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drawings/drawing24.xml" ContentType="application/vnd.openxmlformats-officedocument.drawing+xml"/>
  <Override PartName="/xl/charts/chart25.xml" ContentType="application/vnd.openxmlformats-officedocument.drawingml.chart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drawings/drawing26.xml" ContentType="application/vnd.openxmlformats-officedocument.drawing+xml"/>
  <Override PartName="/xl/charts/chart27.xml" ContentType="application/vnd.openxmlformats-officedocument.drawingml.chart+xml"/>
  <Override PartName="/xl/drawings/drawing27.xml" ContentType="application/vnd.openxmlformats-officedocument.drawing+xml"/>
  <Override PartName="/xl/charts/chart28.xml" ContentType="application/vnd.openxmlformats-officedocument.drawingml.chart+xml"/>
  <Override PartName="/xl/drawings/drawing28.xml" ContentType="application/vnd.openxmlformats-officedocument.drawing+xml"/>
  <Override PartName="/xl/charts/chart29.xml" ContentType="application/vnd.openxmlformats-officedocument.drawingml.chart+xml"/>
  <Override PartName="/xl/drawings/drawing29.xml" ContentType="application/vnd.openxmlformats-officedocument.drawing+xml"/>
  <Override PartName="/xl/charts/chart30.xml" ContentType="application/vnd.openxmlformats-officedocument.drawingml.chart+xml"/>
  <Override PartName="/xl/drawings/drawing30.xml" ContentType="application/vnd.openxmlformats-officedocument.drawing+xml"/>
  <Override PartName="/xl/charts/chart31.xml" ContentType="application/vnd.openxmlformats-officedocument.drawingml.chart+xml"/>
  <Override PartName="/xl/drawings/drawing31.xml" ContentType="application/vnd.openxmlformats-officedocument.drawing+xml"/>
  <Override PartName="/xl/charts/chart32.xml" ContentType="application/vnd.openxmlformats-officedocument.drawingml.chart+xml"/>
  <Override PartName="/xl/drawings/drawing32.xml" ContentType="application/vnd.openxmlformats-officedocument.drawing+xml"/>
  <Override PartName="/xl/charts/chart33.xml" ContentType="application/vnd.openxmlformats-officedocument.drawingml.chart+xml"/>
  <Override PartName="/xl/drawings/drawing33.xml" ContentType="application/vnd.openxmlformats-officedocument.drawing+xml"/>
  <Override PartName="/xl/charts/chart34.xml" ContentType="application/vnd.openxmlformats-officedocument.drawingml.chart+xml"/>
  <Override PartName="/xl/drawings/drawing34.xml" ContentType="application/vnd.openxmlformats-officedocument.drawing+xml"/>
  <Override PartName="/xl/charts/chart35.xml" ContentType="application/vnd.openxmlformats-officedocument.drawingml.chart+xml"/>
  <Override PartName="/xl/drawings/drawing35.xml" ContentType="application/vnd.openxmlformats-officedocument.drawing+xml"/>
  <Override PartName="/xl/charts/chart36.xml" ContentType="application/vnd.openxmlformats-officedocument.drawingml.chart+xml"/>
  <Override PartName="/xl/drawings/drawing36.xml" ContentType="application/vnd.openxmlformats-officedocument.drawing+xml"/>
  <Override PartName="/xl/charts/chart37.xml" ContentType="application/vnd.openxmlformats-officedocument.drawingml.chart+xml"/>
  <Override PartName="/xl/drawings/drawing37.xml" ContentType="application/vnd.openxmlformats-officedocument.drawing+xml"/>
  <Override PartName="/xl/charts/chart38.xml" ContentType="application/vnd.openxmlformats-officedocument.drawingml.chart+xml"/>
  <Override PartName="/xl/drawings/drawing38.xml" ContentType="application/vnd.openxmlformats-officedocument.drawing+xml"/>
  <Override PartName="/xl/charts/chart39.xml" ContentType="application/vnd.openxmlformats-officedocument.drawingml.chart+xml"/>
  <Override PartName="/xl/drawings/drawing39.xml" ContentType="application/vnd.openxmlformats-officedocument.drawing+xml"/>
  <Override PartName="/xl/charts/chart40.xml" ContentType="application/vnd.openxmlformats-officedocument.drawingml.chart+xml"/>
  <Override PartName="/xl/drawings/drawing40.xml" ContentType="application/vnd.openxmlformats-officedocument.drawing+xml"/>
  <Override PartName="/xl/charts/chart41.xml" ContentType="application/vnd.openxmlformats-officedocument.drawingml.chart+xml"/>
  <Override PartName="/xl/drawings/drawing41.xml" ContentType="application/vnd.openxmlformats-officedocument.drawing+xml"/>
  <Override PartName="/xl/charts/chart42.xml" ContentType="application/vnd.openxmlformats-officedocument.drawingml.chart+xml"/>
  <Override PartName="/xl/drawings/drawing42.xml" ContentType="application/vnd.openxmlformats-officedocument.drawing+xml"/>
  <Override PartName="/xl/charts/chart43.xml" ContentType="application/vnd.openxmlformats-officedocument.drawingml.chart+xml"/>
  <Override PartName="/xl/drawings/drawing43.xml" ContentType="application/vnd.openxmlformats-officedocument.drawing+xml"/>
  <Override PartName="/xl/charts/chart44.xml" ContentType="application/vnd.openxmlformats-officedocument.drawingml.chart+xml"/>
  <Override PartName="/xl/drawings/drawing44.xml" ContentType="application/vnd.openxmlformats-officedocument.drawing+xml"/>
  <Override PartName="/xl/charts/chart45.xml" ContentType="application/vnd.openxmlformats-officedocument.drawingml.chart+xml"/>
  <Override PartName="/xl/drawings/drawing45.xml" ContentType="application/vnd.openxmlformats-officedocument.drawing+xml"/>
  <Override PartName="/xl/charts/chart46.xml" ContentType="application/vnd.openxmlformats-officedocument.drawingml.chart+xml"/>
  <Override PartName="/xl/drawings/drawing46.xml" ContentType="application/vnd.openxmlformats-officedocument.drawing+xml"/>
  <Override PartName="/xl/charts/chart47.xml" ContentType="application/vnd.openxmlformats-officedocument.drawingml.chart+xml"/>
  <Override PartName="/xl/drawings/drawing47.xml" ContentType="application/vnd.openxmlformats-officedocument.drawing+xml"/>
  <Override PartName="/xl/charts/chart48.xml" ContentType="application/vnd.openxmlformats-officedocument.drawingml.chart+xml"/>
  <Override PartName="/xl/drawings/drawing48.xml" ContentType="application/vnd.openxmlformats-officedocument.drawing+xml"/>
  <Override PartName="/xl/charts/chart49.xml" ContentType="application/vnd.openxmlformats-officedocument.drawingml.chart+xml"/>
  <Override PartName="/xl/drawings/drawing49.xml" ContentType="application/vnd.openxmlformats-officedocument.drawing+xml"/>
  <Override PartName="/xl/charts/chart50.xml" ContentType="application/vnd.openxmlformats-officedocument.drawingml.chart+xml"/>
  <Override PartName="/xl/drawings/drawing50.xml" ContentType="application/vnd.openxmlformats-officedocument.drawing+xml"/>
  <Override PartName="/xl/charts/chart51.xml" ContentType="application/vnd.openxmlformats-officedocument.drawingml.chart+xml"/>
  <Override PartName="/xl/drawings/drawing51.xml" ContentType="application/vnd.openxmlformats-officedocument.drawing+xml"/>
  <Override PartName="/xl/charts/chart52.xml" ContentType="application/vnd.openxmlformats-officedocument.drawingml.chart+xml"/>
  <Override PartName="/xl/drawings/drawing52.xml" ContentType="application/vnd.openxmlformats-officedocument.drawing+xml"/>
  <Override PartName="/xl/charts/chart53.xml" ContentType="application/vnd.openxmlformats-officedocument.drawingml.chart+xml"/>
  <Override PartName="/xl/drawings/drawing53.xml" ContentType="application/vnd.openxmlformats-officedocument.drawing+xml"/>
  <Override PartName="/xl/charts/chart54.xml" ContentType="application/vnd.openxmlformats-officedocument.drawingml.chart+xml"/>
  <Override PartName="/xl/drawings/drawing54.xml" ContentType="application/vnd.openxmlformats-officedocument.drawing+xml"/>
  <Override PartName="/xl/charts/chart55.xml" ContentType="application/vnd.openxmlformats-officedocument.drawingml.chart+xml"/>
  <Override PartName="/xl/drawings/drawing55.xml" ContentType="application/vnd.openxmlformats-officedocument.drawing+xml"/>
  <Override PartName="/xl/charts/chart56.xml" ContentType="application/vnd.openxmlformats-officedocument.drawingml.chart+xml"/>
  <Override PartName="/xl/drawings/drawing56.xml" ContentType="application/vnd.openxmlformats-officedocument.drawing+xml"/>
  <Override PartName="/xl/charts/chart57.xml" ContentType="application/vnd.openxmlformats-officedocument.drawingml.chart+xml"/>
  <Override PartName="/xl/drawings/drawing57.xml" ContentType="application/vnd.openxmlformats-officedocument.drawing+xml"/>
  <Override PartName="/xl/charts/chart58.xml" ContentType="application/vnd.openxmlformats-officedocument.drawingml.chart+xml"/>
  <Override PartName="/xl/drawings/drawing58.xml" ContentType="application/vnd.openxmlformats-officedocument.drawing+xml"/>
  <Override PartName="/xl/charts/chart59.xml" ContentType="application/vnd.openxmlformats-officedocument.drawingml.chart+xml"/>
  <Override PartName="/xl/drawings/drawing59.xml" ContentType="application/vnd.openxmlformats-officedocument.drawing+xml"/>
  <Override PartName="/xl/charts/chart60.xml" ContentType="application/vnd.openxmlformats-officedocument.drawingml.chart+xml"/>
  <Override PartName="/xl/drawings/drawing60.xml" ContentType="application/vnd.openxmlformats-officedocument.drawing+xml"/>
  <Override PartName="/xl/charts/chart61.xml" ContentType="application/vnd.openxmlformats-officedocument.drawingml.chart+xml"/>
  <Override PartName="/xl/drawings/drawing61.xml" ContentType="application/vnd.openxmlformats-officedocument.drawing+xml"/>
  <Override PartName="/xl/charts/chart62.xml" ContentType="application/vnd.openxmlformats-officedocument.drawingml.chart+xml"/>
  <Override PartName="/xl/drawings/drawing62.xml" ContentType="application/vnd.openxmlformats-officedocument.drawing+xml"/>
  <Override PartName="/xl/charts/chart63.xml" ContentType="application/vnd.openxmlformats-officedocument.drawingml.chart+xml"/>
  <Override PartName="/xl/drawings/drawing63.xml" ContentType="application/vnd.openxmlformats-officedocument.drawing+xml"/>
  <Override PartName="/xl/charts/chart64.xml" ContentType="application/vnd.openxmlformats-officedocument.drawingml.chart+xml"/>
  <Override PartName="/xl/drawings/drawing64.xml" ContentType="application/vnd.openxmlformats-officedocument.drawing+xml"/>
  <Override PartName="/xl/charts/chart65.xml" ContentType="application/vnd.openxmlformats-officedocument.drawingml.chart+xml"/>
  <Override PartName="/xl/drawings/drawing65.xml" ContentType="application/vnd.openxmlformats-officedocument.drawing+xml"/>
  <Override PartName="/xl/charts/chart66.xml" ContentType="application/vnd.openxmlformats-officedocument.drawingml.chart+xml"/>
  <Override PartName="/xl/drawings/drawing66.xml" ContentType="application/vnd.openxmlformats-officedocument.drawing+xml"/>
  <Override PartName="/xl/charts/chart67.xml" ContentType="application/vnd.openxmlformats-officedocument.drawingml.chart+xml"/>
  <Override PartName="/xl/drawings/drawing67.xml" ContentType="application/vnd.openxmlformats-officedocument.drawing+xml"/>
  <Override PartName="/xl/charts/chart68.xml" ContentType="application/vnd.openxmlformats-officedocument.drawingml.chart+xml"/>
  <Override PartName="/xl/drawings/drawing68.xml" ContentType="application/vnd.openxmlformats-officedocument.drawing+xml"/>
  <Override PartName="/xl/charts/chart69.xml" ContentType="application/vnd.openxmlformats-officedocument.drawingml.chart+xml"/>
  <Override PartName="/xl/drawings/drawing69.xml" ContentType="application/vnd.openxmlformats-officedocument.drawing+xml"/>
  <Override PartName="/xl/charts/chart70.xml" ContentType="application/vnd.openxmlformats-officedocument.drawingml.chart+xml"/>
  <Override PartName="/xl/drawings/drawing70.xml" ContentType="application/vnd.openxmlformats-officedocument.drawing+xml"/>
  <Override PartName="/xl/charts/chart71.xml" ContentType="application/vnd.openxmlformats-officedocument.drawingml.chart+xml"/>
  <Override PartName="/xl/drawings/drawing71.xml" ContentType="application/vnd.openxmlformats-officedocument.drawing+xml"/>
  <Override PartName="/xl/charts/chart72.xml" ContentType="application/vnd.openxmlformats-officedocument.drawingml.chart+xml"/>
  <Override PartName="/xl/drawings/drawing72.xml" ContentType="application/vnd.openxmlformats-officedocument.drawing+xml"/>
  <Override PartName="/xl/charts/chart73.xml" ContentType="application/vnd.openxmlformats-officedocument.drawingml.chart+xml"/>
  <Override PartName="/xl/drawings/drawing73.xml" ContentType="application/vnd.openxmlformats-officedocument.drawing+xml"/>
  <Override PartName="/xl/charts/chart7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ongwen-Liu\Desktop\洪水预处理\"/>
    </mc:Choice>
  </mc:AlternateContent>
  <xr:revisionPtr revIDLastSave="0" documentId="13_ncr:1_{7CDD89ED-226E-47D1-8388-CEA83C355D7E}" xr6:coauthVersionLast="36" xr6:coauthVersionMax="36" xr10:uidLastSave="{00000000-0000-0000-0000-000000000000}"/>
  <bookViews>
    <workbookView xWindow="0" yWindow="0" windowWidth="17250" windowHeight="5730" firstSheet="40" activeTab="41" xr2:uid="{00000000-000D-0000-FFFF-FFFF00000000}"/>
  </bookViews>
  <sheets>
    <sheet name="Z-V" sheetId="1" r:id="rId1"/>
    <sheet name="19840408" sheetId="2" r:id="rId2"/>
    <sheet name="19840408 (2)" sheetId="3" r:id="rId3"/>
    <sheet name="19840615" sheetId="4" r:id="rId4"/>
    <sheet name="19860420" sheetId="5" r:id="rId5"/>
    <sheet name="19890516" sheetId="6" r:id="rId6"/>
    <sheet name="19890523" sheetId="7" r:id="rId7"/>
    <sheet name="19940502" sheetId="8" r:id="rId8"/>
    <sheet name="19980514" sheetId="9" r:id="rId9"/>
    <sheet name="19980620" sheetId="10" r:id="rId10"/>
    <sheet name="20010506" sheetId="11" r:id="rId11"/>
    <sheet name="20050621" sheetId="12" r:id="rId12"/>
    <sheet name="20120425" sheetId="13" r:id="rId13"/>
    <sheet name="20150611" sheetId="14" r:id="rId14"/>
    <sheet name="20160409" sheetId="15" r:id="rId15"/>
    <sheet name="20160508" sheetId="16" r:id="rId16"/>
    <sheet name="20190622" sheetId="17" r:id="rId17"/>
    <sheet name="20200609" sheetId="18" r:id="rId18"/>
    <sheet name="20220425" sheetId="19" r:id="rId19"/>
    <sheet name="20230417" sheetId="20" r:id="rId20"/>
    <sheet name="19840504(0.5)" sheetId="21" r:id="rId21"/>
    <sheet name="19850527(0.5)" sheetId="22" r:id="rId22"/>
    <sheet name="19900613(0.5)" sheetId="23" r:id="rId23"/>
    <sheet name="19920325 (2)(0.5)" sheetId="24" r:id="rId24"/>
    <sheet name="19950617(0.5)" sheetId="25" r:id="rId25"/>
    <sheet name="19980514(0.5)" sheetId="26" r:id="rId26"/>
    <sheet name="20020616 (2)(0.5)" sheetId="27" r:id="rId27"/>
    <sheet name="20040622(0.5)" sheetId="28" r:id="rId28"/>
    <sheet name="20090702(0.5)" sheetId="29" r:id="rId29"/>
    <sheet name="20140724(0.5)" sheetId="30" r:id="rId30"/>
    <sheet name="20190516(0.5)" sheetId="31" r:id="rId31"/>
    <sheet name="20200606(0.5)" sheetId="32" r:id="rId32"/>
    <sheet name="20220616(0.5)" sheetId="33" r:id="rId33"/>
    <sheet name="20230519(0.5)" sheetId="34" r:id="rId34"/>
    <sheet name="19840612(0.8)" sheetId="35" r:id="rId35"/>
    <sheet name="19890523(0.8)" sheetId="36" r:id="rId36"/>
    <sheet name="19930701(0.8)" sheetId="37" r:id="rId37"/>
    <sheet name="19970613(0.8)" sheetId="38" r:id="rId38"/>
    <sheet name="19990526(0.8)" sheetId="39" r:id="rId39"/>
    <sheet name="20000825(0.8)" sheetId="40" r:id="rId40"/>
    <sheet name="20030516(0.8)" sheetId="41" r:id="rId41"/>
    <sheet name="20060607(0.8)" sheetId="42" r:id="rId42"/>
    <sheet name="20100618(0.8)" sheetId="43" r:id="rId43"/>
    <sheet name="20140619(0.8)" sheetId="44" r:id="rId44"/>
    <sheet name="20160618 (2)(0.8)" sheetId="45" r:id="rId45"/>
    <sheet name="20190622(0.8)" sheetId="46" r:id="rId46"/>
    <sheet name="20210603(0.8)" sheetId="47" r:id="rId47"/>
    <sheet name="20220616(0.8)" sheetId="48" r:id="rId48"/>
    <sheet name="19840408 (2)(1.2)" sheetId="49" r:id="rId49"/>
    <sheet name="19920325(1.2)" sheetId="50" r:id="rId50"/>
    <sheet name="19970613(1.2)" sheetId="51" r:id="rId51"/>
    <sheet name="19990526(1.2)" sheetId="52" r:id="rId52"/>
    <sheet name="20020625 (2)(1.2)" sheetId="53" r:id="rId53"/>
    <sheet name="20070610(1.2)" sheetId="54" r:id="rId54"/>
    <sheet name="20120501(1.2)" sheetId="55" r:id="rId55"/>
    <sheet name="20150611 (2)(1.2)" sheetId="56" r:id="rId56"/>
    <sheet name="20150906(1.2)" sheetId="57" r:id="rId57"/>
    <sheet name="20190609(1.2)" sheetId="58" r:id="rId58"/>
    <sheet name="20190707(1.2)" sheetId="59" r:id="rId59"/>
    <sheet name="20210529(1.2)" sheetId="60" r:id="rId60"/>
    <sheet name="20220604(1.2)" sheetId="61" r:id="rId61"/>
    <sheet name="19860420(1.5)" sheetId="62" r:id="rId62"/>
    <sheet name="19890630(1.5)" sheetId="63" r:id="rId63"/>
    <sheet name="19940502(1.5)" sheetId="64" r:id="rId64"/>
    <sheet name="19980620(1.5)" sheetId="65" r:id="rId65"/>
    <sheet name="20010604(1.5)" sheetId="66" r:id="rId66"/>
    <sheet name="20050524(1.5)" sheetId="67" r:id="rId67"/>
    <sheet name="20070610(1.5)" sheetId="68" r:id="rId68"/>
    <sheet name="20100623(1.5)" sheetId="69" r:id="rId69"/>
    <sheet name="20150906(1.5)" sheetId="70" r:id="rId70"/>
    <sheet name="20161126(1.5)" sheetId="71" r:id="rId71"/>
    <sheet name="20190714(1.5)" sheetId="72" r:id="rId72"/>
    <sheet name="20220611(1.5)" sheetId="73" r:id="rId73"/>
    <sheet name="20230603(1.5)" sheetId="74" r:id="rId74"/>
  </sheets>
  <externalReferences>
    <externalReference r:id="rId75"/>
    <externalReference r:id="rId76"/>
    <externalReference r:id="rId77"/>
    <externalReference r:id="rId78"/>
    <externalReference r:id="rId79"/>
    <externalReference r:id="rId80"/>
  </externalReferences>
  <calcPr calcId="179021"/>
</workbook>
</file>

<file path=xl/calcChain.xml><?xml version="1.0" encoding="utf-8"?>
<calcChain xmlns="http://schemas.openxmlformats.org/spreadsheetml/2006/main">
  <c r="X73" i="74" l="1"/>
  <c r="Y73" i="74" s="1"/>
  <c r="Z73" i="74" s="1"/>
  <c r="U73" i="74"/>
  <c r="V73" i="74" s="1"/>
  <c r="AA73" i="74" s="1"/>
  <c r="AB73" i="74" s="1"/>
  <c r="M73" i="74"/>
  <c r="K73" i="74"/>
  <c r="L73" i="74" s="1"/>
  <c r="J73" i="74"/>
  <c r="I73" i="74"/>
  <c r="G73" i="74"/>
  <c r="C73" i="74"/>
  <c r="Y72" i="74"/>
  <c r="Z72" i="74" s="1"/>
  <c r="X72" i="74"/>
  <c r="U72" i="74"/>
  <c r="V72" i="74" s="1"/>
  <c r="AA72" i="74" s="1"/>
  <c r="AB72" i="74" s="1"/>
  <c r="M72" i="74"/>
  <c r="K72" i="74"/>
  <c r="J72" i="74"/>
  <c r="I72" i="74"/>
  <c r="G72" i="74"/>
  <c r="C72" i="74"/>
  <c r="X71" i="74"/>
  <c r="Y71" i="74" s="1"/>
  <c r="Z71" i="74" s="1"/>
  <c r="V71" i="74"/>
  <c r="AA71" i="74" s="1"/>
  <c r="AB71" i="74" s="1"/>
  <c r="U71" i="74"/>
  <c r="M71" i="74"/>
  <c r="K71" i="74"/>
  <c r="J71" i="74"/>
  <c r="I71" i="74"/>
  <c r="G71" i="74"/>
  <c r="C71" i="74"/>
  <c r="X70" i="74"/>
  <c r="Y70" i="74" s="1"/>
  <c r="Z70" i="74" s="1"/>
  <c r="V70" i="74"/>
  <c r="U70" i="74"/>
  <c r="M70" i="74"/>
  <c r="K70" i="74"/>
  <c r="J70" i="74"/>
  <c r="I70" i="74"/>
  <c r="G70" i="74"/>
  <c r="C70" i="74"/>
  <c r="Y69" i="74"/>
  <c r="Z69" i="74" s="1"/>
  <c r="X69" i="74"/>
  <c r="U69" i="74"/>
  <c r="V69" i="74" s="1"/>
  <c r="M69" i="74"/>
  <c r="K69" i="74"/>
  <c r="L72" i="74" s="1"/>
  <c r="J69" i="74"/>
  <c r="I69" i="74"/>
  <c r="G69" i="74"/>
  <c r="C69" i="74"/>
  <c r="X68" i="74"/>
  <c r="Y68" i="74" s="1"/>
  <c r="Z68" i="74" s="1"/>
  <c r="U68" i="74"/>
  <c r="V68" i="74" s="1"/>
  <c r="AA68" i="74" s="1"/>
  <c r="AB68" i="74" s="1"/>
  <c r="M68" i="74"/>
  <c r="K68" i="74"/>
  <c r="J68" i="74"/>
  <c r="I68" i="74"/>
  <c r="G68" i="74"/>
  <c r="C68" i="74"/>
  <c r="X67" i="74"/>
  <c r="Y67" i="74" s="1"/>
  <c r="Z67" i="74" s="1"/>
  <c r="U67" i="74"/>
  <c r="V67" i="74" s="1"/>
  <c r="M67" i="74"/>
  <c r="K67" i="74"/>
  <c r="J67" i="74"/>
  <c r="I67" i="74"/>
  <c r="G67" i="74"/>
  <c r="C67" i="74"/>
  <c r="X66" i="74"/>
  <c r="Y66" i="74" s="1"/>
  <c r="Z66" i="74" s="1"/>
  <c r="V66" i="74"/>
  <c r="AA66" i="74" s="1"/>
  <c r="AB66" i="74" s="1"/>
  <c r="U66" i="74"/>
  <c r="M66" i="74"/>
  <c r="L66" i="74"/>
  <c r="K66" i="74"/>
  <c r="J66" i="74"/>
  <c r="I66" i="74"/>
  <c r="G66" i="74"/>
  <c r="C66" i="74"/>
  <c r="X65" i="74"/>
  <c r="Y65" i="74" s="1"/>
  <c r="Z65" i="74" s="1"/>
  <c r="U65" i="74"/>
  <c r="V65" i="74" s="1"/>
  <c r="M65" i="74"/>
  <c r="K65" i="74"/>
  <c r="J65" i="74"/>
  <c r="I65" i="74"/>
  <c r="G65" i="74"/>
  <c r="C65" i="74"/>
  <c r="Z64" i="74"/>
  <c r="Y64" i="74"/>
  <c r="X64" i="74"/>
  <c r="V64" i="74"/>
  <c r="U64" i="74"/>
  <c r="M64" i="74"/>
  <c r="K64" i="74"/>
  <c r="J64" i="74"/>
  <c r="I64" i="74"/>
  <c r="G64" i="74"/>
  <c r="C64" i="74"/>
  <c r="Z63" i="74"/>
  <c r="AA63" i="74" s="1"/>
  <c r="AB63" i="74" s="1"/>
  <c r="Y63" i="74"/>
  <c r="X63" i="74"/>
  <c r="U63" i="74"/>
  <c r="V63" i="74" s="1"/>
  <c r="M63" i="74"/>
  <c r="K63" i="74"/>
  <c r="J63" i="74"/>
  <c r="I63" i="74"/>
  <c r="G63" i="74"/>
  <c r="C63" i="74"/>
  <c r="X62" i="74"/>
  <c r="Y62" i="74" s="1"/>
  <c r="Z62" i="74" s="1"/>
  <c r="AA62" i="74" s="1"/>
  <c r="AB62" i="74" s="1"/>
  <c r="U62" i="74"/>
  <c r="V62" i="74" s="1"/>
  <c r="M62" i="74"/>
  <c r="K62" i="74"/>
  <c r="J62" i="74"/>
  <c r="I62" i="74"/>
  <c r="G62" i="74"/>
  <c r="C62" i="74"/>
  <c r="X61" i="74"/>
  <c r="Y61" i="74" s="1"/>
  <c r="Z61" i="74" s="1"/>
  <c r="U61" i="74"/>
  <c r="V61" i="74" s="1"/>
  <c r="AA61" i="74" s="1"/>
  <c r="AB61" i="74" s="1"/>
  <c r="M61" i="74"/>
  <c r="K61" i="74"/>
  <c r="L65" i="74" s="1"/>
  <c r="J61" i="74"/>
  <c r="I61" i="74"/>
  <c r="G61" i="74"/>
  <c r="C61" i="74"/>
  <c r="X60" i="74"/>
  <c r="Y60" i="74" s="1"/>
  <c r="Z60" i="74" s="1"/>
  <c r="U60" i="74"/>
  <c r="V60" i="74" s="1"/>
  <c r="AA60" i="74" s="1"/>
  <c r="AB60" i="74" s="1"/>
  <c r="M60" i="74"/>
  <c r="L60" i="74"/>
  <c r="K60" i="74"/>
  <c r="J60" i="74"/>
  <c r="I60" i="74"/>
  <c r="G60" i="74"/>
  <c r="C60" i="74"/>
  <c r="X59" i="74"/>
  <c r="Y59" i="74" s="1"/>
  <c r="Z59" i="74" s="1"/>
  <c r="U59" i="74"/>
  <c r="V59" i="74" s="1"/>
  <c r="AA59" i="74" s="1"/>
  <c r="AB59" i="74" s="1"/>
  <c r="M59" i="74"/>
  <c r="K59" i="74"/>
  <c r="J59" i="74"/>
  <c r="I59" i="74"/>
  <c r="G59" i="74"/>
  <c r="C59" i="74"/>
  <c r="X58" i="74"/>
  <c r="Y58" i="74" s="1"/>
  <c r="Z58" i="74" s="1"/>
  <c r="V58" i="74"/>
  <c r="AA58" i="74" s="1"/>
  <c r="AB58" i="74" s="1"/>
  <c r="U58" i="74"/>
  <c r="M58" i="74"/>
  <c r="K58" i="74"/>
  <c r="J58" i="74"/>
  <c r="I58" i="74"/>
  <c r="G58" i="74"/>
  <c r="C58" i="74"/>
  <c r="Y57" i="74"/>
  <c r="Z57" i="74" s="1"/>
  <c r="X57" i="74"/>
  <c r="U57" i="74"/>
  <c r="V57" i="74" s="1"/>
  <c r="M57" i="74"/>
  <c r="K57" i="74"/>
  <c r="L61" i="74" s="1"/>
  <c r="J57" i="74"/>
  <c r="I57" i="74"/>
  <c r="G57" i="74"/>
  <c r="C57" i="74"/>
  <c r="X56" i="74"/>
  <c r="Y56" i="74" s="1"/>
  <c r="Z56" i="74" s="1"/>
  <c r="U56" i="74"/>
  <c r="V56" i="74" s="1"/>
  <c r="AA56" i="74" s="1"/>
  <c r="AB56" i="74" s="1"/>
  <c r="M56" i="74"/>
  <c r="L56" i="74"/>
  <c r="K56" i="74"/>
  <c r="J56" i="74"/>
  <c r="I56" i="74"/>
  <c r="G56" i="74"/>
  <c r="C56" i="74"/>
  <c r="X55" i="74"/>
  <c r="Y55" i="74" s="1"/>
  <c r="Z55" i="74" s="1"/>
  <c r="U55" i="74"/>
  <c r="V55" i="74" s="1"/>
  <c r="M55" i="74"/>
  <c r="K55" i="74"/>
  <c r="J55" i="74"/>
  <c r="I55" i="74"/>
  <c r="G55" i="74"/>
  <c r="C55" i="74"/>
  <c r="X54" i="74"/>
  <c r="Y54" i="74" s="1"/>
  <c r="Z54" i="74" s="1"/>
  <c r="V54" i="74"/>
  <c r="U54" i="74"/>
  <c r="M54" i="74"/>
  <c r="K54" i="74"/>
  <c r="J54" i="74"/>
  <c r="I54" i="74"/>
  <c r="G54" i="74"/>
  <c r="C54" i="74"/>
  <c r="X53" i="74"/>
  <c r="Y53" i="74" s="1"/>
  <c r="Z53" i="74" s="1"/>
  <c r="U53" i="74"/>
  <c r="V53" i="74" s="1"/>
  <c r="M53" i="74"/>
  <c r="K53" i="74"/>
  <c r="J53" i="74"/>
  <c r="I53" i="74"/>
  <c r="G53" i="74"/>
  <c r="C53" i="74"/>
  <c r="AB52" i="74"/>
  <c r="AA52" i="74"/>
  <c r="Z52" i="74"/>
  <c r="Y52" i="74"/>
  <c r="X52" i="74"/>
  <c r="V52" i="74"/>
  <c r="U52" i="74"/>
  <c r="M52" i="74"/>
  <c r="K52" i="74"/>
  <c r="J52" i="74"/>
  <c r="I52" i="74"/>
  <c r="G52" i="74"/>
  <c r="C52" i="74"/>
  <c r="AB51" i="74"/>
  <c r="AA51" i="74"/>
  <c r="Z51" i="74"/>
  <c r="Y51" i="74"/>
  <c r="X51" i="74"/>
  <c r="U51" i="74"/>
  <c r="V51" i="74" s="1"/>
  <c r="M51" i="74"/>
  <c r="K51" i="74"/>
  <c r="J51" i="74"/>
  <c r="I51" i="74"/>
  <c r="G51" i="74"/>
  <c r="C51" i="74"/>
  <c r="AB50" i="74"/>
  <c r="AA50" i="74"/>
  <c r="X50" i="74"/>
  <c r="Y50" i="74" s="1"/>
  <c r="Z50" i="74" s="1"/>
  <c r="U50" i="74"/>
  <c r="V50" i="74" s="1"/>
  <c r="M50" i="74"/>
  <c r="L50" i="74"/>
  <c r="K50" i="74"/>
  <c r="L54" i="74" s="1"/>
  <c r="J50" i="74"/>
  <c r="I50" i="74"/>
  <c r="G50" i="74"/>
  <c r="C50" i="74"/>
  <c r="X49" i="74"/>
  <c r="Y49" i="74" s="1"/>
  <c r="Z49" i="74" s="1"/>
  <c r="V49" i="74"/>
  <c r="U49" i="74"/>
  <c r="M49" i="74"/>
  <c r="K49" i="74"/>
  <c r="J49" i="74"/>
  <c r="I49" i="74"/>
  <c r="G49" i="74"/>
  <c r="C49" i="74"/>
  <c r="X48" i="74"/>
  <c r="Y48" i="74" s="1"/>
  <c r="Z48" i="74" s="1"/>
  <c r="U48" i="74"/>
  <c r="V48" i="74" s="1"/>
  <c r="AA48" i="74" s="1"/>
  <c r="AB48" i="74" s="1"/>
  <c r="M48" i="74"/>
  <c r="L48" i="74"/>
  <c r="K48" i="74"/>
  <c r="J48" i="74"/>
  <c r="I48" i="74"/>
  <c r="G48" i="74"/>
  <c r="C48" i="74"/>
  <c r="X47" i="74"/>
  <c r="Y47" i="74" s="1"/>
  <c r="Z47" i="74" s="1"/>
  <c r="U47" i="74"/>
  <c r="V47" i="74" s="1"/>
  <c r="M47" i="74"/>
  <c r="K47" i="74"/>
  <c r="J47" i="74"/>
  <c r="I47" i="74"/>
  <c r="G47" i="74"/>
  <c r="C47" i="74"/>
  <c r="X46" i="74"/>
  <c r="Y46" i="74" s="1"/>
  <c r="Z46" i="74" s="1"/>
  <c r="V46" i="74"/>
  <c r="U46" i="74"/>
  <c r="M46" i="74"/>
  <c r="K46" i="74"/>
  <c r="J46" i="74"/>
  <c r="I46" i="74"/>
  <c r="G46" i="74"/>
  <c r="C46" i="74"/>
  <c r="Z45" i="74"/>
  <c r="Y45" i="74"/>
  <c r="X45" i="74"/>
  <c r="U45" i="74"/>
  <c r="V45" i="74" s="1"/>
  <c r="AA45" i="74" s="1"/>
  <c r="AB45" i="74" s="1"/>
  <c r="M45" i="74"/>
  <c r="K45" i="74"/>
  <c r="L49" i="74" s="1"/>
  <c r="J45" i="74"/>
  <c r="I45" i="74"/>
  <c r="G45" i="74"/>
  <c r="C45" i="74"/>
  <c r="AA44" i="74"/>
  <c r="AB44" i="74" s="1"/>
  <c r="X44" i="74"/>
  <c r="Y44" i="74" s="1"/>
  <c r="Z44" i="74" s="1"/>
  <c r="U44" i="74"/>
  <c r="V44" i="74" s="1"/>
  <c r="M44" i="74"/>
  <c r="K44" i="74"/>
  <c r="J44" i="74"/>
  <c r="I44" i="74"/>
  <c r="G44" i="74"/>
  <c r="C44" i="74"/>
  <c r="X43" i="74"/>
  <c r="Y43" i="74" s="1"/>
  <c r="Z43" i="74" s="1"/>
  <c r="U43" i="74"/>
  <c r="V43" i="74" s="1"/>
  <c r="AA43" i="74" s="1"/>
  <c r="AB43" i="74" s="1"/>
  <c r="M43" i="74"/>
  <c r="K43" i="74"/>
  <c r="L47" i="74" s="1"/>
  <c r="J43" i="74"/>
  <c r="I43" i="74"/>
  <c r="G43" i="74"/>
  <c r="C43" i="74"/>
  <c r="X42" i="74"/>
  <c r="Y42" i="74" s="1"/>
  <c r="Z42" i="74" s="1"/>
  <c r="V42" i="74"/>
  <c r="U42" i="74"/>
  <c r="M42" i="74"/>
  <c r="K42" i="74"/>
  <c r="J42" i="74"/>
  <c r="I42" i="74"/>
  <c r="G42" i="74"/>
  <c r="C42" i="74"/>
  <c r="X41" i="74"/>
  <c r="Y41" i="74" s="1"/>
  <c r="Z41" i="74" s="1"/>
  <c r="U41" i="74"/>
  <c r="V41" i="74" s="1"/>
  <c r="AA41" i="74" s="1"/>
  <c r="AB41" i="74" s="1"/>
  <c r="M41" i="74"/>
  <c r="K41" i="74"/>
  <c r="J41" i="74"/>
  <c r="I41" i="74"/>
  <c r="G41" i="74"/>
  <c r="C41" i="74"/>
  <c r="Z40" i="74"/>
  <c r="Y40" i="74"/>
  <c r="X40" i="74"/>
  <c r="V40" i="74"/>
  <c r="AA40" i="74" s="1"/>
  <c r="AB40" i="74" s="1"/>
  <c r="U40" i="74"/>
  <c r="M40" i="74"/>
  <c r="K40" i="74"/>
  <c r="J40" i="74"/>
  <c r="I40" i="74"/>
  <c r="G40" i="74"/>
  <c r="C40" i="74"/>
  <c r="Z39" i="74"/>
  <c r="Y39" i="74"/>
  <c r="X39" i="74"/>
  <c r="U39" i="74"/>
  <c r="V39" i="74" s="1"/>
  <c r="AA39" i="74" s="1"/>
  <c r="AB39" i="74" s="1"/>
  <c r="M39" i="74"/>
  <c r="K39" i="74"/>
  <c r="J39" i="74"/>
  <c r="I39" i="74"/>
  <c r="G39" i="74"/>
  <c r="C39" i="74"/>
  <c r="AA38" i="74"/>
  <c r="AB38" i="74" s="1"/>
  <c r="X38" i="74"/>
  <c r="Y38" i="74" s="1"/>
  <c r="Z38" i="74" s="1"/>
  <c r="U38" i="74"/>
  <c r="V38" i="74" s="1"/>
  <c r="M38" i="74"/>
  <c r="K38" i="74"/>
  <c r="L38" i="74" s="1"/>
  <c r="J38" i="74"/>
  <c r="I38" i="74"/>
  <c r="G38" i="74"/>
  <c r="C38" i="74"/>
  <c r="X37" i="74"/>
  <c r="Y37" i="74" s="1"/>
  <c r="Z37" i="74" s="1"/>
  <c r="U37" i="74"/>
  <c r="V37" i="74" s="1"/>
  <c r="AA37" i="74" s="1"/>
  <c r="AB37" i="74" s="1"/>
  <c r="M37" i="74"/>
  <c r="K37" i="74"/>
  <c r="J37" i="74"/>
  <c r="I37" i="74"/>
  <c r="G37" i="74"/>
  <c r="C37" i="74"/>
  <c r="X36" i="74"/>
  <c r="Y36" i="74" s="1"/>
  <c r="Z36" i="74" s="1"/>
  <c r="V36" i="74"/>
  <c r="U36" i="74"/>
  <c r="M36" i="74"/>
  <c r="L36" i="74"/>
  <c r="K36" i="74"/>
  <c r="J36" i="74"/>
  <c r="I36" i="74"/>
  <c r="G36" i="74"/>
  <c r="C36" i="74"/>
  <c r="X35" i="74"/>
  <c r="Y35" i="74" s="1"/>
  <c r="Z35" i="74" s="1"/>
  <c r="U35" i="74"/>
  <c r="V35" i="74" s="1"/>
  <c r="AA35" i="74" s="1"/>
  <c r="AB35" i="74" s="1"/>
  <c r="M35" i="74"/>
  <c r="K35" i="74"/>
  <c r="J35" i="74"/>
  <c r="I35" i="74"/>
  <c r="G35" i="74"/>
  <c r="C35" i="74"/>
  <c r="Y34" i="74"/>
  <c r="Z34" i="74" s="1"/>
  <c r="X34" i="74"/>
  <c r="V34" i="74"/>
  <c r="AA34" i="74" s="1"/>
  <c r="AB34" i="74" s="1"/>
  <c r="U34" i="74"/>
  <c r="M34" i="74"/>
  <c r="K34" i="74"/>
  <c r="J34" i="74"/>
  <c r="I34" i="74"/>
  <c r="G34" i="74"/>
  <c r="C34" i="74"/>
  <c r="Z33" i="74"/>
  <c r="Y33" i="74"/>
  <c r="X33" i="74"/>
  <c r="U33" i="74"/>
  <c r="V33" i="74" s="1"/>
  <c r="AA33" i="74" s="1"/>
  <c r="AB33" i="74" s="1"/>
  <c r="M33" i="74"/>
  <c r="K33" i="74"/>
  <c r="L37" i="74" s="1"/>
  <c r="J33" i="74"/>
  <c r="I33" i="74"/>
  <c r="G33" i="74"/>
  <c r="C33" i="74"/>
  <c r="X32" i="74"/>
  <c r="Y32" i="74" s="1"/>
  <c r="Z32" i="74" s="1"/>
  <c r="U32" i="74"/>
  <c r="V32" i="74" s="1"/>
  <c r="AA32" i="74" s="1"/>
  <c r="AB32" i="74" s="1"/>
  <c r="M32" i="74"/>
  <c r="K32" i="74"/>
  <c r="J32" i="74"/>
  <c r="I32" i="74"/>
  <c r="G32" i="74"/>
  <c r="C32" i="74"/>
  <c r="X31" i="74"/>
  <c r="Y31" i="74" s="1"/>
  <c r="Z31" i="74" s="1"/>
  <c r="U31" i="74"/>
  <c r="V31" i="74" s="1"/>
  <c r="M31" i="74"/>
  <c r="K31" i="74"/>
  <c r="L35" i="74" s="1"/>
  <c r="J31" i="74"/>
  <c r="I31" i="74"/>
  <c r="G31" i="74"/>
  <c r="C31" i="74"/>
  <c r="X30" i="74"/>
  <c r="Y30" i="74" s="1"/>
  <c r="Z30" i="74" s="1"/>
  <c r="V30" i="74"/>
  <c r="U30" i="74"/>
  <c r="M30" i="74"/>
  <c r="K30" i="74"/>
  <c r="J30" i="74"/>
  <c r="I30" i="74"/>
  <c r="G30" i="74"/>
  <c r="C30" i="74"/>
  <c r="X29" i="74"/>
  <c r="Y29" i="74" s="1"/>
  <c r="Z29" i="74" s="1"/>
  <c r="U29" i="74"/>
  <c r="V29" i="74" s="1"/>
  <c r="M29" i="74"/>
  <c r="K29" i="74"/>
  <c r="J29" i="74"/>
  <c r="I29" i="74"/>
  <c r="G29" i="74"/>
  <c r="C29" i="74"/>
  <c r="Z28" i="74"/>
  <c r="AA28" i="74" s="1"/>
  <c r="AB28" i="74" s="1"/>
  <c r="Y28" i="74"/>
  <c r="X28" i="74"/>
  <c r="V28" i="74"/>
  <c r="U28" i="74"/>
  <c r="M28" i="74"/>
  <c r="K28" i="74"/>
  <c r="J28" i="74"/>
  <c r="I28" i="74"/>
  <c r="G28" i="74"/>
  <c r="C28" i="74"/>
  <c r="AA27" i="74"/>
  <c r="AB27" i="74" s="1"/>
  <c r="Z27" i="74"/>
  <c r="Y27" i="74"/>
  <c r="X27" i="74"/>
  <c r="U27" i="74"/>
  <c r="V27" i="74" s="1"/>
  <c r="M27" i="74"/>
  <c r="K27" i="74"/>
  <c r="J27" i="74"/>
  <c r="I27" i="74"/>
  <c r="G27" i="74"/>
  <c r="C27" i="74"/>
  <c r="AA26" i="74"/>
  <c r="AB26" i="74" s="1"/>
  <c r="X26" i="74"/>
  <c r="Y26" i="74" s="1"/>
  <c r="Z26" i="74" s="1"/>
  <c r="U26" i="74"/>
  <c r="V26" i="74" s="1"/>
  <c r="M26" i="74"/>
  <c r="L26" i="74"/>
  <c r="K26" i="74"/>
  <c r="J26" i="74"/>
  <c r="I26" i="74"/>
  <c r="G26" i="74"/>
  <c r="C26" i="74"/>
  <c r="X25" i="74"/>
  <c r="Y25" i="74" s="1"/>
  <c r="Z25" i="74" s="1"/>
  <c r="U25" i="74"/>
  <c r="V25" i="74" s="1"/>
  <c r="AA25" i="74" s="1"/>
  <c r="AB25" i="74" s="1"/>
  <c r="M25" i="74"/>
  <c r="K25" i="74"/>
  <c r="J25" i="74"/>
  <c r="I25" i="74"/>
  <c r="G25" i="74"/>
  <c r="C25" i="74"/>
  <c r="X24" i="74"/>
  <c r="Y24" i="74" s="1"/>
  <c r="Z24" i="74" s="1"/>
  <c r="U24" i="74"/>
  <c r="V24" i="74" s="1"/>
  <c r="AA24" i="74" s="1"/>
  <c r="AB24" i="74" s="1"/>
  <c r="M24" i="74"/>
  <c r="K24" i="74"/>
  <c r="J24" i="74"/>
  <c r="I24" i="74"/>
  <c r="G24" i="74"/>
  <c r="C24" i="74"/>
  <c r="Y23" i="74"/>
  <c r="Z23" i="74" s="1"/>
  <c r="X23" i="74"/>
  <c r="U23" i="74"/>
  <c r="V23" i="74" s="1"/>
  <c r="AA23" i="74" s="1"/>
  <c r="AB23" i="74" s="1"/>
  <c r="M23" i="74"/>
  <c r="K23" i="74"/>
  <c r="J23" i="74"/>
  <c r="I23" i="74"/>
  <c r="G23" i="74"/>
  <c r="C23" i="74"/>
  <c r="Y22" i="74"/>
  <c r="Z22" i="74" s="1"/>
  <c r="X22" i="74"/>
  <c r="V22" i="74"/>
  <c r="U22" i="74"/>
  <c r="M22" i="74"/>
  <c r="K22" i="74"/>
  <c r="J22" i="74"/>
  <c r="I22" i="74"/>
  <c r="G22" i="74"/>
  <c r="C22" i="74"/>
  <c r="AA21" i="74"/>
  <c r="AB21" i="74" s="1"/>
  <c r="Z21" i="74"/>
  <c r="Y21" i="74"/>
  <c r="X21" i="74"/>
  <c r="V21" i="74"/>
  <c r="U21" i="74"/>
  <c r="R21" i="74"/>
  <c r="S21" i="74" s="1"/>
  <c r="Q21" i="74"/>
  <c r="M21" i="74"/>
  <c r="K21" i="74"/>
  <c r="L25" i="74" s="1"/>
  <c r="J21" i="74"/>
  <c r="I21" i="74"/>
  <c r="G21" i="74"/>
  <c r="C21" i="74"/>
  <c r="Y20" i="74"/>
  <c r="Z20" i="74" s="1"/>
  <c r="X20" i="74"/>
  <c r="U20" i="74"/>
  <c r="V20" i="74" s="1"/>
  <c r="AA20" i="74" s="1"/>
  <c r="AB20" i="74" s="1"/>
  <c r="M20" i="74"/>
  <c r="K20" i="74"/>
  <c r="J20" i="74"/>
  <c r="I20" i="74"/>
  <c r="G20" i="74"/>
  <c r="C20" i="74"/>
  <c r="Y19" i="74"/>
  <c r="Z19" i="74" s="1"/>
  <c r="X19" i="74"/>
  <c r="U19" i="74"/>
  <c r="V19" i="74" s="1"/>
  <c r="M19" i="74"/>
  <c r="K19" i="74"/>
  <c r="J19" i="74"/>
  <c r="I19" i="74"/>
  <c r="G19" i="74"/>
  <c r="C19" i="74"/>
  <c r="X18" i="74"/>
  <c r="Y18" i="74" s="1"/>
  <c r="Z18" i="74" s="1"/>
  <c r="U18" i="74"/>
  <c r="V18" i="74" s="1"/>
  <c r="AA18" i="74" s="1"/>
  <c r="AB18" i="74" s="1"/>
  <c r="O18" i="74"/>
  <c r="M18" i="74"/>
  <c r="L18" i="74"/>
  <c r="K18" i="74"/>
  <c r="J18" i="74"/>
  <c r="C18" i="74"/>
  <c r="X17" i="74"/>
  <c r="Y17" i="74" s="1"/>
  <c r="Z17" i="74" s="1"/>
  <c r="U17" i="74"/>
  <c r="V17" i="74" s="1"/>
  <c r="AA17" i="74" s="1"/>
  <c r="AB17" i="74" s="1"/>
  <c r="Q17" i="74"/>
  <c r="M17" i="74"/>
  <c r="K17" i="74"/>
  <c r="J17" i="74"/>
  <c r="H17" i="74"/>
  <c r="F17" i="74"/>
  <c r="C17" i="74"/>
  <c r="X16" i="74"/>
  <c r="Y16" i="74" s="1"/>
  <c r="Z16" i="74" s="1"/>
  <c r="AA16" i="74" s="1"/>
  <c r="AB16" i="74" s="1"/>
  <c r="U16" i="74"/>
  <c r="V16" i="74" s="1"/>
  <c r="R16" i="74"/>
  <c r="Q16" i="74"/>
  <c r="M16" i="74"/>
  <c r="K16" i="74"/>
  <c r="J16" i="74"/>
  <c r="H16" i="74"/>
  <c r="F16" i="74"/>
  <c r="C16" i="74"/>
  <c r="AB15" i="74"/>
  <c r="AA15" i="74"/>
  <c r="Z15" i="74"/>
  <c r="Y15" i="74"/>
  <c r="X15" i="74"/>
  <c r="V15" i="74"/>
  <c r="U15" i="74"/>
  <c r="Q15" i="74"/>
  <c r="R15" i="74" s="1"/>
  <c r="M15" i="74"/>
  <c r="L15" i="74"/>
  <c r="K15" i="74"/>
  <c r="J15" i="74"/>
  <c r="H15" i="74"/>
  <c r="F15" i="74"/>
  <c r="C15" i="74"/>
  <c r="Y14" i="74"/>
  <c r="Z14" i="74" s="1"/>
  <c r="X14" i="74"/>
  <c r="U14" i="74"/>
  <c r="V14" i="74" s="1"/>
  <c r="AA14" i="74" s="1"/>
  <c r="AB14" i="74" s="1"/>
  <c r="Q14" i="74"/>
  <c r="M14" i="74"/>
  <c r="L14" i="74"/>
  <c r="K14" i="74"/>
  <c r="J14" i="74"/>
  <c r="H14" i="74"/>
  <c r="F14" i="74"/>
  <c r="C14" i="74"/>
  <c r="Y13" i="74"/>
  <c r="Z13" i="74" s="1"/>
  <c r="X13" i="74"/>
  <c r="U13" i="74"/>
  <c r="V13" i="74" s="1"/>
  <c r="AA13" i="74" s="1"/>
  <c r="AB13" i="74" s="1"/>
  <c r="R13" i="74"/>
  <c r="M13" i="74"/>
  <c r="K13" i="74"/>
  <c r="J13" i="74"/>
  <c r="H13" i="74"/>
  <c r="F13" i="74"/>
  <c r="C13" i="74"/>
  <c r="Y12" i="74"/>
  <c r="Z12" i="74" s="1"/>
  <c r="AA12" i="74" s="1"/>
  <c r="AB12" i="74" s="1"/>
  <c r="X12" i="74"/>
  <c r="V12" i="74"/>
  <c r="U12" i="74"/>
  <c r="Q12" i="74"/>
  <c r="M12" i="74"/>
  <c r="K12" i="74"/>
  <c r="J12" i="74"/>
  <c r="H12" i="74"/>
  <c r="F12" i="74"/>
  <c r="C12" i="74"/>
  <c r="Z11" i="74"/>
  <c r="Y11" i="74"/>
  <c r="X11" i="74"/>
  <c r="U11" i="74"/>
  <c r="V11" i="74" s="1"/>
  <c r="AA11" i="74" s="1"/>
  <c r="AB11" i="74" s="1"/>
  <c r="Q11" i="74"/>
  <c r="M11" i="74"/>
  <c r="K11" i="74"/>
  <c r="J11" i="74"/>
  <c r="H11" i="74"/>
  <c r="F11" i="74"/>
  <c r="C11" i="74"/>
  <c r="X10" i="74"/>
  <c r="Y10" i="74" s="1"/>
  <c r="Z10" i="74" s="1"/>
  <c r="V10" i="74"/>
  <c r="AA10" i="74" s="1"/>
  <c r="AB10" i="74" s="1"/>
  <c r="U10" i="74"/>
  <c r="M10" i="74"/>
  <c r="K10" i="74"/>
  <c r="L12" i="74" s="1"/>
  <c r="J10" i="74"/>
  <c r="H10" i="74"/>
  <c r="F10" i="74"/>
  <c r="C10" i="74"/>
  <c r="X9" i="74"/>
  <c r="Y9" i="74" s="1"/>
  <c r="Z9" i="74" s="1"/>
  <c r="V9" i="74"/>
  <c r="AA9" i="74" s="1"/>
  <c r="AB9" i="74" s="1"/>
  <c r="U9" i="74"/>
  <c r="M9" i="74"/>
  <c r="K9" i="74"/>
  <c r="L13" i="74" s="1"/>
  <c r="J9" i="74"/>
  <c r="H9" i="74"/>
  <c r="F9" i="74"/>
  <c r="C9" i="74"/>
  <c r="X8" i="74"/>
  <c r="Y8" i="74" s="1"/>
  <c r="Z8" i="74" s="1"/>
  <c r="AA8" i="74" s="1"/>
  <c r="AB8" i="74" s="1"/>
  <c r="V8" i="74"/>
  <c r="U8" i="74"/>
  <c r="M8" i="74"/>
  <c r="K8" i="74"/>
  <c r="J8" i="74"/>
  <c r="H8" i="74"/>
  <c r="F8" i="74"/>
  <c r="C8" i="74"/>
  <c r="Y7" i="74"/>
  <c r="Z7" i="74" s="1"/>
  <c r="AA7" i="74" s="1"/>
  <c r="AB7" i="74" s="1"/>
  <c r="X7" i="74"/>
  <c r="V7" i="74"/>
  <c r="U7" i="74"/>
  <c r="M7" i="74"/>
  <c r="K7" i="74"/>
  <c r="L11" i="74" s="1"/>
  <c r="J7" i="74"/>
  <c r="H7" i="74"/>
  <c r="F7" i="74"/>
  <c r="C7" i="74"/>
  <c r="AA6" i="74"/>
  <c r="AB6" i="74" s="1"/>
  <c r="Z6" i="74"/>
  <c r="Y6" i="74"/>
  <c r="X6" i="74"/>
  <c r="U6" i="74"/>
  <c r="V6" i="74" s="1"/>
  <c r="Q6" i="74"/>
  <c r="M6" i="74"/>
  <c r="K6" i="74"/>
  <c r="L10" i="74" s="1"/>
  <c r="J6" i="74"/>
  <c r="H6" i="74"/>
  <c r="F6" i="74"/>
  <c r="C6" i="74"/>
  <c r="X5" i="74"/>
  <c r="Y5" i="74" s="1"/>
  <c r="Z5" i="74" s="1"/>
  <c r="V5" i="74"/>
  <c r="AA5" i="74" s="1"/>
  <c r="AB5" i="74" s="1"/>
  <c r="U5" i="74"/>
  <c r="Q5" i="74"/>
  <c r="M5" i="74"/>
  <c r="K5" i="74"/>
  <c r="J5" i="74"/>
  <c r="H5" i="74"/>
  <c r="F5" i="74"/>
  <c r="C5" i="74"/>
  <c r="X4" i="74"/>
  <c r="Y4" i="74" s="1"/>
  <c r="Z4" i="74" s="1"/>
  <c r="U4" i="74"/>
  <c r="V4" i="74" s="1"/>
  <c r="Q4" i="74"/>
  <c r="O4" i="74"/>
  <c r="M4" i="74"/>
  <c r="K4" i="74"/>
  <c r="J4" i="74"/>
  <c r="H4" i="74"/>
  <c r="F4" i="74"/>
  <c r="C4" i="74"/>
  <c r="Y3" i="74"/>
  <c r="Z3" i="74" s="1"/>
  <c r="X3" i="74"/>
  <c r="U3" i="74"/>
  <c r="V3" i="74" s="1"/>
  <c r="AA3" i="74" s="1"/>
  <c r="AB3" i="74" s="1"/>
  <c r="Q3" i="74"/>
  <c r="O3" i="74"/>
  <c r="M3" i="74"/>
  <c r="K3" i="74"/>
  <c r="J3" i="74"/>
  <c r="H3" i="74"/>
  <c r="F3" i="74"/>
  <c r="C3" i="74"/>
  <c r="Y2" i="74"/>
  <c r="Z2" i="74" s="1"/>
  <c r="AA2" i="74" s="1"/>
  <c r="AB2" i="74" s="1"/>
  <c r="X2" i="74"/>
  <c r="V2" i="74"/>
  <c r="U2" i="74"/>
  <c r="Q2" i="74"/>
  <c r="M2" i="74"/>
  <c r="H2" i="74"/>
  <c r="F2" i="74"/>
  <c r="C2" i="74"/>
  <c r="Q1" i="74"/>
  <c r="Z121" i="73"/>
  <c r="Y121" i="73"/>
  <c r="X121" i="73"/>
  <c r="U121" i="73"/>
  <c r="V121" i="73" s="1"/>
  <c r="AA121" i="73" s="1"/>
  <c r="AB121" i="73" s="1"/>
  <c r="M121" i="73"/>
  <c r="L121" i="73"/>
  <c r="K121" i="73"/>
  <c r="J121" i="73"/>
  <c r="I121" i="73"/>
  <c r="G121" i="73"/>
  <c r="C121" i="73"/>
  <c r="X120" i="73"/>
  <c r="Y120" i="73" s="1"/>
  <c r="Z120" i="73" s="1"/>
  <c r="U120" i="73"/>
  <c r="V120" i="73" s="1"/>
  <c r="M120" i="73"/>
  <c r="L120" i="73"/>
  <c r="K120" i="73"/>
  <c r="J120" i="73"/>
  <c r="I120" i="73"/>
  <c r="G120" i="73"/>
  <c r="C120" i="73"/>
  <c r="X119" i="73"/>
  <c r="Y119" i="73" s="1"/>
  <c r="Z119" i="73" s="1"/>
  <c r="U119" i="73"/>
  <c r="V119" i="73" s="1"/>
  <c r="M119" i="73"/>
  <c r="K119" i="73"/>
  <c r="J119" i="73"/>
  <c r="I119" i="73"/>
  <c r="G119" i="73"/>
  <c r="C119" i="73"/>
  <c r="Z118" i="73"/>
  <c r="Y118" i="73"/>
  <c r="X118" i="73"/>
  <c r="U118" i="73"/>
  <c r="V118" i="73" s="1"/>
  <c r="M118" i="73"/>
  <c r="K118" i="73"/>
  <c r="J118" i="73"/>
  <c r="I118" i="73"/>
  <c r="G118" i="73"/>
  <c r="C118" i="73"/>
  <c r="Z117" i="73"/>
  <c r="AA117" i="73" s="1"/>
  <c r="AB117" i="73" s="1"/>
  <c r="X117" i="73"/>
  <c r="Y117" i="73" s="1"/>
  <c r="V117" i="73"/>
  <c r="U117" i="73"/>
  <c r="M117" i="73"/>
  <c r="K117" i="73"/>
  <c r="J117" i="73"/>
  <c r="I117" i="73"/>
  <c r="G117" i="73"/>
  <c r="C117" i="73"/>
  <c r="X116" i="73"/>
  <c r="Y116" i="73" s="1"/>
  <c r="Z116" i="73" s="1"/>
  <c r="AA116" i="73" s="1"/>
  <c r="AB116" i="73" s="1"/>
  <c r="V116" i="73"/>
  <c r="U116" i="73"/>
  <c r="M116" i="73"/>
  <c r="K116" i="73"/>
  <c r="J116" i="73"/>
  <c r="I116" i="73"/>
  <c r="G116" i="73"/>
  <c r="C116" i="73"/>
  <c r="Z115" i="73"/>
  <c r="Y115" i="73"/>
  <c r="X115" i="73"/>
  <c r="U115" i="73"/>
  <c r="V115" i="73" s="1"/>
  <c r="AA115" i="73" s="1"/>
  <c r="AB115" i="73" s="1"/>
  <c r="M115" i="73"/>
  <c r="K115" i="73"/>
  <c r="L119" i="73" s="1"/>
  <c r="J115" i="73"/>
  <c r="I115" i="73"/>
  <c r="G115" i="73"/>
  <c r="C115" i="73"/>
  <c r="X114" i="73"/>
  <c r="Y114" i="73" s="1"/>
  <c r="Z114" i="73" s="1"/>
  <c r="U114" i="73"/>
  <c r="V114" i="73" s="1"/>
  <c r="AA114" i="73" s="1"/>
  <c r="AB114" i="73" s="1"/>
  <c r="M114" i="73"/>
  <c r="L114" i="73"/>
  <c r="K114" i="73"/>
  <c r="L118" i="73" s="1"/>
  <c r="J114" i="73"/>
  <c r="I114" i="73"/>
  <c r="G114" i="73"/>
  <c r="C114" i="73"/>
  <c r="X113" i="73"/>
  <c r="Y113" i="73" s="1"/>
  <c r="Z113" i="73" s="1"/>
  <c r="V113" i="73"/>
  <c r="AA113" i="73" s="1"/>
  <c r="AB113" i="73" s="1"/>
  <c r="U113" i="73"/>
  <c r="M113" i="73"/>
  <c r="L113" i="73"/>
  <c r="K113" i="73"/>
  <c r="L115" i="73" s="1"/>
  <c r="J113" i="73"/>
  <c r="I113" i="73"/>
  <c r="G113" i="73"/>
  <c r="C113" i="73"/>
  <c r="Y112" i="73"/>
  <c r="Z112" i="73" s="1"/>
  <c r="X112" i="73"/>
  <c r="V112" i="73"/>
  <c r="U112" i="73"/>
  <c r="M112" i="73"/>
  <c r="K112" i="73"/>
  <c r="J112" i="73"/>
  <c r="I112" i="73"/>
  <c r="G112" i="73"/>
  <c r="C112" i="73"/>
  <c r="Z111" i="73"/>
  <c r="AA111" i="73" s="1"/>
  <c r="AB111" i="73" s="1"/>
  <c r="Y111" i="73"/>
  <c r="X111" i="73"/>
  <c r="U111" i="73"/>
  <c r="V111" i="73" s="1"/>
  <c r="M111" i="73"/>
  <c r="K111" i="73"/>
  <c r="J111" i="73"/>
  <c r="I111" i="73"/>
  <c r="G111" i="73"/>
  <c r="C111" i="73"/>
  <c r="Z110" i="73"/>
  <c r="AA110" i="73" s="1"/>
  <c r="AB110" i="73" s="1"/>
  <c r="X110" i="73"/>
  <c r="Y110" i="73" s="1"/>
  <c r="V110" i="73"/>
  <c r="U110" i="73"/>
  <c r="M110" i="73"/>
  <c r="K110" i="73"/>
  <c r="J110" i="73"/>
  <c r="I110" i="73"/>
  <c r="G110" i="73"/>
  <c r="C110" i="73"/>
  <c r="AA109" i="73"/>
  <c r="AB109" i="73" s="1"/>
  <c r="Z109" i="73"/>
  <c r="Y109" i="73"/>
  <c r="X109" i="73"/>
  <c r="U109" i="73"/>
  <c r="V109" i="73" s="1"/>
  <c r="M109" i="73"/>
  <c r="L109" i="73"/>
  <c r="K109" i="73"/>
  <c r="J109" i="73"/>
  <c r="I109" i="73"/>
  <c r="G109" i="73"/>
  <c r="C109" i="73"/>
  <c r="AB108" i="73"/>
  <c r="X108" i="73"/>
  <c r="Y108" i="73" s="1"/>
  <c r="Z108" i="73" s="1"/>
  <c r="U108" i="73"/>
  <c r="V108" i="73" s="1"/>
  <c r="AA108" i="73" s="1"/>
  <c r="M108" i="73"/>
  <c r="K108" i="73"/>
  <c r="L112" i="73" s="1"/>
  <c r="J108" i="73"/>
  <c r="I108" i="73"/>
  <c r="G108" i="73"/>
  <c r="C108" i="73"/>
  <c r="X107" i="73"/>
  <c r="Y107" i="73" s="1"/>
  <c r="Z107" i="73" s="1"/>
  <c r="V107" i="73"/>
  <c r="U107" i="73"/>
  <c r="M107" i="73"/>
  <c r="K107" i="73"/>
  <c r="L108" i="73" s="1"/>
  <c r="J107" i="73"/>
  <c r="I107" i="73"/>
  <c r="G107" i="73"/>
  <c r="C107" i="73"/>
  <c r="X106" i="73"/>
  <c r="Y106" i="73" s="1"/>
  <c r="Z106" i="73" s="1"/>
  <c r="V106" i="73"/>
  <c r="U106" i="73"/>
  <c r="M106" i="73"/>
  <c r="K106" i="73"/>
  <c r="J106" i="73"/>
  <c r="I106" i="73"/>
  <c r="G106" i="73"/>
  <c r="C106" i="73"/>
  <c r="Z105" i="73"/>
  <c r="Y105" i="73"/>
  <c r="X105" i="73"/>
  <c r="U105" i="73"/>
  <c r="V105" i="73" s="1"/>
  <c r="M105" i="73"/>
  <c r="K105" i="73"/>
  <c r="J105" i="73"/>
  <c r="I105" i="73"/>
  <c r="G105" i="73"/>
  <c r="C105" i="73"/>
  <c r="Z104" i="73"/>
  <c r="AA104" i="73" s="1"/>
  <c r="AB104" i="73" s="1"/>
  <c r="Y104" i="73"/>
  <c r="X104" i="73"/>
  <c r="V104" i="73"/>
  <c r="U104" i="73"/>
  <c r="M104" i="73"/>
  <c r="K104" i="73"/>
  <c r="J104" i="73"/>
  <c r="I104" i="73"/>
  <c r="G104" i="73"/>
  <c r="C104" i="73"/>
  <c r="Z103" i="73"/>
  <c r="AA103" i="73" s="1"/>
  <c r="AB103" i="73" s="1"/>
  <c r="Y103" i="73"/>
  <c r="X103" i="73"/>
  <c r="U103" i="73"/>
  <c r="V103" i="73" s="1"/>
  <c r="M103" i="73"/>
  <c r="L103" i="73"/>
  <c r="K103" i="73"/>
  <c r="L107" i="73" s="1"/>
  <c r="J103" i="73"/>
  <c r="I103" i="73"/>
  <c r="G103" i="73"/>
  <c r="C103" i="73"/>
  <c r="X102" i="73"/>
  <c r="Y102" i="73" s="1"/>
  <c r="Z102" i="73" s="1"/>
  <c r="U102" i="73"/>
  <c r="V102" i="73" s="1"/>
  <c r="M102" i="73"/>
  <c r="L102" i="73"/>
  <c r="K102" i="73"/>
  <c r="L106" i="73" s="1"/>
  <c r="J102" i="73"/>
  <c r="I102" i="73"/>
  <c r="G102" i="73"/>
  <c r="C102" i="73"/>
  <c r="X101" i="73"/>
  <c r="Y101" i="73" s="1"/>
  <c r="Z101" i="73" s="1"/>
  <c r="U101" i="73"/>
  <c r="V101" i="73" s="1"/>
  <c r="AA101" i="73" s="1"/>
  <c r="AB101" i="73" s="1"/>
  <c r="M101" i="73"/>
  <c r="K101" i="73"/>
  <c r="J101" i="73"/>
  <c r="I101" i="73"/>
  <c r="G101" i="73"/>
  <c r="C101" i="73"/>
  <c r="X100" i="73"/>
  <c r="Y100" i="73" s="1"/>
  <c r="Z100" i="73" s="1"/>
  <c r="V100" i="73"/>
  <c r="U100" i="73"/>
  <c r="M100" i="73"/>
  <c r="K100" i="73"/>
  <c r="J100" i="73"/>
  <c r="I100" i="73"/>
  <c r="G100" i="73"/>
  <c r="C100" i="73"/>
  <c r="Z99" i="73"/>
  <c r="AA99" i="73" s="1"/>
  <c r="AB99" i="73" s="1"/>
  <c r="X99" i="73"/>
  <c r="Y99" i="73" s="1"/>
  <c r="V99" i="73"/>
  <c r="U99" i="73"/>
  <c r="M99" i="73"/>
  <c r="K99" i="73"/>
  <c r="J99" i="73"/>
  <c r="I99" i="73"/>
  <c r="G99" i="73"/>
  <c r="C99" i="73"/>
  <c r="AA98" i="73"/>
  <c r="AB98" i="73" s="1"/>
  <c r="X98" i="73"/>
  <c r="Y98" i="73" s="1"/>
  <c r="Z98" i="73" s="1"/>
  <c r="V98" i="73"/>
  <c r="U98" i="73"/>
  <c r="M98" i="73"/>
  <c r="K98" i="73"/>
  <c r="J98" i="73"/>
  <c r="I98" i="73"/>
  <c r="G98" i="73"/>
  <c r="C98" i="73"/>
  <c r="AB97" i="73"/>
  <c r="Z97" i="73"/>
  <c r="AA97" i="73" s="1"/>
  <c r="Y97" i="73"/>
  <c r="X97" i="73"/>
  <c r="U97" i="73"/>
  <c r="V97" i="73" s="1"/>
  <c r="M97" i="73"/>
  <c r="K97" i="73"/>
  <c r="L101" i="73" s="1"/>
  <c r="J97" i="73"/>
  <c r="I97" i="73"/>
  <c r="G97" i="73"/>
  <c r="C97" i="73"/>
  <c r="AB96" i="73"/>
  <c r="X96" i="73"/>
  <c r="Y96" i="73" s="1"/>
  <c r="Z96" i="73" s="1"/>
  <c r="U96" i="73"/>
  <c r="V96" i="73" s="1"/>
  <c r="AA96" i="73" s="1"/>
  <c r="M96" i="73"/>
  <c r="K96" i="73"/>
  <c r="J96" i="73"/>
  <c r="I96" i="73"/>
  <c r="G96" i="73"/>
  <c r="C96" i="73"/>
  <c r="X95" i="73"/>
  <c r="Y95" i="73" s="1"/>
  <c r="Z95" i="73" s="1"/>
  <c r="U95" i="73"/>
  <c r="V95" i="73" s="1"/>
  <c r="AA95" i="73" s="1"/>
  <c r="AB95" i="73" s="1"/>
  <c r="M95" i="73"/>
  <c r="L95" i="73"/>
  <c r="K95" i="73"/>
  <c r="J95" i="73"/>
  <c r="I95" i="73"/>
  <c r="G95" i="73"/>
  <c r="C95" i="73"/>
  <c r="Z94" i="73"/>
  <c r="X94" i="73"/>
  <c r="Y94" i="73" s="1"/>
  <c r="V94" i="73"/>
  <c r="U94" i="73"/>
  <c r="M94" i="73"/>
  <c r="L94" i="73"/>
  <c r="K94" i="73"/>
  <c r="J94" i="73"/>
  <c r="I94" i="73"/>
  <c r="G94" i="73"/>
  <c r="C94" i="73"/>
  <c r="Z93" i="73"/>
  <c r="Y93" i="73"/>
  <c r="X93" i="73"/>
  <c r="U93" i="73"/>
  <c r="V93" i="73" s="1"/>
  <c r="M93" i="73"/>
  <c r="K93" i="73"/>
  <c r="J93" i="73"/>
  <c r="I93" i="73"/>
  <c r="G93" i="73"/>
  <c r="C93" i="73"/>
  <c r="Z92" i="73"/>
  <c r="AA92" i="73" s="1"/>
  <c r="AB92" i="73" s="1"/>
  <c r="Y92" i="73"/>
  <c r="X92" i="73"/>
  <c r="V92" i="73"/>
  <c r="U92" i="73"/>
  <c r="M92" i="73"/>
  <c r="K92" i="73"/>
  <c r="J92" i="73"/>
  <c r="I92" i="73"/>
  <c r="G92" i="73"/>
  <c r="C92" i="73"/>
  <c r="AA91" i="73"/>
  <c r="AB91" i="73" s="1"/>
  <c r="Z91" i="73"/>
  <c r="Y91" i="73"/>
  <c r="X91" i="73"/>
  <c r="U91" i="73"/>
  <c r="V91" i="73" s="1"/>
  <c r="M91" i="73"/>
  <c r="K91" i="73"/>
  <c r="J91" i="73"/>
  <c r="I91" i="73"/>
  <c r="G91" i="73"/>
  <c r="C91" i="73"/>
  <c r="X90" i="73"/>
  <c r="Y90" i="73" s="1"/>
  <c r="Z90" i="73" s="1"/>
  <c r="U90" i="73"/>
  <c r="V90" i="73" s="1"/>
  <c r="M90" i="73"/>
  <c r="K90" i="73"/>
  <c r="J90" i="73"/>
  <c r="I90" i="73"/>
  <c r="G90" i="73"/>
  <c r="C90" i="73"/>
  <c r="X89" i="73"/>
  <c r="Y89" i="73" s="1"/>
  <c r="Z89" i="73" s="1"/>
  <c r="U89" i="73"/>
  <c r="V89" i="73" s="1"/>
  <c r="AA89" i="73" s="1"/>
  <c r="AB89" i="73" s="1"/>
  <c r="M89" i="73"/>
  <c r="K89" i="73"/>
  <c r="J89" i="73"/>
  <c r="I89" i="73"/>
  <c r="G89" i="73"/>
  <c r="C89" i="73"/>
  <c r="Y88" i="73"/>
  <c r="Z88" i="73" s="1"/>
  <c r="X88" i="73"/>
  <c r="U88" i="73"/>
  <c r="V88" i="73" s="1"/>
  <c r="M88" i="73"/>
  <c r="L88" i="73"/>
  <c r="K88" i="73"/>
  <c r="J88" i="73"/>
  <c r="I88" i="73"/>
  <c r="G88" i="73"/>
  <c r="C88" i="73"/>
  <c r="Y87" i="73"/>
  <c r="Z87" i="73" s="1"/>
  <c r="X87" i="73"/>
  <c r="U87" i="73"/>
  <c r="V87" i="73" s="1"/>
  <c r="AA87" i="73" s="1"/>
  <c r="AB87" i="73" s="1"/>
  <c r="M87" i="73"/>
  <c r="K87" i="73"/>
  <c r="J87" i="73"/>
  <c r="I87" i="73"/>
  <c r="G87" i="73"/>
  <c r="C87" i="73"/>
  <c r="Y86" i="73"/>
  <c r="Z86" i="73" s="1"/>
  <c r="AA86" i="73" s="1"/>
  <c r="AB86" i="73" s="1"/>
  <c r="X86" i="73"/>
  <c r="V86" i="73"/>
  <c r="U86" i="73"/>
  <c r="M86" i="73"/>
  <c r="K86" i="73"/>
  <c r="J86" i="73"/>
  <c r="I86" i="73"/>
  <c r="G86" i="73"/>
  <c r="C86" i="73"/>
  <c r="Z85" i="73"/>
  <c r="Y85" i="73"/>
  <c r="X85" i="73"/>
  <c r="U85" i="73"/>
  <c r="V85" i="73" s="1"/>
  <c r="AA85" i="73" s="1"/>
  <c r="AB85" i="73" s="1"/>
  <c r="M85" i="73"/>
  <c r="K85" i="73"/>
  <c r="J85" i="73"/>
  <c r="I85" i="73"/>
  <c r="G85" i="73"/>
  <c r="C85" i="73"/>
  <c r="AB84" i="73"/>
  <c r="X84" i="73"/>
  <c r="Y84" i="73" s="1"/>
  <c r="Z84" i="73" s="1"/>
  <c r="U84" i="73"/>
  <c r="V84" i="73" s="1"/>
  <c r="AA84" i="73" s="1"/>
  <c r="M84" i="73"/>
  <c r="L84" i="73"/>
  <c r="K84" i="73"/>
  <c r="J84" i="73"/>
  <c r="I84" i="73"/>
  <c r="G84" i="73"/>
  <c r="C84" i="73"/>
  <c r="X83" i="73"/>
  <c r="Y83" i="73" s="1"/>
  <c r="Z83" i="73" s="1"/>
  <c r="U83" i="73"/>
  <c r="V83" i="73" s="1"/>
  <c r="AA83" i="73" s="1"/>
  <c r="AB83" i="73" s="1"/>
  <c r="M83" i="73"/>
  <c r="K83" i="73"/>
  <c r="J83" i="73"/>
  <c r="I83" i="73"/>
  <c r="G83" i="73"/>
  <c r="C83" i="73"/>
  <c r="X82" i="73"/>
  <c r="Y82" i="73" s="1"/>
  <c r="Z82" i="73" s="1"/>
  <c r="U82" i="73"/>
  <c r="V82" i="73" s="1"/>
  <c r="M82" i="73"/>
  <c r="L82" i="73"/>
  <c r="K82" i="73"/>
  <c r="L86" i="73" s="1"/>
  <c r="J82" i="73"/>
  <c r="I82" i="73"/>
  <c r="G82" i="73"/>
  <c r="C82" i="73"/>
  <c r="Z81" i="73"/>
  <c r="X81" i="73"/>
  <c r="Y81" i="73" s="1"/>
  <c r="V81" i="73"/>
  <c r="U81" i="73"/>
  <c r="M81" i="73"/>
  <c r="K81" i="73"/>
  <c r="J81" i="73"/>
  <c r="I81" i="73"/>
  <c r="G81" i="73"/>
  <c r="C81" i="73"/>
  <c r="Y80" i="73"/>
  <c r="Z80" i="73" s="1"/>
  <c r="AA80" i="73" s="1"/>
  <c r="AB80" i="73" s="1"/>
  <c r="X80" i="73"/>
  <c r="V80" i="73"/>
  <c r="U80" i="73"/>
  <c r="M80" i="73"/>
  <c r="K80" i="73"/>
  <c r="J80" i="73"/>
  <c r="I80" i="73"/>
  <c r="G80" i="73"/>
  <c r="C80" i="73"/>
  <c r="Y79" i="73"/>
  <c r="Z79" i="73" s="1"/>
  <c r="X79" i="73"/>
  <c r="U79" i="73"/>
  <c r="V79" i="73" s="1"/>
  <c r="M79" i="73"/>
  <c r="K79" i="73"/>
  <c r="J79" i="73"/>
  <c r="I79" i="73"/>
  <c r="G79" i="73"/>
  <c r="C79" i="73"/>
  <c r="X78" i="73"/>
  <c r="Y78" i="73" s="1"/>
  <c r="Z78" i="73" s="1"/>
  <c r="U78" i="73"/>
  <c r="V78" i="73" s="1"/>
  <c r="AA78" i="73" s="1"/>
  <c r="AB78" i="73" s="1"/>
  <c r="M78" i="73"/>
  <c r="L78" i="73"/>
  <c r="K78" i="73"/>
  <c r="J78" i="73"/>
  <c r="I78" i="73"/>
  <c r="G78" i="73"/>
  <c r="C78" i="73"/>
  <c r="X77" i="73"/>
  <c r="Y77" i="73" s="1"/>
  <c r="Z77" i="73" s="1"/>
  <c r="U77" i="73"/>
  <c r="V77" i="73" s="1"/>
  <c r="AA77" i="73" s="1"/>
  <c r="AB77" i="73" s="1"/>
  <c r="M77" i="73"/>
  <c r="K77" i="73"/>
  <c r="L81" i="73" s="1"/>
  <c r="J77" i="73"/>
  <c r="I77" i="73"/>
  <c r="G77" i="73"/>
  <c r="C77" i="73"/>
  <c r="X76" i="73"/>
  <c r="Y76" i="73" s="1"/>
  <c r="Z76" i="73" s="1"/>
  <c r="U76" i="73"/>
  <c r="V76" i="73" s="1"/>
  <c r="M76" i="73"/>
  <c r="K76" i="73"/>
  <c r="L77" i="73" s="1"/>
  <c r="J76" i="73"/>
  <c r="I76" i="73"/>
  <c r="G76" i="73"/>
  <c r="C76" i="73"/>
  <c r="AA75" i="73"/>
  <c r="AB75" i="73" s="1"/>
  <c r="Z75" i="73"/>
  <c r="X75" i="73"/>
  <c r="Y75" i="73" s="1"/>
  <c r="U75" i="73"/>
  <c r="V75" i="73" s="1"/>
  <c r="M75" i="73"/>
  <c r="K75" i="73"/>
  <c r="J75" i="73"/>
  <c r="I75" i="73"/>
  <c r="G75" i="73"/>
  <c r="C75" i="73"/>
  <c r="AA74" i="73"/>
  <c r="AB74" i="73" s="1"/>
  <c r="Y74" i="73"/>
  <c r="Z74" i="73" s="1"/>
  <c r="X74" i="73"/>
  <c r="V74" i="73"/>
  <c r="U74" i="73"/>
  <c r="M74" i="73"/>
  <c r="K74" i="73"/>
  <c r="J74" i="73"/>
  <c r="I74" i="73"/>
  <c r="G74" i="73"/>
  <c r="C74" i="73"/>
  <c r="Z73" i="73"/>
  <c r="Y73" i="73"/>
  <c r="X73" i="73"/>
  <c r="U73" i="73"/>
  <c r="V73" i="73" s="1"/>
  <c r="M73" i="73"/>
  <c r="K73" i="73"/>
  <c r="J73" i="73"/>
  <c r="I73" i="73"/>
  <c r="G73" i="73"/>
  <c r="C73" i="73"/>
  <c r="X72" i="73"/>
  <c r="Y72" i="73" s="1"/>
  <c r="Z72" i="73" s="1"/>
  <c r="U72" i="73"/>
  <c r="V72" i="73" s="1"/>
  <c r="AA72" i="73" s="1"/>
  <c r="AB72" i="73" s="1"/>
  <c r="M72" i="73"/>
  <c r="K72" i="73"/>
  <c r="J72" i="73"/>
  <c r="I72" i="73"/>
  <c r="G72" i="73"/>
  <c r="C72" i="73"/>
  <c r="X71" i="73"/>
  <c r="Y71" i="73" s="1"/>
  <c r="Z71" i="73" s="1"/>
  <c r="U71" i="73"/>
  <c r="V71" i="73" s="1"/>
  <c r="AA71" i="73" s="1"/>
  <c r="AB71" i="73" s="1"/>
  <c r="M71" i="73"/>
  <c r="K71" i="73"/>
  <c r="L75" i="73" s="1"/>
  <c r="J71" i="73"/>
  <c r="I71" i="73"/>
  <c r="G71" i="73"/>
  <c r="C71" i="73"/>
  <c r="X70" i="73"/>
  <c r="Y70" i="73" s="1"/>
  <c r="Z70" i="73" s="1"/>
  <c r="U70" i="73"/>
  <c r="V70" i="73" s="1"/>
  <c r="M70" i="73"/>
  <c r="K70" i="73"/>
  <c r="J70" i="73"/>
  <c r="I70" i="73"/>
  <c r="G70" i="73"/>
  <c r="C70" i="73"/>
  <c r="Z69" i="73"/>
  <c r="X69" i="73"/>
  <c r="Y69" i="73" s="1"/>
  <c r="U69" i="73"/>
  <c r="V69" i="73" s="1"/>
  <c r="M69" i="73"/>
  <c r="K69" i="73"/>
  <c r="J69" i="73"/>
  <c r="I69" i="73"/>
  <c r="G69" i="73"/>
  <c r="C69" i="73"/>
  <c r="Y68" i="73"/>
  <c r="Z68" i="73" s="1"/>
  <c r="AA68" i="73" s="1"/>
  <c r="AB68" i="73" s="1"/>
  <c r="X68" i="73"/>
  <c r="V68" i="73"/>
  <c r="U68" i="73"/>
  <c r="M68" i="73"/>
  <c r="K68" i="73"/>
  <c r="J68" i="73"/>
  <c r="I68" i="73"/>
  <c r="G68" i="73"/>
  <c r="C68" i="73"/>
  <c r="Z67" i="73"/>
  <c r="Y67" i="73"/>
  <c r="X67" i="73"/>
  <c r="U67" i="73"/>
  <c r="V67" i="73" s="1"/>
  <c r="M67" i="73"/>
  <c r="K67" i="73"/>
  <c r="J67" i="73"/>
  <c r="I67" i="73"/>
  <c r="G67" i="73"/>
  <c r="C67" i="73"/>
  <c r="X66" i="73"/>
  <c r="Y66" i="73" s="1"/>
  <c r="Z66" i="73" s="1"/>
  <c r="U66" i="73"/>
  <c r="V66" i="73" s="1"/>
  <c r="AA66" i="73" s="1"/>
  <c r="AB66" i="73" s="1"/>
  <c r="M66" i="73"/>
  <c r="K66" i="73"/>
  <c r="J66" i="73"/>
  <c r="I66" i="73"/>
  <c r="G66" i="73"/>
  <c r="C66" i="73"/>
  <c r="X65" i="73"/>
  <c r="Y65" i="73" s="1"/>
  <c r="Z65" i="73" s="1"/>
  <c r="U65" i="73"/>
  <c r="V65" i="73" s="1"/>
  <c r="AA65" i="73" s="1"/>
  <c r="AB65" i="73" s="1"/>
  <c r="M65" i="73"/>
  <c r="K65" i="73"/>
  <c r="L69" i="73" s="1"/>
  <c r="J65" i="73"/>
  <c r="I65" i="73"/>
  <c r="G65" i="73"/>
  <c r="C65" i="73"/>
  <c r="X64" i="73"/>
  <c r="Y64" i="73" s="1"/>
  <c r="Z64" i="73" s="1"/>
  <c r="U64" i="73"/>
  <c r="V64" i="73" s="1"/>
  <c r="AA64" i="73" s="1"/>
  <c r="AB64" i="73" s="1"/>
  <c r="M64" i="73"/>
  <c r="L64" i="73"/>
  <c r="K64" i="73"/>
  <c r="J64" i="73"/>
  <c r="I64" i="73"/>
  <c r="G64" i="73"/>
  <c r="C64" i="73"/>
  <c r="Z63" i="73"/>
  <c r="X63" i="73"/>
  <c r="Y63" i="73" s="1"/>
  <c r="U63" i="73"/>
  <c r="V63" i="73" s="1"/>
  <c r="AA63" i="73" s="1"/>
  <c r="AB63" i="73" s="1"/>
  <c r="M63" i="73"/>
  <c r="K63" i="73"/>
  <c r="J63" i="73"/>
  <c r="I63" i="73"/>
  <c r="G63" i="73"/>
  <c r="C63" i="73"/>
  <c r="Y62" i="73"/>
  <c r="Z62" i="73" s="1"/>
  <c r="X62" i="73"/>
  <c r="V62" i="73"/>
  <c r="AA62" i="73" s="1"/>
  <c r="AB62" i="73" s="1"/>
  <c r="U62" i="73"/>
  <c r="M62" i="73"/>
  <c r="K62" i="73"/>
  <c r="J62" i="73"/>
  <c r="I62" i="73"/>
  <c r="G62" i="73"/>
  <c r="C62" i="73"/>
  <c r="Y61" i="73"/>
  <c r="Z61" i="73" s="1"/>
  <c r="X61" i="73"/>
  <c r="U61" i="73"/>
  <c r="V61" i="73" s="1"/>
  <c r="M61" i="73"/>
  <c r="K61" i="73"/>
  <c r="J61" i="73"/>
  <c r="I61" i="73"/>
  <c r="G61" i="73"/>
  <c r="C61" i="73"/>
  <c r="AA60" i="73"/>
  <c r="AB60" i="73" s="1"/>
  <c r="X60" i="73"/>
  <c r="Y60" i="73" s="1"/>
  <c r="Z60" i="73" s="1"/>
  <c r="U60" i="73"/>
  <c r="V60" i="73" s="1"/>
  <c r="M60" i="73"/>
  <c r="K60" i="73"/>
  <c r="J60" i="73"/>
  <c r="I60" i="73"/>
  <c r="G60" i="73"/>
  <c r="C60" i="73"/>
  <c r="X59" i="73"/>
  <c r="Y59" i="73" s="1"/>
  <c r="Z59" i="73" s="1"/>
  <c r="U59" i="73"/>
  <c r="V59" i="73" s="1"/>
  <c r="AA59" i="73" s="1"/>
  <c r="AB59" i="73" s="1"/>
  <c r="M59" i="73"/>
  <c r="K59" i="73"/>
  <c r="L63" i="73" s="1"/>
  <c r="J59" i="73"/>
  <c r="I59" i="73"/>
  <c r="G59" i="73"/>
  <c r="C59" i="73"/>
  <c r="X58" i="73"/>
  <c r="Y58" i="73" s="1"/>
  <c r="Z58" i="73" s="1"/>
  <c r="U58" i="73"/>
  <c r="V58" i="73" s="1"/>
  <c r="M58" i="73"/>
  <c r="L58" i="73"/>
  <c r="K58" i="73"/>
  <c r="J58" i="73"/>
  <c r="I58" i="73"/>
  <c r="G58" i="73"/>
  <c r="C58" i="73"/>
  <c r="X57" i="73"/>
  <c r="Y57" i="73" s="1"/>
  <c r="Z57" i="73" s="1"/>
  <c r="U57" i="73"/>
  <c r="V57" i="73" s="1"/>
  <c r="M57" i="73"/>
  <c r="K57" i="73"/>
  <c r="J57" i="73"/>
  <c r="I57" i="73"/>
  <c r="G57" i="73"/>
  <c r="C57" i="73"/>
  <c r="X56" i="73"/>
  <c r="Y56" i="73" s="1"/>
  <c r="Z56" i="73" s="1"/>
  <c r="V56" i="73"/>
  <c r="U56" i="73"/>
  <c r="M56" i="73"/>
  <c r="K56" i="73"/>
  <c r="J56" i="73"/>
  <c r="I56" i="73"/>
  <c r="G56" i="73"/>
  <c r="C56" i="73"/>
  <c r="Y55" i="73"/>
  <c r="Z55" i="73" s="1"/>
  <c r="X55" i="73"/>
  <c r="U55" i="73"/>
  <c r="V55" i="73" s="1"/>
  <c r="AA55" i="73" s="1"/>
  <c r="AB55" i="73" s="1"/>
  <c r="M55" i="73"/>
  <c r="K55" i="73"/>
  <c r="J55" i="73"/>
  <c r="I55" i="73"/>
  <c r="G55" i="73"/>
  <c r="C55" i="73"/>
  <c r="X54" i="73"/>
  <c r="Y54" i="73" s="1"/>
  <c r="Z54" i="73" s="1"/>
  <c r="U54" i="73"/>
  <c r="V54" i="73" s="1"/>
  <c r="AA54" i="73" s="1"/>
  <c r="AB54" i="73" s="1"/>
  <c r="M54" i="73"/>
  <c r="K54" i="73"/>
  <c r="J54" i="73"/>
  <c r="C54" i="73"/>
  <c r="X53" i="73"/>
  <c r="Y53" i="73" s="1"/>
  <c r="Z53" i="73" s="1"/>
  <c r="AA53" i="73" s="1"/>
  <c r="AB53" i="73" s="1"/>
  <c r="U53" i="73"/>
  <c r="V53" i="73" s="1"/>
  <c r="M53" i="73"/>
  <c r="K53" i="73"/>
  <c r="L57" i="73" s="1"/>
  <c r="J53" i="73"/>
  <c r="H53" i="73"/>
  <c r="F53" i="73"/>
  <c r="C53" i="73"/>
  <c r="X52" i="73"/>
  <c r="Y52" i="73" s="1"/>
  <c r="Z52" i="73" s="1"/>
  <c r="U52" i="73"/>
  <c r="V52" i="73" s="1"/>
  <c r="AA52" i="73" s="1"/>
  <c r="AB52" i="73" s="1"/>
  <c r="M52" i="73"/>
  <c r="K52" i="73"/>
  <c r="L56" i="73" s="1"/>
  <c r="J52" i="73"/>
  <c r="H52" i="73"/>
  <c r="F52" i="73"/>
  <c r="C52" i="73"/>
  <c r="X51" i="73"/>
  <c r="Y51" i="73" s="1"/>
  <c r="Z51" i="73" s="1"/>
  <c r="U51" i="73"/>
  <c r="V51" i="73" s="1"/>
  <c r="AA51" i="73" s="1"/>
  <c r="AB51" i="73" s="1"/>
  <c r="M51" i="73"/>
  <c r="K51" i="73"/>
  <c r="J51" i="73"/>
  <c r="H51" i="73"/>
  <c r="F51" i="73"/>
  <c r="C51" i="73"/>
  <c r="X50" i="73"/>
  <c r="Y50" i="73" s="1"/>
  <c r="Z50" i="73" s="1"/>
  <c r="V50" i="73"/>
  <c r="AA50" i="73" s="1"/>
  <c r="AB50" i="73" s="1"/>
  <c r="U50" i="73"/>
  <c r="M50" i="73"/>
  <c r="K50" i="73"/>
  <c r="J50" i="73"/>
  <c r="H50" i="73"/>
  <c r="F50" i="73"/>
  <c r="C50" i="73"/>
  <c r="X49" i="73"/>
  <c r="Y49" i="73" s="1"/>
  <c r="Z49" i="73" s="1"/>
  <c r="AA49" i="73" s="1"/>
  <c r="AB49" i="73" s="1"/>
  <c r="V49" i="73"/>
  <c r="U49" i="73"/>
  <c r="M49" i="73"/>
  <c r="K49" i="73"/>
  <c r="J49" i="73"/>
  <c r="H49" i="73"/>
  <c r="F49" i="73"/>
  <c r="C49" i="73"/>
  <c r="Y48" i="73"/>
  <c r="Z48" i="73" s="1"/>
  <c r="X48" i="73"/>
  <c r="U48" i="73"/>
  <c r="V48" i="73" s="1"/>
  <c r="M48" i="73"/>
  <c r="K48" i="73"/>
  <c r="J48" i="73"/>
  <c r="H48" i="73"/>
  <c r="F48" i="73"/>
  <c r="C48" i="73"/>
  <c r="AA47" i="73"/>
  <c r="AB47" i="73" s="1"/>
  <c r="X47" i="73"/>
  <c r="Y47" i="73" s="1"/>
  <c r="Z47" i="73" s="1"/>
  <c r="U47" i="73"/>
  <c r="V47" i="73" s="1"/>
  <c r="M47" i="73"/>
  <c r="K47" i="73"/>
  <c r="L51" i="73" s="1"/>
  <c r="J47" i="73"/>
  <c r="H47" i="73"/>
  <c r="F47" i="73"/>
  <c r="C47" i="73"/>
  <c r="X46" i="73"/>
  <c r="Y46" i="73" s="1"/>
  <c r="Z46" i="73" s="1"/>
  <c r="V46" i="73"/>
  <c r="AA46" i="73" s="1"/>
  <c r="AB46" i="73" s="1"/>
  <c r="U46" i="73"/>
  <c r="M46" i="73"/>
  <c r="K46" i="73"/>
  <c r="J46" i="73"/>
  <c r="H46" i="73"/>
  <c r="F46" i="73"/>
  <c r="C46" i="73"/>
  <c r="Y45" i="73"/>
  <c r="Z45" i="73" s="1"/>
  <c r="X45" i="73"/>
  <c r="U45" i="73"/>
  <c r="V45" i="73" s="1"/>
  <c r="AA45" i="73" s="1"/>
  <c r="AB45" i="73" s="1"/>
  <c r="M45" i="73"/>
  <c r="L45" i="73"/>
  <c r="K45" i="73"/>
  <c r="J45" i="73"/>
  <c r="H45" i="73"/>
  <c r="F45" i="73"/>
  <c r="C45" i="73"/>
  <c r="X44" i="73"/>
  <c r="Y44" i="73" s="1"/>
  <c r="Z44" i="73" s="1"/>
  <c r="U44" i="73"/>
  <c r="V44" i="73" s="1"/>
  <c r="M44" i="73"/>
  <c r="K44" i="73"/>
  <c r="J44" i="73"/>
  <c r="H44" i="73"/>
  <c r="F44" i="73"/>
  <c r="C44" i="73"/>
  <c r="X43" i="73"/>
  <c r="Y43" i="73" s="1"/>
  <c r="Z43" i="73" s="1"/>
  <c r="V43" i="73"/>
  <c r="U43" i="73"/>
  <c r="M43" i="73"/>
  <c r="K43" i="73"/>
  <c r="J43" i="73"/>
  <c r="H43" i="73"/>
  <c r="F43" i="73"/>
  <c r="C43" i="73"/>
  <c r="Y42" i="73"/>
  <c r="Z42" i="73" s="1"/>
  <c r="X42" i="73"/>
  <c r="U42" i="73"/>
  <c r="V42" i="73" s="1"/>
  <c r="M42" i="73"/>
  <c r="K42" i="73"/>
  <c r="J42" i="73"/>
  <c r="H42" i="73"/>
  <c r="F42" i="73"/>
  <c r="C42" i="73"/>
  <c r="X41" i="73"/>
  <c r="Y41" i="73" s="1"/>
  <c r="Z41" i="73" s="1"/>
  <c r="U41" i="73"/>
  <c r="V41" i="73" s="1"/>
  <c r="AA41" i="73" s="1"/>
  <c r="AB41" i="73" s="1"/>
  <c r="M41" i="73"/>
  <c r="K41" i="73"/>
  <c r="J41" i="73"/>
  <c r="H41" i="73"/>
  <c r="F41" i="73"/>
  <c r="C41" i="73"/>
  <c r="X40" i="73"/>
  <c r="Y40" i="73" s="1"/>
  <c r="Z40" i="73" s="1"/>
  <c r="U40" i="73"/>
  <c r="V40" i="73" s="1"/>
  <c r="AA40" i="73" s="1"/>
  <c r="AB40" i="73" s="1"/>
  <c r="M40" i="73"/>
  <c r="K40" i="73"/>
  <c r="J40" i="73"/>
  <c r="H40" i="73"/>
  <c r="F40" i="73"/>
  <c r="C40" i="73"/>
  <c r="X39" i="73"/>
  <c r="Y39" i="73" s="1"/>
  <c r="Z39" i="73" s="1"/>
  <c r="U39" i="73"/>
  <c r="V39" i="73" s="1"/>
  <c r="AA39" i="73" s="1"/>
  <c r="AB39" i="73" s="1"/>
  <c r="M39" i="73"/>
  <c r="K39" i="73"/>
  <c r="L43" i="73" s="1"/>
  <c r="J39" i="73"/>
  <c r="H39" i="73"/>
  <c r="F39" i="73"/>
  <c r="C39" i="73"/>
  <c r="Y38" i="73"/>
  <c r="Z38" i="73" s="1"/>
  <c r="AA38" i="73" s="1"/>
  <c r="AB38" i="73" s="1"/>
  <c r="X38" i="73"/>
  <c r="V38" i="73"/>
  <c r="U38" i="73"/>
  <c r="M38" i="73"/>
  <c r="K38" i="73"/>
  <c r="J38" i="73"/>
  <c r="H38" i="73"/>
  <c r="F38" i="73"/>
  <c r="C38" i="73"/>
  <c r="Z37" i="73"/>
  <c r="AA37" i="73" s="1"/>
  <c r="AB37" i="73" s="1"/>
  <c r="Y37" i="73"/>
  <c r="X37" i="73"/>
  <c r="V37" i="73"/>
  <c r="U37" i="73"/>
  <c r="M37" i="73"/>
  <c r="K37" i="73"/>
  <c r="L41" i="73" s="1"/>
  <c r="J37" i="73"/>
  <c r="H37" i="73"/>
  <c r="F37" i="73"/>
  <c r="C37" i="73"/>
  <c r="AA36" i="73"/>
  <c r="AB36" i="73" s="1"/>
  <c r="Z36" i="73"/>
  <c r="Y36" i="73"/>
  <c r="X36" i="73"/>
  <c r="U36" i="73"/>
  <c r="V36" i="73" s="1"/>
  <c r="M36" i="73"/>
  <c r="K36" i="73"/>
  <c r="L40" i="73" s="1"/>
  <c r="J36" i="73"/>
  <c r="H36" i="73"/>
  <c r="F36" i="73"/>
  <c r="C36" i="73"/>
  <c r="AA35" i="73"/>
  <c r="AB35" i="73" s="1"/>
  <c r="X35" i="73"/>
  <c r="Y35" i="73" s="1"/>
  <c r="Z35" i="73" s="1"/>
  <c r="U35" i="73"/>
  <c r="V35" i="73" s="1"/>
  <c r="M35" i="73"/>
  <c r="K35" i="73"/>
  <c r="L39" i="73" s="1"/>
  <c r="J35" i="73"/>
  <c r="H35" i="73"/>
  <c r="F35" i="73"/>
  <c r="C35" i="73"/>
  <c r="X34" i="73"/>
  <c r="Y34" i="73" s="1"/>
  <c r="Z34" i="73" s="1"/>
  <c r="V34" i="73"/>
  <c r="U34" i="73"/>
  <c r="M34" i="73"/>
  <c r="K34" i="73"/>
  <c r="J34" i="73"/>
  <c r="H34" i="73"/>
  <c r="F34" i="73"/>
  <c r="C34" i="73"/>
  <c r="X33" i="73"/>
  <c r="Y33" i="73" s="1"/>
  <c r="Z33" i="73" s="1"/>
  <c r="U33" i="73"/>
  <c r="V33" i="73" s="1"/>
  <c r="AA33" i="73" s="1"/>
  <c r="AB33" i="73" s="1"/>
  <c r="M33" i="73"/>
  <c r="K33" i="73"/>
  <c r="J33" i="73"/>
  <c r="H33" i="73"/>
  <c r="F33" i="73"/>
  <c r="C33" i="73"/>
  <c r="X32" i="73"/>
  <c r="Y32" i="73" s="1"/>
  <c r="Z32" i="73" s="1"/>
  <c r="U32" i="73"/>
  <c r="V32" i="73" s="1"/>
  <c r="AA32" i="73" s="1"/>
  <c r="AB32" i="73" s="1"/>
  <c r="M32" i="73"/>
  <c r="L32" i="73"/>
  <c r="K32" i="73"/>
  <c r="J32" i="73"/>
  <c r="H32" i="73"/>
  <c r="F32" i="73"/>
  <c r="C32" i="73"/>
  <c r="X31" i="73"/>
  <c r="Y31" i="73" s="1"/>
  <c r="Z31" i="73" s="1"/>
  <c r="U31" i="73"/>
  <c r="V31" i="73" s="1"/>
  <c r="AA31" i="73" s="1"/>
  <c r="AB31" i="73" s="1"/>
  <c r="M31" i="73"/>
  <c r="K31" i="73"/>
  <c r="J31" i="73"/>
  <c r="H31" i="73"/>
  <c r="F31" i="73"/>
  <c r="C31" i="73"/>
  <c r="X30" i="73"/>
  <c r="Y30" i="73" s="1"/>
  <c r="Z30" i="73" s="1"/>
  <c r="AA30" i="73" s="1"/>
  <c r="AB30" i="73" s="1"/>
  <c r="U30" i="73"/>
  <c r="V30" i="73" s="1"/>
  <c r="M30" i="73"/>
  <c r="K30" i="73"/>
  <c r="J30" i="73"/>
  <c r="H30" i="73"/>
  <c r="F30" i="73"/>
  <c r="C30" i="73"/>
  <c r="X29" i="73"/>
  <c r="Y29" i="73" s="1"/>
  <c r="Z29" i="73" s="1"/>
  <c r="U29" i="73"/>
  <c r="V29" i="73" s="1"/>
  <c r="M29" i="73"/>
  <c r="K29" i="73"/>
  <c r="J29" i="73"/>
  <c r="H29" i="73"/>
  <c r="F29" i="73"/>
  <c r="C29" i="73"/>
  <c r="Z28" i="73"/>
  <c r="Y28" i="73"/>
  <c r="X28" i="73"/>
  <c r="V28" i="73"/>
  <c r="AA28" i="73" s="1"/>
  <c r="AB28" i="73" s="1"/>
  <c r="U28" i="73"/>
  <c r="M28" i="73"/>
  <c r="K28" i="73"/>
  <c r="J28" i="73"/>
  <c r="H28" i="73"/>
  <c r="F28" i="73"/>
  <c r="C28" i="73"/>
  <c r="X27" i="73"/>
  <c r="Y27" i="73" s="1"/>
  <c r="Z27" i="73" s="1"/>
  <c r="U27" i="73"/>
  <c r="V27" i="73" s="1"/>
  <c r="M27" i="73"/>
  <c r="K27" i="73"/>
  <c r="J27" i="73"/>
  <c r="H27" i="73"/>
  <c r="F27" i="73"/>
  <c r="C27" i="73"/>
  <c r="X26" i="73"/>
  <c r="Y26" i="73" s="1"/>
  <c r="Z26" i="73" s="1"/>
  <c r="AA26" i="73" s="1"/>
  <c r="AB26" i="73" s="1"/>
  <c r="V26" i="73"/>
  <c r="U26" i="73"/>
  <c r="M26" i="73"/>
  <c r="K26" i="73"/>
  <c r="J26" i="73"/>
  <c r="H26" i="73"/>
  <c r="F26" i="73"/>
  <c r="C26" i="73"/>
  <c r="AB25" i="73"/>
  <c r="Z25" i="73"/>
  <c r="AA25" i="73" s="1"/>
  <c r="Y25" i="73"/>
  <c r="X25" i="73"/>
  <c r="U25" i="73"/>
  <c r="V25" i="73" s="1"/>
  <c r="M25" i="73"/>
  <c r="K25" i="73"/>
  <c r="L29" i="73" s="1"/>
  <c r="J25" i="73"/>
  <c r="H25" i="73"/>
  <c r="F25" i="73"/>
  <c r="C25" i="73"/>
  <c r="X24" i="73"/>
  <c r="Y24" i="73" s="1"/>
  <c r="Z24" i="73" s="1"/>
  <c r="AA24" i="73" s="1"/>
  <c r="AB24" i="73" s="1"/>
  <c r="U24" i="73"/>
  <c r="V24" i="73" s="1"/>
  <c r="M24" i="73"/>
  <c r="K24" i="73"/>
  <c r="L28" i="73" s="1"/>
  <c r="J24" i="73"/>
  <c r="H24" i="73"/>
  <c r="F24" i="73"/>
  <c r="C24" i="73"/>
  <c r="X23" i="73"/>
  <c r="Y23" i="73" s="1"/>
  <c r="Z23" i="73" s="1"/>
  <c r="V23" i="73"/>
  <c r="U23" i="73"/>
  <c r="M23" i="73"/>
  <c r="L23" i="73"/>
  <c r="K23" i="73"/>
  <c r="J23" i="73"/>
  <c r="H23" i="73"/>
  <c r="F23" i="73"/>
  <c r="C23" i="73"/>
  <c r="Z22" i="73"/>
  <c r="Y22" i="73"/>
  <c r="X22" i="73"/>
  <c r="V22" i="73"/>
  <c r="U22" i="73"/>
  <c r="M22" i="73"/>
  <c r="K22" i="73"/>
  <c r="J22" i="73"/>
  <c r="H22" i="73"/>
  <c r="F22" i="73"/>
  <c r="C22" i="73"/>
  <c r="Y21" i="73"/>
  <c r="Z21" i="73" s="1"/>
  <c r="X21" i="73"/>
  <c r="V21" i="73"/>
  <c r="U21" i="73"/>
  <c r="M21" i="73"/>
  <c r="K21" i="73"/>
  <c r="L25" i="73" s="1"/>
  <c r="J21" i="73"/>
  <c r="H21" i="73"/>
  <c r="F21" i="73"/>
  <c r="C21" i="73"/>
  <c r="X20" i="73"/>
  <c r="Y20" i="73" s="1"/>
  <c r="Z20" i="73" s="1"/>
  <c r="U20" i="73"/>
  <c r="V20" i="73" s="1"/>
  <c r="AA20" i="73" s="1"/>
  <c r="AB20" i="73" s="1"/>
  <c r="M20" i="73"/>
  <c r="K20" i="73"/>
  <c r="J20" i="73"/>
  <c r="H20" i="73"/>
  <c r="F20" i="73"/>
  <c r="C20" i="73"/>
  <c r="X19" i="73"/>
  <c r="Y19" i="73" s="1"/>
  <c r="Z19" i="73" s="1"/>
  <c r="AA19" i="73" s="1"/>
  <c r="AB19" i="73" s="1"/>
  <c r="V19" i="73"/>
  <c r="U19" i="73"/>
  <c r="M19" i="73"/>
  <c r="K19" i="73"/>
  <c r="J19" i="73"/>
  <c r="H19" i="73"/>
  <c r="F19" i="73"/>
  <c r="C19" i="73"/>
  <c r="AA18" i="73"/>
  <c r="AB18" i="73" s="1"/>
  <c r="Z18" i="73"/>
  <c r="Y18" i="73"/>
  <c r="X18" i="73"/>
  <c r="U18" i="73"/>
  <c r="V18" i="73" s="1"/>
  <c r="O18" i="73"/>
  <c r="M18" i="73"/>
  <c r="K18" i="73"/>
  <c r="J18" i="73"/>
  <c r="H18" i="73"/>
  <c r="F18" i="73"/>
  <c r="C18" i="73"/>
  <c r="X17" i="73"/>
  <c r="Y17" i="73" s="1"/>
  <c r="Z17" i="73" s="1"/>
  <c r="U17" i="73"/>
  <c r="V17" i="73" s="1"/>
  <c r="AA17" i="73" s="1"/>
  <c r="AB17" i="73" s="1"/>
  <c r="Q17" i="73"/>
  <c r="M17" i="73"/>
  <c r="K17" i="73"/>
  <c r="J17" i="73"/>
  <c r="H17" i="73"/>
  <c r="F17" i="73"/>
  <c r="C17" i="73"/>
  <c r="Z16" i="73"/>
  <c r="Y16" i="73"/>
  <c r="X16" i="73"/>
  <c r="V16" i="73"/>
  <c r="U16" i="73"/>
  <c r="Q16" i="73"/>
  <c r="R16" i="73" s="1"/>
  <c r="M16" i="73"/>
  <c r="K16" i="73"/>
  <c r="J16" i="73"/>
  <c r="H16" i="73"/>
  <c r="F16" i="73"/>
  <c r="C16" i="73"/>
  <c r="X15" i="73"/>
  <c r="Y15" i="73" s="1"/>
  <c r="Z15" i="73" s="1"/>
  <c r="U15" i="73"/>
  <c r="V15" i="73" s="1"/>
  <c r="AA15" i="73" s="1"/>
  <c r="AB15" i="73" s="1"/>
  <c r="Q15" i="73"/>
  <c r="R15" i="73" s="1"/>
  <c r="M15" i="73"/>
  <c r="K15" i="73"/>
  <c r="J15" i="73"/>
  <c r="H15" i="73"/>
  <c r="F15" i="73"/>
  <c r="C15" i="73"/>
  <c r="X14" i="73"/>
  <c r="Y14" i="73" s="1"/>
  <c r="Z14" i="73" s="1"/>
  <c r="V14" i="73"/>
  <c r="AA14" i="73" s="1"/>
  <c r="AB14" i="73" s="1"/>
  <c r="U14" i="73"/>
  <c r="Q14" i="73"/>
  <c r="M14" i="73"/>
  <c r="K14" i="73"/>
  <c r="L14" i="73" s="1"/>
  <c r="J14" i="73"/>
  <c r="H14" i="73"/>
  <c r="F14" i="73"/>
  <c r="C14" i="73"/>
  <c r="Z13" i="73"/>
  <c r="X13" i="73"/>
  <c r="Y13" i="73" s="1"/>
  <c r="U13" i="73"/>
  <c r="V13" i="73" s="1"/>
  <c r="R13" i="73"/>
  <c r="M13" i="73"/>
  <c r="K13" i="73"/>
  <c r="J13" i="73"/>
  <c r="H13" i="73"/>
  <c r="F13" i="73"/>
  <c r="C13" i="73"/>
  <c r="Y12" i="73"/>
  <c r="Z12" i="73" s="1"/>
  <c r="X12" i="73"/>
  <c r="V12" i="73"/>
  <c r="U12" i="73"/>
  <c r="Q12" i="73"/>
  <c r="R21" i="73" s="1"/>
  <c r="S21" i="73" s="1"/>
  <c r="Q21" i="73" s="1"/>
  <c r="M12" i="73"/>
  <c r="K12" i="73"/>
  <c r="J12" i="73"/>
  <c r="H12" i="73"/>
  <c r="F12" i="73"/>
  <c r="C12" i="73"/>
  <c r="AA11" i="73"/>
  <c r="AB11" i="73" s="1"/>
  <c r="Z11" i="73"/>
  <c r="X11" i="73"/>
  <c r="Y11" i="73" s="1"/>
  <c r="U11" i="73"/>
  <c r="V11" i="73" s="1"/>
  <c r="Q11" i="73"/>
  <c r="M11" i="73"/>
  <c r="K11" i="73"/>
  <c r="J11" i="73"/>
  <c r="H11" i="73"/>
  <c r="F11" i="73"/>
  <c r="C11" i="73"/>
  <c r="X10" i="73"/>
  <c r="Y10" i="73" s="1"/>
  <c r="Z10" i="73" s="1"/>
  <c r="V10" i="73"/>
  <c r="U10" i="73"/>
  <c r="M10" i="73"/>
  <c r="L10" i="73"/>
  <c r="K10" i="73"/>
  <c r="J10" i="73"/>
  <c r="H10" i="73"/>
  <c r="F10" i="73"/>
  <c r="C10" i="73"/>
  <c r="Y9" i="73"/>
  <c r="Z9" i="73" s="1"/>
  <c r="AA9" i="73" s="1"/>
  <c r="AB9" i="73" s="1"/>
  <c r="X9" i="73"/>
  <c r="U9" i="73"/>
  <c r="V9" i="73" s="1"/>
  <c r="M9" i="73"/>
  <c r="K9" i="73"/>
  <c r="L13" i="73" s="1"/>
  <c r="J9" i="73"/>
  <c r="H9" i="73"/>
  <c r="F9" i="73"/>
  <c r="C9" i="73"/>
  <c r="AA8" i="73"/>
  <c r="AB8" i="73" s="1"/>
  <c r="Y8" i="73"/>
  <c r="Z8" i="73" s="1"/>
  <c r="X8" i="73"/>
  <c r="V8" i="73"/>
  <c r="U8" i="73"/>
  <c r="M8" i="73"/>
  <c r="K8" i="73"/>
  <c r="J8" i="73"/>
  <c r="H8" i="73"/>
  <c r="F8" i="73"/>
  <c r="C8" i="73"/>
  <c r="X7" i="73"/>
  <c r="Y7" i="73" s="1"/>
  <c r="Z7" i="73" s="1"/>
  <c r="AA7" i="73" s="1"/>
  <c r="AB7" i="73" s="1"/>
  <c r="V7" i="73"/>
  <c r="U7" i="73"/>
  <c r="M7" i="73"/>
  <c r="K7" i="73"/>
  <c r="L11" i="73" s="1"/>
  <c r="J7" i="73"/>
  <c r="H7" i="73"/>
  <c r="F7" i="73"/>
  <c r="C7" i="73"/>
  <c r="AA6" i="73"/>
  <c r="AB6" i="73" s="1"/>
  <c r="Y6" i="73"/>
  <c r="Z6" i="73" s="1"/>
  <c r="X6" i="73"/>
  <c r="U6" i="73"/>
  <c r="V6" i="73" s="1"/>
  <c r="Q6" i="73"/>
  <c r="M6" i="73"/>
  <c r="K6" i="73"/>
  <c r="J6" i="73"/>
  <c r="H6" i="73"/>
  <c r="F6" i="73"/>
  <c r="C6" i="73"/>
  <c r="X5" i="73"/>
  <c r="Y5" i="73" s="1"/>
  <c r="Z5" i="73" s="1"/>
  <c r="V5" i="73"/>
  <c r="U5" i="73"/>
  <c r="Q5" i="73"/>
  <c r="M5" i="73"/>
  <c r="K5" i="73"/>
  <c r="L9" i="73" s="1"/>
  <c r="J5" i="73"/>
  <c r="H5" i="73"/>
  <c r="F5" i="73"/>
  <c r="C5" i="73"/>
  <c r="Y4" i="73"/>
  <c r="Z4" i="73" s="1"/>
  <c r="X4" i="73"/>
  <c r="V4" i="73"/>
  <c r="U4" i="73"/>
  <c r="Q4" i="73"/>
  <c r="O4" i="73"/>
  <c r="M4" i="73"/>
  <c r="K4" i="73"/>
  <c r="J4" i="73"/>
  <c r="H4" i="73"/>
  <c r="F4" i="73"/>
  <c r="C4" i="73"/>
  <c r="Y3" i="73"/>
  <c r="Z3" i="73" s="1"/>
  <c r="X3" i="73"/>
  <c r="U3" i="73"/>
  <c r="V3" i="73" s="1"/>
  <c r="Q3" i="73"/>
  <c r="O3" i="73"/>
  <c r="M3" i="73"/>
  <c r="K3" i="73"/>
  <c r="J3" i="73"/>
  <c r="H3" i="73"/>
  <c r="F3" i="73"/>
  <c r="C3" i="73"/>
  <c r="Y2" i="73"/>
  <c r="Z2" i="73" s="1"/>
  <c r="X2" i="73"/>
  <c r="V2" i="73"/>
  <c r="AA2" i="73" s="1"/>
  <c r="AB2" i="73" s="1"/>
  <c r="U2" i="73"/>
  <c r="Q2" i="73"/>
  <c r="M2" i="73"/>
  <c r="H2" i="73"/>
  <c r="F2" i="73"/>
  <c r="C2" i="73"/>
  <c r="Q1" i="73"/>
  <c r="X50" i="72"/>
  <c r="Y50" i="72" s="1"/>
  <c r="Z50" i="72" s="1"/>
  <c r="U50" i="72"/>
  <c r="V50" i="72" s="1"/>
  <c r="M50" i="72"/>
  <c r="K50" i="72"/>
  <c r="L50" i="72" s="1"/>
  <c r="J50" i="72"/>
  <c r="I50" i="72"/>
  <c r="G50" i="72"/>
  <c r="Z49" i="72"/>
  <c r="Y49" i="72"/>
  <c r="X49" i="72"/>
  <c r="V49" i="72"/>
  <c r="AA49" i="72" s="1"/>
  <c r="AB49" i="72" s="1"/>
  <c r="U49" i="72"/>
  <c r="M49" i="72"/>
  <c r="L49" i="72"/>
  <c r="K49" i="72"/>
  <c r="J49" i="72"/>
  <c r="I49" i="72"/>
  <c r="G49" i="72"/>
  <c r="X48" i="72"/>
  <c r="Y48" i="72" s="1"/>
  <c r="Z48" i="72" s="1"/>
  <c r="U48" i="72"/>
  <c r="V48" i="72" s="1"/>
  <c r="AA48" i="72" s="1"/>
  <c r="AB48" i="72" s="1"/>
  <c r="M48" i="72"/>
  <c r="K48" i="72"/>
  <c r="J48" i="72"/>
  <c r="I48" i="72"/>
  <c r="G48" i="72"/>
  <c r="X47" i="72"/>
  <c r="Y47" i="72" s="1"/>
  <c r="Z47" i="72" s="1"/>
  <c r="V47" i="72"/>
  <c r="U47" i="72"/>
  <c r="M47" i="72"/>
  <c r="K47" i="72"/>
  <c r="J47" i="72"/>
  <c r="I47" i="72"/>
  <c r="G47" i="72"/>
  <c r="X46" i="72"/>
  <c r="Y46" i="72" s="1"/>
  <c r="Z46" i="72" s="1"/>
  <c r="V46" i="72"/>
  <c r="AA46" i="72" s="1"/>
  <c r="AB46" i="72" s="1"/>
  <c r="U46" i="72"/>
  <c r="M46" i="72"/>
  <c r="K46" i="72"/>
  <c r="J46" i="72"/>
  <c r="I46" i="72"/>
  <c r="G46" i="72"/>
  <c r="X45" i="72"/>
  <c r="Y45" i="72" s="1"/>
  <c r="Z45" i="72" s="1"/>
  <c r="U45" i="72"/>
  <c r="V45" i="72" s="1"/>
  <c r="AA45" i="72" s="1"/>
  <c r="AB45" i="72" s="1"/>
  <c r="M45" i="72"/>
  <c r="K45" i="72"/>
  <c r="J45" i="72"/>
  <c r="I45" i="72"/>
  <c r="G45" i="72"/>
  <c r="X44" i="72"/>
  <c r="Y44" i="72" s="1"/>
  <c r="Z44" i="72" s="1"/>
  <c r="U44" i="72"/>
  <c r="V44" i="72" s="1"/>
  <c r="AA44" i="72" s="1"/>
  <c r="AB44" i="72" s="1"/>
  <c r="M44" i="72"/>
  <c r="K44" i="72"/>
  <c r="L48" i="72" s="1"/>
  <c r="J44" i="72"/>
  <c r="I44" i="72"/>
  <c r="G44" i="72"/>
  <c r="Y43" i="72"/>
  <c r="Z43" i="72" s="1"/>
  <c r="X43" i="72"/>
  <c r="U43" i="72"/>
  <c r="V43" i="72" s="1"/>
  <c r="AA43" i="72" s="1"/>
  <c r="AB43" i="72" s="1"/>
  <c r="M43" i="72"/>
  <c r="K43" i="72"/>
  <c r="J43" i="72"/>
  <c r="I43" i="72"/>
  <c r="G43" i="72"/>
  <c r="X42" i="72"/>
  <c r="Y42" i="72" s="1"/>
  <c r="Z42" i="72" s="1"/>
  <c r="V42" i="72"/>
  <c r="U42" i="72"/>
  <c r="M42" i="72"/>
  <c r="L42" i="72"/>
  <c r="K42" i="72"/>
  <c r="J42" i="72"/>
  <c r="I42" i="72"/>
  <c r="G42" i="72"/>
  <c r="X41" i="72"/>
  <c r="Y41" i="72" s="1"/>
  <c r="Z41" i="72" s="1"/>
  <c r="V41" i="72"/>
  <c r="U41" i="72"/>
  <c r="M41" i="72"/>
  <c r="K41" i="72"/>
  <c r="J41" i="72"/>
  <c r="I41" i="72"/>
  <c r="G41" i="72"/>
  <c r="Y40" i="72"/>
  <c r="Z40" i="72" s="1"/>
  <c r="X40" i="72"/>
  <c r="V40" i="72"/>
  <c r="AA40" i="72" s="1"/>
  <c r="AB40" i="72" s="1"/>
  <c r="U40" i="72"/>
  <c r="M40" i="72"/>
  <c r="K40" i="72"/>
  <c r="J40" i="72"/>
  <c r="I40" i="72"/>
  <c r="G40" i="72"/>
  <c r="AA39" i="72"/>
  <c r="AB39" i="72" s="1"/>
  <c r="Y39" i="72"/>
  <c r="Z39" i="72" s="1"/>
  <c r="X39" i="72"/>
  <c r="V39" i="72"/>
  <c r="U39" i="72"/>
  <c r="M39" i="72"/>
  <c r="K39" i="72"/>
  <c r="J39" i="72"/>
  <c r="I39" i="72"/>
  <c r="G39" i="72"/>
  <c r="AA38" i="72"/>
  <c r="AB38" i="72" s="1"/>
  <c r="Y38" i="72"/>
  <c r="Z38" i="72" s="1"/>
  <c r="X38" i="72"/>
  <c r="U38" i="72"/>
  <c r="V38" i="72" s="1"/>
  <c r="M38" i="72"/>
  <c r="K38" i="72"/>
  <c r="J38" i="72"/>
  <c r="I38" i="72"/>
  <c r="G38" i="72"/>
  <c r="Z37" i="72"/>
  <c r="Y37" i="72"/>
  <c r="X37" i="72"/>
  <c r="V37" i="72"/>
  <c r="U37" i="72"/>
  <c r="M37" i="72"/>
  <c r="K37" i="72"/>
  <c r="J37" i="72"/>
  <c r="I37" i="72"/>
  <c r="G37" i="72"/>
  <c r="AB36" i="72"/>
  <c r="Z36" i="72"/>
  <c r="X36" i="72"/>
  <c r="Y36" i="72" s="1"/>
  <c r="V36" i="72"/>
  <c r="AA36" i="72" s="1"/>
  <c r="U36" i="72"/>
  <c r="M36" i="72"/>
  <c r="K36" i="72"/>
  <c r="L40" i="72" s="1"/>
  <c r="J36" i="72"/>
  <c r="I36" i="72"/>
  <c r="G36" i="72"/>
  <c r="X35" i="72"/>
  <c r="Y35" i="72" s="1"/>
  <c r="Z35" i="72" s="1"/>
  <c r="AA35" i="72" s="1"/>
  <c r="AB35" i="72" s="1"/>
  <c r="V35" i="72"/>
  <c r="U35" i="72"/>
  <c r="M35" i="72"/>
  <c r="K35" i="72"/>
  <c r="L39" i="72" s="1"/>
  <c r="J35" i="72"/>
  <c r="I35" i="72"/>
  <c r="G35" i="72"/>
  <c r="Y34" i="72"/>
  <c r="Z34" i="72" s="1"/>
  <c r="X34" i="72"/>
  <c r="V34" i="72"/>
  <c r="U34" i="72"/>
  <c r="M34" i="72"/>
  <c r="K34" i="72"/>
  <c r="L38" i="72" s="1"/>
  <c r="J34" i="72"/>
  <c r="I34" i="72"/>
  <c r="G34" i="72"/>
  <c r="X33" i="72"/>
  <c r="Y33" i="72" s="1"/>
  <c r="Z33" i="72" s="1"/>
  <c r="V33" i="72"/>
  <c r="U33" i="72"/>
  <c r="M33" i="72"/>
  <c r="K33" i="72"/>
  <c r="L37" i="72" s="1"/>
  <c r="J33" i="72"/>
  <c r="I33" i="72"/>
  <c r="G33" i="72"/>
  <c r="X32" i="72"/>
  <c r="Y32" i="72" s="1"/>
  <c r="Z32" i="72" s="1"/>
  <c r="U32" i="72"/>
  <c r="V32" i="72" s="1"/>
  <c r="M32" i="72"/>
  <c r="K32" i="72"/>
  <c r="L36" i="72" s="1"/>
  <c r="J32" i="72"/>
  <c r="I32" i="72"/>
  <c r="G32" i="72"/>
  <c r="Y31" i="72"/>
  <c r="Z31" i="72" s="1"/>
  <c r="X31" i="72"/>
  <c r="U31" i="72"/>
  <c r="V31" i="72" s="1"/>
  <c r="M31" i="72"/>
  <c r="K31" i="72"/>
  <c r="J31" i="72"/>
  <c r="I31" i="72"/>
  <c r="G31" i="72"/>
  <c r="X30" i="72"/>
  <c r="Y30" i="72" s="1"/>
  <c r="Z30" i="72" s="1"/>
  <c r="AA30" i="72" s="1"/>
  <c r="AB30" i="72" s="1"/>
  <c r="V30" i="72"/>
  <c r="U30" i="72"/>
  <c r="M30" i="72"/>
  <c r="K30" i="72"/>
  <c r="J30" i="72"/>
  <c r="I30" i="72"/>
  <c r="G30" i="72"/>
  <c r="AB29" i="72"/>
  <c r="AA29" i="72"/>
  <c r="X29" i="72"/>
  <c r="Y29" i="72" s="1"/>
  <c r="Z29" i="72" s="1"/>
  <c r="U29" i="72"/>
  <c r="V29" i="72" s="1"/>
  <c r="M29" i="72"/>
  <c r="K29" i="72"/>
  <c r="J29" i="72"/>
  <c r="I29" i="72"/>
  <c r="G29" i="72"/>
  <c r="X28" i="72"/>
  <c r="Y28" i="72" s="1"/>
  <c r="Z28" i="72" s="1"/>
  <c r="U28" i="72"/>
  <c r="V28" i="72" s="1"/>
  <c r="AA28" i="72" s="1"/>
  <c r="AB28" i="72" s="1"/>
  <c r="M28" i="72"/>
  <c r="K28" i="72"/>
  <c r="J28" i="72"/>
  <c r="AA27" i="72"/>
  <c r="AB27" i="72" s="1"/>
  <c r="X27" i="72"/>
  <c r="Y27" i="72" s="1"/>
  <c r="Z27" i="72" s="1"/>
  <c r="V27" i="72"/>
  <c r="U27" i="72"/>
  <c r="M27" i="72"/>
  <c r="L27" i="72"/>
  <c r="K27" i="72"/>
  <c r="J27" i="72"/>
  <c r="H27" i="72"/>
  <c r="F27" i="72"/>
  <c r="X26" i="72"/>
  <c r="Y26" i="72" s="1"/>
  <c r="Z26" i="72" s="1"/>
  <c r="U26" i="72"/>
  <c r="V26" i="72" s="1"/>
  <c r="AA26" i="72" s="1"/>
  <c r="AB26" i="72" s="1"/>
  <c r="M26" i="72"/>
  <c r="K26" i="72"/>
  <c r="L30" i="72" s="1"/>
  <c r="J26" i="72"/>
  <c r="H26" i="72"/>
  <c r="F26" i="72"/>
  <c r="Y25" i="72"/>
  <c r="Z25" i="72" s="1"/>
  <c r="X25" i="72"/>
  <c r="U25" i="72"/>
  <c r="V25" i="72" s="1"/>
  <c r="AA25" i="72" s="1"/>
  <c r="AB25" i="72" s="1"/>
  <c r="M25" i="72"/>
  <c r="L25" i="72"/>
  <c r="K25" i="72"/>
  <c r="J25" i="72"/>
  <c r="H25" i="72"/>
  <c r="F25" i="72"/>
  <c r="X24" i="72"/>
  <c r="Y24" i="72" s="1"/>
  <c r="Z24" i="72" s="1"/>
  <c r="U24" i="72"/>
  <c r="V24" i="72" s="1"/>
  <c r="AA24" i="72" s="1"/>
  <c r="AB24" i="72" s="1"/>
  <c r="M24" i="72"/>
  <c r="K24" i="72"/>
  <c r="J24" i="72"/>
  <c r="H24" i="72"/>
  <c r="F24" i="72"/>
  <c r="X23" i="72"/>
  <c r="Y23" i="72" s="1"/>
  <c r="Z23" i="72" s="1"/>
  <c r="U23" i="72"/>
  <c r="V23" i="72" s="1"/>
  <c r="AA23" i="72" s="1"/>
  <c r="AB23" i="72" s="1"/>
  <c r="M23" i="72"/>
  <c r="K23" i="72"/>
  <c r="J23" i="72"/>
  <c r="H23" i="72"/>
  <c r="F23" i="72"/>
  <c r="X22" i="72"/>
  <c r="Y22" i="72" s="1"/>
  <c r="Z22" i="72" s="1"/>
  <c r="U22" i="72"/>
  <c r="V22" i="72" s="1"/>
  <c r="M22" i="72"/>
  <c r="L22" i="72"/>
  <c r="K22" i="72"/>
  <c r="J22" i="72"/>
  <c r="H22" i="72"/>
  <c r="F22" i="72"/>
  <c r="Y21" i="72"/>
  <c r="Z21" i="72" s="1"/>
  <c r="AA21" i="72" s="1"/>
  <c r="AB21" i="72" s="1"/>
  <c r="X21" i="72"/>
  <c r="V21" i="72"/>
  <c r="U21" i="72"/>
  <c r="M21" i="72"/>
  <c r="K21" i="72"/>
  <c r="J21" i="72"/>
  <c r="H21" i="72"/>
  <c r="F21" i="72"/>
  <c r="AB20" i="72"/>
  <c r="Z20" i="72"/>
  <c r="Y20" i="72"/>
  <c r="X20" i="72"/>
  <c r="U20" i="72"/>
  <c r="V20" i="72" s="1"/>
  <c r="AA20" i="72" s="1"/>
  <c r="M20" i="72"/>
  <c r="K20" i="72"/>
  <c r="L23" i="72" s="1"/>
  <c r="J20" i="72"/>
  <c r="H20" i="72"/>
  <c r="F20" i="72"/>
  <c r="X19" i="72"/>
  <c r="Y19" i="72" s="1"/>
  <c r="Z19" i="72" s="1"/>
  <c r="V19" i="72"/>
  <c r="AA19" i="72" s="1"/>
  <c r="AB19" i="72" s="1"/>
  <c r="U19" i="72"/>
  <c r="M19" i="72"/>
  <c r="K19" i="72"/>
  <c r="J19" i="72"/>
  <c r="H19" i="72"/>
  <c r="F19" i="72"/>
  <c r="X18" i="72"/>
  <c r="Y18" i="72" s="1"/>
  <c r="Z18" i="72" s="1"/>
  <c r="U18" i="72"/>
  <c r="V18" i="72" s="1"/>
  <c r="AA18" i="72" s="1"/>
  <c r="AB18" i="72" s="1"/>
  <c r="O18" i="72"/>
  <c r="M18" i="72"/>
  <c r="K18" i="72"/>
  <c r="J18" i="72"/>
  <c r="H18" i="72"/>
  <c r="F18" i="72"/>
  <c r="AA17" i="72"/>
  <c r="AB17" i="72" s="1"/>
  <c r="Y17" i="72"/>
  <c r="Z17" i="72" s="1"/>
  <c r="X17" i="72"/>
  <c r="V17" i="72"/>
  <c r="U17" i="72"/>
  <c r="Q17" i="72"/>
  <c r="M17" i="72"/>
  <c r="K17" i="72"/>
  <c r="L21" i="72" s="1"/>
  <c r="J17" i="72"/>
  <c r="H17" i="72"/>
  <c r="F17" i="72"/>
  <c r="AB16" i="72"/>
  <c r="Z16" i="72"/>
  <c r="Y16" i="72"/>
  <c r="X16" i="72"/>
  <c r="U16" i="72"/>
  <c r="V16" i="72" s="1"/>
  <c r="AA16" i="72" s="1"/>
  <c r="Q16" i="72"/>
  <c r="R16" i="72" s="1"/>
  <c r="O16" i="72"/>
  <c r="M16" i="72"/>
  <c r="K16" i="72"/>
  <c r="J16" i="72"/>
  <c r="H16" i="72"/>
  <c r="F16" i="72"/>
  <c r="X15" i="72"/>
  <c r="Y15" i="72" s="1"/>
  <c r="Z15" i="72" s="1"/>
  <c r="U15" i="72"/>
  <c r="V15" i="72" s="1"/>
  <c r="AA15" i="72" s="1"/>
  <c r="AB15" i="72" s="1"/>
  <c r="R15" i="72"/>
  <c r="Q15" i="72"/>
  <c r="O15" i="72"/>
  <c r="M15" i="72"/>
  <c r="K15" i="72"/>
  <c r="J15" i="72"/>
  <c r="H15" i="72"/>
  <c r="F15" i="72"/>
  <c r="Y14" i="72"/>
  <c r="Z14" i="72" s="1"/>
  <c r="X14" i="72"/>
  <c r="U14" i="72"/>
  <c r="V14" i="72" s="1"/>
  <c r="AA14" i="72" s="1"/>
  <c r="AB14" i="72" s="1"/>
  <c r="Q14" i="72"/>
  <c r="M14" i="72"/>
  <c r="K14" i="72"/>
  <c r="J14" i="72"/>
  <c r="H14" i="72"/>
  <c r="F14" i="72"/>
  <c r="Y13" i="72"/>
  <c r="Z13" i="72" s="1"/>
  <c r="AA13" i="72" s="1"/>
  <c r="AB13" i="72" s="1"/>
  <c r="X13" i="72"/>
  <c r="V13" i="72"/>
  <c r="U13" i="72"/>
  <c r="R13" i="72"/>
  <c r="M13" i="72"/>
  <c r="K13" i="72"/>
  <c r="J13" i="72"/>
  <c r="H13" i="72"/>
  <c r="F13" i="72"/>
  <c r="AA12" i="72"/>
  <c r="AB12" i="72" s="1"/>
  <c r="Z12" i="72"/>
  <c r="Y12" i="72"/>
  <c r="X12" i="72"/>
  <c r="V12" i="72"/>
  <c r="U12" i="72"/>
  <c r="Q12" i="72"/>
  <c r="R21" i="72" s="1"/>
  <c r="S21" i="72" s="1"/>
  <c r="Q21" i="72" s="1"/>
  <c r="M12" i="72"/>
  <c r="K12" i="72"/>
  <c r="J12" i="72"/>
  <c r="H12" i="72"/>
  <c r="F12" i="72"/>
  <c r="Y11" i="72"/>
  <c r="Z11" i="72" s="1"/>
  <c r="X11" i="72"/>
  <c r="U11" i="72"/>
  <c r="V11" i="72" s="1"/>
  <c r="AA11" i="72" s="1"/>
  <c r="AB11" i="72" s="1"/>
  <c r="Q11" i="72"/>
  <c r="M11" i="72"/>
  <c r="K11" i="72"/>
  <c r="L15" i="72" s="1"/>
  <c r="J11" i="72"/>
  <c r="H11" i="72"/>
  <c r="F11" i="72"/>
  <c r="AA10" i="72"/>
  <c r="AB10" i="72" s="1"/>
  <c r="X10" i="72"/>
  <c r="Y10" i="72" s="1"/>
  <c r="Z10" i="72" s="1"/>
  <c r="V10" i="72"/>
  <c r="U10" i="72"/>
  <c r="M10" i="72"/>
  <c r="K10" i="72"/>
  <c r="J10" i="72"/>
  <c r="H10" i="72"/>
  <c r="F10" i="72"/>
  <c r="X9" i="72"/>
  <c r="Y9" i="72" s="1"/>
  <c r="Z9" i="72" s="1"/>
  <c r="U9" i="72"/>
  <c r="V9" i="72" s="1"/>
  <c r="M9" i="72"/>
  <c r="K9" i="72"/>
  <c r="J9" i="72"/>
  <c r="H9" i="72"/>
  <c r="F9" i="72"/>
  <c r="X8" i="72"/>
  <c r="Y8" i="72" s="1"/>
  <c r="Z8" i="72" s="1"/>
  <c r="V8" i="72"/>
  <c r="U8" i="72"/>
  <c r="M8" i="72"/>
  <c r="K8" i="72"/>
  <c r="J8" i="72"/>
  <c r="H8" i="72"/>
  <c r="F8" i="72"/>
  <c r="X7" i="72"/>
  <c r="Y7" i="72" s="1"/>
  <c r="Z7" i="72" s="1"/>
  <c r="V7" i="72"/>
  <c r="U7" i="72"/>
  <c r="M7" i="72"/>
  <c r="K7" i="72"/>
  <c r="J7" i="72"/>
  <c r="H7" i="72"/>
  <c r="F7" i="72"/>
  <c r="X6" i="72"/>
  <c r="Y6" i="72" s="1"/>
  <c r="Z6" i="72" s="1"/>
  <c r="U6" i="72"/>
  <c r="V6" i="72" s="1"/>
  <c r="AA6" i="72" s="1"/>
  <c r="AB6" i="72" s="1"/>
  <c r="Q6" i="72"/>
  <c r="M6" i="72"/>
  <c r="K6" i="72"/>
  <c r="L10" i="72" s="1"/>
  <c r="J6" i="72"/>
  <c r="H6" i="72"/>
  <c r="F6" i="72"/>
  <c r="Z5" i="72"/>
  <c r="Y5" i="72"/>
  <c r="X5" i="72"/>
  <c r="U5" i="72"/>
  <c r="V5" i="72" s="1"/>
  <c r="Q5" i="72"/>
  <c r="M5" i="72"/>
  <c r="K5" i="72"/>
  <c r="J5" i="72"/>
  <c r="H5" i="72"/>
  <c r="F5" i="72"/>
  <c r="Z4" i="72"/>
  <c r="AA4" i="72" s="1"/>
  <c r="AB4" i="72" s="1"/>
  <c r="X4" i="72"/>
  <c r="Y4" i="72" s="1"/>
  <c r="V4" i="72"/>
  <c r="U4" i="72"/>
  <c r="Q4" i="72"/>
  <c r="O4" i="72"/>
  <c r="M4" i="72"/>
  <c r="K4" i="72"/>
  <c r="J4" i="72"/>
  <c r="H4" i="72"/>
  <c r="F4" i="72"/>
  <c r="Y3" i="72"/>
  <c r="Z3" i="72" s="1"/>
  <c r="X3" i="72"/>
  <c r="V3" i="72"/>
  <c r="U3" i="72"/>
  <c r="Q3" i="72"/>
  <c r="O3" i="72"/>
  <c r="M3" i="72"/>
  <c r="K3" i="72"/>
  <c r="J3" i="72"/>
  <c r="H3" i="72"/>
  <c r="F3" i="72"/>
  <c r="X2" i="72"/>
  <c r="Y2" i="72" s="1"/>
  <c r="Z2" i="72" s="1"/>
  <c r="U2" i="72"/>
  <c r="V2" i="72" s="1"/>
  <c r="AA2" i="72" s="1"/>
  <c r="AB2" i="72" s="1"/>
  <c r="Q2" i="72"/>
  <c r="M2" i="72"/>
  <c r="H2" i="72"/>
  <c r="F2" i="72"/>
  <c r="Q1" i="72"/>
  <c r="Y44" i="71"/>
  <c r="Z44" i="71" s="1"/>
  <c r="X44" i="71"/>
  <c r="V44" i="71"/>
  <c r="AA44" i="71" s="1"/>
  <c r="AB44" i="71" s="1"/>
  <c r="U44" i="71"/>
  <c r="K44" i="71"/>
  <c r="J44" i="71"/>
  <c r="I44" i="71"/>
  <c r="G44" i="71"/>
  <c r="X43" i="71"/>
  <c r="Y43" i="71" s="1"/>
  <c r="Z43" i="71" s="1"/>
  <c r="U43" i="71"/>
  <c r="V43" i="71" s="1"/>
  <c r="AA43" i="71" s="1"/>
  <c r="AB43" i="71" s="1"/>
  <c r="K43" i="71"/>
  <c r="J43" i="71"/>
  <c r="I43" i="71"/>
  <c r="G43" i="71"/>
  <c r="X42" i="71"/>
  <c r="Y42" i="71" s="1"/>
  <c r="Z42" i="71" s="1"/>
  <c r="AA42" i="71" s="1"/>
  <c r="AB42" i="71" s="1"/>
  <c r="V42" i="71"/>
  <c r="U42" i="71"/>
  <c r="K42" i="71"/>
  <c r="J42" i="71"/>
  <c r="I42" i="71"/>
  <c r="G42" i="71"/>
  <c r="AA41" i="71"/>
  <c r="AB41" i="71" s="1"/>
  <c r="Y41" i="71"/>
  <c r="Z41" i="71" s="1"/>
  <c r="X41" i="71"/>
  <c r="U41" i="71"/>
  <c r="V41" i="71" s="1"/>
  <c r="K41" i="71"/>
  <c r="J41" i="71"/>
  <c r="I41" i="71"/>
  <c r="G41" i="71"/>
  <c r="X40" i="71"/>
  <c r="Y40" i="71" s="1"/>
  <c r="Z40" i="71" s="1"/>
  <c r="U40" i="71"/>
  <c r="V40" i="71" s="1"/>
  <c r="K40" i="71"/>
  <c r="J40" i="71"/>
  <c r="I40" i="71"/>
  <c r="G40" i="71"/>
  <c r="AB39" i="71"/>
  <c r="AA39" i="71"/>
  <c r="X39" i="71"/>
  <c r="Y39" i="71" s="1"/>
  <c r="Z39" i="71" s="1"/>
  <c r="V39" i="71"/>
  <c r="U39" i="71"/>
  <c r="K39" i="71"/>
  <c r="J39" i="71"/>
  <c r="I39" i="71"/>
  <c r="G39" i="71"/>
  <c r="Y38" i="71"/>
  <c r="Z38" i="71" s="1"/>
  <c r="X38" i="71"/>
  <c r="V38" i="71"/>
  <c r="AA38" i="71" s="1"/>
  <c r="AB38" i="71" s="1"/>
  <c r="U38" i="71"/>
  <c r="K38" i="71"/>
  <c r="J38" i="71"/>
  <c r="I38" i="71"/>
  <c r="G38" i="71"/>
  <c r="Y37" i="71"/>
  <c r="Z37" i="71" s="1"/>
  <c r="X37" i="71"/>
  <c r="U37" i="71"/>
  <c r="V37" i="71" s="1"/>
  <c r="K37" i="71"/>
  <c r="J37" i="71"/>
  <c r="I37" i="71"/>
  <c r="G37" i="71"/>
  <c r="X36" i="71"/>
  <c r="Y36" i="71" s="1"/>
  <c r="Z36" i="71" s="1"/>
  <c r="V36" i="71"/>
  <c r="U36" i="71"/>
  <c r="K36" i="71"/>
  <c r="L40" i="71" s="1"/>
  <c r="J36" i="71"/>
  <c r="I36" i="71"/>
  <c r="G36" i="71"/>
  <c r="X35" i="71"/>
  <c r="Y35" i="71" s="1"/>
  <c r="Z35" i="71" s="1"/>
  <c r="U35" i="71"/>
  <c r="V35" i="71" s="1"/>
  <c r="AA35" i="71" s="1"/>
  <c r="AB35" i="71" s="1"/>
  <c r="K35" i="71"/>
  <c r="L39" i="71" s="1"/>
  <c r="J35" i="71"/>
  <c r="I35" i="71"/>
  <c r="G35" i="71"/>
  <c r="Y34" i="71"/>
  <c r="Z34" i="71" s="1"/>
  <c r="X34" i="71"/>
  <c r="V34" i="71"/>
  <c r="AA34" i="71" s="1"/>
  <c r="AB34" i="71" s="1"/>
  <c r="U34" i="71"/>
  <c r="K34" i="71"/>
  <c r="J34" i="71"/>
  <c r="I34" i="71"/>
  <c r="G34" i="71"/>
  <c r="X33" i="71"/>
  <c r="Y33" i="71" s="1"/>
  <c r="Z33" i="71" s="1"/>
  <c r="U33" i="71"/>
  <c r="V33" i="71" s="1"/>
  <c r="AA33" i="71" s="1"/>
  <c r="AB33" i="71" s="1"/>
  <c r="K33" i="71"/>
  <c r="J33" i="71"/>
  <c r="I33" i="71"/>
  <c r="G33" i="71"/>
  <c r="Y32" i="71"/>
  <c r="Z32" i="71" s="1"/>
  <c r="X32" i="71"/>
  <c r="V32" i="71"/>
  <c r="AA32" i="71" s="1"/>
  <c r="AB32" i="71" s="1"/>
  <c r="U32" i="71"/>
  <c r="K32" i="71"/>
  <c r="J32" i="71"/>
  <c r="I32" i="71"/>
  <c r="G32" i="71"/>
  <c r="X31" i="71"/>
  <c r="Y31" i="71" s="1"/>
  <c r="Z31" i="71" s="1"/>
  <c r="U31" i="71"/>
  <c r="V31" i="71" s="1"/>
  <c r="K31" i="71"/>
  <c r="J31" i="71"/>
  <c r="I31" i="71"/>
  <c r="G31" i="71"/>
  <c r="AB30" i="71"/>
  <c r="X30" i="71"/>
  <c r="Y30" i="71" s="1"/>
  <c r="Z30" i="71" s="1"/>
  <c r="AA30" i="71" s="1"/>
  <c r="V30" i="71"/>
  <c r="U30" i="71"/>
  <c r="K30" i="71"/>
  <c r="J30" i="71"/>
  <c r="I30" i="71"/>
  <c r="G30" i="71"/>
  <c r="Y29" i="71"/>
  <c r="Z29" i="71" s="1"/>
  <c r="X29" i="71"/>
  <c r="U29" i="71"/>
  <c r="V29" i="71" s="1"/>
  <c r="AA29" i="71" s="1"/>
  <c r="AB29" i="71" s="1"/>
  <c r="K29" i="71"/>
  <c r="J29" i="71"/>
  <c r="I29" i="71"/>
  <c r="G29" i="71"/>
  <c r="Y28" i="71"/>
  <c r="Z28" i="71" s="1"/>
  <c r="X28" i="71"/>
  <c r="U28" i="71"/>
  <c r="V28" i="71" s="1"/>
  <c r="K28" i="71"/>
  <c r="J28" i="71"/>
  <c r="I28" i="71"/>
  <c r="G28" i="71"/>
  <c r="AB27" i="71"/>
  <c r="AA27" i="71"/>
  <c r="X27" i="71"/>
  <c r="Y27" i="71" s="1"/>
  <c r="Z27" i="71" s="1"/>
  <c r="V27" i="71"/>
  <c r="U27" i="71"/>
  <c r="K27" i="71"/>
  <c r="J27" i="71"/>
  <c r="I27" i="71"/>
  <c r="G27" i="71"/>
  <c r="AA26" i="71"/>
  <c r="AB26" i="71" s="1"/>
  <c r="Y26" i="71"/>
  <c r="Z26" i="71" s="1"/>
  <c r="X26" i="71"/>
  <c r="U26" i="71"/>
  <c r="V26" i="71" s="1"/>
  <c r="K26" i="71"/>
  <c r="J26" i="71"/>
  <c r="I26" i="71"/>
  <c r="G26" i="71"/>
  <c r="X25" i="71"/>
  <c r="Y25" i="71" s="1"/>
  <c r="Z25" i="71" s="1"/>
  <c r="U25" i="71"/>
  <c r="V25" i="71" s="1"/>
  <c r="AA25" i="71" s="1"/>
  <c r="AB25" i="71" s="1"/>
  <c r="K25" i="71"/>
  <c r="J25" i="71"/>
  <c r="I25" i="71"/>
  <c r="G25" i="71"/>
  <c r="AB24" i="71"/>
  <c r="Y24" i="71"/>
  <c r="Z24" i="71" s="1"/>
  <c r="X24" i="71"/>
  <c r="V24" i="71"/>
  <c r="AA24" i="71" s="1"/>
  <c r="U24" i="71"/>
  <c r="K24" i="71"/>
  <c r="L28" i="71" s="1"/>
  <c r="J24" i="71"/>
  <c r="I24" i="71"/>
  <c r="G24" i="71"/>
  <c r="X23" i="71"/>
  <c r="Y23" i="71" s="1"/>
  <c r="Z23" i="71" s="1"/>
  <c r="V23" i="71"/>
  <c r="AA23" i="71" s="1"/>
  <c r="AB23" i="71" s="1"/>
  <c r="U23" i="71"/>
  <c r="K23" i="71"/>
  <c r="J23" i="71"/>
  <c r="I23" i="71"/>
  <c r="G23" i="71"/>
  <c r="Y22" i="71"/>
  <c r="Z22" i="71" s="1"/>
  <c r="X22" i="71"/>
  <c r="V22" i="71"/>
  <c r="AA22" i="71" s="1"/>
  <c r="AB22" i="71" s="1"/>
  <c r="U22" i="71"/>
  <c r="K22" i="71"/>
  <c r="J22" i="71"/>
  <c r="I22" i="71"/>
  <c r="G22" i="71"/>
  <c r="X21" i="71"/>
  <c r="Y21" i="71" s="1"/>
  <c r="Z21" i="71" s="1"/>
  <c r="U21" i="71"/>
  <c r="V21" i="71" s="1"/>
  <c r="AA21" i="71" s="1"/>
  <c r="AB21" i="71" s="1"/>
  <c r="R21" i="71"/>
  <c r="S21" i="71" s="1"/>
  <c r="Q21" i="71"/>
  <c r="K21" i="71"/>
  <c r="J21" i="71"/>
  <c r="I21" i="71"/>
  <c r="G21" i="71"/>
  <c r="Z20" i="71"/>
  <c r="Y20" i="71"/>
  <c r="X20" i="71"/>
  <c r="U20" i="71"/>
  <c r="V20" i="71" s="1"/>
  <c r="AA20" i="71" s="1"/>
  <c r="AB20" i="71" s="1"/>
  <c r="K20" i="71"/>
  <c r="L24" i="71" s="1"/>
  <c r="J20" i="71"/>
  <c r="I20" i="71"/>
  <c r="G20" i="71"/>
  <c r="AB19" i="71"/>
  <c r="Z19" i="71"/>
  <c r="Y19" i="71"/>
  <c r="X19" i="71"/>
  <c r="U19" i="71"/>
  <c r="V19" i="71" s="1"/>
  <c r="AA19" i="71" s="1"/>
  <c r="K19" i="71"/>
  <c r="L23" i="71" s="1"/>
  <c r="J19" i="71"/>
  <c r="I19" i="71"/>
  <c r="G19" i="71"/>
  <c r="Y18" i="71"/>
  <c r="Z18" i="71" s="1"/>
  <c r="X18" i="71"/>
  <c r="V18" i="71"/>
  <c r="AA18" i="71" s="1"/>
  <c r="AB18" i="71" s="1"/>
  <c r="U18" i="71"/>
  <c r="O18" i="71"/>
  <c r="K18" i="71"/>
  <c r="J18" i="71"/>
  <c r="AA17" i="71"/>
  <c r="AB17" i="71" s="1"/>
  <c r="X17" i="71"/>
  <c r="Y17" i="71" s="1"/>
  <c r="Z17" i="71" s="1"/>
  <c r="U17" i="71"/>
  <c r="V17" i="71" s="1"/>
  <c r="Q17" i="71"/>
  <c r="K17" i="71"/>
  <c r="L21" i="71" s="1"/>
  <c r="J17" i="71"/>
  <c r="H17" i="71"/>
  <c r="F17" i="71"/>
  <c r="Y16" i="71"/>
  <c r="Z16" i="71" s="1"/>
  <c r="X16" i="71"/>
  <c r="V16" i="71"/>
  <c r="U16" i="71"/>
  <c r="R16" i="71"/>
  <c r="Q16" i="71"/>
  <c r="O16" i="71"/>
  <c r="K16" i="71"/>
  <c r="J16" i="71"/>
  <c r="H16" i="71"/>
  <c r="F16" i="71"/>
  <c r="X15" i="71"/>
  <c r="Y15" i="71" s="1"/>
  <c r="Z15" i="71" s="1"/>
  <c r="U15" i="71"/>
  <c r="V15" i="71" s="1"/>
  <c r="AA15" i="71" s="1"/>
  <c r="AB15" i="71" s="1"/>
  <c r="Q15" i="71"/>
  <c r="R15" i="71" s="1"/>
  <c r="O15" i="71"/>
  <c r="K15" i="71"/>
  <c r="J15" i="71"/>
  <c r="H15" i="71"/>
  <c r="F15" i="71"/>
  <c r="Y14" i="71"/>
  <c r="Z14" i="71" s="1"/>
  <c r="X14" i="71"/>
  <c r="U14" i="71"/>
  <c r="V14" i="71" s="1"/>
  <c r="Q14" i="71"/>
  <c r="K14" i="71"/>
  <c r="J14" i="71"/>
  <c r="H14" i="71"/>
  <c r="F14" i="71"/>
  <c r="X13" i="71"/>
  <c r="Y13" i="71" s="1"/>
  <c r="Z13" i="71" s="1"/>
  <c r="V13" i="71"/>
  <c r="U13" i="71"/>
  <c r="R13" i="71"/>
  <c r="K13" i="71"/>
  <c r="J13" i="71"/>
  <c r="H13" i="71"/>
  <c r="F13" i="71"/>
  <c r="X12" i="71"/>
  <c r="Y12" i="71" s="1"/>
  <c r="Z12" i="71" s="1"/>
  <c r="U12" i="71"/>
  <c r="V12" i="71" s="1"/>
  <c r="AA12" i="71" s="1"/>
  <c r="AB12" i="71" s="1"/>
  <c r="Q12" i="71"/>
  <c r="K12" i="71"/>
  <c r="J12" i="71"/>
  <c r="H12" i="71"/>
  <c r="F12" i="71"/>
  <c r="Z11" i="71"/>
  <c r="Y11" i="71"/>
  <c r="X11" i="71"/>
  <c r="U11" i="71"/>
  <c r="V11" i="71" s="1"/>
  <c r="Q11" i="71"/>
  <c r="L11" i="71"/>
  <c r="K11" i="71"/>
  <c r="L15" i="71" s="1"/>
  <c r="J11" i="71"/>
  <c r="H11" i="71"/>
  <c r="F11" i="71"/>
  <c r="X10" i="71"/>
  <c r="Y10" i="71" s="1"/>
  <c r="Z10" i="71" s="1"/>
  <c r="AA10" i="71" s="1"/>
  <c r="AB10" i="71" s="1"/>
  <c r="V10" i="71"/>
  <c r="U10" i="71"/>
  <c r="L10" i="71"/>
  <c r="K10" i="71"/>
  <c r="J10" i="71"/>
  <c r="H10" i="71"/>
  <c r="F10" i="71"/>
  <c r="Z9" i="71"/>
  <c r="AA9" i="71" s="1"/>
  <c r="AB9" i="71" s="1"/>
  <c r="X9" i="71"/>
  <c r="Y9" i="71" s="1"/>
  <c r="V9" i="71"/>
  <c r="U9" i="71"/>
  <c r="L9" i="71"/>
  <c r="K9" i="71"/>
  <c r="J9" i="71"/>
  <c r="H9" i="71"/>
  <c r="F9" i="71"/>
  <c r="X8" i="71"/>
  <c r="Y8" i="71" s="1"/>
  <c r="Z8" i="71" s="1"/>
  <c r="AA8" i="71" s="1"/>
  <c r="AB8" i="71" s="1"/>
  <c r="V8" i="71"/>
  <c r="U8" i="71"/>
  <c r="K8" i="71"/>
  <c r="L12" i="71" s="1"/>
  <c r="J8" i="71"/>
  <c r="H8" i="71"/>
  <c r="F8" i="71"/>
  <c r="X7" i="71"/>
  <c r="Y7" i="71" s="1"/>
  <c r="Z7" i="71" s="1"/>
  <c r="AA7" i="71" s="1"/>
  <c r="AB7" i="71" s="1"/>
  <c r="V7" i="71"/>
  <c r="U7" i="71"/>
  <c r="L7" i="71"/>
  <c r="K7" i="71"/>
  <c r="J7" i="71"/>
  <c r="H7" i="71"/>
  <c r="F7" i="71"/>
  <c r="X6" i="71"/>
  <c r="Y6" i="71" s="1"/>
  <c r="Z6" i="71" s="1"/>
  <c r="AA6" i="71" s="1"/>
  <c r="AB6" i="71" s="1"/>
  <c r="V6" i="71"/>
  <c r="U6" i="71"/>
  <c r="Q6" i="71"/>
  <c r="K6" i="71"/>
  <c r="J6" i="71"/>
  <c r="H6" i="71"/>
  <c r="F6" i="71"/>
  <c r="Z5" i="71"/>
  <c r="AA5" i="71" s="1"/>
  <c r="AB5" i="71" s="1"/>
  <c r="X5" i="71"/>
  <c r="Y5" i="71" s="1"/>
  <c r="V5" i="71"/>
  <c r="U5" i="71"/>
  <c r="Q5" i="71"/>
  <c r="K5" i="71"/>
  <c r="J5" i="71"/>
  <c r="H5" i="71"/>
  <c r="F5" i="71"/>
  <c r="X4" i="71"/>
  <c r="Y4" i="71" s="1"/>
  <c r="Z4" i="71" s="1"/>
  <c r="AA4" i="71" s="1"/>
  <c r="AB4" i="71" s="1"/>
  <c r="V4" i="71"/>
  <c r="U4" i="71"/>
  <c r="Q4" i="71"/>
  <c r="O4" i="71"/>
  <c r="K4" i="71"/>
  <c r="L8" i="71" s="1"/>
  <c r="J4" i="71"/>
  <c r="H4" i="71"/>
  <c r="F4" i="71"/>
  <c r="X3" i="71"/>
  <c r="Y3" i="71" s="1"/>
  <c r="Z3" i="71" s="1"/>
  <c r="U3" i="71"/>
  <c r="V3" i="71" s="1"/>
  <c r="AA3" i="71" s="1"/>
  <c r="AB3" i="71" s="1"/>
  <c r="Q3" i="71"/>
  <c r="O3" i="71"/>
  <c r="K3" i="71"/>
  <c r="J3" i="71"/>
  <c r="H3" i="71"/>
  <c r="F3" i="71"/>
  <c r="Y2" i="71"/>
  <c r="Z2" i="71" s="1"/>
  <c r="X2" i="71"/>
  <c r="V2" i="71"/>
  <c r="U2" i="71"/>
  <c r="Q2" i="71"/>
  <c r="H2" i="71"/>
  <c r="F2" i="71"/>
  <c r="Q1" i="71"/>
  <c r="X176" i="70"/>
  <c r="Y176" i="70" s="1"/>
  <c r="Z176" i="70" s="1"/>
  <c r="U176" i="70"/>
  <c r="V176" i="70" s="1"/>
  <c r="AA176" i="70" s="1"/>
  <c r="AB176" i="70" s="1"/>
  <c r="M176" i="70"/>
  <c r="K176" i="70"/>
  <c r="L176" i="70" s="1"/>
  <c r="J176" i="70"/>
  <c r="I176" i="70"/>
  <c r="G176" i="70"/>
  <c r="Y175" i="70"/>
  <c r="Z175" i="70" s="1"/>
  <c r="X175" i="70"/>
  <c r="V175" i="70"/>
  <c r="AA175" i="70" s="1"/>
  <c r="AB175" i="70" s="1"/>
  <c r="U175" i="70"/>
  <c r="M175" i="70"/>
  <c r="L175" i="70"/>
  <c r="K175" i="70"/>
  <c r="J175" i="70"/>
  <c r="I175" i="70"/>
  <c r="G175" i="70"/>
  <c r="X174" i="70"/>
  <c r="Y174" i="70" s="1"/>
  <c r="Z174" i="70" s="1"/>
  <c r="U174" i="70"/>
  <c r="V174" i="70" s="1"/>
  <c r="AA174" i="70" s="1"/>
  <c r="AB174" i="70" s="1"/>
  <c r="M174" i="70"/>
  <c r="K174" i="70"/>
  <c r="J174" i="70"/>
  <c r="I174" i="70"/>
  <c r="G174" i="70"/>
  <c r="Y173" i="70"/>
  <c r="Z173" i="70" s="1"/>
  <c r="X173" i="70"/>
  <c r="U173" i="70"/>
  <c r="V173" i="70" s="1"/>
  <c r="AA173" i="70" s="1"/>
  <c r="AB173" i="70" s="1"/>
  <c r="M173" i="70"/>
  <c r="K173" i="70"/>
  <c r="J173" i="70"/>
  <c r="I173" i="70"/>
  <c r="G173" i="70"/>
  <c r="Z172" i="70"/>
  <c r="X172" i="70"/>
  <c r="Y172" i="70" s="1"/>
  <c r="V172" i="70"/>
  <c r="AA172" i="70" s="1"/>
  <c r="AB172" i="70" s="1"/>
  <c r="U172" i="70"/>
  <c r="M172" i="70"/>
  <c r="K172" i="70"/>
  <c r="J172" i="70"/>
  <c r="I172" i="70"/>
  <c r="G172" i="70"/>
  <c r="X171" i="70"/>
  <c r="Y171" i="70" s="1"/>
  <c r="Z171" i="70" s="1"/>
  <c r="V171" i="70"/>
  <c r="AA171" i="70" s="1"/>
  <c r="AB171" i="70" s="1"/>
  <c r="U171" i="70"/>
  <c r="M171" i="70"/>
  <c r="L171" i="70"/>
  <c r="K171" i="70"/>
  <c r="J171" i="70"/>
  <c r="I171" i="70"/>
  <c r="G171" i="70"/>
  <c r="X170" i="70"/>
  <c r="Y170" i="70" s="1"/>
  <c r="Z170" i="70" s="1"/>
  <c r="U170" i="70"/>
  <c r="V170" i="70" s="1"/>
  <c r="AA170" i="70" s="1"/>
  <c r="AB170" i="70" s="1"/>
  <c r="M170" i="70"/>
  <c r="K170" i="70"/>
  <c r="J170" i="70"/>
  <c r="I170" i="70"/>
  <c r="G170" i="70"/>
  <c r="Z169" i="70"/>
  <c r="Y169" i="70"/>
  <c r="X169" i="70"/>
  <c r="U169" i="70"/>
  <c r="V169" i="70" s="1"/>
  <c r="AA169" i="70" s="1"/>
  <c r="AB169" i="70" s="1"/>
  <c r="M169" i="70"/>
  <c r="K169" i="70"/>
  <c r="L173" i="70" s="1"/>
  <c r="J169" i="70"/>
  <c r="I169" i="70"/>
  <c r="G169" i="70"/>
  <c r="AA168" i="70"/>
  <c r="AB168" i="70" s="1"/>
  <c r="Z168" i="70"/>
  <c r="X168" i="70"/>
  <c r="Y168" i="70" s="1"/>
  <c r="V168" i="70"/>
  <c r="U168" i="70"/>
  <c r="M168" i="70"/>
  <c r="K168" i="70"/>
  <c r="J168" i="70"/>
  <c r="I168" i="70"/>
  <c r="G168" i="70"/>
  <c r="AA167" i="70"/>
  <c r="AB167" i="70" s="1"/>
  <c r="Y167" i="70"/>
  <c r="Z167" i="70" s="1"/>
  <c r="X167" i="70"/>
  <c r="U167" i="70"/>
  <c r="V167" i="70" s="1"/>
  <c r="M167" i="70"/>
  <c r="K167" i="70"/>
  <c r="J167" i="70"/>
  <c r="I167" i="70"/>
  <c r="G167" i="70"/>
  <c r="AB166" i="70"/>
  <c r="Z166" i="70"/>
  <c r="Y166" i="70"/>
  <c r="X166" i="70"/>
  <c r="U166" i="70"/>
  <c r="V166" i="70" s="1"/>
  <c r="AA166" i="70" s="1"/>
  <c r="M166" i="70"/>
  <c r="K166" i="70"/>
  <c r="J166" i="70"/>
  <c r="I166" i="70"/>
  <c r="G166" i="70"/>
  <c r="AA165" i="70"/>
  <c r="AB165" i="70" s="1"/>
  <c r="X165" i="70"/>
  <c r="Y165" i="70" s="1"/>
  <c r="Z165" i="70" s="1"/>
  <c r="V165" i="70"/>
  <c r="U165" i="70"/>
  <c r="M165" i="70"/>
  <c r="K165" i="70"/>
  <c r="J165" i="70"/>
  <c r="I165" i="70"/>
  <c r="G165" i="70"/>
  <c r="X164" i="70"/>
  <c r="Y164" i="70" s="1"/>
  <c r="Z164" i="70" s="1"/>
  <c r="U164" i="70"/>
  <c r="V164" i="70" s="1"/>
  <c r="AA164" i="70" s="1"/>
  <c r="AB164" i="70" s="1"/>
  <c r="M164" i="70"/>
  <c r="K164" i="70"/>
  <c r="L168" i="70" s="1"/>
  <c r="J164" i="70"/>
  <c r="I164" i="70"/>
  <c r="G164" i="70"/>
  <c r="Y163" i="70"/>
  <c r="Z163" i="70" s="1"/>
  <c r="X163" i="70"/>
  <c r="V163" i="70"/>
  <c r="AA163" i="70" s="1"/>
  <c r="AB163" i="70" s="1"/>
  <c r="U163" i="70"/>
  <c r="M163" i="70"/>
  <c r="L163" i="70"/>
  <c r="K163" i="70"/>
  <c r="J163" i="70"/>
  <c r="I163" i="70"/>
  <c r="G163" i="70"/>
  <c r="X162" i="70"/>
  <c r="Y162" i="70" s="1"/>
  <c r="Z162" i="70" s="1"/>
  <c r="U162" i="70"/>
  <c r="V162" i="70" s="1"/>
  <c r="AA162" i="70" s="1"/>
  <c r="AB162" i="70" s="1"/>
  <c r="M162" i="70"/>
  <c r="L162" i="70"/>
  <c r="K162" i="70"/>
  <c r="J162" i="70"/>
  <c r="I162" i="70"/>
  <c r="G162" i="70"/>
  <c r="Y161" i="70"/>
  <c r="Z161" i="70" s="1"/>
  <c r="X161" i="70"/>
  <c r="V161" i="70"/>
  <c r="AA161" i="70" s="1"/>
  <c r="AB161" i="70" s="1"/>
  <c r="U161" i="70"/>
  <c r="M161" i="70"/>
  <c r="K161" i="70"/>
  <c r="J161" i="70"/>
  <c r="I161" i="70"/>
  <c r="G161" i="70"/>
  <c r="Z160" i="70"/>
  <c r="X160" i="70"/>
  <c r="Y160" i="70" s="1"/>
  <c r="V160" i="70"/>
  <c r="AA160" i="70" s="1"/>
  <c r="AB160" i="70" s="1"/>
  <c r="U160" i="70"/>
  <c r="M160" i="70"/>
  <c r="L160" i="70"/>
  <c r="K160" i="70"/>
  <c r="J160" i="70"/>
  <c r="I160" i="70"/>
  <c r="G160" i="70"/>
  <c r="X159" i="70"/>
  <c r="Y159" i="70" s="1"/>
  <c r="Z159" i="70" s="1"/>
  <c r="V159" i="70"/>
  <c r="AA159" i="70" s="1"/>
  <c r="AB159" i="70" s="1"/>
  <c r="U159" i="70"/>
  <c r="M159" i="70"/>
  <c r="L159" i="70"/>
  <c r="K159" i="70"/>
  <c r="J159" i="70"/>
  <c r="I159" i="70"/>
  <c r="G159" i="70"/>
  <c r="X158" i="70"/>
  <c r="Y158" i="70" s="1"/>
  <c r="Z158" i="70" s="1"/>
  <c r="U158" i="70"/>
  <c r="V158" i="70" s="1"/>
  <c r="AA158" i="70" s="1"/>
  <c r="AB158" i="70" s="1"/>
  <c r="M158" i="70"/>
  <c r="K158" i="70"/>
  <c r="J158" i="70"/>
  <c r="I158" i="70"/>
  <c r="G158" i="70"/>
  <c r="Y157" i="70"/>
  <c r="Z157" i="70" s="1"/>
  <c r="X157" i="70"/>
  <c r="U157" i="70"/>
  <c r="V157" i="70" s="1"/>
  <c r="AA157" i="70" s="1"/>
  <c r="AB157" i="70" s="1"/>
  <c r="M157" i="70"/>
  <c r="K157" i="70"/>
  <c r="L161" i="70" s="1"/>
  <c r="J157" i="70"/>
  <c r="I157" i="70"/>
  <c r="G157" i="70"/>
  <c r="X156" i="70"/>
  <c r="Y156" i="70" s="1"/>
  <c r="Z156" i="70" s="1"/>
  <c r="V156" i="70"/>
  <c r="AA156" i="70" s="1"/>
  <c r="AB156" i="70" s="1"/>
  <c r="U156" i="70"/>
  <c r="M156" i="70"/>
  <c r="K156" i="70"/>
  <c r="J156" i="70"/>
  <c r="I156" i="70"/>
  <c r="G156" i="70"/>
  <c r="X155" i="70"/>
  <c r="Y155" i="70" s="1"/>
  <c r="Z155" i="70" s="1"/>
  <c r="U155" i="70"/>
  <c r="V155" i="70" s="1"/>
  <c r="AA155" i="70" s="1"/>
  <c r="AB155" i="70" s="1"/>
  <c r="M155" i="70"/>
  <c r="K155" i="70"/>
  <c r="J155" i="70"/>
  <c r="I155" i="70"/>
  <c r="G155" i="70"/>
  <c r="AB154" i="70"/>
  <c r="Y154" i="70"/>
  <c r="Z154" i="70" s="1"/>
  <c r="X154" i="70"/>
  <c r="U154" i="70"/>
  <c r="V154" i="70" s="1"/>
  <c r="AA154" i="70" s="1"/>
  <c r="M154" i="70"/>
  <c r="K154" i="70"/>
  <c r="L158" i="70" s="1"/>
  <c r="J154" i="70"/>
  <c r="I154" i="70"/>
  <c r="G154" i="70"/>
  <c r="AA153" i="70"/>
  <c r="AB153" i="70" s="1"/>
  <c r="X153" i="70"/>
  <c r="Y153" i="70" s="1"/>
  <c r="Z153" i="70" s="1"/>
  <c r="V153" i="70"/>
  <c r="U153" i="70"/>
  <c r="M153" i="70"/>
  <c r="K153" i="70"/>
  <c r="J153" i="70"/>
  <c r="I153" i="70"/>
  <c r="G153" i="70"/>
  <c r="AA152" i="70"/>
  <c r="AB152" i="70" s="1"/>
  <c r="X152" i="70"/>
  <c r="Y152" i="70" s="1"/>
  <c r="Z152" i="70" s="1"/>
  <c r="U152" i="70"/>
  <c r="V152" i="70" s="1"/>
  <c r="M152" i="70"/>
  <c r="L152" i="70"/>
  <c r="K152" i="70"/>
  <c r="J152" i="70"/>
  <c r="I152" i="70"/>
  <c r="G152" i="70"/>
  <c r="Y151" i="70"/>
  <c r="Z151" i="70" s="1"/>
  <c r="X151" i="70"/>
  <c r="V151" i="70"/>
  <c r="AA151" i="70" s="1"/>
  <c r="AB151" i="70" s="1"/>
  <c r="U151" i="70"/>
  <c r="M151" i="70"/>
  <c r="K151" i="70"/>
  <c r="J151" i="70"/>
  <c r="I151" i="70"/>
  <c r="G151" i="70"/>
  <c r="X150" i="70"/>
  <c r="Y150" i="70" s="1"/>
  <c r="Z150" i="70" s="1"/>
  <c r="U150" i="70"/>
  <c r="V150" i="70" s="1"/>
  <c r="AA150" i="70" s="1"/>
  <c r="AB150" i="70" s="1"/>
  <c r="M150" i="70"/>
  <c r="L150" i="70"/>
  <c r="K150" i="70"/>
  <c r="J150" i="70"/>
  <c r="I150" i="70"/>
  <c r="G150" i="70"/>
  <c r="Y149" i="70"/>
  <c r="Z149" i="70" s="1"/>
  <c r="X149" i="70"/>
  <c r="U149" i="70"/>
  <c r="V149" i="70" s="1"/>
  <c r="AA149" i="70" s="1"/>
  <c r="AB149" i="70" s="1"/>
  <c r="M149" i="70"/>
  <c r="K149" i="70"/>
  <c r="J149" i="70"/>
  <c r="I149" i="70"/>
  <c r="G149" i="70"/>
  <c r="Z148" i="70"/>
  <c r="X148" i="70"/>
  <c r="Y148" i="70" s="1"/>
  <c r="V148" i="70"/>
  <c r="AA148" i="70" s="1"/>
  <c r="AB148" i="70" s="1"/>
  <c r="U148" i="70"/>
  <c r="M148" i="70"/>
  <c r="K148" i="70"/>
  <c r="L148" i="70" s="1"/>
  <c r="J148" i="70"/>
  <c r="I148" i="70"/>
  <c r="G148" i="70"/>
  <c r="X147" i="70"/>
  <c r="Y147" i="70" s="1"/>
  <c r="Z147" i="70" s="1"/>
  <c r="AA147" i="70" s="1"/>
  <c r="AB147" i="70" s="1"/>
  <c r="V147" i="70"/>
  <c r="U147" i="70"/>
  <c r="M147" i="70"/>
  <c r="K147" i="70"/>
  <c r="J147" i="70"/>
  <c r="I147" i="70"/>
  <c r="G147" i="70"/>
  <c r="X146" i="70"/>
  <c r="Y146" i="70" s="1"/>
  <c r="Z146" i="70" s="1"/>
  <c r="U146" i="70"/>
  <c r="V146" i="70" s="1"/>
  <c r="M146" i="70"/>
  <c r="K146" i="70"/>
  <c r="J146" i="70"/>
  <c r="I146" i="70"/>
  <c r="G146" i="70"/>
  <c r="Z145" i="70"/>
  <c r="Y145" i="70"/>
  <c r="X145" i="70"/>
  <c r="V145" i="70"/>
  <c r="U145" i="70"/>
  <c r="M145" i="70"/>
  <c r="K145" i="70"/>
  <c r="L149" i="70" s="1"/>
  <c r="J145" i="70"/>
  <c r="I145" i="70"/>
  <c r="G145" i="70"/>
  <c r="Z144" i="70"/>
  <c r="X144" i="70"/>
  <c r="Y144" i="70" s="1"/>
  <c r="V144" i="70"/>
  <c r="U144" i="70"/>
  <c r="M144" i="70"/>
  <c r="K144" i="70"/>
  <c r="J144" i="70"/>
  <c r="I144" i="70"/>
  <c r="G144" i="70"/>
  <c r="X143" i="70"/>
  <c r="Y143" i="70" s="1"/>
  <c r="Z143" i="70" s="1"/>
  <c r="U143" i="70"/>
  <c r="V143" i="70" s="1"/>
  <c r="AA143" i="70" s="1"/>
  <c r="AB143" i="70" s="1"/>
  <c r="M143" i="70"/>
  <c r="K143" i="70"/>
  <c r="L147" i="70" s="1"/>
  <c r="J143" i="70"/>
  <c r="I143" i="70"/>
  <c r="G143" i="70"/>
  <c r="AB142" i="70"/>
  <c r="Z142" i="70"/>
  <c r="Y142" i="70"/>
  <c r="X142" i="70"/>
  <c r="U142" i="70"/>
  <c r="V142" i="70" s="1"/>
  <c r="AA142" i="70" s="1"/>
  <c r="M142" i="70"/>
  <c r="K142" i="70"/>
  <c r="J142" i="70"/>
  <c r="I142" i="70"/>
  <c r="G142" i="70"/>
  <c r="Z141" i="70"/>
  <c r="AA141" i="70" s="1"/>
  <c r="AB141" i="70" s="1"/>
  <c r="X141" i="70"/>
  <c r="Y141" i="70" s="1"/>
  <c r="V141" i="70"/>
  <c r="U141" i="70"/>
  <c r="M141" i="70"/>
  <c r="K141" i="70"/>
  <c r="J141" i="70"/>
  <c r="I141" i="70"/>
  <c r="G141" i="70"/>
  <c r="X140" i="70"/>
  <c r="Y140" i="70" s="1"/>
  <c r="Z140" i="70" s="1"/>
  <c r="U140" i="70"/>
  <c r="V140" i="70" s="1"/>
  <c r="M140" i="70"/>
  <c r="K140" i="70"/>
  <c r="J140" i="70"/>
  <c r="I140" i="70"/>
  <c r="G140" i="70"/>
  <c r="Y139" i="70"/>
  <c r="Z139" i="70" s="1"/>
  <c r="X139" i="70"/>
  <c r="V139" i="70"/>
  <c r="U139" i="70"/>
  <c r="M139" i="70"/>
  <c r="K139" i="70"/>
  <c r="J139" i="70"/>
  <c r="I139" i="70"/>
  <c r="G139" i="70"/>
  <c r="X138" i="70"/>
  <c r="Y138" i="70" s="1"/>
  <c r="Z138" i="70" s="1"/>
  <c r="U138" i="70"/>
  <c r="V138" i="70" s="1"/>
  <c r="AA138" i="70" s="1"/>
  <c r="AB138" i="70" s="1"/>
  <c r="M138" i="70"/>
  <c r="K138" i="70"/>
  <c r="J138" i="70"/>
  <c r="I138" i="70"/>
  <c r="G138" i="70"/>
  <c r="Y137" i="70"/>
  <c r="Z137" i="70" s="1"/>
  <c r="X137" i="70"/>
  <c r="U137" i="70"/>
  <c r="V137" i="70" s="1"/>
  <c r="AA137" i="70" s="1"/>
  <c r="AB137" i="70" s="1"/>
  <c r="M137" i="70"/>
  <c r="K137" i="70"/>
  <c r="L141" i="70" s="1"/>
  <c r="J137" i="70"/>
  <c r="I137" i="70"/>
  <c r="G137" i="70"/>
  <c r="X136" i="70"/>
  <c r="Y136" i="70" s="1"/>
  <c r="Z136" i="70" s="1"/>
  <c r="U136" i="70"/>
  <c r="V136" i="70" s="1"/>
  <c r="AA136" i="70" s="1"/>
  <c r="AB136" i="70" s="1"/>
  <c r="M136" i="70"/>
  <c r="K136" i="70"/>
  <c r="J136" i="70"/>
  <c r="I136" i="70"/>
  <c r="G136" i="70"/>
  <c r="AA135" i="70"/>
  <c r="AB135" i="70" s="1"/>
  <c r="Y135" i="70"/>
  <c r="Z135" i="70" s="1"/>
  <c r="X135" i="70"/>
  <c r="V135" i="70"/>
  <c r="U135" i="70"/>
  <c r="M135" i="70"/>
  <c r="L135" i="70"/>
  <c r="K135" i="70"/>
  <c r="J135" i="70"/>
  <c r="I135" i="70"/>
  <c r="G135" i="70"/>
  <c r="Z134" i="70"/>
  <c r="Y134" i="70"/>
  <c r="X134" i="70"/>
  <c r="U134" i="70"/>
  <c r="V134" i="70" s="1"/>
  <c r="M134" i="70"/>
  <c r="K134" i="70"/>
  <c r="J134" i="70"/>
  <c r="I134" i="70"/>
  <c r="G134" i="70"/>
  <c r="AA133" i="70"/>
  <c r="AB133" i="70" s="1"/>
  <c r="Y133" i="70"/>
  <c r="Z133" i="70" s="1"/>
  <c r="X133" i="70"/>
  <c r="V133" i="70"/>
  <c r="U133" i="70"/>
  <c r="M133" i="70"/>
  <c r="K133" i="70"/>
  <c r="J133" i="70"/>
  <c r="I133" i="70"/>
  <c r="G133" i="70"/>
  <c r="AA132" i="70"/>
  <c r="AB132" i="70" s="1"/>
  <c r="X132" i="70"/>
  <c r="Y132" i="70" s="1"/>
  <c r="Z132" i="70" s="1"/>
  <c r="V132" i="70"/>
  <c r="U132" i="70"/>
  <c r="M132" i="70"/>
  <c r="K132" i="70"/>
  <c r="J132" i="70"/>
  <c r="I132" i="70"/>
  <c r="G132" i="70"/>
  <c r="X131" i="70"/>
  <c r="Y131" i="70" s="1"/>
  <c r="Z131" i="70" s="1"/>
  <c r="U131" i="70"/>
  <c r="V131" i="70" s="1"/>
  <c r="AA131" i="70" s="1"/>
  <c r="AB131" i="70" s="1"/>
  <c r="M131" i="70"/>
  <c r="K131" i="70"/>
  <c r="J131" i="70"/>
  <c r="I131" i="70"/>
  <c r="G131" i="70"/>
  <c r="Y130" i="70"/>
  <c r="Z130" i="70" s="1"/>
  <c r="X130" i="70"/>
  <c r="U130" i="70"/>
  <c r="V130" i="70" s="1"/>
  <c r="M130" i="70"/>
  <c r="K130" i="70"/>
  <c r="J130" i="70"/>
  <c r="I130" i="70"/>
  <c r="G130" i="70"/>
  <c r="AA129" i="70"/>
  <c r="AB129" i="70" s="1"/>
  <c r="X129" i="70"/>
  <c r="Y129" i="70" s="1"/>
  <c r="Z129" i="70" s="1"/>
  <c r="V129" i="70"/>
  <c r="U129" i="70"/>
  <c r="M129" i="70"/>
  <c r="K129" i="70"/>
  <c r="L133" i="70" s="1"/>
  <c r="J129" i="70"/>
  <c r="I129" i="70"/>
  <c r="G129" i="70"/>
  <c r="X128" i="70"/>
  <c r="Y128" i="70" s="1"/>
  <c r="Z128" i="70" s="1"/>
  <c r="U128" i="70"/>
  <c r="V128" i="70" s="1"/>
  <c r="AA128" i="70" s="1"/>
  <c r="AB128" i="70" s="1"/>
  <c r="M128" i="70"/>
  <c r="K128" i="70"/>
  <c r="J128" i="70"/>
  <c r="I128" i="70"/>
  <c r="G128" i="70"/>
  <c r="Y127" i="70"/>
  <c r="Z127" i="70" s="1"/>
  <c r="X127" i="70"/>
  <c r="V127" i="70"/>
  <c r="AA127" i="70" s="1"/>
  <c r="AB127" i="70" s="1"/>
  <c r="U127" i="70"/>
  <c r="M127" i="70"/>
  <c r="L127" i="70"/>
  <c r="K127" i="70"/>
  <c r="L131" i="70" s="1"/>
  <c r="J127" i="70"/>
  <c r="I127" i="70"/>
  <c r="G127" i="70"/>
  <c r="Z126" i="70"/>
  <c r="X126" i="70"/>
  <c r="Y126" i="70" s="1"/>
  <c r="U126" i="70"/>
  <c r="V126" i="70" s="1"/>
  <c r="M126" i="70"/>
  <c r="L126" i="70"/>
  <c r="K126" i="70"/>
  <c r="J126" i="70"/>
  <c r="I126" i="70"/>
  <c r="G126" i="70"/>
  <c r="AA125" i="70"/>
  <c r="AB125" i="70" s="1"/>
  <c r="Y125" i="70"/>
  <c r="Z125" i="70" s="1"/>
  <c r="X125" i="70"/>
  <c r="V125" i="70"/>
  <c r="U125" i="70"/>
  <c r="M125" i="70"/>
  <c r="K125" i="70"/>
  <c r="J125" i="70"/>
  <c r="I125" i="70"/>
  <c r="G125" i="70"/>
  <c r="AB124" i="70"/>
  <c r="Z124" i="70"/>
  <c r="X124" i="70"/>
  <c r="Y124" i="70" s="1"/>
  <c r="U124" i="70"/>
  <c r="V124" i="70" s="1"/>
  <c r="AA124" i="70" s="1"/>
  <c r="M124" i="70"/>
  <c r="K124" i="70"/>
  <c r="J124" i="70"/>
  <c r="I124" i="70"/>
  <c r="G124" i="70"/>
  <c r="Y123" i="70"/>
  <c r="Z123" i="70" s="1"/>
  <c r="X123" i="70"/>
  <c r="V123" i="70"/>
  <c r="AA123" i="70" s="1"/>
  <c r="AB123" i="70" s="1"/>
  <c r="U123" i="70"/>
  <c r="M123" i="70"/>
  <c r="L123" i="70"/>
  <c r="K123" i="70"/>
  <c r="J123" i="70"/>
  <c r="I123" i="70"/>
  <c r="G123" i="70"/>
  <c r="AB122" i="70"/>
  <c r="X122" i="70"/>
  <c r="Y122" i="70" s="1"/>
  <c r="Z122" i="70" s="1"/>
  <c r="U122" i="70"/>
  <c r="V122" i="70" s="1"/>
  <c r="AA122" i="70" s="1"/>
  <c r="M122" i="70"/>
  <c r="K122" i="70"/>
  <c r="J122" i="70"/>
  <c r="I122" i="70"/>
  <c r="G122" i="70"/>
  <c r="Y121" i="70"/>
  <c r="Z121" i="70" s="1"/>
  <c r="X121" i="70"/>
  <c r="U121" i="70"/>
  <c r="V121" i="70" s="1"/>
  <c r="AA121" i="70" s="1"/>
  <c r="AB121" i="70" s="1"/>
  <c r="M121" i="70"/>
  <c r="K121" i="70"/>
  <c r="L125" i="70" s="1"/>
  <c r="J121" i="70"/>
  <c r="I121" i="70"/>
  <c r="G121" i="70"/>
  <c r="Y120" i="70"/>
  <c r="Z120" i="70" s="1"/>
  <c r="X120" i="70"/>
  <c r="V120" i="70"/>
  <c r="AA120" i="70" s="1"/>
  <c r="AB120" i="70" s="1"/>
  <c r="U120" i="70"/>
  <c r="M120" i="70"/>
  <c r="K120" i="70"/>
  <c r="J120" i="70"/>
  <c r="X119" i="70"/>
  <c r="Y119" i="70" s="1"/>
  <c r="Z119" i="70" s="1"/>
  <c r="U119" i="70"/>
  <c r="V119" i="70" s="1"/>
  <c r="AA119" i="70" s="1"/>
  <c r="AB119" i="70" s="1"/>
  <c r="M119" i="70"/>
  <c r="K119" i="70"/>
  <c r="J119" i="70"/>
  <c r="H119" i="70"/>
  <c r="F119" i="70"/>
  <c r="X118" i="70"/>
  <c r="Y118" i="70" s="1"/>
  <c r="Z118" i="70" s="1"/>
  <c r="V118" i="70"/>
  <c r="AA118" i="70" s="1"/>
  <c r="AB118" i="70" s="1"/>
  <c r="U118" i="70"/>
  <c r="M118" i="70"/>
  <c r="K118" i="70"/>
  <c r="J118" i="70"/>
  <c r="H118" i="70"/>
  <c r="F118" i="70"/>
  <c r="Y117" i="70"/>
  <c r="Z117" i="70" s="1"/>
  <c r="X117" i="70"/>
  <c r="U117" i="70"/>
  <c r="V117" i="70" s="1"/>
  <c r="AA117" i="70" s="1"/>
  <c r="AB117" i="70" s="1"/>
  <c r="M117" i="70"/>
  <c r="K117" i="70"/>
  <c r="J117" i="70"/>
  <c r="H117" i="70"/>
  <c r="F117" i="70"/>
  <c r="Y116" i="70"/>
  <c r="Z116" i="70" s="1"/>
  <c r="X116" i="70"/>
  <c r="U116" i="70"/>
  <c r="V116" i="70" s="1"/>
  <c r="AA116" i="70" s="1"/>
  <c r="AB116" i="70" s="1"/>
  <c r="M116" i="70"/>
  <c r="K116" i="70"/>
  <c r="L120" i="70" s="1"/>
  <c r="J116" i="70"/>
  <c r="H116" i="70"/>
  <c r="F116" i="70"/>
  <c r="X115" i="70"/>
  <c r="Y115" i="70" s="1"/>
  <c r="Z115" i="70" s="1"/>
  <c r="V115" i="70"/>
  <c r="AA115" i="70" s="1"/>
  <c r="AB115" i="70" s="1"/>
  <c r="U115" i="70"/>
  <c r="M115" i="70"/>
  <c r="K115" i="70"/>
  <c r="J115" i="70"/>
  <c r="H115" i="70"/>
  <c r="F115" i="70"/>
  <c r="X114" i="70"/>
  <c r="Y114" i="70" s="1"/>
  <c r="Z114" i="70" s="1"/>
  <c r="U114" i="70"/>
  <c r="V114" i="70" s="1"/>
  <c r="AA114" i="70" s="1"/>
  <c r="AB114" i="70" s="1"/>
  <c r="M114" i="70"/>
  <c r="K114" i="70"/>
  <c r="J114" i="70"/>
  <c r="H114" i="70"/>
  <c r="F114" i="70"/>
  <c r="Y113" i="70"/>
  <c r="Z113" i="70" s="1"/>
  <c r="X113" i="70"/>
  <c r="U113" i="70"/>
  <c r="V113" i="70" s="1"/>
  <c r="M113" i="70"/>
  <c r="L113" i="70"/>
  <c r="K113" i="70"/>
  <c r="J113" i="70"/>
  <c r="H113" i="70"/>
  <c r="F113" i="70"/>
  <c r="X112" i="70"/>
  <c r="Y112" i="70" s="1"/>
  <c r="Z112" i="70" s="1"/>
  <c r="V112" i="70"/>
  <c r="U112" i="70"/>
  <c r="M112" i="70"/>
  <c r="K112" i="70"/>
  <c r="J112" i="70"/>
  <c r="H112" i="70"/>
  <c r="F112" i="70"/>
  <c r="Y111" i="70"/>
  <c r="Z111" i="70" s="1"/>
  <c r="X111" i="70"/>
  <c r="U111" i="70"/>
  <c r="V111" i="70" s="1"/>
  <c r="AA111" i="70" s="1"/>
  <c r="AB111" i="70" s="1"/>
  <c r="M111" i="70"/>
  <c r="K111" i="70"/>
  <c r="J111" i="70"/>
  <c r="H111" i="70"/>
  <c r="F111" i="70"/>
  <c r="Z110" i="70"/>
  <c r="Y110" i="70"/>
  <c r="X110" i="70"/>
  <c r="U110" i="70"/>
  <c r="V110" i="70" s="1"/>
  <c r="AA110" i="70" s="1"/>
  <c r="AB110" i="70" s="1"/>
  <c r="M110" i="70"/>
  <c r="K110" i="70"/>
  <c r="L112" i="70" s="1"/>
  <c r="J110" i="70"/>
  <c r="H110" i="70"/>
  <c r="F110" i="70"/>
  <c r="Z109" i="70"/>
  <c r="AA109" i="70" s="1"/>
  <c r="AB109" i="70" s="1"/>
  <c r="Y109" i="70"/>
  <c r="X109" i="70"/>
  <c r="U109" i="70"/>
  <c r="V109" i="70" s="1"/>
  <c r="M109" i="70"/>
  <c r="K109" i="70"/>
  <c r="J109" i="70"/>
  <c r="H109" i="70"/>
  <c r="F109" i="70"/>
  <c r="X108" i="70"/>
  <c r="Y108" i="70" s="1"/>
  <c r="Z108" i="70" s="1"/>
  <c r="AA108" i="70" s="1"/>
  <c r="AB108" i="70" s="1"/>
  <c r="V108" i="70"/>
  <c r="U108" i="70"/>
  <c r="M108" i="70"/>
  <c r="K108" i="70"/>
  <c r="J108" i="70"/>
  <c r="H108" i="70"/>
  <c r="F108" i="70"/>
  <c r="Z107" i="70"/>
  <c r="X107" i="70"/>
  <c r="Y107" i="70" s="1"/>
  <c r="V107" i="70"/>
  <c r="AA107" i="70" s="1"/>
  <c r="AB107" i="70" s="1"/>
  <c r="U107" i="70"/>
  <c r="M107" i="70"/>
  <c r="K107" i="70"/>
  <c r="L111" i="70" s="1"/>
  <c r="J107" i="70"/>
  <c r="H107" i="70"/>
  <c r="F107" i="70"/>
  <c r="X106" i="70"/>
  <c r="Y106" i="70" s="1"/>
  <c r="Z106" i="70" s="1"/>
  <c r="AA106" i="70" s="1"/>
  <c r="AB106" i="70" s="1"/>
  <c r="V106" i="70"/>
  <c r="U106" i="70"/>
  <c r="M106" i="70"/>
  <c r="K106" i="70"/>
  <c r="J106" i="70"/>
  <c r="H106" i="70"/>
  <c r="F106" i="70"/>
  <c r="Y105" i="70"/>
  <c r="Z105" i="70" s="1"/>
  <c r="AA105" i="70" s="1"/>
  <c r="AB105" i="70" s="1"/>
  <c r="X105" i="70"/>
  <c r="U105" i="70"/>
  <c r="V105" i="70" s="1"/>
  <c r="M105" i="70"/>
  <c r="K105" i="70"/>
  <c r="L109" i="70" s="1"/>
  <c r="J105" i="70"/>
  <c r="H105" i="70"/>
  <c r="F105" i="70"/>
  <c r="AA104" i="70"/>
  <c r="AB104" i="70" s="1"/>
  <c r="Y104" i="70"/>
  <c r="Z104" i="70" s="1"/>
  <c r="X104" i="70"/>
  <c r="V104" i="70"/>
  <c r="U104" i="70"/>
  <c r="M104" i="70"/>
  <c r="K104" i="70"/>
  <c r="L108" i="70" s="1"/>
  <c r="J104" i="70"/>
  <c r="H104" i="70"/>
  <c r="F104" i="70"/>
  <c r="X103" i="70"/>
  <c r="Y103" i="70" s="1"/>
  <c r="Z103" i="70" s="1"/>
  <c r="AA103" i="70" s="1"/>
  <c r="AB103" i="70" s="1"/>
  <c r="V103" i="70"/>
  <c r="U103" i="70"/>
  <c r="M103" i="70"/>
  <c r="K103" i="70"/>
  <c r="L107" i="70" s="1"/>
  <c r="J103" i="70"/>
  <c r="H103" i="70"/>
  <c r="F103" i="70"/>
  <c r="X102" i="70"/>
  <c r="Y102" i="70" s="1"/>
  <c r="Z102" i="70" s="1"/>
  <c r="AA102" i="70" s="1"/>
  <c r="AB102" i="70" s="1"/>
  <c r="U102" i="70"/>
  <c r="V102" i="70" s="1"/>
  <c r="M102" i="70"/>
  <c r="K102" i="70"/>
  <c r="J102" i="70"/>
  <c r="H102" i="70"/>
  <c r="F102" i="70"/>
  <c r="Z101" i="70"/>
  <c r="Y101" i="70"/>
  <c r="X101" i="70"/>
  <c r="V101" i="70"/>
  <c r="U101" i="70"/>
  <c r="M101" i="70"/>
  <c r="K101" i="70"/>
  <c r="J101" i="70"/>
  <c r="H101" i="70"/>
  <c r="F101" i="70"/>
  <c r="Z100" i="70"/>
  <c r="X100" i="70"/>
  <c r="Y100" i="70" s="1"/>
  <c r="V100" i="70"/>
  <c r="AA100" i="70" s="1"/>
  <c r="AB100" i="70" s="1"/>
  <c r="U100" i="70"/>
  <c r="M100" i="70"/>
  <c r="K100" i="70"/>
  <c r="J100" i="70"/>
  <c r="H100" i="70"/>
  <c r="F100" i="70"/>
  <c r="Y99" i="70"/>
  <c r="Z99" i="70" s="1"/>
  <c r="X99" i="70"/>
  <c r="V99" i="70"/>
  <c r="AA99" i="70" s="1"/>
  <c r="AB99" i="70" s="1"/>
  <c r="U99" i="70"/>
  <c r="M99" i="70"/>
  <c r="K99" i="70"/>
  <c r="J99" i="70"/>
  <c r="H99" i="70"/>
  <c r="F99" i="70"/>
  <c r="Z98" i="70"/>
  <c r="Y98" i="70"/>
  <c r="X98" i="70"/>
  <c r="U98" i="70"/>
  <c r="V98" i="70" s="1"/>
  <c r="M98" i="70"/>
  <c r="K98" i="70"/>
  <c r="L102" i="70" s="1"/>
  <c r="J98" i="70"/>
  <c r="H98" i="70"/>
  <c r="F98" i="70"/>
  <c r="AA97" i="70"/>
  <c r="AB97" i="70" s="1"/>
  <c r="Y97" i="70"/>
  <c r="Z97" i="70" s="1"/>
  <c r="X97" i="70"/>
  <c r="V97" i="70"/>
  <c r="U97" i="70"/>
  <c r="M97" i="70"/>
  <c r="K97" i="70"/>
  <c r="J97" i="70"/>
  <c r="H97" i="70"/>
  <c r="F97" i="70"/>
  <c r="AA96" i="70"/>
  <c r="AB96" i="70" s="1"/>
  <c r="X96" i="70"/>
  <c r="Y96" i="70" s="1"/>
  <c r="Z96" i="70" s="1"/>
  <c r="V96" i="70"/>
  <c r="U96" i="70"/>
  <c r="M96" i="70"/>
  <c r="K96" i="70"/>
  <c r="L100" i="70" s="1"/>
  <c r="J96" i="70"/>
  <c r="H96" i="70"/>
  <c r="F96" i="70"/>
  <c r="Z95" i="70"/>
  <c r="X95" i="70"/>
  <c r="Y95" i="70" s="1"/>
  <c r="V95" i="70"/>
  <c r="AA95" i="70" s="1"/>
  <c r="AB95" i="70" s="1"/>
  <c r="U95" i="70"/>
  <c r="M95" i="70"/>
  <c r="K95" i="70"/>
  <c r="L99" i="70" s="1"/>
  <c r="J95" i="70"/>
  <c r="H95" i="70"/>
  <c r="F95" i="70"/>
  <c r="X94" i="70"/>
  <c r="Y94" i="70" s="1"/>
  <c r="Z94" i="70" s="1"/>
  <c r="AA94" i="70" s="1"/>
  <c r="AB94" i="70" s="1"/>
  <c r="V94" i="70"/>
  <c r="U94" i="70"/>
  <c r="M94" i="70"/>
  <c r="K94" i="70"/>
  <c r="J94" i="70"/>
  <c r="H94" i="70"/>
  <c r="F94" i="70"/>
  <c r="Y93" i="70"/>
  <c r="Z93" i="70" s="1"/>
  <c r="AA93" i="70" s="1"/>
  <c r="AB93" i="70" s="1"/>
  <c r="X93" i="70"/>
  <c r="U93" i="70"/>
  <c r="V93" i="70" s="1"/>
  <c r="M93" i="70"/>
  <c r="K93" i="70"/>
  <c r="L97" i="70" s="1"/>
  <c r="J93" i="70"/>
  <c r="H93" i="70"/>
  <c r="F93" i="70"/>
  <c r="AA92" i="70"/>
  <c r="AB92" i="70" s="1"/>
  <c r="Y92" i="70"/>
  <c r="Z92" i="70" s="1"/>
  <c r="X92" i="70"/>
  <c r="V92" i="70"/>
  <c r="U92" i="70"/>
  <c r="M92" i="70"/>
  <c r="K92" i="70"/>
  <c r="L96" i="70" s="1"/>
  <c r="J92" i="70"/>
  <c r="H92" i="70"/>
  <c r="F92" i="70"/>
  <c r="X91" i="70"/>
  <c r="Y91" i="70" s="1"/>
  <c r="Z91" i="70" s="1"/>
  <c r="AA91" i="70" s="1"/>
  <c r="AB91" i="70" s="1"/>
  <c r="V91" i="70"/>
  <c r="U91" i="70"/>
  <c r="M91" i="70"/>
  <c r="K91" i="70"/>
  <c r="L95" i="70" s="1"/>
  <c r="J91" i="70"/>
  <c r="H91" i="70"/>
  <c r="F91" i="70"/>
  <c r="Y90" i="70"/>
  <c r="Z90" i="70" s="1"/>
  <c r="AA90" i="70" s="1"/>
  <c r="AB90" i="70" s="1"/>
  <c r="X90" i="70"/>
  <c r="U90" i="70"/>
  <c r="V90" i="70" s="1"/>
  <c r="M90" i="70"/>
  <c r="K90" i="70"/>
  <c r="J90" i="70"/>
  <c r="H90" i="70"/>
  <c r="F90" i="70"/>
  <c r="Z89" i="70"/>
  <c r="Y89" i="70"/>
  <c r="X89" i="70"/>
  <c r="V89" i="70"/>
  <c r="AA89" i="70" s="1"/>
  <c r="AB89" i="70" s="1"/>
  <c r="U89" i="70"/>
  <c r="M89" i="70"/>
  <c r="K89" i="70"/>
  <c r="J89" i="70"/>
  <c r="H89" i="70"/>
  <c r="F89" i="70"/>
  <c r="Z88" i="70"/>
  <c r="X88" i="70"/>
  <c r="Y88" i="70" s="1"/>
  <c r="V88" i="70"/>
  <c r="U88" i="70"/>
  <c r="M88" i="70"/>
  <c r="K88" i="70"/>
  <c r="L92" i="70" s="1"/>
  <c r="J88" i="70"/>
  <c r="H88" i="70"/>
  <c r="F88" i="70"/>
  <c r="X87" i="70"/>
  <c r="Y87" i="70" s="1"/>
  <c r="Z87" i="70" s="1"/>
  <c r="AA87" i="70" s="1"/>
  <c r="AB87" i="70" s="1"/>
  <c r="V87" i="70"/>
  <c r="U87" i="70"/>
  <c r="M87" i="70"/>
  <c r="K87" i="70"/>
  <c r="L91" i="70" s="1"/>
  <c r="J87" i="70"/>
  <c r="H87" i="70"/>
  <c r="F87" i="70"/>
  <c r="Y86" i="70"/>
  <c r="Z86" i="70" s="1"/>
  <c r="X86" i="70"/>
  <c r="U86" i="70"/>
  <c r="V86" i="70" s="1"/>
  <c r="M86" i="70"/>
  <c r="K86" i="70"/>
  <c r="J86" i="70"/>
  <c r="H86" i="70"/>
  <c r="F86" i="70"/>
  <c r="AA85" i="70"/>
  <c r="AB85" i="70" s="1"/>
  <c r="Z85" i="70"/>
  <c r="Y85" i="70"/>
  <c r="X85" i="70"/>
  <c r="U85" i="70"/>
  <c r="V85" i="70" s="1"/>
  <c r="M85" i="70"/>
  <c r="K85" i="70"/>
  <c r="J85" i="70"/>
  <c r="H85" i="70"/>
  <c r="F85" i="70"/>
  <c r="AA84" i="70"/>
  <c r="AB84" i="70" s="1"/>
  <c r="X84" i="70"/>
  <c r="Y84" i="70" s="1"/>
  <c r="Z84" i="70" s="1"/>
  <c r="U84" i="70"/>
  <c r="V84" i="70" s="1"/>
  <c r="M84" i="70"/>
  <c r="K84" i="70"/>
  <c r="J84" i="70"/>
  <c r="H84" i="70"/>
  <c r="F84" i="70"/>
  <c r="X83" i="70"/>
  <c r="Y83" i="70" s="1"/>
  <c r="Z83" i="70" s="1"/>
  <c r="U83" i="70"/>
  <c r="V83" i="70" s="1"/>
  <c r="AA83" i="70" s="1"/>
  <c r="AB83" i="70" s="1"/>
  <c r="M83" i="70"/>
  <c r="K83" i="70"/>
  <c r="J83" i="70"/>
  <c r="H83" i="70"/>
  <c r="F83" i="70"/>
  <c r="X82" i="70"/>
  <c r="Y82" i="70" s="1"/>
  <c r="Z82" i="70" s="1"/>
  <c r="V82" i="70"/>
  <c r="AA82" i="70" s="1"/>
  <c r="AB82" i="70" s="1"/>
  <c r="U82" i="70"/>
  <c r="M82" i="70"/>
  <c r="K82" i="70"/>
  <c r="L86" i="70" s="1"/>
  <c r="J82" i="70"/>
  <c r="H82" i="70"/>
  <c r="F82" i="70"/>
  <c r="X81" i="70"/>
  <c r="Y81" i="70" s="1"/>
  <c r="Z81" i="70" s="1"/>
  <c r="U81" i="70"/>
  <c r="V81" i="70" s="1"/>
  <c r="AA81" i="70" s="1"/>
  <c r="AB81" i="70" s="1"/>
  <c r="M81" i="70"/>
  <c r="K81" i="70"/>
  <c r="J81" i="70"/>
  <c r="H81" i="70"/>
  <c r="F81" i="70"/>
  <c r="Y80" i="70"/>
  <c r="Z80" i="70" s="1"/>
  <c r="X80" i="70"/>
  <c r="V80" i="70"/>
  <c r="U80" i="70"/>
  <c r="M80" i="70"/>
  <c r="L80" i="70"/>
  <c r="K80" i="70"/>
  <c r="J80" i="70"/>
  <c r="H80" i="70"/>
  <c r="F80" i="70"/>
  <c r="X79" i="70"/>
  <c r="Y79" i="70" s="1"/>
  <c r="Z79" i="70" s="1"/>
  <c r="V79" i="70"/>
  <c r="AA79" i="70" s="1"/>
  <c r="AB79" i="70" s="1"/>
  <c r="U79" i="70"/>
  <c r="M79" i="70"/>
  <c r="L79" i="70"/>
  <c r="K79" i="70"/>
  <c r="J79" i="70"/>
  <c r="H79" i="70"/>
  <c r="F79" i="70"/>
  <c r="X78" i="70"/>
  <c r="Y78" i="70" s="1"/>
  <c r="Z78" i="70" s="1"/>
  <c r="V78" i="70"/>
  <c r="AA78" i="70" s="1"/>
  <c r="AB78" i="70" s="1"/>
  <c r="U78" i="70"/>
  <c r="M78" i="70"/>
  <c r="L78" i="70"/>
  <c r="K78" i="70"/>
  <c r="J78" i="70"/>
  <c r="H78" i="70"/>
  <c r="F78" i="70"/>
  <c r="X77" i="70"/>
  <c r="Y77" i="70" s="1"/>
  <c r="Z77" i="70" s="1"/>
  <c r="U77" i="70"/>
  <c r="V77" i="70" s="1"/>
  <c r="AA77" i="70" s="1"/>
  <c r="AB77" i="70" s="1"/>
  <c r="M77" i="70"/>
  <c r="L77" i="70"/>
  <c r="K77" i="70"/>
  <c r="J77" i="70"/>
  <c r="H77" i="70"/>
  <c r="F77" i="70"/>
  <c r="X76" i="70"/>
  <c r="Y76" i="70" s="1"/>
  <c r="Z76" i="70" s="1"/>
  <c r="V76" i="70"/>
  <c r="U76" i="70"/>
  <c r="M76" i="70"/>
  <c r="L76" i="70"/>
  <c r="K76" i="70"/>
  <c r="J76" i="70"/>
  <c r="H76" i="70"/>
  <c r="F76" i="70"/>
  <c r="Y75" i="70"/>
  <c r="Z75" i="70" s="1"/>
  <c r="X75" i="70"/>
  <c r="V75" i="70"/>
  <c r="U75" i="70"/>
  <c r="M75" i="70"/>
  <c r="K75" i="70"/>
  <c r="J75" i="70"/>
  <c r="H75" i="70"/>
  <c r="F75" i="70"/>
  <c r="Y74" i="70"/>
  <c r="Z74" i="70" s="1"/>
  <c r="X74" i="70"/>
  <c r="V74" i="70"/>
  <c r="AA74" i="70" s="1"/>
  <c r="AB74" i="70" s="1"/>
  <c r="U74" i="70"/>
  <c r="M74" i="70"/>
  <c r="L74" i="70"/>
  <c r="K74" i="70"/>
  <c r="L75" i="70" s="1"/>
  <c r="J74" i="70"/>
  <c r="H74" i="70"/>
  <c r="F74" i="70"/>
  <c r="Y73" i="70"/>
  <c r="Z73" i="70" s="1"/>
  <c r="X73" i="70"/>
  <c r="V73" i="70"/>
  <c r="AA73" i="70" s="1"/>
  <c r="AB73" i="70" s="1"/>
  <c r="U73" i="70"/>
  <c r="M73" i="70"/>
  <c r="L73" i="70"/>
  <c r="K73" i="70"/>
  <c r="J73" i="70"/>
  <c r="H73" i="70"/>
  <c r="F73" i="70"/>
  <c r="Y72" i="70"/>
  <c r="Z72" i="70" s="1"/>
  <c r="X72" i="70"/>
  <c r="U72" i="70"/>
  <c r="V72" i="70" s="1"/>
  <c r="M72" i="70"/>
  <c r="K72" i="70"/>
  <c r="J72" i="70"/>
  <c r="H72" i="70"/>
  <c r="F72" i="70"/>
  <c r="AA71" i="70"/>
  <c r="AB71" i="70" s="1"/>
  <c r="Y71" i="70"/>
  <c r="Z71" i="70" s="1"/>
  <c r="X71" i="70"/>
  <c r="U71" i="70"/>
  <c r="V71" i="70" s="1"/>
  <c r="M71" i="70"/>
  <c r="K71" i="70"/>
  <c r="J71" i="70"/>
  <c r="H71" i="70"/>
  <c r="F71" i="70"/>
  <c r="Z70" i="70"/>
  <c r="Y70" i="70"/>
  <c r="X70" i="70"/>
  <c r="V70" i="70"/>
  <c r="AA70" i="70" s="1"/>
  <c r="AB70" i="70" s="1"/>
  <c r="U70" i="70"/>
  <c r="M70" i="70"/>
  <c r="K70" i="70"/>
  <c r="J70" i="70"/>
  <c r="H70" i="70"/>
  <c r="F70" i="70"/>
  <c r="Z69" i="70"/>
  <c r="X69" i="70"/>
  <c r="Y69" i="70" s="1"/>
  <c r="U69" i="70"/>
  <c r="V69" i="70" s="1"/>
  <c r="M69" i="70"/>
  <c r="K69" i="70"/>
  <c r="J69" i="70"/>
  <c r="H69" i="70"/>
  <c r="F69" i="70"/>
  <c r="X68" i="70"/>
  <c r="Y68" i="70" s="1"/>
  <c r="Z68" i="70" s="1"/>
  <c r="V68" i="70"/>
  <c r="AA68" i="70" s="1"/>
  <c r="AB68" i="70" s="1"/>
  <c r="U68" i="70"/>
  <c r="M68" i="70"/>
  <c r="K68" i="70"/>
  <c r="L72" i="70" s="1"/>
  <c r="J68" i="70"/>
  <c r="H68" i="70"/>
  <c r="F68" i="70"/>
  <c r="X67" i="70"/>
  <c r="Y67" i="70" s="1"/>
  <c r="Z67" i="70" s="1"/>
  <c r="AA67" i="70" s="1"/>
  <c r="AB67" i="70" s="1"/>
  <c r="V67" i="70"/>
  <c r="U67" i="70"/>
  <c r="M67" i="70"/>
  <c r="L67" i="70"/>
  <c r="K67" i="70"/>
  <c r="L71" i="70" s="1"/>
  <c r="J67" i="70"/>
  <c r="H67" i="70"/>
  <c r="F67" i="70"/>
  <c r="AB66" i="70"/>
  <c r="Z66" i="70"/>
  <c r="Y66" i="70"/>
  <c r="X66" i="70"/>
  <c r="U66" i="70"/>
  <c r="V66" i="70" s="1"/>
  <c r="AA66" i="70" s="1"/>
  <c r="M66" i="70"/>
  <c r="K66" i="70"/>
  <c r="J66" i="70"/>
  <c r="H66" i="70"/>
  <c r="F66" i="70"/>
  <c r="AA65" i="70"/>
  <c r="AB65" i="70" s="1"/>
  <c r="Z65" i="70"/>
  <c r="Y65" i="70"/>
  <c r="X65" i="70"/>
  <c r="U65" i="70"/>
  <c r="V65" i="70" s="1"/>
  <c r="M65" i="70"/>
  <c r="K65" i="70"/>
  <c r="J65" i="70"/>
  <c r="H65" i="70"/>
  <c r="F65" i="70"/>
  <c r="AA64" i="70"/>
  <c r="AB64" i="70" s="1"/>
  <c r="X64" i="70"/>
  <c r="Y64" i="70" s="1"/>
  <c r="Z64" i="70" s="1"/>
  <c r="V64" i="70"/>
  <c r="U64" i="70"/>
  <c r="M64" i="70"/>
  <c r="K64" i="70"/>
  <c r="L68" i="70" s="1"/>
  <c r="J64" i="70"/>
  <c r="H64" i="70"/>
  <c r="F64" i="70"/>
  <c r="X63" i="70"/>
  <c r="Y63" i="70" s="1"/>
  <c r="Z63" i="70" s="1"/>
  <c r="U63" i="70"/>
  <c r="V63" i="70" s="1"/>
  <c r="AA63" i="70" s="1"/>
  <c r="AB63" i="70" s="1"/>
  <c r="M63" i="70"/>
  <c r="K63" i="70"/>
  <c r="J63" i="70"/>
  <c r="H63" i="70"/>
  <c r="F63" i="70"/>
  <c r="Y62" i="70"/>
  <c r="Z62" i="70" s="1"/>
  <c r="X62" i="70"/>
  <c r="U62" i="70"/>
  <c r="V62" i="70" s="1"/>
  <c r="AA62" i="70" s="1"/>
  <c r="AB62" i="70" s="1"/>
  <c r="M62" i="70"/>
  <c r="K62" i="70"/>
  <c r="J62" i="70"/>
  <c r="H62" i="70"/>
  <c r="F62" i="70"/>
  <c r="X61" i="70"/>
  <c r="Y61" i="70" s="1"/>
  <c r="Z61" i="70" s="1"/>
  <c r="V61" i="70"/>
  <c r="U61" i="70"/>
  <c r="M61" i="70"/>
  <c r="K61" i="70"/>
  <c r="J61" i="70"/>
  <c r="H61" i="70"/>
  <c r="F61" i="70"/>
  <c r="Y60" i="70"/>
  <c r="Z60" i="70" s="1"/>
  <c r="X60" i="70"/>
  <c r="V60" i="70"/>
  <c r="U60" i="70"/>
  <c r="M60" i="70"/>
  <c r="K60" i="70"/>
  <c r="J60" i="70"/>
  <c r="H60" i="70"/>
  <c r="F60" i="70"/>
  <c r="X59" i="70"/>
  <c r="Y59" i="70" s="1"/>
  <c r="Z59" i="70" s="1"/>
  <c r="V59" i="70"/>
  <c r="U59" i="70"/>
  <c r="M59" i="70"/>
  <c r="K59" i="70"/>
  <c r="J59" i="70"/>
  <c r="H59" i="70"/>
  <c r="F59" i="70"/>
  <c r="Y58" i="70"/>
  <c r="Z58" i="70" s="1"/>
  <c r="X58" i="70"/>
  <c r="U58" i="70"/>
  <c r="V58" i="70" s="1"/>
  <c r="AA58" i="70" s="1"/>
  <c r="AB58" i="70" s="1"/>
  <c r="M58" i="70"/>
  <c r="K58" i="70"/>
  <c r="J58" i="70"/>
  <c r="H58" i="70"/>
  <c r="F58" i="70"/>
  <c r="Z57" i="70"/>
  <c r="Y57" i="70"/>
  <c r="X57" i="70"/>
  <c r="V57" i="70"/>
  <c r="AA57" i="70" s="1"/>
  <c r="AB57" i="70" s="1"/>
  <c r="U57" i="70"/>
  <c r="M57" i="70"/>
  <c r="K57" i="70"/>
  <c r="J57" i="70"/>
  <c r="H57" i="70"/>
  <c r="F57" i="70"/>
  <c r="Z56" i="70"/>
  <c r="X56" i="70"/>
  <c r="Y56" i="70" s="1"/>
  <c r="V56" i="70"/>
  <c r="U56" i="70"/>
  <c r="M56" i="70"/>
  <c r="K56" i="70"/>
  <c r="J56" i="70"/>
  <c r="H56" i="70"/>
  <c r="F56" i="70"/>
  <c r="X55" i="70"/>
  <c r="Y55" i="70" s="1"/>
  <c r="Z55" i="70" s="1"/>
  <c r="AA55" i="70" s="1"/>
  <c r="AB55" i="70" s="1"/>
  <c r="V55" i="70"/>
  <c r="U55" i="70"/>
  <c r="M55" i="70"/>
  <c r="L55" i="70"/>
  <c r="K55" i="70"/>
  <c r="J55" i="70"/>
  <c r="H55" i="70"/>
  <c r="F55" i="70"/>
  <c r="Y54" i="70"/>
  <c r="Z54" i="70" s="1"/>
  <c r="X54" i="70"/>
  <c r="U54" i="70"/>
  <c r="V54" i="70" s="1"/>
  <c r="M54" i="70"/>
  <c r="K54" i="70"/>
  <c r="J54" i="70"/>
  <c r="H54" i="70"/>
  <c r="F54" i="70"/>
  <c r="Z53" i="70"/>
  <c r="Y53" i="70"/>
  <c r="X53" i="70"/>
  <c r="U53" i="70"/>
  <c r="V53" i="70" s="1"/>
  <c r="AA53" i="70" s="1"/>
  <c r="AB53" i="70" s="1"/>
  <c r="M53" i="70"/>
  <c r="L53" i="70"/>
  <c r="K53" i="70"/>
  <c r="J53" i="70"/>
  <c r="H53" i="70"/>
  <c r="F53" i="70"/>
  <c r="AB52" i="70"/>
  <c r="X52" i="70"/>
  <c r="Y52" i="70" s="1"/>
  <c r="Z52" i="70" s="1"/>
  <c r="U52" i="70"/>
  <c r="V52" i="70" s="1"/>
  <c r="AA52" i="70" s="1"/>
  <c r="M52" i="70"/>
  <c r="K52" i="70"/>
  <c r="J52" i="70"/>
  <c r="H52" i="70"/>
  <c r="F52" i="70"/>
  <c r="X51" i="70"/>
  <c r="Y51" i="70" s="1"/>
  <c r="Z51" i="70" s="1"/>
  <c r="V51" i="70"/>
  <c r="U51" i="70"/>
  <c r="M51" i="70"/>
  <c r="K51" i="70"/>
  <c r="L51" i="70" s="1"/>
  <c r="J51" i="70"/>
  <c r="H51" i="70"/>
  <c r="F51" i="70"/>
  <c r="Y50" i="70"/>
  <c r="Z50" i="70" s="1"/>
  <c r="X50" i="70"/>
  <c r="V50" i="70"/>
  <c r="AA50" i="70" s="1"/>
  <c r="AB50" i="70" s="1"/>
  <c r="U50" i="70"/>
  <c r="M50" i="70"/>
  <c r="K50" i="70"/>
  <c r="J50" i="70"/>
  <c r="H50" i="70"/>
  <c r="F50" i="70"/>
  <c r="X49" i="70"/>
  <c r="Y49" i="70" s="1"/>
  <c r="Z49" i="70" s="1"/>
  <c r="V49" i="70"/>
  <c r="U49" i="70"/>
  <c r="M49" i="70"/>
  <c r="K49" i="70"/>
  <c r="J49" i="70"/>
  <c r="H49" i="70"/>
  <c r="F49" i="70"/>
  <c r="AA48" i="70"/>
  <c r="AB48" i="70" s="1"/>
  <c r="Y48" i="70"/>
  <c r="Z48" i="70" s="1"/>
  <c r="X48" i="70"/>
  <c r="U48" i="70"/>
  <c r="V48" i="70" s="1"/>
  <c r="M48" i="70"/>
  <c r="L48" i="70"/>
  <c r="K48" i="70"/>
  <c r="L49" i="70" s="1"/>
  <c r="J48" i="70"/>
  <c r="H48" i="70"/>
  <c r="F48" i="70"/>
  <c r="Z47" i="70"/>
  <c r="Y47" i="70"/>
  <c r="X47" i="70"/>
  <c r="V47" i="70"/>
  <c r="U47" i="70"/>
  <c r="M47" i="70"/>
  <c r="K47" i="70"/>
  <c r="J47" i="70"/>
  <c r="H47" i="70"/>
  <c r="F47" i="70"/>
  <c r="Y46" i="70"/>
  <c r="Z46" i="70" s="1"/>
  <c r="AA46" i="70" s="1"/>
  <c r="AB46" i="70" s="1"/>
  <c r="X46" i="70"/>
  <c r="U46" i="70"/>
  <c r="V46" i="70" s="1"/>
  <c r="M46" i="70"/>
  <c r="K46" i="70"/>
  <c r="J46" i="70"/>
  <c r="H46" i="70"/>
  <c r="F46" i="70"/>
  <c r="Y45" i="70"/>
  <c r="Z45" i="70" s="1"/>
  <c r="X45" i="70"/>
  <c r="V45" i="70"/>
  <c r="U45" i="70"/>
  <c r="M45" i="70"/>
  <c r="K45" i="70"/>
  <c r="J45" i="70"/>
  <c r="H45" i="70"/>
  <c r="F45" i="70"/>
  <c r="X44" i="70"/>
  <c r="Y44" i="70" s="1"/>
  <c r="Z44" i="70" s="1"/>
  <c r="V44" i="70"/>
  <c r="U44" i="70"/>
  <c r="M44" i="70"/>
  <c r="K44" i="70"/>
  <c r="L47" i="70" s="1"/>
  <c r="J44" i="70"/>
  <c r="H44" i="70"/>
  <c r="F44" i="70"/>
  <c r="Z43" i="70"/>
  <c r="AA43" i="70" s="1"/>
  <c r="AB43" i="70" s="1"/>
  <c r="Y43" i="70"/>
  <c r="X43" i="70"/>
  <c r="V43" i="70"/>
  <c r="U43" i="70"/>
  <c r="M43" i="70"/>
  <c r="K43" i="70"/>
  <c r="J43" i="70"/>
  <c r="H43" i="70"/>
  <c r="F43" i="70"/>
  <c r="Y42" i="70"/>
  <c r="Z42" i="70" s="1"/>
  <c r="AA42" i="70" s="1"/>
  <c r="AB42" i="70" s="1"/>
  <c r="X42" i="70"/>
  <c r="U42" i="70"/>
  <c r="V42" i="70" s="1"/>
  <c r="M42" i="70"/>
  <c r="K42" i="70"/>
  <c r="J42" i="70"/>
  <c r="H42" i="70"/>
  <c r="F42" i="70"/>
  <c r="Z41" i="70"/>
  <c r="Y41" i="70"/>
  <c r="X41" i="70"/>
  <c r="U41" i="70"/>
  <c r="V41" i="70" s="1"/>
  <c r="M41" i="70"/>
  <c r="K41" i="70"/>
  <c r="J41" i="70"/>
  <c r="H41" i="70"/>
  <c r="F41" i="70"/>
  <c r="X40" i="70"/>
  <c r="Y40" i="70" s="1"/>
  <c r="Z40" i="70" s="1"/>
  <c r="U40" i="70"/>
  <c r="V40" i="70" s="1"/>
  <c r="AA40" i="70" s="1"/>
  <c r="AB40" i="70" s="1"/>
  <c r="M40" i="70"/>
  <c r="K40" i="70"/>
  <c r="L44" i="70" s="1"/>
  <c r="J40" i="70"/>
  <c r="H40" i="70"/>
  <c r="F40" i="70"/>
  <c r="AB39" i="70"/>
  <c r="X39" i="70"/>
  <c r="Y39" i="70" s="1"/>
  <c r="Z39" i="70" s="1"/>
  <c r="V39" i="70"/>
  <c r="AA39" i="70" s="1"/>
  <c r="U39" i="70"/>
  <c r="M39" i="70"/>
  <c r="K39" i="70"/>
  <c r="L43" i="70" s="1"/>
  <c r="J39" i="70"/>
  <c r="H39" i="70"/>
  <c r="F39" i="70"/>
  <c r="X38" i="70"/>
  <c r="Y38" i="70" s="1"/>
  <c r="Z38" i="70" s="1"/>
  <c r="V38" i="70"/>
  <c r="AA38" i="70" s="1"/>
  <c r="AB38" i="70" s="1"/>
  <c r="U38" i="70"/>
  <c r="M38" i="70"/>
  <c r="K38" i="70"/>
  <c r="J38" i="70"/>
  <c r="H38" i="70"/>
  <c r="F38" i="70"/>
  <c r="X37" i="70"/>
  <c r="Y37" i="70" s="1"/>
  <c r="Z37" i="70" s="1"/>
  <c r="U37" i="70"/>
  <c r="V37" i="70" s="1"/>
  <c r="AA37" i="70" s="1"/>
  <c r="AB37" i="70" s="1"/>
  <c r="M37" i="70"/>
  <c r="K37" i="70"/>
  <c r="J37" i="70"/>
  <c r="H37" i="70"/>
  <c r="F37" i="70"/>
  <c r="X36" i="70"/>
  <c r="Y36" i="70" s="1"/>
  <c r="Z36" i="70" s="1"/>
  <c r="U36" i="70"/>
  <c r="V36" i="70" s="1"/>
  <c r="AA36" i="70" s="1"/>
  <c r="AB36" i="70" s="1"/>
  <c r="M36" i="70"/>
  <c r="K36" i="70"/>
  <c r="J36" i="70"/>
  <c r="H36" i="70"/>
  <c r="F36" i="70"/>
  <c r="X35" i="70"/>
  <c r="Y35" i="70" s="1"/>
  <c r="Z35" i="70" s="1"/>
  <c r="V35" i="70"/>
  <c r="U35" i="70"/>
  <c r="M35" i="70"/>
  <c r="L35" i="70"/>
  <c r="K35" i="70"/>
  <c r="J35" i="70"/>
  <c r="H35" i="70"/>
  <c r="F35" i="70"/>
  <c r="X34" i="70"/>
  <c r="Y34" i="70" s="1"/>
  <c r="Z34" i="70" s="1"/>
  <c r="U34" i="70"/>
  <c r="V34" i="70" s="1"/>
  <c r="AA34" i="70" s="1"/>
  <c r="AB34" i="70" s="1"/>
  <c r="M34" i="70"/>
  <c r="K34" i="70"/>
  <c r="J34" i="70"/>
  <c r="H34" i="70"/>
  <c r="F34" i="70"/>
  <c r="X33" i="70"/>
  <c r="Y33" i="70" s="1"/>
  <c r="Z33" i="70" s="1"/>
  <c r="U33" i="70"/>
  <c r="V33" i="70" s="1"/>
  <c r="M33" i="70"/>
  <c r="K33" i="70"/>
  <c r="J33" i="70"/>
  <c r="H33" i="70"/>
  <c r="F33" i="70"/>
  <c r="X32" i="70"/>
  <c r="Y32" i="70" s="1"/>
  <c r="Z32" i="70" s="1"/>
  <c r="AA32" i="70" s="1"/>
  <c r="AB32" i="70" s="1"/>
  <c r="V32" i="70"/>
  <c r="U32" i="70"/>
  <c r="M32" i="70"/>
  <c r="K32" i="70"/>
  <c r="J32" i="70"/>
  <c r="H32" i="70"/>
  <c r="F32" i="70"/>
  <c r="Y31" i="70"/>
  <c r="Z31" i="70" s="1"/>
  <c r="AA31" i="70" s="1"/>
  <c r="AB31" i="70" s="1"/>
  <c r="X31" i="70"/>
  <c r="V31" i="70"/>
  <c r="U31" i="70"/>
  <c r="M31" i="70"/>
  <c r="K31" i="70"/>
  <c r="J31" i="70"/>
  <c r="H31" i="70"/>
  <c r="F31" i="70"/>
  <c r="Z30" i="70"/>
  <c r="Y30" i="70"/>
  <c r="X30" i="70"/>
  <c r="U30" i="70"/>
  <c r="V30" i="70" s="1"/>
  <c r="AA30" i="70" s="1"/>
  <c r="AB30" i="70" s="1"/>
  <c r="M30" i="70"/>
  <c r="K30" i="70"/>
  <c r="L34" i="70" s="1"/>
  <c r="J30" i="70"/>
  <c r="H30" i="70"/>
  <c r="F30" i="70"/>
  <c r="Z29" i="70"/>
  <c r="Y29" i="70"/>
  <c r="X29" i="70"/>
  <c r="V29" i="70"/>
  <c r="AA29" i="70" s="1"/>
  <c r="AB29" i="70" s="1"/>
  <c r="U29" i="70"/>
  <c r="M29" i="70"/>
  <c r="K29" i="70"/>
  <c r="J29" i="70"/>
  <c r="H29" i="70"/>
  <c r="F29" i="70"/>
  <c r="X28" i="70"/>
  <c r="Y28" i="70" s="1"/>
  <c r="Z28" i="70" s="1"/>
  <c r="V28" i="70"/>
  <c r="AA28" i="70" s="1"/>
  <c r="AB28" i="70" s="1"/>
  <c r="U28" i="70"/>
  <c r="M28" i="70"/>
  <c r="K28" i="70"/>
  <c r="J28" i="70"/>
  <c r="H28" i="70"/>
  <c r="F28" i="70"/>
  <c r="X27" i="70"/>
  <c r="Y27" i="70" s="1"/>
  <c r="Z27" i="70" s="1"/>
  <c r="U27" i="70"/>
  <c r="V27" i="70" s="1"/>
  <c r="M27" i="70"/>
  <c r="K27" i="70"/>
  <c r="J27" i="70"/>
  <c r="H27" i="70"/>
  <c r="F27" i="70"/>
  <c r="X26" i="70"/>
  <c r="Y26" i="70" s="1"/>
  <c r="Z26" i="70" s="1"/>
  <c r="V26" i="70"/>
  <c r="AA26" i="70" s="1"/>
  <c r="AB26" i="70" s="1"/>
  <c r="U26" i="70"/>
  <c r="M26" i="70"/>
  <c r="K26" i="70"/>
  <c r="J26" i="70"/>
  <c r="H26" i="70"/>
  <c r="F26" i="70"/>
  <c r="X25" i="70"/>
  <c r="Y25" i="70" s="1"/>
  <c r="Z25" i="70" s="1"/>
  <c r="V25" i="70"/>
  <c r="AA25" i="70" s="1"/>
  <c r="AB25" i="70" s="1"/>
  <c r="U25" i="70"/>
  <c r="M25" i="70"/>
  <c r="K25" i="70"/>
  <c r="J25" i="70"/>
  <c r="H25" i="70"/>
  <c r="F25" i="70"/>
  <c r="X24" i="70"/>
  <c r="Y24" i="70" s="1"/>
  <c r="Z24" i="70" s="1"/>
  <c r="U24" i="70"/>
  <c r="V24" i="70" s="1"/>
  <c r="AA24" i="70" s="1"/>
  <c r="AB24" i="70" s="1"/>
  <c r="M24" i="70"/>
  <c r="K24" i="70"/>
  <c r="J24" i="70"/>
  <c r="H24" i="70"/>
  <c r="F24" i="70"/>
  <c r="Y23" i="70"/>
  <c r="Z23" i="70" s="1"/>
  <c r="X23" i="70"/>
  <c r="V23" i="70"/>
  <c r="U23" i="70"/>
  <c r="M23" i="70"/>
  <c r="L23" i="70"/>
  <c r="K23" i="70"/>
  <c r="J23" i="70"/>
  <c r="H23" i="70"/>
  <c r="F23" i="70"/>
  <c r="X22" i="70"/>
  <c r="Y22" i="70" s="1"/>
  <c r="Z22" i="70" s="1"/>
  <c r="U22" i="70"/>
  <c r="V22" i="70" s="1"/>
  <c r="M22" i="70"/>
  <c r="K22" i="70"/>
  <c r="J22" i="70"/>
  <c r="H22" i="70"/>
  <c r="F22" i="70"/>
  <c r="AA21" i="70"/>
  <c r="AB21" i="70" s="1"/>
  <c r="Y21" i="70"/>
  <c r="Z21" i="70" s="1"/>
  <c r="X21" i="70"/>
  <c r="V21" i="70"/>
  <c r="U21" i="70"/>
  <c r="R21" i="70"/>
  <c r="S21" i="70" s="1"/>
  <c r="Q21" i="70" s="1"/>
  <c r="M21" i="70"/>
  <c r="K21" i="70"/>
  <c r="J21" i="70"/>
  <c r="H21" i="70"/>
  <c r="F21" i="70"/>
  <c r="AB20" i="70"/>
  <c r="AA20" i="70"/>
  <c r="X20" i="70"/>
  <c r="Y20" i="70" s="1"/>
  <c r="Z20" i="70" s="1"/>
  <c r="V20" i="70"/>
  <c r="U20" i="70"/>
  <c r="M20" i="70"/>
  <c r="K20" i="70"/>
  <c r="J20" i="70"/>
  <c r="H20" i="70"/>
  <c r="F20" i="70"/>
  <c r="AA19" i="70"/>
  <c r="AB19" i="70" s="1"/>
  <c r="Z19" i="70"/>
  <c r="Y19" i="70"/>
  <c r="X19" i="70"/>
  <c r="U19" i="70"/>
  <c r="V19" i="70" s="1"/>
  <c r="M19" i="70"/>
  <c r="K19" i="70"/>
  <c r="J19" i="70"/>
  <c r="H19" i="70"/>
  <c r="F19" i="70"/>
  <c r="X18" i="70"/>
  <c r="Y18" i="70" s="1"/>
  <c r="Z18" i="70" s="1"/>
  <c r="V18" i="70"/>
  <c r="U18" i="70"/>
  <c r="O18" i="70"/>
  <c r="M18" i="70"/>
  <c r="L18" i="70"/>
  <c r="K18" i="70"/>
  <c r="J18" i="70"/>
  <c r="H18" i="70"/>
  <c r="F18" i="70"/>
  <c r="Y17" i="70"/>
  <c r="Z17" i="70" s="1"/>
  <c r="X17" i="70"/>
  <c r="U17" i="70"/>
  <c r="V17" i="70" s="1"/>
  <c r="AA17" i="70" s="1"/>
  <c r="AB17" i="70" s="1"/>
  <c r="Q17" i="70"/>
  <c r="M17" i="70"/>
  <c r="K17" i="70"/>
  <c r="J17" i="70"/>
  <c r="H17" i="70"/>
  <c r="F17" i="70"/>
  <c r="X16" i="70"/>
  <c r="Y16" i="70" s="1"/>
  <c r="Z16" i="70" s="1"/>
  <c r="U16" i="70"/>
  <c r="V16" i="70" s="1"/>
  <c r="AA16" i="70" s="1"/>
  <c r="AB16" i="70" s="1"/>
  <c r="R16" i="70"/>
  <c r="Q16" i="70"/>
  <c r="O16" i="70"/>
  <c r="M16" i="70"/>
  <c r="K16" i="70"/>
  <c r="J16" i="70"/>
  <c r="H16" i="70"/>
  <c r="F16" i="70"/>
  <c r="Y15" i="70"/>
  <c r="Z15" i="70" s="1"/>
  <c r="X15" i="70"/>
  <c r="U15" i="70"/>
  <c r="V15" i="70" s="1"/>
  <c r="R15" i="70"/>
  <c r="Q15" i="70"/>
  <c r="O15" i="70"/>
  <c r="M15" i="70"/>
  <c r="K15" i="70"/>
  <c r="J15" i="70"/>
  <c r="H15" i="70"/>
  <c r="F15" i="70"/>
  <c r="AB14" i="70"/>
  <c r="Y14" i="70"/>
  <c r="Z14" i="70" s="1"/>
  <c r="AA14" i="70" s="1"/>
  <c r="X14" i="70"/>
  <c r="V14" i="70"/>
  <c r="U14" i="70"/>
  <c r="Q14" i="70"/>
  <c r="M14" i="70"/>
  <c r="K14" i="70"/>
  <c r="J14" i="70"/>
  <c r="H14" i="70"/>
  <c r="F14" i="70"/>
  <c r="Z13" i="70"/>
  <c r="Y13" i="70"/>
  <c r="X13" i="70"/>
  <c r="V13" i="70"/>
  <c r="AA13" i="70" s="1"/>
  <c r="AB13" i="70" s="1"/>
  <c r="U13" i="70"/>
  <c r="R13" i="70"/>
  <c r="M13" i="70"/>
  <c r="K13" i="70"/>
  <c r="J13" i="70"/>
  <c r="H13" i="70"/>
  <c r="F13" i="70"/>
  <c r="X12" i="70"/>
  <c r="Y12" i="70" s="1"/>
  <c r="Z12" i="70" s="1"/>
  <c r="V12" i="70"/>
  <c r="U12" i="70"/>
  <c r="Q12" i="70"/>
  <c r="M12" i="70"/>
  <c r="L12" i="70"/>
  <c r="K12" i="70"/>
  <c r="J12" i="70"/>
  <c r="H12" i="70"/>
  <c r="F12" i="70"/>
  <c r="Y11" i="70"/>
  <c r="Z11" i="70" s="1"/>
  <c r="X11" i="70"/>
  <c r="U11" i="70"/>
  <c r="V11" i="70" s="1"/>
  <c r="AA11" i="70" s="1"/>
  <c r="AB11" i="70" s="1"/>
  <c r="Q11" i="70"/>
  <c r="M11" i="70"/>
  <c r="K11" i="70"/>
  <c r="J11" i="70"/>
  <c r="H11" i="70"/>
  <c r="F11" i="70"/>
  <c r="Z10" i="70"/>
  <c r="X10" i="70"/>
  <c r="Y10" i="70" s="1"/>
  <c r="U10" i="70"/>
  <c r="V10" i="70" s="1"/>
  <c r="M10" i="70"/>
  <c r="K10" i="70"/>
  <c r="L14" i="70" s="1"/>
  <c r="J10" i="70"/>
  <c r="H10" i="70"/>
  <c r="F10" i="70"/>
  <c r="Y9" i="70"/>
  <c r="Z9" i="70" s="1"/>
  <c r="X9" i="70"/>
  <c r="U9" i="70"/>
  <c r="V9" i="70" s="1"/>
  <c r="M9" i="70"/>
  <c r="L9" i="70"/>
  <c r="K9" i="70"/>
  <c r="J9" i="70"/>
  <c r="H9" i="70"/>
  <c r="F9" i="70"/>
  <c r="Y8" i="70"/>
  <c r="Z8" i="70" s="1"/>
  <c r="X8" i="70"/>
  <c r="U8" i="70"/>
  <c r="V8" i="70" s="1"/>
  <c r="AA8" i="70" s="1"/>
  <c r="AB8" i="70" s="1"/>
  <c r="M8" i="70"/>
  <c r="K8" i="70"/>
  <c r="J8" i="70"/>
  <c r="H8" i="70"/>
  <c r="F8" i="70"/>
  <c r="X7" i="70"/>
  <c r="Y7" i="70" s="1"/>
  <c r="Z7" i="70" s="1"/>
  <c r="V7" i="70"/>
  <c r="AA7" i="70" s="1"/>
  <c r="AB7" i="70" s="1"/>
  <c r="U7" i="70"/>
  <c r="M7" i="70"/>
  <c r="K7" i="70"/>
  <c r="J7" i="70"/>
  <c r="H7" i="70"/>
  <c r="F7" i="70"/>
  <c r="X6" i="70"/>
  <c r="Y6" i="70" s="1"/>
  <c r="Z6" i="70" s="1"/>
  <c r="V6" i="70"/>
  <c r="AA6" i="70" s="1"/>
  <c r="AB6" i="70" s="1"/>
  <c r="U6" i="70"/>
  <c r="Q6" i="70"/>
  <c r="M6" i="70"/>
  <c r="K6" i="70"/>
  <c r="J6" i="70"/>
  <c r="H6" i="70"/>
  <c r="F6" i="70"/>
  <c r="AB5" i="70"/>
  <c r="X5" i="70"/>
  <c r="Y5" i="70" s="1"/>
  <c r="Z5" i="70" s="1"/>
  <c r="U5" i="70"/>
  <c r="V5" i="70" s="1"/>
  <c r="AA5" i="70" s="1"/>
  <c r="Q5" i="70"/>
  <c r="M5" i="70"/>
  <c r="K5" i="70"/>
  <c r="J5" i="70"/>
  <c r="H5" i="70"/>
  <c r="F5" i="70"/>
  <c r="Y4" i="70"/>
  <c r="Z4" i="70" s="1"/>
  <c r="X4" i="70"/>
  <c r="V4" i="70"/>
  <c r="AA4" i="70" s="1"/>
  <c r="AB4" i="70" s="1"/>
  <c r="U4" i="70"/>
  <c r="Q4" i="70"/>
  <c r="O4" i="70"/>
  <c r="M4" i="70"/>
  <c r="K4" i="70"/>
  <c r="L8" i="70" s="1"/>
  <c r="J4" i="70"/>
  <c r="H4" i="70"/>
  <c r="F4" i="70"/>
  <c r="Y3" i="70"/>
  <c r="Z3" i="70" s="1"/>
  <c r="X3" i="70"/>
  <c r="U3" i="70"/>
  <c r="V3" i="70" s="1"/>
  <c r="AA3" i="70" s="1"/>
  <c r="AB3" i="70" s="1"/>
  <c r="Q3" i="70"/>
  <c r="O3" i="70"/>
  <c r="M3" i="70"/>
  <c r="K3" i="70"/>
  <c r="J3" i="70"/>
  <c r="H3" i="70"/>
  <c r="F3" i="70"/>
  <c r="Z2" i="70"/>
  <c r="X2" i="70"/>
  <c r="Y2" i="70" s="1"/>
  <c r="U2" i="70"/>
  <c r="V2" i="70" s="1"/>
  <c r="AA2" i="70" s="1"/>
  <c r="AB2" i="70" s="1"/>
  <c r="Q2" i="70"/>
  <c r="M2" i="70"/>
  <c r="H2" i="70"/>
  <c r="F2" i="70"/>
  <c r="Q1" i="70"/>
  <c r="X152" i="69"/>
  <c r="Y152" i="69" s="1"/>
  <c r="Z152" i="69" s="1"/>
  <c r="U152" i="69"/>
  <c r="V152" i="69" s="1"/>
  <c r="M152" i="69"/>
  <c r="K152" i="69"/>
  <c r="J152" i="69"/>
  <c r="I152" i="69"/>
  <c r="G152" i="69"/>
  <c r="X151" i="69"/>
  <c r="Y151" i="69" s="1"/>
  <c r="Z151" i="69" s="1"/>
  <c r="V151" i="69"/>
  <c r="U151" i="69"/>
  <c r="M151" i="69"/>
  <c r="K151" i="69"/>
  <c r="J151" i="69"/>
  <c r="I151" i="69"/>
  <c r="G151" i="69"/>
  <c r="X150" i="69"/>
  <c r="Y150" i="69" s="1"/>
  <c r="Z150" i="69" s="1"/>
  <c r="U150" i="69"/>
  <c r="V150" i="69" s="1"/>
  <c r="AA150" i="69" s="1"/>
  <c r="AB150" i="69" s="1"/>
  <c r="M150" i="69"/>
  <c r="K150" i="69"/>
  <c r="J150" i="69"/>
  <c r="I150" i="69"/>
  <c r="G150" i="69"/>
  <c r="Y149" i="69"/>
  <c r="Z149" i="69" s="1"/>
  <c r="X149" i="69"/>
  <c r="U149" i="69"/>
  <c r="V149" i="69" s="1"/>
  <c r="AA149" i="69" s="1"/>
  <c r="AB149" i="69" s="1"/>
  <c r="M149" i="69"/>
  <c r="L149" i="69"/>
  <c r="K149" i="69"/>
  <c r="J149" i="69"/>
  <c r="I149" i="69"/>
  <c r="G149" i="69"/>
  <c r="X148" i="69"/>
  <c r="Y148" i="69" s="1"/>
  <c r="Z148" i="69" s="1"/>
  <c r="AA148" i="69" s="1"/>
  <c r="AB148" i="69" s="1"/>
  <c r="V148" i="69"/>
  <c r="U148" i="69"/>
  <c r="M148" i="69"/>
  <c r="K148" i="69"/>
  <c r="J148" i="69"/>
  <c r="I148" i="69"/>
  <c r="G148" i="69"/>
  <c r="X147" i="69"/>
  <c r="Y147" i="69" s="1"/>
  <c r="Z147" i="69" s="1"/>
  <c r="AA147" i="69" s="1"/>
  <c r="AB147" i="69" s="1"/>
  <c r="V147" i="69"/>
  <c r="U147" i="69"/>
  <c r="M147" i="69"/>
  <c r="L147" i="69"/>
  <c r="K147" i="69"/>
  <c r="J147" i="69"/>
  <c r="I147" i="69"/>
  <c r="G147" i="69"/>
  <c r="X146" i="69"/>
  <c r="Y146" i="69" s="1"/>
  <c r="Z146" i="69" s="1"/>
  <c r="V146" i="69"/>
  <c r="U146" i="69"/>
  <c r="M146" i="69"/>
  <c r="L146" i="69"/>
  <c r="K146" i="69"/>
  <c r="J146" i="69"/>
  <c r="I146" i="69"/>
  <c r="G146" i="69"/>
  <c r="X145" i="69"/>
  <c r="Y145" i="69" s="1"/>
  <c r="Z145" i="69" s="1"/>
  <c r="AA145" i="69" s="1"/>
  <c r="AB145" i="69" s="1"/>
  <c r="V145" i="69"/>
  <c r="U145" i="69"/>
  <c r="M145" i="69"/>
  <c r="K145" i="69"/>
  <c r="J145" i="69"/>
  <c r="I145" i="69"/>
  <c r="G145" i="69"/>
  <c r="AB144" i="69"/>
  <c r="X144" i="69"/>
  <c r="Y144" i="69" s="1"/>
  <c r="Z144" i="69" s="1"/>
  <c r="AA144" i="69" s="1"/>
  <c r="V144" i="69"/>
  <c r="U144" i="69"/>
  <c r="M144" i="69"/>
  <c r="K144" i="69"/>
  <c r="L148" i="69" s="1"/>
  <c r="J144" i="69"/>
  <c r="I144" i="69"/>
  <c r="G144" i="69"/>
  <c r="X143" i="69"/>
  <c r="Y143" i="69" s="1"/>
  <c r="Z143" i="69" s="1"/>
  <c r="AA143" i="69" s="1"/>
  <c r="AB143" i="69" s="1"/>
  <c r="V143" i="69"/>
  <c r="U143" i="69"/>
  <c r="M143" i="69"/>
  <c r="K143" i="69"/>
  <c r="J143" i="69"/>
  <c r="I143" i="69"/>
  <c r="G143" i="69"/>
  <c r="Y142" i="69"/>
  <c r="Z142" i="69" s="1"/>
  <c r="AA142" i="69" s="1"/>
  <c r="AB142" i="69" s="1"/>
  <c r="X142" i="69"/>
  <c r="V142" i="69"/>
  <c r="U142" i="69"/>
  <c r="M142" i="69"/>
  <c r="K142" i="69"/>
  <c r="J142" i="69"/>
  <c r="I142" i="69"/>
  <c r="G142" i="69"/>
  <c r="Z141" i="69"/>
  <c r="AA141" i="69" s="1"/>
  <c r="AB141" i="69" s="1"/>
  <c r="Y141" i="69"/>
  <c r="X141" i="69"/>
  <c r="U141" i="69"/>
  <c r="V141" i="69" s="1"/>
  <c r="M141" i="69"/>
  <c r="K141" i="69"/>
  <c r="J141" i="69"/>
  <c r="I141" i="69"/>
  <c r="G141" i="69"/>
  <c r="Z140" i="69"/>
  <c r="Y140" i="69"/>
  <c r="X140" i="69"/>
  <c r="U140" i="69"/>
  <c r="V140" i="69" s="1"/>
  <c r="AA140" i="69" s="1"/>
  <c r="AB140" i="69" s="1"/>
  <c r="M140" i="69"/>
  <c r="L140" i="69"/>
  <c r="K140" i="69"/>
  <c r="J140" i="69"/>
  <c r="I140" i="69"/>
  <c r="G140" i="69"/>
  <c r="X139" i="69"/>
  <c r="Y139" i="69" s="1"/>
  <c r="Z139" i="69" s="1"/>
  <c r="AA139" i="69" s="1"/>
  <c r="AB139" i="69" s="1"/>
  <c r="V139" i="69"/>
  <c r="U139" i="69"/>
  <c r="M139" i="69"/>
  <c r="K139" i="69"/>
  <c r="L139" i="69" s="1"/>
  <c r="J139" i="69"/>
  <c r="I139" i="69"/>
  <c r="G139" i="69"/>
  <c r="Y138" i="69"/>
  <c r="Z138" i="69" s="1"/>
  <c r="X138" i="69"/>
  <c r="U138" i="69"/>
  <c r="V138" i="69" s="1"/>
  <c r="AA138" i="69" s="1"/>
  <c r="AB138" i="69" s="1"/>
  <c r="M138" i="69"/>
  <c r="K138" i="69"/>
  <c r="J138" i="69"/>
  <c r="I138" i="69"/>
  <c r="G138" i="69"/>
  <c r="Z137" i="69"/>
  <c r="Y137" i="69"/>
  <c r="X137" i="69"/>
  <c r="V137" i="69"/>
  <c r="U137" i="69"/>
  <c r="M137" i="69"/>
  <c r="K137" i="69"/>
  <c r="J137" i="69"/>
  <c r="I137" i="69"/>
  <c r="G137" i="69"/>
  <c r="Z136" i="69"/>
  <c r="X136" i="69"/>
  <c r="Y136" i="69" s="1"/>
  <c r="U136" i="69"/>
  <c r="V136" i="69" s="1"/>
  <c r="M136" i="69"/>
  <c r="L136" i="69"/>
  <c r="K136" i="69"/>
  <c r="J136" i="69"/>
  <c r="I136" i="69"/>
  <c r="G136" i="69"/>
  <c r="X135" i="69"/>
  <c r="Y135" i="69" s="1"/>
  <c r="Z135" i="69" s="1"/>
  <c r="U135" i="69"/>
  <c r="V135" i="69" s="1"/>
  <c r="M135" i="69"/>
  <c r="L135" i="69"/>
  <c r="K135" i="69"/>
  <c r="J135" i="69"/>
  <c r="I135" i="69"/>
  <c r="G135" i="69"/>
  <c r="Y134" i="69"/>
  <c r="Z134" i="69" s="1"/>
  <c r="X134" i="69"/>
  <c r="U134" i="69"/>
  <c r="V134" i="69" s="1"/>
  <c r="M134" i="69"/>
  <c r="L134" i="69"/>
  <c r="K134" i="69"/>
  <c r="L138" i="69" s="1"/>
  <c r="J134" i="69"/>
  <c r="I134" i="69"/>
  <c r="G134" i="69"/>
  <c r="X133" i="69"/>
  <c r="Y133" i="69" s="1"/>
  <c r="Z133" i="69" s="1"/>
  <c r="AA133" i="69" s="1"/>
  <c r="AB133" i="69" s="1"/>
  <c r="U133" i="69"/>
  <c r="V133" i="69" s="1"/>
  <c r="M133" i="69"/>
  <c r="L133" i="69"/>
  <c r="K133" i="69"/>
  <c r="L137" i="69" s="1"/>
  <c r="J133" i="69"/>
  <c r="I133" i="69"/>
  <c r="G133" i="69"/>
  <c r="Y132" i="69"/>
  <c r="Z132" i="69" s="1"/>
  <c r="X132" i="69"/>
  <c r="V132" i="69"/>
  <c r="AA132" i="69" s="1"/>
  <c r="AB132" i="69" s="1"/>
  <c r="U132" i="69"/>
  <c r="M132" i="69"/>
  <c r="K132" i="69"/>
  <c r="J132" i="69"/>
  <c r="I132" i="69"/>
  <c r="G132" i="69"/>
  <c r="X131" i="69"/>
  <c r="Y131" i="69" s="1"/>
  <c r="Z131" i="69" s="1"/>
  <c r="U131" i="69"/>
  <c r="V131" i="69" s="1"/>
  <c r="AA131" i="69" s="1"/>
  <c r="AB131" i="69" s="1"/>
  <c r="M131" i="69"/>
  <c r="K131" i="69"/>
  <c r="J131" i="69"/>
  <c r="I131" i="69"/>
  <c r="G131" i="69"/>
  <c r="AB130" i="69"/>
  <c r="AA130" i="69"/>
  <c r="Y130" i="69"/>
  <c r="Z130" i="69" s="1"/>
  <c r="X130" i="69"/>
  <c r="V130" i="69"/>
  <c r="U130" i="69"/>
  <c r="M130" i="69"/>
  <c r="K130" i="69"/>
  <c r="J130" i="69"/>
  <c r="I130" i="69"/>
  <c r="G130" i="69"/>
  <c r="X129" i="69"/>
  <c r="Y129" i="69" s="1"/>
  <c r="Z129" i="69" s="1"/>
  <c r="AA129" i="69" s="1"/>
  <c r="AB129" i="69" s="1"/>
  <c r="V129" i="69"/>
  <c r="U129" i="69"/>
  <c r="M129" i="69"/>
  <c r="K129" i="69"/>
  <c r="J129" i="69"/>
  <c r="I129" i="69"/>
  <c r="G129" i="69"/>
  <c r="AB128" i="69"/>
  <c r="X128" i="69"/>
  <c r="Y128" i="69" s="1"/>
  <c r="Z128" i="69" s="1"/>
  <c r="AA128" i="69" s="1"/>
  <c r="V128" i="69"/>
  <c r="U128" i="69"/>
  <c r="M128" i="69"/>
  <c r="L128" i="69"/>
  <c r="K128" i="69"/>
  <c r="J128" i="69"/>
  <c r="I128" i="69"/>
  <c r="G128" i="69"/>
  <c r="Y127" i="69"/>
  <c r="Z127" i="69" s="1"/>
  <c r="AA127" i="69" s="1"/>
  <c r="AB127" i="69" s="1"/>
  <c r="X127" i="69"/>
  <c r="V127" i="69"/>
  <c r="U127" i="69"/>
  <c r="M127" i="69"/>
  <c r="K127" i="69"/>
  <c r="L131" i="69" s="1"/>
  <c r="J127" i="69"/>
  <c r="I127" i="69"/>
  <c r="G127" i="69"/>
  <c r="Z126" i="69"/>
  <c r="AA126" i="69" s="1"/>
  <c r="AB126" i="69" s="1"/>
  <c r="Y126" i="69"/>
  <c r="X126" i="69"/>
  <c r="U126" i="69"/>
  <c r="V126" i="69" s="1"/>
  <c r="M126" i="69"/>
  <c r="L126" i="69"/>
  <c r="K126" i="69"/>
  <c r="L130" i="69" s="1"/>
  <c r="J126" i="69"/>
  <c r="I126" i="69"/>
  <c r="G126" i="69"/>
  <c r="Z125" i="69"/>
  <c r="Y125" i="69"/>
  <c r="X125" i="69"/>
  <c r="U125" i="69"/>
  <c r="V125" i="69" s="1"/>
  <c r="AA125" i="69" s="1"/>
  <c r="AB125" i="69" s="1"/>
  <c r="M125" i="69"/>
  <c r="K125" i="69"/>
  <c r="L129" i="69" s="1"/>
  <c r="J125" i="69"/>
  <c r="I125" i="69"/>
  <c r="G125" i="69"/>
  <c r="AA124" i="69"/>
  <c r="AB124" i="69" s="1"/>
  <c r="Z124" i="69"/>
  <c r="X124" i="69"/>
  <c r="Y124" i="69" s="1"/>
  <c r="U124" i="69"/>
  <c r="V124" i="69" s="1"/>
  <c r="M124" i="69"/>
  <c r="K124" i="69"/>
  <c r="J124" i="69"/>
  <c r="I124" i="69"/>
  <c r="G124" i="69"/>
  <c r="AA123" i="69"/>
  <c r="AB123" i="69" s="1"/>
  <c r="Y123" i="69"/>
  <c r="Z123" i="69" s="1"/>
  <c r="X123" i="69"/>
  <c r="U123" i="69"/>
  <c r="V123" i="69" s="1"/>
  <c r="M123" i="69"/>
  <c r="K123" i="69"/>
  <c r="L127" i="69" s="1"/>
  <c r="J123" i="69"/>
  <c r="I123" i="69"/>
  <c r="G123" i="69"/>
  <c r="Z122" i="69"/>
  <c r="Y122" i="69"/>
  <c r="X122" i="69"/>
  <c r="U122" i="69"/>
  <c r="V122" i="69" s="1"/>
  <c r="AA122" i="69" s="1"/>
  <c r="AB122" i="69" s="1"/>
  <c r="M122" i="69"/>
  <c r="K122" i="69"/>
  <c r="J122" i="69"/>
  <c r="I122" i="69"/>
  <c r="G122" i="69"/>
  <c r="Z121" i="69"/>
  <c r="Y121" i="69"/>
  <c r="X121" i="69"/>
  <c r="U121" i="69"/>
  <c r="V121" i="69" s="1"/>
  <c r="AA121" i="69" s="1"/>
  <c r="AB121" i="69" s="1"/>
  <c r="M121" i="69"/>
  <c r="K121" i="69"/>
  <c r="J121" i="69"/>
  <c r="I121" i="69"/>
  <c r="G121" i="69"/>
  <c r="X120" i="69"/>
  <c r="Y120" i="69" s="1"/>
  <c r="Z120" i="69" s="1"/>
  <c r="V120" i="69"/>
  <c r="U120" i="69"/>
  <c r="M120" i="69"/>
  <c r="K120" i="69"/>
  <c r="J120" i="69"/>
  <c r="I120" i="69"/>
  <c r="G120" i="69"/>
  <c r="X119" i="69"/>
  <c r="Y119" i="69" s="1"/>
  <c r="Z119" i="69" s="1"/>
  <c r="V119" i="69"/>
  <c r="U119" i="69"/>
  <c r="M119" i="69"/>
  <c r="K119" i="69"/>
  <c r="J119" i="69"/>
  <c r="I119" i="69"/>
  <c r="G119" i="69"/>
  <c r="X118" i="69"/>
  <c r="Y118" i="69" s="1"/>
  <c r="Z118" i="69" s="1"/>
  <c r="U118" i="69"/>
  <c r="V118" i="69" s="1"/>
  <c r="M118" i="69"/>
  <c r="K118" i="69"/>
  <c r="J118" i="69"/>
  <c r="I118" i="69"/>
  <c r="G118" i="69"/>
  <c r="Y117" i="69"/>
  <c r="Z117" i="69" s="1"/>
  <c r="X117" i="69"/>
  <c r="V117" i="69"/>
  <c r="AA117" i="69" s="1"/>
  <c r="AB117" i="69" s="1"/>
  <c r="U117" i="69"/>
  <c r="M117" i="69"/>
  <c r="K117" i="69"/>
  <c r="L121" i="69" s="1"/>
  <c r="J117" i="69"/>
  <c r="I117" i="69"/>
  <c r="G117" i="69"/>
  <c r="Z116" i="69"/>
  <c r="Y116" i="69"/>
  <c r="X116" i="69"/>
  <c r="U116" i="69"/>
  <c r="V116" i="69" s="1"/>
  <c r="AA116" i="69" s="1"/>
  <c r="AB116" i="69" s="1"/>
  <c r="M116" i="69"/>
  <c r="K116" i="69"/>
  <c r="J116" i="69"/>
  <c r="I116" i="69"/>
  <c r="G116" i="69"/>
  <c r="Z115" i="69"/>
  <c r="AA115" i="69" s="1"/>
  <c r="AB115" i="69" s="1"/>
  <c r="X115" i="69"/>
  <c r="Y115" i="69" s="1"/>
  <c r="V115" i="69"/>
  <c r="U115" i="69"/>
  <c r="M115" i="69"/>
  <c r="K115" i="69"/>
  <c r="L119" i="69" s="1"/>
  <c r="J115" i="69"/>
  <c r="I115" i="69"/>
  <c r="G115" i="69"/>
  <c r="X114" i="69"/>
  <c r="Y114" i="69" s="1"/>
  <c r="Z114" i="69" s="1"/>
  <c r="AA114" i="69" s="1"/>
  <c r="AB114" i="69" s="1"/>
  <c r="U114" i="69"/>
  <c r="V114" i="69" s="1"/>
  <c r="M114" i="69"/>
  <c r="K114" i="69"/>
  <c r="J114" i="69"/>
  <c r="I114" i="69"/>
  <c r="G114" i="69"/>
  <c r="AA113" i="69"/>
  <c r="AB113" i="69" s="1"/>
  <c r="Y113" i="69"/>
  <c r="Z113" i="69" s="1"/>
  <c r="X113" i="69"/>
  <c r="U113" i="69"/>
  <c r="V113" i="69" s="1"/>
  <c r="M113" i="69"/>
  <c r="L113" i="69"/>
  <c r="K113" i="69"/>
  <c r="J113" i="69"/>
  <c r="I113" i="69"/>
  <c r="G113" i="69"/>
  <c r="X112" i="69"/>
  <c r="Y112" i="69" s="1"/>
  <c r="Z112" i="69" s="1"/>
  <c r="U112" i="69"/>
  <c r="V112" i="69" s="1"/>
  <c r="M112" i="69"/>
  <c r="L112" i="69"/>
  <c r="K112" i="69"/>
  <c r="J112" i="69"/>
  <c r="I112" i="69"/>
  <c r="G112" i="69"/>
  <c r="X111" i="69"/>
  <c r="Y111" i="69" s="1"/>
  <c r="Z111" i="69" s="1"/>
  <c r="U111" i="69"/>
  <c r="V111" i="69" s="1"/>
  <c r="M111" i="69"/>
  <c r="L111" i="69"/>
  <c r="K111" i="69"/>
  <c r="J111" i="69"/>
  <c r="I111" i="69"/>
  <c r="G111" i="69"/>
  <c r="X110" i="69"/>
  <c r="Y110" i="69" s="1"/>
  <c r="Z110" i="69" s="1"/>
  <c r="U110" i="69"/>
  <c r="V110" i="69" s="1"/>
  <c r="M110" i="69"/>
  <c r="L110" i="69"/>
  <c r="K110" i="69"/>
  <c r="J110" i="69"/>
  <c r="I110" i="69"/>
  <c r="G110" i="69"/>
  <c r="AA109" i="69"/>
  <c r="AB109" i="69" s="1"/>
  <c r="Y109" i="69"/>
  <c r="Z109" i="69" s="1"/>
  <c r="X109" i="69"/>
  <c r="U109" i="69"/>
  <c r="V109" i="69" s="1"/>
  <c r="M109" i="69"/>
  <c r="K109" i="69"/>
  <c r="J109" i="69"/>
  <c r="I109" i="69"/>
  <c r="G109" i="69"/>
  <c r="Y108" i="69"/>
  <c r="Z108" i="69" s="1"/>
  <c r="X108" i="69"/>
  <c r="V108" i="69"/>
  <c r="U108" i="69"/>
  <c r="M108" i="69"/>
  <c r="K108" i="69"/>
  <c r="J108" i="69"/>
  <c r="I108" i="69"/>
  <c r="G108" i="69"/>
  <c r="Z107" i="69"/>
  <c r="X107" i="69"/>
  <c r="Y107" i="69" s="1"/>
  <c r="U107" i="69"/>
  <c r="V107" i="69" s="1"/>
  <c r="AA107" i="69" s="1"/>
  <c r="AB107" i="69" s="1"/>
  <c r="M107" i="69"/>
  <c r="K107" i="69"/>
  <c r="J107" i="69"/>
  <c r="I107" i="69"/>
  <c r="G107" i="69"/>
  <c r="Y106" i="69"/>
  <c r="Z106" i="69" s="1"/>
  <c r="X106" i="69"/>
  <c r="V106" i="69"/>
  <c r="AA106" i="69" s="1"/>
  <c r="AB106" i="69" s="1"/>
  <c r="U106" i="69"/>
  <c r="M106" i="69"/>
  <c r="K106" i="69"/>
  <c r="J106" i="69"/>
  <c r="I106" i="69"/>
  <c r="G106" i="69"/>
  <c r="AB105" i="69"/>
  <c r="AA105" i="69"/>
  <c r="X105" i="69"/>
  <c r="Y105" i="69" s="1"/>
  <c r="Z105" i="69" s="1"/>
  <c r="V105" i="69"/>
  <c r="U105" i="69"/>
  <c r="M105" i="69"/>
  <c r="K105" i="69"/>
  <c r="L109" i="69" s="1"/>
  <c r="J105" i="69"/>
  <c r="I105" i="69"/>
  <c r="G105" i="69"/>
  <c r="AB104" i="69"/>
  <c r="AA104" i="69"/>
  <c r="X104" i="69"/>
  <c r="Y104" i="69" s="1"/>
  <c r="Z104" i="69" s="1"/>
  <c r="V104" i="69"/>
  <c r="U104" i="69"/>
  <c r="M104" i="69"/>
  <c r="K104" i="69"/>
  <c r="L108" i="69" s="1"/>
  <c r="J104" i="69"/>
  <c r="I104" i="69"/>
  <c r="G104" i="69"/>
  <c r="AA103" i="69"/>
  <c r="AB103" i="69" s="1"/>
  <c r="Y103" i="69"/>
  <c r="Z103" i="69" s="1"/>
  <c r="X103" i="69"/>
  <c r="V103" i="69"/>
  <c r="U103" i="69"/>
  <c r="M103" i="69"/>
  <c r="K103" i="69"/>
  <c r="L107" i="69" s="1"/>
  <c r="J103" i="69"/>
  <c r="I103" i="69"/>
  <c r="G103" i="69"/>
  <c r="AB102" i="69"/>
  <c r="AA102" i="69"/>
  <c r="Z102" i="69"/>
  <c r="Y102" i="69"/>
  <c r="X102" i="69"/>
  <c r="U102" i="69"/>
  <c r="V102" i="69" s="1"/>
  <c r="M102" i="69"/>
  <c r="K102" i="69"/>
  <c r="L106" i="69" s="1"/>
  <c r="J102" i="69"/>
  <c r="I102" i="69"/>
  <c r="G102" i="69"/>
  <c r="Z101" i="69"/>
  <c r="Y101" i="69"/>
  <c r="X101" i="69"/>
  <c r="U101" i="69"/>
  <c r="V101" i="69" s="1"/>
  <c r="AA101" i="69" s="1"/>
  <c r="AB101" i="69" s="1"/>
  <c r="M101" i="69"/>
  <c r="K101" i="69"/>
  <c r="J101" i="69"/>
  <c r="I101" i="69"/>
  <c r="G101" i="69"/>
  <c r="AA100" i="69"/>
  <c r="AB100" i="69" s="1"/>
  <c r="Z100" i="69"/>
  <c r="X100" i="69"/>
  <c r="Y100" i="69" s="1"/>
  <c r="U100" i="69"/>
  <c r="V100" i="69" s="1"/>
  <c r="M100" i="69"/>
  <c r="K100" i="69"/>
  <c r="J100" i="69"/>
  <c r="I100" i="69"/>
  <c r="G100" i="69"/>
  <c r="Y99" i="69"/>
  <c r="Z99" i="69" s="1"/>
  <c r="X99" i="69"/>
  <c r="U99" i="69"/>
  <c r="V99" i="69" s="1"/>
  <c r="AA99" i="69" s="1"/>
  <c r="AB99" i="69" s="1"/>
  <c r="M99" i="69"/>
  <c r="K99" i="69"/>
  <c r="L103" i="69" s="1"/>
  <c r="J99" i="69"/>
  <c r="I99" i="69"/>
  <c r="G99" i="69"/>
  <c r="Z98" i="69"/>
  <c r="Y98" i="69"/>
  <c r="X98" i="69"/>
  <c r="U98" i="69"/>
  <c r="V98" i="69" s="1"/>
  <c r="AA98" i="69" s="1"/>
  <c r="AB98" i="69" s="1"/>
  <c r="M98" i="69"/>
  <c r="K98" i="69"/>
  <c r="J98" i="69"/>
  <c r="I98" i="69"/>
  <c r="G98" i="69"/>
  <c r="Z97" i="69"/>
  <c r="Y97" i="69"/>
  <c r="X97" i="69"/>
  <c r="U97" i="69"/>
  <c r="V97" i="69" s="1"/>
  <c r="AA97" i="69" s="1"/>
  <c r="AB97" i="69" s="1"/>
  <c r="M97" i="69"/>
  <c r="K97" i="69"/>
  <c r="L101" i="69" s="1"/>
  <c r="J97" i="69"/>
  <c r="I97" i="69"/>
  <c r="G97" i="69"/>
  <c r="X96" i="69"/>
  <c r="Y96" i="69" s="1"/>
  <c r="Z96" i="69" s="1"/>
  <c r="V96" i="69"/>
  <c r="AA96" i="69" s="1"/>
  <c r="AB96" i="69" s="1"/>
  <c r="U96" i="69"/>
  <c r="M96" i="69"/>
  <c r="K96" i="69"/>
  <c r="J96" i="69"/>
  <c r="I96" i="69"/>
  <c r="G96" i="69"/>
  <c r="X95" i="69"/>
  <c r="Y95" i="69" s="1"/>
  <c r="Z95" i="69" s="1"/>
  <c r="V95" i="69"/>
  <c r="U95" i="69"/>
  <c r="M95" i="69"/>
  <c r="K95" i="69"/>
  <c r="J95" i="69"/>
  <c r="I95" i="69"/>
  <c r="G95" i="69"/>
  <c r="Y94" i="69"/>
  <c r="Z94" i="69" s="1"/>
  <c r="X94" i="69"/>
  <c r="U94" i="69"/>
  <c r="V94" i="69" s="1"/>
  <c r="M94" i="69"/>
  <c r="K94" i="69"/>
  <c r="J94" i="69"/>
  <c r="I94" i="69"/>
  <c r="G94" i="69"/>
  <c r="Y93" i="69"/>
  <c r="Z93" i="69" s="1"/>
  <c r="X93" i="69"/>
  <c r="U93" i="69"/>
  <c r="V93" i="69" s="1"/>
  <c r="AA93" i="69" s="1"/>
  <c r="AB93" i="69" s="1"/>
  <c r="M93" i="69"/>
  <c r="K93" i="69"/>
  <c r="J93" i="69"/>
  <c r="I93" i="69"/>
  <c r="G93" i="69"/>
  <c r="Z92" i="69"/>
  <c r="Y92" i="69"/>
  <c r="X92" i="69"/>
  <c r="U92" i="69"/>
  <c r="V92" i="69" s="1"/>
  <c r="AA92" i="69" s="1"/>
  <c r="AB92" i="69" s="1"/>
  <c r="M92" i="69"/>
  <c r="L92" i="69"/>
  <c r="K92" i="69"/>
  <c r="J92" i="69"/>
  <c r="I92" i="69"/>
  <c r="G92" i="69"/>
  <c r="AA91" i="69"/>
  <c r="AB91" i="69" s="1"/>
  <c r="Z91" i="69"/>
  <c r="X91" i="69"/>
  <c r="Y91" i="69" s="1"/>
  <c r="V91" i="69"/>
  <c r="U91" i="69"/>
  <c r="M91" i="69"/>
  <c r="K91" i="69"/>
  <c r="J91" i="69"/>
  <c r="I91" i="69"/>
  <c r="G91" i="69"/>
  <c r="AB90" i="69"/>
  <c r="AA90" i="69"/>
  <c r="X90" i="69"/>
  <c r="Y90" i="69" s="1"/>
  <c r="Z90" i="69" s="1"/>
  <c r="U90" i="69"/>
  <c r="V90" i="69" s="1"/>
  <c r="M90" i="69"/>
  <c r="K90" i="69"/>
  <c r="J90" i="69"/>
  <c r="I90" i="69"/>
  <c r="G90" i="69"/>
  <c r="AA89" i="69"/>
  <c r="AB89" i="69" s="1"/>
  <c r="Y89" i="69"/>
  <c r="Z89" i="69" s="1"/>
  <c r="X89" i="69"/>
  <c r="U89" i="69"/>
  <c r="V89" i="69" s="1"/>
  <c r="M89" i="69"/>
  <c r="L89" i="69"/>
  <c r="K89" i="69"/>
  <c r="J89" i="69"/>
  <c r="I89" i="69"/>
  <c r="G89" i="69"/>
  <c r="AB88" i="69"/>
  <c r="X88" i="69"/>
  <c r="Y88" i="69" s="1"/>
  <c r="Z88" i="69" s="1"/>
  <c r="U88" i="69"/>
  <c r="V88" i="69" s="1"/>
  <c r="AA88" i="69" s="1"/>
  <c r="M88" i="69"/>
  <c r="L88" i="69"/>
  <c r="K88" i="69"/>
  <c r="J88" i="69"/>
  <c r="I88" i="69"/>
  <c r="G88" i="69"/>
  <c r="X87" i="69"/>
  <c r="Y87" i="69" s="1"/>
  <c r="Z87" i="69" s="1"/>
  <c r="U87" i="69"/>
  <c r="V87" i="69" s="1"/>
  <c r="AA87" i="69" s="1"/>
  <c r="AB87" i="69" s="1"/>
  <c r="M87" i="69"/>
  <c r="L87" i="69"/>
  <c r="K87" i="69"/>
  <c r="J87" i="69"/>
  <c r="Z86" i="69"/>
  <c r="X86" i="69"/>
  <c r="Y86" i="69" s="1"/>
  <c r="U86" i="69"/>
  <c r="V86" i="69" s="1"/>
  <c r="AA86" i="69" s="1"/>
  <c r="AB86" i="69" s="1"/>
  <c r="M86" i="69"/>
  <c r="L86" i="69"/>
  <c r="K86" i="69"/>
  <c r="L90" i="69" s="1"/>
  <c r="J86" i="69"/>
  <c r="H86" i="69"/>
  <c r="F86" i="69"/>
  <c r="Y85" i="69"/>
  <c r="Z85" i="69" s="1"/>
  <c r="X85" i="69"/>
  <c r="U85" i="69"/>
  <c r="V85" i="69" s="1"/>
  <c r="M85" i="69"/>
  <c r="L85" i="69"/>
  <c r="K85" i="69"/>
  <c r="J85" i="69"/>
  <c r="H85" i="69"/>
  <c r="F85" i="69"/>
  <c r="Z84" i="69"/>
  <c r="Y84" i="69"/>
  <c r="X84" i="69"/>
  <c r="V84" i="69"/>
  <c r="U84" i="69"/>
  <c r="M84" i="69"/>
  <c r="L84" i="69"/>
  <c r="K84" i="69"/>
  <c r="J84" i="69"/>
  <c r="H84" i="69"/>
  <c r="F84" i="69"/>
  <c r="Z83" i="69"/>
  <c r="X83" i="69"/>
  <c r="Y83" i="69" s="1"/>
  <c r="V83" i="69"/>
  <c r="AA83" i="69" s="1"/>
  <c r="AB83" i="69" s="1"/>
  <c r="U83" i="69"/>
  <c r="M83" i="69"/>
  <c r="K83" i="69"/>
  <c r="J83" i="69"/>
  <c r="H83" i="69"/>
  <c r="F83" i="69"/>
  <c r="AA82" i="69"/>
  <c r="AB82" i="69" s="1"/>
  <c r="Y82" i="69"/>
  <c r="Z82" i="69" s="1"/>
  <c r="X82" i="69"/>
  <c r="U82" i="69"/>
  <c r="V82" i="69" s="1"/>
  <c r="M82" i="69"/>
  <c r="K82" i="69"/>
  <c r="J82" i="69"/>
  <c r="H82" i="69"/>
  <c r="F82" i="69"/>
  <c r="Y81" i="69"/>
  <c r="Z81" i="69" s="1"/>
  <c r="X81" i="69"/>
  <c r="V81" i="69"/>
  <c r="U81" i="69"/>
  <c r="M81" i="69"/>
  <c r="K81" i="69"/>
  <c r="J81" i="69"/>
  <c r="H81" i="69"/>
  <c r="F81" i="69"/>
  <c r="Z80" i="69"/>
  <c r="X80" i="69"/>
  <c r="Y80" i="69" s="1"/>
  <c r="U80" i="69"/>
  <c r="V80" i="69" s="1"/>
  <c r="M80" i="69"/>
  <c r="K80" i="69"/>
  <c r="J80" i="69"/>
  <c r="H80" i="69"/>
  <c r="F80" i="69"/>
  <c r="Y79" i="69"/>
  <c r="Z79" i="69" s="1"/>
  <c r="X79" i="69"/>
  <c r="V79" i="69"/>
  <c r="AA79" i="69" s="1"/>
  <c r="AB79" i="69" s="1"/>
  <c r="U79" i="69"/>
  <c r="M79" i="69"/>
  <c r="K79" i="69"/>
  <c r="L83" i="69" s="1"/>
  <c r="J79" i="69"/>
  <c r="H79" i="69"/>
  <c r="F79" i="69"/>
  <c r="X78" i="69"/>
  <c r="Y78" i="69" s="1"/>
  <c r="Z78" i="69" s="1"/>
  <c r="AA78" i="69" s="1"/>
  <c r="AB78" i="69" s="1"/>
  <c r="V78" i="69"/>
  <c r="U78" i="69"/>
  <c r="M78" i="69"/>
  <c r="K78" i="69"/>
  <c r="J78" i="69"/>
  <c r="H78" i="69"/>
  <c r="F78" i="69"/>
  <c r="AA77" i="69"/>
  <c r="AB77" i="69" s="1"/>
  <c r="Y77" i="69"/>
  <c r="Z77" i="69" s="1"/>
  <c r="X77" i="69"/>
  <c r="U77" i="69"/>
  <c r="V77" i="69" s="1"/>
  <c r="M77" i="69"/>
  <c r="K77" i="69"/>
  <c r="L81" i="69" s="1"/>
  <c r="J77" i="69"/>
  <c r="H77" i="69"/>
  <c r="F77" i="69"/>
  <c r="Z76" i="69"/>
  <c r="Y76" i="69"/>
  <c r="X76" i="69"/>
  <c r="U76" i="69"/>
  <c r="V76" i="69" s="1"/>
  <c r="M76" i="69"/>
  <c r="K76" i="69"/>
  <c r="J76" i="69"/>
  <c r="H76" i="69"/>
  <c r="F76" i="69"/>
  <c r="AA75" i="69"/>
  <c r="AB75" i="69" s="1"/>
  <c r="X75" i="69"/>
  <c r="Y75" i="69" s="1"/>
  <c r="Z75" i="69" s="1"/>
  <c r="V75" i="69"/>
  <c r="U75" i="69"/>
  <c r="M75" i="69"/>
  <c r="K75" i="69"/>
  <c r="J75" i="69"/>
  <c r="H75" i="69"/>
  <c r="F75" i="69"/>
  <c r="AB74" i="69"/>
  <c r="X74" i="69"/>
  <c r="Y74" i="69" s="1"/>
  <c r="Z74" i="69" s="1"/>
  <c r="V74" i="69"/>
  <c r="AA74" i="69" s="1"/>
  <c r="U74" i="69"/>
  <c r="M74" i="69"/>
  <c r="K74" i="69"/>
  <c r="J74" i="69"/>
  <c r="H74" i="69"/>
  <c r="F74" i="69"/>
  <c r="X73" i="69"/>
  <c r="Y73" i="69" s="1"/>
  <c r="Z73" i="69" s="1"/>
  <c r="U73" i="69"/>
  <c r="V73" i="69" s="1"/>
  <c r="M73" i="69"/>
  <c r="K73" i="69"/>
  <c r="J73" i="69"/>
  <c r="H73" i="69"/>
  <c r="F73" i="69"/>
  <c r="Z72" i="69"/>
  <c r="Y72" i="69"/>
  <c r="X72" i="69"/>
  <c r="U72" i="69"/>
  <c r="V72" i="69" s="1"/>
  <c r="AA72" i="69" s="1"/>
  <c r="AB72" i="69" s="1"/>
  <c r="M72" i="69"/>
  <c r="L72" i="69"/>
  <c r="K72" i="69"/>
  <c r="J72" i="69"/>
  <c r="H72" i="69"/>
  <c r="F72" i="69"/>
  <c r="Z71" i="69"/>
  <c r="AA71" i="69" s="1"/>
  <c r="AB71" i="69" s="1"/>
  <c r="X71" i="69"/>
  <c r="Y71" i="69" s="1"/>
  <c r="V71" i="69"/>
  <c r="U71" i="69"/>
  <c r="M71" i="69"/>
  <c r="K71" i="69"/>
  <c r="J71" i="69"/>
  <c r="H71" i="69"/>
  <c r="F71" i="69"/>
  <c r="X70" i="69"/>
  <c r="Y70" i="69" s="1"/>
  <c r="Z70" i="69" s="1"/>
  <c r="U70" i="69"/>
  <c r="V70" i="69" s="1"/>
  <c r="M70" i="69"/>
  <c r="K70" i="69"/>
  <c r="J70" i="69"/>
  <c r="H70" i="69"/>
  <c r="F70" i="69"/>
  <c r="Z69" i="69"/>
  <c r="Y69" i="69"/>
  <c r="X69" i="69"/>
  <c r="V69" i="69"/>
  <c r="AA69" i="69" s="1"/>
  <c r="AB69" i="69" s="1"/>
  <c r="U69" i="69"/>
  <c r="M69" i="69"/>
  <c r="K69" i="69"/>
  <c r="J69" i="69"/>
  <c r="H69" i="69"/>
  <c r="F69" i="69"/>
  <c r="Z68" i="69"/>
  <c r="X68" i="69"/>
  <c r="Y68" i="69" s="1"/>
  <c r="U68" i="69"/>
  <c r="V68" i="69" s="1"/>
  <c r="AA68" i="69" s="1"/>
  <c r="AB68" i="69" s="1"/>
  <c r="M68" i="69"/>
  <c r="K68" i="69"/>
  <c r="J68" i="69"/>
  <c r="H68" i="69"/>
  <c r="F68" i="69"/>
  <c r="Y67" i="69"/>
  <c r="Z67" i="69" s="1"/>
  <c r="X67" i="69"/>
  <c r="V67" i="69"/>
  <c r="AA67" i="69" s="1"/>
  <c r="AB67" i="69" s="1"/>
  <c r="U67" i="69"/>
  <c r="M67" i="69"/>
  <c r="K67" i="69"/>
  <c r="L71" i="69" s="1"/>
  <c r="J67" i="69"/>
  <c r="H67" i="69"/>
  <c r="F67" i="69"/>
  <c r="X66" i="69"/>
  <c r="Y66" i="69" s="1"/>
  <c r="Z66" i="69" s="1"/>
  <c r="AA66" i="69" s="1"/>
  <c r="AB66" i="69" s="1"/>
  <c r="V66" i="69"/>
  <c r="U66" i="69"/>
  <c r="M66" i="69"/>
  <c r="K66" i="69"/>
  <c r="L70" i="69" s="1"/>
  <c r="J66" i="69"/>
  <c r="H66" i="69"/>
  <c r="F66" i="69"/>
  <c r="Y65" i="69"/>
  <c r="Z65" i="69" s="1"/>
  <c r="X65" i="69"/>
  <c r="U65" i="69"/>
  <c r="V65" i="69" s="1"/>
  <c r="AA65" i="69" s="1"/>
  <c r="AB65" i="69" s="1"/>
  <c r="M65" i="69"/>
  <c r="K65" i="69"/>
  <c r="L69" i="69" s="1"/>
  <c r="J65" i="69"/>
  <c r="H65" i="69"/>
  <c r="F65" i="69"/>
  <c r="Z64" i="69"/>
  <c r="Y64" i="69"/>
  <c r="X64" i="69"/>
  <c r="U64" i="69"/>
  <c r="V64" i="69" s="1"/>
  <c r="M64" i="69"/>
  <c r="K64" i="69"/>
  <c r="J64" i="69"/>
  <c r="H64" i="69"/>
  <c r="F64" i="69"/>
  <c r="X63" i="69"/>
  <c r="Y63" i="69" s="1"/>
  <c r="Z63" i="69" s="1"/>
  <c r="V63" i="69"/>
  <c r="AA63" i="69" s="1"/>
  <c r="AB63" i="69" s="1"/>
  <c r="U63" i="69"/>
  <c r="M63" i="69"/>
  <c r="K63" i="69"/>
  <c r="J63" i="69"/>
  <c r="H63" i="69"/>
  <c r="F63" i="69"/>
  <c r="X62" i="69"/>
  <c r="Y62" i="69" s="1"/>
  <c r="Z62" i="69" s="1"/>
  <c r="V62" i="69"/>
  <c r="U62" i="69"/>
  <c r="M62" i="69"/>
  <c r="K62" i="69"/>
  <c r="J62" i="69"/>
  <c r="H62" i="69"/>
  <c r="F62" i="69"/>
  <c r="Y61" i="69"/>
  <c r="Z61" i="69" s="1"/>
  <c r="X61" i="69"/>
  <c r="U61" i="69"/>
  <c r="V61" i="69" s="1"/>
  <c r="AA61" i="69" s="1"/>
  <c r="AB61" i="69" s="1"/>
  <c r="M61" i="69"/>
  <c r="K61" i="69"/>
  <c r="J61" i="69"/>
  <c r="H61" i="69"/>
  <c r="F61" i="69"/>
  <c r="Y60" i="69"/>
  <c r="Z60" i="69" s="1"/>
  <c r="X60" i="69"/>
  <c r="U60" i="69"/>
  <c r="V60" i="69" s="1"/>
  <c r="AA60" i="69" s="1"/>
  <c r="AB60" i="69" s="1"/>
  <c r="M60" i="69"/>
  <c r="L60" i="69"/>
  <c r="K60" i="69"/>
  <c r="J60" i="69"/>
  <c r="H60" i="69"/>
  <c r="F60" i="69"/>
  <c r="X59" i="69"/>
  <c r="Y59" i="69" s="1"/>
  <c r="Z59" i="69" s="1"/>
  <c r="AA59" i="69" s="1"/>
  <c r="AB59" i="69" s="1"/>
  <c r="V59" i="69"/>
  <c r="U59" i="69"/>
  <c r="M59" i="69"/>
  <c r="K59" i="69"/>
  <c r="J59" i="69"/>
  <c r="H59" i="69"/>
  <c r="F59" i="69"/>
  <c r="AA58" i="69"/>
  <c r="AB58" i="69" s="1"/>
  <c r="Y58" i="69"/>
  <c r="Z58" i="69" s="1"/>
  <c r="X58" i="69"/>
  <c r="U58" i="69"/>
  <c r="V58" i="69" s="1"/>
  <c r="M58" i="69"/>
  <c r="K58" i="69"/>
  <c r="J58" i="69"/>
  <c r="H58" i="69"/>
  <c r="F58" i="69"/>
  <c r="Y57" i="69"/>
  <c r="Z57" i="69" s="1"/>
  <c r="X57" i="69"/>
  <c r="V57" i="69"/>
  <c r="U57" i="69"/>
  <c r="M57" i="69"/>
  <c r="K57" i="69"/>
  <c r="J57" i="69"/>
  <c r="H57" i="69"/>
  <c r="F57" i="69"/>
  <c r="Z56" i="69"/>
  <c r="X56" i="69"/>
  <c r="Y56" i="69" s="1"/>
  <c r="U56" i="69"/>
  <c r="V56" i="69" s="1"/>
  <c r="AA56" i="69" s="1"/>
  <c r="AB56" i="69" s="1"/>
  <c r="M56" i="69"/>
  <c r="K56" i="69"/>
  <c r="J56" i="69"/>
  <c r="H56" i="69"/>
  <c r="F56" i="69"/>
  <c r="Y55" i="69"/>
  <c r="Z55" i="69" s="1"/>
  <c r="X55" i="69"/>
  <c r="V55" i="69"/>
  <c r="U55" i="69"/>
  <c r="M55" i="69"/>
  <c r="K55" i="69"/>
  <c r="L59" i="69" s="1"/>
  <c r="J55" i="69"/>
  <c r="H55" i="69"/>
  <c r="F55" i="69"/>
  <c r="Z54" i="69"/>
  <c r="AA54" i="69" s="1"/>
  <c r="AB54" i="69" s="1"/>
  <c r="X54" i="69"/>
  <c r="Y54" i="69" s="1"/>
  <c r="V54" i="69"/>
  <c r="U54" i="69"/>
  <c r="M54" i="69"/>
  <c r="K54" i="69"/>
  <c r="L58" i="69" s="1"/>
  <c r="J54" i="69"/>
  <c r="H54" i="69"/>
  <c r="F54" i="69"/>
  <c r="Y53" i="69"/>
  <c r="Z53" i="69" s="1"/>
  <c r="X53" i="69"/>
  <c r="U53" i="69"/>
  <c r="V53" i="69" s="1"/>
  <c r="AA53" i="69" s="1"/>
  <c r="AB53" i="69" s="1"/>
  <c r="M53" i="69"/>
  <c r="K53" i="69"/>
  <c r="J53" i="69"/>
  <c r="H53" i="69"/>
  <c r="F53" i="69"/>
  <c r="Z52" i="69"/>
  <c r="Y52" i="69"/>
  <c r="X52" i="69"/>
  <c r="U52" i="69"/>
  <c r="V52" i="69" s="1"/>
  <c r="AA52" i="69" s="1"/>
  <c r="AB52" i="69" s="1"/>
  <c r="M52" i="69"/>
  <c r="K52" i="69"/>
  <c r="J52" i="69"/>
  <c r="H52" i="69"/>
  <c r="F52" i="69"/>
  <c r="AA51" i="69"/>
  <c r="AB51" i="69" s="1"/>
  <c r="X51" i="69"/>
  <c r="Y51" i="69" s="1"/>
  <c r="Z51" i="69" s="1"/>
  <c r="U51" i="69"/>
  <c r="V51" i="69" s="1"/>
  <c r="M51" i="69"/>
  <c r="K51" i="69"/>
  <c r="J51" i="69"/>
  <c r="H51" i="69"/>
  <c r="F51" i="69"/>
  <c r="X50" i="69"/>
  <c r="Y50" i="69" s="1"/>
  <c r="Z50" i="69" s="1"/>
  <c r="V50" i="69"/>
  <c r="AA50" i="69" s="1"/>
  <c r="AB50" i="69" s="1"/>
  <c r="U50" i="69"/>
  <c r="M50" i="69"/>
  <c r="K50" i="69"/>
  <c r="J50" i="69"/>
  <c r="H50" i="69"/>
  <c r="F50" i="69"/>
  <c r="Y49" i="69"/>
  <c r="Z49" i="69" s="1"/>
  <c r="X49" i="69"/>
  <c r="U49" i="69"/>
  <c r="V49" i="69" s="1"/>
  <c r="M49" i="69"/>
  <c r="K49" i="69"/>
  <c r="J49" i="69"/>
  <c r="H49" i="69"/>
  <c r="F49" i="69"/>
  <c r="Y48" i="69"/>
  <c r="Z48" i="69" s="1"/>
  <c r="X48" i="69"/>
  <c r="U48" i="69"/>
  <c r="V48" i="69" s="1"/>
  <c r="M48" i="69"/>
  <c r="K48" i="69"/>
  <c r="J48" i="69"/>
  <c r="H48" i="69"/>
  <c r="F48" i="69"/>
  <c r="X47" i="69"/>
  <c r="Y47" i="69" s="1"/>
  <c r="Z47" i="69" s="1"/>
  <c r="V47" i="69"/>
  <c r="AA47" i="69" s="1"/>
  <c r="AB47" i="69" s="1"/>
  <c r="U47" i="69"/>
  <c r="M47" i="69"/>
  <c r="K47" i="69"/>
  <c r="L48" i="69" s="1"/>
  <c r="J47" i="69"/>
  <c r="H47" i="69"/>
  <c r="F47" i="69"/>
  <c r="X46" i="69"/>
  <c r="Y46" i="69" s="1"/>
  <c r="Z46" i="69" s="1"/>
  <c r="U46" i="69"/>
  <c r="V46" i="69" s="1"/>
  <c r="AA46" i="69" s="1"/>
  <c r="AB46" i="69" s="1"/>
  <c r="M46" i="69"/>
  <c r="L46" i="69"/>
  <c r="K46" i="69"/>
  <c r="J46" i="69"/>
  <c r="H46" i="69"/>
  <c r="F46" i="69"/>
  <c r="Z45" i="69"/>
  <c r="Y45" i="69"/>
  <c r="X45" i="69"/>
  <c r="V45" i="69"/>
  <c r="U45" i="69"/>
  <c r="M45" i="69"/>
  <c r="K45" i="69"/>
  <c r="J45" i="69"/>
  <c r="H45" i="69"/>
  <c r="F45" i="69"/>
  <c r="Z44" i="69"/>
  <c r="AA44" i="69" s="1"/>
  <c r="AB44" i="69" s="1"/>
  <c r="X44" i="69"/>
  <c r="Y44" i="69" s="1"/>
  <c r="U44" i="69"/>
  <c r="V44" i="69" s="1"/>
  <c r="M44" i="69"/>
  <c r="K44" i="69"/>
  <c r="J44" i="69"/>
  <c r="H44" i="69"/>
  <c r="F44" i="69"/>
  <c r="AB43" i="69"/>
  <c r="Y43" i="69"/>
  <c r="Z43" i="69" s="1"/>
  <c r="X43" i="69"/>
  <c r="V43" i="69"/>
  <c r="AA43" i="69" s="1"/>
  <c r="U43" i="69"/>
  <c r="M43" i="69"/>
  <c r="K43" i="69"/>
  <c r="J43" i="69"/>
  <c r="H43" i="69"/>
  <c r="F43" i="69"/>
  <c r="Z42" i="69"/>
  <c r="AA42" i="69" s="1"/>
  <c r="AB42" i="69" s="1"/>
  <c r="X42" i="69"/>
  <c r="Y42" i="69" s="1"/>
  <c r="V42" i="69"/>
  <c r="U42" i="69"/>
  <c r="M42" i="69"/>
  <c r="K42" i="69"/>
  <c r="J42" i="69"/>
  <c r="H42" i="69"/>
  <c r="F42" i="69"/>
  <c r="AA41" i="69"/>
  <c r="AB41" i="69" s="1"/>
  <c r="Y41" i="69"/>
  <c r="Z41" i="69" s="1"/>
  <c r="X41" i="69"/>
  <c r="U41" i="69"/>
  <c r="V41" i="69" s="1"/>
  <c r="M41" i="69"/>
  <c r="K41" i="69"/>
  <c r="L45" i="69" s="1"/>
  <c r="J41" i="69"/>
  <c r="H41" i="69"/>
  <c r="F41" i="69"/>
  <c r="Z40" i="69"/>
  <c r="Y40" i="69"/>
  <c r="X40" i="69"/>
  <c r="U40" i="69"/>
  <c r="V40" i="69" s="1"/>
  <c r="AA40" i="69" s="1"/>
  <c r="AB40" i="69" s="1"/>
  <c r="M40" i="69"/>
  <c r="K40" i="69"/>
  <c r="J40" i="69"/>
  <c r="H40" i="69"/>
  <c r="F40" i="69"/>
  <c r="X39" i="69"/>
  <c r="Y39" i="69" s="1"/>
  <c r="Z39" i="69" s="1"/>
  <c r="U39" i="69"/>
  <c r="V39" i="69" s="1"/>
  <c r="AA39" i="69" s="1"/>
  <c r="AB39" i="69" s="1"/>
  <c r="M39" i="69"/>
  <c r="L39" i="69"/>
  <c r="K39" i="69"/>
  <c r="L40" i="69" s="1"/>
  <c r="J39" i="69"/>
  <c r="H39" i="69"/>
  <c r="F39" i="69"/>
  <c r="X38" i="69"/>
  <c r="Y38" i="69" s="1"/>
  <c r="Z38" i="69" s="1"/>
  <c r="U38" i="69"/>
  <c r="V38" i="69" s="1"/>
  <c r="AA38" i="69" s="1"/>
  <c r="AB38" i="69" s="1"/>
  <c r="M38" i="69"/>
  <c r="L38" i="69"/>
  <c r="K38" i="69"/>
  <c r="J38" i="69"/>
  <c r="H38" i="69"/>
  <c r="F38" i="69"/>
  <c r="X37" i="69"/>
  <c r="Y37" i="69" s="1"/>
  <c r="Z37" i="69" s="1"/>
  <c r="V37" i="69"/>
  <c r="U37" i="69"/>
  <c r="M37" i="69"/>
  <c r="K37" i="69"/>
  <c r="J37" i="69"/>
  <c r="H37" i="69"/>
  <c r="F37" i="69"/>
  <c r="Z36" i="69"/>
  <c r="Y36" i="69"/>
  <c r="X36" i="69"/>
  <c r="U36" i="69"/>
  <c r="V36" i="69" s="1"/>
  <c r="AA36" i="69" s="1"/>
  <c r="AB36" i="69" s="1"/>
  <c r="M36" i="69"/>
  <c r="K36" i="69"/>
  <c r="J36" i="69"/>
  <c r="H36" i="69"/>
  <c r="F36" i="69"/>
  <c r="Z35" i="69"/>
  <c r="Y35" i="69"/>
  <c r="X35" i="69"/>
  <c r="V35" i="69"/>
  <c r="U35" i="69"/>
  <c r="M35" i="69"/>
  <c r="K35" i="69"/>
  <c r="J35" i="69"/>
  <c r="H35" i="69"/>
  <c r="F35" i="69"/>
  <c r="Z34" i="69"/>
  <c r="Y34" i="69"/>
  <c r="X34" i="69"/>
  <c r="U34" i="69"/>
  <c r="V34" i="69" s="1"/>
  <c r="AA34" i="69" s="1"/>
  <c r="AB34" i="69" s="1"/>
  <c r="M34" i="69"/>
  <c r="K34" i="69"/>
  <c r="J34" i="69"/>
  <c r="H34" i="69"/>
  <c r="F34" i="69"/>
  <c r="Z33" i="69"/>
  <c r="Y33" i="69"/>
  <c r="X33" i="69"/>
  <c r="V33" i="69"/>
  <c r="AA33" i="69" s="1"/>
  <c r="AB33" i="69" s="1"/>
  <c r="U33" i="69"/>
  <c r="M33" i="69"/>
  <c r="K33" i="69"/>
  <c r="J33" i="69"/>
  <c r="H33" i="69"/>
  <c r="F33" i="69"/>
  <c r="Z32" i="69"/>
  <c r="X32" i="69"/>
  <c r="Y32" i="69" s="1"/>
  <c r="V32" i="69"/>
  <c r="U32" i="69"/>
  <c r="M32" i="69"/>
  <c r="K32" i="69"/>
  <c r="J32" i="69"/>
  <c r="H32" i="69"/>
  <c r="F32" i="69"/>
  <c r="AA31" i="69"/>
  <c r="AB31" i="69" s="1"/>
  <c r="X31" i="69"/>
  <c r="Y31" i="69" s="1"/>
  <c r="Z31" i="69" s="1"/>
  <c r="V31" i="69"/>
  <c r="U31" i="69"/>
  <c r="M31" i="69"/>
  <c r="K31" i="69"/>
  <c r="L35" i="69" s="1"/>
  <c r="J31" i="69"/>
  <c r="H31" i="69"/>
  <c r="F31" i="69"/>
  <c r="Y30" i="69"/>
  <c r="Z30" i="69" s="1"/>
  <c r="AA30" i="69" s="1"/>
  <c r="AB30" i="69" s="1"/>
  <c r="X30" i="69"/>
  <c r="V30" i="69"/>
  <c r="U30" i="69"/>
  <c r="M30" i="69"/>
  <c r="K30" i="69"/>
  <c r="L34" i="69" s="1"/>
  <c r="J30" i="69"/>
  <c r="H30" i="69"/>
  <c r="F30" i="69"/>
  <c r="Y29" i="69"/>
  <c r="Z29" i="69" s="1"/>
  <c r="X29" i="69"/>
  <c r="U29" i="69"/>
  <c r="V29" i="69" s="1"/>
  <c r="M29" i="69"/>
  <c r="K29" i="69"/>
  <c r="J29" i="69"/>
  <c r="H29" i="69"/>
  <c r="F29" i="69"/>
  <c r="Z28" i="69"/>
  <c r="Y28" i="69"/>
  <c r="X28" i="69"/>
  <c r="U28" i="69"/>
  <c r="V28" i="69" s="1"/>
  <c r="AA28" i="69" s="1"/>
  <c r="AB28" i="69" s="1"/>
  <c r="M28" i="69"/>
  <c r="K28" i="69"/>
  <c r="J28" i="69"/>
  <c r="H28" i="69"/>
  <c r="F28" i="69"/>
  <c r="X27" i="69"/>
  <c r="Y27" i="69" s="1"/>
  <c r="Z27" i="69" s="1"/>
  <c r="V27" i="69"/>
  <c r="AA27" i="69" s="1"/>
  <c r="AB27" i="69" s="1"/>
  <c r="U27" i="69"/>
  <c r="M27" i="69"/>
  <c r="L27" i="69"/>
  <c r="K27" i="69"/>
  <c r="J27" i="69"/>
  <c r="H27" i="69"/>
  <c r="F27" i="69"/>
  <c r="X26" i="69"/>
  <c r="Y26" i="69" s="1"/>
  <c r="Z26" i="69" s="1"/>
  <c r="U26" i="69"/>
  <c r="V26" i="69" s="1"/>
  <c r="AA26" i="69" s="1"/>
  <c r="AB26" i="69" s="1"/>
  <c r="M26" i="69"/>
  <c r="K26" i="69"/>
  <c r="J26" i="69"/>
  <c r="H26" i="69"/>
  <c r="F26" i="69"/>
  <c r="Y25" i="69"/>
  <c r="Z25" i="69" s="1"/>
  <c r="X25" i="69"/>
  <c r="U25" i="69"/>
  <c r="V25" i="69" s="1"/>
  <c r="AA25" i="69" s="1"/>
  <c r="AB25" i="69" s="1"/>
  <c r="M25" i="69"/>
  <c r="K25" i="69"/>
  <c r="L26" i="69" s="1"/>
  <c r="J25" i="69"/>
  <c r="H25" i="69"/>
  <c r="F25" i="69"/>
  <c r="Z24" i="69"/>
  <c r="Y24" i="69"/>
  <c r="X24" i="69"/>
  <c r="V24" i="69"/>
  <c r="AA24" i="69" s="1"/>
  <c r="AB24" i="69" s="1"/>
  <c r="U24" i="69"/>
  <c r="M24" i="69"/>
  <c r="K24" i="69"/>
  <c r="J24" i="69"/>
  <c r="H24" i="69"/>
  <c r="F24" i="69"/>
  <c r="AA23" i="69"/>
  <c r="AB23" i="69" s="1"/>
  <c r="Z23" i="69"/>
  <c r="Y23" i="69"/>
  <c r="X23" i="69"/>
  <c r="V23" i="69"/>
  <c r="U23" i="69"/>
  <c r="M23" i="69"/>
  <c r="K23" i="69"/>
  <c r="J23" i="69"/>
  <c r="H23" i="69"/>
  <c r="F23" i="69"/>
  <c r="X22" i="69"/>
  <c r="Y22" i="69" s="1"/>
  <c r="Z22" i="69" s="1"/>
  <c r="AA22" i="69" s="1"/>
  <c r="AB22" i="69" s="1"/>
  <c r="U22" i="69"/>
  <c r="V22" i="69" s="1"/>
  <c r="M22" i="69"/>
  <c r="K22" i="69"/>
  <c r="J22" i="69"/>
  <c r="H22" i="69"/>
  <c r="F22" i="69"/>
  <c r="Z21" i="69"/>
  <c r="X21" i="69"/>
  <c r="Y21" i="69" s="1"/>
  <c r="V21" i="69"/>
  <c r="AA21" i="69" s="1"/>
  <c r="AB21" i="69" s="1"/>
  <c r="U21" i="69"/>
  <c r="M21" i="69"/>
  <c r="K21" i="69"/>
  <c r="J21" i="69"/>
  <c r="H21" i="69"/>
  <c r="F21" i="69"/>
  <c r="AB20" i="69"/>
  <c r="AA20" i="69"/>
  <c r="Z20" i="69"/>
  <c r="Y20" i="69"/>
  <c r="X20" i="69"/>
  <c r="U20" i="69"/>
  <c r="V20" i="69" s="1"/>
  <c r="M20" i="69"/>
  <c r="K20" i="69"/>
  <c r="J20" i="69"/>
  <c r="H20" i="69"/>
  <c r="F20" i="69"/>
  <c r="X19" i="69"/>
  <c r="Y19" i="69" s="1"/>
  <c r="Z19" i="69" s="1"/>
  <c r="V19" i="69"/>
  <c r="U19" i="69"/>
  <c r="M19" i="69"/>
  <c r="K19" i="69"/>
  <c r="J19" i="69"/>
  <c r="H19" i="69"/>
  <c r="F19" i="69"/>
  <c r="Z18" i="69"/>
  <c r="X18" i="69"/>
  <c r="Y18" i="69" s="1"/>
  <c r="U18" i="69"/>
  <c r="V18" i="69" s="1"/>
  <c r="O18" i="69"/>
  <c r="M18" i="69"/>
  <c r="K18" i="69"/>
  <c r="J18" i="69"/>
  <c r="H18" i="69"/>
  <c r="F18" i="69"/>
  <c r="Y17" i="69"/>
  <c r="Z17" i="69" s="1"/>
  <c r="X17" i="69"/>
  <c r="V17" i="69"/>
  <c r="U17" i="69"/>
  <c r="Q17" i="69"/>
  <c r="M17" i="69"/>
  <c r="L17" i="69"/>
  <c r="K17" i="69"/>
  <c r="J17" i="69"/>
  <c r="H17" i="69"/>
  <c r="F17" i="69"/>
  <c r="AA16" i="69"/>
  <c r="AB16" i="69" s="1"/>
  <c r="Z16" i="69"/>
  <c r="Y16" i="69"/>
  <c r="X16" i="69"/>
  <c r="U16" i="69"/>
  <c r="V16" i="69" s="1"/>
  <c r="Q16" i="69"/>
  <c r="R16" i="69" s="1"/>
  <c r="O16" i="69"/>
  <c r="M16" i="69"/>
  <c r="K16" i="69"/>
  <c r="J16" i="69"/>
  <c r="H16" i="69"/>
  <c r="F16" i="69"/>
  <c r="X15" i="69"/>
  <c r="Y15" i="69" s="1"/>
  <c r="Z15" i="69" s="1"/>
  <c r="U15" i="69"/>
  <c r="V15" i="69" s="1"/>
  <c r="Q15" i="69"/>
  <c r="R15" i="69" s="1"/>
  <c r="O15" i="69"/>
  <c r="M15" i="69"/>
  <c r="L15" i="69"/>
  <c r="K15" i="69"/>
  <c r="J15" i="69"/>
  <c r="H15" i="69"/>
  <c r="F15" i="69"/>
  <c r="X14" i="69"/>
  <c r="Y14" i="69" s="1"/>
  <c r="Z14" i="69" s="1"/>
  <c r="U14" i="69"/>
  <c r="V14" i="69" s="1"/>
  <c r="Q14" i="69"/>
  <c r="M14" i="69"/>
  <c r="K14" i="69"/>
  <c r="J14" i="69"/>
  <c r="H14" i="69"/>
  <c r="F14" i="69"/>
  <c r="Y13" i="69"/>
  <c r="Z13" i="69" s="1"/>
  <c r="X13" i="69"/>
  <c r="V13" i="69"/>
  <c r="AA13" i="69" s="1"/>
  <c r="AB13" i="69" s="1"/>
  <c r="U13" i="69"/>
  <c r="R13" i="69"/>
  <c r="M13" i="69"/>
  <c r="L13" i="69"/>
  <c r="K13" i="69"/>
  <c r="J13" i="69"/>
  <c r="H13" i="69"/>
  <c r="F13" i="69"/>
  <c r="AA12" i="69"/>
  <c r="AB12" i="69" s="1"/>
  <c r="Y12" i="69"/>
  <c r="Z12" i="69" s="1"/>
  <c r="X12" i="69"/>
  <c r="U12" i="69"/>
  <c r="V12" i="69" s="1"/>
  <c r="Q12" i="69"/>
  <c r="R21" i="69" s="1"/>
  <c r="S21" i="69" s="1"/>
  <c r="Q21" i="69" s="1"/>
  <c r="M12" i="69"/>
  <c r="K12" i="69"/>
  <c r="J12" i="69"/>
  <c r="H12" i="69"/>
  <c r="F12" i="69"/>
  <c r="X11" i="69"/>
  <c r="Y11" i="69" s="1"/>
  <c r="Z11" i="69" s="1"/>
  <c r="V11" i="69"/>
  <c r="U11" i="69"/>
  <c r="Q11" i="69"/>
  <c r="M11" i="69"/>
  <c r="K11" i="69"/>
  <c r="J11" i="69"/>
  <c r="H11" i="69"/>
  <c r="F11" i="69"/>
  <c r="X10" i="69"/>
  <c r="Y10" i="69" s="1"/>
  <c r="Z10" i="69" s="1"/>
  <c r="V10" i="69"/>
  <c r="U10" i="69"/>
  <c r="M10" i="69"/>
  <c r="L10" i="69"/>
  <c r="K10" i="69"/>
  <c r="L14" i="69" s="1"/>
  <c r="J10" i="69"/>
  <c r="H10" i="69"/>
  <c r="F10" i="69"/>
  <c r="X9" i="69"/>
  <c r="Y9" i="69" s="1"/>
  <c r="Z9" i="69" s="1"/>
  <c r="V9" i="69"/>
  <c r="U9" i="69"/>
  <c r="M9" i="69"/>
  <c r="L9" i="69"/>
  <c r="K9" i="69"/>
  <c r="L12" i="69" s="1"/>
  <c r="J9" i="69"/>
  <c r="H9" i="69"/>
  <c r="F9" i="69"/>
  <c r="AA8" i="69"/>
  <c r="AB8" i="69" s="1"/>
  <c r="Y8" i="69"/>
  <c r="Z8" i="69" s="1"/>
  <c r="X8" i="69"/>
  <c r="V8" i="69"/>
  <c r="U8" i="69"/>
  <c r="M8" i="69"/>
  <c r="L8" i="69"/>
  <c r="K8" i="69"/>
  <c r="J8" i="69"/>
  <c r="H8" i="69"/>
  <c r="F8" i="69"/>
  <c r="Z7" i="69"/>
  <c r="Y7" i="69"/>
  <c r="X7" i="69"/>
  <c r="U7" i="69"/>
  <c r="V7" i="69" s="1"/>
  <c r="M7" i="69"/>
  <c r="K7" i="69"/>
  <c r="J7" i="69"/>
  <c r="H7" i="69"/>
  <c r="F7" i="69"/>
  <c r="Z6" i="69"/>
  <c r="Y6" i="69"/>
  <c r="X6" i="69"/>
  <c r="V6" i="69"/>
  <c r="AA6" i="69" s="1"/>
  <c r="AB6" i="69" s="1"/>
  <c r="U6" i="69"/>
  <c r="Q6" i="69"/>
  <c r="M6" i="69"/>
  <c r="K6" i="69"/>
  <c r="J6" i="69"/>
  <c r="H6" i="69"/>
  <c r="F6" i="69"/>
  <c r="AA5" i="69"/>
  <c r="AB5" i="69" s="1"/>
  <c r="X5" i="69"/>
  <c r="Y5" i="69" s="1"/>
  <c r="Z5" i="69" s="1"/>
  <c r="V5" i="69"/>
  <c r="U5" i="69"/>
  <c r="Q5" i="69"/>
  <c r="M5" i="69"/>
  <c r="K5" i="69"/>
  <c r="J5" i="69"/>
  <c r="H5" i="69"/>
  <c r="F5" i="69"/>
  <c r="AB4" i="69"/>
  <c r="Y4" i="69"/>
  <c r="Z4" i="69" s="1"/>
  <c r="AA4" i="69" s="1"/>
  <c r="X4" i="69"/>
  <c r="V4" i="69"/>
  <c r="U4" i="69"/>
  <c r="Q4" i="69"/>
  <c r="O4" i="69"/>
  <c r="M4" i="69"/>
  <c r="K4" i="69"/>
  <c r="J4" i="69"/>
  <c r="H4" i="69"/>
  <c r="F4" i="69"/>
  <c r="Z3" i="69"/>
  <c r="Y3" i="69"/>
  <c r="X3" i="69"/>
  <c r="U3" i="69"/>
  <c r="V3" i="69" s="1"/>
  <c r="AA3" i="69" s="1"/>
  <c r="AB3" i="69" s="1"/>
  <c r="Q3" i="69"/>
  <c r="O3" i="69"/>
  <c r="M3" i="69"/>
  <c r="K3" i="69"/>
  <c r="L7" i="69" s="1"/>
  <c r="J3" i="69"/>
  <c r="H3" i="69"/>
  <c r="F3" i="69"/>
  <c r="X2" i="69"/>
  <c r="Y2" i="69" s="1"/>
  <c r="Z2" i="69" s="1"/>
  <c r="U2" i="69"/>
  <c r="V2" i="69" s="1"/>
  <c r="Q2" i="69"/>
  <c r="M2" i="69"/>
  <c r="H2" i="69"/>
  <c r="F2" i="69"/>
  <c r="Q1" i="69"/>
  <c r="AB78" i="68"/>
  <c r="Y78" i="68"/>
  <c r="Z78" i="68" s="1"/>
  <c r="X78" i="68"/>
  <c r="U78" i="68"/>
  <c r="V78" i="68" s="1"/>
  <c r="AA78" i="68" s="1"/>
  <c r="M78" i="68"/>
  <c r="K78" i="68"/>
  <c r="J78" i="68"/>
  <c r="I78" i="68"/>
  <c r="G78" i="68"/>
  <c r="AB77" i="68"/>
  <c r="Z77" i="68"/>
  <c r="Y77" i="68"/>
  <c r="X77" i="68"/>
  <c r="U77" i="68"/>
  <c r="V77" i="68" s="1"/>
  <c r="AA77" i="68" s="1"/>
  <c r="M77" i="68"/>
  <c r="K77" i="68"/>
  <c r="J77" i="68"/>
  <c r="I77" i="68"/>
  <c r="G77" i="68"/>
  <c r="Z76" i="68"/>
  <c r="Y76" i="68"/>
  <c r="X76" i="68"/>
  <c r="U76" i="68"/>
  <c r="V76" i="68" s="1"/>
  <c r="AA76" i="68" s="1"/>
  <c r="AB76" i="68" s="1"/>
  <c r="M76" i="68"/>
  <c r="K76" i="68"/>
  <c r="J76" i="68"/>
  <c r="I76" i="68"/>
  <c r="G76" i="68"/>
  <c r="Z75" i="68"/>
  <c r="Y75" i="68"/>
  <c r="X75" i="68"/>
  <c r="U75" i="68"/>
  <c r="V75" i="68" s="1"/>
  <c r="AA75" i="68" s="1"/>
  <c r="AB75" i="68" s="1"/>
  <c r="M75" i="68"/>
  <c r="K75" i="68"/>
  <c r="J75" i="68"/>
  <c r="I75" i="68"/>
  <c r="G75" i="68"/>
  <c r="X74" i="68"/>
  <c r="Y74" i="68" s="1"/>
  <c r="Z74" i="68" s="1"/>
  <c r="V74" i="68"/>
  <c r="U74" i="68"/>
  <c r="M74" i="68"/>
  <c r="K74" i="68"/>
  <c r="J74" i="68"/>
  <c r="I74" i="68"/>
  <c r="G74" i="68"/>
  <c r="X73" i="68"/>
  <c r="Y73" i="68" s="1"/>
  <c r="Z73" i="68" s="1"/>
  <c r="U73" i="68"/>
  <c r="V73" i="68" s="1"/>
  <c r="AA73" i="68" s="1"/>
  <c r="AB73" i="68" s="1"/>
  <c r="M73" i="68"/>
  <c r="K73" i="68"/>
  <c r="J73" i="68"/>
  <c r="I73" i="68"/>
  <c r="G73" i="68"/>
  <c r="Y72" i="68"/>
  <c r="Z72" i="68" s="1"/>
  <c r="X72" i="68"/>
  <c r="V72" i="68"/>
  <c r="AA72" i="68" s="1"/>
  <c r="AB72" i="68" s="1"/>
  <c r="U72" i="68"/>
  <c r="M72" i="68"/>
  <c r="K72" i="68"/>
  <c r="J72" i="68"/>
  <c r="I72" i="68"/>
  <c r="G72" i="68"/>
  <c r="Y71" i="68"/>
  <c r="Z71" i="68" s="1"/>
  <c r="X71" i="68"/>
  <c r="V71" i="68"/>
  <c r="AA71" i="68" s="1"/>
  <c r="AB71" i="68" s="1"/>
  <c r="U71" i="68"/>
  <c r="M71" i="68"/>
  <c r="K71" i="68"/>
  <c r="L74" i="68" s="1"/>
  <c r="J71" i="68"/>
  <c r="I71" i="68"/>
  <c r="G71" i="68"/>
  <c r="Z70" i="68"/>
  <c r="X70" i="68"/>
  <c r="Y70" i="68" s="1"/>
  <c r="V70" i="68"/>
  <c r="AA70" i="68" s="1"/>
  <c r="AB70" i="68" s="1"/>
  <c r="U70" i="68"/>
  <c r="M70" i="68"/>
  <c r="L70" i="68"/>
  <c r="K70" i="68"/>
  <c r="J70" i="68"/>
  <c r="I70" i="68"/>
  <c r="G70" i="68"/>
  <c r="X69" i="68"/>
  <c r="Y69" i="68" s="1"/>
  <c r="Z69" i="68" s="1"/>
  <c r="AA69" i="68" s="1"/>
  <c r="AB69" i="68" s="1"/>
  <c r="U69" i="68"/>
  <c r="V69" i="68" s="1"/>
  <c r="M69" i="68"/>
  <c r="K69" i="68"/>
  <c r="J69" i="68"/>
  <c r="I69" i="68"/>
  <c r="G69" i="68"/>
  <c r="Z68" i="68"/>
  <c r="Y68" i="68"/>
  <c r="X68" i="68"/>
  <c r="U68" i="68"/>
  <c r="V68" i="68" s="1"/>
  <c r="M68" i="68"/>
  <c r="K68" i="68"/>
  <c r="J68" i="68"/>
  <c r="I68" i="68"/>
  <c r="G68" i="68"/>
  <c r="X67" i="68"/>
  <c r="Y67" i="68" s="1"/>
  <c r="Z67" i="68" s="1"/>
  <c r="V67" i="68"/>
  <c r="AA67" i="68" s="1"/>
  <c r="AB67" i="68" s="1"/>
  <c r="U67" i="68"/>
  <c r="M67" i="68"/>
  <c r="K67" i="68"/>
  <c r="J67" i="68"/>
  <c r="I67" i="68"/>
  <c r="G67" i="68"/>
  <c r="X66" i="68"/>
  <c r="Y66" i="68" s="1"/>
  <c r="Z66" i="68" s="1"/>
  <c r="AA66" i="68" s="1"/>
  <c r="AB66" i="68" s="1"/>
  <c r="V66" i="68"/>
  <c r="U66" i="68"/>
  <c r="M66" i="68"/>
  <c r="K66" i="68"/>
  <c r="J66" i="68"/>
  <c r="I66" i="68"/>
  <c r="G66" i="68"/>
  <c r="Y65" i="68"/>
  <c r="Z65" i="68" s="1"/>
  <c r="AA65" i="68" s="1"/>
  <c r="AB65" i="68" s="1"/>
  <c r="X65" i="68"/>
  <c r="V65" i="68"/>
  <c r="U65" i="68"/>
  <c r="M65" i="68"/>
  <c r="K65" i="68"/>
  <c r="L69" i="68" s="1"/>
  <c r="J65" i="68"/>
  <c r="I65" i="68"/>
  <c r="G65" i="68"/>
  <c r="Z64" i="68"/>
  <c r="AA64" i="68" s="1"/>
  <c r="AB64" i="68" s="1"/>
  <c r="Y64" i="68"/>
  <c r="X64" i="68"/>
  <c r="V64" i="68"/>
  <c r="U64" i="68"/>
  <c r="M64" i="68"/>
  <c r="L64" i="68"/>
  <c r="K64" i="68"/>
  <c r="J64" i="68"/>
  <c r="I64" i="68"/>
  <c r="G64" i="68"/>
  <c r="Z63" i="68"/>
  <c r="Y63" i="68"/>
  <c r="X63" i="68"/>
  <c r="U63" i="68"/>
  <c r="V63" i="68" s="1"/>
  <c r="AA63" i="68" s="1"/>
  <c r="AB63" i="68" s="1"/>
  <c r="M63" i="68"/>
  <c r="K63" i="68"/>
  <c r="J63" i="68"/>
  <c r="I63" i="68"/>
  <c r="G63" i="68"/>
  <c r="AB62" i="68"/>
  <c r="Z62" i="68"/>
  <c r="Y62" i="68"/>
  <c r="X62" i="68"/>
  <c r="U62" i="68"/>
  <c r="V62" i="68" s="1"/>
  <c r="AA62" i="68" s="1"/>
  <c r="M62" i="68"/>
  <c r="L62" i="68"/>
  <c r="K62" i="68"/>
  <c r="J62" i="68"/>
  <c r="I62" i="68"/>
  <c r="G62" i="68"/>
  <c r="X61" i="68"/>
  <c r="Y61" i="68" s="1"/>
  <c r="Z61" i="68" s="1"/>
  <c r="V61" i="68"/>
  <c r="AA61" i="68" s="1"/>
  <c r="AB61" i="68" s="1"/>
  <c r="U61" i="68"/>
  <c r="M61" i="68"/>
  <c r="L61" i="68"/>
  <c r="K61" i="68"/>
  <c r="L65" i="68" s="1"/>
  <c r="J61" i="68"/>
  <c r="I61" i="68"/>
  <c r="G61" i="68"/>
  <c r="X60" i="68"/>
  <c r="Y60" i="68" s="1"/>
  <c r="Z60" i="68" s="1"/>
  <c r="U60" i="68"/>
  <c r="V60" i="68" s="1"/>
  <c r="AA60" i="68" s="1"/>
  <c r="AB60" i="68" s="1"/>
  <c r="M60" i="68"/>
  <c r="K60" i="68"/>
  <c r="J60" i="68"/>
  <c r="I60" i="68"/>
  <c r="G60" i="68"/>
  <c r="Y59" i="68"/>
  <c r="Z59" i="68" s="1"/>
  <c r="X59" i="68"/>
  <c r="U59" i="68"/>
  <c r="V59" i="68" s="1"/>
  <c r="AA59" i="68" s="1"/>
  <c r="AB59" i="68" s="1"/>
  <c r="M59" i="68"/>
  <c r="K59" i="68"/>
  <c r="J59" i="68"/>
  <c r="I59" i="68"/>
  <c r="G59" i="68"/>
  <c r="Z58" i="68"/>
  <c r="X58" i="68"/>
  <c r="Y58" i="68" s="1"/>
  <c r="V58" i="68"/>
  <c r="U58" i="68"/>
  <c r="M58" i="68"/>
  <c r="L58" i="68"/>
  <c r="K58" i="68"/>
  <c r="L60" i="68" s="1"/>
  <c r="J58" i="68"/>
  <c r="I58" i="68"/>
  <c r="G58" i="68"/>
  <c r="X57" i="68"/>
  <c r="Y57" i="68" s="1"/>
  <c r="Z57" i="68" s="1"/>
  <c r="U57" i="68"/>
  <c r="V57" i="68" s="1"/>
  <c r="M57" i="68"/>
  <c r="K57" i="68"/>
  <c r="J57" i="68"/>
  <c r="I57" i="68"/>
  <c r="G57" i="68"/>
  <c r="Y56" i="68"/>
  <c r="Z56" i="68" s="1"/>
  <c r="X56" i="68"/>
  <c r="U56" i="68"/>
  <c r="V56" i="68" s="1"/>
  <c r="M56" i="68"/>
  <c r="K56" i="68"/>
  <c r="J56" i="68"/>
  <c r="I56" i="68"/>
  <c r="G56" i="68"/>
  <c r="Z55" i="68"/>
  <c r="AA55" i="68" s="1"/>
  <c r="AB55" i="68" s="1"/>
  <c r="X55" i="68"/>
  <c r="Y55" i="68" s="1"/>
  <c r="V55" i="68"/>
  <c r="U55" i="68"/>
  <c r="M55" i="68"/>
  <c r="K55" i="68"/>
  <c r="J55" i="68"/>
  <c r="I55" i="68"/>
  <c r="G55" i="68"/>
  <c r="AA54" i="68"/>
  <c r="AB54" i="68" s="1"/>
  <c r="X54" i="68"/>
  <c r="Y54" i="68" s="1"/>
  <c r="Z54" i="68" s="1"/>
  <c r="V54" i="68"/>
  <c r="U54" i="68"/>
  <c r="M54" i="68"/>
  <c r="K54" i="68"/>
  <c r="J54" i="68"/>
  <c r="I54" i="68"/>
  <c r="G54" i="68"/>
  <c r="Y53" i="68"/>
  <c r="Z53" i="68" s="1"/>
  <c r="AA53" i="68" s="1"/>
  <c r="AB53" i="68" s="1"/>
  <c r="X53" i="68"/>
  <c r="V53" i="68"/>
  <c r="U53" i="68"/>
  <c r="M53" i="68"/>
  <c r="K53" i="68"/>
  <c r="L57" i="68" s="1"/>
  <c r="J53" i="68"/>
  <c r="I53" i="68"/>
  <c r="G53" i="68"/>
  <c r="Z52" i="68"/>
  <c r="Y52" i="68"/>
  <c r="X52" i="68"/>
  <c r="U52" i="68"/>
  <c r="V52" i="68" s="1"/>
  <c r="M52" i="68"/>
  <c r="K52" i="68"/>
  <c r="L56" i="68" s="1"/>
  <c r="J52" i="68"/>
  <c r="I52" i="68"/>
  <c r="G52" i="68"/>
  <c r="AA51" i="68"/>
  <c r="AB51" i="68" s="1"/>
  <c r="Z51" i="68"/>
  <c r="Y51" i="68"/>
  <c r="X51" i="68"/>
  <c r="U51" i="68"/>
  <c r="V51" i="68" s="1"/>
  <c r="M51" i="68"/>
  <c r="K51" i="68"/>
  <c r="L55" i="68" s="1"/>
  <c r="J51" i="68"/>
  <c r="I51" i="68"/>
  <c r="G51" i="68"/>
  <c r="X50" i="68"/>
  <c r="Y50" i="68" s="1"/>
  <c r="Z50" i="68" s="1"/>
  <c r="U50" i="68"/>
  <c r="V50" i="68" s="1"/>
  <c r="AA50" i="68" s="1"/>
  <c r="AB50" i="68" s="1"/>
  <c r="M50" i="68"/>
  <c r="K50" i="68"/>
  <c r="L54" i="68" s="1"/>
  <c r="J50" i="68"/>
  <c r="I50" i="68"/>
  <c r="G50" i="68"/>
  <c r="X49" i="68"/>
  <c r="Y49" i="68" s="1"/>
  <c r="Z49" i="68" s="1"/>
  <c r="V49" i="68"/>
  <c r="U49" i="68"/>
  <c r="M49" i="68"/>
  <c r="K49" i="68"/>
  <c r="J49" i="68"/>
  <c r="I49" i="68"/>
  <c r="G49" i="68"/>
  <c r="X48" i="68"/>
  <c r="Y48" i="68" s="1"/>
  <c r="Z48" i="68" s="1"/>
  <c r="U48" i="68"/>
  <c r="V48" i="68" s="1"/>
  <c r="AA48" i="68" s="1"/>
  <c r="AB48" i="68" s="1"/>
  <c r="M48" i="68"/>
  <c r="K48" i="68"/>
  <c r="J48" i="68"/>
  <c r="I48" i="68"/>
  <c r="G48" i="68"/>
  <c r="Y47" i="68"/>
  <c r="Z47" i="68" s="1"/>
  <c r="X47" i="68"/>
  <c r="U47" i="68"/>
  <c r="V47" i="68" s="1"/>
  <c r="AA47" i="68" s="1"/>
  <c r="AB47" i="68" s="1"/>
  <c r="M47" i="68"/>
  <c r="K47" i="68"/>
  <c r="J47" i="68"/>
  <c r="I47" i="68"/>
  <c r="G47" i="68"/>
  <c r="X46" i="68"/>
  <c r="Y46" i="68" s="1"/>
  <c r="Z46" i="68" s="1"/>
  <c r="V46" i="68"/>
  <c r="U46" i="68"/>
  <c r="M46" i="68"/>
  <c r="L46" i="68"/>
  <c r="K46" i="68"/>
  <c r="L48" i="68" s="1"/>
  <c r="J46" i="68"/>
  <c r="I46" i="68"/>
  <c r="G46" i="68"/>
  <c r="Y45" i="68"/>
  <c r="Z45" i="68" s="1"/>
  <c r="X45" i="68"/>
  <c r="U45" i="68"/>
  <c r="V45" i="68" s="1"/>
  <c r="AA45" i="68" s="1"/>
  <c r="AB45" i="68" s="1"/>
  <c r="M45" i="68"/>
  <c r="K45" i="68"/>
  <c r="J45" i="68"/>
  <c r="I45" i="68"/>
  <c r="G45" i="68"/>
  <c r="Y44" i="68"/>
  <c r="Z44" i="68" s="1"/>
  <c r="X44" i="68"/>
  <c r="U44" i="68"/>
  <c r="V44" i="68" s="1"/>
  <c r="M44" i="68"/>
  <c r="K44" i="68"/>
  <c r="J44" i="68"/>
  <c r="I44" i="68"/>
  <c r="G44" i="68"/>
  <c r="X43" i="68"/>
  <c r="Y43" i="68" s="1"/>
  <c r="Z43" i="68" s="1"/>
  <c r="U43" i="68"/>
  <c r="V43" i="68" s="1"/>
  <c r="M43" i="68"/>
  <c r="K43" i="68"/>
  <c r="J43" i="68"/>
  <c r="I43" i="68"/>
  <c r="G43" i="68"/>
  <c r="X42" i="68"/>
  <c r="Y42" i="68" s="1"/>
  <c r="Z42" i="68" s="1"/>
  <c r="V42" i="68"/>
  <c r="AA42" i="68" s="1"/>
  <c r="AB42" i="68" s="1"/>
  <c r="U42" i="68"/>
  <c r="M42" i="68"/>
  <c r="K42" i="68"/>
  <c r="J42" i="68"/>
  <c r="I42" i="68"/>
  <c r="G42" i="68"/>
  <c r="AB41" i="68"/>
  <c r="Y41" i="68"/>
  <c r="Z41" i="68" s="1"/>
  <c r="AA41" i="68" s="1"/>
  <c r="X41" i="68"/>
  <c r="V41" i="68"/>
  <c r="U41" i="68"/>
  <c r="M41" i="68"/>
  <c r="K41" i="68"/>
  <c r="L45" i="68" s="1"/>
  <c r="J41" i="68"/>
  <c r="I41" i="68"/>
  <c r="G41" i="68"/>
  <c r="Z40" i="68"/>
  <c r="Y40" i="68"/>
  <c r="X40" i="68"/>
  <c r="U40" i="68"/>
  <c r="V40" i="68" s="1"/>
  <c r="M40" i="68"/>
  <c r="K40" i="68"/>
  <c r="J40" i="68"/>
  <c r="I40" i="68"/>
  <c r="G40" i="68"/>
  <c r="Z39" i="68"/>
  <c r="Y39" i="68"/>
  <c r="X39" i="68"/>
  <c r="U39" i="68"/>
  <c r="V39" i="68" s="1"/>
  <c r="AA39" i="68" s="1"/>
  <c r="AB39" i="68" s="1"/>
  <c r="M39" i="68"/>
  <c r="K39" i="68"/>
  <c r="J39" i="68"/>
  <c r="I39" i="68"/>
  <c r="G39" i="68"/>
  <c r="X38" i="68"/>
  <c r="Y38" i="68" s="1"/>
  <c r="Z38" i="68" s="1"/>
  <c r="U38" i="68"/>
  <c r="V38" i="68" s="1"/>
  <c r="AA38" i="68" s="1"/>
  <c r="AB38" i="68" s="1"/>
  <c r="M38" i="68"/>
  <c r="K38" i="68"/>
  <c r="J38" i="68"/>
  <c r="I38" i="68"/>
  <c r="G38" i="68"/>
  <c r="X37" i="68"/>
  <c r="Y37" i="68" s="1"/>
  <c r="Z37" i="68" s="1"/>
  <c r="V37" i="68"/>
  <c r="AA37" i="68" s="1"/>
  <c r="AB37" i="68" s="1"/>
  <c r="U37" i="68"/>
  <c r="M37" i="68"/>
  <c r="K37" i="68"/>
  <c r="J37" i="68"/>
  <c r="I37" i="68"/>
  <c r="G37" i="68"/>
  <c r="X36" i="68"/>
  <c r="Y36" i="68" s="1"/>
  <c r="Z36" i="68" s="1"/>
  <c r="U36" i="68"/>
  <c r="V36" i="68" s="1"/>
  <c r="AA36" i="68" s="1"/>
  <c r="AB36" i="68" s="1"/>
  <c r="M36" i="68"/>
  <c r="K36" i="68"/>
  <c r="J36" i="68"/>
  <c r="I36" i="68"/>
  <c r="G36" i="68"/>
  <c r="Y35" i="68"/>
  <c r="Z35" i="68" s="1"/>
  <c r="X35" i="68"/>
  <c r="U35" i="68"/>
  <c r="V35" i="68" s="1"/>
  <c r="AA35" i="68" s="1"/>
  <c r="AB35" i="68" s="1"/>
  <c r="M35" i="68"/>
  <c r="K35" i="68"/>
  <c r="J35" i="68"/>
  <c r="I35" i="68"/>
  <c r="G35" i="68"/>
  <c r="Z34" i="68"/>
  <c r="X34" i="68"/>
  <c r="Y34" i="68" s="1"/>
  <c r="V34" i="68"/>
  <c r="U34" i="68"/>
  <c r="M34" i="68"/>
  <c r="K34" i="68"/>
  <c r="J34" i="68"/>
  <c r="I34" i="68"/>
  <c r="G34" i="68"/>
  <c r="X33" i="68"/>
  <c r="Y33" i="68" s="1"/>
  <c r="Z33" i="68" s="1"/>
  <c r="U33" i="68"/>
  <c r="V33" i="68" s="1"/>
  <c r="AA33" i="68" s="1"/>
  <c r="AB33" i="68" s="1"/>
  <c r="M33" i="68"/>
  <c r="L33" i="68"/>
  <c r="K33" i="68"/>
  <c r="J33" i="68"/>
  <c r="I33" i="68"/>
  <c r="G33" i="68"/>
  <c r="Z32" i="68"/>
  <c r="Y32" i="68"/>
  <c r="X32" i="68"/>
  <c r="U32" i="68"/>
  <c r="V32" i="68" s="1"/>
  <c r="AA32" i="68" s="1"/>
  <c r="AB32" i="68" s="1"/>
  <c r="M32" i="68"/>
  <c r="K32" i="68"/>
  <c r="J32" i="68"/>
  <c r="I32" i="68"/>
  <c r="G32" i="68"/>
  <c r="AA31" i="68"/>
  <c r="AB31" i="68" s="1"/>
  <c r="Z31" i="68"/>
  <c r="X31" i="68"/>
  <c r="Y31" i="68" s="1"/>
  <c r="V31" i="68"/>
  <c r="U31" i="68"/>
  <c r="M31" i="68"/>
  <c r="K31" i="68"/>
  <c r="J31" i="68"/>
  <c r="I31" i="68"/>
  <c r="G31" i="68"/>
  <c r="X30" i="68"/>
  <c r="Y30" i="68" s="1"/>
  <c r="Z30" i="68" s="1"/>
  <c r="AA30" i="68" s="1"/>
  <c r="AB30" i="68" s="1"/>
  <c r="V30" i="68"/>
  <c r="U30" i="68"/>
  <c r="M30" i="68"/>
  <c r="K30" i="68"/>
  <c r="J30" i="68"/>
  <c r="I30" i="68"/>
  <c r="G30" i="68"/>
  <c r="X29" i="68"/>
  <c r="Y29" i="68" s="1"/>
  <c r="Z29" i="68" s="1"/>
  <c r="AA29" i="68" s="1"/>
  <c r="AB29" i="68" s="1"/>
  <c r="V29" i="68"/>
  <c r="U29" i="68"/>
  <c r="M29" i="68"/>
  <c r="K29" i="68"/>
  <c r="J29" i="68"/>
  <c r="I29" i="68"/>
  <c r="G29" i="68"/>
  <c r="Z28" i="68"/>
  <c r="Y28" i="68"/>
  <c r="X28" i="68"/>
  <c r="U28" i="68"/>
  <c r="V28" i="68" s="1"/>
  <c r="M28" i="68"/>
  <c r="K28" i="68"/>
  <c r="L32" i="68" s="1"/>
  <c r="J28" i="68"/>
  <c r="I28" i="68"/>
  <c r="G28" i="68"/>
  <c r="Z27" i="68"/>
  <c r="Y27" i="68"/>
  <c r="X27" i="68"/>
  <c r="U27" i="68"/>
  <c r="V27" i="68" s="1"/>
  <c r="AA27" i="68" s="1"/>
  <c r="AB27" i="68" s="1"/>
  <c r="M27" i="68"/>
  <c r="K27" i="68"/>
  <c r="L31" i="68" s="1"/>
  <c r="J27" i="68"/>
  <c r="I27" i="68"/>
  <c r="G27" i="68"/>
  <c r="AA26" i="68"/>
  <c r="AB26" i="68" s="1"/>
  <c r="Z26" i="68"/>
  <c r="Y26" i="68"/>
  <c r="X26" i="68"/>
  <c r="U26" i="68"/>
  <c r="V26" i="68" s="1"/>
  <c r="M26" i="68"/>
  <c r="K26" i="68"/>
  <c r="L30" i="68" s="1"/>
  <c r="J26" i="68"/>
  <c r="I26" i="68"/>
  <c r="G26" i="68"/>
  <c r="X25" i="68"/>
  <c r="Y25" i="68" s="1"/>
  <c r="Z25" i="68" s="1"/>
  <c r="V25" i="68"/>
  <c r="U25" i="68"/>
  <c r="M25" i="68"/>
  <c r="K25" i="68"/>
  <c r="J25" i="68"/>
  <c r="I25" i="68"/>
  <c r="G25" i="68"/>
  <c r="X24" i="68"/>
  <c r="Y24" i="68" s="1"/>
  <c r="Z24" i="68" s="1"/>
  <c r="U24" i="68"/>
  <c r="V24" i="68" s="1"/>
  <c r="M24" i="68"/>
  <c r="K24" i="68"/>
  <c r="J24" i="68"/>
  <c r="I24" i="68"/>
  <c r="G24" i="68"/>
  <c r="Y23" i="68"/>
  <c r="Z23" i="68" s="1"/>
  <c r="X23" i="68"/>
  <c r="U23" i="68"/>
  <c r="V23" i="68" s="1"/>
  <c r="AA23" i="68" s="1"/>
  <c r="AB23" i="68" s="1"/>
  <c r="M23" i="68"/>
  <c r="K23" i="68"/>
  <c r="J23" i="68"/>
  <c r="I23" i="68"/>
  <c r="G23" i="68"/>
  <c r="X22" i="68"/>
  <c r="Y22" i="68" s="1"/>
  <c r="Z22" i="68" s="1"/>
  <c r="V22" i="68"/>
  <c r="U22" i="68"/>
  <c r="M22" i="68"/>
  <c r="K22" i="68"/>
  <c r="J22" i="68"/>
  <c r="I22" i="68"/>
  <c r="G22" i="68"/>
  <c r="Z21" i="68"/>
  <c r="Y21" i="68"/>
  <c r="X21" i="68"/>
  <c r="U21" i="68"/>
  <c r="V21" i="68" s="1"/>
  <c r="AA21" i="68" s="1"/>
  <c r="AB21" i="68" s="1"/>
  <c r="M21" i="68"/>
  <c r="K21" i="68"/>
  <c r="J21" i="68"/>
  <c r="I21" i="68"/>
  <c r="G21" i="68"/>
  <c r="Y20" i="68"/>
  <c r="Z20" i="68" s="1"/>
  <c r="X20" i="68"/>
  <c r="U20" i="68"/>
  <c r="V20" i="68" s="1"/>
  <c r="AA20" i="68" s="1"/>
  <c r="AB20" i="68" s="1"/>
  <c r="M20" i="68"/>
  <c r="K20" i="68"/>
  <c r="J20" i="68"/>
  <c r="AA19" i="68"/>
  <c r="AB19" i="68" s="1"/>
  <c r="X19" i="68"/>
  <c r="Y19" i="68" s="1"/>
  <c r="Z19" i="68" s="1"/>
  <c r="U19" i="68"/>
  <c r="V19" i="68" s="1"/>
  <c r="M19" i="68"/>
  <c r="K19" i="68"/>
  <c r="L22" i="68" s="1"/>
  <c r="J19" i="68"/>
  <c r="H19" i="68"/>
  <c r="F19" i="68"/>
  <c r="Z18" i="68"/>
  <c r="Y18" i="68"/>
  <c r="X18" i="68"/>
  <c r="V18" i="68"/>
  <c r="U18" i="68"/>
  <c r="O18" i="68"/>
  <c r="M18" i="68"/>
  <c r="K18" i="68"/>
  <c r="J18" i="68"/>
  <c r="H18" i="68"/>
  <c r="F18" i="68"/>
  <c r="Y17" i="68"/>
  <c r="Z17" i="68" s="1"/>
  <c r="X17" i="68"/>
  <c r="U17" i="68"/>
  <c r="V17" i="68" s="1"/>
  <c r="AA17" i="68" s="1"/>
  <c r="AB17" i="68" s="1"/>
  <c r="Q17" i="68"/>
  <c r="R21" i="68" s="1"/>
  <c r="S21" i="68" s="1"/>
  <c r="Q21" i="68" s="1"/>
  <c r="M17" i="68"/>
  <c r="K17" i="68"/>
  <c r="J17" i="68"/>
  <c r="H17" i="68"/>
  <c r="F17" i="68"/>
  <c r="Y16" i="68"/>
  <c r="Z16" i="68" s="1"/>
  <c r="X16" i="68"/>
  <c r="V16" i="68"/>
  <c r="AA16" i="68" s="1"/>
  <c r="AB16" i="68" s="1"/>
  <c r="U16" i="68"/>
  <c r="R16" i="68"/>
  <c r="Q16" i="68"/>
  <c r="O16" i="68"/>
  <c r="M16" i="68"/>
  <c r="K16" i="68"/>
  <c r="L20" i="68" s="1"/>
  <c r="J16" i="68"/>
  <c r="H16" i="68"/>
  <c r="F16" i="68"/>
  <c r="AA15" i="68"/>
  <c r="AB15" i="68" s="1"/>
  <c r="Z15" i="68"/>
  <c r="Y15" i="68"/>
  <c r="X15" i="68"/>
  <c r="U15" i="68"/>
  <c r="V15" i="68" s="1"/>
  <c r="R15" i="68"/>
  <c r="Q15" i="68"/>
  <c r="O15" i="68"/>
  <c r="M15" i="68"/>
  <c r="K15" i="68"/>
  <c r="J15" i="68"/>
  <c r="H15" i="68"/>
  <c r="F15" i="68"/>
  <c r="Y14" i="68"/>
  <c r="Z14" i="68" s="1"/>
  <c r="X14" i="68"/>
  <c r="V14" i="68"/>
  <c r="U14" i="68"/>
  <c r="Q14" i="68"/>
  <c r="M14" i="68"/>
  <c r="K14" i="68"/>
  <c r="J14" i="68"/>
  <c r="H14" i="68"/>
  <c r="F14" i="68"/>
  <c r="Y13" i="68"/>
  <c r="Z13" i="68" s="1"/>
  <c r="X13" i="68"/>
  <c r="V13" i="68"/>
  <c r="AA13" i="68" s="1"/>
  <c r="AB13" i="68" s="1"/>
  <c r="U13" i="68"/>
  <c r="R13" i="68"/>
  <c r="M13" i="68"/>
  <c r="K13" i="68"/>
  <c r="J13" i="68"/>
  <c r="H13" i="68"/>
  <c r="F13" i="68"/>
  <c r="Y12" i="68"/>
  <c r="Z12" i="68" s="1"/>
  <c r="X12" i="68"/>
  <c r="V12" i="68"/>
  <c r="AA12" i="68" s="1"/>
  <c r="AB12" i="68" s="1"/>
  <c r="U12" i="68"/>
  <c r="Q12" i="68"/>
  <c r="M12" i="68"/>
  <c r="K12" i="68"/>
  <c r="J12" i="68"/>
  <c r="H12" i="68"/>
  <c r="F12" i="68"/>
  <c r="Y11" i="68"/>
  <c r="Z11" i="68" s="1"/>
  <c r="AA11" i="68" s="1"/>
  <c r="AB11" i="68" s="1"/>
  <c r="X11" i="68"/>
  <c r="V11" i="68"/>
  <c r="U11" i="68"/>
  <c r="Q11" i="68"/>
  <c r="M11" i="68"/>
  <c r="K11" i="68"/>
  <c r="L15" i="68" s="1"/>
  <c r="J11" i="68"/>
  <c r="H11" i="68"/>
  <c r="F11" i="68"/>
  <c r="AA10" i="68"/>
  <c r="AB10" i="68" s="1"/>
  <c r="Z10" i="68"/>
  <c r="Y10" i="68"/>
  <c r="X10" i="68"/>
  <c r="U10" i="68"/>
  <c r="V10" i="68" s="1"/>
  <c r="M10" i="68"/>
  <c r="K10" i="68"/>
  <c r="L14" i="68" s="1"/>
  <c r="J10" i="68"/>
  <c r="H10" i="68"/>
  <c r="F10" i="68"/>
  <c r="X9" i="68"/>
  <c r="Y9" i="68" s="1"/>
  <c r="Z9" i="68" s="1"/>
  <c r="U9" i="68"/>
  <c r="V9" i="68" s="1"/>
  <c r="AA9" i="68" s="1"/>
  <c r="AB9" i="68" s="1"/>
  <c r="M9" i="68"/>
  <c r="K9" i="68"/>
  <c r="J9" i="68"/>
  <c r="H9" i="68"/>
  <c r="F9" i="68"/>
  <c r="X8" i="68"/>
  <c r="Y8" i="68" s="1"/>
  <c r="Z8" i="68" s="1"/>
  <c r="V8" i="68"/>
  <c r="AA8" i="68" s="1"/>
  <c r="AB8" i="68" s="1"/>
  <c r="U8" i="68"/>
  <c r="M8" i="68"/>
  <c r="K8" i="68"/>
  <c r="J8" i="68"/>
  <c r="H8" i="68"/>
  <c r="F8" i="68"/>
  <c r="Y7" i="68"/>
  <c r="Z7" i="68" s="1"/>
  <c r="X7" i="68"/>
  <c r="U7" i="68"/>
  <c r="V7" i="68" s="1"/>
  <c r="AA7" i="68" s="1"/>
  <c r="AB7" i="68" s="1"/>
  <c r="M7" i="68"/>
  <c r="K7" i="68"/>
  <c r="L11" i="68" s="1"/>
  <c r="J7" i="68"/>
  <c r="H7" i="68"/>
  <c r="F7" i="68"/>
  <c r="X6" i="68"/>
  <c r="Y6" i="68" s="1"/>
  <c r="Z6" i="68" s="1"/>
  <c r="V6" i="68"/>
  <c r="U6" i="68"/>
  <c r="Q6" i="68"/>
  <c r="M6" i="68"/>
  <c r="K6" i="68"/>
  <c r="L8" i="68" s="1"/>
  <c r="J6" i="68"/>
  <c r="H6" i="68"/>
  <c r="F6" i="68"/>
  <c r="AA5" i="68"/>
  <c r="AB5" i="68" s="1"/>
  <c r="X5" i="68"/>
  <c r="Y5" i="68" s="1"/>
  <c r="Z5" i="68" s="1"/>
  <c r="U5" i="68"/>
  <c r="V5" i="68" s="1"/>
  <c r="Q5" i="68"/>
  <c r="M5" i="68"/>
  <c r="K5" i="68"/>
  <c r="J5" i="68"/>
  <c r="H5" i="68"/>
  <c r="F5" i="68"/>
  <c r="Z4" i="68"/>
  <c r="Y4" i="68"/>
  <c r="X4" i="68"/>
  <c r="U4" i="68"/>
  <c r="V4" i="68" s="1"/>
  <c r="AA4" i="68" s="1"/>
  <c r="AB4" i="68" s="1"/>
  <c r="Q4" i="68"/>
  <c r="O4" i="68"/>
  <c r="M4" i="68"/>
  <c r="K4" i="68"/>
  <c r="J4" i="68"/>
  <c r="H4" i="68"/>
  <c r="F4" i="68"/>
  <c r="Y3" i="68"/>
  <c r="Z3" i="68" s="1"/>
  <c r="X3" i="68"/>
  <c r="V3" i="68"/>
  <c r="AA3" i="68" s="1"/>
  <c r="AB3" i="68" s="1"/>
  <c r="U3" i="68"/>
  <c r="Q3" i="68"/>
  <c r="O3" i="68"/>
  <c r="M3" i="68"/>
  <c r="K3" i="68"/>
  <c r="L7" i="68" s="1"/>
  <c r="J3" i="68"/>
  <c r="H3" i="68"/>
  <c r="F3" i="68"/>
  <c r="Z2" i="68"/>
  <c r="AA2" i="68" s="1"/>
  <c r="AB2" i="68" s="1"/>
  <c r="Y2" i="68"/>
  <c r="X2" i="68"/>
  <c r="V2" i="68"/>
  <c r="U2" i="68"/>
  <c r="Q2" i="68"/>
  <c r="M2" i="68"/>
  <c r="H2" i="68"/>
  <c r="F2" i="68"/>
  <c r="Q1" i="68"/>
  <c r="Y86" i="67"/>
  <c r="Z86" i="67" s="1"/>
  <c r="AA86" i="67" s="1"/>
  <c r="AB86" i="67" s="1"/>
  <c r="X86" i="67"/>
  <c r="V86" i="67"/>
  <c r="U86" i="67"/>
  <c r="M86" i="67"/>
  <c r="L86" i="67"/>
  <c r="K86" i="67"/>
  <c r="J86" i="67"/>
  <c r="I86" i="67"/>
  <c r="G86" i="67"/>
  <c r="Z85" i="67"/>
  <c r="Y85" i="67"/>
  <c r="X85" i="67"/>
  <c r="U85" i="67"/>
  <c r="V85" i="67" s="1"/>
  <c r="AA85" i="67" s="1"/>
  <c r="AB85" i="67" s="1"/>
  <c r="M85" i="67"/>
  <c r="L85" i="67"/>
  <c r="K85" i="67"/>
  <c r="J85" i="67"/>
  <c r="I85" i="67"/>
  <c r="G85" i="67"/>
  <c r="Z84" i="67"/>
  <c r="Y84" i="67"/>
  <c r="X84" i="67"/>
  <c r="U84" i="67"/>
  <c r="V84" i="67" s="1"/>
  <c r="AA84" i="67" s="1"/>
  <c r="AB84" i="67" s="1"/>
  <c r="M84" i="67"/>
  <c r="K84" i="67"/>
  <c r="J84" i="67"/>
  <c r="I84" i="67"/>
  <c r="G84" i="67"/>
  <c r="X83" i="67"/>
  <c r="Y83" i="67" s="1"/>
  <c r="Z83" i="67" s="1"/>
  <c r="V83" i="67"/>
  <c r="AA83" i="67" s="1"/>
  <c r="AB83" i="67" s="1"/>
  <c r="U83" i="67"/>
  <c r="M83" i="67"/>
  <c r="K83" i="67"/>
  <c r="J83" i="67"/>
  <c r="I83" i="67"/>
  <c r="G83" i="67"/>
  <c r="X82" i="67"/>
  <c r="Y82" i="67" s="1"/>
  <c r="Z82" i="67" s="1"/>
  <c r="V82" i="67"/>
  <c r="AA82" i="67" s="1"/>
  <c r="AB82" i="67" s="1"/>
  <c r="U82" i="67"/>
  <c r="M82" i="67"/>
  <c r="K82" i="67"/>
  <c r="J82" i="67"/>
  <c r="I82" i="67"/>
  <c r="G82" i="67"/>
  <c r="X81" i="67"/>
  <c r="Y81" i="67" s="1"/>
  <c r="Z81" i="67" s="1"/>
  <c r="U81" i="67"/>
  <c r="V81" i="67" s="1"/>
  <c r="AA81" i="67" s="1"/>
  <c r="AB81" i="67" s="1"/>
  <c r="M81" i="67"/>
  <c r="L81" i="67"/>
  <c r="K81" i="67"/>
  <c r="J81" i="67"/>
  <c r="I81" i="67"/>
  <c r="G81" i="67"/>
  <c r="Y80" i="67"/>
  <c r="Z80" i="67" s="1"/>
  <c r="X80" i="67"/>
  <c r="V80" i="67"/>
  <c r="U80" i="67"/>
  <c r="M80" i="67"/>
  <c r="K80" i="67"/>
  <c r="J80" i="67"/>
  <c r="I80" i="67"/>
  <c r="G80" i="67"/>
  <c r="Y79" i="67"/>
  <c r="Z79" i="67" s="1"/>
  <c r="X79" i="67"/>
  <c r="V79" i="67"/>
  <c r="U79" i="67"/>
  <c r="M79" i="67"/>
  <c r="K79" i="67"/>
  <c r="J79" i="67"/>
  <c r="I79" i="67"/>
  <c r="G79" i="67"/>
  <c r="X78" i="67"/>
  <c r="Y78" i="67" s="1"/>
  <c r="Z78" i="67" s="1"/>
  <c r="U78" i="67"/>
  <c r="V78" i="67" s="1"/>
  <c r="AA78" i="67" s="1"/>
  <c r="AB78" i="67" s="1"/>
  <c r="M78" i="67"/>
  <c r="K78" i="67"/>
  <c r="J78" i="67"/>
  <c r="I78" i="67"/>
  <c r="G78" i="67"/>
  <c r="X77" i="67"/>
  <c r="Y77" i="67" s="1"/>
  <c r="Z77" i="67" s="1"/>
  <c r="U77" i="67"/>
  <c r="V77" i="67" s="1"/>
  <c r="M77" i="67"/>
  <c r="K77" i="67"/>
  <c r="J77" i="67"/>
  <c r="I77" i="67"/>
  <c r="G77" i="67"/>
  <c r="X76" i="67"/>
  <c r="Y76" i="67" s="1"/>
  <c r="Z76" i="67" s="1"/>
  <c r="AA76" i="67" s="1"/>
  <c r="AB76" i="67" s="1"/>
  <c r="V76" i="67"/>
  <c r="U76" i="67"/>
  <c r="M76" i="67"/>
  <c r="K76" i="67"/>
  <c r="J76" i="67"/>
  <c r="I76" i="67"/>
  <c r="G76" i="67"/>
  <c r="X75" i="67"/>
  <c r="Y75" i="67" s="1"/>
  <c r="Z75" i="67" s="1"/>
  <c r="AA75" i="67" s="1"/>
  <c r="AB75" i="67" s="1"/>
  <c r="V75" i="67"/>
  <c r="U75" i="67"/>
  <c r="M75" i="67"/>
  <c r="K75" i="67"/>
  <c r="L79" i="67" s="1"/>
  <c r="J75" i="67"/>
  <c r="I75" i="67"/>
  <c r="G75" i="67"/>
  <c r="Z74" i="67"/>
  <c r="AA74" i="67" s="1"/>
  <c r="AB74" i="67" s="1"/>
  <c r="Y74" i="67"/>
  <c r="X74" i="67"/>
  <c r="V74" i="67"/>
  <c r="U74" i="67"/>
  <c r="M74" i="67"/>
  <c r="L74" i="67"/>
  <c r="K74" i="67"/>
  <c r="J74" i="67"/>
  <c r="I74" i="67"/>
  <c r="G74" i="67"/>
  <c r="AA73" i="67"/>
  <c r="AB73" i="67" s="1"/>
  <c r="Z73" i="67"/>
  <c r="Y73" i="67"/>
  <c r="X73" i="67"/>
  <c r="U73" i="67"/>
  <c r="V73" i="67" s="1"/>
  <c r="M73" i="67"/>
  <c r="L73" i="67"/>
  <c r="K73" i="67"/>
  <c r="J73" i="67"/>
  <c r="I73" i="67"/>
  <c r="G73" i="67"/>
  <c r="AA72" i="67"/>
  <c r="AB72" i="67" s="1"/>
  <c r="Z72" i="67"/>
  <c r="Y72" i="67"/>
  <c r="X72" i="67"/>
  <c r="U72" i="67"/>
  <c r="V72" i="67" s="1"/>
  <c r="M72" i="67"/>
  <c r="L72" i="67"/>
  <c r="K72" i="67"/>
  <c r="J72" i="67"/>
  <c r="I72" i="67"/>
  <c r="G72" i="67"/>
  <c r="X71" i="67"/>
  <c r="Y71" i="67" s="1"/>
  <c r="Z71" i="67" s="1"/>
  <c r="U71" i="67"/>
  <c r="V71" i="67" s="1"/>
  <c r="AA71" i="67" s="1"/>
  <c r="AB71" i="67" s="1"/>
  <c r="M71" i="67"/>
  <c r="K71" i="67"/>
  <c r="J71" i="67"/>
  <c r="I71" i="67"/>
  <c r="G71" i="67"/>
  <c r="X70" i="67"/>
  <c r="Y70" i="67" s="1"/>
  <c r="Z70" i="67" s="1"/>
  <c r="U70" i="67"/>
  <c r="V70" i="67" s="1"/>
  <c r="AA70" i="67" s="1"/>
  <c r="AB70" i="67" s="1"/>
  <c r="M70" i="67"/>
  <c r="K70" i="67"/>
  <c r="J70" i="67"/>
  <c r="I70" i="67"/>
  <c r="G70" i="67"/>
  <c r="Y69" i="67"/>
  <c r="Z69" i="67" s="1"/>
  <c r="X69" i="67"/>
  <c r="U69" i="67"/>
  <c r="V69" i="67" s="1"/>
  <c r="AA69" i="67" s="1"/>
  <c r="AB69" i="67" s="1"/>
  <c r="M69" i="67"/>
  <c r="K69" i="67"/>
  <c r="L71" i="67" s="1"/>
  <c r="J69" i="67"/>
  <c r="I69" i="67"/>
  <c r="G69" i="67"/>
  <c r="X68" i="67"/>
  <c r="Y68" i="67" s="1"/>
  <c r="Z68" i="67" s="1"/>
  <c r="V68" i="67"/>
  <c r="U68" i="67"/>
  <c r="M68" i="67"/>
  <c r="K68" i="67"/>
  <c r="L68" i="67" s="1"/>
  <c r="J68" i="67"/>
  <c r="I68" i="67"/>
  <c r="G68" i="67"/>
  <c r="X67" i="67"/>
  <c r="Y67" i="67" s="1"/>
  <c r="Z67" i="67" s="1"/>
  <c r="AA67" i="67" s="1"/>
  <c r="AB67" i="67" s="1"/>
  <c r="V67" i="67"/>
  <c r="U67" i="67"/>
  <c r="M67" i="67"/>
  <c r="K67" i="67"/>
  <c r="J67" i="67"/>
  <c r="I67" i="67"/>
  <c r="G67" i="67"/>
  <c r="Y66" i="67"/>
  <c r="Z66" i="67" s="1"/>
  <c r="X66" i="67"/>
  <c r="U66" i="67"/>
  <c r="V66" i="67" s="1"/>
  <c r="AA66" i="67" s="1"/>
  <c r="AB66" i="67" s="1"/>
  <c r="M66" i="67"/>
  <c r="K66" i="67"/>
  <c r="J66" i="67"/>
  <c r="I66" i="67"/>
  <c r="G66" i="67"/>
  <c r="Y65" i="67"/>
  <c r="Z65" i="67" s="1"/>
  <c r="X65" i="67"/>
  <c r="U65" i="67"/>
  <c r="V65" i="67" s="1"/>
  <c r="M65" i="67"/>
  <c r="K65" i="67"/>
  <c r="J65" i="67"/>
  <c r="I65" i="67"/>
  <c r="G65" i="67"/>
  <c r="Y64" i="67"/>
  <c r="Z64" i="67" s="1"/>
  <c r="AA64" i="67" s="1"/>
  <c r="AB64" i="67" s="1"/>
  <c r="X64" i="67"/>
  <c r="V64" i="67"/>
  <c r="U64" i="67"/>
  <c r="M64" i="67"/>
  <c r="K64" i="67"/>
  <c r="J64" i="67"/>
  <c r="I64" i="67"/>
  <c r="G64" i="67"/>
  <c r="Y63" i="67"/>
  <c r="Z63" i="67" s="1"/>
  <c r="AA63" i="67" s="1"/>
  <c r="AB63" i="67" s="1"/>
  <c r="X63" i="67"/>
  <c r="V63" i="67"/>
  <c r="U63" i="67"/>
  <c r="M63" i="67"/>
  <c r="K63" i="67"/>
  <c r="L67" i="67" s="1"/>
  <c r="J63" i="67"/>
  <c r="I63" i="67"/>
  <c r="G63" i="67"/>
  <c r="Y62" i="67"/>
  <c r="Z62" i="67" s="1"/>
  <c r="AA62" i="67" s="1"/>
  <c r="AB62" i="67" s="1"/>
  <c r="X62" i="67"/>
  <c r="V62" i="67"/>
  <c r="U62" i="67"/>
  <c r="M62" i="67"/>
  <c r="K62" i="67"/>
  <c r="L66" i="67" s="1"/>
  <c r="J62" i="67"/>
  <c r="I62" i="67"/>
  <c r="G62" i="67"/>
  <c r="Z61" i="67"/>
  <c r="Y61" i="67"/>
  <c r="X61" i="67"/>
  <c r="U61" i="67"/>
  <c r="V61" i="67" s="1"/>
  <c r="M61" i="67"/>
  <c r="K61" i="67"/>
  <c r="L65" i="67" s="1"/>
  <c r="J61" i="67"/>
  <c r="I61" i="67"/>
  <c r="G61" i="67"/>
  <c r="Z60" i="67"/>
  <c r="Y60" i="67"/>
  <c r="X60" i="67"/>
  <c r="U60" i="67"/>
  <c r="V60" i="67" s="1"/>
  <c r="AA60" i="67" s="1"/>
  <c r="AB60" i="67" s="1"/>
  <c r="M60" i="67"/>
  <c r="K60" i="67"/>
  <c r="L64" i="67" s="1"/>
  <c r="J60" i="67"/>
  <c r="I60" i="67"/>
  <c r="G60" i="67"/>
  <c r="X59" i="67"/>
  <c r="Y59" i="67" s="1"/>
  <c r="Z59" i="67" s="1"/>
  <c r="V59" i="67"/>
  <c r="AA59" i="67" s="1"/>
  <c r="AB59" i="67" s="1"/>
  <c r="U59" i="67"/>
  <c r="M59" i="67"/>
  <c r="K59" i="67"/>
  <c r="J59" i="67"/>
  <c r="I59" i="67"/>
  <c r="G59" i="67"/>
  <c r="X58" i="67"/>
  <c r="Y58" i="67" s="1"/>
  <c r="Z58" i="67" s="1"/>
  <c r="U58" i="67"/>
  <c r="V58" i="67" s="1"/>
  <c r="AA58" i="67" s="1"/>
  <c r="AB58" i="67" s="1"/>
  <c r="M58" i="67"/>
  <c r="L58" i="67"/>
  <c r="K58" i="67"/>
  <c r="J58" i="67"/>
  <c r="I58" i="67"/>
  <c r="G58" i="67"/>
  <c r="X57" i="67"/>
  <c r="Y57" i="67" s="1"/>
  <c r="Z57" i="67" s="1"/>
  <c r="U57" i="67"/>
  <c r="V57" i="67" s="1"/>
  <c r="AA57" i="67" s="1"/>
  <c r="AB57" i="67" s="1"/>
  <c r="M57" i="67"/>
  <c r="K57" i="67"/>
  <c r="J57" i="67"/>
  <c r="I57" i="67"/>
  <c r="G57" i="67"/>
  <c r="X56" i="67"/>
  <c r="Y56" i="67" s="1"/>
  <c r="Z56" i="67" s="1"/>
  <c r="V56" i="67"/>
  <c r="U56" i="67"/>
  <c r="M56" i="67"/>
  <c r="K56" i="67"/>
  <c r="L59" i="67" s="1"/>
  <c r="J56" i="67"/>
  <c r="I56" i="67"/>
  <c r="G56" i="67"/>
  <c r="X55" i="67"/>
  <c r="Y55" i="67" s="1"/>
  <c r="Z55" i="67" s="1"/>
  <c r="U55" i="67"/>
  <c r="V55" i="67" s="1"/>
  <c r="M55" i="67"/>
  <c r="K55" i="67"/>
  <c r="J55" i="67"/>
  <c r="I55" i="67"/>
  <c r="G55" i="67"/>
  <c r="Y54" i="67"/>
  <c r="Z54" i="67" s="1"/>
  <c r="X54" i="67"/>
  <c r="V54" i="67"/>
  <c r="AA54" i="67" s="1"/>
  <c r="AB54" i="67" s="1"/>
  <c r="U54" i="67"/>
  <c r="M54" i="67"/>
  <c r="K54" i="67"/>
  <c r="J54" i="67"/>
  <c r="I54" i="67"/>
  <c r="G54" i="67"/>
  <c r="Y53" i="67"/>
  <c r="Z53" i="67" s="1"/>
  <c r="X53" i="67"/>
  <c r="V53" i="67"/>
  <c r="AA53" i="67" s="1"/>
  <c r="AB53" i="67" s="1"/>
  <c r="U53" i="67"/>
  <c r="M53" i="67"/>
  <c r="K53" i="67"/>
  <c r="J53" i="67"/>
  <c r="I53" i="67"/>
  <c r="G53" i="67"/>
  <c r="Y52" i="67"/>
  <c r="Z52" i="67" s="1"/>
  <c r="X52" i="67"/>
  <c r="V52" i="67"/>
  <c r="AA52" i="67" s="1"/>
  <c r="AB52" i="67" s="1"/>
  <c r="U52" i="67"/>
  <c r="M52" i="67"/>
  <c r="K52" i="67"/>
  <c r="J52" i="67"/>
  <c r="I52" i="67"/>
  <c r="G52" i="67"/>
  <c r="Y51" i="67"/>
  <c r="Z51" i="67" s="1"/>
  <c r="AA51" i="67" s="1"/>
  <c r="AB51" i="67" s="1"/>
  <c r="X51" i="67"/>
  <c r="V51" i="67"/>
  <c r="U51" i="67"/>
  <c r="M51" i="67"/>
  <c r="K51" i="67"/>
  <c r="L55" i="67" s="1"/>
  <c r="J51" i="67"/>
  <c r="I51" i="67"/>
  <c r="G51" i="67"/>
  <c r="Z50" i="67"/>
  <c r="AA50" i="67" s="1"/>
  <c r="AB50" i="67" s="1"/>
  <c r="Y50" i="67"/>
  <c r="X50" i="67"/>
  <c r="V50" i="67"/>
  <c r="U50" i="67"/>
  <c r="M50" i="67"/>
  <c r="K50" i="67"/>
  <c r="J50" i="67"/>
  <c r="I50" i="67"/>
  <c r="G50" i="67"/>
  <c r="AA49" i="67"/>
  <c r="AB49" i="67" s="1"/>
  <c r="Z49" i="67"/>
  <c r="Y49" i="67"/>
  <c r="X49" i="67"/>
  <c r="U49" i="67"/>
  <c r="V49" i="67" s="1"/>
  <c r="M49" i="67"/>
  <c r="L49" i="67"/>
  <c r="K49" i="67"/>
  <c r="J49" i="67"/>
  <c r="I49" i="67"/>
  <c r="G49" i="67"/>
  <c r="AA48" i="67"/>
  <c r="AB48" i="67" s="1"/>
  <c r="Z48" i="67"/>
  <c r="Y48" i="67"/>
  <c r="X48" i="67"/>
  <c r="V48" i="67"/>
  <c r="U48" i="67"/>
  <c r="M48" i="67"/>
  <c r="K48" i="67"/>
  <c r="J48" i="67"/>
  <c r="I48" i="67"/>
  <c r="G48" i="67"/>
  <c r="AB47" i="67"/>
  <c r="X47" i="67"/>
  <c r="Y47" i="67" s="1"/>
  <c r="Z47" i="67" s="1"/>
  <c r="V47" i="67"/>
  <c r="AA47" i="67" s="1"/>
  <c r="U47" i="67"/>
  <c r="M47" i="67"/>
  <c r="K47" i="67"/>
  <c r="L51" i="67" s="1"/>
  <c r="J47" i="67"/>
  <c r="I47" i="67"/>
  <c r="G47" i="67"/>
  <c r="X46" i="67"/>
  <c r="Y46" i="67" s="1"/>
  <c r="Z46" i="67" s="1"/>
  <c r="V46" i="67"/>
  <c r="U46" i="67"/>
  <c r="M46" i="67"/>
  <c r="K46" i="67"/>
  <c r="J46" i="67"/>
  <c r="I46" i="67"/>
  <c r="G46" i="67"/>
  <c r="Y45" i="67"/>
  <c r="Z45" i="67" s="1"/>
  <c r="X45" i="67"/>
  <c r="U45" i="67"/>
  <c r="V45" i="67" s="1"/>
  <c r="M45" i="67"/>
  <c r="L45" i="67"/>
  <c r="K45" i="67"/>
  <c r="J45" i="67"/>
  <c r="I45" i="67"/>
  <c r="G45" i="67"/>
  <c r="Y44" i="67"/>
  <c r="Z44" i="67" s="1"/>
  <c r="X44" i="67"/>
  <c r="U44" i="67"/>
  <c r="V44" i="67" s="1"/>
  <c r="M44" i="67"/>
  <c r="K44" i="67"/>
  <c r="L48" i="67" s="1"/>
  <c r="J44" i="67"/>
  <c r="I44" i="67"/>
  <c r="G44" i="67"/>
  <c r="X43" i="67"/>
  <c r="Y43" i="67" s="1"/>
  <c r="Z43" i="67" s="1"/>
  <c r="V43" i="67"/>
  <c r="U43" i="67"/>
  <c r="M43" i="67"/>
  <c r="K43" i="67"/>
  <c r="J43" i="67"/>
  <c r="I43" i="67"/>
  <c r="G43" i="67"/>
  <c r="X42" i="67"/>
  <c r="Y42" i="67" s="1"/>
  <c r="Z42" i="67" s="1"/>
  <c r="U42" i="67"/>
  <c r="V42" i="67" s="1"/>
  <c r="M42" i="67"/>
  <c r="K42" i="67"/>
  <c r="J42" i="67"/>
  <c r="I42" i="67"/>
  <c r="G42" i="67"/>
  <c r="X41" i="67"/>
  <c r="Y41" i="67" s="1"/>
  <c r="Z41" i="67" s="1"/>
  <c r="U41" i="67"/>
  <c r="V41" i="67" s="1"/>
  <c r="M41" i="67"/>
  <c r="K41" i="67"/>
  <c r="J41" i="67"/>
  <c r="I41" i="67"/>
  <c r="G41" i="67"/>
  <c r="X40" i="67"/>
  <c r="Y40" i="67" s="1"/>
  <c r="Z40" i="67" s="1"/>
  <c r="AA40" i="67" s="1"/>
  <c r="AB40" i="67" s="1"/>
  <c r="V40" i="67"/>
  <c r="U40" i="67"/>
  <c r="M40" i="67"/>
  <c r="K40" i="67"/>
  <c r="L44" i="67" s="1"/>
  <c r="J40" i="67"/>
  <c r="I40" i="67"/>
  <c r="G40" i="67"/>
  <c r="X39" i="67"/>
  <c r="Y39" i="67" s="1"/>
  <c r="Z39" i="67" s="1"/>
  <c r="AA39" i="67" s="1"/>
  <c r="AB39" i="67" s="1"/>
  <c r="V39" i="67"/>
  <c r="U39" i="67"/>
  <c r="M39" i="67"/>
  <c r="K39" i="67"/>
  <c r="J39" i="67"/>
  <c r="I39" i="67"/>
  <c r="G39" i="67"/>
  <c r="Y38" i="67"/>
  <c r="Z38" i="67" s="1"/>
  <c r="AA38" i="67" s="1"/>
  <c r="AB38" i="67" s="1"/>
  <c r="X38" i="67"/>
  <c r="V38" i="67"/>
  <c r="U38" i="67"/>
  <c r="M38" i="67"/>
  <c r="K38" i="67"/>
  <c r="L42" i="67" s="1"/>
  <c r="J38" i="67"/>
  <c r="I38" i="67"/>
  <c r="G38" i="67"/>
  <c r="Z37" i="67"/>
  <c r="AA37" i="67" s="1"/>
  <c r="AB37" i="67" s="1"/>
  <c r="Y37" i="67"/>
  <c r="X37" i="67"/>
  <c r="U37" i="67"/>
  <c r="V37" i="67" s="1"/>
  <c r="M37" i="67"/>
  <c r="K37" i="67"/>
  <c r="L41" i="67" s="1"/>
  <c r="J37" i="67"/>
  <c r="I37" i="67"/>
  <c r="G37" i="67"/>
  <c r="Z36" i="67"/>
  <c r="Y36" i="67"/>
  <c r="X36" i="67"/>
  <c r="U36" i="67"/>
  <c r="V36" i="67" s="1"/>
  <c r="AA36" i="67" s="1"/>
  <c r="AB36" i="67" s="1"/>
  <c r="M36" i="67"/>
  <c r="L36" i="67"/>
  <c r="K36" i="67"/>
  <c r="J36" i="67"/>
  <c r="I36" i="67"/>
  <c r="G36" i="67"/>
  <c r="AA35" i="67"/>
  <c r="AB35" i="67" s="1"/>
  <c r="X35" i="67"/>
  <c r="Y35" i="67" s="1"/>
  <c r="Z35" i="67" s="1"/>
  <c r="V35" i="67"/>
  <c r="U35" i="67"/>
  <c r="M35" i="67"/>
  <c r="K35" i="67"/>
  <c r="J35" i="67"/>
  <c r="I35" i="67"/>
  <c r="G35" i="67"/>
  <c r="X34" i="67"/>
  <c r="Y34" i="67" s="1"/>
  <c r="Z34" i="67" s="1"/>
  <c r="U34" i="67"/>
  <c r="V34" i="67" s="1"/>
  <c r="M34" i="67"/>
  <c r="K34" i="67"/>
  <c r="J34" i="67"/>
  <c r="I34" i="67"/>
  <c r="G34" i="67"/>
  <c r="X33" i="67"/>
  <c r="Y33" i="67" s="1"/>
  <c r="Z33" i="67" s="1"/>
  <c r="V33" i="67"/>
  <c r="U33" i="67"/>
  <c r="M33" i="67"/>
  <c r="K33" i="67"/>
  <c r="J33" i="67"/>
  <c r="I33" i="67"/>
  <c r="G33" i="67"/>
  <c r="X32" i="67"/>
  <c r="Y32" i="67" s="1"/>
  <c r="Z32" i="67" s="1"/>
  <c r="V32" i="67"/>
  <c r="U32" i="67"/>
  <c r="M32" i="67"/>
  <c r="K32" i="67"/>
  <c r="L33" i="67" s="1"/>
  <c r="J32" i="67"/>
  <c r="I32" i="67"/>
  <c r="G32" i="67"/>
  <c r="X31" i="67"/>
  <c r="Y31" i="67" s="1"/>
  <c r="Z31" i="67" s="1"/>
  <c r="U31" i="67"/>
  <c r="V31" i="67" s="1"/>
  <c r="AA31" i="67" s="1"/>
  <c r="AB31" i="67" s="1"/>
  <c r="M31" i="67"/>
  <c r="K31" i="67"/>
  <c r="L35" i="67" s="1"/>
  <c r="J31" i="67"/>
  <c r="I31" i="67"/>
  <c r="G31" i="67"/>
  <c r="Y30" i="67"/>
  <c r="Z30" i="67" s="1"/>
  <c r="X30" i="67"/>
  <c r="V30" i="67"/>
  <c r="U30" i="67"/>
  <c r="M30" i="67"/>
  <c r="K30" i="67"/>
  <c r="J30" i="67"/>
  <c r="I30" i="67"/>
  <c r="G30" i="67"/>
  <c r="Z29" i="67"/>
  <c r="X29" i="67"/>
  <c r="Y29" i="67" s="1"/>
  <c r="U29" i="67"/>
  <c r="V29" i="67" s="1"/>
  <c r="AA29" i="67" s="1"/>
  <c r="AB29" i="67" s="1"/>
  <c r="M29" i="67"/>
  <c r="K29" i="67"/>
  <c r="J29" i="67"/>
  <c r="I29" i="67"/>
  <c r="G29" i="67"/>
  <c r="X28" i="67"/>
  <c r="Y28" i="67" s="1"/>
  <c r="Z28" i="67" s="1"/>
  <c r="U28" i="67"/>
  <c r="V28" i="67" s="1"/>
  <c r="M28" i="67"/>
  <c r="K28" i="67"/>
  <c r="J28" i="67"/>
  <c r="I28" i="67"/>
  <c r="G28" i="67"/>
  <c r="Z27" i="67"/>
  <c r="AA27" i="67" s="1"/>
  <c r="AB27" i="67" s="1"/>
  <c r="X27" i="67"/>
  <c r="Y27" i="67" s="1"/>
  <c r="V27" i="67"/>
  <c r="U27" i="67"/>
  <c r="M27" i="67"/>
  <c r="L27" i="67"/>
  <c r="K27" i="67"/>
  <c r="J27" i="67"/>
  <c r="I27" i="67"/>
  <c r="G27" i="67"/>
  <c r="AA26" i="67"/>
  <c r="AB26" i="67" s="1"/>
  <c r="Y26" i="67"/>
  <c r="Z26" i="67" s="1"/>
  <c r="X26" i="67"/>
  <c r="V26" i="67"/>
  <c r="U26" i="67"/>
  <c r="M26" i="67"/>
  <c r="K26" i="67"/>
  <c r="J26" i="67"/>
  <c r="Z25" i="67"/>
  <c r="AA25" i="67" s="1"/>
  <c r="AB25" i="67" s="1"/>
  <c r="X25" i="67"/>
  <c r="Y25" i="67" s="1"/>
  <c r="V25" i="67"/>
  <c r="U25" i="67"/>
  <c r="M25" i="67"/>
  <c r="L25" i="67"/>
  <c r="K25" i="67"/>
  <c r="J25" i="67"/>
  <c r="H25" i="67"/>
  <c r="F25" i="67"/>
  <c r="Y24" i="67"/>
  <c r="Z24" i="67" s="1"/>
  <c r="AA24" i="67" s="1"/>
  <c r="AB24" i="67" s="1"/>
  <c r="X24" i="67"/>
  <c r="V24" i="67"/>
  <c r="U24" i="67"/>
  <c r="M24" i="67"/>
  <c r="K24" i="67"/>
  <c r="J24" i="67"/>
  <c r="H24" i="67"/>
  <c r="F24" i="67"/>
  <c r="Z23" i="67"/>
  <c r="AA23" i="67" s="1"/>
  <c r="AB23" i="67" s="1"/>
  <c r="Y23" i="67"/>
  <c r="X23" i="67"/>
  <c r="U23" i="67"/>
  <c r="V23" i="67" s="1"/>
  <c r="M23" i="67"/>
  <c r="K23" i="67"/>
  <c r="J23" i="67"/>
  <c r="H23" i="67"/>
  <c r="F23" i="67"/>
  <c r="AB22" i="67"/>
  <c r="Z22" i="67"/>
  <c r="Y22" i="67"/>
  <c r="X22" i="67"/>
  <c r="U22" i="67"/>
  <c r="V22" i="67" s="1"/>
  <c r="AA22" i="67" s="1"/>
  <c r="M22" i="67"/>
  <c r="K22" i="67"/>
  <c r="J22" i="67"/>
  <c r="H22" i="67"/>
  <c r="F22" i="67"/>
  <c r="X21" i="67"/>
  <c r="Y21" i="67" s="1"/>
  <c r="Z21" i="67" s="1"/>
  <c r="U21" i="67"/>
  <c r="V21" i="67" s="1"/>
  <c r="M21" i="67"/>
  <c r="K21" i="67"/>
  <c r="J21" i="67"/>
  <c r="H21" i="67"/>
  <c r="F21" i="67"/>
  <c r="Z20" i="67"/>
  <c r="Y20" i="67"/>
  <c r="X20" i="67"/>
  <c r="V20" i="67"/>
  <c r="U20" i="67"/>
  <c r="M20" i="67"/>
  <c r="K20" i="67"/>
  <c r="L24" i="67" s="1"/>
  <c r="J20" i="67"/>
  <c r="H20" i="67"/>
  <c r="F20" i="67"/>
  <c r="X19" i="67"/>
  <c r="Y19" i="67" s="1"/>
  <c r="Z19" i="67" s="1"/>
  <c r="AA19" i="67" s="1"/>
  <c r="AB19" i="67" s="1"/>
  <c r="V19" i="67"/>
  <c r="U19" i="67"/>
  <c r="M19" i="67"/>
  <c r="K19" i="67"/>
  <c r="J19" i="67"/>
  <c r="H19" i="67"/>
  <c r="F19" i="67"/>
  <c r="AB18" i="67"/>
  <c r="Y18" i="67"/>
  <c r="Z18" i="67" s="1"/>
  <c r="X18" i="67"/>
  <c r="V18" i="67"/>
  <c r="AA18" i="67" s="1"/>
  <c r="U18" i="67"/>
  <c r="O18" i="67"/>
  <c r="M18" i="67"/>
  <c r="K18" i="67"/>
  <c r="L22" i="67" s="1"/>
  <c r="J18" i="67"/>
  <c r="H18" i="67"/>
  <c r="F18" i="67"/>
  <c r="X17" i="67"/>
  <c r="Y17" i="67" s="1"/>
  <c r="Z17" i="67" s="1"/>
  <c r="U17" i="67"/>
  <c r="V17" i="67" s="1"/>
  <c r="AA17" i="67" s="1"/>
  <c r="AB17" i="67" s="1"/>
  <c r="Q17" i="67"/>
  <c r="M17" i="67"/>
  <c r="K17" i="67"/>
  <c r="J17" i="67"/>
  <c r="H17" i="67"/>
  <c r="F17" i="67"/>
  <c r="X16" i="67"/>
  <c r="Y16" i="67" s="1"/>
  <c r="Z16" i="67" s="1"/>
  <c r="AA16" i="67" s="1"/>
  <c r="AB16" i="67" s="1"/>
  <c r="V16" i="67"/>
  <c r="U16" i="67"/>
  <c r="R16" i="67"/>
  <c r="Q16" i="67"/>
  <c r="O16" i="67"/>
  <c r="M16" i="67"/>
  <c r="K16" i="67"/>
  <c r="L20" i="67" s="1"/>
  <c r="J16" i="67"/>
  <c r="H16" i="67"/>
  <c r="F16" i="67"/>
  <c r="AB15" i="67"/>
  <c r="Y15" i="67"/>
  <c r="Z15" i="67" s="1"/>
  <c r="X15" i="67"/>
  <c r="V15" i="67"/>
  <c r="AA15" i="67" s="1"/>
  <c r="U15" i="67"/>
  <c r="Q15" i="67"/>
  <c r="R15" i="67" s="1"/>
  <c r="O15" i="67"/>
  <c r="M15" i="67"/>
  <c r="K15" i="67"/>
  <c r="J15" i="67"/>
  <c r="H15" i="67"/>
  <c r="F15" i="67"/>
  <c r="Y14" i="67"/>
  <c r="Z14" i="67" s="1"/>
  <c r="X14" i="67"/>
  <c r="V14" i="67"/>
  <c r="U14" i="67"/>
  <c r="Q14" i="67"/>
  <c r="M14" i="67"/>
  <c r="L14" i="67"/>
  <c r="K14" i="67"/>
  <c r="J14" i="67"/>
  <c r="H14" i="67"/>
  <c r="F14" i="67"/>
  <c r="Z13" i="67"/>
  <c r="X13" i="67"/>
  <c r="Y13" i="67" s="1"/>
  <c r="U13" i="67"/>
  <c r="V13" i="67" s="1"/>
  <c r="R13" i="67"/>
  <c r="M13" i="67"/>
  <c r="K13" i="67"/>
  <c r="J13" i="67"/>
  <c r="H13" i="67"/>
  <c r="F13" i="67"/>
  <c r="X12" i="67"/>
  <c r="Y12" i="67" s="1"/>
  <c r="Z12" i="67" s="1"/>
  <c r="U12" i="67"/>
  <c r="V12" i="67" s="1"/>
  <c r="AA12" i="67" s="1"/>
  <c r="AB12" i="67" s="1"/>
  <c r="Q12" i="67"/>
  <c r="R21" i="67" s="1"/>
  <c r="S21" i="67" s="1"/>
  <c r="Q21" i="67" s="1"/>
  <c r="M12" i="67"/>
  <c r="K12" i="67"/>
  <c r="J12" i="67"/>
  <c r="H12" i="67"/>
  <c r="F12" i="67"/>
  <c r="X11" i="67"/>
  <c r="Y11" i="67" s="1"/>
  <c r="Z11" i="67" s="1"/>
  <c r="AA11" i="67" s="1"/>
  <c r="AB11" i="67" s="1"/>
  <c r="V11" i="67"/>
  <c r="U11" i="67"/>
  <c r="Q11" i="67"/>
  <c r="M11" i="67"/>
  <c r="K11" i="67"/>
  <c r="L15" i="67" s="1"/>
  <c r="J11" i="67"/>
  <c r="H11" i="67"/>
  <c r="F11" i="67"/>
  <c r="Z10" i="67"/>
  <c r="Y10" i="67"/>
  <c r="X10" i="67"/>
  <c r="V10" i="67"/>
  <c r="U10" i="67"/>
  <c r="M10" i="67"/>
  <c r="L10" i="67"/>
  <c r="K10" i="67"/>
  <c r="J10" i="67"/>
  <c r="H10" i="67"/>
  <c r="F10" i="67"/>
  <c r="X9" i="67"/>
  <c r="Y9" i="67" s="1"/>
  <c r="Z9" i="67" s="1"/>
  <c r="AA9" i="67" s="1"/>
  <c r="AB9" i="67" s="1"/>
  <c r="U9" i="67"/>
  <c r="V9" i="67" s="1"/>
  <c r="M9" i="67"/>
  <c r="L9" i="67"/>
  <c r="K9" i="67"/>
  <c r="J9" i="67"/>
  <c r="H9" i="67"/>
  <c r="F9" i="67"/>
  <c r="Z8" i="67"/>
  <c r="Y8" i="67"/>
  <c r="X8" i="67"/>
  <c r="U8" i="67"/>
  <c r="V8" i="67" s="1"/>
  <c r="AA8" i="67" s="1"/>
  <c r="AB8" i="67" s="1"/>
  <c r="M8" i="67"/>
  <c r="K8" i="67"/>
  <c r="L12" i="67" s="1"/>
  <c r="J8" i="67"/>
  <c r="H8" i="67"/>
  <c r="F8" i="67"/>
  <c r="X7" i="67"/>
  <c r="Y7" i="67" s="1"/>
  <c r="Z7" i="67" s="1"/>
  <c r="U7" i="67"/>
  <c r="V7" i="67" s="1"/>
  <c r="M7" i="67"/>
  <c r="K7" i="67"/>
  <c r="J7" i="67"/>
  <c r="H7" i="67"/>
  <c r="F7" i="67"/>
  <c r="AB6" i="67"/>
  <c r="X6" i="67"/>
  <c r="Y6" i="67" s="1"/>
  <c r="Z6" i="67" s="1"/>
  <c r="U6" i="67"/>
  <c r="V6" i="67" s="1"/>
  <c r="AA6" i="67" s="1"/>
  <c r="Q6" i="67"/>
  <c r="M6" i="67"/>
  <c r="K6" i="67"/>
  <c r="J6" i="67"/>
  <c r="H6" i="67"/>
  <c r="F6" i="67"/>
  <c r="X5" i="67"/>
  <c r="Y5" i="67" s="1"/>
  <c r="Z5" i="67" s="1"/>
  <c r="U5" i="67"/>
  <c r="V5" i="67" s="1"/>
  <c r="Q5" i="67"/>
  <c r="M5" i="67"/>
  <c r="K5" i="67"/>
  <c r="L8" i="67" s="1"/>
  <c r="J5" i="67"/>
  <c r="H5" i="67"/>
  <c r="F5" i="67"/>
  <c r="AA4" i="67"/>
  <c r="AB4" i="67" s="1"/>
  <c r="X4" i="67"/>
  <c r="Y4" i="67" s="1"/>
  <c r="Z4" i="67" s="1"/>
  <c r="U4" i="67"/>
  <c r="V4" i="67" s="1"/>
  <c r="Q4" i="67"/>
  <c r="O4" i="67"/>
  <c r="M4" i="67"/>
  <c r="K4" i="67"/>
  <c r="J4" i="67"/>
  <c r="H4" i="67"/>
  <c r="F4" i="67"/>
  <c r="X3" i="67"/>
  <c r="Y3" i="67" s="1"/>
  <c r="Z3" i="67" s="1"/>
  <c r="V3" i="67"/>
  <c r="AA3" i="67" s="1"/>
  <c r="AB3" i="67" s="1"/>
  <c r="U3" i="67"/>
  <c r="Q3" i="67"/>
  <c r="O3" i="67"/>
  <c r="M3" i="67"/>
  <c r="K3" i="67"/>
  <c r="J3" i="67"/>
  <c r="H3" i="67"/>
  <c r="F3" i="67"/>
  <c r="Y2" i="67"/>
  <c r="Z2" i="67" s="1"/>
  <c r="X2" i="67"/>
  <c r="V2" i="67"/>
  <c r="AA2" i="67" s="1"/>
  <c r="AB2" i="67" s="1"/>
  <c r="U2" i="67"/>
  <c r="Q2" i="67"/>
  <c r="M2" i="67"/>
  <c r="H2" i="67"/>
  <c r="F2" i="67"/>
  <c r="Q1" i="67"/>
  <c r="Y63" i="66"/>
  <c r="Z63" i="66" s="1"/>
  <c r="X63" i="66"/>
  <c r="V63" i="66"/>
  <c r="U63" i="66"/>
  <c r="M63" i="66"/>
  <c r="K63" i="66"/>
  <c r="J63" i="66"/>
  <c r="I63" i="66"/>
  <c r="G63" i="66"/>
  <c r="Y62" i="66"/>
  <c r="Z62" i="66" s="1"/>
  <c r="X62" i="66"/>
  <c r="V62" i="66"/>
  <c r="AA62" i="66" s="1"/>
  <c r="AB62" i="66" s="1"/>
  <c r="U62" i="66"/>
  <c r="M62" i="66"/>
  <c r="K62" i="66"/>
  <c r="L62" i="66" s="1"/>
  <c r="J62" i="66"/>
  <c r="I62" i="66"/>
  <c r="G62" i="66"/>
  <c r="X61" i="66"/>
  <c r="Y61" i="66" s="1"/>
  <c r="Z61" i="66" s="1"/>
  <c r="AA61" i="66" s="1"/>
  <c r="AB61" i="66" s="1"/>
  <c r="V61" i="66"/>
  <c r="U61" i="66"/>
  <c r="M61" i="66"/>
  <c r="L61" i="66"/>
  <c r="K61" i="66"/>
  <c r="J61" i="66"/>
  <c r="I61" i="66"/>
  <c r="G61" i="66"/>
  <c r="Y60" i="66"/>
  <c r="Z60" i="66" s="1"/>
  <c r="X60" i="66"/>
  <c r="U60" i="66"/>
  <c r="V60" i="66" s="1"/>
  <c r="AA60" i="66" s="1"/>
  <c r="AB60" i="66" s="1"/>
  <c r="M60" i="66"/>
  <c r="L60" i="66"/>
  <c r="K60" i="66"/>
  <c r="J60" i="66"/>
  <c r="I60" i="66"/>
  <c r="G60" i="66"/>
  <c r="Y59" i="66"/>
  <c r="Z59" i="66" s="1"/>
  <c r="X59" i="66"/>
  <c r="V59" i="66"/>
  <c r="AA59" i="66" s="1"/>
  <c r="AB59" i="66" s="1"/>
  <c r="U59" i="66"/>
  <c r="M59" i="66"/>
  <c r="L59" i="66"/>
  <c r="K59" i="66"/>
  <c r="J59" i="66"/>
  <c r="I59" i="66"/>
  <c r="G59" i="66"/>
  <c r="AB58" i="66"/>
  <c r="Z58" i="66"/>
  <c r="X58" i="66"/>
  <c r="Y58" i="66" s="1"/>
  <c r="V58" i="66"/>
  <c r="AA58" i="66" s="1"/>
  <c r="U58" i="66"/>
  <c r="M58" i="66"/>
  <c r="K58" i="66"/>
  <c r="J58" i="66"/>
  <c r="I58" i="66"/>
  <c r="G58" i="66"/>
  <c r="Y57" i="66"/>
  <c r="Z57" i="66" s="1"/>
  <c r="X57" i="66"/>
  <c r="V57" i="66"/>
  <c r="U57" i="66"/>
  <c r="M57" i="66"/>
  <c r="K57" i="66"/>
  <c r="J57" i="66"/>
  <c r="I57" i="66"/>
  <c r="G57" i="66"/>
  <c r="AB56" i="66"/>
  <c r="Y56" i="66"/>
  <c r="Z56" i="66" s="1"/>
  <c r="X56" i="66"/>
  <c r="V56" i="66"/>
  <c r="AA56" i="66" s="1"/>
  <c r="U56" i="66"/>
  <c r="M56" i="66"/>
  <c r="K56" i="66"/>
  <c r="J56" i="66"/>
  <c r="I56" i="66"/>
  <c r="G56" i="66"/>
  <c r="AA55" i="66"/>
  <c r="AB55" i="66" s="1"/>
  <c r="Y55" i="66"/>
  <c r="Z55" i="66" s="1"/>
  <c r="X55" i="66"/>
  <c r="V55" i="66"/>
  <c r="U55" i="66"/>
  <c r="M55" i="66"/>
  <c r="K55" i="66"/>
  <c r="J55" i="66"/>
  <c r="I55" i="66"/>
  <c r="G55" i="66"/>
  <c r="X54" i="66"/>
  <c r="Y54" i="66" s="1"/>
  <c r="Z54" i="66" s="1"/>
  <c r="U54" i="66"/>
  <c r="V54" i="66" s="1"/>
  <c r="M54" i="66"/>
  <c r="K54" i="66"/>
  <c r="J54" i="66"/>
  <c r="I54" i="66"/>
  <c r="G54" i="66"/>
  <c r="Y53" i="66"/>
  <c r="Z53" i="66" s="1"/>
  <c r="X53" i="66"/>
  <c r="V53" i="66"/>
  <c r="AA53" i="66" s="1"/>
  <c r="AB53" i="66" s="1"/>
  <c r="U53" i="66"/>
  <c r="M53" i="66"/>
  <c r="L53" i="66"/>
  <c r="K53" i="66"/>
  <c r="J53" i="66"/>
  <c r="I53" i="66"/>
  <c r="G53" i="66"/>
  <c r="X52" i="66"/>
  <c r="Y52" i="66" s="1"/>
  <c r="Z52" i="66" s="1"/>
  <c r="AA52" i="66" s="1"/>
  <c r="AB52" i="66" s="1"/>
  <c r="V52" i="66"/>
  <c r="U52" i="66"/>
  <c r="M52" i="66"/>
  <c r="K52" i="66"/>
  <c r="J52" i="66"/>
  <c r="I52" i="66"/>
  <c r="G52" i="66"/>
  <c r="AA51" i="66"/>
  <c r="AB51" i="66" s="1"/>
  <c r="Y51" i="66"/>
  <c r="Z51" i="66" s="1"/>
  <c r="X51" i="66"/>
  <c r="U51" i="66"/>
  <c r="V51" i="66" s="1"/>
  <c r="M51" i="66"/>
  <c r="K51" i="66"/>
  <c r="J51" i="66"/>
  <c r="I51" i="66"/>
  <c r="G51" i="66"/>
  <c r="Y50" i="66"/>
  <c r="Z50" i="66" s="1"/>
  <c r="X50" i="66"/>
  <c r="U50" i="66"/>
  <c r="V50" i="66" s="1"/>
  <c r="AA50" i="66" s="1"/>
  <c r="AB50" i="66" s="1"/>
  <c r="M50" i="66"/>
  <c r="L50" i="66"/>
  <c r="K50" i="66"/>
  <c r="J50" i="66"/>
  <c r="I50" i="66"/>
  <c r="G50" i="66"/>
  <c r="Z49" i="66"/>
  <c r="Y49" i="66"/>
  <c r="X49" i="66"/>
  <c r="V49" i="66"/>
  <c r="U49" i="66"/>
  <c r="M49" i="66"/>
  <c r="L49" i="66"/>
  <c r="K49" i="66"/>
  <c r="J49" i="66"/>
  <c r="I49" i="66"/>
  <c r="G49" i="66"/>
  <c r="X48" i="66"/>
  <c r="Y48" i="66" s="1"/>
  <c r="Z48" i="66" s="1"/>
  <c r="AA48" i="66" s="1"/>
  <c r="AB48" i="66" s="1"/>
  <c r="U48" i="66"/>
  <c r="V48" i="66" s="1"/>
  <c r="M48" i="66"/>
  <c r="K48" i="66"/>
  <c r="L52" i="66" s="1"/>
  <c r="J48" i="66"/>
  <c r="I48" i="66"/>
  <c r="G48" i="66"/>
  <c r="X47" i="66"/>
  <c r="Y47" i="66" s="1"/>
  <c r="Z47" i="66" s="1"/>
  <c r="U47" i="66"/>
  <c r="V47" i="66" s="1"/>
  <c r="AA47" i="66" s="1"/>
  <c r="AB47" i="66" s="1"/>
  <c r="M47" i="66"/>
  <c r="K47" i="66"/>
  <c r="L51" i="66" s="1"/>
  <c r="J47" i="66"/>
  <c r="I47" i="66"/>
  <c r="G47" i="66"/>
  <c r="Y46" i="66"/>
  <c r="Z46" i="66" s="1"/>
  <c r="X46" i="66"/>
  <c r="U46" i="66"/>
  <c r="V46" i="66" s="1"/>
  <c r="AA46" i="66" s="1"/>
  <c r="AB46" i="66" s="1"/>
  <c r="M46" i="66"/>
  <c r="K46" i="66"/>
  <c r="J46" i="66"/>
  <c r="I46" i="66"/>
  <c r="G46" i="66"/>
  <c r="X45" i="66"/>
  <c r="Y45" i="66" s="1"/>
  <c r="Z45" i="66" s="1"/>
  <c r="V45" i="66"/>
  <c r="U45" i="66"/>
  <c r="M45" i="66"/>
  <c r="K45" i="66"/>
  <c r="J45" i="66"/>
  <c r="I45" i="66"/>
  <c r="G45" i="66"/>
  <c r="X44" i="66"/>
  <c r="Y44" i="66" s="1"/>
  <c r="Z44" i="66" s="1"/>
  <c r="AA44" i="66" s="1"/>
  <c r="AB44" i="66" s="1"/>
  <c r="U44" i="66"/>
  <c r="V44" i="66" s="1"/>
  <c r="M44" i="66"/>
  <c r="K44" i="66"/>
  <c r="J44" i="66"/>
  <c r="I44" i="66"/>
  <c r="G44" i="66"/>
  <c r="Y43" i="66"/>
  <c r="Z43" i="66" s="1"/>
  <c r="X43" i="66"/>
  <c r="V43" i="66"/>
  <c r="U43" i="66"/>
  <c r="M43" i="66"/>
  <c r="K43" i="66"/>
  <c r="J43" i="66"/>
  <c r="I43" i="66"/>
  <c r="G43" i="66"/>
  <c r="X42" i="66"/>
  <c r="Y42" i="66" s="1"/>
  <c r="Z42" i="66" s="1"/>
  <c r="U42" i="66"/>
  <c r="V42" i="66" s="1"/>
  <c r="AA42" i="66" s="1"/>
  <c r="AB42" i="66" s="1"/>
  <c r="M42" i="66"/>
  <c r="K42" i="66"/>
  <c r="J42" i="66"/>
  <c r="I42" i="66"/>
  <c r="G42" i="66"/>
  <c r="Y41" i="66"/>
  <c r="Z41" i="66" s="1"/>
  <c r="X41" i="66"/>
  <c r="V41" i="66"/>
  <c r="AA41" i="66" s="1"/>
  <c r="AB41" i="66" s="1"/>
  <c r="U41" i="66"/>
  <c r="M41" i="66"/>
  <c r="K41" i="66"/>
  <c r="J41" i="66"/>
  <c r="I41" i="66"/>
  <c r="G41" i="66"/>
  <c r="X40" i="66"/>
  <c r="Y40" i="66" s="1"/>
  <c r="Z40" i="66" s="1"/>
  <c r="U40" i="66"/>
  <c r="V40" i="66" s="1"/>
  <c r="M40" i="66"/>
  <c r="K40" i="66"/>
  <c r="L43" i="66" s="1"/>
  <c r="J40" i="66"/>
  <c r="I40" i="66"/>
  <c r="G40" i="66"/>
  <c r="Y39" i="66"/>
  <c r="Z39" i="66" s="1"/>
  <c r="X39" i="66"/>
  <c r="V39" i="66"/>
  <c r="AA39" i="66" s="1"/>
  <c r="AB39" i="66" s="1"/>
  <c r="U39" i="66"/>
  <c r="M39" i="66"/>
  <c r="K39" i="66"/>
  <c r="J39" i="66"/>
  <c r="I39" i="66"/>
  <c r="G39" i="66"/>
  <c r="X38" i="66"/>
  <c r="Y38" i="66" s="1"/>
  <c r="Z38" i="66" s="1"/>
  <c r="AA38" i="66" s="1"/>
  <c r="AB38" i="66" s="1"/>
  <c r="V38" i="66"/>
  <c r="U38" i="66"/>
  <c r="M38" i="66"/>
  <c r="K38" i="66"/>
  <c r="J38" i="66"/>
  <c r="I38" i="66"/>
  <c r="G38" i="66"/>
  <c r="AA37" i="66"/>
  <c r="AB37" i="66" s="1"/>
  <c r="Y37" i="66"/>
  <c r="Z37" i="66" s="1"/>
  <c r="X37" i="66"/>
  <c r="U37" i="66"/>
  <c r="V37" i="66" s="1"/>
  <c r="M37" i="66"/>
  <c r="K37" i="66"/>
  <c r="L41" i="66" s="1"/>
  <c r="J37" i="66"/>
  <c r="I37" i="66"/>
  <c r="G37" i="66"/>
  <c r="Z36" i="66"/>
  <c r="Y36" i="66"/>
  <c r="X36" i="66"/>
  <c r="V36" i="66"/>
  <c r="U36" i="66"/>
  <c r="M36" i="66"/>
  <c r="K36" i="66"/>
  <c r="J36" i="66"/>
  <c r="I36" i="66"/>
  <c r="G36" i="66"/>
  <c r="X35" i="66"/>
  <c r="Y35" i="66" s="1"/>
  <c r="Z35" i="66" s="1"/>
  <c r="U35" i="66"/>
  <c r="V35" i="66" s="1"/>
  <c r="AA35" i="66" s="1"/>
  <c r="AB35" i="66" s="1"/>
  <c r="M35" i="66"/>
  <c r="K35" i="66"/>
  <c r="J35" i="66"/>
  <c r="I35" i="66"/>
  <c r="G35" i="66"/>
  <c r="AB34" i="66"/>
  <c r="Y34" i="66"/>
  <c r="Z34" i="66" s="1"/>
  <c r="X34" i="66"/>
  <c r="V34" i="66"/>
  <c r="AA34" i="66" s="1"/>
  <c r="U34" i="66"/>
  <c r="M34" i="66"/>
  <c r="L34" i="66"/>
  <c r="K34" i="66"/>
  <c r="J34" i="66"/>
  <c r="I34" i="66"/>
  <c r="G34" i="66"/>
  <c r="X33" i="66"/>
  <c r="Y33" i="66" s="1"/>
  <c r="Z33" i="66" s="1"/>
  <c r="V33" i="66"/>
  <c r="U33" i="66"/>
  <c r="M33" i="66"/>
  <c r="K33" i="66"/>
  <c r="J33" i="66"/>
  <c r="I33" i="66"/>
  <c r="G33" i="66"/>
  <c r="X32" i="66"/>
  <c r="Y32" i="66" s="1"/>
  <c r="Z32" i="66" s="1"/>
  <c r="AA32" i="66" s="1"/>
  <c r="AB32" i="66" s="1"/>
  <c r="U32" i="66"/>
  <c r="V32" i="66" s="1"/>
  <c r="M32" i="66"/>
  <c r="K32" i="66"/>
  <c r="J32" i="66"/>
  <c r="I32" i="66"/>
  <c r="G32" i="66"/>
  <c r="Y31" i="66"/>
  <c r="Z31" i="66" s="1"/>
  <c r="X31" i="66"/>
  <c r="V31" i="66"/>
  <c r="U31" i="66"/>
  <c r="M31" i="66"/>
  <c r="K31" i="66"/>
  <c r="J31" i="66"/>
  <c r="I31" i="66"/>
  <c r="G31" i="66"/>
  <c r="Z30" i="66"/>
  <c r="AA30" i="66" s="1"/>
  <c r="AB30" i="66" s="1"/>
  <c r="X30" i="66"/>
  <c r="Y30" i="66" s="1"/>
  <c r="U30" i="66"/>
  <c r="V30" i="66" s="1"/>
  <c r="M30" i="66"/>
  <c r="L30" i="66"/>
  <c r="K30" i="66"/>
  <c r="J30" i="66"/>
  <c r="Y29" i="66"/>
  <c r="Z29" i="66" s="1"/>
  <c r="X29" i="66"/>
  <c r="V29" i="66"/>
  <c r="U29" i="66"/>
  <c r="M29" i="66"/>
  <c r="K29" i="66"/>
  <c r="J29" i="66"/>
  <c r="H29" i="66"/>
  <c r="F29" i="66"/>
  <c r="AA28" i="66"/>
  <c r="AB28" i="66" s="1"/>
  <c r="X28" i="66"/>
  <c r="Y28" i="66" s="1"/>
  <c r="Z28" i="66" s="1"/>
  <c r="U28" i="66"/>
  <c r="V28" i="66" s="1"/>
  <c r="M28" i="66"/>
  <c r="L28" i="66"/>
  <c r="K28" i="66"/>
  <c r="J28" i="66"/>
  <c r="H28" i="66"/>
  <c r="F28" i="66"/>
  <c r="Y27" i="66"/>
  <c r="Z27" i="66" s="1"/>
  <c r="AA27" i="66" s="1"/>
  <c r="AB27" i="66" s="1"/>
  <c r="X27" i="66"/>
  <c r="V27" i="66"/>
  <c r="U27" i="66"/>
  <c r="M27" i="66"/>
  <c r="K27" i="66"/>
  <c r="J27" i="66"/>
  <c r="H27" i="66"/>
  <c r="F27" i="66"/>
  <c r="Z26" i="66"/>
  <c r="X26" i="66"/>
  <c r="Y26" i="66" s="1"/>
  <c r="U26" i="66"/>
  <c r="V26" i="66" s="1"/>
  <c r="AA26" i="66" s="1"/>
  <c r="AB26" i="66" s="1"/>
  <c r="M26" i="66"/>
  <c r="K26" i="66"/>
  <c r="J26" i="66"/>
  <c r="H26" i="66"/>
  <c r="F26" i="66"/>
  <c r="AA25" i="66"/>
  <c r="AB25" i="66" s="1"/>
  <c r="Y25" i="66"/>
  <c r="Z25" i="66" s="1"/>
  <c r="X25" i="66"/>
  <c r="V25" i="66"/>
  <c r="U25" i="66"/>
  <c r="M25" i="66"/>
  <c r="L25" i="66"/>
  <c r="K25" i="66"/>
  <c r="J25" i="66"/>
  <c r="H25" i="66"/>
  <c r="F25" i="66"/>
  <c r="Z24" i="66"/>
  <c r="AA24" i="66" s="1"/>
  <c r="AB24" i="66" s="1"/>
  <c r="X24" i="66"/>
  <c r="Y24" i="66" s="1"/>
  <c r="V24" i="66"/>
  <c r="U24" i="66"/>
  <c r="M24" i="66"/>
  <c r="K24" i="66"/>
  <c r="J24" i="66"/>
  <c r="H24" i="66"/>
  <c r="F24" i="66"/>
  <c r="Y23" i="66"/>
  <c r="Z23" i="66" s="1"/>
  <c r="X23" i="66"/>
  <c r="U23" i="66"/>
  <c r="V23" i="66" s="1"/>
  <c r="AA23" i="66" s="1"/>
  <c r="AB23" i="66" s="1"/>
  <c r="M23" i="66"/>
  <c r="K23" i="66"/>
  <c r="J23" i="66"/>
  <c r="H23" i="66"/>
  <c r="F23" i="66"/>
  <c r="Z22" i="66"/>
  <c r="Y22" i="66"/>
  <c r="X22" i="66"/>
  <c r="V22" i="66"/>
  <c r="AA22" i="66" s="1"/>
  <c r="AB22" i="66" s="1"/>
  <c r="U22" i="66"/>
  <c r="M22" i="66"/>
  <c r="K22" i="66"/>
  <c r="J22" i="66"/>
  <c r="H22" i="66"/>
  <c r="F22" i="66"/>
  <c r="Y21" i="66"/>
  <c r="Z21" i="66" s="1"/>
  <c r="X21" i="66"/>
  <c r="U21" i="66"/>
  <c r="V21" i="66" s="1"/>
  <c r="AA21" i="66" s="1"/>
  <c r="AB21" i="66" s="1"/>
  <c r="R21" i="66"/>
  <c r="S21" i="66" s="1"/>
  <c r="Q21" i="66" s="1"/>
  <c r="M21" i="66"/>
  <c r="K21" i="66"/>
  <c r="L23" i="66" s="1"/>
  <c r="J21" i="66"/>
  <c r="H21" i="66"/>
  <c r="F21" i="66"/>
  <c r="X20" i="66"/>
  <c r="Y20" i="66" s="1"/>
  <c r="Z20" i="66" s="1"/>
  <c r="AA20" i="66" s="1"/>
  <c r="AB20" i="66" s="1"/>
  <c r="U20" i="66"/>
  <c r="V20" i="66" s="1"/>
  <c r="M20" i="66"/>
  <c r="K20" i="66"/>
  <c r="J20" i="66"/>
  <c r="H20" i="66"/>
  <c r="F20" i="66"/>
  <c r="Z19" i="66"/>
  <c r="AA19" i="66" s="1"/>
  <c r="AB19" i="66" s="1"/>
  <c r="X19" i="66"/>
  <c r="Y19" i="66" s="1"/>
  <c r="V19" i="66"/>
  <c r="U19" i="66"/>
  <c r="M19" i="66"/>
  <c r="K19" i="66"/>
  <c r="J19" i="66"/>
  <c r="H19" i="66"/>
  <c r="F19" i="66"/>
  <c r="Y18" i="66"/>
  <c r="Z18" i="66" s="1"/>
  <c r="X18" i="66"/>
  <c r="U18" i="66"/>
  <c r="V18" i="66" s="1"/>
  <c r="AA18" i="66" s="1"/>
  <c r="AB18" i="66" s="1"/>
  <c r="O18" i="66"/>
  <c r="M18" i="66"/>
  <c r="K18" i="66"/>
  <c r="L22" i="66" s="1"/>
  <c r="J18" i="66"/>
  <c r="H18" i="66"/>
  <c r="F18" i="66"/>
  <c r="X17" i="66"/>
  <c r="Y17" i="66" s="1"/>
  <c r="Z17" i="66" s="1"/>
  <c r="AA17" i="66" s="1"/>
  <c r="AB17" i="66" s="1"/>
  <c r="U17" i="66"/>
  <c r="V17" i="66" s="1"/>
  <c r="Q17" i="66"/>
  <c r="M17" i="66"/>
  <c r="K17" i="66"/>
  <c r="J17" i="66"/>
  <c r="H17" i="66"/>
  <c r="F17" i="66"/>
  <c r="X16" i="66"/>
  <c r="Y16" i="66" s="1"/>
  <c r="Z16" i="66" s="1"/>
  <c r="AA16" i="66" s="1"/>
  <c r="AB16" i="66" s="1"/>
  <c r="U16" i="66"/>
  <c r="V16" i="66" s="1"/>
  <c r="Q16" i="66"/>
  <c r="R16" i="66" s="1"/>
  <c r="O16" i="66"/>
  <c r="M16" i="66"/>
  <c r="K16" i="66"/>
  <c r="J16" i="66"/>
  <c r="H16" i="66"/>
  <c r="F16" i="66"/>
  <c r="X15" i="66"/>
  <c r="Y15" i="66" s="1"/>
  <c r="Z15" i="66" s="1"/>
  <c r="AA15" i="66" s="1"/>
  <c r="AB15" i="66" s="1"/>
  <c r="V15" i="66"/>
  <c r="U15" i="66"/>
  <c r="R15" i="66"/>
  <c r="Q15" i="66"/>
  <c r="O15" i="66"/>
  <c r="M15" i="66"/>
  <c r="K15" i="66"/>
  <c r="J15" i="66"/>
  <c r="H15" i="66"/>
  <c r="F15" i="66"/>
  <c r="Y14" i="66"/>
  <c r="Z14" i="66" s="1"/>
  <c r="X14" i="66"/>
  <c r="V14" i="66"/>
  <c r="AA14" i="66" s="1"/>
  <c r="AB14" i="66" s="1"/>
  <c r="U14" i="66"/>
  <c r="Q14" i="66"/>
  <c r="M14" i="66"/>
  <c r="K14" i="66"/>
  <c r="J14" i="66"/>
  <c r="H14" i="66"/>
  <c r="F14" i="66"/>
  <c r="X13" i="66"/>
  <c r="Y13" i="66" s="1"/>
  <c r="Z13" i="66" s="1"/>
  <c r="AA13" i="66" s="1"/>
  <c r="AB13" i="66" s="1"/>
  <c r="U13" i="66"/>
  <c r="V13" i="66" s="1"/>
  <c r="R13" i="66"/>
  <c r="M13" i="66"/>
  <c r="K13" i="66"/>
  <c r="J13" i="66"/>
  <c r="H13" i="66"/>
  <c r="F13" i="66"/>
  <c r="X12" i="66"/>
  <c r="Y12" i="66" s="1"/>
  <c r="Z12" i="66" s="1"/>
  <c r="U12" i="66"/>
  <c r="V12" i="66" s="1"/>
  <c r="Q12" i="66"/>
  <c r="M12" i="66"/>
  <c r="K12" i="66"/>
  <c r="J12" i="66"/>
  <c r="H12" i="66"/>
  <c r="F12" i="66"/>
  <c r="Y11" i="66"/>
  <c r="Z11" i="66" s="1"/>
  <c r="AA11" i="66" s="1"/>
  <c r="AB11" i="66" s="1"/>
  <c r="X11" i="66"/>
  <c r="U11" i="66"/>
  <c r="V11" i="66" s="1"/>
  <c r="Q11" i="66"/>
  <c r="M11" i="66"/>
  <c r="K11" i="66"/>
  <c r="J11" i="66"/>
  <c r="H11" i="66"/>
  <c r="F11" i="66"/>
  <c r="Z10" i="66"/>
  <c r="AA10" i="66" s="1"/>
  <c r="AB10" i="66" s="1"/>
  <c r="X10" i="66"/>
  <c r="Y10" i="66" s="1"/>
  <c r="V10" i="66"/>
  <c r="U10" i="66"/>
  <c r="M10" i="66"/>
  <c r="K10" i="66"/>
  <c r="L14" i="66" s="1"/>
  <c r="J10" i="66"/>
  <c r="H10" i="66"/>
  <c r="F10" i="66"/>
  <c r="AA9" i="66"/>
  <c r="AB9" i="66" s="1"/>
  <c r="Y9" i="66"/>
  <c r="Z9" i="66" s="1"/>
  <c r="X9" i="66"/>
  <c r="U9" i="66"/>
  <c r="V9" i="66" s="1"/>
  <c r="M9" i="66"/>
  <c r="K9" i="66"/>
  <c r="L13" i="66" s="1"/>
  <c r="J9" i="66"/>
  <c r="H9" i="66"/>
  <c r="F9" i="66"/>
  <c r="Z8" i="66"/>
  <c r="Y8" i="66"/>
  <c r="X8" i="66"/>
  <c r="V8" i="66"/>
  <c r="U8" i="66"/>
  <c r="M8" i="66"/>
  <c r="K8" i="66"/>
  <c r="J8" i="66"/>
  <c r="H8" i="66"/>
  <c r="F8" i="66"/>
  <c r="X7" i="66"/>
  <c r="Y7" i="66" s="1"/>
  <c r="Z7" i="66" s="1"/>
  <c r="U7" i="66"/>
  <c r="V7" i="66" s="1"/>
  <c r="AA7" i="66" s="1"/>
  <c r="AB7" i="66" s="1"/>
  <c r="M7" i="66"/>
  <c r="K7" i="66"/>
  <c r="J7" i="66"/>
  <c r="H7" i="66"/>
  <c r="F7" i="66"/>
  <c r="Y6" i="66"/>
  <c r="Z6" i="66" s="1"/>
  <c r="X6" i="66"/>
  <c r="U6" i="66"/>
  <c r="V6" i="66" s="1"/>
  <c r="AA6" i="66" s="1"/>
  <c r="AB6" i="66" s="1"/>
  <c r="Q6" i="66"/>
  <c r="M6" i="66"/>
  <c r="K6" i="66"/>
  <c r="J6" i="66"/>
  <c r="H6" i="66"/>
  <c r="F6" i="66"/>
  <c r="Z5" i="66"/>
  <c r="X5" i="66"/>
  <c r="Y5" i="66" s="1"/>
  <c r="U5" i="66"/>
  <c r="V5" i="66" s="1"/>
  <c r="AA5" i="66" s="1"/>
  <c r="AB5" i="66" s="1"/>
  <c r="Q5" i="66"/>
  <c r="M5" i="66"/>
  <c r="K5" i="66"/>
  <c r="J5" i="66"/>
  <c r="H5" i="66"/>
  <c r="F5" i="66"/>
  <c r="X4" i="66"/>
  <c r="Y4" i="66" s="1"/>
  <c r="Z4" i="66" s="1"/>
  <c r="AA4" i="66" s="1"/>
  <c r="AB4" i="66" s="1"/>
  <c r="V4" i="66"/>
  <c r="U4" i="66"/>
  <c r="Q4" i="66"/>
  <c r="O4" i="66"/>
  <c r="M4" i="66"/>
  <c r="K4" i="66"/>
  <c r="L7" i="66" s="1"/>
  <c r="J4" i="66"/>
  <c r="H4" i="66"/>
  <c r="F4" i="66"/>
  <c r="Y3" i="66"/>
  <c r="Z3" i="66" s="1"/>
  <c r="X3" i="66"/>
  <c r="U3" i="66"/>
  <c r="V3" i="66" s="1"/>
  <c r="Q3" i="66"/>
  <c r="O3" i="66"/>
  <c r="M3" i="66"/>
  <c r="K3" i="66"/>
  <c r="J3" i="66"/>
  <c r="H3" i="66"/>
  <c r="F3" i="66"/>
  <c r="X2" i="66"/>
  <c r="Y2" i="66" s="1"/>
  <c r="Z2" i="66" s="1"/>
  <c r="U2" i="66"/>
  <c r="V2" i="66" s="1"/>
  <c r="AA2" i="66" s="1"/>
  <c r="AB2" i="66" s="1"/>
  <c r="Q2" i="66"/>
  <c r="M2" i="66"/>
  <c r="H2" i="66"/>
  <c r="F2" i="66"/>
  <c r="Q1" i="66"/>
  <c r="X152" i="65"/>
  <c r="Y152" i="65" s="1"/>
  <c r="Z152" i="65" s="1"/>
  <c r="U152" i="65"/>
  <c r="V152" i="65" s="1"/>
  <c r="AA152" i="65" s="1"/>
  <c r="AB152" i="65" s="1"/>
  <c r="M152" i="65"/>
  <c r="K152" i="65"/>
  <c r="J152" i="65"/>
  <c r="I152" i="65"/>
  <c r="G152" i="65"/>
  <c r="X151" i="65"/>
  <c r="Y151" i="65" s="1"/>
  <c r="Z151" i="65" s="1"/>
  <c r="AA151" i="65" s="1"/>
  <c r="AB151" i="65" s="1"/>
  <c r="V151" i="65"/>
  <c r="U151" i="65"/>
  <c r="M151" i="65"/>
  <c r="K151" i="65"/>
  <c r="J151" i="65"/>
  <c r="I151" i="65"/>
  <c r="G151" i="65"/>
  <c r="AB150" i="65"/>
  <c r="Y150" i="65"/>
  <c r="Z150" i="65" s="1"/>
  <c r="AA150" i="65" s="1"/>
  <c r="X150" i="65"/>
  <c r="V150" i="65"/>
  <c r="U150" i="65"/>
  <c r="M150" i="65"/>
  <c r="K150" i="65"/>
  <c r="J150" i="65"/>
  <c r="I150" i="65"/>
  <c r="G150" i="65"/>
  <c r="AB149" i="65"/>
  <c r="Y149" i="65"/>
  <c r="Z149" i="65" s="1"/>
  <c r="X149" i="65"/>
  <c r="U149" i="65"/>
  <c r="V149" i="65" s="1"/>
  <c r="AA149" i="65" s="1"/>
  <c r="M149" i="65"/>
  <c r="K149" i="65"/>
  <c r="J149" i="65"/>
  <c r="I149" i="65"/>
  <c r="G149" i="65"/>
  <c r="Z148" i="65"/>
  <c r="Y148" i="65"/>
  <c r="X148" i="65"/>
  <c r="V148" i="65"/>
  <c r="AA148" i="65" s="1"/>
  <c r="AB148" i="65" s="1"/>
  <c r="U148" i="65"/>
  <c r="M148" i="65"/>
  <c r="K148" i="65"/>
  <c r="J148" i="65"/>
  <c r="I148" i="65"/>
  <c r="G148" i="65"/>
  <c r="X147" i="65"/>
  <c r="Y147" i="65" s="1"/>
  <c r="Z147" i="65" s="1"/>
  <c r="U147" i="65"/>
  <c r="V147" i="65" s="1"/>
  <c r="AA147" i="65" s="1"/>
  <c r="AB147" i="65" s="1"/>
  <c r="M147" i="65"/>
  <c r="K147" i="65"/>
  <c r="L151" i="65" s="1"/>
  <c r="J147" i="65"/>
  <c r="I147" i="65"/>
  <c r="G147" i="65"/>
  <c r="Y146" i="65"/>
  <c r="Z146" i="65" s="1"/>
  <c r="X146" i="65"/>
  <c r="U146" i="65"/>
  <c r="V146" i="65" s="1"/>
  <c r="M146" i="65"/>
  <c r="K146" i="65"/>
  <c r="L150" i="65" s="1"/>
  <c r="J146" i="65"/>
  <c r="I146" i="65"/>
  <c r="G146" i="65"/>
  <c r="Z145" i="65"/>
  <c r="X145" i="65"/>
  <c r="Y145" i="65" s="1"/>
  <c r="V145" i="65"/>
  <c r="AA145" i="65" s="1"/>
  <c r="AB145" i="65" s="1"/>
  <c r="U145" i="65"/>
  <c r="M145" i="65"/>
  <c r="K145" i="65"/>
  <c r="J145" i="65"/>
  <c r="I145" i="65"/>
  <c r="G145" i="65"/>
  <c r="X144" i="65"/>
  <c r="Y144" i="65" s="1"/>
  <c r="Z144" i="65" s="1"/>
  <c r="U144" i="65"/>
  <c r="V144" i="65" s="1"/>
  <c r="AA144" i="65" s="1"/>
  <c r="AB144" i="65" s="1"/>
  <c r="M144" i="65"/>
  <c r="K144" i="65"/>
  <c r="J144" i="65"/>
  <c r="I144" i="65"/>
  <c r="G144" i="65"/>
  <c r="X143" i="65"/>
  <c r="Y143" i="65" s="1"/>
  <c r="Z143" i="65" s="1"/>
  <c r="U143" i="65"/>
  <c r="V143" i="65" s="1"/>
  <c r="AA143" i="65" s="1"/>
  <c r="AB143" i="65" s="1"/>
  <c r="M143" i="65"/>
  <c r="K143" i="65"/>
  <c r="L145" i="65" s="1"/>
  <c r="J143" i="65"/>
  <c r="I143" i="65"/>
  <c r="G143" i="65"/>
  <c r="X142" i="65"/>
  <c r="Y142" i="65" s="1"/>
  <c r="Z142" i="65" s="1"/>
  <c r="U142" i="65"/>
  <c r="V142" i="65" s="1"/>
  <c r="AA142" i="65" s="1"/>
  <c r="AB142" i="65" s="1"/>
  <c r="M142" i="65"/>
  <c r="K142" i="65"/>
  <c r="J142" i="65"/>
  <c r="I142" i="65"/>
  <c r="G142" i="65"/>
  <c r="Y141" i="65"/>
  <c r="Z141" i="65" s="1"/>
  <c r="X141" i="65"/>
  <c r="V141" i="65"/>
  <c r="U141" i="65"/>
  <c r="M141" i="65"/>
  <c r="K141" i="65"/>
  <c r="J141" i="65"/>
  <c r="I141" i="65"/>
  <c r="G141" i="65"/>
  <c r="Y140" i="65"/>
  <c r="Z140" i="65" s="1"/>
  <c r="X140" i="65"/>
  <c r="V140" i="65"/>
  <c r="U140" i="65"/>
  <c r="M140" i="65"/>
  <c r="K140" i="65"/>
  <c r="L144" i="65" s="1"/>
  <c r="J140" i="65"/>
  <c r="I140" i="65"/>
  <c r="G140" i="65"/>
  <c r="Y139" i="65"/>
  <c r="Z139" i="65" s="1"/>
  <c r="X139" i="65"/>
  <c r="V139" i="65"/>
  <c r="U139" i="65"/>
  <c r="M139" i="65"/>
  <c r="K139" i="65"/>
  <c r="J139" i="65"/>
  <c r="I139" i="65"/>
  <c r="G139" i="65"/>
  <c r="X138" i="65"/>
  <c r="Y138" i="65" s="1"/>
  <c r="Z138" i="65" s="1"/>
  <c r="AA138" i="65" s="1"/>
  <c r="AB138" i="65" s="1"/>
  <c r="V138" i="65"/>
  <c r="U138" i="65"/>
  <c r="M138" i="65"/>
  <c r="K138" i="65"/>
  <c r="L142" i="65" s="1"/>
  <c r="J138" i="65"/>
  <c r="I138" i="65"/>
  <c r="G138" i="65"/>
  <c r="Z137" i="65"/>
  <c r="AA137" i="65" s="1"/>
  <c r="AB137" i="65" s="1"/>
  <c r="Y137" i="65"/>
  <c r="X137" i="65"/>
  <c r="U137" i="65"/>
  <c r="V137" i="65" s="1"/>
  <c r="M137" i="65"/>
  <c r="K137" i="65"/>
  <c r="J137" i="65"/>
  <c r="I137" i="65"/>
  <c r="G137" i="65"/>
  <c r="Z136" i="65"/>
  <c r="AA136" i="65" s="1"/>
  <c r="AB136" i="65" s="1"/>
  <c r="Y136" i="65"/>
  <c r="X136" i="65"/>
  <c r="V136" i="65"/>
  <c r="U136" i="65"/>
  <c r="M136" i="65"/>
  <c r="K136" i="65"/>
  <c r="L140" i="65" s="1"/>
  <c r="J136" i="65"/>
  <c r="I136" i="65"/>
  <c r="G136" i="65"/>
  <c r="X135" i="65"/>
  <c r="Y135" i="65" s="1"/>
  <c r="Z135" i="65" s="1"/>
  <c r="U135" i="65"/>
  <c r="V135" i="65" s="1"/>
  <c r="AA135" i="65" s="1"/>
  <c r="AB135" i="65" s="1"/>
  <c r="M135" i="65"/>
  <c r="K135" i="65"/>
  <c r="L139" i="65" s="1"/>
  <c r="J135" i="65"/>
  <c r="I135" i="65"/>
  <c r="G135" i="65"/>
  <c r="Y134" i="65"/>
  <c r="Z134" i="65" s="1"/>
  <c r="X134" i="65"/>
  <c r="V134" i="65"/>
  <c r="AA134" i="65" s="1"/>
  <c r="AB134" i="65" s="1"/>
  <c r="U134" i="65"/>
  <c r="M134" i="65"/>
  <c r="K134" i="65"/>
  <c r="J134" i="65"/>
  <c r="I134" i="65"/>
  <c r="G134" i="65"/>
  <c r="Z133" i="65"/>
  <c r="X133" i="65"/>
  <c r="Y133" i="65" s="1"/>
  <c r="V133" i="65"/>
  <c r="U133" i="65"/>
  <c r="M133" i="65"/>
  <c r="K133" i="65"/>
  <c r="L137" i="65" s="1"/>
  <c r="J133" i="65"/>
  <c r="I133" i="65"/>
  <c r="G133" i="65"/>
  <c r="X132" i="65"/>
  <c r="Y132" i="65" s="1"/>
  <c r="Z132" i="65" s="1"/>
  <c r="U132" i="65"/>
  <c r="V132" i="65" s="1"/>
  <c r="M132" i="65"/>
  <c r="L132" i="65"/>
  <c r="K132" i="65"/>
  <c r="L136" i="65" s="1"/>
  <c r="J132" i="65"/>
  <c r="I132" i="65"/>
  <c r="G132" i="65"/>
  <c r="X131" i="65"/>
  <c r="Y131" i="65" s="1"/>
  <c r="Z131" i="65" s="1"/>
  <c r="U131" i="65"/>
  <c r="V131" i="65" s="1"/>
  <c r="AA131" i="65" s="1"/>
  <c r="AB131" i="65" s="1"/>
  <c r="M131" i="65"/>
  <c r="L131" i="65"/>
  <c r="K131" i="65"/>
  <c r="L134" i="65" s="1"/>
  <c r="J131" i="65"/>
  <c r="I131" i="65"/>
  <c r="G131" i="65"/>
  <c r="X130" i="65"/>
  <c r="Y130" i="65" s="1"/>
  <c r="Z130" i="65" s="1"/>
  <c r="U130" i="65"/>
  <c r="V130" i="65" s="1"/>
  <c r="M130" i="65"/>
  <c r="K130" i="65"/>
  <c r="J130" i="65"/>
  <c r="I130" i="65"/>
  <c r="G130" i="65"/>
  <c r="Y129" i="65"/>
  <c r="Z129" i="65" s="1"/>
  <c r="X129" i="65"/>
  <c r="V129" i="65"/>
  <c r="U129" i="65"/>
  <c r="M129" i="65"/>
  <c r="K129" i="65"/>
  <c r="J129" i="65"/>
  <c r="I129" i="65"/>
  <c r="G129" i="65"/>
  <c r="Y128" i="65"/>
  <c r="Z128" i="65" s="1"/>
  <c r="X128" i="65"/>
  <c r="V128" i="65"/>
  <c r="AA128" i="65" s="1"/>
  <c r="AB128" i="65" s="1"/>
  <c r="U128" i="65"/>
  <c r="M128" i="65"/>
  <c r="K128" i="65"/>
  <c r="J128" i="65"/>
  <c r="I128" i="65"/>
  <c r="G128" i="65"/>
  <c r="Y127" i="65"/>
  <c r="Z127" i="65" s="1"/>
  <c r="X127" i="65"/>
  <c r="V127" i="65"/>
  <c r="U127" i="65"/>
  <c r="M127" i="65"/>
  <c r="K127" i="65"/>
  <c r="J127" i="65"/>
  <c r="I127" i="65"/>
  <c r="G127" i="65"/>
  <c r="X126" i="65"/>
  <c r="Y126" i="65" s="1"/>
  <c r="Z126" i="65" s="1"/>
  <c r="AA126" i="65" s="1"/>
  <c r="AB126" i="65" s="1"/>
  <c r="V126" i="65"/>
  <c r="U126" i="65"/>
  <c r="M126" i="65"/>
  <c r="K126" i="65"/>
  <c r="L130" i="65" s="1"/>
  <c r="J126" i="65"/>
  <c r="I126" i="65"/>
  <c r="G126" i="65"/>
  <c r="Z125" i="65"/>
  <c r="AA125" i="65" s="1"/>
  <c r="AB125" i="65" s="1"/>
  <c r="Y125" i="65"/>
  <c r="X125" i="65"/>
  <c r="U125" i="65"/>
  <c r="V125" i="65" s="1"/>
  <c r="M125" i="65"/>
  <c r="K125" i="65"/>
  <c r="J125" i="65"/>
  <c r="I125" i="65"/>
  <c r="G125" i="65"/>
  <c r="Z124" i="65"/>
  <c r="AA124" i="65" s="1"/>
  <c r="AB124" i="65" s="1"/>
  <c r="Y124" i="65"/>
  <c r="X124" i="65"/>
  <c r="V124" i="65"/>
  <c r="U124" i="65"/>
  <c r="M124" i="65"/>
  <c r="K124" i="65"/>
  <c r="J124" i="65"/>
  <c r="I124" i="65"/>
  <c r="G124" i="65"/>
  <c r="X123" i="65"/>
  <c r="Y123" i="65" s="1"/>
  <c r="Z123" i="65" s="1"/>
  <c r="AA123" i="65" s="1"/>
  <c r="AB123" i="65" s="1"/>
  <c r="U123" i="65"/>
  <c r="V123" i="65" s="1"/>
  <c r="M123" i="65"/>
  <c r="K123" i="65"/>
  <c r="J123" i="65"/>
  <c r="I123" i="65"/>
  <c r="G123" i="65"/>
  <c r="Y122" i="65"/>
  <c r="Z122" i="65" s="1"/>
  <c r="AA122" i="65" s="1"/>
  <c r="AB122" i="65" s="1"/>
  <c r="X122" i="65"/>
  <c r="V122" i="65"/>
  <c r="U122" i="65"/>
  <c r="M122" i="65"/>
  <c r="K122" i="65"/>
  <c r="J122" i="65"/>
  <c r="I122" i="65"/>
  <c r="G122" i="65"/>
  <c r="X121" i="65"/>
  <c r="Y121" i="65" s="1"/>
  <c r="Z121" i="65" s="1"/>
  <c r="U121" i="65"/>
  <c r="V121" i="65" s="1"/>
  <c r="AA121" i="65" s="1"/>
  <c r="AB121" i="65" s="1"/>
  <c r="M121" i="65"/>
  <c r="K121" i="65"/>
  <c r="J121" i="65"/>
  <c r="I121" i="65"/>
  <c r="G121" i="65"/>
  <c r="X120" i="65"/>
  <c r="Y120" i="65" s="1"/>
  <c r="Z120" i="65" s="1"/>
  <c r="V120" i="65"/>
  <c r="AA120" i="65" s="1"/>
  <c r="AB120" i="65" s="1"/>
  <c r="U120" i="65"/>
  <c r="M120" i="65"/>
  <c r="K120" i="65"/>
  <c r="J120" i="65"/>
  <c r="I120" i="65"/>
  <c r="G120" i="65"/>
  <c r="X119" i="65"/>
  <c r="Y119" i="65" s="1"/>
  <c r="Z119" i="65" s="1"/>
  <c r="V119" i="65"/>
  <c r="U119" i="65"/>
  <c r="M119" i="65"/>
  <c r="K119" i="65"/>
  <c r="J119" i="65"/>
  <c r="I119" i="65"/>
  <c r="G119" i="65"/>
  <c r="X118" i="65"/>
  <c r="Y118" i="65" s="1"/>
  <c r="Z118" i="65" s="1"/>
  <c r="V118" i="65"/>
  <c r="U118" i="65"/>
  <c r="M118" i="65"/>
  <c r="K118" i="65"/>
  <c r="L121" i="65" s="1"/>
  <c r="J118" i="65"/>
  <c r="I118" i="65"/>
  <c r="G118" i="65"/>
  <c r="X117" i="65"/>
  <c r="Y117" i="65" s="1"/>
  <c r="Z117" i="65" s="1"/>
  <c r="U117" i="65"/>
  <c r="V117" i="65" s="1"/>
  <c r="AA117" i="65" s="1"/>
  <c r="AB117" i="65" s="1"/>
  <c r="M117" i="65"/>
  <c r="K117" i="65"/>
  <c r="J117" i="65"/>
  <c r="I117" i="65"/>
  <c r="G117" i="65"/>
  <c r="Y116" i="65"/>
  <c r="Z116" i="65" s="1"/>
  <c r="X116" i="65"/>
  <c r="V116" i="65"/>
  <c r="AA116" i="65" s="1"/>
  <c r="AB116" i="65" s="1"/>
  <c r="U116" i="65"/>
  <c r="M116" i="65"/>
  <c r="K116" i="65"/>
  <c r="L120" i="65" s="1"/>
  <c r="J116" i="65"/>
  <c r="I116" i="65"/>
  <c r="G116" i="65"/>
  <c r="Y115" i="65"/>
  <c r="Z115" i="65" s="1"/>
  <c r="X115" i="65"/>
  <c r="V115" i="65"/>
  <c r="AA115" i="65" s="1"/>
  <c r="AB115" i="65" s="1"/>
  <c r="U115" i="65"/>
  <c r="M115" i="65"/>
  <c r="K115" i="65"/>
  <c r="J115" i="65"/>
  <c r="I115" i="65"/>
  <c r="G115" i="65"/>
  <c r="X114" i="65"/>
  <c r="Y114" i="65" s="1"/>
  <c r="Z114" i="65" s="1"/>
  <c r="AA114" i="65" s="1"/>
  <c r="AB114" i="65" s="1"/>
  <c r="V114" i="65"/>
  <c r="U114" i="65"/>
  <c r="M114" i="65"/>
  <c r="K114" i="65"/>
  <c r="L118" i="65" s="1"/>
  <c r="J114" i="65"/>
  <c r="I114" i="65"/>
  <c r="G114" i="65"/>
  <c r="X113" i="65"/>
  <c r="Y113" i="65" s="1"/>
  <c r="Z113" i="65" s="1"/>
  <c r="AA113" i="65" s="1"/>
  <c r="AB113" i="65" s="1"/>
  <c r="U113" i="65"/>
  <c r="V113" i="65" s="1"/>
  <c r="M113" i="65"/>
  <c r="K113" i="65"/>
  <c r="L117" i="65" s="1"/>
  <c r="J113" i="65"/>
  <c r="I113" i="65"/>
  <c r="G113" i="65"/>
  <c r="Z112" i="65"/>
  <c r="AA112" i="65" s="1"/>
  <c r="AB112" i="65" s="1"/>
  <c r="Y112" i="65"/>
  <c r="X112" i="65"/>
  <c r="V112" i="65"/>
  <c r="U112" i="65"/>
  <c r="M112" i="65"/>
  <c r="K112" i="65"/>
  <c r="J112" i="65"/>
  <c r="I112" i="65"/>
  <c r="G112" i="65"/>
  <c r="X111" i="65"/>
  <c r="Y111" i="65" s="1"/>
  <c r="Z111" i="65" s="1"/>
  <c r="AA111" i="65" s="1"/>
  <c r="AB111" i="65" s="1"/>
  <c r="U111" i="65"/>
  <c r="V111" i="65" s="1"/>
  <c r="M111" i="65"/>
  <c r="K111" i="65"/>
  <c r="L115" i="65" s="1"/>
  <c r="J111" i="65"/>
  <c r="I111" i="65"/>
  <c r="G111" i="65"/>
  <c r="Y110" i="65"/>
  <c r="Z110" i="65" s="1"/>
  <c r="AA110" i="65" s="1"/>
  <c r="AB110" i="65" s="1"/>
  <c r="X110" i="65"/>
  <c r="V110" i="65"/>
  <c r="U110" i="65"/>
  <c r="M110" i="65"/>
  <c r="K110" i="65"/>
  <c r="J110" i="65"/>
  <c r="I110" i="65"/>
  <c r="G110" i="65"/>
  <c r="X109" i="65"/>
  <c r="Y109" i="65" s="1"/>
  <c r="Z109" i="65" s="1"/>
  <c r="U109" i="65"/>
  <c r="V109" i="65" s="1"/>
  <c r="M109" i="65"/>
  <c r="K109" i="65"/>
  <c r="J109" i="65"/>
  <c r="I109" i="65"/>
  <c r="G109" i="65"/>
  <c r="X108" i="65"/>
  <c r="Y108" i="65" s="1"/>
  <c r="Z108" i="65" s="1"/>
  <c r="V108" i="65"/>
  <c r="AA108" i="65" s="1"/>
  <c r="AB108" i="65" s="1"/>
  <c r="U108" i="65"/>
  <c r="M108" i="65"/>
  <c r="K108" i="65"/>
  <c r="J108" i="65"/>
  <c r="I108" i="65"/>
  <c r="G108" i="65"/>
  <c r="X107" i="65"/>
  <c r="Y107" i="65" s="1"/>
  <c r="Z107" i="65" s="1"/>
  <c r="V107" i="65"/>
  <c r="U107" i="65"/>
  <c r="M107" i="65"/>
  <c r="K107" i="65"/>
  <c r="J107" i="65"/>
  <c r="I107" i="65"/>
  <c r="G107" i="65"/>
  <c r="X106" i="65"/>
  <c r="Y106" i="65" s="1"/>
  <c r="Z106" i="65" s="1"/>
  <c r="V106" i="65"/>
  <c r="U106" i="65"/>
  <c r="M106" i="65"/>
  <c r="K106" i="65"/>
  <c r="L109" i="65" s="1"/>
  <c r="J106" i="65"/>
  <c r="I106" i="65"/>
  <c r="G106" i="65"/>
  <c r="X105" i="65"/>
  <c r="Y105" i="65" s="1"/>
  <c r="Z105" i="65" s="1"/>
  <c r="U105" i="65"/>
  <c r="V105" i="65" s="1"/>
  <c r="AA105" i="65" s="1"/>
  <c r="AB105" i="65" s="1"/>
  <c r="M105" i="65"/>
  <c r="K105" i="65"/>
  <c r="J105" i="65"/>
  <c r="I105" i="65"/>
  <c r="G105" i="65"/>
  <c r="Y104" i="65"/>
  <c r="Z104" i="65" s="1"/>
  <c r="X104" i="65"/>
  <c r="V104" i="65"/>
  <c r="U104" i="65"/>
  <c r="M104" i="65"/>
  <c r="K104" i="65"/>
  <c r="L108" i="65" s="1"/>
  <c r="J104" i="65"/>
  <c r="I104" i="65"/>
  <c r="G104" i="65"/>
  <c r="Y103" i="65"/>
  <c r="Z103" i="65" s="1"/>
  <c r="X103" i="65"/>
  <c r="V103" i="65"/>
  <c r="U103" i="65"/>
  <c r="M103" i="65"/>
  <c r="K103" i="65"/>
  <c r="J103" i="65"/>
  <c r="I103" i="65"/>
  <c r="G103" i="65"/>
  <c r="X102" i="65"/>
  <c r="Y102" i="65" s="1"/>
  <c r="Z102" i="65" s="1"/>
  <c r="AA102" i="65" s="1"/>
  <c r="AB102" i="65" s="1"/>
  <c r="V102" i="65"/>
  <c r="U102" i="65"/>
  <c r="M102" i="65"/>
  <c r="K102" i="65"/>
  <c r="L106" i="65" s="1"/>
  <c r="J102" i="65"/>
  <c r="I102" i="65"/>
  <c r="G102" i="65"/>
  <c r="X101" i="65"/>
  <c r="Y101" i="65" s="1"/>
  <c r="Z101" i="65" s="1"/>
  <c r="AA101" i="65" s="1"/>
  <c r="AB101" i="65" s="1"/>
  <c r="U101" i="65"/>
  <c r="V101" i="65" s="1"/>
  <c r="M101" i="65"/>
  <c r="K101" i="65"/>
  <c r="J101" i="65"/>
  <c r="X100" i="65"/>
  <c r="Y100" i="65" s="1"/>
  <c r="Z100" i="65" s="1"/>
  <c r="AA100" i="65" s="1"/>
  <c r="AB100" i="65" s="1"/>
  <c r="V100" i="65"/>
  <c r="U100" i="65"/>
  <c r="M100" i="65"/>
  <c r="K100" i="65"/>
  <c r="J100" i="65"/>
  <c r="H100" i="65"/>
  <c r="F100" i="65"/>
  <c r="X99" i="65"/>
  <c r="Y99" i="65" s="1"/>
  <c r="Z99" i="65" s="1"/>
  <c r="AA99" i="65" s="1"/>
  <c r="AB99" i="65" s="1"/>
  <c r="U99" i="65"/>
  <c r="V99" i="65" s="1"/>
  <c r="M99" i="65"/>
  <c r="K99" i="65"/>
  <c r="J99" i="65"/>
  <c r="H99" i="65"/>
  <c r="F99" i="65"/>
  <c r="Y98" i="65"/>
  <c r="Z98" i="65" s="1"/>
  <c r="AA98" i="65" s="1"/>
  <c r="AB98" i="65" s="1"/>
  <c r="X98" i="65"/>
  <c r="V98" i="65"/>
  <c r="U98" i="65"/>
  <c r="M98" i="65"/>
  <c r="K98" i="65"/>
  <c r="J98" i="65"/>
  <c r="H98" i="65"/>
  <c r="F98" i="65"/>
  <c r="X97" i="65"/>
  <c r="Y97" i="65" s="1"/>
  <c r="Z97" i="65" s="1"/>
  <c r="U97" i="65"/>
  <c r="V97" i="65" s="1"/>
  <c r="M97" i="65"/>
  <c r="K97" i="65"/>
  <c r="L101" i="65" s="1"/>
  <c r="J97" i="65"/>
  <c r="H97" i="65"/>
  <c r="F97" i="65"/>
  <c r="Y96" i="65"/>
  <c r="Z96" i="65" s="1"/>
  <c r="X96" i="65"/>
  <c r="V96" i="65"/>
  <c r="AA96" i="65" s="1"/>
  <c r="AB96" i="65" s="1"/>
  <c r="U96" i="65"/>
  <c r="M96" i="65"/>
  <c r="K96" i="65"/>
  <c r="L100" i="65" s="1"/>
  <c r="J96" i="65"/>
  <c r="H96" i="65"/>
  <c r="F96" i="65"/>
  <c r="Z95" i="65"/>
  <c r="X95" i="65"/>
  <c r="Y95" i="65" s="1"/>
  <c r="U95" i="65"/>
  <c r="V95" i="65" s="1"/>
  <c r="AA95" i="65" s="1"/>
  <c r="AB95" i="65" s="1"/>
  <c r="M95" i="65"/>
  <c r="K95" i="65"/>
  <c r="L99" i="65" s="1"/>
  <c r="J95" i="65"/>
  <c r="H95" i="65"/>
  <c r="F95" i="65"/>
  <c r="X94" i="65"/>
  <c r="Y94" i="65" s="1"/>
  <c r="Z94" i="65" s="1"/>
  <c r="U94" i="65"/>
  <c r="V94" i="65" s="1"/>
  <c r="M94" i="65"/>
  <c r="K94" i="65"/>
  <c r="J94" i="65"/>
  <c r="H94" i="65"/>
  <c r="F94" i="65"/>
  <c r="X93" i="65"/>
  <c r="Y93" i="65" s="1"/>
  <c r="Z93" i="65" s="1"/>
  <c r="U93" i="65"/>
  <c r="V93" i="65" s="1"/>
  <c r="AA93" i="65" s="1"/>
  <c r="AB93" i="65" s="1"/>
  <c r="M93" i="65"/>
  <c r="K93" i="65"/>
  <c r="L97" i="65" s="1"/>
  <c r="J93" i="65"/>
  <c r="H93" i="65"/>
  <c r="F93" i="65"/>
  <c r="X92" i="65"/>
  <c r="Y92" i="65" s="1"/>
  <c r="Z92" i="65" s="1"/>
  <c r="U92" i="65"/>
  <c r="V92" i="65" s="1"/>
  <c r="AA92" i="65" s="1"/>
  <c r="AB92" i="65" s="1"/>
  <c r="M92" i="65"/>
  <c r="K92" i="65"/>
  <c r="L95" i="65" s="1"/>
  <c r="J92" i="65"/>
  <c r="H92" i="65"/>
  <c r="F92" i="65"/>
  <c r="Y91" i="65"/>
  <c r="Z91" i="65" s="1"/>
  <c r="X91" i="65"/>
  <c r="U91" i="65"/>
  <c r="V91" i="65" s="1"/>
  <c r="AA91" i="65" s="1"/>
  <c r="AB91" i="65" s="1"/>
  <c r="M91" i="65"/>
  <c r="K91" i="65"/>
  <c r="J91" i="65"/>
  <c r="H91" i="65"/>
  <c r="F91" i="65"/>
  <c r="X90" i="65"/>
  <c r="Y90" i="65" s="1"/>
  <c r="Z90" i="65" s="1"/>
  <c r="V90" i="65"/>
  <c r="AA90" i="65" s="1"/>
  <c r="AB90" i="65" s="1"/>
  <c r="U90" i="65"/>
  <c r="M90" i="65"/>
  <c r="K90" i="65"/>
  <c r="L94" i="65" s="1"/>
  <c r="J90" i="65"/>
  <c r="H90" i="65"/>
  <c r="F90" i="65"/>
  <c r="X89" i="65"/>
  <c r="Y89" i="65" s="1"/>
  <c r="Z89" i="65" s="1"/>
  <c r="V89" i="65"/>
  <c r="AA89" i="65" s="1"/>
  <c r="AB89" i="65" s="1"/>
  <c r="U89" i="65"/>
  <c r="M89" i="65"/>
  <c r="K89" i="65"/>
  <c r="J89" i="65"/>
  <c r="H89" i="65"/>
  <c r="F89" i="65"/>
  <c r="X88" i="65"/>
  <c r="Y88" i="65" s="1"/>
  <c r="Z88" i="65" s="1"/>
  <c r="AA88" i="65" s="1"/>
  <c r="AB88" i="65" s="1"/>
  <c r="V88" i="65"/>
  <c r="U88" i="65"/>
  <c r="M88" i="65"/>
  <c r="K88" i="65"/>
  <c r="L92" i="65" s="1"/>
  <c r="J88" i="65"/>
  <c r="H88" i="65"/>
  <c r="F88" i="65"/>
  <c r="X87" i="65"/>
  <c r="Y87" i="65" s="1"/>
  <c r="Z87" i="65" s="1"/>
  <c r="AA87" i="65" s="1"/>
  <c r="AB87" i="65" s="1"/>
  <c r="U87" i="65"/>
  <c r="V87" i="65" s="1"/>
  <c r="M87" i="65"/>
  <c r="K87" i="65"/>
  <c r="L91" i="65" s="1"/>
  <c r="J87" i="65"/>
  <c r="H87" i="65"/>
  <c r="F87" i="65"/>
  <c r="Y86" i="65"/>
  <c r="Z86" i="65" s="1"/>
  <c r="AA86" i="65" s="1"/>
  <c r="AB86" i="65" s="1"/>
  <c r="X86" i="65"/>
  <c r="V86" i="65"/>
  <c r="U86" i="65"/>
  <c r="M86" i="65"/>
  <c r="K86" i="65"/>
  <c r="J86" i="65"/>
  <c r="H86" i="65"/>
  <c r="F86" i="65"/>
  <c r="X85" i="65"/>
  <c r="Y85" i="65" s="1"/>
  <c r="Z85" i="65" s="1"/>
  <c r="U85" i="65"/>
  <c r="V85" i="65" s="1"/>
  <c r="M85" i="65"/>
  <c r="K85" i="65"/>
  <c r="L89" i="65" s="1"/>
  <c r="J85" i="65"/>
  <c r="H85" i="65"/>
  <c r="F85" i="65"/>
  <c r="Y84" i="65"/>
  <c r="Z84" i="65" s="1"/>
  <c r="X84" i="65"/>
  <c r="V84" i="65"/>
  <c r="AA84" i="65" s="1"/>
  <c r="AB84" i="65" s="1"/>
  <c r="U84" i="65"/>
  <c r="M84" i="65"/>
  <c r="K84" i="65"/>
  <c r="L88" i="65" s="1"/>
  <c r="J84" i="65"/>
  <c r="H84" i="65"/>
  <c r="F84" i="65"/>
  <c r="Z83" i="65"/>
  <c r="X83" i="65"/>
  <c r="Y83" i="65" s="1"/>
  <c r="U83" i="65"/>
  <c r="V83" i="65" s="1"/>
  <c r="AA83" i="65" s="1"/>
  <c r="AB83" i="65" s="1"/>
  <c r="M83" i="65"/>
  <c r="K83" i="65"/>
  <c r="L87" i="65" s="1"/>
  <c r="J83" i="65"/>
  <c r="H83" i="65"/>
  <c r="F83" i="65"/>
  <c r="X82" i="65"/>
  <c r="Y82" i="65" s="1"/>
  <c r="Z82" i="65" s="1"/>
  <c r="U82" i="65"/>
  <c r="V82" i="65" s="1"/>
  <c r="M82" i="65"/>
  <c r="K82" i="65"/>
  <c r="J82" i="65"/>
  <c r="H82" i="65"/>
  <c r="F82" i="65"/>
  <c r="X81" i="65"/>
  <c r="Y81" i="65" s="1"/>
  <c r="Z81" i="65" s="1"/>
  <c r="U81" i="65"/>
  <c r="V81" i="65" s="1"/>
  <c r="AA81" i="65" s="1"/>
  <c r="AB81" i="65" s="1"/>
  <c r="M81" i="65"/>
  <c r="K81" i="65"/>
  <c r="L85" i="65" s="1"/>
  <c r="J81" i="65"/>
  <c r="H81" i="65"/>
  <c r="F81" i="65"/>
  <c r="X80" i="65"/>
  <c r="Y80" i="65" s="1"/>
  <c r="Z80" i="65" s="1"/>
  <c r="U80" i="65"/>
  <c r="V80" i="65" s="1"/>
  <c r="AA80" i="65" s="1"/>
  <c r="AB80" i="65" s="1"/>
  <c r="M80" i="65"/>
  <c r="K80" i="65"/>
  <c r="L83" i="65" s="1"/>
  <c r="J80" i="65"/>
  <c r="H80" i="65"/>
  <c r="F80" i="65"/>
  <c r="Y79" i="65"/>
  <c r="Z79" i="65" s="1"/>
  <c r="X79" i="65"/>
  <c r="U79" i="65"/>
  <c r="V79" i="65" s="1"/>
  <c r="AA79" i="65" s="1"/>
  <c r="AB79" i="65" s="1"/>
  <c r="M79" i="65"/>
  <c r="K79" i="65"/>
  <c r="J79" i="65"/>
  <c r="H79" i="65"/>
  <c r="F79" i="65"/>
  <c r="X78" i="65"/>
  <c r="Y78" i="65" s="1"/>
  <c r="Z78" i="65" s="1"/>
  <c r="V78" i="65"/>
  <c r="AA78" i="65" s="1"/>
  <c r="AB78" i="65" s="1"/>
  <c r="U78" i="65"/>
  <c r="M78" i="65"/>
  <c r="K78" i="65"/>
  <c r="L82" i="65" s="1"/>
  <c r="J78" i="65"/>
  <c r="H78" i="65"/>
  <c r="F78" i="65"/>
  <c r="X77" i="65"/>
  <c r="Y77" i="65" s="1"/>
  <c r="Z77" i="65" s="1"/>
  <c r="V77" i="65"/>
  <c r="AA77" i="65" s="1"/>
  <c r="AB77" i="65" s="1"/>
  <c r="U77" i="65"/>
  <c r="M77" i="65"/>
  <c r="K77" i="65"/>
  <c r="J77" i="65"/>
  <c r="H77" i="65"/>
  <c r="F77" i="65"/>
  <c r="X76" i="65"/>
  <c r="Y76" i="65" s="1"/>
  <c r="Z76" i="65" s="1"/>
  <c r="AA76" i="65" s="1"/>
  <c r="AB76" i="65" s="1"/>
  <c r="V76" i="65"/>
  <c r="U76" i="65"/>
  <c r="M76" i="65"/>
  <c r="K76" i="65"/>
  <c r="L80" i="65" s="1"/>
  <c r="J76" i="65"/>
  <c r="H76" i="65"/>
  <c r="F76" i="65"/>
  <c r="X75" i="65"/>
  <c r="Y75" i="65" s="1"/>
  <c r="Z75" i="65" s="1"/>
  <c r="U75" i="65"/>
  <c r="V75" i="65" s="1"/>
  <c r="AA75" i="65" s="1"/>
  <c r="AB75" i="65" s="1"/>
  <c r="M75" i="65"/>
  <c r="K75" i="65"/>
  <c r="L79" i="65" s="1"/>
  <c r="J75" i="65"/>
  <c r="H75" i="65"/>
  <c r="F75" i="65"/>
  <c r="Y74" i="65"/>
  <c r="Z74" i="65" s="1"/>
  <c r="X74" i="65"/>
  <c r="V74" i="65"/>
  <c r="AA74" i="65" s="1"/>
  <c r="AB74" i="65" s="1"/>
  <c r="U74" i="65"/>
  <c r="M74" i="65"/>
  <c r="K74" i="65"/>
  <c r="J74" i="65"/>
  <c r="H74" i="65"/>
  <c r="F74" i="65"/>
  <c r="X73" i="65"/>
  <c r="Y73" i="65" s="1"/>
  <c r="Z73" i="65" s="1"/>
  <c r="U73" i="65"/>
  <c r="V73" i="65" s="1"/>
  <c r="M73" i="65"/>
  <c r="K73" i="65"/>
  <c r="L77" i="65" s="1"/>
  <c r="J73" i="65"/>
  <c r="H73" i="65"/>
  <c r="F73" i="65"/>
  <c r="Y72" i="65"/>
  <c r="Z72" i="65" s="1"/>
  <c r="X72" i="65"/>
  <c r="V72" i="65"/>
  <c r="AA72" i="65" s="1"/>
  <c r="AB72" i="65" s="1"/>
  <c r="U72" i="65"/>
  <c r="M72" i="65"/>
  <c r="K72" i="65"/>
  <c r="L76" i="65" s="1"/>
  <c r="J72" i="65"/>
  <c r="H72" i="65"/>
  <c r="F72" i="65"/>
  <c r="Z71" i="65"/>
  <c r="X71" i="65"/>
  <c r="Y71" i="65" s="1"/>
  <c r="U71" i="65"/>
  <c r="V71" i="65" s="1"/>
  <c r="AA71" i="65" s="1"/>
  <c r="AB71" i="65" s="1"/>
  <c r="M71" i="65"/>
  <c r="K71" i="65"/>
  <c r="L75" i="65" s="1"/>
  <c r="J71" i="65"/>
  <c r="H71" i="65"/>
  <c r="F71" i="65"/>
  <c r="X70" i="65"/>
  <c r="Y70" i="65" s="1"/>
  <c r="Z70" i="65" s="1"/>
  <c r="U70" i="65"/>
  <c r="V70" i="65" s="1"/>
  <c r="M70" i="65"/>
  <c r="K70" i="65"/>
  <c r="J70" i="65"/>
  <c r="H70" i="65"/>
  <c r="F70" i="65"/>
  <c r="X69" i="65"/>
  <c r="Y69" i="65" s="1"/>
  <c r="Z69" i="65" s="1"/>
  <c r="U69" i="65"/>
  <c r="V69" i="65" s="1"/>
  <c r="AA69" i="65" s="1"/>
  <c r="AB69" i="65" s="1"/>
  <c r="M69" i="65"/>
  <c r="K69" i="65"/>
  <c r="L73" i="65" s="1"/>
  <c r="J69" i="65"/>
  <c r="H69" i="65"/>
  <c r="F69" i="65"/>
  <c r="X68" i="65"/>
  <c r="Y68" i="65" s="1"/>
  <c r="Z68" i="65" s="1"/>
  <c r="U68" i="65"/>
  <c r="V68" i="65" s="1"/>
  <c r="AA68" i="65" s="1"/>
  <c r="AB68" i="65" s="1"/>
  <c r="M68" i="65"/>
  <c r="K68" i="65"/>
  <c r="L71" i="65" s="1"/>
  <c r="J68" i="65"/>
  <c r="H68" i="65"/>
  <c r="F68" i="65"/>
  <c r="Y67" i="65"/>
  <c r="Z67" i="65" s="1"/>
  <c r="X67" i="65"/>
  <c r="U67" i="65"/>
  <c r="V67" i="65" s="1"/>
  <c r="AA67" i="65" s="1"/>
  <c r="AB67" i="65" s="1"/>
  <c r="M67" i="65"/>
  <c r="K67" i="65"/>
  <c r="J67" i="65"/>
  <c r="H67" i="65"/>
  <c r="F67" i="65"/>
  <c r="X66" i="65"/>
  <c r="Y66" i="65" s="1"/>
  <c r="Z66" i="65" s="1"/>
  <c r="V66" i="65"/>
  <c r="AA66" i="65" s="1"/>
  <c r="AB66" i="65" s="1"/>
  <c r="U66" i="65"/>
  <c r="M66" i="65"/>
  <c r="K66" i="65"/>
  <c r="J66" i="65"/>
  <c r="H66" i="65"/>
  <c r="F66" i="65"/>
  <c r="X65" i="65"/>
  <c r="Y65" i="65" s="1"/>
  <c r="Z65" i="65" s="1"/>
  <c r="U65" i="65"/>
  <c r="V65" i="65" s="1"/>
  <c r="AA65" i="65" s="1"/>
  <c r="AB65" i="65" s="1"/>
  <c r="M65" i="65"/>
  <c r="L65" i="65"/>
  <c r="K65" i="65"/>
  <c r="J65" i="65"/>
  <c r="H65" i="65"/>
  <c r="F65" i="65"/>
  <c r="Y64" i="65"/>
  <c r="Z64" i="65" s="1"/>
  <c r="X64" i="65"/>
  <c r="V64" i="65"/>
  <c r="AA64" i="65" s="1"/>
  <c r="AB64" i="65" s="1"/>
  <c r="U64" i="65"/>
  <c r="M64" i="65"/>
  <c r="K64" i="65"/>
  <c r="L68" i="65" s="1"/>
  <c r="J64" i="65"/>
  <c r="H64" i="65"/>
  <c r="F64" i="65"/>
  <c r="Y63" i="65"/>
  <c r="Z63" i="65" s="1"/>
  <c r="X63" i="65"/>
  <c r="V63" i="65"/>
  <c r="U63" i="65"/>
  <c r="M63" i="65"/>
  <c r="K63" i="65"/>
  <c r="J63" i="65"/>
  <c r="H63" i="65"/>
  <c r="F63" i="65"/>
  <c r="X62" i="65"/>
  <c r="Y62" i="65" s="1"/>
  <c r="Z62" i="65" s="1"/>
  <c r="U62" i="65"/>
  <c r="V62" i="65" s="1"/>
  <c r="M62" i="65"/>
  <c r="L62" i="65"/>
  <c r="K62" i="65"/>
  <c r="J62" i="65"/>
  <c r="H62" i="65"/>
  <c r="F62" i="65"/>
  <c r="AA61" i="65"/>
  <c r="AB61" i="65" s="1"/>
  <c r="Y61" i="65"/>
  <c r="Z61" i="65" s="1"/>
  <c r="X61" i="65"/>
  <c r="V61" i="65"/>
  <c r="U61" i="65"/>
  <c r="M61" i="65"/>
  <c r="K61" i="65"/>
  <c r="J61" i="65"/>
  <c r="H61" i="65"/>
  <c r="F61" i="65"/>
  <c r="X60" i="65"/>
  <c r="Y60" i="65" s="1"/>
  <c r="Z60" i="65" s="1"/>
  <c r="U60" i="65"/>
  <c r="V60" i="65" s="1"/>
  <c r="M60" i="65"/>
  <c r="K60" i="65"/>
  <c r="J60" i="65"/>
  <c r="H60" i="65"/>
  <c r="F60" i="65"/>
  <c r="Y59" i="65"/>
  <c r="Z59" i="65" s="1"/>
  <c r="X59" i="65"/>
  <c r="V59" i="65"/>
  <c r="U59" i="65"/>
  <c r="M59" i="65"/>
  <c r="K59" i="65"/>
  <c r="J59" i="65"/>
  <c r="H59" i="65"/>
  <c r="F59" i="65"/>
  <c r="X58" i="65"/>
  <c r="Y58" i="65" s="1"/>
  <c r="Z58" i="65" s="1"/>
  <c r="AA58" i="65" s="1"/>
  <c r="AB58" i="65" s="1"/>
  <c r="V58" i="65"/>
  <c r="U58" i="65"/>
  <c r="M58" i="65"/>
  <c r="K58" i="65"/>
  <c r="J58" i="65"/>
  <c r="H58" i="65"/>
  <c r="F58" i="65"/>
  <c r="AA57" i="65"/>
  <c r="AB57" i="65" s="1"/>
  <c r="Y57" i="65"/>
  <c r="Z57" i="65" s="1"/>
  <c r="X57" i="65"/>
  <c r="U57" i="65"/>
  <c r="V57" i="65" s="1"/>
  <c r="M57" i="65"/>
  <c r="K57" i="65"/>
  <c r="L61" i="65" s="1"/>
  <c r="J57" i="65"/>
  <c r="H57" i="65"/>
  <c r="F57" i="65"/>
  <c r="AB56" i="65"/>
  <c r="Z56" i="65"/>
  <c r="AA56" i="65" s="1"/>
  <c r="Y56" i="65"/>
  <c r="X56" i="65"/>
  <c r="V56" i="65"/>
  <c r="U56" i="65"/>
  <c r="M56" i="65"/>
  <c r="K56" i="65"/>
  <c r="L60" i="65" s="1"/>
  <c r="J56" i="65"/>
  <c r="H56" i="65"/>
  <c r="F56" i="65"/>
  <c r="X55" i="65"/>
  <c r="Y55" i="65" s="1"/>
  <c r="Z55" i="65" s="1"/>
  <c r="U55" i="65"/>
  <c r="V55" i="65" s="1"/>
  <c r="AA55" i="65" s="1"/>
  <c r="AB55" i="65" s="1"/>
  <c r="M55" i="65"/>
  <c r="K55" i="65"/>
  <c r="J55" i="65"/>
  <c r="H55" i="65"/>
  <c r="F55" i="65"/>
  <c r="Y54" i="65"/>
  <c r="Z54" i="65" s="1"/>
  <c r="X54" i="65"/>
  <c r="U54" i="65"/>
  <c r="V54" i="65" s="1"/>
  <c r="M54" i="65"/>
  <c r="K54" i="65"/>
  <c r="J54" i="65"/>
  <c r="H54" i="65"/>
  <c r="F54" i="65"/>
  <c r="X53" i="65"/>
  <c r="Y53" i="65" s="1"/>
  <c r="Z53" i="65" s="1"/>
  <c r="V53" i="65"/>
  <c r="U53" i="65"/>
  <c r="M53" i="65"/>
  <c r="K53" i="65"/>
  <c r="J53" i="65"/>
  <c r="H53" i="65"/>
  <c r="F53" i="65"/>
  <c r="X52" i="65"/>
  <c r="Y52" i="65" s="1"/>
  <c r="Z52" i="65" s="1"/>
  <c r="U52" i="65"/>
  <c r="V52" i="65" s="1"/>
  <c r="AA52" i="65" s="1"/>
  <c r="AB52" i="65" s="1"/>
  <c r="M52" i="65"/>
  <c r="K52" i="65"/>
  <c r="J52" i="65"/>
  <c r="H52" i="65"/>
  <c r="F52" i="65"/>
  <c r="Y51" i="65"/>
  <c r="Z51" i="65" s="1"/>
  <c r="X51" i="65"/>
  <c r="V51" i="65"/>
  <c r="U51" i="65"/>
  <c r="M51" i="65"/>
  <c r="K51" i="65"/>
  <c r="L52" i="65" s="1"/>
  <c r="J51" i="65"/>
  <c r="H51" i="65"/>
  <c r="F51" i="65"/>
  <c r="X50" i="65"/>
  <c r="Y50" i="65" s="1"/>
  <c r="Z50" i="65" s="1"/>
  <c r="U50" i="65"/>
  <c r="V50" i="65" s="1"/>
  <c r="M50" i="65"/>
  <c r="L50" i="65"/>
  <c r="K50" i="65"/>
  <c r="J50" i="65"/>
  <c r="H50" i="65"/>
  <c r="F50" i="65"/>
  <c r="AA49" i="65"/>
  <c r="AB49" i="65" s="1"/>
  <c r="Y49" i="65"/>
  <c r="Z49" i="65" s="1"/>
  <c r="X49" i="65"/>
  <c r="V49" i="65"/>
  <c r="U49" i="65"/>
  <c r="M49" i="65"/>
  <c r="K49" i="65"/>
  <c r="J49" i="65"/>
  <c r="H49" i="65"/>
  <c r="F49" i="65"/>
  <c r="X48" i="65"/>
  <c r="Y48" i="65" s="1"/>
  <c r="Z48" i="65" s="1"/>
  <c r="U48" i="65"/>
  <c r="V48" i="65" s="1"/>
  <c r="M48" i="65"/>
  <c r="K48" i="65"/>
  <c r="J48" i="65"/>
  <c r="H48" i="65"/>
  <c r="F48" i="65"/>
  <c r="Y47" i="65"/>
  <c r="Z47" i="65" s="1"/>
  <c r="X47" i="65"/>
  <c r="V47" i="65"/>
  <c r="U47" i="65"/>
  <c r="M47" i="65"/>
  <c r="K47" i="65"/>
  <c r="J47" i="65"/>
  <c r="H47" i="65"/>
  <c r="F47" i="65"/>
  <c r="X46" i="65"/>
  <c r="Y46" i="65" s="1"/>
  <c r="Z46" i="65" s="1"/>
  <c r="AA46" i="65" s="1"/>
  <c r="AB46" i="65" s="1"/>
  <c r="V46" i="65"/>
  <c r="U46" i="65"/>
  <c r="M46" i="65"/>
  <c r="K46" i="65"/>
  <c r="J46" i="65"/>
  <c r="H46" i="65"/>
  <c r="F46" i="65"/>
  <c r="AA45" i="65"/>
  <c r="AB45" i="65" s="1"/>
  <c r="Y45" i="65"/>
  <c r="Z45" i="65" s="1"/>
  <c r="X45" i="65"/>
  <c r="U45" i="65"/>
  <c r="V45" i="65" s="1"/>
  <c r="M45" i="65"/>
  <c r="K45" i="65"/>
  <c r="L49" i="65" s="1"/>
  <c r="J45" i="65"/>
  <c r="H45" i="65"/>
  <c r="F45" i="65"/>
  <c r="AB44" i="65"/>
  <c r="Z44" i="65"/>
  <c r="AA44" i="65" s="1"/>
  <c r="Y44" i="65"/>
  <c r="X44" i="65"/>
  <c r="V44" i="65"/>
  <c r="U44" i="65"/>
  <c r="M44" i="65"/>
  <c r="K44" i="65"/>
  <c r="L48" i="65" s="1"/>
  <c r="J44" i="65"/>
  <c r="H44" i="65"/>
  <c r="F44" i="65"/>
  <c r="X43" i="65"/>
  <c r="Y43" i="65" s="1"/>
  <c r="Z43" i="65" s="1"/>
  <c r="U43" i="65"/>
  <c r="V43" i="65" s="1"/>
  <c r="AA43" i="65" s="1"/>
  <c r="AB43" i="65" s="1"/>
  <c r="M43" i="65"/>
  <c r="K43" i="65"/>
  <c r="J43" i="65"/>
  <c r="H43" i="65"/>
  <c r="F43" i="65"/>
  <c r="Y42" i="65"/>
  <c r="Z42" i="65" s="1"/>
  <c r="X42" i="65"/>
  <c r="U42" i="65"/>
  <c r="V42" i="65" s="1"/>
  <c r="M42" i="65"/>
  <c r="K42" i="65"/>
  <c r="J42" i="65"/>
  <c r="H42" i="65"/>
  <c r="F42" i="65"/>
  <c r="X41" i="65"/>
  <c r="Y41" i="65" s="1"/>
  <c r="Z41" i="65" s="1"/>
  <c r="V41" i="65"/>
  <c r="U41" i="65"/>
  <c r="M41" i="65"/>
  <c r="K41" i="65"/>
  <c r="J41" i="65"/>
  <c r="H41" i="65"/>
  <c r="F41" i="65"/>
  <c r="X40" i="65"/>
  <c r="Y40" i="65" s="1"/>
  <c r="Z40" i="65" s="1"/>
  <c r="U40" i="65"/>
  <c r="V40" i="65" s="1"/>
  <c r="AA40" i="65" s="1"/>
  <c r="AB40" i="65" s="1"/>
  <c r="M40" i="65"/>
  <c r="K40" i="65"/>
  <c r="J40" i="65"/>
  <c r="H40" i="65"/>
  <c r="F40" i="65"/>
  <c r="Y39" i="65"/>
  <c r="Z39" i="65" s="1"/>
  <c r="X39" i="65"/>
  <c r="V39" i="65"/>
  <c r="U39" i="65"/>
  <c r="M39" i="65"/>
  <c r="K39" i="65"/>
  <c r="L40" i="65" s="1"/>
  <c r="J39" i="65"/>
  <c r="H39" i="65"/>
  <c r="F39" i="65"/>
  <c r="X38" i="65"/>
  <c r="Y38" i="65" s="1"/>
  <c r="Z38" i="65" s="1"/>
  <c r="U38" i="65"/>
  <c r="V38" i="65" s="1"/>
  <c r="M38" i="65"/>
  <c r="L38" i="65"/>
  <c r="K38" i="65"/>
  <c r="J38" i="65"/>
  <c r="H38" i="65"/>
  <c r="F38" i="65"/>
  <c r="AA37" i="65"/>
  <c r="AB37" i="65" s="1"/>
  <c r="Y37" i="65"/>
  <c r="Z37" i="65" s="1"/>
  <c r="X37" i="65"/>
  <c r="V37" i="65"/>
  <c r="U37" i="65"/>
  <c r="M37" i="65"/>
  <c r="K37" i="65"/>
  <c r="J37" i="65"/>
  <c r="H37" i="65"/>
  <c r="F37" i="65"/>
  <c r="Z36" i="65"/>
  <c r="X36" i="65"/>
  <c r="Y36" i="65" s="1"/>
  <c r="U36" i="65"/>
  <c r="V36" i="65" s="1"/>
  <c r="M36" i="65"/>
  <c r="K36" i="65"/>
  <c r="J36" i="65"/>
  <c r="H36" i="65"/>
  <c r="F36" i="65"/>
  <c r="Y35" i="65"/>
  <c r="Z35" i="65" s="1"/>
  <c r="X35" i="65"/>
  <c r="V35" i="65"/>
  <c r="AA35" i="65" s="1"/>
  <c r="AB35" i="65" s="1"/>
  <c r="U35" i="65"/>
  <c r="M35" i="65"/>
  <c r="K35" i="65"/>
  <c r="J35" i="65"/>
  <c r="H35" i="65"/>
  <c r="F35" i="65"/>
  <c r="Z34" i="65"/>
  <c r="AA34" i="65" s="1"/>
  <c r="AB34" i="65" s="1"/>
  <c r="X34" i="65"/>
  <c r="Y34" i="65" s="1"/>
  <c r="V34" i="65"/>
  <c r="U34" i="65"/>
  <c r="M34" i="65"/>
  <c r="K34" i="65"/>
  <c r="J34" i="65"/>
  <c r="H34" i="65"/>
  <c r="F34" i="65"/>
  <c r="Y33" i="65"/>
  <c r="Z33" i="65" s="1"/>
  <c r="X33" i="65"/>
  <c r="U33" i="65"/>
  <c r="V33" i="65" s="1"/>
  <c r="AA33" i="65" s="1"/>
  <c r="AB33" i="65" s="1"/>
  <c r="M33" i="65"/>
  <c r="K33" i="65"/>
  <c r="L37" i="65" s="1"/>
  <c r="J33" i="65"/>
  <c r="H33" i="65"/>
  <c r="F33" i="65"/>
  <c r="AB32" i="65"/>
  <c r="Z32" i="65"/>
  <c r="AA32" i="65" s="1"/>
  <c r="Y32" i="65"/>
  <c r="X32" i="65"/>
  <c r="V32" i="65"/>
  <c r="U32" i="65"/>
  <c r="M32" i="65"/>
  <c r="K32" i="65"/>
  <c r="L36" i="65" s="1"/>
  <c r="J32" i="65"/>
  <c r="H32" i="65"/>
  <c r="F32" i="65"/>
  <c r="X31" i="65"/>
  <c r="Y31" i="65" s="1"/>
  <c r="Z31" i="65" s="1"/>
  <c r="U31" i="65"/>
  <c r="V31" i="65" s="1"/>
  <c r="AA31" i="65" s="1"/>
  <c r="AB31" i="65" s="1"/>
  <c r="M31" i="65"/>
  <c r="K31" i="65"/>
  <c r="L35" i="65" s="1"/>
  <c r="J31" i="65"/>
  <c r="H31" i="65"/>
  <c r="F31" i="65"/>
  <c r="Y30" i="65"/>
  <c r="Z30" i="65" s="1"/>
  <c r="X30" i="65"/>
  <c r="U30" i="65"/>
  <c r="V30" i="65" s="1"/>
  <c r="AA30" i="65" s="1"/>
  <c r="AB30" i="65" s="1"/>
  <c r="M30" i="65"/>
  <c r="L30" i="65"/>
  <c r="K30" i="65"/>
  <c r="J30" i="65"/>
  <c r="H30" i="65"/>
  <c r="F30" i="65"/>
  <c r="X29" i="65"/>
  <c r="Y29" i="65" s="1"/>
  <c r="Z29" i="65" s="1"/>
  <c r="V29" i="65"/>
  <c r="AA29" i="65" s="1"/>
  <c r="AB29" i="65" s="1"/>
  <c r="U29" i="65"/>
  <c r="M29" i="65"/>
  <c r="K29" i="65"/>
  <c r="L33" i="65" s="1"/>
  <c r="J29" i="65"/>
  <c r="H29" i="65"/>
  <c r="F29" i="65"/>
  <c r="X28" i="65"/>
  <c r="Y28" i="65" s="1"/>
  <c r="Z28" i="65" s="1"/>
  <c r="U28" i="65"/>
  <c r="V28" i="65" s="1"/>
  <c r="M28" i="65"/>
  <c r="K28" i="65"/>
  <c r="L32" i="65" s="1"/>
  <c r="J28" i="65"/>
  <c r="H28" i="65"/>
  <c r="F28" i="65"/>
  <c r="Z27" i="65"/>
  <c r="Y27" i="65"/>
  <c r="X27" i="65"/>
  <c r="V27" i="65"/>
  <c r="U27" i="65"/>
  <c r="M27" i="65"/>
  <c r="L27" i="65"/>
  <c r="K27" i="65"/>
  <c r="J27" i="65"/>
  <c r="H27" i="65"/>
  <c r="F27" i="65"/>
  <c r="Z26" i="65"/>
  <c r="X26" i="65"/>
  <c r="Y26" i="65" s="1"/>
  <c r="U26" i="65"/>
  <c r="V26" i="65" s="1"/>
  <c r="AA26" i="65" s="1"/>
  <c r="AB26" i="65" s="1"/>
  <c r="M26" i="65"/>
  <c r="K26" i="65"/>
  <c r="J26" i="65"/>
  <c r="H26" i="65"/>
  <c r="F26" i="65"/>
  <c r="Y25" i="65"/>
  <c r="Z25" i="65" s="1"/>
  <c r="X25" i="65"/>
  <c r="U25" i="65"/>
  <c r="V25" i="65" s="1"/>
  <c r="AA25" i="65" s="1"/>
  <c r="AB25" i="65" s="1"/>
  <c r="M25" i="65"/>
  <c r="K25" i="65"/>
  <c r="J25" i="65"/>
  <c r="H25" i="65"/>
  <c r="F25" i="65"/>
  <c r="Z24" i="65"/>
  <c r="X24" i="65"/>
  <c r="Y24" i="65" s="1"/>
  <c r="V24" i="65"/>
  <c r="AA24" i="65" s="1"/>
  <c r="AB24" i="65" s="1"/>
  <c r="U24" i="65"/>
  <c r="M24" i="65"/>
  <c r="K24" i="65"/>
  <c r="J24" i="65"/>
  <c r="H24" i="65"/>
  <c r="F24" i="65"/>
  <c r="X23" i="65"/>
  <c r="Y23" i="65" s="1"/>
  <c r="Z23" i="65" s="1"/>
  <c r="AA23" i="65" s="1"/>
  <c r="AB23" i="65" s="1"/>
  <c r="V23" i="65"/>
  <c r="U23" i="65"/>
  <c r="M23" i="65"/>
  <c r="K23" i="65"/>
  <c r="J23" i="65"/>
  <c r="H23" i="65"/>
  <c r="F23" i="65"/>
  <c r="Y22" i="65"/>
  <c r="Z22" i="65" s="1"/>
  <c r="AA22" i="65" s="1"/>
  <c r="AB22" i="65" s="1"/>
  <c r="X22" i="65"/>
  <c r="V22" i="65"/>
  <c r="U22" i="65"/>
  <c r="M22" i="65"/>
  <c r="K22" i="65"/>
  <c r="L26" i="65" s="1"/>
  <c r="J22" i="65"/>
  <c r="H22" i="65"/>
  <c r="F22" i="65"/>
  <c r="Z21" i="65"/>
  <c r="AA21" i="65" s="1"/>
  <c r="AB21" i="65" s="1"/>
  <c r="Y21" i="65"/>
  <c r="X21" i="65"/>
  <c r="V21" i="65"/>
  <c r="U21" i="65"/>
  <c r="S21" i="65"/>
  <c r="Q21" i="65" s="1"/>
  <c r="R21" i="65"/>
  <c r="M21" i="65"/>
  <c r="K21" i="65"/>
  <c r="L25" i="65" s="1"/>
  <c r="J21" i="65"/>
  <c r="H21" i="65"/>
  <c r="F21" i="65"/>
  <c r="Y20" i="65"/>
  <c r="Z20" i="65" s="1"/>
  <c r="X20" i="65"/>
  <c r="U20" i="65"/>
  <c r="V20" i="65" s="1"/>
  <c r="M20" i="65"/>
  <c r="K20" i="65"/>
  <c r="J20" i="65"/>
  <c r="H20" i="65"/>
  <c r="F20" i="65"/>
  <c r="X19" i="65"/>
  <c r="Y19" i="65" s="1"/>
  <c r="Z19" i="65" s="1"/>
  <c r="U19" i="65"/>
  <c r="V19" i="65" s="1"/>
  <c r="M19" i="65"/>
  <c r="K19" i="65"/>
  <c r="L23" i="65" s="1"/>
  <c r="J19" i="65"/>
  <c r="H19" i="65"/>
  <c r="F19" i="65"/>
  <c r="AA18" i="65"/>
  <c r="AB18" i="65" s="1"/>
  <c r="Z18" i="65"/>
  <c r="Y18" i="65"/>
  <c r="X18" i="65"/>
  <c r="V18" i="65"/>
  <c r="U18" i="65"/>
  <c r="O18" i="65"/>
  <c r="M18" i="65"/>
  <c r="K18" i="65"/>
  <c r="L22" i="65" s="1"/>
  <c r="J18" i="65"/>
  <c r="H18" i="65"/>
  <c r="F18" i="65"/>
  <c r="Y17" i="65"/>
  <c r="Z17" i="65" s="1"/>
  <c r="X17" i="65"/>
  <c r="U17" i="65"/>
  <c r="V17" i="65" s="1"/>
  <c r="AA17" i="65" s="1"/>
  <c r="AB17" i="65" s="1"/>
  <c r="Q17" i="65"/>
  <c r="M17" i="65"/>
  <c r="K17" i="65"/>
  <c r="J17" i="65"/>
  <c r="H17" i="65"/>
  <c r="F17" i="65"/>
  <c r="X16" i="65"/>
  <c r="Y16" i="65" s="1"/>
  <c r="Z16" i="65" s="1"/>
  <c r="U16" i="65"/>
  <c r="V16" i="65" s="1"/>
  <c r="Q16" i="65"/>
  <c r="R16" i="65" s="1"/>
  <c r="O16" i="65"/>
  <c r="M16" i="65"/>
  <c r="K16" i="65"/>
  <c r="J16" i="65"/>
  <c r="H16" i="65"/>
  <c r="F16" i="65"/>
  <c r="Z15" i="65"/>
  <c r="X15" i="65"/>
  <c r="Y15" i="65" s="1"/>
  <c r="V15" i="65"/>
  <c r="U15" i="65"/>
  <c r="R15" i="65"/>
  <c r="Q15" i="65"/>
  <c r="O15" i="65"/>
  <c r="M15" i="65"/>
  <c r="K15" i="65"/>
  <c r="L19" i="65" s="1"/>
  <c r="J15" i="65"/>
  <c r="H15" i="65"/>
  <c r="F15" i="65"/>
  <c r="AA14" i="65"/>
  <c r="AB14" i="65" s="1"/>
  <c r="Z14" i="65"/>
  <c r="Y14" i="65"/>
  <c r="X14" i="65"/>
  <c r="V14" i="65"/>
  <c r="U14" i="65"/>
  <c r="Q14" i="65"/>
  <c r="M14" i="65"/>
  <c r="K14" i="65"/>
  <c r="J14" i="65"/>
  <c r="H14" i="65"/>
  <c r="F14" i="65"/>
  <c r="Y13" i="65"/>
  <c r="Z13" i="65" s="1"/>
  <c r="X13" i="65"/>
  <c r="U13" i="65"/>
  <c r="V13" i="65" s="1"/>
  <c r="AA13" i="65" s="1"/>
  <c r="AB13" i="65" s="1"/>
  <c r="R13" i="65"/>
  <c r="M13" i="65"/>
  <c r="K13" i="65"/>
  <c r="L17" i="65" s="1"/>
  <c r="J13" i="65"/>
  <c r="H13" i="65"/>
  <c r="F13" i="65"/>
  <c r="X12" i="65"/>
  <c r="Y12" i="65" s="1"/>
  <c r="Z12" i="65" s="1"/>
  <c r="U12" i="65"/>
  <c r="V12" i="65" s="1"/>
  <c r="Q12" i="65"/>
  <c r="M12" i="65"/>
  <c r="K12" i="65"/>
  <c r="L15" i="65" s="1"/>
  <c r="J12" i="65"/>
  <c r="H12" i="65"/>
  <c r="F12" i="65"/>
  <c r="Z11" i="65"/>
  <c r="X11" i="65"/>
  <c r="Y11" i="65" s="1"/>
  <c r="U11" i="65"/>
  <c r="V11" i="65" s="1"/>
  <c r="AA11" i="65" s="1"/>
  <c r="AB11" i="65" s="1"/>
  <c r="Q11" i="65"/>
  <c r="M11" i="65"/>
  <c r="K11" i="65"/>
  <c r="J11" i="65"/>
  <c r="H11" i="65"/>
  <c r="F11" i="65"/>
  <c r="AB10" i="65"/>
  <c r="Z10" i="65"/>
  <c r="X10" i="65"/>
  <c r="Y10" i="65" s="1"/>
  <c r="V10" i="65"/>
  <c r="AA10" i="65" s="1"/>
  <c r="U10" i="65"/>
  <c r="M10" i="65"/>
  <c r="K10" i="65"/>
  <c r="J10" i="65"/>
  <c r="H10" i="65"/>
  <c r="F10" i="65"/>
  <c r="Y9" i="65"/>
  <c r="Z9" i="65" s="1"/>
  <c r="X9" i="65"/>
  <c r="V9" i="65"/>
  <c r="AA9" i="65" s="1"/>
  <c r="AB9" i="65" s="1"/>
  <c r="U9" i="65"/>
  <c r="M9" i="65"/>
  <c r="K9" i="65"/>
  <c r="J9" i="65"/>
  <c r="H9" i="65"/>
  <c r="F9" i="65"/>
  <c r="X8" i="65"/>
  <c r="Y8" i="65" s="1"/>
  <c r="Z8" i="65" s="1"/>
  <c r="AA8" i="65" s="1"/>
  <c r="AB8" i="65" s="1"/>
  <c r="V8" i="65"/>
  <c r="U8" i="65"/>
  <c r="M8" i="65"/>
  <c r="K8" i="65"/>
  <c r="L12" i="65" s="1"/>
  <c r="J8" i="65"/>
  <c r="H8" i="65"/>
  <c r="F8" i="65"/>
  <c r="Z7" i="65"/>
  <c r="Y7" i="65"/>
  <c r="X7" i="65"/>
  <c r="U7" i="65"/>
  <c r="V7" i="65" s="1"/>
  <c r="AA7" i="65" s="1"/>
  <c r="AB7" i="65" s="1"/>
  <c r="M7" i="65"/>
  <c r="K7" i="65"/>
  <c r="L11" i="65" s="1"/>
  <c r="J7" i="65"/>
  <c r="H7" i="65"/>
  <c r="F7" i="65"/>
  <c r="Z6" i="65"/>
  <c r="AA6" i="65" s="1"/>
  <c r="AB6" i="65" s="1"/>
  <c r="Y6" i="65"/>
  <c r="X6" i="65"/>
  <c r="V6" i="65"/>
  <c r="U6" i="65"/>
  <c r="Q6" i="65"/>
  <c r="M6" i="65"/>
  <c r="K6" i="65"/>
  <c r="J6" i="65"/>
  <c r="H6" i="65"/>
  <c r="F6" i="65"/>
  <c r="AA5" i="65"/>
  <c r="AB5" i="65" s="1"/>
  <c r="X5" i="65"/>
  <c r="Y5" i="65" s="1"/>
  <c r="Z5" i="65" s="1"/>
  <c r="U5" i="65"/>
  <c r="V5" i="65" s="1"/>
  <c r="Q5" i="65"/>
  <c r="M5" i="65"/>
  <c r="K5" i="65"/>
  <c r="J5" i="65"/>
  <c r="H5" i="65"/>
  <c r="F5" i="65"/>
  <c r="Y4" i="65"/>
  <c r="Z4" i="65" s="1"/>
  <c r="X4" i="65"/>
  <c r="V4" i="65"/>
  <c r="U4" i="65"/>
  <c r="Q4" i="65"/>
  <c r="O4" i="65"/>
  <c r="M4" i="65"/>
  <c r="K4" i="65"/>
  <c r="J4" i="65"/>
  <c r="H4" i="65"/>
  <c r="F4" i="65"/>
  <c r="X3" i="65"/>
  <c r="Y3" i="65" s="1"/>
  <c r="Z3" i="65" s="1"/>
  <c r="U3" i="65"/>
  <c r="V3" i="65" s="1"/>
  <c r="Q3" i="65"/>
  <c r="O3" i="65"/>
  <c r="M3" i="65"/>
  <c r="K3" i="65"/>
  <c r="L7" i="65" s="1"/>
  <c r="J3" i="65"/>
  <c r="H3" i="65"/>
  <c r="F3" i="65"/>
  <c r="Y2" i="65"/>
  <c r="Z2" i="65" s="1"/>
  <c r="X2" i="65"/>
  <c r="U2" i="65"/>
  <c r="V2" i="65" s="1"/>
  <c r="AA2" i="65" s="1"/>
  <c r="AB2" i="65" s="1"/>
  <c r="Q2" i="65"/>
  <c r="M2" i="65"/>
  <c r="H2" i="65"/>
  <c r="F2" i="65"/>
  <c r="Q1" i="65"/>
  <c r="X128" i="64"/>
  <c r="Y128" i="64" s="1"/>
  <c r="Z128" i="64" s="1"/>
  <c r="U128" i="64"/>
  <c r="V128" i="64" s="1"/>
  <c r="M128" i="64"/>
  <c r="K128" i="64"/>
  <c r="J128" i="64"/>
  <c r="I128" i="64"/>
  <c r="G128" i="64"/>
  <c r="Y127" i="64"/>
  <c r="Z127" i="64" s="1"/>
  <c r="X127" i="64"/>
  <c r="U127" i="64"/>
  <c r="V127" i="64" s="1"/>
  <c r="M127" i="64"/>
  <c r="K127" i="64"/>
  <c r="J127" i="64"/>
  <c r="I127" i="64"/>
  <c r="G127" i="64"/>
  <c r="Y126" i="64"/>
  <c r="Z126" i="64" s="1"/>
  <c r="X126" i="64"/>
  <c r="U126" i="64"/>
  <c r="V126" i="64" s="1"/>
  <c r="AA126" i="64" s="1"/>
  <c r="AB126" i="64" s="1"/>
  <c r="M126" i="64"/>
  <c r="K126" i="64"/>
  <c r="J126" i="64"/>
  <c r="I126" i="64"/>
  <c r="G126" i="64"/>
  <c r="Y125" i="64"/>
  <c r="Z125" i="64" s="1"/>
  <c r="AA125" i="64" s="1"/>
  <c r="AB125" i="64" s="1"/>
  <c r="X125" i="64"/>
  <c r="V125" i="64"/>
  <c r="U125" i="64"/>
  <c r="M125" i="64"/>
  <c r="K125" i="64"/>
  <c r="J125" i="64"/>
  <c r="I125" i="64"/>
  <c r="G125" i="64"/>
  <c r="Z124" i="64"/>
  <c r="AA124" i="64" s="1"/>
  <c r="AB124" i="64" s="1"/>
  <c r="X124" i="64"/>
  <c r="Y124" i="64" s="1"/>
  <c r="V124" i="64"/>
  <c r="U124" i="64"/>
  <c r="M124" i="64"/>
  <c r="K124" i="64"/>
  <c r="L128" i="64" s="1"/>
  <c r="J124" i="64"/>
  <c r="I124" i="64"/>
  <c r="G124" i="64"/>
  <c r="Z123" i="64"/>
  <c r="AA123" i="64" s="1"/>
  <c r="AB123" i="64" s="1"/>
  <c r="Y123" i="64"/>
  <c r="X123" i="64"/>
  <c r="U123" i="64"/>
  <c r="V123" i="64" s="1"/>
  <c r="M123" i="64"/>
  <c r="K123" i="64"/>
  <c r="L127" i="64" s="1"/>
  <c r="J123" i="64"/>
  <c r="I123" i="64"/>
  <c r="G123" i="64"/>
  <c r="Z122" i="64"/>
  <c r="AA122" i="64" s="1"/>
  <c r="AB122" i="64" s="1"/>
  <c r="Y122" i="64"/>
  <c r="X122" i="64"/>
  <c r="V122" i="64"/>
  <c r="U122" i="64"/>
  <c r="M122" i="64"/>
  <c r="K122" i="64"/>
  <c r="J122" i="64"/>
  <c r="I122" i="64"/>
  <c r="G122" i="64"/>
  <c r="AA121" i="64"/>
  <c r="AB121" i="64" s="1"/>
  <c r="X121" i="64"/>
  <c r="Y121" i="64" s="1"/>
  <c r="Z121" i="64" s="1"/>
  <c r="U121" i="64"/>
  <c r="V121" i="64" s="1"/>
  <c r="M121" i="64"/>
  <c r="K121" i="64"/>
  <c r="L125" i="64" s="1"/>
  <c r="J121" i="64"/>
  <c r="I121" i="64"/>
  <c r="G121" i="64"/>
  <c r="Y120" i="64"/>
  <c r="Z120" i="64" s="1"/>
  <c r="X120" i="64"/>
  <c r="V120" i="64"/>
  <c r="AA120" i="64" s="1"/>
  <c r="AB120" i="64" s="1"/>
  <c r="U120" i="64"/>
  <c r="M120" i="64"/>
  <c r="K120" i="64"/>
  <c r="J120" i="64"/>
  <c r="I120" i="64"/>
  <c r="G120" i="64"/>
  <c r="Z119" i="64"/>
  <c r="X119" i="64"/>
  <c r="Y119" i="64" s="1"/>
  <c r="V119" i="64"/>
  <c r="U119" i="64"/>
  <c r="M119" i="64"/>
  <c r="K119" i="64"/>
  <c r="J119" i="64"/>
  <c r="I119" i="64"/>
  <c r="G119" i="64"/>
  <c r="X118" i="64"/>
  <c r="Y118" i="64" s="1"/>
  <c r="Z118" i="64" s="1"/>
  <c r="U118" i="64"/>
  <c r="V118" i="64" s="1"/>
  <c r="M118" i="64"/>
  <c r="L118" i="64"/>
  <c r="K118" i="64"/>
  <c r="J118" i="64"/>
  <c r="I118" i="64"/>
  <c r="G118" i="64"/>
  <c r="X117" i="64"/>
  <c r="Y117" i="64" s="1"/>
  <c r="Z117" i="64" s="1"/>
  <c r="U117" i="64"/>
  <c r="V117" i="64" s="1"/>
  <c r="M117" i="64"/>
  <c r="L117" i="64"/>
  <c r="K117" i="64"/>
  <c r="L119" i="64" s="1"/>
  <c r="J117" i="64"/>
  <c r="I117" i="64"/>
  <c r="G117" i="64"/>
  <c r="X116" i="64"/>
  <c r="Y116" i="64" s="1"/>
  <c r="Z116" i="64" s="1"/>
  <c r="U116" i="64"/>
  <c r="V116" i="64" s="1"/>
  <c r="AA116" i="64" s="1"/>
  <c r="AB116" i="64" s="1"/>
  <c r="M116" i="64"/>
  <c r="L116" i="64"/>
  <c r="K116" i="64"/>
  <c r="J116" i="64"/>
  <c r="I116" i="64"/>
  <c r="G116" i="64"/>
  <c r="Y115" i="64"/>
  <c r="Z115" i="64" s="1"/>
  <c r="AA115" i="64" s="1"/>
  <c r="AB115" i="64" s="1"/>
  <c r="X115" i="64"/>
  <c r="V115" i="64"/>
  <c r="U115" i="64"/>
  <c r="M115" i="64"/>
  <c r="K115" i="64"/>
  <c r="J115" i="64"/>
  <c r="I115" i="64"/>
  <c r="G115" i="64"/>
  <c r="Y114" i="64"/>
  <c r="Z114" i="64" s="1"/>
  <c r="AA114" i="64" s="1"/>
  <c r="AB114" i="64" s="1"/>
  <c r="X114" i="64"/>
  <c r="V114" i="64"/>
  <c r="U114" i="64"/>
  <c r="M114" i="64"/>
  <c r="K114" i="64"/>
  <c r="J114" i="64"/>
  <c r="I114" i="64"/>
  <c r="G114" i="64"/>
  <c r="Y113" i="64"/>
  <c r="Z113" i="64" s="1"/>
  <c r="AA113" i="64" s="1"/>
  <c r="AB113" i="64" s="1"/>
  <c r="X113" i="64"/>
  <c r="V113" i="64"/>
  <c r="U113" i="64"/>
  <c r="M113" i="64"/>
  <c r="K113" i="64"/>
  <c r="J113" i="64"/>
  <c r="I113" i="64"/>
  <c r="G113" i="64"/>
  <c r="X112" i="64"/>
  <c r="Y112" i="64" s="1"/>
  <c r="Z112" i="64" s="1"/>
  <c r="AA112" i="64" s="1"/>
  <c r="AB112" i="64" s="1"/>
  <c r="V112" i="64"/>
  <c r="U112" i="64"/>
  <c r="M112" i="64"/>
  <c r="K112" i="64"/>
  <c r="J112" i="64"/>
  <c r="I112" i="64"/>
  <c r="G112" i="64"/>
  <c r="Z111" i="64"/>
  <c r="Y111" i="64"/>
  <c r="X111" i="64"/>
  <c r="U111" i="64"/>
  <c r="V111" i="64" s="1"/>
  <c r="AA111" i="64" s="1"/>
  <c r="AB111" i="64" s="1"/>
  <c r="M111" i="64"/>
  <c r="K111" i="64"/>
  <c r="L115" i="64" s="1"/>
  <c r="J111" i="64"/>
  <c r="I111" i="64"/>
  <c r="G111" i="64"/>
  <c r="Z110" i="64"/>
  <c r="Y110" i="64"/>
  <c r="X110" i="64"/>
  <c r="V110" i="64"/>
  <c r="AA110" i="64" s="1"/>
  <c r="AB110" i="64" s="1"/>
  <c r="U110" i="64"/>
  <c r="M110" i="64"/>
  <c r="K110" i="64"/>
  <c r="L114" i="64" s="1"/>
  <c r="J110" i="64"/>
  <c r="I110" i="64"/>
  <c r="G110" i="64"/>
  <c r="AA109" i="64"/>
  <c r="AB109" i="64" s="1"/>
  <c r="X109" i="64"/>
  <c r="Y109" i="64" s="1"/>
  <c r="Z109" i="64" s="1"/>
  <c r="U109" i="64"/>
  <c r="V109" i="64" s="1"/>
  <c r="M109" i="64"/>
  <c r="L109" i="64"/>
  <c r="K109" i="64"/>
  <c r="L113" i="64" s="1"/>
  <c r="J109" i="64"/>
  <c r="I109" i="64"/>
  <c r="G109" i="64"/>
  <c r="AB108" i="64"/>
  <c r="Y108" i="64"/>
  <c r="Z108" i="64" s="1"/>
  <c r="X108" i="64"/>
  <c r="V108" i="64"/>
  <c r="AA108" i="64" s="1"/>
  <c r="U108" i="64"/>
  <c r="M108" i="64"/>
  <c r="K108" i="64"/>
  <c r="L112" i="64" s="1"/>
  <c r="J108" i="64"/>
  <c r="I108" i="64"/>
  <c r="G108" i="64"/>
  <c r="X107" i="64"/>
  <c r="Y107" i="64" s="1"/>
  <c r="Z107" i="64" s="1"/>
  <c r="V107" i="64"/>
  <c r="U107" i="64"/>
  <c r="M107" i="64"/>
  <c r="K107" i="64"/>
  <c r="L111" i="64" s="1"/>
  <c r="J107" i="64"/>
  <c r="I107" i="64"/>
  <c r="G107" i="64"/>
  <c r="X106" i="64"/>
  <c r="Y106" i="64" s="1"/>
  <c r="Z106" i="64" s="1"/>
  <c r="V106" i="64"/>
  <c r="AA106" i="64" s="1"/>
  <c r="AB106" i="64" s="1"/>
  <c r="U106" i="64"/>
  <c r="M106" i="64"/>
  <c r="L106" i="64"/>
  <c r="K106" i="64"/>
  <c r="J106" i="64"/>
  <c r="I106" i="64"/>
  <c r="G106" i="64"/>
  <c r="X105" i="64"/>
  <c r="Y105" i="64" s="1"/>
  <c r="Z105" i="64" s="1"/>
  <c r="V105" i="64"/>
  <c r="U105" i="64"/>
  <c r="M105" i="64"/>
  <c r="L105" i="64"/>
  <c r="K105" i="64"/>
  <c r="L107" i="64" s="1"/>
  <c r="J105" i="64"/>
  <c r="I105" i="64"/>
  <c r="G105" i="64"/>
  <c r="X104" i="64"/>
  <c r="Y104" i="64" s="1"/>
  <c r="Z104" i="64" s="1"/>
  <c r="V104" i="64"/>
  <c r="AA104" i="64" s="1"/>
  <c r="AB104" i="64" s="1"/>
  <c r="U104" i="64"/>
  <c r="M104" i="64"/>
  <c r="L104" i="64"/>
  <c r="K104" i="64"/>
  <c r="J104" i="64"/>
  <c r="I104" i="64"/>
  <c r="G104" i="64"/>
  <c r="X103" i="64"/>
  <c r="Y103" i="64" s="1"/>
  <c r="Z103" i="64" s="1"/>
  <c r="V103" i="64"/>
  <c r="U103" i="64"/>
  <c r="M103" i="64"/>
  <c r="K103" i="64"/>
  <c r="J103" i="64"/>
  <c r="I103" i="64"/>
  <c r="G103" i="64"/>
  <c r="X102" i="64"/>
  <c r="Y102" i="64" s="1"/>
  <c r="Z102" i="64" s="1"/>
  <c r="V102" i="64"/>
  <c r="AA102" i="64" s="1"/>
  <c r="AB102" i="64" s="1"/>
  <c r="U102" i="64"/>
  <c r="M102" i="64"/>
  <c r="K102" i="64"/>
  <c r="J102" i="64"/>
  <c r="I102" i="64"/>
  <c r="G102" i="64"/>
  <c r="X101" i="64"/>
  <c r="Y101" i="64" s="1"/>
  <c r="Z101" i="64" s="1"/>
  <c r="V101" i="64"/>
  <c r="AA101" i="64" s="1"/>
  <c r="AB101" i="64" s="1"/>
  <c r="U101" i="64"/>
  <c r="M101" i="64"/>
  <c r="K101" i="64"/>
  <c r="J101" i="64"/>
  <c r="I101" i="64"/>
  <c r="G101" i="64"/>
  <c r="Y100" i="64"/>
  <c r="Z100" i="64" s="1"/>
  <c r="AA100" i="64" s="1"/>
  <c r="AB100" i="64" s="1"/>
  <c r="X100" i="64"/>
  <c r="V100" i="64"/>
  <c r="U100" i="64"/>
  <c r="M100" i="64"/>
  <c r="K100" i="64"/>
  <c r="J100" i="64"/>
  <c r="I100" i="64"/>
  <c r="G100" i="64"/>
  <c r="Y99" i="64"/>
  <c r="Z99" i="64" s="1"/>
  <c r="X99" i="64"/>
  <c r="U99" i="64"/>
  <c r="V99" i="64" s="1"/>
  <c r="M99" i="64"/>
  <c r="K99" i="64"/>
  <c r="L103" i="64" s="1"/>
  <c r="J99" i="64"/>
  <c r="I99" i="64"/>
  <c r="G99" i="64"/>
  <c r="Z98" i="64"/>
  <c r="Y98" i="64"/>
  <c r="X98" i="64"/>
  <c r="V98" i="64"/>
  <c r="AA98" i="64" s="1"/>
  <c r="AB98" i="64" s="1"/>
  <c r="U98" i="64"/>
  <c r="M98" i="64"/>
  <c r="K98" i="64"/>
  <c r="J98" i="64"/>
  <c r="I98" i="64"/>
  <c r="G98" i="64"/>
  <c r="X97" i="64"/>
  <c r="Y97" i="64" s="1"/>
  <c r="Z97" i="64" s="1"/>
  <c r="U97" i="64"/>
  <c r="V97" i="64" s="1"/>
  <c r="AA97" i="64" s="1"/>
  <c r="AB97" i="64" s="1"/>
  <c r="M97" i="64"/>
  <c r="K97" i="64"/>
  <c r="L101" i="64" s="1"/>
  <c r="J97" i="64"/>
  <c r="I97" i="64"/>
  <c r="G97" i="64"/>
  <c r="Y96" i="64"/>
  <c r="Z96" i="64" s="1"/>
  <c r="X96" i="64"/>
  <c r="U96" i="64"/>
  <c r="V96" i="64" s="1"/>
  <c r="AA96" i="64" s="1"/>
  <c r="AB96" i="64" s="1"/>
  <c r="M96" i="64"/>
  <c r="K96" i="64"/>
  <c r="L100" i="64" s="1"/>
  <c r="J96" i="64"/>
  <c r="I96" i="64"/>
  <c r="G96" i="64"/>
  <c r="Z95" i="64"/>
  <c r="X95" i="64"/>
  <c r="Y95" i="64" s="1"/>
  <c r="U95" i="64"/>
  <c r="V95" i="64" s="1"/>
  <c r="AA95" i="64" s="1"/>
  <c r="AB95" i="64" s="1"/>
  <c r="M95" i="64"/>
  <c r="K95" i="64"/>
  <c r="L99" i="64" s="1"/>
  <c r="J95" i="64"/>
  <c r="I95" i="64"/>
  <c r="G95" i="64"/>
  <c r="X94" i="64"/>
  <c r="Y94" i="64" s="1"/>
  <c r="Z94" i="64" s="1"/>
  <c r="U94" i="64"/>
  <c r="V94" i="64" s="1"/>
  <c r="AA94" i="64" s="1"/>
  <c r="AB94" i="64" s="1"/>
  <c r="M94" i="64"/>
  <c r="K94" i="64"/>
  <c r="L98" i="64" s="1"/>
  <c r="J94" i="64"/>
  <c r="I94" i="64"/>
  <c r="G94" i="64"/>
  <c r="X93" i="64"/>
  <c r="Y93" i="64" s="1"/>
  <c r="Z93" i="64" s="1"/>
  <c r="U93" i="64"/>
  <c r="V93" i="64" s="1"/>
  <c r="AA93" i="64" s="1"/>
  <c r="AB93" i="64" s="1"/>
  <c r="M93" i="64"/>
  <c r="K93" i="64"/>
  <c r="L95" i="64" s="1"/>
  <c r="J93" i="64"/>
  <c r="I93" i="64"/>
  <c r="G93" i="64"/>
  <c r="X92" i="64"/>
  <c r="Y92" i="64" s="1"/>
  <c r="Z92" i="64" s="1"/>
  <c r="U92" i="64"/>
  <c r="V92" i="64" s="1"/>
  <c r="AA92" i="64" s="1"/>
  <c r="AB92" i="64" s="1"/>
  <c r="M92" i="64"/>
  <c r="K92" i="64"/>
  <c r="J92" i="64"/>
  <c r="I92" i="64"/>
  <c r="G92" i="64"/>
  <c r="Y91" i="64"/>
  <c r="Z91" i="64" s="1"/>
  <c r="X91" i="64"/>
  <c r="U91" i="64"/>
  <c r="V91" i="64" s="1"/>
  <c r="AA91" i="64" s="1"/>
  <c r="AB91" i="64" s="1"/>
  <c r="M91" i="64"/>
  <c r="K91" i="64"/>
  <c r="J91" i="64"/>
  <c r="I91" i="64"/>
  <c r="G91" i="64"/>
  <c r="Y90" i="64"/>
  <c r="Z90" i="64" s="1"/>
  <c r="X90" i="64"/>
  <c r="U90" i="64"/>
  <c r="V90" i="64" s="1"/>
  <c r="AA90" i="64" s="1"/>
  <c r="AB90" i="64" s="1"/>
  <c r="M90" i="64"/>
  <c r="K90" i="64"/>
  <c r="L94" i="64" s="1"/>
  <c r="J90" i="64"/>
  <c r="I90" i="64"/>
  <c r="G90" i="64"/>
  <c r="Y89" i="64"/>
  <c r="Z89" i="64" s="1"/>
  <c r="AA89" i="64" s="1"/>
  <c r="AB89" i="64" s="1"/>
  <c r="X89" i="64"/>
  <c r="V89" i="64"/>
  <c r="U89" i="64"/>
  <c r="M89" i="64"/>
  <c r="K89" i="64"/>
  <c r="J89" i="64"/>
  <c r="I89" i="64"/>
  <c r="G89" i="64"/>
  <c r="Z88" i="64"/>
  <c r="AA88" i="64" s="1"/>
  <c r="AB88" i="64" s="1"/>
  <c r="X88" i="64"/>
  <c r="Y88" i="64" s="1"/>
  <c r="V88" i="64"/>
  <c r="U88" i="64"/>
  <c r="M88" i="64"/>
  <c r="K88" i="64"/>
  <c r="L92" i="64" s="1"/>
  <c r="J88" i="64"/>
  <c r="I88" i="64"/>
  <c r="G88" i="64"/>
  <c r="Z87" i="64"/>
  <c r="AA87" i="64" s="1"/>
  <c r="AB87" i="64" s="1"/>
  <c r="Y87" i="64"/>
  <c r="X87" i="64"/>
  <c r="U87" i="64"/>
  <c r="V87" i="64" s="1"/>
  <c r="M87" i="64"/>
  <c r="K87" i="64"/>
  <c r="J87" i="64"/>
  <c r="I87" i="64"/>
  <c r="G87" i="64"/>
  <c r="Z86" i="64"/>
  <c r="AA86" i="64" s="1"/>
  <c r="AB86" i="64" s="1"/>
  <c r="Y86" i="64"/>
  <c r="X86" i="64"/>
  <c r="V86" i="64"/>
  <c r="U86" i="64"/>
  <c r="M86" i="64"/>
  <c r="K86" i="64"/>
  <c r="J86" i="64"/>
  <c r="I86" i="64"/>
  <c r="G86" i="64"/>
  <c r="AA85" i="64"/>
  <c r="AB85" i="64" s="1"/>
  <c r="X85" i="64"/>
  <c r="Y85" i="64" s="1"/>
  <c r="Z85" i="64" s="1"/>
  <c r="U85" i="64"/>
  <c r="V85" i="64" s="1"/>
  <c r="M85" i="64"/>
  <c r="K85" i="64"/>
  <c r="L89" i="64" s="1"/>
  <c r="J85" i="64"/>
  <c r="I85" i="64"/>
  <c r="G85" i="64"/>
  <c r="Y84" i="64"/>
  <c r="Z84" i="64" s="1"/>
  <c r="X84" i="64"/>
  <c r="V84" i="64"/>
  <c r="AA84" i="64" s="1"/>
  <c r="AB84" i="64" s="1"/>
  <c r="U84" i="64"/>
  <c r="M84" i="64"/>
  <c r="K84" i="64"/>
  <c r="J84" i="64"/>
  <c r="I84" i="64"/>
  <c r="G84" i="64"/>
  <c r="Z83" i="64"/>
  <c r="X83" i="64"/>
  <c r="Y83" i="64" s="1"/>
  <c r="V83" i="64"/>
  <c r="U83" i="64"/>
  <c r="M83" i="64"/>
  <c r="K83" i="64"/>
  <c r="J83" i="64"/>
  <c r="I83" i="64"/>
  <c r="G83" i="64"/>
  <c r="X82" i="64"/>
  <c r="Y82" i="64" s="1"/>
  <c r="Z82" i="64" s="1"/>
  <c r="U82" i="64"/>
  <c r="V82" i="64" s="1"/>
  <c r="M82" i="64"/>
  <c r="L82" i="64"/>
  <c r="K82" i="64"/>
  <c r="J82" i="64"/>
  <c r="I82" i="64"/>
  <c r="G82" i="64"/>
  <c r="X81" i="64"/>
  <c r="Y81" i="64" s="1"/>
  <c r="Z81" i="64" s="1"/>
  <c r="U81" i="64"/>
  <c r="V81" i="64" s="1"/>
  <c r="AA81" i="64" s="1"/>
  <c r="AB81" i="64" s="1"/>
  <c r="M81" i="64"/>
  <c r="L81" i="64"/>
  <c r="K81" i="64"/>
  <c r="L83" i="64" s="1"/>
  <c r="J81" i="64"/>
  <c r="I81" i="64"/>
  <c r="G81" i="64"/>
  <c r="X80" i="64"/>
  <c r="Y80" i="64" s="1"/>
  <c r="Z80" i="64" s="1"/>
  <c r="U80" i="64"/>
  <c r="V80" i="64" s="1"/>
  <c r="M80" i="64"/>
  <c r="L80" i="64"/>
  <c r="K80" i="64"/>
  <c r="J80" i="64"/>
  <c r="I80" i="64"/>
  <c r="G80" i="64"/>
  <c r="Y79" i="64"/>
  <c r="Z79" i="64" s="1"/>
  <c r="X79" i="64"/>
  <c r="V79" i="64"/>
  <c r="AA79" i="64" s="1"/>
  <c r="AB79" i="64" s="1"/>
  <c r="U79" i="64"/>
  <c r="M79" i="64"/>
  <c r="K79" i="64"/>
  <c r="J79" i="64"/>
  <c r="I79" i="64"/>
  <c r="G79" i="64"/>
  <c r="Y78" i="64"/>
  <c r="Z78" i="64" s="1"/>
  <c r="X78" i="64"/>
  <c r="V78" i="64"/>
  <c r="AA78" i="64" s="1"/>
  <c r="AB78" i="64" s="1"/>
  <c r="U78" i="64"/>
  <c r="M78" i="64"/>
  <c r="K78" i="64"/>
  <c r="J78" i="64"/>
  <c r="I78" i="64"/>
  <c r="G78" i="64"/>
  <c r="Y77" i="64"/>
  <c r="Z77" i="64" s="1"/>
  <c r="X77" i="64"/>
  <c r="V77" i="64"/>
  <c r="U77" i="64"/>
  <c r="M77" i="64"/>
  <c r="K77" i="64"/>
  <c r="J77" i="64"/>
  <c r="I77" i="64"/>
  <c r="G77" i="64"/>
  <c r="X76" i="64"/>
  <c r="Y76" i="64" s="1"/>
  <c r="Z76" i="64" s="1"/>
  <c r="AA76" i="64" s="1"/>
  <c r="AB76" i="64" s="1"/>
  <c r="V76" i="64"/>
  <c r="U76" i="64"/>
  <c r="M76" i="64"/>
  <c r="K76" i="64"/>
  <c r="J76" i="64"/>
  <c r="I76" i="64"/>
  <c r="G76" i="64"/>
  <c r="Z75" i="64"/>
  <c r="Y75" i="64"/>
  <c r="X75" i="64"/>
  <c r="U75" i="64"/>
  <c r="V75" i="64" s="1"/>
  <c r="AA75" i="64" s="1"/>
  <c r="AB75" i="64" s="1"/>
  <c r="M75" i="64"/>
  <c r="K75" i="64"/>
  <c r="L79" i="64" s="1"/>
  <c r="J75" i="64"/>
  <c r="I75" i="64"/>
  <c r="G75" i="64"/>
  <c r="Z74" i="64"/>
  <c r="Y74" i="64"/>
  <c r="X74" i="64"/>
  <c r="V74" i="64"/>
  <c r="AA74" i="64" s="1"/>
  <c r="AB74" i="64" s="1"/>
  <c r="U74" i="64"/>
  <c r="M74" i="64"/>
  <c r="K74" i="64"/>
  <c r="L78" i="64" s="1"/>
  <c r="J74" i="64"/>
  <c r="I74" i="64"/>
  <c r="G74" i="64"/>
  <c r="AA73" i="64"/>
  <c r="AB73" i="64" s="1"/>
  <c r="X73" i="64"/>
  <c r="Y73" i="64" s="1"/>
  <c r="Z73" i="64" s="1"/>
  <c r="U73" i="64"/>
  <c r="V73" i="64" s="1"/>
  <c r="M73" i="64"/>
  <c r="L73" i="64"/>
  <c r="K73" i="64"/>
  <c r="L77" i="64" s="1"/>
  <c r="J73" i="64"/>
  <c r="I73" i="64"/>
  <c r="G73" i="64"/>
  <c r="AB72" i="64"/>
  <c r="Y72" i="64"/>
  <c r="Z72" i="64" s="1"/>
  <c r="X72" i="64"/>
  <c r="V72" i="64"/>
  <c r="AA72" i="64" s="1"/>
  <c r="U72" i="64"/>
  <c r="M72" i="64"/>
  <c r="K72" i="64"/>
  <c r="L76" i="64" s="1"/>
  <c r="J72" i="64"/>
  <c r="I72" i="64"/>
  <c r="G72" i="64"/>
  <c r="X71" i="64"/>
  <c r="Y71" i="64" s="1"/>
  <c r="Z71" i="64" s="1"/>
  <c r="V71" i="64"/>
  <c r="U71" i="64"/>
  <c r="M71" i="64"/>
  <c r="K71" i="64"/>
  <c r="J71" i="64"/>
  <c r="I71" i="64"/>
  <c r="G71" i="64"/>
  <c r="X70" i="64"/>
  <c r="Y70" i="64" s="1"/>
  <c r="Z70" i="64" s="1"/>
  <c r="V70" i="64"/>
  <c r="AA70" i="64" s="1"/>
  <c r="AB70" i="64" s="1"/>
  <c r="U70" i="64"/>
  <c r="M70" i="64"/>
  <c r="L70" i="64"/>
  <c r="K70" i="64"/>
  <c r="J70" i="64"/>
  <c r="I70" i="64"/>
  <c r="G70" i="64"/>
  <c r="X69" i="64"/>
  <c r="Y69" i="64" s="1"/>
  <c r="Z69" i="64" s="1"/>
  <c r="V69" i="64"/>
  <c r="U69" i="64"/>
  <c r="M69" i="64"/>
  <c r="L69" i="64"/>
  <c r="K69" i="64"/>
  <c r="L71" i="64" s="1"/>
  <c r="J69" i="64"/>
  <c r="I69" i="64"/>
  <c r="G69" i="64"/>
  <c r="X68" i="64"/>
  <c r="Y68" i="64" s="1"/>
  <c r="Z68" i="64" s="1"/>
  <c r="V68" i="64"/>
  <c r="AA68" i="64" s="1"/>
  <c r="AB68" i="64" s="1"/>
  <c r="U68" i="64"/>
  <c r="M68" i="64"/>
  <c r="L68" i="64"/>
  <c r="K68" i="64"/>
  <c r="J68" i="64"/>
  <c r="I68" i="64"/>
  <c r="G68" i="64"/>
  <c r="X67" i="64"/>
  <c r="Y67" i="64" s="1"/>
  <c r="Z67" i="64" s="1"/>
  <c r="V67" i="64"/>
  <c r="U67" i="64"/>
  <c r="M67" i="64"/>
  <c r="K67" i="64"/>
  <c r="J67" i="64"/>
  <c r="I67" i="64"/>
  <c r="G67" i="64"/>
  <c r="X66" i="64"/>
  <c r="Y66" i="64" s="1"/>
  <c r="Z66" i="64" s="1"/>
  <c r="V66" i="64"/>
  <c r="AA66" i="64" s="1"/>
  <c r="AB66" i="64" s="1"/>
  <c r="U66" i="64"/>
  <c r="M66" i="64"/>
  <c r="K66" i="64"/>
  <c r="J66" i="64"/>
  <c r="I66" i="64"/>
  <c r="G66" i="64"/>
  <c r="X65" i="64"/>
  <c r="Y65" i="64" s="1"/>
  <c r="Z65" i="64" s="1"/>
  <c r="V65" i="64"/>
  <c r="U65" i="64"/>
  <c r="M65" i="64"/>
  <c r="K65" i="64"/>
  <c r="J65" i="64"/>
  <c r="I65" i="64"/>
  <c r="G65" i="64"/>
  <c r="Y64" i="64"/>
  <c r="Z64" i="64" s="1"/>
  <c r="AA64" i="64" s="1"/>
  <c r="AB64" i="64" s="1"/>
  <c r="X64" i="64"/>
  <c r="V64" i="64"/>
  <c r="U64" i="64"/>
  <c r="M64" i="64"/>
  <c r="K64" i="64"/>
  <c r="J64" i="64"/>
  <c r="I64" i="64"/>
  <c r="G64" i="64"/>
  <c r="Y63" i="64"/>
  <c r="Z63" i="64" s="1"/>
  <c r="X63" i="64"/>
  <c r="U63" i="64"/>
  <c r="V63" i="64" s="1"/>
  <c r="AA63" i="64" s="1"/>
  <c r="AB63" i="64" s="1"/>
  <c r="M63" i="64"/>
  <c r="K63" i="64"/>
  <c r="L67" i="64" s="1"/>
  <c r="J63" i="64"/>
  <c r="I63" i="64"/>
  <c r="G63" i="64"/>
  <c r="Z62" i="64"/>
  <c r="Y62" i="64"/>
  <c r="X62" i="64"/>
  <c r="V62" i="64"/>
  <c r="AA62" i="64" s="1"/>
  <c r="AB62" i="64" s="1"/>
  <c r="U62" i="64"/>
  <c r="M62" i="64"/>
  <c r="K62" i="64"/>
  <c r="J62" i="64"/>
  <c r="I62" i="64"/>
  <c r="G62" i="64"/>
  <c r="X61" i="64"/>
  <c r="Y61" i="64" s="1"/>
  <c r="Z61" i="64" s="1"/>
  <c r="U61" i="64"/>
  <c r="V61" i="64" s="1"/>
  <c r="AA61" i="64" s="1"/>
  <c r="AB61" i="64" s="1"/>
  <c r="M61" i="64"/>
  <c r="K61" i="64"/>
  <c r="L65" i="64" s="1"/>
  <c r="J61" i="64"/>
  <c r="I61" i="64"/>
  <c r="G61" i="64"/>
  <c r="Y60" i="64"/>
  <c r="Z60" i="64" s="1"/>
  <c r="X60" i="64"/>
  <c r="U60" i="64"/>
  <c r="V60" i="64" s="1"/>
  <c r="AA60" i="64" s="1"/>
  <c r="AB60" i="64" s="1"/>
  <c r="M60" i="64"/>
  <c r="K60" i="64"/>
  <c r="L64" i="64" s="1"/>
  <c r="J60" i="64"/>
  <c r="I60" i="64"/>
  <c r="G60" i="64"/>
  <c r="Z59" i="64"/>
  <c r="X59" i="64"/>
  <c r="Y59" i="64" s="1"/>
  <c r="U59" i="64"/>
  <c r="V59" i="64" s="1"/>
  <c r="M59" i="64"/>
  <c r="K59" i="64"/>
  <c r="L63" i="64" s="1"/>
  <c r="J59" i="64"/>
  <c r="I59" i="64"/>
  <c r="G59" i="64"/>
  <c r="X58" i="64"/>
  <c r="Y58" i="64" s="1"/>
  <c r="Z58" i="64" s="1"/>
  <c r="U58" i="64"/>
  <c r="V58" i="64" s="1"/>
  <c r="AA58" i="64" s="1"/>
  <c r="AB58" i="64" s="1"/>
  <c r="M58" i="64"/>
  <c r="K58" i="64"/>
  <c r="L62" i="64" s="1"/>
  <c r="J58" i="64"/>
  <c r="I58" i="64"/>
  <c r="G58" i="64"/>
  <c r="X57" i="64"/>
  <c r="Y57" i="64" s="1"/>
  <c r="Z57" i="64" s="1"/>
  <c r="U57" i="64"/>
  <c r="V57" i="64" s="1"/>
  <c r="AA57" i="64" s="1"/>
  <c r="AB57" i="64" s="1"/>
  <c r="M57" i="64"/>
  <c r="K57" i="64"/>
  <c r="L59" i="64" s="1"/>
  <c r="J57" i="64"/>
  <c r="I57" i="64"/>
  <c r="G57" i="64"/>
  <c r="X56" i="64"/>
  <c r="Y56" i="64" s="1"/>
  <c r="Z56" i="64" s="1"/>
  <c r="U56" i="64"/>
  <c r="V56" i="64" s="1"/>
  <c r="M56" i="64"/>
  <c r="K56" i="64"/>
  <c r="J56" i="64"/>
  <c r="I56" i="64"/>
  <c r="G56" i="64"/>
  <c r="Y55" i="64"/>
  <c r="Z55" i="64" s="1"/>
  <c r="X55" i="64"/>
  <c r="U55" i="64"/>
  <c r="V55" i="64" s="1"/>
  <c r="M55" i="64"/>
  <c r="K55" i="64"/>
  <c r="J55" i="64"/>
  <c r="I55" i="64"/>
  <c r="G55" i="64"/>
  <c r="Y54" i="64"/>
  <c r="Z54" i="64" s="1"/>
  <c r="X54" i="64"/>
  <c r="U54" i="64"/>
  <c r="V54" i="64" s="1"/>
  <c r="AA54" i="64" s="1"/>
  <c r="AB54" i="64" s="1"/>
  <c r="M54" i="64"/>
  <c r="K54" i="64"/>
  <c r="L58" i="64" s="1"/>
  <c r="J54" i="64"/>
  <c r="I54" i="64"/>
  <c r="G54" i="64"/>
  <c r="Y53" i="64"/>
  <c r="Z53" i="64" s="1"/>
  <c r="AA53" i="64" s="1"/>
  <c r="AB53" i="64" s="1"/>
  <c r="X53" i="64"/>
  <c r="V53" i="64"/>
  <c r="U53" i="64"/>
  <c r="M53" i="64"/>
  <c r="K53" i="64"/>
  <c r="J53" i="64"/>
  <c r="I53" i="64"/>
  <c r="G53" i="64"/>
  <c r="Z52" i="64"/>
  <c r="AA52" i="64" s="1"/>
  <c r="AB52" i="64" s="1"/>
  <c r="X52" i="64"/>
  <c r="Y52" i="64" s="1"/>
  <c r="V52" i="64"/>
  <c r="U52" i="64"/>
  <c r="M52" i="64"/>
  <c r="K52" i="64"/>
  <c r="L56" i="64" s="1"/>
  <c r="J52" i="64"/>
  <c r="I52" i="64"/>
  <c r="G52" i="64"/>
  <c r="Z51" i="64"/>
  <c r="AA51" i="64" s="1"/>
  <c r="AB51" i="64" s="1"/>
  <c r="Y51" i="64"/>
  <c r="X51" i="64"/>
  <c r="U51" i="64"/>
  <c r="V51" i="64" s="1"/>
  <c r="M51" i="64"/>
  <c r="K51" i="64"/>
  <c r="J51" i="64"/>
  <c r="I51" i="64"/>
  <c r="G51" i="64"/>
  <c r="Z50" i="64"/>
  <c r="AA50" i="64" s="1"/>
  <c r="AB50" i="64" s="1"/>
  <c r="Y50" i="64"/>
  <c r="X50" i="64"/>
  <c r="V50" i="64"/>
  <c r="U50" i="64"/>
  <c r="M50" i="64"/>
  <c r="K50" i="64"/>
  <c r="J50" i="64"/>
  <c r="I50" i="64"/>
  <c r="G50" i="64"/>
  <c r="AA49" i="64"/>
  <c r="AB49" i="64" s="1"/>
  <c r="X49" i="64"/>
  <c r="Y49" i="64" s="1"/>
  <c r="Z49" i="64" s="1"/>
  <c r="U49" i="64"/>
  <c r="V49" i="64" s="1"/>
  <c r="M49" i="64"/>
  <c r="K49" i="64"/>
  <c r="L53" i="64" s="1"/>
  <c r="J49" i="64"/>
  <c r="I49" i="64"/>
  <c r="G49" i="64"/>
  <c r="Y48" i="64"/>
  <c r="Z48" i="64" s="1"/>
  <c r="X48" i="64"/>
  <c r="V48" i="64"/>
  <c r="AA48" i="64" s="1"/>
  <c r="AB48" i="64" s="1"/>
  <c r="U48" i="64"/>
  <c r="M48" i="64"/>
  <c r="K48" i="64"/>
  <c r="J48" i="64"/>
  <c r="I48" i="64"/>
  <c r="G48" i="64"/>
  <c r="Z47" i="64"/>
  <c r="X47" i="64"/>
  <c r="Y47" i="64" s="1"/>
  <c r="V47" i="64"/>
  <c r="U47" i="64"/>
  <c r="M47" i="64"/>
  <c r="K47" i="64"/>
  <c r="J47" i="64"/>
  <c r="I47" i="64"/>
  <c r="G47" i="64"/>
  <c r="X46" i="64"/>
  <c r="Y46" i="64" s="1"/>
  <c r="Z46" i="64" s="1"/>
  <c r="U46" i="64"/>
  <c r="V46" i="64" s="1"/>
  <c r="M46" i="64"/>
  <c r="L46" i="64"/>
  <c r="K46" i="64"/>
  <c r="J46" i="64"/>
  <c r="I46" i="64"/>
  <c r="G46" i="64"/>
  <c r="X45" i="64"/>
  <c r="Y45" i="64" s="1"/>
  <c r="Z45" i="64" s="1"/>
  <c r="U45" i="64"/>
  <c r="V45" i="64" s="1"/>
  <c r="AA45" i="64" s="1"/>
  <c r="AB45" i="64" s="1"/>
  <c r="M45" i="64"/>
  <c r="L45" i="64"/>
  <c r="K45" i="64"/>
  <c r="L47" i="64" s="1"/>
  <c r="J45" i="64"/>
  <c r="I45" i="64"/>
  <c r="G45" i="64"/>
  <c r="X44" i="64"/>
  <c r="Y44" i="64" s="1"/>
  <c r="Z44" i="64" s="1"/>
  <c r="U44" i="64"/>
  <c r="V44" i="64" s="1"/>
  <c r="AA44" i="64" s="1"/>
  <c r="AB44" i="64" s="1"/>
  <c r="M44" i="64"/>
  <c r="L44" i="64"/>
  <c r="K44" i="64"/>
  <c r="J44" i="64"/>
  <c r="I44" i="64"/>
  <c r="G44" i="64"/>
  <c r="Y43" i="64"/>
  <c r="Z43" i="64" s="1"/>
  <c r="X43" i="64"/>
  <c r="V43" i="64"/>
  <c r="U43" i="64"/>
  <c r="M43" i="64"/>
  <c r="K43" i="64"/>
  <c r="J43" i="64"/>
  <c r="I43" i="64"/>
  <c r="G43" i="64"/>
  <c r="Y42" i="64"/>
  <c r="Z42" i="64" s="1"/>
  <c r="X42" i="64"/>
  <c r="V42" i="64"/>
  <c r="U42" i="64"/>
  <c r="M42" i="64"/>
  <c r="K42" i="64"/>
  <c r="J42" i="64"/>
  <c r="I42" i="64"/>
  <c r="G42" i="64"/>
  <c r="Y41" i="64"/>
  <c r="Z41" i="64" s="1"/>
  <c r="X41" i="64"/>
  <c r="V41" i="64"/>
  <c r="AA41" i="64" s="1"/>
  <c r="AB41" i="64" s="1"/>
  <c r="U41" i="64"/>
  <c r="M41" i="64"/>
  <c r="K41" i="64"/>
  <c r="J41" i="64"/>
  <c r="I41" i="64"/>
  <c r="G41" i="64"/>
  <c r="X40" i="64"/>
  <c r="Y40" i="64" s="1"/>
  <c r="Z40" i="64" s="1"/>
  <c r="AA40" i="64" s="1"/>
  <c r="AB40" i="64" s="1"/>
  <c r="V40" i="64"/>
  <c r="U40" i="64"/>
  <c r="M40" i="64"/>
  <c r="K40" i="64"/>
  <c r="J40" i="64"/>
  <c r="I40" i="64"/>
  <c r="G40" i="64"/>
  <c r="Z39" i="64"/>
  <c r="Y39" i="64"/>
  <c r="X39" i="64"/>
  <c r="U39" i="64"/>
  <c r="V39" i="64" s="1"/>
  <c r="AA39" i="64" s="1"/>
  <c r="AB39" i="64" s="1"/>
  <c r="M39" i="64"/>
  <c r="K39" i="64"/>
  <c r="L43" i="64" s="1"/>
  <c r="J39" i="64"/>
  <c r="I39" i="64"/>
  <c r="G39" i="64"/>
  <c r="Z38" i="64"/>
  <c r="Y38" i="64"/>
  <c r="X38" i="64"/>
  <c r="V38" i="64"/>
  <c r="AA38" i="64" s="1"/>
  <c r="AB38" i="64" s="1"/>
  <c r="U38" i="64"/>
  <c r="M38" i="64"/>
  <c r="K38" i="64"/>
  <c r="L42" i="64" s="1"/>
  <c r="J38" i="64"/>
  <c r="I38" i="64"/>
  <c r="G38" i="64"/>
  <c r="X37" i="64"/>
  <c r="Y37" i="64" s="1"/>
  <c r="Z37" i="64" s="1"/>
  <c r="AA37" i="64" s="1"/>
  <c r="AB37" i="64" s="1"/>
  <c r="U37" i="64"/>
  <c r="V37" i="64" s="1"/>
  <c r="M37" i="64"/>
  <c r="K37" i="64"/>
  <c r="L41" i="64" s="1"/>
  <c r="J37" i="64"/>
  <c r="I37" i="64"/>
  <c r="G37" i="64"/>
  <c r="Y36" i="64"/>
  <c r="Z36" i="64" s="1"/>
  <c r="X36" i="64"/>
  <c r="V36" i="64"/>
  <c r="AA36" i="64" s="1"/>
  <c r="AB36" i="64" s="1"/>
  <c r="U36" i="64"/>
  <c r="M36" i="64"/>
  <c r="K36" i="64"/>
  <c r="J36" i="64"/>
  <c r="I36" i="64"/>
  <c r="G36" i="64"/>
  <c r="X35" i="64"/>
  <c r="Y35" i="64" s="1"/>
  <c r="Z35" i="64" s="1"/>
  <c r="U35" i="64"/>
  <c r="V35" i="64" s="1"/>
  <c r="M35" i="64"/>
  <c r="K35" i="64"/>
  <c r="L39" i="64" s="1"/>
  <c r="J35" i="64"/>
  <c r="I35" i="64"/>
  <c r="G35" i="64"/>
  <c r="AA34" i="64"/>
  <c r="AB34" i="64" s="1"/>
  <c r="Y34" i="64"/>
  <c r="Z34" i="64" s="1"/>
  <c r="X34" i="64"/>
  <c r="V34" i="64"/>
  <c r="U34" i="64"/>
  <c r="M34" i="64"/>
  <c r="K34" i="64"/>
  <c r="L38" i="64" s="1"/>
  <c r="J34" i="64"/>
  <c r="I34" i="64"/>
  <c r="G34" i="64"/>
  <c r="Z33" i="64"/>
  <c r="Y33" i="64"/>
  <c r="X33" i="64"/>
  <c r="V33" i="64"/>
  <c r="U33" i="64"/>
  <c r="M33" i="64"/>
  <c r="K33" i="64"/>
  <c r="J33" i="64"/>
  <c r="I33" i="64"/>
  <c r="G33" i="64"/>
  <c r="Z32" i="64"/>
  <c r="Y32" i="64"/>
  <c r="X32" i="64"/>
  <c r="V32" i="64"/>
  <c r="AA32" i="64" s="1"/>
  <c r="AB32" i="64" s="1"/>
  <c r="U32" i="64"/>
  <c r="M32" i="64"/>
  <c r="K32" i="64"/>
  <c r="L35" i="64" s="1"/>
  <c r="J32" i="64"/>
  <c r="X31" i="64"/>
  <c r="Y31" i="64" s="1"/>
  <c r="Z31" i="64" s="1"/>
  <c r="V31" i="64"/>
  <c r="U31" i="64"/>
  <c r="M31" i="64"/>
  <c r="K31" i="64"/>
  <c r="J31" i="64"/>
  <c r="H31" i="64"/>
  <c r="F31" i="64"/>
  <c r="X30" i="64"/>
  <c r="Y30" i="64" s="1"/>
  <c r="Z30" i="64" s="1"/>
  <c r="V30" i="64"/>
  <c r="U30" i="64"/>
  <c r="M30" i="64"/>
  <c r="K30" i="64"/>
  <c r="J30" i="64"/>
  <c r="H30" i="64"/>
  <c r="F30" i="64"/>
  <c r="Y29" i="64"/>
  <c r="Z29" i="64" s="1"/>
  <c r="X29" i="64"/>
  <c r="U29" i="64"/>
  <c r="V29" i="64" s="1"/>
  <c r="AA29" i="64" s="1"/>
  <c r="AB29" i="64" s="1"/>
  <c r="M29" i="64"/>
  <c r="K29" i="64"/>
  <c r="J29" i="64"/>
  <c r="H29" i="64"/>
  <c r="F29" i="64"/>
  <c r="Z28" i="64"/>
  <c r="Y28" i="64"/>
  <c r="X28" i="64"/>
  <c r="V28" i="64"/>
  <c r="AA28" i="64" s="1"/>
  <c r="AB28" i="64" s="1"/>
  <c r="U28" i="64"/>
  <c r="M28" i="64"/>
  <c r="K28" i="64"/>
  <c r="L31" i="64" s="1"/>
  <c r="J28" i="64"/>
  <c r="H28" i="64"/>
  <c r="F28" i="64"/>
  <c r="Z27" i="64"/>
  <c r="Y27" i="64"/>
  <c r="X27" i="64"/>
  <c r="V27" i="64"/>
  <c r="AA27" i="64" s="1"/>
  <c r="AB27" i="64" s="1"/>
  <c r="U27" i="64"/>
  <c r="M27" i="64"/>
  <c r="K27" i="64"/>
  <c r="J27" i="64"/>
  <c r="H27" i="64"/>
  <c r="F27" i="64"/>
  <c r="X26" i="64"/>
  <c r="Y26" i="64" s="1"/>
  <c r="Z26" i="64" s="1"/>
  <c r="AA26" i="64" s="1"/>
  <c r="AB26" i="64" s="1"/>
  <c r="V26" i="64"/>
  <c r="U26" i="64"/>
  <c r="M26" i="64"/>
  <c r="K26" i="64"/>
  <c r="L30" i="64" s="1"/>
  <c r="J26" i="64"/>
  <c r="H26" i="64"/>
  <c r="F26" i="64"/>
  <c r="X25" i="64"/>
  <c r="Y25" i="64" s="1"/>
  <c r="Z25" i="64" s="1"/>
  <c r="AA25" i="64" s="1"/>
  <c r="AB25" i="64" s="1"/>
  <c r="U25" i="64"/>
  <c r="V25" i="64" s="1"/>
  <c r="M25" i="64"/>
  <c r="K25" i="64"/>
  <c r="L29" i="64" s="1"/>
  <c r="J25" i="64"/>
  <c r="H25" i="64"/>
  <c r="F25" i="64"/>
  <c r="AA24" i="64"/>
  <c r="AB24" i="64" s="1"/>
  <c r="Z24" i="64"/>
  <c r="Y24" i="64"/>
  <c r="X24" i="64"/>
  <c r="V24" i="64"/>
  <c r="U24" i="64"/>
  <c r="M24" i="64"/>
  <c r="K24" i="64"/>
  <c r="J24" i="64"/>
  <c r="H24" i="64"/>
  <c r="F24" i="64"/>
  <c r="X23" i="64"/>
  <c r="Y23" i="64" s="1"/>
  <c r="Z23" i="64" s="1"/>
  <c r="AA23" i="64" s="1"/>
  <c r="AB23" i="64" s="1"/>
  <c r="U23" i="64"/>
  <c r="V23" i="64" s="1"/>
  <c r="M23" i="64"/>
  <c r="K23" i="64"/>
  <c r="L24" i="64" s="1"/>
  <c r="J23" i="64"/>
  <c r="H23" i="64"/>
  <c r="F23" i="64"/>
  <c r="AA22" i="64"/>
  <c r="AB22" i="64" s="1"/>
  <c r="Y22" i="64"/>
  <c r="Z22" i="64" s="1"/>
  <c r="X22" i="64"/>
  <c r="V22" i="64"/>
  <c r="U22" i="64"/>
  <c r="M22" i="64"/>
  <c r="L22" i="64"/>
  <c r="K22" i="64"/>
  <c r="J22" i="64"/>
  <c r="H22" i="64"/>
  <c r="F22" i="64"/>
  <c r="AA21" i="64"/>
  <c r="AB21" i="64" s="1"/>
  <c r="Y21" i="64"/>
  <c r="Z21" i="64" s="1"/>
  <c r="X21" i="64"/>
  <c r="V21" i="64"/>
  <c r="U21" i="64"/>
  <c r="Q21" i="64"/>
  <c r="M21" i="64"/>
  <c r="K21" i="64"/>
  <c r="J21" i="64"/>
  <c r="H21" i="64"/>
  <c r="F21" i="64"/>
  <c r="Y20" i="64"/>
  <c r="Z20" i="64" s="1"/>
  <c r="X20" i="64"/>
  <c r="V20" i="64"/>
  <c r="AA20" i="64" s="1"/>
  <c r="AB20" i="64" s="1"/>
  <c r="U20" i="64"/>
  <c r="M20" i="64"/>
  <c r="L20" i="64"/>
  <c r="K20" i="64"/>
  <c r="J20" i="64"/>
  <c r="H20" i="64"/>
  <c r="F20" i="64"/>
  <c r="Z19" i="64"/>
  <c r="AA19" i="64" s="1"/>
  <c r="AB19" i="64" s="1"/>
  <c r="Y19" i="64"/>
  <c r="X19" i="64"/>
  <c r="V19" i="64"/>
  <c r="U19" i="64"/>
  <c r="M19" i="64"/>
  <c r="K19" i="64"/>
  <c r="J19" i="64"/>
  <c r="H19" i="64"/>
  <c r="F19" i="64"/>
  <c r="X18" i="64"/>
  <c r="Y18" i="64" s="1"/>
  <c r="Z18" i="64" s="1"/>
  <c r="V18" i="64"/>
  <c r="AA18" i="64" s="1"/>
  <c r="AB18" i="64" s="1"/>
  <c r="U18" i="64"/>
  <c r="O18" i="64"/>
  <c r="M18" i="64"/>
  <c r="K18" i="64"/>
  <c r="L21" i="64" s="1"/>
  <c r="J18" i="64"/>
  <c r="H18" i="64"/>
  <c r="F18" i="64"/>
  <c r="X17" i="64"/>
  <c r="Y17" i="64" s="1"/>
  <c r="Z17" i="64" s="1"/>
  <c r="V17" i="64"/>
  <c r="AA17" i="64" s="1"/>
  <c r="AB17" i="64" s="1"/>
  <c r="U17" i="64"/>
  <c r="Q17" i="64"/>
  <c r="R21" i="64" s="1"/>
  <c r="S21" i="64" s="1"/>
  <c r="M17" i="64"/>
  <c r="L17" i="64"/>
  <c r="K17" i="64"/>
  <c r="J17" i="64"/>
  <c r="H17" i="64"/>
  <c r="F17" i="64"/>
  <c r="Z16" i="64"/>
  <c r="Y16" i="64"/>
  <c r="X16" i="64"/>
  <c r="V16" i="64"/>
  <c r="AA16" i="64" s="1"/>
  <c r="AB16" i="64" s="1"/>
  <c r="U16" i="64"/>
  <c r="R16" i="64"/>
  <c r="Q16" i="64"/>
  <c r="O16" i="64"/>
  <c r="M16" i="64"/>
  <c r="K16" i="64"/>
  <c r="J16" i="64"/>
  <c r="H16" i="64"/>
  <c r="F16" i="64"/>
  <c r="Y15" i="64"/>
  <c r="Z15" i="64" s="1"/>
  <c r="X15" i="64"/>
  <c r="V15" i="64"/>
  <c r="AA15" i="64" s="1"/>
  <c r="AB15" i="64" s="1"/>
  <c r="U15" i="64"/>
  <c r="Q15" i="64"/>
  <c r="R15" i="64" s="1"/>
  <c r="O15" i="64"/>
  <c r="M15" i="64"/>
  <c r="K15" i="64"/>
  <c r="L19" i="64" s="1"/>
  <c r="J15" i="64"/>
  <c r="H15" i="64"/>
  <c r="F15" i="64"/>
  <c r="Y14" i="64"/>
  <c r="Z14" i="64" s="1"/>
  <c r="X14" i="64"/>
  <c r="U14" i="64"/>
  <c r="V14" i="64" s="1"/>
  <c r="AA14" i="64" s="1"/>
  <c r="AB14" i="64" s="1"/>
  <c r="Q14" i="64"/>
  <c r="M14" i="64"/>
  <c r="K14" i="64"/>
  <c r="L16" i="64" s="1"/>
  <c r="J14" i="64"/>
  <c r="H14" i="64"/>
  <c r="F14" i="64"/>
  <c r="X13" i="64"/>
  <c r="Y13" i="64" s="1"/>
  <c r="Z13" i="64" s="1"/>
  <c r="U13" i="64"/>
  <c r="V13" i="64" s="1"/>
  <c r="R13" i="64"/>
  <c r="M13" i="64"/>
  <c r="K13" i="64"/>
  <c r="J13" i="64"/>
  <c r="H13" i="64"/>
  <c r="F13" i="64"/>
  <c r="X12" i="64"/>
  <c r="Y12" i="64" s="1"/>
  <c r="Z12" i="64" s="1"/>
  <c r="V12" i="64"/>
  <c r="AA12" i="64" s="1"/>
  <c r="AB12" i="64" s="1"/>
  <c r="U12" i="64"/>
  <c r="Q12" i="64"/>
  <c r="M12" i="64"/>
  <c r="K12" i="64"/>
  <c r="J12" i="64"/>
  <c r="H12" i="64"/>
  <c r="F12" i="64"/>
  <c r="Y11" i="64"/>
  <c r="Z11" i="64" s="1"/>
  <c r="X11" i="64"/>
  <c r="V11" i="64"/>
  <c r="U11" i="64"/>
  <c r="Q11" i="64"/>
  <c r="M11" i="64"/>
  <c r="K11" i="64"/>
  <c r="J11" i="64"/>
  <c r="H11" i="64"/>
  <c r="F11" i="64"/>
  <c r="AA10" i="64"/>
  <c r="AB10" i="64" s="1"/>
  <c r="Z10" i="64"/>
  <c r="Y10" i="64"/>
  <c r="X10" i="64"/>
  <c r="V10" i="64"/>
  <c r="U10" i="64"/>
  <c r="M10" i="64"/>
  <c r="L10" i="64"/>
  <c r="K10" i="64"/>
  <c r="J10" i="64"/>
  <c r="H10" i="64"/>
  <c r="F10" i="64"/>
  <c r="X9" i="64"/>
  <c r="Y9" i="64" s="1"/>
  <c r="Z9" i="64" s="1"/>
  <c r="AA9" i="64" s="1"/>
  <c r="AB9" i="64" s="1"/>
  <c r="U9" i="64"/>
  <c r="V9" i="64" s="1"/>
  <c r="M9" i="64"/>
  <c r="K9" i="64"/>
  <c r="J9" i="64"/>
  <c r="H9" i="64"/>
  <c r="F9" i="64"/>
  <c r="AA8" i="64"/>
  <c r="AB8" i="64" s="1"/>
  <c r="Y8" i="64"/>
  <c r="Z8" i="64" s="1"/>
  <c r="X8" i="64"/>
  <c r="V8" i="64"/>
  <c r="U8" i="64"/>
  <c r="M8" i="64"/>
  <c r="K8" i="64"/>
  <c r="J8" i="64"/>
  <c r="H8" i="64"/>
  <c r="F8" i="64"/>
  <c r="Z7" i="64"/>
  <c r="Y7" i="64"/>
  <c r="X7" i="64"/>
  <c r="V7" i="64"/>
  <c r="U7" i="64"/>
  <c r="M7" i="64"/>
  <c r="K7" i="64"/>
  <c r="J7" i="64"/>
  <c r="H7" i="64"/>
  <c r="F7" i="64"/>
  <c r="Z6" i="64"/>
  <c r="Y6" i="64"/>
  <c r="X6" i="64"/>
  <c r="V6" i="64"/>
  <c r="AA6" i="64" s="1"/>
  <c r="AB6" i="64" s="1"/>
  <c r="U6" i="64"/>
  <c r="Q6" i="64"/>
  <c r="M6" i="64"/>
  <c r="K6" i="64"/>
  <c r="J6" i="64"/>
  <c r="H6" i="64"/>
  <c r="F6" i="64"/>
  <c r="AA5" i="64"/>
  <c r="AB5" i="64" s="1"/>
  <c r="X5" i="64"/>
  <c r="Y5" i="64" s="1"/>
  <c r="Z5" i="64" s="1"/>
  <c r="U5" i="64"/>
  <c r="V5" i="64" s="1"/>
  <c r="Q5" i="64"/>
  <c r="M5" i="64"/>
  <c r="K5" i="64"/>
  <c r="J5" i="64"/>
  <c r="H5" i="64"/>
  <c r="F5" i="64"/>
  <c r="Y4" i="64"/>
  <c r="Z4" i="64" s="1"/>
  <c r="X4" i="64"/>
  <c r="V4" i="64"/>
  <c r="AA4" i="64" s="1"/>
  <c r="AB4" i="64" s="1"/>
  <c r="U4" i="64"/>
  <c r="Q4" i="64"/>
  <c r="O4" i="64"/>
  <c r="M4" i="64"/>
  <c r="K4" i="64"/>
  <c r="J4" i="64"/>
  <c r="H4" i="64"/>
  <c r="F4" i="64"/>
  <c r="Y3" i="64"/>
  <c r="Z3" i="64" s="1"/>
  <c r="X3" i="64"/>
  <c r="V3" i="64"/>
  <c r="AA3" i="64" s="1"/>
  <c r="AB3" i="64" s="1"/>
  <c r="U3" i="64"/>
  <c r="Q3" i="64"/>
  <c r="O3" i="64"/>
  <c r="M3" i="64"/>
  <c r="K3" i="64"/>
  <c r="L7" i="64" s="1"/>
  <c r="J3" i="64"/>
  <c r="H3" i="64"/>
  <c r="F3" i="64"/>
  <c r="Y2" i="64"/>
  <c r="Z2" i="64" s="1"/>
  <c r="AA2" i="64" s="1"/>
  <c r="AB2" i="64" s="1"/>
  <c r="X2" i="64"/>
  <c r="V2" i="64"/>
  <c r="U2" i="64"/>
  <c r="Q2" i="64"/>
  <c r="M2" i="64"/>
  <c r="H2" i="64"/>
  <c r="F2" i="64"/>
  <c r="Q1" i="64"/>
  <c r="Y125" i="63"/>
  <c r="Z125" i="63" s="1"/>
  <c r="AA125" i="63" s="1"/>
  <c r="AB125" i="63" s="1"/>
  <c r="X125" i="63"/>
  <c r="V125" i="63"/>
  <c r="U125" i="63"/>
  <c r="M125" i="63"/>
  <c r="L125" i="63"/>
  <c r="K125" i="63"/>
  <c r="J125" i="63"/>
  <c r="I125" i="63"/>
  <c r="G125" i="63"/>
  <c r="X124" i="63"/>
  <c r="Y124" i="63" s="1"/>
  <c r="Z124" i="63" s="1"/>
  <c r="AA124" i="63" s="1"/>
  <c r="AB124" i="63" s="1"/>
  <c r="U124" i="63"/>
  <c r="V124" i="63" s="1"/>
  <c r="M124" i="63"/>
  <c r="L124" i="63"/>
  <c r="K124" i="63"/>
  <c r="J124" i="63"/>
  <c r="I124" i="63"/>
  <c r="G124" i="63"/>
  <c r="Z123" i="63"/>
  <c r="Y123" i="63"/>
  <c r="X123" i="63"/>
  <c r="U123" i="63"/>
  <c r="V123" i="63" s="1"/>
  <c r="M123" i="63"/>
  <c r="L123" i="63"/>
  <c r="K123" i="63"/>
  <c r="J123" i="63"/>
  <c r="I123" i="63"/>
  <c r="G123" i="63"/>
  <c r="X122" i="63"/>
  <c r="Y122" i="63" s="1"/>
  <c r="Z122" i="63" s="1"/>
  <c r="U122" i="63"/>
  <c r="V122" i="63" s="1"/>
  <c r="AA122" i="63" s="1"/>
  <c r="AB122" i="63" s="1"/>
  <c r="M122" i="63"/>
  <c r="K122" i="63"/>
  <c r="J122" i="63"/>
  <c r="I122" i="63"/>
  <c r="G122" i="63"/>
  <c r="X121" i="63"/>
  <c r="Y121" i="63" s="1"/>
  <c r="Z121" i="63" s="1"/>
  <c r="U121" i="63"/>
  <c r="V121" i="63" s="1"/>
  <c r="AA121" i="63" s="1"/>
  <c r="AB121" i="63" s="1"/>
  <c r="M121" i="63"/>
  <c r="K121" i="63"/>
  <c r="J121" i="63"/>
  <c r="I121" i="63"/>
  <c r="G121" i="63"/>
  <c r="X120" i="63"/>
  <c r="Y120" i="63" s="1"/>
  <c r="Z120" i="63" s="1"/>
  <c r="U120" i="63"/>
  <c r="V120" i="63" s="1"/>
  <c r="M120" i="63"/>
  <c r="K120" i="63"/>
  <c r="J120" i="63"/>
  <c r="I120" i="63"/>
  <c r="G120" i="63"/>
  <c r="X119" i="63"/>
  <c r="Y119" i="63" s="1"/>
  <c r="Z119" i="63" s="1"/>
  <c r="U119" i="63"/>
  <c r="V119" i="63" s="1"/>
  <c r="AA119" i="63" s="1"/>
  <c r="AB119" i="63" s="1"/>
  <c r="M119" i="63"/>
  <c r="K119" i="63"/>
  <c r="J119" i="63"/>
  <c r="I119" i="63"/>
  <c r="G119" i="63"/>
  <c r="AA118" i="63"/>
  <c r="AB118" i="63" s="1"/>
  <c r="X118" i="63"/>
  <c r="Y118" i="63" s="1"/>
  <c r="Z118" i="63" s="1"/>
  <c r="U118" i="63"/>
  <c r="V118" i="63" s="1"/>
  <c r="M118" i="63"/>
  <c r="K118" i="63"/>
  <c r="J118" i="63"/>
  <c r="I118" i="63"/>
  <c r="G118" i="63"/>
  <c r="X117" i="63"/>
  <c r="Y117" i="63" s="1"/>
  <c r="Z117" i="63" s="1"/>
  <c r="V117" i="63"/>
  <c r="AA117" i="63" s="1"/>
  <c r="AB117" i="63" s="1"/>
  <c r="U117" i="63"/>
  <c r="M117" i="63"/>
  <c r="K117" i="63"/>
  <c r="J117" i="63"/>
  <c r="I117" i="63"/>
  <c r="G117" i="63"/>
  <c r="X116" i="63"/>
  <c r="Y116" i="63" s="1"/>
  <c r="Z116" i="63" s="1"/>
  <c r="V116" i="63"/>
  <c r="U116" i="63"/>
  <c r="M116" i="63"/>
  <c r="K116" i="63"/>
  <c r="J116" i="63"/>
  <c r="I116" i="63"/>
  <c r="G116" i="63"/>
  <c r="X115" i="63"/>
  <c r="Y115" i="63" s="1"/>
  <c r="Z115" i="63" s="1"/>
  <c r="U115" i="63"/>
  <c r="V115" i="63" s="1"/>
  <c r="M115" i="63"/>
  <c r="K115" i="63"/>
  <c r="L119" i="63" s="1"/>
  <c r="J115" i="63"/>
  <c r="I115" i="63"/>
  <c r="G115" i="63"/>
  <c r="Y114" i="63"/>
  <c r="Z114" i="63" s="1"/>
  <c r="X114" i="63"/>
  <c r="U114" i="63"/>
  <c r="V114" i="63" s="1"/>
  <c r="AA114" i="63" s="1"/>
  <c r="AB114" i="63" s="1"/>
  <c r="M114" i="63"/>
  <c r="K114" i="63"/>
  <c r="J114" i="63"/>
  <c r="I114" i="63"/>
  <c r="G114" i="63"/>
  <c r="Y113" i="63"/>
  <c r="Z113" i="63" s="1"/>
  <c r="X113" i="63"/>
  <c r="V113" i="63"/>
  <c r="U113" i="63"/>
  <c r="M113" i="63"/>
  <c r="K113" i="63"/>
  <c r="J113" i="63"/>
  <c r="I113" i="63"/>
  <c r="G113" i="63"/>
  <c r="X112" i="63"/>
  <c r="Y112" i="63" s="1"/>
  <c r="Z112" i="63" s="1"/>
  <c r="AA112" i="63" s="1"/>
  <c r="AB112" i="63" s="1"/>
  <c r="U112" i="63"/>
  <c r="V112" i="63" s="1"/>
  <c r="M112" i="63"/>
  <c r="K112" i="63"/>
  <c r="L116" i="63" s="1"/>
  <c r="J112" i="63"/>
  <c r="I112" i="63"/>
  <c r="G112" i="63"/>
  <c r="Z111" i="63"/>
  <c r="AA111" i="63" s="1"/>
  <c r="AB111" i="63" s="1"/>
  <c r="Y111" i="63"/>
  <c r="X111" i="63"/>
  <c r="U111" i="63"/>
  <c r="V111" i="63" s="1"/>
  <c r="M111" i="63"/>
  <c r="L111" i="63"/>
  <c r="K111" i="63"/>
  <c r="J111" i="63"/>
  <c r="I111" i="63"/>
  <c r="G111" i="63"/>
  <c r="X110" i="63"/>
  <c r="Y110" i="63" s="1"/>
  <c r="Z110" i="63" s="1"/>
  <c r="AA110" i="63" s="1"/>
  <c r="AB110" i="63" s="1"/>
  <c r="U110" i="63"/>
  <c r="V110" i="63" s="1"/>
  <c r="M110" i="63"/>
  <c r="L110" i="63"/>
  <c r="K110" i="63"/>
  <c r="J110" i="63"/>
  <c r="I110" i="63"/>
  <c r="G110" i="63"/>
  <c r="X109" i="63"/>
  <c r="Y109" i="63" s="1"/>
  <c r="Z109" i="63" s="1"/>
  <c r="U109" i="63"/>
  <c r="V109" i="63" s="1"/>
  <c r="AA109" i="63" s="1"/>
  <c r="AB109" i="63" s="1"/>
  <c r="M109" i="63"/>
  <c r="L109" i="63"/>
  <c r="K109" i="63"/>
  <c r="J109" i="63"/>
  <c r="I109" i="63"/>
  <c r="G109" i="63"/>
  <c r="Z108" i="63"/>
  <c r="X108" i="63"/>
  <c r="Y108" i="63" s="1"/>
  <c r="U108" i="63"/>
  <c r="V108" i="63" s="1"/>
  <c r="M108" i="63"/>
  <c r="K108" i="63"/>
  <c r="J108" i="63"/>
  <c r="I108" i="63"/>
  <c r="G108" i="63"/>
  <c r="Z107" i="63"/>
  <c r="X107" i="63"/>
  <c r="Y107" i="63" s="1"/>
  <c r="U107" i="63"/>
  <c r="V107" i="63" s="1"/>
  <c r="AA107" i="63" s="1"/>
  <c r="AB107" i="63" s="1"/>
  <c r="M107" i="63"/>
  <c r="K107" i="63"/>
  <c r="J107" i="63"/>
  <c r="I107" i="63"/>
  <c r="G107" i="63"/>
  <c r="Y106" i="63"/>
  <c r="Z106" i="63" s="1"/>
  <c r="X106" i="63"/>
  <c r="U106" i="63"/>
  <c r="V106" i="63" s="1"/>
  <c r="AA106" i="63" s="1"/>
  <c r="AB106" i="63" s="1"/>
  <c r="M106" i="63"/>
  <c r="K106" i="63"/>
  <c r="J106" i="63"/>
  <c r="I106" i="63"/>
  <c r="G106" i="63"/>
  <c r="X105" i="63"/>
  <c r="Y105" i="63" s="1"/>
  <c r="Z105" i="63" s="1"/>
  <c r="U105" i="63"/>
  <c r="V105" i="63" s="1"/>
  <c r="AA105" i="63" s="1"/>
  <c r="AB105" i="63" s="1"/>
  <c r="M105" i="63"/>
  <c r="K105" i="63"/>
  <c r="J105" i="63"/>
  <c r="I105" i="63"/>
  <c r="G105" i="63"/>
  <c r="Y104" i="63"/>
  <c r="Z104" i="63" s="1"/>
  <c r="AA104" i="63" s="1"/>
  <c r="AB104" i="63" s="1"/>
  <c r="X104" i="63"/>
  <c r="V104" i="63"/>
  <c r="U104" i="63"/>
  <c r="M104" i="63"/>
  <c r="K104" i="63"/>
  <c r="L108" i="63" s="1"/>
  <c r="J104" i="63"/>
  <c r="I104" i="63"/>
  <c r="G104" i="63"/>
  <c r="X103" i="63"/>
  <c r="Y103" i="63" s="1"/>
  <c r="Z103" i="63" s="1"/>
  <c r="U103" i="63"/>
  <c r="V103" i="63" s="1"/>
  <c r="M103" i="63"/>
  <c r="K103" i="63"/>
  <c r="L107" i="63" s="1"/>
  <c r="J103" i="63"/>
  <c r="I103" i="63"/>
  <c r="G103" i="63"/>
  <c r="Y102" i="63"/>
  <c r="Z102" i="63" s="1"/>
  <c r="X102" i="63"/>
  <c r="U102" i="63"/>
  <c r="V102" i="63" s="1"/>
  <c r="AA102" i="63" s="1"/>
  <c r="AB102" i="63" s="1"/>
  <c r="M102" i="63"/>
  <c r="K102" i="63"/>
  <c r="J102" i="63"/>
  <c r="I102" i="63"/>
  <c r="G102" i="63"/>
  <c r="X101" i="63"/>
  <c r="Y101" i="63" s="1"/>
  <c r="Z101" i="63" s="1"/>
  <c r="U101" i="63"/>
  <c r="V101" i="63" s="1"/>
  <c r="AA101" i="63" s="1"/>
  <c r="AB101" i="63" s="1"/>
  <c r="M101" i="63"/>
  <c r="K101" i="63"/>
  <c r="J101" i="63"/>
  <c r="I101" i="63"/>
  <c r="G101" i="63"/>
  <c r="X100" i="63"/>
  <c r="Y100" i="63" s="1"/>
  <c r="Z100" i="63" s="1"/>
  <c r="U100" i="63"/>
  <c r="V100" i="63" s="1"/>
  <c r="AA100" i="63" s="1"/>
  <c r="AB100" i="63" s="1"/>
  <c r="M100" i="63"/>
  <c r="K100" i="63"/>
  <c r="J100" i="63"/>
  <c r="I100" i="63"/>
  <c r="G100" i="63"/>
  <c r="X99" i="63"/>
  <c r="Y99" i="63" s="1"/>
  <c r="Z99" i="63" s="1"/>
  <c r="U99" i="63"/>
  <c r="V99" i="63" s="1"/>
  <c r="AA99" i="63" s="1"/>
  <c r="AB99" i="63" s="1"/>
  <c r="M99" i="63"/>
  <c r="K99" i="63"/>
  <c r="J99" i="63"/>
  <c r="I99" i="63"/>
  <c r="G99" i="63"/>
  <c r="X98" i="63"/>
  <c r="Y98" i="63" s="1"/>
  <c r="Z98" i="63" s="1"/>
  <c r="V98" i="63"/>
  <c r="U98" i="63"/>
  <c r="M98" i="63"/>
  <c r="K98" i="63"/>
  <c r="L102" i="63" s="1"/>
  <c r="J98" i="63"/>
  <c r="I98" i="63"/>
  <c r="G98" i="63"/>
  <c r="Y97" i="63"/>
  <c r="Z97" i="63" s="1"/>
  <c r="X97" i="63"/>
  <c r="U97" i="63"/>
  <c r="V97" i="63" s="1"/>
  <c r="M97" i="63"/>
  <c r="K97" i="63"/>
  <c r="L101" i="63" s="1"/>
  <c r="J97" i="63"/>
  <c r="I97" i="63"/>
  <c r="G97" i="63"/>
  <c r="Y96" i="63"/>
  <c r="Z96" i="63" s="1"/>
  <c r="X96" i="63"/>
  <c r="V96" i="63"/>
  <c r="U96" i="63"/>
  <c r="M96" i="63"/>
  <c r="K96" i="63"/>
  <c r="L99" i="63" s="1"/>
  <c r="J96" i="63"/>
  <c r="I96" i="63"/>
  <c r="G96" i="63"/>
  <c r="X95" i="63"/>
  <c r="Y95" i="63" s="1"/>
  <c r="Z95" i="63" s="1"/>
  <c r="AA95" i="63" s="1"/>
  <c r="AB95" i="63" s="1"/>
  <c r="U95" i="63"/>
  <c r="V95" i="63" s="1"/>
  <c r="M95" i="63"/>
  <c r="K95" i="63"/>
  <c r="J95" i="63"/>
  <c r="I95" i="63"/>
  <c r="G95" i="63"/>
  <c r="Y94" i="63"/>
  <c r="Z94" i="63" s="1"/>
  <c r="X94" i="63"/>
  <c r="V94" i="63"/>
  <c r="AA94" i="63" s="1"/>
  <c r="AB94" i="63" s="1"/>
  <c r="U94" i="63"/>
  <c r="M94" i="63"/>
  <c r="K94" i="63"/>
  <c r="J94" i="63"/>
  <c r="I94" i="63"/>
  <c r="G94" i="63"/>
  <c r="Z93" i="63"/>
  <c r="X93" i="63"/>
  <c r="Y93" i="63" s="1"/>
  <c r="U93" i="63"/>
  <c r="V93" i="63" s="1"/>
  <c r="AA93" i="63" s="1"/>
  <c r="AB93" i="63" s="1"/>
  <c r="M93" i="63"/>
  <c r="K93" i="63"/>
  <c r="J93" i="63"/>
  <c r="I93" i="63"/>
  <c r="G93" i="63"/>
  <c r="X92" i="63"/>
  <c r="Y92" i="63" s="1"/>
  <c r="Z92" i="63" s="1"/>
  <c r="AA92" i="63" s="1"/>
  <c r="AB92" i="63" s="1"/>
  <c r="V92" i="63"/>
  <c r="U92" i="63"/>
  <c r="M92" i="63"/>
  <c r="K92" i="63"/>
  <c r="L96" i="63" s="1"/>
  <c r="J92" i="63"/>
  <c r="I92" i="63"/>
  <c r="G92" i="63"/>
  <c r="Y91" i="63"/>
  <c r="Z91" i="63" s="1"/>
  <c r="X91" i="63"/>
  <c r="U91" i="63"/>
  <c r="V91" i="63" s="1"/>
  <c r="M91" i="63"/>
  <c r="K91" i="63"/>
  <c r="L95" i="63" s="1"/>
  <c r="J91" i="63"/>
  <c r="I91" i="63"/>
  <c r="G91" i="63"/>
  <c r="Y90" i="63"/>
  <c r="Z90" i="63" s="1"/>
  <c r="X90" i="63"/>
  <c r="U90" i="63"/>
  <c r="V90" i="63" s="1"/>
  <c r="M90" i="63"/>
  <c r="L90" i="63"/>
  <c r="K90" i="63"/>
  <c r="J90" i="63"/>
  <c r="I90" i="63"/>
  <c r="G90" i="63"/>
  <c r="X89" i="63"/>
  <c r="Y89" i="63" s="1"/>
  <c r="Z89" i="63" s="1"/>
  <c r="U89" i="63"/>
  <c r="V89" i="63" s="1"/>
  <c r="M89" i="63"/>
  <c r="L89" i="63"/>
  <c r="K89" i="63"/>
  <c r="J89" i="63"/>
  <c r="I89" i="63"/>
  <c r="G89" i="63"/>
  <c r="X88" i="63"/>
  <c r="Y88" i="63" s="1"/>
  <c r="Z88" i="63" s="1"/>
  <c r="U88" i="63"/>
  <c r="V88" i="63" s="1"/>
  <c r="AA88" i="63" s="1"/>
  <c r="AB88" i="63" s="1"/>
  <c r="M88" i="63"/>
  <c r="K88" i="63"/>
  <c r="L91" i="63" s="1"/>
  <c r="J88" i="63"/>
  <c r="I88" i="63"/>
  <c r="G88" i="63"/>
  <c r="X87" i="63"/>
  <c r="Y87" i="63" s="1"/>
  <c r="Z87" i="63" s="1"/>
  <c r="V87" i="63"/>
  <c r="AA87" i="63" s="1"/>
  <c r="AB87" i="63" s="1"/>
  <c r="U87" i="63"/>
  <c r="M87" i="63"/>
  <c r="K87" i="63"/>
  <c r="J87" i="63"/>
  <c r="I87" i="63"/>
  <c r="G87" i="63"/>
  <c r="Y86" i="63"/>
  <c r="Z86" i="63" s="1"/>
  <c r="X86" i="63"/>
  <c r="V86" i="63"/>
  <c r="AA86" i="63" s="1"/>
  <c r="AB86" i="63" s="1"/>
  <c r="U86" i="63"/>
  <c r="M86" i="63"/>
  <c r="K86" i="63"/>
  <c r="J86" i="63"/>
  <c r="I86" i="63"/>
  <c r="G86" i="63"/>
  <c r="X85" i="63"/>
  <c r="Y85" i="63" s="1"/>
  <c r="Z85" i="63" s="1"/>
  <c r="U85" i="63"/>
  <c r="V85" i="63" s="1"/>
  <c r="M85" i="63"/>
  <c r="K85" i="63"/>
  <c r="J85" i="63"/>
  <c r="I85" i="63"/>
  <c r="G85" i="63"/>
  <c r="Y84" i="63"/>
  <c r="Z84" i="63" s="1"/>
  <c r="X84" i="63"/>
  <c r="V84" i="63"/>
  <c r="U84" i="63"/>
  <c r="M84" i="63"/>
  <c r="K84" i="63"/>
  <c r="J84" i="63"/>
  <c r="I84" i="63"/>
  <c r="G84" i="63"/>
  <c r="Z83" i="63"/>
  <c r="X83" i="63"/>
  <c r="Y83" i="63" s="1"/>
  <c r="U83" i="63"/>
  <c r="V83" i="63" s="1"/>
  <c r="AA83" i="63" s="1"/>
  <c r="AB83" i="63" s="1"/>
  <c r="M83" i="63"/>
  <c r="K83" i="63"/>
  <c r="J83" i="63"/>
  <c r="I83" i="63"/>
  <c r="G83" i="63"/>
  <c r="Y82" i="63"/>
  <c r="Z82" i="63" s="1"/>
  <c r="X82" i="63"/>
  <c r="U82" i="63"/>
  <c r="V82" i="63" s="1"/>
  <c r="AA82" i="63" s="1"/>
  <c r="AB82" i="63" s="1"/>
  <c r="M82" i="63"/>
  <c r="K82" i="63"/>
  <c r="J82" i="63"/>
  <c r="I82" i="63"/>
  <c r="G82" i="63"/>
  <c r="X81" i="63"/>
  <c r="Y81" i="63" s="1"/>
  <c r="Z81" i="63" s="1"/>
  <c r="U81" i="63"/>
  <c r="V81" i="63" s="1"/>
  <c r="M81" i="63"/>
  <c r="K81" i="63"/>
  <c r="J81" i="63"/>
  <c r="I81" i="63"/>
  <c r="G81" i="63"/>
  <c r="Y80" i="63"/>
  <c r="Z80" i="63" s="1"/>
  <c r="AA80" i="63" s="1"/>
  <c r="AB80" i="63" s="1"/>
  <c r="X80" i="63"/>
  <c r="V80" i="63"/>
  <c r="U80" i="63"/>
  <c r="M80" i="63"/>
  <c r="K80" i="63"/>
  <c r="L84" i="63" s="1"/>
  <c r="J80" i="63"/>
  <c r="I80" i="63"/>
  <c r="G80" i="63"/>
  <c r="X79" i="63"/>
  <c r="Y79" i="63" s="1"/>
  <c r="Z79" i="63" s="1"/>
  <c r="U79" i="63"/>
  <c r="V79" i="63" s="1"/>
  <c r="M79" i="63"/>
  <c r="K79" i="63"/>
  <c r="L83" i="63" s="1"/>
  <c r="J79" i="63"/>
  <c r="I79" i="63"/>
  <c r="G79" i="63"/>
  <c r="Y78" i="63"/>
  <c r="Z78" i="63" s="1"/>
  <c r="X78" i="63"/>
  <c r="U78" i="63"/>
  <c r="V78" i="63" s="1"/>
  <c r="M78" i="63"/>
  <c r="K78" i="63"/>
  <c r="J78" i="63"/>
  <c r="I78" i="63"/>
  <c r="G78" i="63"/>
  <c r="X77" i="63"/>
  <c r="Y77" i="63" s="1"/>
  <c r="Z77" i="63" s="1"/>
  <c r="U77" i="63"/>
  <c r="V77" i="63" s="1"/>
  <c r="M77" i="63"/>
  <c r="K77" i="63"/>
  <c r="J77" i="63"/>
  <c r="I77" i="63"/>
  <c r="G77" i="63"/>
  <c r="X76" i="63"/>
  <c r="Y76" i="63" s="1"/>
  <c r="Z76" i="63" s="1"/>
  <c r="U76" i="63"/>
  <c r="V76" i="63" s="1"/>
  <c r="AA76" i="63" s="1"/>
  <c r="AB76" i="63" s="1"/>
  <c r="M76" i="63"/>
  <c r="K76" i="63"/>
  <c r="J76" i="63"/>
  <c r="I76" i="63"/>
  <c r="G76" i="63"/>
  <c r="X75" i="63"/>
  <c r="Y75" i="63" s="1"/>
  <c r="Z75" i="63" s="1"/>
  <c r="U75" i="63"/>
  <c r="V75" i="63" s="1"/>
  <c r="AA75" i="63" s="1"/>
  <c r="AB75" i="63" s="1"/>
  <c r="M75" i="63"/>
  <c r="K75" i="63"/>
  <c r="J75" i="63"/>
  <c r="I75" i="63"/>
  <c r="G75" i="63"/>
  <c r="X74" i="63"/>
  <c r="Y74" i="63" s="1"/>
  <c r="Z74" i="63" s="1"/>
  <c r="V74" i="63"/>
  <c r="U74" i="63"/>
  <c r="M74" i="63"/>
  <c r="L74" i="63"/>
  <c r="K74" i="63"/>
  <c r="J74" i="63"/>
  <c r="I74" i="63"/>
  <c r="G74" i="63"/>
  <c r="Z73" i="63"/>
  <c r="Y73" i="63"/>
  <c r="X73" i="63"/>
  <c r="U73" i="63"/>
  <c r="V73" i="63" s="1"/>
  <c r="M73" i="63"/>
  <c r="L73" i="63"/>
  <c r="K73" i="63"/>
  <c r="J73" i="63"/>
  <c r="I73" i="63"/>
  <c r="G73" i="63"/>
  <c r="Y72" i="63"/>
  <c r="Z72" i="63" s="1"/>
  <c r="X72" i="63"/>
  <c r="U72" i="63"/>
  <c r="V72" i="63" s="1"/>
  <c r="M72" i="63"/>
  <c r="L72" i="63"/>
  <c r="K72" i="63"/>
  <c r="L75" i="63" s="1"/>
  <c r="J72" i="63"/>
  <c r="I72" i="63"/>
  <c r="G72" i="63"/>
  <c r="Z71" i="63"/>
  <c r="X71" i="63"/>
  <c r="Y71" i="63" s="1"/>
  <c r="U71" i="63"/>
  <c r="V71" i="63" s="1"/>
  <c r="AA71" i="63" s="1"/>
  <c r="AB71" i="63" s="1"/>
  <c r="M71" i="63"/>
  <c r="L71" i="63"/>
  <c r="K71" i="63"/>
  <c r="J71" i="63"/>
  <c r="I71" i="63"/>
  <c r="G71" i="63"/>
  <c r="Z70" i="63"/>
  <c r="Y70" i="63"/>
  <c r="X70" i="63"/>
  <c r="U70" i="63"/>
  <c r="V70" i="63" s="1"/>
  <c r="M70" i="63"/>
  <c r="K70" i="63"/>
  <c r="J70" i="63"/>
  <c r="I70" i="63"/>
  <c r="G70" i="63"/>
  <c r="Z69" i="63"/>
  <c r="Y69" i="63"/>
  <c r="X69" i="63"/>
  <c r="U69" i="63"/>
  <c r="V69" i="63" s="1"/>
  <c r="AA69" i="63" s="1"/>
  <c r="AB69" i="63" s="1"/>
  <c r="M69" i="63"/>
  <c r="K69" i="63"/>
  <c r="J69" i="63"/>
  <c r="I69" i="63"/>
  <c r="G69" i="63"/>
  <c r="Z68" i="63"/>
  <c r="AA68" i="63" s="1"/>
  <c r="AB68" i="63" s="1"/>
  <c r="Y68" i="63"/>
  <c r="X68" i="63"/>
  <c r="V68" i="63"/>
  <c r="U68" i="63"/>
  <c r="M68" i="63"/>
  <c r="K68" i="63"/>
  <c r="J68" i="63"/>
  <c r="I68" i="63"/>
  <c r="G68" i="63"/>
  <c r="Z67" i="63"/>
  <c r="AA67" i="63" s="1"/>
  <c r="AB67" i="63" s="1"/>
  <c r="Y67" i="63"/>
  <c r="X67" i="63"/>
  <c r="U67" i="63"/>
  <c r="V67" i="63" s="1"/>
  <c r="M67" i="63"/>
  <c r="K67" i="63"/>
  <c r="J67" i="63"/>
  <c r="I67" i="63"/>
  <c r="G67" i="63"/>
  <c r="Z66" i="63"/>
  <c r="AA66" i="63" s="1"/>
  <c r="AB66" i="63" s="1"/>
  <c r="Y66" i="63"/>
  <c r="X66" i="63"/>
  <c r="U66" i="63"/>
  <c r="V66" i="63" s="1"/>
  <c r="M66" i="63"/>
  <c r="K66" i="63"/>
  <c r="L70" i="63" s="1"/>
  <c r="J66" i="63"/>
  <c r="I66" i="63"/>
  <c r="G66" i="63"/>
  <c r="Z65" i="63"/>
  <c r="AA65" i="63" s="1"/>
  <c r="AB65" i="63" s="1"/>
  <c r="X65" i="63"/>
  <c r="Y65" i="63" s="1"/>
  <c r="U65" i="63"/>
  <c r="V65" i="63" s="1"/>
  <c r="M65" i="63"/>
  <c r="K65" i="63"/>
  <c r="L69" i="63" s="1"/>
  <c r="J65" i="63"/>
  <c r="I65" i="63"/>
  <c r="G65" i="63"/>
  <c r="X64" i="63"/>
  <c r="Y64" i="63" s="1"/>
  <c r="Z64" i="63" s="1"/>
  <c r="V64" i="63"/>
  <c r="AA64" i="63" s="1"/>
  <c r="AB64" i="63" s="1"/>
  <c r="U64" i="63"/>
  <c r="M64" i="63"/>
  <c r="K64" i="63"/>
  <c r="J64" i="63"/>
  <c r="I64" i="63"/>
  <c r="G64" i="63"/>
  <c r="X63" i="63"/>
  <c r="Y63" i="63" s="1"/>
  <c r="Z63" i="63" s="1"/>
  <c r="U63" i="63"/>
  <c r="V63" i="63" s="1"/>
  <c r="AA63" i="63" s="1"/>
  <c r="AB63" i="63" s="1"/>
  <c r="M63" i="63"/>
  <c r="K63" i="63"/>
  <c r="J63" i="63"/>
  <c r="I63" i="63"/>
  <c r="G63" i="63"/>
  <c r="X62" i="63"/>
  <c r="Y62" i="63" s="1"/>
  <c r="Z62" i="63" s="1"/>
  <c r="V62" i="63"/>
  <c r="U62" i="63"/>
  <c r="M62" i="63"/>
  <c r="K62" i="63"/>
  <c r="L66" i="63" s="1"/>
  <c r="J62" i="63"/>
  <c r="I62" i="63"/>
  <c r="G62" i="63"/>
  <c r="Y61" i="63"/>
  <c r="Z61" i="63" s="1"/>
  <c r="X61" i="63"/>
  <c r="V61" i="63"/>
  <c r="U61" i="63"/>
  <c r="M61" i="63"/>
  <c r="K61" i="63"/>
  <c r="L65" i="63" s="1"/>
  <c r="J61" i="63"/>
  <c r="I61" i="63"/>
  <c r="G61" i="63"/>
  <c r="Y60" i="63"/>
  <c r="Z60" i="63" s="1"/>
  <c r="X60" i="63"/>
  <c r="V60" i="63"/>
  <c r="AA60" i="63" s="1"/>
  <c r="AB60" i="63" s="1"/>
  <c r="U60" i="63"/>
  <c r="M60" i="63"/>
  <c r="K60" i="63"/>
  <c r="L63" i="63" s="1"/>
  <c r="J60" i="63"/>
  <c r="I60" i="63"/>
  <c r="G60" i="63"/>
  <c r="X59" i="63"/>
  <c r="Y59" i="63" s="1"/>
  <c r="Z59" i="63" s="1"/>
  <c r="AA59" i="63" s="1"/>
  <c r="AB59" i="63" s="1"/>
  <c r="V59" i="63"/>
  <c r="U59" i="63"/>
  <c r="M59" i="63"/>
  <c r="K59" i="63"/>
  <c r="J59" i="63"/>
  <c r="I59" i="63"/>
  <c r="G59" i="63"/>
  <c r="Y58" i="63"/>
  <c r="Z58" i="63" s="1"/>
  <c r="X58" i="63"/>
  <c r="U58" i="63"/>
  <c r="V58" i="63" s="1"/>
  <c r="M58" i="63"/>
  <c r="K58" i="63"/>
  <c r="J58" i="63"/>
  <c r="I58" i="63"/>
  <c r="G58" i="63"/>
  <c r="Y57" i="63"/>
  <c r="Z57" i="63" s="1"/>
  <c r="X57" i="63"/>
  <c r="U57" i="63"/>
  <c r="V57" i="63" s="1"/>
  <c r="AA57" i="63" s="1"/>
  <c r="AB57" i="63" s="1"/>
  <c r="M57" i="63"/>
  <c r="K57" i="63"/>
  <c r="J57" i="63"/>
  <c r="I57" i="63"/>
  <c r="G57" i="63"/>
  <c r="Y56" i="63"/>
  <c r="Z56" i="63" s="1"/>
  <c r="AA56" i="63" s="1"/>
  <c r="AB56" i="63" s="1"/>
  <c r="X56" i="63"/>
  <c r="V56" i="63"/>
  <c r="U56" i="63"/>
  <c r="M56" i="63"/>
  <c r="K56" i="63"/>
  <c r="J56" i="63"/>
  <c r="Y55" i="63"/>
  <c r="Z55" i="63" s="1"/>
  <c r="X55" i="63"/>
  <c r="V55" i="63"/>
  <c r="U55" i="63"/>
  <c r="M55" i="63"/>
  <c r="K55" i="63"/>
  <c r="J55" i="63"/>
  <c r="H55" i="63"/>
  <c r="F55" i="63"/>
  <c r="Y54" i="63"/>
  <c r="Z54" i="63" s="1"/>
  <c r="X54" i="63"/>
  <c r="V54" i="63"/>
  <c r="AA54" i="63" s="1"/>
  <c r="AB54" i="63" s="1"/>
  <c r="U54" i="63"/>
  <c r="M54" i="63"/>
  <c r="K54" i="63"/>
  <c r="J54" i="63"/>
  <c r="H54" i="63"/>
  <c r="F54" i="63"/>
  <c r="Y53" i="63"/>
  <c r="Z53" i="63" s="1"/>
  <c r="X53" i="63"/>
  <c r="U53" i="63"/>
  <c r="V53" i="63" s="1"/>
  <c r="M53" i="63"/>
  <c r="K53" i="63"/>
  <c r="J53" i="63"/>
  <c r="H53" i="63"/>
  <c r="F53" i="63"/>
  <c r="Y52" i="63"/>
  <c r="Z52" i="63" s="1"/>
  <c r="X52" i="63"/>
  <c r="U52" i="63"/>
  <c r="V52" i="63" s="1"/>
  <c r="AA52" i="63" s="1"/>
  <c r="AB52" i="63" s="1"/>
  <c r="M52" i="63"/>
  <c r="K52" i="63"/>
  <c r="J52" i="63"/>
  <c r="H52" i="63"/>
  <c r="F52" i="63"/>
  <c r="X51" i="63"/>
  <c r="Y51" i="63" s="1"/>
  <c r="Z51" i="63" s="1"/>
  <c r="AA51" i="63" s="1"/>
  <c r="AB51" i="63" s="1"/>
  <c r="U51" i="63"/>
  <c r="V51" i="63" s="1"/>
  <c r="M51" i="63"/>
  <c r="K51" i="63"/>
  <c r="J51" i="63"/>
  <c r="H51" i="63"/>
  <c r="F51" i="63"/>
  <c r="X50" i="63"/>
  <c r="Y50" i="63" s="1"/>
  <c r="Z50" i="63" s="1"/>
  <c r="U50" i="63"/>
  <c r="V50" i="63" s="1"/>
  <c r="AA50" i="63" s="1"/>
  <c r="AB50" i="63" s="1"/>
  <c r="M50" i="63"/>
  <c r="L50" i="63"/>
  <c r="K50" i="63"/>
  <c r="J50" i="63"/>
  <c r="H50" i="63"/>
  <c r="F50" i="63"/>
  <c r="AB49" i="63"/>
  <c r="X49" i="63"/>
  <c r="Y49" i="63" s="1"/>
  <c r="Z49" i="63" s="1"/>
  <c r="U49" i="63"/>
  <c r="V49" i="63" s="1"/>
  <c r="AA49" i="63" s="1"/>
  <c r="M49" i="63"/>
  <c r="L49" i="63"/>
  <c r="K49" i="63"/>
  <c r="L53" i="63" s="1"/>
  <c r="J49" i="63"/>
  <c r="H49" i="63"/>
  <c r="F49" i="63"/>
  <c r="X48" i="63"/>
  <c r="Y48" i="63" s="1"/>
  <c r="Z48" i="63" s="1"/>
  <c r="V48" i="63"/>
  <c r="AA48" i="63" s="1"/>
  <c r="AB48" i="63" s="1"/>
  <c r="U48" i="63"/>
  <c r="M48" i="63"/>
  <c r="K48" i="63"/>
  <c r="L52" i="63" s="1"/>
  <c r="J48" i="63"/>
  <c r="H48" i="63"/>
  <c r="F48" i="63"/>
  <c r="X47" i="63"/>
  <c r="Y47" i="63" s="1"/>
  <c r="Z47" i="63" s="1"/>
  <c r="U47" i="63"/>
  <c r="V47" i="63" s="1"/>
  <c r="M47" i="63"/>
  <c r="K47" i="63"/>
  <c r="L51" i="63" s="1"/>
  <c r="J47" i="63"/>
  <c r="H47" i="63"/>
  <c r="F47" i="63"/>
  <c r="X46" i="63"/>
  <c r="Y46" i="63" s="1"/>
  <c r="Z46" i="63" s="1"/>
  <c r="U46" i="63"/>
  <c r="V46" i="63" s="1"/>
  <c r="M46" i="63"/>
  <c r="K46" i="63"/>
  <c r="L48" i="63" s="1"/>
  <c r="J46" i="63"/>
  <c r="H46" i="63"/>
  <c r="F46" i="63"/>
  <c r="X45" i="63"/>
  <c r="Y45" i="63" s="1"/>
  <c r="Z45" i="63" s="1"/>
  <c r="V45" i="63"/>
  <c r="U45" i="63"/>
  <c r="M45" i="63"/>
  <c r="K45" i="63"/>
  <c r="J45" i="63"/>
  <c r="H45" i="63"/>
  <c r="F45" i="63"/>
  <c r="X44" i="63"/>
  <c r="Y44" i="63" s="1"/>
  <c r="Z44" i="63" s="1"/>
  <c r="V44" i="63"/>
  <c r="U44" i="63"/>
  <c r="M44" i="63"/>
  <c r="K44" i="63"/>
  <c r="J44" i="63"/>
  <c r="H44" i="63"/>
  <c r="F44" i="63"/>
  <c r="X43" i="63"/>
  <c r="Y43" i="63" s="1"/>
  <c r="Z43" i="63" s="1"/>
  <c r="V43" i="63"/>
  <c r="U43" i="63"/>
  <c r="M43" i="63"/>
  <c r="K43" i="63"/>
  <c r="L47" i="63" s="1"/>
  <c r="J43" i="63"/>
  <c r="H43" i="63"/>
  <c r="F43" i="63"/>
  <c r="X42" i="63"/>
  <c r="Y42" i="63" s="1"/>
  <c r="Z42" i="63" s="1"/>
  <c r="V42" i="63"/>
  <c r="U42" i="63"/>
  <c r="M42" i="63"/>
  <c r="K42" i="63"/>
  <c r="L46" i="63" s="1"/>
  <c r="J42" i="63"/>
  <c r="H42" i="63"/>
  <c r="F42" i="63"/>
  <c r="Y41" i="63"/>
  <c r="Z41" i="63" s="1"/>
  <c r="AA41" i="63" s="1"/>
  <c r="AB41" i="63" s="1"/>
  <c r="X41" i="63"/>
  <c r="U41" i="63"/>
  <c r="V41" i="63" s="1"/>
  <c r="M41" i="63"/>
  <c r="K41" i="63"/>
  <c r="L45" i="63" s="1"/>
  <c r="J41" i="63"/>
  <c r="H41" i="63"/>
  <c r="F41" i="63"/>
  <c r="Y40" i="63"/>
  <c r="Z40" i="63" s="1"/>
  <c r="AA40" i="63" s="1"/>
  <c r="AB40" i="63" s="1"/>
  <c r="X40" i="63"/>
  <c r="U40" i="63"/>
  <c r="V40" i="63" s="1"/>
  <c r="M40" i="63"/>
  <c r="K40" i="63"/>
  <c r="L44" i="63" s="1"/>
  <c r="J40" i="63"/>
  <c r="H40" i="63"/>
  <c r="F40" i="63"/>
  <c r="X39" i="63"/>
  <c r="Y39" i="63" s="1"/>
  <c r="Z39" i="63" s="1"/>
  <c r="AA39" i="63" s="1"/>
  <c r="AB39" i="63" s="1"/>
  <c r="V39" i="63"/>
  <c r="U39" i="63"/>
  <c r="M39" i="63"/>
  <c r="K39" i="63"/>
  <c r="L43" i="63" s="1"/>
  <c r="J39" i="63"/>
  <c r="H39" i="63"/>
  <c r="F39" i="63"/>
  <c r="X38" i="63"/>
  <c r="Y38" i="63" s="1"/>
  <c r="Z38" i="63" s="1"/>
  <c r="V38" i="63"/>
  <c r="AA38" i="63" s="1"/>
  <c r="AB38" i="63" s="1"/>
  <c r="U38" i="63"/>
  <c r="M38" i="63"/>
  <c r="K38" i="63"/>
  <c r="L42" i="63" s="1"/>
  <c r="J38" i="63"/>
  <c r="H38" i="63"/>
  <c r="F38" i="63"/>
  <c r="X37" i="63"/>
  <c r="Y37" i="63" s="1"/>
  <c r="Z37" i="63" s="1"/>
  <c r="U37" i="63"/>
  <c r="V37" i="63" s="1"/>
  <c r="M37" i="63"/>
  <c r="K37" i="63"/>
  <c r="J37" i="63"/>
  <c r="H37" i="63"/>
  <c r="F37" i="63"/>
  <c r="Z36" i="63"/>
  <c r="Y36" i="63"/>
  <c r="X36" i="63"/>
  <c r="U36" i="63"/>
  <c r="V36" i="63" s="1"/>
  <c r="AA36" i="63" s="1"/>
  <c r="AB36" i="63" s="1"/>
  <c r="M36" i="63"/>
  <c r="K36" i="63"/>
  <c r="J36" i="63"/>
  <c r="H36" i="63"/>
  <c r="F36" i="63"/>
  <c r="Z35" i="63"/>
  <c r="Y35" i="63"/>
  <c r="X35" i="63"/>
  <c r="U35" i="63"/>
  <c r="V35" i="63" s="1"/>
  <c r="AA35" i="63" s="1"/>
  <c r="AB35" i="63" s="1"/>
  <c r="M35" i="63"/>
  <c r="K35" i="63"/>
  <c r="J35" i="63"/>
  <c r="H35" i="63"/>
  <c r="F35" i="63"/>
  <c r="X34" i="63"/>
  <c r="Y34" i="63" s="1"/>
  <c r="Z34" i="63" s="1"/>
  <c r="U34" i="63"/>
  <c r="V34" i="63" s="1"/>
  <c r="M34" i="63"/>
  <c r="K34" i="63"/>
  <c r="L36" i="63" s="1"/>
  <c r="J34" i="63"/>
  <c r="H34" i="63"/>
  <c r="F34" i="63"/>
  <c r="X33" i="63"/>
  <c r="Y33" i="63" s="1"/>
  <c r="Z33" i="63" s="1"/>
  <c r="V33" i="63"/>
  <c r="U33" i="63"/>
  <c r="M33" i="63"/>
  <c r="K33" i="63"/>
  <c r="J33" i="63"/>
  <c r="H33" i="63"/>
  <c r="F33" i="63"/>
  <c r="X32" i="63"/>
  <c r="Y32" i="63" s="1"/>
  <c r="Z32" i="63" s="1"/>
  <c r="V32" i="63"/>
  <c r="U32" i="63"/>
  <c r="M32" i="63"/>
  <c r="K32" i="63"/>
  <c r="J32" i="63"/>
  <c r="H32" i="63"/>
  <c r="F32" i="63"/>
  <c r="X31" i="63"/>
  <c r="Y31" i="63" s="1"/>
  <c r="Z31" i="63" s="1"/>
  <c r="V31" i="63"/>
  <c r="U31" i="63"/>
  <c r="M31" i="63"/>
  <c r="K31" i="63"/>
  <c r="L35" i="63" s="1"/>
  <c r="J31" i="63"/>
  <c r="H31" i="63"/>
  <c r="F31" i="63"/>
  <c r="X30" i="63"/>
  <c r="Y30" i="63" s="1"/>
  <c r="Z30" i="63" s="1"/>
  <c r="V30" i="63"/>
  <c r="U30" i="63"/>
  <c r="M30" i="63"/>
  <c r="K30" i="63"/>
  <c r="L34" i="63" s="1"/>
  <c r="J30" i="63"/>
  <c r="H30" i="63"/>
  <c r="F30" i="63"/>
  <c r="Y29" i="63"/>
  <c r="Z29" i="63" s="1"/>
  <c r="AA29" i="63" s="1"/>
  <c r="AB29" i="63" s="1"/>
  <c r="X29" i="63"/>
  <c r="U29" i="63"/>
  <c r="V29" i="63" s="1"/>
  <c r="M29" i="63"/>
  <c r="K29" i="63"/>
  <c r="L33" i="63" s="1"/>
  <c r="J29" i="63"/>
  <c r="H29" i="63"/>
  <c r="F29" i="63"/>
  <c r="Y28" i="63"/>
  <c r="Z28" i="63" s="1"/>
  <c r="AA28" i="63" s="1"/>
  <c r="AB28" i="63" s="1"/>
  <c r="X28" i="63"/>
  <c r="U28" i="63"/>
  <c r="V28" i="63" s="1"/>
  <c r="M28" i="63"/>
  <c r="K28" i="63"/>
  <c r="L32" i="63" s="1"/>
  <c r="J28" i="63"/>
  <c r="H28" i="63"/>
  <c r="F28" i="63"/>
  <c r="X27" i="63"/>
  <c r="Y27" i="63" s="1"/>
  <c r="Z27" i="63" s="1"/>
  <c r="AA27" i="63" s="1"/>
  <c r="AB27" i="63" s="1"/>
  <c r="V27" i="63"/>
  <c r="U27" i="63"/>
  <c r="M27" i="63"/>
  <c r="K27" i="63"/>
  <c r="L31" i="63" s="1"/>
  <c r="J27" i="63"/>
  <c r="H27" i="63"/>
  <c r="F27" i="63"/>
  <c r="X26" i="63"/>
  <c r="Y26" i="63" s="1"/>
  <c r="Z26" i="63" s="1"/>
  <c r="V26" i="63"/>
  <c r="AA26" i="63" s="1"/>
  <c r="AB26" i="63" s="1"/>
  <c r="U26" i="63"/>
  <c r="M26" i="63"/>
  <c r="K26" i="63"/>
  <c r="L30" i="63" s="1"/>
  <c r="J26" i="63"/>
  <c r="H26" i="63"/>
  <c r="F26" i="63"/>
  <c r="X25" i="63"/>
  <c r="Y25" i="63" s="1"/>
  <c r="Z25" i="63" s="1"/>
  <c r="U25" i="63"/>
  <c r="V25" i="63" s="1"/>
  <c r="M25" i="63"/>
  <c r="K25" i="63"/>
  <c r="L26" i="63" s="1"/>
  <c r="J25" i="63"/>
  <c r="H25" i="63"/>
  <c r="F25" i="63"/>
  <c r="Z24" i="63"/>
  <c r="Y24" i="63"/>
  <c r="X24" i="63"/>
  <c r="U24" i="63"/>
  <c r="V24" i="63" s="1"/>
  <c r="AA24" i="63" s="1"/>
  <c r="AB24" i="63" s="1"/>
  <c r="M24" i="63"/>
  <c r="K24" i="63"/>
  <c r="J24" i="63"/>
  <c r="H24" i="63"/>
  <c r="F24" i="63"/>
  <c r="Z23" i="63"/>
  <c r="Y23" i="63"/>
  <c r="X23" i="63"/>
  <c r="U23" i="63"/>
  <c r="V23" i="63" s="1"/>
  <c r="AA23" i="63" s="1"/>
  <c r="AB23" i="63" s="1"/>
  <c r="M23" i="63"/>
  <c r="K23" i="63"/>
  <c r="J23" i="63"/>
  <c r="H23" i="63"/>
  <c r="F23" i="63"/>
  <c r="X22" i="63"/>
  <c r="Y22" i="63" s="1"/>
  <c r="Z22" i="63" s="1"/>
  <c r="U22" i="63"/>
  <c r="V22" i="63" s="1"/>
  <c r="M22" i="63"/>
  <c r="K22" i="63"/>
  <c r="J22" i="63"/>
  <c r="H22" i="63"/>
  <c r="F22" i="63"/>
  <c r="X21" i="63"/>
  <c r="Y21" i="63" s="1"/>
  <c r="Z21" i="63" s="1"/>
  <c r="V21" i="63"/>
  <c r="U21" i="63"/>
  <c r="M21" i="63"/>
  <c r="K21" i="63"/>
  <c r="L24" i="63" s="1"/>
  <c r="J21" i="63"/>
  <c r="H21" i="63"/>
  <c r="F21" i="63"/>
  <c r="Z20" i="63"/>
  <c r="AA20" i="63" s="1"/>
  <c r="AB20" i="63" s="1"/>
  <c r="Y20" i="63"/>
  <c r="X20" i="63"/>
  <c r="U20" i="63"/>
  <c r="V20" i="63" s="1"/>
  <c r="M20" i="63"/>
  <c r="K20" i="63"/>
  <c r="J20" i="63"/>
  <c r="H20" i="63"/>
  <c r="F20" i="63"/>
  <c r="X19" i="63"/>
  <c r="Y19" i="63" s="1"/>
  <c r="Z19" i="63" s="1"/>
  <c r="U19" i="63"/>
  <c r="V19" i="63" s="1"/>
  <c r="M19" i="63"/>
  <c r="K19" i="63"/>
  <c r="J19" i="63"/>
  <c r="H19" i="63"/>
  <c r="F19" i="63"/>
  <c r="X18" i="63"/>
  <c r="Y18" i="63" s="1"/>
  <c r="Z18" i="63" s="1"/>
  <c r="AA18" i="63" s="1"/>
  <c r="AB18" i="63" s="1"/>
  <c r="V18" i="63"/>
  <c r="U18" i="63"/>
  <c r="O18" i="63"/>
  <c r="M18" i="63"/>
  <c r="K18" i="63"/>
  <c r="J18" i="63"/>
  <c r="H18" i="63"/>
  <c r="F18" i="63"/>
  <c r="Y17" i="63"/>
  <c r="Z17" i="63" s="1"/>
  <c r="AA17" i="63" s="1"/>
  <c r="AB17" i="63" s="1"/>
  <c r="X17" i="63"/>
  <c r="V17" i="63"/>
  <c r="U17" i="63"/>
  <c r="Q17" i="63"/>
  <c r="M17" i="63"/>
  <c r="K17" i="63"/>
  <c r="J17" i="63"/>
  <c r="H17" i="63"/>
  <c r="F17" i="63"/>
  <c r="AA16" i="63"/>
  <c r="AB16" i="63" s="1"/>
  <c r="Z16" i="63"/>
  <c r="Y16" i="63"/>
  <c r="X16" i="63"/>
  <c r="U16" i="63"/>
  <c r="V16" i="63" s="1"/>
  <c r="R16" i="63"/>
  <c r="Q16" i="63"/>
  <c r="O16" i="63"/>
  <c r="M16" i="63"/>
  <c r="K16" i="63"/>
  <c r="L20" i="63" s="1"/>
  <c r="J16" i="63"/>
  <c r="H16" i="63"/>
  <c r="F16" i="63"/>
  <c r="X15" i="63"/>
  <c r="Y15" i="63" s="1"/>
  <c r="Z15" i="63" s="1"/>
  <c r="V15" i="63"/>
  <c r="U15" i="63"/>
  <c r="Q15" i="63"/>
  <c r="R15" i="63" s="1"/>
  <c r="O15" i="63"/>
  <c r="M15" i="63"/>
  <c r="K15" i="63"/>
  <c r="J15" i="63"/>
  <c r="H15" i="63"/>
  <c r="F15" i="63"/>
  <c r="X14" i="63"/>
  <c r="Y14" i="63" s="1"/>
  <c r="Z14" i="63" s="1"/>
  <c r="U14" i="63"/>
  <c r="V14" i="63" s="1"/>
  <c r="AA14" i="63" s="1"/>
  <c r="AB14" i="63" s="1"/>
  <c r="Q14" i="63"/>
  <c r="M14" i="63"/>
  <c r="K14" i="63"/>
  <c r="J14" i="63"/>
  <c r="H14" i="63"/>
  <c r="F14" i="63"/>
  <c r="X13" i="63"/>
  <c r="Y13" i="63" s="1"/>
  <c r="Z13" i="63" s="1"/>
  <c r="V13" i="63"/>
  <c r="U13" i="63"/>
  <c r="R13" i="63"/>
  <c r="M13" i="63"/>
  <c r="K13" i="63"/>
  <c r="L17" i="63" s="1"/>
  <c r="J13" i="63"/>
  <c r="H13" i="63"/>
  <c r="F13" i="63"/>
  <c r="Y12" i="63"/>
  <c r="Z12" i="63" s="1"/>
  <c r="X12" i="63"/>
  <c r="U12" i="63"/>
  <c r="V12" i="63" s="1"/>
  <c r="AA12" i="63" s="1"/>
  <c r="AB12" i="63" s="1"/>
  <c r="Q12" i="63"/>
  <c r="R21" i="63" s="1"/>
  <c r="S21" i="63" s="1"/>
  <c r="Q21" i="63" s="1"/>
  <c r="M12" i="63"/>
  <c r="K12" i="63"/>
  <c r="L16" i="63" s="1"/>
  <c r="J12" i="63"/>
  <c r="H12" i="63"/>
  <c r="F12" i="63"/>
  <c r="X11" i="63"/>
  <c r="Y11" i="63" s="1"/>
  <c r="Z11" i="63" s="1"/>
  <c r="U11" i="63"/>
  <c r="V11" i="63" s="1"/>
  <c r="AA11" i="63" s="1"/>
  <c r="AB11" i="63" s="1"/>
  <c r="Q11" i="63"/>
  <c r="M11" i="63"/>
  <c r="K11" i="63"/>
  <c r="L15" i="63" s="1"/>
  <c r="J11" i="63"/>
  <c r="H11" i="63"/>
  <c r="F11" i="63"/>
  <c r="X10" i="63"/>
  <c r="Y10" i="63" s="1"/>
  <c r="Z10" i="63" s="1"/>
  <c r="U10" i="63"/>
  <c r="V10" i="63" s="1"/>
  <c r="AA10" i="63" s="1"/>
  <c r="AB10" i="63" s="1"/>
  <c r="M10" i="63"/>
  <c r="K10" i="63"/>
  <c r="J10" i="63"/>
  <c r="H10" i="63"/>
  <c r="F10" i="63"/>
  <c r="X9" i="63"/>
  <c r="Y9" i="63" s="1"/>
  <c r="Z9" i="63" s="1"/>
  <c r="U9" i="63"/>
  <c r="V9" i="63" s="1"/>
  <c r="AA9" i="63" s="1"/>
  <c r="AB9" i="63" s="1"/>
  <c r="M9" i="63"/>
  <c r="K9" i="63"/>
  <c r="L13" i="63" s="1"/>
  <c r="J9" i="63"/>
  <c r="H9" i="63"/>
  <c r="F9" i="63"/>
  <c r="Y8" i="63"/>
  <c r="Z8" i="63" s="1"/>
  <c r="X8" i="63"/>
  <c r="V8" i="63"/>
  <c r="AA8" i="63" s="1"/>
  <c r="AB8" i="63" s="1"/>
  <c r="U8" i="63"/>
  <c r="M8" i="63"/>
  <c r="K8" i="63"/>
  <c r="L10" i="63" s="1"/>
  <c r="J8" i="63"/>
  <c r="H8" i="63"/>
  <c r="F8" i="63"/>
  <c r="X7" i="63"/>
  <c r="Y7" i="63" s="1"/>
  <c r="Z7" i="63" s="1"/>
  <c r="V7" i="63"/>
  <c r="U7" i="63"/>
  <c r="M7" i="63"/>
  <c r="K7" i="63"/>
  <c r="J7" i="63"/>
  <c r="H7" i="63"/>
  <c r="F7" i="63"/>
  <c r="Y6" i="63"/>
  <c r="Z6" i="63" s="1"/>
  <c r="X6" i="63"/>
  <c r="U6" i="63"/>
  <c r="V6" i="63" s="1"/>
  <c r="AA6" i="63" s="1"/>
  <c r="AB6" i="63" s="1"/>
  <c r="Q6" i="63"/>
  <c r="M6" i="63"/>
  <c r="K6" i="63"/>
  <c r="J6" i="63"/>
  <c r="H6" i="63"/>
  <c r="F6" i="63"/>
  <c r="Z5" i="63"/>
  <c r="Y5" i="63"/>
  <c r="X5" i="63"/>
  <c r="U5" i="63"/>
  <c r="V5" i="63" s="1"/>
  <c r="AA5" i="63" s="1"/>
  <c r="AB5" i="63" s="1"/>
  <c r="Q5" i="63"/>
  <c r="M5" i="63"/>
  <c r="K5" i="63"/>
  <c r="J5" i="63"/>
  <c r="H5" i="63"/>
  <c r="F5" i="63"/>
  <c r="X4" i="63"/>
  <c r="Y4" i="63" s="1"/>
  <c r="Z4" i="63" s="1"/>
  <c r="AA4" i="63" s="1"/>
  <c r="AB4" i="63" s="1"/>
  <c r="V4" i="63"/>
  <c r="U4" i="63"/>
  <c r="Q4" i="63"/>
  <c r="O4" i="63"/>
  <c r="M4" i="63"/>
  <c r="K4" i="63"/>
  <c r="J4" i="63"/>
  <c r="H4" i="63"/>
  <c r="F4" i="63"/>
  <c r="Y3" i="63"/>
  <c r="Z3" i="63" s="1"/>
  <c r="X3" i="63"/>
  <c r="U3" i="63"/>
  <c r="V3" i="63" s="1"/>
  <c r="AA3" i="63" s="1"/>
  <c r="AB3" i="63" s="1"/>
  <c r="Q3" i="63"/>
  <c r="O3" i="63"/>
  <c r="M3" i="63"/>
  <c r="K3" i="63"/>
  <c r="L7" i="63" s="1"/>
  <c r="J3" i="63"/>
  <c r="H3" i="63"/>
  <c r="F3" i="63"/>
  <c r="X2" i="63"/>
  <c r="Y2" i="63" s="1"/>
  <c r="Z2" i="63" s="1"/>
  <c r="V2" i="63"/>
  <c r="AA2" i="63" s="1"/>
  <c r="AB2" i="63" s="1"/>
  <c r="U2" i="63"/>
  <c r="Q2" i="63"/>
  <c r="M2" i="63"/>
  <c r="H2" i="63"/>
  <c r="F2" i="63"/>
  <c r="Q1" i="63"/>
  <c r="X173" i="62"/>
  <c r="Y173" i="62" s="1"/>
  <c r="Z173" i="62" s="1"/>
  <c r="U173" i="62"/>
  <c r="V173" i="62" s="1"/>
  <c r="AA173" i="62" s="1"/>
  <c r="AB173" i="62" s="1"/>
  <c r="M173" i="62"/>
  <c r="K173" i="62"/>
  <c r="J173" i="62"/>
  <c r="I173" i="62"/>
  <c r="G173" i="62"/>
  <c r="C173" i="62"/>
  <c r="Z172" i="62"/>
  <c r="Y172" i="62"/>
  <c r="X172" i="62"/>
  <c r="U172" i="62"/>
  <c r="V172" i="62" s="1"/>
  <c r="AA172" i="62" s="1"/>
  <c r="AB172" i="62" s="1"/>
  <c r="M172" i="62"/>
  <c r="K172" i="62"/>
  <c r="J172" i="62"/>
  <c r="I172" i="62"/>
  <c r="G172" i="62"/>
  <c r="C172" i="62"/>
  <c r="X171" i="62"/>
  <c r="Y171" i="62" s="1"/>
  <c r="Z171" i="62" s="1"/>
  <c r="V171" i="62"/>
  <c r="U171" i="62"/>
  <c r="M171" i="62"/>
  <c r="K171" i="62"/>
  <c r="J171" i="62"/>
  <c r="I171" i="62"/>
  <c r="G171" i="62"/>
  <c r="C171" i="62"/>
  <c r="Y170" i="62"/>
  <c r="Z170" i="62" s="1"/>
  <c r="X170" i="62"/>
  <c r="U170" i="62"/>
  <c r="V170" i="62" s="1"/>
  <c r="M170" i="62"/>
  <c r="K170" i="62"/>
  <c r="J170" i="62"/>
  <c r="I170" i="62"/>
  <c r="G170" i="62"/>
  <c r="C170" i="62"/>
  <c r="Z169" i="62"/>
  <c r="AA169" i="62" s="1"/>
  <c r="AB169" i="62" s="1"/>
  <c r="Y169" i="62"/>
  <c r="X169" i="62"/>
  <c r="V169" i="62"/>
  <c r="U169" i="62"/>
  <c r="M169" i="62"/>
  <c r="K169" i="62"/>
  <c r="L173" i="62" s="1"/>
  <c r="J169" i="62"/>
  <c r="I169" i="62"/>
  <c r="G169" i="62"/>
  <c r="C169" i="62"/>
  <c r="Y168" i="62"/>
  <c r="Z168" i="62" s="1"/>
  <c r="X168" i="62"/>
  <c r="U168" i="62"/>
  <c r="V168" i="62" s="1"/>
  <c r="AA168" i="62" s="1"/>
  <c r="AB168" i="62" s="1"/>
  <c r="M168" i="62"/>
  <c r="L168" i="62"/>
  <c r="K168" i="62"/>
  <c r="L172" i="62" s="1"/>
  <c r="J168" i="62"/>
  <c r="I168" i="62"/>
  <c r="G168" i="62"/>
  <c r="X167" i="62"/>
  <c r="Y167" i="62" s="1"/>
  <c r="Z167" i="62" s="1"/>
  <c r="U167" i="62"/>
  <c r="V167" i="62" s="1"/>
  <c r="M167" i="62"/>
  <c r="K167" i="62"/>
  <c r="L171" i="62" s="1"/>
  <c r="J167" i="62"/>
  <c r="I167" i="62"/>
  <c r="G167" i="62"/>
  <c r="C167" i="62"/>
  <c r="X166" i="62"/>
  <c r="Y166" i="62" s="1"/>
  <c r="Z166" i="62" s="1"/>
  <c r="U166" i="62"/>
  <c r="V166" i="62" s="1"/>
  <c r="M166" i="62"/>
  <c r="K166" i="62"/>
  <c r="J166" i="62"/>
  <c r="I166" i="62"/>
  <c r="G166" i="62"/>
  <c r="C166" i="62"/>
  <c r="Y165" i="62"/>
  <c r="Z165" i="62" s="1"/>
  <c r="X165" i="62"/>
  <c r="V165" i="62"/>
  <c r="U165" i="62"/>
  <c r="M165" i="62"/>
  <c r="K165" i="62"/>
  <c r="J165" i="62"/>
  <c r="I165" i="62"/>
  <c r="G165" i="62"/>
  <c r="C165" i="62"/>
  <c r="Y164" i="62"/>
  <c r="Z164" i="62" s="1"/>
  <c r="X164" i="62"/>
  <c r="V164" i="62"/>
  <c r="AA164" i="62" s="1"/>
  <c r="AB164" i="62" s="1"/>
  <c r="U164" i="62"/>
  <c r="M164" i="62"/>
  <c r="K164" i="62"/>
  <c r="J164" i="62"/>
  <c r="I164" i="62"/>
  <c r="G164" i="62"/>
  <c r="C164" i="62"/>
  <c r="Y163" i="62"/>
  <c r="Z163" i="62" s="1"/>
  <c r="X163" i="62"/>
  <c r="U163" i="62"/>
  <c r="V163" i="62" s="1"/>
  <c r="M163" i="62"/>
  <c r="K163" i="62"/>
  <c r="J163" i="62"/>
  <c r="I163" i="62"/>
  <c r="G163" i="62"/>
  <c r="C163" i="62"/>
  <c r="Z162" i="62"/>
  <c r="Y162" i="62"/>
  <c r="X162" i="62"/>
  <c r="U162" i="62"/>
  <c r="V162" i="62" s="1"/>
  <c r="M162" i="62"/>
  <c r="L162" i="62"/>
  <c r="K162" i="62"/>
  <c r="J162" i="62"/>
  <c r="I162" i="62"/>
  <c r="G162" i="62"/>
  <c r="C162" i="62"/>
  <c r="Z161" i="62"/>
  <c r="X161" i="62"/>
  <c r="Y161" i="62" s="1"/>
  <c r="U161" i="62"/>
  <c r="V161" i="62" s="1"/>
  <c r="AA161" i="62" s="1"/>
  <c r="AB161" i="62" s="1"/>
  <c r="M161" i="62"/>
  <c r="K161" i="62"/>
  <c r="J161" i="62"/>
  <c r="I161" i="62"/>
  <c r="G161" i="62"/>
  <c r="AA160" i="62"/>
  <c r="AB160" i="62" s="1"/>
  <c r="Y160" i="62"/>
  <c r="Z160" i="62" s="1"/>
  <c r="X160" i="62"/>
  <c r="U160" i="62"/>
  <c r="V160" i="62" s="1"/>
  <c r="M160" i="62"/>
  <c r="K160" i="62"/>
  <c r="J160" i="62"/>
  <c r="I160" i="62"/>
  <c r="G160" i="62"/>
  <c r="C160" i="62"/>
  <c r="X159" i="62"/>
  <c r="Y159" i="62" s="1"/>
  <c r="Z159" i="62" s="1"/>
  <c r="AA159" i="62" s="1"/>
  <c r="AB159" i="62" s="1"/>
  <c r="U159" i="62"/>
  <c r="V159" i="62" s="1"/>
  <c r="M159" i="62"/>
  <c r="K159" i="62"/>
  <c r="J159" i="62"/>
  <c r="I159" i="62"/>
  <c r="G159" i="62"/>
  <c r="C159" i="62"/>
  <c r="X158" i="62"/>
  <c r="Y158" i="62" s="1"/>
  <c r="Z158" i="62" s="1"/>
  <c r="V158" i="62"/>
  <c r="AA158" i="62" s="1"/>
  <c r="AB158" i="62" s="1"/>
  <c r="U158" i="62"/>
  <c r="M158" i="62"/>
  <c r="K158" i="62"/>
  <c r="J158" i="62"/>
  <c r="I158" i="62"/>
  <c r="G158" i="62"/>
  <c r="C158" i="62"/>
  <c r="Z157" i="62"/>
  <c r="AA157" i="62" s="1"/>
  <c r="AB157" i="62" s="1"/>
  <c r="Y157" i="62"/>
  <c r="X157" i="62"/>
  <c r="V157" i="62"/>
  <c r="U157" i="62"/>
  <c r="M157" i="62"/>
  <c r="K157" i="62"/>
  <c r="L161" i="62" s="1"/>
  <c r="J157" i="62"/>
  <c r="I157" i="62"/>
  <c r="G157" i="62"/>
  <c r="C157" i="62"/>
  <c r="X156" i="62"/>
  <c r="Y156" i="62" s="1"/>
  <c r="Z156" i="62" s="1"/>
  <c r="AA156" i="62" s="1"/>
  <c r="AB156" i="62" s="1"/>
  <c r="V156" i="62"/>
  <c r="U156" i="62"/>
  <c r="M156" i="62"/>
  <c r="K156" i="62"/>
  <c r="L160" i="62" s="1"/>
  <c r="J156" i="62"/>
  <c r="I156" i="62"/>
  <c r="G156" i="62"/>
  <c r="Y155" i="62"/>
  <c r="Z155" i="62" s="1"/>
  <c r="X155" i="62"/>
  <c r="U155" i="62"/>
  <c r="V155" i="62" s="1"/>
  <c r="AA155" i="62" s="1"/>
  <c r="AB155" i="62" s="1"/>
  <c r="M155" i="62"/>
  <c r="L155" i="62"/>
  <c r="K155" i="62"/>
  <c r="L159" i="62" s="1"/>
  <c r="J155" i="62"/>
  <c r="I155" i="62"/>
  <c r="G155" i="62"/>
  <c r="C155" i="62"/>
  <c r="Z154" i="62"/>
  <c r="X154" i="62"/>
  <c r="Y154" i="62" s="1"/>
  <c r="V154" i="62"/>
  <c r="AA154" i="62" s="1"/>
  <c r="AB154" i="62" s="1"/>
  <c r="U154" i="62"/>
  <c r="M154" i="62"/>
  <c r="K154" i="62"/>
  <c r="J154" i="62"/>
  <c r="I154" i="62"/>
  <c r="G154" i="62"/>
  <c r="C154" i="62"/>
  <c r="X153" i="62"/>
  <c r="Y153" i="62" s="1"/>
  <c r="Z153" i="62" s="1"/>
  <c r="U153" i="62"/>
  <c r="V153" i="62" s="1"/>
  <c r="AA153" i="62" s="1"/>
  <c r="AB153" i="62" s="1"/>
  <c r="M153" i="62"/>
  <c r="K153" i="62"/>
  <c r="L157" i="62" s="1"/>
  <c r="J153" i="62"/>
  <c r="I153" i="62"/>
  <c r="G153" i="62"/>
  <c r="C153" i="62"/>
  <c r="X152" i="62"/>
  <c r="Y152" i="62" s="1"/>
  <c r="Z152" i="62" s="1"/>
  <c r="V152" i="62"/>
  <c r="U152" i="62"/>
  <c r="M152" i="62"/>
  <c r="K152" i="62"/>
  <c r="L154" i="62" s="1"/>
  <c r="J152" i="62"/>
  <c r="I152" i="62"/>
  <c r="G152" i="62"/>
  <c r="C152" i="62"/>
  <c r="Z151" i="62"/>
  <c r="Y151" i="62"/>
  <c r="X151" i="62"/>
  <c r="U151" i="62"/>
  <c r="V151" i="62" s="1"/>
  <c r="AA151" i="62" s="1"/>
  <c r="AB151" i="62" s="1"/>
  <c r="M151" i="62"/>
  <c r="K151" i="62"/>
  <c r="J151" i="62"/>
  <c r="I151" i="62"/>
  <c r="G151" i="62"/>
  <c r="C151" i="62"/>
  <c r="AB150" i="62"/>
  <c r="X150" i="62"/>
  <c r="Y150" i="62" s="1"/>
  <c r="Z150" i="62" s="1"/>
  <c r="V150" i="62"/>
  <c r="AA150" i="62" s="1"/>
  <c r="U150" i="62"/>
  <c r="M150" i="62"/>
  <c r="K150" i="62"/>
  <c r="J150" i="62"/>
  <c r="I150" i="62"/>
  <c r="G150" i="62"/>
  <c r="C150" i="62"/>
  <c r="Y149" i="62"/>
  <c r="Z149" i="62" s="1"/>
  <c r="AA149" i="62" s="1"/>
  <c r="AB149" i="62" s="1"/>
  <c r="X149" i="62"/>
  <c r="U149" i="62"/>
  <c r="V149" i="62" s="1"/>
  <c r="M149" i="62"/>
  <c r="K149" i="62"/>
  <c r="J149" i="62"/>
  <c r="I149" i="62"/>
  <c r="G149" i="62"/>
  <c r="C149" i="62"/>
  <c r="Z148" i="62"/>
  <c r="X148" i="62"/>
  <c r="Y148" i="62" s="1"/>
  <c r="U148" i="62"/>
  <c r="V148" i="62" s="1"/>
  <c r="AA148" i="62" s="1"/>
  <c r="AB148" i="62" s="1"/>
  <c r="M148" i="62"/>
  <c r="K148" i="62"/>
  <c r="J148" i="62"/>
  <c r="I148" i="62"/>
  <c r="G148" i="62"/>
  <c r="C148" i="62"/>
  <c r="Z147" i="62"/>
  <c r="Y147" i="62"/>
  <c r="X147" i="62"/>
  <c r="V147" i="62"/>
  <c r="U147" i="62"/>
  <c r="M147" i="62"/>
  <c r="K147" i="62"/>
  <c r="J147" i="62"/>
  <c r="I147" i="62"/>
  <c r="G147" i="62"/>
  <c r="C147" i="62"/>
  <c r="Y146" i="62"/>
  <c r="Z146" i="62" s="1"/>
  <c r="X146" i="62"/>
  <c r="V146" i="62"/>
  <c r="U146" i="62"/>
  <c r="M146" i="62"/>
  <c r="L146" i="62"/>
  <c r="K146" i="62"/>
  <c r="J146" i="62"/>
  <c r="I146" i="62"/>
  <c r="G146" i="62"/>
  <c r="C146" i="62"/>
  <c r="Y145" i="62"/>
  <c r="Z145" i="62" s="1"/>
  <c r="X145" i="62"/>
  <c r="V145" i="62"/>
  <c r="AA145" i="62" s="1"/>
  <c r="AB145" i="62" s="1"/>
  <c r="U145" i="62"/>
  <c r="M145" i="62"/>
  <c r="K145" i="62"/>
  <c r="J145" i="62"/>
  <c r="I145" i="62"/>
  <c r="G145" i="62"/>
  <c r="C145" i="62"/>
  <c r="Y144" i="62"/>
  <c r="Z144" i="62" s="1"/>
  <c r="X144" i="62"/>
  <c r="U144" i="62"/>
  <c r="V144" i="62" s="1"/>
  <c r="AA144" i="62" s="1"/>
  <c r="AB144" i="62" s="1"/>
  <c r="M144" i="62"/>
  <c r="L144" i="62"/>
  <c r="K144" i="62"/>
  <c r="J144" i="62"/>
  <c r="I144" i="62"/>
  <c r="G144" i="62"/>
  <c r="C144" i="62"/>
  <c r="AA143" i="62"/>
  <c r="AB143" i="62" s="1"/>
  <c r="X143" i="62"/>
  <c r="Y143" i="62" s="1"/>
  <c r="Z143" i="62" s="1"/>
  <c r="U143" i="62"/>
  <c r="V143" i="62" s="1"/>
  <c r="M143" i="62"/>
  <c r="K143" i="62"/>
  <c r="J143" i="62"/>
  <c r="I143" i="62"/>
  <c r="G143" i="62"/>
  <c r="C143" i="62"/>
  <c r="X142" i="62"/>
  <c r="Y142" i="62" s="1"/>
  <c r="Z142" i="62" s="1"/>
  <c r="U142" i="62"/>
  <c r="V142" i="62" s="1"/>
  <c r="M142" i="62"/>
  <c r="K142" i="62"/>
  <c r="L145" i="62" s="1"/>
  <c r="J142" i="62"/>
  <c r="I142" i="62"/>
  <c r="G142" i="62"/>
  <c r="C142" i="62"/>
  <c r="X141" i="62"/>
  <c r="Y141" i="62" s="1"/>
  <c r="Z141" i="62" s="1"/>
  <c r="V141" i="62"/>
  <c r="AA141" i="62" s="1"/>
  <c r="AB141" i="62" s="1"/>
  <c r="U141" i="62"/>
  <c r="M141" i="62"/>
  <c r="K141" i="62"/>
  <c r="J141" i="62"/>
  <c r="I141" i="62"/>
  <c r="G141" i="62"/>
  <c r="C141" i="62"/>
  <c r="Y140" i="62"/>
  <c r="Z140" i="62" s="1"/>
  <c r="X140" i="62"/>
  <c r="U140" i="62"/>
  <c r="V140" i="62" s="1"/>
  <c r="AA140" i="62" s="1"/>
  <c r="AB140" i="62" s="1"/>
  <c r="M140" i="62"/>
  <c r="K140" i="62"/>
  <c r="L143" i="62" s="1"/>
  <c r="J140" i="62"/>
  <c r="I140" i="62"/>
  <c r="G140" i="62"/>
  <c r="C140" i="62"/>
  <c r="X139" i="62"/>
  <c r="Y139" i="62" s="1"/>
  <c r="Z139" i="62" s="1"/>
  <c r="U139" i="62"/>
  <c r="V139" i="62" s="1"/>
  <c r="AA139" i="62" s="1"/>
  <c r="AB139" i="62" s="1"/>
  <c r="M139" i="62"/>
  <c r="L139" i="62"/>
  <c r="K139" i="62"/>
  <c r="J139" i="62"/>
  <c r="I139" i="62"/>
  <c r="G139" i="62"/>
  <c r="C139" i="62"/>
  <c r="X138" i="62"/>
  <c r="Y138" i="62" s="1"/>
  <c r="Z138" i="62" s="1"/>
  <c r="U138" i="62"/>
  <c r="V138" i="62" s="1"/>
  <c r="M138" i="62"/>
  <c r="K138" i="62"/>
  <c r="L142" i="62" s="1"/>
  <c r="J138" i="62"/>
  <c r="I138" i="62"/>
  <c r="G138" i="62"/>
  <c r="C138" i="62"/>
  <c r="Z137" i="62"/>
  <c r="X137" i="62"/>
  <c r="Y137" i="62" s="1"/>
  <c r="U137" i="62"/>
  <c r="V137" i="62" s="1"/>
  <c r="AA137" i="62" s="1"/>
  <c r="AB137" i="62" s="1"/>
  <c r="M137" i="62"/>
  <c r="K137" i="62"/>
  <c r="L141" i="62" s="1"/>
  <c r="J137" i="62"/>
  <c r="I137" i="62"/>
  <c r="G137" i="62"/>
  <c r="C137" i="62"/>
  <c r="X136" i="62"/>
  <c r="Y136" i="62" s="1"/>
  <c r="Z136" i="62" s="1"/>
  <c r="AA136" i="62" s="1"/>
  <c r="AB136" i="62" s="1"/>
  <c r="V136" i="62"/>
  <c r="U136" i="62"/>
  <c r="M136" i="62"/>
  <c r="K136" i="62"/>
  <c r="L137" i="62" s="1"/>
  <c r="J136" i="62"/>
  <c r="I136" i="62"/>
  <c r="G136" i="62"/>
  <c r="C136" i="62"/>
  <c r="Y135" i="62"/>
  <c r="Z135" i="62" s="1"/>
  <c r="X135" i="62"/>
  <c r="U135" i="62"/>
  <c r="V135" i="62" s="1"/>
  <c r="AA135" i="62" s="1"/>
  <c r="AB135" i="62" s="1"/>
  <c r="M135" i="62"/>
  <c r="L135" i="62"/>
  <c r="K135" i="62"/>
  <c r="J135" i="62"/>
  <c r="I135" i="62"/>
  <c r="G135" i="62"/>
  <c r="C135" i="62"/>
  <c r="X134" i="62"/>
  <c r="Y134" i="62" s="1"/>
  <c r="Z134" i="62" s="1"/>
  <c r="U134" i="62"/>
  <c r="V134" i="62" s="1"/>
  <c r="AA134" i="62" s="1"/>
  <c r="AB134" i="62" s="1"/>
  <c r="M134" i="62"/>
  <c r="K134" i="62"/>
  <c r="L138" i="62" s="1"/>
  <c r="J134" i="62"/>
  <c r="I134" i="62"/>
  <c r="G134" i="62"/>
  <c r="C134" i="62"/>
  <c r="X133" i="62"/>
  <c r="Y133" i="62" s="1"/>
  <c r="Z133" i="62" s="1"/>
  <c r="V133" i="62"/>
  <c r="U133" i="62"/>
  <c r="M133" i="62"/>
  <c r="K133" i="62"/>
  <c r="J133" i="62"/>
  <c r="I133" i="62"/>
  <c r="G133" i="62"/>
  <c r="C133" i="62"/>
  <c r="Z132" i="62"/>
  <c r="AA132" i="62" s="1"/>
  <c r="AB132" i="62" s="1"/>
  <c r="Y132" i="62"/>
  <c r="X132" i="62"/>
  <c r="V132" i="62"/>
  <c r="U132" i="62"/>
  <c r="M132" i="62"/>
  <c r="K132" i="62"/>
  <c r="J132" i="62"/>
  <c r="I132" i="62"/>
  <c r="G132" i="62"/>
  <c r="C132" i="62"/>
  <c r="Y131" i="62"/>
  <c r="Z131" i="62" s="1"/>
  <c r="X131" i="62"/>
  <c r="U131" i="62"/>
  <c r="V131" i="62" s="1"/>
  <c r="AA131" i="62" s="1"/>
  <c r="AB131" i="62" s="1"/>
  <c r="M131" i="62"/>
  <c r="L131" i="62"/>
  <c r="K131" i="62"/>
  <c r="J131" i="62"/>
  <c r="I131" i="62"/>
  <c r="G131" i="62"/>
  <c r="C131" i="62"/>
  <c r="Z130" i="62"/>
  <c r="X130" i="62"/>
  <c r="Y130" i="62" s="1"/>
  <c r="V130" i="62"/>
  <c r="AA130" i="62" s="1"/>
  <c r="AB130" i="62" s="1"/>
  <c r="U130" i="62"/>
  <c r="M130" i="62"/>
  <c r="K130" i="62"/>
  <c r="L134" i="62" s="1"/>
  <c r="J130" i="62"/>
  <c r="I130" i="62"/>
  <c r="G130" i="62"/>
  <c r="C130" i="62"/>
  <c r="X129" i="62"/>
  <c r="Y129" i="62" s="1"/>
  <c r="Z129" i="62" s="1"/>
  <c r="U129" i="62"/>
  <c r="V129" i="62" s="1"/>
  <c r="M129" i="62"/>
  <c r="K129" i="62"/>
  <c r="J129" i="62"/>
  <c r="I129" i="62"/>
  <c r="G129" i="62"/>
  <c r="C129" i="62"/>
  <c r="Z128" i="62"/>
  <c r="X128" i="62"/>
  <c r="Y128" i="62" s="1"/>
  <c r="V128" i="62"/>
  <c r="U128" i="62"/>
  <c r="M128" i="62"/>
  <c r="K128" i="62"/>
  <c r="J128" i="62"/>
  <c r="I128" i="62"/>
  <c r="G128" i="62"/>
  <c r="C128" i="62"/>
  <c r="Z127" i="62"/>
  <c r="Y127" i="62"/>
  <c r="X127" i="62"/>
  <c r="U127" i="62"/>
  <c r="V127" i="62" s="1"/>
  <c r="M127" i="62"/>
  <c r="K127" i="62"/>
  <c r="J127" i="62"/>
  <c r="I127" i="62"/>
  <c r="G127" i="62"/>
  <c r="X126" i="62"/>
  <c r="Y126" i="62" s="1"/>
  <c r="Z126" i="62" s="1"/>
  <c r="U126" i="62"/>
  <c r="V126" i="62" s="1"/>
  <c r="AA126" i="62" s="1"/>
  <c r="AB126" i="62" s="1"/>
  <c r="M126" i="62"/>
  <c r="K126" i="62"/>
  <c r="J126" i="62"/>
  <c r="I126" i="62"/>
  <c r="G126" i="62"/>
  <c r="C126" i="62"/>
  <c r="X125" i="62"/>
  <c r="Y125" i="62" s="1"/>
  <c r="Z125" i="62" s="1"/>
  <c r="V125" i="62"/>
  <c r="U125" i="62"/>
  <c r="M125" i="62"/>
  <c r="K125" i="62"/>
  <c r="L129" i="62" s="1"/>
  <c r="J125" i="62"/>
  <c r="I125" i="62"/>
  <c r="G125" i="62"/>
  <c r="C125" i="62"/>
  <c r="Y124" i="62"/>
  <c r="Z124" i="62" s="1"/>
  <c r="X124" i="62"/>
  <c r="U124" i="62"/>
  <c r="V124" i="62" s="1"/>
  <c r="AA124" i="62" s="1"/>
  <c r="AB124" i="62" s="1"/>
  <c r="M124" i="62"/>
  <c r="K124" i="62"/>
  <c r="J124" i="62"/>
  <c r="I124" i="62"/>
  <c r="G124" i="62"/>
  <c r="C124" i="62"/>
  <c r="AA123" i="62"/>
  <c r="AB123" i="62" s="1"/>
  <c r="Y123" i="62"/>
  <c r="Z123" i="62" s="1"/>
  <c r="X123" i="62"/>
  <c r="V123" i="62"/>
  <c r="U123" i="62"/>
  <c r="M123" i="62"/>
  <c r="K123" i="62"/>
  <c r="L127" i="62" s="1"/>
  <c r="J123" i="62"/>
  <c r="I123" i="62"/>
  <c r="G123" i="62"/>
  <c r="Z122" i="62"/>
  <c r="Y122" i="62"/>
  <c r="X122" i="62"/>
  <c r="V122" i="62"/>
  <c r="U122" i="62"/>
  <c r="M122" i="62"/>
  <c r="K122" i="62"/>
  <c r="J122" i="62"/>
  <c r="I122" i="62"/>
  <c r="G122" i="62"/>
  <c r="C122" i="62"/>
  <c r="Y121" i="62"/>
  <c r="Z121" i="62" s="1"/>
  <c r="X121" i="62"/>
  <c r="V121" i="62"/>
  <c r="U121" i="62"/>
  <c r="M121" i="62"/>
  <c r="L121" i="62"/>
  <c r="K121" i="62"/>
  <c r="J121" i="62"/>
  <c r="I121" i="62"/>
  <c r="G121" i="62"/>
  <c r="C121" i="62"/>
  <c r="Y120" i="62"/>
  <c r="Z120" i="62" s="1"/>
  <c r="X120" i="62"/>
  <c r="V120" i="62"/>
  <c r="U120" i="62"/>
  <c r="M120" i="62"/>
  <c r="L120" i="62"/>
  <c r="K120" i="62"/>
  <c r="J120" i="62"/>
  <c r="I120" i="62"/>
  <c r="G120" i="62"/>
  <c r="C120" i="62"/>
  <c r="Y119" i="62"/>
  <c r="Z119" i="62" s="1"/>
  <c r="X119" i="62"/>
  <c r="U119" i="62"/>
  <c r="V119" i="62" s="1"/>
  <c r="AA119" i="62" s="1"/>
  <c r="AB119" i="62" s="1"/>
  <c r="M119" i="62"/>
  <c r="L119" i="62"/>
  <c r="K119" i="62"/>
  <c r="J119" i="62"/>
  <c r="I119" i="62"/>
  <c r="G119" i="62"/>
  <c r="C119" i="62"/>
  <c r="AA118" i="62"/>
  <c r="AB118" i="62" s="1"/>
  <c r="X118" i="62"/>
  <c r="Y118" i="62" s="1"/>
  <c r="Z118" i="62" s="1"/>
  <c r="U118" i="62"/>
  <c r="V118" i="62" s="1"/>
  <c r="M118" i="62"/>
  <c r="K118" i="62"/>
  <c r="J118" i="62"/>
  <c r="I118" i="62"/>
  <c r="G118" i="62"/>
  <c r="C118" i="62"/>
  <c r="X117" i="62"/>
  <c r="Y117" i="62" s="1"/>
  <c r="Z117" i="62" s="1"/>
  <c r="U117" i="62"/>
  <c r="V117" i="62" s="1"/>
  <c r="M117" i="62"/>
  <c r="K117" i="62"/>
  <c r="J117" i="62"/>
  <c r="I117" i="62"/>
  <c r="G117" i="62"/>
  <c r="C117" i="62"/>
  <c r="Y116" i="62"/>
  <c r="Z116" i="62" s="1"/>
  <c r="X116" i="62"/>
  <c r="V116" i="62"/>
  <c r="AA116" i="62" s="1"/>
  <c r="AB116" i="62" s="1"/>
  <c r="U116" i="62"/>
  <c r="M116" i="62"/>
  <c r="K116" i="62"/>
  <c r="J116" i="62"/>
  <c r="I116" i="62"/>
  <c r="G116" i="62"/>
  <c r="C116" i="62"/>
  <c r="Y115" i="62"/>
  <c r="Z115" i="62" s="1"/>
  <c r="X115" i="62"/>
  <c r="U115" i="62"/>
  <c r="V115" i="62" s="1"/>
  <c r="M115" i="62"/>
  <c r="K115" i="62"/>
  <c r="L118" i="62" s="1"/>
  <c r="J115" i="62"/>
  <c r="I115" i="62"/>
  <c r="G115" i="62"/>
  <c r="C115" i="62"/>
  <c r="X114" i="62"/>
  <c r="Y114" i="62" s="1"/>
  <c r="Z114" i="62" s="1"/>
  <c r="AA114" i="62" s="1"/>
  <c r="AB114" i="62" s="1"/>
  <c r="U114" i="62"/>
  <c r="V114" i="62" s="1"/>
  <c r="M114" i="62"/>
  <c r="K114" i="62"/>
  <c r="J114" i="62"/>
  <c r="I114" i="62"/>
  <c r="G114" i="62"/>
  <c r="C114" i="62"/>
  <c r="X113" i="62"/>
  <c r="Y113" i="62" s="1"/>
  <c r="Z113" i="62" s="1"/>
  <c r="U113" i="62"/>
  <c r="V113" i="62" s="1"/>
  <c r="M113" i="62"/>
  <c r="K113" i="62"/>
  <c r="L117" i="62" s="1"/>
  <c r="J113" i="62"/>
  <c r="I113" i="62"/>
  <c r="G113" i="62"/>
  <c r="C113" i="62"/>
  <c r="Z112" i="62"/>
  <c r="X112" i="62"/>
  <c r="Y112" i="62" s="1"/>
  <c r="U112" i="62"/>
  <c r="V112" i="62" s="1"/>
  <c r="AA112" i="62" s="1"/>
  <c r="AB112" i="62" s="1"/>
  <c r="M112" i="62"/>
  <c r="K112" i="62"/>
  <c r="L116" i="62" s="1"/>
  <c r="J112" i="62"/>
  <c r="I112" i="62"/>
  <c r="G112" i="62"/>
  <c r="C112" i="62"/>
  <c r="AA111" i="62"/>
  <c r="AB111" i="62" s="1"/>
  <c r="X111" i="62"/>
  <c r="Y111" i="62" s="1"/>
  <c r="Z111" i="62" s="1"/>
  <c r="V111" i="62"/>
  <c r="U111" i="62"/>
  <c r="M111" i="62"/>
  <c r="K111" i="62"/>
  <c r="J111" i="62"/>
  <c r="I111" i="62"/>
  <c r="G111" i="62"/>
  <c r="C111" i="62"/>
  <c r="Y110" i="62"/>
  <c r="Z110" i="62" s="1"/>
  <c r="X110" i="62"/>
  <c r="U110" i="62"/>
  <c r="V110" i="62" s="1"/>
  <c r="M110" i="62"/>
  <c r="L110" i="62"/>
  <c r="K110" i="62"/>
  <c r="J110" i="62"/>
  <c r="I110" i="62"/>
  <c r="G110" i="62"/>
  <c r="Y109" i="62"/>
  <c r="Z109" i="62" s="1"/>
  <c r="X109" i="62"/>
  <c r="U109" i="62"/>
  <c r="V109" i="62" s="1"/>
  <c r="AA109" i="62" s="1"/>
  <c r="AB109" i="62" s="1"/>
  <c r="M109" i="62"/>
  <c r="L109" i="62"/>
  <c r="K109" i="62"/>
  <c r="J109" i="62"/>
  <c r="I109" i="62"/>
  <c r="G109" i="62"/>
  <c r="C109" i="62"/>
  <c r="X108" i="62"/>
  <c r="Y108" i="62" s="1"/>
  <c r="Z108" i="62" s="1"/>
  <c r="U108" i="62"/>
  <c r="V108" i="62" s="1"/>
  <c r="AA108" i="62" s="1"/>
  <c r="AB108" i="62" s="1"/>
  <c r="M108" i="62"/>
  <c r="K108" i="62"/>
  <c r="J108" i="62"/>
  <c r="I108" i="62"/>
  <c r="G108" i="62"/>
  <c r="C108" i="62"/>
  <c r="X107" i="62"/>
  <c r="Y107" i="62" s="1"/>
  <c r="Z107" i="62" s="1"/>
  <c r="V107" i="62"/>
  <c r="AA107" i="62" s="1"/>
  <c r="AB107" i="62" s="1"/>
  <c r="U107" i="62"/>
  <c r="M107" i="62"/>
  <c r="K107" i="62"/>
  <c r="J107" i="62"/>
  <c r="I107" i="62"/>
  <c r="G107" i="62"/>
  <c r="C107" i="62"/>
  <c r="Y106" i="62"/>
  <c r="Z106" i="62" s="1"/>
  <c r="AA106" i="62" s="1"/>
  <c r="AB106" i="62" s="1"/>
  <c r="X106" i="62"/>
  <c r="V106" i="62"/>
  <c r="U106" i="62"/>
  <c r="M106" i="62"/>
  <c r="K106" i="62"/>
  <c r="J106" i="62"/>
  <c r="I106" i="62"/>
  <c r="G106" i="62"/>
  <c r="C106" i="62"/>
  <c r="Z105" i="62"/>
  <c r="Y105" i="62"/>
  <c r="X105" i="62"/>
  <c r="U105" i="62"/>
  <c r="V105" i="62" s="1"/>
  <c r="AA105" i="62" s="1"/>
  <c r="AB105" i="62" s="1"/>
  <c r="M105" i="62"/>
  <c r="K105" i="62"/>
  <c r="J105" i="62"/>
  <c r="I105" i="62"/>
  <c r="G105" i="62"/>
  <c r="C105" i="62"/>
  <c r="Y104" i="62"/>
  <c r="Z104" i="62" s="1"/>
  <c r="X104" i="62"/>
  <c r="V104" i="62"/>
  <c r="AA104" i="62" s="1"/>
  <c r="AB104" i="62" s="1"/>
  <c r="U104" i="62"/>
  <c r="M104" i="62"/>
  <c r="K104" i="62"/>
  <c r="L108" i="62" s="1"/>
  <c r="J104" i="62"/>
  <c r="I104" i="62"/>
  <c r="G104" i="62"/>
  <c r="C104" i="62"/>
  <c r="X103" i="62"/>
  <c r="Y103" i="62" s="1"/>
  <c r="Z103" i="62" s="1"/>
  <c r="U103" i="62"/>
  <c r="V103" i="62" s="1"/>
  <c r="M103" i="62"/>
  <c r="K103" i="62"/>
  <c r="L107" i="62" s="1"/>
  <c r="J103" i="62"/>
  <c r="I103" i="62"/>
  <c r="G103" i="62"/>
  <c r="C103" i="62"/>
  <c r="X102" i="62"/>
  <c r="Y102" i="62" s="1"/>
  <c r="Z102" i="62" s="1"/>
  <c r="V102" i="62"/>
  <c r="U102" i="62"/>
  <c r="M102" i="62"/>
  <c r="K102" i="62"/>
  <c r="L104" i="62" s="1"/>
  <c r="J102" i="62"/>
  <c r="I102" i="62"/>
  <c r="G102" i="62"/>
  <c r="AA101" i="62"/>
  <c r="AB101" i="62" s="1"/>
  <c r="Y101" i="62"/>
  <c r="Z101" i="62" s="1"/>
  <c r="X101" i="62"/>
  <c r="U101" i="62"/>
  <c r="V101" i="62" s="1"/>
  <c r="M101" i="62"/>
  <c r="K101" i="62"/>
  <c r="J101" i="62"/>
  <c r="I101" i="62"/>
  <c r="G101" i="62"/>
  <c r="C101" i="62"/>
  <c r="X100" i="62"/>
  <c r="Y100" i="62" s="1"/>
  <c r="Z100" i="62" s="1"/>
  <c r="U100" i="62"/>
  <c r="V100" i="62" s="1"/>
  <c r="AA100" i="62" s="1"/>
  <c r="AB100" i="62" s="1"/>
  <c r="M100" i="62"/>
  <c r="K100" i="62"/>
  <c r="J100" i="62"/>
  <c r="I100" i="62"/>
  <c r="G100" i="62"/>
  <c r="C100" i="62"/>
  <c r="Z99" i="62"/>
  <c r="X99" i="62"/>
  <c r="Y99" i="62" s="1"/>
  <c r="U99" i="62"/>
  <c r="V99" i="62" s="1"/>
  <c r="M99" i="62"/>
  <c r="K99" i="62"/>
  <c r="J99" i="62"/>
  <c r="I99" i="62"/>
  <c r="G99" i="62"/>
  <c r="C99" i="62"/>
  <c r="X98" i="62"/>
  <c r="Y98" i="62" s="1"/>
  <c r="Z98" i="62" s="1"/>
  <c r="AA98" i="62" s="1"/>
  <c r="AB98" i="62" s="1"/>
  <c r="V98" i="62"/>
  <c r="U98" i="62"/>
  <c r="M98" i="62"/>
  <c r="K98" i="62"/>
  <c r="J98" i="62"/>
  <c r="I98" i="62"/>
  <c r="G98" i="62"/>
  <c r="C98" i="62"/>
  <c r="Y97" i="62"/>
  <c r="Z97" i="62" s="1"/>
  <c r="X97" i="62"/>
  <c r="U97" i="62"/>
  <c r="V97" i="62" s="1"/>
  <c r="AA97" i="62" s="1"/>
  <c r="AB97" i="62" s="1"/>
  <c r="M97" i="62"/>
  <c r="K97" i="62"/>
  <c r="J97" i="62"/>
  <c r="I97" i="62"/>
  <c r="G97" i="62"/>
  <c r="C97" i="62"/>
  <c r="AA96" i="62"/>
  <c r="AB96" i="62" s="1"/>
  <c r="X96" i="62"/>
  <c r="Y96" i="62" s="1"/>
  <c r="Z96" i="62" s="1"/>
  <c r="U96" i="62"/>
  <c r="V96" i="62" s="1"/>
  <c r="M96" i="62"/>
  <c r="K96" i="62"/>
  <c r="J96" i="62"/>
  <c r="I96" i="62"/>
  <c r="G96" i="62"/>
  <c r="Y95" i="62"/>
  <c r="Z95" i="62" s="1"/>
  <c r="X95" i="62"/>
  <c r="V95" i="62"/>
  <c r="AA95" i="62" s="1"/>
  <c r="AB95" i="62" s="1"/>
  <c r="U95" i="62"/>
  <c r="M95" i="62"/>
  <c r="K95" i="62"/>
  <c r="J95" i="62"/>
  <c r="I95" i="62"/>
  <c r="G95" i="62"/>
  <c r="X94" i="62"/>
  <c r="Y94" i="62" s="1"/>
  <c r="Z94" i="62" s="1"/>
  <c r="U94" i="62"/>
  <c r="V94" i="62" s="1"/>
  <c r="M94" i="62"/>
  <c r="K94" i="62"/>
  <c r="J94" i="62"/>
  <c r="I94" i="62"/>
  <c r="G94" i="62"/>
  <c r="Y93" i="62"/>
  <c r="Z93" i="62" s="1"/>
  <c r="X93" i="62"/>
  <c r="V93" i="62"/>
  <c r="AA93" i="62" s="1"/>
  <c r="AB93" i="62" s="1"/>
  <c r="U93" i="62"/>
  <c r="M93" i="62"/>
  <c r="K93" i="62"/>
  <c r="J93" i="62"/>
  <c r="I93" i="62"/>
  <c r="G93" i="62"/>
  <c r="C93" i="62"/>
  <c r="X92" i="62"/>
  <c r="Y92" i="62" s="1"/>
  <c r="Z92" i="62" s="1"/>
  <c r="V92" i="62"/>
  <c r="U92" i="62"/>
  <c r="M92" i="62"/>
  <c r="K92" i="62"/>
  <c r="L92" i="62" s="1"/>
  <c r="J92" i="62"/>
  <c r="I92" i="62"/>
  <c r="G92" i="62"/>
  <c r="C92" i="62"/>
  <c r="Z91" i="62"/>
  <c r="Y91" i="62"/>
  <c r="X91" i="62"/>
  <c r="U91" i="62"/>
  <c r="V91" i="62" s="1"/>
  <c r="AA91" i="62" s="1"/>
  <c r="AB91" i="62" s="1"/>
  <c r="M91" i="62"/>
  <c r="K91" i="62"/>
  <c r="J91" i="62"/>
  <c r="I91" i="62"/>
  <c r="G91" i="62"/>
  <c r="C91" i="62"/>
  <c r="AA90" i="62"/>
  <c r="AB90" i="62" s="1"/>
  <c r="X90" i="62"/>
  <c r="Y90" i="62" s="1"/>
  <c r="Z90" i="62" s="1"/>
  <c r="V90" i="62"/>
  <c r="U90" i="62"/>
  <c r="M90" i="62"/>
  <c r="K90" i="62"/>
  <c r="L94" i="62" s="1"/>
  <c r="J90" i="62"/>
  <c r="I90" i="62"/>
  <c r="G90" i="62"/>
  <c r="C90" i="62"/>
  <c r="X89" i="62"/>
  <c r="Y89" i="62" s="1"/>
  <c r="Z89" i="62" s="1"/>
  <c r="AA89" i="62" s="1"/>
  <c r="AB89" i="62" s="1"/>
  <c r="V89" i="62"/>
  <c r="U89" i="62"/>
  <c r="M89" i="62"/>
  <c r="K89" i="62"/>
  <c r="J89" i="62"/>
  <c r="I89" i="62"/>
  <c r="G89" i="62"/>
  <c r="C89" i="62"/>
  <c r="Z88" i="62"/>
  <c r="AA88" i="62" s="1"/>
  <c r="AB88" i="62" s="1"/>
  <c r="Y88" i="62"/>
  <c r="X88" i="62"/>
  <c r="U88" i="62"/>
  <c r="V88" i="62" s="1"/>
  <c r="M88" i="62"/>
  <c r="K88" i="62"/>
  <c r="J88" i="62"/>
  <c r="I88" i="62"/>
  <c r="G88" i="62"/>
  <c r="C88" i="62"/>
  <c r="X87" i="62"/>
  <c r="Y87" i="62" s="1"/>
  <c r="Z87" i="62" s="1"/>
  <c r="U87" i="62"/>
  <c r="V87" i="62" s="1"/>
  <c r="AA87" i="62" s="1"/>
  <c r="AB87" i="62" s="1"/>
  <c r="M87" i="62"/>
  <c r="K87" i="62"/>
  <c r="L91" i="62" s="1"/>
  <c r="J87" i="62"/>
  <c r="I87" i="62"/>
  <c r="G87" i="62"/>
  <c r="C87" i="62"/>
  <c r="Y86" i="62"/>
  <c r="Z86" i="62" s="1"/>
  <c r="X86" i="62"/>
  <c r="V86" i="62"/>
  <c r="AA86" i="62" s="1"/>
  <c r="AB86" i="62" s="1"/>
  <c r="U86" i="62"/>
  <c r="M86" i="62"/>
  <c r="K86" i="62"/>
  <c r="L90" i="62" s="1"/>
  <c r="J86" i="62"/>
  <c r="I86" i="62"/>
  <c r="G86" i="62"/>
  <c r="C86" i="62"/>
  <c r="Y85" i="62"/>
  <c r="Z85" i="62" s="1"/>
  <c r="X85" i="62"/>
  <c r="U85" i="62"/>
  <c r="V85" i="62" s="1"/>
  <c r="AA85" i="62" s="1"/>
  <c r="AB85" i="62" s="1"/>
  <c r="M85" i="62"/>
  <c r="L85" i="62"/>
  <c r="K85" i="62"/>
  <c r="J85" i="62"/>
  <c r="I85" i="62"/>
  <c r="G85" i="62"/>
  <c r="C85" i="62"/>
  <c r="AA84" i="62"/>
  <c r="AB84" i="62" s="1"/>
  <c r="X84" i="62"/>
  <c r="Y84" i="62" s="1"/>
  <c r="Z84" i="62" s="1"/>
  <c r="V84" i="62"/>
  <c r="U84" i="62"/>
  <c r="M84" i="62"/>
  <c r="K84" i="62"/>
  <c r="L88" i="62" s="1"/>
  <c r="J84" i="62"/>
  <c r="I84" i="62"/>
  <c r="G84" i="62"/>
  <c r="C84" i="62"/>
  <c r="AA83" i="62"/>
  <c r="AB83" i="62" s="1"/>
  <c r="Y83" i="62"/>
  <c r="Z83" i="62" s="1"/>
  <c r="X83" i="62"/>
  <c r="U83" i="62"/>
  <c r="V83" i="62" s="1"/>
  <c r="M83" i="62"/>
  <c r="K83" i="62"/>
  <c r="J83" i="62"/>
  <c r="I83" i="62"/>
  <c r="G83" i="62"/>
  <c r="C83" i="62"/>
  <c r="Z82" i="62"/>
  <c r="X82" i="62"/>
  <c r="Y82" i="62" s="1"/>
  <c r="U82" i="62"/>
  <c r="V82" i="62" s="1"/>
  <c r="AA82" i="62" s="1"/>
  <c r="AB82" i="62" s="1"/>
  <c r="M82" i="62"/>
  <c r="K82" i="62"/>
  <c r="J82" i="62"/>
  <c r="I82" i="62"/>
  <c r="G82" i="62"/>
  <c r="C82" i="62"/>
  <c r="Y81" i="62"/>
  <c r="Z81" i="62" s="1"/>
  <c r="X81" i="62"/>
  <c r="V81" i="62"/>
  <c r="U81" i="62"/>
  <c r="M81" i="62"/>
  <c r="K81" i="62"/>
  <c r="J81" i="62"/>
  <c r="I81" i="62"/>
  <c r="G81" i="62"/>
  <c r="C81" i="62"/>
  <c r="Y80" i="62"/>
  <c r="Z80" i="62" s="1"/>
  <c r="AA80" i="62" s="1"/>
  <c r="AB80" i="62" s="1"/>
  <c r="X80" i="62"/>
  <c r="V80" i="62"/>
  <c r="U80" i="62"/>
  <c r="M80" i="62"/>
  <c r="K80" i="62"/>
  <c r="J80" i="62"/>
  <c r="I80" i="62"/>
  <c r="G80" i="62"/>
  <c r="C80" i="62"/>
  <c r="AA79" i="62"/>
  <c r="AB79" i="62" s="1"/>
  <c r="Z79" i="62"/>
  <c r="Y79" i="62"/>
  <c r="X79" i="62"/>
  <c r="U79" i="62"/>
  <c r="V79" i="62" s="1"/>
  <c r="M79" i="62"/>
  <c r="K79" i="62"/>
  <c r="J79" i="62"/>
  <c r="I79" i="62"/>
  <c r="G79" i="62"/>
  <c r="C79" i="62"/>
  <c r="Y78" i="62"/>
  <c r="Z78" i="62" s="1"/>
  <c r="X78" i="62"/>
  <c r="V78" i="62"/>
  <c r="U78" i="62"/>
  <c r="M78" i="62"/>
  <c r="L78" i="62"/>
  <c r="K78" i="62"/>
  <c r="L82" i="62" s="1"/>
  <c r="J78" i="62"/>
  <c r="I78" i="62"/>
  <c r="G78" i="62"/>
  <c r="C78" i="62"/>
  <c r="Z77" i="62"/>
  <c r="X77" i="62"/>
  <c r="Y77" i="62" s="1"/>
  <c r="U77" i="62"/>
  <c r="V77" i="62" s="1"/>
  <c r="M77" i="62"/>
  <c r="K77" i="62"/>
  <c r="J77" i="62"/>
  <c r="I77" i="62"/>
  <c r="G77" i="62"/>
  <c r="C77" i="62"/>
  <c r="X76" i="62"/>
  <c r="Y76" i="62" s="1"/>
  <c r="Z76" i="62" s="1"/>
  <c r="V76" i="62"/>
  <c r="AA76" i="62" s="1"/>
  <c r="AB76" i="62" s="1"/>
  <c r="U76" i="62"/>
  <c r="M76" i="62"/>
  <c r="K76" i="62"/>
  <c r="J76" i="62"/>
  <c r="I76" i="62"/>
  <c r="G76" i="62"/>
  <c r="C76" i="62"/>
  <c r="Y75" i="62"/>
  <c r="Z75" i="62" s="1"/>
  <c r="X75" i="62"/>
  <c r="V75" i="62"/>
  <c r="U75" i="62"/>
  <c r="M75" i="62"/>
  <c r="K75" i="62"/>
  <c r="J75" i="62"/>
  <c r="I75" i="62"/>
  <c r="G75" i="62"/>
  <c r="C75" i="62"/>
  <c r="X74" i="62"/>
  <c r="Y74" i="62" s="1"/>
  <c r="Z74" i="62" s="1"/>
  <c r="V74" i="62"/>
  <c r="U74" i="62"/>
  <c r="M74" i="62"/>
  <c r="K74" i="62"/>
  <c r="J74" i="62"/>
  <c r="C74" i="62"/>
  <c r="Z73" i="62"/>
  <c r="X73" i="62"/>
  <c r="Y73" i="62" s="1"/>
  <c r="V73" i="62"/>
  <c r="AA73" i="62" s="1"/>
  <c r="AB73" i="62" s="1"/>
  <c r="U73" i="62"/>
  <c r="M73" i="62"/>
  <c r="K73" i="62"/>
  <c r="L77" i="62" s="1"/>
  <c r="J73" i="62"/>
  <c r="H73" i="62"/>
  <c r="F73" i="62"/>
  <c r="C73" i="62"/>
  <c r="Y72" i="62"/>
  <c r="Z72" i="62" s="1"/>
  <c r="X72" i="62"/>
  <c r="V72" i="62"/>
  <c r="U72" i="62"/>
  <c r="M72" i="62"/>
  <c r="K72" i="62"/>
  <c r="L76" i="62" s="1"/>
  <c r="J72" i="62"/>
  <c r="H72" i="62"/>
  <c r="F72" i="62"/>
  <c r="C72" i="62"/>
  <c r="Y71" i="62"/>
  <c r="Z71" i="62" s="1"/>
  <c r="X71" i="62"/>
  <c r="U71" i="62"/>
  <c r="V71" i="62" s="1"/>
  <c r="M71" i="62"/>
  <c r="K71" i="62"/>
  <c r="J71" i="62"/>
  <c r="H71" i="62"/>
  <c r="F71" i="62"/>
  <c r="C71" i="62"/>
  <c r="Y70" i="62"/>
  <c r="Z70" i="62" s="1"/>
  <c r="X70" i="62"/>
  <c r="V70" i="62"/>
  <c r="AA70" i="62" s="1"/>
  <c r="AB70" i="62" s="1"/>
  <c r="U70" i="62"/>
  <c r="M70" i="62"/>
  <c r="K70" i="62"/>
  <c r="J70" i="62"/>
  <c r="H70" i="62"/>
  <c r="F70" i="62"/>
  <c r="C70" i="62"/>
  <c r="Y69" i="62"/>
  <c r="Z69" i="62" s="1"/>
  <c r="X69" i="62"/>
  <c r="V69" i="62"/>
  <c r="U69" i="62"/>
  <c r="M69" i="62"/>
  <c r="L69" i="62"/>
  <c r="K69" i="62"/>
  <c r="J69" i="62"/>
  <c r="H69" i="62"/>
  <c r="F69" i="62"/>
  <c r="C69" i="62"/>
  <c r="Z68" i="62"/>
  <c r="Y68" i="62"/>
  <c r="X68" i="62"/>
  <c r="U68" i="62"/>
  <c r="V68" i="62" s="1"/>
  <c r="M68" i="62"/>
  <c r="K68" i="62"/>
  <c r="J68" i="62"/>
  <c r="H68" i="62"/>
  <c r="F68" i="62"/>
  <c r="C68" i="62"/>
  <c r="X67" i="62"/>
  <c r="Y67" i="62" s="1"/>
  <c r="Z67" i="62" s="1"/>
  <c r="AA67" i="62" s="1"/>
  <c r="AB67" i="62" s="1"/>
  <c r="V67" i="62"/>
  <c r="U67" i="62"/>
  <c r="M67" i="62"/>
  <c r="L67" i="62"/>
  <c r="K67" i="62"/>
  <c r="J67" i="62"/>
  <c r="H67" i="62"/>
  <c r="F67" i="62"/>
  <c r="C67" i="62"/>
  <c r="AB66" i="62"/>
  <c r="Y66" i="62"/>
  <c r="Z66" i="62" s="1"/>
  <c r="X66" i="62"/>
  <c r="U66" i="62"/>
  <c r="V66" i="62" s="1"/>
  <c r="AA66" i="62" s="1"/>
  <c r="M66" i="62"/>
  <c r="K66" i="62"/>
  <c r="J66" i="62"/>
  <c r="H66" i="62"/>
  <c r="F66" i="62"/>
  <c r="C66" i="62"/>
  <c r="X65" i="62"/>
  <c r="Y65" i="62" s="1"/>
  <c r="Z65" i="62" s="1"/>
  <c r="U65" i="62"/>
  <c r="V65" i="62" s="1"/>
  <c r="AA65" i="62" s="1"/>
  <c r="AB65" i="62" s="1"/>
  <c r="M65" i="62"/>
  <c r="K65" i="62"/>
  <c r="J65" i="62"/>
  <c r="H65" i="62"/>
  <c r="F65" i="62"/>
  <c r="C65" i="62"/>
  <c r="X64" i="62"/>
  <c r="Y64" i="62" s="1"/>
  <c r="Z64" i="62" s="1"/>
  <c r="U64" i="62"/>
  <c r="V64" i="62" s="1"/>
  <c r="AA64" i="62" s="1"/>
  <c r="AB64" i="62" s="1"/>
  <c r="M64" i="62"/>
  <c r="L64" i="62"/>
  <c r="K64" i="62"/>
  <c r="J64" i="62"/>
  <c r="H64" i="62"/>
  <c r="F64" i="62"/>
  <c r="C64" i="62"/>
  <c r="Y63" i="62"/>
  <c r="Z63" i="62" s="1"/>
  <c r="AA63" i="62" s="1"/>
  <c r="AB63" i="62" s="1"/>
  <c r="X63" i="62"/>
  <c r="U63" i="62"/>
  <c r="V63" i="62" s="1"/>
  <c r="M63" i="62"/>
  <c r="L63" i="62"/>
  <c r="K63" i="62"/>
  <c r="J63" i="62"/>
  <c r="H63" i="62"/>
  <c r="F63" i="62"/>
  <c r="C63" i="62"/>
  <c r="AB62" i="62"/>
  <c r="Z62" i="62"/>
  <c r="X62" i="62"/>
  <c r="Y62" i="62" s="1"/>
  <c r="U62" i="62"/>
  <c r="V62" i="62" s="1"/>
  <c r="AA62" i="62" s="1"/>
  <c r="M62" i="62"/>
  <c r="K62" i="62"/>
  <c r="L66" i="62" s="1"/>
  <c r="J62" i="62"/>
  <c r="H62" i="62"/>
  <c r="F62" i="62"/>
  <c r="C62" i="62"/>
  <c r="Y61" i="62"/>
  <c r="Z61" i="62" s="1"/>
  <c r="X61" i="62"/>
  <c r="V61" i="62"/>
  <c r="AA61" i="62" s="1"/>
  <c r="AB61" i="62" s="1"/>
  <c r="U61" i="62"/>
  <c r="M61" i="62"/>
  <c r="K61" i="62"/>
  <c r="L65" i="62" s="1"/>
  <c r="J61" i="62"/>
  <c r="H61" i="62"/>
  <c r="F61" i="62"/>
  <c r="C61" i="62"/>
  <c r="Z60" i="62"/>
  <c r="Y60" i="62"/>
  <c r="X60" i="62"/>
  <c r="V60" i="62"/>
  <c r="AA60" i="62" s="1"/>
  <c r="AB60" i="62" s="1"/>
  <c r="U60" i="62"/>
  <c r="M60" i="62"/>
  <c r="K60" i="62"/>
  <c r="J60" i="62"/>
  <c r="H60" i="62"/>
  <c r="F60" i="62"/>
  <c r="C60" i="62"/>
  <c r="X59" i="62"/>
  <c r="Y59" i="62" s="1"/>
  <c r="Z59" i="62" s="1"/>
  <c r="V59" i="62"/>
  <c r="AA59" i="62" s="1"/>
  <c r="AB59" i="62" s="1"/>
  <c r="U59" i="62"/>
  <c r="M59" i="62"/>
  <c r="K59" i="62"/>
  <c r="J59" i="62"/>
  <c r="H59" i="62"/>
  <c r="F59" i="62"/>
  <c r="C59" i="62"/>
  <c r="X58" i="62"/>
  <c r="Y58" i="62" s="1"/>
  <c r="Z58" i="62" s="1"/>
  <c r="U58" i="62"/>
  <c r="V58" i="62" s="1"/>
  <c r="AA58" i="62" s="1"/>
  <c r="AB58" i="62" s="1"/>
  <c r="M58" i="62"/>
  <c r="K58" i="62"/>
  <c r="L62" i="62" s="1"/>
  <c r="J58" i="62"/>
  <c r="H58" i="62"/>
  <c r="F58" i="62"/>
  <c r="C58" i="62"/>
  <c r="Z57" i="62"/>
  <c r="X57" i="62"/>
  <c r="Y57" i="62" s="1"/>
  <c r="U57" i="62"/>
  <c r="V57" i="62" s="1"/>
  <c r="AA57" i="62" s="1"/>
  <c r="AB57" i="62" s="1"/>
  <c r="M57" i="62"/>
  <c r="K57" i="62"/>
  <c r="L61" i="62" s="1"/>
  <c r="J57" i="62"/>
  <c r="H57" i="62"/>
  <c r="F57" i="62"/>
  <c r="C57" i="62"/>
  <c r="Y56" i="62"/>
  <c r="Z56" i="62" s="1"/>
  <c r="X56" i="62"/>
  <c r="V56" i="62"/>
  <c r="U56" i="62"/>
  <c r="M56" i="62"/>
  <c r="K56" i="62"/>
  <c r="L58" i="62" s="1"/>
  <c r="J56" i="62"/>
  <c r="H56" i="62"/>
  <c r="F56" i="62"/>
  <c r="C56" i="62"/>
  <c r="Y55" i="62"/>
  <c r="Z55" i="62" s="1"/>
  <c r="X55" i="62"/>
  <c r="V55" i="62"/>
  <c r="U55" i="62"/>
  <c r="M55" i="62"/>
  <c r="K55" i="62"/>
  <c r="J55" i="62"/>
  <c r="H55" i="62"/>
  <c r="F55" i="62"/>
  <c r="C55" i="62"/>
  <c r="X54" i="62"/>
  <c r="Y54" i="62" s="1"/>
  <c r="Z54" i="62" s="1"/>
  <c r="V54" i="62"/>
  <c r="AA54" i="62" s="1"/>
  <c r="AB54" i="62" s="1"/>
  <c r="U54" i="62"/>
  <c r="M54" i="62"/>
  <c r="K54" i="62"/>
  <c r="J54" i="62"/>
  <c r="H54" i="62"/>
  <c r="F54" i="62"/>
  <c r="C54" i="62"/>
  <c r="Y53" i="62"/>
  <c r="Z53" i="62" s="1"/>
  <c r="X53" i="62"/>
  <c r="U53" i="62"/>
  <c r="V53" i="62" s="1"/>
  <c r="AA53" i="62" s="1"/>
  <c r="AB53" i="62" s="1"/>
  <c r="M53" i="62"/>
  <c r="K53" i="62"/>
  <c r="L57" i="62" s="1"/>
  <c r="J53" i="62"/>
  <c r="H53" i="62"/>
  <c r="F53" i="62"/>
  <c r="C53" i="62"/>
  <c r="AA52" i="62"/>
  <c r="AB52" i="62" s="1"/>
  <c r="Y52" i="62"/>
  <c r="Z52" i="62" s="1"/>
  <c r="X52" i="62"/>
  <c r="U52" i="62"/>
  <c r="V52" i="62" s="1"/>
  <c r="M52" i="62"/>
  <c r="K52" i="62"/>
  <c r="L56" i="62" s="1"/>
  <c r="J52" i="62"/>
  <c r="H52" i="62"/>
  <c r="F52" i="62"/>
  <c r="C52" i="62"/>
  <c r="Z51" i="62"/>
  <c r="X51" i="62"/>
  <c r="Y51" i="62" s="1"/>
  <c r="U51" i="62"/>
  <c r="V51" i="62" s="1"/>
  <c r="AA51" i="62" s="1"/>
  <c r="AB51" i="62" s="1"/>
  <c r="M51" i="62"/>
  <c r="K51" i="62"/>
  <c r="L55" i="62" s="1"/>
  <c r="J51" i="62"/>
  <c r="H51" i="62"/>
  <c r="F51" i="62"/>
  <c r="C51" i="62"/>
  <c r="Y50" i="62"/>
  <c r="Z50" i="62" s="1"/>
  <c r="X50" i="62"/>
  <c r="V50" i="62"/>
  <c r="U50" i="62"/>
  <c r="M50" i="62"/>
  <c r="K50" i="62"/>
  <c r="L54" i="62" s="1"/>
  <c r="J50" i="62"/>
  <c r="H50" i="62"/>
  <c r="F50" i="62"/>
  <c r="C50" i="62"/>
  <c r="AA49" i="62"/>
  <c r="AB49" i="62" s="1"/>
  <c r="Z49" i="62"/>
  <c r="Y49" i="62"/>
  <c r="X49" i="62"/>
  <c r="U49" i="62"/>
  <c r="V49" i="62" s="1"/>
  <c r="M49" i="62"/>
  <c r="K49" i="62"/>
  <c r="J49" i="62"/>
  <c r="H49" i="62"/>
  <c r="F49" i="62"/>
  <c r="C49" i="62"/>
  <c r="X48" i="62"/>
  <c r="Y48" i="62" s="1"/>
  <c r="Z48" i="62" s="1"/>
  <c r="AA48" i="62" s="1"/>
  <c r="AB48" i="62" s="1"/>
  <c r="V48" i="62"/>
  <c r="U48" i="62"/>
  <c r="M48" i="62"/>
  <c r="L48" i="62"/>
  <c r="K48" i="62"/>
  <c r="J48" i="62"/>
  <c r="H48" i="62"/>
  <c r="F48" i="62"/>
  <c r="C48" i="62"/>
  <c r="Y47" i="62"/>
  <c r="Z47" i="62" s="1"/>
  <c r="AA47" i="62" s="1"/>
  <c r="AB47" i="62" s="1"/>
  <c r="X47" i="62"/>
  <c r="V47" i="62"/>
  <c r="U47" i="62"/>
  <c r="M47" i="62"/>
  <c r="K47" i="62"/>
  <c r="J47" i="62"/>
  <c r="H47" i="62"/>
  <c r="F47" i="62"/>
  <c r="C47" i="62"/>
  <c r="X46" i="62"/>
  <c r="Y46" i="62" s="1"/>
  <c r="Z46" i="62" s="1"/>
  <c r="U46" i="62"/>
  <c r="V46" i="62" s="1"/>
  <c r="M46" i="62"/>
  <c r="K46" i="62"/>
  <c r="J46" i="62"/>
  <c r="H46" i="62"/>
  <c r="F46" i="62"/>
  <c r="C46" i="62"/>
  <c r="Z45" i="62"/>
  <c r="X45" i="62"/>
  <c r="Y45" i="62" s="1"/>
  <c r="V45" i="62"/>
  <c r="AA45" i="62" s="1"/>
  <c r="AB45" i="62" s="1"/>
  <c r="U45" i="62"/>
  <c r="M45" i="62"/>
  <c r="K45" i="62"/>
  <c r="J45" i="62"/>
  <c r="H45" i="62"/>
  <c r="F45" i="62"/>
  <c r="C45" i="62"/>
  <c r="Y44" i="62"/>
  <c r="Z44" i="62" s="1"/>
  <c r="X44" i="62"/>
  <c r="V44" i="62"/>
  <c r="U44" i="62"/>
  <c r="M44" i="62"/>
  <c r="K44" i="62"/>
  <c r="J44" i="62"/>
  <c r="H44" i="62"/>
  <c r="F44" i="62"/>
  <c r="C44" i="62"/>
  <c r="Y43" i="62"/>
  <c r="Z43" i="62" s="1"/>
  <c r="X43" i="62"/>
  <c r="V43" i="62"/>
  <c r="U43" i="62"/>
  <c r="M43" i="62"/>
  <c r="K43" i="62"/>
  <c r="L47" i="62" s="1"/>
  <c r="J43" i="62"/>
  <c r="H43" i="62"/>
  <c r="F43" i="62"/>
  <c r="C43" i="62"/>
  <c r="X42" i="62"/>
  <c r="Y42" i="62" s="1"/>
  <c r="Z42" i="62" s="1"/>
  <c r="U42" i="62"/>
  <c r="V42" i="62" s="1"/>
  <c r="AA42" i="62" s="1"/>
  <c r="AB42" i="62" s="1"/>
  <c r="M42" i="62"/>
  <c r="L42" i="62"/>
  <c r="K42" i="62"/>
  <c r="J42" i="62"/>
  <c r="H42" i="62"/>
  <c r="F42" i="62"/>
  <c r="C42" i="62"/>
  <c r="Y41" i="62"/>
  <c r="Z41" i="62" s="1"/>
  <c r="X41" i="62"/>
  <c r="V41" i="62"/>
  <c r="U41" i="62"/>
  <c r="M41" i="62"/>
  <c r="L41" i="62"/>
  <c r="K41" i="62"/>
  <c r="J41" i="62"/>
  <c r="H41" i="62"/>
  <c r="F41" i="62"/>
  <c r="C41" i="62"/>
  <c r="AA40" i="62"/>
  <c r="AB40" i="62" s="1"/>
  <c r="Y40" i="62"/>
  <c r="Z40" i="62" s="1"/>
  <c r="X40" i="62"/>
  <c r="U40" i="62"/>
  <c r="V40" i="62" s="1"/>
  <c r="M40" i="62"/>
  <c r="L40" i="62"/>
  <c r="K40" i="62"/>
  <c r="L44" i="62" s="1"/>
  <c r="J40" i="62"/>
  <c r="H40" i="62"/>
  <c r="F40" i="62"/>
  <c r="C40" i="62"/>
  <c r="Z39" i="62"/>
  <c r="X39" i="62"/>
  <c r="Y39" i="62" s="1"/>
  <c r="V39" i="62"/>
  <c r="AA39" i="62" s="1"/>
  <c r="AB39" i="62" s="1"/>
  <c r="U39" i="62"/>
  <c r="M39" i="62"/>
  <c r="K39" i="62"/>
  <c r="L43" i="62" s="1"/>
  <c r="J39" i="62"/>
  <c r="H39" i="62"/>
  <c r="F39" i="62"/>
  <c r="C39" i="62"/>
  <c r="Y38" i="62"/>
  <c r="Z38" i="62" s="1"/>
  <c r="X38" i="62"/>
  <c r="V38" i="62"/>
  <c r="AA38" i="62" s="1"/>
  <c r="AB38" i="62" s="1"/>
  <c r="U38" i="62"/>
  <c r="M38" i="62"/>
  <c r="K38" i="62"/>
  <c r="J38" i="62"/>
  <c r="H38" i="62"/>
  <c r="F38" i="62"/>
  <c r="C38" i="62"/>
  <c r="Y37" i="62"/>
  <c r="Z37" i="62" s="1"/>
  <c r="X37" i="62"/>
  <c r="V37" i="62"/>
  <c r="U37" i="62"/>
  <c r="M37" i="62"/>
  <c r="K37" i="62"/>
  <c r="J37" i="62"/>
  <c r="H37" i="62"/>
  <c r="F37" i="62"/>
  <c r="C37" i="62"/>
  <c r="Y36" i="62"/>
  <c r="Z36" i="62" s="1"/>
  <c r="AA36" i="62" s="1"/>
  <c r="AB36" i="62" s="1"/>
  <c r="X36" i="62"/>
  <c r="U36" i="62"/>
  <c r="V36" i="62" s="1"/>
  <c r="M36" i="62"/>
  <c r="K36" i="62"/>
  <c r="J36" i="62"/>
  <c r="H36" i="62"/>
  <c r="F36" i="62"/>
  <c r="C36" i="62"/>
  <c r="Z35" i="62"/>
  <c r="AA35" i="62" s="1"/>
  <c r="AB35" i="62" s="1"/>
  <c r="Y35" i="62"/>
  <c r="X35" i="62"/>
  <c r="V35" i="62"/>
  <c r="U35" i="62"/>
  <c r="M35" i="62"/>
  <c r="K35" i="62"/>
  <c r="J35" i="62"/>
  <c r="H35" i="62"/>
  <c r="F35" i="62"/>
  <c r="C35" i="62"/>
  <c r="Y34" i="62"/>
  <c r="Z34" i="62" s="1"/>
  <c r="AA34" i="62" s="1"/>
  <c r="AB34" i="62" s="1"/>
  <c r="X34" i="62"/>
  <c r="U34" i="62"/>
  <c r="V34" i="62" s="1"/>
  <c r="M34" i="62"/>
  <c r="K34" i="62"/>
  <c r="J34" i="62"/>
  <c r="H34" i="62"/>
  <c r="F34" i="62"/>
  <c r="C34" i="62"/>
  <c r="Z33" i="62"/>
  <c r="X33" i="62"/>
  <c r="Y33" i="62" s="1"/>
  <c r="V33" i="62"/>
  <c r="AA33" i="62" s="1"/>
  <c r="AB33" i="62" s="1"/>
  <c r="U33" i="62"/>
  <c r="M33" i="62"/>
  <c r="K33" i="62"/>
  <c r="J33" i="62"/>
  <c r="H33" i="62"/>
  <c r="F33" i="62"/>
  <c r="C33" i="62"/>
  <c r="Y32" i="62"/>
  <c r="Z32" i="62" s="1"/>
  <c r="X32" i="62"/>
  <c r="V32" i="62"/>
  <c r="U32" i="62"/>
  <c r="M32" i="62"/>
  <c r="K32" i="62"/>
  <c r="J32" i="62"/>
  <c r="H32" i="62"/>
  <c r="F32" i="62"/>
  <c r="C32" i="62"/>
  <c r="Y31" i="62"/>
  <c r="Z31" i="62" s="1"/>
  <c r="X31" i="62"/>
  <c r="V31" i="62"/>
  <c r="AA31" i="62" s="1"/>
  <c r="AB31" i="62" s="1"/>
  <c r="U31" i="62"/>
  <c r="M31" i="62"/>
  <c r="K31" i="62"/>
  <c r="L34" i="62" s="1"/>
  <c r="J31" i="62"/>
  <c r="H31" i="62"/>
  <c r="F31" i="62"/>
  <c r="C31" i="62"/>
  <c r="X30" i="62"/>
  <c r="Y30" i="62" s="1"/>
  <c r="Z30" i="62" s="1"/>
  <c r="U30" i="62"/>
  <c r="V30" i="62" s="1"/>
  <c r="AA30" i="62" s="1"/>
  <c r="AB30" i="62" s="1"/>
  <c r="M30" i="62"/>
  <c r="L30" i="62"/>
  <c r="K30" i="62"/>
  <c r="J30" i="62"/>
  <c r="H30" i="62"/>
  <c r="F30" i="62"/>
  <c r="C30" i="62"/>
  <c r="Y29" i="62"/>
  <c r="Z29" i="62" s="1"/>
  <c r="X29" i="62"/>
  <c r="V29" i="62"/>
  <c r="AA29" i="62" s="1"/>
  <c r="AB29" i="62" s="1"/>
  <c r="U29" i="62"/>
  <c r="M29" i="62"/>
  <c r="L29" i="62"/>
  <c r="K29" i="62"/>
  <c r="J29" i="62"/>
  <c r="H29" i="62"/>
  <c r="F29" i="62"/>
  <c r="C29" i="62"/>
  <c r="AA28" i="62"/>
  <c r="AB28" i="62" s="1"/>
  <c r="Y28" i="62"/>
  <c r="Z28" i="62" s="1"/>
  <c r="X28" i="62"/>
  <c r="U28" i="62"/>
  <c r="V28" i="62" s="1"/>
  <c r="M28" i="62"/>
  <c r="L28" i="62"/>
  <c r="K28" i="62"/>
  <c r="L32" i="62" s="1"/>
  <c r="J28" i="62"/>
  <c r="H28" i="62"/>
  <c r="F28" i="62"/>
  <c r="C28" i="62"/>
  <c r="Z27" i="62"/>
  <c r="X27" i="62"/>
  <c r="Y27" i="62" s="1"/>
  <c r="U27" i="62"/>
  <c r="V27" i="62" s="1"/>
  <c r="AA27" i="62" s="1"/>
  <c r="AB27" i="62" s="1"/>
  <c r="M27" i="62"/>
  <c r="K27" i="62"/>
  <c r="J27" i="62"/>
  <c r="H27" i="62"/>
  <c r="F27" i="62"/>
  <c r="C27" i="62"/>
  <c r="Y26" i="62"/>
  <c r="Z26" i="62" s="1"/>
  <c r="X26" i="62"/>
  <c r="V26" i="62"/>
  <c r="U26" i="62"/>
  <c r="M26" i="62"/>
  <c r="K26" i="62"/>
  <c r="J26" i="62"/>
  <c r="H26" i="62"/>
  <c r="F26" i="62"/>
  <c r="C26" i="62"/>
  <c r="Y25" i="62"/>
  <c r="Z25" i="62" s="1"/>
  <c r="X25" i="62"/>
  <c r="V25" i="62"/>
  <c r="AA25" i="62" s="1"/>
  <c r="AB25" i="62" s="1"/>
  <c r="U25" i="62"/>
  <c r="M25" i="62"/>
  <c r="K25" i="62"/>
  <c r="J25" i="62"/>
  <c r="H25" i="62"/>
  <c r="F25" i="62"/>
  <c r="C25" i="62"/>
  <c r="Y24" i="62"/>
  <c r="Z24" i="62" s="1"/>
  <c r="AA24" i="62" s="1"/>
  <c r="AB24" i="62" s="1"/>
  <c r="X24" i="62"/>
  <c r="U24" i="62"/>
  <c r="V24" i="62" s="1"/>
  <c r="M24" i="62"/>
  <c r="K24" i="62"/>
  <c r="J24" i="62"/>
  <c r="H24" i="62"/>
  <c r="F24" i="62"/>
  <c r="C24" i="62"/>
  <c r="Z23" i="62"/>
  <c r="AA23" i="62" s="1"/>
  <c r="AB23" i="62" s="1"/>
  <c r="Y23" i="62"/>
  <c r="X23" i="62"/>
  <c r="V23" i="62"/>
  <c r="U23" i="62"/>
  <c r="M23" i="62"/>
  <c r="K23" i="62"/>
  <c r="J23" i="62"/>
  <c r="H23" i="62"/>
  <c r="F23" i="62"/>
  <c r="C23" i="62"/>
  <c r="Y22" i="62"/>
  <c r="Z22" i="62" s="1"/>
  <c r="AA22" i="62" s="1"/>
  <c r="AB22" i="62" s="1"/>
  <c r="X22" i="62"/>
  <c r="U22" i="62"/>
  <c r="V22" i="62" s="1"/>
  <c r="M22" i="62"/>
  <c r="K22" i="62"/>
  <c r="J22" i="62"/>
  <c r="H22" i="62"/>
  <c r="F22" i="62"/>
  <c r="C22" i="62"/>
  <c r="X21" i="62"/>
  <c r="Y21" i="62" s="1"/>
  <c r="Z21" i="62" s="1"/>
  <c r="U21" i="62"/>
  <c r="V21" i="62" s="1"/>
  <c r="M21" i="62"/>
  <c r="L21" i="62"/>
  <c r="K21" i="62"/>
  <c r="J21" i="62"/>
  <c r="H21" i="62"/>
  <c r="F21" i="62"/>
  <c r="C21" i="62"/>
  <c r="Y20" i="62"/>
  <c r="Z20" i="62" s="1"/>
  <c r="X20" i="62"/>
  <c r="V20" i="62"/>
  <c r="U20" i="62"/>
  <c r="M20" i="62"/>
  <c r="K20" i="62"/>
  <c r="J20" i="62"/>
  <c r="H20" i="62"/>
  <c r="F20" i="62"/>
  <c r="C20" i="62"/>
  <c r="Y19" i="62"/>
  <c r="Z19" i="62" s="1"/>
  <c r="X19" i="62"/>
  <c r="V19" i="62"/>
  <c r="U19" i="62"/>
  <c r="M19" i="62"/>
  <c r="K19" i="62"/>
  <c r="J19" i="62"/>
  <c r="H19" i="62"/>
  <c r="F19" i="62"/>
  <c r="C19" i="62"/>
  <c r="Y18" i="62"/>
  <c r="Z18" i="62" s="1"/>
  <c r="AA18" i="62" s="1"/>
  <c r="AB18" i="62" s="1"/>
  <c r="X18" i="62"/>
  <c r="V18" i="62"/>
  <c r="U18" i="62"/>
  <c r="O18" i="62"/>
  <c r="M18" i="62"/>
  <c r="K18" i="62"/>
  <c r="J18" i="62"/>
  <c r="H18" i="62"/>
  <c r="F18" i="62"/>
  <c r="C18" i="62"/>
  <c r="Y17" i="62"/>
  <c r="Z17" i="62" s="1"/>
  <c r="X17" i="62"/>
  <c r="V17" i="62"/>
  <c r="AA17" i="62" s="1"/>
  <c r="AB17" i="62" s="1"/>
  <c r="U17" i="62"/>
  <c r="Q17" i="62"/>
  <c r="M17" i="62"/>
  <c r="K17" i="62"/>
  <c r="J17" i="62"/>
  <c r="H17" i="62"/>
  <c r="F17" i="62"/>
  <c r="C17" i="62"/>
  <c r="X16" i="62"/>
  <c r="Y16" i="62" s="1"/>
  <c r="Z16" i="62" s="1"/>
  <c r="U16" i="62"/>
  <c r="V16" i="62" s="1"/>
  <c r="Q16" i="62"/>
  <c r="R16" i="62" s="1"/>
  <c r="M16" i="62"/>
  <c r="K16" i="62"/>
  <c r="J16" i="62"/>
  <c r="H16" i="62"/>
  <c r="F16" i="62"/>
  <c r="C16" i="62"/>
  <c r="Y15" i="62"/>
  <c r="Z15" i="62" s="1"/>
  <c r="AA15" i="62" s="1"/>
  <c r="AB15" i="62" s="1"/>
  <c r="X15" i="62"/>
  <c r="U15" i="62"/>
  <c r="V15" i="62" s="1"/>
  <c r="Q15" i="62"/>
  <c r="R15" i="62" s="1"/>
  <c r="M15" i="62"/>
  <c r="K15" i="62"/>
  <c r="J15" i="62"/>
  <c r="H15" i="62"/>
  <c r="F15" i="62"/>
  <c r="C15" i="62"/>
  <c r="X14" i="62"/>
  <c r="Y14" i="62" s="1"/>
  <c r="Z14" i="62" s="1"/>
  <c r="U14" i="62"/>
  <c r="V14" i="62" s="1"/>
  <c r="Q14" i="62"/>
  <c r="M14" i="62"/>
  <c r="K14" i="62"/>
  <c r="L18" i="62" s="1"/>
  <c r="J14" i="62"/>
  <c r="H14" i="62"/>
  <c r="F14" i="62"/>
  <c r="C14" i="62"/>
  <c r="Y13" i="62"/>
  <c r="Z13" i="62" s="1"/>
  <c r="X13" i="62"/>
  <c r="V13" i="62"/>
  <c r="AA13" i="62" s="1"/>
  <c r="AB13" i="62" s="1"/>
  <c r="U13" i="62"/>
  <c r="R13" i="62"/>
  <c r="M13" i="62"/>
  <c r="K13" i="62"/>
  <c r="L17" i="62" s="1"/>
  <c r="J13" i="62"/>
  <c r="H13" i="62"/>
  <c r="F13" i="62"/>
  <c r="C13" i="62"/>
  <c r="Y12" i="62"/>
  <c r="Z12" i="62" s="1"/>
  <c r="X12" i="62"/>
  <c r="V12" i="62"/>
  <c r="AA12" i="62" s="1"/>
  <c r="AB12" i="62" s="1"/>
  <c r="U12" i="62"/>
  <c r="Q12" i="62"/>
  <c r="R21" i="62" s="1"/>
  <c r="S21" i="62" s="1"/>
  <c r="Q21" i="62" s="1"/>
  <c r="M12" i="62"/>
  <c r="K12" i="62"/>
  <c r="L16" i="62" s="1"/>
  <c r="J12" i="62"/>
  <c r="H12" i="62"/>
  <c r="F12" i="62"/>
  <c r="C12" i="62"/>
  <c r="X11" i="62"/>
  <c r="Y11" i="62" s="1"/>
  <c r="Z11" i="62" s="1"/>
  <c r="V11" i="62"/>
  <c r="U11" i="62"/>
  <c r="Q11" i="62"/>
  <c r="M11" i="62"/>
  <c r="K11" i="62"/>
  <c r="J11" i="62"/>
  <c r="H11" i="62"/>
  <c r="F11" i="62"/>
  <c r="C11" i="62"/>
  <c r="Y10" i="62"/>
  <c r="Z10" i="62" s="1"/>
  <c r="AA10" i="62" s="1"/>
  <c r="AB10" i="62" s="1"/>
  <c r="X10" i="62"/>
  <c r="V10" i="62"/>
  <c r="U10" i="62"/>
  <c r="M10" i="62"/>
  <c r="K10" i="62"/>
  <c r="J10" i="62"/>
  <c r="H10" i="62"/>
  <c r="F10" i="62"/>
  <c r="C10" i="62"/>
  <c r="Y9" i="62"/>
  <c r="Z9" i="62" s="1"/>
  <c r="AA9" i="62" s="1"/>
  <c r="AB9" i="62" s="1"/>
  <c r="X9" i="62"/>
  <c r="V9" i="62"/>
  <c r="U9" i="62"/>
  <c r="M9" i="62"/>
  <c r="K9" i="62"/>
  <c r="J9" i="62"/>
  <c r="H9" i="62"/>
  <c r="F9" i="62"/>
  <c r="C9" i="62"/>
  <c r="Y8" i="62"/>
  <c r="Z8" i="62" s="1"/>
  <c r="X8" i="62"/>
  <c r="V8" i="62"/>
  <c r="AA8" i="62" s="1"/>
  <c r="AB8" i="62" s="1"/>
  <c r="U8" i="62"/>
  <c r="M8" i="62"/>
  <c r="K8" i="62"/>
  <c r="J8" i="62"/>
  <c r="H8" i="62"/>
  <c r="F8" i="62"/>
  <c r="C8" i="62"/>
  <c r="Y7" i="62"/>
  <c r="Z7" i="62" s="1"/>
  <c r="X7" i="62"/>
  <c r="V7" i="62"/>
  <c r="U7" i="62"/>
  <c r="M7" i="62"/>
  <c r="K7" i="62"/>
  <c r="J7" i="62"/>
  <c r="H7" i="62"/>
  <c r="F7" i="62"/>
  <c r="C7" i="62"/>
  <c r="Y6" i="62"/>
  <c r="Z6" i="62" s="1"/>
  <c r="X6" i="62"/>
  <c r="U6" i="62"/>
  <c r="V6" i="62" s="1"/>
  <c r="AA6" i="62" s="1"/>
  <c r="AB6" i="62" s="1"/>
  <c r="Q6" i="62"/>
  <c r="M6" i="62"/>
  <c r="K6" i="62"/>
  <c r="J6" i="62"/>
  <c r="H6" i="62"/>
  <c r="F6" i="62"/>
  <c r="X5" i="62"/>
  <c r="Y5" i="62" s="1"/>
  <c r="Z5" i="62" s="1"/>
  <c r="V5" i="62"/>
  <c r="U5" i="62"/>
  <c r="Q5" i="62"/>
  <c r="M5" i="62"/>
  <c r="K5" i="62"/>
  <c r="J5" i="62"/>
  <c r="H5" i="62"/>
  <c r="F5" i="62"/>
  <c r="Y4" i="62"/>
  <c r="Z4" i="62" s="1"/>
  <c r="X4" i="62"/>
  <c r="V4" i="62"/>
  <c r="AA4" i="62" s="1"/>
  <c r="AB4" i="62" s="1"/>
  <c r="U4" i="62"/>
  <c r="Q4" i="62"/>
  <c r="O4" i="62"/>
  <c r="M4" i="62"/>
  <c r="K4" i="62"/>
  <c r="J4" i="62"/>
  <c r="H4" i="62"/>
  <c r="F4" i="62"/>
  <c r="Z3" i="62"/>
  <c r="AA3" i="62" s="1"/>
  <c r="AB3" i="62" s="1"/>
  <c r="Y3" i="62"/>
  <c r="X3" i="62"/>
  <c r="V3" i="62"/>
  <c r="U3" i="62"/>
  <c r="Q3" i="62"/>
  <c r="O3" i="62"/>
  <c r="M3" i="62"/>
  <c r="K3" i="62"/>
  <c r="J3" i="62"/>
  <c r="H3" i="62"/>
  <c r="F3" i="62"/>
  <c r="Y2" i="62"/>
  <c r="Z2" i="62" s="1"/>
  <c r="AA2" i="62" s="1"/>
  <c r="AB2" i="62" s="1"/>
  <c r="X2" i="62"/>
  <c r="V2" i="62"/>
  <c r="U2" i="62"/>
  <c r="Q2" i="62"/>
  <c r="M2" i="62"/>
  <c r="H2" i="62"/>
  <c r="F2" i="62"/>
  <c r="Q1" i="62"/>
  <c r="AA139" i="61"/>
  <c r="AB139" i="61" s="1"/>
  <c r="Y139" i="61"/>
  <c r="Z139" i="61" s="1"/>
  <c r="X139" i="61"/>
  <c r="V139" i="61"/>
  <c r="U139" i="61"/>
  <c r="M139" i="61"/>
  <c r="K139" i="61"/>
  <c r="J139" i="61"/>
  <c r="I139" i="61"/>
  <c r="G139" i="61"/>
  <c r="C139" i="61"/>
  <c r="Y138" i="61"/>
  <c r="Z138" i="61" s="1"/>
  <c r="X138" i="61"/>
  <c r="V138" i="61"/>
  <c r="AA138" i="61" s="1"/>
  <c r="AB138" i="61" s="1"/>
  <c r="U138" i="61"/>
  <c r="M138" i="61"/>
  <c r="K138" i="61"/>
  <c r="J138" i="61"/>
  <c r="I138" i="61"/>
  <c r="G138" i="61"/>
  <c r="C138" i="61"/>
  <c r="Y137" i="61"/>
  <c r="Z137" i="61" s="1"/>
  <c r="AA137" i="61" s="1"/>
  <c r="AB137" i="61" s="1"/>
  <c r="X137" i="61"/>
  <c r="V137" i="61"/>
  <c r="U137" i="61"/>
  <c r="M137" i="61"/>
  <c r="K137" i="61"/>
  <c r="J137" i="61"/>
  <c r="I137" i="61"/>
  <c r="G137" i="61"/>
  <c r="C137" i="61"/>
  <c r="Y136" i="61"/>
  <c r="Z136" i="61" s="1"/>
  <c r="X136" i="61"/>
  <c r="U136" i="61"/>
  <c r="V136" i="61" s="1"/>
  <c r="AA136" i="61" s="1"/>
  <c r="AB136" i="61" s="1"/>
  <c r="M136" i="61"/>
  <c r="K136" i="61"/>
  <c r="J136" i="61"/>
  <c r="I136" i="61"/>
  <c r="G136" i="61"/>
  <c r="C136" i="61"/>
  <c r="X135" i="61"/>
  <c r="Y135" i="61" s="1"/>
  <c r="Z135" i="61" s="1"/>
  <c r="V135" i="61"/>
  <c r="AA135" i="61" s="1"/>
  <c r="AB135" i="61" s="1"/>
  <c r="U135" i="61"/>
  <c r="M135" i="61"/>
  <c r="K135" i="61"/>
  <c r="J135" i="61"/>
  <c r="I135" i="61"/>
  <c r="G135" i="61"/>
  <c r="C135" i="61"/>
  <c r="Y134" i="61"/>
  <c r="Z134" i="61" s="1"/>
  <c r="X134" i="61"/>
  <c r="V134" i="61"/>
  <c r="AA134" i="61" s="1"/>
  <c r="AB134" i="61" s="1"/>
  <c r="U134" i="61"/>
  <c r="M134" i="61"/>
  <c r="K134" i="61"/>
  <c r="L138" i="61" s="1"/>
  <c r="J134" i="61"/>
  <c r="I134" i="61"/>
  <c r="G134" i="61"/>
  <c r="C134" i="61"/>
  <c r="AB133" i="61"/>
  <c r="Y133" i="61"/>
  <c r="Z133" i="61" s="1"/>
  <c r="X133" i="61"/>
  <c r="V133" i="61"/>
  <c r="AA133" i="61" s="1"/>
  <c r="U133" i="61"/>
  <c r="M133" i="61"/>
  <c r="K133" i="61"/>
  <c r="L137" i="61" s="1"/>
  <c r="J133" i="61"/>
  <c r="I133" i="61"/>
  <c r="G133" i="61"/>
  <c r="C133" i="61"/>
  <c r="AA132" i="61"/>
  <c r="AB132" i="61" s="1"/>
  <c r="Y132" i="61"/>
  <c r="Z132" i="61" s="1"/>
  <c r="X132" i="61"/>
  <c r="V132" i="61"/>
  <c r="U132" i="61"/>
  <c r="M132" i="61"/>
  <c r="K132" i="61"/>
  <c r="J132" i="61"/>
  <c r="I132" i="61"/>
  <c r="G132" i="61"/>
  <c r="C132" i="61"/>
  <c r="Y131" i="61"/>
  <c r="Z131" i="61" s="1"/>
  <c r="AA131" i="61" s="1"/>
  <c r="AB131" i="61" s="1"/>
  <c r="X131" i="61"/>
  <c r="V131" i="61"/>
  <c r="U131" i="61"/>
  <c r="M131" i="61"/>
  <c r="K131" i="61"/>
  <c r="J131" i="61"/>
  <c r="I131" i="61"/>
  <c r="G131" i="61"/>
  <c r="C131" i="61"/>
  <c r="Y130" i="61"/>
  <c r="Z130" i="61" s="1"/>
  <c r="X130" i="61"/>
  <c r="U130" i="61"/>
  <c r="V130" i="61" s="1"/>
  <c r="AA130" i="61" s="1"/>
  <c r="AB130" i="61" s="1"/>
  <c r="M130" i="61"/>
  <c r="K130" i="61"/>
  <c r="J130" i="61"/>
  <c r="I130" i="61"/>
  <c r="G130" i="61"/>
  <c r="C130" i="61"/>
  <c r="X129" i="61"/>
  <c r="Y129" i="61" s="1"/>
  <c r="Z129" i="61" s="1"/>
  <c r="AA129" i="61" s="1"/>
  <c r="AB129" i="61" s="1"/>
  <c r="V129" i="61"/>
  <c r="U129" i="61"/>
  <c r="M129" i="61"/>
  <c r="K129" i="61"/>
  <c r="L133" i="61" s="1"/>
  <c r="J129" i="61"/>
  <c r="I129" i="61"/>
  <c r="G129" i="61"/>
  <c r="C129" i="61"/>
  <c r="Z128" i="61"/>
  <c r="AA128" i="61" s="1"/>
  <c r="AB128" i="61" s="1"/>
  <c r="Y128" i="61"/>
  <c r="X128" i="61"/>
  <c r="V128" i="61"/>
  <c r="U128" i="61"/>
  <c r="M128" i="61"/>
  <c r="K128" i="61"/>
  <c r="J128" i="61"/>
  <c r="I128" i="61"/>
  <c r="G128" i="61"/>
  <c r="C128" i="61"/>
  <c r="AA127" i="61"/>
  <c r="AB127" i="61" s="1"/>
  <c r="Y127" i="61"/>
  <c r="Z127" i="61" s="1"/>
  <c r="X127" i="61"/>
  <c r="V127" i="61"/>
  <c r="U127" i="61"/>
  <c r="M127" i="61"/>
  <c r="K127" i="61"/>
  <c r="J127" i="61"/>
  <c r="I127" i="61"/>
  <c r="G127" i="61"/>
  <c r="C127" i="61"/>
  <c r="Y126" i="61"/>
  <c r="Z126" i="61" s="1"/>
  <c r="X126" i="61"/>
  <c r="V126" i="61"/>
  <c r="AA126" i="61" s="1"/>
  <c r="AB126" i="61" s="1"/>
  <c r="U126" i="61"/>
  <c r="M126" i="61"/>
  <c r="K126" i="61"/>
  <c r="J126" i="61"/>
  <c r="I126" i="61"/>
  <c r="G126" i="61"/>
  <c r="C126" i="61"/>
  <c r="Y125" i="61"/>
  <c r="Z125" i="61" s="1"/>
  <c r="X125" i="61"/>
  <c r="V125" i="61"/>
  <c r="AA125" i="61" s="1"/>
  <c r="AB125" i="61" s="1"/>
  <c r="U125" i="61"/>
  <c r="M125" i="61"/>
  <c r="K125" i="61"/>
  <c r="J125" i="61"/>
  <c r="I125" i="61"/>
  <c r="G125" i="61"/>
  <c r="C125" i="61"/>
  <c r="Y124" i="61"/>
  <c r="Z124" i="61" s="1"/>
  <c r="X124" i="61"/>
  <c r="U124" i="61"/>
  <c r="V124" i="61" s="1"/>
  <c r="AA124" i="61" s="1"/>
  <c r="AB124" i="61" s="1"/>
  <c r="M124" i="61"/>
  <c r="K124" i="61"/>
  <c r="J124" i="61"/>
  <c r="I124" i="61"/>
  <c r="G124" i="61"/>
  <c r="C124" i="61"/>
  <c r="X123" i="61"/>
  <c r="Y123" i="61" s="1"/>
  <c r="Z123" i="61" s="1"/>
  <c r="V123" i="61"/>
  <c r="U123" i="61"/>
  <c r="M123" i="61"/>
  <c r="K123" i="61"/>
  <c r="J123" i="61"/>
  <c r="I123" i="61"/>
  <c r="G123" i="61"/>
  <c r="C123" i="61"/>
  <c r="Z122" i="61"/>
  <c r="Y122" i="61"/>
  <c r="X122" i="61"/>
  <c r="V122" i="61"/>
  <c r="AA122" i="61" s="1"/>
  <c r="AB122" i="61" s="1"/>
  <c r="U122" i="61"/>
  <c r="M122" i="61"/>
  <c r="K122" i="61"/>
  <c r="J122" i="61"/>
  <c r="I122" i="61"/>
  <c r="G122" i="61"/>
  <c r="C122" i="61"/>
  <c r="Y121" i="61"/>
  <c r="Z121" i="61" s="1"/>
  <c r="X121" i="61"/>
  <c r="V121" i="61"/>
  <c r="AA121" i="61" s="1"/>
  <c r="AB121" i="61" s="1"/>
  <c r="U121" i="61"/>
  <c r="M121" i="61"/>
  <c r="K121" i="61"/>
  <c r="J121" i="61"/>
  <c r="I121" i="61"/>
  <c r="G121" i="61"/>
  <c r="C121" i="61"/>
  <c r="Y120" i="61"/>
  <c r="Z120" i="61" s="1"/>
  <c r="AA120" i="61" s="1"/>
  <c r="AB120" i="61" s="1"/>
  <c r="X120" i="61"/>
  <c r="V120" i="61"/>
  <c r="U120" i="61"/>
  <c r="M120" i="61"/>
  <c r="K120" i="61"/>
  <c r="L124" i="61" s="1"/>
  <c r="J120" i="61"/>
  <c r="I120" i="61"/>
  <c r="G120" i="61"/>
  <c r="C120" i="61"/>
  <c r="Y119" i="61"/>
  <c r="Z119" i="61" s="1"/>
  <c r="AA119" i="61" s="1"/>
  <c r="AB119" i="61" s="1"/>
  <c r="X119" i="61"/>
  <c r="V119" i="61"/>
  <c r="U119" i="61"/>
  <c r="M119" i="61"/>
  <c r="K119" i="61"/>
  <c r="L123" i="61" s="1"/>
  <c r="J119" i="61"/>
  <c r="I119" i="61"/>
  <c r="G119" i="61"/>
  <c r="C119" i="61"/>
  <c r="Y118" i="61"/>
  <c r="Z118" i="61" s="1"/>
  <c r="X118" i="61"/>
  <c r="U118" i="61"/>
  <c r="V118" i="61" s="1"/>
  <c r="AA118" i="61" s="1"/>
  <c r="AB118" i="61" s="1"/>
  <c r="M118" i="61"/>
  <c r="K118" i="61"/>
  <c r="J118" i="61"/>
  <c r="I118" i="61"/>
  <c r="G118" i="61"/>
  <c r="C118" i="61"/>
  <c r="X117" i="61"/>
  <c r="Y117" i="61" s="1"/>
  <c r="Z117" i="61" s="1"/>
  <c r="AA117" i="61" s="1"/>
  <c r="AB117" i="61" s="1"/>
  <c r="V117" i="61"/>
  <c r="U117" i="61"/>
  <c r="M117" i="61"/>
  <c r="K117" i="61"/>
  <c r="J117" i="61"/>
  <c r="I117" i="61"/>
  <c r="G117" i="61"/>
  <c r="C117" i="61"/>
  <c r="Z116" i="61"/>
  <c r="Y116" i="61"/>
  <c r="X116" i="61"/>
  <c r="V116" i="61"/>
  <c r="AA116" i="61" s="1"/>
  <c r="AB116" i="61" s="1"/>
  <c r="U116" i="61"/>
  <c r="M116" i="61"/>
  <c r="K116" i="61"/>
  <c r="J116" i="61"/>
  <c r="I116" i="61"/>
  <c r="G116" i="61"/>
  <c r="C116" i="61"/>
  <c r="Y115" i="61"/>
  <c r="Z115" i="61" s="1"/>
  <c r="X115" i="61"/>
  <c r="U115" i="61"/>
  <c r="V115" i="61" s="1"/>
  <c r="AA115" i="61" s="1"/>
  <c r="AB115" i="61" s="1"/>
  <c r="M115" i="61"/>
  <c r="K115" i="61"/>
  <c r="J115" i="61"/>
  <c r="I115" i="61"/>
  <c r="G115" i="61"/>
  <c r="C115" i="61"/>
  <c r="X114" i="61"/>
  <c r="Y114" i="61" s="1"/>
  <c r="Z114" i="61" s="1"/>
  <c r="AA114" i="61" s="1"/>
  <c r="AB114" i="61" s="1"/>
  <c r="V114" i="61"/>
  <c r="U114" i="61"/>
  <c r="M114" i="61"/>
  <c r="K114" i="61"/>
  <c r="L118" i="61" s="1"/>
  <c r="J114" i="61"/>
  <c r="I114" i="61"/>
  <c r="G114" i="61"/>
  <c r="C114" i="61"/>
  <c r="Z113" i="61"/>
  <c r="Y113" i="61"/>
  <c r="X113" i="61"/>
  <c r="V113" i="61"/>
  <c r="AA113" i="61" s="1"/>
  <c r="AB113" i="61" s="1"/>
  <c r="U113" i="61"/>
  <c r="M113" i="61"/>
  <c r="K113" i="61"/>
  <c r="J113" i="61"/>
  <c r="I113" i="61"/>
  <c r="G113" i="61"/>
  <c r="C113" i="61"/>
  <c r="Y112" i="61"/>
  <c r="Z112" i="61" s="1"/>
  <c r="X112" i="61"/>
  <c r="U112" i="61"/>
  <c r="V112" i="61" s="1"/>
  <c r="AA112" i="61" s="1"/>
  <c r="AB112" i="61" s="1"/>
  <c r="M112" i="61"/>
  <c r="K112" i="61"/>
  <c r="L116" i="61" s="1"/>
  <c r="J112" i="61"/>
  <c r="I112" i="61"/>
  <c r="G112" i="61"/>
  <c r="C112" i="61"/>
  <c r="X111" i="61"/>
  <c r="Y111" i="61" s="1"/>
  <c r="Z111" i="61" s="1"/>
  <c r="U111" i="61"/>
  <c r="V111" i="61" s="1"/>
  <c r="AA111" i="61" s="1"/>
  <c r="AB111" i="61" s="1"/>
  <c r="M111" i="61"/>
  <c r="K111" i="61"/>
  <c r="J111" i="61"/>
  <c r="I111" i="61"/>
  <c r="G111" i="61"/>
  <c r="C111" i="61"/>
  <c r="AA110" i="61"/>
  <c r="AB110" i="61" s="1"/>
  <c r="X110" i="61"/>
  <c r="Y110" i="61" s="1"/>
  <c r="Z110" i="61" s="1"/>
  <c r="V110" i="61"/>
  <c r="U110" i="61"/>
  <c r="M110" i="61"/>
  <c r="K110" i="61"/>
  <c r="J110" i="61"/>
  <c r="I110" i="61"/>
  <c r="G110" i="61"/>
  <c r="C110" i="61"/>
  <c r="Z109" i="61"/>
  <c r="Y109" i="61"/>
  <c r="X109" i="61"/>
  <c r="V109" i="61"/>
  <c r="AA109" i="61" s="1"/>
  <c r="AB109" i="61" s="1"/>
  <c r="U109" i="61"/>
  <c r="M109" i="61"/>
  <c r="K109" i="61"/>
  <c r="J109" i="61"/>
  <c r="I109" i="61"/>
  <c r="G109" i="61"/>
  <c r="C109" i="61"/>
  <c r="X108" i="61"/>
  <c r="Y108" i="61" s="1"/>
  <c r="Z108" i="61" s="1"/>
  <c r="V108" i="61"/>
  <c r="AA108" i="61" s="1"/>
  <c r="AB108" i="61" s="1"/>
  <c r="U108" i="61"/>
  <c r="M108" i="61"/>
  <c r="K108" i="61"/>
  <c r="J108" i="61"/>
  <c r="I108" i="61"/>
  <c r="G108" i="61"/>
  <c r="C108" i="61"/>
  <c r="Z107" i="61"/>
  <c r="Y107" i="61"/>
  <c r="X107" i="61"/>
  <c r="V107" i="61"/>
  <c r="AA107" i="61" s="1"/>
  <c r="AB107" i="61" s="1"/>
  <c r="U107" i="61"/>
  <c r="M107" i="61"/>
  <c r="K107" i="61"/>
  <c r="J107" i="61"/>
  <c r="I107" i="61"/>
  <c r="G107" i="61"/>
  <c r="C107" i="61"/>
  <c r="Y106" i="61"/>
  <c r="Z106" i="61" s="1"/>
  <c r="X106" i="61"/>
  <c r="U106" i="61"/>
  <c r="V106" i="61" s="1"/>
  <c r="AA106" i="61" s="1"/>
  <c r="AB106" i="61" s="1"/>
  <c r="M106" i="61"/>
  <c r="K106" i="61"/>
  <c r="J106" i="61"/>
  <c r="I106" i="61"/>
  <c r="G106" i="61"/>
  <c r="C106" i="61"/>
  <c r="X105" i="61"/>
  <c r="Y105" i="61" s="1"/>
  <c r="Z105" i="61" s="1"/>
  <c r="U105" i="61"/>
  <c r="V105" i="61" s="1"/>
  <c r="AA105" i="61" s="1"/>
  <c r="AB105" i="61" s="1"/>
  <c r="M105" i="61"/>
  <c r="K105" i="61"/>
  <c r="J105" i="61"/>
  <c r="I105" i="61"/>
  <c r="G105" i="61"/>
  <c r="C105" i="61"/>
  <c r="X104" i="61"/>
  <c r="Y104" i="61" s="1"/>
  <c r="Z104" i="61" s="1"/>
  <c r="AA104" i="61" s="1"/>
  <c r="AB104" i="61" s="1"/>
  <c r="V104" i="61"/>
  <c r="U104" i="61"/>
  <c r="M104" i="61"/>
  <c r="K104" i="61"/>
  <c r="L108" i="61" s="1"/>
  <c r="J104" i="61"/>
  <c r="I104" i="61"/>
  <c r="G104" i="61"/>
  <c r="C104" i="61"/>
  <c r="Z103" i="61"/>
  <c r="Y103" i="61"/>
  <c r="X103" i="61"/>
  <c r="U103" i="61"/>
  <c r="V103" i="61" s="1"/>
  <c r="AA103" i="61" s="1"/>
  <c r="AB103" i="61" s="1"/>
  <c r="M103" i="61"/>
  <c r="K103" i="61"/>
  <c r="L107" i="61" s="1"/>
  <c r="J103" i="61"/>
  <c r="I103" i="61"/>
  <c r="G103" i="61"/>
  <c r="C103" i="61"/>
  <c r="X102" i="61"/>
  <c r="Y102" i="61" s="1"/>
  <c r="Z102" i="61" s="1"/>
  <c r="AA102" i="61" s="1"/>
  <c r="AB102" i="61" s="1"/>
  <c r="V102" i="61"/>
  <c r="U102" i="61"/>
  <c r="M102" i="61"/>
  <c r="K102" i="61"/>
  <c r="J102" i="61"/>
  <c r="I102" i="61"/>
  <c r="G102" i="61"/>
  <c r="C102" i="61"/>
  <c r="Z101" i="61"/>
  <c r="AA101" i="61" s="1"/>
  <c r="AB101" i="61" s="1"/>
  <c r="Y101" i="61"/>
  <c r="X101" i="61"/>
  <c r="V101" i="61"/>
  <c r="U101" i="61"/>
  <c r="M101" i="61"/>
  <c r="L101" i="61"/>
  <c r="K101" i="61"/>
  <c r="J101" i="61"/>
  <c r="I101" i="61"/>
  <c r="G101" i="61"/>
  <c r="C101" i="61"/>
  <c r="Y100" i="61"/>
  <c r="Z100" i="61" s="1"/>
  <c r="X100" i="61"/>
  <c r="U100" i="61"/>
  <c r="V100" i="61" s="1"/>
  <c r="M100" i="61"/>
  <c r="K100" i="61"/>
  <c r="J100" i="61"/>
  <c r="I100" i="61"/>
  <c r="G100" i="61"/>
  <c r="C100" i="61"/>
  <c r="Y99" i="61"/>
  <c r="Z99" i="61" s="1"/>
  <c r="X99" i="61"/>
  <c r="U99" i="61"/>
  <c r="V99" i="61" s="1"/>
  <c r="M99" i="61"/>
  <c r="K99" i="61"/>
  <c r="J99" i="61"/>
  <c r="I99" i="61"/>
  <c r="G99" i="61"/>
  <c r="C99" i="61"/>
  <c r="Y98" i="61"/>
  <c r="Z98" i="61" s="1"/>
  <c r="AA98" i="61" s="1"/>
  <c r="AB98" i="61" s="1"/>
  <c r="X98" i="61"/>
  <c r="V98" i="61"/>
  <c r="U98" i="61"/>
  <c r="M98" i="61"/>
  <c r="K98" i="61"/>
  <c r="J98" i="61"/>
  <c r="I98" i="61"/>
  <c r="G98" i="61"/>
  <c r="C98" i="61"/>
  <c r="Y97" i="61"/>
  <c r="Z97" i="61" s="1"/>
  <c r="X97" i="61"/>
  <c r="V97" i="61"/>
  <c r="AA97" i="61" s="1"/>
  <c r="AB97" i="61" s="1"/>
  <c r="U97" i="61"/>
  <c r="M97" i="61"/>
  <c r="K97" i="61"/>
  <c r="J97" i="61"/>
  <c r="I97" i="61"/>
  <c r="G97" i="61"/>
  <c r="C97" i="61"/>
  <c r="X96" i="61"/>
  <c r="Y96" i="61" s="1"/>
  <c r="Z96" i="61" s="1"/>
  <c r="V96" i="61"/>
  <c r="AA96" i="61" s="1"/>
  <c r="AB96" i="61" s="1"/>
  <c r="U96" i="61"/>
  <c r="M96" i="61"/>
  <c r="K96" i="61"/>
  <c r="L100" i="61" s="1"/>
  <c r="J96" i="61"/>
  <c r="I96" i="61"/>
  <c r="G96" i="61"/>
  <c r="C96" i="61"/>
  <c r="AA95" i="61"/>
  <c r="AB95" i="61" s="1"/>
  <c r="Y95" i="61"/>
  <c r="Z95" i="61" s="1"/>
  <c r="X95" i="61"/>
  <c r="V95" i="61"/>
  <c r="U95" i="61"/>
  <c r="M95" i="61"/>
  <c r="K95" i="61"/>
  <c r="J95" i="61"/>
  <c r="I95" i="61"/>
  <c r="G95" i="61"/>
  <c r="C95" i="61"/>
  <c r="Y94" i="61"/>
  <c r="Z94" i="61" s="1"/>
  <c r="X94" i="61"/>
  <c r="U94" i="61"/>
  <c r="V94" i="61" s="1"/>
  <c r="AA94" i="61" s="1"/>
  <c r="AB94" i="61" s="1"/>
  <c r="M94" i="61"/>
  <c r="K94" i="61"/>
  <c r="L98" i="61" s="1"/>
  <c r="J94" i="61"/>
  <c r="I94" i="61"/>
  <c r="G94" i="61"/>
  <c r="C94" i="61"/>
  <c r="X93" i="61"/>
  <c r="Y93" i="61" s="1"/>
  <c r="Z93" i="61" s="1"/>
  <c r="U93" i="61"/>
  <c r="V93" i="61" s="1"/>
  <c r="AA93" i="61" s="1"/>
  <c r="AB93" i="61" s="1"/>
  <c r="M93" i="61"/>
  <c r="K93" i="61"/>
  <c r="J93" i="61"/>
  <c r="I93" i="61"/>
  <c r="G93" i="61"/>
  <c r="C93" i="61"/>
  <c r="X92" i="61"/>
  <c r="Y92" i="61" s="1"/>
  <c r="Z92" i="61" s="1"/>
  <c r="V92" i="61"/>
  <c r="AA92" i="61" s="1"/>
  <c r="AB92" i="61" s="1"/>
  <c r="U92" i="61"/>
  <c r="M92" i="61"/>
  <c r="K92" i="61"/>
  <c r="J92" i="61"/>
  <c r="I92" i="61"/>
  <c r="G92" i="61"/>
  <c r="C92" i="61"/>
  <c r="Z91" i="61"/>
  <c r="Y91" i="61"/>
  <c r="X91" i="61"/>
  <c r="V91" i="61"/>
  <c r="AA91" i="61" s="1"/>
  <c r="AB91" i="61" s="1"/>
  <c r="U91" i="61"/>
  <c r="M91" i="61"/>
  <c r="K91" i="61"/>
  <c r="L95" i="61" s="1"/>
  <c r="J91" i="61"/>
  <c r="I91" i="61"/>
  <c r="G91" i="61"/>
  <c r="C91" i="61"/>
  <c r="AA90" i="61"/>
  <c r="AB90" i="61" s="1"/>
  <c r="X90" i="61"/>
  <c r="Y90" i="61" s="1"/>
  <c r="Z90" i="61" s="1"/>
  <c r="V90" i="61"/>
  <c r="U90" i="61"/>
  <c r="M90" i="61"/>
  <c r="K90" i="61"/>
  <c r="L94" i="61" s="1"/>
  <c r="J90" i="61"/>
  <c r="I90" i="61"/>
  <c r="G90" i="61"/>
  <c r="C90" i="61"/>
  <c r="Z89" i="61"/>
  <c r="Y89" i="61"/>
  <c r="X89" i="61"/>
  <c r="V89" i="61"/>
  <c r="U89" i="61"/>
  <c r="M89" i="61"/>
  <c r="K89" i="61"/>
  <c r="J89" i="61"/>
  <c r="I89" i="61"/>
  <c r="G89" i="61"/>
  <c r="C89" i="61"/>
  <c r="Y88" i="61"/>
  <c r="Z88" i="61" s="1"/>
  <c r="X88" i="61"/>
  <c r="U88" i="61"/>
  <c r="V88" i="61" s="1"/>
  <c r="AA88" i="61" s="1"/>
  <c r="AB88" i="61" s="1"/>
  <c r="M88" i="61"/>
  <c r="K88" i="61"/>
  <c r="L92" i="61" s="1"/>
  <c r="J88" i="61"/>
  <c r="I88" i="61"/>
  <c r="G88" i="61"/>
  <c r="C88" i="61"/>
  <c r="X87" i="61"/>
  <c r="Y87" i="61" s="1"/>
  <c r="Z87" i="61" s="1"/>
  <c r="U87" i="61"/>
  <c r="V87" i="61" s="1"/>
  <c r="M87" i="61"/>
  <c r="K87" i="61"/>
  <c r="J87" i="61"/>
  <c r="I87" i="61"/>
  <c r="G87" i="61"/>
  <c r="C87" i="61"/>
  <c r="X86" i="61"/>
  <c r="Y86" i="61" s="1"/>
  <c r="Z86" i="61" s="1"/>
  <c r="AA86" i="61" s="1"/>
  <c r="AB86" i="61" s="1"/>
  <c r="V86" i="61"/>
  <c r="U86" i="61"/>
  <c r="M86" i="61"/>
  <c r="K86" i="61"/>
  <c r="J86" i="61"/>
  <c r="I86" i="61"/>
  <c r="G86" i="61"/>
  <c r="C86" i="61"/>
  <c r="Z85" i="61"/>
  <c r="Y85" i="61"/>
  <c r="X85" i="61"/>
  <c r="V85" i="61"/>
  <c r="AA85" i="61" s="1"/>
  <c r="AB85" i="61" s="1"/>
  <c r="U85" i="61"/>
  <c r="M85" i="61"/>
  <c r="K85" i="61"/>
  <c r="J85" i="61"/>
  <c r="I85" i="61"/>
  <c r="G85" i="61"/>
  <c r="C85" i="61"/>
  <c r="AA84" i="61"/>
  <c r="AB84" i="61" s="1"/>
  <c r="X84" i="61"/>
  <c r="Y84" i="61" s="1"/>
  <c r="Z84" i="61" s="1"/>
  <c r="V84" i="61"/>
  <c r="U84" i="61"/>
  <c r="M84" i="61"/>
  <c r="K84" i="61"/>
  <c r="J84" i="61"/>
  <c r="I84" i="61"/>
  <c r="G84" i="61"/>
  <c r="C84" i="61"/>
  <c r="Z83" i="61"/>
  <c r="Y83" i="61"/>
  <c r="X83" i="61"/>
  <c r="V83" i="61"/>
  <c r="U83" i="61"/>
  <c r="M83" i="61"/>
  <c r="K83" i="61"/>
  <c r="J83" i="61"/>
  <c r="I83" i="61"/>
  <c r="G83" i="61"/>
  <c r="C83" i="61"/>
  <c r="Y82" i="61"/>
  <c r="Z82" i="61" s="1"/>
  <c r="X82" i="61"/>
  <c r="U82" i="61"/>
  <c r="V82" i="61" s="1"/>
  <c r="AA82" i="61" s="1"/>
  <c r="AB82" i="61" s="1"/>
  <c r="M82" i="61"/>
  <c r="K82" i="61"/>
  <c r="J82" i="61"/>
  <c r="I82" i="61"/>
  <c r="G82" i="61"/>
  <c r="C82" i="61"/>
  <c r="X81" i="61"/>
  <c r="Y81" i="61" s="1"/>
  <c r="Z81" i="61" s="1"/>
  <c r="U81" i="61"/>
  <c r="V81" i="61" s="1"/>
  <c r="M81" i="61"/>
  <c r="K81" i="61"/>
  <c r="J81" i="61"/>
  <c r="I81" i="61"/>
  <c r="G81" i="61"/>
  <c r="C81" i="61"/>
  <c r="X80" i="61"/>
  <c r="Y80" i="61" s="1"/>
  <c r="Z80" i="61" s="1"/>
  <c r="AA80" i="61" s="1"/>
  <c r="AB80" i="61" s="1"/>
  <c r="V80" i="61"/>
  <c r="U80" i="61"/>
  <c r="M80" i="61"/>
  <c r="K80" i="61"/>
  <c r="L84" i="61" s="1"/>
  <c r="J80" i="61"/>
  <c r="I80" i="61"/>
  <c r="G80" i="61"/>
  <c r="C80" i="61"/>
  <c r="Z79" i="61"/>
  <c r="Y79" i="61"/>
  <c r="X79" i="61"/>
  <c r="U79" i="61"/>
  <c r="V79" i="61" s="1"/>
  <c r="AA79" i="61" s="1"/>
  <c r="AB79" i="61" s="1"/>
  <c r="M79" i="61"/>
  <c r="K79" i="61"/>
  <c r="L83" i="61" s="1"/>
  <c r="J79" i="61"/>
  <c r="I79" i="61"/>
  <c r="G79" i="61"/>
  <c r="C79" i="61"/>
  <c r="X78" i="61"/>
  <c r="Y78" i="61" s="1"/>
  <c r="Z78" i="61" s="1"/>
  <c r="AA78" i="61" s="1"/>
  <c r="AB78" i="61" s="1"/>
  <c r="V78" i="61"/>
  <c r="U78" i="61"/>
  <c r="M78" i="61"/>
  <c r="K78" i="61"/>
  <c r="J78" i="61"/>
  <c r="I78" i="61"/>
  <c r="G78" i="61"/>
  <c r="C78" i="61"/>
  <c r="Z77" i="61"/>
  <c r="AA77" i="61" s="1"/>
  <c r="AB77" i="61" s="1"/>
  <c r="Y77" i="61"/>
  <c r="X77" i="61"/>
  <c r="V77" i="61"/>
  <c r="U77" i="61"/>
  <c r="M77" i="61"/>
  <c r="K77" i="61"/>
  <c r="J77" i="61"/>
  <c r="I77" i="61"/>
  <c r="G77" i="61"/>
  <c r="C77" i="61"/>
  <c r="Y76" i="61"/>
  <c r="Z76" i="61" s="1"/>
  <c r="X76" i="61"/>
  <c r="U76" i="61"/>
  <c r="V76" i="61" s="1"/>
  <c r="M76" i="61"/>
  <c r="K76" i="61"/>
  <c r="L80" i="61" s="1"/>
  <c r="J76" i="61"/>
  <c r="I76" i="61"/>
  <c r="G76" i="61"/>
  <c r="C76" i="61"/>
  <c r="Y75" i="61"/>
  <c r="Z75" i="61" s="1"/>
  <c r="X75" i="61"/>
  <c r="U75" i="61"/>
  <c r="V75" i="61" s="1"/>
  <c r="AA75" i="61" s="1"/>
  <c r="AB75" i="61" s="1"/>
  <c r="M75" i="61"/>
  <c r="K75" i="61"/>
  <c r="J75" i="61"/>
  <c r="I75" i="61"/>
  <c r="G75" i="61"/>
  <c r="C75" i="61"/>
  <c r="Z74" i="61"/>
  <c r="X74" i="61"/>
  <c r="Y74" i="61" s="1"/>
  <c r="U74" i="61"/>
  <c r="V74" i="61" s="1"/>
  <c r="AA74" i="61" s="1"/>
  <c r="AB74" i="61" s="1"/>
  <c r="M74" i="61"/>
  <c r="K74" i="61"/>
  <c r="L78" i="61" s="1"/>
  <c r="J74" i="61"/>
  <c r="I74" i="61"/>
  <c r="G74" i="61"/>
  <c r="C74" i="61"/>
  <c r="X73" i="61"/>
  <c r="Y73" i="61" s="1"/>
  <c r="Z73" i="61" s="1"/>
  <c r="U73" i="61"/>
  <c r="V73" i="61" s="1"/>
  <c r="M73" i="61"/>
  <c r="K73" i="61"/>
  <c r="J73" i="61"/>
  <c r="I73" i="61"/>
  <c r="G73" i="61"/>
  <c r="C73" i="61"/>
  <c r="Y72" i="61"/>
  <c r="Z72" i="61" s="1"/>
  <c r="X72" i="61"/>
  <c r="V72" i="61"/>
  <c r="U72" i="61"/>
  <c r="M72" i="61"/>
  <c r="K72" i="61"/>
  <c r="J72" i="61"/>
  <c r="I72" i="61"/>
  <c r="G72" i="61"/>
  <c r="C72" i="61"/>
  <c r="Z71" i="61"/>
  <c r="Y71" i="61"/>
  <c r="X71" i="61"/>
  <c r="V71" i="61"/>
  <c r="AA71" i="61" s="1"/>
  <c r="AB71" i="61" s="1"/>
  <c r="U71" i="61"/>
  <c r="M71" i="61"/>
  <c r="K71" i="61"/>
  <c r="L75" i="61" s="1"/>
  <c r="J71" i="61"/>
  <c r="I71" i="61"/>
  <c r="G71" i="61"/>
  <c r="C71" i="61"/>
  <c r="Y70" i="61"/>
  <c r="Z70" i="61" s="1"/>
  <c r="X70" i="61"/>
  <c r="U70" i="61"/>
  <c r="V70" i="61" s="1"/>
  <c r="AA70" i="61" s="1"/>
  <c r="AB70" i="61" s="1"/>
  <c r="M70" i="61"/>
  <c r="K70" i="61"/>
  <c r="J70" i="61"/>
  <c r="I70" i="61"/>
  <c r="G70" i="61"/>
  <c r="C70" i="61"/>
  <c r="X69" i="61"/>
  <c r="Y69" i="61" s="1"/>
  <c r="Z69" i="61" s="1"/>
  <c r="U69" i="61"/>
  <c r="V69" i="61" s="1"/>
  <c r="AA69" i="61" s="1"/>
  <c r="AB69" i="61" s="1"/>
  <c r="M69" i="61"/>
  <c r="K69" i="61"/>
  <c r="J69" i="61"/>
  <c r="I69" i="61"/>
  <c r="G69" i="61"/>
  <c r="C69" i="61"/>
  <c r="Y68" i="61"/>
  <c r="Z68" i="61" s="1"/>
  <c r="X68" i="61"/>
  <c r="U68" i="61"/>
  <c r="V68" i="61" s="1"/>
  <c r="M68" i="61"/>
  <c r="L68" i="61"/>
  <c r="K68" i="61"/>
  <c r="J68" i="61"/>
  <c r="I68" i="61"/>
  <c r="G68" i="61"/>
  <c r="C68" i="61"/>
  <c r="AA67" i="61"/>
  <c r="AB67" i="61" s="1"/>
  <c r="X67" i="61"/>
  <c r="Y67" i="61" s="1"/>
  <c r="Z67" i="61" s="1"/>
  <c r="U67" i="61"/>
  <c r="V67" i="61" s="1"/>
  <c r="M67" i="61"/>
  <c r="K67" i="61"/>
  <c r="J67" i="61"/>
  <c r="I67" i="61"/>
  <c r="G67" i="61"/>
  <c r="C67" i="61"/>
  <c r="Y66" i="61"/>
  <c r="Z66" i="61" s="1"/>
  <c r="X66" i="61"/>
  <c r="V66" i="61"/>
  <c r="U66" i="61"/>
  <c r="M66" i="61"/>
  <c r="K66" i="61"/>
  <c r="J66" i="61"/>
  <c r="I66" i="61"/>
  <c r="G66" i="61"/>
  <c r="C66" i="61"/>
  <c r="Z65" i="61"/>
  <c r="AA65" i="61" s="1"/>
  <c r="AB65" i="61" s="1"/>
  <c r="Y65" i="61"/>
  <c r="X65" i="61"/>
  <c r="V65" i="61"/>
  <c r="U65" i="61"/>
  <c r="M65" i="61"/>
  <c r="L65" i="61"/>
  <c r="K65" i="61"/>
  <c r="J65" i="61"/>
  <c r="I65" i="61"/>
  <c r="G65" i="61"/>
  <c r="C65" i="61"/>
  <c r="Y64" i="61"/>
  <c r="Z64" i="61" s="1"/>
  <c r="X64" i="61"/>
  <c r="U64" i="61"/>
  <c r="V64" i="61" s="1"/>
  <c r="AA64" i="61" s="1"/>
  <c r="AB64" i="61" s="1"/>
  <c r="M64" i="61"/>
  <c r="K64" i="61"/>
  <c r="J64" i="61"/>
  <c r="I64" i="61"/>
  <c r="G64" i="61"/>
  <c r="C64" i="61"/>
  <c r="Y63" i="61"/>
  <c r="Z63" i="61" s="1"/>
  <c r="X63" i="61"/>
  <c r="U63" i="61"/>
  <c r="V63" i="61" s="1"/>
  <c r="AA63" i="61" s="1"/>
  <c r="AB63" i="61" s="1"/>
  <c r="M63" i="61"/>
  <c r="K63" i="61"/>
  <c r="L67" i="61" s="1"/>
  <c r="J63" i="61"/>
  <c r="I63" i="61"/>
  <c r="G63" i="61"/>
  <c r="C63" i="61"/>
  <c r="X62" i="61"/>
  <c r="Y62" i="61" s="1"/>
  <c r="Z62" i="61" s="1"/>
  <c r="U62" i="61"/>
  <c r="V62" i="61" s="1"/>
  <c r="M62" i="61"/>
  <c r="K62" i="61"/>
  <c r="J62" i="61"/>
  <c r="I62" i="61"/>
  <c r="G62" i="61"/>
  <c r="C62" i="61"/>
  <c r="X61" i="61"/>
  <c r="Y61" i="61" s="1"/>
  <c r="Z61" i="61" s="1"/>
  <c r="U61" i="61"/>
  <c r="V61" i="61" s="1"/>
  <c r="M61" i="61"/>
  <c r="K61" i="61"/>
  <c r="J61" i="61"/>
  <c r="I61" i="61"/>
  <c r="G61" i="61"/>
  <c r="C61" i="61"/>
  <c r="Y60" i="61"/>
  <c r="Z60" i="61" s="1"/>
  <c r="X60" i="61"/>
  <c r="V60" i="61"/>
  <c r="AA60" i="61" s="1"/>
  <c r="AB60" i="61" s="1"/>
  <c r="U60" i="61"/>
  <c r="M60" i="61"/>
  <c r="K60" i="61"/>
  <c r="J60" i="61"/>
  <c r="I60" i="61"/>
  <c r="G60" i="61"/>
  <c r="C60" i="61"/>
  <c r="Z59" i="61"/>
  <c r="Y59" i="61"/>
  <c r="X59" i="61"/>
  <c r="V59" i="61"/>
  <c r="AA59" i="61" s="1"/>
  <c r="AB59" i="61" s="1"/>
  <c r="U59" i="61"/>
  <c r="M59" i="61"/>
  <c r="K59" i="61"/>
  <c r="L63" i="61" s="1"/>
  <c r="J59" i="61"/>
  <c r="I59" i="61"/>
  <c r="G59" i="61"/>
  <c r="C59" i="61"/>
  <c r="Y58" i="61"/>
  <c r="Z58" i="61" s="1"/>
  <c r="X58" i="61"/>
  <c r="U58" i="61"/>
  <c r="V58" i="61" s="1"/>
  <c r="AA58" i="61" s="1"/>
  <c r="AB58" i="61" s="1"/>
  <c r="M58" i="61"/>
  <c r="K58" i="61"/>
  <c r="L62" i="61" s="1"/>
  <c r="J58" i="61"/>
  <c r="I58" i="61"/>
  <c r="G58" i="61"/>
  <c r="C58" i="61"/>
  <c r="X57" i="61"/>
  <c r="Y57" i="61" s="1"/>
  <c r="Z57" i="61" s="1"/>
  <c r="U57" i="61"/>
  <c r="V57" i="61" s="1"/>
  <c r="M57" i="61"/>
  <c r="K57" i="61"/>
  <c r="J57" i="61"/>
  <c r="I57" i="61"/>
  <c r="G57" i="61"/>
  <c r="C57" i="61"/>
  <c r="Y56" i="61"/>
  <c r="Z56" i="61" s="1"/>
  <c r="X56" i="61"/>
  <c r="U56" i="61"/>
  <c r="V56" i="61" s="1"/>
  <c r="M56" i="61"/>
  <c r="L56" i="61"/>
  <c r="K56" i="61"/>
  <c r="J56" i="61"/>
  <c r="I56" i="61"/>
  <c r="G56" i="61"/>
  <c r="C56" i="61"/>
  <c r="X55" i="61"/>
  <c r="Y55" i="61" s="1"/>
  <c r="Z55" i="61" s="1"/>
  <c r="U55" i="61"/>
  <c r="V55" i="61" s="1"/>
  <c r="M55" i="61"/>
  <c r="K55" i="61"/>
  <c r="J55" i="61"/>
  <c r="I55" i="61"/>
  <c r="G55" i="61"/>
  <c r="C55" i="61"/>
  <c r="Y54" i="61"/>
  <c r="Z54" i="61" s="1"/>
  <c r="X54" i="61"/>
  <c r="V54" i="61"/>
  <c r="U54" i="61"/>
  <c r="M54" i="61"/>
  <c r="K54" i="61"/>
  <c r="J54" i="61"/>
  <c r="I54" i="61"/>
  <c r="G54" i="61"/>
  <c r="C54" i="61"/>
  <c r="Z53" i="61"/>
  <c r="AA53" i="61" s="1"/>
  <c r="AB53" i="61" s="1"/>
  <c r="Y53" i="61"/>
  <c r="X53" i="61"/>
  <c r="V53" i="61"/>
  <c r="U53" i="61"/>
  <c r="M53" i="61"/>
  <c r="K53" i="61"/>
  <c r="J53" i="61"/>
  <c r="I53" i="61"/>
  <c r="G53" i="61"/>
  <c r="C53" i="61"/>
  <c r="Y52" i="61"/>
  <c r="Z52" i="61" s="1"/>
  <c r="X52" i="61"/>
  <c r="U52" i="61"/>
  <c r="V52" i="61" s="1"/>
  <c r="AA52" i="61" s="1"/>
  <c r="AB52" i="61" s="1"/>
  <c r="M52" i="61"/>
  <c r="K52" i="61"/>
  <c r="J52" i="61"/>
  <c r="I52" i="61"/>
  <c r="G52" i="61"/>
  <c r="C52" i="61"/>
  <c r="Y51" i="61"/>
  <c r="Z51" i="61" s="1"/>
  <c r="X51" i="61"/>
  <c r="U51" i="61"/>
  <c r="V51" i="61" s="1"/>
  <c r="M51" i="61"/>
  <c r="K51" i="61"/>
  <c r="L55" i="61" s="1"/>
  <c r="J51" i="61"/>
  <c r="I51" i="61"/>
  <c r="G51" i="61"/>
  <c r="C51" i="61"/>
  <c r="X50" i="61"/>
  <c r="Y50" i="61" s="1"/>
  <c r="Z50" i="61" s="1"/>
  <c r="U50" i="61"/>
  <c r="V50" i="61" s="1"/>
  <c r="M50" i="61"/>
  <c r="K50" i="61"/>
  <c r="J50" i="61"/>
  <c r="I50" i="61"/>
  <c r="G50" i="61"/>
  <c r="C50" i="61"/>
  <c r="X49" i="61"/>
  <c r="Y49" i="61" s="1"/>
  <c r="Z49" i="61" s="1"/>
  <c r="U49" i="61"/>
  <c r="V49" i="61" s="1"/>
  <c r="AA49" i="61" s="1"/>
  <c r="AB49" i="61" s="1"/>
  <c r="M49" i="61"/>
  <c r="K49" i="61"/>
  <c r="J49" i="61"/>
  <c r="I49" i="61"/>
  <c r="G49" i="61"/>
  <c r="C49" i="61"/>
  <c r="Y48" i="61"/>
  <c r="Z48" i="61" s="1"/>
  <c r="X48" i="61"/>
  <c r="V48" i="61"/>
  <c r="AA48" i="61" s="1"/>
  <c r="AB48" i="61" s="1"/>
  <c r="U48" i="61"/>
  <c r="M48" i="61"/>
  <c r="K48" i="61"/>
  <c r="J48" i="61"/>
  <c r="I48" i="61"/>
  <c r="G48" i="61"/>
  <c r="C48" i="61"/>
  <c r="Z47" i="61"/>
  <c r="Y47" i="61"/>
  <c r="X47" i="61"/>
  <c r="V47" i="61"/>
  <c r="U47" i="61"/>
  <c r="M47" i="61"/>
  <c r="K47" i="61"/>
  <c r="J47" i="61"/>
  <c r="I47" i="61"/>
  <c r="G47" i="61"/>
  <c r="C47" i="61"/>
  <c r="AB46" i="61"/>
  <c r="Y46" i="61"/>
  <c r="Z46" i="61" s="1"/>
  <c r="X46" i="61"/>
  <c r="U46" i="61"/>
  <c r="V46" i="61" s="1"/>
  <c r="AA46" i="61" s="1"/>
  <c r="M46" i="61"/>
  <c r="K46" i="61"/>
  <c r="J46" i="61"/>
  <c r="I46" i="61"/>
  <c r="G46" i="61"/>
  <c r="C46" i="61"/>
  <c r="X45" i="61"/>
  <c r="Y45" i="61" s="1"/>
  <c r="Z45" i="61" s="1"/>
  <c r="U45" i="61"/>
  <c r="V45" i="61" s="1"/>
  <c r="M45" i="61"/>
  <c r="K45" i="61"/>
  <c r="J45" i="61"/>
  <c r="I45" i="61"/>
  <c r="G45" i="61"/>
  <c r="C45" i="61"/>
  <c r="Y44" i="61"/>
  <c r="Z44" i="61" s="1"/>
  <c r="X44" i="61"/>
  <c r="U44" i="61"/>
  <c r="V44" i="61" s="1"/>
  <c r="AA44" i="61" s="1"/>
  <c r="AB44" i="61" s="1"/>
  <c r="M44" i="61"/>
  <c r="L44" i="61"/>
  <c r="K44" i="61"/>
  <c r="J44" i="61"/>
  <c r="I44" i="61"/>
  <c r="G44" i="61"/>
  <c r="C44" i="61"/>
  <c r="X43" i="61"/>
  <c r="Y43" i="61" s="1"/>
  <c r="Z43" i="61" s="1"/>
  <c r="U43" i="61"/>
  <c r="V43" i="61" s="1"/>
  <c r="AA43" i="61" s="1"/>
  <c r="AB43" i="61" s="1"/>
  <c r="M43" i="61"/>
  <c r="K43" i="61"/>
  <c r="J43" i="61"/>
  <c r="I43" i="61"/>
  <c r="G43" i="61"/>
  <c r="C43" i="61"/>
  <c r="AB42" i="61"/>
  <c r="Y42" i="61"/>
  <c r="Z42" i="61" s="1"/>
  <c r="X42" i="61"/>
  <c r="V42" i="61"/>
  <c r="AA42" i="61" s="1"/>
  <c r="U42" i="61"/>
  <c r="M42" i="61"/>
  <c r="K42" i="61"/>
  <c r="J42" i="61"/>
  <c r="I42" i="61"/>
  <c r="G42" i="61"/>
  <c r="C42" i="61"/>
  <c r="Z41" i="61"/>
  <c r="AA41" i="61" s="1"/>
  <c r="AB41" i="61" s="1"/>
  <c r="Y41" i="61"/>
  <c r="X41" i="61"/>
  <c r="V41" i="61"/>
  <c r="U41" i="61"/>
  <c r="M41" i="61"/>
  <c r="K41" i="61"/>
  <c r="J41" i="61"/>
  <c r="I41" i="61"/>
  <c r="G41" i="61"/>
  <c r="C41" i="61"/>
  <c r="Y40" i="61"/>
  <c r="Z40" i="61" s="1"/>
  <c r="X40" i="61"/>
  <c r="U40" i="61"/>
  <c r="V40" i="61" s="1"/>
  <c r="M40" i="61"/>
  <c r="K40" i="61"/>
  <c r="J40" i="61"/>
  <c r="I40" i="61"/>
  <c r="G40" i="61"/>
  <c r="C40" i="61"/>
  <c r="Y39" i="61"/>
  <c r="Z39" i="61" s="1"/>
  <c r="X39" i="61"/>
  <c r="U39" i="61"/>
  <c r="V39" i="61" s="1"/>
  <c r="M39" i="61"/>
  <c r="K39" i="61"/>
  <c r="L43" i="61" s="1"/>
  <c r="J39" i="61"/>
  <c r="I39" i="61"/>
  <c r="G39" i="61"/>
  <c r="C39" i="61"/>
  <c r="Z38" i="61"/>
  <c r="X38" i="61"/>
  <c r="Y38" i="61" s="1"/>
  <c r="U38" i="61"/>
  <c r="V38" i="61" s="1"/>
  <c r="AA38" i="61" s="1"/>
  <c r="AB38" i="61" s="1"/>
  <c r="M38" i="61"/>
  <c r="K38" i="61"/>
  <c r="J38" i="61"/>
  <c r="I38" i="61"/>
  <c r="G38" i="61"/>
  <c r="C38" i="61"/>
  <c r="X37" i="61"/>
  <c r="Y37" i="61" s="1"/>
  <c r="Z37" i="61" s="1"/>
  <c r="U37" i="61"/>
  <c r="V37" i="61" s="1"/>
  <c r="AA37" i="61" s="1"/>
  <c r="AB37" i="61" s="1"/>
  <c r="M37" i="61"/>
  <c r="K37" i="61"/>
  <c r="J37" i="61"/>
  <c r="I37" i="61"/>
  <c r="G37" i="61"/>
  <c r="C37" i="61"/>
  <c r="Y36" i="61"/>
  <c r="Z36" i="61" s="1"/>
  <c r="X36" i="61"/>
  <c r="V36" i="61"/>
  <c r="U36" i="61"/>
  <c r="M36" i="61"/>
  <c r="K36" i="61"/>
  <c r="J36" i="61"/>
  <c r="I36" i="61"/>
  <c r="G36" i="61"/>
  <c r="C36" i="61"/>
  <c r="Z35" i="61"/>
  <c r="Y35" i="61"/>
  <c r="X35" i="61"/>
  <c r="V35" i="61"/>
  <c r="AA35" i="61" s="1"/>
  <c r="AB35" i="61" s="1"/>
  <c r="U35" i="61"/>
  <c r="M35" i="61"/>
  <c r="K35" i="61"/>
  <c r="J35" i="61"/>
  <c r="I35" i="61"/>
  <c r="G35" i="61"/>
  <c r="C35" i="61"/>
  <c r="Y34" i="61"/>
  <c r="Z34" i="61" s="1"/>
  <c r="X34" i="61"/>
  <c r="U34" i="61"/>
  <c r="V34" i="61" s="1"/>
  <c r="AA34" i="61" s="1"/>
  <c r="AB34" i="61" s="1"/>
  <c r="M34" i="61"/>
  <c r="K34" i="61"/>
  <c r="J34" i="61"/>
  <c r="I34" i="61"/>
  <c r="G34" i="61"/>
  <c r="C34" i="61"/>
  <c r="X33" i="61"/>
  <c r="Y33" i="61" s="1"/>
  <c r="Z33" i="61" s="1"/>
  <c r="U33" i="61"/>
  <c r="V33" i="61" s="1"/>
  <c r="AA33" i="61" s="1"/>
  <c r="AB33" i="61" s="1"/>
  <c r="M33" i="61"/>
  <c r="K33" i="61"/>
  <c r="J33" i="61"/>
  <c r="I33" i="61"/>
  <c r="G33" i="61"/>
  <c r="C33" i="61"/>
  <c r="Y32" i="61"/>
  <c r="Z32" i="61" s="1"/>
  <c r="X32" i="61"/>
  <c r="U32" i="61"/>
  <c r="V32" i="61" s="1"/>
  <c r="AA32" i="61" s="1"/>
  <c r="AB32" i="61" s="1"/>
  <c r="M32" i="61"/>
  <c r="L32" i="61"/>
  <c r="K32" i="61"/>
  <c r="J32" i="61"/>
  <c r="I32" i="61"/>
  <c r="G32" i="61"/>
  <c r="C32" i="61"/>
  <c r="AA31" i="61"/>
  <c r="AB31" i="61" s="1"/>
  <c r="X31" i="61"/>
  <c r="Y31" i="61" s="1"/>
  <c r="Z31" i="61" s="1"/>
  <c r="U31" i="61"/>
  <c r="V31" i="61" s="1"/>
  <c r="M31" i="61"/>
  <c r="K31" i="61"/>
  <c r="J31" i="61"/>
  <c r="I31" i="61"/>
  <c r="G31" i="61"/>
  <c r="C31" i="61"/>
  <c r="Y30" i="61"/>
  <c r="Z30" i="61" s="1"/>
  <c r="X30" i="61"/>
  <c r="V30" i="61"/>
  <c r="AA30" i="61" s="1"/>
  <c r="AB30" i="61" s="1"/>
  <c r="U30" i="61"/>
  <c r="M30" i="61"/>
  <c r="K30" i="61"/>
  <c r="J30" i="61"/>
  <c r="I30" i="61"/>
  <c r="G30" i="61"/>
  <c r="C30" i="61"/>
  <c r="Z29" i="61"/>
  <c r="AA29" i="61" s="1"/>
  <c r="AB29" i="61" s="1"/>
  <c r="Y29" i="61"/>
  <c r="X29" i="61"/>
  <c r="V29" i="61"/>
  <c r="U29" i="61"/>
  <c r="M29" i="61"/>
  <c r="L29" i="61"/>
  <c r="K29" i="61"/>
  <c r="J29" i="61"/>
  <c r="I29" i="61"/>
  <c r="G29" i="61"/>
  <c r="C29" i="61"/>
  <c r="Y28" i="61"/>
  <c r="Z28" i="61" s="1"/>
  <c r="X28" i="61"/>
  <c r="U28" i="61"/>
  <c r="V28" i="61" s="1"/>
  <c r="M28" i="61"/>
  <c r="K28" i="61"/>
  <c r="J28" i="61"/>
  <c r="C28" i="61"/>
  <c r="Y27" i="61"/>
  <c r="Z27" i="61" s="1"/>
  <c r="X27" i="61"/>
  <c r="U27" i="61"/>
  <c r="V27" i="61" s="1"/>
  <c r="AA27" i="61" s="1"/>
  <c r="AB27" i="61" s="1"/>
  <c r="M27" i="61"/>
  <c r="K27" i="61"/>
  <c r="J27" i="61"/>
  <c r="H27" i="61"/>
  <c r="F27" i="61"/>
  <c r="C27" i="61"/>
  <c r="X26" i="61"/>
  <c r="Y26" i="61" s="1"/>
  <c r="Z26" i="61" s="1"/>
  <c r="U26" i="61"/>
  <c r="V26" i="61" s="1"/>
  <c r="AA26" i="61" s="1"/>
  <c r="AB26" i="61" s="1"/>
  <c r="M26" i="61"/>
  <c r="K26" i="61"/>
  <c r="J26" i="61"/>
  <c r="H26" i="61"/>
  <c r="F26" i="61"/>
  <c r="C26" i="61"/>
  <c r="Y25" i="61"/>
  <c r="Z25" i="61" s="1"/>
  <c r="X25" i="61"/>
  <c r="U25" i="61"/>
  <c r="V25" i="61" s="1"/>
  <c r="AA25" i="61" s="1"/>
  <c r="AB25" i="61" s="1"/>
  <c r="M25" i="61"/>
  <c r="K25" i="61"/>
  <c r="J25" i="61"/>
  <c r="H25" i="61"/>
  <c r="F25" i="61"/>
  <c r="C25" i="61"/>
  <c r="AA24" i="61"/>
  <c r="AB24" i="61" s="1"/>
  <c r="X24" i="61"/>
  <c r="Y24" i="61" s="1"/>
  <c r="Z24" i="61" s="1"/>
  <c r="V24" i="61"/>
  <c r="U24" i="61"/>
  <c r="M24" i="61"/>
  <c r="K24" i="61"/>
  <c r="J24" i="61"/>
  <c r="H24" i="61"/>
  <c r="F24" i="61"/>
  <c r="C24" i="61"/>
  <c r="X23" i="61"/>
  <c r="Y23" i="61" s="1"/>
  <c r="Z23" i="61" s="1"/>
  <c r="V23" i="61"/>
  <c r="AA23" i="61" s="1"/>
  <c r="AB23" i="61" s="1"/>
  <c r="U23" i="61"/>
  <c r="M23" i="61"/>
  <c r="K23" i="61"/>
  <c r="J23" i="61"/>
  <c r="H23" i="61"/>
  <c r="F23" i="61"/>
  <c r="C23" i="61"/>
  <c r="Y22" i="61"/>
  <c r="Z22" i="61" s="1"/>
  <c r="X22" i="61"/>
  <c r="V22" i="61"/>
  <c r="AA22" i="61" s="1"/>
  <c r="AB22" i="61" s="1"/>
  <c r="U22" i="61"/>
  <c r="M22" i="61"/>
  <c r="L22" i="61"/>
  <c r="K22" i="61"/>
  <c r="J22" i="61"/>
  <c r="H22" i="61"/>
  <c r="F22" i="61"/>
  <c r="C22" i="61"/>
  <c r="X21" i="61"/>
  <c r="Y21" i="61" s="1"/>
  <c r="Z21" i="61" s="1"/>
  <c r="V21" i="61"/>
  <c r="AA21" i="61" s="1"/>
  <c r="AB21" i="61" s="1"/>
  <c r="U21" i="61"/>
  <c r="R21" i="61"/>
  <c r="S21" i="61" s="1"/>
  <c r="Q21" i="61" s="1"/>
  <c r="M21" i="61"/>
  <c r="K21" i="61"/>
  <c r="J21" i="61"/>
  <c r="H21" i="61"/>
  <c r="F21" i="61"/>
  <c r="C21" i="61"/>
  <c r="Y20" i="61"/>
  <c r="Z20" i="61" s="1"/>
  <c r="X20" i="61"/>
  <c r="V20" i="61"/>
  <c r="AA20" i="61" s="1"/>
  <c r="AB20" i="61" s="1"/>
  <c r="U20" i="61"/>
  <c r="M20" i="61"/>
  <c r="K20" i="61"/>
  <c r="J20" i="61"/>
  <c r="H20" i="61"/>
  <c r="F20" i="61"/>
  <c r="C20" i="61"/>
  <c r="AA19" i="61"/>
  <c r="AB19" i="61" s="1"/>
  <c r="X19" i="61"/>
  <c r="Y19" i="61" s="1"/>
  <c r="Z19" i="61" s="1"/>
  <c r="U19" i="61"/>
  <c r="V19" i="61" s="1"/>
  <c r="M19" i="61"/>
  <c r="K19" i="61"/>
  <c r="J19" i="61"/>
  <c r="H19" i="61"/>
  <c r="F19" i="61"/>
  <c r="C19" i="61"/>
  <c r="Y18" i="61"/>
  <c r="Z18" i="61" s="1"/>
  <c r="X18" i="61"/>
  <c r="U18" i="61"/>
  <c r="V18" i="61" s="1"/>
  <c r="AA18" i="61" s="1"/>
  <c r="AB18" i="61" s="1"/>
  <c r="O18" i="61"/>
  <c r="M18" i="61"/>
  <c r="L18" i="61"/>
  <c r="K18" i="61"/>
  <c r="J18" i="61"/>
  <c r="H18" i="61"/>
  <c r="F18" i="61"/>
  <c r="C18" i="61"/>
  <c r="Y17" i="61"/>
  <c r="Z17" i="61" s="1"/>
  <c r="X17" i="61"/>
  <c r="U17" i="61"/>
  <c r="V17" i="61" s="1"/>
  <c r="AA17" i="61" s="1"/>
  <c r="AB17" i="61" s="1"/>
  <c r="Q17" i="61"/>
  <c r="M17" i="61"/>
  <c r="K17" i="61"/>
  <c r="L21" i="61" s="1"/>
  <c r="J17" i="61"/>
  <c r="H17" i="61"/>
  <c r="F17" i="61"/>
  <c r="C17" i="61"/>
  <c r="Y16" i="61"/>
  <c r="Z16" i="61" s="1"/>
  <c r="AA16" i="61" s="1"/>
  <c r="AB16" i="61" s="1"/>
  <c r="X16" i="61"/>
  <c r="V16" i="61"/>
  <c r="U16" i="61"/>
  <c r="Q16" i="61"/>
  <c r="R16" i="61" s="1"/>
  <c r="M16" i="61"/>
  <c r="K16" i="61"/>
  <c r="L20" i="61" s="1"/>
  <c r="J16" i="61"/>
  <c r="H16" i="61"/>
  <c r="F16" i="61"/>
  <c r="C16" i="61"/>
  <c r="X15" i="61"/>
  <c r="Y15" i="61" s="1"/>
  <c r="Z15" i="61" s="1"/>
  <c r="U15" i="61"/>
  <c r="V15" i="61" s="1"/>
  <c r="Q15" i="61"/>
  <c r="R15" i="61" s="1"/>
  <c r="O15" i="61"/>
  <c r="M15" i="61"/>
  <c r="K15" i="61"/>
  <c r="L19" i="61" s="1"/>
  <c r="J15" i="61"/>
  <c r="H15" i="61"/>
  <c r="F15" i="61"/>
  <c r="C15" i="61"/>
  <c r="Z14" i="61"/>
  <c r="X14" i="61"/>
  <c r="Y14" i="61" s="1"/>
  <c r="V14" i="61"/>
  <c r="U14" i="61"/>
  <c r="Q14" i="61"/>
  <c r="M14" i="61"/>
  <c r="K14" i="61"/>
  <c r="L16" i="61" s="1"/>
  <c r="J14" i="61"/>
  <c r="H14" i="61"/>
  <c r="F14" i="61"/>
  <c r="C14" i="61"/>
  <c r="Z13" i="61"/>
  <c r="AA13" i="61" s="1"/>
  <c r="AB13" i="61" s="1"/>
  <c r="X13" i="61"/>
  <c r="Y13" i="61" s="1"/>
  <c r="U13" i="61"/>
  <c r="V13" i="61" s="1"/>
  <c r="R13" i="61"/>
  <c r="M13" i="61"/>
  <c r="K13" i="61"/>
  <c r="J13" i="61"/>
  <c r="H13" i="61"/>
  <c r="F13" i="61"/>
  <c r="C13" i="61"/>
  <c r="Y12" i="61"/>
  <c r="Z12" i="61" s="1"/>
  <c r="X12" i="61"/>
  <c r="U12" i="61"/>
  <c r="V12" i="61" s="1"/>
  <c r="AA12" i="61" s="1"/>
  <c r="AB12" i="61" s="1"/>
  <c r="Q12" i="61"/>
  <c r="M12" i="61"/>
  <c r="K12" i="61"/>
  <c r="J12" i="61"/>
  <c r="H12" i="61"/>
  <c r="F12" i="61"/>
  <c r="C12" i="61"/>
  <c r="Y11" i="61"/>
  <c r="Z11" i="61" s="1"/>
  <c r="X11" i="61"/>
  <c r="V11" i="61"/>
  <c r="U11" i="61"/>
  <c r="Q11" i="61"/>
  <c r="M11" i="61"/>
  <c r="K11" i="61"/>
  <c r="J11" i="61"/>
  <c r="H11" i="61"/>
  <c r="F11" i="61"/>
  <c r="C11" i="61"/>
  <c r="Y10" i="61"/>
  <c r="Z10" i="61" s="1"/>
  <c r="AA10" i="61" s="1"/>
  <c r="AB10" i="61" s="1"/>
  <c r="X10" i="61"/>
  <c r="V10" i="61"/>
  <c r="U10" i="61"/>
  <c r="M10" i="61"/>
  <c r="K10" i="61"/>
  <c r="J10" i="61"/>
  <c r="H10" i="61"/>
  <c r="F10" i="61"/>
  <c r="C10" i="61"/>
  <c r="AB9" i="61"/>
  <c r="Z9" i="61"/>
  <c r="AA9" i="61" s="1"/>
  <c r="Y9" i="61"/>
  <c r="X9" i="61"/>
  <c r="V9" i="61"/>
  <c r="U9" i="61"/>
  <c r="M9" i="61"/>
  <c r="K9" i="61"/>
  <c r="L12" i="61" s="1"/>
  <c r="J9" i="61"/>
  <c r="H9" i="61"/>
  <c r="F9" i="61"/>
  <c r="C9" i="61"/>
  <c r="Y8" i="61"/>
  <c r="Z8" i="61" s="1"/>
  <c r="X8" i="61"/>
  <c r="V8" i="61"/>
  <c r="AA8" i="61" s="1"/>
  <c r="AB8" i="61" s="1"/>
  <c r="U8" i="61"/>
  <c r="M8" i="61"/>
  <c r="L8" i="61"/>
  <c r="K8" i="61"/>
  <c r="J8" i="61"/>
  <c r="H8" i="61"/>
  <c r="F8" i="61"/>
  <c r="C8" i="61"/>
  <c r="X7" i="61"/>
  <c r="Y7" i="61" s="1"/>
  <c r="Z7" i="61" s="1"/>
  <c r="V7" i="61"/>
  <c r="U7" i="61"/>
  <c r="M7" i="61"/>
  <c r="L7" i="61"/>
  <c r="K7" i="61"/>
  <c r="J7" i="61"/>
  <c r="H7" i="61"/>
  <c r="F7" i="61"/>
  <c r="C7" i="61"/>
  <c r="X6" i="61"/>
  <c r="Y6" i="61" s="1"/>
  <c r="Z6" i="61" s="1"/>
  <c r="U6" i="61"/>
  <c r="V6" i="61" s="1"/>
  <c r="Q6" i="61"/>
  <c r="M6" i="61"/>
  <c r="K6" i="61"/>
  <c r="J6" i="61"/>
  <c r="H6" i="61"/>
  <c r="F6" i="61"/>
  <c r="C6" i="61"/>
  <c r="Z5" i="61"/>
  <c r="X5" i="61"/>
  <c r="Y5" i="61" s="1"/>
  <c r="V5" i="61"/>
  <c r="U5" i="61"/>
  <c r="Q5" i="61"/>
  <c r="M5" i="61"/>
  <c r="K5" i="61"/>
  <c r="J5" i="61"/>
  <c r="H5" i="61"/>
  <c r="F5" i="61"/>
  <c r="C5" i="61"/>
  <c r="Y4" i="61"/>
  <c r="Z4" i="61" s="1"/>
  <c r="X4" i="61"/>
  <c r="V4" i="61"/>
  <c r="U4" i="61"/>
  <c r="Q4" i="61"/>
  <c r="O4" i="61"/>
  <c r="M4" i="61"/>
  <c r="K4" i="61"/>
  <c r="J4" i="61"/>
  <c r="H4" i="61"/>
  <c r="F4" i="61"/>
  <c r="C4" i="61"/>
  <c r="AB3" i="61"/>
  <c r="X3" i="61"/>
  <c r="Y3" i="61" s="1"/>
  <c r="Z3" i="61" s="1"/>
  <c r="U3" i="61"/>
  <c r="V3" i="61" s="1"/>
  <c r="AA3" i="61" s="1"/>
  <c r="Q3" i="61"/>
  <c r="O3" i="61"/>
  <c r="M3" i="61"/>
  <c r="K3" i="61"/>
  <c r="J3" i="61"/>
  <c r="H3" i="61"/>
  <c r="F3" i="61"/>
  <c r="C3" i="61"/>
  <c r="O16" i="61" s="1"/>
  <c r="X2" i="61"/>
  <c r="Y2" i="61" s="1"/>
  <c r="Z2" i="61" s="1"/>
  <c r="V2" i="61"/>
  <c r="AA2" i="61" s="1"/>
  <c r="AB2" i="61" s="1"/>
  <c r="U2" i="61"/>
  <c r="Q2" i="61"/>
  <c r="M2" i="61"/>
  <c r="H2" i="61"/>
  <c r="F2" i="61"/>
  <c r="C2" i="61"/>
  <c r="Q1" i="61"/>
  <c r="X122" i="60"/>
  <c r="Y122" i="60" s="1"/>
  <c r="Z122" i="60" s="1"/>
  <c r="V122" i="60"/>
  <c r="AA122" i="60" s="1"/>
  <c r="AB122" i="60" s="1"/>
  <c r="U122" i="60"/>
  <c r="M122" i="60"/>
  <c r="K122" i="60"/>
  <c r="L122" i="60" s="1"/>
  <c r="J122" i="60"/>
  <c r="I122" i="60"/>
  <c r="G122" i="60"/>
  <c r="C122" i="60"/>
  <c r="X121" i="60"/>
  <c r="Y121" i="60" s="1"/>
  <c r="Z121" i="60" s="1"/>
  <c r="U121" i="60"/>
  <c r="V121" i="60" s="1"/>
  <c r="M121" i="60"/>
  <c r="L121" i="60"/>
  <c r="K121" i="60"/>
  <c r="J121" i="60"/>
  <c r="I121" i="60"/>
  <c r="G121" i="60"/>
  <c r="C121" i="60"/>
  <c r="X120" i="60"/>
  <c r="Y120" i="60" s="1"/>
  <c r="Z120" i="60" s="1"/>
  <c r="U120" i="60"/>
  <c r="V120" i="60" s="1"/>
  <c r="AA120" i="60" s="1"/>
  <c r="AB120" i="60" s="1"/>
  <c r="M120" i="60"/>
  <c r="L120" i="60"/>
  <c r="K120" i="60"/>
  <c r="J120" i="60"/>
  <c r="I120" i="60"/>
  <c r="G120" i="60"/>
  <c r="C120" i="60"/>
  <c r="X119" i="60"/>
  <c r="Y119" i="60" s="1"/>
  <c r="Z119" i="60" s="1"/>
  <c r="U119" i="60"/>
  <c r="V119" i="60" s="1"/>
  <c r="AA119" i="60" s="1"/>
  <c r="AB119" i="60" s="1"/>
  <c r="M119" i="60"/>
  <c r="L119" i="60"/>
  <c r="K119" i="60"/>
  <c r="J119" i="60"/>
  <c r="I119" i="60"/>
  <c r="G119" i="60"/>
  <c r="C119" i="60"/>
  <c r="X118" i="60"/>
  <c r="Y118" i="60" s="1"/>
  <c r="Z118" i="60" s="1"/>
  <c r="U118" i="60"/>
  <c r="V118" i="60" s="1"/>
  <c r="M118" i="60"/>
  <c r="L118" i="60"/>
  <c r="K118" i="60"/>
  <c r="J118" i="60"/>
  <c r="I118" i="60"/>
  <c r="G118" i="60"/>
  <c r="C118" i="60"/>
  <c r="X117" i="60"/>
  <c r="Y117" i="60" s="1"/>
  <c r="Z117" i="60" s="1"/>
  <c r="V117" i="60"/>
  <c r="U117" i="60"/>
  <c r="M117" i="60"/>
  <c r="L117" i="60"/>
  <c r="K117" i="60"/>
  <c r="J117" i="60"/>
  <c r="I117" i="60"/>
  <c r="G117" i="60"/>
  <c r="C117" i="60"/>
  <c r="X116" i="60"/>
  <c r="Y116" i="60" s="1"/>
  <c r="Z116" i="60" s="1"/>
  <c r="U116" i="60"/>
  <c r="V116" i="60" s="1"/>
  <c r="M116" i="60"/>
  <c r="K116" i="60"/>
  <c r="J116" i="60"/>
  <c r="I116" i="60"/>
  <c r="G116" i="60"/>
  <c r="C116" i="60"/>
  <c r="X115" i="60"/>
  <c r="Y115" i="60" s="1"/>
  <c r="Z115" i="60" s="1"/>
  <c r="V115" i="60"/>
  <c r="U115" i="60"/>
  <c r="M115" i="60"/>
  <c r="L115" i="60"/>
  <c r="K115" i="60"/>
  <c r="J115" i="60"/>
  <c r="I115" i="60"/>
  <c r="G115" i="60"/>
  <c r="C115" i="60"/>
  <c r="Y114" i="60"/>
  <c r="Z114" i="60" s="1"/>
  <c r="X114" i="60"/>
  <c r="U114" i="60"/>
  <c r="V114" i="60" s="1"/>
  <c r="M114" i="60"/>
  <c r="L114" i="60"/>
  <c r="K114" i="60"/>
  <c r="J114" i="60"/>
  <c r="I114" i="60"/>
  <c r="G114" i="60"/>
  <c r="C114" i="60"/>
  <c r="X113" i="60"/>
  <c r="Y113" i="60" s="1"/>
  <c r="Z113" i="60" s="1"/>
  <c r="U113" i="60"/>
  <c r="V113" i="60" s="1"/>
  <c r="AA113" i="60" s="1"/>
  <c r="AB113" i="60" s="1"/>
  <c r="M113" i="60"/>
  <c r="K113" i="60"/>
  <c r="J113" i="60"/>
  <c r="I113" i="60"/>
  <c r="G113" i="60"/>
  <c r="C113" i="60"/>
  <c r="AB112" i="60"/>
  <c r="X112" i="60"/>
  <c r="Y112" i="60" s="1"/>
  <c r="Z112" i="60" s="1"/>
  <c r="U112" i="60"/>
  <c r="V112" i="60" s="1"/>
  <c r="AA112" i="60" s="1"/>
  <c r="M112" i="60"/>
  <c r="K112" i="60"/>
  <c r="L116" i="60" s="1"/>
  <c r="J112" i="60"/>
  <c r="I112" i="60"/>
  <c r="G112" i="60"/>
  <c r="C112" i="60"/>
  <c r="X111" i="60"/>
  <c r="Y111" i="60" s="1"/>
  <c r="Z111" i="60" s="1"/>
  <c r="U111" i="60"/>
  <c r="V111" i="60" s="1"/>
  <c r="AA111" i="60" s="1"/>
  <c r="AB111" i="60" s="1"/>
  <c r="M111" i="60"/>
  <c r="K111" i="60"/>
  <c r="J111" i="60"/>
  <c r="I111" i="60"/>
  <c r="G111" i="60"/>
  <c r="C111" i="60"/>
  <c r="AB110" i="60"/>
  <c r="X110" i="60"/>
  <c r="Y110" i="60" s="1"/>
  <c r="Z110" i="60" s="1"/>
  <c r="V110" i="60"/>
  <c r="AA110" i="60" s="1"/>
  <c r="U110" i="60"/>
  <c r="M110" i="60"/>
  <c r="K110" i="60"/>
  <c r="L113" i="60" s="1"/>
  <c r="J110" i="60"/>
  <c r="I110" i="60"/>
  <c r="G110" i="60"/>
  <c r="C110" i="60"/>
  <c r="X109" i="60"/>
  <c r="Y109" i="60" s="1"/>
  <c r="Z109" i="60" s="1"/>
  <c r="U109" i="60"/>
  <c r="V109" i="60" s="1"/>
  <c r="M109" i="60"/>
  <c r="L109" i="60"/>
  <c r="K109" i="60"/>
  <c r="J109" i="60"/>
  <c r="I109" i="60"/>
  <c r="G109" i="60"/>
  <c r="C109" i="60"/>
  <c r="X108" i="60"/>
  <c r="Y108" i="60" s="1"/>
  <c r="Z108" i="60" s="1"/>
  <c r="U108" i="60"/>
  <c r="V108" i="60" s="1"/>
  <c r="M108" i="60"/>
  <c r="L108" i="60"/>
  <c r="K108" i="60"/>
  <c r="J108" i="60"/>
  <c r="I108" i="60"/>
  <c r="G108" i="60"/>
  <c r="C108" i="60"/>
  <c r="X107" i="60"/>
  <c r="Y107" i="60" s="1"/>
  <c r="Z107" i="60" s="1"/>
  <c r="U107" i="60"/>
  <c r="V107" i="60" s="1"/>
  <c r="M107" i="60"/>
  <c r="L107" i="60"/>
  <c r="K107" i="60"/>
  <c r="J107" i="60"/>
  <c r="I107" i="60"/>
  <c r="G107" i="60"/>
  <c r="C107" i="60"/>
  <c r="X106" i="60"/>
  <c r="Y106" i="60" s="1"/>
  <c r="Z106" i="60" s="1"/>
  <c r="U106" i="60"/>
  <c r="V106" i="60" s="1"/>
  <c r="M106" i="60"/>
  <c r="L106" i="60"/>
  <c r="K106" i="60"/>
  <c r="J106" i="60"/>
  <c r="I106" i="60"/>
  <c r="G106" i="60"/>
  <c r="C106" i="60"/>
  <c r="X105" i="60"/>
  <c r="Y105" i="60" s="1"/>
  <c r="Z105" i="60" s="1"/>
  <c r="V105" i="60"/>
  <c r="AA105" i="60" s="1"/>
  <c r="AB105" i="60" s="1"/>
  <c r="U105" i="60"/>
  <c r="M105" i="60"/>
  <c r="L105" i="60"/>
  <c r="K105" i="60"/>
  <c r="J105" i="60"/>
  <c r="I105" i="60"/>
  <c r="G105" i="60"/>
  <c r="C105" i="60"/>
  <c r="X104" i="60"/>
  <c r="Y104" i="60" s="1"/>
  <c r="Z104" i="60" s="1"/>
  <c r="U104" i="60"/>
  <c r="V104" i="60" s="1"/>
  <c r="M104" i="60"/>
  <c r="K104" i="60"/>
  <c r="J104" i="60"/>
  <c r="I104" i="60"/>
  <c r="G104" i="60"/>
  <c r="C104" i="60"/>
  <c r="Z103" i="60"/>
  <c r="X103" i="60"/>
  <c r="Y103" i="60" s="1"/>
  <c r="V103" i="60"/>
  <c r="AA103" i="60" s="1"/>
  <c r="AB103" i="60" s="1"/>
  <c r="U103" i="60"/>
  <c r="M103" i="60"/>
  <c r="L103" i="60"/>
  <c r="K103" i="60"/>
  <c r="J103" i="60"/>
  <c r="I103" i="60"/>
  <c r="G103" i="60"/>
  <c r="C103" i="60"/>
  <c r="Z102" i="60"/>
  <c r="Y102" i="60"/>
  <c r="X102" i="60"/>
  <c r="U102" i="60"/>
  <c r="V102" i="60" s="1"/>
  <c r="AA102" i="60" s="1"/>
  <c r="AB102" i="60" s="1"/>
  <c r="M102" i="60"/>
  <c r="L102" i="60"/>
  <c r="K102" i="60"/>
  <c r="J102" i="60"/>
  <c r="I102" i="60"/>
  <c r="G102" i="60"/>
  <c r="C102" i="60"/>
  <c r="X101" i="60"/>
  <c r="Y101" i="60" s="1"/>
  <c r="Z101" i="60" s="1"/>
  <c r="U101" i="60"/>
  <c r="V101" i="60" s="1"/>
  <c r="AA101" i="60" s="1"/>
  <c r="AB101" i="60" s="1"/>
  <c r="M101" i="60"/>
  <c r="K101" i="60"/>
  <c r="J101" i="60"/>
  <c r="I101" i="60"/>
  <c r="G101" i="60"/>
  <c r="C101" i="60"/>
  <c r="X100" i="60"/>
  <c r="Y100" i="60" s="1"/>
  <c r="Z100" i="60" s="1"/>
  <c r="U100" i="60"/>
  <c r="V100" i="60" s="1"/>
  <c r="AA100" i="60" s="1"/>
  <c r="AB100" i="60" s="1"/>
  <c r="M100" i="60"/>
  <c r="K100" i="60"/>
  <c r="L104" i="60" s="1"/>
  <c r="J100" i="60"/>
  <c r="I100" i="60"/>
  <c r="G100" i="60"/>
  <c r="C100" i="60"/>
  <c r="X99" i="60"/>
  <c r="Y99" i="60" s="1"/>
  <c r="Z99" i="60" s="1"/>
  <c r="U99" i="60"/>
  <c r="V99" i="60" s="1"/>
  <c r="AA99" i="60" s="1"/>
  <c r="AB99" i="60" s="1"/>
  <c r="M99" i="60"/>
  <c r="K99" i="60"/>
  <c r="J99" i="60"/>
  <c r="I99" i="60"/>
  <c r="G99" i="60"/>
  <c r="C99" i="60"/>
  <c r="X98" i="60"/>
  <c r="Y98" i="60" s="1"/>
  <c r="Z98" i="60" s="1"/>
  <c r="U98" i="60"/>
  <c r="V98" i="60" s="1"/>
  <c r="AA98" i="60" s="1"/>
  <c r="AB98" i="60" s="1"/>
  <c r="M98" i="60"/>
  <c r="K98" i="60"/>
  <c r="L101" i="60" s="1"/>
  <c r="J98" i="60"/>
  <c r="I98" i="60"/>
  <c r="G98" i="60"/>
  <c r="C98" i="60"/>
  <c r="X97" i="60"/>
  <c r="Y97" i="60" s="1"/>
  <c r="Z97" i="60" s="1"/>
  <c r="U97" i="60"/>
  <c r="V97" i="60" s="1"/>
  <c r="M97" i="60"/>
  <c r="L97" i="60"/>
  <c r="K97" i="60"/>
  <c r="J97" i="60"/>
  <c r="I97" i="60"/>
  <c r="G97" i="60"/>
  <c r="C97" i="60"/>
  <c r="X96" i="60"/>
  <c r="Y96" i="60" s="1"/>
  <c r="Z96" i="60" s="1"/>
  <c r="AA96" i="60" s="1"/>
  <c r="AB96" i="60" s="1"/>
  <c r="U96" i="60"/>
  <c r="V96" i="60" s="1"/>
  <c r="M96" i="60"/>
  <c r="L96" i="60"/>
  <c r="K96" i="60"/>
  <c r="J96" i="60"/>
  <c r="I96" i="60"/>
  <c r="G96" i="60"/>
  <c r="C96" i="60"/>
  <c r="X95" i="60"/>
  <c r="Y95" i="60" s="1"/>
  <c r="Z95" i="60" s="1"/>
  <c r="U95" i="60"/>
  <c r="V95" i="60" s="1"/>
  <c r="M95" i="60"/>
  <c r="L95" i="60"/>
  <c r="K95" i="60"/>
  <c r="J95" i="60"/>
  <c r="I95" i="60"/>
  <c r="G95" i="60"/>
  <c r="C95" i="60"/>
  <c r="X94" i="60"/>
  <c r="Y94" i="60" s="1"/>
  <c r="Z94" i="60" s="1"/>
  <c r="U94" i="60"/>
  <c r="V94" i="60" s="1"/>
  <c r="M94" i="60"/>
  <c r="L94" i="60"/>
  <c r="K94" i="60"/>
  <c r="J94" i="60"/>
  <c r="I94" i="60"/>
  <c r="G94" i="60"/>
  <c r="C94" i="60"/>
  <c r="X93" i="60"/>
  <c r="Y93" i="60" s="1"/>
  <c r="Z93" i="60" s="1"/>
  <c r="V93" i="60"/>
  <c r="U93" i="60"/>
  <c r="M93" i="60"/>
  <c r="L93" i="60"/>
  <c r="K93" i="60"/>
  <c r="J93" i="60"/>
  <c r="I93" i="60"/>
  <c r="G93" i="60"/>
  <c r="C93" i="60"/>
  <c r="Y92" i="60"/>
  <c r="Z92" i="60" s="1"/>
  <c r="X92" i="60"/>
  <c r="U92" i="60"/>
  <c r="V92" i="60" s="1"/>
  <c r="M92" i="60"/>
  <c r="K92" i="60"/>
  <c r="J92" i="60"/>
  <c r="I92" i="60"/>
  <c r="G92" i="60"/>
  <c r="C92" i="60"/>
  <c r="X91" i="60"/>
  <c r="Y91" i="60" s="1"/>
  <c r="Z91" i="60" s="1"/>
  <c r="V91" i="60"/>
  <c r="U91" i="60"/>
  <c r="M91" i="60"/>
  <c r="L91" i="60"/>
  <c r="K91" i="60"/>
  <c r="J91" i="60"/>
  <c r="I91" i="60"/>
  <c r="G91" i="60"/>
  <c r="C91" i="60"/>
  <c r="Y90" i="60"/>
  <c r="Z90" i="60" s="1"/>
  <c r="X90" i="60"/>
  <c r="U90" i="60"/>
  <c r="V90" i="60" s="1"/>
  <c r="M90" i="60"/>
  <c r="K90" i="60"/>
  <c r="J90" i="60"/>
  <c r="I90" i="60"/>
  <c r="G90" i="60"/>
  <c r="C90" i="60"/>
  <c r="X89" i="60"/>
  <c r="Y89" i="60" s="1"/>
  <c r="Z89" i="60" s="1"/>
  <c r="U89" i="60"/>
  <c r="V89" i="60" s="1"/>
  <c r="AA89" i="60" s="1"/>
  <c r="AB89" i="60" s="1"/>
  <c r="M89" i="60"/>
  <c r="K89" i="60"/>
  <c r="J89" i="60"/>
  <c r="I89" i="60"/>
  <c r="G89" i="60"/>
  <c r="C89" i="60"/>
  <c r="AB88" i="60"/>
  <c r="X88" i="60"/>
  <c r="Y88" i="60" s="1"/>
  <c r="Z88" i="60" s="1"/>
  <c r="U88" i="60"/>
  <c r="V88" i="60" s="1"/>
  <c r="AA88" i="60" s="1"/>
  <c r="M88" i="60"/>
  <c r="K88" i="60"/>
  <c r="L92" i="60" s="1"/>
  <c r="J88" i="60"/>
  <c r="I88" i="60"/>
  <c r="G88" i="60"/>
  <c r="C88" i="60"/>
  <c r="X87" i="60"/>
  <c r="Y87" i="60" s="1"/>
  <c r="Z87" i="60" s="1"/>
  <c r="U87" i="60"/>
  <c r="V87" i="60" s="1"/>
  <c r="AA87" i="60" s="1"/>
  <c r="AB87" i="60" s="1"/>
  <c r="M87" i="60"/>
  <c r="K87" i="60"/>
  <c r="J87" i="60"/>
  <c r="I87" i="60"/>
  <c r="G87" i="60"/>
  <c r="C87" i="60"/>
  <c r="X86" i="60"/>
  <c r="Y86" i="60" s="1"/>
  <c r="Z86" i="60" s="1"/>
  <c r="U86" i="60"/>
  <c r="V86" i="60" s="1"/>
  <c r="AA86" i="60" s="1"/>
  <c r="AB86" i="60" s="1"/>
  <c r="M86" i="60"/>
  <c r="K86" i="60"/>
  <c r="J86" i="60"/>
  <c r="I86" i="60"/>
  <c r="G86" i="60"/>
  <c r="C86" i="60"/>
  <c r="X85" i="60"/>
  <c r="Y85" i="60" s="1"/>
  <c r="Z85" i="60" s="1"/>
  <c r="U85" i="60"/>
  <c r="V85" i="60" s="1"/>
  <c r="M85" i="60"/>
  <c r="L85" i="60"/>
  <c r="K85" i="60"/>
  <c r="J85" i="60"/>
  <c r="I85" i="60"/>
  <c r="G85" i="60"/>
  <c r="C85" i="60"/>
  <c r="X84" i="60"/>
  <c r="Y84" i="60" s="1"/>
  <c r="Z84" i="60" s="1"/>
  <c r="U84" i="60"/>
  <c r="V84" i="60" s="1"/>
  <c r="AA84" i="60" s="1"/>
  <c r="AB84" i="60" s="1"/>
  <c r="M84" i="60"/>
  <c r="L84" i="60"/>
  <c r="K84" i="60"/>
  <c r="J84" i="60"/>
  <c r="I84" i="60"/>
  <c r="G84" i="60"/>
  <c r="C84" i="60"/>
  <c r="X83" i="60"/>
  <c r="Y83" i="60" s="1"/>
  <c r="Z83" i="60" s="1"/>
  <c r="U83" i="60"/>
  <c r="V83" i="60" s="1"/>
  <c r="M83" i="60"/>
  <c r="L83" i="60"/>
  <c r="K83" i="60"/>
  <c r="J83" i="60"/>
  <c r="I83" i="60"/>
  <c r="G83" i="60"/>
  <c r="C83" i="60"/>
  <c r="X82" i="60"/>
  <c r="Y82" i="60" s="1"/>
  <c r="Z82" i="60" s="1"/>
  <c r="U82" i="60"/>
  <c r="V82" i="60" s="1"/>
  <c r="M82" i="60"/>
  <c r="L82" i="60"/>
  <c r="K82" i="60"/>
  <c r="J82" i="60"/>
  <c r="I82" i="60"/>
  <c r="G82" i="60"/>
  <c r="C82" i="60"/>
  <c r="X81" i="60"/>
  <c r="Y81" i="60" s="1"/>
  <c r="Z81" i="60" s="1"/>
  <c r="V81" i="60"/>
  <c r="U81" i="60"/>
  <c r="M81" i="60"/>
  <c r="L81" i="60"/>
  <c r="K81" i="60"/>
  <c r="J81" i="60"/>
  <c r="I81" i="60"/>
  <c r="G81" i="60"/>
  <c r="C81" i="60"/>
  <c r="Y80" i="60"/>
  <c r="Z80" i="60" s="1"/>
  <c r="X80" i="60"/>
  <c r="U80" i="60"/>
  <c r="V80" i="60" s="1"/>
  <c r="M80" i="60"/>
  <c r="K80" i="60"/>
  <c r="J80" i="60"/>
  <c r="I80" i="60"/>
  <c r="G80" i="60"/>
  <c r="C80" i="60"/>
  <c r="Z79" i="60"/>
  <c r="X79" i="60"/>
  <c r="Y79" i="60" s="1"/>
  <c r="V79" i="60"/>
  <c r="AA79" i="60" s="1"/>
  <c r="AB79" i="60" s="1"/>
  <c r="U79" i="60"/>
  <c r="M79" i="60"/>
  <c r="L79" i="60"/>
  <c r="K79" i="60"/>
  <c r="J79" i="60"/>
  <c r="I79" i="60"/>
  <c r="G79" i="60"/>
  <c r="C79" i="60"/>
  <c r="Z78" i="60"/>
  <c r="Y78" i="60"/>
  <c r="X78" i="60"/>
  <c r="U78" i="60"/>
  <c r="V78" i="60" s="1"/>
  <c r="AA78" i="60" s="1"/>
  <c r="AB78" i="60" s="1"/>
  <c r="M78" i="60"/>
  <c r="K78" i="60"/>
  <c r="J78" i="60"/>
  <c r="I78" i="60"/>
  <c r="G78" i="60"/>
  <c r="C78" i="60"/>
  <c r="X77" i="60"/>
  <c r="Y77" i="60" s="1"/>
  <c r="Z77" i="60" s="1"/>
  <c r="U77" i="60"/>
  <c r="V77" i="60" s="1"/>
  <c r="AA77" i="60" s="1"/>
  <c r="AB77" i="60" s="1"/>
  <c r="M77" i="60"/>
  <c r="K77" i="60"/>
  <c r="J77" i="60"/>
  <c r="I77" i="60"/>
  <c r="G77" i="60"/>
  <c r="C77" i="60"/>
  <c r="X76" i="60"/>
  <c r="Y76" i="60" s="1"/>
  <c r="Z76" i="60" s="1"/>
  <c r="U76" i="60"/>
  <c r="V76" i="60" s="1"/>
  <c r="M76" i="60"/>
  <c r="K76" i="60"/>
  <c r="L80" i="60" s="1"/>
  <c r="J76" i="60"/>
  <c r="I76" i="60"/>
  <c r="G76" i="60"/>
  <c r="C76" i="60"/>
  <c r="AB75" i="60"/>
  <c r="X75" i="60"/>
  <c r="Y75" i="60" s="1"/>
  <c r="Z75" i="60" s="1"/>
  <c r="V75" i="60"/>
  <c r="AA75" i="60" s="1"/>
  <c r="U75" i="60"/>
  <c r="M75" i="60"/>
  <c r="K75" i="60"/>
  <c r="J75" i="60"/>
  <c r="I75" i="60"/>
  <c r="G75" i="60"/>
  <c r="C75" i="60"/>
  <c r="X74" i="60"/>
  <c r="Y74" i="60" s="1"/>
  <c r="Z74" i="60" s="1"/>
  <c r="U74" i="60"/>
  <c r="V74" i="60" s="1"/>
  <c r="AA74" i="60" s="1"/>
  <c r="AB74" i="60" s="1"/>
  <c r="M74" i="60"/>
  <c r="K74" i="60"/>
  <c r="L78" i="60" s="1"/>
  <c r="J74" i="60"/>
  <c r="I74" i="60"/>
  <c r="G74" i="60"/>
  <c r="C74" i="60"/>
  <c r="X73" i="60"/>
  <c r="Y73" i="60" s="1"/>
  <c r="Z73" i="60" s="1"/>
  <c r="AA73" i="60" s="1"/>
  <c r="AB73" i="60" s="1"/>
  <c r="U73" i="60"/>
  <c r="V73" i="60" s="1"/>
  <c r="M73" i="60"/>
  <c r="L73" i="60"/>
  <c r="K73" i="60"/>
  <c r="J73" i="60"/>
  <c r="I73" i="60"/>
  <c r="G73" i="60"/>
  <c r="C73" i="60"/>
  <c r="X72" i="60"/>
  <c r="Y72" i="60" s="1"/>
  <c r="Z72" i="60" s="1"/>
  <c r="U72" i="60"/>
  <c r="V72" i="60" s="1"/>
  <c r="AA72" i="60" s="1"/>
  <c r="AB72" i="60" s="1"/>
  <c r="M72" i="60"/>
  <c r="K72" i="60"/>
  <c r="J72" i="60"/>
  <c r="I72" i="60"/>
  <c r="G72" i="60"/>
  <c r="C72" i="60"/>
  <c r="X71" i="60"/>
  <c r="Y71" i="60" s="1"/>
  <c r="Z71" i="60" s="1"/>
  <c r="U71" i="60"/>
  <c r="V71" i="60" s="1"/>
  <c r="M71" i="60"/>
  <c r="K71" i="60"/>
  <c r="J71" i="60"/>
  <c r="I71" i="60"/>
  <c r="G71" i="60"/>
  <c r="C71" i="60"/>
  <c r="Z70" i="60"/>
  <c r="X70" i="60"/>
  <c r="Y70" i="60" s="1"/>
  <c r="U70" i="60"/>
  <c r="V70" i="60" s="1"/>
  <c r="M70" i="60"/>
  <c r="K70" i="60"/>
  <c r="J70" i="60"/>
  <c r="I70" i="60"/>
  <c r="G70" i="60"/>
  <c r="C70" i="60"/>
  <c r="X69" i="60"/>
  <c r="Y69" i="60" s="1"/>
  <c r="Z69" i="60" s="1"/>
  <c r="V69" i="60"/>
  <c r="U69" i="60"/>
  <c r="M69" i="60"/>
  <c r="K69" i="60"/>
  <c r="J69" i="60"/>
  <c r="I69" i="60"/>
  <c r="G69" i="60"/>
  <c r="C69" i="60"/>
  <c r="Y68" i="60"/>
  <c r="Z68" i="60" s="1"/>
  <c r="X68" i="60"/>
  <c r="U68" i="60"/>
  <c r="V68" i="60" s="1"/>
  <c r="AA68" i="60" s="1"/>
  <c r="AB68" i="60" s="1"/>
  <c r="M68" i="60"/>
  <c r="K68" i="60"/>
  <c r="L70" i="60" s="1"/>
  <c r="J68" i="60"/>
  <c r="I68" i="60"/>
  <c r="G68" i="60"/>
  <c r="C68" i="60"/>
  <c r="X67" i="60"/>
  <c r="Y67" i="60" s="1"/>
  <c r="Z67" i="60" s="1"/>
  <c r="V67" i="60"/>
  <c r="AA67" i="60" s="1"/>
  <c r="AB67" i="60" s="1"/>
  <c r="U67" i="60"/>
  <c r="M67" i="60"/>
  <c r="L67" i="60"/>
  <c r="K67" i="60"/>
  <c r="J67" i="60"/>
  <c r="I67" i="60"/>
  <c r="G67" i="60"/>
  <c r="C67" i="60"/>
  <c r="Y66" i="60"/>
  <c r="Z66" i="60" s="1"/>
  <c r="X66" i="60"/>
  <c r="U66" i="60"/>
  <c r="V66" i="60" s="1"/>
  <c r="M66" i="60"/>
  <c r="L66" i="60"/>
  <c r="K66" i="60"/>
  <c r="J66" i="60"/>
  <c r="I66" i="60"/>
  <c r="G66" i="60"/>
  <c r="C66" i="60"/>
  <c r="Y65" i="60"/>
  <c r="Z65" i="60" s="1"/>
  <c r="X65" i="60"/>
  <c r="U65" i="60"/>
  <c r="V65" i="60" s="1"/>
  <c r="AA65" i="60" s="1"/>
  <c r="AB65" i="60" s="1"/>
  <c r="M65" i="60"/>
  <c r="K65" i="60"/>
  <c r="J65" i="60"/>
  <c r="I65" i="60"/>
  <c r="G65" i="60"/>
  <c r="C65" i="60"/>
  <c r="X64" i="60"/>
  <c r="Y64" i="60" s="1"/>
  <c r="Z64" i="60" s="1"/>
  <c r="U64" i="60"/>
  <c r="V64" i="60" s="1"/>
  <c r="M64" i="60"/>
  <c r="K64" i="60"/>
  <c r="L68" i="60" s="1"/>
  <c r="J64" i="60"/>
  <c r="I64" i="60"/>
  <c r="G64" i="60"/>
  <c r="C64" i="60"/>
  <c r="AB63" i="60"/>
  <c r="X63" i="60"/>
  <c r="Y63" i="60" s="1"/>
  <c r="Z63" i="60" s="1"/>
  <c r="V63" i="60"/>
  <c r="AA63" i="60" s="1"/>
  <c r="U63" i="60"/>
  <c r="M63" i="60"/>
  <c r="K63" i="60"/>
  <c r="J63" i="60"/>
  <c r="I63" i="60"/>
  <c r="G63" i="60"/>
  <c r="C63" i="60"/>
  <c r="X62" i="60"/>
  <c r="Y62" i="60" s="1"/>
  <c r="Z62" i="60" s="1"/>
  <c r="U62" i="60"/>
  <c r="V62" i="60" s="1"/>
  <c r="M62" i="60"/>
  <c r="K62" i="60"/>
  <c r="J62" i="60"/>
  <c r="I62" i="60"/>
  <c r="G62" i="60"/>
  <c r="C62" i="60"/>
  <c r="X61" i="60"/>
  <c r="Y61" i="60" s="1"/>
  <c r="Z61" i="60" s="1"/>
  <c r="AA61" i="60" s="1"/>
  <c r="AB61" i="60" s="1"/>
  <c r="U61" i="60"/>
  <c r="V61" i="60" s="1"/>
  <c r="M61" i="60"/>
  <c r="L61" i="60"/>
  <c r="K61" i="60"/>
  <c r="J61" i="60"/>
  <c r="I61" i="60"/>
  <c r="G61" i="60"/>
  <c r="C61" i="60"/>
  <c r="X60" i="60"/>
  <c r="Y60" i="60" s="1"/>
  <c r="Z60" i="60" s="1"/>
  <c r="U60" i="60"/>
  <c r="V60" i="60" s="1"/>
  <c r="M60" i="60"/>
  <c r="L60" i="60"/>
  <c r="K60" i="60"/>
  <c r="J60" i="60"/>
  <c r="I60" i="60"/>
  <c r="G60" i="60"/>
  <c r="C60" i="60"/>
  <c r="X59" i="60"/>
  <c r="Y59" i="60" s="1"/>
  <c r="Z59" i="60" s="1"/>
  <c r="U59" i="60"/>
  <c r="V59" i="60" s="1"/>
  <c r="M59" i="60"/>
  <c r="K59" i="60"/>
  <c r="J59" i="60"/>
  <c r="I59" i="60"/>
  <c r="G59" i="60"/>
  <c r="C59" i="60"/>
  <c r="Z58" i="60"/>
  <c r="X58" i="60"/>
  <c r="Y58" i="60" s="1"/>
  <c r="U58" i="60"/>
  <c r="V58" i="60" s="1"/>
  <c r="M58" i="60"/>
  <c r="K58" i="60"/>
  <c r="J58" i="60"/>
  <c r="I58" i="60"/>
  <c r="G58" i="60"/>
  <c r="C58" i="60"/>
  <c r="X57" i="60"/>
  <c r="Y57" i="60" s="1"/>
  <c r="Z57" i="60" s="1"/>
  <c r="V57" i="60"/>
  <c r="U57" i="60"/>
  <c r="M57" i="60"/>
  <c r="L57" i="60"/>
  <c r="K57" i="60"/>
  <c r="J57" i="60"/>
  <c r="I57" i="60"/>
  <c r="G57" i="60"/>
  <c r="C57" i="60"/>
  <c r="Y56" i="60"/>
  <c r="Z56" i="60" s="1"/>
  <c r="X56" i="60"/>
  <c r="V56" i="60"/>
  <c r="AA56" i="60" s="1"/>
  <c r="AB56" i="60" s="1"/>
  <c r="U56" i="60"/>
  <c r="M56" i="60"/>
  <c r="K56" i="60"/>
  <c r="L58" i="60" s="1"/>
  <c r="J56" i="60"/>
  <c r="I56" i="60"/>
  <c r="G56" i="60"/>
  <c r="C56" i="60"/>
  <c r="Y55" i="60"/>
  <c r="Z55" i="60" s="1"/>
  <c r="X55" i="60"/>
  <c r="V55" i="60"/>
  <c r="AA55" i="60" s="1"/>
  <c r="AB55" i="60" s="1"/>
  <c r="U55" i="60"/>
  <c r="M55" i="60"/>
  <c r="L55" i="60"/>
  <c r="K55" i="60"/>
  <c r="J55" i="60"/>
  <c r="I55" i="60"/>
  <c r="G55" i="60"/>
  <c r="C55" i="60"/>
  <c r="Y54" i="60"/>
  <c r="Z54" i="60" s="1"/>
  <c r="X54" i="60"/>
  <c r="V54" i="60"/>
  <c r="AA54" i="60" s="1"/>
  <c r="AB54" i="60" s="1"/>
  <c r="U54" i="60"/>
  <c r="M54" i="60"/>
  <c r="L54" i="60"/>
  <c r="K54" i="60"/>
  <c r="J54" i="60"/>
  <c r="I54" i="60"/>
  <c r="G54" i="60"/>
  <c r="C54" i="60"/>
  <c r="AA53" i="60"/>
  <c r="AB53" i="60" s="1"/>
  <c r="Y53" i="60"/>
  <c r="Z53" i="60" s="1"/>
  <c r="X53" i="60"/>
  <c r="U53" i="60"/>
  <c r="V53" i="60" s="1"/>
  <c r="M53" i="60"/>
  <c r="K53" i="60"/>
  <c r="J53" i="60"/>
  <c r="I53" i="60"/>
  <c r="G53" i="60"/>
  <c r="C53" i="60"/>
  <c r="X52" i="60"/>
  <c r="Y52" i="60" s="1"/>
  <c r="Z52" i="60" s="1"/>
  <c r="U52" i="60"/>
  <c r="V52" i="60" s="1"/>
  <c r="M52" i="60"/>
  <c r="K52" i="60"/>
  <c r="L56" i="60" s="1"/>
  <c r="J52" i="60"/>
  <c r="I52" i="60"/>
  <c r="G52" i="60"/>
  <c r="C52" i="60"/>
  <c r="X51" i="60"/>
  <c r="Y51" i="60" s="1"/>
  <c r="Z51" i="60" s="1"/>
  <c r="V51" i="60"/>
  <c r="AA51" i="60" s="1"/>
  <c r="AB51" i="60" s="1"/>
  <c r="U51" i="60"/>
  <c r="M51" i="60"/>
  <c r="K51" i="60"/>
  <c r="J51" i="60"/>
  <c r="I51" i="60"/>
  <c r="G51" i="60"/>
  <c r="C51" i="60"/>
  <c r="Y50" i="60"/>
  <c r="Z50" i="60" s="1"/>
  <c r="X50" i="60"/>
  <c r="U50" i="60"/>
  <c r="V50" i="60" s="1"/>
  <c r="AA50" i="60" s="1"/>
  <c r="AB50" i="60" s="1"/>
  <c r="M50" i="60"/>
  <c r="L50" i="60"/>
  <c r="K50" i="60"/>
  <c r="J50" i="60"/>
  <c r="I50" i="60"/>
  <c r="G50" i="60"/>
  <c r="C50" i="60"/>
  <c r="X49" i="60"/>
  <c r="Y49" i="60" s="1"/>
  <c r="Z49" i="60" s="1"/>
  <c r="U49" i="60"/>
  <c r="V49" i="60" s="1"/>
  <c r="M49" i="60"/>
  <c r="L49" i="60"/>
  <c r="K49" i="60"/>
  <c r="J49" i="60"/>
  <c r="I49" i="60"/>
  <c r="G49" i="60"/>
  <c r="C49" i="60"/>
  <c r="X48" i="60"/>
  <c r="Y48" i="60" s="1"/>
  <c r="Z48" i="60" s="1"/>
  <c r="V48" i="60"/>
  <c r="AA48" i="60" s="1"/>
  <c r="AB48" i="60" s="1"/>
  <c r="U48" i="60"/>
  <c r="M48" i="60"/>
  <c r="L48" i="60"/>
  <c r="K48" i="60"/>
  <c r="J48" i="60"/>
  <c r="I48" i="60"/>
  <c r="G48" i="60"/>
  <c r="C48" i="60"/>
  <c r="X47" i="60"/>
  <c r="Y47" i="60" s="1"/>
  <c r="Z47" i="60" s="1"/>
  <c r="U47" i="60"/>
  <c r="V47" i="60" s="1"/>
  <c r="M47" i="60"/>
  <c r="L47" i="60"/>
  <c r="K47" i="60"/>
  <c r="J47" i="60"/>
  <c r="I47" i="60"/>
  <c r="G47" i="60"/>
  <c r="C47" i="60"/>
  <c r="X46" i="60"/>
  <c r="Y46" i="60" s="1"/>
  <c r="Z46" i="60" s="1"/>
  <c r="U46" i="60"/>
  <c r="V46" i="60" s="1"/>
  <c r="AA46" i="60" s="1"/>
  <c r="AB46" i="60" s="1"/>
  <c r="M46" i="60"/>
  <c r="L46" i="60"/>
  <c r="K46" i="60"/>
  <c r="J46" i="60"/>
  <c r="I46" i="60"/>
  <c r="G46" i="60"/>
  <c r="C46" i="60"/>
  <c r="X45" i="60"/>
  <c r="Y45" i="60" s="1"/>
  <c r="Z45" i="60" s="1"/>
  <c r="U45" i="60"/>
  <c r="V45" i="60" s="1"/>
  <c r="AA45" i="60" s="1"/>
  <c r="AB45" i="60" s="1"/>
  <c r="M45" i="60"/>
  <c r="K45" i="60"/>
  <c r="J45" i="60"/>
  <c r="I45" i="60"/>
  <c r="G45" i="60"/>
  <c r="C45" i="60"/>
  <c r="X44" i="60"/>
  <c r="Y44" i="60" s="1"/>
  <c r="Z44" i="60" s="1"/>
  <c r="U44" i="60"/>
  <c r="V44" i="60" s="1"/>
  <c r="M44" i="60"/>
  <c r="K44" i="60"/>
  <c r="J44" i="60"/>
  <c r="I44" i="60"/>
  <c r="G44" i="60"/>
  <c r="C44" i="60"/>
  <c r="Y43" i="60"/>
  <c r="Z43" i="60" s="1"/>
  <c r="AA43" i="60" s="1"/>
  <c r="AB43" i="60" s="1"/>
  <c r="X43" i="60"/>
  <c r="V43" i="60"/>
  <c r="U43" i="60"/>
  <c r="M43" i="60"/>
  <c r="K43" i="60"/>
  <c r="J43" i="60"/>
  <c r="I43" i="60"/>
  <c r="G43" i="60"/>
  <c r="C43" i="60"/>
  <c r="Y42" i="60"/>
  <c r="Z42" i="60" s="1"/>
  <c r="X42" i="60"/>
  <c r="U42" i="60"/>
  <c r="V42" i="60" s="1"/>
  <c r="AA42" i="60" s="1"/>
  <c r="AB42" i="60" s="1"/>
  <c r="M42" i="60"/>
  <c r="K42" i="60"/>
  <c r="J42" i="60"/>
  <c r="I42" i="60"/>
  <c r="G42" i="60"/>
  <c r="C42" i="60"/>
  <c r="Y41" i="60"/>
  <c r="Z41" i="60" s="1"/>
  <c r="X41" i="60"/>
  <c r="U41" i="60"/>
  <c r="V41" i="60" s="1"/>
  <c r="AA41" i="60" s="1"/>
  <c r="AB41" i="60" s="1"/>
  <c r="M41" i="60"/>
  <c r="K41" i="60"/>
  <c r="L45" i="60" s="1"/>
  <c r="J41" i="60"/>
  <c r="I41" i="60"/>
  <c r="G41" i="60"/>
  <c r="C41" i="60"/>
  <c r="X40" i="60"/>
  <c r="Y40" i="60" s="1"/>
  <c r="Z40" i="60" s="1"/>
  <c r="U40" i="60"/>
  <c r="V40" i="60" s="1"/>
  <c r="M40" i="60"/>
  <c r="K40" i="60"/>
  <c r="L44" i="60" s="1"/>
  <c r="J40" i="60"/>
  <c r="I40" i="60"/>
  <c r="G40" i="60"/>
  <c r="C40" i="60"/>
  <c r="AB39" i="60"/>
  <c r="X39" i="60"/>
  <c r="Y39" i="60" s="1"/>
  <c r="Z39" i="60" s="1"/>
  <c r="V39" i="60"/>
  <c r="AA39" i="60" s="1"/>
  <c r="U39" i="60"/>
  <c r="M39" i="60"/>
  <c r="K39" i="60"/>
  <c r="J39" i="60"/>
  <c r="I39" i="60"/>
  <c r="G39" i="60"/>
  <c r="C39" i="60"/>
  <c r="X38" i="60"/>
  <c r="Y38" i="60" s="1"/>
  <c r="Z38" i="60" s="1"/>
  <c r="U38" i="60"/>
  <c r="V38" i="60" s="1"/>
  <c r="AA38" i="60" s="1"/>
  <c r="AB38" i="60" s="1"/>
  <c r="M38" i="60"/>
  <c r="K38" i="60"/>
  <c r="J38" i="60"/>
  <c r="I38" i="60"/>
  <c r="G38" i="60"/>
  <c r="C38" i="60"/>
  <c r="Y37" i="60"/>
  <c r="Z37" i="60" s="1"/>
  <c r="X37" i="60"/>
  <c r="U37" i="60"/>
  <c r="V37" i="60" s="1"/>
  <c r="M37" i="60"/>
  <c r="L37" i="60"/>
  <c r="K37" i="60"/>
  <c r="J37" i="60"/>
  <c r="I37" i="60"/>
  <c r="G37" i="60"/>
  <c r="C37" i="60"/>
  <c r="Z36" i="60"/>
  <c r="AA36" i="60" s="1"/>
  <c r="AB36" i="60" s="1"/>
  <c r="X36" i="60"/>
  <c r="Y36" i="60" s="1"/>
  <c r="V36" i="60"/>
  <c r="U36" i="60"/>
  <c r="M36" i="60"/>
  <c r="L36" i="60"/>
  <c r="K36" i="60"/>
  <c r="J36" i="60"/>
  <c r="I36" i="60"/>
  <c r="G36" i="60"/>
  <c r="C36" i="60"/>
  <c r="X35" i="60"/>
  <c r="Y35" i="60" s="1"/>
  <c r="Z35" i="60" s="1"/>
  <c r="U35" i="60"/>
  <c r="V35" i="60" s="1"/>
  <c r="M35" i="60"/>
  <c r="L35" i="60"/>
  <c r="K35" i="60"/>
  <c r="J35" i="60"/>
  <c r="I35" i="60"/>
  <c r="G35" i="60"/>
  <c r="C35" i="60"/>
  <c r="Z34" i="60"/>
  <c r="AA34" i="60" s="1"/>
  <c r="AB34" i="60" s="1"/>
  <c r="X34" i="60"/>
  <c r="Y34" i="60" s="1"/>
  <c r="U34" i="60"/>
  <c r="V34" i="60" s="1"/>
  <c r="M34" i="60"/>
  <c r="L34" i="60"/>
  <c r="K34" i="60"/>
  <c r="J34" i="60"/>
  <c r="I34" i="60"/>
  <c r="G34" i="60"/>
  <c r="C34" i="60"/>
  <c r="X33" i="60"/>
  <c r="Y33" i="60" s="1"/>
  <c r="Z33" i="60" s="1"/>
  <c r="V33" i="60"/>
  <c r="U33" i="60"/>
  <c r="M33" i="60"/>
  <c r="K33" i="60"/>
  <c r="J33" i="60"/>
  <c r="I33" i="60"/>
  <c r="G33" i="60"/>
  <c r="C33" i="60"/>
  <c r="X32" i="60"/>
  <c r="Y32" i="60" s="1"/>
  <c r="Z32" i="60" s="1"/>
  <c r="V32" i="60"/>
  <c r="AA32" i="60" s="1"/>
  <c r="AB32" i="60" s="1"/>
  <c r="U32" i="60"/>
  <c r="M32" i="60"/>
  <c r="K32" i="60"/>
  <c r="J32" i="60"/>
  <c r="I32" i="60"/>
  <c r="G32" i="60"/>
  <c r="C32" i="60"/>
  <c r="X31" i="60"/>
  <c r="Y31" i="60" s="1"/>
  <c r="Z31" i="60" s="1"/>
  <c r="AA31" i="60" s="1"/>
  <c r="AB31" i="60" s="1"/>
  <c r="V31" i="60"/>
  <c r="U31" i="60"/>
  <c r="M31" i="60"/>
  <c r="K31" i="60"/>
  <c r="J31" i="60"/>
  <c r="I31" i="60"/>
  <c r="G31" i="60"/>
  <c r="C31" i="60"/>
  <c r="Z30" i="60"/>
  <c r="Y30" i="60"/>
  <c r="X30" i="60"/>
  <c r="U30" i="60"/>
  <c r="V30" i="60" s="1"/>
  <c r="M30" i="60"/>
  <c r="K30" i="60"/>
  <c r="J30" i="60"/>
  <c r="I30" i="60"/>
  <c r="G30" i="60"/>
  <c r="C30" i="60"/>
  <c r="Y29" i="60"/>
  <c r="Z29" i="60" s="1"/>
  <c r="X29" i="60"/>
  <c r="U29" i="60"/>
  <c r="V29" i="60" s="1"/>
  <c r="AA29" i="60" s="1"/>
  <c r="AB29" i="60" s="1"/>
  <c r="M29" i="60"/>
  <c r="K29" i="60"/>
  <c r="L33" i="60" s="1"/>
  <c r="J29" i="60"/>
  <c r="I29" i="60"/>
  <c r="G29" i="60"/>
  <c r="C29" i="60"/>
  <c r="Z28" i="60"/>
  <c r="X28" i="60"/>
  <c r="Y28" i="60" s="1"/>
  <c r="U28" i="60"/>
  <c r="V28" i="60" s="1"/>
  <c r="M28" i="60"/>
  <c r="K28" i="60"/>
  <c r="L32" i="60" s="1"/>
  <c r="J28" i="60"/>
  <c r="I28" i="60"/>
  <c r="G28" i="60"/>
  <c r="C28" i="60"/>
  <c r="X27" i="60"/>
  <c r="Y27" i="60" s="1"/>
  <c r="Z27" i="60" s="1"/>
  <c r="U27" i="60"/>
  <c r="V27" i="60" s="1"/>
  <c r="AA27" i="60" s="1"/>
  <c r="AB27" i="60" s="1"/>
  <c r="M27" i="60"/>
  <c r="K27" i="60"/>
  <c r="J27" i="60"/>
  <c r="I27" i="60"/>
  <c r="G27" i="60"/>
  <c r="C27" i="60"/>
  <c r="Y26" i="60"/>
  <c r="Z26" i="60" s="1"/>
  <c r="X26" i="60"/>
  <c r="U26" i="60"/>
  <c r="V26" i="60" s="1"/>
  <c r="AA26" i="60" s="1"/>
  <c r="AB26" i="60" s="1"/>
  <c r="M26" i="60"/>
  <c r="K26" i="60"/>
  <c r="J26" i="60"/>
  <c r="I26" i="60"/>
  <c r="G26" i="60"/>
  <c r="C26" i="60"/>
  <c r="AA25" i="60"/>
  <c r="AB25" i="60" s="1"/>
  <c r="Z25" i="60"/>
  <c r="Y25" i="60"/>
  <c r="X25" i="60"/>
  <c r="U25" i="60"/>
  <c r="V25" i="60" s="1"/>
  <c r="M25" i="60"/>
  <c r="K25" i="60"/>
  <c r="J25" i="60"/>
  <c r="I25" i="60"/>
  <c r="G25" i="60"/>
  <c r="C25" i="60"/>
  <c r="Z24" i="60"/>
  <c r="X24" i="60"/>
  <c r="Y24" i="60" s="1"/>
  <c r="U24" i="60"/>
  <c r="V24" i="60" s="1"/>
  <c r="AA24" i="60" s="1"/>
  <c r="AB24" i="60" s="1"/>
  <c r="M24" i="60"/>
  <c r="K24" i="60"/>
  <c r="J24" i="60"/>
  <c r="I24" i="60"/>
  <c r="G24" i="60"/>
  <c r="C24" i="60"/>
  <c r="X23" i="60"/>
  <c r="Y23" i="60" s="1"/>
  <c r="Z23" i="60" s="1"/>
  <c r="U23" i="60"/>
  <c r="V23" i="60" s="1"/>
  <c r="AA23" i="60" s="1"/>
  <c r="AB23" i="60" s="1"/>
  <c r="M23" i="60"/>
  <c r="K23" i="60"/>
  <c r="J23" i="60"/>
  <c r="I23" i="60"/>
  <c r="G23" i="60"/>
  <c r="C23" i="60"/>
  <c r="AA22" i="60"/>
  <c r="AB22" i="60" s="1"/>
  <c r="Z22" i="60"/>
  <c r="X22" i="60"/>
  <c r="Y22" i="60" s="1"/>
  <c r="U22" i="60"/>
  <c r="V22" i="60" s="1"/>
  <c r="M22" i="60"/>
  <c r="K22" i="60"/>
  <c r="L26" i="60" s="1"/>
  <c r="J22" i="60"/>
  <c r="I22" i="60"/>
  <c r="G22" i="60"/>
  <c r="C22" i="60"/>
  <c r="AA21" i="60"/>
  <c r="AB21" i="60" s="1"/>
  <c r="Y21" i="60"/>
  <c r="Z21" i="60" s="1"/>
  <c r="X21" i="60"/>
  <c r="U21" i="60"/>
  <c r="V21" i="60" s="1"/>
  <c r="S21" i="60"/>
  <c r="Q21" i="60" s="1"/>
  <c r="M21" i="60"/>
  <c r="K21" i="60"/>
  <c r="J21" i="60"/>
  <c r="I21" i="60"/>
  <c r="G21" i="60"/>
  <c r="C21" i="60"/>
  <c r="X20" i="60"/>
  <c r="Y20" i="60" s="1"/>
  <c r="Z20" i="60" s="1"/>
  <c r="U20" i="60"/>
  <c r="V20" i="60" s="1"/>
  <c r="M20" i="60"/>
  <c r="L20" i="60"/>
  <c r="K20" i="60"/>
  <c r="L24" i="60" s="1"/>
  <c r="J20" i="60"/>
  <c r="I20" i="60"/>
  <c r="G20" i="60"/>
  <c r="C20" i="60"/>
  <c r="Y19" i="60"/>
  <c r="Z19" i="60" s="1"/>
  <c r="AA19" i="60" s="1"/>
  <c r="AB19" i="60" s="1"/>
  <c r="X19" i="60"/>
  <c r="V19" i="60"/>
  <c r="U19" i="60"/>
  <c r="M19" i="60"/>
  <c r="L19" i="60"/>
  <c r="K19" i="60"/>
  <c r="L23" i="60" s="1"/>
  <c r="J19" i="60"/>
  <c r="I19" i="60"/>
  <c r="G19" i="60"/>
  <c r="C19" i="60"/>
  <c r="X18" i="60"/>
  <c r="Y18" i="60" s="1"/>
  <c r="Z18" i="60" s="1"/>
  <c r="U18" i="60"/>
  <c r="V18" i="60" s="1"/>
  <c r="AA18" i="60" s="1"/>
  <c r="AB18" i="60" s="1"/>
  <c r="O18" i="60"/>
  <c r="M18" i="60"/>
  <c r="K18" i="60"/>
  <c r="J18" i="60"/>
  <c r="I18" i="60"/>
  <c r="G18" i="60"/>
  <c r="C18" i="60"/>
  <c r="X17" i="60"/>
  <c r="Y17" i="60" s="1"/>
  <c r="Z17" i="60" s="1"/>
  <c r="V17" i="60"/>
  <c r="U17" i="60"/>
  <c r="Q17" i="60"/>
  <c r="M17" i="60"/>
  <c r="L17" i="60"/>
  <c r="K17" i="60"/>
  <c r="J17" i="60"/>
  <c r="I17" i="60"/>
  <c r="G17" i="60"/>
  <c r="C17" i="60"/>
  <c r="AA16" i="60"/>
  <c r="AB16" i="60" s="1"/>
  <c r="Z16" i="60"/>
  <c r="X16" i="60"/>
  <c r="Y16" i="60" s="1"/>
  <c r="U16" i="60"/>
  <c r="V16" i="60" s="1"/>
  <c r="Q16" i="60"/>
  <c r="R16" i="60" s="1"/>
  <c r="M16" i="60"/>
  <c r="K16" i="60"/>
  <c r="J16" i="60"/>
  <c r="I16" i="60"/>
  <c r="G16" i="60"/>
  <c r="C16" i="60"/>
  <c r="X15" i="60"/>
  <c r="Y15" i="60" s="1"/>
  <c r="Z15" i="60" s="1"/>
  <c r="AA15" i="60" s="1"/>
  <c r="AB15" i="60" s="1"/>
  <c r="U15" i="60"/>
  <c r="V15" i="60" s="1"/>
  <c r="R15" i="60"/>
  <c r="Q15" i="60"/>
  <c r="M15" i="60"/>
  <c r="K15" i="60"/>
  <c r="J15" i="60"/>
  <c r="I15" i="60"/>
  <c r="G15" i="60"/>
  <c r="C15" i="60"/>
  <c r="Y14" i="60"/>
  <c r="Z14" i="60" s="1"/>
  <c r="AA14" i="60" s="1"/>
  <c r="AB14" i="60" s="1"/>
  <c r="X14" i="60"/>
  <c r="U14" i="60"/>
  <c r="V14" i="60" s="1"/>
  <c r="Q14" i="60"/>
  <c r="M14" i="60"/>
  <c r="L14" i="60"/>
  <c r="K14" i="60"/>
  <c r="L18" i="60" s="1"/>
  <c r="J14" i="60"/>
  <c r="I14" i="60"/>
  <c r="G14" i="60"/>
  <c r="C14" i="60"/>
  <c r="Y13" i="60"/>
  <c r="Z13" i="60" s="1"/>
  <c r="X13" i="60"/>
  <c r="V13" i="60"/>
  <c r="AA13" i="60" s="1"/>
  <c r="AB13" i="60" s="1"/>
  <c r="U13" i="60"/>
  <c r="R13" i="60"/>
  <c r="M13" i="60"/>
  <c r="K13" i="60"/>
  <c r="L16" i="60" s="1"/>
  <c r="J13" i="60"/>
  <c r="I13" i="60"/>
  <c r="G13" i="60"/>
  <c r="C13" i="60"/>
  <c r="X12" i="60"/>
  <c r="Y12" i="60" s="1"/>
  <c r="Z12" i="60" s="1"/>
  <c r="V12" i="60"/>
  <c r="U12" i="60"/>
  <c r="Q12" i="60"/>
  <c r="R21" i="60" s="1"/>
  <c r="M12" i="60"/>
  <c r="L12" i="60"/>
  <c r="K12" i="60"/>
  <c r="J12" i="60"/>
  <c r="I12" i="60"/>
  <c r="G12" i="60"/>
  <c r="C12" i="60"/>
  <c r="Z11" i="60"/>
  <c r="X11" i="60"/>
  <c r="Y11" i="60" s="1"/>
  <c r="U11" i="60"/>
  <c r="V11" i="60" s="1"/>
  <c r="Q11" i="60"/>
  <c r="M11" i="60"/>
  <c r="K11" i="60"/>
  <c r="J11" i="60"/>
  <c r="I11" i="60"/>
  <c r="G11" i="60"/>
  <c r="C11" i="60"/>
  <c r="X10" i="60"/>
  <c r="Y10" i="60" s="1"/>
  <c r="Z10" i="60" s="1"/>
  <c r="V10" i="60"/>
  <c r="AA10" i="60" s="1"/>
  <c r="AB10" i="60" s="1"/>
  <c r="U10" i="60"/>
  <c r="M10" i="60"/>
  <c r="K10" i="60"/>
  <c r="J10" i="60"/>
  <c r="C10" i="60"/>
  <c r="Z9" i="60"/>
  <c r="Y9" i="60"/>
  <c r="X9" i="60"/>
  <c r="U9" i="60"/>
  <c r="V9" i="60" s="1"/>
  <c r="AA9" i="60" s="1"/>
  <c r="AB9" i="60" s="1"/>
  <c r="M9" i="60"/>
  <c r="K9" i="60"/>
  <c r="J9" i="60"/>
  <c r="H9" i="60"/>
  <c r="F9" i="60"/>
  <c r="C9" i="60"/>
  <c r="AB8" i="60"/>
  <c r="X8" i="60"/>
  <c r="Y8" i="60" s="1"/>
  <c r="Z8" i="60" s="1"/>
  <c r="AA8" i="60" s="1"/>
  <c r="U8" i="60"/>
  <c r="V8" i="60" s="1"/>
  <c r="M8" i="60"/>
  <c r="K8" i="60"/>
  <c r="J8" i="60"/>
  <c r="H8" i="60"/>
  <c r="F8" i="60"/>
  <c r="C8" i="60"/>
  <c r="X7" i="60"/>
  <c r="Y7" i="60" s="1"/>
  <c r="Z7" i="60" s="1"/>
  <c r="U7" i="60"/>
  <c r="V7" i="60" s="1"/>
  <c r="AA7" i="60" s="1"/>
  <c r="AB7" i="60" s="1"/>
  <c r="M7" i="60"/>
  <c r="K7" i="60"/>
  <c r="L11" i="60" s="1"/>
  <c r="J7" i="60"/>
  <c r="H7" i="60"/>
  <c r="F7" i="60"/>
  <c r="C7" i="60"/>
  <c r="X6" i="60"/>
  <c r="Y6" i="60" s="1"/>
  <c r="Z6" i="60" s="1"/>
  <c r="V6" i="60"/>
  <c r="U6" i="60"/>
  <c r="Q6" i="60"/>
  <c r="M6" i="60"/>
  <c r="K6" i="60"/>
  <c r="L10" i="60" s="1"/>
  <c r="J6" i="60"/>
  <c r="H6" i="60"/>
  <c r="F6" i="60"/>
  <c r="C6" i="60"/>
  <c r="Z5" i="60"/>
  <c r="Y5" i="60"/>
  <c r="X5" i="60"/>
  <c r="U5" i="60"/>
  <c r="V5" i="60" s="1"/>
  <c r="AA5" i="60" s="1"/>
  <c r="AB5" i="60" s="1"/>
  <c r="Q5" i="60"/>
  <c r="M5" i="60"/>
  <c r="K5" i="60"/>
  <c r="L9" i="60" s="1"/>
  <c r="J5" i="60"/>
  <c r="H5" i="60"/>
  <c r="F5" i="60"/>
  <c r="C5" i="60"/>
  <c r="Y4" i="60"/>
  <c r="Z4" i="60" s="1"/>
  <c r="X4" i="60"/>
  <c r="U4" i="60"/>
  <c r="V4" i="60" s="1"/>
  <c r="AA4" i="60" s="1"/>
  <c r="AB4" i="60" s="1"/>
  <c r="Q4" i="60"/>
  <c r="O4" i="60"/>
  <c r="M4" i="60"/>
  <c r="K4" i="60"/>
  <c r="J4" i="60"/>
  <c r="H4" i="60"/>
  <c r="F4" i="60"/>
  <c r="C4" i="60"/>
  <c r="Y3" i="60"/>
  <c r="Z3" i="60" s="1"/>
  <c r="X3" i="60"/>
  <c r="V3" i="60"/>
  <c r="AA3" i="60" s="1"/>
  <c r="AB3" i="60" s="1"/>
  <c r="U3" i="60"/>
  <c r="Q3" i="60"/>
  <c r="O3" i="60"/>
  <c r="M3" i="60"/>
  <c r="K3" i="60"/>
  <c r="L7" i="60" s="1"/>
  <c r="J3" i="60"/>
  <c r="H3" i="60"/>
  <c r="F3" i="60"/>
  <c r="C3" i="60"/>
  <c r="X2" i="60"/>
  <c r="Y2" i="60" s="1"/>
  <c r="Z2" i="60" s="1"/>
  <c r="V2" i="60"/>
  <c r="U2" i="60"/>
  <c r="Q2" i="60"/>
  <c r="M2" i="60"/>
  <c r="H2" i="60"/>
  <c r="F2" i="60"/>
  <c r="C2" i="60"/>
  <c r="Q1" i="60"/>
  <c r="Y80" i="59"/>
  <c r="Z80" i="59" s="1"/>
  <c r="X80" i="59"/>
  <c r="V80" i="59"/>
  <c r="AA80" i="59" s="1"/>
  <c r="AB80" i="59" s="1"/>
  <c r="U80" i="59"/>
  <c r="M80" i="59"/>
  <c r="L80" i="59"/>
  <c r="K80" i="59"/>
  <c r="J80" i="59"/>
  <c r="I80" i="59"/>
  <c r="G80" i="59"/>
  <c r="X79" i="59"/>
  <c r="Y79" i="59" s="1"/>
  <c r="Z79" i="59" s="1"/>
  <c r="V79" i="59"/>
  <c r="U79" i="59"/>
  <c r="M79" i="59"/>
  <c r="K79" i="59"/>
  <c r="J79" i="59"/>
  <c r="I79" i="59"/>
  <c r="G79" i="59"/>
  <c r="Y78" i="59"/>
  <c r="Z78" i="59" s="1"/>
  <c r="X78" i="59"/>
  <c r="U78" i="59"/>
  <c r="V78" i="59" s="1"/>
  <c r="AA78" i="59" s="1"/>
  <c r="AB78" i="59" s="1"/>
  <c r="M78" i="59"/>
  <c r="K78" i="59"/>
  <c r="L79" i="59" s="1"/>
  <c r="J78" i="59"/>
  <c r="I78" i="59"/>
  <c r="G78" i="59"/>
  <c r="Y77" i="59"/>
  <c r="Z77" i="59" s="1"/>
  <c r="AA77" i="59" s="1"/>
  <c r="AB77" i="59" s="1"/>
  <c r="X77" i="59"/>
  <c r="V77" i="59"/>
  <c r="U77" i="59"/>
  <c r="M77" i="59"/>
  <c r="L77" i="59"/>
  <c r="K77" i="59"/>
  <c r="J77" i="59"/>
  <c r="I77" i="59"/>
  <c r="G77" i="59"/>
  <c r="X76" i="59"/>
  <c r="Y76" i="59" s="1"/>
  <c r="Z76" i="59" s="1"/>
  <c r="V76" i="59"/>
  <c r="AA76" i="59" s="1"/>
  <c r="AB76" i="59" s="1"/>
  <c r="U76" i="59"/>
  <c r="M76" i="59"/>
  <c r="K76" i="59"/>
  <c r="J76" i="59"/>
  <c r="I76" i="59"/>
  <c r="G76" i="59"/>
  <c r="Y75" i="59"/>
  <c r="Z75" i="59" s="1"/>
  <c r="X75" i="59"/>
  <c r="V75" i="59"/>
  <c r="AA75" i="59" s="1"/>
  <c r="AB75" i="59" s="1"/>
  <c r="U75" i="59"/>
  <c r="M75" i="59"/>
  <c r="L75" i="59"/>
  <c r="K75" i="59"/>
  <c r="J75" i="59"/>
  <c r="I75" i="59"/>
  <c r="G75" i="59"/>
  <c r="X74" i="59"/>
  <c r="Y74" i="59" s="1"/>
  <c r="Z74" i="59" s="1"/>
  <c r="V74" i="59"/>
  <c r="U74" i="59"/>
  <c r="M74" i="59"/>
  <c r="K74" i="59"/>
  <c r="J74" i="59"/>
  <c r="I74" i="59"/>
  <c r="G74" i="59"/>
  <c r="X73" i="59"/>
  <c r="Y73" i="59" s="1"/>
  <c r="Z73" i="59" s="1"/>
  <c r="V73" i="59"/>
  <c r="U73" i="59"/>
  <c r="M73" i="59"/>
  <c r="K73" i="59"/>
  <c r="L73" i="59" s="1"/>
  <c r="J73" i="59"/>
  <c r="I73" i="59"/>
  <c r="G73" i="59"/>
  <c r="X72" i="59"/>
  <c r="Y72" i="59" s="1"/>
  <c r="Z72" i="59" s="1"/>
  <c r="AA72" i="59" s="1"/>
  <c r="AB72" i="59" s="1"/>
  <c r="V72" i="59"/>
  <c r="U72" i="59"/>
  <c r="M72" i="59"/>
  <c r="L72" i="59"/>
  <c r="K72" i="59"/>
  <c r="J72" i="59"/>
  <c r="I72" i="59"/>
  <c r="G72" i="59"/>
  <c r="X71" i="59"/>
  <c r="Y71" i="59" s="1"/>
  <c r="Z71" i="59" s="1"/>
  <c r="AA71" i="59" s="1"/>
  <c r="AB71" i="59" s="1"/>
  <c r="U71" i="59"/>
  <c r="V71" i="59" s="1"/>
  <c r="M71" i="59"/>
  <c r="L71" i="59"/>
  <c r="K71" i="59"/>
  <c r="J71" i="59"/>
  <c r="I71" i="59"/>
  <c r="G71" i="59"/>
  <c r="Y70" i="59"/>
  <c r="Z70" i="59" s="1"/>
  <c r="X70" i="59"/>
  <c r="U70" i="59"/>
  <c r="V70" i="59" s="1"/>
  <c r="M70" i="59"/>
  <c r="K70" i="59"/>
  <c r="J70" i="59"/>
  <c r="I70" i="59"/>
  <c r="G70" i="59"/>
  <c r="X69" i="59"/>
  <c r="Y69" i="59" s="1"/>
  <c r="Z69" i="59" s="1"/>
  <c r="AA69" i="59" s="1"/>
  <c r="AB69" i="59" s="1"/>
  <c r="U69" i="59"/>
  <c r="V69" i="59" s="1"/>
  <c r="M69" i="59"/>
  <c r="K69" i="59"/>
  <c r="J69" i="59"/>
  <c r="I69" i="59"/>
  <c r="G69" i="59"/>
  <c r="X68" i="59"/>
  <c r="Y68" i="59" s="1"/>
  <c r="Z68" i="59" s="1"/>
  <c r="AA68" i="59" s="1"/>
  <c r="AB68" i="59" s="1"/>
  <c r="U68" i="59"/>
  <c r="V68" i="59" s="1"/>
  <c r="M68" i="59"/>
  <c r="K68" i="59"/>
  <c r="J68" i="59"/>
  <c r="I68" i="59"/>
  <c r="G68" i="59"/>
  <c r="X67" i="59"/>
  <c r="Y67" i="59" s="1"/>
  <c r="Z67" i="59" s="1"/>
  <c r="U67" i="59"/>
  <c r="V67" i="59" s="1"/>
  <c r="M67" i="59"/>
  <c r="K67" i="59"/>
  <c r="J67" i="59"/>
  <c r="I67" i="59"/>
  <c r="G67" i="59"/>
  <c r="Y66" i="59"/>
  <c r="Z66" i="59" s="1"/>
  <c r="X66" i="59"/>
  <c r="U66" i="59"/>
  <c r="V66" i="59" s="1"/>
  <c r="M66" i="59"/>
  <c r="K66" i="59"/>
  <c r="L70" i="59" s="1"/>
  <c r="J66" i="59"/>
  <c r="I66" i="59"/>
  <c r="G66" i="59"/>
  <c r="Y65" i="59"/>
  <c r="Z65" i="59" s="1"/>
  <c r="X65" i="59"/>
  <c r="U65" i="59"/>
  <c r="V65" i="59" s="1"/>
  <c r="M65" i="59"/>
  <c r="K65" i="59"/>
  <c r="L69" i="59" s="1"/>
  <c r="J65" i="59"/>
  <c r="I65" i="59"/>
  <c r="G65" i="59"/>
  <c r="X64" i="59"/>
  <c r="Y64" i="59" s="1"/>
  <c r="Z64" i="59" s="1"/>
  <c r="V64" i="59"/>
  <c r="AA64" i="59" s="1"/>
  <c r="AB64" i="59" s="1"/>
  <c r="U64" i="59"/>
  <c r="M64" i="59"/>
  <c r="K64" i="59"/>
  <c r="L68" i="59" s="1"/>
  <c r="J64" i="59"/>
  <c r="I64" i="59"/>
  <c r="G64" i="59"/>
  <c r="AB63" i="59"/>
  <c r="AA63" i="59"/>
  <c r="X63" i="59"/>
  <c r="Y63" i="59" s="1"/>
  <c r="Z63" i="59" s="1"/>
  <c r="U63" i="59"/>
  <c r="V63" i="59" s="1"/>
  <c r="M63" i="59"/>
  <c r="L63" i="59"/>
  <c r="K63" i="59"/>
  <c r="J63" i="59"/>
  <c r="I63" i="59"/>
  <c r="G63" i="59"/>
  <c r="Y62" i="59"/>
  <c r="Z62" i="59" s="1"/>
  <c r="X62" i="59"/>
  <c r="V62" i="59"/>
  <c r="AA62" i="59" s="1"/>
  <c r="AB62" i="59" s="1"/>
  <c r="U62" i="59"/>
  <c r="M62" i="59"/>
  <c r="K62" i="59"/>
  <c r="L66" i="59" s="1"/>
  <c r="J62" i="59"/>
  <c r="I62" i="59"/>
  <c r="G62" i="59"/>
  <c r="Y61" i="59"/>
  <c r="Z61" i="59" s="1"/>
  <c r="X61" i="59"/>
  <c r="V61" i="59"/>
  <c r="AA61" i="59" s="1"/>
  <c r="AB61" i="59" s="1"/>
  <c r="U61" i="59"/>
  <c r="M61" i="59"/>
  <c r="L61" i="59"/>
  <c r="K61" i="59"/>
  <c r="J61" i="59"/>
  <c r="I61" i="59"/>
  <c r="G61" i="59"/>
  <c r="AA60" i="59"/>
  <c r="AB60" i="59" s="1"/>
  <c r="X60" i="59"/>
  <c r="Y60" i="59" s="1"/>
  <c r="Z60" i="59" s="1"/>
  <c r="V60" i="59"/>
  <c r="U60" i="59"/>
  <c r="M60" i="59"/>
  <c r="K60" i="59"/>
  <c r="J60" i="59"/>
  <c r="I60" i="59"/>
  <c r="G60" i="59"/>
  <c r="AA59" i="59"/>
  <c r="AB59" i="59" s="1"/>
  <c r="Y59" i="59"/>
  <c r="Z59" i="59" s="1"/>
  <c r="X59" i="59"/>
  <c r="U59" i="59"/>
  <c r="V59" i="59" s="1"/>
  <c r="M59" i="59"/>
  <c r="K59" i="59"/>
  <c r="J59" i="59"/>
  <c r="I59" i="59"/>
  <c r="G59" i="59"/>
  <c r="Y58" i="59"/>
  <c r="Z58" i="59" s="1"/>
  <c r="X58" i="59"/>
  <c r="V58" i="59"/>
  <c r="AA58" i="59" s="1"/>
  <c r="AB58" i="59" s="1"/>
  <c r="U58" i="59"/>
  <c r="M58" i="59"/>
  <c r="K58" i="59"/>
  <c r="J58" i="59"/>
  <c r="I58" i="59"/>
  <c r="G58" i="59"/>
  <c r="Z57" i="59"/>
  <c r="X57" i="59"/>
  <c r="Y57" i="59" s="1"/>
  <c r="V57" i="59"/>
  <c r="AA57" i="59" s="1"/>
  <c r="AB57" i="59" s="1"/>
  <c r="U57" i="59"/>
  <c r="M57" i="59"/>
  <c r="K57" i="59"/>
  <c r="J57" i="59"/>
  <c r="I57" i="59"/>
  <c r="G57" i="59"/>
  <c r="Y56" i="59"/>
  <c r="Z56" i="59" s="1"/>
  <c r="X56" i="59"/>
  <c r="U56" i="59"/>
  <c r="V56" i="59" s="1"/>
  <c r="AA56" i="59" s="1"/>
  <c r="AB56" i="59" s="1"/>
  <c r="M56" i="59"/>
  <c r="K56" i="59"/>
  <c r="L60" i="59" s="1"/>
  <c r="J56" i="59"/>
  <c r="I56" i="59"/>
  <c r="G56" i="59"/>
  <c r="Y55" i="59"/>
  <c r="Z55" i="59" s="1"/>
  <c r="X55" i="59"/>
  <c r="V55" i="59"/>
  <c r="AA55" i="59" s="1"/>
  <c r="AB55" i="59" s="1"/>
  <c r="U55" i="59"/>
  <c r="M55" i="59"/>
  <c r="L55" i="59"/>
  <c r="K55" i="59"/>
  <c r="J55" i="59"/>
  <c r="I55" i="59"/>
  <c r="G55" i="59"/>
  <c r="Y54" i="59"/>
  <c r="Z54" i="59" s="1"/>
  <c r="X54" i="59"/>
  <c r="U54" i="59"/>
  <c r="V54" i="59" s="1"/>
  <c r="AA54" i="59" s="1"/>
  <c r="AB54" i="59" s="1"/>
  <c r="M54" i="59"/>
  <c r="L54" i="59"/>
  <c r="K54" i="59"/>
  <c r="J54" i="59"/>
  <c r="I54" i="59"/>
  <c r="G54" i="59"/>
  <c r="X53" i="59"/>
  <c r="Y53" i="59" s="1"/>
  <c r="Z53" i="59" s="1"/>
  <c r="V53" i="59"/>
  <c r="AA53" i="59" s="1"/>
  <c r="AB53" i="59" s="1"/>
  <c r="U53" i="59"/>
  <c r="M53" i="59"/>
  <c r="L53" i="59"/>
  <c r="K53" i="59"/>
  <c r="L56" i="59" s="1"/>
  <c r="J53" i="59"/>
  <c r="I53" i="59"/>
  <c r="G53" i="59"/>
  <c r="Y52" i="59"/>
  <c r="Z52" i="59" s="1"/>
  <c r="X52" i="59"/>
  <c r="U52" i="59"/>
  <c r="V52" i="59" s="1"/>
  <c r="AA52" i="59" s="1"/>
  <c r="AB52" i="59" s="1"/>
  <c r="M52" i="59"/>
  <c r="K52" i="59"/>
  <c r="J52" i="59"/>
  <c r="I52" i="59"/>
  <c r="G52" i="59"/>
  <c r="Z51" i="59"/>
  <c r="Y51" i="59"/>
  <c r="X51" i="59"/>
  <c r="V51" i="59"/>
  <c r="AA51" i="59" s="1"/>
  <c r="AB51" i="59" s="1"/>
  <c r="U51" i="59"/>
  <c r="M51" i="59"/>
  <c r="K51" i="59"/>
  <c r="J51" i="59"/>
  <c r="I51" i="59"/>
  <c r="G51" i="59"/>
  <c r="X50" i="59"/>
  <c r="Y50" i="59" s="1"/>
  <c r="Z50" i="59" s="1"/>
  <c r="V50" i="59"/>
  <c r="AA50" i="59" s="1"/>
  <c r="AB50" i="59" s="1"/>
  <c r="U50" i="59"/>
  <c r="M50" i="59"/>
  <c r="K50" i="59"/>
  <c r="J50" i="59"/>
  <c r="I50" i="59"/>
  <c r="G50" i="59"/>
  <c r="X49" i="59"/>
  <c r="Y49" i="59" s="1"/>
  <c r="Z49" i="59" s="1"/>
  <c r="U49" i="59"/>
  <c r="V49" i="59" s="1"/>
  <c r="M49" i="59"/>
  <c r="K49" i="59"/>
  <c r="L51" i="59" s="1"/>
  <c r="J49" i="59"/>
  <c r="I49" i="59"/>
  <c r="G49" i="59"/>
  <c r="AA48" i="59"/>
  <c r="AB48" i="59" s="1"/>
  <c r="X48" i="59"/>
  <c r="Y48" i="59" s="1"/>
  <c r="Z48" i="59" s="1"/>
  <c r="V48" i="59"/>
  <c r="U48" i="59"/>
  <c r="M48" i="59"/>
  <c r="L48" i="59"/>
  <c r="K48" i="59"/>
  <c r="J48" i="59"/>
  <c r="I48" i="59"/>
  <c r="G48" i="59"/>
  <c r="AB47" i="59"/>
  <c r="AA47" i="59"/>
  <c r="Y47" i="59"/>
  <c r="Z47" i="59" s="1"/>
  <c r="X47" i="59"/>
  <c r="U47" i="59"/>
  <c r="V47" i="59" s="1"/>
  <c r="M47" i="59"/>
  <c r="L47" i="59"/>
  <c r="K47" i="59"/>
  <c r="J47" i="59"/>
  <c r="I47" i="59"/>
  <c r="G47" i="59"/>
  <c r="AB46" i="59"/>
  <c r="Z46" i="59"/>
  <c r="Y46" i="59"/>
  <c r="X46" i="59"/>
  <c r="U46" i="59"/>
  <c r="V46" i="59" s="1"/>
  <c r="AA46" i="59" s="1"/>
  <c r="M46" i="59"/>
  <c r="K46" i="59"/>
  <c r="J46" i="59"/>
  <c r="I46" i="59"/>
  <c r="G46" i="59"/>
  <c r="X45" i="59"/>
  <c r="Y45" i="59" s="1"/>
  <c r="Z45" i="59" s="1"/>
  <c r="U45" i="59"/>
  <c r="V45" i="59" s="1"/>
  <c r="AA45" i="59" s="1"/>
  <c r="AB45" i="59" s="1"/>
  <c r="M45" i="59"/>
  <c r="K45" i="59"/>
  <c r="J45" i="59"/>
  <c r="I45" i="59"/>
  <c r="G45" i="59"/>
  <c r="Y44" i="59"/>
  <c r="Z44" i="59" s="1"/>
  <c r="X44" i="59"/>
  <c r="U44" i="59"/>
  <c r="V44" i="59" s="1"/>
  <c r="AA44" i="59" s="1"/>
  <c r="AB44" i="59" s="1"/>
  <c r="M44" i="59"/>
  <c r="K44" i="59"/>
  <c r="J44" i="59"/>
  <c r="I44" i="59"/>
  <c r="G44" i="59"/>
  <c r="Y43" i="59"/>
  <c r="Z43" i="59" s="1"/>
  <c r="X43" i="59"/>
  <c r="U43" i="59"/>
  <c r="V43" i="59" s="1"/>
  <c r="AA43" i="59" s="1"/>
  <c r="AB43" i="59" s="1"/>
  <c r="M43" i="59"/>
  <c r="K43" i="59"/>
  <c r="J43" i="59"/>
  <c r="I43" i="59"/>
  <c r="G43" i="59"/>
  <c r="X42" i="59"/>
  <c r="Y42" i="59" s="1"/>
  <c r="Z42" i="59" s="1"/>
  <c r="U42" i="59"/>
  <c r="V42" i="59" s="1"/>
  <c r="AA42" i="59" s="1"/>
  <c r="AB42" i="59" s="1"/>
  <c r="M42" i="59"/>
  <c r="K42" i="59"/>
  <c r="L46" i="59" s="1"/>
  <c r="J42" i="59"/>
  <c r="I42" i="59"/>
  <c r="G42" i="59"/>
  <c r="Y41" i="59"/>
  <c r="Z41" i="59" s="1"/>
  <c r="X41" i="59"/>
  <c r="U41" i="59"/>
  <c r="V41" i="59" s="1"/>
  <c r="AA41" i="59" s="1"/>
  <c r="AB41" i="59" s="1"/>
  <c r="M41" i="59"/>
  <c r="K41" i="59"/>
  <c r="L45" i="59" s="1"/>
  <c r="J41" i="59"/>
  <c r="I41" i="59"/>
  <c r="G41" i="59"/>
  <c r="X40" i="59"/>
  <c r="Y40" i="59" s="1"/>
  <c r="Z40" i="59" s="1"/>
  <c r="V40" i="59"/>
  <c r="AA40" i="59" s="1"/>
  <c r="AB40" i="59" s="1"/>
  <c r="U40" i="59"/>
  <c r="M40" i="59"/>
  <c r="K40" i="59"/>
  <c r="L44" i="59" s="1"/>
  <c r="J40" i="59"/>
  <c r="Z39" i="59"/>
  <c r="Y39" i="59"/>
  <c r="X39" i="59"/>
  <c r="U39" i="59"/>
  <c r="V39" i="59" s="1"/>
  <c r="AA39" i="59" s="1"/>
  <c r="AB39" i="59" s="1"/>
  <c r="M39" i="59"/>
  <c r="K39" i="59"/>
  <c r="L43" i="59" s="1"/>
  <c r="J39" i="59"/>
  <c r="H39" i="59"/>
  <c r="F39" i="59"/>
  <c r="Z38" i="59"/>
  <c r="X38" i="59"/>
  <c r="Y38" i="59" s="1"/>
  <c r="V38" i="59"/>
  <c r="AA38" i="59" s="1"/>
  <c r="AB38" i="59" s="1"/>
  <c r="U38" i="59"/>
  <c r="M38" i="59"/>
  <c r="K38" i="59"/>
  <c r="J38" i="59"/>
  <c r="H38" i="59"/>
  <c r="F38" i="59"/>
  <c r="AA37" i="59"/>
  <c r="AB37" i="59" s="1"/>
  <c r="X37" i="59"/>
  <c r="Y37" i="59" s="1"/>
  <c r="Z37" i="59" s="1"/>
  <c r="U37" i="59"/>
  <c r="V37" i="59" s="1"/>
  <c r="M37" i="59"/>
  <c r="K37" i="59"/>
  <c r="J37" i="59"/>
  <c r="H37" i="59"/>
  <c r="F37" i="59"/>
  <c r="Y36" i="59"/>
  <c r="Z36" i="59" s="1"/>
  <c r="X36" i="59"/>
  <c r="V36" i="59"/>
  <c r="U36" i="59"/>
  <c r="M36" i="59"/>
  <c r="K36" i="59"/>
  <c r="J36" i="59"/>
  <c r="H36" i="59"/>
  <c r="F36" i="59"/>
  <c r="Y35" i="59"/>
  <c r="Z35" i="59" s="1"/>
  <c r="X35" i="59"/>
  <c r="V35" i="59"/>
  <c r="U35" i="59"/>
  <c r="M35" i="59"/>
  <c r="K35" i="59"/>
  <c r="J35" i="59"/>
  <c r="H35" i="59"/>
  <c r="F35" i="59"/>
  <c r="X34" i="59"/>
  <c r="Y34" i="59" s="1"/>
  <c r="Z34" i="59" s="1"/>
  <c r="AA34" i="59" s="1"/>
  <c r="AB34" i="59" s="1"/>
  <c r="V34" i="59"/>
  <c r="U34" i="59"/>
  <c r="M34" i="59"/>
  <c r="K34" i="59"/>
  <c r="L37" i="59" s="1"/>
  <c r="J34" i="59"/>
  <c r="H34" i="59"/>
  <c r="F34" i="59"/>
  <c r="Y33" i="59"/>
  <c r="Z33" i="59" s="1"/>
  <c r="X33" i="59"/>
  <c r="U33" i="59"/>
  <c r="V33" i="59" s="1"/>
  <c r="AA33" i="59" s="1"/>
  <c r="AB33" i="59" s="1"/>
  <c r="M33" i="59"/>
  <c r="K33" i="59"/>
  <c r="J33" i="59"/>
  <c r="H33" i="59"/>
  <c r="F33" i="59"/>
  <c r="Y32" i="59"/>
  <c r="Z32" i="59" s="1"/>
  <c r="X32" i="59"/>
  <c r="V32" i="59"/>
  <c r="U32" i="59"/>
  <c r="M32" i="59"/>
  <c r="K32" i="59"/>
  <c r="J32" i="59"/>
  <c r="H32" i="59"/>
  <c r="F32" i="59"/>
  <c r="Z31" i="59"/>
  <c r="X31" i="59"/>
  <c r="Y31" i="59" s="1"/>
  <c r="U31" i="59"/>
  <c r="V31" i="59" s="1"/>
  <c r="AA31" i="59" s="1"/>
  <c r="AB31" i="59" s="1"/>
  <c r="M31" i="59"/>
  <c r="K31" i="59"/>
  <c r="L35" i="59" s="1"/>
  <c r="J31" i="59"/>
  <c r="H31" i="59"/>
  <c r="F31" i="59"/>
  <c r="Y30" i="59"/>
  <c r="Z30" i="59" s="1"/>
  <c r="X30" i="59"/>
  <c r="V30" i="59"/>
  <c r="AA30" i="59" s="1"/>
  <c r="AB30" i="59" s="1"/>
  <c r="U30" i="59"/>
  <c r="M30" i="59"/>
  <c r="K30" i="59"/>
  <c r="L34" i="59" s="1"/>
  <c r="J30" i="59"/>
  <c r="H30" i="59"/>
  <c r="F30" i="59"/>
  <c r="Y29" i="59"/>
  <c r="Z29" i="59" s="1"/>
  <c r="X29" i="59"/>
  <c r="U29" i="59"/>
  <c r="V29" i="59" s="1"/>
  <c r="AA29" i="59" s="1"/>
  <c r="AB29" i="59" s="1"/>
  <c r="M29" i="59"/>
  <c r="L29" i="59"/>
  <c r="K29" i="59"/>
  <c r="L33" i="59" s="1"/>
  <c r="J29" i="59"/>
  <c r="H29" i="59"/>
  <c r="F29" i="59"/>
  <c r="Y28" i="59"/>
  <c r="Z28" i="59" s="1"/>
  <c r="X28" i="59"/>
  <c r="V28" i="59"/>
  <c r="AA28" i="59" s="1"/>
  <c r="AB28" i="59" s="1"/>
  <c r="U28" i="59"/>
  <c r="M28" i="59"/>
  <c r="K28" i="59"/>
  <c r="L30" i="59" s="1"/>
  <c r="J28" i="59"/>
  <c r="H28" i="59"/>
  <c r="F28" i="59"/>
  <c r="Z27" i="59"/>
  <c r="X27" i="59"/>
  <c r="Y27" i="59" s="1"/>
  <c r="U27" i="59"/>
  <c r="V27" i="59" s="1"/>
  <c r="AA27" i="59" s="1"/>
  <c r="AB27" i="59" s="1"/>
  <c r="M27" i="59"/>
  <c r="L27" i="59"/>
  <c r="K27" i="59"/>
  <c r="J27" i="59"/>
  <c r="H27" i="59"/>
  <c r="F27" i="59"/>
  <c r="X26" i="59"/>
  <c r="Y26" i="59" s="1"/>
  <c r="Z26" i="59" s="1"/>
  <c r="U26" i="59"/>
  <c r="V26" i="59" s="1"/>
  <c r="AA26" i="59" s="1"/>
  <c r="AB26" i="59" s="1"/>
  <c r="M26" i="59"/>
  <c r="K26" i="59"/>
  <c r="J26" i="59"/>
  <c r="H26" i="59"/>
  <c r="F26" i="59"/>
  <c r="X25" i="59"/>
  <c r="Y25" i="59" s="1"/>
  <c r="Z25" i="59" s="1"/>
  <c r="U25" i="59"/>
  <c r="V25" i="59" s="1"/>
  <c r="AA25" i="59" s="1"/>
  <c r="AB25" i="59" s="1"/>
  <c r="M25" i="59"/>
  <c r="K25" i="59"/>
  <c r="J25" i="59"/>
  <c r="H25" i="59"/>
  <c r="F25" i="59"/>
  <c r="Y24" i="59"/>
  <c r="Z24" i="59" s="1"/>
  <c r="AA24" i="59" s="1"/>
  <c r="AB24" i="59" s="1"/>
  <c r="X24" i="59"/>
  <c r="V24" i="59"/>
  <c r="U24" i="59"/>
  <c r="M24" i="59"/>
  <c r="K24" i="59"/>
  <c r="L28" i="59" s="1"/>
  <c r="J24" i="59"/>
  <c r="H24" i="59"/>
  <c r="F24" i="59"/>
  <c r="Z23" i="59"/>
  <c r="X23" i="59"/>
  <c r="Y23" i="59" s="1"/>
  <c r="U23" i="59"/>
  <c r="V23" i="59" s="1"/>
  <c r="AA23" i="59" s="1"/>
  <c r="AB23" i="59" s="1"/>
  <c r="M23" i="59"/>
  <c r="K23" i="59"/>
  <c r="L23" i="59" s="1"/>
  <c r="J23" i="59"/>
  <c r="H23" i="59"/>
  <c r="F23" i="59"/>
  <c r="Y22" i="59"/>
  <c r="Z22" i="59" s="1"/>
  <c r="AA22" i="59" s="1"/>
  <c r="AB22" i="59" s="1"/>
  <c r="X22" i="59"/>
  <c r="V22" i="59"/>
  <c r="U22" i="59"/>
  <c r="M22" i="59"/>
  <c r="K22" i="59"/>
  <c r="L26" i="59" s="1"/>
  <c r="J22" i="59"/>
  <c r="H22" i="59"/>
  <c r="F22" i="59"/>
  <c r="AB21" i="59"/>
  <c r="Z21" i="59"/>
  <c r="Y21" i="59"/>
  <c r="X21" i="59"/>
  <c r="U21" i="59"/>
  <c r="V21" i="59" s="1"/>
  <c r="AA21" i="59" s="1"/>
  <c r="R21" i="59"/>
  <c r="S21" i="59" s="1"/>
  <c r="Q21" i="59" s="1"/>
  <c r="M21" i="59"/>
  <c r="L21" i="59"/>
  <c r="K21" i="59"/>
  <c r="J21" i="59"/>
  <c r="H21" i="59"/>
  <c r="F21" i="59"/>
  <c r="Z20" i="59"/>
  <c r="Y20" i="59"/>
  <c r="X20" i="59"/>
  <c r="V20" i="59"/>
  <c r="U20" i="59"/>
  <c r="M20" i="59"/>
  <c r="L20" i="59"/>
  <c r="K20" i="59"/>
  <c r="L24" i="59" s="1"/>
  <c r="J20" i="59"/>
  <c r="H20" i="59"/>
  <c r="F20" i="59"/>
  <c r="X19" i="59"/>
  <c r="Y19" i="59" s="1"/>
  <c r="Z19" i="59" s="1"/>
  <c r="V19" i="59"/>
  <c r="U19" i="59"/>
  <c r="M19" i="59"/>
  <c r="L19" i="59"/>
  <c r="K19" i="59"/>
  <c r="J19" i="59"/>
  <c r="H19" i="59"/>
  <c r="F19" i="59"/>
  <c r="X18" i="59"/>
  <c r="Y18" i="59" s="1"/>
  <c r="Z18" i="59" s="1"/>
  <c r="AA18" i="59" s="1"/>
  <c r="AB18" i="59" s="1"/>
  <c r="V18" i="59"/>
  <c r="U18" i="59"/>
  <c r="O18" i="59"/>
  <c r="M18" i="59"/>
  <c r="K18" i="59"/>
  <c r="L22" i="59" s="1"/>
  <c r="J18" i="59"/>
  <c r="H18" i="59"/>
  <c r="F18" i="59"/>
  <c r="Y17" i="59"/>
  <c r="Z17" i="59" s="1"/>
  <c r="X17" i="59"/>
  <c r="V17" i="59"/>
  <c r="U17" i="59"/>
  <c r="Q17" i="59"/>
  <c r="M17" i="59"/>
  <c r="K17" i="59"/>
  <c r="J17" i="59"/>
  <c r="H17" i="59"/>
  <c r="F17" i="59"/>
  <c r="Y16" i="59"/>
  <c r="Z16" i="59" s="1"/>
  <c r="X16" i="59"/>
  <c r="U16" i="59"/>
  <c r="V16" i="59" s="1"/>
  <c r="AA16" i="59" s="1"/>
  <c r="AB16" i="59" s="1"/>
  <c r="Q16" i="59"/>
  <c r="R16" i="59" s="1"/>
  <c r="O16" i="59"/>
  <c r="M16" i="59"/>
  <c r="K16" i="59"/>
  <c r="J16" i="59"/>
  <c r="H16" i="59"/>
  <c r="F16" i="59"/>
  <c r="Z15" i="59"/>
  <c r="X15" i="59"/>
  <c r="Y15" i="59" s="1"/>
  <c r="V15" i="59"/>
  <c r="AA15" i="59" s="1"/>
  <c r="AB15" i="59" s="1"/>
  <c r="U15" i="59"/>
  <c r="Q15" i="59"/>
  <c r="R15" i="59" s="1"/>
  <c r="O15" i="59"/>
  <c r="M15" i="59"/>
  <c r="K15" i="59"/>
  <c r="J15" i="59"/>
  <c r="H15" i="59"/>
  <c r="F15" i="59"/>
  <c r="X14" i="59"/>
  <c r="Y14" i="59" s="1"/>
  <c r="Z14" i="59" s="1"/>
  <c r="AA14" i="59" s="1"/>
  <c r="AB14" i="59" s="1"/>
  <c r="V14" i="59"/>
  <c r="U14" i="59"/>
  <c r="Q14" i="59"/>
  <c r="M14" i="59"/>
  <c r="K14" i="59"/>
  <c r="L18" i="59" s="1"/>
  <c r="J14" i="59"/>
  <c r="H14" i="59"/>
  <c r="F14" i="59"/>
  <c r="Y13" i="59"/>
  <c r="Z13" i="59" s="1"/>
  <c r="AA13" i="59" s="1"/>
  <c r="AB13" i="59" s="1"/>
  <c r="X13" i="59"/>
  <c r="V13" i="59"/>
  <c r="U13" i="59"/>
  <c r="R13" i="59"/>
  <c r="M13" i="59"/>
  <c r="K13" i="59"/>
  <c r="J13" i="59"/>
  <c r="H13" i="59"/>
  <c r="F13" i="59"/>
  <c r="Y12" i="59"/>
  <c r="Z12" i="59" s="1"/>
  <c r="X12" i="59"/>
  <c r="U12" i="59"/>
  <c r="V12" i="59" s="1"/>
  <c r="AA12" i="59" s="1"/>
  <c r="AB12" i="59" s="1"/>
  <c r="Q12" i="59"/>
  <c r="M12" i="59"/>
  <c r="K12" i="59"/>
  <c r="L16" i="59" s="1"/>
  <c r="J12" i="59"/>
  <c r="H12" i="59"/>
  <c r="F12" i="59"/>
  <c r="X11" i="59"/>
  <c r="Y11" i="59" s="1"/>
  <c r="Z11" i="59" s="1"/>
  <c r="AA11" i="59" s="1"/>
  <c r="AB11" i="59" s="1"/>
  <c r="U11" i="59"/>
  <c r="V11" i="59" s="1"/>
  <c r="Q11" i="59"/>
  <c r="M11" i="59"/>
  <c r="K11" i="59"/>
  <c r="L15" i="59" s="1"/>
  <c r="J11" i="59"/>
  <c r="H11" i="59"/>
  <c r="F11" i="59"/>
  <c r="Z10" i="59"/>
  <c r="X10" i="59"/>
  <c r="Y10" i="59" s="1"/>
  <c r="V10" i="59"/>
  <c r="U10" i="59"/>
  <c r="M10" i="59"/>
  <c r="K10" i="59"/>
  <c r="J10" i="59"/>
  <c r="H10" i="59"/>
  <c r="F10" i="59"/>
  <c r="X9" i="59"/>
  <c r="Y9" i="59" s="1"/>
  <c r="Z9" i="59" s="1"/>
  <c r="U9" i="59"/>
  <c r="V9" i="59" s="1"/>
  <c r="M9" i="59"/>
  <c r="K9" i="59"/>
  <c r="J9" i="59"/>
  <c r="H9" i="59"/>
  <c r="F9" i="59"/>
  <c r="X8" i="59"/>
  <c r="Y8" i="59" s="1"/>
  <c r="Z8" i="59" s="1"/>
  <c r="U8" i="59"/>
  <c r="V8" i="59" s="1"/>
  <c r="M8" i="59"/>
  <c r="K8" i="59"/>
  <c r="J8" i="59"/>
  <c r="H8" i="59"/>
  <c r="F8" i="59"/>
  <c r="X7" i="59"/>
  <c r="Y7" i="59" s="1"/>
  <c r="Z7" i="59" s="1"/>
  <c r="V7" i="59"/>
  <c r="U7" i="59"/>
  <c r="M7" i="59"/>
  <c r="K7" i="59"/>
  <c r="L9" i="59" s="1"/>
  <c r="J7" i="59"/>
  <c r="H7" i="59"/>
  <c r="F7" i="59"/>
  <c r="Y6" i="59"/>
  <c r="Z6" i="59" s="1"/>
  <c r="AA6" i="59" s="1"/>
  <c r="AB6" i="59" s="1"/>
  <c r="X6" i="59"/>
  <c r="V6" i="59"/>
  <c r="U6" i="59"/>
  <c r="Q6" i="59"/>
  <c r="M6" i="59"/>
  <c r="K6" i="59"/>
  <c r="J6" i="59"/>
  <c r="H6" i="59"/>
  <c r="F6" i="59"/>
  <c r="Y5" i="59"/>
  <c r="Z5" i="59" s="1"/>
  <c r="X5" i="59"/>
  <c r="U5" i="59"/>
  <c r="V5" i="59" s="1"/>
  <c r="Q5" i="59"/>
  <c r="M5" i="59"/>
  <c r="K5" i="59"/>
  <c r="J5" i="59"/>
  <c r="H5" i="59"/>
  <c r="F5" i="59"/>
  <c r="Z4" i="59"/>
  <c r="Y4" i="59"/>
  <c r="X4" i="59"/>
  <c r="V4" i="59"/>
  <c r="AA4" i="59" s="1"/>
  <c r="AB4" i="59" s="1"/>
  <c r="U4" i="59"/>
  <c r="Q4" i="59"/>
  <c r="O4" i="59"/>
  <c r="M4" i="59"/>
  <c r="K4" i="59"/>
  <c r="L8" i="59" s="1"/>
  <c r="J4" i="59"/>
  <c r="H4" i="59"/>
  <c r="F4" i="59"/>
  <c r="AB3" i="59"/>
  <c r="X3" i="59"/>
  <c r="Y3" i="59" s="1"/>
  <c r="Z3" i="59" s="1"/>
  <c r="AA3" i="59" s="1"/>
  <c r="U3" i="59"/>
  <c r="V3" i="59" s="1"/>
  <c r="Q3" i="59"/>
  <c r="O3" i="59"/>
  <c r="M3" i="59"/>
  <c r="K3" i="59"/>
  <c r="L7" i="59" s="1"/>
  <c r="J3" i="59"/>
  <c r="H3" i="59"/>
  <c r="F3" i="59"/>
  <c r="Z2" i="59"/>
  <c r="AA2" i="59" s="1"/>
  <c r="AB2" i="59" s="1"/>
  <c r="X2" i="59"/>
  <c r="Y2" i="59" s="1"/>
  <c r="U2" i="59"/>
  <c r="V2" i="59" s="1"/>
  <c r="Q2" i="59"/>
  <c r="M2" i="59"/>
  <c r="H2" i="59"/>
  <c r="F2" i="59"/>
  <c r="Q1" i="59"/>
  <c r="Z93" i="58"/>
  <c r="X93" i="58"/>
  <c r="Y93" i="58" s="1"/>
  <c r="U93" i="58"/>
  <c r="V93" i="58" s="1"/>
  <c r="AA93" i="58" s="1"/>
  <c r="AB93" i="58" s="1"/>
  <c r="M93" i="58"/>
  <c r="K93" i="58"/>
  <c r="J93" i="58"/>
  <c r="I93" i="58"/>
  <c r="G93" i="58"/>
  <c r="Y92" i="58"/>
  <c r="Z92" i="58" s="1"/>
  <c r="X92" i="58"/>
  <c r="U92" i="58"/>
  <c r="V92" i="58" s="1"/>
  <c r="AA92" i="58" s="1"/>
  <c r="AB92" i="58" s="1"/>
  <c r="M92" i="58"/>
  <c r="K92" i="58"/>
  <c r="J92" i="58"/>
  <c r="I92" i="58"/>
  <c r="G92" i="58"/>
  <c r="Z91" i="58"/>
  <c r="X91" i="58"/>
  <c r="Y91" i="58" s="1"/>
  <c r="V91" i="58"/>
  <c r="AA91" i="58" s="1"/>
  <c r="AB91" i="58" s="1"/>
  <c r="U91" i="58"/>
  <c r="M91" i="58"/>
  <c r="K91" i="58"/>
  <c r="J91" i="58"/>
  <c r="I91" i="58"/>
  <c r="G91" i="58"/>
  <c r="X90" i="58"/>
  <c r="Y90" i="58" s="1"/>
  <c r="Z90" i="58" s="1"/>
  <c r="U90" i="58"/>
  <c r="V90" i="58" s="1"/>
  <c r="M90" i="58"/>
  <c r="K90" i="58"/>
  <c r="J90" i="58"/>
  <c r="I90" i="58"/>
  <c r="G90" i="58"/>
  <c r="X89" i="58"/>
  <c r="Y89" i="58" s="1"/>
  <c r="Z89" i="58" s="1"/>
  <c r="U89" i="58"/>
  <c r="V89" i="58" s="1"/>
  <c r="AA89" i="58" s="1"/>
  <c r="AB89" i="58" s="1"/>
  <c r="M89" i="58"/>
  <c r="K89" i="58"/>
  <c r="L93" i="58" s="1"/>
  <c r="J89" i="58"/>
  <c r="I89" i="58"/>
  <c r="G89" i="58"/>
  <c r="X88" i="58"/>
  <c r="Y88" i="58" s="1"/>
  <c r="Z88" i="58" s="1"/>
  <c r="V88" i="58"/>
  <c r="AA88" i="58" s="1"/>
  <c r="AB88" i="58" s="1"/>
  <c r="U88" i="58"/>
  <c r="M88" i="58"/>
  <c r="K88" i="58"/>
  <c r="L92" i="58" s="1"/>
  <c r="J88" i="58"/>
  <c r="I88" i="58"/>
  <c r="G88" i="58"/>
  <c r="X87" i="58"/>
  <c r="Y87" i="58" s="1"/>
  <c r="Z87" i="58" s="1"/>
  <c r="AA87" i="58" s="1"/>
  <c r="AB87" i="58" s="1"/>
  <c r="V87" i="58"/>
  <c r="U87" i="58"/>
  <c r="M87" i="58"/>
  <c r="K87" i="58"/>
  <c r="J87" i="58"/>
  <c r="I87" i="58"/>
  <c r="G87" i="58"/>
  <c r="Y86" i="58"/>
  <c r="Z86" i="58" s="1"/>
  <c r="X86" i="58"/>
  <c r="U86" i="58"/>
  <c r="V86" i="58" s="1"/>
  <c r="AA86" i="58" s="1"/>
  <c r="AB86" i="58" s="1"/>
  <c r="M86" i="58"/>
  <c r="K86" i="58"/>
  <c r="L90" i="58" s="1"/>
  <c r="J86" i="58"/>
  <c r="I86" i="58"/>
  <c r="G86" i="58"/>
  <c r="Y85" i="58"/>
  <c r="Z85" i="58" s="1"/>
  <c r="X85" i="58"/>
  <c r="U85" i="58"/>
  <c r="V85" i="58" s="1"/>
  <c r="M85" i="58"/>
  <c r="K85" i="58"/>
  <c r="J85" i="58"/>
  <c r="I85" i="58"/>
  <c r="G85" i="58"/>
  <c r="X84" i="58"/>
  <c r="Y84" i="58" s="1"/>
  <c r="Z84" i="58" s="1"/>
  <c r="V84" i="58"/>
  <c r="AA84" i="58" s="1"/>
  <c r="AB84" i="58" s="1"/>
  <c r="U84" i="58"/>
  <c r="M84" i="58"/>
  <c r="K84" i="58"/>
  <c r="J84" i="58"/>
  <c r="I84" i="58"/>
  <c r="G84" i="58"/>
  <c r="X83" i="58"/>
  <c r="Y83" i="58" s="1"/>
  <c r="Z83" i="58" s="1"/>
  <c r="U83" i="58"/>
  <c r="V83" i="58" s="1"/>
  <c r="AA83" i="58" s="1"/>
  <c r="AB83" i="58" s="1"/>
  <c r="M83" i="58"/>
  <c r="L83" i="58"/>
  <c r="K83" i="58"/>
  <c r="J83" i="58"/>
  <c r="I83" i="58"/>
  <c r="G83" i="58"/>
  <c r="AB82" i="58"/>
  <c r="Y82" i="58"/>
  <c r="Z82" i="58" s="1"/>
  <c r="X82" i="58"/>
  <c r="V82" i="58"/>
  <c r="AA82" i="58" s="1"/>
  <c r="U82" i="58"/>
  <c r="M82" i="58"/>
  <c r="L82" i="58"/>
  <c r="K82" i="58"/>
  <c r="J82" i="58"/>
  <c r="I82" i="58"/>
  <c r="G82" i="58"/>
  <c r="AA81" i="58"/>
  <c r="AB81" i="58" s="1"/>
  <c r="X81" i="58"/>
  <c r="Y81" i="58" s="1"/>
  <c r="Z81" i="58" s="1"/>
  <c r="U81" i="58"/>
  <c r="V81" i="58" s="1"/>
  <c r="M81" i="58"/>
  <c r="K81" i="58"/>
  <c r="J81" i="58"/>
  <c r="I81" i="58"/>
  <c r="G81" i="58"/>
  <c r="AB80" i="58"/>
  <c r="Y80" i="58"/>
  <c r="Z80" i="58" s="1"/>
  <c r="X80" i="58"/>
  <c r="V80" i="58"/>
  <c r="AA80" i="58" s="1"/>
  <c r="U80" i="58"/>
  <c r="M80" i="58"/>
  <c r="K80" i="58"/>
  <c r="J80" i="58"/>
  <c r="I80" i="58"/>
  <c r="G80" i="58"/>
  <c r="X79" i="58"/>
  <c r="Y79" i="58" s="1"/>
  <c r="Z79" i="58" s="1"/>
  <c r="U79" i="58"/>
  <c r="V79" i="58" s="1"/>
  <c r="AA79" i="58" s="1"/>
  <c r="AB79" i="58" s="1"/>
  <c r="M79" i="58"/>
  <c r="K79" i="58"/>
  <c r="L79" i="58" s="1"/>
  <c r="J79" i="58"/>
  <c r="I79" i="58"/>
  <c r="G79" i="58"/>
  <c r="Y78" i="58"/>
  <c r="Z78" i="58" s="1"/>
  <c r="AA78" i="58" s="1"/>
  <c r="AB78" i="58" s="1"/>
  <c r="X78" i="58"/>
  <c r="V78" i="58"/>
  <c r="U78" i="58"/>
  <c r="M78" i="58"/>
  <c r="K78" i="58"/>
  <c r="J78" i="58"/>
  <c r="I78" i="58"/>
  <c r="G78" i="58"/>
  <c r="Y77" i="58"/>
  <c r="Z77" i="58" s="1"/>
  <c r="X77" i="58"/>
  <c r="V77" i="58"/>
  <c r="U77" i="58"/>
  <c r="M77" i="58"/>
  <c r="K77" i="58"/>
  <c r="J77" i="58"/>
  <c r="I77" i="58"/>
  <c r="G77" i="58"/>
  <c r="AA76" i="58"/>
  <c r="AB76" i="58" s="1"/>
  <c r="X76" i="58"/>
  <c r="Y76" i="58" s="1"/>
  <c r="Z76" i="58" s="1"/>
  <c r="U76" i="58"/>
  <c r="V76" i="58" s="1"/>
  <c r="M76" i="58"/>
  <c r="L76" i="58"/>
  <c r="K76" i="58"/>
  <c r="J76" i="58"/>
  <c r="I76" i="58"/>
  <c r="G76" i="58"/>
  <c r="Y75" i="58"/>
  <c r="Z75" i="58" s="1"/>
  <c r="X75" i="58"/>
  <c r="V75" i="58"/>
  <c r="AA75" i="58" s="1"/>
  <c r="AB75" i="58" s="1"/>
  <c r="U75" i="58"/>
  <c r="M75" i="58"/>
  <c r="K75" i="58"/>
  <c r="J75" i="58"/>
  <c r="I75" i="58"/>
  <c r="G75" i="58"/>
  <c r="Z74" i="58"/>
  <c r="AA74" i="58" s="1"/>
  <c r="AB74" i="58" s="1"/>
  <c r="X74" i="58"/>
  <c r="Y74" i="58" s="1"/>
  <c r="U74" i="58"/>
  <c r="V74" i="58" s="1"/>
  <c r="M74" i="58"/>
  <c r="K74" i="58"/>
  <c r="L78" i="58" s="1"/>
  <c r="J74" i="58"/>
  <c r="I74" i="58"/>
  <c r="G74" i="58"/>
  <c r="Y73" i="58"/>
  <c r="Z73" i="58" s="1"/>
  <c r="X73" i="58"/>
  <c r="V73" i="58"/>
  <c r="U73" i="58"/>
  <c r="M73" i="58"/>
  <c r="K73" i="58"/>
  <c r="L77" i="58" s="1"/>
  <c r="J73" i="58"/>
  <c r="I73" i="58"/>
  <c r="G73" i="58"/>
  <c r="AA72" i="58"/>
  <c r="AB72" i="58" s="1"/>
  <c r="Z72" i="58"/>
  <c r="X72" i="58"/>
  <c r="Y72" i="58" s="1"/>
  <c r="V72" i="58"/>
  <c r="U72" i="58"/>
  <c r="M72" i="58"/>
  <c r="K72" i="58"/>
  <c r="J72" i="58"/>
  <c r="I72" i="58"/>
  <c r="G72" i="58"/>
  <c r="X71" i="58"/>
  <c r="Y71" i="58" s="1"/>
  <c r="Z71" i="58" s="1"/>
  <c r="AA71" i="58" s="1"/>
  <c r="AB71" i="58" s="1"/>
  <c r="U71" i="58"/>
  <c r="V71" i="58" s="1"/>
  <c r="M71" i="58"/>
  <c r="K71" i="58"/>
  <c r="L75" i="58" s="1"/>
  <c r="J71" i="58"/>
  <c r="I71" i="58"/>
  <c r="G71" i="58"/>
  <c r="Z70" i="58"/>
  <c r="Y70" i="58"/>
  <c r="X70" i="58"/>
  <c r="V70" i="58"/>
  <c r="AA70" i="58" s="1"/>
  <c r="AB70" i="58" s="1"/>
  <c r="U70" i="58"/>
  <c r="M70" i="58"/>
  <c r="K70" i="58"/>
  <c r="L74" i="58" s="1"/>
  <c r="J70" i="58"/>
  <c r="I70" i="58"/>
  <c r="G70" i="58"/>
  <c r="Z69" i="58"/>
  <c r="X69" i="58"/>
  <c r="Y69" i="58" s="1"/>
  <c r="U69" i="58"/>
  <c r="V69" i="58" s="1"/>
  <c r="AA69" i="58" s="1"/>
  <c r="AB69" i="58" s="1"/>
  <c r="M69" i="58"/>
  <c r="K69" i="58"/>
  <c r="L73" i="58" s="1"/>
  <c r="J69" i="58"/>
  <c r="I69" i="58"/>
  <c r="G69" i="58"/>
  <c r="Y68" i="58"/>
  <c r="Z68" i="58" s="1"/>
  <c r="X68" i="58"/>
  <c r="U68" i="58"/>
  <c r="V68" i="58" s="1"/>
  <c r="AA68" i="58" s="1"/>
  <c r="AB68" i="58" s="1"/>
  <c r="M68" i="58"/>
  <c r="K68" i="58"/>
  <c r="L72" i="58" s="1"/>
  <c r="J68" i="58"/>
  <c r="I68" i="58"/>
  <c r="G68" i="58"/>
  <c r="Z67" i="58"/>
  <c r="X67" i="58"/>
  <c r="Y67" i="58" s="1"/>
  <c r="V67" i="58"/>
  <c r="AA67" i="58" s="1"/>
  <c r="AB67" i="58" s="1"/>
  <c r="U67" i="58"/>
  <c r="M67" i="58"/>
  <c r="K67" i="58"/>
  <c r="J67" i="58"/>
  <c r="I67" i="58"/>
  <c r="G67" i="58"/>
  <c r="X66" i="58"/>
  <c r="Y66" i="58" s="1"/>
  <c r="Z66" i="58" s="1"/>
  <c r="U66" i="58"/>
  <c r="V66" i="58" s="1"/>
  <c r="M66" i="58"/>
  <c r="K66" i="58"/>
  <c r="J66" i="58"/>
  <c r="I66" i="58"/>
  <c r="G66" i="58"/>
  <c r="X65" i="58"/>
  <c r="Y65" i="58" s="1"/>
  <c r="Z65" i="58" s="1"/>
  <c r="U65" i="58"/>
  <c r="V65" i="58" s="1"/>
  <c r="AA65" i="58" s="1"/>
  <c r="AB65" i="58" s="1"/>
  <c r="M65" i="58"/>
  <c r="K65" i="58"/>
  <c r="L69" i="58" s="1"/>
  <c r="J65" i="58"/>
  <c r="I65" i="58"/>
  <c r="G65" i="58"/>
  <c r="X64" i="58"/>
  <c r="Y64" i="58" s="1"/>
  <c r="Z64" i="58" s="1"/>
  <c r="V64" i="58"/>
  <c r="U64" i="58"/>
  <c r="M64" i="58"/>
  <c r="K64" i="58"/>
  <c r="J64" i="58"/>
  <c r="I64" i="58"/>
  <c r="G64" i="58"/>
  <c r="X63" i="58"/>
  <c r="Y63" i="58" s="1"/>
  <c r="Z63" i="58" s="1"/>
  <c r="AA63" i="58" s="1"/>
  <c r="AB63" i="58" s="1"/>
  <c r="V63" i="58"/>
  <c r="U63" i="58"/>
  <c r="M63" i="58"/>
  <c r="K63" i="58"/>
  <c r="J63" i="58"/>
  <c r="I63" i="58"/>
  <c r="G63" i="58"/>
  <c r="Y62" i="58"/>
  <c r="Z62" i="58" s="1"/>
  <c r="X62" i="58"/>
  <c r="U62" i="58"/>
  <c r="V62" i="58" s="1"/>
  <c r="AA62" i="58" s="1"/>
  <c r="AB62" i="58" s="1"/>
  <c r="M62" i="58"/>
  <c r="K62" i="58"/>
  <c r="L66" i="58" s="1"/>
  <c r="J62" i="58"/>
  <c r="I62" i="58"/>
  <c r="G62" i="58"/>
  <c r="Y61" i="58"/>
  <c r="Z61" i="58" s="1"/>
  <c r="X61" i="58"/>
  <c r="U61" i="58"/>
  <c r="V61" i="58" s="1"/>
  <c r="M61" i="58"/>
  <c r="K61" i="58"/>
  <c r="J61" i="58"/>
  <c r="I61" i="58"/>
  <c r="G61" i="58"/>
  <c r="X60" i="58"/>
  <c r="Y60" i="58" s="1"/>
  <c r="Z60" i="58" s="1"/>
  <c r="V60" i="58"/>
  <c r="AA60" i="58" s="1"/>
  <c r="AB60" i="58" s="1"/>
  <c r="U60" i="58"/>
  <c r="M60" i="58"/>
  <c r="K60" i="58"/>
  <c r="L61" i="58" s="1"/>
  <c r="J60" i="58"/>
  <c r="I60" i="58"/>
  <c r="G60" i="58"/>
  <c r="X59" i="58"/>
  <c r="Y59" i="58" s="1"/>
  <c r="Z59" i="58" s="1"/>
  <c r="U59" i="58"/>
  <c r="V59" i="58" s="1"/>
  <c r="AA59" i="58" s="1"/>
  <c r="AB59" i="58" s="1"/>
  <c r="M59" i="58"/>
  <c r="L59" i="58"/>
  <c r="K59" i="58"/>
  <c r="J59" i="58"/>
  <c r="I59" i="58"/>
  <c r="G59" i="58"/>
  <c r="Y58" i="58"/>
  <c r="Z58" i="58" s="1"/>
  <c r="X58" i="58"/>
  <c r="V58" i="58"/>
  <c r="U58" i="58"/>
  <c r="M58" i="58"/>
  <c r="L58" i="58"/>
  <c r="K58" i="58"/>
  <c r="J58" i="58"/>
  <c r="AB57" i="58"/>
  <c r="Y57" i="58"/>
  <c r="Z57" i="58" s="1"/>
  <c r="X57" i="58"/>
  <c r="U57" i="58"/>
  <c r="V57" i="58" s="1"/>
  <c r="AA57" i="58" s="1"/>
  <c r="M57" i="58"/>
  <c r="K57" i="58"/>
  <c r="J57" i="58"/>
  <c r="H57" i="58"/>
  <c r="F57" i="58"/>
  <c r="Z56" i="58"/>
  <c r="Y56" i="58"/>
  <c r="X56" i="58"/>
  <c r="V56" i="58"/>
  <c r="U56" i="58"/>
  <c r="M56" i="58"/>
  <c r="K56" i="58"/>
  <c r="J56" i="58"/>
  <c r="H56" i="58"/>
  <c r="F56" i="58"/>
  <c r="Z55" i="58"/>
  <c r="AA55" i="58" s="1"/>
  <c r="AB55" i="58" s="1"/>
  <c r="X55" i="58"/>
  <c r="Y55" i="58" s="1"/>
  <c r="U55" i="58"/>
  <c r="V55" i="58" s="1"/>
  <c r="M55" i="58"/>
  <c r="K55" i="58"/>
  <c r="J55" i="58"/>
  <c r="H55" i="58"/>
  <c r="F55" i="58"/>
  <c r="Y54" i="58"/>
  <c r="Z54" i="58" s="1"/>
  <c r="X54" i="58"/>
  <c r="U54" i="58"/>
  <c r="V54" i="58" s="1"/>
  <c r="AA54" i="58" s="1"/>
  <c r="AB54" i="58" s="1"/>
  <c r="M54" i="58"/>
  <c r="K54" i="58"/>
  <c r="J54" i="58"/>
  <c r="H54" i="58"/>
  <c r="F54" i="58"/>
  <c r="AB53" i="58"/>
  <c r="X53" i="58"/>
  <c r="Y53" i="58" s="1"/>
  <c r="Z53" i="58" s="1"/>
  <c r="V53" i="58"/>
  <c r="AA53" i="58" s="1"/>
  <c r="U53" i="58"/>
  <c r="M53" i="58"/>
  <c r="K53" i="58"/>
  <c r="L57" i="58" s="1"/>
  <c r="J53" i="58"/>
  <c r="H53" i="58"/>
  <c r="F53" i="58"/>
  <c r="Y52" i="58"/>
  <c r="Z52" i="58" s="1"/>
  <c r="X52" i="58"/>
  <c r="U52" i="58"/>
  <c r="V52" i="58" s="1"/>
  <c r="AA52" i="58" s="1"/>
  <c r="AB52" i="58" s="1"/>
  <c r="M52" i="58"/>
  <c r="K52" i="58"/>
  <c r="J52" i="58"/>
  <c r="H52" i="58"/>
  <c r="F52" i="58"/>
  <c r="Y51" i="58"/>
  <c r="Z51" i="58" s="1"/>
  <c r="X51" i="58"/>
  <c r="U51" i="58"/>
  <c r="V51" i="58" s="1"/>
  <c r="AA51" i="58" s="1"/>
  <c r="AB51" i="58" s="1"/>
  <c r="M51" i="58"/>
  <c r="K51" i="58"/>
  <c r="L55" i="58" s="1"/>
  <c r="J51" i="58"/>
  <c r="H51" i="58"/>
  <c r="F51" i="58"/>
  <c r="X50" i="58"/>
  <c r="Y50" i="58" s="1"/>
  <c r="Z50" i="58" s="1"/>
  <c r="U50" i="58"/>
  <c r="V50" i="58" s="1"/>
  <c r="AA50" i="58" s="1"/>
  <c r="AB50" i="58" s="1"/>
  <c r="M50" i="58"/>
  <c r="K50" i="58"/>
  <c r="L53" i="58" s="1"/>
  <c r="J50" i="58"/>
  <c r="H50" i="58"/>
  <c r="F50" i="58"/>
  <c r="Y49" i="58"/>
  <c r="Z49" i="58" s="1"/>
  <c r="X49" i="58"/>
  <c r="V49" i="58"/>
  <c r="AA49" i="58" s="1"/>
  <c r="AB49" i="58" s="1"/>
  <c r="U49" i="58"/>
  <c r="M49" i="58"/>
  <c r="K49" i="58"/>
  <c r="J49" i="58"/>
  <c r="H49" i="58"/>
  <c r="F49" i="58"/>
  <c r="Z48" i="58"/>
  <c r="X48" i="58"/>
  <c r="Y48" i="58" s="1"/>
  <c r="U48" i="58"/>
  <c r="V48" i="58" s="1"/>
  <c r="AA48" i="58" s="1"/>
  <c r="AB48" i="58" s="1"/>
  <c r="M48" i="58"/>
  <c r="K48" i="58"/>
  <c r="L52" i="58" s="1"/>
  <c r="J48" i="58"/>
  <c r="H48" i="58"/>
  <c r="F48" i="58"/>
  <c r="Y47" i="58"/>
  <c r="Z47" i="58" s="1"/>
  <c r="X47" i="58"/>
  <c r="U47" i="58"/>
  <c r="V47" i="58" s="1"/>
  <c r="AA47" i="58" s="1"/>
  <c r="AB47" i="58" s="1"/>
  <c r="M47" i="58"/>
  <c r="K47" i="58"/>
  <c r="J47" i="58"/>
  <c r="H47" i="58"/>
  <c r="F47" i="58"/>
  <c r="Z46" i="58"/>
  <c r="X46" i="58"/>
  <c r="Y46" i="58" s="1"/>
  <c r="V46" i="58"/>
  <c r="U46" i="58"/>
  <c r="M46" i="58"/>
  <c r="K46" i="58"/>
  <c r="L50" i="58" s="1"/>
  <c r="J46" i="58"/>
  <c r="H46" i="58"/>
  <c r="F46" i="58"/>
  <c r="X45" i="58"/>
  <c r="Y45" i="58" s="1"/>
  <c r="Z45" i="58" s="1"/>
  <c r="AA45" i="58" s="1"/>
  <c r="AB45" i="58" s="1"/>
  <c r="U45" i="58"/>
  <c r="V45" i="58" s="1"/>
  <c r="M45" i="58"/>
  <c r="L45" i="58"/>
  <c r="K45" i="58"/>
  <c r="J45" i="58"/>
  <c r="H45" i="58"/>
  <c r="F45" i="58"/>
  <c r="Y44" i="58"/>
  <c r="Z44" i="58" s="1"/>
  <c r="X44" i="58"/>
  <c r="V44" i="58"/>
  <c r="AA44" i="58" s="1"/>
  <c r="AB44" i="58" s="1"/>
  <c r="U44" i="58"/>
  <c r="M44" i="58"/>
  <c r="K44" i="58"/>
  <c r="J44" i="58"/>
  <c r="H44" i="58"/>
  <c r="F44" i="58"/>
  <c r="X43" i="58"/>
  <c r="Y43" i="58" s="1"/>
  <c r="Z43" i="58" s="1"/>
  <c r="U43" i="58"/>
  <c r="V43" i="58" s="1"/>
  <c r="AA43" i="58" s="1"/>
  <c r="AB43" i="58" s="1"/>
  <c r="M43" i="58"/>
  <c r="K43" i="58"/>
  <c r="L47" i="58" s="1"/>
  <c r="J43" i="58"/>
  <c r="H43" i="58"/>
  <c r="F43" i="58"/>
  <c r="Y42" i="58"/>
  <c r="Z42" i="58" s="1"/>
  <c r="X42" i="58"/>
  <c r="V42" i="58"/>
  <c r="AA42" i="58" s="1"/>
  <c r="AB42" i="58" s="1"/>
  <c r="U42" i="58"/>
  <c r="M42" i="58"/>
  <c r="K42" i="58"/>
  <c r="J42" i="58"/>
  <c r="H42" i="58"/>
  <c r="F42" i="58"/>
  <c r="Z41" i="58"/>
  <c r="X41" i="58"/>
  <c r="Y41" i="58" s="1"/>
  <c r="U41" i="58"/>
  <c r="V41" i="58" s="1"/>
  <c r="AA41" i="58" s="1"/>
  <c r="AB41" i="58" s="1"/>
  <c r="M41" i="58"/>
  <c r="L41" i="58"/>
  <c r="K41" i="58"/>
  <c r="J41" i="58"/>
  <c r="H41" i="58"/>
  <c r="F41" i="58"/>
  <c r="X40" i="58"/>
  <c r="Y40" i="58" s="1"/>
  <c r="Z40" i="58" s="1"/>
  <c r="U40" i="58"/>
  <c r="V40" i="58" s="1"/>
  <c r="AA40" i="58" s="1"/>
  <c r="AB40" i="58" s="1"/>
  <c r="M40" i="58"/>
  <c r="K40" i="58"/>
  <c r="J40" i="58"/>
  <c r="H40" i="58"/>
  <c r="F40" i="58"/>
  <c r="X39" i="58"/>
  <c r="Y39" i="58" s="1"/>
  <c r="Z39" i="58" s="1"/>
  <c r="U39" i="58"/>
  <c r="V39" i="58" s="1"/>
  <c r="M39" i="58"/>
  <c r="K39" i="58"/>
  <c r="J39" i="58"/>
  <c r="H39" i="58"/>
  <c r="F39" i="58"/>
  <c r="Y38" i="58"/>
  <c r="Z38" i="58" s="1"/>
  <c r="AA38" i="58" s="1"/>
  <c r="AB38" i="58" s="1"/>
  <c r="X38" i="58"/>
  <c r="V38" i="58"/>
  <c r="U38" i="58"/>
  <c r="M38" i="58"/>
  <c r="K38" i="58"/>
  <c r="L42" i="58" s="1"/>
  <c r="J38" i="58"/>
  <c r="H38" i="58"/>
  <c r="F38" i="58"/>
  <c r="X37" i="58"/>
  <c r="Y37" i="58" s="1"/>
  <c r="Z37" i="58" s="1"/>
  <c r="V37" i="58"/>
  <c r="AA37" i="58" s="1"/>
  <c r="AB37" i="58" s="1"/>
  <c r="U37" i="58"/>
  <c r="M37" i="58"/>
  <c r="K37" i="58"/>
  <c r="J37" i="58"/>
  <c r="H37" i="58"/>
  <c r="F37" i="58"/>
  <c r="Y36" i="58"/>
  <c r="Z36" i="58" s="1"/>
  <c r="AA36" i="58" s="1"/>
  <c r="AB36" i="58" s="1"/>
  <c r="X36" i="58"/>
  <c r="U36" i="58"/>
  <c r="V36" i="58" s="1"/>
  <c r="M36" i="58"/>
  <c r="K36" i="58"/>
  <c r="L40" i="58" s="1"/>
  <c r="J36" i="58"/>
  <c r="H36" i="58"/>
  <c r="F36" i="58"/>
  <c r="AB35" i="58"/>
  <c r="Z35" i="58"/>
  <c r="Y35" i="58"/>
  <c r="X35" i="58"/>
  <c r="U35" i="58"/>
  <c r="V35" i="58" s="1"/>
  <c r="AA35" i="58" s="1"/>
  <c r="M35" i="58"/>
  <c r="K35" i="58"/>
  <c r="L39" i="58" s="1"/>
  <c r="J35" i="58"/>
  <c r="H35" i="58"/>
  <c r="F35" i="58"/>
  <c r="AA34" i="58"/>
  <c r="AB34" i="58" s="1"/>
  <c r="X34" i="58"/>
  <c r="Y34" i="58" s="1"/>
  <c r="Z34" i="58" s="1"/>
  <c r="V34" i="58"/>
  <c r="U34" i="58"/>
  <c r="M34" i="58"/>
  <c r="K34" i="58"/>
  <c r="L38" i="58" s="1"/>
  <c r="J34" i="58"/>
  <c r="H34" i="58"/>
  <c r="F34" i="58"/>
  <c r="AA33" i="58"/>
  <c r="AB33" i="58" s="1"/>
  <c r="X33" i="58"/>
  <c r="Y33" i="58" s="1"/>
  <c r="Z33" i="58" s="1"/>
  <c r="U33" i="58"/>
  <c r="V33" i="58" s="1"/>
  <c r="M33" i="58"/>
  <c r="K33" i="58"/>
  <c r="J33" i="58"/>
  <c r="H33" i="58"/>
  <c r="F33" i="58"/>
  <c r="AB32" i="58"/>
  <c r="Y32" i="58"/>
  <c r="Z32" i="58" s="1"/>
  <c r="X32" i="58"/>
  <c r="V32" i="58"/>
  <c r="AA32" i="58" s="1"/>
  <c r="U32" i="58"/>
  <c r="M32" i="58"/>
  <c r="K32" i="58"/>
  <c r="J32" i="58"/>
  <c r="H32" i="58"/>
  <c r="F32" i="58"/>
  <c r="X31" i="58"/>
  <c r="Y31" i="58" s="1"/>
  <c r="Z31" i="58" s="1"/>
  <c r="U31" i="58"/>
  <c r="V31" i="58" s="1"/>
  <c r="AA31" i="58" s="1"/>
  <c r="AB31" i="58" s="1"/>
  <c r="M31" i="58"/>
  <c r="K31" i="58"/>
  <c r="J31" i="58"/>
  <c r="H31" i="58"/>
  <c r="F31" i="58"/>
  <c r="X30" i="58"/>
  <c r="Y30" i="58" s="1"/>
  <c r="Z30" i="58" s="1"/>
  <c r="U30" i="58"/>
  <c r="V30" i="58" s="1"/>
  <c r="AA30" i="58" s="1"/>
  <c r="AB30" i="58" s="1"/>
  <c r="M30" i="58"/>
  <c r="K30" i="58"/>
  <c r="L34" i="58" s="1"/>
  <c r="J30" i="58"/>
  <c r="H30" i="58"/>
  <c r="F30" i="58"/>
  <c r="X29" i="58"/>
  <c r="Y29" i="58" s="1"/>
  <c r="Z29" i="58" s="1"/>
  <c r="U29" i="58"/>
  <c r="V29" i="58" s="1"/>
  <c r="AA29" i="58" s="1"/>
  <c r="AB29" i="58" s="1"/>
  <c r="M29" i="58"/>
  <c r="K29" i="58"/>
  <c r="L33" i="58" s="1"/>
  <c r="J29" i="58"/>
  <c r="H29" i="58"/>
  <c r="F29" i="58"/>
  <c r="AA28" i="58"/>
  <c r="AB28" i="58" s="1"/>
  <c r="X28" i="58"/>
  <c r="Y28" i="58" s="1"/>
  <c r="Z28" i="58" s="1"/>
  <c r="U28" i="58"/>
  <c r="V28" i="58" s="1"/>
  <c r="T28" i="58"/>
  <c r="M28" i="58"/>
  <c r="K28" i="58"/>
  <c r="L30" i="58" s="1"/>
  <c r="J28" i="58"/>
  <c r="H28" i="58"/>
  <c r="F28" i="58"/>
  <c r="AA27" i="58"/>
  <c r="AB27" i="58" s="1"/>
  <c r="Y27" i="58"/>
  <c r="Z27" i="58" s="1"/>
  <c r="X27" i="58"/>
  <c r="V27" i="58"/>
  <c r="U27" i="58"/>
  <c r="M27" i="58"/>
  <c r="K27" i="58"/>
  <c r="L31" i="58" s="1"/>
  <c r="J27" i="58"/>
  <c r="H27" i="58"/>
  <c r="F27" i="58"/>
  <c r="AB26" i="58"/>
  <c r="X26" i="58"/>
  <c r="Y26" i="58" s="1"/>
  <c r="Z26" i="58" s="1"/>
  <c r="V26" i="58"/>
  <c r="AA26" i="58" s="1"/>
  <c r="U26" i="58"/>
  <c r="M26" i="58"/>
  <c r="K26" i="58"/>
  <c r="J26" i="58"/>
  <c r="H26" i="58"/>
  <c r="F26" i="58"/>
  <c r="Y25" i="58"/>
  <c r="Z25" i="58" s="1"/>
  <c r="AA25" i="58" s="1"/>
  <c r="AB25" i="58" s="1"/>
  <c r="X25" i="58"/>
  <c r="U25" i="58"/>
  <c r="V25" i="58" s="1"/>
  <c r="M25" i="58"/>
  <c r="K25" i="58"/>
  <c r="L29" i="58" s="1"/>
  <c r="J25" i="58"/>
  <c r="H25" i="58"/>
  <c r="F25" i="58"/>
  <c r="Z24" i="58"/>
  <c r="Y24" i="58"/>
  <c r="X24" i="58"/>
  <c r="U24" i="58"/>
  <c r="V24" i="58" s="1"/>
  <c r="AA24" i="58" s="1"/>
  <c r="AB24" i="58" s="1"/>
  <c r="M24" i="58"/>
  <c r="K24" i="58"/>
  <c r="L28" i="58" s="1"/>
  <c r="J24" i="58"/>
  <c r="H24" i="58"/>
  <c r="F24" i="58"/>
  <c r="X23" i="58"/>
  <c r="Y23" i="58" s="1"/>
  <c r="Z23" i="58" s="1"/>
  <c r="AA23" i="58" s="1"/>
  <c r="AB23" i="58" s="1"/>
  <c r="V23" i="58"/>
  <c r="U23" i="58"/>
  <c r="M23" i="58"/>
  <c r="K23" i="58"/>
  <c r="J23" i="58"/>
  <c r="H23" i="58"/>
  <c r="F23" i="58"/>
  <c r="X22" i="58"/>
  <c r="Y22" i="58" s="1"/>
  <c r="Z22" i="58" s="1"/>
  <c r="AA22" i="58" s="1"/>
  <c r="AB22" i="58" s="1"/>
  <c r="U22" i="58"/>
  <c r="V22" i="58" s="1"/>
  <c r="M22" i="58"/>
  <c r="K22" i="58"/>
  <c r="J22" i="58"/>
  <c r="H22" i="58"/>
  <c r="F22" i="58"/>
  <c r="Z21" i="58"/>
  <c r="X21" i="58"/>
  <c r="Y21" i="58" s="1"/>
  <c r="V21" i="58"/>
  <c r="AA21" i="58" s="1"/>
  <c r="AB21" i="58" s="1"/>
  <c r="U21" i="58"/>
  <c r="M21" i="58"/>
  <c r="K21" i="58"/>
  <c r="J21" i="58"/>
  <c r="H21" i="58"/>
  <c r="F21" i="58"/>
  <c r="X20" i="58"/>
  <c r="Y20" i="58" s="1"/>
  <c r="Z20" i="58" s="1"/>
  <c r="U20" i="58"/>
  <c r="V20" i="58" s="1"/>
  <c r="AA20" i="58" s="1"/>
  <c r="AB20" i="58" s="1"/>
  <c r="M20" i="58"/>
  <c r="K20" i="58"/>
  <c r="J20" i="58"/>
  <c r="H20" i="58"/>
  <c r="F20" i="58"/>
  <c r="Z19" i="58"/>
  <c r="Y19" i="58"/>
  <c r="X19" i="58"/>
  <c r="U19" i="58"/>
  <c r="V19" i="58" s="1"/>
  <c r="AA19" i="58" s="1"/>
  <c r="AB19" i="58" s="1"/>
  <c r="M19" i="58"/>
  <c r="K19" i="58"/>
  <c r="J19" i="58"/>
  <c r="H19" i="58"/>
  <c r="F19" i="58"/>
  <c r="Z18" i="58"/>
  <c r="X18" i="58"/>
  <c r="Y18" i="58" s="1"/>
  <c r="U18" i="58"/>
  <c r="V18" i="58" s="1"/>
  <c r="AA18" i="58" s="1"/>
  <c r="AB18" i="58" s="1"/>
  <c r="O18" i="58"/>
  <c r="M18" i="58"/>
  <c r="K18" i="58"/>
  <c r="L22" i="58" s="1"/>
  <c r="J18" i="58"/>
  <c r="H18" i="58"/>
  <c r="F18" i="58"/>
  <c r="X17" i="58"/>
  <c r="Y17" i="58" s="1"/>
  <c r="Z17" i="58" s="1"/>
  <c r="V17" i="58"/>
  <c r="AA17" i="58" s="1"/>
  <c r="AB17" i="58" s="1"/>
  <c r="U17" i="58"/>
  <c r="Q17" i="58"/>
  <c r="M17" i="58"/>
  <c r="K17" i="58"/>
  <c r="J17" i="58"/>
  <c r="H17" i="58"/>
  <c r="F17" i="58"/>
  <c r="Y16" i="58"/>
  <c r="Z16" i="58" s="1"/>
  <c r="X16" i="58"/>
  <c r="V16" i="58"/>
  <c r="U16" i="58"/>
  <c r="R16" i="58"/>
  <c r="Q16" i="58"/>
  <c r="O16" i="58"/>
  <c r="M16" i="58"/>
  <c r="K16" i="58"/>
  <c r="J16" i="58"/>
  <c r="H16" i="58"/>
  <c r="F16" i="58"/>
  <c r="Z15" i="58"/>
  <c r="Y15" i="58"/>
  <c r="X15" i="58"/>
  <c r="U15" i="58"/>
  <c r="V15" i="58" s="1"/>
  <c r="AA15" i="58" s="1"/>
  <c r="AB15" i="58" s="1"/>
  <c r="Q15" i="58"/>
  <c r="R15" i="58" s="1"/>
  <c r="O15" i="58"/>
  <c r="M15" i="58"/>
  <c r="K15" i="58"/>
  <c r="L19" i="58" s="1"/>
  <c r="J15" i="58"/>
  <c r="H15" i="58"/>
  <c r="F15" i="58"/>
  <c r="Z14" i="58"/>
  <c r="X14" i="58"/>
  <c r="Y14" i="58" s="1"/>
  <c r="U14" i="58"/>
  <c r="V14" i="58" s="1"/>
  <c r="AA14" i="58" s="1"/>
  <c r="AB14" i="58" s="1"/>
  <c r="Q14" i="58"/>
  <c r="M14" i="58"/>
  <c r="K14" i="58"/>
  <c r="J14" i="58"/>
  <c r="H14" i="58"/>
  <c r="F14" i="58"/>
  <c r="X13" i="58"/>
  <c r="Y13" i="58" s="1"/>
  <c r="Z13" i="58" s="1"/>
  <c r="V13" i="58"/>
  <c r="U13" i="58"/>
  <c r="R13" i="58"/>
  <c r="M13" i="58"/>
  <c r="L13" i="58"/>
  <c r="K13" i="58"/>
  <c r="J13" i="58"/>
  <c r="H13" i="58"/>
  <c r="F13" i="58"/>
  <c r="Y12" i="58"/>
  <c r="Z12" i="58" s="1"/>
  <c r="X12" i="58"/>
  <c r="V12" i="58"/>
  <c r="U12" i="58"/>
  <c r="Q12" i="58"/>
  <c r="R21" i="58" s="1"/>
  <c r="S21" i="58" s="1"/>
  <c r="Q21" i="58" s="1"/>
  <c r="M12" i="58"/>
  <c r="K12" i="58"/>
  <c r="J12" i="58"/>
  <c r="H12" i="58"/>
  <c r="F12" i="58"/>
  <c r="Y11" i="58"/>
  <c r="Z11" i="58" s="1"/>
  <c r="X11" i="58"/>
  <c r="V11" i="58"/>
  <c r="U11" i="58"/>
  <c r="Q11" i="58"/>
  <c r="M11" i="58"/>
  <c r="K11" i="58"/>
  <c r="J11" i="58"/>
  <c r="H11" i="58"/>
  <c r="F11" i="58"/>
  <c r="Z10" i="58"/>
  <c r="Y10" i="58"/>
  <c r="X10" i="58"/>
  <c r="V10" i="58"/>
  <c r="U10" i="58"/>
  <c r="M10" i="58"/>
  <c r="K10" i="58"/>
  <c r="J10" i="58"/>
  <c r="H10" i="58"/>
  <c r="F10" i="58"/>
  <c r="X9" i="58"/>
  <c r="Y9" i="58" s="1"/>
  <c r="Z9" i="58" s="1"/>
  <c r="V9" i="58"/>
  <c r="AA9" i="58" s="1"/>
  <c r="AB9" i="58" s="1"/>
  <c r="U9" i="58"/>
  <c r="M9" i="58"/>
  <c r="K9" i="58"/>
  <c r="J9" i="58"/>
  <c r="H9" i="58"/>
  <c r="F9" i="58"/>
  <c r="AA8" i="58"/>
  <c r="AB8" i="58" s="1"/>
  <c r="X8" i="58"/>
  <c r="Y8" i="58" s="1"/>
  <c r="Z8" i="58" s="1"/>
  <c r="U8" i="58"/>
  <c r="V8" i="58" s="1"/>
  <c r="M8" i="58"/>
  <c r="K8" i="58"/>
  <c r="L12" i="58" s="1"/>
  <c r="J8" i="58"/>
  <c r="H8" i="58"/>
  <c r="F8" i="58"/>
  <c r="Y7" i="58"/>
  <c r="Z7" i="58" s="1"/>
  <c r="X7" i="58"/>
  <c r="V7" i="58"/>
  <c r="AA7" i="58" s="1"/>
  <c r="AB7" i="58" s="1"/>
  <c r="U7" i="58"/>
  <c r="M7" i="58"/>
  <c r="K7" i="58"/>
  <c r="J7" i="58"/>
  <c r="H7" i="58"/>
  <c r="F7" i="58"/>
  <c r="X6" i="58"/>
  <c r="Y6" i="58" s="1"/>
  <c r="Z6" i="58" s="1"/>
  <c r="U6" i="58"/>
  <c r="V6" i="58" s="1"/>
  <c r="Q6" i="58"/>
  <c r="M6" i="58"/>
  <c r="K6" i="58"/>
  <c r="L10" i="58" s="1"/>
  <c r="J6" i="58"/>
  <c r="H6" i="58"/>
  <c r="F6" i="58"/>
  <c r="X5" i="58"/>
  <c r="Y5" i="58" s="1"/>
  <c r="Z5" i="58" s="1"/>
  <c r="U5" i="58"/>
  <c r="V5" i="58" s="1"/>
  <c r="AA5" i="58" s="1"/>
  <c r="AB5" i="58" s="1"/>
  <c r="Q5" i="58"/>
  <c r="M5" i="58"/>
  <c r="K5" i="58"/>
  <c r="L8" i="58" s="1"/>
  <c r="J5" i="58"/>
  <c r="H5" i="58"/>
  <c r="F5" i="58"/>
  <c r="X4" i="58"/>
  <c r="Y4" i="58" s="1"/>
  <c r="Z4" i="58" s="1"/>
  <c r="U4" i="58"/>
  <c r="V4" i="58" s="1"/>
  <c r="Q4" i="58"/>
  <c r="O4" i="58"/>
  <c r="M4" i="58"/>
  <c r="K4" i="58"/>
  <c r="J4" i="58"/>
  <c r="H4" i="58"/>
  <c r="F4" i="58"/>
  <c r="X3" i="58"/>
  <c r="Y3" i="58" s="1"/>
  <c r="Z3" i="58" s="1"/>
  <c r="V3" i="58"/>
  <c r="U3" i="58"/>
  <c r="Q3" i="58"/>
  <c r="O3" i="58"/>
  <c r="M3" i="58"/>
  <c r="K3" i="58"/>
  <c r="J3" i="58"/>
  <c r="H3" i="58"/>
  <c r="F3" i="58"/>
  <c r="Y2" i="58"/>
  <c r="Z2" i="58" s="1"/>
  <c r="X2" i="58"/>
  <c r="V2" i="58"/>
  <c r="AA2" i="58" s="1"/>
  <c r="AB2" i="58" s="1"/>
  <c r="U2" i="58"/>
  <c r="Q2" i="58"/>
  <c r="M2" i="58"/>
  <c r="H2" i="58"/>
  <c r="F2" i="58"/>
  <c r="Q1" i="58"/>
  <c r="AB176" i="57"/>
  <c r="Z176" i="57"/>
  <c r="Y176" i="57"/>
  <c r="X176" i="57"/>
  <c r="V176" i="57"/>
  <c r="AA176" i="57" s="1"/>
  <c r="U176" i="57"/>
  <c r="M176" i="57"/>
  <c r="K176" i="57"/>
  <c r="J176" i="57"/>
  <c r="I176" i="57"/>
  <c r="G176" i="57"/>
  <c r="AA175" i="57"/>
  <c r="AB175" i="57" s="1"/>
  <c r="X175" i="57"/>
  <c r="Y175" i="57" s="1"/>
  <c r="Z175" i="57" s="1"/>
  <c r="U175" i="57"/>
  <c r="V175" i="57" s="1"/>
  <c r="M175" i="57"/>
  <c r="K175" i="57"/>
  <c r="J175" i="57"/>
  <c r="I175" i="57"/>
  <c r="G175" i="57"/>
  <c r="Y174" i="57"/>
  <c r="Z174" i="57" s="1"/>
  <c r="X174" i="57"/>
  <c r="V174" i="57"/>
  <c r="AA174" i="57" s="1"/>
  <c r="AB174" i="57" s="1"/>
  <c r="U174" i="57"/>
  <c r="M174" i="57"/>
  <c r="K174" i="57"/>
  <c r="J174" i="57"/>
  <c r="I174" i="57"/>
  <c r="G174" i="57"/>
  <c r="AA173" i="57"/>
  <c r="AB173" i="57" s="1"/>
  <c r="Z173" i="57"/>
  <c r="X173" i="57"/>
  <c r="Y173" i="57" s="1"/>
  <c r="V173" i="57"/>
  <c r="U173" i="57"/>
  <c r="M173" i="57"/>
  <c r="K173" i="57"/>
  <c r="J173" i="57"/>
  <c r="I173" i="57"/>
  <c r="G173" i="57"/>
  <c r="AA172" i="57"/>
  <c r="AB172" i="57" s="1"/>
  <c r="Y172" i="57"/>
  <c r="Z172" i="57" s="1"/>
  <c r="X172" i="57"/>
  <c r="U172" i="57"/>
  <c r="V172" i="57" s="1"/>
  <c r="M172" i="57"/>
  <c r="K172" i="57"/>
  <c r="L176" i="57" s="1"/>
  <c r="J172" i="57"/>
  <c r="I172" i="57"/>
  <c r="G172" i="57"/>
  <c r="Y171" i="57"/>
  <c r="Z171" i="57" s="1"/>
  <c r="X171" i="57"/>
  <c r="U171" i="57"/>
  <c r="V171" i="57" s="1"/>
  <c r="AA171" i="57" s="1"/>
  <c r="AB171" i="57" s="1"/>
  <c r="M171" i="57"/>
  <c r="K171" i="57"/>
  <c r="J171" i="57"/>
  <c r="I171" i="57"/>
  <c r="G171" i="57"/>
  <c r="X170" i="57"/>
  <c r="Y170" i="57" s="1"/>
  <c r="Z170" i="57" s="1"/>
  <c r="V170" i="57"/>
  <c r="AA170" i="57" s="1"/>
  <c r="AB170" i="57" s="1"/>
  <c r="U170" i="57"/>
  <c r="M170" i="57"/>
  <c r="K170" i="57"/>
  <c r="L174" i="57" s="1"/>
  <c r="J170" i="57"/>
  <c r="I170" i="57"/>
  <c r="G170" i="57"/>
  <c r="AA169" i="57"/>
  <c r="AB169" i="57" s="1"/>
  <c r="X169" i="57"/>
  <c r="Y169" i="57" s="1"/>
  <c r="Z169" i="57" s="1"/>
  <c r="V169" i="57"/>
  <c r="U169" i="57"/>
  <c r="M169" i="57"/>
  <c r="K169" i="57"/>
  <c r="L173" i="57" s="1"/>
  <c r="J169" i="57"/>
  <c r="I169" i="57"/>
  <c r="G169" i="57"/>
  <c r="X168" i="57"/>
  <c r="Y168" i="57" s="1"/>
  <c r="Z168" i="57" s="1"/>
  <c r="V168" i="57"/>
  <c r="AA168" i="57" s="1"/>
  <c r="AB168" i="57" s="1"/>
  <c r="U168" i="57"/>
  <c r="M168" i="57"/>
  <c r="K168" i="57"/>
  <c r="L172" i="57" s="1"/>
  <c r="J168" i="57"/>
  <c r="I168" i="57"/>
  <c r="G168" i="57"/>
  <c r="X167" i="57"/>
  <c r="Y167" i="57" s="1"/>
  <c r="Z167" i="57" s="1"/>
  <c r="V167" i="57"/>
  <c r="AA167" i="57" s="1"/>
  <c r="AB167" i="57" s="1"/>
  <c r="U167" i="57"/>
  <c r="M167" i="57"/>
  <c r="K167" i="57"/>
  <c r="J167" i="57"/>
  <c r="I167" i="57"/>
  <c r="G167" i="57"/>
  <c r="X166" i="57"/>
  <c r="Y166" i="57" s="1"/>
  <c r="Z166" i="57" s="1"/>
  <c r="U166" i="57"/>
  <c r="V166" i="57" s="1"/>
  <c r="AA166" i="57" s="1"/>
  <c r="AB166" i="57" s="1"/>
  <c r="M166" i="57"/>
  <c r="K166" i="57"/>
  <c r="L170" i="57" s="1"/>
  <c r="J166" i="57"/>
  <c r="I166" i="57"/>
  <c r="G166" i="57"/>
  <c r="X165" i="57"/>
  <c r="Y165" i="57" s="1"/>
  <c r="Z165" i="57" s="1"/>
  <c r="U165" i="57"/>
  <c r="V165" i="57" s="1"/>
  <c r="AA165" i="57" s="1"/>
  <c r="AB165" i="57" s="1"/>
  <c r="M165" i="57"/>
  <c r="L165" i="57"/>
  <c r="K165" i="57"/>
  <c r="J165" i="57"/>
  <c r="I165" i="57"/>
  <c r="G165" i="57"/>
  <c r="AB164" i="57"/>
  <c r="Y164" i="57"/>
  <c r="Z164" i="57" s="1"/>
  <c r="X164" i="57"/>
  <c r="V164" i="57"/>
  <c r="AA164" i="57" s="1"/>
  <c r="U164" i="57"/>
  <c r="M164" i="57"/>
  <c r="K164" i="57"/>
  <c r="J164" i="57"/>
  <c r="I164" i="57"/>
  <c r="G164" i="57"/>
  <c r="AA163" i="57"/>
  <c r="AB163" i="57" s="1"/>
  <c r="Z163" i="57"/>
  <c r="X163" i="57"/>
  <c r="Y163" i="57" s="1"/>
  <c r="U163" i="57"/>
  <c r="V163" i="57" s="1"/>
  <c r="M163" i="57"/>
  <c r="K163" i="57"/>
  <c r="J163" i="57"/>
  <c r="I163" i="57"/>
  <c r="G163" i="57"/>
  <c r="Z162" i="57"/>
  <c r="Y162" i="57"/>
  <c r="X162" i="57"/>
  <c r="V162" i="57"/>
  <c r="AA162" i="57" s="1"/>
  <c r="AB162" i="57" s="1"/>
  <c r="U162" i="57"/>
  <c r="M162" i="57"/>
  <c r="K162" i="57"/>
  <c r="J162" i="57"/>
  <c r="I162" i="57"/>
  <c r="G162" i="57"/>
  <c r="AA161" i="57"/>
  <c r="AB161" i="57" s="1"/>
  <c r="Z161" i="57"/>
  <c r="X161" i="57"/>
  <c r="Y161" i="57" s="1"/>
  <c r="V161" i="57"/>
  <c r="U161" i="57"/>
  <c r="M161" i="57"/>
  <c r="K161" i="57"/>
  <c r="J161" i="57"/>
  <c r="I161" i="57"/>
  <c r="G161" i="57"/>
  <c r="Y160" i="57"/>
  <c r="Z160" i="57" s="1"/>
  <c r="X160" i="57"/>
  <c r="U160" i="57"/>
  <c r="V160" i="57" s="1"/>
  <c r="AA160" i="57" s="1"/>
  <c r="AB160" i="57" s="1"/>
  <c r="M160" i="57"/>
  <c r="K160" i="57"/>
  <c r="L164" i="57" s="1"/>
  <c r="J160" i="57"/>
  <c r="I160" i="57"/>
  <c r="G160" i="57"/>
  <c r="Y159" i="57"/>
  <c r="Z159" i="57" s="1"/>
  <c r="X159" i="57"/>
  <c r="U159" i="57"/>
  <c r="V159" i="57" s="1"/>
  <c r="AA159" i="57" s="1"/>
  <c r="AB159" i="57" s="1"/>
  <c r="M159" i="57"/>
  <c r="K159" i="57"/>
  <c r="J159" i="57"/>
  <c r="I159" i="57"/>
  <c r="G159" i="57"/>
  <c r="AA158" i="57"/>
  <c r="AB158" i="57" s="1"/>
  <c r="X158" i="57"/>
  <c r="Y158" i="57" s="1"/>
  <c r="Z158" i="57" s="1"/>
  <c r="V158" i="57"/>
  <c r="U158" i="57"/>
  <c r="M158" i="57"/>
  <c r="K158" i="57"/>
  <c r="L162" i="57" s="1"/>
  <c r="J158" i="57"/>
  <c r="I158" i="57"/>
  <c r="G158" i="57"/>
  <c r="AA157" i="57"/>
  <c r="AB157" i="57" s="1"/>
  <c r="X157" i="57"/>
  <c r="Y157" i="57" s="1"/>
  <c r="Z157" i="57" s="1"/>
  <c r="V157" i="57"/>
  <c r="U157" i="57"/>
  <c r="M157" i="57"/>
  <c r="K157" i="57"/>
  <c r="L161" i="57" s="1"/>
  <c r="J157" i="57"/>
  <c r="I157" i="57"/>
  <c r="G157" i="57"/>
  <c r="X156" i="57"/>
  <c r="Y156" i="57" s="1"/>
  <c r="Z156" i="57" s="1"/>
  <c r="V156" i="57"/>
  <c r="AA156" i="57" s="1"/>
  <c r="AB156" i="57" s="1"/>
  <c r="U156" i="57"/>
  <c r="M156" i="57"/>
  <c r="K156" i="57"/>
  <c r="L160" i="57" s="1"/>
  <c r="J156" i="57"/>
  <c r="I156" i="57"/>
  <c r="G156" i="57"/>
  <c r="Z155" i="57"/>
  <c r="X155" i="57"/>
  <c r="Y155" i="57" s="1"/>
  <c r="V155" i="57"/>
  <c r="AA155" i="57" s="1"/>
  <c r="AB155" i="57" s="1"/>
  <c r="U155" i="57"/>
  <c r="M155" i="57"/>
  <c r="K155" i="57"/>
  <c r="J155" i="57"/>
  <c r="I155" i="57"/>
  <c r="G155" i="57"/>
  <c r="AA154" i="57"/>
  <c r="AB154" i="57" s="1"/>
  <c r="Y154" i="57"/>
  <c r="Z154" i="57" s="1"/>
  <c r="X154" i="57"/>
  <c r="U154" i="57"/>
  <c r="V154" i="57" s="1"/>
  <c r="M154" i="57"/>
  <c r="K154" i="57"/>
  <c r="L158" i="57" s="1"/>
  <c r="J154" i="57"/>
  <c r="I154" i="57"/>
  <c r="G154" i="57"/>
  <c r="Y153" i="57"/>
  <c r="Z153" i="57" s="1"/>
  <c r="X153" i="57"/>
  <c r="U153" i="57"/>
  <c r="V153" i="57" s="1"/>
  <c r="AA153" i="57" s="1"/>
  <c r="AB153" i="57" s="1"/>
  <c r="M153" i="57"/>
  <c r="L153" i="57"/>
  <c r="K153" i="57"/>
  <c r="J153" i="57"/>
  <c r="I153" i="57"/>
  <c r="G153" i="57"/>
  <c r="AB152" i="57"/>
  <c r="Z152" i="57"/>
  <c r="Y152" i="57"/>
  <c r="X152" i="57"/>
  <c r="V152" i="57"/>
  <c r="AA152" i="57" s="1"/>
  <c r="U152" i="57"/>
  <c r="M152" i="57"/>
  <c r="K152" i="57"/>
  <c r="J152" i="57"/>
  <c r="I152" i="57"/>
  <c r="G152" i="57"/>
  <c r="AA151" i="57"/>
  <c r="AB151" i="57" s="1"/>
  <c r="X151" i="57"/>
  <c r="Y151" i="57" s="1"/>
  <c r="Z151" i="57" s="1"/>
  <c r="U151" i="57"/>
  <c r="V151" i="57" s="1"/>
  <c r="M151" i="57"/>
  <c r="K151" i="57"/>
  <c r="J151" i="57"/>
  <c r="I151" i="57"/>
  <c r="G151" i="57"/>
  <c r="Y150" i="57"/>
  <c r="Z150" i="57" s="1"/>
  <c r="X150" i="57"/>
  <c r="V150" i="57"/>
  <c r="AA150" i="57" s="1"/>
  <c r="AB150" i="57" s="1"/>
  <c r="U150" i="57"/>
  <c r="M150" i="57"/>
  <c r="K150" i="57"/>
  <c r="J150" i="57"/>
  <c r="I150" i="57"/>
  <c r="G150" i="57"/>
  <c r="Z149" i="57"/>
  <c r="X149" i="57"/>
  <c r="Y149" i="57" s="1"/>
  <c r="V149" i="57"/>
  <c r="AA149" i="57" s="1"/>
  <c r="AB149" i="57" s="1"/>
  <c r="U149" i="57"/>
  <c r="M149" i="57"/>
  <c r="K149" i="57"/>
  <c r="J149" i="57"/>
  <c r="I149" i="57"/>
  <c r="G149" i="57"/>
  <c r="Y148" i="57"/>
  <c r="Z148" i="57" s="1"/>
  <c r="AA148" i="57" s="1"/>
  <c r="AB148" i="57" s="1"/>
  <c r="X148" i="57"/>
  <c r="U148" i="57"/>
  <c r="V148" i="57" s="1"/>
  <c r="M148" i="57"/>
  <c r="K148" i="57"/>
  <c r="L152" i="57" s="1"/>
  <c r="J148" i="57"/>
  <c r="I148" i="57"/>
  <c r="G148" i="57"/>
  <c r="Y147" i="57"/>
  <c r="Z147" i="57" s="1"/>
  <c r="X147" i="57"/>
  <c r="U147" i="57"/>
  <c r="V147" i="57" s="1"/>
  <c r="AA147" i="57" s="1"/>
  <c r="AB147" i="57" s="1"/>
  <c r="M147" i="57"/>
  <c r="K147" i="57"/>
  <c r="J147" i="57"/>
  <c r="I147" i="57"/>
  <c r="G147" i="57"/>
  <c r="X146" i="57"/>
  <c r="Y146" i="57" s="1"/>
  <c r="Z146" i="57" s="1"/>
  <c r="V146" i="57"/>
  <c r="AA146" i="57" s="1"/>
  <c r="AB146" i="57" s="1"/>
  <c r="U146" i="57"/>
  <c r="M146" i="57"/>
  <c r="K146" i="57"/>
  <c r="L150" i="57" s="1"/>
  <c r="J146" i="57"/>
  <c r="I146" i="57"/>
  <c r="G146" i="57"/>
  <c r="AA145" i="57"/>
  <c r="AB145" i="57" s="1"/>
  <c r="X145" i="57"/>
  <c r="Y145" i="57" s="1"/>
  <c r="Z145" i="57" s="1"/>
  <c r="V145" i="57"/>
  <c r="U145" i="57"/>
  <c r="M145" i="57"/>
  <c r="K145" i="57"/>
  <c r="L149" i="57" s="1"/>
  <c r="J145" i="57"/>
  <c r="I145" i="57"/>
  <c r="G145" i="57"/>
  <c r="X144" i="57"/>
  <c r="Y144" i="57" s="1"/>
  <c r="Z144" i="57" s="1"/>
  <c r="V144" i="57"/>
  <c r="U144" i="57"/>
  <c r="M144" i="57"/>
  <c r="K144" i="57"/>
  <c r="L148" i="57" s="1"/>
  <c r="J144" i="57"/>
  <c r="I144" i="57"/>
  <c r="G144" i="57"/>
  <c r="X143" i="57"/>
  <c r="Y143" i="57" s="1"/>
  <c r="Z143" i="57" s="1"/>
  <c r="V143" i="57"/>
  <c r="U143" i="57"/>
  <c r="M143" i="57"/>
  <c r="K143" i="57"/>
  <c r="J143" i="57"/>
  <c r="I143" i="57"/>
  <c r="G143" i="57"/>
  <c r="X142" i="57"/>
  <c r="Y142" i="57" s="1"/>
  <c r="Z142" i="57" s="1"/>
  <c r="U142" i="57"/>
  <c r="V142" i="57" s="1"/>
  <c r="AA142" i="57" s="1"/>
  <c r="AB142" i="57" s="1"/>
  <c r="M142" i="57"/>
  <c r="K142" i="57"/>
  <c r="L146" i="57" s="1"/>
  <c r="J142" i="57"/>
  <c r="I142" i="57"/>
  <c r="G142" i="57"/>
  <c r="X141" i="57"/>
  <c r="Y141" i="57" s="1"/>
  <c r="Z141" i="57" s="1"/>
  <c r="AA141" i="57" s="1"/>
  <c r="AB141" i="57" s="1"/>
  <c r="U141" i="57"/>
  <c r="V141" i="57" s="1"/>
  <c r="M141" i="57"/>
  <c r="L141" i="57"/>
  <c r="K141" i="57"/>
  <c r="J141" i="57"/>
  <c r="I141" i="57"/>
  <c r="G141" i="57"/>
  <c r="Y140" i="57"/>
  <c r="Z140" i="57" s="1"/>
  <c r="X140" i="57"/>
  <c r="V140" i="57"/>
  <c r="U140" i="57"/>
  <c r="M140" i="57"/>
  <c r="K140" i="57"/>
  <c r="J140" i="57"/>
  <c r="I140" i="57"/>
  <c r="G140" i="57"/>
  <c r="AA139" i="57"/>
  <c r="AB139" i="57" s="1"/>
  <c r="Z139" i="57"/>
  <c r="X139" i="57"/>
  <c r="Y139" i="57" s="1"/>
  <c r="U139" i="57"/>
  <c r="V139" i="57" s="1"/>
  <c r="M139" i="57"/>
  <c r="K139" i="57"/>
  <c r="J139" i="57"/>
  <c r="I139" i="57"/>
  <c r="G139" i="57"/>
  <c r="Z138" i="57"/>
  <c r="Y138" i="57"/>
  <c r="X138" i="57"/>
  <c r="V138" i="57"/>
  <c r="AA138" i="57" s="1"/>
  <c r="AB138" i="57" s="1"/>
  <c r="U138" i="57"/>
  <c r="M138" i="57"/>
  <c r="K138" i="57"/>
  <c r="J138" i="57"/>
  <c r="I138" i="57"/>
  <c r="G138" i="57"/>
  <c r="AA137" i="57"/>
  <c r="AB137" i="57" s="1"/>
  <c r="Z137" i="57"/>
  <c r="X137" i="57"/>
  <c r="Y137" i="57" s="1"/>
  <c r="V137" i="57"/>
  <c r="U137" i="57"/>
  <c r="M137" i="57"/>
  <c r="K137" i="57"/>
  <c r="J137" i="57"/>
  <c r="I137" i="57"/>
  <c r="G137" i="57"/>
  <c r="Y136" i="57"/>
  <c r="Z136" i="57" s="1"/>
  <c r="X136" i="57"/>
  <c r="U136" i="57"/>
  <c r="V136" i="57" s="1"/>
  <c r="AA136" i="57" s="1"/>
  <c r="AB136" i="57" s="1"/>
  <c r="M136" i="57"/>
  <c r="K136" i="57"/>
  <c r="L140" i="57" s="1"/>
  <c r="J136" i="57"/>
  <c r="I136" i="57"/>
  <c r="G136" i="57"/>
  <c r="X135" i="57"/>
  <c r="Y135" i="57" s="1"/>
  <c r="Z135" i="57" s="1"/>
  <c r="U135" i="57"/>
  <c r="V135" i="57" s="1"/>
  <c r="M135" i="57"/>
  <c r="K135" i="57"/>
  <c r="J135" i="57"/>
  <c r="I135" i="57"/>
  <c r="G135" i="57"/>
  <c r="Y134" i="57"/>
  <c r="Z134" i="57" s="1"/>
  <c r="AA134" i="57" s="1"/>
  <c r="AB134" i="57" s="1"/>
  <c r="X134" i="57"/>
  <c r="U134" i="57"/>
  <c r="V134" i="57" s="1"/>
  <c r="M134" i="57"/>
  <c r="K134" i="57"/>
  <c r="L138" i="57" s="1"/>
  <c r="J134" i="57"/>
  <c r="I134" i="57"/>
  <c r="G134" i="57"/>
  <c r="Z133" i="57"/>
  <c r="Y133" i="57"/>
  <c r="X133" i="57"/>
  <c r="V133" i="57"/>
  <c r="U133" i="57"/>
  <c r="M133" i="57"/>
  <c r="K133" i="57"/>
  <c r="L137" i="57" s="1"/>
  <c r="J133" i="57"/>
  <c r="I133" i="57"/>
  <c r="G133" i="57"/>
  <c r="X132" i="57"/>
  <c r="Y132" i="57" s="1"/>
  <c r="Z132" i="57" s="1"/>
  <c r="AA132" i="57" s="1"/>
  <c r="AB132" i="57" s="1"/>
  <c r="U132" i="57"/>
  <c r="V132" i="57" s="1"/>
  <c r="M132" i="57"/>
  <c r="K132" i="57"/>
  <c r="J132" i="57"/>
  <c r="I132" i="57"/>
  <c r="G132" i="57"/>
  <c r="Y131" i="57"/>
  <c r="Z131" i="57" s="1"/>
  <c r="AA131" i="57" s="1"/>
  <c r="AB131" i="57" s="1"/>
  <c r="X131" i="57"/>
  <c r="V131" i="57"/>
  <c r="U131" i="57"/>
  <c r="M131" i="57"/>
  <c r="L131" i="57"/>
  <c r="K131" i="57"/>
  <c r="J131" i="57"/>
  <c r="I131" i="57"/>
  <c r="G131" i="57"/>
  <c r="X130" i="57"/>
  <c r="Y130" i="57" s="1"/>
  <c r="Z130" i="57" s="1"/>
  <c r="U130" i="57"/>
  <c r="V130" i="57" s="1"/>
  <c r="M130" i="57"/>
  <c r="K130" i="57"/>
  <c r="J130" i="57"/>
  <c r="I130" i="57"/>
  <c r="G130" i="57"/>
  <c r="Z129" i="57"/>
  <c r="X129" i="57"/>
  <c r="Y129" i="57" s="1"/>
  <c r="U129" i="57"/>
  <c r="V129" i="57" s="1"/>
  <c r="AA129" i="57" s="1"/>
  <c r="AB129" i="57" s="1"/>
  <c r="M129" i="57"/>
  <c r="K129" i="57"/>
  <c r="J129" i="57"/>
  <c r="I129" i="57"/>
  <c r="G129" i="57"/>
  <c r="AA128" i="57"/>
  <c r="AB128" i="57" s="1"/>
  <c r="Y128" i="57"/>
  <c r="Z128" i="57" s="1"/>
  <c r="X128" i="57"/>
  <c r="V128" i="57"/>
  <c r="U128" i="57"/>
  <c r="M128" i="57"/>
  <c r="K128" i="57"/>
  <c r="J128" i="57"/>
  <c r="I128" i="57"/>
  <c r="G128" i="57"/>
  <c r="AB127" i="57"/>
  <c r="X127" i="57"/>
  <c r="Y127" i="57" s="1"/>
  <c r="Z127" i="57" s="1"/>
  <c r="U127" i="57"/>
  <c r="V127" i="57" s="1"/>
  <c r="AA127" i="57" s="1"/>
  <c r="M127" i="57"/>
  <c r="K127" i="57"/>
  <c r="J127" i="57"/>
  <c r="I127" i="57"/>
  <c r="G127" i="57"/>
  <c r="Z126" i="57"/>
  <c r="Y126" i="57"/>
  <c r="X126" i="57"/>
  <c r="V126" i="57"/>
  <c r="AA126" i="57" s="1"/>
  <c r="AB126" i="57" s="1"/>
  <c r="U126" i="57"/>
  <c r="M126" i="57"/>
  <c r="K126" i="57"/>
  <c r="J126" i="57"/>
  <c r="I126" i="57"/>
  <c r="G126" i="57"/>
  <c r="AA125" i="57"/>
  <c r="AB125" i="57" s="1"/>
  <c r="X125" i="57"/>
  <c r="Y125" i="57" s="1"/>
  <c r="Z125" i="57" s="1"/>
  <c r="V125" i="57"/>
  <c r="U125" i="57"/>
  <c r="M125" i="57"/>
  <c r="K125" i="57"/>
  <c r="L129" i="57" s="1"/>
  <c r="J125" i="57"/>
  <c r="I125" i="57"/>
  <c r="G125" i="57"/>
  <c r="X124" i="57"/>
  <c r="Y124" i="57" s="1"/>
  <c r="Z124" i="57" s="1"/>
  <c r="V124" i="57"/>
  <c r="AA124" i="57" s="1"/>
  <c r="AB124" i="57" s="1"/>
  <c r="U124" i="57"/>
  <c r="M124" i="57"/>
  <c r="K124" i="57"/>
  <c r="L127" i="57" s="1"/>
  <c r="J124" i="57"/>
  <c r="I124" i="57"/>
  <c r="G124" i="57"/>
  <c r="Z123" i="57"/>
  <c r="X123" i="57"/>
  <c r="Y123" i="57" s="1"/>
  <c r="V123" i="57"/>
  <c r="AA123" i="57" s="1"/>
  <c r="AB123" i="57" s="1"/>
  <c r="U123" i="57"/>
  <c r="M123" i="57"/>
  <c r="K123" i="57"/>
  <c r="J123" i="57"/>
  <c r="I123" i="57"/>
  <c r="G123" i="57"/>
  <c r="Z122" i="57"/>
  <c r="X122" i="57"/>
  <c r="Y122" i="57" s="1"/>
  <c r="V122" i="57"/>
  <c r="AA122" i="57" s="1"/>
  <c r="AB122" i="57" s="1"/>
  <c r="U122" i="57"/>
  <c r="M122" i="57"/>
  <c r="K122" i="57"/>
  <c r="J122" i="57"/>
  <c r="I122" i="57"/>
  <c r="G122" i="57"/>
  <c r="AA121" i="57"/>
  <c r="AB121" i="57" s="1"/>
  <c r="X121" i="57"/>
  <c r="Y121" i="57" s="1"/>
  <c r="Z121" i="57" s="1"/>
  <c r="U121" i="57"/>
  <c r="V121" i="57" s="1"/>
  <c r="M121" i="57"/>
  <c r="K121" i="57"/>
  <c r="J121" i="57"/>
  <c r="I121" i="57"/>
  <c r="G121" i="57"/>
  <c r="Y120" i="57"/>
  <c r="Z120" i="57" s="1"/>
  <c r="X120" i="57"/>
  <c r="V120" i="57"/>
  <c r="AA120" i="57" s="1"/>
  <c r="AB120" i="57" s="1"/>
  <c r="U120" i="57"/>
  <c r="M120" i="57"/>
  <c r="L120" i="57"/>
  <c r="K120" i="57"/>
  <c r="J120" i="57"/>
  <c r="AA119" i="57"/>
  <c r="AB119" i="57" s="1"/>
  <c r="X119" i="57"/>
  <c r="Y119" i="57" s="1"/>
  <c r="Z119" i="57" s="1"/>
  <c r="U119" i="57"/>
  <c r="V119" i="57" s="1"/>
  <c r="M119" i="57"/>
  <c r="L119" i="57"/>
  <c r="K119" i="57"/>
  <c r="L121" i="57" s="1"/>
  <c r="J119" i="57"/>
  <c r="H119" i="57"/>
  <c r="F119" i="57"/>
  <c r="AB118" i="57"/>
  <c r="Y118" i="57"/>
  <c r="Z118" i="57" s="1"/>
  <c r="X118" i="57"/>
  <c r="V118" i="57"/>
  <c r="AA118" i="57" s="1"/>
  <c r="U118" i="57"/>
  <c r="M118" i="57"/>
  <c r="K118" i="57"/>
  <c r="J118" i="57"/>
  <c r="H118" i="57"/>
  <c r="F118" i="57"/>
  <c r="X117" i="57"/>
  <c r="Y117" i="57" s="1"/>
  <c r="Z117" i="57" s="1"/>
  <c r="U117" i="57"/>
  <c r="V117" i="57" s="1"/>
  <c r="M117" i="57"/>
  <c r="K117" i="57"/>
  <c r="J117" i="57"/>
  <c r="H117" i="57"/>
  <c r="F117" i="57"/>
  <c r="Y116" i="57"/>
  <c r="Z116" i="57" s="1"/>
  <c r="X116" i="57"/>
  <c r="V116" i="57"/>
  <c r="AA116" i="57" s="1"/>
  <c r="AB116" i="57" s="1"/>
  <c r="U116" i="57"/>
  <c r="M116" i="57"/>
  <c r="K116" i="57"/>
  <c r="J116" i="57"/>
  <c r="H116" i="57"/>
  <c r="F116" i="57"/>
  <c r="Y115" i="57"/>
  <c r="Z115" i="57" s="1"/>
  <c r="X115" i="57"/>
  <c r="U115" i="57"/>
  <c r="V115" i="57" s="1"/>
  <c r="AA115" i="57" s="1"/>
  <c r="AB115" i="57" s="1"/>
  <c r="M115" i="57"/>
  <c r="K115" i="57"/>
  <c r="J115" i="57"/>
  <c r="H115" i="57"/>
  <c r="F115" i="57"/>
  <c r="Z114" i="57"/>
  <c r="X114" i="57"/>
  <c r="Y114" i="57" s="1"/>
  <c r="V114" i="57"/>
  <c r="AA114" i="57" s="1"/>
  <c r="AB114" i="57" s="1"/>
  <c r="U114" i="57"/>
  <c r="M114" i="57"/>
  <c r="K114" i="57"/>
  <c r="L118" i="57" s="1"/>
  <c r="J114" i="57"/>
  <c r="H114" i="57"/>
  <c r="F114" i="57"/>
  <c r="Y113" i="57"/>
  <c r="Z113" i="57" s="1"/>
  <c r="AA113" i="57" s="1"/>
  <c r="AB113" i="57" s="1"/>
  <c r="X113" i="57"/>
  <c r="U113" i="57"/>
  <c r="V113" i="57" s="1"/>
  <c r="M113" i="57"/>
  <c r="K113" i="57"/>
  <c r="L115" i="57" s="1"/>
  <c r="J113" i="57"/>
  <c r="H113" i="57"/>
  <c r="F113" i="57"/>
  <c r="Y112" i="57"/>
  <c r="Z112" i="57" s="1"/>
  <c r="X112" i="57"/>
  <c r="U112" i="57"/>
  <c r="V112" i="57" s="1"/>
  <c r="M112" i="57"/>
  <c r="L112" i="57"/>
  <c r="K112" i="57"/>
  <c r="J112" i="57"/>
  <c r="H112" i="57"/>
  <c r="F112" i="57"/>
  <c r="Z111" i="57"/>
  <c r="X111" i="57"/>
  <c r="Y111" i="57" s="1"/>
  <c r="U111" i="57"/>
  <c r="V111" i="57" s="1"/>
  <c r="AA111" i="57" s="1"/>
  <c r="AB111" i="57" s="1"/>
  <c r="M111" i="57"/>
  <c r="L111" i="57"/>
  <c r="K111" i="57"/>
  <c r="J111" i="57"/>
  <c r="H111" i="57"/>
  <c r="F111" i="57"/>
  <c r="X110" i="57"/>
  <c r="Y110" i="57" s="1"/>
  <c r="Z110" i="57" s="1"/>
  <c r="U110" i="57"/>
  <c r="V110" i="57" s="1"/>
  <c r="M110" i="57"/>
  <c r="L110" i="57"/>
  <c r="K110" i="57"/>
  <c r="J110" i="57"/>
  <c r="H110" i="57"/>
  <c r="F110" i="57"/>
  <c r="X109" i="57"/>
  <c r="Y109" i="57" s="1"/>
  <c r="Z109" i="57" s="1"/>
  <c r="U109" i="57"/>
  <c r="V109" i="57" s="1"/>
  <c r="M109" i="57"/>
  <c r="L109" i="57"/>
  <c r="K109" i="57"/>
  <c r="J109" i="57"/>
  <c r="H109" i="57"/>
  <c r="F109" i="57"/>
  <c r="AA108" i="57"/>
  <c r="AB108" i="57" s="1"/>
  <c r="X108" i="57"/>
  <c r="Y108" i="57" s="1"/>
  <c r="Z108" i="57" s="1"/>
  <c r="U108" i="57"/>
  <c r="V108" i="57" s="1"/>
  <c r="M108" i="57"/>
  <c r="K108" i="57"/>
  <c r="J108" i="57"/>
  <c r="H108" i="57"/>
  <c r="F108" i="57"/>
  <c r="Z107" i="57"/>
  <c r="Y107" i="57"/>
  <c r="X107" i="57"/>
  <c r="V107" i="57"/>
  <c r="U107" i="57"/>
  <c r="M107" i="57"/>
  <c r="K107" i="57"/>
  <c r="J107" i="57"/>
  <c r="H107" i="57"/>
  <c r="F107" i="57"/>
  <c r="X106" i="57"/>
  <c r="Y106" i="57" s="1"/>
  <c r="Z106" i="57" s="1"/>
  <c r="AA106" i="57" s="1"/>
  <c r="AB106" i="57" s="1"/>
  <c r="U106" i="57"/>
  <c r="V106" i="57" s="1"/>
  <c r="M106" i="57"/>
  <c r="K106" i="57"/>
  <c r="L108" i="57" s="1"/>
  <c r="J106" i="57"/>
  <c r="H106" i="57"/>
  <c r="F106" i="57"/>
  <c r="AA105" i="57"/>
  <c r="AB105" i="57" s="1"/>
  <c r="Y105" i="57"/>
  <c r="Z105" i="57" s="1"/>
  <c r="X105" i="57"/>
  <c r="V105" i="57"/>
  <c r="U105" i="57"/>
  <c r="M105" i="57"/>
  <c r="K105" i="57"/>
  <c r="J105" i="57"/>
  <c r="H105" i="57"/>
  <c r="F105" i="57"/>
  <c r="Z104" i="57"/>
  <c r="X104" i="57"/>
  <c r="Y104" i="57" s="1"/>
  <c r="U104" i="57"/>
  <c r="V104" i="57" s="1"/>
  <c r="AA104" i="57" s="1"/>
  <c r="AB104" i="57" s="1"/>
  <c r="M104" i="57"/>
  <c r="K104" i="57"/>
  <c r="J104" i="57"/>
  <c r="H104" i="57"/>
  <c r="F104" i="57"/>
  <c r="Z103" i="57"/>
  <c r="X103" i="57"/>
  <c r="Y103" i="57" s="1"/>
  <c r="U103" i="57"/>
  <c r="V103" i="57" s="1"/>
  <c r="AA103" i="57" s="1"/>
  <c r="AB103" i="57" s="1"/>
  <c r="M103" i="57"/>
  <c r="K103" i="57"/>
  <c r="J103" i="57"/>
  <c r="H103" i="57"/>
  <c r="F103" i="57"/>
  <c r="AA102" i="57"/>
  <c r="AB102" i="57" s="1"/>
  <c r="Y102" i="57"/>
  <c r="Z102" i="57" s="1"/>
  <c r="X102" i="57"/>
  <c r="V102" i="57"/>
  <c r="U102" i="57"/>
  <c r="M102" i="57"/>
  <c r="L102" i="57"/>
  <c r="K102" i="57"/>
  <c r="J102" i="57"/>
  <c r="H102" i="57"/>
  <c r="F102" i="57"/>
  <c r="Z101" i="57"/>
  <c r="X101" i="57"/>
  <c r="Y101" i="57" s="1"/>
  <c r="U101" i="57"/>
  <c r="V101" i="57" s="1"/>
  <c r="M101" i="57"/>
  <c r="K101" i="57"/>
  <c r="J101" i="57"/>
  <c r="H101" i="57"/>
  <c r="F101" i="57"/>
  <c r="Z100" i="57"/>
  <c r="Y100" i="57"/>
  <c r="X100" i="57"/>
  <c r="V100" i="57"/>
  <c r="U100" i="57"/>
  <c r="M100" i="57"/>
  <c r="K100" i="57"/>
  <c r="L104" i="57" s="1"/>
  <c r="J100" i="57"/>
  <c r="H100" i="57"/>
  <c r="F100" i="57"/>
  <c r="X99" i="57"/>
  <c r="Y99" i="57" s="1"/>
  <c r="Z99" i="57" s="1"/>
  <c r="AA99" i="57" s="1"/>
  <c r="AB99" i="57" s="1"/>
  <c r="V99" i="57"/>
  <c r="U99" i="57"/>
  <c r="M99" i="57"/>
  <c r="K99" i="57"/>
  <c r="J99" i="57"/>
  <c r="H99" i="57"/>
  <c r="F99" i="57"/>
  <c r="X98" i="57"/>
  <c r="Y98" i="57" s="1"/>
  <c r="Z98" i="57" s="1"/>
  <c r="V98" i="57"/>
  <c r="AA98" i="57" s="1"/>
  <c r="AB98" i="57" s="1"/>
  <c r="U98" i="57"/>
  <c r="M98" i="57"/>
  <c r="K98" i="57"/>
  <c r="J98" i="57"/>
  <c r="H98" i="57"/>
  <c r="F98" i="57"/>
  <c r="Z97" i="57"/>
  <c r="X97" i="57"/>
  <c r="Y97" i="57" s="1"/>
  <c r="V97" i="57"/>
  <c r="AA97" i="57" s="1"/>
  <c r="AB97" i="57" s="1"/>
  <c r="U97" i="57"/>
  <c r="M97" i="57"/>
  <c r="K97" i="57"/>
  <c r="L101" i="57" s="1"/>
  <c r="J97" i="57"/>
  <c r="H97" i="57"/>
  <c r="F97" i="57"/>
  <c r="Z96" i="57"/>
  <c r="X96" i="57"/>
  <c r="Y96" i="57" s="1"/>
  <c r="V96" i="57"/>
  <c r="U96" i="57"/>
  <c r="M96" i="57"/>
  <c r="K96" i="57"/>
  <c r="J96" i="57"/>
  <c r="H96" i="57"/>
  <c r="F96" i="57"/>
  <c r="X95" i="57"/>
  <c r="Y95" i="57" s="1"/>
  <c r="Z95" i="57" s="1"/>
  <c r="AA95" i="57" s="1"/>
  <c r="AB95" i="57" s="1"/>
  <c r="U95" i="57"/>
  <c r="V95" i="57" s="1"/>
  <c r="M95" i="57"/>
  <c r="L95" i="57"/>
  <c r="K95" i="57"/>
  <c r="J95" i="57"/>
  <c r="H95" i="57"/>
  <c r="F95" i="57"/>
  <c r="Y94" i="57"/>
  <c r="Z94" i="57" s="1"/>
  <c r="X94" i="57"/>
  <c r="V94" i="57"/>
  <c r="U94" i="57"/>
  <c r="M94" i="57"/>
  <c r="L94" i="57"/>
  <c r="K94" i="57"/>
  <c r="L98" i="57" s="1"/>
  <c r="J94" i="57"/>
  <c r="H94" i="57"/>
  <c r="F94" i="57"/>
  <c r="Z93" i="57"/>
  <c r="X93" i="57"/>
  <c r="Y93" i="57" s="1"/>
  <c r="U93" i="57"/>
  <c r="V93" i="57" s="1"/>
  <c r="AA93" i="57" s="1"/>
  <c r="AB93" i="57" s="1"/>
  <c r="M93" i="57"/>
  <c r="K93" i="57"/>
  <c r="J93" i="57"/>
  <c r="H93" i="57"/>
  <c r="F93" i="57"/>
  <c r="Y92" i="57"/>
  <c r="Z92" i="57" s="1"/>
  <c r="X92" i="57"/>
  <c r="U92" i="57"/>
  <c r="V92" i="57" s="1"/>
  <c r="AA92" i="57" s="1"/>
  <c r="AB92" i="57" s="1"/>
  <c r="M92" i="57"/>
  <c r="K92" i="57"/>
  <c r="L96" i="57" s="1"/>
  <c r="J92" i="57"/>
  <c r="H92" i="57"/>
  <c r="F92" i="57"/>
  <c r="Y91" i="57"/>
  <c r="Z91" i="57" s="1"/>
  <c r="X91" i="57"/>
  <c r="U91" i="57"/>
  <c r="V91" i="57" s="1"/>
  <c r="M91" i="57"/>
  <c r="K91" i="57"/>
  <c r="J91" i="57"/>
  <c r="H91" i="57"/>
  <c r="F91" i="57"/>
  <c r="AB90" i="57"/>
  <c r="X90" i="57"/>
  <c r="Y90" i="57" s="1"/>
  <c r="Z90" i="57" s="1"/>
  <c r="V90" i="57"/>
  <c r="AA90" i="57" s="1"/>
  <c r="U90" i="57"/>
  <c r="M90" i="57"/>
  <c r="K90" i="57"/>
  <c r="J90" i="57"/>
  <c r="H90" i="57"/>
  <c r="F90" i="57"/>
  <c r="X89" i="57"/>
  <c r="Y89" i="57" s="1"/>
  <c r="Z89" i="57" s="1"/>
  <c r="AA89" i="57" s="1"/>
  <c r="AB89" i="57" s="1"/>
  <c r="U89" i="57"/>
  <c r="V89" i="57" s="1"/>
  <c r="M89" i="57"/>
  <c r="K89" i="57"/>
  <c r="J89" i="57"/>
  <c r="H89" i="57"/>
  <c r="F89" i="57"/>
  <c r="Y88" i="57"/>
  <c r="Z88" i="57" s="1"/>
  <c r="X88" i="57"/>
  <c r="U88" i="57"/>
  <c r="V88" i="57" s="1"/>
  <c r="AA88" i="57" s="1"/>
  <c r="AB88" i="57" s="1"/>
  <c r="M88" i="57"/>
  <c r="L88" i="57"/>
  <c r="K88" i="57"/>
  <c r="J88" i="57"/>
  <c r="H88" i="57"/>
  <c r="F88" i="57"/>
  <c r="X87" i="57"/>
  <c r="Y87" i="57" s="1"/>
  <c r="Z87" i="57" s="1"/>
  <c r="U87" i="57"/>
  <c r="V87" i="57" s="1"/>
  <c r="M87" i="57"/>
  <c r="K87" i="57"/>
  <c r="J87" i="57"/>
  <c r="H87" i="57"/>
  <c r="F87" i="57"/>
  <c r="X86" i="57"/>
  <c r="Y86" i="57" s="1"/>
  <c r="Z86" i="57" s="1"/>
  <c r="U86" i="57"/>
  <c r="V86" i="57" s="1"/>
  <c r="M86" i="57"/>
  <c r="K86" i="57"/>
  <c r="J86" i="57"/>
  <c r="H86" i="57"/>
  <c r="F86" i="57"/>
  <c r="Y85" i="57"/>
  <c r="Z85" i="57" s="1"/>
  <c r="X85" i="57"/>
  <c r="U85" i="57"/>
  <c r="V85" i="57" s="1"/>
  <c r="M85" i="57"/>
  <c r="K85" i="57"/>
  <c r="J85" i="57"/>
  <c r="H85" i="57"/>
  <c r="F85" i="57"/>
  <c r="Z84" i="57"/>
  <c r="Y84" i="57"/>
  <c r="X84" i="57"/>
  <c r="V84" i="57"/>
  <c r="AA84" i="57" s="1"/>
  <c r="AB84" i="57" s="1"/>
  <c r="U84" i="57"/>
  <c r="M84" i="57"/>
  <c r="K84" i="57"/>
  <c r="J84" i="57"/>
  <c r="H84" i="57"/>
  <c r="F84" i="57"/>
  <c r="X83" i="57"/>
  <c r="Y83" i="57" s="1"/>
  <c r="Z83" i="57" s="1"/>
  <c r="AA83" i="57" s="1"/>
  <c r="AB83" i="57" s="1"/>
  <c r="U83" i="57"/>
  <c r="V83" i="57" s="1"/>
  <c r="M83" i="57"/>
  <c r="K83" i="57"/>
  <c r="J83" i="57"/>
  <c r="H83" i="57"/>
  <c r="F83" i="57"/>
  <c r="Y82" i="57"/>
  <c r="Z82" i="57" s="1"/>
  <c r="X82" i="57"/>
  <c r="V82" i="57"/>
  <c r="AA82" i="57" s="1"/>
  <c r="AB82" i="57" s="1"/>
  <c r="U82" i="57"/>
  <c r="M82" i="57"/>
  <c r="L82" i="57"/>
  <c r="K82" i="57"/>
  <c r="J82" i="57"/>
  <c r="H82" i="57"/>
  <c r="F82" i="57"/>
  <c r="X81" i="57"/>
  <c r="Y81" i="57" s="1"/>
  <c r="Z81" i="57" s="1"/>
  <c r="U81" i="57"/>
  <c r="V81" i="57" s="1"/>
  <c r="M81" i="57"/>
  <c r="K81" i="57"/>
  <c r="J81" i="57"/>
  <c r="H81" i="57"/>
  <c r="F81" i="57"/>
  <c r="Y80" i="57"/>
  <c r="Z80" i="57" s="1"/>
  <c r="X80" i="57"/>
  <c r="U80" i="57"/>
  <c r="V80" i="57" s="1"/>
  <c r="AA80" i="57" s="1"/>
  <c r="AB80" i="57" s="1"/>
  <c r="M80" i="57"/>
  <c r="K80" i="57"/>
  <c r="J80" i="57"/>
  <c r="H80" i="57"/>
  <c r="F80" i="57"/>
  <c r="Z79" i="57"/>
  <c r="X79" i="57"/>
  <c r="Y79" i="57" s="1"/>
  <c r="V79" i="57"/>
  <c r="U79" i="57"/>
  <c r="M79" i="57"/>
  <c r="K79" i="57"/>
  <c r="J79" i="57"/>
  <c r="H79" i="57"/>
  <c r="F79" i="57"/>
  <c r="X78" i="57"/>
  <c r="Y78" i="57" s="1"/>
  <c r="Z78" i="57" s="1"/>
  <c r="U78" i="57"/>
  <c r="V78" i="57" s="1"/>
  <c r="AA78" i="57" s="1"/>
  <c r="AB78" i="57" s="1"/>
  <c r="M78" i="57"/>
  <c r="K78" i="57"/>
  <c r="J78" i="57"/>
  <c r="H78" i="57"/>
  <c r="F78" i="57"/>
  <c r="X77" i="57"/>
  <c r="Y77" i="57" s="1"/>
  <c r="Z77" i="57" s="1"/>
  <c r="V77" i="57"/>
  <c r="U77" i="57"/>
  <c r="M77" i="57"/>
  <c r="K77" i="57"/>
  <c r="J77" i="57"/>
  <c r="H77" i="57"/>
  <c r="F77" i="57"/>
  <c r="Y76" i="57"/>
  <c r="Z76" i="57" s="1"/>
  <c r="X76" i="57"/>
  <c r="U76" i="57"/>
  <c r="V76" i="57" s="1"/>
  <c r="M76" i="57"/>
  <c r="K76" i="57"/>
  <c r="J76" i="57"/>
  <c r="H76" i="57"/>
  <c r="F76" i="57"/>
  <c r="Z75" i="57"/>
  <c r="Y75" i="57"/>
  <c r="X75" i="57"/>
  <c r="V75" i="57"/>
  <c r="AA75" i="57" s="1"/>
  <c r="AB75" i="57" s="1"/>
  <c r="U75" i="57"/>
  <c r="M75" i="57"/>
  <c r="K75" i="57"/>
  <c r="L79" i="57" s="1"/>
  <c r="J75" i="57"/>
  <c r="H75" i="57"/>
  <c r="F75" i="57"/>
  <c r="X74" i="57"/>
  <c r="Y74" i="57" s="1"/>
  <c r="Z74" i="57" s="1"/>
  <c r="V74" i="57"/>
  <c r="U74" i="57"/>
  <c r="M74" i="57"/>
  <c r="K74" i="57"/>
  <c r="L77" i="57" s="1"/>
  <c r="J74" i="57"/>
  <c r="H74" i="57"/>
  <c r="F74" i="57"/>
  <c r="Y73" i="57"/>
  <c r="Z73" i="57" s="1"/>
  <c r="X73" i="57"/>
  <c r="U73" i="57"/>
  <c r="V73" i="57" s="1"/>
  <c r="AA73" i="57" s="1"/>
  <c r="AB73" i="57" s="1"/>
  <c r="M73" i="57"/>
  <c r="K73" i="57"/>
  <c r="J73" i="57"/>
  <c r="H73" i="57"/>
  <c r="F73" i="57"/>
  <c r="Z72" i="57"/>
  <c r="Y72" i="57"/>
  <c r="X72" i="57"/>
  <c r="V72" i="57"/>
  <c r="U72" i="57"/>
  <c r="M72" i="57"/>
  <c r="K72" i="57"/>
  <c r="J72" i="57"/>
  <c r="H72" i="57"/>
  <c r="F72" i="57"/>
  <c r="X71" i="57"/>
  <c r="Y71" i="57" s="1"/>
  <c r="Z71" i="57" s="1"/>
  <c r="AA71" i="57" s="1"/>
  <c r="AB71" i="57" s="1"/>
  <c r="U71" i="57"/>
  <c r="V71" i="57" s="1"/>
  <c r="M71" i="57"/>
  <c r="K71" i="57"/>
  <c r="L75" i="57" s="1"/>
  <c r="J71" i="57"/>
  <c r="H71" i="57"/>
  <c r="F71" i="57"/>
  <c r="Y70" i="57"/>
  <c r="Z70" i="57" s="1"/>
  <c r="AA70" i="57" s="1"/>
  <c r="AB70" i="57" s="1"/>
  <c r="X70" i="57"/>
  <c r="V70" i="57"/>
  <c r="U70" i="57"/>
  <c r="M70" i="57"/>
  <c r="K70" i="57"/>
  <c r="L74" i="57" s="1"/>
  <c r="J70" i="57"/>
  <c r="H70" i="57"/>
  <c r="F70" i="57"/>
  <c r="X69" i="57"/>
  <c r="Y69" i="57" s="1"/>
  <c r="Z69" i="57" s="1"/>
  <c r="U69" i="57"/>
  <c r="V69" i="57" s="1"/>
  <c r="M69" i="57"/>
  <c r="K69" i="57"/>
  <c r="L71" i="57" s="1"/>
  <c r="J69" i="57"/>
  <c r="H69" i="57"/>
  <c r="F69" i="57"/>
  <c r="Y68" i="57"/>
  <c r="Z68" i="57" s="1"/>
  <c r="X68" i="57"/>
  <c r="U68" i="57"/>
  <c r="V68" i="57" s="1"/>
  <c r="AA68" i="57" s="1"/>
  <c r="AB68" i="57" s="1"/>
  <c r="M68" i="57"/>
  <c r="K68" i="57"/>
  <c r="J68" i="57"/>
  <c r="H68" i="57"/>
  <c r="F68" i="57"/>
  <c r="X67" i="57"/>
  <c r="Y67" i="57" s="1"/>
  <c r="Z67" i="57" s="1"/>
  <c r="U67" i="57"/>
  <c r="V67" i="57" s="1"/>
  <c r="M67" i="57"/>
  <c r="K67" i="57"/>
  <c r="J67" i="57"/>
  <c r="H67" i="57"/>
  <c r="F67" i="57"/>
  <c r="X66" i="57"/>
  <c r="Y66" i="57" s="1"/>
  <c r="Z66" i="57" s="1"/>
  <c r="U66" i="57"/>
  <c r="V66" i="57" s="1"/>
  <c r="AA66" i="57" s="1"/>
  <c r="AB66" i="57" s="1"/>
  <c r="M66" i="57"/>
  <c r="K66" i="57"/>
  <c r="J66" i="57"/>
  <c r="H66" i="57"/>
  <c r="F66" i="57"/>
  <c r="X65" i="57"/>
  <c r="Y65" i="57" s="1"/>
  <c r="Z65" i="57" s="1"/>
  <c r="V65" i="57"/>
  <c r="U65" i="57"/>
  <c r="M65" i="57"/>
  <c r="L65" i="57"/>
  <c r="K65" i="57"/>
  <c r="J65" i="57"/>
  <c r="H65" i="57"/>
  <c r="F65" i="57"/>
  <c r="X64" i="57"/>
  <c r="Y64" i="57" s="1"/>
  <c r="Z64" i="57" s="1"/>
  <c r="AA64" i="57" s="1"/>
  <c r="AB64" i="57" s="1"/>
  <c r="U64" i="57"/>
  <c r="V64" i="57" s="1"/>
  <c r="M64" i="57"/>
  <c r="K64" i="57"/>
  <c r="J64" i="57"/>
  <c r="H64" i="57"/>
  <c r="F64" i="57"/>
  <c r="Z63" i="57"/>
  <c r="Y63" i="57"/>
  <c r="X63" i="57"/>
  <c r="V63" i="57"/>
  <c r="AA63" i="57" s="1"/>
  <c r="AB63" i="57" s="1"/>
  <c r="U63" i="57"/>
  <c r="M63" i="57"/>
  <c r="K63" i="57"/>
  <c r="J63" i="57"/>
  <c r="H63" i="57"/>
  <c r="F63" i="57"/>
  <c r="X62" i="57"/>
  <c r="Y62" i="57" s="1"/>
  <c r="Z62" i="57" s="1"/>
  <c r="V62" i="57"/>
  <c r="AA62" i="57" s="1"/>
  <c r="AB62" i="57" s="1"/>
  <c r="U62" i="57"/>
  <c r="M62" i="57"/>
  <c r="K62" i="57"/>
  <c r="J62" i="57"/>
  <c r="H62" i="57"/>
  <c r="F62" i="57"/>
  <c r="Y61" i="57"/>
  <c r="Z61" i="57" s="1"/>
  <c r="X61" i="57"/>
  <c r="U61" i="57"/>
  <c r="V61" i="57" s="1"/>
  <c r="AA61" i="57" s="1"/>
  <c r="AB61" i="57" s="1"/>
  <c r="M61" i="57"/>
  <c r="K61" i="57"/>
  <c r="J61" i="57"/>
  <c r="H61" i="57"/>
  <c r="F61" i="57"/>
  <c r="Z60" i="57"/>
  <c r="Y60" i="57"/>
  <c r="X60" i="57"/>
  <c r="V60" i="57"/>
  <c r="U60" i="57"/>
  <c r="M60" i="57"/>
  <c r="K60" i="57"/>
  <c r="L64" i="57" s="1"/>
  <c r="J60" i="57"/>
  <c r="H60" i="57"/>
  <c r="F60" i="57"/>
  <c r="X59" i="57"/>
  <c r="Y59" i="57" s="1"/>
  <c r="Z59" i="57" s="1"/>
  <c r="AA59" i="57" s="1"/>
  <c r="AB59" i="57" s="1"/>
  <c r="U59" i="57"/>
  <c r="V59" i="57" s="1"/>
  <c r="M59" i="57"/>
  <c r="K59" i="57"/>
  <c r="L63" i="57" s="1"/>
  <c r="J59" i="57"/>
  <c r="H59" i="57"/>
  <c r="F59" i="57"/>
  <c r="Y58" i="57"/>
  <c r="Z58" i="57" s="1"/>
  <c r="AA58" i="57" s="1"/>
  <c r="AB58" i="57" s="1"/>
  <c r="X58" i="57"/>
  <c r="V58" i="57"/>
  <c r="U58" i="57"/>
  <c r="M58" i="57"/>
  <c r="K58" i="57"/>
  <c r="L62" i="57" s="1"/>
  <c r="J58" i="57"/>
  <c r="H58" i="57"/>
  <c r="F58" i="57"/>
  <c r="X57" i="57"/>
  <c r="Y57" i="57" s="1"/>
  <c r="Z57" i="57" s="1"/>
  <c r="U57" i="57"/>
  <c r="V57" i="57" s="1"/>
  <c r="M57" i="57"/>
  <c r="K57" i="57"/>
  <c r="L59" i="57" s="1"/>
  <c r="J57" i="57"/>
  <c r="H57" i="57"/>
  <c r="F57" i="57"/>
  <c r="Y56" i="57"/>
  <c r="Z56" i="57" s="1"/>
  <c r="X56" i="57"/>
  <c r="V56" i="57"/>
  <c r="AA56" i="57" s="1"/>
  <c r="AB56" i="57" s="1"/>
  <c r="U56" i="57"/>
  <c r="M56" i="57"/>
  <c r="K56" i="57"/>
  <c r="J56" i="57"/>
  <c r="H56" i="57"/>
  <c r="F56" i="57"/>
  <c r="X55" i="57"/>
  <c r="Y55" i="57" s="1"/>
  <c r="Z55" i="57" s="1"/>
  <c r="U55" i="57"/>
  <c r="V55" i="57" s="1"/>
  <c r="M55" i="57"/>
  <c r="K55" i="57"/>
  <c r="J55" i="57"/>
  <c r="H55" i="57"/>
  <c r="F55" i="57"/>
  <c r="X54" i="57"/>
  <c r="Y54" i="57" s="1"/>
  <c r="Z54" i="57" s="1"/>
  <c r="U54" i="57"/>
  <c r="V54" i="57" s="1"/>
  <c r="AA54" i="57" s="1"/>
  <c r="AB54" i="57" s="1"/>
  <c r="M54" i="57"/>
  <c r="L54" i="57"/>
  <c r="K54" i="57"/>
  <c r="J54" i="57"/>
  <c r="H54" i="57"/>
  <c r="F54" i="57"/>
  <c r="X53" i="57"/>
  <c r="Y53" i="57" s="1"/>
  <c r="Z53" i="57" s="1"/>
  <c r="V53" i="57"/>
  <c r="U53" i="57"/>
  <c r="M53" i="57"/>
  <c r="L53" i="57"/>
  <c r="K53" i="57"/>
  <c r="J53" i="57"/>
  <c r="H53" i="57"/>
  <c r="F53" i="57"/>
  <c r="X52" i="57"/>
  <c r="Y52" i="57" s="1"/>
  <c r="Z52" i="57" s="1"/>
  <c r="AA52" i="57" s="1"/>
  <c r="AB52" i="57" s="1"/>
  <c r="U52" i="57"/>
  <c r="V52" i="57" s="1"/>
  <c r="M52" i="57"/>
  <c r="K52" i="57"/>
  <c r="J52" i="57"/>
  <c r="H52" i="57"/>
  <c r="F52" i="57"/>
  <c r="Z51" i="57"/>
  <c r="Y51" i="57"/>
  <c r="X51" i="57"/>
  <c r="V51" i="57"/>
  <c r="AA51" i="57" s="1"/>
  <c r="AB51" i="57" s="1"/>
  <c r="U51" i="57"/>
  <c r="M51" i="57"/>
  <c r="K51" i="57"/>
  <c r="J51" i="57"/>
  <c r="H51" i="57"/>
  <c r="F51" i="57"/>
  <c r="X50" i="57"/>
  <c r="Y50" i="57" s="1"/>
  <c r="Z50" i="57" s="1"/>
  <c r="V50" i="57"/>
  <c r="U50" i="57"/>
  <c r="M50" i="57"/>
  <c r="K50" i="57"/>
  <c r="J50" i="57"/>
  <c r="H50" i="57"/>
  <c r="F50" i="57"/>
  <c r="Y49" i="57"/>
  <c r="Z49" i="57" s="1"/>
  <c r="X49" i="57"/>
  <c r="U49" i="57"/>
  <c r="V49" i="57" s="1"/>
  <c r="AA49" i="57" s="1"/>
  <c r="AB49" i="57" s="1"/>
  <c r="M49" i="57"/>
  <c r="K49" i="57"/>
  <c r="J49" i="57"/>
  <c r="H49" i="57"/>
  <c r="F49" i="57"/>
  <c r="Z48" i="57"/>
  <c r="Y48" i="57"/>
  <c r="X48" i="57"/>
  <c r="V48" i="57"/>
  <c r="U48" i="57"/>
  <c r="M48" i="57"/>
  <c r="K48" i="57"/>
  <c r="L52" i="57" s="1"/>
  <c r="J48" i="57"/>
  <c r="H48" i="57"/>
  <c r="F48" i="57"/>
  <c r="X47" i="57"/>
  <c r="Y47" i="57" s="1"/>
  <c r="Z47" i="57" s="1"/>
  <c r="AA47" i="57" s="1"/>
  <c r="AB47" i="57" s="1"/>
  <c r="U47" i="57"/>
  <c r="V47" i="57" s="1"/>
  <c r="M47" i="57"/>
  <c r="K47" i="57"/>
  <c r="L51" i="57" s="1"/>
  <c r="J47" i="57"/>
  <c r="H47" i="57"/>
  <c r="F47" i="57"/>
  <c r="Y46" i="57"/>
  <c r="Z46" i="57" s="1"/>
  <c r="AA46" i="57" s="1"/>
  <c r="AB46" i="57" s="1"/>
  <c r="X46" i="57"/>
  <c r="V46" i="57"/>
  <c r="U46" i="57"/>
  <c r="M46" i="57"/>
  <c r="K46" i="57"/>
  <c r="L50" i="57" s="1"/>
  <c r="J46" i="57"/>
  <c r="H46" i="57"/>
  <c r="F46" i="57"/>
  <c r="X45" i="57"/>
  <c r="Y45" i="57" s="1"/>
  <c r="Z45" i="57" s="1"/>
  <c r="U45" i="57"/>
  <c r="V45" i="57" s="1"/>
  <c r="M45" i="57"/>
  <c r="K45" i="57"/>
  <c r="L47" i="57" s="1"/>
  <c r="J45" i="57"/>
  <c r="H45" i="57"/>
  <c r="F45" i="57"/>
  <c r="Y44" i="57"/>
  <c r="Z44" i="57" s="1"/>
  <c r="X44" i="57"/>
  <c r="U44" i="57"/>
  <c r="V44" i="57" s="1"/>
  <c r="AA44" i="57" s="1"/>
  <c r="AB44" i="57" s="1"/>
  <c r="M44" i="57"/>
  <c r="K44" i="57"/>
  <c r="J44" i="57"/>
  <c r="H44" i="57"/>
  <c r="F44" i="57"/>
  <c r="X43" i="57"/>
  <c r="Y43" i="57" s="1"/>
  <c r="Z43" i="57" s="1"/>
  <c r="U43" i="57"/>
  <c r="V43" i="57" s="1"/>
  <c r="M43" i="57"/>
  <c r="K43" i="57"/>
  <c r="J43" i="57"/>
  <c r="H43" i="57"/>
  <c r="F43" i="57"/>
  <c r="X42" i="57"/>
  <c r="Y42" i="57" s="1"/>
  <c r="Z42" i="57" s="1"/>
  <c r="U42" i="57"/>
  <c r="V42" i="57" s="1"/>
  <c r="AA42" i="57" s="1"/>
  <c r="AB42" i="57" s="1"/>
  <c r="M42" i="57"/>
  <c r="K42" i="57"/>
  <c r="J42" i="57"/>
  <c r="H42" i="57"/>
  <c r="F42" i="57"/>
  <c r="X41" i="57"/>
  <c r="Y41" i="57" s="1"/>
  <c r="Z41" i="57" s="1"/>
  <c r="V41" i="57"/>
  <c r="U41" i="57"/>
  <c r="M41" i="57"/>
  <c r="L41" i="57"/>
  <c r="K41" i="57"/>
  <c r="J41" i="57"/>
  <c r="H41" i="57"/>
  <c r="F41" i="57"/>
  <c r="X40" i="57"/>
  <c r="Y40" i="57" s="1"/>
  <c r="Z40" i="57" s="1"/>
  <c r="AA40" i="57" s="1"/>
  <c r="AB40" i="57" s="1"/>
  <c r="U40" i="57"/>
  <c r="V40" i="57" s="1"/>
  <c r="M40" i="57"/>
  <c r="K40" i="57"/>
  <c r="J40" i="57"/>
  <c r="H40" i="57"/>
  <c r="F40" i="57"/>
  <c r="Z39" i="57"/>
  <c r="Y39" i="57"/>
  <c r="X39" i="57"/>
  <c r="V39" i="57"/>
  <c r="AA39" i="57" s="1"/>
  <c r="AB39" i="57" s="1"/>
  <c r="U39" i="57"/>
  <c r="M39" i="57"/>
  <c r="K39" i="57"/>
  <c r="J39" i="57"/>
  <c r="H39" i="57"/>
  <c r="F39" i="57"/>
  <c r="X38" i="57"/>
  <c r="Y38" i="57" s="1"/>
  <c r="Z38" i="57" s="1"/>
  <c r="V38" i="57"/>
  <c r="AA38" i="57" s="1"/>
  <c r="AB38" i="57" s="1"/>
  <c r="U38" i="57"/>
  <c r="M38" i="57"/>
  <c r="K38" i="57"/>
  <c r="J38" i="57"/>
  <c r="H38" i="57"/>
  <c r="F38" i="57"/>
  <c r="Y37" i="57"/>
  <c r="Z37" i="57" s="1"/>
  <c r="X37" i="57"/>
  <c r="U37" i="57"/>
  <c r="V37" i="57" s="1"/>
  <c r="AA37" i="57" s="1"/>
  <c r="AB37" i="57" s="1"/>
  <c r="M37" i="57"/>
  <c r="K37" i="57"/>
  <c r="J37" i="57"/>
  <c r="H37" i="57"/>
  <c r="F37" i="57"/>
  <c r="Z36" i="57"/>
  <c r="Y36" i="57"/>
  <c r="X36" i="57"/>
  <c r="V36" i="57"/>
  <c r="U36" i="57"/>
  <c r="M36" i="57"/>
  <c r="K36" i="57"/>
  <c r="L40" i="57" s="1"/>
  <c r="J36" i="57"/>
  <c r="H36" i="57"/>
  <c r="F36" i="57"/>
  <c r="X35" i="57"/>
  <c r="Y35" i="57" s="1"/>
  <c r="Z35" i="57" s="1"/>
  <c r="AA35" i="57" s="1"/>
  <c r="AB35" i="57" s="1"/>
  <c r="U35" i="57"/>
  <c r="V35" i="57" s="1"/>
  <c r="M35" i="57"/>
  <c r="K35" i="57"/>
  <c r="L39" i="57" s="1"/>
  <c r="J35" i="57"/>
  <c r="H35" i="57"/>
  <c r="F35" i="57"/>
  <c r="Y34" i="57"/>
  <c r="Z34" i="57" s="1"/>
  <c r="AA34" i="57" s="1"/>
  <c r="AB34" i="57" s="1"/>
  <c r="X34" i="57"/>
  <c r="V34" i="57"/>
  <c r="U34" i="57"/>
  <c r="M34" i="57"/>
  <c r="K34" i="57"/>
  <c r="L38" i="57" s="1"/>
  <c r="J34" i="57"/>
  <c r="H34" i="57"/>
  <c r="F34" i="57"/>
  <c r="X33" i="57"/>
  <c r="Y33" i="57" s="1"/>
  <c r="Z33" i="57" s="1"/>
  <c r="U33" i="57"/>
  <c r="V33" i="57" s="1"/>
  <c r="M33" i="57"/>
  <c r="K33" i="57"/>
  <c r="L35" i="57" s="1"/>
  <c r="J33" i="57"/>
  <c r="H33" i="57"/>
  <c r="F33" i="57"/>
  <c r="Y32" i="57"/>
  <c r="Z32" i="57" s="1"/>
  <c r="X32" i="57"/>
  <c r="V32" i="57"/>
  <c r="AA32" i="57" s="1"/>
  <c r="AB32" i="57" s="1"/>
  <c r="U32" i="57"/>
  <c r="M32" i="57"/>
  <c r="K32" i="57"/>
  <c r="J32" i="57"/>
  <c r="H32" i="57"/>
  <c r="F32" i="57"/>
  <c r="X31" i="57"/>
  <c r="Y31" i="57" s="1"/>
  <c r="Z31" i="57" s="1"/>
  <c r="U31" i="57"/>
  <c r="V31" i="57" s="1"/>
  <c r="M31" i="57"/>
  <c r="K31" i="57"/>
  <c r="J31" i="57"/>
  <c r="H31" i="57"/>
  <c r="F31" i="57"/>
  <c r="X30" i="57"/>
  <c r="Y30" i="57" s="1"/>
  <c r="Z30" i="57" s="1"/>
  <c r="U30" i="57"/>
  <c r="V30" i="57" s="1"/>
  <c r="AA30" i="57" s="1"/>
  <c r="AB30" i="57" s="1"/>
  <c r="M30" i="57"/>
  <c r="L30" i="57"/>
  <c r="K30" i="57"/>
  <c r="J30" i="57"/>
  <c r="H30" i="57"/>
  <c r="F30" i="57"/>
  <c r="AB29" i="57"/>
  <c r="X29" i="57"/>
  <c r="Y29" i="57" s="1"/>
  <c r="Z29" i="57" s="1"/>
  <c r="V29" i="57"/>
  <c r="AA29" i="57" s="1"/>
  <c r="U29" i="57"/>
  <c r="M29" i="57"/>
  <c r="L29" i="57"/>
  <c r="K29" i="57"/>
  <c r="J29" i="57"/>
  <c r="H29" i="57"/>
  <c r="F29" i="57"/>
  <c r="AA28" i="57"/>
  <c r="AB28" i="57" s="1"/>
  <c r="X28" i="57"/>
  <c r="Y28" i="57" s="1"/>
  <c r="Z28" i="57" s="1"/>
  <c r="U28" i="57"/>
  <c r="V28" i="57" s="1"/>
  <c r="M28" i="57"/>
  <c r="K28" i="57"/>
  <c r="J28" i="57"/>
  <c r="H28" i="57"/>
  <c r="F28" i="57"/>
  <c r="Z27" i="57"/>
  <c r="Y27" i="57"/>
  <c r="X27" i="57"/>
  <c r="V27" i="57"/>
  <c r="AA27" i="57" s="1"/>
  <c r="AB27" i="57" s="1"/>
  <c r="U27" i="57"/>
  <c r="M27" i="57"/>
  <c r="K27" i="57"/>
  <c r="J27" i="57"/>
  <c r="H27" i="57"/>
  <c r="F27" i="57"/>
  <c r="X26" i="57"/>
  <c r="Y26" i="57" s="1"/>
  <c r="Z26" i="57" s="1"/>
  <c r="V26" i="57"/>
  <c r="AA26" i="57" s="1"/>
  <c r="AB26" i="57" s="1"/>
  <c r="U26" i="57"/>
  <c r="M26" i="57"/>
  <c r="K26" i="57"/>
  <c r="J26" i="57"/>
  <c r="H26" i="57"/>
  <c r="F26" i="57"/>
  <c r="Y25" i="57"/>
  <c r="Z25" i="57" s="1"/>
  <c r="X25" i="57"/>
  <c r="U25" i="57"/>
  <c r="V25" i="57" s="1"/>
  <c r="AA25" i="57" s="1"/>
  <c r="AB25" i="57" s="1"/>
  <c r="M25" i="57"/>
  <c r="K25" i="57"/>
  <c r="J25" i="57"/>
  <c r="H25" i="57"/>
  <c r="F25" i="57"/>
  <c r="Z24" i="57"/>
  <c r="Y24" i="57"/>
  <c r="X24" i="57"/>
  <c r="V24" i="57"/>
  <c r="U24" i="57"/>
  <c r="M24" i="57"/>
  <c r="K24" i="57"/>
  <c r="L28" i="57" s="1"/>
  <c r="J24" i="57"/>
  <c r="H24" i="57"/>
  <c r="F24" i="57"/>
  <c r="X23" i="57"/>
  <c r="Y23" i="57" s="1"/>
  <c r="Z23" i="57" s="1"/>
  <c r="AA23" i="57" s="1"/>
  <c r="AB23" i="57" s="1"/>
  <c r="U23" i="57"/>
  <c r="V23" i="57" s="1"/>
  <c r="M23" i="57"/>
  <c r="K23" i="57"/>
  <c r="L27" i="57" s="1"/>
  <c r="J23" i="57"/>
  <c r="H23" i="57"/>
  <c r="F23" i="57"/>
  <c r="AA22" i="57"/>
  <c r="AB22" i="57" s="1"/>
  <c r="Y22" i="57"/>
  <c r="Z22" i="57" s="1"/>
  <c r="X22" i="57"/>
  <c r="V22" i="57"/>
  <c r="U22" i="57"/>
  <c r="M22" i="57"/>
  <c r="K22" i="57"/>
  <c r="L26" i="57" s="1"/>
  <c r="J22" i="57"/>
  <c r="H22" i="57"/>
  <c r="F22" i="57"/>
  <c r="Y21" i="57"/>
  <c r="Z21" i="57" s="1"/>
  <c r="AA21" i="57" s="1"/>
  <c r="AB21" i="57" s="1"/>
  <c r="X21" i="57"/>
  <c r="V21" i="57"/>
  <c r="U21" i="57"/>
  <c r="S21" i="57"/>
  <c r="Q21" i="57" s="1"/>
  <c r="R21" i="57"/>
  <c r="M21" i="57"/>
  <c r="K21" i="57"/>
  <c r="J21" i="57"/>
  <c r="H21" i="57"/>
  <c r="F21" i="57"/>
  <c r="Y20" i="57"/>
  <c r="Z20" i="57" s="1"/>
  <c r="AA20" i="57" s="1"/>
  <c r="AB20" i="57" s="1"/>
  <c r="X20" i="57"/>
  <c r="U20" i="57"/>
  <c r="V20" i="57" s="1"/>
  <c r="M20" i="57"/>
  <c r="K20" i="57"/>
  <c r="L24" i="57" s="1"/>
  <c r="J20" i="57"/>
  <c r="H20" i="57"/>
  <c r="F20" i="57"/>
  <c r="Z19" i="57"/>
  <c r="Y19" i="57"/>
  <c r="X19" i="57"/>
  <c r="U19" i="57"/>
  <c r="V19" i="57" s="1"/>
  <c r="AA19" i="57" s="1"/>
  <c r="AB19" i="57" s="1"/>
  <c r="M19" i="57"/>
  <c r="K19" i="57"/>
  <c r="L23" i="57" s="1"/>
  <c r="J19" i="57"/>
  <c r="H19" i="57"/>
  <c r="F19" i="57"/>
  <c r="Z18" i="57"/>
  <c r="Y18" i="57"/>
  <c r="X18" i="57"/>
  <c r="V18" i="57"/>
  <c r="AA18" i="57" s="1"/>
  <c r="AB18" i="57" s="1"/>
  <c r="U18" i="57"/>
  <c r="O18" i="57"/>
  <c r="M18" i="57"/>
  <c r="K18" i="57"/>
  <c r="J18" i="57"/>
  <c r="H18" i="57"/>
  <c r="F18" i="57"/>
  <c r="X17" i="57"/>
  <c r="Y17" i="57" s="1"/>
  <c r="Z17" i="57" s="1"/>
  <c r="V17" i="57"/>
  <c r="U17" i="57"/>
  <c r="Q17" i="57"/>
  <c r="M17" i="57"/>
  <c r="L17" i="57"/>
  <c r="K17" i="57"/>
  <c r="J17" i="57"/>
  <c r="H17" i="57"/>
  <c r="F17" i="57"/>
  <c r="X16" i="57"/>
  <c r="Y16" i="57" s="1"/>
  <c r="Z16" i="57" s="1"/>
  <c r="AA16" i="57" s="1"/>
  <c r="AB16" i="57" s="1"/>
  <c r="U16" i="57"/>
  <c r="V16" i="57" s="1"/>
  <c r="R16" i="57"/>
  <c r="Q16" i="57"/>
  <c r="O16" i="57"/>
  <c r="M16" i="57"/>
  <c r="K16" i="57"/>
  <c r="J16" i="57"/>
  <c r="H16" i="57"/>
  <c r="F16" i="57"/>
  <c r="Z15" i="57"/>
  <c r="Y15" i="57"/>
  <c r="X15" i="57"/>
  <c r="U15" i="57"/>
  <c r="V15" i="57" s="1"/>
  <c r="AA15" i="57" s="1"/>
  <c r="AB15" i="57" s="1"/>
  <c r="R15" i="57"/>
  <c r="Q15" i="57"/>
  <c r="O15" i="57"/>
  <c r="M15" i="57"/>
  <c r="K15" i="57"/>
  <c r="J15" i="57"/>
  <c r="H15" i="57"/>
  <c r="F15" i="57"/>
  <c r="Y14" i="57"/>
  <c r="Z14" i="57" s="1"/>
  <c r="AA14" i="57" s="1"/>
  <c r="AB14" i="57" s="1"/>
  <c r="X14" i="57"/>
  <c r="U14" i="57"/>
  <c r="V14" i="57" s="1"/>
  <c r="Q14" i="57"/>
  <c r="M14" i="57"/>
  <c r="K14" i="57"/>
  <c r="J14" i="57"/>
  <c r="H14" i="57"/>
  <c r="F14" i="57"/>
  <c r="AB13" i="57"/>
  <c r="X13" i="57"/>
  <c r="Y13" i="57" s="1"/>
  <c r="Z13" i="57" s="1"/>
  <c r="U13" i="57"/>
  <c r="V13" i="57" s="1"/>
  <c r="AA13" i="57" s="1"/>
  <c r="R13" i="57"/>
  <c r="M13" i="57"/>
  <c r="K13" i="57"/>
  <c r="J13" i="57"/>
  <c r="H13" i="57"/>
  <c r="F13" i="57"/>
  <c r="Z12" i="57"/>
  <c r="Y12" i="57"/>
  <c r="X12" i="57"/>
  <c r="U12" i="57"/>
  <c r="V12" i="57" s="1"/>
  <c r="Q12" i="57"/>
  <c r="M12" i="57"/>
  <c r="K12" i="57"/>
  <c r="L16" i="57" s="1"/>
  <c r="J12" i="57"/>
  <c r="H12" i="57"/>
  <c r="F12" i="57"/>
  <c r="AA11" i="57"/>
  <c r="AB11" i="57" s="1"/>
  <c r="Z11" i="57"/>
  <c r="X11" i="57"/>
  <c r="Y11" i="57" s="1"/>
  <c r="V11" i="57"/>
  <c r="U11" i="57"/>
  <c r="Q11" i="57"/>
  <c r="M11" i="57"/>
  <c r="K11" i="57"/>
  <c r="J11" i="57"/>
  <c r="H11" i="57"/>
  <c r="F11" i="57"/>
  <c r="Z10" i="57"/>
  <c r="Y10" i="57"/>
  <c r="X10" i="57"/>
  <c r="U10" i="57"/>
  <c r="V10" i="57" s="1"/>
  <c r="M10" i="57"/>
  <c r="K10" i="57"/>
  <c r="L14" i="57" s="1"/>
  <c r="J10" i="57"/>
  <c r="H10" i="57"/>
  <c r="F10" i="57"/>
  <c r="X9" i="57"/>
  <c r="Y9" i="57" s="1"/>
  <c r="Z9" i="57" s="1"/>
  <c r="U9" i="57"/>
  <c r="V9" i="57" s="1"/>
  <c r="M9" i="57"/>
  <c r="K9" i="57"/>
  <c r="L13" i="57" s="1"/>
  <c r="J9" i="57"/>
  <c r="H9" i="57"/>
  <c r="F9" i="57"/>
  <c r="X8" i="57"/>
  <c r="Y8" i="57" s="1"/>
  <c r="Z8" i="57" s="1"/>
  <c r="AA8" i="57" s="1"/>
  <c r="AB8" i="57" s="1"/>
  <c r="V8" i="57"/>
  <c r="U8" i="57"/>
  <c r="M8" i="57"/>
  <c r="K8" i="57"/>
  <c r="L12" i="57" s="1"/>
  <c r="J8" i="57"/>
  <c r="H8" i="57"/>
  <c r="F8" i="57"/>
  <c r="Y7" i="57"/>
  <c r="Z7" i="57" s="1"/>
  <c r="X7" i="57"/>
  <c r="U7" i="57"/>
  <c r="V7" i="57" s="1"/>
  <c r="M7" i="57"/>
  <c r="K7" i="57"/>
  <c r="J7" i="57"/>
  <c r="H7" i="57"/>
  <c r="F7" i="57"/>
  <c r="Z6" i="57"/>
  <c r="Y6" i="57"/>
  <c r="X6" i="57"/>
  <c r="V6" i="57"/>
  <c r="AA6" i="57" s="1"/>
  <c r="AB6" i="57" s="1"/>
  <c r="U6" i="57"/>
  <c r="Q6" i="57"/>
  <c r="M6" i="57"/>
  <c r="K6" i="57"/>
  <c r="J6" i="57"/>
  <c r="H6" i="57"/>
  <c r="F6" i="57"/>
  <c r="AA5" i="57"/>
  <c r="AB5" i="57" s="1"/>
  <c r="X5" i="57"/>
  <c r="Y5" i="57" s="1"/>
  <c r="Z5" i="57" s="1"/>
  <c r="V5" i="57"/>
  <c r="U5" i="57"/>
  <c r="Q5" i="57"/>
  <c r="M5" i="57"/>
  <c r="K5" i="57"/>
  <c r="L9" i="57" s="1"/>
  <c r="J5" i="57"/>
  <c r="H5" i="57"/>
  <c r="F5" i="57"/>
  <c r="X4" i="57"/>
  <c r="Y4" i="57" s="1"/>
  <c r="Z4" i="57" s="1"/>
  <c r="V4" i="57"/>
  <c r="AA4" i="57" s="1"/>
  <c r="AB4" i="57" s="1"/>
  <c r="U4" i="57"/>
  <c r="Q4" i="57"/>
  <c r="O4" i="57"/>
  <c r="M4" i="57"/>
  <c r="K4" i="57"/>
  <c r="J4" i="57"/>
  <c r="H4" i="57"/>
  <c r="F4" i="57"/>
  <c r="AA3" i="57"/>
  <c r="AB3" i="57" s="1"/>
  <c r="X3" i="57"/>
  <c r="Y3" i="57" s="1"/>
  <c r="Z3" i="57" s="1"/>
  <c r="U3" i="57"/>
  <c r="V3" i="57" s="1"/>
  <c r="Q3" i="57"/>
  <c r="O3" i="57"/>
  <c r="M3" i="57"/>
  <c r="K3" i="57"/>
  <c r="L7" i="57" s="1"/>
  <c r="J3" i="57"/>
  <c r="H3" i="57"/>
  <c r="F3" i="57"/>
  <c r="AB2" i="57"/>
  <c r="Z2" i="57"/>
  <c r="AA2" i="57" s="1"/>
  <c r="X2" i="57"/>
  <c r="Y2" i="57" s="1"/>
  <c r="V2" i="57"/>
  <c r="U2" i="57"/>
  <c r="Q2" i="57"/>
  <c r="M2" i="57"/>
  <c r="H2" i="57"/>
  <c r="F2" i="57"/>
  <c r="Q1" i="57"/>
  <c r="X126" i="56"/>
  <c r="Y126" i="56" s="1"/>
  <c r="Z126" i="56" s="1"/>
  <c r="V126" i="56"/>
  <c r="AA126" i="56" s="1"/>
  <c r="AB126" i="56" s="1"/>
  <c r="U126" i="56"/>
  <c r="M126" i="56"/>
  <c r="K126" i="56"/>
  <c r="J126" i="56"/>
  <c r="I126" i="56"/>
  <c r="G126" i="56"/>
  <c r="X125" i="56"/>
  <c r="Y125" i="56" s="1"/>
  <c r="Z125" i="56" s="1"/>
  <c r="U125" i="56"/>
  <c r="V125" i="56" s="1"/>
  <c r="AA125" i="56" s="1"/>
  <c r="AB125" i="56" s="1"/>
  <c r="M125" i="56"/>
  <c r="K125" i="56"/>
  <c r="J125" i="56"/>
  <c r="I125" i="56"/>
  <c r="G125" i="56"/>
  <c r="Y124" i="56"/>
  <c r="Z124" i="56" s="1"/>
  <c r="X124" i="56"/>
  <c r="V124" i="56"/>
  <c r="U124" i="56"/>
  <c r="M124" i="56"/>
  <c r="K124" i="56"/>
  <c r="L126" i="56" s="1"/>
  <c r="J124" i="56"/>
  <c r="I124" i="56"/>
  <c r="G124" i="56"/>
  <c r="Z123" i="56"/>
  <c r="X123" i="56"/>
  <c r="Y123" i="56" s="1"/>
  <c r="V123" i="56"/>
  <c r="AA123" i="56" s="1"/>
  <c r="AB123" i="56" s="1"/>
  <c r="U123" i="56"/>
  <c r="M123" i="56"/>
  <c r="K123" i="56"/>
  <c r="J123" i="56"/>
  <c r="I123" i="56"/>
  <c r="G123" i="56"/>
  <c r="Y122" i="56"/>
  <c r="Z122" i="56" s="1"/>
  <c r="X122" i="56"/>
  <c r="V122" i="56"/>
  <c r="AA122" i="56" s="1"/>
  <c r="AB122" i="56" s="1"/>
  <c r="U122" i="56"/>
  <c r="M122" i="56"/>
  <c r="K122" i="56"/>
  <c r="J122" i="56"/>
  <c r="I122" i="56"/>
  <c r="G122" i="56"/>
  <c r="Y121" i="56"/>
  <c r="Z121" i="56" s="1"/>
  <c r="X121" i="56"/>
  <c r="U121" i="56"/>
  <c r="V121" i="56" s="1"/>
  <c r="M121" i="56"/>
  <c r="L121" i="56"/>
  <c r="K121" i="56"/>
  <c r="J121" i="56"/>
  <c r="I121" i="56"/>
  <c r="G121" i="56"/>
  <c r="Y120" i="56"/>
  <c r="Z120" i="56" s="1"/>
  <c r="X120" i="56"/>
  <c r="U120" i="56"/>
  <c r="V120" i="56" s="1"/>
  <c r="AA120" i="56" s="1"/>
  <c r="AB120" i="56" s="1"/>
  <c r="M120" i="56"/>
  <c r="L120" i="56"/>
  <c r="K120" i="56"/>
  <c r="J120" i="56"/>
  <c r="I120" i="56"/>
  <c r="G120" i="56"/>
  <c r="X119" i="56"/>
  <c r="Y119" i="56" s="1"/>
  <c r="Z119" i="56" s="1"/>
  <c r="U119" i="56"/>
  <c r="V119" i="56" s="1"/>
  <c r="AA119" i="56" s="1"/>
  <c r="AB119" i="56" s="1"/>
  <c r="M119" i="56"/>
  <c r="K119" i="56"/>
  <c r="L122" i="56" s="1"/>
  <c r="J119" i="56"/>
  <c r="I119" i="56"/>
  <c r="G119" i="56"/>
  <c r="X118" i="56"/>
  <c r="Y118" i="56" s="1"/>
  <c r="Z118" i="56" s="1"/>
  <c r="V118" i="56"/>
  <c r="U118" i="56"/>
  <c r="M118" i="56"/>
  <c r="K118" i="56"/>
  <c r="J118" i="56"/>
  <c r="I118" i="56"/>
  <c r="G118" i="56"/>
  <c r="X117" i="56"/>
  <c r="Y117" i="56" s="1"/>
  <c r="Z117" i="56" s="1"/>
  <c r="V117" i="56"/>
  <c r="U117" i="56"/>
  <c r="M117" i="56"/>
  <c r="K117" i="56"/>
  <c r="J117" i="56"/>
  <c r="I117" i="56"/>
  <c r="G117" i="56"/>
  <c r="X116" i="56"/>
  <c r="Y116" i="56" s="1"/>
  <c r="Z116" i="56" s="1"/>
  <c r="U116" i="56"/>
  <c r="V116" i="56" s="1"/>
  <c r="M116" i="56"/>
  <c r="K116" i="56"/>
  <c r="J116" i="56"/>
  <c r="I116" i="56"/>
  <c r="G116" i="56"/>
  <c r="Y115" i="56"/>
  <c r="Z115" i="56" s="1"/>
  <c r="X115" i="56"/>
  <c r="U115" i="56"/>
  <c r="V115" i="56" s="1"/>
  <c r="M115" i="56"/>
  <c r="L115" i="56"/>
  <c r="K115" i="56"/>
  <c r="J115" i="56"/>
  <c r="I115" i="56"/>
  <c r="G115" i="56"/>
  <c r="Z114" i="56"/>
  <c r="X114" i="56"/>
  <c r="Y114" i="56" s="1"/>
  <c r="V114" i="56"/>
  <c r="AA114" i="56" s="1"/>
  <c r="AB114" i="56" s="1"/>
  <c r="U114" i="56"/>
  <c r="M114" i="56"/>
  <c r="L114" i="56"/>
  <c r="K114" i="56"/>
  <c r="L118" i="56" s="1"/>
  <c r="J114" i="56"/>
  <c r="I114" i="56"/>
  <c r="G114" i="56"/>
  <c r="Y113" i="56"/>
  <c r="Z113" i="56" s="1"/>
  <c r="X113" i="56"/>
  <c r="U113" i="56"/>
  <c r="V113" i="56" s="1"/>
  <c r="AA113" i="56" s="1"/>
  <c r="AB113" i="56" s="1"/>
  <c r="M113" i="56"/>
  <c r="K113" i="56"/>
  <c r="J113" i="56"/>
  <c r="I113" i="56"/>
  <c r="G113" i="56"/>
  <c r="Z112" i="56"/>
  <c r="Y112" i="56"/>
  <c r="X112" i="56"/>
  <c r="U112" i="56"/>
  <c r="V112" i="56" s="1"/>
  <c r="AA112" i="56" s="1"/>
  <c r="AB112" i="56" s="1"/>
  <c r="M112" i="56"/>
  <c r="K112" i="56"/>
  <c r="J112" i="56"/>
  <c r="I112" i="56"/>
  <c r="G112" i="56"/>
  <c r="X111" i="56"/>
  <c r="Y111" i="56" s="1"/>
  <c r="Z111" i="56" s="1"/>
  <c r="AA111" i="56" s="1"/>
  <c r="AB111" i="56" s="1"/>
  <c r="U111" i="56"/>
  <c r="V111" i="56" s="1"/>
  <c r="M111" i="56"/>
  <c r="K111" i="56"/>
  <c r="J111" i="56"/>
  <c r="I111" i="56"/>
  <c r="G111" i="56"/>
  <c r="AA110" i="56"/>
  <c r="AB110" i="56" s="1"/>
  <c r="X110" i="56"/>
  <c r="Y110" i="56" s="1"/>
  <c r="Z110" i="56" s="1"/>
  <c r="V110" i="56"/>
  <c r="U110" i="56"/>
  <c r="M110" i="56"/>
  <c r="K110" i="56"/>
  <c r="J110" i="56"/>
  <c r="I110" i="56"/>
  <c r="G110" i="56"/>
  <c r="Z109" i="56"/>
  <c r="X109" i="56"/>
  <c r="Y109" i="56" s="1"/>
  <c r="U109" i="56"/>
  <c r="V109" i="56" s="1"/>
  <c r="M109" i="56"/>
  <c r="K109" i="56"/>
  <c r="L113" i="56" s="1"/>
  <c r="J109" i="56"/>
  <c r="I109" i="56"/>
  <c r="G109" i="56"/>
  <c r="Y108" i="56"/>
  <c r="Z108" i="56" s="1"/>
  <c r="X108" i="56"/>
  <c r="V108" i="56"/>
  <c r="U108" i="56"/>
  <c r="M108" i="56"/>
  <c r="K108" i="56"/>
  <c r="J108" i="56"/>
  <c r="I108" i="56"/>
  <c r="G108" i="56"/>
  <c r="AA107" i="56"/>
  <c r="AB107" i="56" s="1"/>
  <c r="Z107" i="56"/>
  <c r="X107" i="56"/>
  <c r="Y107" i="56" s="1"/>
  <c r="V107" i="56"/>
  <c r="U107" i="56"/>
  <c r="M107" i="56"/>
  <c r="K107" i="56"/>
  <c r="J107" i="56"/>
  <c r="I107" i="56"/>
  <c r="G107" i="56"/>
  <c r="X106" i="56"/>
  <c r="Y106" i="56" s="1"/>
  <c r="Z106" i="56" s="1"/>
  <c r="U106" i="56"/>
  <c r="V106" i="56" s="1"/>
  <c r="M106" i="56"/>
  <c r="K106" i="56"/>
  <c r="L109" i="56" s="1"/>
  <c r="J106" i="56"/>
  <c r="I106" i="56"/>
  <c r="G106" i="56"/>
  <c r="Y105" i="56"/>
  <c r="Z105" i="56" s="1"/>
  <c r="X105" i="56"/>
  <c r="V105" i="56"/>
  <c r="U105" i="56"/>
  <c r="M105" i="56"/>
  <c r="K105" i="56"/>
  <c r="J105" i="56"/>
  <c r="I105" i="56"/>
  <c r="G105" i="56"/>
  <c r="Y104" i="56"/>
  <c r="Z104" i="56" s="1"/>
  <c r="AA104" i="56" s="1"/>
  <c r="AB104" i="56" s="1"/>
  <c r="X104" i="56"/>
  <c r="U104" i="56"/>
  <c r="V104" i="56" s="1"/>
  <c r="M104" i="56"/>
  <c r="K104" i="56"/>
  <c r="J104" i="56"/>
  <c r="I104" i="56"/>
  <c r="G104" i="56"/>
  <c r="Z103" i="56"/>
  <c r="Y103" i="56"/>
  <c r="X103" i="56"/>
  <c r="V103" i="56"/>
  <c r="U103" i="56"/>
  <c r="M103" i="56"/>
  <c r="K103" i="56"/>
  <c r="L107" i="56" s="1"/>
  <c r="J103" i="56"/>
  <c r="I103" i="56"/>
  <c r="G103" i="56"/>
  <c r="AA102" i="56"/>
  <c r="AB102" i="56" s="1"/>
  <c r="X102" i="56"/>
  <c r="Y102" i="56" s="1"/>
  <c r="Z102" i="56" s="1"/>
  <c r="V102" i="56"/>
  <c r="U102" i="56"/>
  <c r="M102" i="56"/>
  <c r="K102" i="56"/>
  <c r="L106" i="56" s="1"/>
  <c r="J102" i="56"/>
  <c r="I102" i="56"/>
  <c r="G102" i="56"/>
  <c r="X101" i="56"/>
  <c r="Y101" i="56" s="1"/>
  <c r="Z101" i="56" s="1"/>
  <c r="U101" i="56"/>
  <c r="V101" i="56" s="1"/>
  <c r="M101" i="56"/>
  <c r="K101" i="56"/>
  <c r="J101" i="56"/>
  <c r="I101" i="56"/>
  <c r="G101" i="56"/>
  <c r="Y100" i="56"/>
  <c r="Z100" i="56" s="1"/>
  <c r="X100" i="56"/>
  <c r="U100" i="56"/>
  <c r="V100" i="56" s="1"/>
  <c r="AA100" i="56" s="1"/>
  <c r="AB100" i="56" s="1"/>
  <c r="M100" i="56"/>
  <c r="K100" i="56"/>
  <c r="L104" i="56" s="1"/>
  <c r="J100" i="56"/>
  <c r="I100" i="56"/>
  <c r="G100" i="56"/>
  <c r="Z99" i="56"/>
  <c r="X99" i="56"/>
  <c r="Y99" i="56" s="1"/>
  <c r="V99" i="56"/>
  <c r="AA99" i="56" s="1"/>
  <c r="AB99" i="56" s="1"/>
  <c r="U99" i="56"/>
  <c r="M99" i="56"/>
  <c r="K99" i="56"/>
  <c r="J99" i="56"/>
  <c r="I99" i="56"/>
  <c r="G99" i="56"/>
  <c r="Y98" i="56"/>
  <c r="Z98" i="56" s="1"/>
  <c r="X98" i="56"/>
  <c r="V98" i="56"/>
  <c r="AA98" i="56" s="1"/>
  <c r="AB98" i="56" s="1"/>
  <c r="U98" i="56"/>
  <c r="M98" i="56"/>
  <c r="K98" i="56"/>
  <c r="J98" i="56"/>
  <c r="I98" i="56"/>
  <c r="G98" i="56"/>
  <c r="Y97" i="56"/>
  <c r="Z97" i="56" s="1"/>
  <c r="X97" i="56"/>
  <c r="U97" i="56"/>
  <c r="V97" i="56" s="1"/>
  <c r="M97" i="56"/>
  <c r="K97" i="56"/>
  <c r="J97" i="56"/>
  <c r="I97" i="56"/>
  <c r="G97" i="56"/>
  <c r="Y96" i="56"/>
  <c r="Z96" i="56" s="1"/>
  <c r="X96" i="56"/>
  <c r="U96" i="56"/>
  <c r="V96" i="56" s="1"/>
  <c r="M96" i="56"/>
  <c r="K96" i="56"/>
  <c r="J96" i="56"/>
  <c r="I96" i="56"/>
  <c r="G96" i="56"/>
  <c r="X95" i="56"/>
  <c r="Y95" i="56" s="1"/>
  <c r="Z95" i="56" s="1"/>
  <c r="U95" i="56"/>
  <c r="V95" i="56" s="1"/>
  <c r="M95" i="56"/>
  <c r="K95" i="56"/>
  <c r="L99" i="56" s="1"/>
  <c r="J95" i="56"/>
  <c r="I95" i="56"/>
  <c r="G95" i="56"/>
  <c r="X94" i="56"/>
  <c r="Y94" i="56" s="1"/>
  <c r="Z94" i="56" s="1"/>
  <c r="V94" i="56"/>
  <c r="AA94" i="56" s="1"/>
  <c r="AB94" i="56" s="1"/>
  <c r="U94" i="56"/>
  <c r="M94" i="56"/>
  <c r="K94" i="56"/>
  <c r="J94" i="56"/>
  <c r="I94" i="56"/>
  <c r="G94" i="56"/>
  <c r="X93" i="56"/>
  <c r="Y93" i="56" s="1"/>
  <c r="Z93" i="56" s="1"/>
  <c r="V93" i="56"/>
  <c r="U93" i="56"/>
  <c r="M93" i="56"/>
  <c r="K93" i="56"/>
  <c r="J93" i="56"/>
  <c r="I93" i="56"/>
  <c r="G93" i="56"/>
  <c r="X92" i="56"/>
  <c r="Y92" i="56" s="1"/>
  <c r="Z92" i="56" s="1"/>
  <c r="U92" i="56"/>
  <c r="V92" i="56" s="1"/>
  <c r="M92" i="56"/>
  <c r="K92" i="56"/>
  <c r="J92" i="56"/>
  <c r="I92" i="56"/>
  <c r="G92" i="56"/>
  <c r="Y91" i="56"/>
  <c r="Z91" i="56" s="1"/>
  <c r="X91" i="56"/>
  <c r="U91" i="56"/>
  <c r="V91" i="56" s="1"/>
  <c r="M91" i="56"/>
  <c r="L91" i="56"/>
  <c r="K91" i="56"/>
  <c r="J91" i="56"/>
  <c r="I91" i="56"/>
  <c r="G91" i="56"/>
  <c r="Z90" i="56"/>
  <c r="X90" i="56"/>
  <c r="Y90" i="56" s="1"/>
  <c r="V90" i="56"/>
  <c r="AA90" i="56" s="1"/>
  <c r="AB90" i="56" s="1"/>
  <c r="U90" i="56"/>
  <c r="M90" i="56"/>
  <c r="L90" i="56"/>
  <c r="K90" i="56"/>
  <c r="J90" i="56"/>
  <c r="I90" i="56"/>
  <c r="G90" i="56"/>
  <c r="Y89" i="56"/>
  <c r="Z89" i="56" s="1"/>
  <c r="X89" i="56"/>
  <c r="U89" i="56"/>
  <c r="V89" i="56" s="1"/>
  <c r="AA89" i="56" s="1"/>
  <c r="AB89" i="56" s="1"/>
  <c r="M89" i="56"/>
  <c r="K89" i="56"/>
  <c r="J89" i="56"/>
  <c r="I89" i="56"/>
  <c r="G89" i="56"/>
  <c r="Z88" i="56"/>
  <c r="Y88" i="56"/>
  <c r="X88" i="56"/>
  <c r="U88" i="56"/>
  <c r="V88" i="56" s="1"/>
  <c r="AA88" i="56" s="1"/>
  <c r="AB88" i="56" s="1"/>
  <c r="M88" i="56"/>
  <c r="K88" i="56"/>
  <c r="J88" i="56"/>
  <c r="I88" i="56"/>
  <c r="G88" i="56"/>
  <c r="AA87" i="56"/>
  <c r="AB87" i="56" s="1"/>
  <c r="X87" i="56"/>
  <c r="Y87" i="56" s="1"/>
  <c r="Z87" i="56" s="1"/>
  <c r="U87" i="56"/>
  <c r="V87" i="56" s="1"/>
  <c r="M87" i="56"/>
  <c r="K87" i="56"/>
  <c r="L87" i="56" s="1"/>
  <c r="J87" i="56"/>
  <c r="I87" i="56"/>
  <c r="G87" i="56"/>
  <c r="Y86" i="56"/>
  <c r="Z86" i="56" s="1"/>
  <c r="AA86" i="56" s="1"/>
  <c r="AB86" i="56" s="1"/>
  <c r="X86" i="56"/>
  <c r="V86" i="56"/>
  <c r="U86" i="56"/>
  <c r="M86" i="56"/>
  <c r="L86" i="56"/>
  <c r="K86" i="56"/>
  <c r="J86" i="56"/>
  <c r="I86" i="56"/>
  <c r="G86" i="56"/>
  <c r="AB85" i="56"/>
  <c r="X85" i="56"/>
  <c r="Y85" i="56" s="1"/>
  <c r="Z85" i="56" s="1"/>
  <c r="U85" i="56"/>
  <c r="V85" i="56" s="1"/>
  <c r="AA85" i="56" s="1"/>
  <c r="M85" i="56"/>
  <c r="L85" i="56"/>
  <c r="K85" i="56"/>
  <c r="J85" i="56"/>
  <c r="I85" i="56"/>
  <c r="G85" i="56"/>
  <c r="AB84" i="56"/>
  <c r="Z84" i="56"/>
  <c r="Y84" i="56"/>
  <c r="X84" i="56"/>
  <c r="U84" i="56"/>
  <c r="V84" i="56" s="1"/>
  <c r="AA84" i="56" s="1"/>
  <c r="M84" i="56"/>
  <c r="K84" i="56"/>
  <c r="J84" i="56"/>
  <c r="I84" i="56"/>
  <c r="G84" i="56"/>
  <c r="X83" i="56"/>
  <c r="Y83" i="56" s="1"/>
  <c r="Z83" i="56" s="1"/>
  <c r="U83" i="56"/>
  <c r="V83" i="56" s="1"/>
  <c r="AA83" i="56" s="1"/>
  <c r="AB83" i="56" s="1"/>
  <c r="M83" i="56"/>
  <c r="K83" i="56"/>
  <c r="J83" i="56"/>
  <c r="I83" i="56"/>
  <c r="G83" i="56"/>
  <c r="AB82" i="56"/>
  <c r="Y82" i="56"/>
  <c r="Z82" i="56" s="1"/>
  <c r="X82" i="56"/>
  <c r="V82" i="56"/>
  <c r="AA82" i="56" s="1"/>
  <c r="U82" i="56"/>
  <c r="M82" i="56"/>
  <c r="K82" i="56"/>
  <c r="J82" i="56"/>
  <c r="I82" i="56"/>
  <c r="G82" i="56"/>
  <c r="Y81" i="56"/>
  <c r="Z81" i="56" s="1"/>
  <c r="X81" i="56"/>
  <c r="V81" i="56"/>
  <c r="U81" i="56"/>
  <c r="M81" i="56"/>
  <c r="K81" i="56"/>
  <c r="J81" i="56"/>
  <c r="I81" i="56"/>
  <c r="G81" i="56"/>
  <c r="AA80" i="56"/>
  <c r="AB80" i="56" s="1"/>
  <c r="Y80" i="56"/>
  <c r="Z80" i="56" s="1"/>
  <c r="X80" i="56"/>
  <c r="U80" i="56"/>
  <c r="V80" i="56" s="1"/>
  <c r="M80" i="56"/>
  <c r="K80" i="56"/>
  <c r="L82" i="56" s="1"/>
  <c r="J80" i="56"/>
  <c r="I80" i="56"/>
  <c r="G80" i="56"/>
  <c r="Y79" i="56"/>
  <c r="Z79" i="56" s="1"/>
  <c r="AA79" i="56" s="1"/>
  <c r="AB79" i="56" s="1"/>
  <c r="X79" i="56"/>
  <c r="V79" i="56"/>
  <c r="U79" i="56"/>
  <c r="M79" i="56"/>
  <c r="K79" i="56"/>
  <c r="J79" i="56"/>
  <c r="I79" i="56"/>
  <c r="G79" i="56"/>
  <c r="AB78" i="56"/>
  <c r="Z78" i="56"/>
  <c r="X78" i="56"/>
  <c r="Y78" i="56" s="1"/>
  <c r="V78" i="56"/>
  <c r="AA78" i="56" s="1"/>
  <c r="U78" i="56"/>
  <c r="M78" i="56"/>
  <c r="K78" i="56"/>
  <c r="J78" i="56"/>
  <c r="I78" i="56"/>
  <c r="G78" i="56"/>
  <c r="AB77" i="56"/>
  <c r="Y77" i="56"/>
  <c r="Z77" i="56" s="1"/>
  <c r="X77" i="56"/>
  <c r="V77" i="56"/>
  <c r="AA77" i="56" s="1"/>
  <c r="U77" i="56"/>
  <c r="M77" i="56"/>
  <c r="K77" i="56"/>
  <c r="J77" i="56"/>
  <c r="I77" i="56"/>
  <c r="G77" i="56"/>
  <c r="Y76" i="56"/>
  <c r="Z76" i="56" s="1"/>
  <c r="X76" i="56"/>
  <c r="V76" i="56"/>
  <c r="U76" i="56"/>
  <c r="M76" i="56"/>
  <c r="K76" i="56"/>
  <c r="L80" i="56" s="1"/>
  <c r="J76" i="56"/>
  <c r="I76" i="56"/>
  <c r="G76" i="56"/>
  <c r="X75" i="56"/>
  <c r="Y75" i="56" s="1"/>
  <c r="Z75" i="56" s="1"/>
  <c r="AA75" i="56" s="1"/>
  <c r="AB75" i="56" s="1"/>
  <c r="U75" i="56"/>
  <c r="V75" i="56" s="1"/>
  <c r="M75" i="56"/>
  <c r="K75" i="56"/>
  <c r="L75" i="56" s="1"/>
  <c r="J75" i="56"/>
  <c r="I75" i="56"/>
  <c r="G75" i="56"/>
  <c r="AB74" i="56"/>
  <c r="AA74" i="56"/>
  <c r="Y74" i="56"/>
  <c r="Z74" i="56" s="1"/>
  <c r="X74" i="56"/>
  <c r="V74" i="56"/>
  <c r="U74" i="56"/>
  <c r="M74" i="56"/>
  <c r="L74" i="56"/>
  <c r="K74" i="56"/>
  <c r="J74" i="56"/>
  <c r="I74" i="56"/>
  <c r="G74" i="56"/>
  <c r="X73" i="56"/>
  <c r="Y73" i="56" s="1"/>
  <c r="Z73" i="56" s="1"/>
  <c r="U73" i="56"/>
  <c r="V73" i="56" s="1"/>
  <c r="M73" i="56"/>
  <c r="L73" i="56"/>
  <c r="K73" i="56"/>
  <c r="J73" i="56"/>
  <c r="I73" i="56"/>
  <c r="G73" i="56"/>
  <c r="AB72" i="56"/>
  <c r="Z72" i="56"/>
  <c r="Y72" i="56"/>
  <c r="X72" i="56"/>
  <c r="U72" i="56"/>
  <c r="V72" i="56" s="1"/>
  <c r="AA72" i="56" s="1"/>
  <c r="M72" i="56"/>
  <c r="K72" i="56"/>
  <c r="J72" i="56"/>
  <c r="I72" i="56"/>
  <c r="G72" i="56"/>
  <c r="X71" i="56"/>
  <c r="Y71" i="56" s="1"/>
  <c r="Z71" i="56" s="1"/>
  <c r="U71" i="56"/>
  <c r="V71" i="56" s="1"/>
  <c r="M71" i="56"/>
  <c r="K71" i="56"/>
  <c r="J71" i="56"/>
  <c r="I71" i="56"/>
  <c r="G71" i="56"/>
  <c r="Y70" i="56"/>
  <c r="Z70" i="56" s="1"/>
  <c r="X70" i="56"/>
  <c r="V70" i="56"/>
  <c r="AA70" i="56" s="1"/>
  <c r="AB70" i="56" s="1"/>
  <c r="U70" i="56"/>
  <c r="M70" i="56"/>
  <c r="K70" i="56"/>
  <c r="J70" i="56"/>
  <c r="I70" i="56"/>
  <c r="G70" i="56"/>
  <c r="Y69" i="56"/>
  <c r="Z69" i="56" s="1"/>
  <c r="X69" i="56"/>
  <c r="V69" i="56"/>
  <c r="U69" i="56"/>
  <c r="M69" i="56"/>
  <c r="K69" i="56"/>
  <c r="J69" i="56"/>
  <c r="I69" i="56"/>
  <c r="G69" i="56"/>
  <c r="Y68" i="56"/>
  <c r="Z68" i="56" s="1"/>
  <c r="AA68" i="56" s="1"/>
  <c r="AB68" i="56" s="1"/>
  <c r="X68" i="56"/>
  <c r="U68" i="56"/>
  <c r="V68" i="56" s="1"/>
  <c r="M68" i="56"/>
  <c r="K68" i="56"/>
  <c r="L70" i="56" s="1"/>
  <c r="J68" i="56"/>
  <c r="I68" i="56"/>
  <c r="G68" i="56"/>
  <c r="AB67" i="56"/>
  <c r="Y67" i="56"/>
  <c r="Z67" i="56" s="1"/>
  <c r="AA67" i="56" s="1"/>
  <c r="X67" i="56"/>
  <c r="V67" i="56"/>
  <c r="U67" i="56"/>
  <c r="M67" i="56"/>
  <c r="K67" i="56"/>
  <c r="J67" i="56"/>
  <c r="I67" i="56"/>
  <c r="G67" i="56"/>
  <c r="Z66" i="56"/>
  <c r="X66" i="56"/>
  <c r="Y66" i="56" s="1"/>
  <c r="V66" i="56"/>
  <c r="AA66" i="56" s="1"/>
  <c r="AB66" i="56" s="1"/>
  <c r="U66" i="56"/>
  <c r="M66" i="56"/>
  <c r="K66" i="56"/>
  <c r="J66" i="56"/>
  <c r="I66" i="56"/>
  <c r="G66" i="56"/>
  <c r="Y65" i="56"/>
  <c r="Z65" i="56" s="1"/>
  <c r="X65" i="56"/>
  <c r="V65" i="56"/>
  <c r="AA65" i="56" s="1"/>
  <c r="AB65" i="56" s="1"/>
  <c r="U65" i="56"/>
  <c r="M65" i="56"/>
  <c r="K65" i="56"/>
  <c r="J65" i="56"/>
  <c r="I65" i="56"/>
  <c r="G65" i="56"/>
  <c r="Y64" i="56"/>
  <c r="Z64" i="56" s="1"/>
  <c r="X64" i="56"/>
  <c r="V64" i="56"/>
  <c r="U64" i="56"/>
  <c r="M64" i="56"/>
  <c r="K64" i="56"/>
  <c r="L68" i="56" s="1"/>
  <c r="J64" i="56"/>
  <c r="I64" i="56"/>
  <c r="G64" i="56"/>
  <c r="AA63" i="56"/>
  <c r="AB63" i="56" s="1"/>
  <c r="Z63" i="56"/>
  <c r="X63" i="56"/>
  <c r="Y63" i="56" s="1"/>
  <c r="U63" i="56"/>
  <c r="V63" i="56" s="1"/>
  <c r="M63" i="56"/>
  <c r="K63" i="56"/>
  <c r="L67" i="56" s="1"/>
  <c r="J63" i="56"/>
  <c r="I63" i="56"/>
  <c r="G63" i="56"/>
  <c r="AB62" i="56"/>
  <c r="Y62" i="56"/>
  <c r="Z62" i="56" s="1"/>
  <c r="AA62" i="56" s="1"/>
  <c r="X62" i="56"/>
  <c r="V62" i="56"/>
  <c r="U62" i="56"/>
  <c r="M62" i="56"/>
  <c r="K62" i="56"/>
  <c r="J62" i="56"/>
  <c r="I62" i="56"/>
  <c r="G62" i="56"/>
  <c r="X61" i="56"/>
  <c r="Y61" i="56" s="1"/>
  <c r="Z61" i="56" s="1"/>
  <c r="U61" i="56"/>
  <c r="V61" i="56" s="1"/>
  <c r="M61" i="56"/>
  <c r="K61" i="56"/>
  <c r="J61" i="56"/>
  <c r="I61" i="56"/>
  <c r="G61" i="56"/>
  <c r="Y60" i="56"/>
  <c r="Z60" i="56" s="1"/>
  <c r="X60" i="56"/>
  <c r="U60" i="56"/>
  <c r="V60" i="56" s="1"/>
  <c r="M60" i="56"/>
  <c r="K60" i="56"/>
  <c r="J60" i="56"/>
  <c r="I60" i="56"/>
  <c r="G60" i="56"/>
  <c r="X59" i="56"/>
  <c r="Y59" i="56" s="1"/>
  <c r="Z59" i="56" s="1"/>
  <c r="V59" i="56"/>
  <c r="U59" i="56"/>
  <c r="M59" i="56"/>
  <c r="K59" i="56"/>
  <c r="J59" i="56"/>
  <c r="I59" i="56"/>
  <c r="G59" i="56"/>
  <c r="X58" i="56"/>
  <c r="Y58" i="56" s="1"/>
  <c r="Z58" i="56" s="1"/>
  <c r="V58" i="56"/>
  <c r="U58" i="56"/>
  <c r="M58" i="56"/>
  <c r="K58" i="56"/>
  <c r="J58" i="56"/>
  <c r="I58" i="56"/>
  <c r="G58" i="56"/>
  <c r="X57" i="56"/>
  <c r="Y57" i="56" s="1"/>
  <c r="Z57" i="56" s="1"/>
  <c r="AA57" i="56" s="1"/>
  <c r="AB57" i="56" s="1"/>
  <c r="V57" i="56"/>
  <c r="U57" i="56"/>
  <c r="M57" i="56"/>
  <c r="L57" i="56"/>
  <c r="K57" i="56"/>
  <c r="J57" i="56"/>
  <c r="I57" i="56"/>
  <c r="G57" i="56"/>
  <c r="Y56" i="56"/>
  <c r="Z56" i="56" s="1"/>
  <c r="X56" i="56"/>
  <c r="U56" i="56"/>
  <c r="V56" i="56" s="1"/>
  <c r="AA56" i="56" s="1"/>
  <c r="AB56" i="56" s="1"/>
  <c r="M56" i="56"/>
  <c r="K56" i="56"/>
  <c r="J56" i="56"/>
  <c r="I56" i="56"/>
  <c r="G56" i="56"/>
  <c r="Y55" i="56"/>
  <c r="Z55" i="56" s="1"/>
  <c r="X55" i="56"/>
  <c r="V55" i="56"/>
  <c r="U55" i="56"/>
  <c r="M55" i="56"/>
  <c r="L55" i="56"/>
  <c r="K55" i="56"/>
  <c r="J55" i="56"/>
  <c r="I55" i="56"/>
  <c r="G55" i="56"/>
  <c r="Z54" i="56"/>
  <c r="X54" i="56"/>
  <c r="Y54" i="56" s="1"/>
  <c r="V54" i="56"/>
  <c r="AA54" i="56" s="1"/>
  <c r="AB54" i="56" s="1"/>
  <c r="U54" i="56"/>
  <c r="M54" i="56"/>
  <c r="L54" i="56"/>
  <c r="K54" i="56"/>
  <c r="J54" i="56"/>
  <c r="I54" i="56"/>
  <c r="G54" i="56"/>
  <c r="Y53" i="56"/>
  <c r="Z53" i="56" s="1"/>
  <c r="X53" i="56"/>
  <c r="V53" i="56"/>
  <c r="AA53" i="56" s="1"/>
  <c r="AB53" i="56" s="1"/>
  <c r="U53" i="56"/>
  <c r="M53" i="56"/>
  <c r="L53" i="56"/>
  <c r="K53" i="56"/>
  <c r="J53" i="56"/>
  <c r="I53" i="56"/>
  <c r="G53" i="56"/>
  <c r="Y52" i="56"/>
  <c r="Z52" i="56" s="1"/>
  <c r="X52" i="56"/>
  <c r="V52" i="56"/>
  <c r="AA52" i="56" s="1"/>
  <c r="AB52" i="56" s="1"/>
  <c r="U52" i="56"/>
  <c r="M52" i="56"/>
  <c r="L52" i="56"/>
  <c r="K52" i="56"/>
  <c r="J52" i="56"/>
  <c r="I52" i="56"/>
  <c r="G52" i="56"/>
  <c r="Y51" i="56"/>
  <c r="Z51" i="56" s="1"/>
  <c r="X51" i="56"/>
  <c r="V51" i="56"/>
  <c r="U51" i="56"/>
  <c r="M51" i="56"/>
  <c r="L51" i="56"/>
  <c r="K51" i="56"/>
  <c r="J51" i="56"/>
  <c r="I51" i="56"/>
  <c r="G51" i="56"/>
  <c r="X50" i="56"/>
  <c r="Y50" i="56" s="1"/>
  <c r="Z50" i="56" s="1"/>
  <c r="U50" i="56"/>
  <c r="V50" i="56" s="1"/>
  <c r="M50" i="56"/>
  <c r="K50" i="56"/>
  <c r="J50" i="56"/>
  <c r="I50" i="56"/>
  <c r="G50" i="56"/>
  <c r="Y49" i="56"/>
  <c r="Z49" i="56" s="1"/>
  <c r="X49" i="56"/>
  <c r="U49" i="56"/>
  <c r="V49" i="56" s="1"/>
  <c r="AA49" i="56" s="1"/>
  <c r="AB49" i="56" s="1"/>
  <c r="M49" i="56"/>
  <c r="L49" i="56"/>
  <c r="K49" i="56"/>
  <c r="J49" i="56"/>
  <c r="I49" i="56"/>
  <c r="G49" i="56"/>
  <c r="X48" i="56"/>
  <c r="Y48" i="56" s="1"/>
  <c r="Z48" i="56" s="1"/>
  <c r="V48" i="56"/>
  <c r="U48" i="56"/>
  <c r="M48" i="56"/>
  <c r="K48" i="56"/>
  <c r="J48" i="56"/>
  <c r="I48" i="56"/>
  <c r="G48" i="56"/>
  <c r="X47" i="56"/>
  <c r="Y47" i="56" s="1"/>
  <c r="Z47" i="56" s="1"/>
  <c r="AA47" i="56" s="1"/>
  <c r="AB47" i="56" s="1"/>
  <c r="U47" i="56"/>
  <c r="V47" i="56" s="1"/>
  <c r="M47" i="56"/>
  <c r="K47" i="56"/>
  <c r="J47" i="56"/>
  <c r="I47" i="56"/>
  <c r="G47" i="56"/>
  <c r="AA46" i="56"/>
  <c r="AB46" i="56" s="1"/>
  <c r="Y46" i="56"/>
  <c r="Z46" i="56" s="1"/>
  <c r="X46" i="56"/>
  <c r="U46" i="56"/>
  <c r="V46" i="56" s="1"/>
  <c r="M46" i="56"/>
  <c r="K46" i="56"/>
  <c r="L50" i="56" s="1"/>
  <c r="J46" i="56"/>
  <c r="I46" i="56"/>
  <c r="G46" i="56"/>
  <c r="Y45" i="56"/>
  <c r="Z45" i="56" s="1"/>
  <c r="X45" i="56"/>
  <c r="V45" i="56"/>
  <c r="U45" i="56"/>
  <c r="M45" i="56"/>
  <c r="K45" i="56"/>
  <c r="J45" i="56"/>
  <c r="I45" i="56"/>
  <c r="G45" i="56"/>
  <c r="Z44" i="56"/>
  <c r="AA44" i="56" s="1"/>
  <c r="AB44" i="56" s="1"/>
  <c r="X44" i="56"/>
  <c r="Y44" i="56" s="1"/>
  <c r="U44" i="56"/>
  <c r="V44" i="56" s="1"/>
  <c r="M44" i="56"/>
  <c r="K44" i="56"/>
  <c r="L48" i="56" s="1"/>
  <c r="J44" i="56"/>
  <c r="I44" i="56"/>
  <c r="G44" i="56"/>
  <c r="Z43" i="56"/>
  <c r="Y43" i="56"/>
  <c r="X43" i="56"/>
  <c r="U43" i="56"/>
  <c r="V43" i="56" s="1"/>
  <c r="AA43" i="56" s="1"/>
  <c r="AB43" i="56" s="1"/>
  <c r="M43" i="56"/>
  <c r="K43" i="56"/>
  <c r="L47" i="56" s="1"/>
  <c r="J43" i="56"/>
  <c r="I43" i="56"/>
  <c r="G43" i="56"/>
  <c r="X42" i="56"/>
  <c r="Y42" i="56" s="1"/>
  <c r="Z42" i="56" s="1"/>
  <c r="AA42" i="56" s="1"/>
  <c r="AB42" i="56" s="1"/>
  <c r="U42" i="56"/>
  <c r="V42" i="56" s="1"/>
  <c r="M42" i="56"/>
  <c r="K42" i="56"/>
  <c r="L46" i="56" s="1"/>
  <c r="J42" i="56"/>
  <c r="I42" i="56"/>
  <c r="G42" i="56"/>
  <c r="AB41" i="56"/>
  <c r="X41" i="56"/>
  <c r="Y41" i="56" s="1"/>
  <c r="Z41" i="56" s="1"/>
  <c r="U41" i="56"/>
  <c r="V41" i="56" s="1"/>
  <c r="AA41" i="56" s="1"/>
  <c r="M41" i="56"/>
  <c r="K41" i="56"/>
  <c r="L45" i="56" s="1"/>
  <c r="J41" i="56"/>
  <c r="I41" i="56"/>
  <c r="G41" i="56"/>
  <c r="X40" i="56"/>
  <c r="Y40" i="56" s="1"/>
  <c r="Z40" i="56" s="1"/>
  <c r="U40" i="56"/>
  <c r="V40" i="56" s="1"/>
  <c r="AA40" i="56" s="1"/>
  <c r="AB40" i="56" s="1"/>
  <c r="M40" i="56"/>
  <c r="K40" i="56"/>
  <c r="L44" i="56" s="1"/>
  <c r="J40" i="56"/>
  <c r="I40" i="56"/>
  <c r="G40" i="56"/>
  <c r="Z39" i="56"/>
  <c r="X39" i="56"/>
  <c r="Y39" i="56" s="1"/>
  <c r="U39" i="56"/>
  <c r="V39" i="56" s="1"/>
  <c r="AA39" i="56" s="1"/>
  <c r="AB39" i="56" s="1"/>
  <c r="M39" i="56"/>
  <c r="K39" i="56"/>
  <c r="L43" i="56" s="1"/>
  <c r="J39" i="56"/>
  <c r="I39" i="56"/>
  <c r="G39" i="56"/>
  <c r="Y38" i="56"/>
  <c r="Z38" i="56" s="1"/>
  <c r="AA38" i="56" s="1"/>
  <c r="AB38" i="56" s="1"/>
  <c r="X38" i="56"/>
  <c r="V38" i="56"/>
  <c r="U38" i="56"/>
  <c r="M38" i="56"/>
  <c r="K38" i="56"/>
  <c r="J38" i="56"/>
  <c r="I38" i="56"/>
  <c r="G38" i="56"/>
  <c r="X37" i="56"/>
  <c r="Y37" i="56" s="1"/>
  <c r="Z37" i="56" s="1"/>
  <c r="U37" i="56"/>
  <c r="V37" i="56" s="1"/>
  <c r="M37" i="56"/>
  <c r="K37" i="56"/>
  <c r="J37" i="56"/>
  <c r="I37" i="56"/>
  <c r="G37" i="56"/>
  <c r="Y36" i="56"/>
  <c r="Z36" i="56" s="1"/>
  <c r="X36" i="56"/>
  <c r="U36" i="56"/>
  <c r="V36" i="56" s="1"/>
  <c r="AA36" i="56" s="1"/>
  <c r="AB36" i="56" s="1"/>
  <c r="M36" i="56"/>
  <c r="K36" i="56"/>
  <c r="J36" i="56"/>
  <c r="I36" i="56"/>
  <c r="G36" i="56"/>
  <c r="X35" i="56"/>
  <c r="Y35" i="56" s="1"/>
  <c r="Z35" i="56" s="1"/>
  <c r="V35" i="56"/>
  <c r="U35" i="56"/>
  <c r="M35" i="56"/>
  <c r="K35" i="56"/>
  <c r="J35" i="56"/>
  <c r="I35" i="56"/>
  <c r="G35" i="56"/>
  <c r="X34" i="56"/>
  <c r="Y34" i="56" s="1"/>
  <c r="Z34" i="56" s="1"/>
  <c r="V34" i="56"/>
  <c r="U34" i="56"/>
  <c r="M34" i="56"/>
  <c r="K34" i="56"/>
  <c r="L38" i="56" s="1"/>
  <c r="J34" i="56"/>
  <c r="I34" i="56"/>
  <c r="G34" i="56"/>
  <c r="X33" i="56"/>
  <c r="Y33" i="56" s="1"/>
  <c r="Z33" i="56" s="1"/>
  <c r="AA33" i="56" s="1"/>
  <c r="AB33" i="56" s="1"/>
  <c r="V33" i="56"/>
  <c r="U33" i="56"/>
  <c r="M33" i="56"/>
  <c r="L33" i="56"/>
  <c r="K33" i="56"/>
  <c r="J33" i="56"/>
  <c r="I33" i="56"/>
  <c r="G33" i="56"/>
  <c r="Y32" i="56"/>
  <c r="Z32" i="56" s="1"/>
  <c r="X32" i="56"/>
  <c r="U32" i="56"/>
  <c r="V32" i="56" s="1"/>
  <c r="M32" i="56"/>
  <c r="L32" i="56"/>
  <c r="K32" i="56"/>
  <c r="J32" i="56"/>
  <c r="I32" i="56"/>
  <c r="G32" i="56"/>
  <c r="Y31" i="56"/>
  <c r="Z31" i="56" s="1"/>
  <c r="X31" i="56"/>
  <c r="V31" i="56"/>
  <c r="AA31" i="56" s="1"/>
  <c r="AB31" i="56" s="1"/>
  <c r="U31" i="56"/>
  <c r="M31" i="56"/>
  <c r="L31" i="56"/>
  <c r="K31" i="56"/>
  <c r="J31" i="56"/>
  <c r="I31" i="56"/>
  <c r="G31" i="56"/>
  <c r="Z30" i="56"/>
  <c r="X30" i="56"/>
  <c r="Y30" i="56" s="1"/>
  <c r="V30" i="56"/>
  <c r="AA30" i="56" s="1"/>
  <c r="AB30" i="56" s="1"/>
  <c r="U30" i="56"/>
  <c r="M30" i="56"/>
  <c r="L30" i="56"/>
  <c r="K30" i="56"/>
  <c r="J30" i="56"/>
  <c r="I30" i="56"/>
  <c r="G30" i="56"/>
  <c r="Y29" i="56"/>
  <c r="Z29" i="56" s="1"/>
  <c r="X29" i="56"/>
  <c r="V29" i="56"/>
  <c r="AA29" i="56" s="1"/>
  <c r="AB29" i="56" s="1"/>
  <c r="U29" i="56"/>
  <c r="M29" i="56"/>
  <c r="L29" i="56"/>
  <c r="K29" i="56"/>
  <c r="J29" i="56"/>
  <c r="I29" i="56"/>
  <c r="G29" i="56"/>
  <c r="Y28" i="56"/>
  <c r="Z28" i="56" s="1"/>
  <c r="X28" i="56"/>
  <c r="V28" i="56"/>
  <c r="U28" i="56"/>
  <c r="M28" i="56"/>
  <c r="L28" i="56"/>
  <c r="K28" i="56"/>
  <c r="J28" i="56"/>
  <c r="I28" i="56"/>
  <c r="G28" i="56"/>
  <c r="Y27" i="56"/>
  <c r="Z27" i="56" s="1"/>
  <c r="X27" i="56"/>
  <c r="V27" i="56"/>
  <c r="U27" i="56"/>
  <c r="M27" i="56"/>
  <c r="L27" i="56"/>
  <c r="K27" i="56"/>
  <c r="J27" i="56"/>
  <c r="I27" i="56"/>
  <c r="G27" i="56"/>
  <c r="X26" i="56"/>
  <c r="Y26" i="56" s="1"/>
  <c r="Z26" i="56" s="1"/>
  <c r="U26" i="56"/>
  <c r="V26" i="56" s="1"/>
  <c r="M26" i="56"/>
  <c r="K26" i="56"/>
  <c r="J26" i="56"/>
  <c r="I26" i="56"/>
  <c r="G26" i="56"/>
  <c r="Y25" i="56"/>
  <c r="Z25" i="56" s="1"/>
  <c r="X25" i="56"/>
  <c r="U25" i="56"/>
  <c r="V25" i="56" s="1"/>
  <c r="AA25" i="56" s="1"/>
  <c r="AB25" i="56" s="1"/>
  <c r="M25" i="56"/>
  <c r="K25" i="56"/>
  <c r="J25" i="56"/>
  <c r="I25" i="56"/>
  <c r="G25" i="56"/>
  <c r="X24" i="56"/>
  <c r="Y24" i="56" s="1"/>
  <c r="Z24" i="56" s="1"/>
  <c r="V24" i="56"/>
  <c r="U24" i="56"/>
  <c r="M24" i="56"/>
  <c r="K24" i="56"/>
  <c r="J24" i="56"/>
  <c r="I24" i="56"/>
  <c r="G24" i="56"/>
  <c r="Y23" i="56"/>
  <c r="Z23" i="56" s="1"/>
  <c r="X23" i="56"/>
  <c r="U23" i="56"/>
  <c r="V23" i="56" s="1"/>
  <c r="AA23" i="56" s="1"/>
  <c r="AB23" i="56" s="1"/>
  <c r="M23" i="56"/>
  <c r="K23" i="56"/>
  <c r="J23" i="56"/>
  <c r="I23" i="56"/>
  <c r="G23" i="56"/>
  <c r="X22" i="56"/>
  <c r="Y22" i="56" s="1"/>
  <c r="Z22" i="56" s="1"/>
  <c r="AA22" i="56" s="1"/>
  <c r="AB22" i="56" s="1"/>
  <c r="U22" i="56"/>
  <c r="V22" i="56" s="1"/>
  <c r="M22" i="56"/>
  <c r="K22" i="56"/>
  <c r="L26" i="56" s="1"/>
  <c r="J22" i="56"/>
  <c r="I22" i="56"/>
  <c r="G22" i="56"/>
  <c r="Z21" i="56"/>
  <c r="Y21" i="56"/>
  <c r="X21" i="56"/>
  <c r="V21" i="56"/>
  <c r="U21" i="56"/>
  <c r="M21" i="56"/>
  <c r="K21" i="56"/>
  <c r="J21" i="56"/>
  <c r="I21" i="56"/>
  <c r="G21" i="56"/>
  <c r="Y20" i="56"/>
  <c r="Z20" i="56" s="1"/>
  <c r="X20" i="56"/>
  <c r="U20" i="56"/>
  <c r="V20" i="56" s="1"/>
  <c r="AA20" i="56" s="1"/>
  <c r="AB20" i="56" s="1"/>
  <c r="M20" i="56"/>
  <c r="K20" i="56"/>
  <c r="J20" i="56"/>
  <c r="I20" i="56"/>
  <c r="G20" i="56"/>
  <c r="X19" i="56"/>
  <c r="Y19" i="56" s="1"/>
  <c r="Z19" i="56" s="1"/>
  <c r="U19" i="56"/>
  <c r="V19" i="56" s="1"/>
  <c r="AA19" i="56" s="1"/>
  <c r="AB19" i="56" s="1"/>
  <c r="M19" i="56"/>
  <c r="K19" i="56"/>
  <c r="J19" i="56"/>
  <c r="I19" i="56"/>
  <c r="G19" i="56"/>
  <c r="Y18" i="56"/>
  <c r="Z18" i="56" s="1"/>
  <c r="X18" i="56"/>
  <c r="V18" i="56"/>
  <c r="U18" i="56"/>
  <c r="O18" i="56"/>
  <c r="M18" i="56"/>
  <c r="K18" i="56"/>
  <c r="J18" i="56"/>
  <c r="I18" i="56"/>
  <c r="G18" i="56"/>
  <c r="Y17" i="56"/>
  <c r="Z17" i="56" s="1"/>
  <c r="AA17" i="56" s="1"/>
  <c r="AB17" i="56" s="1"/>
  <c r="X17" i="56"/>
  <c r="V17" i="56"/>
  <c r="U17" i="56"/>
  <c r="Q17" i="56"/>
  <c r="M17" i="56"/>
  <c r="K17" i="56"/>
  <c r="L20" i="56" s="1"/>
  <c r="J17" i="56"/>
  <c r="I17" i="56"/>
  <c r="G17" i="56"/>
  <c r="Y16" i="56"/>
  <c r="Z16" i="56" s="1"/>
  <c r="X16" i="56"/>
  <c r="U16" i="56"/>
  <c r="V16" i="56" s="1"/>
  <c r="AA16" i="56" s="1"/>
  <c r="AB16" i="56" s="1"/>
  <c r="Q16" i="56"/>
  <c r="R16" i="56" s="1"/>
  <c r="O16" i="56"/>
  <c r="M16" i="56"/>
  <c r="K16" i="56"/>
  <c r="J16" i="56"/>
  <c r="I16" i="56"/>
  <c r="G16" i="56"/>
  <c r="X15" i="56"/>
  <c r="Y15" i="56" s="1"/>
  <c r="Z15" i="56" s="1"/>
  <c r="U15" i="56"/>
  <c r="V15" i="56" s="1"/>
  <c r="AA15" i="56" s="1"/>
  <c r="AB15" i="56" s="1"/>
  <c r="R15" i="56"/>
  <c r="Q15" i="56"/>
  <c r="O15" i="56"/>
  <c r="M15" i="56"/>
  <c r="K15" i="56"/>
  <c r="J15" i="56"/>
  <c r="I15" i="56"/>
  <c r="G15" i="56"/>
  <c r="Z14" i="56"/>
  <c r="Y14" i="56"/>
  <c r="X14" i="56"/>
  <c r="V14" i="56"/>
  <c r="U14" i="56"/>
  <c r="Q14" i="56"/>
  <c r="M14" i="56"/>
  <c r="K14" i="56"/>
  <c r="L18" i="56" s="1"/>
  <c r="J14" i="56"/>
  <c r="I14" i="56"/>
  <c r="G14" i="56"/>
  <c r="AA13" i="56"/>
  <c r="AB13" i="56" s="1"/>
  <c r="Y13" i="56"/>
  <c r="Z13" i="56" s="1"/>
  <c r="X13" i="56"/>
  <c r="V13" i="56"/>
  <c r="U13" i="56"/>
  <c r="R13" i="56"/>
  <c r="M13" i="56"/>
  <c r="K13" i="56"/>
  <c r="L17" i="56" s="1"/>
  <c r="J13" i="56"/>
  <c r="I13" i="56"/>
  <c r="G13" i="56"/>
  <c r="Y12" i="56"/>
  <c r="Z12" i="56" s="1"/>
  <c r="X12" i="56"/>
  <c r="U12" i="56"/>
  <c r="V12" i="56" s="1"/>
  <c r="Q12" i="56"/>
  <c r="R21" i="56" s="1"/>
  <c r="S21" i="56" s="1"/>
  <c r="Q21" i="56" s="1"/>
  <c r="M12" i="56"/>
  <c r="K12" i="56"/>
  <c r="J12" i="56"/>
  <c r="I12" i="56"/>
  <c r="G12" i="56"/>
  <c r="X11" i="56"/>
  <c r="Y11" i="56" s="1"/>
  <c r="Z11" i="56" s="1"/>
  <c r="U11" i="56"/>
  <c r="V11" i="56" s="1"/>
  <c r="Q11" i="56"/>
  <c r="M11" i="56"/>
  <c r="L11" i="56"/>
  <c r="K11" i="56"/>
  <c r="J11" i="56"/>
  <c r="I11" i="56"/>
  <c r="G11" i="56"/>
  <c r="X10" i="56"/>
  <c r="Y10" i="56" s="1"/>
  <c r="Z10" i="56" s="1"/>
  <c r="U10" i="56"/>
  <c r="V10" i="56" s="1"/>
  <c r="AA10" i="56" s="1"/>
  <c r="AB10" i="56" s="1"/>
  <c r="M10" i="56"/>
  <c r="K10" i="56"/>
  <c r="J10" i="56"/>
  <c r="I10" i="56"/>
  <c r="G10" i="56"/>
  <c r="Y9" i="56"/>
  <c r="Z9" i="56" s="1"/>
  <c r="X9" i="56"/>
  <c r="V9" i="56"/>
  <c r="AA9" i="56" s="1"/>
  <c r="AB9" i="56" s="1"/>
  <c r="U9" i="56"/>
  <c r="M9" i="56"/>
  <c r="L9" i="56"/>
  <c r="K9" i="56"/>
  <c r="J9" i="56"/>
  <c r="I9" i="56"/>
  <c r="G9" i="56"/>
  <c r="Z8" i="56"/>
  <c r="X8" i="56"/>
  <c r="Y8" i="56" s="1"/>
  <c r="V8" i="56"/>
  <c r="U8" i="56"/>
  <c r="M8" i="56"/>
  <c r="K8" i="56"/>
  <c r="J8" i="56"/>
  <c r="Y7" i="56"/>
  <c r="Z7" i="56" s="1"/>
  <c r="X7" i="56"/>
  <c r="V7" i="56"/>
  <c r="AA7" i="56" s="1"/>
  <c r="AB7" i="56" s="1"/>
  <c r="U7" i="56"/>
  <c r="M7" i="56"/>
  <c r="K7" i="56"/>
  <c r="J7" i="56"/>
  <c r="H7" i="56"/>
  <c r="F7" i="56"/>
  <c r="Z6" i="56"/>
  <c r="X6" i="56"/>
  <c r="Y6" i="56" s="1"/>
  <c r="V6" i="56"/>
  <c r="U6" i="56"/>
  <c r="Q6" i="56"/>
  <c r="M6" i="56"/>
  <c r="K6" i="56"/>
  <c r="L10" i="56" s="1"/>
  <c r="J6" i="56"/>
  <c r="H6" i="56"/>
  <c r="F6" i="56"/>
  <c r="X5" i="56"/>
  <c r="Y5" i="56" s="1"/>
  <c r="Z5" i="56" s="1"/>
  <c r="AA5" i="56" s="1"/>
  <c r="AB5" i="56" s="1"/>
  <c r="U5" i="56"/>
  <c r="V5" i="56" s="1"/>
  <c r="Q5" i="56"/>
  <c r="M5" i="56"/>
  <c r="K5" i="56"/>
  <c r="J5" i="56"/>
  <c r="H5" i="56"/>
  <c r="F5" i="56"/>
  <c r="Y4" i="56"/>
  <c r="Z4" i="56" s="1"/>
  <c r="X4" i="56"/>
  <c r="V4" i="56"/>
  <c r="AA4" i="56" s="1"/>
  <c r="AB4" i="56" s="1"/>
  <c r="U4" i="56"/>
  <c r="Q4" i="56"/>
  <c r="O4" i="56"/>
  <c r="M4" i="56"/>
  <c r="K4" i="56"/>
  <c r="L8" i="56" s="1"/>
  <c r="J4" i="56"/>
  <c r="H4" i="56"/>
  <c r="F4" i="56"/>
  <c r="AA3" i="56"/>
  <c r="AB3" i="56" s="1"/>
  <c r="Y3" i="56"/>
  <c r="Z3" i="56" s="1"/>
  <c r="X3" i="56"/>
  <c r="V3" i="56"/>
  <c r="U3" i="56"/>
  <c r="Q3" i="56"/>
  <c r="O3" i="56"/>
  <c r="M3" i="56"/>
  <c r="K3" i="56"/>
  <c r="L7" i="56" s="1"/>
  <c r="J3" i="56"/>
  <c r="H3" i="56"/>
  <c r="F3" i="56"/>
  <c r="AA2" i="56"/>
  <c r="AB2" i="56" s="1"/>
  <c r="Y2" i="56"/>
  <c r="Z2" i="56" s="1"/>
  <c r="X2" i="56"/>
  <c r="U2" i="56"/>
  <c r="V2" i="56" s="1"/>
  <c r="Q2" i="56"/>
  <c r="M2" i="56"/>
  <c r="H2" i="56"/>
  <c r="F2" i="56"/>
  <c r="Q1" i="56"/>
  <c r="Y145" i="55"/>
  <c r="Z145" i="55" s="1"/>
  <c r="X145" i="55"/>
  <c r="U145" i="55"/>
  <c r="V145" i="55" s="1"/>
  <c r="AA145" i="55" s="1"/>
  <c r="AB145" i="55" s="1"/>
  <c r="M145" i="55"/>
  <c r="L145" i="55"/>
  <c r="K145" i="55"/>
  <c r="J145" i="55"/>
  <c r="I145" i="55"/>
  <c r="G145" i="55"/>
  <c r="X144" i="55"/>
  <c r="Y144" i="55" s="1"/>
  <c r="Z144" i="55" s="1"/>
  <c r="V144" i="55"/>
  <c r="U144" i="55"/>
  <c r="M144" i="55"/>
  <c r="K144" i="55"/>
  <c r="J144" i="55"/>
  <c r="I144" i="55"/>
  <c r="G144" i="55"/>
  <c r="X143" i="55"/>
  <c r="Y143" i="55" s="1"/>
  <c r="Z143" i="55" s="1"/>
  <c r="U143" i="55"/>
  <c r="V143" i="55" s="1"/>
  <c r="AA143" i="55" s="1"/>
  <c r="AB143" i="55" s="1"/>
  <c r="M143" i="55"/>
  <c r="L143" i="55"/>
  <c r="K143" i="55"/>
  <c r="J143" i="55"/>
  <c r="I143" i="55"/>
  <c r="G143" i="55"/>
  <c r="Y142" i="55"/>
  <c r="Z142" i="55" s="1"/>
  <c r="X142" i="55"/>
  <c r="V142" i="55"/>
  <c r="AA142" i="55" s="1"/>
  <c r="AB142" i="55" s="1"/>
  <c r="U142" i="55"/>
  <c r="M142" i="55"/>
  <c r="K142" i="55"/>
  <c r="J142" i="55"/>
  <c r="I142" i="55"/>
  <c r="G142" i="55"/>
  <c r="X141" i="55"/>
  <c r="Y141" i="55" s="1"/>
  <c r="Z141" i="55" s="1"/>
  <c r="U141" i="55"/>
  <c r="V141" i="55" s="1"/>
  <c r="AA141" i="55" s="1"/>
  <c r="AB141" i="55" s="1"/>
  <c r="M141" i="55"/>
  <c r="K141" i="55"/>
  <c r="L142" i="55" s="1"/>
  <c r="J141" i="55"/>
  <c r="I141" i="55"/>
  <c r="G141" i="55"/>
  <c r="Y140" i="55"/>
  <c r="Z140" i="55" s="1"/>
  <c r="X140" i="55"/>
  <c r="V140" i="55"/>
  <c r="AA140" i="55" s="1"/>
  <c r="AB140" i="55" s="1"/>
  <c r="U140" i="55"/>
  <c r="M140" i="55"/>
  <c r="L140" i="55"/>
  <c r="K140" i="55"/>
  <c r="J140" i="55"/>
  <c r="I140" i="55"/>
  <c r="G140" i="55"/>
  <c r="X139" i="55"/>
  <c r="Y139" i="55" s="1"/>
  <c r="Z139" i="55" s="1"/>
  <c r="V139" i="55"/>
  <c r="AA139" i="55" s="1"/>
  <c r="AB139" i="55" s="1"/>
  <c r="U139" i="55"/>
  <c r="M139" i="55"/>
  <c r="K139" i="55"/>
  <c r="J139" i="55"/>
  <c r="I139" i="55"/>
  <c r="G139" i="55"/>
  <c r="AA138" i="55"/>
  <c r="AB138" i="55" s="1"/>
  <c r="X138" i="55"/>
  <c r="Y138" i="55" s="1"/>
  <c r="Z138" i="55" s="1"/>
  <c r="U138" i="55"/>
  <c r="V138" i="55" s="1"/>
  <c r="M138" i="55"/>
  <c r="K138" i="55"/>
  <c r="J138" i="55"/>
  <c r="I138" i="55"/>
  <c r="G138" i="55"/>
  <c r="AB137" i="55"/>
  <c r="Z137" i="55"/>
  <c r="Y137" i="55"/>
  <c r="X137" i="55"/>
  <c r="V137" i="55"/>
  <c r="AA137" i="55" s="1"/>
  <c r="U137" i="55"/>
  <c r="M137" i="55"/>
  <c r="K137" i="55"/>
  <c r="L141" i="55" s="1"/>
  <c r="J137" i="55"/>
  <c r="I137" i="55"/>
  <c r="G137" i="55"/>
  <c r="AA136" i="55"/>
  <c r="AB136" i="55" s="1"/>
  <c r="X136" i="55"/>
  <c r="Y136" i="55" s="1"/>
  <c r="Z136" i="55" s="1"/>
  <c r="U136" i="55"/>
  <c r="V136" i="55" s="1"/>
  <c r="M136" i="55"/>
  <c r="K136" i="55"/>
  <c r="J136" i="55"/>
  <c r="I136" i="55"/>
  <c r="G136" i="55"/>
  <c r="AA135" i="55"/>
  <c r="AB135" i="55" s="1"/>
  <c r="Y135" i="55"/>
  <c r="Z135" i="55" s="1"/>
  <c r="X135" i="55"/>
  <c r="V135" i="55"/>
  <c r="U135" i="55"/>
  <c r="M135" i="55"/>
  <c r="K135" i="55"/>
  <c r="L139" i="55" s="1"/>
  <c r="J135" i="55"/>
  <c r="I135" i="55"/>
  <c r="G135" i="55"/>
  <c r="X134" i="55"/>
  <c r="Y134" i="55" s="1"/>
  <c r="Z134" i="55" s="1"/>
  <c r="U134" i="55"/>
  <c r="V134" i="55" s="1"/>
  <c r="AA134" i="55" s="1"/>
  <c r="AB134" i="55" s="1"/>
  <c r="M134" i="55"/>
  <c r="K134" i="55"/>
  <c r="L138" i="55" s="1"/>
  <c r="J134" i="55"/>
  <c r="I134" i="55"/>
  <c r="G134" i="55"/>
  <c r="Y133" i="55"/>
  <c r="Z133" i="55" s="1"/>
  <c r="X133" i="55"/>
  <c r="U133" i="55"/>
  <c r="V133" i="55" s="1"/>
  <c r="AA133" i="55" s="1"/>
  <c r="AB133" i="55" s="1"/>
  <c r="M133" i="55"/>
  <c r="K133" i="55"/>
  <c r="L137" i="55" s="1"/>
  <c r="J133" i="55"/>
  <c r="I133" i="55"/>
  <c r="G133" i="55"/>
  <c r="AB132" i="55"/>
  <c r="X132" i="55"/>
  <c r="Y132" i="55" s="1"/>
  <c r="Z132" i="55" s="1"/>
  <c r="V132" i="55"/>
  <c r="AA132" i="55" s="1"/>
  <c r="U132" i="55"/>
  <c r="M132" i="55"/>
  <c r="K132" i="55"/>
  <c r="L136" i="55" s="1"/>
  <c r="J132" i="55"/>
  <c r="I132" i="55"/>
  <c r="G132" i="55"/>
  <c r="X131" i="55"/>
  <c r="Y131" i="55" s="1"/>
  <c r="Z131" i="55" s="1"/>
  <c r="U131" i="55"/>
  <c r="V131" i="55" s="1"/>
  <c r="AA131" i="55" s="1"/>
  <c r="AB131" i="55" s="1"/>
  <c r="M131" i="55"/>
  <c r="K131" i="55"/>
  <c r="L133" i="55" s="1"/>
  <c r="J131" i="55"/>
  <c r="I131" i="55"/>
  <c r="G131" i="55"/>
  <c r="Y130" i="55"/>
  <c r="Z130" i="55" s="1"/>
  <c r="X130" i="55"/>
  <c r="V130" i="55"/>
  <c r="AA130" i="55" s="1"/>
  <c r="AB130" i="55" s="1"/>
  <c r="U130" i="55"/>
  <c r="M130" i="55"/>
  <c r="L130" i="55"/>
  <c r="K130" i="55"/>
  <c r="J130" i="55"/>
  <c r="I130" i="55"/>
  <c r="G130" i="55"/>
  <c r="X129" i="55"/>
  <c r="Y129" i="55" s="1"/>
  <c r="Z129" i="55" s="1"/>
  <c r="U129" i="55"/>
  <c r="V129" i="55" s="1"/>
  <c r="AA129" i="55" s="1"/>
  <c r="AB129" i="55" s="1"/>
  <c r="M129" i="55"/>
  <c r="K129" i="55"/>
  <c r="J129" i="55"/>
  <c r="I129" i="55"/>
  <c r="G129" i="55"/>
  <c r="Y128" i="55"/>
  <c r="Z128" i="55" s="1"/>
  <c r="X128" i="55"/>
  <c r="U128" i="55"/>
  <c r="V128" i="55" s="1"/>
  <c r="AA128" i="55" s="1"/>
  <c r="AB128" i="55" s="1"/>
  <c r="M128" i="55"/>
  <c r="L128" i="55"/>
  <c r="K128" i="55"/>
  <c r="J128" i="55"/>
  <c r="I128" i="55"/>
  <c r="G128" i="55"/>
  <c r="Z127" i="55"/>
  <c r="X127" i="55"/>
  <c r="Y127" i="55" s="1"/>
  <c r="V127" i="55"/>
  <c r="AA127" i="55" s="1"/>
  <c r="AB127" i="55" s="1"/>
  <c r="U127" i="55"/>
  <c r="M127" i="55"/>
  <c r="K127" i="55"/>
  <c r="J127" i="55"/>
  <c r="I127" i="55"/>
  <c r="G127" i="55"/>
  <c r="X126" i="55"/>
  <c r="Y126" i="55" s="1"/>
  <c r="Z126" i="55" s="1"/>
  <c r="U126" i="55"/>
  <c r="V126" i="55" s="1"/>
  <c r="AA126" i="55" s="1"/>
  <c r="AB126" i="55" s="1"/>
  <c r="M126" i="55"/>
  <c r="K126" i="55"/>
  <c r="J126" i="55"/>
  <c r="I126" i="55"/>
  <c r="G126" i="55"/>
  <c r="AB125" i="55"/>
  <c r="Z125" i="55"/>
  <c r="Y125" i="55"/>
  <c r="X125" i="55"/>
  <c r="V125" i="55"/>
  <c r="AA125" i="55" s="1"/>
  <c r="U125" i="55"/>
  <c r="M125" i="55"/>
  <c r="K125" i="55"/>
  <c r="L129" i="55" s="1"/>
  <c r="J125" i="55"/>
  <c r="I125" i="55"/>
  <c r="G125" i="55"/>
  <c r="AA124" i="55"/>
  <c r="AB124" i="55" s="1"/>
  <c r="X124" i="55"/>
  <c r="Y124" i="55" s="1"/>
  <c r="Z124" i="55" s="1"/>
  <c r="U124" i="55"/>
  <c r="V124" i="55" s="1"/>
  <c r="M124" i="55"/>
  <c r="K124" i="55"/>
  <c r="J124" i="55"/>
  <c r="I124" i="55"/>
  <c r="G124" i="55"/>
  <c r="AA123" i="55"/>
  <c r="AB123" i="55" s="1"/>
  <c r="Y123" i="55"/>
  <c r="Z123" i="55" s="1"/>
  <c r="X123" i="55"/>
  <c r="V123" i="55"/>
  <c r="U123" i="55"/>
  <c r="M123" i="55"/>
  <c r="K123" i="55"/>
  <c r="L127" i="55" s="1"/>
  <c r="J123" i="55"/>
  <c r="I123" i="55"/>
  <c r="G123" i="55"/>
  <c r="AB122" i="55"/>
  <c r="X122" i="55"/>
  <c r="Y122" i="55" s="1"/>
  <c r="Z122" i="55" s="1"/>
  <c r="U122" i="55"/>
  <c r="V122" i="55" s="1"/>
  <c r="AA122" i="55" s="1"/>
  <c r="M122" i="55"/>
  <c r="K122" i="55"/>
  <c r="L126" i="55" s="1"/>
  <c r="J122" i="55"/>
  <c r="I122" i="55"/>
  <c r="G122" i="55"/>
  <c r="Y121" i="55"/>
  <c r="Z121" i="55" s="1"/>
  <c r="X121" i="55"/>
  <c r="U121" i="55"/>
  <c r="V121" i="55" s="1"/>
  <c r="AA121" i="55" s="1"/>
  <c r="AB121" i="55" s="1"/>
  <c r="M121" i="55"/>
  <c r="K121" i="55"/>
  <c r="L125" i="55" s="1"/>
  <c r="J121" i="55"/>
  <c r="I121" i="55"/>
  <c r="G121" i="55"/>
  <c r="X120" i="55"/>
  <c r="Y120" i="55" s="1"/>
  <c r="Z120" i="55" s="1"/>
  <c r="V120" i="55"/>
  <c r="U120" i="55"/>
  <c r="M120" i="55"/>
  <c r="K120" i="55"/>
  <c r="L124" i="55" s="1"/>
  <c r="J120" i="55"/>
  <c r="I120" i="55"/>
  <c r="G120" i="55"/>
  <c r="X119" i="55"/>
  <c r="Y119" i="55" s="1"/>
  <c r="Z119" i="55" s="1"/>
  <c r="U119" i="55"/>
  <c r="V119" i="55" s="1"/>
  <c r="M119" i="55"/>
  <c r="K119" i="55"/>
  <c r="J119" i="55"/>
  <c r="I119" i="55"/>
  <c r="G119" i="55"/>
  <c r="Y118" i="55"/>
  <c r="Z118" i="55" s="1"/>
  <c r="X118" i="55"/>
  <c r="V118" i="55"/>
  <c r="U118" i="55"/>
  <c r="M118" i="55"/>
  <c r="K118" i="55"/>
  <c r="J118" i="55"/>
  <c r="I118" i="55"/>
  <c r="G118" i="55"/>
  <c r="X117" i="55"/>
  <c r="Y117" i="55" s="1"/>
  <c r="Z117" i="55" s="1"/>
  <c r="U117" i="55"/>
  <c r="V117" i="55" s="1"/>
  <c r="AA117" i="55" s="1"/>
  <c r="AB117" i="55" s="1"/>
  <c r="M117" i="55"/>
  <c r="K117" i="55"/>
  <c r="L118" i="55" s="1"/>
  <c r="J117" i="55"/>
  <c r="I117" i="55"/>
  <c r="G117" i="55"/>
  <c r="Y116" i="55"/>
  <c r="Z116" i="55" s="1"/>
  <c r="X116" i="55"/>
  <c r="U116" i="55"/>
  <c r="V116" i="55" s="1"/>
  <c r="AA116" i="55" s="1"/>
  <c r="AB116" i="55" s="1"/>
  <c r="M116" i="55"/>
  <c r="L116" i="55"/>
  <c r="K116" i="55"/>
  <c r="J116" i="55"/>
  <c r="I116" i="55"/>
  <c r="G116" i="55"/>
  <c r="X115" i="55"/>
  <c r="Y115" i="55" s="1"/>
  <c r="Z115" i="55" s="1"/>
  <c r="V115" i="55"/>
  <c r="U115" i="55"/>
  <c r="M115" i="55"/>
  <c r="K115" i="55"/>
  <c r="J115" i="55"/>
  <c r="I115" i="55"/>
  <c r="G115" i="55"/>
  <c r="X114" i="55"/>
  <c r="Y114" i="55" s="1"/>
  <c r="Z114" i="55" s="1"/>
  <c r="AA114" i="55" s="1"/>
  <c r="AB114" i="55" s="1"/>
  <c r="U114" i="55"/>
  <c r="V114" i="55" s="1"/>
  <c r="M114" i="55"/>
  <c r="K114" i="55"/>
  <c r="J114" i="55"/>
  <c r="I114" i="55"/>
  <c r="G114" i="55"/>
  <c r="Y113" i="55"/>
  <c r="Z113" i="55" s="1"/>
  <c r="X113" i="55"/>
  <c r="V113" i="55"/>
  <c r="U113" i="55"/>
  <c r="M113" i="55"/>
  <c r="K113" i="55"/>
  <c r="L117" i="55" s="1"/>
  <c r="J113" i="55"/>
  <c r="I113" i="55"/>
  <c r="G113" i="55"/>
  <c r="X112" i="55"/>
  <c r="Y112" i="55" s="1"/>
  <c r="Z112" i="55" s="1"/>
  <c r="U112" i="55"/>
  <c r="V112" i="55" s="1"/>
  <c r="AA112" i="55" s="1"/>
  <c r="AB112" i="55" s="1"/>
  <c r="M112" i="55"/>
  <c r="K112" i="55"/>
  <c r="J112" i="55"/>
  <c r="I112" i="55"/>
  <c r="G112" i="55"/>
  <c r="AA111" i="55"/>
  <c r="AB111" i="55" s="1"/>
  <c r="Y111" i="55"/>
  <c r="Z111" i="55" s="1"/>
  <c r="X111" i="55"/>
  <c r="V111" i="55"/>
  <c r="U111" i="55"/>
  <c r="M111" i="55"/>
  <c r="K111" i="55"/>
  <c r="L115" i="55" s="1"/>
  <c r="J111" i="55"/>
  <c r="I111" i="55"/>
  <c r="G111" i="55"/>
  <c r="Z110" i="55"/>
  <c r="X110" i="55"/>
  <c r="Y110" i="55" s="1"/>
  <c r="U110" i="55"/>
  <c r="V110" i="55" s="1"/>
  <c r="AA110" i="55" s="1"/>
  <c r="AB110" i="55" s="1"/>
  <c r="M110" i="55"/>
  <c r="K110" i="55"/>
  <c r="L114" i="55" s="1"/>
  <c r="J110" i="55"/>
  <c r="I110" i="55"/>
  <c r="G110" i="55"/>
  <c r="AA109" i="55"/>
  <c r="AB109" i="55" s="1"/>
  <c r="Y109" i="55"/>
  <c r="Z109" i="55" s="1"/>
  <c r="X109" i="55"/>
  <c r="U109" i="55"/>
  <c r="V109" i="55" s="1"/>
  <c r="M109" i="55"/>
  <c r="K109" i="55"/>
  <c r="L113" i="55" s="1"/>
  <c r="J109" i="55"/>
  <c r="I109" i="55"/>
  <c r="G109" i="55"/>
  <c r="X108" i="55"/>
  <c r="Y108" i="55" s="1"/>
  <c r="Z108" i="55" s="1"/>
  <c r="V108" i="55"/>
  <c r="AA108" i="55" s="1"/>
  <c r="AB108" i="55" s="1"/>
  <c r="U108" i="55"/>
  <c r="M108" i="55"/>
  <c r="K108" i="55"/>
  <c r="J108" i="55"/>
  <c r="I108" i="55"/>
  <c r="G108" i="55"/>
  <c r="X107" i="55"/>
  <c r="Y107" i="55" s="1"/>
  <c r="Z107" i="55" s="1"/>
  <c r="U107" i="55"/>
  <c r="V107" i="55" s="1"/>
  <c r="AA107" i="55" s="1"/>
  <c r="AB107" i="55" s="1"/>
  <c r="M107" i="55"/>
  <c r="K107" i="55"/>
  <c r="J107" i="55"/>
  <c r="I107" i="55"/>
  <c r="G107" i="55"/>
  <c r="Y106" i="55"/>
  <c r="Z106" i="55" s="1"/>
  <c r="X106" i="55"/>
  <c r="V106" i="55"/>
  <c r="AA106" i="55" s="1"/>
  <c r="AB106" i="55" s="1"/>
  <c r="U106" i="55"/>
  <c r="M106" i="55"/>
  <c r="L106" i="55"/>
  <c r="K106" i="55"/>
  <c r="J106" i="55"/>
  <c r="I106" i="55"/>
  <c r="G106" i="55"/>
  <c r="X105" i="55"/>
  <c r="Y105" i="55" s="1"/>
  <c r="Z105" i="55" s="1"/>
  <c r="U105" i="55"/>
  <c r="V105" i="55" s="1"/>
  <c r="M105" i="55"/>
  <c r="K105" i="55"/>
  <c r="L107" i="55" s="1"/>
  <c r="J105" i="55"/>
  <c r="I105" i="55"/>
  <c r="G105" i="55"/>
  <c r="AA104" i="55"/>
  <c r="AB104" i="55" s="1"/>
  <c r="Y104" i="55"/>
  <c r="Z104" i="55" s="1"/>
  <c r="X104" i="55"/>
  <c r="V104" i="55"/>
  <c r="U104" i="55"/>
  <c r="M104" i="55"/>
  <c r="L104" i="55"/>
  <c r="K104" i="55"/>
  <c r="L108" i="55" s="1"/>
  <c r="J104" i="55"/>
  <c r="I104" i="55"/>
  <c r="G104" i="55"/>
  <c r="Z103" i="55"/>
  <c r="X103" i="55"/>
  <c r="Y103" i="55" s="1"/>
  <c r="V103" i="55"/>
  <c r="U103" i="55"/>
  <c r="M103" i="55"/>
  <c r="K103" i="55"/>
  <c r="J103" i="55"/>
  <c r="I103" i="55"/>
  <c r="G103" i="55"/>
  <c r="X102" i="55"/>
  <c r="Y102" i="55" s="1"/>
  <c r="Z102" i="55" s="1"/>
  <c r="U102" i="55"/>
  <c r="V102" i="55" s="1"/>
  <c r="AA102" i="55" s="1"/>
  <c r="AB102" i="55" s="1"/>
  <c r="M102" i="55"/>
  <c r="K102" i="55"/>
  <c r="J102" i="55"/>
  <c r="I102" i="55"/>
  <c r="G102" i="55"/>
  <c r="Z101" i="55"/>
  <c r="Y101" i="55"/>
  <c r="X101" i="55"/>
  <c r="V101" i="55"/>
  <c r="U101" i="55"/>
  <c r="M101" i="55"/>
  <c r="K101" i="55"/>
  <c r="L105" i="55" s="1"/>
  <c r="J101" i="55"/>
  <c r="I101" i="55"/>
  <c r="G101" i="55"/>
  <c r="X100" i="55"/>
  <c r="Y100" i="55" s="1"/>
  <c r="Z100" i="55" s="1"/>
  <c r="U100" i="55"/>
  <c r="V100" i="55" s="1"/>
  <c r="AA100" i="55" s="1"/>
  <c r="AB100" i="55" s="1"/>
  <c r="M100" i="55"/>
  <c r="K100" i="55"/>
  <c r="J100" i="55"/>
  <c r="I100" i="55"/>
  <c r="G100" i="55"/>
  <c r="AA99" i="55"/>
  <c r="AB99" i="55" s="1"/>
  <c r="Y99" i="55"/>
  <c r="Z99" i="55" s="1"/>
  <c r="X99" i="55"/>
  <c r="V99" i="55"/>
  <c r="U99" i="55"/>
  <c r="M99" i="55"/>
  <c r="K99" i="55"/>
  <c r="L103" i="55" s="1"/>
  <c r="J99" i="55"/>
  <c r="I99" i="55"/>
  <c r="G99" i="55"/>
  <c r="Z98" i="55"/>
  <c r="X98" i="55"/>
  <c r="Y98" i="55" s="1"/>
  <c r="U98" i="55"/>
  <c r="V98" i="55" s="1"/>
  <c r="AA98" i="55" s="1"/>
  <c r="AB98" i="55" s="1"/>
  <c r="M98" i="55"/>
  <c r="K98" i="55"/>
  <c r="L102" i="55" s="1"/>
  <c r="J98" i="55"/>
  <c r="I98" i="55"/>
  <c r="G98" i="55"/>
  <c r="Y97" i="55"/>
  <c r="Z97" i="55" s="1"/>
  <c r="AA97" i="55" s="1"/>
  <c r="AB97" i="55" s="1"/>
  <c r="X97" i="55"/>
  <c r="U97" i="55"/>
  <c r="V97" i="55" s="1"/>
  <c r="M97" i="55"/>
  <c r="K97" i="55"/>
  <c r="J97" i="55"/>
  <c r="I97" i="55"/>
  <c r="G97" i="55"/>
  <c r="AB96" i="55"/>
  <c r="X96" i="55"/>
  <c r="Y96" i="55" s="1"/>
  <c r="Z96" i="55" s="1"/>
  <c r="V96" i="55"/>
  <c r="AA96" i="55" s="1"/>
  <c r="U96" i="55"/>
  <c r="M96" i="55"/>
  <c r="K96" i="55"/>
  <c r="J96" i="55"/>
  <c r="I96" i="55"/>
  <c r="G96" i="55"/>
  <c r="X95" i="55"/>
  <c r="Y95" i="55" s="1"/>
  <c r="Z95" i="55" s="1"/>
  <c r="U95" i="55"/>
  <c r="V95" i="55" s="1"/>
  <c r="AA95" i="55" s="1"/>
  <c r="AB95" i="55" s="1"/>
  <c r="M95" i="55"/>
  <c r="L95" i="55"/>
  <c r="K95" i="55"/>
  <c r="J95" i="55"/>
  <c r="I95" i="55"/>
  <c r="G95" i="55"/>
  <c r="Y94" i="55"/>
  <c r="Z94" i="55" s="1"/>
  <c r="X94" i="55"/>
  <c r="V94" i="55"/>
  <c r="AA94" i="55" s="1"/>
  <c r="AB94" i="55" s="1"/>
  <c r="U94" i="55"/>
  <c r="M94" i="55"/>
  <c r="L94" i="55"/>
  <c r="K94" i="55"/>
  <c r="J94" i="55"/>
  <c r="I94" i="55"/>
  <c r="G94" i="55"/>
  <c r="Z93" i="55"/>
  <c r="X93" i="55"/>
  <c r="Y93" i="55" s="1"/>
  <c r="U93" i="55"/>
  <c r="V93" i="55" s="1"/>
  <c r="M93" i="55"/>
  <c r="K93" i="55"/>
  <c r="L97" i="55" s="1"/>
  <c r="J93" i="55"/>
  <c r="I93" i="55"/>
  <c r="G93" i="55"/>
  <c r="Y92" i="55"/>
  <c r="Z92" i="55" s="1"/>
  <c r="X92" i="55"/>
  <c r="U92" i="55"/>
  <c r="V92" i="55" s="1"/>
  <c r="AA92" i="55" s="1"/>
  <c r="AB92" i="55" s="1"/>
  <c r="M92" i="55"/>
  <c r="L92" i="55"/>
  <c r="K92" i="55"/>
  <c r="L96" i="55" s="1"/>
  <c r="J92" i="55"/>
  <c r="I92" i="55"/>
  <c r="G92" i="55"/>
  <c r="X91" i="55"/>
  <c r="Y91" i="55" s="1"/>
  <c r="Z91" i="55" s="1"/>
  <c r="V91" i="55"/>
  <c r="U91" i="55"/>
  <c r="M91" i="55"/>
  <c r="K91" i="55"/>
  <c r="J91" i="55"/>
  <c r="I91" i="55"/>
  <c r="G91" i="55"/>
  <c r="X90" i="55"/>
  <c r="Y90" i="55" s="1"/>
  <c r="Z90" i="55" s="1"/>
  <c r="U90" i="55"/>
  <c r="V90" i="55" s="1"/>
  <c r="M90" i="55"/>
  <c r="K90" i="55"/>
  <c r="J90" i="55"/>
  <c r="I90" i="55"/>
  <c r="G90" i="55"/>
  <c r="Z89" i="55"/>
  <c r="Y89" i="55"/>
  <c r="X89" i="55"/>
  <c r="V89" i="55"/>
  <c r="U89" i="55"/>
  <c r="M89" i="55"/>
  <c r="K89" i="55"/>
  <c r="L93" i="55" s="1"/>
  <c r="J89" i="55"/>
  <c r="I89" i="55"/>
  <c r="G89" i="55"/>
  <c r="X88" i="55"/>
  <c r="Y88" i="55" s="1"/>
  <c r="Z88" i="55" s="1"/>
  <c r="AA88" i="55" s="1"/>
  <c r="AB88" i="55" s="1"/>
  <c r="U88" i="55"/>
  <c r="V88" i="55" s="1"/>
  <c r="M88" i="55"/>
  <c r="K88" i="55"/>
  <c r="J88" i="55"/>
  <c r="I88" i="55"/>
  <c r="G88" i="55"/>
  <c r="Y87" i="55"/>
  <c r="Z87" i="55" s="1"/>
  <c r="AA87" i="55" s="1"/>
  <c r="AB87" i="55" s="1"/>
  <c r="X87" i="55"/>
  <c r="V87" i="55"/>
  <c r="U87" i="55"/>
  <c r="M87" i="55"/>
  <c r="K87" i="55"/>
  <c r="L91" i="55" s="1"/>
  <c r="J87" i="55"/>
  <c r="I87" i="55"/>
  <c r="G87" i="55"/>
  <c r="X86" i="55"/>
  <c r="Y86" i="55" s="1"/>
  <c r="Z86" i="55" s="1"/>
  <c r="U86" i="55"/>
  <c r="V86" i="55" s="1"/>
  <c r="M86" i="55"/>
  <c r="K86" i="55"/>
  <c r="L90" i="55" s="1"/>
  <c r="J86" i="55"/>
  <c r="I86" i="55"/>
  <c r="G86" i="55"/>
  <c r="AA85" i="55"/>
  <c r="AB85" i="55" s="1"/>
  <c r="Y85" i="55"/>
  <c r="Z85" i="55" s="1"/>
  <c r="X85" i="55"/>
  <c r="U85" i="55"/>
  <c r="V85" i="55" s="1"/>
  <c r="M85" i="55"/>
  <c r="K85" i="55"/>
  <c r="L89" i="55" s="1"/>
  <c r="J85" i="55"/>
  <c r="I85" i="55"/>
  <c r="G85" i="55"/>
  <c r="X84" i="55"/>
  <c r="Y84" i="55" s="1"/>
  <c r="Z84" i="55" s="1"/>
  <c r="V84" i="55"/>
  <c r="AA84" i="55" s="1"/>
  <c r="AB84" i="55" s="1"/>
  <c r="U84" i="55"/>
  <c r="M84" i="55"/>
  <c r="K84" i="55"/>
  <c r="J84" i="55"/>
  <c r="I84" i="55"/>
  <c r="G84" i="55"/>
  <c r="X83" i="55"/>
  <c r="Y83" i="55" s="1"/>
  <c r="Z83" i="55" s="1"/>
  <c r="U83" i="55"/>
  <c r="V83" i="55" s="1"/>
  <c r="AA83" i="55" s="1"/>
  <c r="AB83" i="55" s="1"/>
  <c r="M83" i="55"/>
  <c r="K83" i="55"/>
  <c r="J83" i="55"/>
  <c r="I83" i="55"/>
  <c r="G83" i="55"/>
  <c r="Y82" i="55"/>
  <c r="Z82" i="55" s="1"/>
  <c r="X82" i="55"/>
  <c r="V82" i="55"/>
  <c r="AA82" i="55" s="1"/>
  <c r="AB82" i="55" s="1"/>
  <c r="U82" i="55"/>
  <c r="M82" i="55"/>
  <c r="K82" i="55"/>
  <c r="J82" i="55"/>
  <c r="I82" i="55"/>
  <c r="G82" i="55"/>
  <c r="X81" i="55"/>
  <c r="Y81" i="55" s="1"/>
  <c r="Z81" i="55" s="1"/>
  <c r="U81" i="55"/>
  <c r="V81" i="55" s="1"/>
  <c r="M81" i="55"/>
  <c r="K81" i="55"/>
  <c r="J81" i="55"/>
  <c r="I81" i="55"/>
  <c r="G81" i="55"/>
  <c r="Y80" i="55"/>
  <c r="Z80" i="55" s="1"/>
  <c r="X80" i="55"/>
  <c r="V80" i="55"/>
  <c r="AA80" i="55" s="1"/>
  <c r="AB80" i="55" s="1"/>
  <c r="U80" i="55"/>
  <c r="M80" i="55"/>
  <c r="K80" i="55"/>
  <c r="J80" i="55"/>
  <c r="I80" i="55"/>
  <c r="G80" i="55"/>
  <c r="X79" i="55"/>
  <c r="Y79" i="55" s="1"/>
  <c r="Z79" i="55" s="1"/>
  <c r="V79" i="55"/>
  <c r="U79" i="55"/>
  <c r="M79" i="55"/>
  <c r="K79" i="55"/>
  <c r="J79" i="55"/>
  <c r="I79" i="55"/>
  <c r="G79" i="55"/>
  <c r="X78" i="55"/>
  <c r="Y78" i="55" s="1"/>
  <c r="Z78" i="55" s="1"/>
  <c r="AA78" i="55" s="1"/>
  <c r="AB78" i="55" s="1"/>
  <c r="U78" i="55"/>
  <c r="V78" i="55" s="1"/>
  <c r="M78" i="55"/>
  <c r="K78" i="55"/>
  <c r="J78" i="55"/>
  <c r="I78" i="55"/>
  <c r="G78" i="55"/>
  <c r="Y77" i="55"/>
  <c r="Z77" i="55" s="1"/>
  <c r="X77" i="55"/>
  <c r="V77" i="55"/>
  <c r="U77" i="55"/>
  <c r="M77" i="55"/>
  <c r="K77" i="55"/>
  <c r="J77" i="55"/>
  <c r="I77" i="55"/>
  <c r="G77" i="55"/>
  <c r="X76" i="55"/>
  <c r="Y76" i="55" s="1"/>
  <c r="Z76" i="55" s="1"/>
  <c r="U76" i="55"/>
  <c r="V76" i="55" s="1"/>
  <c r="AA76" i="55" s="1"/>
  <c r="AB76" i="55" s="1"/>
  <c r="M76" i="55"/>
  <c r="K76" i="55"/>
  <c r="L80" i="55" s="1"/>
  <c r="J76" i="55"/>
  <c r="I76" i="55"/>
  <c r="G76" i="55"/>
  <c r="AA75" i="55"/>
  <c r="AB75" i="55" s="1"/>
  <c r="Y75" i="55"/>
  <c r="Z75" i="55" s="1"/>
  <c r="X75" i="55"/>
  <c r="V75" i="55"/>
  <c r="U75" i="55"/>
  <c r="M75" i="55"/>
  <c r="K75" i="55"/>
  <c r="L79" i="55" s="1"/>
  <c r="J75" i="55"/>
  <c r="I75" i="55"/>
  <c r="G75" i="55"/>
  <c r="Z74" i="55"/>
  <c r="X74" i="55"/>
  <c r="Y74" i="55" s="1"/>
  <c r="U74" i="55"/>
  <c r="V74" i="55" s="1"/>
  <c r="AA74" i="55" s="1"/>
  <c r="AB74" i="55" s="1"/>
  <c r="M74" i="55"/>
  <c r="K74" i="55"/>
  <c r="L78" i="55" s="1"/>
  <c r="J74" i="55"/>
  <c r="I74" i="55"/>
  <c r="G74" i="55"/>
  <c r="AA73" i="55"/>
  <c r="AB73" i="55" s="1"/>
  <c r="Y73" i="55"/>
  <c r="Z73" i="55" s="1"/>
  <c r="X73" i="55"/>
  <c r="U73" i="55"/>
  <c r="V73" i="55" s="1"/>
  <c r="M73" i="55"/>
  <c r="K73" i="55"/>
  <c r="L77" i="55" s="1"/>
  <c r="J73" i="55"/>
  <c r="I73" i="55"/>
  <c r="G73" i="55"/>
  <c r="X72" i="55"/>
  <c r="Y72" i="55" s="1"/>
  <c r="Z72" i="55" s="1"/>
  <c r="V72" i="55"/>
  <c r="AA72" i="55" s="1"/>
  <c r="AB72" i="55" s="1"/>
  <c r="U72" i="55"/>
  <c r="M72" i="55"/>
  <c r="K72" i="55"/>
  <c r="J72" i="55"/>
  <c r="I72" i="55"/>
  <c r="G72" i="55"/>
  <c r="X71" i="55"/>
  <c r="Y71" i="55" s="1"/>
  <c r="Z71" i="55" s="1"/>
  <c r="U71" i="55"/>
  <c r="V71" i="55" s="1"/>
  <c r="AA71" i="55" s="1"/>
  <c r="AB71" i="55" s="1"/>
  <c r="M71" i="55"/>
  <c r="K71" i="55"/>
  <c r="J71" i="55"/>
  <c r="I71" i="55"/>
  <c r="G71" i="55"/>
  <c r="Y70" i="55"/>
  <c r="Z70" i="55" s="1"/>
  <c r="X70" i="55"/>
  <c r="V70" i="55"/>
  <c r="AA70" i="55" s="1"/>
  <c r="AB70" i="55" s="1"/>
  <c r="U70" i="55"/>
  <c r="M70" i="55"/>
  <c r="L70" i="55"/>
  <c r="K70" i="55"/>
  <c r="J70" i="55"/>
  <c r="I70" i="55"/>
  <c r="G70" i="55"/>
  <c r="X69" i="55"/>
  <c r="Y69" i="55" s="1"/>
  <c r="Z69" i="55" s="1"/>
  <c r="U69" i="55"/>
  <c r="V69" i="55" s="1"/>
  <c r="M69" i="55"/>
  <c r="K69" i="55"/>
  <c r="L71" i="55" s="1"/>
  <c r="J69" i="55"/>
  <c r="I69" i="55"/>
  <c r="G69" i="55"/>
  <c r="AA68" i="55"/>
  <c r="AB68" i="55" s="1"/>
  <c r="Y68" i="55"/>
  <c r="Z68" i="55" s="1"/>
  <c r="X68" i="55"/>
  <c r="V68" i="55"/>
  <c r="U68" i="55"/>
  <c r="M68" i="55"/>
  <c r="L68" i="55"/>
  <c r="K68" i="55"/>
  <c r="L72" i="55" s="1"/>
  <c r="J68" i="55"/>
  <c r="I68" i="55"/>
  <c r="G68" i="55"/>
  <c r="Z67" i="55"/>
  <c r="X67" i="55"/>
  <c r="Y67" i="55" s="1"/>
  <c r="V67" i="55"/>
  <c r="U67" i="55"/>
  <c r="M67" i="55"/>
  <c r="K67" i="55"/>
  <c r="J67" i="55"/>
  <c r="I67" i="55"/>
  <c r="G67" i="55"/>
  <c r="X66" i="55"/>
  <c r="Y66" i="55" s="1"/>
  <c r="Z66" i="55" s="1"/>
  <c r="U66" i="55"/>
  <c r="V66" i="55" s="1"/>
  <c r="AA66" i="55" s="1"/>
  <c r="AB66" i="55" s="1"/>
  <c r="M66" i="55"/>
  <c r="K66" i="55"/>
  <c r="J66" i="55"/>
  <c r="I66" i="55"/>
  <c r="G66" i="55"/>
  <c r="Z65" i="55"/>
  <c r="Y65" i="55"/>
  <c r="X65" i="55"/>
  <c r="V65" i="55"/>
  <c r="U65" i="55"/>
  <c r="M65" i="55"/>
  <c r="K65" i="55"/>
  <c r="L69" i="55" s="1"/>
  <c r="J65" i="55"/>
  <c r="I65" i="55"/>
  <c r="G65" i="55"/>
  <c r="X64" i="55"/>
  <c r="Y64" i="55" s="1"/>
  <c r="Z64" i="55" s="1"/>
  <c r="U64" i="55"/>
  <c r="V64" i="55" s="1"/>
  <c r="AA64" i="55" s="1"/>
  <c r="AB64" i="55" s="1"/>
  <c r="M64" i="55"/>
  <c r="K64" i="55"/>
  <c r="J64" i="55"/>
  <c r="I64" i="55"/>
  <c r="G64" i="55"/>
  <c r="AA63" i="55"/>
  <c r="AB63" i="55" s="1"/>
  <c r="Y63" i="55"/>
  <c r="Z63" i="55" s="1"/>
  <c r="X63" i="55"/>
  <c r="V63" i="55"/>
  <c r="U63" i="55"/>
  <c r="M63" i="55"/>
  <c r="K63" i="55"/>
  <c r="L67" i="55" s="1"/>
  <c r="J63" i="55"/>
  <c r="I63" i="55"/>
  <c r="G63" i="55"/>
  <c r="Z62" i="55"/>
  <c r="X62" i="55"/>
  <c r="Y62" i="55" s="1"/>
  <c r="U62" i="55"/>
  <c r="V62" i="55" s="1"/>
  <c r="M62" i="55"/>
  <c r="K62" i="55"/>
  <c r="L66" i="55" s="1"/>
  <c r="J62" i="55"/>
  <c r="I62" i="55"/>
  <c r="G62" i="55"/>
  <c r="Y61" i="55"/>
  <c r="Z61" i="55" s="1"/>
  <c r="AA61" i="55" s="1"/>
  <c r="AB61" i="55" s="1"/>
  <c r="X61" i="55"/>
  <c r="U61" i="55"/>
  <c r="V61" i="55" s="1"/>
  <c r="M61" i="55"/>
  <c r="K61" i="55"/>
  <c r="J61" i="55"/>
  <c r="I61" i="55"/>
  <c r="G61" i="55"/>
  <c r="X60" i="55"/>
  <c r="Y60" i="55" s="1"/>
  <c r="Z60" i="55" s="1"/>
  <c r="V60" i="55"/>
  <c r="U60" i="55"/>
  <c r="M60" i="55"/>
  <c r="K60" i="55"/>
  <c r="J60" i="55"/>
  <c r="I60" i="55"/>
  <c r="G60" i="55"/>
  <c r="AA59" i="55"/>
  <c r="AB59" i="55" s="1"/>
  <c r="X59" i="55"/>
  <c r="Y59" i="55" s="1"/>
  <c r="Z59" i="55" s="1"/>
  <c r="U59" i="55"/>
  <c r="V59" i="55" s="1"/>
  <c r="M59" i="55"/>
  <c r="L59" i="55"/>
  <c r="K59" i="55"/>
  <c r="J59" i="55"/>
  <c r="X58" i="55"/>
  <c r="Y58" i="55" s="1"/>
  <c r="Z58" i="55" s="1"/>
  <c r="V58" i="55"/>
  <c r="U58" i="55"/>
  <c r="M58" i="55"/>
  <c r="K58" i="55"/>
  <c r="L62" i="55" s="1"/>
  <c r="J58" i="55"/>
  <c r="H58" i="55"/>
  <c r="F58" i="55"/>
  <c r="X57" i="55"/>
  <c r="Y57" i="55" s="1"/>
  <c r="Z57" i="55" s="1"/>
  <c r="AA57" i="55" s="1"/>
  <c r="AB57" i="55" s="1"/>
  <c r="U57" i="55"/>
  <c r="V57" i="55" s="1"/>
  <c r="M57" i="55"/>
  <c r="K57" i="55"/>
  <c r="J57" i="55"/>
  <c r="H57" i="55"/>
  <c r="F57" i="55"/>
  <c r="Z56" i="55"/>
  <c r="Y56" i="55"/>
  <c r="X56" i="55"/>
  <c r="V56" i="55"/>
  <c r="U56" i="55"/>
  <c r="M56" i="55"/>
  <c r="K56" i="55"/>
  <c r="J56" i="55"/>
  <c r="H56" i="55"/>
  <c r="F56" i="55"/>
  <c r="Z55" i="55"/>
  <c r="AA55" i="55" s="1"/>
  <c r="AB55" i="55" s="1"/>
  <c r="X55" i="55"/>
  <c r="Y55" i="55" s="1"/>
  <c r="U55" i="55"/>
  <c r="V55" i="55" s="1"/>
  <c r="M55" i="55"/>
  <c r="K55" i="55"/>
  <c r="J55" i="55"/>
  <c r="H55" i="55"/>
  <c r="F55" i="55"/>
  <c r="Y54" i="55"/>
  <c r="Z54" i="55" s="1"/>
  <c r="X54" i="55"/>
  <c r="V54" i="55"/>
  <c r="AA54" i="55" s="1"/>
  <c r="AB54" i="55" s="1"/>
  <c r="U54" i="55"/>
  <c r="M54" i="55"/>
  <c r="K54" i="55"/>
  <c r="J54" i="55"/>
  <c r="H54" i="55"/>
  <c r="F54" i="55"/>
  <c r="Z53" i="55"/>
  <c r="X53" i="55"/>
  <c r="Y53" i="55" s="1"/>
  <c r="V53" i="55"/>
  <c r="U53" i="55"/>
  <c r="M53" i="55"/>
  <c r="K53" i="55"/>
  <c r="L57" i="55" s="1"/>
  <c r="J53" i="55"/>
  <c r="H53" i="55"/>
  <c r="F53" i="55"/>
  <c r="Y52" i="55"/>
  <c r="Z52" i="55" s="1"/>
  <c r="X52" i="55"/>
  <c r="U52" i="55"/>
  <c r="V52" i="55" s="1"/>
  <c r="AA52" i="55" s="1"/>
  <c r="AB52" i="55" s="1"/>
  <c r="M52" i="55"/>
  <c r="K52" i="55"/>
  <c r="J52" i="55"/>
  <c r="H52" i="55"/>
  <c r="F52" i="55"/>
  <c r="Z51" i="55"/>
  <c r="Y51" i="55"/>
  <c r="X51" i="55"/>
  <c r="V51" i="55"/>
  <c r="AA51" i="55" s="1"/>
  <c r="AB51" i="55" s="1"/>
  <c r="U51" i="55"/>
  <c r="M51" i="55"/>
  <c r="K51" i="55"/>
  <c r="L55" i="55" s="1"/>
  <c r="J51" i="55"/>
  <c r="H51" i="55"/>
  <c r="F51" i="55"/>
  <c r="X50" i="55"/>
  <c r="Y50" i="55" s="1"/>
  <c r="Z50" i="55" s="1"/>
  <c r="AA50" i="55" s="1"/>
  <c r="AB50" i="55" s="1"/>
  <c r="U50" i="55"/>
  <c r="V50" i="55" s="1"/>
  <c r="M50" i="55"/>
  <c r="K50" i="55"/>
  <c r="J50" i="55"/>
  <c r="H50" i="55"/>
  <c r="F50" i="55"/>
  <c r="Y49" i="55"/>
  <c r="Z49" i="55" s="1"/>
  <c r="X49" i="55"/>
  <c r="V49" i="55"/>
  <c r="AA49" i="55" s="1"/>
  <c r="AB49" i="55" s="1"/>
  <c r="U49" i="55"/>
  <c r="M49" i="55"/>
  <c r="K49" i="55"/>
  <c r="L53" i="55" s="1"/>
  <c r="J49" i="55"/>
  <c r="H49" i="55"/>
  <c r="F49" i="55"/>
  <c r="X48" i="55"/>
  <c r="Y48" i="55" s="1"/>
  <c r="Z48" i="55" s="1"/>
  <c r="U48" i="55"/>
  <c r="V48" i="55" s="1"/>
  <c r="M48" i="55"/>
  <c r="K48" i="55"/>
  <c r="J48" i="55"/>
  <c r="H48" i="55"/>
  <c r="F48" i="55"/>
  <c r="Y47" i="55"/>
  <c r="Z47" i="55" s="1"/>
  <c r="X47" i="55"/>
  <c r="V47" i="55"/>
  <c r="AA47" i="55" s="1"/>
  <c r="AB47" i="55" s="1"/>
  <c r="U47" i="55"/>
  <c r="M47" i="55"/>
  <c r="K47" i="55"/>
  <c r="J47" i="55"/>
  <c r="H47" i="55"/>
  <c r="F47" i="55"/>
  <c r="X46" i="55"/>
  <c r="Y46" i="55" s="1"/>
  <c r="Z46" i="55" s="1"/>
  <c r="V46" i="55"/>
  <c r="U46" i="55"/>
  <c r="M46" i="55"/>
  <c r="K46" i="55"/>
  <c r="L50" i="55" s="1"/>
  <c r="J46" i="55"/>
  <c r="H46" i="55"/>
  <c r="F46" i="55"/>
  <c r="X45" i="55"/>
  <c r="Y45" i="55" s="1"/>
  <c r="Z45" i="55" s="1"/>
  <c r="AA45" i="55" s="1"/>
  <c r="AB45" i="55" s="1"/>
  <c r="U45" i="55"/>
  <c r="V45" i="55" s="1"/>
  <c r="M45" i="55"/>
  <c r="L45" i="55"/>
  <c r="K45" i="55"/>
  <c r="L47" i="55" s="1"/>
  <c r="J45" i="55"/>
  <c r="H45" i="55"/>
  <c r="F45" i="55"/>
  <c r="Y44" i="55"/>
  <c r="Z44" i="55" s="1"/>
  <c r="X44" i="55"/>
  <c r="V44" i="55"/>
  <c r="U44" i="55"/>
  <c r="M44" i="55"/>
  <c r="L44" i="55"/>
  <c r="K44" i="55"/>
  <c r="J44" i="55"/>
  <c r="H44" i="55"/>
  <c r="F44" i="55"/>
  <c r="X43" i="55"/>
  <c r="Y43" i="55" s="1"/>
  <c r="Z43" i="55" s="1"/>
  <c r="U43" i="55"/>
  <c r="V43" i="55" s="1"/>
  <c r="AA43" i="55" s="1"/>
  <c r="AB43" i="55" s="1"/>
  <c r="M43" i="55"/>
  <c r="K43" i="55"/>
  <c r="J43" i="55"/>
  <c r="H43" i="55"/>
  <c r="F43" i="55"/>
  <c r="Y42" i="55"/>
  <c r="Z42" i="55" s="1"/>
  <c r="X42" i="55"/>
  <c r="U42" i="55"/>
  <c r="V42" i="55" s="1"/>
  <c r="AA42" i="55" s="1"/>
  <c r="AB42" i="55" s="1"/>
  <c r="M42" i="55"/>
  <c r="L42" i="55"/>
  <c r="K42" i="55"/>
  <c r="J42" i="55"/>
  <c r="H42" i="55"/>
  <c r="F42" i="55"/>
  <c r="Z41" i="55"/>
  <c r="X41" i="55"/>
  <c r="Y41" i="55" s="1"/>
  <c r="V41" i="55"/>
  <c r="U41" i="55"/>
  <c r="M41" i="55"/>
  <c r="K41" i="55"/>
  <c r="J41" i="55"/>
  <c r="H41" i="55"/>
  <c r="F41" i="55"/>
  <c r="AA40" i="55"/>
  <c r="AB40" i="55" s="1"/>
  <c r="Y40" i="55"/>
  <c r="Z40" i="55" s="1"/>
  <c r="X40" i="55"/>
  <c r="U40" i="55"/>
  <c r="V40" i="55" s="1"/>
  <c r="M40" i="55"/>
  <c r="K40" i="55"/>
  <c r="J40" i="55"/>
  <c r="H40" i="55"/>
  <c r="F40" i="55"/>
  <c r="Y39" i="55"/>
  <c r="Z39" i="55" s="1"/>
  <c r="X39" i="55"/>
  <c r="V39" i="55"/>
  <c r="U39" i="55"/>
  <c r="M39" i="55"/>
  <c r="K39" i="55"/>
  <c r="J39" i="55"/>
  <c r="H39" i="55"/>
  <c r="F39" i="55"/>
  <c r="X38" i="55"/>
  <c r="Y38" i="55" s="1"/>
  <c r="Z38" i="55" s="1"/>
  <c r="U38" i="55"/>
  <c r="V38" i="55" s="1"/>
  <c r="AA38" i="55" s="1"/>
  <c r="AB38" i="55" s="1"/>
  <c r="M38" i="55"/>
  <c r="K38" i="55"/>
  <c r="J38" i="55"/>
  <c r="H38" i="55"/>
  <c r="F38" i="55"/>
  <c r="Y37" i="55"/>
  <c r="Z37" i="55" s="1"/>
  <c r="X37" i="55"/>
  <c r="V37" i="55"/>
  <c r="U37" i="55"/>
  <c r="M37" i="55"/>
  <c r="K37" i="55"/>
  <c r="L41" i="55" s="1"/>
  <c r="J37" i="55"/>
  <c r="H37" i="55"/>
  <c r="F37" i="55"/>
  <c r="X36" i="55"/>
  <c r="Y36" i="55" s="1"/>
  <c r="Z36" i="55" s="1"/>
  <c r="U36" i="55"/>
  <c r="V36" i="55" s="1"/>
  <c r="M36" i="55"/>
  <c r="K36" i="55"/>
  <c r="L40" i="55" s="1"/>
  <c r="J36" i="55"/>
  <c r="H36" i="55"/>
  <c r="F36" i="55"/>
  <c r="Y35" i="55"/>
  <c r="Z35" i="55" s="1"/>
  <c r="X35" i="55"/>
  <c r="V35" i="55"/>
  <c r="AA35" i="55" s="1"/>
  <c r="AB35" i="55" s="1"/>
  <c r="U35" i="55"/>
  <c r="M35" i="55"/>
  <c r="K35" i="55"/>
  <c r="J35" i="55"/>
  <c r="H35" i="55"/>
  <c r="F35" i="55"/>
  <c r="X34" i="55"/>
  <c r="Y34" i="55" s="1"/>
  <c r="Z34" i="55" s="1"/>
  <c r="V34" i="55"/>
  <c r="U34" i="55"/>
  <c r="M34" i="55"/>
  <c r="K34" i="55"/>
  <c r="L38" i="55" s="1"/>
  <c r="J34" i="55"/>
  <c r="H34" i="55"/>
  <c r="F34" i="55"/>
  <c r="X33" i="55"/>
  <c r="Y33" i="55" s="1"/>
  <c r="Z33" i="55" s="1"/>
  <c r="AA33" i="55" s="1"/>
  <c r="AB33" i="55" s="1"/>
  <c r="U33" i="55"/>
  <c r="V33" i="55" s="1"/>
  <c r="M33" i="55"/>
  <c r="K33" i="55"/>
  <c r="J33" i="55"/>
  <c r="H33" i="55"/>
  <c r="F33" i="55"/>
  <c r="Z32" i="55"/>
  <c r="Y32" i="55"/>
  <c r="X32" i="55"/>
  <c r="V32" i="55"/>
  <c r="U32" i="55"/>
  <c r="M32" i="55"/>
  <c r="K32" i="55"/>
  <c r="J32" i="55"/>
  <c r="H32" i="55"/>
  <c r="F32" i="55"/>
  <c r="Z31" i="55"/>
  <c r="AA31" i="55" s="1"/>
  <c r="AB31" i="55" s="1"/>
  <c r="X31" i="55"/>
  <c r="Y31" i="55" s="1"/>
  <c r="U31" i="55"/>
  <c r="V31" i="55" s="1"/>
  <c r="M31" i="55"/>
  <c r="K31" i="55"/>
  <c r="L35" i="55" s="1"/>
  <c r="J31" i="55"/>
  <c r="H31" i="55"/>
  <c r="F31" i="55"/>
  <c r="Y30" i="55"/>
  <c r="Z30" i="55" s="1"/>
  <c r="X30" i="55"/>
  <c r="V30" i="55"/>
  <c r="AA30" i="55" s="1"/>
  <c r="AB30" i="55" s="1"/>
  <c r="U30" i="55"/>
  <c r="M30" i="55"/>
  <c r="K30" i="55"/>
  <c r="J30" i="55"/>
  <c r="H30" i="55"/>
  <c r="F30" i="55"/>
  <c r="Z29" i="55"/>
  <c r="X29" i="55"/>
  <c r="Y29" i="55" s="1"/>
  <c r="V29" i="55"/>
  <c r="U29" i="55"/>
  <c r="M29" i="55"/>
  <c r="K29" i="55"/>
  <c r="L33" i="55" s="1"/>
  <c r="J29" i="55"/>
  <c r="H29" i="55"/>
  <c r="F29" i="55"/>
  <c r="Y28" i="55"/>
  <c r="Z28" i="55" s="1"/>
  <c r="X28" i="55"/>
  <c r="U28" i="55"/>
  <c r="V28" i="55" s="1"/>
  <c r="M28" i="55"/>
  <c r="K28" i="55"/>
  <c r="J28" i="55"/>
  <c r="H28" i="55"/>
  <c r="F28" i="55"/>
  <c r="Z27" i="55"/>
  <c r="Y27" i="55"/>
  <c r="X27" i="55"/>
  <c r="V27" i="55"/>
  <c r="AA27" i="55" s="1"/>
  <c r="AB27" i="55" s="1"/>
  <c r="U27" i="55"/>
  <c r="M27" i="55"/>
  <c r="K27" i="55"/>
  <c r="L31" i="55" s="1"/>
  <c r="J27" i="55"/>
  <c r="H27" i="55"/>
  <c r="F27" i="55"/>
  <c r="X26" i="55"/>
  <c r="Y26" i="55" s="1"/>
  <c r="Z26" i="55" s="1"/>
  <c r="AA26" i="55" s="1"/>
  <c r="AB26" i="55" s="1"/>
  <c r="U26" i="55"/>
  <c r="V26" i="55" s="1"/>
  <c r="M26" i="55"/>
  <c r="K26" i="55"/>
  <c r="J26" i="55"/>
  <c r="H26" i="55"/>
  <c r="F26" i="55"/>
  <c r="Y25" i="55"/>
  <c r="Z25" i="55" s="1"/>
  <c r="X25" i="55"/>
  <c r="V25" i="55"/>
  <c r="AA25" i="55" s="1"/>
  <c r="AB25" i="55" s="1"/>
  <c r="U25" i="55"/>
  <c r="M25" i="55"/>
  <c r="L25" i="55"/>
  <c r="K25" i="55"/>
  <c r="J25" i="55"/>
  <c r="H25" i="55"/>
  <c r="F25" i="55"/>
  <c r="X24" i="55"/>
  <c r="Y24" i="55" s="1"/>
  <c r="Z24" i="55" s="1"/>
  <c r="U24" i="55"/>
  <c r="V24" i="55" s="1"/>
  <c r="M24" i="55"/>
  <c r="K24" i="55"/>
  <c r="J24" i="55"/>
  <c r="H24" i="55"/>
  <c r="F24" i="55"/>
  <c r="Y23" i="55"/>
  <c r="Z23" i="55" s="1"/>
  <c r="X23" i="55"/>
  <c r="V23" i="55"/>
  <c r="AA23" i="55" s="1"/>
  <c r="AB23" i="55" s="1"/>
  <c r="U23" i="55"/>
  <c r="M23" i="55"/>
  <c r="K23" i="55"/>
  <c r="J23" i="55"/>
  <c r="H23" i="55"/>
  <c r="F23" i="55"/>
  <c r="X22" i="55"/>
  <c r="Y22" i="55" s="1"/>
  <c r="Z22" i="55" s="1"/>
  <c r="V22" i="55"/>
  <c r="U22" i="55"/>
  <c r="M22" i="55"/>
  <c r="K22" i="55"/>
  <c r="J22" i="55"/>
  <c r="H22" i="55"/>
  <c r="F22" i="55"/>
  <c r="Y21" i="55"/>
  <c r="Z21" i="55" s="1"/>
  <c r="X21" i="55"/>
  <c r="V21" i="55"/>
  <c r="U21" i="55"/>
  <c r="S21" i="55"/>
  <c r="Q21" i="55" s="1"/>
  <c r="R21" i="55"/>
  <c r="M21" i="55"/>
  <c r="K21" i="55"/>
  <c r="J21" i="55"/>
  <c r="H21" i="55"/>
  <c r="F21" i="55"/>
  <c r="X20" i="55"/>
  <c r="Y20" i="55" s="1"/>
  <c r="Z20" i="55" s="1"/>
  <c r="U20" i="55"/>
  <c r="V20" i="55" s="1"/>
  <c r="AA20" i="55" s="1"/>
  <c r="AB20" i="55" s="1"/>
  <c r="M20" i="55"/>
  <c r="K20" i="55"/>
  <c r="L24" i="55" s="1"/>
  <c r="J20" i="55"/>
  <c r="H20" i="55"/>
  <c r="F20" i="55"/>
  <c r="X19" i="55"/>
  <c r="Y19" i="55" s="1"/>
  <c r="Z19" i="55" s="1"/>
  <c r="U19" i="55"/>
  <c r="V19" i="55" s="1"/>
  <c r="AA19" i="55" s="1"/>
  <c r="AB19" i="55" s="1"/>
  <c r="M19" i="55"/>
  <c r="K19" i="55"/>
  <c r="L23" i="55" s="1"/>
  <c r="J19" i="55"/>
  <c r="H19" i="55"/>
  <c r="F19" i="55"/>
  <c r="X18" i="55"/>
  <c r="Y18" i="55" s="1"/>
  <c r="Z18" i="55" s="1"/>
  <c r="V18" i="55"/>
  <c r="U18" i="55"/>
  <c r="O18" i="55"/>
  <c r="M18" i="55"/>
  <c r="K18" i="55"/>
  <c r="L22" i="55" s="1"/>
  <c r="J18" i="55"/>
  <c r="H18" i="55"/>
  <c r="F18" i="55"/>
  <c r="AB17" i="55"/>
  <c r="Y17" i="55"/>
  <c r="Z17" i="55" s="1"/>
  <c r="X17" i="55"/>
  <c r="U17" i="55"/>
  <c r="V17" i="55" s="1"/>
  <c r="AA17" i="55" s="1"/>
  <c r="Q17" i="55"/>
  <c r="M17" i="55"/>
  <c r="K17" i="55"/>
  <c r="J17" i="55"/>
  <c r="H17" i="55"/>
  <c r="F17" i="55"/>
  <c r="Y16" i="55"/>
  <c r="Z16" i="55" s="1"/>
  <c r="AA16" i="55" s="1"/>
  <c r="AB16" i="55" s="1"/>
  <c r="X16" i="55"/>
  <c r="U16" i="55"/>
  <c r="V16" i="55" s="1"/>
  <c r="Q16" i="55"/>
  <c r="R16" i="55" s="1"/>
  <c r="O16" i="55"/>
  <c r="M16" i="55"/>
  <c r="K16" i="55"/>
  <c r="L20" i="55" s="1"/>
  <c r="J16" i="55"/>
  <c r="H16" i="55"/>
  <c r="F16" i="55"/>
  <c r="Z15" i="55"/>
  <c r="X15" i="55"/>
  <c r="Y15" i="55" s="1"/>
  <c r="U15" i="55"/>
  <c r="V15" i="55" s="1"/>
  <c r="R15" i="55"/>
  <c r="Q15" i="55"/>
  <c r="O15" i="55"/>
  <c r="M15" i="55"/>
  <c r="L15" i="55"/>
  <c r="K15" i="55"/>
  <c r="L19" i="55" s="1"/>
  <c r="J15" i="55"/>
  <c r="H15" i="55"/>
  <c r="F15" i="55"/>
  <c r="X14" i="55"/>
  <c r="Y14" i="55" s="1"/>
  <c r="Z14" i="55" s="1"/>
  <c r="V14" i="55"/>
  <c r="U14" i="55"/>
  <c r="Q14" i="55"/>
  <c r="M14" i="55"/>
  <c r="K14" i="55"/>
  <c r="J14" i="55"/>
  <c r="H14" i="55"/>
  <c r="F14" i="55"/>
  <c r="Y13" i="55"/>
  <c r="Z13" i="55" s="1"/>
  <c r="X13" i="55"/>
  <c r="V13" i="55"/>
  <c r="AA13" i="55" s="1"/>
  <c r="AB13" i="55" s="1"/>
  <c r="U13" i="55"/>
  <c r="R13" i="55"/>
  <c r="M13" i="55"/>
  <c r="K13" i="55"/>
  <c r="L17" i="55" s="1"/>
  <c r="J13" i="55"/>
  <c r="H13" i="55"/>
  <c r="F13" i="55"/>
  <c r="Y12" i="55"/>
  <c r="Z12" i="55" s="1"/>
  <c r="X12" i="55"/>
  <c r="U12" i="55"/>
  <c r="V12" i="55" s="1"/>
  <c r="AA12" i="55" s="1"/>
  <c r="AB12" i="55" s="1"/>
  <c r="Q12" i="55"/>
  <c r="M12" i="55"/>
  <c r="K12" i="55"/>
  <c r="L16" i="55" s="1"/>
  <c r="J12" i="55"/>
  <c r="H12" i="55"/>
  <c r="F12" i="55"/>
  <c r="AA11" i="55"/>
  <c r="AB11" i="55" s="1"/>
  <c r="Z11" i="55"/>
  <c r="X11" i="55"/>
  <c r="Y11" i="55" s="1"/>
  <c r="U11" i="55"/>
  <c r="V11" i="55" s="1"/>
  <c r="Q11" i="55"/>
  <c r="M11" i="55"/>
  <c r="K11" i="55"/>
  <c r="J11" i="55"/>
  <c r="H11" i="55"/>
  <c r="F11" i="55"/>
  <c r="Z10" i="55"/>
  <c r="X10" i="55"/>
  <c r="Y10" i="55" s="1"/>
  <c r="U10" i="55"/>
  <c r="V10" i="55" s="1"/>
  <c r="M10" i="55"/>
  <c r="K10" i="55"/>
  <c r="J10" i="55"/>
  <c r="H10" i="55"/>
  <c r="F10" i="55"/>
  <c r="AA9" i="55"/>
  <c r="AB9" i="55" s="1"/>
  <c r="Y9" i="55"/>
  <c r="Z9" i="55" s="1"/>
  <c r="X9" i="55"/>
  <c r="V9" i="55"/>
  <c r="U9" i="55"/>
  <c r="M9" i="55"/>
  <c r="K9" i="55"/>
  <c r="J9" i="55"/>
  <c r="H9" i="55"/>
  <c r="F9" i="55"/>
  <c r="Z8" i="55"/>
  <c r="X8" i="55"/>
  <c r="Y8" i="55" s="1"/>
  <c r="U8" i="55"/>
  <c r="V8" i="55" s="1"/>
  <c r="AA8" i="55" s="1"/>
  <c r="AB8" i="55" s="1"/>
  <c r="M8" i="55"/>
  <c r="K8" i="55"/>
  <c r="J8" i="55"/>
  <c r="H8" i="55"/>
  <c r="F8" i="55"/>
  <c r="Y7" i="55"/>
  <c r="Z7" i="55" s="1"/>
  <c r="X7" i="55"/>
  <c r="V7" i="55"/>
  <c r="U7" i="55"/>
  <c r="M7" i="55"/>
  <c r="K7" i="55"/>
  <c r="L10" i="55" s="1"/>
  <c r="J7" i="55"/>
  <c r="H7" i="55"/>
  <c r="F7" i="55"/>
  <c r="Y6" i="55"/>
  <c r="Z6" i="55" s="1"/>
  <c r="X6" i="55"/>
  <c r="V6" i="55"/>
  <c r="U6" i="55"/>
  <c r="Q6" i="55"/>
  <c r="M6" i="55"/>
  <c r="K6" i="55"/>
  <c r="J6" i="55"/>
  <c r="H6" i="55"/>
  <c r="F6" i="55"/>
  <c r="Y5" i="55"/>
  <c r="Z5" i="55" s="1"/>
  <c r="X5" i="55"/>
  <c r="U5" i="55"/>
  <c r="V5" i="55" s="1"/>
  <c r="Q5" i="55"/>
  <c r="M5" i="55"/>
  <c r="K5" i="55"/>
  <c r="J5" i="55"/>
  <c r="H5" i="55"/>
  <c r="F5" i="55"/>
  <c r="Y4" i="55"/>
  <c r="Z4" i="55" s="1"/>
  <c r="X4" i="55"/>
  <c r="V4" i="55"/>
  <c r="AA4" i="55" s="1"/>
  <c r="AB4" i="55" s="1"/>
  <c r="U4" i="55"/>
  <c r="Q4" i="55"/>
  <c r="O4" i="55"/>
  <c r="M4" i="55"/>
  <c r="K4" i="55"/>
  <c r="J4" i="55"/>
  <c r="H4" i="55"/>
  <c r="F4" i="55"/>
  <c r="X3" i="55"/>
  <c r="Y3" i="55" s="1"/>
  <c r="Z3" i="55" s="1"/>
  <c r="AA3" i="55" s="1"/>
  <c r="AB3" i="55" s="1"/>
  <c r="U3" i="55"/>
  <c r="V3" i="55" s="1"/>
  <c r="Q3" i="55"/>
  <c r="O3" i="55"/>
  <c r="M3" i="55"/>
  <c r="K3" i="55"/>
  <c r="J3" i="55"/>
  <c r="H3" i="55"/>
  <c r="F3" i="55"/>
  <c r="Z2" i="55"/>
  <c r="X2" i="55"/>
  <c r="Y2" i="55" s="1"/>
  <c r="U2" i="55"/>
  <c r="V2" i="55" s="1"/>
  <c r="AA2" i="55" s="1"/>
  <c r="AB2" i="55" s="1"/>
  <c r="Q2" i="55"/>
  <c r="M2" i="55"/>
  <c r="H2" i="55"/>
  <c r="F2" i="55"/>
  <c r="Q1" i="55"/>
  <c r="X78" i="54"/>
  <c r="Y78" i="54" s="1"/>
  <c r="Z78" i="54" s="1"/>
  <c r="AA78" i="54" s="1"/>
  <c r="AB78" i="54" s="1"/>
  <c r="U78" i="54"/>
  <c r="V78" i="54" s="1"/>
  <c r="M78" i="54"/>
  <c r="K78" i="54"/>
  <c r="J78" i="54"/>
  <c r="I78" i="54"/>
  <c r="G78" i="54"/>
  <c r="Y77" i="54"/>
  <c r="Z77" i="54" s="1"/>
  <c r="X77" i="54"/>
  <c r="V77" i="54"/>
  <c r="AA77" i="54" s="1"/>
  <c r="AB77" i="54" s="1"/>
  <c r="U77" i="54"/>
  <c r="M77" i="54"/>
  <c r="K77" i="54"/>
  <c r="J77" i="54"/>
  <c r="I77" i="54"/>
  <c r="G77" i="54"/>
  <c r="X76" i="54"/>
  <c r="Y76" i="54" s="1"/>
  <c r="Z76" i="54" s="1"/>
  <c r="U76" i="54"/>
  <c r="V76" i="54" s="1"/>
  <c r="M76" i="54"/>
  <c r="K76" i="54"/>
  <c r="J76" i="54"/>
  <c r="I76" i="54"/>
  <c r="G76" i="54"/>
  <c r="Y75" i="54"/>
  <c r="Z75" i="54" s="1"/>
  <c r="AA75" i="54" s="1"/>
  <c r="AB75" i="54" s="1"/>
  <c r="X75" i="54"/>
  <c r="U75" i="54"/>
  <c r="V75" i="54" s="1"/>
  <c r="M75" i="54"/>
  <c r="K75" i="54"/>
  <c r="J75" i="54"/>
  <c r="I75" i="54"/>
  <c r="G75" i="54"/>
  <c r="Z74" i="54"/>
  <c r="X74" i="54"/>
  <c r="Y74" i="54" s="1"/>
  <c r="V74" i="54"/>
  <c r="U74" i="54"/>
  <c r="M74" i="54"/>
  <c r="K74" i="54"/>
  <c r="J74" i="54"/>
  <c r="I74" i="54"/>
  <c r="G74" i="54"/>
  <c r="Y73" i="54"/>
  <c r="Z73" i="54" s="1"/>
  <c r="X73" i="54"/>
  <c r="U73" i="54"/>
  <c r="V73" i="54" s="1"/>
  <c r="AA73" i="54" s="1"/>
  <c r="AB73" i="54" s="1"/>
  <c r="M73" i="54"/>
  <c r="K73" i="54"/>
  <c r="J73" i="54"/>
  <c r="I73" i="54"/>
  <c r="G73" i="54"/>
  <c r="Y72" i="54"/>
  <c r="Z72" i="54" s="1"/>
  <c r="X72" i="54"/>
  <c r="V72" i="54"/>
  <c r="U72" i="54"/>
  <c r="M72" i="54"/>
  <c r="K72" i="54"/>
  <c r="J72" i="54"/>
  <c r="I72" i="54"/>
  <c r="G72" i="54"/>
  <c r="AA71" i="54"/>
  <c r="AB71" i="54" s="1"/>
  <c r="Y71" i="54"/>
  <c r="Z71" i="54" s="1"/>
  <c r="X71" i="54"/>
  <c r="U71" i="54"/>
  <c r="V71" i="54" s="1"/>
  <c r="M71" i="54"/>
  <c r="K71" i="54"/>
  <c r="J71" i="54"/>
  <c r="I71" i="54"/>
  <c r="G71" i="54"/>
  <c r="Z70" i="54"/>
  <c r="Y70" i="54"/>
  <c r="X70" i="54"/>
  <c r="U70" i="54"/>
  <c r="V70" i="54" s="1"/>
  <c r="AA70" i="54" s="1"/>
  <c r="AB70" i="54" s="1"/>
  <c r="M70" i="54"/>
  <c r="K70" i="54"/>
  <c r="J70" i="54"/>
  <c r="I70" i="54"/>
  <c r="G70" i="54"/>
  <c r="X69" i="54"/>
  <c r="Y69" i="54" s="1"/>
  <c r="Z69" i="54" s="1"/>
  <c r="AA69" i="54" s="1"/>
  <c r="AB69" i="54" s="1"/>
  <c r="V69" i="54"/>
  <c r="U69" i="54"/>
  <c r="M69" i="54"/>
  <c r="K69" i="54"/>
  <c r="J69" i="54"/>
  <c r="I69" i="54"/>
  <c r="G69" i="54"/>
  <c r="Y68" i="54"/>
  <c r="Z68" i="54" s="1"/>
  <c r="X68" i="54"/>
  <c r="U68" i="54"/>
  <c r="V68" i="54" s="1"/>
  <c r="M68" i="54"/>
  <c r="K68" i="54"/>
  <c r="J68" i="54"/>
  <c r="I68" i="54"/>
  <c r="G68" i="54"/>
  <c r="Z67" i="54"/>
  <c r="Y67" i="54"/>
  <c r="X67" i="54"/>
  <c r="V67" i="54"/>
  <c r="U67" i="54"/>
  <c r="M67" i="54"/>
  <c r="K67" i="54"/>
  <c r="L71" i="54" s="1"/>
  <c r="J67" i="54"/>
  <c r="I67" i="54"/>
  <c r="G67" i="54"/>
  <c r="AA66" i="54"/>
  <c r="AB66" i="54" s="1"/>
  <c r="X66" i="54"/>
  <c r="Y66" i="54" s="1"/>
  <c r="Z66" i="54" s="1"/>
  <c r="U66" i="54"/>
  <c r="V66" i="54" s="1"/>
  <c r="M66" i="54"/>
  <c r="K66" i="54"/>
  <c r="L70" i="54" s="1"/>
  <c r="J66" i="54"/>
  <c r="I66" i="54"/>
  <c r="G66" i="54"/>
  <c r="Y65" i="54"/>
  <c r="Z65" i="54" s="1"/>
  <c r="X65" i="54"/>
  <c r="V65" i="54"/>
  <c r="AA65" i="54" s="1"/>
  <c r="AB65" i="54" s="1"/>
  <c r="U65" i="54"/>
  <c r="M65" i="54"/>
  <c r="K65" i="54"/>
  <c r="L69" i="54" s="1"/>
  <c r="J65" i="54"/>
  <c r="I65" i="54"/>
  <c r="G65" i="54"/>
  <c r="X64" i="54"/>
  <c r="Y64" i="54" s="1"/>
  <c r="Z64" i="54" s="1"/>
  <c r="U64" i="54"/>
  <c r="V64" i="54" s="1"/>
  <c r="M64" i="54"/>
  <c r="K64" i="54"/>
  <c r="J64" i="54"/>
  <c r="I64" i="54"/>
  <c r="G64" i="54"/>
  <c r="AA63" i="54"/>
  <c r="AB63" i="54" s="1"/>
  <c r="Y63" i="54"/>
  <c r="Z63" i="54" s="1"/>
  <c r="X63" i="54"/>
  <c r="U63" i="54"/>
  <c r="V63" i="54" s="1"/>
  <c r="M63" i="54"/>
  <c r="K63" i="54"/>
  <c r="J63" i="54"/>
  <c r="I63" i="54"/>
  <c r="G63" i="54"/>
  <c r="X62" i="54"/>
  <c r="Y62" i="54" s="1"/>
  <c r="Z62" i="54" s="1"/>
  <c r="V62" i="54"/>
  <c r="U62" i="54"/>
  <c r="M62" i="54"/>
  <c r="K62" i="54"/>
  <c r="J62" i="54"/>
  <c r="I62" i="54"/>
  <c r="G62" i="54"/>
  <c r="Y61" i="54"/>
  <c r="Z61" i="54" s="1"/>
  <c r="X61" i="54"/>
  <c r="U61" i="54"/>
  <c r="V61" i="54" s="1"/>
  <c r="AA61" i="54" s="1"/>
  <c r="AB61" i="54" s="1"/>
  <c r="M61" i="54"/>
  <c r="K61" i="54"/>
  <c r="J61" i="54"/>
  <c r="I61" i="54"/>
  <c r="G61" i="54"/>
  <c r="Y60" i="54"/>
  <c r="Z60" i="54" s="1"/>
  <c r="X60" i="54"/>
  <c r="V60" i="54"/>
  <c r="U60" i="54"/>
  <c r="M60" i="54"/>
  <c r="K60" i="54"/>
  <c r="J60" i="54"/>
  <c r="I60" i="54"/>
  <c r="G60" i="54"/>
  <c r="Y59" i="54"/>
  <c r="Z59" i="54" s="1"/>
  <c r="AA59" i="54" s="1"/>
  <c r="AB59" i="54" s="1"/>
  <c r="X59" i="54"/>
  <c r="U59" i="54"/>
  <c r="V59" i="54" s="1"/>
  <c r="M59" i="54"/>
  <c r="K59" i="54"/>
  <c r="J59" i="54"/>
  <c r="I59" i="54"/>
  <c r="G59" i="54"/>
  <c r="Z58" i="54"/>
  <c r="Y58" i="54"/>
  <c r="X58" i="54"/>
  <c r="U58" i="54"/>
  <c r="V58" i="54" s="1"/>
  <c r="M58" i="54"/>
  <c r="K58" i="54"/>
  <c r="J58" i="54"/>
  <c r="I58" i="54"/>
  <c r="G58" i="54"/>
  <c r="AA57" i="54"/>
  <c r="AB57" i="54" s="1"/>
  <c r="X57" i="54"/>
  <c r="Y57" i="54" s="1"/>
  <c r="Z57" i="54" s="1"/>
  <c r="V57" i="54"/>
  <c r="U57" i="54"/>
  <c r="M57" i="54"/>
  <c r="K57" i="54"/>
  <c r="L61" i="54" s="1"/>
  <c r="J57" i="54"/>
  <c r="I57" i="54"/>
  <c r="G57" i="54"/>
  <c r="Y56" i="54"/>
  <c r="Z56" i="54" s="1"/>
  <c r="X56" i="54"/>
  <c r="U56" i="54"/>
  <c r="V56" i="54" s="1"/>
  <c r="M56" i="54"/>
  <c r="K56" i="54"/>
  <c r="J56" i="54"/>
  <c r="I56" i="54"/>
  <c r="G56" i="54"/>
  <c r="Z55" i="54"/>
  <c r="Y55" i="54"/>
  <c r="X55" i="54"/>
  <c r="V55" i="54"/>
  <c r="U55" i="54"/>
  <c r="M55" i="54"/>
  <c r="K55" i="54"/>
  <c r="L59" i="54" s="1"/>
  <c r="J55" i="54"/>
  <c r="I55" i="54"/>
  <c r="G55" i="54"/>
  <c r="X54" i="54"/>
  <c r="Y54" i="54" s="1"/>
  <c r="Z54" i="54" s="1"/>
  <c r="AA54" i="54" s="1"/>
  <c r="AB54" i="54" s="1"/>
  <c r="U54" i="54"/>
  <c r="V54" i="54" s="1"/>
  <c r="M54" i="54"/>
  <c r="K54" i="54"/>
  <c r="J54" i="54"/>
  <c r="I54" i="54"/>
  <c r="G54" i="54"/>
  <c r="Y53" i="54"/>
  <c r="Z53" i="54" s="1"/>
  <c r="X53" i="54"/>
  <c r="V53" i="54"/>
  <c r="U53" i="54"/>
  <c r="M53" i="54"/>
  <c r="K53" i="54"/>
  <c r="L57" i="54" s="1"/>
  <c r="J53" i="54"/>
  <c r="I53" i="54"/>
  <c r="G53" i="54"/>
  <c r="X52" i="54"/>
  <c r="Y52" i="54" s="1"/>
  <c r="Z52" i="54" s="1"/>
  <c r="U52" i="54"/>
  <c r="V52" i="54" s="1"/>
  <c r="M52" i="54"/>
  <c r="K52" i="54"/>
  <c r="L56" i="54" s="1"/>
  <c r="J52" i="54"/>
  <c r="I52" i="54"/>
  <c r="G52" i="54"/>
  <c r="Y51" i="54"/>
  <c r="Z51" i="54" s="1"/>
  <c r="X51" i="54"/>
  <c r="U51" i="54"/>
  <c r="V51" i="54" s="1"/>
  <c r="M51" i="54"/>
  <c r="K51" i="54"/>
  <c r="J51" i="54"/>
  <c r="I51" i="54"/>
  <c r="G51" i="54"/>
  <c r="X50" i="54"/>
  <c r="Y50" i="54" s="1"/>
  <c r="Z50" i="54" s="1"/>
  <c r="V50" i="54"/>
  <c r="U50" i="54"/>
  <c r="M50" i="54"/>
  <c r="K50" i="54"/>
  <c r="J50" i="54"/>
  <c r="I50" i="54"/>
  <c r="G50" i="54"/>
  <c r="Y49" i="54"/>
  <c r="Z49" i="54" s="1"/>
  <c r="X49" i="54"/>
  <c r="V49" i="54"/>
  <c r="U49" i="54"/>
  <c r="M49" i="54"/>
  <c r="K49" i="54"/>
  <c r="J49" i="54"/>
  <c r="I49" i="54"/>
  <c r="G49" i="54"/>
  <c r="AB48" i="54"/>
  <c r="Y48" i="54"/>
  <c r="Z48" i="54" s="1"/>
  <c r="X48" i="54"/>
  <c r="V48" i="54"/>
  <c r="AA48" i="54" s="1"/>
  <c r="U48" i="54"/>
  <c r="M48" i="54"/>
  <c r="K48" i="54"/>
  <c r="J48" i="54"/>
  <c r="I48" i="54"/>
  <c r="G48" i="54"/>
  <c r="AA47" i="54"/>
  <c r="AB47" i="54" s="1"/>
  <c r="Y47" i="54"/>
  <c r="Z47" i="54" s="1"/>
  <c r="X47" i="54"/>
  <c r="U47" i="54"/>
  <c r="V47" i="54" s="1"/>
  <c r="M47" i="54"/>
  <c r="K47" i="54"/>
  <c r="J47" i="54"/>
  <c r="I47" i="54"/>
  <c r="G47" i="54"/>
  <c r="Z46" i="54"/>
  <c r="Y46" i="54"/>
  <c r="X46" i="54"/>
  <c r="U46" i="54"/>
  <c r="V46" i="54" s="1"/>
  <c r="AA46" i="54" s="1"/>
  <c r="AB46" i="54" s="1"/>
  <c r="M46" i="54"/>
  <c r="K46" i="54"/>
  <c r="J46" i="54"/>
  <c r="I46" i="54"/>
  <c r="G46" i="54"/>
  <c r="X45" i="54"/>
  <c r="Y45" i="54" s="1"/>
  <c r="Z45" i="54" s="1"/>
  <c r="AA45" i="54" s="1"/>
  <c r="AB45" i="54" s="1"/>
  <c r="V45" i="54"/>
  <c r="U45" i="54"/>
  <c r="M45" i="54"/>
  <c r="K45" i="54"/>
  <c r="J45" i="54"/>
  <c r="I45" i="54"/>
  <c r="G45" i="54"/>
  <c r="Y44" i="54"/>
  <c r="Z44" i="54" s="1"/>
  <c r="X44" i="54"/>
  <c r="U44" i="54"/>
  <c r="V44" i="54" s="1"/>
  <c r="AA44" i="54" s="1"/>
  <c r="AB44" i="54" s="1"/>
  <c r="M44" i="54"/>
  <c r="K44" i="54"/>
  <c r="J44" i="54"/>
  <c r="I44" i="54"/>
  <c r="G44" i="54"/>
  <c r="Z43" i="54"/>
  <c r="Y43" i="54"/>
  <c r="X43" i="54"/>
  <c r="V43" i="54"/>
  <c r="U43" i="54"/>
  <c r="M43" i="54"/>
  <c r="K43" i="54"/>
  <c r="L47" i="54" s="1"/>
  <c r="J43" i="54"/>
  <c r="I43" i="54"/>
  <c r="G43" i="54"/>
  <c r="AA42" i="54"/>
  <c r="AB42" i="54" s="1"/>
  <c r="X42" i="54"/>
  <c r="Y42" i="54" s="1"/>
  <c r="Z42" i="54" s="1"/>
  <c r="U42" i="54"/>
  <c r="V42" i="54" s="1"/>
  <c r="M42" i="54"/>
  <c r="K42" i="54"/>
  <c r="J42" i="54"/>
  <c r="I42" i="54"/>
  <c r="G42" i="54"/>
  <c r="Y41" i="54"/>
  <c r="Z41" i="54" s="1"/>
  <c r="X41" i="54"/>
  <c r="V41" i="54"/>
  <c r="AA41" i="54" s="1"/>
  <c r="AB41" i="54" s="1"/>
  <c r="U41" i="54"/>
  <c r="M41" i="54"/>
  <c r="K41" i="54"/>
  <c r="J41" i="54"/>
  <c r="I41" i="54"/>
  <c r="G41" i="54"/>
  <c r="X40" i="54"/>
  <c r="Y40" i="54" s="1"/>
  <c r="Z40" i="54" s="1"/>
  <c r="U40" i="54"/>
  <c r="V40" i="54" s="1"/>
  <c r="M40" i="54"/>
  <c r="K40" i="54"/>
  <c r="J40" i="54"/>
  <c r="I40" i="54"/>
  <c r="G40" i="54"/>
  <c r="AA39" i="54"/>
  <c r="AB39" i="54" s="1"/>
  <c r="Y39" i="54"/>
  <c r="Z39" i="54" s="1"/>
  <c r="X39" i="54"/>
  <c r="U39" i="54"/>
  <c r="V39" i="54" s="1"/>
  <c r="M39" i="54"/>
  <c r="K39" i="54"/>
  <c r="J39" i="54"/>
  <c r="I39" i="54"/>
  <c r="G39" i="54"/>
  <c r="Z38" i="54"/>
  <c r="X38" i="54"/>
  <c r="Y38" i="54" s="1"/>
  <c r="V38" i="54"/>
  <c r="U38" i="54"/>
  <c r="M38" i="54"/>
  <c r="K38" i="54"/>
  <c r="J38" i="54"/>
  <c r="I38" i="54"/>
  <c r="G38" i="54"/>
  <c r="Y37" i="54"/>
  <c r="Z37" i="54" s="1"/>
  <c r="X37" i="54"/>
  <c r="U37" i="54"/>
  <c r="V37" i="54" s="1"/>
  <c r="AA37" i="54" s="1"/>
  <c r="AB37" i="54" s="1"/>
  <c r="M37" i="54"/>
  <c r="K37" i="54"/>
  <c r="J37" i="54"/>
  <c r="I37" i="54"/>
  <c r="G37" i="54"/>
  <c r="Y36" i="54"/>
  <c r="Z36" i="54" s="1"/>
  <c r="X36" i="54"/>
  <c r="V36" i="54"/>
  <c r="U36" i="54"/>
  <c r="M36" i="54"/>
  <c r="K36" i="54"/>
  <c r="J36" i="54"/>
  <c r="I36" i="54"/>
  <c r="G36" i="54"/>
  <c r="Y35" i="54"/>
  <c r="Z35" i="54" s="1"/>
  <c r="X35" i="54"/>
  <c r="U35" i="54"/>
  <c r="V35" i="54" s="1"/>
  <c r="AA35" i="54" s="1"/>
  <c r="AB35" i="54" s="1"/>
  <c r="M35" i="54"/>
  <c r="K35" i="54"/>
  <c r="J35" i="54"/>
  <c r="I35" i="54"/>
  <c r="G35" i="54"/>
  <c r="Z34" i="54"/>
  <c r="Y34" i="54"/>
  <c r="X34" i="54"/>
  <c r="U34" i="54"/>
  <c r="V34" i="54" s="1"/>
  <c r="AA34" i="54" s="1"/>
  <c r="AB34" i="54" s="1"/>
  <c r="M34" i="54"/>
  <c r="K34" i="54"/>
  <c r="J34" i="54"/>
  <c r="I34" i="54"/>
  <c r="G34" i="54"/>
  <c r="X33" i="54"/>
  <c r="Y33" i="54" s="1"/>
  <c r="Z33" i="54" s="1"/>
  <c r="AA33" i="54" s="1"/>
  <c r="AB33" i="54" s="1"/>
  <c r="V33" i="54"/>
  <c r="U33" i="54"/>
  <c r="M33" i="54"/>
  <c r="K33" i="54"/>
  <c r="L37" i="54" s="1"/>
  <c r="J33" i="54"/>
  <c r="I33" i="54"/>
  <c r="G33" i="54"/>
  <c r="Y32" i="54"/>
  <c r="Z32" i="54" s="1"/>
  <c r="X32" i="54"/>
  <c r="U32" i="54"/>
  <c r="V32" i="54" s="1"/>
  <c r="M32" i="54"/>
  <c r="K32" i="54"/>
  <c r="J32" i="54"/>
  <c r="I32" i="54"/>
  <c r="G32" i="54"/>
  <c r="Z31" i="54"/>
  <c r="Y31" i="54"/>
  <c r="X31" i="54"/>
  <c r="V31" i="54"/>
  <c r="U31" i="54"/>
  <c r="M31" i="54"/>
  <c r="K31" i="54"/>
  <c r="L35" i="54" s="1"/>
  <c r="J31" i="54"/>
  <c r="I31" i="54"/>
  <c r="G31" i="54"/>
  <c r="X30" i="54"/>
  <c r="Y30" i="54" s="1"/>
  <c r="Z30" i="54" s="1"/>
  <c r="AA30" i="54" s="1"/>
  <c r="AB30" i="54" s="1"/>
  <c r="U30" i="54"/>
  <c r="V30" i="54" s="1"/>
  <c r="M30" i="54"/>
  <c r="K30" i="54"/>
  <c r="J30" i="54"/>
  <c r="I30" i="54"/>
  <c r="G30" i="54"/>
  <c r="Y29" i="54"/>
  <c r="Z29" i="54" s="1"/>
  <c r="X29" i="54"/>
  <c r="V29" i="54"/>
  <c r="U29" i="54"/>
  <c r="M29" i="54"/>
  <c r="K29" i="54"/>
  <c r="L33" i="54" s="1"/>
  <c r="J29" i="54"/>
  <c r="I29" i="54"/>
  <c r="G29" i="54"/>
  <c r="X28" i="54"/>
  <c r="Y28" i="54" s="1"/>
  <c r="Z28" i="54" s="1"/>
  <c r="U28" i="54"/>
  <c r="V28" i="54" s="1"/>
  <c r="M28" i="54"/>
  <c r="K28" i="54"/>
  <c r="L32" i="54" s="1"/>
  <c r="J28" i="54"/>
  <c r="I28" i="54"/>
  <c r="G28" i="54"/>
  <c r="Y27" i="54"/>
  <c r="Z27" i="54" s="1"/>
  <c r="X27" i="54"/>
  <c r="U27" i="54"/>
  <c r="V27" i="54" s="1"/>
  <c r="M27" i="54"/>
  <c r="K27" i="54"/>
  <c r="J27" i="54"/>
  <c r="I27" i="54"/>
  <c r="G27" i="54"/>
  <c r="X26" i="54"/>
  <c r="Y26" i="54" s="1"/>
  <c r="Z26" i="54" s="1"/>
  <c r="V26" i="54"/>
  <c r="U26" i="54"/>
  <c r="M26" i="54"/>
  <c r="K26" i="54"/>
  <c r="J26" i="54"/>
  <c r="I26" i="54"/>
  <c r="G26" i="54"/>
  <c r="Y25" i="54"/>
  <c r="Z25" i="54" s="1"/>
  <c r="X25" i="54"/>
  <c r="U25" i="54"/>
  <c r="V25" i="54" s="1"/>
  <c r="AA25" i="54" s="1"/>
  <c r="AB25" i="54" s="1"/>
  <c r="M25" i="54"/>
  <c r="K25" i="54"/>
  <c r="J25" i="54"/>
  <c r="I25" i="54"/>
  <c r="G25" i="54"/>
  <c r="Z24" i="54"/>
  <c r="Y24" i="54"/>
  <c r="X24" i="54"/>
  <c r="V24" i="54"/>
  <c r="U24" i="54"/>
  <c r="M24" i="54"/>
  <c r="K24" i="54"/>
  <c r="J24" i="54"/>
  <c r="I24" i="54"/>
  <c r="G24" i="54"/>
  <c r="Y23" i="54"/>
  <c r="Z23" i="54" s="1"/>
  <c r="X23" i="54"/>
  <c r="U23" i="54"/>
  <c r="V23" i="54" s="1"/>
  <c r="AA23" i="54" s="1"/>
  <c r="AB23" i="54" s="1"/>
  <c r="M23" i="54"/>
  <c r="K23" i="54"/>
  <c r="J23" i="54"/>
  <c r="I23" i="54"/>
  <c r="G23" i="54"/>
  <c r="Z22" i="54"/>
  <c r="Y22" i="54"/>
  <c r="X22" i="54"/>
  <c r="U22" i="54"/>
  <c r="V22" i="54" s="1"/>
  <c r="M22" i="54"/>
  <c r="K22" i="54"/>
  <c r="J22" i="54"/>
  <c r="I22" i="54"/>
  <c r="G22" i="54"/>
  <c r="Y21" i="54"/>
  <c r="Z21" i="54" s="1"/>
  <c r="X21" i="54"/>
  <c r="U21" i="54"/>
  <c r="V21" i="54" s="1"/>
  <c r="AA21" i="54" s="1"/>
  <c r="AB21" i="54" s="1"/>
  <c r="R21" i="54"/>
  <c r="S21" i="54" s="1"/>
  <c r="Q21" i="54" s="1"/>
  <c r="M21" i="54"/>
  <c r="L21" i="54"/>
  <c r="K21" i="54"/>
  <c r="J21" i="54"/>
  <c r="I21" i="54"/>
  <c r="G21" i="54"/>
  <c r="X20" i="54"/>
  <c r="Y20" i="54" s="1"/>
  <c r="Z20" i="54" s="1"/>
  <c r="U20" i="54"/>
  <c r="V20" i="54" s="1"/>
  <c r="AA20" i="54" s="1"/>
  <c r="AB20" i="54" s="1"/>
  <c r="M20" i="54"/>
  <c r="K20" i="54"/>
  <c r="L24" i="54" s="1"/>
  <c r="J20" i="54"/>
  <c r="Z19" i="54"/>
  <c r="X19" i="54"/>
  <c r="Y19" i="54" s="1"/>
  <c r="U19" i="54"/>
  <c r="V19" i="54" s="1"/>
  <c r="AA19" i="54" s="1"/>
  <c r="AB19" i="54" s="1"/>
  <c r="M19" i="54"/>
  <c r="K19" i="54"/>
  <c r="J19" i="54"/>
  <c r="H19" i="54"/>
  <c r="F19" i="54"/>
  <c r="AA18" i="54"/>
  <c r="AB18" i="54" s="1"/>
  <c r="Y18" i="54"/>
  <c r="Z18" i="54" s="1"/>
  <c r="X18" i="54"/>
  <c r="V18" i="54"/>
  <c r="U18" i="54"/>
  <c r="O18" i="54"/>
  <c r="M18" i="54"/>
  <c r="K18" i="54"/>
  <c r="L22" i="54" s="1"/>
  <c r="J18" i="54"/>
  <c r="H18" i="54"/>
  <c r="F18" i="54"/>
  <c r="Y17" i="54"/>
  <c r="Z17" i="54" s="1"/>
  <c r="X17" i="54"/>
  <c r="U17" i="54"/>
  <c r="V17" i="54" s="1"/>
  <c r="Q17" i="54"/>
  <c r="M17" i="54"/>
  <c r="K17" i="54"/>
  <c r="L20" i="54" s="1"/>
  <c r="J17" i="54"/>
  <c r="H17" i="54"/>
  <c r="F17" i="54"/>
  <c r="Z16" i="54"/>
  <c r="X16" i="54"/>
  <c r="Y16" i="54" s="1"/>
  <c r="U16" i="54"/>
  <c r="V16" i="54" s="1"/>
  <c r="Q16" i="54"/>
  <c r="R16" i="54" s="1"/>
  <c r="O16" i="54"/>
  <c r="M16" i="54"/>
  <c r="K16" i="54"/>
  <c r="J16" i="54"/>
  <c r="H16" i="54"/>
  <c r="F16" i="54"/>
  <c r="Z15" i="54"/>
  <c r="X15" i="54"/>
  <c r="Y15" i="54" s="1"/>
  <c r="U15" i="54"/>
  <c r="V15" i="54" s="1"/>
  <c r="AA15" i="54" s="1"/>
  <c r="AB15" i="54" s="1"/>
  <c r="R15" i="54"/>
  <c r="Q15" i="54"/>
  <c r="O15" i="54"/>
  <c r="M15" i="54"/>
  <c r="K15" i="54"/>
  <c r="J15" i="54"/>
  <c r="H15" i="54"/>
  <c r="F15" i="54"/>
  <c r="Z14" i="54"/>
  <c r="Y14" i="54"/>
  <c r="X14" i="54"/>
  <c r="U14" i="54"/>
  <c r="V14" i="54" s="1"/>
  <c r="Q14" i="54"/>
  <c r="M14" i="54"/>
  <c r="K14" i="54"/>
  <c r="J14" i="54"/>
  <c r="H14" i="54"/>
  <c r="F14" i="54"/>
  <c r="X13" i="54"/>
  <c r="Y13" i="54" s="1"/>
  <c r="Z13" i="54" s="1"/>
  <c r="AA13" i="54" s="1"/>
  <c r="AB13" i="54" s="1"/>
  <c r="U13" i="54"/>
  <c r="V13" i="54" s="1"/>
  <c r="R13" i="54"/>
  <c r="M13" i="54"/>
  <c r="K13" i="54"/>
  <c r="J13" i="54"/>
  <c r="H13" i="54"/>
  <c r="F13" i="54"/>
  <c r="X12" i="54"/>
  <c r="Y12" i="54" s="1"/>
  <c r="Z12" i="54" s="1"/>
  <c r="V12" i="54"/>
  <c r="AA12" i="54" s="1"/>
  <c r="AB12" i="54" s="1"/>
  <c r="U12" i="54"/>
  <c r="Q12" i="54"/>
  <c r="M12" i="54"/>
  <c r="K12" i="54"/>
  <c r="J12" i="54"/>
  <c r="H12" i="54"/>
  <c r="F12" i="54"/>
  <c r="Y11" i="54"/>
  <c r="Z11" i="54" s="1"/>
  <c r="X11" i="54"/>
  <c r="U11" i="54"/>
  <c r="V11" i="54" s="1"/>
  <c r="AA11" i="54" s="1"/>
  <c r="AB11" i="54" s="1"/>
  <c r="Q11" i="54"/>
  <c r="M11" i="54"/>
  <c r="K11" i="54"/>
  <c r="J11" i="54"/>
  <c r="H11" i="54"/>
  <c r="F11" i="54"/>
  <c r="X10" i="54"/>
  <c r="Y10" i="54" s="1"/>
  <c r="Z10" i="54" s="1"/>
  <c r="V10" i="54"/>
  <c r="U10" i="54"/>
  <c r="M10" i="54"/>
  <c r="K10" i="54"/>
  <c r="J10" i="54"/>
  <c r="H10" i="54"/>
  <c r="F10" i="54"/>
  <c r="X9" i="54"/>
  <c r="Y9" i="54" s="1"/>
  <c r="Z9" i="54" s="1"/>
  <c r="U9" i="54"/>
  <c r="V9" i="54" s="1"/>
  <c r="AA9" i="54" s="1"/>
  <c r="AB9" i="54" s="1"/>
  <c r="M9" i="54"/>
  <c r="K9" i="54"/>
  <c r="J9" i="54"/>
  <c r="H9" i="54"/>
  <c r="F9" i="54"/>
  <c r="X8" i="54"/>
  <c r="Y8" i="54" s="1"/>
  <c r="Z8" i="54" s="1"/>
  <c r="V8" i="54"/>
  <c r="U8" i="54"/>
  <c r="M8" i="54"/>
  <c r="K8" i="54"/>
  <c r="J8" i="54"/>
  <c r="H8" i="54"/>
  <c r="F8" i="54"/>
  <c r="Z7" i="54"/>
  <c r="X7" i="54"/>
  <c r="Y7" i="54" s="1"/>
  <c r="U7" i="54"/>
  <c r="V7" i="54" s="1"/>
  <c r="M7" i="54"/>
  <c r="K7" i="54"/>
  <c r="J7" i="54"/>
  <c r="H7" i="54"/>
  <c r="F7" i="54"/>
  <c r="Y6" i="54"/>
  <c r="Z6" i="54" s="1"/>
  <c r="X6" i="54"/>
  <c r="U6" i="54"/>
  <c r="V6" i="54" s="1"/>
  <c r="AA6" i="54" s="1"/>
  <c r="AB6" i="54" s="1"/>
  <c r="Q6" i="54"/>
  <c r="M6" i="54"/>
  <c r="K6" i="54"/>
  <c r="J6" i="54"/>
  <c r="H6" i="54"/>
  <c r="F6" i="54"/>
  <c r="Z5" i="54"/>
  <c r="X5" i="54"/>
  <c r="Y5" i="54" s="1"/>
  <c r="V5" i="54"/>
  <c r="AA5" i="54" s="1"/>
  <c r="AB5" i="54" s="1"/>
  <c r="U5" i="54"/>
  <c r="Q5" i="54"/>
  <c r="M5" i="54"/>
  <c r="K5" i="54"/>
  <c r="L8" i="54" s="1"/>
  <c r="J5" i="54"/>
  <c r="H5" i="54"/>
  <c r="F5" i="54"/>
  <c r="Y4" i="54"/>
  <c r="Z4" i="54" s="1"/>
  <c r="X4" i="54"/>
  <c r="U4" i="54"/>
  <c r="V4" i="54" s="1"/>
  <c r="AA4" i="54" s="1"/>
  <c r="AB4" i="54" s="1"/>
  <c r="Q4" i="54"/>
  <c r="O4" i="54"/>
  <c r="M4" i="54"/>
  <c r="K4" i="54"/>
  <c r="J4" i="54"/>
  <c r="H4" i="54"/>
  <c r="F4" i="54"/>
  <c r="AA3" i="54"/>
  <c r="AB3" i="54" s="1"/>
  <c r="X3" i="54"/>
  <c r="Y3" i="54" s="1"/>
  <c r="Z3" i="54" s="1"/>
  <c r="U3" i="54"/>
  <c r="V3" i="54" s="1"/>
  <c r="Q3" i="54"/>
  <c r="O3" i="54"/>
  <c r="M3" i="54"/>
  <c r="K3" i="54"/>
  <c r="J3" i="54"/>
  <c r="H3" i="54"/>
  <c r="F3" i="54"/>
  <c r="Y2" i="54"/>
  <c r="Z2" i="54" s="1"/>
  <c r="X2" i="54"/>
  <c r="U2" i="54"/>
  <c r="V2" i="54" s="1"/>
  <c r="Q2" i="54"/>
  <c r="M2" i="54"/>
  <c r="H2" i="54"/>
  <c r="F2" i="54"/>
  <c r="Q1" i="54"/>
  <c r="Y88" i="53"/>
  <c r="Z88" i="53" s="1"/>
  <c r="X88" i="53"/>
  <c r="U88" i="53"/>
  <c r="V88" i="53" s="1"/>
  <c r="AA88" i="53" s="1"/>
  <c r="AB88" i="53" s="1"/>
  <c r="M88" i="53"/>
  <c r="L88" i="53"/>
  <c r="K88" i="53"/>
  <c r="J88" i="53"/>
  <c r="I88" i="53"/>
  <c r="G88" i="53"/>
  <c r="AA87" i="53"/>
  <c r="AB87" i="53" s="1"/>
  <c r="Z87" i="53"/>
  <c r="Y87" i="53"/>
  <c r="X87" i="53"/>
  <c r="U87" i="53"/>
  <c r="V87" i="53" s="1"/>
  <c r="M87" i="53"/>
  <c r="K87" i="53"/>
  <c r="J87" i="53"/>
  <c r="I87" i="53"/>
  <c r="G87" i="53"/>
  <c r="AA86" i="53"/>
  <c r="AB86" i="53" s="1"/>
  <c r="X86" i="53"/>
  <c r="Y86" i="53" s="1"/>
  <c r="Z86" i="53" s="1"/>
  <c r="U86" i="53"/>
  <c r="V86" i="53" s="1"/>
  <c r="M86" i="53"/>
  <c r="K86" i="53"/>
  <c r="J86" i="53"/>
  <c r="I86" i="53"/>
  <c r="G86" i="53"/>
  <c r="Y85" i="53"/>
  <c r="Z85" i="53" s="1"/>
  <c r="X85" i="53"/>
  <c r="V85" i="53"/>
  <c r="AA85" i="53" s="1"/>
  <c r="AB85" i="53" s="1"/>
  <c r="U85" i="53"/>
  <c r="M85" i="53"/>
  <c r="K85" i="53"/>
  <c r="J85" i="53"/>
  <c r="I85" i="53"/>
  <c r="G85" i="53"/>
  <c r="Y84" i="53"/>
  <c r="Z84" i="53" s="1"/>
  <c r="X84" i="53"/>
  <c r="V84" i="53"/>
  <c r="U84" i="53"/>
  <c r="M84" i="53"/>
  <c r="K84" i="53"/>
  <c r="J84" i="53"/>
  <c r="I84" i="53"/>
  <c r="G84" i="53"/>
  <c r="Z83" i="53"/>
  <c r="Y83" i="53"/>
  <c r="X83" i="53"/>
  <c r="U83" i="53"/>
  <c r="V83" i="53" s="1"/>
  <c r="AA83" i="53" s="1"/>
  <c r="AB83" i="53" s="1"/>
  <c r="M83" i="53"/>
  <c r="K83" i="53"/>
  <c r="L87" i="53" s="1"/>
  <c r="J83" i="53"/>
  <c r="I83" i="53"/>
  <c r="G83" i="53"/>
  <c r="Z82" i="53"/>
  <c r="Y82" i="53"/>
  <c r="X82" i="53"/>
  <c r="U82" i="53"/>
  <c r="V82" i="53" s="1"/>
  <c r="M82" i="53"/>
  <c r="L82" i="53"/>
  <c r="K82" i="53"/>
  <c r="J82" i="53"/>
  <c r="I82" i="53"/>
  <c r="G82" i="53"/>
  <c r="X81" i="53"/>
  <c r="Y81" i="53" s="1"/>
  <c r="Z81" i="53" s="1"/>
  <c r="AA81" i="53" s="1"/>
  <c r="AB81" i="53" s="1"/>
  <c r="V81" i="53"/>
  <c r="U81" i="53"/>
  <c r="M81" i="53"/>
  <c r="K81" i="53"/>
  <c r="J81" i="53"/>
  <c r="I81" i="53"/>
  <c r="G81" i="53"/>
  <c r="X80" i="53"/>
  <c r="Y80" i="53" s="1"/>
  <c r="Z80" i="53" s="1"/>
  <c r="AA80" i="53" s="1"/>
  <c r="AB80" i="53" s="1"/>
  <c r="U80" i="53"/>
  <c r="V80" i="53" s="1"/>
  <c r="M80" i="53"/>
  <c r="K80" i="53"/>
  <c r="J80" i="53"/>
  <c r="I80" i="53"/>
  <c r="G80" i="53"/>
  <c r="Y79" i="53"/>
  <c r="Z79" i="53" s="1"/>
  <c r="X79" i="53"/>
  <c r="V79" i="53"/>
  <c r="U79" i="53"/>
  <c r="M79" i="53"/>
  <c r="K79" i="53"/>
  <c r="J79" i="53"/>
  <c r="I79" i="53"/>
  <c r="G79" i="53"/>
  <c r="Z78" i="53"/>
  <c r="X78" i="53"/>
  <c r="Y78" i="53" s="1"/>
  <c r="V78" i="53"/>
  <c r="AA78" i="53" s="1"/>
  <c r="AB78" i="53" s="1"/>
  <c r="U78" i="53"/>
  <c r="M78" i="53"/>
  <c r="K78" i="53"/>
  <c r="J78" i="53"/>
  <c r="I78" i="53"/>
  <c r="G78" i="53"/>
  <c r="Y77" i="53"/>
  <c r="Z77" i="53" s="1"/>
  <c r="X77" i="53"/>
  <c r="V77" i="53"/>
  <c r="AA77" i="53" s="1"/>
  <c r="AB77" i="53" s="1"/>
  <c r="U77" i="53"/>
  <c r="M77" i="53"/>
  <c r="K77" i="53"/>
  <c r="J77" i="53"/>
  <c r="I77" i="53"/>
  <c r="G77" i="53"/>
  <c r="Z76" i="53"/>
  <c r="Y76" i="53"/>
  <c r="X76" i="53"/>
  <c r="U76" i="53"/>
  <c r="V76" i="53" s="1"/>
  <c r="M76" i="53"/>
  <c r="L76" i="53"/>
  <c r="K76" i="53"/>
  <c r="J76" i="53"/>
  <c r="I76" i="53"/>
  <c r="G76" i="53"/>
  <c r="Z75" i="53"/>
  <c r="Y75" i="53"/>
  <c r="X75" i="53"/>
  <c r="U75" i="53"/>
  <c r="V75" i="53" s="1"/>
  <c r="M75" i="53"/>
  <c r="K75" i="53"/>
  <c r="J75" i="53"/>
  <c r="I75" i="53"/>
  <c r="G75" i="53"/>
  <c r="X74" i="53"/>
  <c r="Y74" i="53" s="1"/>
  <c r="Z74" i="53" s="1"/>
  <c r="AA74" i="53" s="1"/>
  <c r="AB74" i="53" s="1"/>
  <c r="U74" i="53"/>
  <c r="V74" i="53" s="1"/>
  <c r="M74" i="53"/>
  <c r="K74" i="53"/>
  <c r="J74" i="53"/>
  <c r="I74" i="53"/>
  <c r="G74" i="53"/>
  <c r="X73" i="53"/>
  <c r="Y73" i="53" s="1"/>
  <c r="Z73" i="53" s="1"/>
  <c r="V73" i="53"/>
  <c r="U73" i="53"/>
  <c r="M73" i="53"/>
  <c r="K73" i="53"/>
  <c r="L75" i="53" s="1"/>
  <c r="J73" i="53"/>
  <c r="I73" i="53"/>
  <c r="G73" i="53"/>
  <c r="Y72" i="53"/>
  <c r="Z72" i="53" s="1"/>
  <c r="X72" i="53"/>
  <c r="V72" i="53"/>
  <c r="AA72" i="53" s="1"/>
  <c r="AB72" i="53" s="1"/>
  <c r="U72" i="53"/>
  <c r="M72" i="53"/>
  <c r="L72" i="53"/>
  <c r="K72" i="53"/>
  <c r="J72" i="53"/>
  <c r="I72" i="53"/>
  <c r="G72" i="53"/>
  <c r="X71" i="53"/>
  <c r="Y71" i="53" s="1"/>
  <c r="Z71" i="53" s="1"/>
  <c r="AA71" i="53" s="1"/>
  <c r="AB71" i="53" s="1"/>
  <c r="U71" i="53"/>
  <c r="V71" i="53" s="1"/>
  <c r="M71" i="53"/>
  <c r="K71" i="53"/>
  <c r="J71" i="53"/>
  <c r="I71" i="53"/>
  <c r="G71" i="53"/>
  <c r="Z70" i="53"/>
  <c r="Y70" i="53"/>
  <c r="X70" i="53"/>
  <c r="U70" i="53"/>
  <c r="V70" i="53" s="1"/>
  <c r="AA70" i="53" s="1"/>
  <c r="AB70" i="53" s="1"/>
  <c r="M70" i="53"/>
  <c r="L70" i="53"/>
  <c r="K70" i="53"/>
  <c r="J70" i="53"/>
  <c r="I70" i="53"/>
  <c r="G70" i="53"/>
  <c r="AA69" i="53"/>
  <c r="AB69" i="53" s="1"/>
  <c r="X69" i="53"/>
  <c r="Y69" i="53" s="1"/>
  <c r="Z69" i="53" s="1"/>
  <c r="V69" i="53"/>
  <c r="U69" i="53"/>
  <c r="M69" i="53"/>
  <c r="L69" i="53"/>
  <c r="K69" i="53"/>
  <c r="L73" i="53" s="1"/>
  <c r="J69" i="53"/>
  <c r="I69" i="53"/>
  <c r="G69" i="53"/>
  <c r="AA68" i="53"/>
  <c r="AB68" i="53" s="1"/>
  <c r="X68" i="53"/>
  <c r="Y68" i="53" s="1"/>
  <c r="Z68" i="53" s="1"/>
  <c r="V68" i="53"/>
  <c r="U68" i="53"/>
  <c r="M68" i="53"/>
  <c r="K68" i="53"/>
  <c r="J68" i="53"/>
  <c r="I68" i="53"/>
  <c r="G68" i="53"/>
  <c r="X67" i="53"/>
  <c r="Y67" i="53" s="1"/>
  <c r="Z67" i="53" s="1"/>
  <c r="V67" i="53"/>
  <c r="U67" i="53"/>
  <c r="M67" i="53"/>
  <c r="K67" i="53"/>
  <c r="J67" i="53"/>
  <c r="I67" i="53"/>
  <c r="G67" i="53"/>
  <c r="Y66" i="53"/>
  <c r="Z66" i="53" s="1"/>
  <c r="X66" i="53"/>
  <c r="U66" i="53"/>
  <c r="V66" i="53" s="1"/>
  <c r="AA66" i="53" s="1"/>
  <c r="AB66" i="53" s="1"/>
  <c r="M66" i="53"/>
  <c r="K66" i="53"/>
  <c r="J66" i="53"/>
  <c r="I66" i="53"/>
  <c r="G66" i="53"/>
  <c r="X65" i="53"/>
  <c r="Y65" i="53" s="1"/>
  <c r="Z65" i="53" s="1"/>
  <c r="V65" i="53"/>
  <c r="U65" i="53"/>
  <c r="M65" i="53"/>
  <c r="K65" i="53"/>
  <c r="L68" i="53" s="1"/>
  <c r="J65" i="53"/>
  <c r="I65" i="53"/>
  <c r="G65" i="53"/>
  <c r="Y64" i="53"/>
  <c r="Z64" i="53" s="1"/>
  <c r="X64" i="53"/>
  <c r="U64" i="53"/>
  <c r="V64" i="53" s="1"/>
  <c r="AA64" i="53" s="1"/>
  <c r="AB64" i="53" s="1"/>
  <c r="M64" i="53"/>
  <c r="L64" i="53"/>
  <c r="K64" i="53"/>
  <c r="J64" i="53"/>
  <c r="I64" i="53"/>
  <c r="G64" i="53"/>
  <c r="AA63" i="53"/>
  <c r="AB63" i="53" s="1"/>
  <c r="Y63" i="53"/>
  <c r="Z63" i="53" s="1"/>
  <c r="X63" i="53"/>
  <c r="V63" i="53"/>
  <c r="U63" i="53"/>
  <c r="M63" i="53"/>
  <c r="K63" i="53"/>
  <c r="J63" i="53"/>
  <c r="I63" i="53"/>
  <c r="G63" i="53"/>
  <c r="Z62" i="53"/>
  <c r="X62" i="53"/>
  <c r="Y62" i="53" s="1"/>
  <c r="V62" i="53"/>
  <c r="U62" i="53"/>
  <c r="M62" i="53"/>
  <c r="K62" i="53"/>
  <c r="L66" i="53" s="1"/>
  <c r="J62" i="53"/>
  <c r="I62" i="53"/>
  <c r="G62" i="53"/>
  <c r="X61" i="53"/>
  <c r="Y61" i="53" s="1"/>
  <c r="Z61" i="53" s="1"/>
  <c r="U61" i="53"/>
  <c r="V61" i="53" s="1"/>
  <c r="AA61" i="53" s="1"/>
  <c r="AB61" i="53" s="1"/>
  <c r="M61" i="53"/>
  <c r="K61" i="53"/>
  <c r="L65" i="53" s="1"/>
  <c r="J61" i="53"/>
  <c r="I61" i="53"/>
  <c r="G61" i="53"/>
  <c r="Z60" i="53"/>
  <c r="X60" i="53"/>
  <c r="Y60" i="53" s="1"/>
  <c r="V60" i="53"/>
  <c r="U60" i="53"/>
  <c r="M60" i="53"/>
  <c r="K60" i="53"/>
  <c r="J60" i="53"/>
  <c r="I60" i="53"/>
  <c r="G60" i="53"/>
  <c r="Z59" i="53"/>
  <c r="X59" i="53"/>
  <c r="Y59" i="53" s="1"/>
  <c r="U59" i="53"/>
  <c r="V59" i="53" s="1"/>
  <c r="AA59" i="53" s="1"/>
  <c r="AB59" i="53" s="1"/>
  <c r="M59" i="53"/>
  <c r="K59" i="53"/>
  <c r="L63" i="53" s="1"/>
  <c r="J59" i="53"/>
  <c r="I59" i="53"/>
  <c r="G59" i="53"/>
  <c r="Z58" i="53"/>
  <c r="Y58" i="53"/>
  <c r="X58" i="53"/>
  <c r="V58" i="53"/>
  <c r="AA58" i="53" s="1"/>
  <c r="AB58" i="53" s="1"/>
  <c r="U58" i="53"/>
  <c r="M58" i="53"/>
  <c r="K58" i="53"/>
  <c r="J58" i="53"/>
  <c r="I58" i="53"/>
  <c r="G58" i="53"/>
  <c r="X57" i="53"/>
  <c r="Y57" i="53" s="1"/>
  <c r="Z57" i="53" s="1"/>
  <c r="V57" i="53"/>
  <c r="AA57" i="53" s="1"/>
  <c r="AB57" i="53" s="1"/>
  <c r="U57" i="53"/>
  <c r="M57" i="53"/>
  <c r="K57" i="53"/>
  <c r="J57" i="53"/>
  <c r="I57" i="53"/>
  <c r="G57" i="53"/>
  <c r="X56" i="53"/>
  <c r="Y56" i="53" s="1"/>
  <c r="Z56" i="53" s="1"/>
  <c r="U56" i="53"/>
  <c r="V56" i="53" s="1"/>
  <c r="AA56" i="53" s="1"/>
  <c r="AB56" i="53" s="1"/>
  <c r="M56" i="53"/>
  <c r="K56" i="53"/>
  <c r="J56" i="53"/>
  <c r="I56" i="53"/>
  <c r="G56" i="53"/>
  <c r="X55" i="53"/>
  <c r="Y55" i="53" s="1"/>
  <c r="Z55" i="53" s="1"/>
  <c r="U55" i="53"/>
  <c r="V55" i="53" s="1"/>
  <c r="AA55" i="53" s="1"/>
  <c r="AB55" i="53" s="1"/>
  <c r="M55" i="53"/>
  <c r="K55" i="53"/>
  <c r="J55" i="53"/>
  <c r="I55" i="53"/>
  <c r="G55" i="53"/>
  <c r="Y54" i="53"/>
  <c r="Z54" i="53" s="1"/>
  <c r="X54" i="53"/>
  <c r="U54" i="53"/>
  <c r="V54" i="53" s="1"/>
  <c r="AA54" i="53" s="1"/>
  <c r="AB54" i="53" s="1"/>
  <c r="M54" i="53"/>
  <c r="K54" i="53"/>
  <c r="J54" i="53"/>
  <c r="I54" i="53"/>
  <c r="G54" i="53"/>
  <c r="Z53" i="53"/>
  <c r="X53" i="53"/>
  <c r="Y53" i="53" s="1"/>
  <c r="V53" i="53"/>
  <c r="AA53" i="53" s="1"/>
  <c r="AB53" i="53" s="1"/>
  <c r="U53" i="53"/>
  <c r="M53" i="53"/>
  <c r="L53" i="53"/>
  <c r="K53" i="53"/>
  <c r="J53" i="53"/>
  <c r="I53" i="53"/>
  <c r="G53" i="53"/>
  <c r="X52" i="53"/>
  <c r="Y52" i="53" s="1"/>
  <c r="Z52" i="53" s="1"/>
  <c r="AA52" i="53" s="1"/>
  <c r="AB52" i="53" s="1"/>
  <c r="U52" i="53"/>
  <c r="V52" i="53" s="1"/>
  <c r="M52" i="53"/>
  <c r="K52" i="53"/>
  <c r="J52" i="53"/>
  <c r="I52" i="53"/>
  <c r="G52" i="53"/>
  <c r="Y51" i="53"/>
  <c r="Z51" i="53" s="1"/>
  <c r="X51" i="53"/>
  <c r="V51" i="53"/>
  <c r="AA51" i="53" s="1"/>
  <c r="AB51" i="53" s="1"/>
  <c r="U51" i="53"/>
  <c r="M51" i="53"/>
  <c r="L51" i="53"/>
  <c r="K51" i="53"/>
  <c r="J51" i="53"/>
  <c r="I51" i="53"/>
  <c r="G51" i="53"/>
  <c r="X50" i="53"/>
  <c r="Y50" i="53" s="1"/>
  <c r="Z50" i="53" s="1"/>
  <c r="V50" i="53"/>
  <c r="U50" i="53"/>
  <c r="M50" i="53"/>
  <c r="K50" i="53"/>
  <c r="J50" i="53"/>
  <c r="I50" i="53"/>
  <c r="G50" i="53"/>
  <c r="AA49" i="53"/>
  <c r="AB49" i="53" s="1"/>
  <c r="X49" i="53"/>
  <c r="Y49" i="53" s="1"/>
  <c r="Z49" i="53" s="1"/>
  <c r="V49" i="53"/>
  <c r="U49" i="53"/>
  <c r="M49" i="53"/>
  <c r="K49" i="53"/>
  <c r="J49" i="53"/>
  <c r="I49" i="53"/>
  <c r="G49" i="53"/>
  <c r="X48" i="53"/>
  <c r="Y48" i="53" s="1"/>
  <c r="Z48" i="53" s="1"/>
  <c r="V48" i="53"/>
  <c r="AA48" i="53" s="1"/>
  <c r="AB48" i="53" s="1"/>
  <c r="U48" i="53"/>
  <c r="M48" i="53"/>
  <c r="K48" i="53"/>
  <c r="L52" i="53" s="1"/>
  <c r="J48" i="53"/>
  <c r="I48" i="53"/>
  <c r="G48" i="53"/>
  <c r="X47" i="53"/>
  <c r="Y47" i="53" s="1"/>
  <c r="Z47" i="53" s="1"/>
  <c r="U47" i="53"/>
  <c r="V47" i="53" s="1"/>
  <c r="M47" i="53"/>
  <c r="K47" i="53"/>
  <c r="J47" i="53"/>
  <c r="I47" i="53"/>
  <c r="G47" i="53"/>
  <c r="Z46" i="53"/>
  <c r="Y46" i="53"/>
  <c r="X46" i="53"/>
  <c r="U46" i="53"/>
  <c r="V46" i="53" s="1"/>
  <c r="AA46" i="53" s="1"/>
  <c r="AB46" i="53" s="1"/>
  <c r="M46" i="53"/>
  <c r="K46" i="53"/>
  <c r="J46" i="53"/>
  <c r="I46" i="53"/>
  <c r="G46" i="53"/>
  <c r="X45" i="53"/>
  <c r="Y45" i="53" s="1"/>
  <c r="Z45" i="53" s="1"/>
  <c r="U45" i="53"/>
  <c r="V45" i="53" s="1"/>
  <c r="AA45" i="53" s="1"/>
  <c r="AB45" i="53" s="1"/>
  <c r="M45" i="53"/>
  <c r="L45" i="53"/>
  <c r="K45" i="53"/>
  <c r="J45" i="53"/>
  <c r="I45" i="53"/>
  <c r="G45" i="53"/>
  <c r="X44" i="53"/>
  <c r="Y44" i="53" s="1"/>
  <c r="Z44" i="53" s="1"/>
  <c r="U44" i="53"/>
  <c r="V44" i="53" s="1"/>
  <c r="AA44" i="53" s="1"/>
  <c r="AB44" i="53" s="1"/>
  <c r="M44" i="53"/>
  <c r="K44" i="53"/>
  <c r="J44" i="53"/>
  <c r="X43" i="53"/>
  <c r="Y43" i="53" s="1"/>
  <c r="Z43" i="53" s="1"/>
  <c r="U43" i="53"/>
  <c r="V43" i="53" s="1"/>
  <c r="AA43" i="53" s="1"/>
  <c r="AB43" i="53" s="1"/>
  <c r="M43" i="53"/>
  <c r="K43" i="53"/>
  <c r="J43" i="53"/>
  <c r="H43" i="53"/>
  <c r="F43" i="53"/>
  <c r="X42" i="53"/>
  <c r="Y42" i="53" s="1"/>
  <c r="Z42" i="53" s="1"/>
  <c r="U42" i="53"/>
  <c r="V42" i="53" s="1"/>
  <c r="AA42" i="53" s="1"/>
  <c r="AB42" i="53" s="1"/>
  <c r="M42" i="53"/>
  <c r="K42" i="53"/>
  <c r="J42" i="53"/>
  <c r="H42" i="53"/>
  <c r="F42" i="53"/>
  <c r="X41" i="53"/>
  <c r="Y41" i="53" s="1"/>
  <c r="Z41" i="53" s="1"/>
  <c r="U41" i="53"/>
  <c r="V41" i="53" s="1"/>
  <c r="M41" i="53"/>
  <c r="K41" i="53"/>
  <c r="J41" i="53"/>
  <c r="H41" i="53"/>
  <c r="F41" i="53"/>
  <c r="AA40" i="53"/>
  <c r="AB40" i="53" s="1"/>
  <c r="Y40" i="53"/>
  <c r="Z40" i="53" s="1"/>
  <c r="X40" i="53"/>
  <c r="V40" i="53"/>
  <c r="U40" i="53"/>
  <c r="M40" i="53"/>
  <c r="K40" i="53"/>
  <c r="J40" i="53"/>
  <c r="H40" i="53"/>
  <c r="F40" i="53"/>
  <c r="Z39" i="53"/>
  <c r="AA39" i="53" s="1"/>
  <c r="AB39" i="53" s="1"/>
  <c r="X39" i="53"/>
  <c r="Y39" i="53" s="1"/>
  <c r="V39" i="53"/>
  <c r="U39" i="53"/>
  <c r="M39" i="53"/>
  <c r="L39" i="53"/>
  <c r="K39" i="53"/>
  <c r="J39" i="53"/>
  <c r="H39" i="53"/>
  <c r="F39" i="53"/>
  <c r="Y38" i="53"/>
  <c r="Z38" i="53" s="1"/>
  <c r="AA38" i="53" s="1"/>
  <c r="AB38" i="53" s="1"/>
  <c r="X38" i="53"/>
  <c r="U38" i="53"/>
  <c r="V38" i="53" s="1"/>
  <c r="M38" i="53"/>
  <c r="L38" i="53"/>
  <c r="K38" i="53"/>
  <c r="J38" i="53"/>
  <c r="H38" i="53"/>
  <c r="F38" i="53"/>
  <c r="Y37" i="53"/>
  <c r="Z37" i="53" s="1"/>
  <c r="X37" i="53"/>
  <c r="U37" i="53"/>
  <c r="V37" i="53" s="1"/>
  <c r="M37" i="53"/>
  <c r="K37" i="53"/>
  <c r="J37" i="53"/>
  <c r="H37" i="53"/>
  <c r="F37" i="53"/>
  <c r="Z36" i="53"/>
  <c r="X36" i="53"/>
  <c r="Y36" i="53" s="1"/>
  <c r="V36" i="53"/>
  <c r="U36" i="53"/>
  <c r="M36" i="53"/>
  <c r="K36" i="53"/>
  <c r="J36" i="53"/>
  <c r="H36" i="53"/>
  <c r="F36" i="53"/>
  <c r="X35" i="53"/>
  <c r="Y35" i="53" s="1"/>
  <c r="Z35" i="53" s="1"/>
  <c r="U35" i="53"/>
  <c r="V35" i="53" s="1"/>
  <c r="AA35" i="53" s="1"/>
  <c r="AB35" i="53" s="1"/>
  <c r="M35" i="53"/>
  <c r="L35" i="53"/>
  <c r="K35" i="53"/>
  <c r="J35" i="53"/>
  <c r="H35" i="53"/>
  <c r="F35" i="53"/>
  <c r="X34" i="53"/>
  <c r="Y34" i="53" s="1"/>
  <c r="Z34" i="53" s="1"/>
  <c r="V34" i="53"/>
  <c r="U34" i="53"/>
  <c r="M34" i="53"/>
  <c r="L34" i="53"/>
  <c r="K34" i="53"/>
  <c r="J34" i="53"/>
  <c r="H34" i="53"/>
  <c r="F34" i="53"/>
  <c r="X33" i="53"/>
  <c r="Y33" i="53" s="1"/>
  <c r="Z33" i="53" s="1"/>
  <c r="AA33" i="53" s="1"/>
  <c r="AB33" i="53" s="1"/>
  <c r="U33" i="53"/>
  <c r="V33" i="53" s="1"/>
  <c r="M33" i="53"/>
  <c r="K33" i="53"/>
  <c r="L37" i="53" s="1"/>
  <c r="J33" i="53"/>
  <c r="H33" i="53"/>
  <c r="F33" i="53"/>
  <c r="Z32" i="53"/>
  <c r="Y32" i="53"/>
  <c r="X32" i="53"/>
  <c r="U32" i="53"/>
  <c r="V32" i="53" s="1"/>
  <c r="AA32" i="53" s="1"/>
  <c r="AB32" i="53" s="1"/>
  <c r="M32" i="53"/>
  <c r="L32" i="53"/>
  <c r="K32" i="53"/>
  <c r="J32" i="53"/>
  <c r="H32" i="53"/>
  <c r="F32" i="53"/>
  <c r="X31" i="53"/>
  <c r="Y31" i="53" s="1"/>
  <c r="Z31" i="53" s="1"/>
  <c r="U31" i="53"/>
  <c r="V31" i="53" s="1"/>
  <c r="AA31" i="53" s="1"/>
  <c r="AB31" i="53" s="1"/>
  <c r="M31" i="53"/>
  <c r="L31" i="53"/>
  <c r="K31" i="53"/>
  <c r="J31" i="53"/>
  <c r="H31" i="53"/>
  <c r="F31" i="53"/>
  <c r="X30" i="53"/>
  <c r="Y30" i="53" s="1"/>
  <c r="Z30" i="53" s="1"/>
  <c r="U30" i="53"/>
  <c r="V30" i="53" s="1"/>
  <c r="AA30" i="53" s="1"/>
  <c r="AB30" i="53" s="1"/>
  <c r="M30" i="53"/>
  <c r="K30" i="53"/>
  <c r="J30" i="53"/>
  <c r="H30" i="53"/>
  <c r="F30" i="53"/>
  <c r="X29" i="53"/>
  <c r="Y29" i="53" s="1"/>
  <c r="Z29" i="53" s="1"/>
  <c r="U29" i="53"/>
  <c r="V29" i="53" s="1"/>
  <c r="M29" i="53"/>
  <c r="K29" i="53"/>
  <c r="J29" i="53"/>
  <c r="H29" i="53"/>
  <c r="F29" i="53"/>
  <c r="X28" i="53"/>
  <c r="Y28" i="53" s="1"/>
  <c r="Z28" i="53" s="1"/>
  <c r="U28" i="53"/>
  <c r="V28" i="53" s="1"/>
  <c r="M28" i="53"/>
  <c r="K28" i="53"/>
  <c r="J28" i="53"/>
  <c r="H28" i="53"/>
  <c r="F28" i="53"/>
  <c r="AA27" i="53"/>
  <c r="AB27" i="53" s="1"/>
  <c r="Y27" i="53"/>
  <c r="Z27" i="53" s="1"/>
  <c r="X27" i="53"/>
  <c r="U27" i="53"/>
  <c r="V27" i="53" s="1"/>
  <c r="M27" i="53"/>
  <c r="K27" i="53"/>
  <c r="J27" i="53"/>
  <c r="H27" i="53"/>
  <c r="F27" i="53"/>
  <c r="X26" i="53"/>
  <c r="Y26" i="53" s="1"/>
  <c r="Z26" i="53" s="1"/>
  <c r="U26" i="53"/>
  <c r="V26" i="53" s="1"/>
  <c r="AA26" i="53" s="1"/>
  <c r="AB26" i="53" s="1"/>
  <c r="M26" i="53"/>
  <c r="K26" i="53"/>
  <c r="J26" i="53"/>
  <c r="H26" i="53"/>
  <c r="F26" i="53"/>
  <c r="Y25" i="53"/>
  <c r="Z25" i="53" s="1"/>
  <c r="X25" i="53"/>
  <c r="V25" i="53"/>
  <c r="AA25" i="53" s="1"/>
  <c r="AB25" i="53" s="1"/>
  <c r="U25" i="53"/>
  <c r="M25" i="53"/>
  <c r="K25" i="53"/>
  <c r="J25" i="53"/>
  <c r="H25" i="53"/>
  <c r="F25" i="53"/>
  <c r="Y24" i="53"/>
  <c r="Z24" i="53" s="1"/>
  <c r="X24" i="53"/>
  <c r="U24" i="53"/>
  <c r="V24" i="53" s="1"/>
  <c r="AA24" i="53" s="1"/>
  <c r="AB24" i="53" s="1"/>
  <c r="M24" i="53"/>
  <c r="K24" i="53"/>
  <c r="J24" i="53"/>
  <c r="H24" i="53"/>
  <c r="F24" i="53"/>
  <c r="X23" i="53"/>
  <c r="Y23" i="53" s="1"/>
  <c r="Z23" i="53" s="1"/>
  <c r="U23" i="53"/>
  <c r="V23" i="53" s="1"/>
  <c r="M23" i="53"/>
  <c r="K23" i="53"/>
  <c r="J23" i="53"/>
  <c r="H23" i="53"/>
  <c r="F23" i="53"/>
  <c r="AA22" i="53"/>
  <c r="AB22" i="53" s="1"/>
  <c r="Y22" i="53"/>
  <c r="Z22" i="53" s="1"/>
  <c r="X22" i="53"/>
  <c r="V22" i="53"/>
  <c r="U22" i="53"/>
  <c r="M22" i="53"/>
  <c r="K22" i="53"/>
  <c r="J22" i="53"/>
  <c r="H22" i="53"/>
  <c r="F22" i="53"/>
  <c r="AA21" i="53"/>
  <c r="AB21" i="53" s="1"/>
  <c r="Y21" i="53"/>
  <c r="Z21" i="53" s="1"/>
  <c r="X21" i="53"/>
  <c r="V21" i="53"/>
  <c r="U21" i="53"/>
  <c r="S21" i="53"/>
  <c r="R21" i="53"/>
  <c r="Q21" i="53"/>
  <c r="M21" i="53"/>
  <c r="K21" i="53"/>
  <c r="L25" i="53" s="1"/>
  <c r="J21" i="53"/>
  <c r="H21" i="53"/>
  <c r="F21" i="53"/>
  <c r="Z20" i="53"/>
  <c r="X20" i="53"/>
  <c r="Y20" i="53" s="1"/>
  <c r="V20" i="53"/>
  <c r="AA20" i="53" s="1"/>
  <c r="AB20" i="53" s="1"/>
  <c r="U20" i="53"/>
  <c r="M20" i="53"/>
  <c r="K20" i="53"/>
  <c r="J20" i="53"/>
  <c r="H20" i="53"/>
  <c r="F20" i="53"/>
  <c r="X19" i="53"/>
  <c r="Y19" i="53" s="1"/>
  <c r="Z19" i="53" s="1"/>
  <c r="U19" i="53"/>
  <c r="V19" i="53" s="1"/>
  <c r="AA19" i="53" s="1"/>
  <c r="AB19" i="53" s="1"/>
  <c r="M19" i="53"/>
  <c r="L19" i="53"/>
  <c r="K19" i="53"/>
  <c r="J19" i="53"/>
  <c r="H19" i="53"/>
  <c r="F19" i="53"/>
  <c r="Y18" i="53"/>
  <c r="Z18" i="53" s="1"/>
  <c r="X18" i="53"/>
  <c r="V18" i="53"/>
  <c r="AA18" i="53" s="1"/>
  <c r="AB18" i="53" s="1"/>
  <c r="U18" i="53"/>
  <c r="O18" i="53"/>
  <c r="M18" i="53"/>
  <c r="K18" i="53"/>
  <c r="J18" i="53"/>
  <c r="H18" i="53"/>
  <c r="F18" i="53"/>
  <c r="X17" i="53"/>
  <c r="Y17" i="53" s="1"/>
  <c r="Z17" i="53" s="1"/>
  <c r="V17" i="53"/>
  <c r="AA17" i="53" s="1"/>
  <c r="AB17" i="53" s="1"/>
  <c r="U17" i="53"/>
  <c r="Q17" i="53"/>
  <c r="M17" i="53"/>
  <c r="K17" i="53"/>
  <c r="L20" i="53" s="1"/>
  <c r="J17" i="53"/>
  <c r="H17" i="53"/>
  <c r="F17" i="53"/>
  <c r="Y16" i="53"/>
  <c r="Z16" i="53" s="1"/>
  <c r="X16" i="53"/>
  <c r="V16" i="53"/>
  <c r="AA16" i="53" s="1"/>
  <c r="AB16" i="53" s="1"/>
  <c r="U16" i="53"/>
  <c r="Q16" i="53"/>
  <c r="R16" i="53" s="1"/>
  <c r="O16" i="53"/>
  <c r="M16" i="53"/>
  <c r="K16" i="53"/>
  <c r="J16" i="53"/>
  <c r="H16" i="53"/>
  <c r="F16" i="53"/>
  <c r="AA15" i="53"/>
  <c r="AB15" i="53" s="1"/>
  <c r="X15" i="53"/>
  <c r="Y15" i="53" s="1"/>
  <c r="Z15" i="53" s="1"/>
  <c r="V15" i="53"/>
  <c r="U15" i="53"/>
  <c r="R15" i="53"/>
  <c r="Q15" i="53"/>
  <c r="O15" i="53"/>
  <c r="M15" i="53"/>
  <c r="K15" i="53"/>
  <c r="J15" i="53"/>
  <c r="H15" i="53"/>
  <c r="F15" i="53"/>
  <c r="Y14" i="53"/>
  <c r="Z14" i="53" s="1"/>
  <c r="X14" i="53"/>
  <c r="V14" i="53"/>
  <c r="AA14" i="53" s="1"/>
  <c r="AB14" i="53" s="1"/>
  <c r="U14" i="53"/>
  <c r="Q14" i="53"/>
  <c r="M14" i="53"/>
  <c r="K14" i="53"/>
  <c r="L18" i="53" s="1"/>
  <c r="J14" i="53"/>
  <c r="H14" i="53"/>
  <c r="F14" i="53"/>
  <c r="Y13" i="53"/>
  <c r="Z13" i="53" s="1"/>
  <c r="X13" i="53"/>
  <c r="U13" i="53"/>
  <c r="V13" i="53" s="1"/>
  <c r="AA13" i="53" s="1"/>
  <c r="AB13" i="53" s="1"/>
  <c r="R13" i="53"/>
  <c r="M13" i="53"/>
  <c r="L13" i="53"/>
  <c r="K13" i="53"/>
  <c r="L17" i="53" s="1"/>
  <c r="J13" i="53"/>
  <c r="H13" i="53"/>
  <c r="F13" i="53"/>
  <c r="Y12" i="53"/>
  <c r="Z12" i="53" s="1"/>
  <c r="AA12" i="53" s="1"/>
  <c r="AB12" i="53" s="1"/>
  <c r="X12" i="53"/>
  <c r="U12" i="53"/>
  <c r="V12" i="53" s="1"/>
  <c r="Q12" i="53"/>
  <c r="M12" i="53"/>
  <c r="K12" i="53"/>
  <c r="L15" i="53" s="1"/>
  <c r="J12" i="53"/>
  <c r="H12" i="53"/>
  <c r="F12" i="53"/>
  <c r="X11" i="53"/>
  <c r="Y11" i="53" s="1"/>
  <c r="Z11" i="53" s="1"/>
  <c r="V11" i="53"/>
  <c r="U11" i="53"/>
  <c r="Q11" i="53"/>
  <c r="M11" i="53"/>
  <c r="L11" i="53"/>
  <c r="K11" i="53"/>
  <c r="J11" i="53"/>
  <c r="H11" i="53"/>
  <c r="F11" i="53"/>
  <c r="X10" i="53"/>
  <c r="Y10" i="53" s="1"/>
  <c r="Z10" i="53" s="1"/>
  <c r="U10" i="53"/>
  <c r="V10" i="53" s="1"/>
  <c r="AA10" i="53" s="1"/>
  <c r="AB10" i="53" s="1"/>
  <c r="M10" i="53"/>
  <c r="K10" i="53"/>
  <c r="J10" i="53"/>
  <c r="H10" i="53"/>
  <c r="F10" i="53"/>
  <c r="X9" i="53"/>
  <c r="Y9" i="53" s="1"/>
  <c r="Z9" i="53" s="1"/>
  <c r="V9" i="53"/>
  <c r="U9" i="53"/>
  <c r="M9" i="53"/>
  <c r="K9" i="53"/>
  <c r="J9" i="53"/>
  <c r="H9" i="53"/>
  <c r="F9" i="53"/>
  <c r="X8" i="53"/>
  <c r="Y8" i="53" s="1"/>
  <c r="Z8" i="53" s="1"/>
  <c r="V8" i="53"/>
  <c r="AA8" i="53" s="1"/>
  <c r="AB8" i="53" s="1"/>
  <c r="U8" i="53"/>
  <c r="M8" i="53"/>
  <c r="K8" i="53"/>
  <c r="J8" i="53"/>
  <c r="H8" i="53"/>
  <c r="F8" i="53"/>
  <c r="X7" i="53"/>
  <c r="Y7" i="53" s="1"/>
  <c r="Z7" i="53" s="1"/>
  <c r="AA7" i="53" s="1"/>
  <c r="AB7" i="53" s="1"/>
  <c r="U7" i="53"/>
  <c r="V7" i="53" s="1"/>
  <c r="M7" i="53"/>
  <c r="K7" i="53"/>
  <c r="J7" i="53"/>
  <c r="H7" i="53"/>
  <c r="F7" i="53"/>
  <c r="Y6" i="53"/>
  <c r="Z6" i="53" s="1"/>
  <c r="AA6" i="53" s="1"/>
  <c r="AB6" i="53" s="1"/>
  <c r="X6" i="53"/>
  <c r="V6" i="53"/>
  <c r="U6" i="53"/>
  <c r="Q6" i="53"/>
  <c r="M6" i="53"/>
  <c r="K6" i="53"/>
  <c r="J6" i="53"/>
  <c r="H6" i="53"/>
  <c r="F6" i="53"/>
  <c r="X5" i="53"/>
  <c r="Y5" i="53" s="1"/>
  <c r="Z5" i="53" s="1"/>
  <c r="V5" i="53"/>
  <c r="U5" i="53"/>
  <c r="Q5" i="53"/>
  <c r="M5" i="53"/>
  <c r="K5" i="53"/>
  <c r="J5" i="53"/>
  <c r="H5" i="53"/>
  <c r="F5" i="53"/>
  <c r="X4" i="53"/>
  <c r="Y4" i="53" s="1"/>
  <c r="Z4" i="53" s="1"/>
  <c r="V4" i="53"/>
  <c r="U4" i="53"/>
  <c r="Q4" i="53"/>
  <c r="O4" i="53"/>
  <c r="M4" i="53"/>
  <c r="K4" i="53"/>
  <c r="J4" i="53"/>
  <c r="H4" i="53"/>
  <c r="F4" i="53"/>
  <c r="Y3" i="53"/>
  <c r="Z3" i="53" s="1"/>
  <c r="X3" i="53"/>
  <c r="U3" i="53"/>
  <c r="V3" i="53" s="1"/>
  <c r="Q3" i="53"/>
  <c r="O3" i="53"/>
  <c r="M3" i="53"/>
  <c r="K3" i="53"/>
  <c r="J3" i="53"/>
  <c r="H3" i="53"/>
  <c r="F3" i="53"/>
  <c r="Z2" i="53"/>
  <c r="X2" i="53"/>
  <c r="Y2" i="53" s="1"/>
  <c r="V2" i="53"/>
  <c r="AA2" i="53" s="1"/>
  <c r="AB2" i="53" s="1"/>
  <c r="U2" i="53"/>
  <c r="Q2" i="53"/>
  <c r="M2" i="53"/>
  <c r="H2" i="53"/>
  <c r="F2" i="53"/>
  <c r="Q1" i="53"/>
  <c r="X35" i="52"/>
  <c r="Y35" i="52" s="1"/>
  <c r="Z35" i="52" s="1"/>
  <c r="U35" i="52"/>
  <c r="V35" i="52" s="1"/>
  <c r="M35" i="52"/>
  <c r="K35" i="52"/>
  <c r="J35" i="52"/>
  <c r="I35" i="52"/>
  <c r="G35" i="52"/>
  <c r="X34" i="52"/>
  <c r="Y34" i="52" s="1"/>
  <c r="Z34" i="52" s="1"/>
  <c r="V34" i="52"/>
  <c r="AA34" i="52" s="1"/>
  <c r="AB34" i="52" s="1"/>
  <c r="U34" i="52"/>
  <c r="M34" i="52"/>
  <c r="K34" i="52"/>
  <c r="J34" i="52"/>
  <c r="I34" i="52"/>
  <c r="G34" i="52"/>
  <c r="X33" i="52"/>
  <c r="Y33" i="52" s="1"/>
  <c r="Z33" i="52" s="1"/>
  <c r="U33" i="52"/>
  <c r="V33" i="52" s="1"/>
  <c r="M33" i="52"/>
  <c r="K33" i="52"/>
  <c r="J33" i="52"/>
  <c r="I33" i="52"/>
  <c r="G33" i="52"/>
  <c r="Y32" i="52"/>
  <c r="Z32" i="52" s="1"/>
  <c r="X32" i="52"/>
  <c r="U32" i="52"/>
  <c r="V32" i="52" s="1"/>
  <c r="M32" i="52"/>
  <c r="K32" i="52"/>
  <c r="J32" i="52"/>
  <c r="I32" i="52"/>
  <c r="G32" i="52"/>
  <c r="Z31" i="52"/>
  <c r="AA31" i="52" s="1"/>
  <c r="AB31" i="52" s="1"/>
  <c r="Y31" i="52"/>
  <c r="X31" i="52"/>
  <c r="V31" i="52"/>
  <c r="U31" i="52"/>
  <c r="M31" i="52"/>
  <c r="K31" i="52"/>
  <c r="L34" i="52" s="1"/>
  <c r="J31" i="52"/>
  <c r="I31" i="52"/>
  <c r="G31" i="52"/>
  <c r="AA30" i="52"/>
  <c r="AB30" i="52" s="1"/>
  <c r="X30" i="52"/>
  <c r="Y30" i="52" s="1"/>
  <c r="Z30" i="52" s="1"/>
  <c r="U30" i="52"/>
  <c r="V30" i="52" s="1"/>
  <c r="M30" i="52"/>
  <c r="K30" i="52"/>
  <c r="J30" i="52"/>
  <c r="I30" i="52"/>
  <c r="G30" i="52"/>
  <c r="Z29" i="52"/>
  <c r="Y29" i="52"/>
  <c r="X29" i="52"/>
  <c r="U29" i="52"/>
  <c r="V29" i="52" s="1"/>
  <c r="AA29" i="52" s="1"/>
  <c r="AB29" i="52" s="1"/>
  <c r="M29" i="52"/>
  <c r="K29" i="52"/>
  <c r="J29" i="52"/>
  <c r="I29" i="52"/>
  <c r="G29" i="52"/>
  <c r="AA28" i="52"/>
  <c r="AB28" i="52" s="1"/>
  <c r="X28" i="52"/>
  <c r="Y28" i="52" s="1"/>
  <c r="Z28" i="52" s="1"/>
  <c r="V28" i="52"/>
  <c r="U28" i="52"/>
  <c r="M28" i="52"/>
  <c r="K28" i="52"/>
  <c r="L32" i="52" s="1"/>
  <c r="J28" i="52"/>
  <c r="I28" i="52"/>
  <c r="G28" i="52"/>
  <c r="X27" i="52"/>
  <c r="Y27" i="52" s="1"/>
  <c r="Z27" i="52" s="1"/>
  <c r="U27" i="52"/>
  <c r="V27" i="52" s="1"/>
  <c r="AA27" i="52" s="1"/>
  <c r="AB27" i="52" s="1"/>
  <c r="M27" i="52"/>
  <c r="K27" i="52"/>
  <c r="L30" i="52" s="1"/>
  <c r="J27" i="52"/>
  <c r="I27" i="52"/>
  <c r="G27" i="52"/>
  <c r="X26" i="52"/>
  <c r="Y26" i="52" s="1"/>
  <c r="Z26" i="52" s="1"/>
  <c r="V26" i="52"/>
  <c r="AA26" i="52" s="1"/>
  <c r="AB26" i="52" s="1"/>
  <c r="U26" i="52"/>
  <c r="M26" i="52"/>
  <c r="K26" i="52"/>
  <c r="L27" i="52" s="1"/>
  <c r="J26" i="52"/>
  <c r="I26" i="52"/>
  <c r="G26" i="52"/>
  <c r="Z25" i="52"/>
  <c r="X25" i="52"/>
  <c r="Y25" i="52" s="1"/>
  <c r="U25" i="52"/>
  <c r="V25" i="52" s="1"/>
  <c r="AA25" i="52" s="1"/>
  <c r="AB25" i="52" s="1"/>
  <c r="M25" i="52"/>
  <c r="L25" i="52"/>
  <c r="K25" i="52"/>
  <c r="J25" i="52"/>
  <c r="I25" i="52"/>
  <c r="G25" i="52"/>
  <c r="Y24" i="52"/>
  <c r="Z24" i="52" s="1"/>
  <c r="X24" i="52"/>
  <c r="U24" i="52"/>
  <c r="V24" i="52" s="1"/>
  <c r="M24" i="52"/>
  <c r="L24" i="52"/>
  <c r="K24" i="52"/>
  <c r="L26" i="52" s="1"/>
  <c r="J24" i="52"/>
  <c r="I24" i="52"/>
  <c r="G24" i="52"/>
  <c r="Y23" i="52"/>
  <c r="Z23" i="52" s="1"/>
  <c r="X23" i="52"/>
  <c r="U23" i="52"/>
  <c r="V23" i="52" s="1"/>
  <c r="M23" i="52"/>
  <c r="K23" i="52"/>
  <c r="J23" i="52"/>
  <c r="Y22" i="52"/>
  <c r="Z22" i="52" s="1"/>
  <c r="X22" i="52"/>
  <c r="V22" i="52"/>
  <c r="AA22" i="52" s="1"/>
  <c r="AB22" i="52" s="1"/>
  <c r="U22" i="52"/>
  <c r="M22" i="52"/>
  <c r="K22" i="52"/>
  <c r="J22" i="52"/>
  <c r="H22" i="52"/>
  <c r="F22" i="52"/>
  <c r="Z21" i="52"/>
  <c r="X21" i="52"/>
  <c r="Y21" i="52" s="1"/>
  <c r="U21" i="52"/>
  <c r="V21" i="52" s="1"/>
  <c r="AA21" i="52" s="1"/>
  <c r="AB21" i="52" s="1"/>
  <c r="S21" i="52"/>
  <c r="Q21" i="52" s="1"/>
  <c r="M21" i="52"/>
  <c r="K21" i="52"/>
  <c r="J21" i="52"/>
  <c r="H21" i="52"/>
  <c r="F21" i="52"/>
  <c r="Z20" i="52"/>
  <c r="AA20" i="52" s="1"/>
  <c r="AB20" i="52" s="1"/>
  <c r="X20" i="52"/>
  <c r="Y20" i="52" s="1"/>
  <c r="U20" i="52"/>
  <c r="V20" i="52" s="1"/>
  <c r="M20" i="52"/>
  <c r="K20" i="52"/>
  <c r="J20" i="52"/>
  <c r="H20" i="52"/>
  <c r="F20" i="52"/>
  <c r="X19" i="52"/>
  <c r="Y19" i="52" s="1"/>
  <c r="Z19" i="52" s="1"/>
  <c r="U19" i="52"/>
  <c r="V19" i="52" s="1"/>
  <c r="M19" i="52"/>
  <c r="K19" i="52"/>
  <c r="L23" i="52" s="1"/>
  <c r="J19" i="52"/>
  <c r="H19" i="52"/>
  <c r="F19" i="52"/>
  <c r="X18" i="52"/>
  <c r="Y18" i="52" s="1"/>
  <c r="Z18" i="52" s="1"/>
  <c r="U18" i="52"/>
  <c r="V18" i="52" s="1"/>
  <c r="AA18" i="52" s="1"/>
  <c r="AB18" i="52" s="1"/>
  <c r="O18" i="52"/>
  <c r="M18" i="52"/>
  <c r="K18" i="52"/>
  <c r="J18" i="52"/>
  <c r="H18" i="52"/>
  <c r="F18" i="52"/>
  <c r="AA17" i="52"/>
  <c r="AB17" i="52" s="1"/>
  <c r="X17" i="52"/>
  <c r="Y17" i="52" s="1"/>
  <c r="Z17" i="52" s="1"/>
  <c r="U17" i="52"/>
  <c r="V17" i="52" s="1"/>
  <c r="Q17" i="52"/>
  <c r="M17" i="52"/>
  <c r="L17" i="52"/>
  <c r="K17" i="52"/>
  <c r="J17" i="52"/>
  <c r="H17" i="52"/>
  <c r="F17" i="52"/>
  <c r="Y16" i="52"/>
  <c r="Z16" i="52" s="1"/>
  <c r="AA16" i="52" s="1"/>
  <c r="AB16" i="52" s="1"/>
  <c r="X16" i="52"/>
  <c r="U16" i="52"/>
  <c r="V16" i="52" s="1"/>
  <c r="R16" i="52"/>
  <c r="Q16" i="52"/>
  <c r="O16" i="52"/>
  <c r="M16" i="52"/>
  <c r="K16" i="52"/>
  <c r="J16" i="52"/>
  <c r="H16" i="52"/>
  <c r="F16" i="52"/>
  <c r="Z15" i="52"/>
  <c r="Y15" i="52"/>
  <c r="X15" i="52"/>
  <c r="U15" i="52"/>
  <c r="V15" i="52" s="1"/>
  <c r="AA15" i="52" s="1"/>
  <c r="AB15" i="52" s="1"/>
  <c r="R15" i="52"/>
  <c r="R20" i="52" s="1"/>
  <c r="S20" i="52" s="1"/>
  <c r="Q20" i="52" s="1"/>
  <c r="Q15" i="52"/>
  <c r="O15" i="52"/>
  <c r="M15" i="52"/>
  <c r="L15" i="52"/>
  <c r="K15" i="52"/>
  <c r="J15" i="52"/>
  <c r="H15" i="52"/>
  <c r="F15" i="52"/>
  <c r="AA14" i="52"/>
  <c r="AB14" i="52" s="1"/>
  <c r="Y14" i="52"/>
  <c r="Z14" i="52" s="1"/>
  <c r="X14" i="52"/>
  <c r="U14" i="52"/>
  <c r="V14" i="52" s="1"/>
  <c r="Q14" i="52"/>
  <c r="M14" i="52"/>
  <c r="K14" i="52"/>
  <c r="J14" i="52"/>
  <c r="H14" i="52"/>
  <c r="F14" i="52"/>
  <c r="X13" i="52"/>
  <c r="Y13" i="52" s="1"/>
  <c r="Z13" i="52" s="1"/>
  <c r="V13" i="52"/>
  <c r="AA13" i="52" s="1"/>
  <c r="AB13" i="52" s="1"/>
  <c r="U13" i="52"/>
  <c r="R13" i="52"/>
  <c r="M13" i="52"/>
  <c r="K13" i="52"/>
  <c r="J13" i="52"/>
  <c r="H13" i="52"/>
  <c r="F13" i="52"/>
  <c r="AA12" i="52"/>
  <c r="AB12" i="52" s="1"/>
  <c r="X12" i="52"/>
  <c r="Y12" i="52" s="1"/>
  <c r="Z12" i="52" s="1"/>
  <c r="U12" i="52"/>
  <c r="V12" i="52" s="1"/>
  <c r="Q12" i="52"/>
  <c r="R21" i="52" s="1"/>
  <c r="M12" i="52"/>
  <c r="K12" i="52"/>
  <c r="L16" i="52" s="1"/>
  <c r="J12" i="52"/>
  <c r="H12" i="52"/>
  <c r="F12" i="52"/>
  <c r="X11" i="52"/>
  <c r="Y11" i="52" s="1"/>
  <c r="Z11" i="52" s="1"/>
  <c r="AA11" i="52" s="1"/>
  <c r="AB11" i="52" s="1"/>
  <c r="V11" i="52"/>
  <c r="U11" i="52"/>
  <c r="Q11" i="52"/>
  <c r="M11" i="52"/>
  <c r="L11" i="52"/>
  <c r="K11" i="52"/>
  <c r="J11" i="52"/>
  <c r="H11" i="52"/>
  <c r="F11" i="52"/>
  <c r="Z10" i="52"/>
  <c r="Y10" i="52"/>
  <c r="X10" i="52"/>
  <c r="V10" i="52"/>
  <c r="AA10" i="52" s="1"/>
  <c r="AB10" i="52" s="1"/>
  <c r="U10" i="52"/>
  <c r="M10" i="52"/>
  <c r="K10" i="52"/>
  <c r="L14" i="52" s="1"/>
  <c r="J10" i="52"/>
  <c r="H10" i="52"/>
  <c r="F10" i="52"/>
  <c r="Z9" i="52"/>
  <c r="X9" i="52"/>
  <c r="Y9" i="52" s="1"/>
  <c r="U9" i="52"/>
  <c r="V9" i="52" s="1"/>
  <c r="AA9" i="52" s="1"/>
  <c r="AB9" i="52" s="1"/>
  <c r="M9" i="52"/>
  <c r="K9" i="52"/>
  <c r="L13" i="52" s="1"/>
  <c r="J9" i="52"/>
  <c r="H9" i="52"/>
  <c r="F9" i="52"/>
  <c r="AB8" i="52"/>
  <c r="Y8" i="52"/>
  <c r="Z8" i="52" s="1"/>
  <c r="X8" i="52"/>
  <c r="V8" i="52"/>
  <c r="AA8" i="52" s="1"/>
  <c r="U8" i="52"/>
  <c r="M8" i="52"/>
  <c r="K8" i="52"/>
  <c r="L12" i="52" s="1"/>
  <c r="J8" i="52"/>
  <c r="H8" i="52"/>
  <c r="F8" i="52"/>
  <c r="Y7" i="52"/>
  <c r="Z7" i="52" s="1"/>
  <c r="X7" i="52"/>
  <c r="U7" i="52"/>
  <c r="V7" i="52" s="1"/>
  <c r="M7" i="52"/>
  <c r="K7" i="52"/>
  <c r="J7" i="52"/>
  <c r="H7" i="52"/>
  <c r="F7" i="52"/>
  <c r="Z6" i="52"/>
  <c r="Y6" i="52"/>
  <c r="X6" i="52"/>
  <c r="U6" i="52"/>
  <c r="V6" i="52" s="1"/>
  <c r="AA6" i="52" s="1"/>
  <c r="AB6" i="52" s="1"/>
  <c r="Q6" i="52"/>
  <c r="M6" i="52"/>
  <c r="K6" i="52"/>
  <c r="J6" i="52"/>
  <c r="H6" i="52"/>
  <c r="F6" i="52"/>
  <c r="AA5" i="52"/>
  <c r="AB5" i="52" s="1"/>
  <c r="X5" i="52"/>
  <c r="Y5" i="52" s="1"/>
  <c r="Z5" i="52" s="1"/>
  <c r="U5" i="52"/>
  <c r="V5" i="52" s="1"/>
  <c r="Q5" i="52"/>
  <c r="M5" i="52"/>
  <c r="K5" i="52"/>
  <c r="L8" i="52" s="1"/>
  <c r="J5" i="52"/>
  <c r="H5" i="52"/>
  <c r="F5" i="52"/>
  <c r="X4" i="52"/>
  <c r="Y4" i="52" s="1"/>
  <c r="Z4" i="52" s="1"/>
  <c r="U4" i="52"/>
  <c r="V4" i="52" s="1"/>
  <c r="AA4" i="52" s="1"/>
  <c r="AB4" i="52" s="1"/>
  <c r="Q4" i="52"/>
  <c r="O4" i="52"/>
  <c r="M4" i="52"/>
  <c r="K4" i="52"/>
  <c r="J4" i="52"/>
  <c r="H4" i="52"/>
  <c r="F4" i="52"/>
  <c r="Y3" i="52"/>
  <c r="Z3" i="52" s="1"/>
  <c r="X3" i="52"/>
  <c r="U3" i="52"/>
  <c r="V3" i="52" s="1"/>
  <c r="AA3" i="52" s="1"/>
  <c r="AB3" i="52" s="1"/>
  <c r="Q3" i="52"/>
  <c r="O3" i="52"/>
  <c r="M3" i="52"/>
  <c r="K3" i="52"/>
  <c r="J3" i="52"/>
  <c r="H3" i="52"/>
  <c r="F3" i="52"/>
  <c r="X2" i="52"/>
  <c r="Y2" i="52" s="1"/>
  <c r="Z2" i="52" s="1"/>
  <c r="AA2" i="52" s="1"/>
  <c r="AB2" i="52" s="1"/>
  <c r="V2" i="52"/>
  <c r="U2" i="52"/>
  <c r="Q2" i="52"/>
  <c r="M2" i="52"/>
  <c r="H2" i="52"/>
  <c r="F2" i="52"/>
  <c r="Q1" i="52"/>
  <c r="X84" i="51"/>
  <c r="Y84" i="51" s="1"/>
  <c r="Z84" i="51" s="1"/>
  <c r="AA84" i="51" s="1"/>
  <c r="AB84" i="51" s="1"/>
  <c r="V84" i="51"/>
  <c r="U84" i="51"/>
  <c r="M84" i="51"/>
  <c r="L84" i="51"/>
  <c r="K84" i="51"/>
  <c r="J84" i="51"/>
  <c r="I84" i="51"/>
  <c r="G84" i="51"/>
  <c r="Y83" i="51"/>
  <c r="Z83" i="51" s="1"/>
  <c r="X83" i="51"/>
  <c r="U83" i="51"/>
  <c r="V83" i="51" s="1"/>
  <c r="AA83" i="51" s="1"/>
  <c r="AB83" i="51" s="1"/>
  <c r="M83" i="51"/>
  <c r="K83" i="51"/>
  <c r="J83" i="51"/>
  <c r="I83" i="51"/>
  <c r="G83" i="51"/>
  <c r="Y82" i="51"/>
  <c r="Z82" i="51" s="1"/>
  <c r="X82" i="51"/>
  <c r="V82" i="51"/>
  <c r="AA82" i="51" s="1"/>
  <c r="AB82" i="51" s="1"/>
  <c r="U82" i="51"/>
  <c r="M82" i="51"/>
  <c r="K82" i="51"/>
  <c r="J82" i="51"/>
  <c r="I82" i="51"/>
  <c r="G82" i="51"/>
  <c r="X81" i="51"/>
  <c r="Y81" i="51" s="1"/>
  <c r="Z81" i="51" s="1"/>
  <c r="U81" i="51"/>
  <c r="V81" i="51" s="1"/>
  <c r="M81" i="51"/>
  <c r="K81" i="51"/>
  <c r="J81" i="51"/>
  <c r="I81" i="51"/>
  <c r="G81" i="51"/>
  <c r="X80" i="51"/>
  <c r="Y80" i="51" s="1"/>
  <c r="Z80" i="51" s="1"/>
  <c r="V80" i="51"/>
  <c r="U80" i="51"/>
  <c r="M80" i="51"/>
  <c r="K80" i="51"/>
  <c r="J80" i="51"/>
  <c r="I80" i="51"/>
  <c r="G80" i="51"/>
  <c r="X79" i="51"/>
  <c r="Y79" i="51" s="1"/>
  <c r="Z79" i="51" s="1"/>
  <c r="U79" i="51"/>
  <c r="V79" i="51" s="1"/>
  <c r="M79" i="51"/>
  <c r="K79" i="51"/>
  <c r="L83" i="51" s="1"/>
  <c r="J79" i="51"/>
  <c r="I79" i="51"/>
  <c r="G79" i="51"/>
  <c r="Z78" i="51"/>
  <c r="Y78" i="51"/>
  <c r="X78" i="51"/>
  <c r="V78" i="51"/>
  <c r="AA78" i="51" s="1"/>
  <c r="AB78" i="51" s="1"/>
  <c r="U78" i="51"/>
  <c r="M78" i="51"/>
  <c r="K78" i="51"/>
  <c r="J78" i="51"/>
  <c r="I78" i="51"/>
  <c r="G78" i="51"/>
  <c r="X77" i="51"/>
  <c r="Y77" i="51" s="1"/>
  <c r="Z77" i="51" s="1"/>
  <c r="V77" i="51"/>
  <c r="AA77" i="51" s="1"/>
  <c r="AB77" i="51" s="1"/>
  <c r="U77" i="51"/>
  <c r="M77" i="51"/>
  <c r="K77" i="51"/>
  <c r="J77" i="51"/>
  <c r="I77" i="51"/>
  <c r="G77" i="51"/>
  <c r="X76" i="51"/>
  <c r="Y76" i="51" s="1"/>
  <c r="Z76" i="51" s="1"/>
  <c r="V76" i="51"/>
  <c r="AA76" i="51" s="1"/>
  <c r="AB76" i="51" s="1"/>
  <c r="U76" i="51"/>
  <c r="M76" i="51"/>
  <c r="K76" i="51"/>
  <c r="J76" i="51"/>
  <c r="I76" i="51"/>
  <c r="G76" i="51"/>
  <c r="X75" i="51"/>
  <c r="Y75" i="51" s="1"/>
  <c r="Z75" i="51" s="1"/>
  <c r="V75" i="51"/>
  <c r="U75" i="51"/>
  <c r="M75" i="51"/>
  <c r="K75" i="51"/>
  <c r="J75" i="51"/>
  <c r="I75" i="51"/>
  <c r="G75" i="51"/>
  <c r="X74" i="51"/>
  <c r="Y74" i="51" s="1"/>
  <c r="Z74" i="51" s="1"/>
  <c r="V74" i="51"/>
  <c r="AA74" i="51" s="1"/>
  <c r="AB74" i="51" s="1"/>
  <c r="U74" i="51"/>
  <c r="M74" i="51"/>
  <c r="K74" i="51"/>
  <c r="J74" i="51"/>
  <c r="I74" i="51"/>
  <c r="G74" i="51"/>
  <c r="X73" i="51"/>
  <c r="Y73" i="51" s="1"/>
  <c r="Z73" i="51" s="1"/>
  <c r="V73" i="51"/>
  <c r="U73" i="51"/>
  <c r="M73" i="51"/>
  <c r="K73" i="51"/>
  <c r="J73" i="51"/>
  <c r="I73" i="51"/>
  <c r="G73" i="51"/>
  <c r="X72" i="51"/>
  <c r="Y72" i="51" s="1"/>
  <c r="Z72" i="51" s="1"/>
  <c r="AA72" i="51" s="1"/>
  <c r="AB72" i="51" s="1"/>
  <c r="V72" i="51"/>
  <c r="U72" i="51"/>
  <c r="M72" i="51"/>
  <c r="L72" i="51"/>
  <c r="K72" i="51"/>
  <c r="J72" i="51"/>
  <c r="I72" i="51"/>
  <c r="G72" i="51"/>
  <c r="Y71" i="51"/>
  <c r="Z71" i="51" s="1"/>
  <c r="X71" i="51"/>
  <c r="U71" i="51"/>
  <c r="V71" i="51" s="1"/>
  <c r="M71" i="51"/>
  <c r="L71" i="51"/>
  <c r="K71" i="51"/>
  <c r="J71" i="51"/>
  <c r="I71" i="51"/>
  <c r="G71" i="51"/>
  <c r="Y70" i="51"/>
  <c r="Z70" i="51" s="1"/>
  <c r="X70" i="51"/>
  <c r="V70" i="51"/>
  <c r="AA70" i="51" s="1"/>
  <c r="AB70" i="51" s="1"/>
  <c r="U70" i="51"/>
  <c r="M70" i="51"/>
  <c r="K70" i="51"/>
  <c r="J70" i="51"/>
  <c r="I70" i="51"/>
  <c r="G70" i="51"/>
  <c r="X69" i="51"/>
  <c r="Y69" i="51" s="1"/>
  <c r="Z69" i="51" s="1"/>
  <c r="U69" i="51"/>
  <c r="V69" i="51" s="1"/>
  <c r="AA69" i="51" s="1"/>
  <c r="AB69" i="51" s="1"/>
  <c r="M69" i="51"/>
  <c r="K69" i="51"/>
  <c r="J69" i="51"/>
  <c r="I69" i="51"/>
  <c r="G69" i="51"/>
  <c r="X68" i="51"/>
  <c r="Y68" i="51" s="1"/>
  <c r="Z68" i="51" s="1"/>
  <c r="V68" i="51"/>
  <c r="U68" i="51"/>
  <c r="M68" i="51"/>
  <c r="K68" i="51"/>
  <c r="J68" i="51"/>
  <c r="I68" i="51"/>
  <c r="G68" i="51"/>
  <c r="X67" i="51"/>
  <c r="Y67" i="51" s="1"/>
  <c r="Z67" i="51" s="1"/>
  <c r="U67" i="51"/>
  <c r="V67" i="51" s="1"/>
  <c r="M67" i="51"/>
  <c r="K67" i="51"/>
  <c r="J67" i="51"/>
  <c r="I67" i="51"/>
  <c r="G67" i="51"/>
  <c r="Z66" i="51"/>
  <c r="Y66" i="51"/>
  <c r="X66" i="51"/>
  <c r="V66" i="51"/>
  <c r="AA66" i="51" s="1"/>
  <c r="AB66" i="51" s="1"/>
  <c r="U66" i="51"/>
  <c r="M66" i="51"/>
  <c r="K66" i="51"/>
  <c r="L70" i="51" s="1"/>
  <c r="J66" i="51"/>
  <c r="I66" i="51"/>
  <c r="G66" i="51"/>
  <c r="X65" i="51"/>
  <c r="Y65" i="51" s="1"/>
  <c r="Z65" i="51" s="1"/>
  <c r="V65" i="51"/>
  <c r="AA65" i="51" s="1"/>
  <c r="AB65" i="51" s="1"/>
  <c r="U65" i="51"/>
  <c r="M65" i="51"/>
  <c r="K65" i="51"/>
  <c r="J65" i="51"/>
  <c r="I65" i="51"/>
  <c r="G65" i="51"/>
  <c r="X64" i="51"/>
  <c r="Y64" i="51" s="1"/>
  <c r="Z64" i="51" s="1"/>
  <c r="V64" i="51"/>
  <c r="U64" i="51"/>
  <c r="M64" i="51"/>
  <c r="K64" i="51"/>
  <c r="J64" i="51"/>
  <c r="I64" i="51"/>
  <c r="G64" i="51"/>
  <c r="X63" i="51"/>
  <c r="Y63" i="51" s="1"/>
  <c r="Z63" i="51" s="1"/>
  <c r="V63" i="51"/>
  <c r="U63" i="51"/>
  <c r="M63" i="51"/>
  <c r="K63" i="51"/>
  <c r="J63" i="51"/>
  <c r="I63" i="51"/>
  <c r="G63" i="51"/>
  <c r="X62" i="51"/>
  <c r="Y62" i="51" s="1"/>
  <c r="Z62" i="51" s="1"/>
  <c r="V62" i="51"/>
  <c r="AA62" i="51" s="1"/>
  <c r="AB62" i="51" s="1"/>
  <c r="U62" i="51"/>
  <c r="M62" i="51"/>
  <c r="K62" i="51"/>
  <c r="J62" i="51"/>
  <c r="I62" i="51"/>
  <c r="G62" i="51"/>
  <c r="X61" i="51"/>
  <c r="Y61" i="51" s="1"/>
  <c r="Z61" i="51" s="1"/>
  <c r="V61" i="51"/>
  <c r="U61" i="51"/>
  <c r="M61" i="51"/>
  <c r="K61" i="51"/>
  <c r="J61" i="51"/>
  <c r="I61" i="51"/>
  <c r="G61" i="51"/>
  <c r="X60" i="51"/>
  <c r="Y60" i="51" s="1"/>
  <c r="Z60" i="51" s="1"/>
  <c r="AA60" i="51" s="1"/>
  <c r="AB60" i="51" s="1"/>
  <c r="V60" i="51"/>
  <c r="U60" i="51"/>
  <c r="M60" i="51"/>
  <c r="L60" i="51"/>
  <c r="K60" i="51"/>
  <c r="J60" i="51"/>
  <c r="I60" i="51"/>
  <c r="G60" i="51"/>
  <c r="Y59" i="51"/>
  <c r="Z59" i="51" s="1"/>
  <c r="X59" i="51"/>
  <c r="U59" i="51"/>
  <c r="V59" i="51" s="1"/>
  <c r="AA59" i="51" s="1"/>
  <c r="AB59" i="51" s="1"/>
  <c r="M59" i="51"/>
  <c r="K59" i="51"/>
  <c r="J59" i="51"/>
  <c r="I59" i="51"/>
  <c r="G59" i="51"/>
  <c r="Y58" i="51"/>
  <c r="Z58" i="51" s="1"/>
  <c r="X58" i="51"/>
  <c r="V58" i="51"/>
  <c r="AA58" i="51" s="1"/>
  <c r="AB58" i="51" s="1"/>
  <c r="U58" i="51"/>
  <c r="M58" i="51"/>
  <c r="K58" i="51"/>
  <c r="J58" i="51"/>
  <c r="I58" i="51"/>
  <c r="G58" i="51"/>
  <c r="Y57" i="51"/>
  <c r="Z57" i="51" s="1"/>
  <c r="X57" i="51"/>
  <c r="V57" i="51"/>
  <c r="U57" i="51"/>
  <c r="M57" i="51"/>
  <c r="K57" i="51"/>
  <c r="J57" i="51"/>
  <c r="X56" i="51"/>
  <c r="Y56" i="51" s="1"/>
  <c r="Z56" i="51" s="1"/>
  <c r="U56" i="51"/>
  <c r="V56" i="51" s="1"/>
  <c r="AA56" i="51" s="1"/>
  <c r="AB56" i="51" s="1"/>
  <c r="M56" i="51"/>
  <c r="K56" i="51"/>
  <c r="L59" i="51" s="1"/>
  <c r="J56" i="51"/>
  <c r="H56" i="51"/>
  <c r="F56" i="51"/>
  <c r="X55" i="51"/>
  <c r="Y55" i="51" s="1"/>
  <c r="Z55" i="51" s="1"/>
  <c r="U55" i="51"/>
  <c r="V55" i="51" s="1"/>
  <c r="M55" i="51"/>
  <c r="K55" i="51"/>
  <c r="J55" i="51"/>
  <c r="H55" i="51"/>
  <c r="F55" i="51"/>
  <c r="Y54" i="51"/>
  <c r="Z54" i="51" s="1"/>
  <c r="X54" i="51"/>
  <c r="V54" i="51"/>
  <c r="AA54" i="51" s="1"/>
  <c r="AB54" i="51" s="1"/>
  <c r="U54" i="51"/>
  <c r="M54" i="51"/>
  <c r="K54" i="51"/>
  <c r="J54" i="51"/>
  <c r="H54" i="51"/>
  <c r="F54" i="51"/>
  <c r="X53" i="51"/>
  <c r="Y53" i="51" s="1"/>
  <c r="Z53" i="51" s="1"/>
  <c r="U53" i="51"/>
  <c r="V53" i="51" s="1"/>
  <c r="AA53" i="51" s="1"/>
  <c r="AB53" i="51" s="1"/>
  <c r="M53" i="51"/>
  <c r="K53" i="51"/>
  <c r="L57" i="51" s="1"/>
  <c r="J53" i="51"/>
  <c r="H53" i="51"/>
  <c r="F53" i="51"/>
  <c r="Z52" i="51"/>
  <c r="Y52" i="51"/>
  <c r="X52" i="51"/>
  <c r="U52" i="51"/>
  <c r="V52" i="51" s="1"/>
  <c r="AA52" i="51" s="1"/>
  <c r="AB52" i="51" s="1"/>
  <c r="M52" i="51"/>
  <c r="K52" i="51"/>
  <c r="J52" i="51"/>
  <c r="H52" i="51"/>
  <c r="F52" i="51"/>
  <c r="X51" i="51"/>
  <c r="Y51" i="51" s="1"/>
  <c r="Z51" i="51" s="1"/>
  <c r="U51" i="51"/>
  <c r="V51" i="51" s="1"/>
  <c r="AA51" i="51" s="1"/>
  <c r="AB51" i="51" s="1"/>
  <c r="M51" i="51"/>
  <c r="K51" i="51"/>
  <c r="J51" i="51"/>
  <c r="H51" i="51"/>
  <c r="F51" i="51"/>
  <c r="X50" i="51"/>
  <c r="Y50" i="51" s="1"/>
  <c r="Z50" i="51" s="1"/>
  <c r="U50" i="51"/>
  <c r="V50" i="51" s="1"/>
  <c r="AA50" i="51" s="1"/>
  <c r="AB50" i="51" s="1"/>
  <c r="M50" i="51"/>
  <c r="K50" i="51"/>
  <c r="J50" i="51"/>
  <c r="H50" i="51"/>
  <c r="F50" i="51"/>
  <c r="X49" i="51"/>
  <c r="Y49" i="51" s="1"/>
  <c r="Z49" i="51" s="1"/>
  <c r="U49" i="51"/>
  <c r="V49" i="51" s="1"/>
  <c r="M49" i="51"/>
  <c r="K49" i="51"/>
  <c r="J49" i="51"/>
  <c r="H49" i="51"/>
  <c r="F49" i="51"/>
  <c r="X48" i="51"/>
  <c r="Y48" i="51" s="1"/>
  <c r="Z48" i="51" s="1"/>
  <c r="U48" i="51"/>
  <c r="V48" i="51" s="1"/>
  <c r="M48" i="51"/>
  <c r="K48" i="51"/>
  <c r="J48" i="51"/>
  <c r="H48" i="51"/>
  <c r="F48" i="51"/>
  <c r="Y47" i="51"/>
  <c r="Z47" i="51" s="1"/>
  <c r="X47" i="51"/>
  <c r="V47" i="51"/>
  <c r="AA47" i="51" s="1"/>
  <c r="AB47" i="51" s="1"/>
  <c r="U47" i="51"/>
  <c r="M47" i="51"/>
  <c r="L47" i="51"/>
  <c r="K47" i="51"/>
  <c r="J47" i="51"/>
  <c r="H47" i="51"/>
  <c r="F47" i="51"/>
  <c r="Z46" i="51"/>
  <c r="X46" i="51"/>
  <c r="Y46" i="51" s="1"/>
  <c r="U46" i="51"/>
  <c r="V46" i="51" s="1"/>
  <c r="M46" i="51"/>
  <c r="K46" i="51"/>
  <c r="J46" i="51"/>
  <c r="H46" i="51"/>
  <c r="F46" i="51"/>
  <c r="Y45" i="51"/>
  <c r="Z45" i="51" s="1"/>
  <c r="X45" i="51"/>
  <c r="U45" i="51"/>
  <c r="V45" i="51" s="1"/>
  <c r="AA45" i="51" s="1"/>
  <c r="AB45" i="51" s="1"/>
  <c r="M45" i="51"/>
  <c r="K45" i="51"/>
  <c r="J45" i="51"/>
  <c r="H45" i="51"/>
  <c r="F45" i="51"/>
  <c r="Z44" i="51"/>
  <c r="X44" i="51"/>
  <c r="Y44" i="51" s="1"/>
  <c r="V44" i="51"/>
  <c r="U44" i="51"/>
  <c r="M44" i="51"/>
  <c r="K44" i="51"/>
  <c r="J44" i="51"/>
  <c r="H44" i="51"/>
  <c r="F44" i="51"/>
  <c r="X43" i="51"/>
  <c r="Y43" i="51" s="1"/>
  <c r="Z43" i="51" s="1"/>
  <c r="V43" i="51"/>
  <c r="AA43" i="51" s="1"/>
  <c r="AB43" i="51" s="1"/>
  <c r="U43" i="51"/>
  <c r="M43" i="51"/>
  <c r="K43" i="51"/>
  <c r="J43" i="51"/>
  <c r="H43" i="51"/>
  <c r="F43" i="51"/>
  <c r="AA42" i="51"/>
  <c r="AB42" i="51" s="1"/>
  <c r="X42" i="51"/>
  <c r="Y42" i="51" s="1"/>
  <c r="Z42" i="51" s="1"/>
  <c r="V42" i="51"/>
  <c r="U42" i="51"/>
  <c r="M42" i="51"/>
  <c r="K42" i="51"/>
  <c r="L46" i="51" s="1"/>
  <c r="J42" i="51"/>
  <c r="H42" i="51"/>
  <c r="F42" i="51"/>
  <c r="Y41" i="51"/>
  <c r="Z41" i="51" s="1"/>
  <c r="X41" i="51"/>
  <c r="U41" i="51"/>
  <c r="V41" i="51" s="1"/>
  <c r="M41" i="51"/>
  <c r="K41" i="51"/>
  <c r="L45" i="51" s="1"/>
  <c r="J41" i="51"/>
  <c r="H41" i="51"/>
  <c r="F41" i="51"/>
  <c r="AB40" i="51"/>
  <c r="Y40" i="51"/>
  <c r="Z40" i="51" s="1"/>
  <c r="X40" i="51"/>
  <c r="V40" i="51"/>
  <c r="AA40" i="51" s="1"/>
  <c r="U40" i="51"/>
  <c r="M40" i="51"/>
  <c r="L40" i="51"/>
  <c r="K40" i="51"/>
  <c r="J40" i="51"/>
  <c r="H40" i="51"/>
  <c r="F40" i="51"/>
  <c r="Z39" i="51"/>
  <c r="X39" i="51"/>
  <c r="Y39" i="51" s="1"/>
  <c r="V39" i="51"/>
  <c r="U39" i="51"/>
  <c r="M39" i="51"/>
  <c r="K39" i="51"/>
  <c r="L43" i="51" s="1"/>
  <c r="J39" i="51"/>
  <c r="H39" i="51"/>
  <c r="F39" i="51"/>
  <c r="Y38" i="51"/>
  <c r="Z38" i="51" s="1"/>
  <c r="X38" i="51"/>
  <c r="V38" i="51"/>
  <c r="AA38" i="51" s="1"/>
  <c r="AB38" i="51" s="1"/>
  <c r="U38" i="51"/>
  <c r="M38" i="51"/>
  <c r="K38" i="51"/>
  <c r="L42" i="51" s="1"/>
  <c r="J38" i="51"/>
  <c r="H38" i="51"/>
  <c r="F38" i="51"/>
  <c r="Y37" i="51"/>
  <c r="Z37" i="51" s="1"/>
  <c r="X37" i="51"/>
  <c r="V37" i="51"/>
  <c r="U37" i="51"/>
  <c r="M37" i="51"/>
  <c r="K37" i="51"/>
  <c r="L41" i="51" s="1"/>
  <c r="J37" i="51"/>
  <c r="H37" i="51"/>
  <c r="F37" i="51"/>
  <c r="Y36" i="51"/>
  <c r="Z36" i="51" s="1"/>
  <c r="X36" i="51"/>
  <c r="V36" i="51"/>
  <c r="AA36" i="51" s="1"/>
  <c r="AB36" i="51" s="1"/>
  <c r="U36" i="51"/>
  <c r="M36" i="51"/>
  <c r="K36" i="51"/>
  <c r="J36" i="51"/>
  <c r="H36" i="51"/>
  <c r="F36" i="51"/>
  <c r="X35" i="51"/>
  <c r="Y35" i="51" s="1"/>
  <c r="Z35" i="51" s="1"/>
  <c r="U35" i="51"/>
  <c r="V35" i="51" s="1"/>
  <c r="M35" i="51"/>
  <c r="K35" i="51"/>
  <c r="L39" i="51" s="1"/>
  <c r="J35" i="51"/>
  <c r="H35" i="51"/>
  <c r="F35" i="51"/>
  <c r="Y34" i="51"/>
  <c r="Z34" i="51" s="1"/>
  <c r="X34" i="51"/>
  <c r="U34" i="51"/>
  <c r="V34" i="51" s="1"/>
  <c r="AA34" i="51" s="1"/>
  <c r="AB34" i="51" s="1"/>
  <c r="M34" i="51"/>
  <c r="L34" i="51"/>
  <c r="K34" i="51"/>
  <c r="J34" i="51"/>
  <c r="H34" i="51"/>
  <c r="F34" i="51"/>
  <c r="X33" i="51"/>
  <c r="Y33" i="51" s="1"/>
  <c r="Z33" i="51" s="1"/>
  <c r="V33" i="51"/>
  <c r="U33" i="51"/>
  <c r="M33" i="51"/>
  <c r="K33" i="51"/>
  <c r="J33" i="51"/>
  <c r="H33" i="51"/>
  <c r="F33" i="51"/>
  <c r="X32" i="51"/>
  <c r="Y32" i="51" s="1"/>
  <c r="Z32" i="51" s="1"/>
  <c r="U32" i="51"/>
  <c r="V32" i="51" s="1"/>
  <c r="AA32" i="51" s="1"/>
  <c r="AB32" i="51" s="1"/>
  <c r="M32" i="51"/>
  <c r="K32" i="51"/>
  <c r="J32" i="51"/>
  <c r="H32" i="51"/>
  <c r="F32" i="51"/>
  <c r="X31" i="51"/>
  <c r="Y31" i="51" s="1"/>
  <c r="Z31" i="51" s="1"/>
  <c r="U31" i="51"/>
  <c r="V31" i="51" s="1"/>
  <c r="AA31" i="51" s="1"/>
  <c r="AB31" i="51" s="1"/>
  <c r="M31" i="51"/>
  <c r="L31" i="51"/>
  <c r="K31" i="51"/>
  <c r="J31" i="51"/>
  <c r="H31" i="51"/>
  <c r="F31" i="51"/>
  <c r="Y30" i="51"/>
  <c r="Z30" i="51" s="1"/>
  <c r="X30" i="51"/>
  <c r="V30" i="51"/>
  <c r="U30" i="51"/>
  <c r="M30" i="51"/>
  <c r="K30" i="51"/>
  <c r="J30" i="51"/>
  <c r="H30" i="51"/>
  <c r="F30" i="51"/>
  <c r="X29" i="51"/>
  <c r="Y29" i="51" s="1"/>
  <c r="Z29" i="51" s="1"/>
  <c r="U29" i="51"/>
  <c r="V29" i="51" s="1"/>
  <c r="AA29" i="51" s="1"/>
  <c r="AB29" i="51" s="1"/>
  <c r="M29" i="51"/>
  <c r="K29" i="51"/>
  <c r="J29" i="51"/>
  <c r="H29" i="51"/>
  <c r="F29" i="51"/>
  <c r="Z28" i="51"/>
  <c r="Y28" i="51"/>
  <c r="X28" i="51"/>
  <c r="U28" i="51"/>
  <c r="V28" i="51" s="1"/>
  <c r="AA28" i="51" s="1"/>
  <c r="AB28" i="51" s="1"/>
  <c r="M28" i="51"/>
  <c r="K28" i="51"/>
  <c r="J28" i="51"/>
  <c r="H28" i="51"/>
  <c r="F28" i="51"/>
  <c r="X27" i="51"/>
  <c r="Y27" i="51" s="1"/>
  <c r="Z27" i="51" s="1"/>
  <c r="U27" i="51"/>
  <c r="V27" i="51" s="1"/>
  <c r="M27" i="51"/>
  <c r="K27" i="51"/>
  <c r="J27" i="51"/>
  <c r="H27" i="51"/>
  <c r="F27" i="51"/>
  <c r="X26" i="51"/>
  <c r="Y26" i="51" s="1"/>
  <c r="Z26" i="51" s="1"/>
  <c r="U26" i="51"/>
  <c r="V26" i="51" s="1"/>
  <c r="M26" i="51"/>
  <c r="K26" i="51"/>
  <c r="L30" i="51" s="1"/>
  <c r="J26" i="51"/>
  <c r="H26" i="51"/>
  <c r="F26" i="51"/>
  <c r="X25" i="51"/>
  <c r="Y25" i="51" s="1"/>
  <c r="Z25" i="51" s="1"/>
  <c r="U25" i="51"/>
  <c r="V25" i="51" s="1"/>
  <c r="AA25" i="51" s="1"/>
  <c r="AB25" i="51" s="1"/>
  <c r="M25" i="51"/>
  <c r="K25" i="51"/>
  <c r="L29" i="51" s="1"/>
  <c r="J25" i="51"/>
  <c r="H25" i="51"/>
  <c r="F25" i="51"/>
  <c r="X24" i="51"/>
  <c r="Y24" i="51" s="1"/>
  <c r="Z24" i="51" s="1"/>
  <c r="U24" i="51"/>
  <c r="V24" i="51" s="1"/>
  <c r="AA24" i="51" s="1"/>
  <c r="AB24" i="51" s="1"/>
  <c r="M24" i="51"/>
  <c r="K24" i="51"/>
  <c r="J24" i="51"/>
  <c r="H24" i="51"/>
  <c r="F24" i="51"/>
  <c r="Y23" i="51"/>
  <c r="Z23" i="51" s="1"/>
  <c r="X23" i="51"/>
  <c r="V23" i="51"/>
  <c r="AA23" i="51" s="1"/>
  <c r="AB23" i="51" s="1"/>
  <c r="U23" i="51"/>
  <c r="M23" i="51"/>
  <c r="L23" i="51"/>
  <c r="K23" i="51"/>
  <c r="J23" i="51"/>
  <c r="H23" i="51"/>
  <c r="F23" i="51"/>
  <c r="X22" i="51"/>
  <c r="Y22" i="51" s="1"/>
  <c r="Z22" i="51" s="1"/>
  <c r="U22" i="51"/>
  <c r="V22" i="51" s="1"/>
  <c r="M22" i="51"/>
  <c r="L22" i="51"/>
  <c r="K22" i="51"/>
  <c r="J22" i="51"/>
  <c r="H22" i="51"/>
  <c r="F22" i="51"/>
  <c r="X21" i="51"/>
  <c r="Y21" i="51" s="1"/>
  <c r="Z21" i="51" s="1"/>
  <c r="V21" i="51"/>
  <c r="U21" i="51"/>
  <c r="M21" i="51"/>
  <c r="K21" i="51"/>
  <c r="L25" i="51" s="1"/>
  <c r="J21" i="51"/>
  <c r="H21" i="51"/>
  <c r="F21" i="51"/>
  <c r="Z20" i="51"/>
  <c r="Y20" i="51"/>
  <c r="X20" i="51"/>
  <c r="U20" i="51"/>
  <c r="V20" i="51" s="1"/>
  <c r="M20" i="51"/>
  <c r="K20" i="51"/>
  <c r="J20" i="51"/>
  <c r="H20" i="51"/>
  <c r="F20" i="51"/>
  <c r="X19" i="51"/>
  <c r="Y19" i="51" s="1"/>
  <c r="Z19" i="51" s="1"/>
  <c r="U19" i="51"/>
  <c r="V19" i="51" s="1"/>
  <c r="AA19" i="51" s="1"/>
  <c r="AB19" i="51" s="1"/>
  <c r="M19" i="51"/>
  <c r="K19" i="51"/>
  <c r="J19" i="51"/>
  <c r="H19" i="51"/>
  <c r="F19" i="51"/>
  <c r="Z18" i="51"/>
  <c r="X18" i="51"/>
  <c r="Y18" i="51" s="1"/>
  <c r="U18" i="51"/>
  <c r="V18" i="51" s="1"/>
  <c r="O18" i="51"/>
  <c r="M18" i="51"/>
  <c r="K18" i="51"/>
  <c r="J18" i="51"/>
  <c r="H18" i="51"/>
  <c r="F18" i="51"/>
  <c r="X17" i="51"/>
  <c r="Y17" i="51" s="1"/>
  <c r="Z17" i="51" s="1"/>
  <c r="V17" i="51"/>
  <c r="U17" i="51"/>
  <c r="Q17" i="51"/>
  <c r="M17" i="51"/>
  <c r="K17" i="51"/>
  <c r="L21" i="51" s="1"/>
  <c r="J17" i="51"/>
  <c r="H17" i="51"/>
  <c r="F17" i="51"/>
  <c r="Y16" i="51"/>
  <c r="Z16" i="51" s="1"/>
  <c r="X16" i="51"/>
  <c r="V16" i="51"/>
  <c r="AA16" i="51" s="1"/>
  <c r="AB16" i="51" s="1"/>
  <c r="U16" i="51"/>
  <c r="Q16" i="51"/>
  <c r="R16" i="51" s="1"/>
  <c r="O16" i="51"/>
  <c r="M16" i="51"/>
  <c r="K16" i="51"/>
  <c r="J16" i="51"/>
  <c r="H16" i="51"/>
  <c r="F16" i="51"/>
  <c r="X15" i="51"/>
  <c r="Y15" i="51" s="1"/>
  <c r="Z15" i="51" s="1"/>
  <c r="V15" i="51"/>
  <c r="AA15" i="51" s="1"/>
  <c r="AB15" i="51" s="1"/>
  <c r="U15" i="51"/>
  <c r="R15" i="51"/>
  <c r="Q15" i="51"/>
  <c r="O15" i="51"/>
  <c r="M15" i="51"/>
  <c r="K15" i="51"/>
  <c r="J15" i="51"/>
  <c r="H15" i="51"/>
  <c r="F15" i="51"/>
  <c r="Y14" i="51"/>
  <c r="Z14" i="51" s="1"/>
  <c r="X14" i="51"/>
  <c r="V14" i="51"/>
  <c r="AA14" i="51" s="1"/>
  <c r="AB14" i="51" s="1"/>
  <c r="U14" i="51"/>
  <c r="Q14" i="51"/>
  <c r="M14" i="51"/>
  <c r="K14" i="51"/>
  <c r="J14" i="51"/>
  <c r="H14" i="51"/>
  <c r="F14" i="51"/>
  <c r="AA13" i="51"/>
  <c r="AB13" i="51" s="1"/>
  <c r="Y13" i="51"/>
  <c r="Z13" i="51" s="1"/>
  <c r="X13" i="51"/>
  <c r="V13" i="51"/>
  <c r="U13" i="51"/>
  <c r="R13" i="51"/>
  <c r="M13" i="51"/>
  <c r="K13" i="51"/>
  <c r="L17" i="51" s="1"/>
  <c r="J13" i="51"/>
  <c r="H13" i="51"/>
  <c r="F13" i="51"/>
  <c r="AA12" i="51"/>
  <c r="AB12" i="51" s="1"/>
  <c r="Y12" i="51"/>
  <c r="Z12" i="51" s="1"/>
  <c r="X12" i="51"/>
  <c r="U12" i="51"/>
  <c r="V12" i="51" s="1"/>
  <c r="Q12" i="51"/>
  <c r="M12" i="51"/>
  <c r="K12" i="51"/>
  <c r="J12" i="51"/>
  <c r="H12" i="51"/>
  <c r="F12" i="51"/>
  <c r="Y11" i="51"/>
  <c r="Z11" i="51" s="1"/>
  <c r="X11" i="51"/>
  <c r="V11" i="51"/>
  <c r="AA11" i="51" s="1"/>
  <c r="AB11" i="51" s="1"/>
  <c r="U11" i="51"/>
  <c r="Q11" i="51"/>
  <c r="M11" i="51"/>
  <c r="K11" i="51"/>
  <c r="L15" i="51" s="1"/>
  <c r="J11" i="51"/>
  <c r="H11" i="51"/>
  <c r="F11" i="51"/>
  <c r="Z10" i="51"/>
  <c r="X10" i="51"/>
  <c r="Y10" i="51" s="1"/>
  <c r="U10" i="51"/>
  <c r="V10" i="51" s="1"/>
  <c r="M10" i="51"/>
  <c r="K10" i="51"/>
  <c r="L14" i="51" s="1"/>
  <c r="J10" i="51"/>
  <c r="H10" i="51"/>
  <c r="F10" i="51"/>
  <c r="Y9" i="51"/>
  <c r="Z9" i="51" s="1"/>
  <c r="X9" i="51"/>
  <c r="U9" i="51"/>
  <c r="V9" i="51" s="1"/>
  <c r="AA9" i="51" s="1"/>
  <c r="AB9" i="51" s="1"/>
  <c r="M9" i="51"/>
  <c r="K9" i="51"/>
  <c r="J9" i="51"/>
  <c r="H9" i="51"/>
  <c r="F9" i="51"/>
  <c r="X8" i="51"/>
  <c r="Y8" i="51" s="1"/>
  <c r="Z8" i="51" s="1"/>
  <c r="V8" i="51"/>
  <c r="AA8" i="51" s="1"/>
  <c r="AB8" i="51" s="1"/>
  <c r="U8" i="51"/>
  <c r="M8" i="51"/>
  <c r="K8" i="51"/>
  <c r="J8" i="51"/>
  <c r="H8" i="51"/>
  <c r="F8" i="51"/>
  <c r="X7" i="51"/>
  <c r="Y7" i="51" s="1"/>
  <c r="Z7" i="51" s="1"/>
  <c r="U7" i="51"/>
  <c r="V7" i="51" s="1"/>
  <c r="AA7" i="51" s="1"/>
  <c r="AB7" i="51" s="1"/>
  <c r="M7" i="51"/>
  <c r="K7" i="51"/>
  <c r="J7" i="51"/>
  <c r="H7" i="51"/>
  <c r="F7" i="51"/>
  <c r="Y6" i="51"/>
  <c r="Z6" i="51" s="1"/>
  <c r="X6" i="51"/>
  <c r="V6" i="51"/>
  <c r="U6" i="51"/>
  <c r="Q6" i="51"/>
  <c r="M6" i="51"/>
  <c r="K6" i="51"/>
  <c r="J6" i="51"/>
  <c r="H6" i="51"/>
  <c r="F6" i="51"/>
  <c r="X5" i="51"/>
  <c r="Y5" i="51" s="1"/>
  <c r="Z5" i="51" s="1"/>
  <c r="U5" i="51"/>
  <c r="V5" i="51" s="1"/>
  <c r="AA5" i="51" s="1"/>
  <c r="AB5" i="51" s="1"/>
  <c r="Q5" i="51"/>
  <c r="M5" i="51"/>
  <c r="K5" i="51"/>
  <c r="J5" i="51"/>
  <c r="H5" i="51"/>
  <c r="F5" i="51"/>
  <c r="Y4" i="51"/>
  <c r="Z4" i="51" s="1"/>
  <c r="X4" i="51"/>
  <c r="V4" i="51"/>
  <c r="U4" i="51"/>
  <c r="Q4" i="51"/>
  <c r="O4" i="51"/>
  <c r="M4" i="51"/>
  <c r="K4" i="51"/>
  <c r="J4" i="51"/>
  <c r="H4" i="51"/>
  <c r="F4" i="51"/>
  <c r="AA3" i="51"/>
  <c r="AB3" i="51" s="1"/>
  <c r="Y3" i="51"/>
  <c r="Z3" i="51" s="1"/>
  <c r="X3" i="51"/>
  <c r="U3" i="51"/>
  <c r="V3" i="51" s="1"/>
  <c r="Q3" i="51"/>
  <c r="O3" i="51"/>
  <c r="M3" i="51"/>
  <c r="K3" i="51"/>
  <c r="J3" i="51"/>
  <c r="H3" i="51"/>
  <c r="F3" i="51"/>
  <c r="X2" i="51"/>
  <c r="Y2" i="51" s="1"/>
  <c r="Z2" i="51" s="1"/>
  <c r="AA2" i="51" s="1"/>
  <c r="AB2" i="51" s="1"/>
  <c r="V2" i="51"/>
  <c r="U2" i="51"/>
  <c r="Q2" i="51"/>
  <c r="M2" i="51"/>
  <c r="H2" i="51"/>
  <c r="F2" i="51"/>
  <c r="Q1" i="51"/>
  <c r="AB149" i="50"/>
  <c r="Y149" i="50"/>
  <c r="Z149" i="50" s="1"/>
  <c r="X149" i="50"/>
  <c r="U149" i="50"/>
  <c r="V149" i="50" s="1"/>
  <c r="AA149" i="50" s="1"/>
  <c r="M149" i="50"/>
  <c r="L149" i="50"/>
  <c r="K149" i="50"/>
  <c r="J149" i="50"/>
  <c r="I149" i="50"/>
  <c r="G149" i="50"/>
  <c r="Y148" i="50"/>
  <c r="Z148" i="50" s="1"/>
  <c r="X148" i="50"/>
  <c r="U148" i="50"/>
  <c r="V148" i="50" s="1"/>
  <c r="M148" i="50"/>
  <c r="L148" i="50"/>
  <c r="K148" i="50"/>
  <c r="J148" i="50"/>
  <c r="I148" i="50"/>
  <c r="G148" i="50"/>
  <c r="Y147" i="50"/>
  <c r="Z147" i="50" s="1"/>
  <c r="X147" i="50"/>
  <c r="U147" i="50"/>
  <c r="V147" i="50" s="1"/>
  <c r="AA147" i="50" s="1"/>
  <c r="AB147" i="50" s="1"/>
  <c r="M147" i="50"/>
  <c r="L147" i="50"/>
  <c r="K147" i="50"/>
  <c r="J147" i="50"/>
  <c r="I147" i="50"/>
  <c r="G147" i="50"/>
  <c r="X146" i="50"/>
  <c r="Y146" i="50" s="1"/>
  <c r="Z146" i="50" s="1"/>
  <c r="V146" i="50"/>
  <c r="U146" i="50"/>
  <c r="M146" i="50"/>
  <c r="K146" i="50"/>
  <c r="J146" i="50"/>
  <c r="I146" i="50"/>
  <c r="G146" i="50"/>
  <c r="AA145" i="50"/>
  <c r="AB145" i="50" s="1"/>
  <c r="X145" i="50"/>
  <c r="Y145" i="50" s="1"/>
  <c r="Z145" i="50" s="1"/>
  <c r="U145" i="50"/>
  <c r="V145" i="50" s="1"/>
  <c r="M145" i="50"/>
  <c r="K145" i="50"/>
  <c r="J145" i="50"/>
  <c r="I145" i="50"/>
  <c r="G145" i="50"/>
  <c r="AB144" i="50"/>
  <c r="Y144" i="50"/>
  <c r="Z144" i="50" s="1"/>
  <c r="X144" i="50"/>
  <c r="V144" i="50"/>
  <c r="AA144" i="50" s="1"/>
  <c r="U144" i="50"/>
  <c r="M144" i="50"/>
  <c r="K144" i="50"/>
  <c r="J144" i="50"/>
  <c r="I144" i="50"/>
  <c r="G144" i="50"/>
  <c r="X143" i="50"/>
  <c r="Y143" i="50" s="1"/>
  <c r="Z143" i="50" s="1"/>
  <c r="U143" i="50"/>
  <c r="V143" i="50" s="1"/>
  <c r="M143" i="50"/>
  <c r="K143" i="50"/>
  <c r="J143" i="50"/>
  <c r="I143" i="50"/>
  <c r="G143" i="50"/>
  <c r="Z142" i="50"/>
  <c r="X142" i="50"/>
  <c r="Y142" i="50" s="1"/>
  <c r="U142" i="50"/>
  <c r="V142" i="50" s="1"/>
  <c r="AA142" i="50" s="1"/>
  <c r="AB142" i="50" s="1"/>
  <c r="M142" i="50"/>
  <c r="K142" i="50"/>
  <c r="L146" i="50" s="1"/>
  <c r="J142" i="50"/>
  <c r="I142" i="50"/>
  <c r="G142" i="50"/>
  <c r="Y141" i="50"/>
  <c r="Z141" i="50" s="1"/>
  <c r="AA141" i="50" s="1"/>
  <c r="AB141" i="50" s="1"/>
  <c r="X141" i="50"/>
  <c r="V141" i="50"/>
  <c r="U141" i="50"/>
  <c r="M141" i="50"/>
  <c r="K141" i="50"/>
  <c r="J141" i="50"/>
  <c r="I141" i="50"/>
  <c r="G141" i="50"/>
  <c r="X140" i="50"/>
  <c r="Y140" i="50" s="1"/>
  <c r="Z140" i="50" s="1"/>
  <c r="U140" i="50"/>
  <c r="V140" i="50" s="1"/>
  <c r="AA140" i="50" s="1"/>
  <c r="AB140" i="50" s="1"/>
  <c r="M140" i="50"/>
  <c r="K140" i="50"/>
  <c r="J140" i="50"/>
  <c r="I140" i="50"/>
  <c r="G140" i="50"/>
  <c r="AB139" i="50"/>
  <c r="Z139" i="50"/>
  <c r="Y139" i="50"/>
  <c r="X139" i="50"/>
  <c r="V139" i="50"/>
  <c r="AA139" i="50" s="1"/>
  <c r="U139" i="50"/>
  <c r="M139" i="50"/>
  <c r="K139" i="50"/>
  <c r="J139" i="50"/>
  <c r="I139" i="50"/>
  <c r="G139" i="50"/>
  <c r="X138" i="50"/>
  <c r="Y138" i="50" s="1"/>
  <c r="Z138" i="50" s="1"/>
  <c r="AA138" i="50" s="1"/>
  <c r="AB138" i="50" s="1"/>
  <c r="V138" i="50"/>
  <c r="U138" i="50"/>
  <c r="M138" i="50"/>
  <c r="K138" i="50"/>
  <c r="J138" i="50"/>
  <c r="I138" i="50"/>
  <c r="G138" i="50"/>
  <c r="X137" i="50"/>
  <c r="Y137" i="50" s="1"/>
  <c r="Z137" i="50" s="1"/>
  <c r="AA137" i="50" s="1"/>
  <c r="AB137" i="50" s="1"/>
  <c r="V137" i="50"/>
  <c r="U137" i="50"/>
  <c r="M137" i="50"/>
  <c r="K137" i="50"/>
  <c r="L141" i="50" s="1"/>
  <c r="J137" i="50"/>
  <c r="I137" i="50"/>
  <c r="G137" i="50"/>
  <c r="X136" i="50"/>
  <c r="Y136" i="50" s="1"/>
  <c r="Z136" i="50" s="1"/>
  <c r="V136" i="50"/>
  <c r="U136" i="50"/>
  <c r="M136" i="50"/>
  <c r="K136" i="50"/>
  <c r="L140" i="50" s="1"/>
  <c r="J136" i="50"/>
  <c r="I136" i="50"/>
  <c r="G136" i="50"/>
  <c r="X135" i="50"/>
  <c r="Y135" i="50" s="1"/>
  <c r="Z135" i="50" s="1"/>
  <c r="V135" i="50"/>
  <c r="AA135" i="50" s="1"/>
  <c r="AB135" i="50" s="1"/>
  <c r="U135" i="50"/>
  <c r="M135" i="50"/>
  <c r="K135" i="50"/>
  <c r="J135" i="50"/>
  <c r="I135" i="50"/>
  <c r="G135" i="50"/>
  <c r="X134" i="50"/>
  <c r="Y134" i="50" s="1"/>
  <c r="Z134" i="50" s="1"/>
  <c r="U134" i="50"/>
  <c r="V134" i="50" s="1"/>
  <c r="M134" i="50"/>
  <c r="K134" i="50"/>
  <c r="J134" i="50"/>
  <c r="I134" i="50"/>
  <c r="G134" i="50"/>
  <c r="Y133" i="50"/>
  <c r="Z133" i="50" s="1"/>
  <c r="X133" i="50"/>
  <c r="V133" i="50"/>
  <c r="AA133" i="50" s="1"/>
  <c r="AB133" i="50" s="1"/>
  <c r="U133" i="50"/>
  <c r="M133" i="50"/>
  <c r="K133" i="50"/>
  <c r="J133" i="50"/>
  <c r="I133" i="50"/>
  <c r="G133" i="50"/>
  <c r="X132" i="50"/>
  <c r="Y132" i="50" s="1"/>
  <c r="Z132" i="50" s="1"/>
  <c r="U132" i="50"/>
  <c r="V132" i="50" s="1"/>
  <c r="AA132" i="50" s="1"/>
  <c r="AB132" i="50" s="1"/>
  <c r="M132" i="50"/>
  <c r="K132" i="50"/>
  <c r="J132" i="50"/>
  <c r="I132" i="50"/>
  <c r="G132" i="50"/>
  <c r="Y131" i="50"/>
  <c r="Z131" i="50" s="1"/>
  <c r="X131" i="50"/>
  <c r="V131" i="50"/>
  <c r="U131" i="50"/>
  <c r="M131" i="50"/>
  <c r="K131" i="50"/>
  <c r="L135" i="50" s="1"/>
  <c r="J131" i="50"/>
  <c r="I131" i="50"/>
  <c r="G131" i="50"/>
  <c r="Y130" i="50"/>
  <c r="Z130" i="50" s="1"/>
  <c r="X130" i="50"/>
  <c r="V130" i="50"/>
  <c r="AA130" i="50" s="1"/>
  <c r="AB130" i="50" s="1"/>
  <c r="U130" i="50"/>
  <c r="M130" i="50"/>
  <c r="L130" i="50"/>
  <c r="K130" i="50"/>
  <c r="J130" i="50"/>
  <c r="I130" i="50"/>
  <c r="G130" i="50"/>
  <c r="Z129" i="50"/>
  <c r="AA129" i="50" s="1"/>
  <c r="AB129" i="50" s="1"/>
  <c r="X129" i="50"/>
  <c r="Y129" i="50" s="1"/>
  <c r="V129" i="50"/>
  <c r="U129" i="50"/>
  <c r="M129" i="50"/>
  <c r="K129" i="50"/>
  <c r="J129" i="50"/>
  <c r="I129" i="50"/>
  <c r="G129" i="50"/>
  <c r="Y128" i="50"/>
  <c r="Z128" i="50" s="1"/>
  <c r="AA128" i="50" s="1"/>
  <c r="AB128" i="50" s="1"/>
  <c r="X128" i="50"/>
  <c r="U128" i="50"/>
  <c r="V128" i="50" s="1"/>
  <c r="M128" i="50"/>
  <c r="K128" i="50"/>
  <c r="L129" i="50" s="1"/>
  <c r="J128" i="50"/>
  <c r="I128" i="50"/>
  <c r="G128" i="50"/>
  <c r="Y127" i="50"/>
  <c r="Z127" i="50" s="1"/>
  <c r="X127" i="50"/>
  <c r="U127" i="50"/>
  <c r="V127" i="50" s="1"/>
  <c r="AA127" i="50" s="1"/>
  <c r="AB127" i="50" s="1"/>
  <c r="M127" i="50"/>
  <c r="L127" i="50"/>
  <c r="K127" i="50"/>
  <c r="J127" i="50"/>
  <c r="I127" i="50"/>
  <c r="G127" i="50"/>
  <c r="Z126" i="50"/>
  <c r="X126" i="50"/>
  <c r="Y126" i="50" s="1"/>
  <c r="U126" i="50"/>
  <c r="V126" i="50" s="1"/>
  <c r="M126" i="50"/>
  <c r="L126" i="50"/>
  <c r="K126" i="50"/>
  <c r="J126" i="50"/>
  <c r="I126" i="50"/>
  <c r="G126" i="50"/>
  <c r="Y125" i="50"/>
  <c r="Z125" i="50" s="1"/>
  <c r="X125" i="50"/>
  <c r="U125" i="50"/>
  <c r="V125" i="50" s="1"/>
  <c r="M125" i="50"/>
  <c r="L125" i="50"/>
  <c r="K125" i="50"/>
  <c r="J125" i="50"/>
  <c r="I125" i="50"/>
  <c r="G125" i="50"/>
  <c r="AB124" i="50"/>
  <c r="Y124" i="50"/>
  <c r="Z124" i="50" s="1"/>
  <c r="X124" i="50"/>
  <c r="U124" i="50"/>
  <c r="V124" i="50" s="1"/>
  <c r="AA124" i="50" s="1"/>
  <c r="M124" i="50"/>
  <c r="L124" i="50"/>
  <c r="K124" i="50"/>
  <c r="J124" i="50"/>
  <c r="I124" i="50"/>
  <c r="G124" i="50"/>
  <c r="Y123" i="50"/>
  <c r="Z123" i="50" s="1"/>
  <c r="AA123" i="50" s="1"/>
  <c r="AB123" i="50" s="1"/>
  <c r="X123" i="50"/>
  <c r="U123" i="50"/>
  <c r="V123" i="50" s="1"/>
  <c r="M123" i="50"/>
  <c r="L123" i="50"/>
  <c r="K123" i="50"/>
  <c r="J123" i="50"/>
  <c r="I123" i="50"/>
  <c r="G123" i="50"/>
  <c r="X122" i="50"/>
  <c r="Y122" i="50" s="1"/>
  <c r="Z122" i="50" s="1"/>
  <c r="V122" i="50"/>
  <c r="U122" i="50"/>
  <c r="M122" i="50"/>
  <c r="K122" i="50"/>
  <c r="J122" i="50"/>
  <c r="I122" i="50"/>
  <c r="G122" i="50"/>
  <c r="X121" i="50"/>
  <c r="Y121" i="50" s="1"/>
  <c r="Z121" i="50" s="1"/>
  <c r="U121" i="50"/>
  <c r="V121" i="50" s="1"/>
  <c r="AA121" i="50" s="1"/>
  <c r="AB121" i="50" s="1"/>
  <c r="M121" i="50"/>
  <c r="K121" i="50"/>
  <c r="J121" i="50"/>
  <c r="I121" i="50"/>
  <c r="G121" i="50"/>
  <c r="Y120" i="50"/>
  <c r="Z120" i="50" s="1"/>
  <c r="X120" i="50"/>
  <c r="V120" i="50"/>
  <c r="U120" i="50"/>
  <c r="M120" i="50"/>
  <c r="K120" i="50"/>
  <c r="J120" i="50"/>
  <c r="I120" i="50"/>
  <c r="G120" i="50"/>
  <c r="Z119" i="50"/>
  <c r="X119" i="50"/>
  <c r="Y119" i="50" s="1"/>
  <c r="U119" i="50"/>
  <c r="V119" i="50" s="1"/>
  <c r="M119" i="50"/>
  <c r="K119" i="50"/>
  <c r="J119" i="50"/>
  <c r="I119" i="50"/>
  <c r="G119" i="50"/>
  <c r="X118" i="50"/>
  <c r="Y118" i="50" s="1"/>
  <c r="Z118" i="50" s="1"/>
  <c r="U118" i="50"/>
  <c r="V118" i="50" s="1"/>
  <c r="M118" i="50"/>
  <c r="K118" i="50"/>
  <c r="L122" i="50" s="1"/>
  <c r="J118" i="50"/>
  <c r="I118" i="50"/>
  <c r="G118" i="50"/>
  <c r="AA117" i="50"/>
  <c r="AB117" i="50" s="1"/>
  <c r="Y117" i="50"/>
  <c r="Z117" i="50" s="1"/>
  <c r="X117" i="50"/>
  <c r="V117" i="50"/>
  <c r="U117" i="50"/>
  <c r="M117" i="50"/>
  <c r="K117" i="50"/>
  <c r="J117" i="50"/>
  <c r="I117" i="50"/>
  <c r="G117" i="50"/>
  <c r="X116" i="50"/>
  <c r="Y116" i="50" s="1"/>
  <c r="Z116" i="50" s="1"/>
  <c r="U116" i="50"/>
  <c r="V116" i="50" s="1"/>
  <c r="M116" i="50"/>
  <c r="K116" i="50"/>
  <c r="J116" i="50"/>
  <c r="I116" i="50"/>
  <c r="G116" i="50"/>
  <c r="AB115" i="50"/>
  <c r="Z115" i="50"/>
  <c r="Y115" i="50"/>
  <c r="X115" i="50"/>
  <c r="V115" i="50"/>
  <c r="AA115" i="50" s="1"/>
  <c r="U115" i="50"/>
  <c r="M115" i="50"/>
  <c r="K115" i="50"/>
  <c r="J115" i="50"/>
  <c r="I115" i="50"/>
  <c r="G115" i="50"/>
  <c r="X114" i="50"/>
  <c r="Y114" i="50" s="1"/>
  <c r="Z114" i="50" s="1"/>
  <c r="AA114" i="50" s="1"/>
  <c r="AB114" i="50" s="1"/>
  <c r="V114" i="50"/>
  <c r="U114" i="50"/>
  <c r="M114" i="50"/>
  <c r="K114" i="50"/>
  <c r="J114" i="50"/>
  <c r="I114" i="50"/>
  <c r="G114" i="50"/>
  <c r="X113" i="50"/>
  <c r="Y113" i="50" s="1"/>
  <c r="Z113" i="50" s="1"/>
  <c r="AA113" i="50" s="1"/>
  <c r="AB113" i="50" s="1"/>
  <c r="V113" i="50"/>
  <c r="U113" i="50"/>
  <c r="M113" i="50"/>
  <c r="K113" i="50"/>
  <c r="L117" i="50" s="1"/>
  <c r="J113" i="50"/>
  <c r="I113" i="50"/>
  <c r="G113" i="50"/>
  <c r="X112" i="50"/>
  <c r="Y112" i="50" s="1"/>
  <c r="Z112" i="50" s="1"/>
  <c r="V112" i="50"/>
  <c r="U112" i="50"/>
  <c r="M112" i="50"/>
  <c r="K112" i="50"/>
  <c r="J112" i="50"/>
  <c r="I112" i="50"/>
  <c r="G112" i="50"/>
  <c r="X111" i="50"/>
  <c r="Y111" i="50" s="1"/>
  <c r="Z111" i="50" s="1"/>
  <c r="V111" i="50"/>
  <c r="U111" i="50"/>
  <c r="M111" i="50"/>
  <c r="K111" i="50"/>
  <c r="J111" i="50"/>
  <c r="I111" i="50"/>
  <c r="G111" i="50"/>
  <c r="X110" i="50"/>
  <c r="Y110" i="50" s="1"/>
  <c r="Z110" i="50" s="1"/>
  <c r="U110" i="50"/>
  <c r="V110" i="50" s="1"/>
  <c r="AA110" i="50" s="1"/>
  <c r="AB110" i="50" s="1"/>
  <c r="M110" i="50"/>
  <c r="K110" i="50"/>
  <c r="J110" i="50"/>
  <c r="I110" i="50"/>
  <c r="G110" i="50"/>
  <c r="Y109" i="50"/>
  <c r="Z109" i="50" s="1"/>
  <c r="X109" i="50"/>
  <c r="V109" i="50"/>
  <c r="U109" i="50"/>
  <c r="M109" i="50"/>
  <c r="K109" i="50"/>
  <c r="J109" i="50"/>
  <c r="I109" i="50"/>
  <c r="G109" i="50"/>
  <c r="X108" i="50"/>
  <c r="Y108" i="50" s="1"/>
  <c r="Z108" i="50" s="1"/>
  <c r="U108" i="50"/>
  <c r="V108" i="50" s="1"/>
  <c r="M108" i="50"/>
  <c r="K108" i="50"/>
  <c r="J108" i="50"/>
  <c r="I108" i="50"/>
  <c r="G108" i="50"/>
  <c r="Y107" i="50"/>
  <c r="Z107" i="50" s="1"/>
  <c r="X107" i="50"/>
  <c r="V107" i="50"/>
  <c r="AA107" i="50" s="1"/>
  <c r="AB107" i="50" s="1"/>
  <c r="U107" i="50"/>
  <c r="M107" i="50"/>
  <c r="K107" i="50"/>
  <c r="J107" i="50"/>
  <c r="I107" i="50"/>
  <c r="G107" i="50"/>
  <c r="Y106" i="50"/>
  <c r="Z106" i="50" s="1"/>
  <c r="X106" i="50"/>
  <c r="V106" i="50"/>
  <c r="U106" i="50"/>
  <c r="M106" i="50"/>
  <c r="L106" i="50"/>
  <c r="K106" i="50"/>
  <c r="J106" i="50"/>
  <c r="I106" i="50"/>
  <c r="G106" i="50"/>
  <c r="X105" i="50"/>
  <c r="Y105" i="50" s="1"/>
  <c r="Z105" i="50" s="1"/>
  <c r="AA105" i="50" s="1"/>
  <c r="AB105" i="50" s="1"/>
  <c r="V105" i="50"/>
  <c r="U105" i="50"/>
  <c r="M105" i="50"/>
  <c r="K105" i="50"/>
  <c r="J105" i="50"/>
  <c r="I105" i="50"/>
  <c r="G105" i="50"/>
  <c r="AA104" i="50"/>
  <c r="AB104" i="50" s="1"/>
  <c r="Y104" i="50"/>
  <c r="Z104" i="50" s="1"/>
  <c r="X104" i="50"/>
  <c r="U104" i="50"/>
  <c r="V104" i="50" s="1"/>
  <c r="M104" i="50"/>
  <c r="K104" i="50"/>
  <c r="L105" i="50" s="1"/>
  <c r="J104" i="50"/>
  <c r="I104" i="50"/>
  <c r="G104" i="50"/>
  <c r="Y103" i="50"/>
  <c r="Z103" i="50" s="1"/>
  <c r="X103" i="50"/>
  <c r="U103" i="50"/>
  <c r="V103" i="50" s="1"/>
  <c r="AA103" i="50" s="1"/>
  <c r="AB103" i="50" s="1"/>
  <c r="M103" i="50"/>
  <c r="L103" i="50"/>
  <c r="K103" i="50"/>
  <c r="J103" i="50"/>
  <c r="I103" i="50"/>
  <c r="G103" i="50"/>
  <c r="Z102" i="50"/>
  <c r="X102" i="50"/>
  <c r="Y102" i="50" s="1"/>
  <c r="U102" i="50"/>
  <c r="V102" i="50" s="1"/>
  <c r="AA102" i="50" s="1"/>
  <c r="AB102" i="50" s="1"/>
  <c r="M102" i="50"/>
  <c r="L102" i="50"/>
  <c r="K102" i="50"/>
  <c r="J102" i="50"/>
  <c r="I102" i="50"/>
  <c r="G102" i="50"/>
  <c r="Y101" i="50"/>
  <c r="Z101" i="50" s="1"/>
  <c r="X101" i="50"/>
  <c r="U101" i="50"/>
  <c r="V101" i="50" s="1"/>
  <c r="M101" i="50"/>
  <c r="L101" i="50"/>
  <c r="K101" i="50"/>
  <c r="J101" i="50"/>
  <c r="I101" i="50"/>
  <c r="G101" i="50"/>
  <c r="Y100" i="50"/>
  <c r="Z100" i="50" s="1"/>
  <c r="X100" i="50"/>
  <c r="U100" i="50"/>
  <c r="V100" i="50" s="1"/>
  <c r="M100" i="50"/>
  <c r="L100" i="50"/>
  <c r="K100" i="50"/>
  <c r="J100" i="50"/>
  <c r="I100" i="50"/>
  <c r="G100" i="50"/>
  <c r="Y99" i="50"/>
  <c r="Z99" i="50" s="1"/>
  <c r="X99" i="50"/>
  <c r="U99" i="50"/>
  <c r="V99" i="50" s="1"/>
  <c r="AA99" i="50" s="1"/>
  <c r="AB99" i="50" s="1"/>
  <c r="M99" i="50"/>
  <c r="L99" i="50"/>
  <c r="K99" i="50"/>
  <c r="J99" i="50"/>
  <c r="I99" i="50"/>
  <c r="G99" i="50"/>
  <c r="Z98" i="50"/>
  <c r="X98" i="50"/>
  <c r="Y98" i="50" s="1"/>
  <c r="V98" i="50"/>
  <c r="U98" i="50"/>
  <c r="M98" i="50"/>
  <c r="K98" i="50"/>
  <c r="J98" i="50"/>
  <c r="I98" i="50"/>
  <c r="G98" i="50"/>
  <c r="X97" i="50"/>
  <c r="Y97" i="50" s="1"/>
  <c r="Z97" i="50" s="1"/>
  <c r="U97" i="50"/>
  <c r="V97" i="50" s="1"/>
  <c r="AA97" i="50" s="1"/>
  <c r="AB97" i="50" s="1"/>
  <c r="M97" i="50"/>
  <c r="K97" i="50"/>
  <c r="J97" i="50"/>
  <c r="I97" i="50"/>
  <c r="G97" i="50"/>
  <c r="Y96" i="50"/>
  <c r="Z96" i="50" s="1"/>
  <c r="X96" i="50"/>
  <c r="V96" i="50"/>
  <c r="U96" i="50"/>
  <c r="M96" i="50"/>
  <c r="K96" i="50"/>
  <c r="J96" i="50"/>
  <c r="I96" i="50"/>
  <c r="G96" i="50"/>
  <c r="X95" i="50"/>
  <c r="Y95" i="50" s="1"/>
  <c r="Z95" i="50" s="1"/>
  <c r="U95" i="50"/>
  <c r="V95" i="50" s="1"/>
  <c r="AA95" i="50" s="1"/>
  <c r="AB95" i="50" s="1"/>
  <c r="M95" i="50"/>
  <c r="K95" i="50"/>
  <c r="J95" i="50"/>
  <c r="I95" i="50"/>
  <c r="G95" i="50"/>
  <c r="X94" i="50"/>
  <c r="Y94" i="50" s="1"/>
  <c r="Z94" i="50" s="1"/>
  <c r="U94" i="50"/>
  <c r="V94" i="50" s="1"/>
  <c r="M94" i="50"/>
  <c r="K94" i="50"/>
  <c r="L98" i="50" s="1"/>
  <c r="J94" i="50"/>
  <c r="I94" i="50"/>
  <c r="G94" i="50"/>
  <c r="AA93" i="50"/>
  <c r="AB93" i="50" s="1"/>
  <c r="Y93" i="50"/>
  <c r="Z93" i="50" s="1"/>
  <c r="X93" i="50"/>
  <c r="V93" i="50"/>
  <c r="U93" i="50"/>
  <c r="M93" i="50"/>
  <c r="L93" i="50"/>
  <c r="K93" i="50"/>
  <c r="L97" i="50" s="1"/>
  <c r="J93" i="50"/>
  <c r="I93" i="50"/>
  <c r="G93" i="50"/>
  <c r="X92" i="50"/>
  <c r="Y92" i="50" s="1"/>
  <c r="Z92" i="50" s="1"/>
  <c r="U92" i="50"/>
  <c r="V92" i="50" s="1"/>
  <c r="M92" i="50"/>
  <c r="K92" i="50"/>
  <c r="L96" i="50" s="1"/>
  <c r="J92" i="50"/>
  <c r="I92" i="50"/>
  <c r="G92" i="50"/>
  <c r="Z91" i="50"/>
  <c r="Y91" i="50"/>
  <c r="X91" i="50"/>
  <c r="V91" i="50"/>
  <c r="AA91" i="50" s="1"/>
  <c r="AB91" i="50" s="1"/>
  <c r="U91" i="50"/>
  <c r="M91" i="50"/>
  <c r="K91" i="50"/>
  <c r="L95" i="50" s="1"/>
  <c r="J91" i="50"/>
  <c r="I91" i="50"/>
  <c r="G91" i="50"/>
  <c r="X90" i="50"/>
  <c r="Y90" i="50" s="1"/>
  <c r="Z90" i="50" s="1"/>
  <c r="AA90" i="50" s="1"/>
  <c r="AB90" i="50" s="1"/>
  <c r="V90" i="50"/>
  <c r="U90" i="50"/>
  <c r="M90" i="50"/>
  <c r="K90" i="50"/>
  <c r="J90" i="50"/>
  <c r="I90" i="50"/>
  <c r="G90" i="50"/>
  <c r="X89" i="50"/>
  <c r="Y89" i="50" s="1"/>
  <c r="Z89" i="50" s="1"/>
  <c r="AA89" i="50" s="1"/>
  <c r="AB89" i="50" s="1"/>
  <c r="V89" i="50"/>
  <c r="U89" i="50"/>
  <c r="M89" i="50"/>
  <c r="K89" i="50"/>
  <c r="J89" i="50"/>
  <c r="I89" i="50"/>
  <c r="G89" i="50"/>
  <c r="X88" i="50"/>
  <c r="Y88" i="50" s="1"/>
  <c r="Z88" i="50" s="1"/>
  <c r="V88" i="50"/>
  <c r="U88" i="50"/>
  <c r="M88" i="50"/>
  <c r="K88" i="50"/>
  <c r="L92" i="50" s="1"/>
  <c r="J88" i="50"/>
  <c r="I88" i="50"/>
  <c r="G88" i="50"/>
  <c r="X87" i="50"/>
  <c r="Y87" i="50" s="1"/>
  <c r="Z87" i="50" s="1"/>
  <c r="V87" i="50"/>
  <c r="U87" i="50"/>
  <c r="M87" i="50"/>
  <c r="K87" i="50"/>
  <c r="J87" i="50"/>
  <c r="I87" i="50"/>
  <c r="G87" i="50"/>
  <c r="X86" i="50"/>
  <c r="Y86" i="50" s="1"/>
  <c r="Z86" i="50" s="1"/>
  <c r="U86" i="50"/>
  <c r="V86" i="50" s="1"/>
  <c r="AA86" i="50" s="1"/>
  <c r="AB86" i="50" s="1"/>
  <c r="M86" i="50"/>
  <c r="L86" i="50"/>
  <c r="K86" i="50"/>
  <c r="J86" i="50"/>
  <c r="I86" i="50"/>
  <c r="G86" i="50"/>
  <c r="Y85" i="50"/>
  <c r="Z85" i="50" s="1"/>
  <c r="X85" i="50"/>
  <c r="V85" i="50"/>
  <c r="U85" i="50"/>
  <c r="M85" i="50"/>
  <c r="K85" i="50"/>
  <c r="J85" i="50"/>
  <c r="I85" i="50"/>
  <c r="G85" i="50"/>
  <c r="X84" i="50"/>
  <c r="Y84" i="50" s="1"/>
  <c r="Z84" i="50" s="1"/>
  <c r="U84" i="50"/>
  <c r="V84" i="50" s="1"/>
  <c r="AA84" i="50" s="1"/>
  <c r="AB84" i="50" s="1"/>
  <c r="M84" i="50"/>
  <c r="K84" i="50"/>
  <c r="J84" i="50"/>
  <c r="I84" i="50"/>
  <c r="G84" i="50"/>
  <c r="Y83" i="50"/>
  <c r="Z83" i="50" s="1"/>
  <c r="X83" i="50"/>
  <c r="V83" i="50"/>
  <c r="AA83" i="50" s="1"/>
  <c r="AB83" i="50" s="1"/>
  <c r="U83" i="50"/>
  <c r="M83" i="50"/>
  <c r="K83" i="50"/>
  <c r="J83" i="50"/>
  <c r="I83" i="50"/>
  <c r="G83" i="50"/>
  <c r="Y82" i="50"/>
  <c r="Z82" i="50" s="1"/>
  <c r="X82" i="50"/>
  <c r="V82" i="50"/>
  <c r="AA82" i="50" s="1"/>
  <c r="AB82" i="50" s="1"/>
  <c r="U82" i="50"/>
  <c r="M82" i="50"/>
  <c r="L82" i="50"/>
  <c r="K82" i="50"/>
  <c r="J82" i="50"/>
  <c r="I82" i="50"/>
  <c r="G82" i="50"/>
  <c r="Z81" i="50"/>
  <c r="AA81" i="50" s="1"/>
  <c r="AB81" i="50" s="1"/>
  <c r="X81" i="50"/>
  <c r="Y81" i="50" s="1"/>
  <c r="V81" i="50"/>
  <c r="U81" i="50"/>
  <c r="M81" i="50"/>
  <c r="K81" i="50"/>
  <c r="L85" i="50" s="1"/>
  <c r="J81" i="50"/>
  <c r="I81" i="50"/>
  <c r="G81" i="50"/>
  <c r="AA80" i="50"/>
  <c r="AB80" i="50" s="1"/>
  <c r="Y80" i="50"/>
  <c r="Z80" i="50" s="1"/>
  <c r="X80" i="50"/>
  <c r="U80" i="50"/>
  <c r="V80" i="50" s="1"/>
  <c r="M80" i="50"/>
  <c r="K80" i="50"/>
  <c r="J80" i="50"/>
  <c r="I80" i="50"/>
  <c r="G80" i="50"/>
  <c r="Y79" i="50"/>
  <c r="Z79" i="50" s="1"/>
  <c r="AA79" i="50" s="1"/>
  <c r="AB79" i="50" s="1"/>
  <c r="X79" i="50"/>
  <c r="U79" i="50"/>
  <c r="V79" i="50" s="1"/>
  <c r="M79" i="50"/>
  <c r="L79" i="50"/>
  <c r="K79" i="50"/>
  <c r="J79" i="50"/>
  <c r="I79" i="50"/>
  <c r="G79" i="50"/>
  <c r="Z78" i="50"/>
  <c r="X78" i="50"/>
  <c r="Y78" i="50" s="1"/>
  <c r="U78" i="50"/>
  <c r="V78" i="50" s="1"/>
  <c r="AA78" i="50" s="1"/>
  <c r="AB78" i="50" s="1"/>
  <c r="M78" i="50"/>
  <c r="L78" i="50"/>
  <c r="K78" i="50"/>
  <c r="J78" i="50"/>
  <c r="I78" i="50"/>
  <c r="G78" i="50"/>
  <c r="Y77" i="50"/>
  <c r="Z77" i="50" s="1"/>
  <c r="X77" i="50"/>
  <c r="U77" i="50"/>
  <c r="V77" i="50" s="1"/>
  <c r="AA77" i="50" s="1"/>
  <c r="AB77" i="50" s="1"/>
  <c r="M77" i="50"/>
  <c r="L77" i="50"/>
  <c r="K77" i="50"/>
  <c r="J77" i="50"/>
  <c r="I77" i="50"/>
  <c r="G77" i="50"/>
  <c r="Y76" i="50"/>
  <c r="Z76" i="50" s="1"/>
  <c r="X76" i="50"/>
  <c r="U76" i="50"/>
  <c r="V76" i="50" s="1"/>
  <c r="M76" i="50"/>
  <c r="L76" i="50"/>
  <c r="K76" i="50"/>
  <c r="J76" i="50"/>
  <c r="I76" i="50"/>
  <c r="G76" i="50"/>
  <c r="Y75" i="50"/>
  <c r="Z75" i="50" s="1"/>
  <c r="X75" i="50"/>
  <c r="U75" i="50"/>
  <c r="V75" i="50" s="1"/>
  <c r="M75" i="50"/>
  <c r="L75" i="50"/>
  <c r="K75" i="50"/>
  <c r="J75" i="50"/>
  <c r="I75" i="50"/>
  <c r="G75" i="50"/>
  <c r="Z74" i="50"/>
  <c r="X74" i="50"/>
  <c r="Y74" i="50" s="1"/>
  <c r="V74" i="50"/>
  <c r="AA74" i="50" s="1"/>
  <c r="AB74" i="50" s="1"/>
  <c r="U74" i="50"/>
  <c r="M74" i="50"/>
  <c r="K74" i="50"/>
  <c r="J74" i="50"/>
  <c r="I74" i="50"/>
  <c r="G74" i="50"/>
  <c r="X73" i="50"/>
  <c r="Y73" i="50" s="1"/>
  <c r="Z73" i="50" s="1"/>
  <c r="U73" i="50"/>
  <c r="V73" i="50" s="1"/>
  <c r="AA73" i="50" s="1"/>
  <c r="AB73" i="50" s="1"/>
  <c r="M73" i="50"/>
  <c r="K73" i="50"/>
  <c r="J73" i="50"/>
  <c r="I73" i="50"/>
  <c r="G73" i="50"/>
  <c r="Y72" i="50"/>
  <c r="Z72" i="50" s="1"/>
  <c r="X72" i="50"/>
  <c r="V72" i="50"/>
  <c r="AA72" i="50" s="1"/>
  <c r="AB72" i="50" s="1"/>
  <c r="U72" i="50"/>
  <c r="M72" i="50"/>
  <c r="K72" i="50"/>
  <c r="J72" i="50"/>
  <c r="I72" i="50"/>
  <c r="G72" i="50"/>
  <c r="Z71" i="50"/>
  <c r="X71" i="50"/>
  <c r="Y71" i="50" s="1"/>
  <c r="U71" i="50"/>
  <c r="V71" i="50" s="1"/>
  <c r="M71" i="50"/>
  <c r="K71" i="50"/>
  <c r="J71" i="50"/>
  <c r="I71" i="50"/>
  <c r="G71" i="50"/>
  <c r="Z70" i="50"/>
  <c r="X70" i="50"/>
  <c r="Y70" i="50" s="1"/>
  <c r="U70" i="50"/>
  <c r="V70" i="50" s="1"/>
  <c r="M70" i="50"/>
  <c r="K70" i="50"/>
  <c r="L74" i="50" s="1"/>
  <c r="J70" i="50"/>
  <c r="I70" i="50"/>
  <c r="G70" i="50"/>
  <c r="Y69" i="50"/>
  <c r="Z69" i="50" s="1"/>
  <c r="AA69" i="50" s="1"/>
  <c r="AB69" i="50" s="1"/>
  <c r="X69" i="50"/>
  <c r="V69" i="50"/>
  <c r="U69" i="50"/>
  <c r="M69" i="50"/>
  <c r="K69" i="50"/>
  <c r="J69" i="50"/>
  <c r="I69" i="50"/>
  <c r="G69" i="50"/>
  <c r="X68" i="50"/>
  <c r="Y68" i="50" s="1"/>
  <c r="Z68" i="50" s="1"/>
  <c r="U68" i="50"/>
  <c r="V68" i="50" s="1"/>
  <c r="M68" i="50"/>
  <c r="K68" i="50"/>
  <c r="J68" i="50"/>
  <c r="I68" i="50"/>
  <c r="G68" i="50"/>
  <c r="Z67" i="50"/>
  <c r="Y67" i="50"/>
  <c r="X67" i="50"/>
  <c r="V67" i="50"/>
  <c r="AA67" i="50" s="1"/>
  <c r="AB67" i="50" s="1"/>
  <c r="U67" i="50"/>
  <c r="M67" i="50"/>
  <c r="K67" i="50"/>
  <c r="J67" i="50"/>
  <c r="I67" i="50"/>
  <c r="G67" i="50"/>
  <c r="AA66" i="50"/>
  <c r="AB66" i="50" s="1"/>
  <c r="X66" i="50"/>
  <c r="Y66" i="50" s="1"/>
  <c r="Z66" i="50" s="1"/>
  <c r="V66" i="50"/>
  <c r="U66" i="50"/>
  <c r="M66" i="50"/>
  <c r="K66" i="50"/>
  <c r="J66" i="50"/>
  <c r="I66" i="50"/>
  <c r="G66" i="50"/>
  <c r="AA65" i="50"/>
  <c r="AB65" i="50" s="1"/>
  <c r="X65" i="50"/>
  <c r="Y65" i="50" s="1"/>
  <c r="Z65" i="50" s="1"/>
  <c r="V65" i="50"/>
  <c r="U65" i="50"/>
  <c r="M65" i="50"/>
  <c r="K65" i="50"/>
  <c r="J65" i="50"/>
  <c r="I65" i="50"/>
  <c r="G65" i="50"/>
  <c r="X64" i="50"/>
  <c r="Y64" i="50" s="1"/>
  <c r="Z64" i="50" s="1"/>
  <c r="V64" i="50"/>
  <c r="U64" i="50"/>
  <c r="M64" i="50"/>
  <c r="K64" i="50"/>
  <c r="L68" i="50" s="1"/>
  <c r="J64" i="50"/>
  <c r="I64" i="50"/>
  <c r="G64" i="50"/>
  <c r="X63" i="50"/>
  <c r="Y63" i="50" s="1"/>
  <c r="Z63" i="50" s="1"/>
  <c r="V63" i="50"/>
  <c r="U63" i="50"/>
  <c r="M63" i="50"/>
  <c r="K63" i="50"/>
  <c r="J63" i="50"/>
  <c r="I63" i="50"/>
  <c r="G63" i="50"/>
  <c r="AA62" i="50"/>
  <c r="AB62" i="50" s="1"/>
  <c r="X62" i="50"/>
  <c r="Y62" i="50" s="1"/>
  <c r="Z62" i="50" s="1"/>
  <c r="U62" i="50"/>
  <c r="V62" i="50" s="1"/>
  <c r="M62" i="50"/>
  <c r="K62" i="50"/>
  <c r="J62" i="50"/>
  <c r="I62" i="50"/>
  <c r="G62" i="50"/>
  <c r="Y61" i="50"/>
  <c r="Z61" i="50" s="1"/>
  <c r="X61" i="50"/>
  <c r="V61" i="50"/>
  <c r="AA61" i="50" s="1"/>
  <c r="AB61" i="50" s="1"/>
  <c r="U61" i="50"/>
  <c r="M61" i="50"/>
  <c r="K61" i="50"/>
  <c r="J61" i="50"/>
  <c r="I61" i="50"/>
  <c r="G61" i="50"/>
  <c r="X60" i="50"/>
  <c r="Y60" i="50" s="1"/>
  <c r="Z60" i="50" s="1"/>
  <c r="U60" i="50"/>
  <c r="V60" i="50" s="1"/>
  <c r="AA60" i="50" s="1"/>
  <c r="AB60" i="50" s="1"/>
  <c r="M60" i="50"/>
  <c r="K60" i="50"/>
  <c r="J60" i="50"/>
  <c r="I60" i="50"/>
  <c r="G60" i="50"/>
  <c r="Y59" i="50"/>
  <c r="Z59" i="50" s="1"/>
  <c r="X59" i="50"/>
  <c r="V59" i="50"/>
  <c r="AA59" i="50" s="1"/>
  <c r="AB59" i="50" s="1"/>
  <c r="U59" i="50"/>
  <c r="M59" i="50"/>
  <c r="K59" i="50"/>
  <c r="J59" i="50"/>
  <c r="I59" i="50"/>
  <c r="G59" i="50"/>
  <c r="Y58" i="50"/>
  <c r="Z58" i="50" s="1"/>
  <c r="X58" i="50"/>
  <c r="V58" i="50"/>
  <c r="U58" i="50"/>
  <c r="M58" i="50"/>
  <c r="K58" i="50"/>
  <c r="J58" i="50"/>
  <c r="I58" i="50"/>
  <c r="G58" i="50"/>
  <c r="Z57" i="50"/>
  <c r="AA57" i="50" s="1"/>
  <c r="AB57" i="50" s="1"/>
  <c r="X57" i="50"/>
  <c r="Y57" i="50" s="1"/>
  <c r="V57" i="50"/>
  <c r="U57" i="50"/>
  <c r="M57" i="50"/>
  <c r="K57" i="50"/>
  <c r="J57" i="50"/>
  <c r="I57" i="50"/>
  <c r="G57" i="50"/>
  <c r="Y56" i="50"/>
  <c r="Z56" i="50" s="1"/>
  <c r="AA56" i="50" s="1"/>
  <c r="AB56" i="50" s="1"/>
  <c r="X56" i="50"/>
  <c r="U56" i="50"/>
  <c r="V56" i="50" s="1"/>
  <c r="M56" i="50"/>
  <c r="K56" i="50"/>
  <c r="J56" i="50"/>
  <c r="I56" i="50"/>
  <c r="G56" i="50"/>
  <c r="Y55" i="50"/>
  <c r="Z55" i="50" s="1"/>
  <c r="X55" i="50"/>
  <c r="U55" i="50"/>
  <c r="V55" i="50" s="1"/>
  <c r="AA55" i="50" s="1"/>
  <c r="AB55" i="50" s="1"/>
  <c r="M55" i="50"/>
  <c r="L55" i="50"/>
  <c r="K55" i="50"/>
  <c r="J55" i="50"/>
  <c r="I55" i="50"/>
  <c r="G55" i="50"/>
  <c r="AB54" i="50"/>
  <c r="Z54" i="50"/>
  <c r="X54" i="50"/>
  <c r="Y54" i="50" s="1"/>
  <c r="U54" i="50"/>
  <c r="V54" i="50" s="1"/>
  <c r="AA54" i="50" s="1"/>
  <c r="M54" i="50"/>
  <c r="L54" i="50"/>
  <c r="K54" i="50"/>
  <c r="J54" i="50"/>
  <c r="I54" i="50"/>
  <c r="G54" i="50"/>
  <c r="AB53" i="50"/>
  <c r="AA53" i="50"/>
  <c r="Y53" i="50"/>
  <c r="Z53" i="50" s="1"/>
  <c r="X53" i="50"/>
  <c r="U53" i="50"/>
  <c r="V53" i="50" s="1"/>
  <c r="M53" i="50"/>
  <c r="L53" i="50"/>
  <c r="K53" i="50"/>
  <c r="J53" i="50"/>
  <c r="I53" i="50"/>
  <c r="G53" i="50"/>
  <c r="Y52" i="50"/>
  <c r="Z52" i="50" s="1"/>
  <c r="X52" i="50"/>
  <c r="U52" i="50"/>
  <c r="V52" i="50" s="1"/>
  <c r="M52" i="50"/>
  <c r="L52" i="50"/>
  <c r="K52" i="50"/>
  <c r="J52" i="50"/>
  <c r="I52" i="50"/>
  <c r="G52" i="50"/>
  <c r="Y51" i="50"/>
  <c r="Z51" i="50" s="1"/>
  <c r="AA51" i="50" s="1"/>
  <c r="AB51" i="50" s="1"/>
  <c r="X51" i="50"/>
  <c r="U51" i="50"/>
  <c r="V51" i="50" s="1"/>
  <c r="M51" i="50"/>
  <c r="L51" i="50"/>
  <c r="K51" i="50"/>
  <c r="J51" i="50"/>
  <c r="I51" i="50"/>
  <c r="G51" i="50"/>
  <c r="X50" i="50"/>
  <c r="Y50" i="50" s="1"/>
  <c r="Z50" i="50" s="1"/>
  <c r="V50" i="50"/>
  <c r="U50" i="50"/>
  <c r="M50" i="50"/>
  <c r="K50" i="50"/>
  <c r="J50" i="50"/>
  <c r="I50" i="50"/>
  <c r="G50" i="50"/>
  <c r="AA49" i="50"/>
  <c r="AB49" i="50" s="1"/>
  <c r="X49" i="50"/>
  <c r="Y49" i="50" s="1"/>
  <c r="Z49" i="50" s="1"/>
  <c r="U49" i="50"/>
  <c r="V49" i="50" s="1"/>
  <c r="M49" i="50"/>
  <c r="K49" i="50"/>
  <c r="J49" i="50"/>
  <c r="I49" i="50"/>
  <c r="G49" i="50"/>
  <c r="Y48" i="50"/>
  <c r="Z48" i="50" s="1"/>
  <c r="X48" i="50"/>
  <c r="V48" i="50"/>
  <c r="AA48" i="50" s="1"/>
  <c r="AB48" i="50" s="1"/>
  <c r="U48" i="50"/>
  <c r="M48" i="50"/>
  <c r="K48" i="50"/>
  <c r="J48" i="50"/>
  <c r="I48" i="50"/>
  <c r="G48" i="50"/>
  <c r="Z47" i="50"/>
  <c r="X47" i="50"/>
  <c r="Y47" i="50" s="1"/>
  <c r="U47" i="50"/>
  <c r="V47" i="50" s="1"/>
  <c r="AA47" i="50" s="1"/>
  <c r="AB47" i="50" s="1"/>
  <c r="M47" i="50"/>
  <c r="K47" i="50"/>
  <c r="J47" i="50"/>
  <c r="I47" i="50"/>
  <c r="G47" i="50"/>
  <c r="X46" i="50"/>
  <c r="Y46" i="50" s="1"/>
  <c r="Z46" i="50" s="1"/>
  <c r="U46" i="50"/>
  <c r="V46" i="50" s="1"/>
  <c r="M46" i="50"/>
  <c r="K46" i="50"/>
  <c r="L50" i="50" s="1"/>
  <c r="J46" i="50"/>
  <c r="I46" i="50"/>
  <c r="G46" i="50"/>
  <c r="Y45" i="50"/>
  <c r="Z45" i="50" s="1"/>
  <c r="AA45" i="50" s="1"/>
  <c r="AB45" i="50" s="1"/>
  <c r="X45" i="50"/>
  <c r="V45" i="50"/>
  <c r="U45" i="50"/>
  <c r="M45" i="50"/>
  <c r="L45" i="50"/>
  <c r="K45" i="50"/>
  <c r="L49" i="50" s="1"/>
  <c r="J45" i="50"/>
  <c r="I45" i="50"/>
  <c r="G45" i="50"/>
  <c r="X44" i="50"/>
  <c r="Y44" i="50" s="1"/>
  <c r="Z44" i="50" s="1"/>
  <c r="U44" i="50"/>
  <c r="V44" i="50" s="1"/>
  <c r="AA44" i="50" s="1"/>
  <c r="AB44" i="50" s="1"/>
  <c r="M44" i="50"/>
  <c r="K44" i="50"/>
  <c r="L48" i="50" s="1"/>
  <c r="J44" i="50"/>
  <c r="I44" i="50"/>
  <c r="G44" i="50"/>
  <c r="Z43" i="50"/>
  <c r="Y43" i="50"/>
  <c r="X43" i="50"/>
  <c r="V43" i="50"/>
  <c r="AA43" i="50" s="1"/>
  <c r="AB43" i="50" s="1"/>
  <c r="U43" i="50"/>
  <c r="M43" i="50"/>
  <c r="K43" i="50"/>
  <c r="J43" i="50"/>
  <c r="I43" i="50"/>
  <c r="G43" i="50"/>
  <c r="X42" i="50"/>
  <c r="Y42" i="50" s="1"/>
  <c r="Z42" i="50" s="1"/>
  <c r="AA42" i="50" s="1"/>
  <c r="AB42" i="50" s="1"/>
  <c r="V42" i="50"/>
  <c r="U42" i="50"/>
  <c r="M42" i="50"/>
  <c r="K42" i="50"/>
  <c r="J42" i="50"/>
  <c r="I42" i="50"/>
  <c r="G42" i="50"/>
  <c r="AA41" i="50"/>
  <c r="AB41" i="50" s="1"/>
  <c r="X41" i="50"/>
  <c r="Y41" i="50" s="1"/>
  <c r="Z41" i="50" s="1"/>
  <c r="V41" i="50"/>
  <c r="U41" i="50"/>
  <c r="M41" i="50"/>
  <c r="K41" i="50"/>
  <c r="J41" i="50"/>
  <c r="I41" i="50"/>
  <c r="G41" i="50"/>
  <c r="X40" i="50"/>
  <c r="Y40" i="50" s="1"/>
  <c r="Z40" i="50" s="1"/>
  <c r="V40" i="50"/>
  <c r="U40" i="50"/>
  <c r="M40" i="50"/>
  <c r="K40" i="50"/>
  <c r="L40" i="50" s="1"/>
  <c r="J40" i="50"/>
  <c r="I40" i="50"/>
  <c r="G40" i="50"/>
  <c r="Z39" i="50"/>
  <c r="X39" i="50"/>
  <c r="Y39" i="50" s="1"/>
  <c r="V39" i="50"/>
  <c r="AA39" i="50" s="1"/>
  <c r="AB39" i="50" s="1"/>
  <c r="U39" i="50"/>
  <c r="M39" i="50"/>
  <c r="L39" i="50"/>
  <c r="K39" i="50"/>
  <c r="J39" i="50"/>
  <c r="I39" i="50"/>
  <c r="G39" i="50"/>
  <c r="X38" i="50"/>
  <c r="Y38" i="50" s="1"/>
  <c r="Z38" i="50" s="1"/>
  <c r="AA38" i="50" s="1"/>
  <c r="AB38" i="50" s="1"/>
  <c r="U38" i="50"/>
  <c r="V38" i="50" s="1"/>
  <c r="M38" i="50"/>
  <c r="L38" i="50"/>
  <c r="K38" i="50"/>
  <c r="J38" i="50"/>
  <c r="I38" i="50"/>
  <c r="G38" i="50"/>
  <c r="Y37" i="50"/>
  <c r="Z37" i="50" s="1"/>
  <c r="X37" i="50"/>
  <c r="U37" i="50"/>
  <c r="V37" i="50" s="1"/>
  <c r="AA37" i="50" s="1"/>
  <c r="AB37" i="50" s="1"/>
  <c r="M37" i="50"/>
  <c r="K37" i="50"/>
  <c r="J37" i="50"/>
  <c r="I37" i="50"/>
  <c r="G37" i="50"/>
  <c r="X36" i="50"/>
  <c r="Y36" i="50" s="1"/>
  <c r="Z36" i="50" s="1"/>
  <c r="U36" i="50"/>
  <c r="V36" i="50" s="1"/>
  <c r="AA36" i="50" s="1"/>
  <c r="AB36" i="50" s="1"/>
  <c r="M36" i="50"/>
  <c r="K36" i="50"/>
  <c r="J36" i="50"/>
  <c r="I36" i="50"/>
  <c r="G36" i="50"/>
  <c r="X35" i="50"/>
  <c r="Y35" i="50" s="1"/>
  <c r="Z35" i="50" s="1"/>
  <c r="V35" i="50"/>
  <c r="U35" i="50"/>
  <c r="M35" i="50"/>
  <c r="K35" i="50"/>
  <c r="J35" i="50"/>
  <c r="I35" i="50"/>
  <c r="G35" i="50"/>
  <c r="X34" i="50"/>
  <c r="Y34" i="50" s="1"/>
  <c r="Z34" i="50" s="1"/>
  <c r="V34" i="50"/>
  <c r="U34" i="50"/>
  <c r="M34" i="50"/>
  <c r="L34" i="50"/>
  <c r="K34" i="50"/>
  <c r="J34" i="50"/>
  <c r="I34" i="50"/>
  <c r="G34" i="50"/>
  <c r="X33" i="50"/>
  <c r="Y33" i="50" s="1"/>
  <c r="Z33" i="50" s="1"/>
  <c r="AA33" i="50" s="1"/>
  <c r="AB33" i="50" s="1"/>
  <c r="V33" i="50"/>
  <c r="U33" i="50"/>
  <c r="M33" i="50"/>
  <c r="K33" i="50"/>
  <c r="L37" i="50" s="1"/>
  <c r="J33" i="50"/>
  <c r="I33" i="50"/>
  <c r="G33" i="50"/>
  <c r="Y32" i="50"/>
  <c r="Z32" i="50" s="1"/>
  <c r="AA32" i="50" s="1"/>
  <c r="AB32" i="50" s="1"/>
  <c r="X32" i="50"/>
  <c r="U32" i="50"/>
  <c r="V32" i="50" s="1"/>
  <c r="M32" i="50"/>
  <c r="K32" i="50"/>
  <c r="J32" i="50"/>
  <c r="I32" i="50"/>
  <c r="G32" i="50"/>
  <c r="Z31" i="50"/>
  <c r="Y31" i="50"/>
  <c r="X31" i="50"/>
  <c r="U31" i="50"/>
  <c r="V31" i="50" s="1"/>
  <c r="AA31" i="50" s="1"/>
  <c r="AB31" i="50" s="1"/>
  <c r="M31" i="50"/>
  <c r="L31" i="50"/>
  <c r="K31" i="50"/>
  <c r="J31" i="50"/>
  <c r="I31" i="50"/>
  <c r="G31" i="50"/>
  <c r="AB30" i="50"/>
  <c r="AA30" i="50"/>
  <c r="Z30" i="50"/>
  <c r="X30" i="50"/>
  <c r="Y30" i="50" s="1"/>
  <c r="U30" i="50"/>
  <c r="V30" i="50" s="1"/>
  <c r="M30" i="50"/>
  <c r="L30" i="50"/>
  <c r="K30" i="50"/>
  <c r="J30" i="50"/>
  <c r="I30" i="50"/>
  <c r="G30" i="50"/>
  <c r="AB29" i="50"/>
  <c r="AA29" i="50"/>
  <c r="Y29" i="50"/>
  <c r="Z29" i="50" s="1"/>
  <c r="X29" i="50"/>
  <c r="U29" i="50"/>
  <c r="V29" i="50" s="1"/>
  <c r="M29" i="50"/>
  <c r="L29" i="50"/>
  <c r="K29" i="50"/>
  <c r="J29" i="50"/>
  <c r="Z28" i="50"/>
  <c r="X28" i="50"/>
  <c r="Y28" i="50" s="1"/>
  <c r="V28" i="50"/>
  <c r="AA28" i="50" s="1"/>
  <c r="AB28" i="50" s="1"/>
  <c r="U28" i="50"/>
  <c r="M28" i="50"/>
  <c r="L28" i="50"/>
  <c r="K28" i="50"/>
  <c r="J28" i="50"/>
  <c r="H28" i="50"/>
  <c r="F28" i="50"/>
  <c r="Y27" i="50"/>
  <c r="Z27" i="50" s="1"/>
  <c r="X27" i="50"/>
  <c r="V27" i="50"/>
  <c r="U27" i="50"/>
  <c r="M27" i="50"/>
  <c r="L27" i="50"/>
  <c r="K27" i="50"/>
  <c r="J27" i="50"/>
  <c r="H27" i="50"/>
  <c r="F27" i="50"/>
  <c r="Y26" i="50"/>
  <c r="Z26" i="50" s="1"/>
  <c r="X26" i="50"/>
  <c r="V26" i="50"/>
  <c r="U26" i="50"/>
  <c r="M26" i="50"/>
  <c r="L26" i="50"/>
  <c r="K26" i="50"/>
  <c r="J26" i="50"/>
  <c r="H26" i="50"/>
  <c r="F26" i="50"/>
  <c r="X25" i="50"/>
  <c r="Y25" i="50" s="1"/>
  <c r="Z25" i="50" s="1"/>
  <c r="V25" i="50"/>
  <c r="U25" i="50"/>
  <c r="M25" i="50"/>
  <c r="L25" i="50"/>
  <c r="K25" i="50"/>
  <c r="J25" i="50"/>
  <c r="H25" i="50"/>
  <c r="F25" i="50"/>
  <c r="X24" i="50"/>
  <c r="Y24" i="50" s="1"/>
  <c r="Z24" i="50" s="1"/>
  <c r="U24" i="50"/>
  <c r="V24" i="50" s="1"/>
  <c r="M24" i="50"/>
  <c r="K24" i="50"/>
  <c r="J24" i="50"/>
  <c r="H24" i="50"/>
  <c r="F24" i="50"/>
  <c r="Y23" i="50"/>
  <c r="Z23" i="50" s="1"/>
  <c r="X23" i="50"/>
  <c r="U23" i="50"/>
  <c r="V23" i="50" s="1"/>
  <c r="AA23" i="50" s="1"/>
  <c r="AB23" i="50" s="1"/>
  <c r="M23" i="50"/>
  <c r="L23" i="50"/>
  <c r="K23" i="50"/>
  <c r="J23" i="50"/>
  <c r="H23" i="50"/>
  <c r="F23" i="50"/>
  <c r="X22" i="50"/>
  <c r="Y22" i="50" s="1"/>
  <c r="Z22" i="50" s="1"/>
  <c r="V22" i="50"/>
  <c r="U22" i="50"/>
  <c r="M22" i="50"/>
  <c r="K22" i="50"/>
  <c r="J22" i="50"/>
  <c r="H22" i="50"/>
  <c r="F22" i="50"/>
  <c r="X21" i="50"/>
  <c r="Y21" i="50" s="1"/>
  <c r="Z21" i="50" s="1"/>
  <c r="U21" i="50"/>
  <c r="V21" i="50" s="1"/>
  <c r="AA21" i="50" s="1"/>
  <c r="AB21" i="50" s="1"/>
  <c r="M21" i="50"/>
  <c r="K21" i="50"/>
  <c r="J21" i="50"/>
  <c r="H21" i="50"/>
  <c r="F21" i="50"/>
  <c r="X20" i="50"/>
  <c r="Y20" i="50" s="1"/>
  <c r="Z20" i="50" s="1"/>
  <c r="U20" i="50"/>
  <c r="V20" i="50" s="1"/>
  <c r="AA20" i="50" s="1"/>
  <c r="AB20" i="50" s="1"/>
  <c r="M20" i="50"/>
  <c r="K20" i="50"/>
  <c r="J20" i="50"/>
  <c r="H20" i="50"/>
  <c r="F20" i="50"/>
  <c r="Y19" i="50"/>
  <c r="Z19" i="50" s="1"/>
  <c r="X19" i="50"/>
  <c r="V19" i="50"/>
  <c r="AA19" i="50" s="1"/>
  <c r="AB19" i="50" s="1"/>
  <c r="U19" i="50"/>
  <c r="M19" i="50"/>
  <c r="K19" i="50"/>
  <c r="J19" i="50"/>
  <c r="H19" i="50"/>
  <c r="F19" i="50"/>
  <c r="AB18" i="50"/>
  <c r="X18" i="50"/>
  <c r="Y18" i="50" s="1"/>
  <c r="Z18" i="50" s="1"/>
  <c r="U18" i="50"/>
  <c r="V18" i="50" s="1"/>
  <c r="AA18" i="50" s="1"/>
  <c r="O18" i="50"/>
  <c r="M18" i="50"/>
  <c r="K18" i="50"/>
  <c r="J18" i="50"/>
  <c r="H18" i="50"/>
  <c r="F18" i="50"/>
  <c r="X17" i="50"/>
  <c r="Y17" i="50" s="1"/>
  <c r="Z17" i="50" s="1"/>
  <c r="U17" i="50"/>
  <c r="V17" i="50" s="1"/>
  <c r="Q17" i="50"/>
  <c r="M17" i="50"/>
  <c r="K17" i="50"/>
  <c r="J17" i="50"/>
  <c r="H17" i="50"/>
  <c r="F17" i="50"/>
  <c r="AB16" i="50"/>
  <c r="AA16" i="50"/>
  <c r="X16" i="50"/>
  <c r="Y16" i="50" s="1"/>
  <c r="Z16" i="50" s="1"/>
  <c r="V16" i="50"/>
  <c r="U16" i="50"/>
  <c r="R16" i="50"/>
  <c r="Q16" i="50"/>
  <c r="O16" i="50"/>
  <c r="M16" i="50"/>
  <c r="K16" i="50"/>
  <c r="L20" i="50" s="1"/>
  <c r="J16" i="50"/>
  <c r="H16" i="50"/>
  <c r="F16" i="50"/>
  <c r="Y15" i="50"/>
  <c r="Z15" i="50" s="1"/>
  <c r="X15" i="50"/>
  <c r="U15" i="50"/>
  <c r="V15" i="50" s="1"/>
  <c r="AA15" i="50" s="1"/>
  <c r="AB15" i="50" s="1"/>
  <c r="Q15" i="50"/>
  <c r="R15" i="50" s="1"/>
  <c r="O15" i="50"/>
  <c r="M15" i="50"/>
  <c r="K15" i="50"/>
  <c r="J15" i="50"/>
  <c r="H15" i="50"/>
  <c r="F15" i="50"/>
  <c r="Y14" i="50"/>
  <c r="Z14" i="50" s="1"/>
  <c r="X14" i="50"/>
  <c r="U14" i="50"/>
  <c r="V14" i="50" s="1"/>
  <c r="AA14" i="50" s="1"/>
  <c r="AB14" i="50" s="1"/>
  <c r="Q14" i="50"/>
  <c r="M14" i="50"/>
  <c r="K14" i="50"/>
  <c r="L18" i="50" s="1"/>
  <c r="J14" i="50"/>
  <c r="H14" i="50"/>
  <c r="F14" i="50"/>
  <c r="Y13" i="50"/>
  <c r="Z13" i="50" s="1"/>
  <c r="X13" i="50"/>
  <c r="U13" i="50"/>
  <c r="V13" i="50" s="1"/>
  <c r="R13" i="50"/>
  <c r="M13" i="50"/>
  <c r="L13" i="50"/>
  <c r="K13" i="50"/>
  <c r="L17" i="50" s="1"/>
  <c r="J13" i="50"/>
  <c r="H13" i="50"/>
  <c r="F13" i="50"/>
  <c r="X12" i="50"/>
  <c r="Y12" i="50" s="1"/>
  <c r="Z12" i="50" s="1"/>
  <c r="V12" i="50"/>
  <c r="AA12" i="50" s="1"/>
  <c r="AB12" i="50" s="1"/>
  <c r="U12" i="50"/>
  <c r="Q12" i="50"/>
  <c r="R21" i="50" s="1"/>
  <c r="S21" i="50" s="1"/>
  <c r="Q21" i="50" s="1"/>
  <c r="M12" i="50"/>
  <c r="K12" i="50"/>
  <c r="J12" i="50"/>
  <c r="H12" i="50"/>
  <c r="F12" i="50"/>
  <c r="Y11" i="50"/>
  <c r="Z11" i="50" s="1"/>
  <c r="X11" i="50"/>
  <c r="U11" i="50"/>
  <c r="V11" i="50" s="1"/>
  <c r="Q11" i="50"/>
  <c r="M11" i="50"/>
  <c r="K11" i="50"/>
  <c r="J11" i="50"/>
  <c r="H11" i="50"/>
  <c r="F11" i="50"/>
  <c r="Z10" i="50"/>
  <c r="X10" i="50"/>
  <c r="Y10" i="50" s="1"/>
  <c r="V10" i="50"/>
  <c r="AA10" i="50" s="1"/>
  <c r="AB10" i="50" s="1"/>
  <c r="U10" i="50"/>
  <c r="M10" i="50"/>
  <c r="K10" i="50"/>
  <c r="J10" i="50"/>
  <c r="H10" i="50"/>
  <c r="F10" i="50"/>
  <c r="X9" i="50"/>
  <c r="Y9" i="50" s="1"/>
  <c r="Z9" i="50" s="1"/>
  <c r="U9" i="50"/>
  <c r="V9" i="50" s="1"/>
  <c r="AA9" i="50" s="1"/>
  <c r="AB9" i="50" s="1"/>
  <c r="M9" i="50"/>
  <c r="K9" i="50"/>
  <c r="J9" i="50"/>
  <c r="H9" i="50"/>
  <c r="F9" i="50"/>
  <c r="Y8" i="50"/>
  <c r="Z8" i="50" s="1"/>
  <c r="X8" i="50"/>
  <c r="V8" i="50"/>
  <c r="U8" i="50"/>
  <c r="M8" i="50"/>
  <c r="K8" i="50"/>
  <c r="J8" i="50"/>
  <c r="H8" i="50"/>
  <c r="F8" i="50"/>
  <c r="X7" i="50"/>
  <c r="Y7" i="50" s="1"/>
  <c r="Z7" i="50" s="1"/>
  <c r="U7" i="50"/>
  <c r="V7" i="50" s="1"/>
  <c r="M7" i="50"/>
  <c r="K7" i="50"/>
  <c r="J7" i="50"/>
  <c r="H7" i="50"/>
  <c r="F7" i="50"/>
  <c r="X6" i="50"/>
  <c r="Y6" i="50" s="1"/>
  <c r="Z6" i="50" s="1"/>
  <c r="U6" i="50"/>
  <c r="V6" i="50" s="1"/>
  <c r="Q6" i="50"/>
  <c r="M6" i="50"/>
  <c r="K6" i="50"/>
  <c r="L10" i="50" s="1"/>
  <c r="J6" i="50"/>
  <c r="H6" i="50"/>
  <c r="F6" i="50"/>
  <c r="Y5" i="50"/>
  <c r="Z5" i="50" s="1"/>
  <c r="X5" i="50"/>
  <c r="U5" i="50"/>
  <c r="V5" i="50" s="1"/>
  <c r="AA5" i="50" s="1"/>
  <c r="AB5" i="50" s="1"/>
  <c r="Q5" i="50"/>
  <c r="M5" i="50"/>
  <c r="K5" i="50"/>
  <c r="J5" i="50"/>
  <c r="H5" i="50"/>
  <c r="F5" i="50"/>
  <c r="AB4" i="50"/>
  <c r="Z4" i="50"/>
  <c r="X4" i="50"/>
  <c r="Y4" i="50" s="1"/>
  <c r="V4" i="50"/>
  <c r="AA4" i="50" s="1"/>
  <c r="U4" i="50"/>
  <c r="Q4" i="50"/>
  <c r="O4" i="50"/>
  <c r="M4" i="50"/>
  <c r="K4" i="50"/>
  <c r="J4" i="50"/>
  <c r="H4" i="50"/>
  <c r="F4" i="50"/>
  <c r="Y3" i="50"/>
  <c r="Z3" i="50" s="1"/>
  <c r="X3" i="50"/>
  <c r="U3" i="50"/>
  <c r="V3" i="50" s="1"/>
  <c r="AA3" i="50" s="1"/>
  <c r="AB3" i="50" s="1"/>
  <c r="Q3" i="50"/>
  <c r="O3" i="50"/>
  <c r="M3" i="50"/>
  <c r="K3" i="50"/>
  <c r="J3" i="50"/>
  <c r="H3" i="50"/>
  <c r="F3" i="50"/>
  <c r="AA2" i="50"/>
  <c r="AB2" i="50" s="1"/>
  <c r="Y2" i="50"/>
  <c r="Z2" i="50" s="1"/>
  <c r="X2" i="50"/>
  <c r="V2" i="50"/>
  <c r="U2" i="50"/>
  <c r="Q2" i="50"/>
  <c r="M2" i="50"/>
  <c r="H2" i="50"/>
  <c r="F2" i="50"/>
  <c r="Q1" i="50"/>
  <c r="AA181" i="49"/>
  <c r="AB181" i="49" s="1"/>
  <c r="Y181" i="49"/>
  <c r="Z181" i="49" s="1"/>
  <c r="X181" i="49"/>
  <c r="V181" i="49"/>
  <c r="U181" i="49"/>
  <c r="M181" i="49"/>
  <c r="K181" i="49"/>
  <c r="J181" i="49"/>
  <c r="I181" i="49"/>
  <c r="G181" i="49"/>
  <c r="Z180" i="49"/>
  <c r="Y180" i="49"/>
  <c r="X180" i="49"/>
  <c r="U180" i="49"/>
  <c r="V180" i="49" s="1"/>
  <c r="M180" i="49"/>
  <c r="K180" i="49"/>
  <c r="J180" i="49"/>
  <c r="I180" i="49"/>
  <c r="G180" i="49"/>
  <c r="AA179" i="49"/>
  <c r="AB179" i="49" s="1"/>
  <c r="Z179" i="49"/>
  <c r="Y179" i="49"/>
  <c r="X179" i="49"/>
  <c r="U179" i="49"/>
  <c r="V179" i="49" s="1"/>
  <c r="M179" i="49"/>
  <c r="K179" i="49"/>
  <c r="J179" i="49"/>
  <c r="I179" i="49"/>
  <c r="G179" i="49"/>
  <c r="AA178" i="49"/>
  <c r="AB178" i="49" s="1"/>
  <c r="Z178" i="49"/>
  <c r="X178" i="49"/>
  <c r="Y178" i="49" s="1"/>
  <c r="V178" i="49"/>
  <c r="U178" i="49"/>
  <c r="M178" i="49"/>
  <c r="K178" i="49"/>
  <c r="J178" i="49"/>
  <c r="I178" i="49"/>
  <c r="G178" i="49"/>
  <c r="AA177" i="49"/>
  <c r="AB177" i="49" s="1"/>
  <c r="X177" i="49"/>
  <c r="Y177" i="49" s="1"/>
  <c r="Z177" i="49" s="1"/>
  <c r="U177" i="49"/>
  <c r="V177" i="49" s="1"/>
  <c r="M177" i="49"/>
  <c r="K177" i="49"/>
  <c r="L181" i="49" s="1"/>
  <c r="J177" i="49"/>
  <c r="I177" i="49"/>
  <c r="G177" i="49"/>
  <c r="Y176" i="49"/>
  <c r="Z176" i="49" s="1"/>
  <c r="X176" i="49"/>
  <c r="V176" i="49"/>
  <c r="AA176" i="49" s="1"/>
  <c r="AB176" i="49" s="1"/>
  <c r="U176" i="49"/>
  <c r="M176" i="49"/>
  <c r="K176" i="49"/>
  <c r="J176" i="49"/>
  <c r="I176" i="49"/>
  <c r="G176" i="49"/>
  <c r="Z175" i="49"/>
  <c r="X175" i="49"/>
  <c r="Y175" i="49" s="1"/>
  <c r="U175" i="49"/>
  <c r="V175" i="49" s="1"/>
  <c r="AA175" i="49" s="1"/>
  <c r="AB175" i="49" s="1"/>
  <c r="M175" i="49"/>
  <c r="K175" i="49"/>
  <c r="J175" i="49"/>
  <c r="I175" i="49"/>
  <c r="G175" i="49"/>
  <c r="Y174" i="49"/>
  <c r="Z174" i="49" s="1"/>
  <c r="X174" i="49"/>
  <c r="U174" i="49"/>
  <c r="V174" i="49" s="1"/>
  <c r="M174" i="49"/>
  <c r="K174" i="49"/>
  <c r="J174" i="49"/>
  <c r="I174" i="49"/>
  <c r="G174" i="49"/>
  <c r="Z173" i="49"/>
  <c r="X173" i="49"/>
  <c r="Y173" i="49" s="1"/>
  <c r="U173" i="49"/>
  <c r="V173" i="49" s="1"/>
  <c r="AA173" i="49" s="1"/>
  <c r="AB173" i="49" s="1"/>
  <c r="M173" i="49"/>
  <c r="K173" i="49"/>
  <c r="J173" i="49"/>
  <c r="I173" i="49"/>
  <c r="G173" i="49"/>
  <c r="AA172" i="49"/>
  <c r="AB172" i="49" s="1"/>
  <c r="X172" i="49"/>
  <c r="Y172" i="49" s="1"/>
  <c r="Z172" i="49" s="1"/>
  <c r="V172" i="49"/>
  <c r="U172" i="49"/>
  <c r="M172" i="49"/>
  <c r="L172" i="49"/>
  <c r="K172" i="49"/>
  <c r="J172" i="49"/>
  <c r="I172" i="49"/>
  <c r="G172" i="49"/>
  <c r="X171" i="49"/>
  <c r="Y171" i="49" s="1"/>
  <c r="Z171" i="49" s="1"/>
  <c r="V171" i="49"/>
  <c r="U171" i="49"/>
  <c r="M171" i="49"/>
  <c r="K171" i="49"/>
  <c r="J171" i="49"/>
  <c r="I171" i="49"/>
  <c r="G171" i="49"/>
  <c r="X170" i="49"/>
  <c r="Y170" i="49" s="1"/>
  <c r="Z170" i="49" s="1"/>
  <c r="U170" i="49"/>
  <c r="V170" i="49" s="1"/>
  <c r="AA170" i="49" s="1"/>
  <c r="AB170" i="49" s="1"/>
  <c r="M170" i="49"/>
  <c r="K170" i="49"/>
  <c r="L173" i="49" s="1"/>
  <c r="J170" i="49"/>
  <c r="I170" i="49"/>
  <c r="G170" i="49"/>
  <c r="X169" i="49"/>
  <c r="Y169" i="49" s="1"/>
  <c r="Z169" i="49" s="1"/>
  <c r="V169" i="49"/>
  <c r="U169" i="49"/>
  <c r="M169" i="49"/>
  <c r="L169" i="49"/>
  <c r="K169" i="49"/>
  <c r="J169" i="49"/>
  <c r="I169" i="49"/>
  <c r="G169" i="49"/>
  <c r="X168" i="49"/>
  <c r="Y168" i="49" s="1"/>
  <c r="Z168" i="49" s="1"/>
  <c r="U168" i="49"/>
  <c r="V168" i="49" s="1"/>
  <c r="M168" i="49"/>
  <c r="K168" i="49"/>
  <c r="L170" i="49" s="1"/>
  <c r="J168" i="49"/>
  <c r="I168" i="49"/>
  <c r="G168" i="49"/>
  <c r="AB167" i="49"/>
  <c r="Z167" i="49"/>
  <c r="Y167" i="49"/>
  <c r="X167" i="49"/>
  <c r="U167" i="49"/>
  <c r="V167" i="49" s="1"/>
  <c r="AA167" i="49" s="1"/>
  <c r="M167" i="49"/>
  <c r="L167" i="49"/>
  <c r="K167" i="49"/>
  <c r="L171" i="49" s="1"/>
  <c r="J167" i="49"/>
  <c r="I167" i="49"/>
  <c r="G167" i="49"/>
  <c r="AB166" i="49"/>
  <c r="AA166" i="49"/>
  <c r="Z166" i="49"/>
  <c r="X166" i="49"/>
  <c r="Y166" i="49" s="1"/>
  <c r="V166" i="49"/>
  <c r="U166" i="49"/>
  <c r="M166" i="49"/>
  <c r="K166" i="49"/>
  <c r="J166" i="49"/>
  <c r="I166" i="49"/>
  <c r="G166" i="49"/>
  <c r="AA165" i="49"/>
  <c r="AB165" i="49" s="1"/>
  <c r="X165" i="49"/>
  <c r="Y165" i="49" s="1"/>
  <c r="Z165" i="49" s="1"/>
  <c r="U165" i="49"/>
  <c r="V165" i="49" s="1"/>
  <c r="M165" i="49"/>
  <c r="K165" i="49"/>
  <c r="J165" i="49"/>
  <c r="I165" i="49"/>
  <c r="G165" i="49"/>
  <c r="Y164" i="49"/>
  <c r="Z164" i="49" s="1"/>
  <c r="X164" i="49"/>
  <c r="V164" i="49"/>
  <c r="AA164" i="49" s="1"/>
  <c r="AB164" i="49" s="1"/>
  <c r="U164" i="49"/>
  <c r="M164" i="49"/>
  <c r="K164" i="49"/>
  <c r="J164" i="49"/>
  <c r="I164" i="49"/>
  <c r="G164" i="49"/>
  <c r="Z163" i="49"/>
  <c r="X163" i="49"/>
  <c r="Y163" i="49" s="1"/>
  <c r="U163" i="49"/>
  <c r="V163" i="49" s="1"/>
  <c r="M163" i="49"/>
  <c r="K163" i="49"/>
  <c r="L163" i="49" s="1"/>
  <c r="J163" i="49"/>
  <c r="I163" i="49"/>
  <c r="G163" i="49"/>
  <c r="Y162" i="49"/>
  <c r="Z162" i="49" s="1"/>
  <c r="X162" i="49"/>
  <c r="U162" i="49"/>
  <c r="V162" i="49" s="1"/>
  <c r="AA162" i="49" s="1"/>
  <c r="AB162" i="49" s="1"/>
  <c r="M162" i="49"/>
  <c r="K162" i="49"/>
  <c r="J162" i="49"/>
  <c r="I162" i="49"/>
  <c r="G162" i="49"/>
  <c r="X161" i="49"/>
  <c r="Y161" i="49" s="1"/>
  <c r="Z161" i="49" s="1"/>
  <c r="U161" i="49"/>
  <c r="V161" i="49" s="1"/>
  <c r="AA161" i="49" s="1"/>
  <c r="AB161" i="49" s="1"/>
  <c r="M161" i="49"/>
  <c r="L161" i="49"/>
  <c r="K161" i="49"/>
  <c r="J161" i="49"/>
  <c r="I161" i="49"/>
  <c r="G161" i="49"/>
  <c r="X160" i="49"/>
  <c r="Y160" i="49" s="1"/>
  <c r="Z160" i="49" s="1"/>
  <c r="U160" i="49"/>
  <c r="V160" i="49" s="1"/>
  <c r="AA160" i="49" s="1"/>
  <c r="AB160" i="49" s="1"/>
  <c r="M160" i="49"/>
  <c r="L160" i="49"/>
  <c r="K160" i="49"/>
  <c r="J160" i="49"/>
  <c r="I160" i="49"/>
  <c r="G160" i="49"/>
  <c r="Y159" i="49"/>
  <c r="Z159" i="49" s="1"/>
  <c r="X159" i="49"/>
  <c r="V159" i="49"/>
  <c r="U159" i="49"/>
  <c r="M159" i="49"/>
  <c r="K159" i="49"/>
  <c r="J159" i="49"/>
  <c r="I159" i="49"/>
  <c r="G159" i="49"/>
  <c r="X158" i="49"/>
  <c r="Y158" i="49" s="1"/>
  <c r="Z158" i="49" s="1"/>
  <c r="V158" i="49"/>
  <c r="AA158" i="49" s="1"/>
  <c r="AB158" i="49" s="1"/>
  <c r="U158" i="49"/>
  <c r="M158" i="49"/>
  <c r="K158" i="49"/>
  <c r="J158" i="49"/>
  <c r="I158" i="49"/>
  <c r="G158" i="49"/>
  <c r="Z157" i="49"/>
  <c r="Y157" i="49"/>
  <c r="X157" i="49"/>
  <c r="V157" i="49"/>
  <c r="AA157" i="49" s="1"/>
  <c r="AB157" i="49" s="1"/>
  <c r="U157" i="49"/>
  <c r="M157" i="49"/>
  <c r="K157" i="49"/>
  <c r="J157" i="49"/>
  <c r="I157" i="49"/>
  <c r="G157" i="49"/>
  <c r="X156" i="49"/>
  <c r="Y156" i="49" s="1"/>
  <c r="Z156" i="49" s="1"/>
  <c r="U156" i="49"/>
  <c r="V156" i="49" s="1"/>
  <c r="AA156" i="49" s="1"/>
  <c r="AB156" i="49" s="1"/>
  <c r="M156" i="49"/>
  <c r="K156" i="49"/>
  <c r="L158" i="49" s="1"/>
  <c r="J156" i="49"/>
  <c r="I156" i="49"/>
  <c r="G156" i="49"/>
  <c r="Z155" i="49"/>
  <c r="AA155" i="49" s="1"/>
  <c r="AB155" i="49" s="1"/>
  <c r="Y155" i="49"/>
  <c r="X155" i="49"/>
  <c r="U155" i="49"/>
  <c r="V155" i="49" s="1"/>
  <c r="M155" i="49"/>
  <c r="K155" i="49"/>
  <c r="L159" i="49" s="1"/>
  <c r="J155" i="49"/>
  <c r="I155" i="49"/>
  <c r="G155" i="49"/>
  <c r="AA154" i="49"/>
  <c r="AB154" i="49" s="1"/>
  <c r="Z154" i="49"/>
  <c r="X154" i="49"/>
  <c r="Y154" i="49" s="1"/>
  <c r="V154" i="49"/>
  <c r="U154" i="49"/>
  <c r="M154" i="49"/>
  <c r="K154" i="49"/>
  <c r="J154" i="49"/>
  <c r="I154" i="49"/>
  <c r="G154" i="49"/>
  <c r="X153" i="49"/>
  <c r="Y153" i="49" s="1"/>
  <c r="Z153" i="49" s="1"/>
  <c r="U153" i="49"/>
  <c r="V153" i="49" s="1"/>
  <c r="AA153" i="49" s="1"/>
  <c r="AB153" i="49" s="1"/>
  <c r="M153" i="49"/>
  <c r="K153" i="49"/>
  <c r="J153" i="49"/>
  <c r="I153" i="49"/>
  <c r="G153" i="49"/>
  <c r="Y152" i="49"/>
  <c r="Z152" i="49" s="1"/>
  <c r="X152" i="49"/>
  <c r="V152" i="49"/>
  <c r="AA152" i="49" s="1"/>
  <c r="AB152" i="49" s="1"/>
  <c r="U152" i="49"/>
  <c r="M152" i="49"/>
  <c r="L152" i="49"/>
  <c r="K152" i="49"/>
  <c r="L156" i="49" s="1"/>
  <c r="J152" i="49"/>
  <c r="I152" i="49"/>
  <c r="G152" i="49"/>
  <c r="Z151" i="49"/>
  <c r="X151" i="49"/>
  <c r="Y151" i="49" s="1"/>
  <c r="U151" i="49"/>
  <c r="V151" i="49" s="1"/>
  <c r="M151" i="49"/>
  <c r="K151" i="49"/>
  <c r="L155" i="49" s="1"/>
  <c r="J151" i="49"/>
  <c r="I151" i="49"/>
  <c r="G151" i="49"/>
  <c r="Y150" i="49"/>
  <c r="Z150" i="49" s="1"/>
  <c r="X150" i="49"/>
  <c r="U150" i="49"/>
  <c r="V150" i="49" s="1"/>
  <c r="M150" i="49"/>
  <c r="K150" i="49"/>
  <c r="J150" i="49"/>
  <c r="I150" i="49"/>
  <c r="G150" i="49"/>
  <c r="Z149" i="49"/>
  <c r="X149" i="49"/>
  <c r="Y149" i="49" s="1"/>
  <c r="U149" i="49"/>
  <c r="V149" i="49" s="1"/>
  <c r="AA149" i="49" s="1"/>
  <c r="AB149" i="49" s="1"/>
  <c r="M149" i="49"/>
  <c r="K149" i="49"/>
  <c r="J149" i="49"/>
  <c r="I149" i="49"/>
  <c r="G149" i="49"/>
  <c r="AA148" i="49"/>
  <c r="AB148" i="49" s="1"/>
  <c r="X148" i="49"/>
  <c r="Y148" i="49" s="1"/>
  <c r="Z148" i="49" s="1"/>
  <c r="V148" i="49"/>
  <c r="U148" i="49"/>
  <c r="M148" i="49"/>
  <c r="L148" i="49"/>
  <c r="K148" i="49"/>
  <c r="J148" i="49"/>
  <c r="I148" i="49"/>
  <c r="G148" i="49"/>
  <c r="X147" i="49"/>
  <c r="Y147" i="49" s="1"/>
  <c r="Z147" i="49" s="1"/>
  <c r="V147" i="49"/>
  <c r="U147" i="49"/>
  <c r="M147" i="49"/>
  <c r="K147" i="49"/>
  <c r="J147" i="49"/>
  <c r="I147" i="49"/>
  <c r="G147" i="49"/>
  <c r="X146" i="49"/>
  <c r="Y146" i="49" s="1"/>
  <c r="Z146" i="49" s="1"/>
  <c r="U146" i="49"/>
  <c r="V146" i="49" s="1"/>
  <c r="AA146" i="49" s="1"/>
  <c r="AB146" i="49" s="1"/>
  <c r="M146" i="49"/>
  <c r="K146" i="49"/>
  <c r="L149" i="49" s="1"/>
  <c r="J146" i="49"/>
  <c r="I146" i="49"/>
  <c r="G146" i="49"/>
  <c r="X145" i="49"/>
  <c r="Y145" i="49" s="1"/>
  <c r="Z145" i="49" s="1"/>
  <c r="V145" i="49"/>
  <c r="U145" i="49"/>
  <c r="M145" i="49"/>
  <c r="L145" i="49"/>
  <c r="K145" i="49"/>
  <c r="J145" i="49"/>
  <c r="I145" i="49"/>
  <c r="G145" i="49"/>
  <c r="X144" i="49"/>
  <c r="Y144" i="49" s="1"/>
  <c r="Z144" i="49" s="1"/>
  <c r="U144" i="49"/>
  <c r="V144" i="49" s="1"/>
  <c r="M144" i="49"/>
  <c r="K144" i="49"/>
  <c r="L146" i="49" s="1"/>
  <c r="J144" i="49"/>
  <c r="I144" i="49"/>
  <c r="G144" i="49"/>
  <c r="AB143" i="49"/>
  <c r="Z143" i="49"/>
  <c r="Y143" i="49"/>
  <c r="X143" i="49"/>
  <c r="U143" i="49"/>
  <c r="V143" i="49" s="1"/>
  <c r="AA143" i="49" s="1"/>
  <c r="M143" i="49"/>
  <c r="L143" i="49"/>
  <c r="K143" i="49"/>
  <c r="L147" i="49" s="1"/>
  <c r="J143" i="49"/>
  <c r="I143" i="49"/>
  <c r="G143" i="49"/>
  <c r="AB142" i="49"/>
  <c r="AA142" i="49"/>
  <c r="Z142" i="49"/>
  <c r="X142" i="49"/>
  <c r="Y142" i="49" s="1"/>
  <c r="V142" i="49"/>
  <c r="U142" i="49"/>
  <c r="M142" i="49"/>
  <c r="K142" i="49"/>
  <c r="J142" i="49"/>
  <c r="I142" i="49"/>
  <c r="G142" i="49"/>
  <c r="AA141" i="49"/>
  <c r="AB141" i="49" s="1"/>
  <c r="X141" i="49"/>
  <c r="Y141" i="49" s="1"/>
  <c r="Z141" i="49" s="1"/>
  <c r="U141" i="49"/>
  <c r="V141" i="49" s="1"/>
  <c r="M141" i="49"/>
  <c r="K141" i="49"/>
  <c r="J141" i="49"/>
  <c r="I141" i="49"/>
  <c r="G141" i="49"/>
  <c r="Y140" i="49"/>
  <c r="Z140" i="49" s="1"/>
  <c r="X140" i="49"/>
  <c r="V140" i="49"/>
  <c r="AA140" i="49" s="1"/>
  <c r="AB140" i="49" s="1"/>
  <c r="U140" i="49"/>
  <c r="M140" i="49"/>
  <c r="K140" i="49"/>
  <c r="J140" i="49"/>
  <c r="I140" i="49"/>
  <c r="G140" i="49"/>
  <c r="Z139" i="49"/>
  <c r="AA139" i="49" s="1"/>
  <c r="AB139" i="49" s="1"/>
  <c r="X139" i="49"/>
  <c r="Y139" i="49" s="1"/>
  <c r="U139" i="49"/>
  <c r="V139" i="49" s="1"/>
  <c r="M139" i="49"/>
  <c r="K139" i="49"/>
  <c r="J139" i="49"/>
  <c r="I139" i="49"/>
  <c r="G139" i="49"/>
  <c r="Y138" i="49"/>
  <c r="Z138" i="49" s="1"/>
  <c r="AA138" i="49" s="1"/>
  <c r="AB138" i="49" s="1"/>
  <c r="X138" i="49"/>
  <c r="U138" i="49"/>
  <c r="V138" i="49" s="1"/>
  <c r="M138" i="49"/>
  <c r="K138" i="49"/>
  <c r="L142" i="49" s="1"/>
  <c r="J138" i="49"/>
  <c r="I138" i="49"/>
  <c r="G138" i="49"/>
  <c r="X137" i="49"/>
  <c r="Y137" i="49" s="1"/>
  <c r="Z137" i="49" s="1"/>
  <c r="U137" i="49"/>
  <c r="V137" i="49" s="1"/>
  <c r="AA137" i="49" s="1"/>
  <c r="AB137" i="49" s="1"/>
  <c r="M137" i="49"/>
  <c r="K137" i="49"/>
  <c r="J137" i="49"/>
  <c r="I137" i="49"/>
  <c r="G137" i="49"/>
  <c r="X136" i="49"/>
  <c r="Y136" i="49" s="1"/>
  <c r="Z136" i="49" s="1"/>
  <c r="U136" i="49"/>
  <c r="V136" i="49" s="1"/>
  <c r="AA136" i="49" s="1"/>
  <c r="AB136" i="49" s="1"/>
  <c r="M136" i="49"/>
  <c r="L136" i="49"/>
  <c r="K136" i="49"/>
  <c r="J136" i="49"/>
  <c r="I136" i="49"/>
  <c r="G136" i="49"/>
  <c r="Y135" i="49"/>
  <c r="Z135" i="49" s="1"/>
  <c r="X135" i="49"/>
  <c r="U135" i="49"/>
  <c r="V135" i="49" s="1"/>
  <c r="AA135" i="49" s="1"/>
  <c r="AB135" i="49" s="1"/>
  <c r="M135" i="49"/>
  <c r="K135" i="49"/>
  <c r="J135" i="49"/>
  <c r="I135" i="49"/>
  <c r="G135" i="49"/>
  <c r="Y134" i="49"/>
  <c r="Z134" i="49" s="1"/>
  <c r="X134" i="49"/>
  <c r="V134" i="49"/>
  <c r="U134" i="49"/>
  <c r="M134" i="49"/>
  <c r="K134" i="49"/>
  <c r="L137" i="49" s="1"/>
  <c r="J134" i="49"/>
  <c r="I134" i="49"/>
  <c r="G134" i="49"/>
  <c r="Y133" i="49"/>
  <c r="Z133" i="49" s="1"/>
  <c r="X133" i="49"/>
  <c r="V133" i="49"/>
  <c r="U133" i="49"/>
  <c r="M133" i="49"/>
  <c r="K133" i="49"/>
  <c r="J133" i="49"/>
  <c r="I133" i="49"/>
  <c r="G133" i="49"/>
  <c r="AA132" i="49"/>
  <c r="AB132" i="49" s="1"/>
  <c r="Z132" i="49"/>
  <c r="Y132" i="49"/>
  <c r="X132" i="49"/>
  <c r="U132" i="49"/>
  <c r="V132" i="49" s="1"/>
  <c r="M132" i="49"/>
  <c r="K132" i="49"/>
  <c r="L134" i="49" s="1"/>
  <c r="J132" i="49"/>
  <c r="I132" i="49"/>
  <c r="G132" i="49"/>
  <c r="Z131" i="49"/>
  <c r="Y131" i="49"/>
  <c r="X131" i="49"/>
  <c r="V131" i="49"/>
  <c r="U131" i="49"/>
  <c r="M131" i="49"/>
  <c r="L131" i="49"/>
  <c r="K131" i="49"/>
  <c r="J131" i="49"/>
  <c r="I131" i="49"/>
  <c r="G131" i="49"/>
  <c r="Z130" i="49"/>
  <c r="AA130" i="49" s="1"/>
  <c r="AB130" i="49" s="1"/>
  <c r="X130" i="49"/>
  <c r="Y130" i="49" s="1"/>
  <c r="V130" i="49"/>
  <c r="U130" i="49"/>
  <c r="M130" i="49"/>
  <c r="K130" i="49"/>
  <c r="J130" i="49"/>
  <c r="I130" i="49"/>
  <c r="G130" i="49"/>
  <c r="X129" i="49"/>
  <c r="Y129" i="49" s="1"/>
  <c r="Z129" i="49" s="1"/>
  <c r="U129" i="49"/>
  <c r="V129" i="49" s="1"/>
  <c r="M129" i="49"/>
  <c r="K129" i="49"/>
  <c r="J129" i="49"/>
  <c r="I129" i="49"/>
  <c r="G129" i="49"/>
  <c r="Z128" i="49"/>
  <c r="Y128" i="49"/>
  <c r="X128" i="49"/>
  <c r="V128" i="49"/>
  <c r="U128" i="49"/>
  <c r="M128" i="49"/>
  <c r="K128" i="49"/>
  <c r="J128" i="49"/>
  <c r="I128" i="49"/>
  <c r="G128" i="49"/>
  <c r="Z127" i="49"/>
  <c r="AA127" i="49" s="1"/>
  <c r="AB127" i="49" s="1"/>
  <c r="X127" i="49"/>
  <c r="Y127" i="49" s="1"/>
  <c r="U127" i="49"/>
  <c r="V127" i="49" s="1"/>
  <c r="M127" i="49"/>
  <c r="K127" i="49"/>
  <c r="J127" i="49"/>
  <c r="I127" i="49"/>
  <c r="G127" i="49"/>
  <c r="Y126" i="49"/>
  <c r="Z126" i="49" s="1"/>
  <c r="AA126" i="49" s="1"/>
  <c r="AB126" i="49" s="1"/>
  <c r="X126" i="49"/>
  <c r="U126" i="49"/>
  <c r="V126" i="49" s="1"/>
  <c r="M126" i="49"/>
  <c r="K126" i="49"/>
  <c r="L130" i="49" s="1"/>
  <c r="J126" i="49"/>
  <c r="I126" i="49"/>
  <c r="G126" i="49"/>
  <c r="X125" i="49"/>
  <c r="Y125" i="49" s="1"/>
  <c r="Z125" i="49" s="1"/>
  <c r="V125" i="49"/>
  <c r="U125" i="49"/>
  <c r="M125" i="49"/>
  <c r="K125" i="49"/>
  <c r="J125" i="49"/>
  <c r="I125" i="49"/>
  <c r="G125" i="49"/>
  <c r="X124" i="49"/>
  <c r="Y124" i="49" s="1"/>
  <c r="Z124" i="49" s="1"/>
  <c r="U124" i="49"/>
  <c r="V124" i="49" s="1"/>
  <c r="AA124" i="49" s="1"/>
  <c r="AB124" i="49" s="1"/>
  <c r="M124" i="49"/>
  <c r="K124" i="49"/>
  <c r="J124" i="49"/>
  <c r="I124" i="49"/>
  <c r="G124" i="49"/>
  <c r="Y123" i="49"/>
  <c r="Z123" i="49" s="1"/>
  <c r="X123" i="49"/>
  <c r="U123" i="49"/>
  <c r="V123" i="49" s="1"/>
  <c r="AA123" i="49" s="1"/>
  <c r="AB123" i="49" s="1"/>
  <c r="M123" i="49"/>
  <c r="K123" i="49"/>
  <c r="L126" i="49" s="1"/>
  <c r="J123" i="49"/>
  <c r="I123" i="49"/>
  <c r="G123" i="49"/>
  <c r="Y122" i="49"/>
  <c r="Z122" i="49" s="1"/>
  <c r="X122" i="49"/>
  <c r="V122" i="49"/>
  <c r="U122" i="49"/>
  <c r="M122" i="49"/>
  <c r="K122" i="49"/>
  <c r="J122" i="49"/>
  <c r="I122" i="49"/>
  <c r="G122" i="49"/>
  <c r="Y121" i="49"/>
  <c r="Z121" i="49" s="1"/>
  <c r="X121" i="49"/>
  <c r="V121" i="49"/>
  <c r="AA121" i="49" s="1"/>
  <c r="AB121" i="49" s="1"/>
  <c r="U121" i="49"/>
  <c r="M121" i="49"/>
  <c r="K121" i="49"/>
  <c r="J121" i="49"/>
  <c r="I121" i="49"/>
  <c r="G121" i="49"/>
  <c r="Z120" i="49"/>
  <c r="AA120" i="49" s="1"/>
  <c r="AB120" i="49" s="1"/>
  <c r="Y120" i="49"/>
  <c r="X120" i="49"/>
  <c r="U120" i="49"/>
  <c r="V120" i="49" s="1"/>
  <c r="M120" i="49"/>
  <c r="K120" i="49"/>
  <c r="L122" i="49" s="1"/>
  <c r="J120" i="49"/>
  <c r="I120" i="49"/>
  <c r="G120" i="49"/>
  <c r="Y119" i="49"/>
  <c r="Z119" i="49" s="1"/>
  <c r="X119" i="49"/>
  <c r="V119" i="49"/>
  <c r="U119" i="49"/>
  <c r="M119" i="49"/>
  <c r="L119" i="49"/>
  <c r="K119" i="49"/>
  <c r="J119" i="49"/>
  <c r="I119" i="49"/>
  <c r="G119" i="49"/>
  <c r="Z118" i="49"/>
  <c r="AA118" i="49" s="1"/>
  <c r="AB118" i="49" s="1"/>
  <c r="X118" i="49"/>
  <c r="Y118" i="49" s="1"/>
  <c r="V118" i="49"/>
  <c r="U118" i="49"/>
  <c r="M118" i="49"/>
  <c r="K118" i="49"/>
  <c r="J118" i="49"/>
  <c r="I118" i="49"/>
  <c r="G118" i="49"/>
  <c r="Y117" i="49"/>
  <c r="Z117" i="49" s="1"/>
  <c r="X117" i="49"/>
  <c r="U117" i="49"/>
  <c r="V117" i="49" s="1"/>
  <c r="AA117" i="49" s="1"/>
  <c r="AB117" i="49" s="1"/>
  <c r="M117" i="49"/>
  <c r="K117" i="49"/>
  <c r="J117" i="49"/>
  <c r="I117" i="49"/>
  <c r="G117" i="49"/>
  <c r="Z116" i="49"/>
  <c r="Y116" i="49"/>
  <c r="X116" i="49"/>
  <c r="V116" i="49"/>
  <c r="U116" i="49"/>
  <c r="M116" i="49"/>
  <c r="K116" i="49"/>
  <c r="J116" i="49"/>
  <c r="I116" i="49"/>
  <c r="G116" i="49"/>
  <c r="Z115" i="49"/>
  <c r="AA115" i="49" s="1"/>
  <c r="AB115" i="49" s="1"/>
  <c r="X115" i="49"/>
  <c r="Y115" i="49" s="1"/>
  <c r="U115" i="49"/>
  <c r="V115" i="49" s="1"/>
  <c r="M115" i="49"/>
  <c r="K115" i="49"/>
  <c r="J115" i="49"/>
  <c r="I115" i="49"/>
  <c r="G115" i="49"/>
  <c r="Y114" i="49"/>
  <c r="Z114" i="49" s="1"/>
  <c r="AA114" i="49" s="1"/>
  <c r="AB114" i="49" s="1"/>
  <c r="X114" i="49"/>
  <c r="U114" i="49"/>
  <c r="V114" i="49" s="1"/>
  <c r="M114" i="49"/>
  <c r="K114" i="49"/>
  <c r="L118" i="49" s="1"/>
  <c r="J114" i="49"/>
  <c r="I114" i="49"/>
  <c r="G114" i="49"/>
  <c r="X113" i="49"/>
  <c r="Y113" i="49" s="1"/>
  <c r="Z113" i="49" s="1"/>
  <c r="U113" i="49"/>
  <c r="V113" i="49" s="1"/>
  <c r="AA113" i="49" s="1"/>
  <c r="AB113" i="49" s="1"/>
  <c r="M113" i="49"/>
  <c r="K113" i="49"/>
  <c r="J113" i="49"/>
  <c r="I113" i="49"/>
  <c r="G113" i="49"/>
  <c r="X112" i="49"/>
  <c r="Y112" i="49" s="1"/>
  <c r="Z112" i="49" s="1"/>
  <c r="U112" i="49"/>
  <c r="V112" i="49" s="1"/>
  <c r="AA112" i="49" s="1"/>
  <c r="AB112" i="49" s="1"/>
  <c r="M112" i="49"/>
  <c r="K112" i="49"/>
  <c r="J112" i="49"/>
  <c r="I112" i="49"/>
  <c r="G112" i="49"/>
  <c r="Y111" i="49"/>
  <c r="Z111" i="49" s="1"/>
  <c r="X111" i="49"/>
  <c r="U111" i="49"/>
  <c r="V111" i="49" s="1"/>
  <c r="AA111" i="49" s="1"/>
  <c r="AB111" i="49" s="1"/>
  <c r="M111" i="49"/>
  <c r="K111" i="49"/>
  <c r="L114" i="49" s="1"/>
  <c r="J111" i="49"/>
  <c r="I111" i="49"/>
  <c r="G111" i="49"/>
  <c r="Y110" i="49"/>
  <c r="Z110" i="49" s="1"/>
  <c r="X110" i="49"/>
  <c r="V110" i="49"/>
  <c r="U110" i="49"/>
  <c r="M110" i="49"/>
  <c r="K110" i="49"/>
  <c r="J110" i="49"/>
  <c r="I110" i="49"/>
  <c r="G110" i="49"/>
  <c r="Z109" i="49"/>
  <c r="Y109" i="49"/>
  <c r="X109" i="49"/>
  <c r="V109" i="49"/>
  <c r="AA109" i="49" s="1"/>
  <c r="AB109" i="49" s="1"/>
  <c r="U109" i="49"/>
  <c r="M109" i="49"/>
  <c r="K109" i="49"/>
  <c r="J109" i="49"/>
  <c r="I109" i="49"/>
  <c r="G109" i="49"/>
  <c r="AA108" i="49"/>
  <c r="AB108" i="49" s="1"/>
  <c r="Z108" i="49"/>
  <c r="Y108" i="49"/>
  <c r="X108" i="49"/>
  <c r="U108" i="49"/>
  <c r="V108" i="49" s="1"/>
  <c r="M108" i="49"/>
  <c r="K108" i="49"/>
  <c r="L110" i="49" s="1"/>
  <c r="J108" i="49"/>
  <c r="I108" i="49"/>
  <c r="G108" i="49"/>
  <c r="Y107" i="49"/>
  <c r="Z107" i="49" s="1"/>
  <c r="X107" i="49"/>
  <c r="V107" i="49"/>
  <c r="U107" i="49"/>
  <c r="M107" i="49"/>
  <c r="L107" i="49"/>
  <c r="K107" i="49"/>
  <c r="J107" i="49"/>
  <c r="I107" i="49"/>
  <c r="G107" i="49"/>
  <c r="Z106" i="49"/>
  <c r="AA106" i="49" s="1"/>
  <c r="AB106" i="49" s="1"/>
  <c r="X106" i="49"/>
  <c r="Y106" i="49" s="1"/>
  <c r="V106" i="49"/>
  <c r="U106" i="49"/>
  <c r="M106" i="49"/>
  <c r="K106" i="49"/>
  <c r="J106" i="49"/>
  <c r="I106" i="49"/>
  <c r="G106" i="49"/>
  <c r="X105" i="49"/>
  <c r="Y105" i="49" s="1"/>
  <c r="Z105" i="49" s="1"/>
  <c r="U105" i="49"/>
  <c r="V105" i="49" s="1"/>
  <c r="M105" i="49"/>
  <c r="K105" i="49"/>
  <c r="J105" i="49"/>
  <c r="I105" i="49"/>
  <c r="G105" i="49"/>
  <c r="Z104" i="49"/>
  <c r="Y104" i="49"/>
  <c r="X104" i="49"/>
  <c r="V104" i="49"/>
  <c r="AA104" i="49" s="1"/>
  <c r="AB104" i="49" s="1"/>
  <c r="U104" i="49"/>
  <c r="M104" i="49"/>
  <c r="K104" i="49"/>
  <c r="J104" i="49"/>
  <c r="I104" i="49"/>
  <c r="G104" i="49"/>
  <c r="AA103" i="49"/>
  <c r="AB103" i="49" s="1"/>
  <c r="Z103" i="49"/>
  <c r="X103" i="49"/>
  <c r="Y103" i="49" s="1"/>
  <c r="U103" i="49"/>
  <c r="V103" i="49" s="1"/>
  <c r="M103" i="49"/>
  <c r="L103" i="49"/>
  <c r="K103" i="49"/>
  <c r="J103" i="49"/>
  <c r="I103" i="49"/>
  <c r="G103" i="49"/>
  <c r="Y102" i="49"/>
  <c r="Z102" i="49" s="1"/>
  <c r="AA102" i="49" s="1"/>
  <c r="AB102" i="49" s="1"/>
  <c r="X102" i="49"/>
  <c r="U102" i="49"/>
  <c r="V102" i="49" s="1"/>
  <c r="M102" i="49"/>
  <c r="K102" i="49"/>
  <c r="L106" i="49" s="1"/>
  <c r="J102" i="49"/>
  <c r="I102" i="49"/>
  <c r="G102" i="49"/>
  <c r="X101" i="49"/>
  <c r="Y101" i="49" s="1"/>
  <c r="Z101" i="49" s="1"/>
  <c r="U101" i="49"/>
  <c r="V101" i="49" s="1"/>
  <c r="AA101" i="49" s="1"/>
  <c r="AB101" i="49" s="1"/>
  <c r="M101" i="49"/>
  <c r="K101" i="49"/>
  <c r="J101" i="49"/>
  <c r="I101" i="49"/>
  <c r="G101" i="49"/>
  <c r="X100" i="49"/>
  <c r="Y100" i="49" s="1"/>
  <c r="Z100" i="49" s="1"/>
  <c r="U100" i="49"/>
  <c r="V100" i="49" s="1"/>
  <c r="AA100" i="49" s="1"/>
  <c r="AB100" i="49" s="1"/>
  <c r="M100" i="49"/>
  <c r="L100" i="49"/>
  <c r="K100" i="49"/>
  <c r="J100" i="49"/>
  <c r="I100" i="49"/>
  <c r="G100" i="49"/>
  <c r="Y99" i="49"/>
  <c r="Z99" i="49" s="1"/>
  <c r="X99" i="49"/>
  <c r="U99" i="49"/>
  <c r="V99" i="49" s="1"/>
  <c r="AA99" i="49" s="1"/>
  <c r="AB99" i="49" s="1"/>
  <c r="M99" i="49"/>
  <c r="K99" i="49"/>
  <c r="L102" i="49" s="1"/>
  <c r="J99" i="49"/>
  <c r="I99" i="49"/>
  <c r="G99" i="49"/>
  <c r="Y98" i="49"/>
  <c r="Z98" i="49" s="1"/>
  <c r="X98" i="49"/>
  <c r="V98" i="49"/>
  <c r="U98" i="49"/>
  <c r="M98" i="49"/>
  <c r="K98" i="49"/>
  <c r="J98" i="49"/>
  <c r="I98" i="49"/>
  <c r="G98" i="49"/>
  <c r="Y97" i="49"/>
  <c r="Z97" i="49" s="1"/>
  <c r="X97" i="49"/>
  <c r="V97" i="49"/>
  <c r="U97" i="49"/>
  <c r="M97" i="49"/>
  <c r="K97" i="49"/>
  <c r="J97" i="49"/>
  <c r="I97" i="49"/>
  <c r="G97" i="49"/>
  <c r="Z96" i="49"/>
  <c r="AA96" i="49" s="1"/>
  <c r="AB96" i="49" s="1"/>
  <c r="Y96" i="49"/>
  <c r="X96" i="49"/>
  <c r="U96" i="49"/>
  <c r="V96" i="49" s="1"/>
  <c r="M96" i="49"/>
  <c r="K96" i="49"/>
  <c r="L98" i="49" s="1"/>
  <c r="J96" i="49"/>
  <c r="I96" i="49"/>
  <c r="G96" i="49"/>
  <c r="Y95" i="49"/>
  <c r="Z95" i="49" s="1"/>
  <c r="X95" i="49"/>
  <c r="V95" i="49"/>
  <c r="U95" i="49"/>
  <c r="M95" i="49"/>
  <c r="L95" i="49"/>
  <c r="K95" i="49"/>
  <c r="J95" i="49"/>
  <c r="I95" i="49"/>
  <c r="G95" i="49"/>
  <c r="AA94" i="49"/>
  <c r="AB94" i="49" s="1"/>
  <c r="Z94" i="49"/>
  <c r="X94" i="49"/>
  <c r="Y94" i="49" s="1"/>
  <c r="V94" i="49"/>
  <c r="U94" i="49"/>
  <c r="M94" i="49"/>
  <c r="K94" i="49"/>
  <c r="J94" i="49"/>
  <c r="I94" i="49"/>
  <c r="G94" i="49"/>
  <c r="Y93" i="49"/>
  <c r="Z93" i="49" s="1"/>
  <c r="X93" i="49"/>
  <c r="U93" i="49"/>
  <c r="V93" i="49" s="1"/>
  <c r="M93" i="49"/>
  <c r="K93" i="49"/>
  <c r="J93" i="49"/>
  <c r="I93" i="49"/>
  <c r="G93" i="49"/>
  <c r="AB92" i="49"/>
  <c r="Z92" i="49"/>
  <c r="Y92" i="49"/>
  <c r="X92" i="49"/>
  <c r="V92" i="49"/>
  <c r="AA92" i="49" s="1"/>
  <c r="U92" i="49"/>
  <c r="M92" i="49"/>
  <c r="K92" i="49"/>
  <c r="J92" i="49"/>
  <c r="I92" i="49"/>
  <c r="G92" i="49"/>
  <c r="Z91" i="49"/>
  <c r="AA91" i="49" s="1"/>
  <c r="AB91" i="49" s="1"/>
  <c r="X91" i="49"/>
  <c r="Y91" i="49" s="1"/>
  <c r="U91" i="49"/>
  <c r="V91" i="49" s="1"/>
  <c r="M91" i="49"/>
  <c r="L91" i="49"/>
  <c r="K91" i="49"/>
  <c r="J91" i="49"/>
  <c r="I91" i="49"/>
  <c r="G91" i="49"/>
  <c r="Y90" i="49"/>
  <c r="Z90" i="49" s="1"/>
  <c r="AA90" i="49" s="1"/>
  <c r="AB90" i="49" s="1"/>
  <c r="X90" i="49"/>
  <c r="U90" i="49"/>
  <c r="V90" i="49" s="1"/>
  <c r="M90" i="49"/>
  <c r="K90" i="49"/>
  <c r="L94" i="49" s="1"/>
  <c r="J90" i="49"/>
  <c r="I90" i="49"/>
  <c r="G90" i="49"/>
  <c r="X89" i="49"/>
  <c r="Y89" i="49" s="1"/>
  <c r="Z89" i="49" s="1"/>
  <c r="U89" i="49"/>
  <c r="V89" i="49" s="1"/>
  <c r="AA89" i="49" s="1"/>
  <c r="AB89" i="49" s="1"/>
  <c r="M89" i="49"/>
  <c r="K89" i="49"/>
  <c r="J89" i="49"/>
  <c r="I89" i="49"/>
  <c r="G89" i="49"/>
  <c r="X88" i="49"/>
  <c r="Y88" i="49" s="1"/>
  <c r="Z88" i="49" s="1"/>
  <c r="U88" i="49"/>
  <c r="V88" i="49" s="1"/>
  <c r="AA88" i="49" s="1"/>
  <c r="AB88" i="49" s="1"/>
  <c r="M88" i="49"/>
  <c r="K88" i="49"/>
  <c r="J88" i="49"/>
  <c r="I88" i="49"/>
  <c r="G88" i="49"/>
  <c r="Y87" i="49"/>
  <c r="Z87" i="49" s="1"/>
  <c r="X87" i="49"/>
  <c r="U87" i="49"/>
  <c r="V87" i="49" s="1"/>
  <c r="AA87" i="49" s="1"/>
  <c r="AB87" i="49" s="1"/>
  <c r="M87" i="49"/>
  <c r="K87" i="49"/>
  <c r="L88" i="49" s="1"/>
  <c r="J87" i="49"/>
  <c r="I87" i="49"/>
  <c r="G87" i="49"/>
  <c r="Z86" i="49"/>
  <c r="Y86" i="49"/>
  <c r="X86" i="49"/>
  <c r="V86" i="49"/>
  <c r="U86" i="49"/>
  <c r="M86" i="49"/>
  <c r="K86" i="49"/>
  <c r="L89" i="49" s="1"/>
  <c r="J86" i="49"/>
  <c r="I86" i="49"/>
  <c r="G86" i="49"/>
  <c r="Z85" i="49"/>
  <c r="Y85" i="49"/>
  <c r="X85" i="49"/>
  <c r="V85" i="49"/>
  <c r="U85" i="49"/>
  <c r="M85" i="49"/>
  <c r="K85" i="49"/>
  <c r="J85" i="49"/>
  <c r="I85" i="49"/>
  <c r="G85" i="49"/>
  <c r="Z84" i="49"/>
  <c r="AA84" i="49" s="1"/>
  <c r="AB84" i="49" s="1"/>
  <c r="Y84" i="49"/>
  <c r="X84" i="49"/>
  <c r="U84" i="49"/>
  <c r="V84" i="49" s="1"/>
  <c r="M84" i="49"/>
  <c r="K84" i="49"/>
  <c r="L86" i="49" s="1"/>
  <c r="J84" i="49"/>
  <c r="I84" i="49"/>
  <c r="G84" i="49"/>
  <c r="Z83" i="49"/>
  <c r="Y83" i="49"/>
  <c r="X83" i="49"/>
  <c r="V83" i="49"/>
  <c r="U83" i="49"/>
  <c r="M83" i="49"/>
  <c r="L83" i="49"/>
  <c r="K83" i="49"/>
  <c r="J83" i="49"/>
  <c r="I83" i="49"/>
  <c r="G83" i="49"/>
  <c r="Z82" i="49"/>
  <c r="AA82" i="49" s="1"/>
  <c r="AB82" i="49" s="1"/>
  <c r="X82" i="49"/>
  <c r="Y82" i="49" s="1"/>
  <c r="V82" i="49"/>
  <c r="U82" i="49"/>
  <c r="M82" i="49"/>
  <c r="K82" i="49"/>
  <c r="J82" i="49"/>
  <c r="I82" i="49"/>
  <c r="G82" i="49"/>
  <c r="X81" i="49"/>
  <c r="Y81" i="49" s="1"/>
  <c r="Z81" i="49" s="1"/>
  <c r="U81" i="49"/>
  <c r="V81" i="49" s="1"/>
  <c r="M81" i="49"/>
  <c r="K81" i="49"/>
  <c r="J81" i="49"/>
  <c r="I81" i="49"/>
  <c r="G81" i="49"/>
  <c r="Z80" i="49"/>
  <c r="Y80" i="49"/>
  <c r="X80" i="49"/>
  <c r="V80" i="49"/>
  <c r="AA80" i="49" s="1"/>
  <c r="AB80" i="49" s="1"/>
  <c r="U80" i="49"/>
  <c r="M80" i="49"/>
  <c r="K80" i="49"/>
  <c r="J80" i="49"/>
  <c r="I80" i="49"/>
  <c r="G80" i="49"/>
  <c r="AA79" i="49"/>
  <c r="AB79" i="49" s="1"/>
  <c r="Z79" i="49"/>
  <c r="X79" i="49"/>
  <c r="Y79" i="49" s="1"/>
  <c r="U79" i="49"/>
  <c r="V79" i="49" s="1"/>
  <c r="M79" i="49"/>
  <c r="K79" i="49"/>
  <c r="J79" i="49"/>
  <c r="I79" i="49"/>
  <c r="G79" i="49"/>
  <c r="Y78" i="49"/>
  <c r="Z78" i="49" s="1"/>
  <c r="AA78" i="49" s="1"/>
  <c r="AB78" i="49" s="1"/>
  <c r="X78" i="49"/>
  <c r="U78" i="49"/>
  <c r="V78" i="49" s="1"/>
  <c r="M78" i="49"/>
  <c r="K78" i="49"/>
  <c r="L82" i="49" s="1"/>
  <c r="J78" i="49"/>
  <c r="I78" i="49"/>
  <c r="G78" i="49"/>
  <c r="X77" i="49"/>
  <c r="Y77" i="49" s="1"/>
  <c r="Z77" i="49" s="1"/>
  <c r="V77" i="49"/>
  <c r="AA77" i="49" s="1"/>
  <c r="AB77" i="49" s="1"/>
  <c r="U77" i="49"/>
  <c r="M77" i="49"/>
  <c r="K77" i="49"/>
  <c r="J77" i="49"/>
  <c r="I77" i="49"/>
  <c r="G77" i="49"/>
  <c r="X76" i="49"/>
  <c r="Y76" i="49" s="1"/>
  <c r="Z76" i="49" s="1"/>
  <c r="U76" i="49"/>
  <c r="V76" i="49" s="1"/>
  <c r="AA76" i="49" s="1"/>
  <c r="AB76" i="49" s="1"/>
  <c r="M76" i="49"/>
  <c r="L76" i="49"/>
  <c r="K76" i="49"/>
  <c r="J76" i="49"/>
  <c r="I76" i="49"/>
  <c r="G76" i="49"/>
  <c r="Y75" i="49"/>
  <c r="Z75" i="49" s="1"/>
  <c r="X75" i="49"/>
  <c r="U75" i="49"/>
  <c r="V75" i="49" s="1"/>
  <c r="AA75" i="49" s="1"/>
  <c r="AB75" i="49" s="1"/>
  <c r="M75" i="49"/>
  <c r="K75" i="49"/>
  <c r="J75" i="49"/>
  <c r="I75" i="49"/>
  <c r="G75" i="49"/>
  <c r="Y74" i="49"/>
  <c r="Z74" i="49" s="1"/>
  <c r="X74" i="49"/>
  <c r="V74" i="49"/>
  <c r="U74" i="49"/>
  <c r="M74" i="49"/>
  <c r="K74" i="49"/>
  <c r="L78" i="49" s="1"/>
  <c r="J74" i="49"/>
  <c r="I74" i="49"/>
  <c r="G74" i="49"/>
  <c r="Y73" i="49"/>
  <c r="Z73" i="49" s="1"/>
  <c r="X73" i="49"/>
  <c r="V73" i="49"/>
  <c r="AA73" i="49" s="1"/>
  <c r="AB73" i="49" s="1"/>
  <c r="U73" i="49"/>
  <c r="M73" i="49"/>
  <c r="K73" i="49"/>
  <c r="J73" i="49"/>
  <c r="I73" i="49"/>
  <c r="G73" i="49"/>
  <c r="Z72" i="49"/>
  <c r="AA72" i="49" s="1"/>
  <c r="AB72" i="49" s="1"/>
  <c r="Y72" i="49"/>
  <c r="X72" i="49"/>
  <c r="U72" i="49"/>
  <c r="V72" i="49" s="1"/>
  <c r="M72" i="49"/>
  <c r="K72" i="49"/>
  <c r="L74" i="49" s="1"/>
  <c r="J72" i="49"/>
  <c r="I72" i="49"/>
  <c r="G72" i="49"/>
  <c r="Z71" i="49"/>
  <c r="Y71" i="49"/>
  <c r="X71" i="49"/>
  <c r="V71" i="49"/>
  <c r="AA71" i="49" s="1"/>
  <c r="AB71" i="49" s="1"/>
  <c r="U71" i="49"/>
  <c r="M71" i="49"/>
  <c r="L71" i="49"/>
  <c r="K71" i="49"/>
  <c r="L75" i="49" s="1"/>
  <c r="J71" i="49"/>
  <c r="I71" i="49"/>
  <c r="G71" i="49"/>
  <c r="AA70" i="49"/>
  <c r="AB70" i="49" s="1"/>
  <c r="Z70" i="49"/>
  <c r="X70" i="49"/>
  <c r="Y70" i="49" s="1"/>
  <c r="V70" i="49"/>
  <c r="U70" i="49"/>
  <c r="M70" i="49"/>
  <c r="K70" i="49"/>
  <c r="J70" i="49"/>
  <c r="I70" i="49"/>
  <c r="G70" i="49"/>
  <c r="X69" i="49"/>
  <c r="Y69" i="49" s="1"/>
  <c r="Z69" i="49" s="1"/>
  <c r="U69" i="49"/>
  <c r="V69" i="49" s="1"/>
  <c r="AA69" i="49" s="1"/>
  <c r="AB69" i="49" s="1"/>
  <c r="M69" i="49"/>
  <c r="K69" i="49"/>
  <c r="J69" i="49"/>
  <c r="I69" i="49"/>
  <c r="G69" i="49"/>
  <c r="Z68" i="49"/>
  <c r="Y68" i="49"/>
  <c r="X68" i="49"/>
  <c r="V68" i="49"/>
  <c r="U68" i="49"/>
  <c r="M68" i="49"/>
  <c r="K68" i="49"/>
  <c r="J68" i="49"/>
  <c r="I68" i="49"/>
  <c r="G68" i="49"/>
  <c r="Z67" i="49"/>
  <c r="AA67" i="49" s="1"/>
  <c r="AB67" i="49" s="1"/>
  <c r="X67" i="49"/>
  <c r="Y67" i="49" s="1"/>
  <c r="U67" i="49"/>
  <c r="V67" i="49" s="1"/>
  <c r="M67" i="49"/>
  <c r="L67" i="49"/>
  <c r="K67" i="49"/>
  <c r="J67" i="49"/>
  <c r="I67" i="49"/>
  <c r="G67" i="49"/>
  <c r="Y66" i="49"/>
  <c r="Z66" i="49" s="1"/>
  <c r="AA66" i="49" s="1"/>
  <c r="AB66" i="49" s="1"/>
  <c r="X66" i="49"/>
  <c r="U66" i="49"/>
  <c r="V66" i="49" s="1"/>
  <c r="M66" i="49"/>
  <c r="L66" i="49"/>
  <c r="K66" i="49"/>
  <c r="L70" i="49" s="1"/>
  <c r="J66" i="49"/>
  <c r="I66" i="49"/>
  <c r="G66" i="49"/>
  <c r="X65" i="49"/>
  <c r="Y65" i="49" s="1"/>
  <c r="Z65" i="49" s="1"/>
  <c r="V65" i="49"/>
  <c r="U65" i="49"/>
  <c r="M65" i="49"/>
  <c r="K65" i="49"/>
  <c r="J65" i="49"/>
  <c r="I65" i="49"/>
  <c r="G65" i="49"/>
  <c r="X64" i="49"/>
  <c r="Y64" i="49" s="1"/>
  <c r="Z64" i="49" s="1"/>
  <c r="U64" i="49"/>
  <c r="V64" i="49" s="1"/>
  <c r="AA64" i="49" s="1"/>
  <c r="AB64" i="49" s="1"/>
  <c r="M64" i="49"/>
  <c r="L64" i="49"/>
  <c r="K64" i="49"/>
  <c r="J64" i="49"/>
  <c r="I64" i="49"/>
  <c r="G64" i="49"/>
  <c r="Y63" i="49"/>
  <c r="Z63" i="49" s="1"/>
  <c r="X63" i="49"/>
  <c r="U63" i="49"/>
  <c r="V63" i="49" s="1"/>
  <c r="AA63" i="49" s="1"/>
  <c r="AB63" i="49" s="1"/>
  <c r="M63" i="49"/>
  <c r="K63" i="49"/>
  <c r="J63" i="49"/>
  <c r="I63" i="49"/>
  <c r="G63" i="49"/>
  <c r="Z62" i="49"/>
  <c r="Y62" i="49"/>
  <c r="X62" i="49"/>
  <c r="V62" i="49"/>
  <c r="U62" i="49"/>
  <c r="M62" i="49"/>
  <c r="K62" i="49"/>
  <c r="J62" i="49"/>
  <c r="I62" i="49"/>
  <c r="G62" i="49"/>
  <c r="Y61" i="49"/>
  <c r="Z61" i="49" s="1"/>
  <c r="X61" i="49"/>
  <c r="V61" i="49"/>
  <c r="U61" i="49"/>
  <c r="M61" i="49"/>
  <c r="L61" i="49"/>
  <c r="K61" i="49"/>
  <c r="J61" i="49"/>
  <c r="Z60" i="49"/>
  <c r="Y60" i="49"/>
  <c r="X60" i="49"/>
  <c r="U60" i="49"/>
  <c r="V60" i="49" s="1"/>
  <c r="AA60" i="49" s="1"/>
  <c r="AB60" i="49" s="1"/>
  <c r="M60" i="49"/>
  <c r="K60" i="49"/>
  <c r="J60" i="49"/>
  <c r="H60" i="49"/>
  <c r="F60" i="49"/>
  <c r="Z59" i="49"/>
  <c r="AA59" i="49" s="1"/>
  <c r="AB59" i="49" s="1"/>
  <c r="Y59" i="49"/>
  <c r="X59" i="49"/>
  <c r="V59" i="49"/>
  <c r="U59" i="49"/>
  <c r="M59" i="49"/>
  <c r="K59" i="49"/>
  <c r="J59" i="49"/>
  <c r="H59" i="49"/>
  <c r="F59" i="49"/>
  <c r="X58" i="49"/>
  <c r="Y58" i="49" s="1"/>
  <c r="Z58" i="49" s="1"/>
  <c r="U58" i="49"/>
  <c r="V58" i="49" s="1"/>
  <c r="AA58" i="49" s="1"/>
  <c r="AB58" i="49" s="1"/>
  <c r="M58" i="49"/>
  <c r="K58" i="49"/>
  <c r="J58" i="49"/>
  <c r="H58" i="49"/>
  <c r="F58" i="49"/>
  <c r="Z57" i="49"/>
  <c r="Y57" i="49"/>
  <c r="X57" i="49"/>
  <c r="U57" i="49"/>
  <c r="V57" i="49" s="1"/>
  <c r="AA57" i="49" s="1"/>
  <c r="AB57" i="49" s="1"/>
  <c r="M57" i="49"/>
  <c r="K57" i="49"/>
  <c r="J57" i="49"/>
  <c r="H57" i="49"/>
  <c r="F57" i="49"/>
  <c r="Z56" i="49"/>
  <c r="X56" i="49"/>
  <c r="Y56" i="49" s="1"/>
  <c r="V56" i="49"/>
  <c r="AA56" i="49" s="1"/>
  <c r="AB56" i="49" s="1"/>
  <c r="U56" i="49"/>
  <c r="M56" i="49"/>
  <c r="K56" i="49"/>
  <c r="L60" i="49" s="1"/>
  <c r="J56" i="49"/>
  <c r="H56" i="49"/>
  <c r="F56" i="49"/>
  <c r="AB55" i="49"/>
  <c r="AA55" i="49"/>
  <c r="Y55" i="49"/>
  <c r="Z55" i="49" s="1"/>
  <c r="X55" i="49"/>
  <c r="U55" i="49"/>
  <c r="V55" i="49" s="1"/>
  <c r="M55" i="49"/>
  <c r="K55" i="49"/>
  <c r="L59" i="49" s="1"/>
  <c r="J55" i="49"/>
  <c r="H55" i="49"/>
  <c r="F55" i="49"/>
  <c r="Z54" i="49"/>
  <c r="Y54" i="49"/>
  <c r="X54" i="49"/>
  <c r="V54" i="49"/>
  <c r="U54" i="49"/>
  <c r="M54" i="49"/>
  <c r="K54" i="49"/>
  <c r="L58" i="49" s="1"/>
  <c r="J54" i="49"/>
  <c r="H54" i="49"/>
  <c r="F54" i="49"/>
  <c r="Z53" i="49"/>
  <c r="X53" i="49"/>
  <c r="Y53" i="49" s="1"/>
  <c r="U53" i="49"/>
  <c r="V53" i="49" s="1"/>
  <c r="M53" i="49"/>
  <c r="K53" i="49"/>
  <c r="L57" i="49" s="1"/>
  <c r="J53" i="49"/>
  <c r="H53" i="49"/>
  <c r="F53" i="49"/>
  <c r="Y52" i="49"/>
  <c r="Z52" i="49" s="1"/>
  <c r="X52" i="49"/>
  <c r="U52" i="49"/>
  <c r="V52" i="49" s="1"/>
  <c r="AA52" i="49" s="1"/>
  <c r="AB52" i="49" s="1"/>
  <c r="M52" i="49"/>
  <c r="K52" i="49"/>
  <c r="J52" i="49"/>
  <c r="H52" i="49"/>
  <c r="F52" i="49"/>
  <c r="X51" i="49"/>
  <c r="Y51" i="49" s="1"/>
  <c r="Z51" i="49" s="1"/>
  <c r="U51" i="49"/>
  <c r="V51" i="49" s="1"/>
  <c r="AA51" i="49" s="1"/>
  <c r="AB51" i="49" s="1"/>
  <c r="M51" i="49"/>
  <c r="K51" i="49"/>
  <c r="J51" i="49"/>
  <c r="H51" i="49"/>
  <c r="F51" i="49"/>
  <c r="X50" i="49"/>
  <c r="Y50" i="49" s="1"/>
  <c r="Z50" i="49" s="1"/>
  <c r="V50" i="49"/>
  <c r="U50" i="49"/>
  <c r="M50" i="49"/>
  <c r="K50" i="49"/>
  <c r="J50" i="49"/>
  <c r="H50" i="49"/>
  <c r="F50" i="49"/>
  <c r="X49" i="49"/>
  <c r="Y49" i="49" s="1"/>
  <c r="Z49" i="49" s="1"/>
  <c r="U49" i="49"/>
  <c r="V49" i="49" s="1"/>
  <c r="AA49" i="49" s="1"/>
  <c r="AB49" i="49" s="1"/>
  <c r="M49" i="49"/>
  <c r="K49" i="49"/>
  <c r="J49" i="49"/>
  <c r="H49" i="49"/>
  <c r="F49" i="49"/>
  <c r="AA48" i="49"/>
  <c r="AB48" i="49" s="1"/>
  <c r="Z48" i="49"/>
  <c r="Y48" i="49"/>
  <c r="X48" i="49"/>
  <c r="U48" i="49"/>
  <c r="V48" i="49" s="1"/>
  <c r="M48" i="49"/>
  <c r="L48" i="49"/>
  <c r="K48" i="49"/>
  <c r="J48" i="49"/>
  <c r="H48" i="49"/>
  <c r="F48" i="49"/>
  <c r="X47" i="49"/>
  <c r="Y47" i="49" s="1"/>
  <c r="Z47" i="49" s="1"/>
  <c r="V47" i="49"/>
  <c r="AA47" i="49" s="1"/>
  <c r="AB47" i="49" s="1"/>
  <c r="U47" i="49"/>
  <c r="M47" i="49"/>
  <c r="K47" i="49"/>
  <c r="J47" i="49"/>
  <c r="H47" i="49"/>
  <c r="F47" i="49"/>
  <c r="X46" i="49"/>
  <c r="Y46" i="49" s="1"/>
  <c r="Z46" i="49" s="1"/>
  <c r="U46" i="49"/>
  <c r="V46" i="49" s="1"/>
  <c r="M46" i="49"/>
  <c r="K46" i="49"/>
  <c r="L50" i="49" s="1"/>
  <c r="J46" i="49"/>
  <c r="H46" i="49"/>
  <c r="F46" i="49"/>
  <c r="AB45" i="49"/>
  <c r="Z45" i="49"/>
  <c r="Y45" i="49"/>
  <c r="X45" i="49"/>
  <c r="V45" i="49"/>
  <c r="AA45" i="49" s="1"/>
  <c r="U45" i="49"/>
  <c r="M45" i="49"/>
  <c r="K45" i="49"/>
  <c r="J45" i="49"/>
  <c r="H45" i="49"/>
  <c r="F45" i="49"/>
  <c r="X44" i="49"/>
  <c r="Y44" i="49" s="1"/>
  <c r="Z44" i="49" s="1"/>
  <c r="V44" i="49"/>
  <c r="AA44" i="49" s="1"/>
  <c r="AB44" i="49" s="1"/>
  <c r="U44" i="49"/>
  <c r="M44" i="49"/>
  <c r="K44" i="49"/>
  <c r="J44" i="49"/>
  <c r="H44" i="49"/>
  <c r="F44" i="49"/>
  <c r="AB43" i="49"/>
  <c r="AA43" i="49"/>
  <c r="Y43" i="49"/>
  <c r="Z43" i="49" s="1"/>
  <c r="X43" i="49"/>
  <c r="U43" i="49"/>
  <c r="V43" i="49" s="1"/>
  <c r="M43" i="49"/>
  <c r="K43" i="49"/>
  <c r="L47" i="49" s="1"/>
  <c r="J43" i="49"/>
  <c r="H43" i="49"/>
  <c r="F43" i="49"/>
  <c r="Z42" i="49"/>
  <c r="Y42" i="49"/>
  <c r="X42" i="49"/>
  <c r="V42" i="49"/>
  <c r="U42" i="49"/>
  <c r="M42" i="49"/>
  <c r="L42" i="49"/>
  <c r="K42" i="49"/>
  <c r="J42" i="49"/>
  <c r="H42" i="49"/>
  <c r="F42" i="49"/>
  <c r="Z41" i="49"/>
  <c r="AA41" i="49" s="1"/>
  <c r="AB41" i="49" s="1"/>
  <c r="X41" i="49"/>
  <c r="Y41" i="49" s="1"/>
  <c r="U41" i="49"/>
  <c r="V41" i="49" s="1"/>
  <c r="M41" i="49"/>
  <c r="K41" i="49"/>
  <c r="J41" i="49"/>
  <c r="H41" i="49"/>
  <c r="F41" i="49"/>
  <c r="Y40" i="49"/>
  <c r="Z40" i="49" s="1"/>
  <c r="X40" i="49"/>
  <c r="V40" i="49"/>
  <c r="U40" i="49"/>
  <c r="M40" i="49"/>
  <c r="K40" i="49"/>
  <c r="J40" i="49"/>
  <c r="H40" i="49"/>
  <c r="F40" i="49"/>
  <c r="X39" i="49"/>
  <c r="Y39" i="49" s="1"/>
  <c r="Z39" i="49" s="1"/>
  <c r="V39" i="49"/>
  <c r="AA39" i="49" s="1"/>
  <c r="AB39" i="49" s="1"/>
  <c r="U39" i="49"/>
  <c r="M39" i="49"/>
  <c r="K39" i="49"/>
  <c r="J39" i="49"/>
  <c r="H39" i="49"/>
  <c r="F39" i="49"/>
  <c r="Y38" i="49"/>
  <c r="Z38" i="49" s="1"/>
  <c r="X38" i="49"/>
  <c r="U38" i="49"/>
  <c r="V38" i="49" s="1"/>
  <c r="AA38" i="49" s="1"/>
  <c r="AB38" i="49" s="1"/>
  <c r="M38" i="49"/>
  <c r="K38" i="49"/>
  <c r="J38" i="49"/>
  <c r="H38" i="49"/>
  <c r="F38" i="49"/>
  <c r="Z37" i="49"/>
  <c r="Y37" i="49"/>
  <c r="X37" i="49"/>
  <c r="V37" i="49"/>
  <c r="AA37" i="49" s="1"/>
  <c r="AB37" i="49" s="1"/>
  <c r="U37" i="49"/>
  <c r="M37" i="49"/>
  <c r="K37" i="49"/>
  <c r="J37" i="49"/>
  <c r="H37" i="49"/>
  <c r="F37" i="49"/>
  <c r="Y36" i="49"/>
  <c r="Z36" i="49" s="1"/>
  <c r="X36" i="49"/>
  <c r="U36" i="49"/>
  <c r="V36" i="49" s="1"/>
  <c r="AA36" i="49" s="1"/>
  <c r="AB36" i="49" s="1"/>
  <c r="M36" i="49"/>
  <c r="L36" i="49"/>
  <c r="K36" i="49"/>
  <c r="L39" i="49" s="1"/>
  <c r="J36" i="49"/>
  <c r="H36" i="49"/>
  <c r="F36" i="49"/>
  <c r="Z35" i="49"/>
  <c r="Y35" i="49"/>
  <c r="X35" i="49"/>
  <c r="V35" i="49"/>
  <c r="AA35" i="49" s="1"/>
  <c r="AB35" i="49" s="1"/>
  <c r="U35" i="49"/>
  <c r="M35" i="49"/>
  <c r="K35" i="49"/>
  <c r="J35" i="49"/>
  <c r="H35" i="49"/>
  <c r="F35" i="49"/>
  <c r="X34" i="49"/>
  <c r="Y34" i="49" s="1"/>
  <c r="Z34" i="49" s="1"/>
  <c r="U34" i="49"/>
  <c r="V34" i="49" s="1"/>
  <c r="AA34" i="49" s="1"/>
  <c r="AB34" i="49" s="1"/>
  <c r="M34" i="49"/>
  <c r="K34" i="49"/>
  <c r="L38" i="49" s="1"/>
  <c r="J34" i="49"/>
  <c r="H34" i="49"/>
  <c r="F34" i="49"/>
  <c r="AA33" i="49"/>
  <c r="AB33" i="49" s="1"/>
  <c r="Z33" i="49"/>
  <c r="Y33" i="49"/>
  <c r="X33" i="49"/>
  <c r="U33" i="49"/>
  <c r="V33" i="49" s="1"/>
  <c r="M33" i="49"/>
  <c r="K33" i="49"/>
  <c r="J33" i="49"/>
  <c r="H33" i="49"/>
  <c r="F33" i="49"/>
  <c r="AA32" i="49"/>
  <c r="AB32" i="49" s="1"/>
  <c r="Z32" i="49"/>
  <c r="X32" i="49"/>
  <c r="Y32" i="49" s="1"/>
  <c r="V32" i="49"/>
  <c r="U32" i="49"/>
  <c r="M32" i="49"/>
  <c r="K32" i="49"/>
  <c r="J32" i="49"/>
  <c r="H32" i="49"/>
  <c r="F32" i="49"/>
  <c r="AA31" i="49"/>
  <c r="AB31" i="49" s="1"/>
  <c r="Y31" i="49"/>
  <c r="Z31" i="49" s="1"/>
  <c r="X31" i="49"/>
  <c r="U31" i="49"/>
  <c r="V31" i="49" s="1"/>
  <c r="M31" i="49"/>
  <c r="K31" i="49"/>
  <c r="L35" i="49" s="1"/>
  <c r="J31" i="49"/>
  <c r="H31" i="49"/>
  <c r="F31" i="49"/>
  <c r="Y30" i="49"/>
  <c r="Z30" i="49" s="1"/>
  <c r="X30" i="49"/>
  <c r="V30" i="49"/>
  <c r="U30" i="49"/>
  <c r="M30" i="49"/>
  <c r="K30" i="49"/>
  <c r="L34" i="49" s="1"/>
  <c r="J30" i="49"/>
  <c r="H30" i="49"/>
  <c r="F30" i="49"/>
  <c r="X29" i="49"/>
  <c r="Y29" i="49" s="1"/>
  <c r="Z29" i="49" s="1"/>
  <c r="U29" i="49"/>
  <c r="V29" i="49" s="1"/>
  <c r="AA29" i="49" s="1"/>
  <c r="AB29" i="49" s="1"/>
  <c r="M29" i="49"/>
  <c r="K29" i="49"/>
  <c r="L33" i="49" s="1"/>
  <c r="J29" i="49"/>
  <c r="H29" i="49"/>
  <c r="F29" i="49"/>
  <c r="Y28" i="49"/>
  <c r="Z28" i="49" s="1"/>
  <c r="X28" i="49"/>
  <c r="V28" i="49"/>
  <c r="AA28" i="49" s="1"/>
  <c r="AB28" i="49" s="1"/>
  <c r="U28" i="49"/>
  <c r="M28" i="49"/>
  <c r="K28" i="49"/>
  <c r="J28" i="49"/>
  <c r="H28" i="49"/>
  <c r="F28" i="49"/>
  <c r="X27" i="49"/>
  <c r="Y27" i="49" s="1"/>
  <c r="Z27" i="49" s="1"/>
  <c r="U27" i="49"/>
  <c r="V27" i="49" s="1"/>
  <c r="AA27" i="49" s="1"/>
  <c r="AB27" i="49" s="1"/>
  <c r="M27" i="49"/>
  <c r="K27" i="49"/>
  <c r="J27" i="49"/>
  <c r="H27" i="49"/>
  <c r="F27" i="49"/>
  <c r="X26" i="49"/>
  <c r="Y26" i="49" s="1"/>
  <c r="Z26" i="49" s="1"/>
  <c r="V26" i="49"/>
  <c r="AA26" i="49" s="1"/>
  <c r="AB26" i="49" s="1"/>
  <c r="U26" i="49"/>
  <c r="M26" i="49"/>
  <c r="K26" i="49"/>
  <c r="J26" i="49"/>
  <c r="H26" i="49"/>
  <c r="F26" i="49"/>
  <c r="X25" i="49"/>
  <c r="Y25" i="49" s="1"/>
  <c r="Z25" i="49" s="1"/>
  <c r="U25" i="49"/>
  <c r="V25" i="49" s="1"/>
  <c r="AA25" i="49" s="1"/>
  <c r="AB25" i="49" s="1"/>
  <c r="M25" i="49"/>
  <c r="K25" i="49"/>
  <c r="L29" i="49" s="1"/>
  <c r="J25" i="49"/>
  <c r="H25" i="49"/>
  <c r="F25" i="49"/>
  <c r="Z24" i="49"/>
  <c r="Y24" i="49"/>
  <c r="X24" i="49"/>
  <c r="U24" i="49"/>
  <c r="V24" i="49" s="1"/>
  <c r="AA24" i="49" s="1"/>
  <c r="AB24" i="49" s="1"/>
  <c r="M24" i="49"/>
  <c r="K24" i="49"/>
  <c r="J24" i="49"/>
  <c r="H24" i="49"/>
  <c r="F24" i="49"/>
  <c r="X23" i="49"/>
  <c r="Y23" i="49" s="1"/>
  <c r="Z23" i="49" s="1"/>
  <c r="V23" i="49"/>
  <c r="AA23" i="49" s="1"/>
  <c r="AB23" i="49" s="1"/>
  <c r="U23" i="49"/>
  <c r="M23" i="49"/>
  <c r="L23" i="49"/>
  <c r="K23" i="49"/>
  <c r="J23" i="49"/>
  <c r="H23" i="49"/>
  <c r="F23" i="49"/>
  <c r="X22" i="49"/>
  <c r="Y22" i="49" s="1"/>
  <c r="Z22" i="49" s="1"/>
  <c r="U22" i="49"/>
  <c r="V22" i="49" s="1"/>
  <c r="M22" i="49"/>
  <c r="K22" i="49"/>
  <c r="J22" i="49"/>
  <c r="H22" i="49"/>
  <c r="F22" i="49"/>
  <c r="X21" i="49"/>
  <c r="Y21" i="49" s="1"/>
  <c r="Z21" i="49" s="1"/>
  <c r="U21" i="49"/>
  <c r="V21" i="49" s="1"/>
  <c r="AA21" i="49" s="1"/>
  <c r="AB21" i="49" s="1"/>
  <c r="R21" i="49"/>
  <c r="S21" i="49" s="1"/>
  <c r="Q21" i="49" s="1"/>
  <c r="M21" i="49"/>
  <c r="K21" i="49"/>
  <c r="J21" i="49"/>
  <c r="H21" i="49"/>
  <c r="F21" i="49"/>
  <c r="X20" i="49"/>
  <c r="Y20" i="49" s="1"/>
  <c r="Z20" i="49" s="1"/>
  <c r="U20" i="49"/>
  <c r="V20" i="49" s="1"/>
  <c r="AA20" i="49" s="1"/>
  <c r="AB20" i="49" s="1"/>
  <c r="M20" i="49"/>
  <c r="L20" i="49"/>
  <c r="K20" i="49"/>
  <c r="L21" i="49" s="1"/>
  <c r="J20" i="49"/>
  <c r="H20" i="49"/>
  <c r="F20" i="49"/>
  <c r="X19" i="49"/>
  <c r="Y19" i="49" s="1"/>
  <c r="Z19" i="49" s="1"/>
  <c r="AA19" i="49" s="1"/>
  <c r="AB19" i="49" s="1"/>
  <c r="V19" i="49"/>
  <c r="U19" i="49"/>
  <c r="M19" i="49"/>
  <c r="K19" i="49"/>
  <c r="J19" i="49"/>
  <c r="H19" i="49"/>
  <c r="F19" i="49"/>
  <c r="Y18" i="49"/>
  <c r="Z18" i="49" s="1"/>
  <c r="AA18" i="49" s="1"/>
  <c r="AB18" i="49" s="1"/>
  <c r="X18" i="49"/>
  <c r="U18" i="49"/>
  <c r="V18" i="49" s="1"/>
  <c r="O18" i="49"/>
  <c r="M18" i="49"/>
  <c r="K18" i="49"/>
  <c r="J18" i="49"/>
  <c r="H18" i="49"/>
  <c r="F18" i="49"/>
  <c r="X17" i="49"/>
  <c r="Y17" i="49" s="1"/>
  <c r="Z17" i="49" s="1"/>
  <c r="AA17" i="49" s="1"/>
  <c r="AB17" i="49" s="1"/>
  <c r="U17" i="49"/>
  <c r="V17" i="49" s="1"/>
  <c r="Q17" i="49"/>
  <c r="M17" i="49"/>
  <c r="L17" i="49"/>
  <c r="K17" i="49"/>
  <c r="J17" i="49"/>
  <c r="H17" i="49"/>
  <c r="F17" i="49"/>
  <c r="X16" i="49"/>
  <c r="Y16" i="49" s="1"/>
  <c r="Z16" i="49" s="1"/>
  <c r="V16" i="49"/>
  <c r="U16" i="49"/>
  <c r="Q16" i="49"/>
  <c r="R16" i="49" s="1"/>
  <c r="O16" i="49"/>
  <c r="M16" i="49"/>
  <c r="K16" i="49"/>
  <c r="J16" i="49"/>
  <c r="H16" i="49"/>
  <c r="F16" i="49"/>
  <c r="X15" i="49"/>
  <c r="Y15" i="49" s="1"/>
  <c r="Z15" i="49" s="1"/>
  <c r="V15" i="49"/>
  <c r="AA15" i="49" s="1"/>
  <c r="AB15" i="49" s="1"/>
  <c r="U15" i="49"/>
  <c r="R15" i="49"/>
  <c r="Q15" i="49"/>
  <c r="O15" i="49"/>
  <c r="M15" i="49"/>
  <c r="K15" i="49"/>
  <c r="L19" i="49" s="1"/>
  <c r="J15" i="49"/>
  <c r="H15" i="49"/>
  <c r="F15" i="49"/>
  <c r="Y14" i="49"/>
  <c r="Z14" i="49" s="1"/>
  <c r="AA14" i="49" s="1"/>
  <c r="AB14" i="49" s="1"/>
  <c r="X14" i="49"/>
  <c r="U14" i="49"/>
  <c r="V14" i="49" s="1"/>
  <c r="Q14" i="49"/>
  <c r="M14" i="49"/>
  <c r="K14" i="49"/>
  <c r="L18" i="49" s="1"/>
  <c r="J14" i="49"/>
  <c r="H14" i="49"/>
  <c r="F14" i="49"/>
  <c r="X13" i="49"/>
  <c r="Y13" i="49" s="1"/>
  <c r="Z13" i="49" s="1"/>
  <c r="U13" i="49"/>
  <c r="V13" i="49" s="1"/>
  <c r="R13" i="49"/>
  <c r="M13" i="49"/>
  <c r="K13" i="49"/>
  <c r="L16" i="49" s="1"/>
  <c r="J13" i="49"/>
  <c r="H13" i="49"/>
  <c r="F13" i="49"/>
  <c r="X12" i="49"/>
  <c r="Y12" i="49" s="1"/>
  <c r="Z12" i="49" s="1"/>
  <c r="V12" i="49"/>
  <c r="AA12" i="49" s="1"/>
  <c r="AB12" i="49" s="1"/>
  <c r="U12" i="49"/>
  <c r="Q12" i="49"/>
  <c r="M12" i="49"/>
  <c r="K12" i="49"/>
  <c r="J12" i="49"/>
  <c r="H12" i="49"/>
  <c r="F12" i="49"/>
  <c r="Y11" i="49"/>
  <c r="Z11" i="49" s="1"/>
  <c r="X11" i="49"/>
  <c r="V11" i="49"/>
  <c r="U11" i="49"/>
  <c r="Q11" i="49"/>
  <c r="M11" i="49"/>
  <c r="K11" i="49"/>
  <c r="L15" i="49" s="1"/>
  <c r="J11" i="49"/>
  <c r="H11" i="49"/>
  <c r="F11" i="49"/>
  <c r="AA10" i="49"/>
  <c r="AB10" i="49" s="1"/>
  <c r="Z10" i="49"/>
  <c r="Y10" i="49"/>
  <c r="X10" i="49"/>
  <c r="V10" i="49"/>
  <c r="U10" i="49"/>
  <c r="M10" i="49"/>
  <c r="K10" i="49"/>
  <c r="J10" i="49"/>
  <c r="H10" i="49"/>
  <c r="F10" i="49"/>
  <c r="AB9" i="49"/>
  <c r="AA9" i="49"/>
  <c r="Z9" i="49"/>
  <c r="Y9" i="49"/>
  <c r="X9" i="49"/>
  <c r="U9" i="49"/>
  <c r="V9" i="49" s="1"/>
  <c r="M9" i="49"/>
  <c r="K9" i="49"/>
  <c r="J9" i="49"/>
  <c r="H9" i="49"/>
  <c r="F9" i="49"/>
  <c r="AA8" i="49"/>
  <c r="AB8" i="49" s="1"/>
  <c r="Z8" i="49"/>
  <c r="Y8" i="49"/>
  <c r="X8" i="49"/>
  <c r="U8" i="49"/>
  <c r="V8" i="49" s="1"/>
  <c r="M8" i="49"/>
  <c r="K8" i="49"/>
  <c r="J8" i="49"/>
  <c r="H8" i="49"/>
  <c r="F8" i="49"/>
  <c r="AA7" i="49"/>
  <c r="AB7" i="49" s="1"/>
  <c r="Z7" i="49"/>
  <c r="X7" i="49"/>
  <c r="Y7" i="49" s="1"/>
  <c r="V7" i="49"/>
  <c r="U7" i="49"/>
  <c r="M7" i="49"/>
  <c r="K7" i="49"/>
  <c r="L8" i="49" s="1"/>
  <c r="J7" i="49"/>
  <c r="H7" i="49"/>
  <c r="F7" i="49"/>
  <c r="Y6" i="49"/>
  <c r="Z6" i="49" s="1"/>
  <c r="AA6" i="49" s="1"/>
  <c r="AB6" i="49" s="1"/>
  <c r="X6" i="49"/>
  <c r="U6" i="49"/>
  <c r="V6" i="49" s="1"/>
  <c r="Q6" i="49"/>
  <c r="M6" i="49"/>
  <c r="K6" i="49"/>
  <c r="J6" i="49"/>
  <c r="H6" i="49"/>
  <c r="F6" i="49"/>
  <c r="Y5" i="49"/>
  <c r="Z5" i="49" s="1"/>
  <c r="X5" i="49"/>
  <c r="V5" i="49"/>
  <c r="U5" i="49"/>
  <c r="Q5" i="49"/>
  <c r="M5" i="49"/>
  <c r="K5" i="49"/>
  <c r="J5" i="49"/>
  <c r="H5" i="49"/>
  <c r="F5" i="49"/>
  <c r="X4" i="49"/>
  <c r="Y4" i="49" s="1"/>
  <c r="Z4" i="49" s="1"/>
  <c r="V4" i="49"/>
  <c r="AA4" i="49" s="1"/>
  <c r="AB4" i="49" s="1"/>
  <c r="U4" i="49"/>
  <c r="Q4" i="49"/>
  <c r="O4" i="49"/>
  <c r="M4" i="49"/>
  <c r="K4" i="49"/>
  <c r="J4" i="49"/>
  <c r="H4" i="49"/>
  <c r="F4" i="49"/>
  <c r="X3" i="49"/>
  <c r="Y3" i="49" s="1"/>
  <c r="Z3" i="49" s="1"/>
  <c r="V3" i="49"/>
  <c r="U3" i="49"/>
  <c r="Q3" i="49"/>
  <c r="O3" i="49"/>
  <c r="M3" i="49"/>
  <c r="K3" i="49"/>
  <c r="J3" i="49"/>
  <c r="H3" i="49"/>
  <c r="F3" i="49"/>
  <c r="Z2" i="49"/>
  <c r="AA2" i="49" s="1"/>
  <c r="AB2" i="49" s="1"/>
  <c r="Y2" i="49"/>
  <c r="X2" i="49"/>
  <c r="V2" i="49"/>
  <c r="U2" i="49"/>
  <c r="Q2" i="49"/>
  <c r="M2" i="49"/>
  <c r="H2" i="49"/>
  <c r="F2" i="49"/>
  <c r="Q1" i="49"/>
  <c r="Z98" i="48"/>
  <c r="AA98" i="48" s="1"/>
  <c r="AB98" i="48" s="1"/>
  <c r="Y98" i="48"/>
  <c r="X98" i="48"/>
  <c r="V98" i="48"/>
  <c r="U98" i="48"/>
  <c r="M98" i="48"/>
  <c r="K98" i="48"/>
  <c r="J98" i="48"/>
  <c r="I98" i="48"/>
  <c r="G98" i="48"/>
  <c r="C98" i="48"/>
  <c r="X97" i="48"/>
  <c r="Y97" i="48" s="1"/>
  <c r="Z97" i="48" s="1"/>
  <c r="AA97" i="48" s="1"/>
  <c r="AB97" i="48" s="1"/>
  <c r="V97" i="48"/>
  <c r="U97" i="48"/>
  <c r="M97" i="48"/>
  <c r="K97" i="48"/>
  <c r="L97" i="48" s="1"/>
  <c r="J97" i="48"/>
  <c r="I97" i="48"/>
  <c r="G97" i="48"/>
  <c r="C97" i="48"/>
  <c r="Z96" i="48"/>
  <c r="Y96" i="48"/>
  <c r="X96" i="48"/>
  <c r="U96" i="48"/>
  <c r="V96" i="48" s="1"/>
  <c r="AA96" i="48" s="1"/>
  <c r="AB96" i="48" s="1"/>
  <c r="M96" i="48"/>
  <c r="L96" i="48"/>
  <c r="K96" i="48"/>
  <c r="J96" i="48"/>
  <c r="I96" i="48"/>
  <c r="G96" i="48"/>
  <c r="C96" i="48"/>
  <c r="X95" i="48"/>
  <c r="Y95" i="48" s="1"/>
  <c r="Z95" i="48" s="1"/>
  <c r="U95" i="48"/>
  <c r="V95" i="48" s="1"/>
  <c r="M95" i="48"/>
  <c r="K95" i="48"/>
  <c r="J95" i="48"/>
  <c r="I95" i="48"/>
  <c r="G95" i="48"/>
  <c r="C95" i="48"/>
  <c r="X94" i="48"/>
  <c r="Y94" i="48" s="1"/>
  <c r="Z94" i="48" s="1"/>
  <c r="U94" i="48"/>
  <c r="V94" i="48" s="1"/>
  <c r="M94" i="48"/>
  <c r="L94" i="48"/>
  <c r="K94" i="48"/>
  <c r="J94" i="48"/>
  <c r="I94" i="48"/>
  <c r="G94" i="48"/>
  <c r="C94" i="48"/>
  <c r="X93" i="48"/>
  <c r="Y93" i="48" s="1"/>
  <c r="Z93" i="48" s="1"/>
  <c r="U93" i="48"/>
  <c r="V93" i="48" s="1"/>
  <c r="AA93" i="48" s="1"/>
  <c r="AB93" i="48" s="1"/>
  <c r="M93" i="48"/>
  <c r="K93" i="48"/>
  <c r="J93" i="48"/>
  <c r="I93" i="48"/>
  <c r="G93" i="48"/>
  <c r="C93" i="48"/>
  <c r="X92" i="48"/>
  <c r="Y92" i="48" s="1"/>
  <c r="Z92" i="48" s="1"/>
  <c r="V92" i="48"/>
  <c r="AA92" i="48" s="1"/>
  <c r="AB92" i="48" s="1"/>
  <c r="U92" i="48"/>
  <c r="M92" i="48"/>
  <c r="K92" i="48"/>
  <c r="J92" i="48"/>
  <c r="I92" i="48"/>
  <c r="G92" i="48"/>
  <c r="C92" i="48"/>
  <c r="X91" i="48"/>
  <c r="Y91" i="48" s="1"/>
  <c r="Z91" i="48" s="1"/>
  <c r="AA91" i="48" s="1"/>
  <c r="AB91" i="48" s="1"/>
  <c r="V91" i="48"/>
  <c r="U91" i="48"/>
  <c r="M91" i="48"/>
  <c r="K91" i="48"/>
  <c r="L95" i="48" s="1"/>
  <c r="J91" i="48"/>
  <c r="I91" i="48"/>
  <c r="G91" i="48"/>
  <c r="C91" i="48"/>
  <c r="Z90" i="48"/>
  <c r="AA90" i="48" s="1"/>
  <c r="AB90" i="48" s="1"/>
  <c r="Y90" i="48"/>
  <c r="X90" i="48"/>
  <c r="V90" i="48"/>
  <c r="U90" i="48"/>
  <c r="M90" i="48"/>
  <c r="K90" i="48"/>
  <c r="J90" i="48"/>
  <c r="I90" i="48"/>
  <c r="G90" i="48"/>
  <c r="C90" i="48"/>
  <c r="X89" i="48"/>
  <c r="Y89" i="48" s="1"/>
  <c r="Z89" i="48" s="1"/>
  <c r="U89" i="48"/>
  <c r="V89" i="48" s="1"/>
  <c r="AA89" i="48" s="1"/>
  <c r="AB89" i="48" s="1"/>
  <c r="M89" i="48"/>
  <c r="K89" i="48"/>
  <c r="L93" i="48" s="1"/>
  <c r="J89" i="48"/>
  <c r="I89" i="48"/>
  <c r="G89" i="48"/>
  <c r="C89" i="48"/>
  <c r="Y88" i="48"/>
  <c r="Z88" i="48" s="1"/>
  <c r="X88" i="48"/>
  <c r="U88" i="48"/>
  <c r="V88" i="48" s="1"/>
  <c r="AA88" i="48" s="1"/>
  <c r="AB88" i="48" s="1"/>
  <c r="M88" i="48"/>
  <c r="K88" i="48"/>
  <c r="J88" i="48"/>
  <c r="I88" i="48"/>
  <c r="G88" i="48"/>
  <c r="C88" i="48"/>
  <c r="Y87" i="48"/>
  <c r="Z87" i="48" s="1"/>
  <c r="X87" i="48"/>
  <c r="V87" i="48"/>
  <c r="U87" i="48"/>
  <c r="M87" i="48"/>
  <c r="K87" i="48"/>
  <c r="J87" i="48"/>
  <c r="I87" i="48"/>
  <c r="G87" i="48"/>
  <c r="C87" i="48"/>
  <c r="Y86" i="48"/>
  <c r="Z86" i="48" s="1"/>
  <c r="AA86" i="48" s="1"/>
  <c r="AB86" i="48" s="1"/>
  <c r="X86" i="48"/>
  <c r="V86" i="48"/>
  <c r="U86" i="48"/>
  <c r="M86" i="48"/>
  <c r="K86" i="48"/>
  <c r="J86" i="48"/>
  <c r="I86" i="48"/>
  <c r="G86" i="48"/>
  <c r="C86" i="48"/>
  <c r="AA85" i="48"/>
  <c r="AB85" i="48" s="1"/>
  <c r="Z85" i="48"/>
  <c r="Y85" i="48"/>
  <c r="X85" i="48"/>
  <c r="V85" i="48"/>
  <c r="U85" i="48"/>
  <c r="M85" i="48"/>
  <c r="K85" i="48"/>
  <c r="J85" i="48"/>
  <c r="I85" i="48"/>
  <c r="G85" i="48"/>
  <c r="C85" i="48"/>
  <c r="AB84" i="48"/>
  <c r="AA84" i="48"/>
  <c r="Z84" i="48"/>
  <c r="Y84" i="48"/>
  <c r="X84" i="48"/>
  <c r="V84" i="48"/>
  <c r="U84" i="48"/>
  <c r="M84" i="48"/>
  <c r="K84" i="48"/>
  <c r="J84" i="48"/>
  <c r="I84" i="48"/>
  <c r="G84" i="48"/>
  <c r="C84" i="48"/>
  <c r="Y83" i="48"/>
  <c r="Z83" i="48" s="1"/>
  <c r="X83" i="48"/>
  <c r="V83" i="48"/>
  <c r="U83" i="48"/>
  <c r="M83" i="48"/>
  <c r="K83" i="48"/>
  <c r="L87" i="48" s="1"/>
  <c r="J83" i="48"/>
  <c r="I83" i="48"/>
  <c r="G83" i="48"/>
  <c r="C83" i="48"/>
  <c r="Z82" i="48"/>
  <c r="Y82" i="48"/>
  <c r="X82" i="48"/>
  <c r="U82" i="48"/>
  <c r="V82" i="48" s="1"/>
  <c r="M82" i="48"/>
  <c r="K82" i="48"/>
  <c r="J82" i="48"/>
  <c r="I82" i="48"/>
  <c r="G82" i="48"/>
  <c r="C82" i="48"/>
  <c r="X81" i="48"/>
  <c r="Y81" i="48" s="1"/>
  <c r="Z81" i="48" s="1"/>
  <c r="AA81" i="48" s="1"/>
  <c r="AB81" i="48" s="1"/>
  <c r="U81" i="48"/>
  <c r="V81" i="48" s="1"/>
  <c r="M81" i="48"/>
  <c r="K81" i="48"/>
  <c r="J81" i="48"/>
  <c r="I81" i="48"/>
  <c r="G81" i="48"/>
  <c r="C81" i="48"/>
  <c r="X80" i="48"/>
  <c r="Y80" i="48" s="1"/>
  <c r="Z80" i="48" s="1"/>
  <c r="U80" i="48"/>
  <c r="V80" i="48" s="1"/>
  <c r="AA80" i="48" s="1"/>
  <c r="AB80" i="48" s="1"/>
  <c r="M80" i="48"/>
  <c r="K80" i="48"/>
  <c r="J80" i="48"/>
  <c r="I80" i="48"/>
  <c r="G80" i="48"/>
  <c r="C80" i="48"/>
  <c r="X79" i="48"/>
  <c r="Y79" i="48" s="1"/>
  <c r="Z79" i="48" s="1"/>
  <c r="V79" i="48"/>
  <c r="AA79" i="48" s="1"/>
  <c r="AB79" i="48" s="1"/>
  <c r="U79" i="48"/>
  <c r="M79" i="48"/>
  <c r="K79" i="48"/>
  <c r="J79" i="48"/>
  <c r="I79" i="48"/>
  <c r="G79" i="48"/>
  <c r="C79" i="48"/>
  <c r="Y78" i="48"/>
  <c r="Z78" i="48" s="1"/>
  <c r="X78" i="48"/>
  <c r="V78" i="48"/>
  <c r="U78" i="48"/>
  <c r="M78" i="48"/>
  <c r="K78" i="48"/>
  <c r="J78" i="48"/>
  <c r="I78" i="48"/>
  <c r="G78" i="48"/>
  <c r="C78" i="48"/>
  <c r="X77" i="48"/>
  <c r="Y77" i="48" s="1"/>
  <c r="Z77" i="48" s="1"/>
  <c r="AA77" i="48" s="1"/>
  <c r="AB77" i="48" s="1"/>
  <c r="U77" i="48"/>
  <c r="V77" i="48" s="1"/>
  <c r="M77" i="48"/>
  <c r="K77" i="48"/>
  <c r="J77" i="48"/>
  <c r="I77" i="48"/>
  <c r="G77" i="48"/>
  <c r="C77" i="48"/>
  <c r="Y76" i="48"/>
  <c r="Z76" i="48" s="1"/>
  <c r="X76" i="48"/>
  <c r="V76" i="48"/>
  <c r="U76" i="48"/>
  <c r="M76" i="48"/>
  <c r="K76" i="48"/>
  <c r="J76" i="48"/>
  <c r="I76" i="48"/>
  <c r="G76" i="48"/>
  <c r="C76" i="48"/>
  <c r="X75" i="48"/>
  <c r="Y75" i="48" s="1"/>
  <c r="Z75" i="48" s="1"/>
  <c r="AA75" i="48" s="1"/>
  <c r="AB75" i="48" s="1"/>
  <c r="V75" i="48"/>
  <c r="U75" i="48"/>
  <c r="M75" i="48"/>
  <c r="K75" i="48"/>
  <c r="J75" i="48"/>
  <c r="I75" i="48"/>
  <c r="G75" i="48"/>
  <c r="C75" i="48"/>
  <c r="Z74" i="48"/>
  <c r="AA74" i="48" s="1"/>
  <c r="AB74" i="48" s="1"/>
  <c r="Y74" i="48"/>
  <c r="X74" i="48"/>
  <c r="V74" i="48"/>
  <c r="U74" i="48"/>
  <c r="M74" i="48"/>
  <c r="K74" i="48"/>
  <c r="L78" i="48" s="1"/>
  <c r="J74" i="48"/>
  <c r="I74" i="48"/>
  <c r="G74" i="48"/>
  <c r="C74" i="48"/>
  <c r="X73" i="48"/>
  <c r="Y73" i="48" s="1"/>
  <c r="Z73" i="48" s="1"/>
  <c r="AA73" i="48" s="1"/>
  <c r="AB73" i="48" s="1"/>
  <c r="V73" i="48"/>
  <c r="U73" i="48"/>
  <c r="M73" i="48"/>
  <c r="K73" i="48"/>
  <c r="J73" i="48"/>
  <c r="I73" i="48"/>
  <c r="G73" i="48"/>
  <c r="C73" i="48"/>
  <c r="Z72" i="48"/>
  <c r="Y72" i="48"/>
  <c r="X72" i="48"/>
  <c r="U72" i="48"/>
  <c r="V72" i="48" s="1"/>
  <c r="AA72" i="48" s="1"/>
  <c r="AB72" i="48" s="1"/>
  <c r="M72" i="48"/>
  <c r="L72" i="48"/>
  <c r="K72" i="48"/>
  <c r="J72" i="48"/>
  <c r="I72" i="48"/>
  <c r="G72" i="48"/>
  <c r="C72" i="48"/>
  <c r="X71" i="48"/>
  <c r="Y71" i="48" s="1"/>
  <c r="Z71" i="48" s="1"/>
  <c r="U71" i="48"/>
  <c r="V71" i="48" s="1"/>
  <c r="AA71" i="48" s="1"/>
  <c r="AB71" i="48" s="1"/>
  <c r="M71" i="48"/>
  <c r="K71" i="48"/>
  <c r="J71" i="48"/>
  <c r="I71" i="48"/>
  <c r="G71" i="48"/>
  <c r="C71" i="48"/>
  <c r="X70" i="48"/>
  <c r="Y70" i="48" s="1"/>
  <c r="Z70" i="48" s="1"/>
  <c r="U70" i="48"/>
  <c r="V70" i="48" s="1"/>
  <c r="AA70" i="48" s="1"/>
  <c r="AB70" i="48" s="1"/>
  <c r="M70" i="48"/>
  <c r="L70" i="48"/>
  <c r="K70" i="48"/>
  <c r="J70" i="48"/>
  <c r="I70" i="48"/>
  <c r="G70" i="48"/>
  <c r="C70" i="48"/>
  <c r="X69" i="48"/>
  <c r="Y69" i="48" s="1"/>
  <c r="Z69" i="48" s="1"/>
  <c r="U69" i="48"/>
  <c r="V69" i="48" s="1"/>
  <c r="AA69" i="48" s="1"/>
  <c r="AB69" i="48" s="1"/>
  <c r="M69" i="48"/>
  <c r="K69" i="48"/>
  <c r="J69" i="48"/>
  <c r="I69" i="48"/>
  <c r="G69" i="48"/>
  <c r="C69" i="48"/>
  <c r="X68" i="48"/>
  <c r="Y68" i="48" s="1"/>
  <c r="Z68" i="48" s="1"/>
  <c r="V68" i="48"/>
  <c r="AA68" i="48" s="1"/>
  <c r="AB68" i="48" s="1"/>
  <c r="U68" i="48"/>
  <c r="M68" i="48"/>
  <c r="K68" i="48"/>
  <c r="J68" i="48"/>
  <c r="I68" i="48"/>
  <c r="G68" i="48"/>
  <c r="C68" i="48"/>
  <c r="X67" i="48"/>
  <c r="Y67" i="48" s="1"/>
  <c r="Z67" i="48" s="1"/>
  <c r="AA67" i="48" s="1"/>
  <c r="AB67" i="48" s="1"/>
  <c r="V67" i="48"/>
  <c r="U67" i="48"/>
  <c r="M67" i="48"/>
  <c r="K67" i="48"/>
  <c r="L71" i="48" s="1"/>
  <c r="J67" i="48"/>
  <c r="I67" i="48"/>
  <c r="G67" i="48"/>
  <c r="C67" i="48"/>
  <c r="Z66" i="48"/>
  <c r="AA66" i="48" s="1"/>
  <c r="AB66" i="48" s="1"/>
  <c r="Y66" i="48"/>
  <c r="X66" i="48"/>
  <c r="V66" i="48"/>
  <c r="U66" i="48"/>
  <c r="M66" i="48"/>
  <c r="K66" i="48"/>
  <c r="J66" i="48"/>
  <c r="I66" i="48"/>
  <c r="G66" i="48"/>
  <c r="C66" i="48"/>
  <c r="X65" i="48"/>
  <c r="Y65" i="48" s="1"/>
  <c r="Z65" i="48" s="1"/>
  <c r="U65" i="48"/>
  <c r="V65" i="48" s="1"/>
  <c r="AA65" i="48" s="1"/>
  <c r="AB65" i="48" s="1"/>
  <c r="M65" i="48"/>
  <c r="K65" i="48"/>
  <c r="L69" i="48" s="1"/>
  <c r="J65" i="48"/>
  <c r="I65" i="48"/>
  <c r="G65" i="48"/>
  <c r="C65" i="48"/>
  <c r="Y64" i="48"/>
  <c r="Z64" i="48" s="1"/>
  <c r="X64" i="48"/>
  <c r="U64" i="48"/>
  <c r="V64" i="48" s="1"/>
  <c r="AA64" i="48" s="1"/>
  <c r="AB64" i="48" s="1"/>
  <c r="M64" i="48"/>
  <c r="K64" i="48"/>
  <c r="J64" i="48"/>
  <c r="I64" i="48"/>
  <c r="G64" i="48"/>
  <c r="C64" i="48"/>
  <c r="Y63" i="48"/>
  <c r="Z63" i="48" s="1"/>
  <c r="X63" i="48"/>
  <c r="V63" i="48"/>
  <c r="U63" i="48"/>
  <c r="M63" i="48"/>
  <c r="K63" i="48"/>
  <c r="J63" i="48"/>
  <c r="I63" i="48"/>
  <c r="G63" i="48"/>
  <c r="C63" i="48"/>
  <c r="Z62" i="48"/>
  <c r="AA62" i="48" s="1"/>
  <c r="AB62" i="48" s="1"/>
  <c r="Y62" i="48"/>
  <c r="X62" i="48"/>
  <c r="V62" i="48"/>
  <c r="U62" i="48"/>
  <c r="M62" i="48"/>
  <c r="K62" i="48"/>
  <c r="J62" i="48"/>
  <c r="I62" i="48"/>
  <c r="G62" i="48"/>
  <c r="C62" i="48"/>
  <c r="Z61" i="48"/>
  <c r="AA61" i="48" s="1"/>
  <c r="AB61" i="48" s="1"/>
  <c r="Y61" i="48"/>
  <c r="X61" i="48"/>
  <c r="V61" i="48"/>
  <c r="U61" i="48"/>
  <c r="M61" i="48"/>
  <c r="K61" i="48"/>
  <c r="J61" i="48"/>
  <c r="I61" i="48"/>
  <c r="G61" i="48"/>
  <c r="C61" i="48"/>
  <c r="AA60" i="48"/>
  <c r="AB60" i="48" s="1"/>
  <c r="Z60" i="48"/>
  <c r="Y60" i="48"/>
  <c r="X60" i="48"/>
  <c r="V60" i="48"/>
  <c r="U60" i="48"/>
  <c r="M60" i="48"/>
  <c r="K60" i="48"/>
  <c r="J60" i="48"/>
  <c r="I60" i="48"/>
  <c r="G60" i="48"/>
  <c r="C60" i="48"/>
  <c r="Y59" i="48"/>
  <c r="Z59" i="48" s="1"/>
  <c r="X59" i="48"/>
  <c r="V59" i="48"/>
  <c r="U59" i="48"/>
  <c r="M59" i="48"/>
  <c r="K59" i="48"/>
  <c r="L63" i="48" s="1"/>
  <c r="J59" i="48"/>
  <c r="I59" i="48"/>
  <c r="G59" i="48"/>
  <c r="C59" i="48"/>
  <c r="Y58" i="48"/>
  <c r="Z58" i="48" s="1"/>
  <c r="X58" i="48"/>
  <c r="U58" i="48"/>
  <c r="V58" i="48" s="1"/>
  <c r="M58" i="48"/>
  <c r="K58" i="48"/>
  <c r="J58" i="48"/>
  <c r="I58" i="48"/>
  <c r="G58" i="48"/>
  <c r="C58" i="48"/>
  <c r="X57" i="48"/>
  <c r="Y57" i="48" s="1"/>
  <c r="Z57" i="48" s="1"/>
  <c r="AA57" i="48" s="1"/>
  <c r="AB57" i="48" s="1"/>
  <c r="U57" i="48"/>
  <c r="V57" i="48" s="1"/>
  <c r="M57" i="48"/>
  <c r="K57" i="48"/>
  <c r="J57" i="48"/>
  <c r="I57" i="48"/>
  <c r="G57" i="48"/>
  <c r="C57" i="48"/>
  <c r="X56" i="48"/>
  <c r="Y56" i="48" s="1"/>
  <c r="Z56" i="48" s="1"/>
  <c r="U56" i="48"/>
  <c r="V56" i="48" s="1"/>
  <c r="AA56" i="48" s="1"/>
  <c r="AB56" i="48" s="1"/>
  <c r="M56" i="48"/>
  <c r="K56" i="48"/>
  <c r="J56" i="48"/>
  <c r="I56" i="48"/>
  <c r="G56" i="48"/>
  <c r="C56" i="48"/>
  <c r="Y55" i="48"/>
  <c r="Z55" i="48" s="1"/>
  <c r="X55" i="48"/>
  <c r="V55" i="48"/>
  <c r="AA55" i="48" s="1"/>
  <c r="AB55" i="48" s="1"/>
  <c r="U55" i="48"/>
  <c r="M55" i="48"/>
  <c r="K55" i="48"/>
  <c r="J55" i="48"/>
  <c r="I55" i="48"/>
  <c r="G55" i="48"/>
  <c r="C55" i="48"/>
  <c r="Y54" i="48"/>
  <c r="Z54" i="48" s="1"/>
  <c r="X54" i="48"/>
  <c r="V54" i="48"/>
  <c r="U54" i="48"/>
  <c r="M54" i="48"/>
  <c r="L54" i="48"/>
  <c r="K54" i="48"/>
  <c r="J54" i="48"/>
  <c r="I54" i="48"/>
  <c r="G54" i="48"/>
  <c r="C54" i="48"/>
  <c r="X53" i="48"/>
  <c r="Y53" i="48" s="1"/>
  <c r="Z53" i="48" s="1"/>
  <c r="AA53" i="48" s="1"/>
  <c r="AB53" i="48" s="1"/>
  <c r="U53" i="48"/>
  <c r="V53" i="48" s="1"/>
  <c r="M53" i="48"/>
  <c r="K53" i="48"/>
  <c r="J53" i="48"/>
  <c r="I53" i="48"/>
  <c r="G53" i="48"/>
  <c r="C53" i="48"/>
  <c r="Y52" i="48"/>
  <c r="Z52" i="48" s="1"/>
  <c r="X52" i="48"/>
  <c r="V52" i="48"/>
  <c r="AA52" i="48" s="1"/>
  <c r="AB52" i="48" s="1"/>
  <c r="U52" i="48"/>
  <c r="M52" i="48"/>
  <c r="K52" i="48"/>
  <c r="J52" i="48"/>
  <c r="I52" i="48"/>
  <c r="G52" i="48"/>
  <c r="C52" i="48"/>
  <c r="X51" i="48"/>
  <c r="Y51" i="48" s="1"/>
  <c r="Z51" i="48" s="1"/>
  <c r="AA51" i="48" s="1"/>
  <c r="AB51" i="48" s="1"/>
  <c r="V51" i="48"/>
  <c r="U51" i="48"/>
  <c r="M51" i="48"/>
  <c r="K51" i="48"/>
  <c r="L55" i="48" s="1"/>
  <c r="J51" i="48"/>
  <c r="I51" i="48"/>
  <c r="G51" i="48"/>
  <c r="C51" i="48"/>
  <c r="Z50" i="48"/>
  <c r="AA50" i="48" s="1"/>
  <c r="AB50" i="48" s="1"/>
  <c r="Y50" i="48"/>
  <c r="X50" i="48"/>
  <c r="V50" i="48"/>
  <c r="U50" i="48"/>
  <c r="M50" i="48"/>
  <c r="K50" i="48"/>
  <c r="J50" i="48"/>
  <c r="I50" i="48"/>
  <c r="G50" i="48"/>
  <c r="C50" i="48"/>
  <c r="X49" i="48"/>
  <c r="Y49" i="48" s="1"/>
  <c r="Z49" i="48" s="1"/>
  <c r="AA49" i="48" s="1"/>
  <c r="AB49" i="48" s="1"/>
  <c r="V49" i="48"/>
  <c r="U49" i="48"/>
  <c r="M49" i="48"/>
  <c r="K49" i="48"/>
  <c r="J49" i="48"/>
  <c r="I49" i="48"/>
  <c r="G49" i="48"/>
  <c r="C49" i="48"/>
  <c r="Z48" i="48"/>
  <c r="Y48" i="48"/>
  <c r="X48" i="48"/>
  <c r="U48" i="48"/>
  <c r="V48" i="48" s="1"/>
  <c r="AA48" i="48" s="1"/>
  <c r="AB48" i="48" s="1"/>
  <c r="M48" i="48"/>
  <c r="L48" i="48"/>
  <c r="K48" i="48"/>
  <c r="J48" i="48"/>
  <c r="I48" i="48"/>
  <c r="G48" i="48"/>
  <c r="C48" i="48"/>
  <c r="X47" i="48"/>
  <c r="Y47" i="48" s="1"/>
  <c r="Z47" i="48" s="1"/>
  <c r="U47" i="48"/>
  <c r="V47" i="48" s="1"/>
  <c r="M47" i="48"/>
  <c r="K47" i="48"/>
  <c r="J47" i="48"/>
  <c r="I47" i="48"/>
  <c r="G47" i="48"/>
  <c r="C47" i="48"/>
  <c r="X46" i="48"/>
  <c r="Y46" i="48" s="1"/>
  <c r="Z46" i="48" s="1"/>
  <c r="U46" i="48"/>
  <c r="V46" i="48" s="1"/>
  <c r="M46" i="48"/>
  <c r="L46" i="48"/>
  <c r="K46" i="48"/>
  <c r="J46" i="48"/>
  <c r="I46" i="48"/>
  <c r="G46" i="48"/>
  <c r="C46" i="48"/>
  <c r="X45" i="48"/>
  <c r="Y45" i="48" s="1"/>
  <c r="Z45" i="48" s="1"/>
  <c r="U45" i="48"/>
  <c r="V45" i="48" s="1"/>
  <c r="AA45" i="48" s="1"/>
  <c r="AB45" i="48" s="1"/>
  <c r="M45" i="48"/>
  <c r="K45" i="48"/>
  <c r="J45" i="48"/>
  <c r="I45" i="48"/>
  <c r="G45" i="48"/>
  <c r="C45" i="48"/>
  <c r="X44" i="48"/>
  <c r="Y44" i="48" s="1"/>
  <c r="Z44" i="48" s="1"/>
  <c r="V44" i="48"/>
  <c r="AA44" i="48" s="1"/>
  <c r="AB44" i="48" s="1"/>
  <c r="U44" i="48"/>
  <c r="M44" i="48"/>
  <c r="K44" i="48"/>
  <c r="J44" i="48"/>
  <c r="I44" i="48"/>
  <c r="G44" i="48"/>
  <c r="C44" i="48"/>
  <c r="X43" i="48"/>
  <c r="Y43" i="48" s="1"/>
  <c r="Z43" i="48" s="1"/>
  <c r="AA43" i="48" s="1"/>
  <c r="AB43" i="48" s="1"/>
  <c r="V43" i="48"/>
  <c r="U43" i="48"/>
  <c r="M43" i="48"/>
  <c r="K43" i="48"/>
  <c r="L47" i="48" s="1"/>
  <c r="J43" i="48"/>
  <c r="I43" i="48"/>
  <c r="G43" i="48"/>
  <c r="C43" i="48"/>
  <c r="Z42" i="48"/>
  <c r="AA42" i="48" s="1"/>
  <c r="AB42" i="48" s="1"/>
  <c r="Y42" i="48"/>
  <c r="X42" i="48"/>
  <c r="V42" i="48"/>
  <c r="U42" i="48"/>
  <c r="M42" i="48"/>
  <c r="K42" i="48"/>
  <c r="J42" i="48"/>
  <c r="I42" i="48"/>
  <c r="G42" i="48"/>
  <c r="C42" i="48"/>
  <c r="X41" i="48"/>
  <c r="Y41" i="48" s="1"/>
  <c r="Z41" i="48" s="1"/>
  <c r="U41" i="48"/>
  <c r="V41" i="48" s="1"/>
  <c r="AA41" i="48" s="1"/>
  <c r="AB41" i="48" s="1"/>
  <c r="M41" i="48"/>
  <c r="K41" i="48"/>
  <c r="L45" i="48" s="1"/>
  <c r="J41" i="48"/>
  <c r="I41" i="48"/>
  <c r="G41" i="48"/>
  <c r="C41" i="48"/>
  <c r="Y40" i="48"/>
  <c r="Z40" i="48" s="1"/>
  <c r="X40" i="48"/>
  <c r="U40" i="48"/>
  <c r="V40" i="48" s="1"/>
  <c r="AA40" i="48" s="1"/>
  <c r="AB40" i="48" s="1"/>
  <c r="M40" i="48"/>
  <c r="K40" i="48"/>
  <c r="L41" i="48" s="1"/>
  <c r="J40" i="48"/>
  <c r="I40" i="48"/>
  <c r="G40" i="48"/>
  <c r="C40" i="48"/>
  <c r="Y39" i="48"/>
  <c r="Z39" i="48" s="1"/>
  <c r="X39" i="48"/>
  <c r="U39" i="48"/>
  <c r="V39" i="48" s="1"/>
  <c r="AA39" i="48" s="1"/>
  <c r="AB39" i="48" s="1"/>
  <c r="M39" i="48"/>
  <c r="K39" i="48"/>
  <c r="J39" i="48"/>
  <c r="I39" i="48"/>
  <c r="G39" i="48"/>
  <c r="C39" i="48"/>
  <c r="Z38" i="48"/>
  <c r="AA38" i="48" s="1"/>
  <c r="AB38" i="48" s="1"/>
  <c r="Y38" i="48"/>
  <c r="X38" i="48"/>
  <c r="V38" i="48"/>
  <c r="U38" i="48"/>
  <c r="M38" i="48"/>
  <c r="K38" i="48"/>
  <c r="J38" i="48"/>
  <c r="I38" i="48"/>
  <c r="G38" i="48"/>
  <c r="C38" i="48"/>
  <c r="AA37" i="48"/>
  <c r="AB37" i="48" s="1"/>
  <c r="Z37" i="48"/>
  <c r="Y37" i="48"/>
  <c r="X37" i="48"/>
  <c r="V37" i="48"/>
  <c r="U37" i="48"/>
  <c r="M37" i="48"/>
  <c r="K37" i="48"/>
  <c r="J37" i="48"/>
  <c r="I37" i="48"/>
  <c r="G37" i="48"/>
  <c r="C37" i="48"/>
  <c r="AB36" i="48"/>
  <c r="AA36" i="48"/>
  <c r="Z36" i="48"/>
  <c r="Y36" i="48"/>
  <c r="X36" i="48"/>
  <c r="V36" i="48"/>
  <c r="U36" i="48"/>
  <c r="M36" i="48"/>
  <c r="K36" i="48"/>
  <c r="J36" i="48"/>
  <c r="I36" i="48"/>
  <c r="G36" i="48"/>
  <c r="C36" i="48"/>
  <c r="Y35" i="48"/>
  <c r="Z35" i="48" s="1"/>
  <c r="X35" i="48"/>
  <c r="V35" i="48"/>
  <c r="U35" i="48"/>
  <c r="M35" i="48"/>
  <c r="K35" i="48"/>
  <c r="L39" i="48" s="1"/>
  <c r="J35" i="48"/>
  <c r="I35" i="48"/>
  <c r="G35" i="48"/>
  <c r="C35" i="48"/>
  <c r="Z34" i="48"/>
  <c r="Y34" i="48"/>
  <c r="X34" i="48"/>
  <c r="U34" i="48"/>
  <c r="V34" i="48" s="1"/>
  <c r="M34" i="48"/>
  <c r="K34" i="48"/>
  <c r="J34" i="48"/>
  <c r="I34" i="48"/>
  <c r="G34" i="48"/>
  <c r="C34" i="48"/>
  <c r="X33" i="48"/>
  <c r="Y33" i="48" s="1"/>
  <c r="Z33" i="48" s="1"/>
  <c r="AA33" i="48" s="1"/>
  <c r="AB33" i="48" s="1"/>
  <c r="U33" i="48"/>
  <c r="V33" i="48" s="1"/>
  <c r="M33" i="48"/>
  <c r="K33" i="48"/>
  <c r="J33" i="48"/>
  <c r="I33" i="48"/>
  <c r="G33" i="48"/>
  <c r="C33" i="48"/>
  <c r="X32" i="48"/>
  <c r="Y32" i="48" s="1"/>
  <c r="Z32" i="48" s="1"/>
  <c r="U32" i="48"/>
  <c r="V32" i="48" s="1"/>
  <c r="AA32" i="48" s="1"/>
  <c r="AB32" i="48" s="1"/>
  <c r="M32" i="48"/>
  <c r="K32" i="48"/>
  <c r="J32" i="48"/>
  <c r="I32" i="48"/>
  <c r="G32" i="48"/>
  <c r="C32" i="48"/>
  <c r="X31" i="48"/>
  <c r="Y31" i="48" s="1"/>
  <c r="Z31" i="48" s="1"/>
  <c r="V31" i="48"/>
  <c r="AA31" i="48" s="1"/>
  <c r="AB31" i="48" s="1"/>
  <c r="U31" i="48"/>
  <c r="M31" i="48"/>
  <c r="K31" i="48"/>
  <c r="J31" i="48"/>
  <c r="I31" i="48"/>
  <c r="G31" i="48"/>
  <c r="C31" i="48"/>
  <c r="Y30" i="48"/>
  <c r="Z30" i="48" s="1"/>
  <c r="X30" i="48"/>
  <c r="V30" i="48"/>
  <c r="U30" i="48"/>
  <c r="M30" i="48"/>
  <c r="K30" i="48"/>
  <c r="J30" i="48"/>
  <c r="I30" i="48"/>
  <c r="G30" i="48"/>
  <c r="C30" i="48"/>
  <c r="Y29" i="48"/>
  <c r="Z29" i="48" s="1"/>
  <c r="AA29" i="48" s="1"/>
  <c r="AB29" i="48" s="1"/>
  <c r="X29" i="48"/>
  <c r="U29" i="48"/>
  <c r="V29" i="48" s="1"/>
  <c r="M29" i="48"/>
  <c r="K29" i="48"/>
  <c r="J29" i="48"/>
  <c r="I29" i="48"/>
  <c r="G29" i="48"/>
  <c r="C29" i="48"/>
  <c r="Y28" i="48"/>
  <c r="Z28" i="48" s="1"/>
  <c r="X28" i="48"/>
  <c r="V28" i="48"/>
  <c r="AA28" i="48" s="1"/>
  <c r="AB28" i="48" s="1"/>
  <c r="U28" i="48"/>
  <c r="M28" i="48"/>
  <c r="K28" i="48"/>
  <c r="J28" i="48"/>
  <c r="I28" i="48"/>
  <c r="G28" i="48"/>
  <c r="C28" i="48"/>
  <c r="X27" i="48"/>
  <c r="Y27" i="48" s="1"/>
  <c r="Z27" i="48" s="1"/>
  <c r="AA27" i="48" s="1"/>
  <c r="AB27" i="48" s="1"/>
  <c r="V27" i="48"/>
  <c r="U27" i="48"/>
  <c r="M27" i="48"/>
  <c r="K27" i="48"/>
  <c r="L31" i="48" s="1"/>
  <c r="J27" i="48"/>
  <c r="I27" i="48"/>
  <c r="G27" i="48"/>
  <c r="C27" i="48"/>
  <c r="Z26" i="48"/>
  <c r="AA26" i="48" s="1"/>
  <c r="AB26" i="48" s="1"/>
  <c r="Y26" i="48"/>
  <c r="X26" i="48"/>
  <c r="V26" i="48"/>
  <c r="U26" i="48"/>
  <c r="M26" i="48"/>
  <c r="K26" i="48"/>
  <c r="J26" i="48"/>
  <c r="I26" i="48"/>
  <c r="G26" i="48"/>
  <c r="C26" i="48"/>
  <c r="X25" i="48"/>
  <c r="Y25" i="48" s="1"/>
  <c r="Z25" i="48" s="1"/>
  <c r="AA25" i="48" s="1"/>
  <c r="AB25" i="48" s="1"/>
  <c r="V25" i="48"/>
  <c r="U25" i="48"/>
  <c r="M25" i="48"/>
  <c r="K25" i="48"/>
  <c r="J25" i="48"/>
  <c r="I25" i="48"/>
  <c r="G25" i="48"/>
  <c r="C25" i="48"/>
  <c r="Z24" i="48"/>
  <c r="Y24" i="48"/>
  <c r="X24" i="48"/>
  <c r="U24" i="48"/>
  <c r="V24" i="48" s="1"/>
  <c r="AA24" i="48" s="1"/>
  <c r="AB24" i="48" s="1"/>
  <c r="M24" i="48"/>
  <c r="K24" i="48"/>
  <c r="J24" i="48"/>
  <c r="I24" i="48"/>
  <c r="G24" i="48"/>
  <c r="C24" i="48"/>
  <c r="X23" i="48"/>
  <c r="Y23" i="48" s="1"/>
  <c r="Z23" i="48" s="1"/>
  <c r="U23" i="48"/>
  <c r="V23" i="48" s="1"/>
  <c r="AA23" i="48" s="1"/>
  <c r="AB23" i="48" s="1"/>
  <c r="M23" i="48"/>
  <c r="K23" i="48"/>
  <c r="J23" i="48"/>
  <c r="I23" i="48"/>
  <c r="G23" i="48"/>
  <c r="C23" i="48"/>
  <c r="X22" i="48"/>
  <c r="Y22" i="48" s="1"/>
  <c r="Z22" i="48" s="1"/>
  <c r="U22" i="48"/>
  <c r="V22" i="48" s="1"/>
  <c r="M22" i="48"/>
  <c r="K22" i="48"/>
  <c r="J22" i="48"/>
  <c r="C22" i="48"/>
  <c r="AA21" i="48"/>
  <c r="AB21" i="48" s="1"/>
  <c r="Z21" i="48"/>
  <c r="Y21" i="48"/>
  <c r="X21" i="48"/>
  <c r="V21" i="48"/>
  <c r="U21" i="48"/>
  <c r="M21" i="48"/>
  <c r="K21" i="48"/>
  <c r="J21" i="48"/>
  <c r="H21" i="48"/>
  <c r="F21" i="48"/>
  <c r="C21" i="48"/>
  <c r="X20" i="48"/>
  <c r="Y20" i="48" s="1"/>
  <c r="Z20" i="48" s="1"/>
  <c r="V20" i="48"/>
  <c r="AA20" i="48" s="1"/>
  <c r="AB20" i="48" s="1"/>
  <c r="U20" i="48"/>
  <c r="M20" i="48"/>
  <c r="K20" i="48"/>
  <c r="L24" i="48" s="1"/>
  <c r="J20" i="48"/>
  <c r="H20" i="48"/>
  <c r="F20" i="48"/>
  <c r="C20" i="48"/>
  <c r="Y19" i="48"/>
  <c r="Z19" i="48" s="1"/>
  <c r="X19" i="48"/>
  <c r="V19" i="48"/>
  <c r="AA19" i="48" s="1"/>
  <c r="AB19" i="48" s="1"/>
  <c r="U19" i="48"/>
  <c r="M19" i="48"/>
  <c r="K19" i="48"/>
  <c r="J19" i="48"/>
  <c r="H19" i="48"/>
  <c r="F19" i="48"/>
  <c r="C19" i="48"/>
  <c r="X18" i="48"/>
  <c r="Y18" i="48" s="1"/>
  <c r="Z18" i="48" s="1"/>
  <c r="AA18" i="48" s="1"/>
  <c r="AB18" i="48" s="1"/>
  <c r="U18" i="48"/>
  <c r="V18" i="48" s="1"/>
  <c r="O18" i="48"/>
  <c r="M18" i="48"/>
  <c r="K18" i="48"/>
  <c r="J18" i="48"/>
  <c r="H18" i="48"/>
  <c r="F18" i="48"/>
  <c r="C18" i="48"/>
  <c r="Y17" i="48"/>
  <c r="Z17" i="48" s="1"/>
  <c r="AA17" i="48" s="1"/>
  <c r="AB17" i="48" s="1"/>
  <c r="X17" i="48"/>
  <c r="U17" i="48"/>
  <c r="V17" i="48" s="1"/>
  <c r="Q17" i="48"/>
  <c r="M17" i="48"/>
  <c r="K17" i="48"/>
  <c r="J17" i="48"/>
  <c r="H17" i="48"/>
  <c r="F17" i="48"/>
  <c r="C17" i="48"/>
  <c r="X16" i="48"/>
  <c r="Y16" i="48" s="1"/>
  <c r="Z16" i="48" s="1"/>
  <c r="U16" i="48"/>
  <c r="V16" i="48" s="1"/>
  <c r="AA16" i="48" s="1"/>
  <c r="AB16" i="48" s="1"/>
  <c r="Q16" i="48"/>
  <c r="R16" i="48" s="1"/>
  <c r="M16" i="48"/>
  <c r="K16" i="48"/>
  <c r="J16" i="48"/>
  <c r="H16" i="48"/>
  <c r="F16" i="48"/>
  <c r="C16" i="48"/>
  <c r="X15" i="48"/>
  <c r="Y15" i="48" s="1"/>
  <c r="Z15" i="48" s="1"/>
  <c r="V15" i="48"/>
  <c r="AA15" i="48" s="1"/>
  <c r="AB15" i="48" s="1"/>
  <c r="U15" i="48"/>
  <c r="R15" i="48"/>
  <c r="Q15" i="48"/>
  <c r="M15" i="48"/>
  <c r="K15" i="48"/>
  <c r="L19" i="48" s="1"/>
  <c r="J15" i="48"/>
  <c r="H15" i="48"/>
  <c r="F15" i="48"/>
  <c r="C15" i="48"/>
  <c r="AB14" i="48"/>
  <c r="Z14" i="48"/>
  <c r="Y14" i="48"/>
  <c r="X14" i="48"/>
  <c r="U14" i="48"/>
  <c r="V14" i="48" s="1"/>
  <c r="AA14" i="48" s="1"/>
  <c r="Q14" i="48"/>
  <c r="M14" i="48"/>
  <c r="K14" i="48"/>
  <c r="L18" i="48" s="1"/>
  <c r="J14" i="48"/>
  <c r="H14" i="48"/>
  <c r="F14" i="48"/>
  <c r="C14" i="48"/>
  <c r="AB13" i="48"/>
  <c r="Y13" i="48"/>
  <c r="Z13" i="48" s="1"/>
  <c r="X13" i="48"/>
  <c r="V13" i="48"/>
  <c r="AA13" i="48" s="1"/>
  <c r="U13" i="48"/>
  <c r="R13" i="48"/>
  <c r="M13" i="48"/>
  <c r="L13" i="48"/>
  <c r="K13" i="48"/>
  <c r="J13" i="48"/>
  <c r="H13" i="48"/>
  <c r="F13" i="48"/>
  <c r="C13" i="48"/>
  <c r="X12" i="48"/>
  <c r="Y12" i="48" s="1"/>
  <c r="Z12" i="48" s="1"/>
  <c r="U12" i="48"/>
  <c r="V12" i="48" s="1"/>
  <c r="Q12" i="48"/>
  <c r="R21" i="48" s="1"/>
  <c r="S21" i="48" s="1"/>
  <c r="Q21" i="48" s="1"/>
  <c r="M12" i="48"/>
  <c r="K12" i="48"/>
  <c r="J12" i="48"/>
  <c r="H12" i="48"/>
  <c r="F12" i="48"/>
  <c r="C12" i="48"/>
  <c r="X11" i="48"/>
  <c r="Y11" i="48" s="1"/>
  <c r="Z11" i="48" s="1"/>
  <c r="U11" i="48"/>
  <c r="V11" i="48" s="1"/>
  <c r="AA11" i="48" s="1"/>
  <c r="AB11" i="48" s="1"/>
  <c r="Q11" i="48"/>
  <c r="M11" i="48"/>
  <c r="K11" i="48"/>
  <c r="L14" i="48" s="1"/>
  <c r="J11" i="48"/>
  <c r="H11" i="48"/>
  <c r="F11" i="48"/>
  <c r="C11" i="48"/>
  <c r="Y10" i="48"/>
  <c r="Z10" i="48" s="1"/>
  <c r="X10" i="48"/>
  <c r="U10" i="48"/>
  <c r="V10" i="48" s="1"/>
  <c r="AA10" i="48" s="1"/>
  <c r="AB10" i="48" s="1"/>
  <c r="M10" i="48"/>
  <c r="K10" i="48"/>
  <c r="J10" i="48"/>
  <c r="H10" i="48"/>
  <c r="F10" i="48"/>
  <c r="C10" i="48"/>
  <c r="Y9" i="48"/>
  <c r="Z9" i="48" s="1"/>
  <c r="X9" i="48"/>
  <c r="V9" i="48"/>
  <c r="AA9" i="48" s="1"/>
  <c r="AB9" i="48" s="1"/>
  <c r="U9" i="48"/>
  <c r="M9" i="48"/>
  <c r="K9" i="48"/>
  <c r="J9" i="48"/>
  <c r="H9" i="48"/>
  <c r="F9" i="48"/>
  <c r="C9" i="48"/>
  <c r="X8" i="48"/>
  <c r="Y8" i="48" s="1"/>
  <c r="Z8" i="48" s="1"/>
  <c r="U8" i="48"/>
  <c r="V8" i="48" s="1"/>
  <c r="AA8" i="48" s="1"/>
  <c r="AB8" i="48" s="1"/>
  <c r="M8" i="48"/>
  <c r="K8" i="48"/>
  <c r="J8" i="48"/>
  <c r="H8" i="48"/>
  <c r="F8" i="48"/>
  <c r="C8" i="48"/>
  <c r="X7" i="48"/>
  <c r="Y7" i="48" s="1"/>
  <c r="Z7" i="48" s="1"/>
  <c r="U7" i="48"/>
  <c r="V7" i="48" s="1"/>
  <c r="M7" i="48"/>
  <c r="K7" i="48"/>
  <c r="L11" i="48" s="1"/>
  <c r="J7" i="48"/>
  <c r="H7" i="48"/>
  <c r="F7" i="48"/>
  <c r="C7" i="48"/>
  <c r="X6" i="48"/>
  <c r="Y6" i="48" s="1"/>
  <c r="Z6" i="48" s="1"/>
  <c r="U6" i="48"/>
  <c r="V6" i="48" s="1"/>
  <c r="AA6" i="48" s="1"/>
  <c r="AB6" i="48" s="1"/>
  <c r="Q6" i="48"/>
  <c r="M6" i="48"/>
  <c r="K6" i="48"/>
  <c r="L9" i="48" s="1"/>
  <c r="J6" i="48"/>
  <c r="H6" i="48"/>
  <c r="F6" i="48"/>
  <c r="C6" i="48"/>
  <c r="X5" i="48"/>
  <c r="Y5" i="48" s="1"/>
  <c r="Z5" i="48" s="1"/>
  <c r="V5" i="48"/>
  <c r="AA5" i="48" s="1"/>
  <c r="AB5" i="48" s="1"/>
  <c r="U5" i="48"/>
  <c r="Q5" i="48"/>
  <c r="M5" i="48"/>
  <c r="K5" i="48"/>
  <c r="J5" i="48"/>
  <c r="H5" i="48"/>
  <c r="F5" i="48"/>
  <c r="C5" i="48"/>
  <c r="Z4" i="48"/>
  <c r="Y4" i="48"/>
  <c r="X4" i="48"/>
  <c r="U4" i="48"/>
  <c r="V4" i="48" s="1"/>
  <c r="AA4" i="48" s="1"/>
  <c r="AB4" i="48" s="1"/>
  <c r="Q4" i="48"/>
  <c r="O4" i="48"/>
  <c r="M4" i="48"/>
  <c r="K4" i="48"/>
  <c r="L8" i="48" s="1"/>
  <c r="J4" i="48"/>
  <c r="H4" i="48"/>
  <c r="F4" i="48"/>
  <c r="C4" i="48"/>
  <c r="X3" i="48"/>
  <c r="Y3" i="48" s="1"/>
  <c r="Z3" i="48" s="1"/>
  <c r="U3" i="48"/>
  <c r="V3" i="48" s="1"/>
  <c r="AA3" i="48" s="1"/>
  <c r="AB3" i="48" s="1"/>
  <c r="Q3" i="48"/>
  <c r="O3" i="48"/>
  <c r="M3" i="48"/>
  <c r="K3" i="48"/>
  <c r="J3" i="48"/>
  <c r="H3" i="48"/>
  <c r="F3" i="48"/>
  <c r="C3" i="48"/>
  <c r="X2" i="48"/>
  <c r="Y2" i="48" s="1"/>
  <c r="Z2" i="48" s="1"/>
  <c r="V2" i="48"/>
  <c r="AA2" i="48" s="1"/>
  <c r="AB2" i="48" s="1"/>
  <c r="U2" i="48"/>
  <c r="Q2" i="48"/>
  <c r="M2" i="48"/>
  <c r="H2" i="48"/>
  <c r="F2" i="48"/>
  <c r="C2" i="48"/>
  <c r="Q1" i="48"/>
  <c r="X98" i="47"/>
  <c r="Y98" i="47" s="1"/>
  <c r="Z98" i="47" s="1"/>
  <c r="U98" i="47"/>
  <c r="V98" i="47" s="1"/>
  <c r="M98" i="47"/>
  <c r="K98" i="47"/>
  <c r="J98" i="47"/>
  <c r="I98" i="47"/>
  <c r="G98" i="47"/>
  <c r="C98" i="47"/>
  <c r="X97" i="47"/>
  <c r="Y97" i="47" s="1"/>
  <c r="Z97" i="47" s="1"/>
  <c r="U97" i="47"/>
  <c r="V97" i="47" s="1"/>
  <c r="M97" i="47"/>
  <c r="K97" i="47"/>
  <c r="L98" i="47" s="1"/>
  <c r="J97" i="47"/>
  <c r="I97" i="47"/>
  <c r="G97" i="47"/>
  <c r="C97" i="47"/>
  <c r="X96" i="47"/>
  <c r="Y96" i="47" s="1"/>
  <c r="Z96" i="47" s="1"/>
  <c r="U96" i="47"/>
  <c r="V96" i="47" s="1"/>
  <c r="AA96" i="47" s="1"/>
  <c r="AB96" i="47" s="1"/>
  <c r="M96" i="47"/>
  <c r="L96" i="47"/>
  <c r="K96" i="47"/>
  <c r="J96" i="47"/>
  <c r="I96" i="47"/>
  <c r="G96" i="47"/>
  <c r="C96" i="47"/>
  <c r="X95" i="47"/>
  <c r="Y95" i="47" s="1"/>
  <c r="Z95" i="47" s="1"/>
  <c r="U95" i="47"/>
  <c r="V95" i="47" s="1"/>
  <c r="AA95" i="47" s="1"/>
  <c r="AB95" i="47" s="1"/>
  <c r="M95" i="47"/>
  <c r="K95" i="47"/>
  <c r="J95" i="47"/>
  <c r="I95" i="47"/>
  <c r="G95" i="47"/>
  <c r="C95" i="47"/>
  <c r="Y94" i="47"/>
  <c r="Z94" i="47" s="1"/>
  <c r="X94" i="47"/>
  <c r="V94" i="47"/>
  <c r="U94" i="47"/>
  <c r="M94" i="47"/>
  <c r="K94" i="47"/>
  <c r="J94" i="47"/>
  <c r="I94" i="47"/>
  <c r="G94" i="47"/>
  <c r="C94" i="47"/>
  <c r="Z93" i="47"/>
  <c r="AA93" i="47" s="1"/>
  <c r="AB93" i="47" s="1"/>
  <c r="Y93" i="47"/>
  <c r="X93" i="47"/>
  <c r="V93" i="47"/>
  <c r="U93" i="47"/>
  <c r="M93" i="47"/>
  <c r="K93" i="47"/>
  <c r="J93" i="47"/>
  <c r="I93" i="47"/>
  <c r="G93" i="47"/>
  <c r="C93" i="47"/>
  <c r="AA92" i="47"/>
  <c r="AB92" i="47" s="1"/>
  <c r="Z92" i="47"/>
  <c r="Y92" i="47"/>
  <c r="X92" i="47"/>
  <c r="U92" i="47"/>
  <c r="V92" i="47" s="1"/>
  <c r="M92" i="47"/>
  <c r="K92" i="47"/>
  <c r="J92" i="47"/>
  <c r="I92" i="47"/>
  <c r="G92" i="47"/>
  <c r="C92" i="47"/>
  <c r="AB91" i="47"/>
  <c r="AA91" i="47"/>
  <c r="Y91" i="47"/>
  <c r="Z91" i="47" s="1"/>
  <c r="X91" i="47"/>
  <c r="V91" i="47"/>
  <c r="U91" i="47"/>
  <c r="M91" i="47"/>
  <c r="K91" i="47"/>
  <c r="L95" i="47" s="1"/>
  <c r="J91" i="47"/>
  <c r="I91" i="47"/>
  <c r="G91" i="47"/>
  <c r="C91" i="47"/>
  <c r="AA90" i="47"/>
  <c r="AB90" i="47" s="1"/>
  <c r="Z90" i="47"/>
  <c r="Y90" i="47"/>
  <c r="X90" i="47"/>
  <c r="U90" i="47"/>
  <c r="V90" i="47" s="1"/>
  <c r="M90" i="47"/>
  <c r="K90" i="47"/>
  <c r="L94" i="47" s="1"/>
  <c r="J90" i="47"/>
  <c r="I90" i="47"/>
  <c r="G90" i="47"/>
  <c r="C90" i="47"/>
  <c r="AB89" i="47"/>
  <c r="AA89" i="47"/>
  <c r="Z89" i="47"/>
  <c r="X89" i="47"/>
  <c r="Y89" i="47" s="1"/>
  <c r="V89" i="47"/>
  <c r="U89" i="47"/>
  <c r="M89" i="47"/>
  <c r="L89" i="47"/>
  <c r="K89" i="47"/>
  <c r="J89" i="47"/>
  <c r="I89" i="47"/>
  <c r="G89" i="47"/>
  <c r="C89" i="47"/>
  <c r="AB88" i="47"/>
  <c r="Z88" i="47"/>
  <c r="X88" i="47"/>
  <c r="Y88" i="47" s="1"/>
  <c r="U88" i="47"/>
  <c r="V88" i="47" s="1"/>
  <c r="AA88" i="47" s="1"/>
  <c r="M88" i="47"/>
  <c r="K88" i="47"/>
  <c r="J88" i="47"/>
  <c r="I88" i="47"/>
  <c r="G88" i="47"/>
  <c r="C88" i="47"/>
  <c r="X87" i="47"/>
  <c r="Y87" i="47" s="1"/>
  <c r="Z87" i="47" s="1"/>
  <c r="V87" i="47"/>
  <c r="U87" i="47"/>
  <c r="M87" i="47"/>
  <c r="L87" i="47"/>
  <c r="K87" i="47"/>
  <c r="J87" i="47"/>
  <c r="I87" i="47"/>
  <c r="G87" i="47"/>
  <c r="C87" i="47"/>
  <c r="Y86" i="47"/>
  <c r="Z86" i="47" s="1"/>
  <c r="X86" i="47"/>
  <c r="V86" i="47"/>
  <c r="U86" i="47"/>
  <c r="M86" i="47"/>
  <c r="L86" i="47"/>
  <c r="K86" i="47"/>
  <c r="J86" i="47"/>
  <c r="I86" i="47"/>
  <c r="G86" i="47"/>
  <c r="C86" i="47"/>
  <c r="AA85" i="47"/>
  <c r="AB85" i="47" s="1"/>
  <c r="Z85" i="47"/>
  <c r="Y85" i="47"/>
  <c r="X85" i="47"/>
  <c r="U85" i="47"/>
  <c r="V85" i="47" s="1"/>
  <c r="M85" i="47"/>
  <c r="L85" i="47"/>
  <c r="K85" i="47"/>
  <c r="J85" i="47"/>
  <c r="I85" i="47"/>
  <c r="G85" i="47"/>
  <c r="C85" i="47"/>
  <c r="AB84" i="47"/>
  <c r="AA84" i="47"/>
  <c r="Z84" i="47"/>
  <c r="X84" i="47"/>
  <c r="Y84" i="47" s="1"/>
  <c r="U84" i="47"/>
  <c r="V84" i="47" s="1"/>
  <c r="M84" i="47"/>
  <c r="K84" i="47"/>
  <c r="J84" i="47"/>
  <c r="I84" i="47"/>
  <c r="G84" i="47"/>
  <c r="C84" i="47"/>
  <c r="AA83" i="47"/>
  <c r="AB83" i="47" s="1"/>
  <c r="X83" i="47"/>
  <c r="Y83" i="47" s="1"/>
  <c r="Z83" i="47" s="1"/>
  <c r="V83" i="47"/>
  <c r="U83" i="47"/>
  <c r="M83" i="47"/>
  <c r="K83" i="47"/>
  <c r="J83" i="47"/>
  <c r="I83" i="47"/>
  <c r="G83" i="47"/>
  <c r="C83" i="47"/>
  <c r="Y82" i="47"/>
  <c r="Z82" i="47" s="1"/>
  <c r="X82" i="47"/>
  <c r="V82" i="47"/>
  <c r="U82" i="47"/>
  <c r="M82" i="47"/>
  <c r="K82" i="47"/>
  <c r="J82" i="47"/>
  <c r="I82" i="47"/>
  <c r="G82" i="47"/>
  <c r="C82" i="47"/>
  <c r="Y81" i="47"/>
  <c r="Z81" i="47" s="1"/>
  <c r="AA81" i="47" s="1"/>
  <c r="AB81" i="47" s="1"/>
  <c r="X81" i="47"/>
  <c r="V81" i="47"/>
  <c r="U81" i="47"/>
  <c r="M81" i="47"/>
  <c r="K81" i="47"/>
  <c r="L84" i="47" s="1"/>
  <c r="J81" i="47"/>
  <c r="I81" i="47"/>
  <c r="G81" i="47"/>
  <c r="C81" i="47"/>
  <c r="Y80" i="47"/>
  <c r="Z80" i="47" s="1"/>
  <c r="AA80" i="47" s="1"/>
  <c r="AB80" i="47" s="1"/>
  <c r="X80" i="47"/>
  <c r="V80" i="47"/>
  <c r="U80" i="47"/>
  <c r="M80" i="47"/>
  <c r="K80" i="47"/>
  <c r="J80" i="47"/>
  <c r="I80" i="47"/>
  <c r="G80" i="47"/>
  <c r="C80" i="47"/>
  <c r="X79" i="47"/>
  <c r="Y79" i="47" s="1"/>
  <c r="Z79" i="47" s="1"/>
  <c r="V79" i="47"/>
  <c r="U79" i="47"/>
  <c r="M79" i="47"/>
  <c r="K79" i="47"/>
  <c r="J79" i="47"/>
  <c r="I79" i="47"/>
  <c r="G79" i="47"/>
  <c r="C79" i="47"/>
  <c r="Y78" i="47"/>
  <c r="Z78" i="47" s="1"/>
  <c r="X78" i="47"/>
  <c r="U78" i="47"/>
  <c r="V78" i="47" s="1"/>
  <c r="M78" i="47"/>
  <c r="K78" i="47"/>
  <c r="J78" i="47"/>
  <c r="I78" i="47"/>
  <c r="G78" i="47"/>
  <c r="C78" i="47"/>
  <c r="Z77" i="47"/>
  <c r="AA77" i="47" s="1"/>
  <c r="AB77" i="47" s="1"/>
  <c r="X77" i="47"/>
  <c r="Y77" i="47" s="1"/>
  <c r="V77" i="47"/>
  <c r="U77" i="47"/>
  <c r="M77" i="47"/>
  <c r="K77" i="47"/>
  <c r="L78" i="47" s="1"/>
  <c r="J77" i="47"/>
  <c r="I77" i="47"/>
  <c r="G77" i="47"/>
  <c r="C77" i="47"/>
  <c r="Z76" i="47"/>
  <c r="Y76" i="47"/>
  <c r="X76" i="47"/>
  <c r="U76" i="47"/>
  <c r="V76" i="47" s="1"/>
  <c r="M76" i="47"/>
  <c r="K76" i="47"/>
  <c r="J76" i="47"/>
  <c r="I76" i="47"/>
  <c r="G76" i="47"/>
  <c r="C76" i="47"/>
  <c r="AA75" i="47"/>
  <c r="AB75" i="47" s="1"/>
  <c r="Z75" i="47"/>
  <c r="X75" i="47"/>
  <c r="Y75" i="47" s="1"/>
  <c r="V75" i="47"/>
  <c r="U75" i="47"/>
  <c r="M75" i="47"/>
  <c r="K75" i="47"/>
  <c r="L79" i="47" s="1"/>
  <c r="J75" i="47"/>
  <c r="I75" i="47"/>
  <c r="G75" i="47"/>
  <c r="C75" i="47"/>
  <c r="Y74" i="47"/>
  <c r="Z74" i="47" s="1"/>
  <c r="X74" i="47"/>
  <c r="U74" i="47"/>
  <c r="V74" i="47" s="1"/>
  <c r="M74" i="47"/>
  <c r="K74" i="47"/>
  <c r="J74" i="47"/>
  <c r="I74" i="47"/>
  <c r="G74" i="47"/>
  <c r="C74" i="47"/>
  <c r="Z73" i="47"/>
  <c r="AA73" i="47" s="1"/>
  <c r="AB73" i="47" s="1"/>
  <c r="X73" i="47"/>
  <c r="Y73" i="47" s="1"/>
  <c r="U73" i="47"/>
  <c r="V73" i="47" s="1"/>
  <c r="M73" i="47"/>
  <c r="K73" i="47"/>
  <c r="L77" i="47" s="1"/>
  <c r="J73" i="47"/>
  <c r="I73" i="47"/>
  <c r="G73" i="47"/>
  <c r="C73" i="47"/>
  <c r="X72" i="47"/>
  <c r="Y72" i="47" s="1"/>
  <c r="Z72" i="47" s="1"/>
  <c r="U72" i="47"/>
  <c r="V72" i="47" s="1"/>
  <c r="M72" i="47"/>
  <c r="K72" i="47"/>
  <c r="J72" i="47"/>
  <c r="I72" i="47"/>
  <c r="G72" i="47"/>
  <c r="C72" i="47"/>
  <c r="X71" i="47"/>
  <c r="Y71" i="47" s="1"/>
  <c r="Z71" i="47" s="1"/>
  <c r="U71" i="47"/>
  <c r="V71" i="47" s="1"/>
  <c r="AA71" i="47" s="1"/>
  <c r="AB71" i="47" s="1"/>
  <c r="M71" i="47"/>
  <c r="K71" i="47"/>
  <c r="J71" i="47"/>
  <c r="I71" i="47"/>
  <c r="G71" i="47"/>
  <c r="C71" i="47"/>
  <c r="X70" i="47"/>
  <c r="Y70" i="47" s="1"/>
  <c r="Z70" i="47" s="1"/>
  <c r="V70" i="47"/>
  <c r="U70" i="47"/>
  <c r="M70" i="47"/>
  <c r="K70" i="47"/>
  <c r="L74" i="47" s="1"/>
  <c r="J70" i="47"/>
  <c r="I70" i="47"/>
  <c r="G70" i="47"/>
  <c r="C70" i="47"/>
  <c r="X69" i="47"/>
  <c r="Y69" i="47" s="1"/>
  <c r="Z69" i="47" s="1"/>
  <c r="V69" i="47"/>
  <c r="AA69" i="47" s="1"/>
  <c r="AB69" i="47" s="1"/>
  <c r="U69" i="47"/>
  <c r="M69" i="47"/>
  <c r="K69" i="47"/>
  <c r="J69" i="47"/>
  <c r="I69" i="47"/>
  <c r="G69" i="47"/>
  <c r="C69" i="47"/>
  <c r="Z68" i="47"/>
  <c r="Y68" i="47"/>
  <c r="X68" i="47"/>
  <c r="U68" i="47"/>
  <c r="V68" i="47" s="1"/>
  <c r="M68" i="47"/>
  <c r="K68" i="47"/>
  <c r="J68" i="47"/>
  <c r="I68" i="47"/>
  <c r="G68" i="47"/>
  <c r="C68" i="47"/>
  <c r="Y67" i="47"/>
  <c r="Z67" i="47" s="1"/>
  <c r="AA67" i="47" s="1"/>
  <c r="AB67" i="47" s="1"/>
  <c r="X67" i="47"/>
  <c r="V67" i="47"/>
  <c r="U67" i="47"/>
  <c r="M67" i="47"/>
  <c r="K67" i="47"/>
  <c r="J67" i="47"/>
  <c r="I67" i="47"/>
  <c r="G67" i="47"/>
  <c r="C67" i="47"/>
  <c r="Z66" i="47"/>
  <c r="AA66" i="47" s="1"/>
  <c r="AB66" i="47" s="1"/>
  <c r="Y66" i="47"/>
  <c r="X66" i="47"/>
  <c r="U66" i="47"/>
  <c r="V66" i="47" s="1"/>
  <c r="M66" i="47"/>
  <c r="L66" i="47"/>
  <c r="K66" i="47"/>
  <c r="J66" i="47"/>
  <c r="I66" i="47"/>
  <c r="G66" i="47"/>
  <c r="C66" i="47"/>
  <c r="Z65" i="47"/>
  <c r="AA65" i="47" s="1"/>
  <c r="AB65" i="47" s="1"/>
  <c r="X65" i="47"/>
  <c r="Y65" i="47" s="1"/>
  <c r="V65" i="47"/>
  <c r="U65" i="47"/>
  <c r="M65" i="47"/>
  <c r="K65" i="47"/>
  <c r="J65" i="47"/>
  <c r="I65" i="47"/>
  <c r="G65" i="47"/>
  <c r="C65" i="47"/>
  <c r="Z64" i="47"/>
  <c r="X64" i="47"/>
  <c r="Y64" i="47" s="1"/>
  <c r="U64" i="47"/>
  <c r="V64" i="47" s="1"/>
  <c r="M64" i="47"/>
  <c r="L64" i="47"/>
  <c r="K64" i="47"/>
  <c r="J64" i="47"/>
  <c r="I64" i="47"/>
  <c r="G64" i="47"/>
  <c r="C64" i="47"/>
  <c r="X63" i="47"/>
  <c r="Y63" i="47" s="1"/>
  <c r="Z63" i="47" s="1"/>
  <c r="V63" i="47"/>
  <c r="AA63" i="47" s="1"/>
  <c r="AB63" i="47" s="1"/>
  <c r="U63" i="47"/>
  <c r="M63" i="47"/>
  <c r="L63" i="47"/>
  <c r="K63" i="47"/>
  <c r="J63" i="47"/>
  <c r="I63" i="47"/>
  <c r="G63" i="47"/>
  <c r="C63" i="47"/>
  <c r="X62" i="47"/>
  <c r="Y62" i="47" s="1"/>
  <c r="Z62" i="47" s="1"/>
  <c r="V62" i="47"/>
  <c r="AA62" i="47" s="1"/>
  <c r="AB62" i="47" s="1"/>
  <c r="U62" i="47"/>
  <c r="M62" i="47"/>
  <c r="L62" i="47"/>
  <c r="K62" i="47"/>
  <c r="J62" i="47"/>
  <c r="I62" i="47"/>
  <c r="G62" i="47"/>
  <c r="C62" i="47"/>
  <c r="Y61" i="47"/>
  <c r="Z61" i="47" s="1"/>
  <c r="AA61" i="47" s="1"/>
  <c r="AB61" i="47" s="1"/>
  <c r="X61" i="47"/>
  <c r="U61" i="47"/>
  <c r="V61" i="47" s="1"/>
  <c r="M61" i="47"/>
  <c r="L61" i="47"/>
  <c r="K61" i="47"/>
  <c r="J61" i="47"/>
  <c r="I61" i="47"/>
  <c r="G61" i="47"/>
  <c r="C61" i="47"/>
  <c r="AA60" i="47"/>
  <c r="AB60" i="47" s="1"/>
  <c r="Z60" i="47"/>
  <c r="X60" i="47"/>
  <c r="Y60" i="47" s="1"/>
  <c r="U60" i="47"/>
  <c r="V60" i="47" s="1"/>
  <c r="M60" i="47"/>
  <c r="K60" i="47"/>
  <c r="J60" i="47"/>
  <c r="I60" i="47"/>
  <c r="G60" i="47"/>
  <c r="C60" i="47"/>
  <c r="X59" i="47"/>
  <c r="Y59" i="47" s="1"/>
  <c r="Z59" i="47" s="1"/>
  <c r="V59" i="47"/>
  <c r="AA59" i="47" s="1"/>
  <c r="AB59" i="47" s="1"/>
  <c r="U59" i="47"/>
  <c r="M59" i="47"/>
  <c r="K59" i="47"/>
  <c r="J59" i="47"/>
  <c r="I59" i="47"/>
  <c r="G59" i="47"/>
  <c r="C59" i="47"/>
  <c r="X58" i="47"/>
  <c r="Y58" i="47" s="1"/>
  <c r="Z58" i="47" s="1"/>
  <c r="V58" i="47"/>
  <c r="AA58" i="47" s="1"/>
  <c r="AB58" i="47" s="1"/>
  <c r="U58" i="47"/>
  <c r="M58" i="47"/>
  <c r="K58" i="47"/>
  <c r="J58" i="47"/>
  <c r="I58" i="47"/>
  <c r="G58" i="47"/>
  <c r="C58" i="47"/>
  <c r="Y57" i="47"/>
  <c r="Z57" i="47" s="1"/>
  <c r="AA57" i="47" s="1"/>
  <c r="AB57" i="47" s="1"/>
  <c r="X57" i="47"/>
  <c r="V57" i="47"/>
  <c r="U57" i="47"/>
  <c r="M57" i="47"/>
  <c r="K57" i="47"/>
  <c r="L60" i="47" s="1"/>
  <c r="J57" i="47"/>
  <c r="I57" i="47"/>
  <c r="G57" i="47"/>
  <c r="C57" i="47"/>
  <c r="Y56" i="47"/>
  <c r="Z56" i="47" s="1"/>
  <c r="X56" i="47"/>
  <c r="V56" i="47"/>
  <c r="AA56" i="47" s="1"/>
  <c r="AB56" i="47" s="1"/>
  <c r="U56" i="47"/>
  <c r="M56" i="47"/>
  <c r="K56" i="47"/>
  <c r="J56" i="47"/>
  <c r="I56" i="47"/>
  <c r="G56" i="47"/>
  <c r="C56" i="47"/>
  <c r="X55" i="47"/>
  <c r="Y55" i="47" s="1"/>
  <c r="Z55" i="47" s="1"/>
  <c r="U55" i="47"/>
  <c r="V55" i="47" s="1"/>
  <c r="AA55" i="47" s="1"/>
  <c r="AB55" i="47" s="1"/>
  <c r="M55" i="47"/>
  <c r="K55" i="47"/>
  <c r="J55" i="47"/>
  <c r="I55" i="47"/>
  <c r="G55" i="47"/>
  <c r="C55" i="47"/>
  <c r="X54" i="47"/>
  <c r="Y54" i="47" s="1"/>
  <c r="Z54" i="47" s="1"/>
  <c r="U54" i="47"/>
  <c r="V54" i="47" s="1"/>
  <c r="AA54" i="47" s="1"/>
  <c r="AB54" i="47" s="1"/>
  <c r="M54" i="47"/>
  <c r="K54" i="47"/>
  <c r="J54" i="47"/>
  <c r="I54" i="47"/>
  <c r="G54" i="47"/>
  <c r="C54" i="47"/>
  <c r="X53" i="47"/>
  <c r="Y53" i="47" s="1"/>
  <c r="Z53" i="47" s="1"/>
  <c r="V53" i="47"/>
  <c r="U53" i="47"/>
  <c r="M53" i="47"/>
  <c r="K53" i="47"/>
  <c r="J53" i="47"/>
  <c r="I53" i="47"/>
  <c r="G53" i="47"/>
  <c r="C53" i="47"/>
  <c r="X52" i="47"/>
  <c r="Y52" i="47" s="1"/>
  <c r="Z52" i="47" s="1"/>
  <c r="U52" i="47"/>
  <c r="V52" i="47" s="1"/>
  <c r="AA52" i="47" s="1"/>
  <c r="AB52" i="47" s="1"/>
  <c r="M52" i="47"/>
  <c r="K52" i="47"/>
  <c r="J52" i="47"/>
  <c r="I52" i="47"/>
  <c r="G52" i="47"/>
  <c r="C52" i="47"/>
  <c r="X51" i="47"/>
  <c r="Y51" i="47" s="1"/>
  <c r="Z51" i="47" s="1"/>
  <c r="V51" i="47"/>
  <c r="U51" i="47"/>
  <c r="M51" i="47"/>
  <c r="K51" i="47"/>
  <c r="L55" i="47" s="1"/>
  <c r="J51" i="47"/>
  <c r="I51" i="47"/>
  <c r="G51" i="47"/>
  <c r="C51" i="47"/>
  <c r="X50" i="47"/>
  <c r="Y50" i="47" s="1"/>
  <c r="Z50" i="47" s="1"/>
  <c r="U50" i="47"/>
  <c r="V50" i="47" s="1"/>
  <c r="M50" i="47"/>
  <c r="K50" i="47"/>
  <c r="J50" i="47"/>
  <c r="I50" i="47"/>
  <c r="G50" i="47"/>
  <c r="C50" i="47"/>
  <c r="X49" i="47"/>
  <c r="Y49" i="47" s="1"/>
  <c r="Z49" i="47" s="1"/>
  <c r="U49" i="47"/>
  <c r="V49" i="47" s="1"/>
  <c r="M49" i="47"/>
  <c r="K49" i="47"/>
  <c r="J49" i="47"/>
  <c r="I49" i="47"/>
  <c r="G49" i="47"/>
  <c r="C49" i="47"/>
  <c r="X48" i="47"/>
  <c r="Y48" i="47" s="1"/>
  <c r="Z48" i="47" s="1"/>
  <c r="U48" i="47"/>
  <c r="V48" i="47" s="1"/>
  <c r="AA48" i="47" s="1"/>
  <c r="AB48" i="47" s="1"/>
  <c r="M48" i="47"/>
  <c r="L48" i="47"/>
  <c r="K48" i="47"/>
  <c r="J48" i="47"/>
  <c r="I48" i="47"/>
  <c r="G48" i="47"/>
  <c r="C48" i="47"/>
  <c r="X47" i="47"/>
  <c r="Y47" i="47" s="1"/>
  <c r="Z47" i="47" s="1"/>
  <c r="U47" i="47"/>
  <c r="V47" i="47" s="1"/>
  <c r="AA47" i="47" s="1"/>
  <c r="AB47" i="47" s="1"/>
  <c r="M47" i="47"/>
  <c r="K47" i="47"/>
  <c r="J47" i="47"/>
  <c r="I47" i="47"/>
  <c r="G47" i="47"/>
  <c r="C47" i="47"/>
  <c r="Y46" i="47"/>
  <c r="Z46" i="47" s="1"/>
  <c r="X46" i="47"/>
  <c r="V46" i="47"/>
  <c r="U46" i="47"/>
  <c r="M46" i="47"/>
  <c r="K46" i="47"/>
  <c r="J46" i="47"/>
  <c r="I46" i="47"/>
  <c r="G46" i="47"/>
  <c r="C46" i="47"/>
  <c r="Y45" i="47"/>
  <c r="Z45" i="47" s="1"/>
  <c r="AA45" i="47" s="1"/>
  <c r="AB45" i="47" s="1"/>
  <c r="X45" i="47"/>
  <c r="V45" i="47"/>
  <c r="U45" i="47"/>
  <c r="M45" i="47"/>
  <c r="K45" i="47"/>
  <c r="J45" i="47"/>
  <c r="I45" i="47"/>
  <c r="G45" i="47"/>
  <c r="C45" i="47"/>
  <c r="AA44" i="47"/>
  <c r="AB44" i="47" s="1"/>
  <c r="Z44" i="47"/>
  <c r="Y44" i="47"/>
  <c r="X44" i="47"/>
  <c r="U44" i="47"/>
  <c r="V44" i="47" s="1"/>
  <c r="M44" i="47"/>
  <c r="K44" i="47"/>
  <c r="J44" i="47"/>
  <c r="I44" i="47"/>
  <c r="G44" i="47"/>
  <c r="C44" i="47"/>
  <c r="AB43" i="47"/>
  <c r="AA43" i="47"/>
  <c r="Y43" i="47"/>
  <c r="Z43" i="47" s="1"/>
  <c r="X43" i="47"/>
  <c r="V43" i="47"/>
  <c r="U43" i="47"/>
  <c r="M43" i="47"/>
  <c r="K43" i="47"/>
  <c r="L47" i="47" s="1"/>
  <c r="J43" i="47"/>
  <c r="I43" i="47"/>
  <c r="G43" i="47"/>
  <c r="C43" i="47"/>
  <c r="AA42" i="47"/>
  <c r="AB42" i="47" s="1"/>
  <c r="Z42" i="47"/>
  <c r="Y42" i="47"/>
  <c r="X42" i="47"/>
  <c r="U42" i="47"/>
  <c r="V42" i="47" s="1"/>
  <c r="M42" i="47"/>
  <c r="K42" i="47"/>
  <c r="L46" i="47" s="1"/>
  <c r="J42" i="47"/>
  <c r="I42" i="47"/>
  <c r="G42" i="47"/>
  <c r="C42" i="47"/>
  <c r="AB41" i="47"/>
  <c r="AA41" i="47"/>
  <c r="Z41" i="47"/>
  <c r="X41" i="47"/>
  <c r="Y41" i="47" s="1"/>
  <c r="V41" i="47"/>
  <c r="U41" i="47"/>
  <c r="M41" i="47"/>
  <c r="L41" i="47"/>
  <c r="K41" i="47"/>
  <c r="J41" i="47"/>
  <c r="I41" i="47"/>
  <c r="G41" i="47"/>
  <c r="C41" i="47"/>
  <c r="AB40" i="47"/>
  <c r="Z40" i="47"/>
  <c r="X40" i="47"/>
  <c r="Y40" i="47" s="1"/>
  <c r="U40" i="47"/>
  <c r="V40" i="47" s="1"/>
  <c r="AA40" i="47" s="1"/>
  <c r="M40" i="47"/>
  <c r="K40" i="47"/>
  <c r="J40" i="47"/>
  <c r="I40" i="47"/>
  <c r="G40" i="47"/>
  <c r="C40" i="47"/>
  <c r="X39" i="47"/>
  <c r="Y39" i="47" s="1"/>
  <c r="Z39" i="47" s="1"/>
  <c r="V39" i="47"/>
  <c r="U39" i="47"/>
  <c r="M39" i="47"/>
  <c r="L39" i="47"/>
  <c r="K39" i="47"/>
  <c r="J39" i="47"/>
  <c r="I39" i="47"/>
  <c r="G39" i="47"/>
  <c r="C39" i="47"/>
  <c r="Z38" i="47"/>
  <c r="Y38" i="47"/>
  <c r="X38" i="47"/>
  <c r="V38" i="47"/>
  <c r="U38" i="47"/>
  <c r="M38" i="47"/>
  <c r="L38" i="47"/>
  <c r="K38" i="47"/>
  <c r="J38" i="47"/>
  <c r="I38" i="47"/>
  <c r="G38" i="47"/>
  <c r="C38" i="47"/>
  <c r="AB37" i="47"/>
  <c r="AA37" i="47"/>
  <c r="Z37" i="47"/>
  <c r="Y37" i="47"/>
  <c r="X37" i="47"/>
  <c r="U37" i="47"/>
  <c r="V37" i="47" s="1"/>
  <c r="M37" i="47"/>
  <c r="L37" i="47"/>
  <c r="K37" i="47"/>
  <c r="J37" i="47"/>
  <c r="I37" i="47"/>
  <c r="G37" i="47"/>
  <c r="C37" i="47"/>
  <c r="O16" i="47" s="1"/>
  <c r="AB36" i="47"/>
  <c r="AA36" i="47"/>
  <c r="Z36" i="47"/>
  <c r="X36" i="47"/>
  <c r="Y36" i="47" s="1"/>
  <c r="U36" i="47"/>
  <c r="V36" i="47" s="1"/>
  <c r="M36" i="47"/>
  <c r="K36" i="47"/>
  <c r="J36" i="47"/>
  <c r="I36" i="47"/>
  <c r="G36" i="47"/>
  <c r="C36" i="47"/>
  <c r="AB35" i="47"/>
  <c r="AA35" i="47"/>
  <c r="X35" i="47"/>
  <c r="Y35" i="47" s="1"/>
  <c r="Z35" i="47" s="1"/>
  <c r="V35" i="47"/>
  <c r="U35" i="47"/>
  <c r="M35" i="47"/>
  <c r="K35" i="47"/>
  <c r="J35" i="47"/>
  <c r="I35" i="47"/>
  <c r="G35" i="47"/>
  <c r="C35" i="47"/>
  <c r="X34" i="47"/>
  <c r="Y34" i="47" s="1"/>
  <c r="Z34" i="47" s="1"/>
  <c r="V34" i="47"/>
  <c r="U34" i="47"/>
  <c r="M34" i="47"/>
  <c r="K34" i="47"/>
  <c r="J34" i="47"/>
  <c r="I34" i="47"/>
  <c r="G34" i="47"/>
  <c r="C34" i="47"/>
  <c r="Y33" i="47"/>
  <c r="Z33" i="47" s="1"/>
  <c r="AA33" i="47" s="1"/>
  <c r="AB33" i="47" s="1"/>
  <c r="X33" i="47"/>
  <c r="V33" i="47"/>
  <c r="U33" i="47"/>
  <c r="M33" i="47"/>
  <c r="K33" i="47"/>
  <c r="L36" i="47" s="1"/>
  <c r="J33" i="47"/>
  <c r="I33" i="47"/>
  <c r="G33" i="47"/>
  <c r="C33" i="47"/>
  <c r="AA32" i="47"/>
  <c r="AB32" i="47" s="1"/>
  <c r="Y32" i="47"/>
  <c r="Z32" i="47" s="1"/>
  <c r="X32" i="47"/>
  <c r="V32" i="47"/>
  <c r="U32" i="47"/>
  <c r="M32" i="47"/>
  <c r="K32" i="47"/>
  <c r="J32" i="47"/>
  <c r="I32" i="47"/>
  <c r="G32" i="47"/>
  <c r="C32" i="47"/>
  <c r="X31" i="47"/>
  <c r="Y31" i="47" s="1"/>
  <c r="Z31" i="47" s="1"/>
  <c r="V31" i="47"/>
  <c r="U31" i="47"/>
  <c r="M31" i="47"/>
  <c r="K31" i="47"/>
  <c r="J31" i="47"/>
  <c r="I31" i="47"/>
  <c r="G31" i="47"/>
  <c r="C31" i="47"/>
  <c r="X30" i="47"/>
  <c r="Y30" i="47" s="1"/>
  <c r="Z30" i="47" s="1"/>
  <c r="U30" i="47"/>
  <c r="V30" i="47" s="1"/>
  <c r="M30" i="47"/>
  <c r="K30" i="47"/>
  <c r="J30" i="47"/>
  <c r="I30" i="47"/>
  <c r="G30" i="47"/>
  <c r="C30" i="47"/>
  <c r="Z29" i="47"/>
  <c r="AA29" i="47" s="1"/>
  <c r="AB29" i="47" s="1"/>
  <c r="X29" i="47"/>
  <c r="Y29" i="47" s="1"/>
  <c r="V29" i="47"/>
  <c r="U29" i="47"/>
  <c r="M29" i="47"/>
  <c r="K29" i="47"/>
  <c r="L30" i="47" s="1"/>
  <c r="J29" i="47"/>
  <c r="I29" i="47"/>
  <c r="G29" i="47"/>
  <c r="C29" i="47"/>
  <c r="Y28" i="47"/>
  <c r="Z28" i="47" s="1"/>
  <c r="X28" i="47"/>
  <c r="U28" i="47"/>
  <c r="V28" i="47" s="1"/>
  <c r="M28" i="47"/>
  <c r="K28" i="47"/>
  <c r="J28" i="47"/>
  <c r="I28" i="47"/>
  <c r="G28" i="47"/>
  <c r="C28" i="47"/>
  <c r="AA27" i="47"/>
  <c r="AB27" i="47" s="1"/>
  <c r="Z27" i="47"/>
  <c r="X27" i="47"/>
  <c r="Y27" i="47" s="1"/>
  <c r="V27" i="47"/>
  <c r="U27" i="47"/>
  <c r="M27" i="47"/>
  <c r="K27" i="47"/>
  <c r="L31" i="47" s="1"/>
  <c r="J27" i="47"/>
  <c r="I27" i="47"/>
  <c r="G27" i="47"/>
  <c r="C27" i="47"/>
  <c r="Y26" i="47"/>
  <c r="Z26" i="47" s="1"/>
  <c r="X26" i="47"/>
  <c r="U26" i="47"/>
  <c r="V26" i="47" s="1"/>
  <c r="M26" i="47"/>
  <c r="K26" i="47"/>
  <c r="J26" i="47"/>
  <c r="I26" i="47"/>
  <c r="G26" i="47"/>
  <c r="C26" i="47"/>
  <c r="Z25" i="47"/>
  <c r="AA25" i="47" s="1"/>
  <c r="AB25" i="47" s="1"/>
  <c r="X25" i="47"/>
  <c r="Y25" i="47" s="1"/>
  <c r="U25" i="47"/>
  <c r="V25" i="47" s="1"/>
  <c r="M25" i="47"/>
  <c r="K25" i="47"/>
  <c r="L29" i="47" s="1"/>
  <c r="J25" i="47"/>
  <c r="I25" i="47"/>
  <c r="G25" i="47"/>
  <c r="C25" i="47"/>
  <c r="X24" i="47"/>
  <c r="Y24" i="47" s="1"/>
  <c r="Z24" i="47" s="1"/>
  <c r="U24" i="47"/>
  <c r="V24" i="47" s="1"/>
  <c r="AA24" i="47" s="1"/>
  <c r="AB24" i="47" s="1"/>
  <c r="M24" i="47"/>
  <c r="K24" i="47"/>
  <c r="J24" i="47"/>
  <c r="I24" i="47"/>
  <c r="G24" i="47"/>
  <c r="C24" i="47"/>
  <c r="AA23" i="47"/>
  <c r="AB23" i="47" s="1"/>
  <c r="X23" i="47"/>
  <c r="Y23" i="47" s="1"/>
  <c r="Z23" i="47" s="1"/>
  <c r="U23" i="47"/>
  <c r="V23" i="47" s="1"/>
  <c r="M23" i="47"/>
  <c r="K23" i="47"/>
  <c r="J23" i="47"/>
  <c r="I23" i="47"/>
  <c r="G23" i="47"/>
  <c r="C23" i="47"/>
  <c r="Y22" i="47"/>
  <c r="Z22" i="47" s="1"/>
  <c r="X22" i="47"/>
  <c r="U22" i="47"/>
  <c r="V22" i="47" s="1"/>
  <c r="AA22" i="47" s="1"/>
  <c r="AB22" i="47" s="1"/>
  <c r="M22" i="47"/>
  <c r="K22" i="47"/>
  <c r="J22" i="47"/>
  <c r="I22" i="47"/>
  <c r="G22" i="47"/>
  <c r="C22" i="47"/>
  <c r="Y21" i="47"/>
  <c r="Z21" i="47" s="1"/>
  <c r="X21" i="47"/>
  <c r="U21" i="47"/>
  <c r="V21" i="47" s="1"/>
  <c r="M21" i="47"/>
  <c r="K21" i="47"/>
  <c r="L25" i="47" s="1"/>
  <c r="J21" i="47"/>
  <c r="I21" i="47"/>
  <c r="G21" i="47"/>
  <c r="C21" i="47"/>
  <c r="Y20" i="47"/>
  <c r="Z20" i="47" s="1"/>
  <c r="AA20" i="47" s="1"/>
  <c r="AB20" i="47" s="1"/>
  <c r="X20" i="47"/>
  <c r="U20" i="47"/>
  <c r="V20" i="47" s="1"/>
  <c r="M20" i="47"/>
  <c r="K20" i="47"/>
  <c r="J20" i="47"/>
  <c r="I20" i="47"/>
  <c r="G20" i="47"/>
  <c r="C20" i="47"/>
  <c r="Z19" i="47"/>
  <c r="X19" i="47"/>
  <c r="Y19" i="47" s="1"/>
  <c r="V19" i="47"/>
  <c r="U19" i="47"/>
  <c r="M19" i="47"/>
  <c r="K19" i="47"/>
  <c r="J19" i="47"/>
  <c r="I19" i="47"/>
  <c r="G19" i="47"/>
  <c r="C19" i="47"/>
  <c r="Y18" i="47"/>
  <c r="Z18" i="47" s="1"/>
  <c r="X18" i="47"/>
  <c r="U18" i="47"/>
  <c r="V18" i="47" s="1"/>
  <c r="AA18" i="47" s="1"/>
  <c r="AB18" i="47" s="1"/>
  <c r="O18" i="47"/>
  <c r="M18" i="47"/>
  <c r="K18" i="47"/>
  <c r="J18" i="47"/>
  <c r="I18" i="47"/>
  <c r="G18" i="47"/>
  <c r="C18" i="47"/>
  <c r="X17" i="47"/>
  <c r="Y17" i="47" s="1"/>
  <c r="Z17" i="47" s="1"/>
  <c r="U17" i="47"/>
  <c r="V17" i="47" s="1"/>
  <c r="Q17" i="47"/>
  <c r="M17" i="47"/>
  <c r="K17" i="47"/>
  <c r="L19" i="47" s="1"/>
  <c r="J17" i="47"/>
  <c r="C17" i="47"/>
  <c r="Y16" i="47"/>
  <c r="Z16" i="47" s="1"/>
  <c r="X16" i="47"/>
  <c r="V16" i="47"/>
  <c r="U16" i="47"/>
  <c r="Q16" i="47"/>
  <c r="R16" i="47" s="1"/>
  <c r="M16" i="47"/>
  <c r="K16" i="47"/>
  <c r="J16" i="47"/>
  <c r="H16" i="47"/>
  <c r="F16" i="47"/>
  <c r="C16" i="47"/>
  <c r="Z15" i="47"/>
  <c r="X15" i="47"/>
  <c r="Y15" i="47" s="1"/>
  <c r="U15" i="47"/>
  <c r="V15" i="47" s="1"/>
  <c r="AA15" i="47" s="1"/>
  <c r="AB15" i="47" s="1"/>
  <c r="Q15" i="47"/>
  <c r="R15" i="47" s="1"/>
  <c r="M15" i="47"/>
  <c r="K15" i="47"/>
  <c r="J15" i="47"/>
  <c r="H15" i="47"/>
  <c r="F15" i="47"/>
  <c r="C15" i="47"/>
  <c r="Y14" i="47"/>
  <c r="Z14" i="47" s="1"/>
  <c r="AA14" i="47" s="1"/>
  <c r="AB14" i="47" s="1"/>
  <c r="X14" i="47"/>
  <c r="V14" i="47"/>
  <c r="U14" i="47"/>
  <c r="Q14" i="47"/>
  <c r="M14" i="47"/>
  <c r="K14" i="47"/>
  <c r="J14" i="47"/>
  <c r="H14" i="47"/>
  <c r="F14" i="47"/>
  <c r="C14" i="47"/>
  <c r="AA13" i="47"/>
  <c r="AB13" i="47" s="1"/>
  <c r="Z13" i="47"/>
  <c r="X13" i="47"/>
  <c r="Y13" i="47" s="1"/>
  <c r="U13" i="47"/>
  <c r="V13" i="47" s="1"/>
  <c r="R13" i="47"/>
  <c r="M13" i="47"/>
  <c r="K13" i="47"/>
  <c r="L17" i="47" s="1"/>
  <c r="J13" i="47"/>
  <c r="H13" i="47"/>
  <c r="F13" i="47"/>
  <c r="C13" i="47"/>
  <c r="AA12" i="47"/>
  <c r="AB12" i="47" s="1"/>
  <c r="Y12" i="47"/>
  <c r="Z12" i="47" s="1"/>
  <c r="X12" i="47"/>
  <c r="U12" i="47"/>
  <c r="V12" i="47" s="1"/>
  <c r="Q12" i="47"/>
  <c r="R21" i="47" s="1"/>
  <c r="S21" i="47" s="1"/>
  <c r="Q21" i="47" s="1"/>
  <c r="M12" i="47"/>
  <c r="K12" i="47"/>
  <c r="J12" i="47"/>
  <c r="H12" i="47"/>
  <c r="F12" i="47"/>
  <c r="C12" i="47"/>
  <c r="X11" i="47"/>
  <c r="Y11" i="47" s="1"/>
  <c r="Z11" i="47" s="1"/>
  <c r="U11" i="47"/>
  <c r="V11" i="47" s="1"/>
  <c r="Q11" i="47"/>
  <c r="M11" i="47"/>
  <c r="K11" i="47"/>
  <c r="J11" i="47"/>
  <c r="H11" i="47"/>
  <c r="F11" i="47"/>
  <c r="C11" i="47"/>
  <c r="X10" i="47"/>
  <c r="Y10" i="47" s="1"/>
  <c r="Z10" i="47" s="1"/>
  <c r="V10" i="47"/>
  <c r="U10" i="47"/>
  <c r="M10" i="47"/>
  <c r="K10" i="47"/>
  <c r="J10" i="47"/>
  <c r="H10" i="47"/>
  <c r="F10" i="47"/>
  <c r="C10" i="47"/>
  <c r="Y9" i="47"/>
  <c r="Z9" i="47" s="1"/>
  <c r="X9" i="47"/>
  <c r="V9" i="47"/>
  <c r="AA9" i="47" s="1"/>
  <c r="AB9" i="47" s="1"/>
  <c r="U9" i="47"/>
  <c r="M9" i="47"/>
  <c r="K9" i="47"/>
  <c r="J9" i="47"/>
  <c r="H9" i="47"/>
  <c r="F9" i="47"/>
  <c r="C9" i="47"/>
  <c r="Y8" i="47"/>
  <c r="Z8" i="47" s="1"/>
  <c r="X8" i="47"/>
  <c r="U8" i="47"/>
  <c r="V8" i="47" s="1"/>
  <c r="AA8" i="47" s="1"/>
  <c r="AB8" i="47" s="1"/>
  <c r="M8" i="47"/>
  <c r="K8" i="47"/>
  <c r="L12" i="47" s="1"/>
  <c r="J8" i="47"/>
  <c r="H8" i="47"/>
  <c r="F8" i="47"/>
  <c r="C8" i="47"/>
  <c r="X7" i="47"/>
  <c r="Y7" i="47" s="1"/>
  <c r="Z7" i="47" s="1"/>
  <c r="U7" i="47"/>
  <c r="V7" i="47" s="1"/>
  <c r="AA7" i="47" s="1"/>
  <c r="AB7" i="47" s="1"/>
  <c r="M7" i="47"/>
  <c r="K7" i="47"/>
  <c r="J7" i="47"/>
  <c r="H7" i="47"/>
  <c r="F7" i="47"/>
  <c r="C7" i="47"/>
  <c r="X6" i="47"/>
  <c r="Y6" i="47" s="1"/>
  <c r="Z6" i="47" s="1"/>
  <c r="V6" i="47"/>
  <c r="AA6" i="47" s="1"/>
  <c r="AB6" i="47" s="1"/>
  <c r="U6" i="47"/>
  <c r="Q6" i="47"/>
  <c r="M6" i="47"/>
  <c r="K6" i="47"/>
  <c r="J6" i="47"/>
  <c r="H6" i="47"/>
  <c r="F6" i="47"/>
  <c r="C6" i="47"/>
  <c r="Z5" i="47"/>
  <c r="Y5" i="47"/>
  <c r="X5" i="47"/>
  <c r="U5" i="47"/>
  <c r="V5" i="47" s="1"/>
  <c r="AA5" i="47" s="1"/>
  <c r="AB5" i="47" s="1"/>
  <c r="Q5" i="47"/>
  <c r="M5" i="47"/>
  <c r="K5" i="47"/>
  <c r="J5" i="47"/>
  <c r="H5" i="47"/>
  <c r="F5" i="47"/>
  <c r="C5" i="47"/>
  <c r="AA4" i="47"/>
  <c r="AB4" i="47" s="1"/>
  <c r="Y4" i="47"/>
  <c r="Z4" i="47" s="1"/>
  <c r="X4" i="47"/>
  <c r="V4" i="47"/>
  <c r="U4" i="47"/>
  <c r="Q4" i="47"/>
  <c r="O4" i="47"/>
  <c r="M4" i="47"/>
  <c r="K4" i="47"/>
  <c r="J4" i="47"/>
  <c r="H4" i="47"/>
  <c r="F4" i="47"/>
  <c r="C4" i="47"/>
  <c r="X3" i="47"/>
  <c r="Y3" i="47" s="1"/>
  <c r="Z3" i="47" s="1"/>
  <c r="V3" i="47"/>
  <c r="AA3" i="47" s="1"/>
  <c r="AB3" i="47" s="1"/>
  <c r="U3" i="47"/>
  <c r="Q3" i="47"/>
  <c r="O3" i="47"/>
  <c r="M3" i="47"/>
  <c r="K3" i="47"/>
  <c r="J3" i="47"/>
  <c r="H3" i="47"/>
  <c r="F3" i="47"/>
  <c r="C3" i="47"/>
  <c r="Z2" i="47"/>
  <c r="Y2" i="47"/>
  <c r="X2" i="47"/>
  <c r="U2" i="47"/>
  <c r="V2" i="47" s="1"/>
  <c r="AA2" i="47" s="1"/>
  <c r="AB2" i="47" s="1"/>
  <c r="Q2" i="47"/>
  <c r="M2" i="47"/>
  <c r="H2" i="47"/>
  <c r="F2" i="47"/>
  <c r="C2" i="47"/>
  <c r="O15" i="47" s="1"/>
  <c r="Q1" i="47"/>
  <c r="Z70" i="46"/>
  <c r="Y70" i="46"/>
  <c r="X70" i="46"/>
  <c r="U70" i="46"/>
  <c r="V70" i="46" s="1"/>
  <c r="AA70" i="46" s="1"/>
  <c r="AB70" i="46" s="1"/>
  <c r="M70" i="46"/>
  <c r="K70" i="46"/>
  <c r="L70" i="46" s="1"/>
  <c r="J70" i="46"/>
  <c r="I70" i="46"/>
  <c r="G70" i="46"/>
  <c r="AB69" i="46"/>
  <c r="X69" i="46"/>
  <c r="Y69" i="46" s="1"/>
  <c r="Z69" i="46" s="1"/>
  <c r="V69" i="46"/>
  <c r="AA69" i="46" s="1"/>
  <c r="U69" i="46"/>
  <c r="M69" i="46"/>
  <c r="L69" i="46"/>
  <c r="K69" i="46"/>
  <c r="J69" i="46"/>
  <c r="I69" i="46"/>
  <c r="G69" i="46"/>
  <c r="X68" i="46"/>
  <c r="Y68" i="46" s="1"/>
  <c r="Z68" i="46" s="1"/>
  <c r="U68" i="46"/>
  <c r="V68" i="46" s="1"/>
  <c r="M68" i="46"/>
  <c r="L68" i="46"/>
  <c r="K68" i="46"/>
  <c r="J68" i="46"/>
  <c r="I68" i="46"/>
  <c r="G68" i="46"/>
  <c r="Y67" i="46"/>
  <c r="Z67" i="46" s="1"/>
  <c r="X67" i="46"/>
  <c r="V67" i="46"/>
  <c r="AA67" i="46" s="1"/>
  <c r="AB67" i="46" s="1"/>
  <c r="U67" i="46"/>
  <c r="M67" i="46"/>
  <c r="K67" i="46"/>
  <c r="J67" i="46"/>
  <c r="I67" i="46"/>
  <c r="G67" i="46"/>
  <c r="X66" i="46"/>
  <c r="Y66" i="46" s="1"/>
  <c r="Z66" i="46" s="1"/>
  <c r="V66" i="46"/>
  <c r="U66" i="46"/>
  <c r="M66" i="46"/>
  <c r="K66" i="46"/>
  <c r="J66" i="46"/>
  <c r="I66" i="46"/>
  <c r="G66" i="46"/>
  <c r="X65" i="46"/>
  <c r="Y65" i="46" s="1"/>
  <c r="Z65" i="46" s="1"/>
  <c r="V65" i="46"/>
  <c r="AA65" i="46" s="1"/>
  <c r="AB65" i="46" s="1"/>
  <c r="U65" i="46"/>
  <c r="M65" i="46"/>
  <c r="K65" i="46"/>
  <c r="J65" i="46"/>
  <c r="I65" i="46"/>
  <c r="G65" i="46"/>
  <c r="X64" i="46"/>
  <c r="Y64" i="46" s="1"/>
  <c r="Z64" i="46" s="1"/>
  <c r="V64" i="46"/>
  <c r="AA64" i="46" s="1"/>
  <c r="AB64" i="46" s="1"/>
  <c r="U64" i="46"/>
  <c r="M64" i="46"/>
  <c r="K64" i="46"/>
  <c r="J64" i="46"/>
  <c r="I64" i="46"/>
  <c r="G64" i="46"/>
  <c r="X63" i="46"/>
  <c r="Y63" i="46" s="1"/>
  <c r="Z63" i="46" s="1"/>
  <c r="V63" i="46"/>
  <c r="AA63" i="46" s="1"/>
  <c r="AB63" i="46" s="1"/>
  <c r="U63" i="46"/>
  <c r="M63" i="46"/>
  <c r="K63" i="46"/>
  <c r="L67" i="46" s="1"/>
  <c r="J63" i="46"/>
  <c r="I63" i="46"/>
  <c r="G63" i="46"/>
  <c r="X62" i="46"/>
  <c r="Y62" i="46" s="1"/>
  <c r="Z62" i="46" s="1"/>
  <c r="V62" i="46"/>
  <c r="AA62" i="46" s="1"/>
  <c r="AB62" i="46" s="1"/>
  <c r="U62" i="46"/>
  <c r="M62" i="46"/>
  <c r="K62" i="46"/>
  <c r="L66" i="46" s="1"/>
  <c r="J62" i="46"/>
  <c r="I62" i="46"/>
  <c r="G62" i="46"/>
  <c r="X61" i="46"/>
  <c r="Y61" i="46" s="1"/>
  <c r="Z61" i="46" s="1"/>
  <c r="V61" i="46"/>
  <c r="U61" i="46"/>
  <c r="M61" i="46"/>
  <c r="L61" i="46"/>
  <c r="K61" i="46"/>
  <c r="J61" i="46"/>
  <c r="I61" i="46"/>
  <c r="G61" i="46"/>
  <c r="X60" i="46"/>
  <c r="Y60" i="46" s="1"/>
  <c r="Z60" i="46" s="1"/>
  <c r="U60" i="46"/>
  <c r="V60" i="46" s="1"/>
  <c r="M60" i="46"/>
  <c r="L60" i="46"/>
  <c r="K60" i="46"/>
  <c r="J60" i="46"/>
  <c r="I60" i="46"/>
  <c r="G60" i="46"/>
  <c r="AA59" i="46"/>
  <c r="AB59" i="46" s="1"/>
  <c r="Z59" i="46"/>
  <c r="Y59" i="46"/>
  <c r="X59" i="46"/>
  <c r="U59" i="46"/>
  <c r="V59" i="46" s="1"/>
  <c r="M59" i="46"/>
  <c r="K59" i="46"/>
  <c r="J59" i="46"/>
  <c r="I59" i="46"/>
  <c r="G59" i="46"/>
  <c r="Y58" i="46"/>
  <c r="Z58" i="46" s="1"/>
  <c r="X58" i="46"/>
  <c r="U58" i="46"/>
  <c r="V58" i="46" s="1"/>
  <c r="M58" i="46"/>
  <c r="L58" i="46"/>
  <c r="K58" i="46"/>
  <c r="J58" i="46"/>
  <c r="I58" i="46"/>
  <c r="G58" i="46"/>
  <c r="X57" i="46"/>
  <c r="Y57" i="46" s="1"/>
  <c r="Z57" i="46" s="1"/>
  <c r="V57" i="46"/>
  <c r="AA57" i="46" s="1"/>
  <c r="AB57" i="46" s="1"/>
  <c r="U57" i="46"/>
  <c r="M57" i="46"/>
  <c r="K57" i="46"/>
  <c r="J57" i="46"/>
  <c r="I57" i="46"/>
  <c r="G57" i="46"/>
  <c r="AA56" i="46"/>
  <c r="AB56" i="46" s="1"/>
  <c r="X56" i="46"/>
  <c r="Y56" i="46" s="1"/>
  <c r="Z56" i="46" s="1"/>
  <c r="U56" i="46"/>
  <c r="V56" i="46" s="1"/>
  <c r="M56" i="46"/>
  <c r="K56" i="46"/>
  <c r="J56" i="46"/>
  <c r="I56" i="46"/>
  <c r="G56" i="46"/>
  <c r="Y55" i="46"/>
  <c r="Z55" i="46" s="1"/>
  <c r="X55" i="46"/>
  <c r="V55" i="46"/>
  <c r="U55" i="46"/>
  <c r="M55" i="46"/>
  <c r="K55" i="46"/>
  <c r="J55" i="46"/>
  <c r="I55" i="46"/>
  <c r="G55" i="46"/>
  <c r="X54" i="46"/>
  <c r="Y54" i="46" s="1"/>
  <c r="Z54" i="46" s="1"/>
  <c r="V54" i="46"/>
  <c r="U54" i="46"/>
  <c r="M54" i="46"/>
  <c r="K54" i="46"/>
  <c r="J54" i="46"/>
  <c r="I54" i="46"/>
  <c r="G54" i="46"/>
  <c r="X53" i="46"/>
  <c r="Y53" i="46" s="1"/>
  <c r="Z53" i="46" s="1"/>
  <c r="V53" i="46"/>
  <c r="U53" i="46"/>
  <c r="M53" i="46"/>
  <c r="K53" i="46"/>
  <c r="L57" i="46" s="1"/>
  <c r="J53" i="46"/>
  <c r="I53" i="46"/>
  <c r="G53" i="46"/>
  <c r="X52" i="46"/>
  <c r="Y52" i="46" s="1"/>
  <c r="Z52" i="46" s="1"/>
  <c r="V52" i="46"/>
  <c r="AA52" i="46" s="1"/>
  <c r="AB52" i="46" s="1"/>
  <c r="U52" i="46"/>
  <c r="M52" i="46"/>
  <c r="K52" i="46"/>
  <c r="L56" i="46" s="1"/>
  <c r="J52" i="46"/>
  <c r="I52" i="46"/>
  <c r="G52" i="46"/>
  <c r="AA51" i="46"/>
  <c r="AB51" i="46" s="1"/>
  <c r="X51" i="46"/>
  <c r="Y51" i="46" s="1"/>
  <c r="Z51" i="46" s="1"/>
  <c r="V51" i="46"/>
  <c r="U51" i="46"/>
  <c r="M51" i="46"/>
  <c r="K51" i="46"/>
  <c r="L55" i="46" s="1"/>
  <c r="J51" i="46"/>
  <c r="I51" i="46"/>
  <c r="G51" i="46"/>
  <c r="Y50" i="46"/>
  <c r="Z50" i="46" s="1"/>
  <c r="X50" i="46"/>
  <c r="V50" i="46"/>
  <c r="AA50" i="46" s="1"/>
  <c r="AB50" i="46" s="1"/>
  <c r="U50" i="46"/>
  <c r="M50" i="46"/>
  <c r="K50" i="46"/>
  <c r="L54" i="46" s="1"/>
  <c r="J50" i="46"/>
  <c r="I50" i="46"/>
  <c r="G50" i="46"/>
  <c r="Z49" i="46"/>
  <c r="AA49" i="46" s="1"/>
  <c r="AB49" i="46" s="1"/>
  <c r="Y49" i="46"/>
  <c r="X49" i="46"/>
  <c r="V49" i="46"/>
  <c r="U49" i="46"/>
  <c r="M49" i="46"/>
  <c r="K49" i="46"/>
  <c r="J49" i="46"/>
  <c r="I49" i="46"/>
  <c r="G49" i="46"/>
  <c r="AA48" i="46"/>
  <c r="AB48" i="46" s="1"/>
  <c r="Z48" i="46"/>
  <c r="Y48" i="46"/>
  <c r="X48" i="46"/>
  <c r="U48" i="46"/>
  <c r="V48" i="46" s="1"/>
  <c r="M48" i="46"/>
  <c r="K48" i="46"/>
  <c r="J48" i="46"/>
  <c r="I48" i="46"/>
  <c r="G48" i="46"/>
  <c r="AA47" i="46"/>
  <c r="AB47" i="46" s="1"/>
  <c r="Z47" i="46"/>
  <c r="Y47" i="46"/>
  <c r="X47" i="46"/>
  <c r="U47" i="46"/>
  <c r="V47" i="46" s="1"/>
  <c r="M47" i="46"/>
  <c r="K47" i="46"/>
  <c r="J47" i="46"/>
  <c r="I47" i="46"/>
  <c r="G47" i="46"/>
  <c r="AA46" i="46"/>
  <c r="AB46" i="46" s="1"/>
  <c r="Z46" i="46"/>
  <c r="Y46" i="46"/>
  <c r="X46" i="46"/>
  <c r="U46" i="46"/>
  <c r="V46" i="46" s="1"/>
  <c r="M46" i="46"/>
  <c r="L46" i="46"/>
  <c r="K46" i="46"/>
  <c r="J46" i="46"/>
  <c r="I46" i="46"/>
  <c r="G46" i="46"/>
  <c r="X45" i="46"/>
  <c r="Y45" i="46" s="1"/>
  <c r="Z45" i="46" s="1"/>
  <c r="V45" i="46"/>
  <c r="AA45" i="46" s="1"/>
  <c r="AB45" i="46" s="1"/>
  <c r="U45" i="46"/>
  <c r="M45" i="46"/>
  <c r="L45" i="46"/>
  <c r="K45" i="46"/>
  <c r="J45" i="46"/>
  <c r="I45" i="46"/>
  <c r="G45" i="46"/>
  <c r="X44" i="46"/>
  <c r="Y44" i="46" s="1"/>
  <c r="Z44" i="46" s="1"/>
  <c r="U44" i="46"/>
  <c r="V44" i="46" s="1"/>
  <c r="AA44" i="46" s="1"/>
  <c r="AB44" i="46" s="1"/>
  <c r="M44" i="46"/>
  <c r="L44" i="46"/>
  <c r="K44" i="46"/>
  <c r="J44" i="46"/>
  <c r="I44" i="46"/>
  <c r="G44" i="46"/>
  <c r="Y43" i="46"/>
  <c r="Z43" i="46" s="1"/>
  <c r="X43" i="46"/>
  <c r="U43" i="46"/>
  <c r="V43" i="46" s="1"/>
  <c r="AA43" i="46" s="1"/>
  <c r="AB43" i="46" s="1"/>
  <c r="M43" i="46"/>
  <c r="K43" i="46"/>
  <c r="J43" i="46"/>
  <c r="I43" i="46"/>
  <c r="G43" i="46"/>
  <c r="X42" i="46"/>
  <c r="Y42" i="46" s="1"/>
  <c r="Z42" i="46" s="1"/>
  <c r="V42" i="46"/>
  <c r="AA42" i="46" s="1"/>
  <c r="AB42" i="46" s="1"/>
  <c r="U42" i="46"/>
  <c r="M42" i="46"/>
  <c r="K42" i="46"/>
  <c r="J42" i="46"/>
  <c r="I42" i="46"/>
  <c r="G42" i="46"/>
  <c r="X41" i="46"/>
  <c r="Y41" i="46" s="1"/>
  <c r="Z41" i="46" s="1"/>
  <c r="U41" i="46"/>
  <c r="V41" i="46" s="1"/>
  <c r="AA41" i="46" s="1"/>
  <c r="AB41" i="46" s="1"/>
  <c r="M41" i="46"/>
  <c r="K41" i="46"/>
  <c r="J41" i="46"/>
  <c r="I41" i="46"/>
  <c r="G41" i="46"/>
  <c r="X40" i="46"/>
  <c r="Y40" i="46" s="1"/>
  <c r="Z40" i="46" s="1"/>
  <c r="U40" i="46"/>
  <c r="V40" i="46" s="1"/>
  <c r="AA40" i="46" s="1"/>
  <c r="AB40" i="46" s="1"/>
  <c r="M40" i="46"/>
  <c r="K40" i="46"/>
  <c r="J40" i="46"/>
  <c r="I40" i="46"/>
  <c r="G40" i="46"/>
  <c r="X39" i="46"/>
  <c r="Y39" i="46" s="1"/>
  <c r="Z39" i="46" s="1"/>
  <c r="V39" i="46"/>
  <c r="U39" i="46"/>
  <c r="M39" i="46"/>
  <c r="K39" i="46"/>
  <c r="L43" i="46" s="1"/>
  <c r="J39" i="46"/>
  <c r="I39" i="46"/>
  <c r="G39" i="46"/>
  <c r="X38" i="46"/>
  <c r="Y38" i="46" s="1"/>
  <c r="Z38" i="46" s="1"/>
  <c r="U38" i="46"/>
  <c r="V38" i="46" s="1"/>
  <c r="AA38" i="46" s="1"/>
  <c r="AB38" i="46" s="1"/>
  <c r="M38" i="46"/>
  <c r="K38" i="46"/>
  <c r="L42" i="46" s="1"/>
  <c r="J38" i="46"/>
  <c r="I38" i="46"/>
  <c r="G38" i="46"/>
  <c r="Y37" i="46"/>
  <c r="Z37" i="46" s="1"/>
  <c r="X37" i="46"/>
  <c r="V37" i="46"/>
  <c r="AA37" i="46" s="1"/>
  <c r="AB37" i="46" s="1"/>
  <c r="U37" i="46"/>
  <c r="M37" i="46"/>
  <c r="K37" i="46"/>
  <c r="J37" i="46"/>
  <c r="I37" i="46"/>
  <c r="G37" i="46"/>
  <c r="X36" i="46"/>
  <c r="Y36" i="46" s="1"/>
  <c r="Z36" i="46" s="1"/>
  <c r="U36" i="46"/>
  <c r="V36" i="46" s="1"/>
  <c r="M36" i="46"/>
  <c r="L36" i="46"/>
  <c r="K36" i="46"/>
  <c r="J36" i="46"/>
  <c r="I36" i="46"/>
  <c r="G36" i="46"/>
  <c r="AA35" i="46"/>
  <c r="AB35" i="46" s="1"/>
  <c r="Z35" i="46"/>
  <c r="Y35" i="46"/>
  <c r="X35" i="46"/>
  <c r="U35" i="46"/>
  <c r="V35" i="46" s="1"/>
  <c r="M35" i="46"/>
  <c r="K35" i="46"/>
  <c r="L39" i="46" s="1"/>
  <c r="J35" i="46"/>
  <c r="I35" i="46"/>
  <c r="G35" i="46"/>
  <c r="Z34" i="46"/>
  <c r="AA34" i="46" s="1"/>
  <c r="AB34" i="46" s="1"/>
  <c r="Y34" i="46"/>
  <c r="X34" i="46"/>
  <c r="U34" i="46"/>
  <c r="V34" i="46" s="1"/>
  <c r="M34" i="46"/>
  <c r="L34" i="46"/>
  <c r="K34" i="46"/>
  <c r="J34" i="46"/>
  <c r="I34" i="46"/>
  <c r="G34" i="46"/>
  <c r="Z33" i="46"/>
  <c r="X33" i="46"/>
  <c r="Y33" i="46" s="1"/>
  <c r="V33" i="46"/>
  <c r="AA33" i="46" s="1"/>
  <c r="AB33" i="46" s="1"/>
  <c r="U33" i="46"/>
  <c r="M33" i="46"/>
  <c r="K33" i="46"/>
  <c r="J33" i="46"/>
  <c r="I33" i="46"/>
  <c r="G33" i="46"/>
  <c r="X32" i="46"/>
  <c r="Y32" i="46" s="1"/>
  <c r="Z32" i="46" s="1"/>
  <c r="U32" i="46"/>
  <c r="V32" i="46" s="1"/>
  <c r="AA32" i="46" s="1"/>
  <c r="AB32" i="46" s="1"/>
  <c r="M32" i="46"/>
  <c r="K32" i="46"/>
  <c r="J32" i="46"/>
  <c r="I32" i="46"/>
  <c r="G32" i="46"/>
  <c r="AA31" i="46"/>
  <c r="AB31" i="46" s="1"/>
  <c r="Y31" i="46"/>
  <c r="Z31" i="46" s="1"/>
  <c r="X31" i="46"/>
  <c r="V31" i="46"/>
  <c r="U31" i="46"/>
  <c r="M31" i="46"/>
  <c r="K31" i="46"/>
  <c r="J31" i="46"/>
  <c r="I31" i="46"/>
  <c r="G31" i="46"/>
  <c r="X30" i="46"/>
  <c r="Y30" i="46" s="1"/>
  <c r="Z30" i="46" s="1"/>
  <c r="V30" i="46"/>
  <c r="AA30" i="46" s="1"/>
  <c r="AB30" i="46" s="1"/>
  <c r="U30" i="46"/>
  <c r="M30" i="46"/>
  <c r="K30" i="46"/>
  <c r="J30" i="46"/>
  <c r="I30" i="46"/>
  <c r="G30" i="46"/>
  <c r="X29" i="46"/>
  <c r="Y29" i="46" s="1"/>
  <c r="Z29" i="46" s="1"/>
  <c r="V29" i="46"/>
  <c r="AA29" i="46" s="1"/>
  <c r="AB29" i="46" s="1"/>
  <c r="U29" i="46"/>
  <c r="M29" i="46"/>
  <c r="K29" i="46"/>
  <c r="L33" i="46" s="1"/>
  <c r="J29" i="46"/>
  <c r="I29" i="46"/>
  <c r="G29" i="46"/>
  <c r="X28" i="46"/>
  <c r="Y28" i="46" s="1"/>
  <c r="Z28" i="46" s="1"/>
  <c r="V28" i="46"/>
  <c r="AA28" i="46" s="1"/>
  <c r="AB28" i="46" s="1"/>
  <c r="U28" i="46"/>
  <c r="M28" i="46"/>
  <c r="K28" i="46"/>
  <c r="L32" i="46" s="1"/>
  <c r="J28" i="46"/>
  <c r="I28" i="46"/>
  <c r="G28" i="46"/>
  <c r="AA27" i="46"/>
  <c r="AB27" i="46" s="1"/>
  <c r="X27" i="46"/>
  <c r="Y27" i="46" s="1"/>
  <c r="Z27" i="46" s="1"/>
  <c r="V27" i="46"/>
  <c r="U27" i="46"/>
  <c r="M27" i="46"/>
  <c r="K27" i="46"/>
  <c r="L31" i="46" s="1"/>
  <c r="J27" i="46"/>
  <c r="I27" i="46"/>
  <c r="G27" i="46"/>
  <c r="AB26" i="46"/>
  <c r="X26" i="46"/>
  <c r="Y26" i="46" s="1"/>
  <c r="Z26" i="46" s="1"/>
  <c r="V26" i="46"/>
  <c r="AA26" i="46" s="1"/>
  <c r="U26" i="46"/>
  <c r="M26" i="46"/>
  <c r="K26" i="46"/>
  <c r="L30" i="46" s="1"/>
  <c r="J26" i="46"/>
  <c r="I26" i="46"/>
  <c r="G26" i="46"/>
  <c r="AA25" i="46"/>
  <c r="AB25" i="46" s="1"/>
  <c r="Y25" i="46"/>
  <c r="Z25" i="46" s="1"/>
  <c r="X25" i="46"/>
  <c r="V25" i="46"/>
  <c r="U25" i="46"/>
  <c r="M25" i="46"/>
  <c r="K25" i="46"/>
  <c r="J25" i="46"/>
  <c r="I25" i="46"/>
  <c r="G25" i="46"/>
  <c r="AA24" i="46"/>
  <c r="AB24" i="46" s="1"/>
  <c r="Z24" i="46"/>
  <c r="Y24" i="46"/>
  <c r="X24" i="46"/>
  <c r="U24" i="46"/>
  <c r="V24" i="46" s="1"/>
  <c r="M24" i="46"/>
  <c r="K24" i="46"/>
  <c r="J24" i="46"/>
  <c r="I24" i="46"/>
  <c r="G24" i="46"/>
  <c r="AB23" i="46"/>
  <c r="AA23" i="46"/>
  <c r="Z23" i="46"/>
  <c r="Y23" i="46"/>
  <c r="X23" i="46"/>
  <c r="U23" i="46"/>
  <c r="V23" i="46" s="1"/>
  <c r="M23" i="46"/>
  <c r="K23" i="46"/>
  <c r="L27" i="46" s="1"/>
  <c r="J23" i="46"/>
  <c r="I23" i="46"/>
  <c r="G23" i="46"/>
  <c r="AB22" i="46"/>
  <c r="AA22" i="46"/>
  <c r="Z22" i="46"/>
  <c r="Y22" i="46"/>
  <c r="X22" i="46"/>
  <c r="U22" i="46"/>
  <c r="V22" i="46" s="1"/>
  <c r="M22" i="46"/>
  <c r="K22" i="46"/>
  <c r="L26" i="46" s="1"/>
  <c r="J22" i="46"/>
  <c r="I22" i="46"/>
  <c r="G22" i="46"/>
  <c r="AB21" i="46"/>
  <c r="X21" i="46"/>
  <c r="Y21" i="46" s="1"/>
  <c r="Z21" i="46" s="1"/>
  <c r="U21" i="46"/>
  <c r="V21" i="46" s="1"/>
  <c r="AA21" i="46" s="1"/>
  <c r="M21" i="46"/>
  <c r="K21" i="46"/>
  <c r="L22" i="46" s="1"/>
  <c r="J21" i="46"/>
  <c r="I21" i="46"/>
  <c r="G21" i="46"/>
  <c r="X20" i="46"/>
  <c r="Y20" i="46" s="1"/>
  <c r="Z20" i="46" s="1"/>
  <c r="V20" i="46"/>
  <c r="AA20" i="46" s="1"/>
  <c r="AB20" i="46" s="1"/>
  <c r="U20" i="46"/>
  <c r="M20" i="46"/>
  <c r="K20" i="46"/>
  <c r="J20" i="46"/>
  <c r="I20" i="46"/>
  <c r="G20" i="46"/>
  <c r="X19" i="46"/>
  <c r="Y19" i="46" s="1"/>
  <c r="Z19" i="46" s="1"/>
  <c r="V19" i="46"/>
  <c r="AA19" i="46" s="1"/>
  <c r="AB19" i="46" s="1"/>
  <c r="U19" i="46"/>
  <c r="M19" i="46"/>
  <c r="K19" i="46"/>
  <c r="J19" i="46"/>
  <c r="I19" i="46"/>
  <c r="G19" i="46"/>
  <c r="AA18" i="46"/>
  <c r="AB18" i="46" s="1"/>
  <c r="Y18" i="46"/>
  <c r="Z18" i="46" s="1"/>
  <c r="X18" i="46"/>
  <c r="U18" i="46"/>
  <c r="V18" i="46" s="1"/>
  <c r="O18" i="46"/>
  <c r="M18" i="46"/>
  <c r="K18" i="46"/>
  <c r="J18" i="46"/>
  <c r="Y17" i="46"/>
  <c r="Z17" i="46" s="1"/>
  <c r="X17" i="46"/>
  <c r="U17" i="46"/>
  <c r="V17" i="46" s="1"/>
  <c r="AA17" i="46" s="1"/>
  <c r="AB17" i="46" s="1"/>
  <c r="Q17" i="46"/>
  <c r="M17" i="46"/>
  <c r="K17" i="46"/>
  <c r="J17" i="46"/>
  <c r="H17" i="46"/>
  <c r="F17" i="46"/>
  <c r="AA16" i="46"/>
  <c r="AB16" i="46" s="1"/>
  <c r="X16" i="46"/>
  <c r="Y16" i="46" s="1"/>
  <c r="Z16" i="46" s="1"/>
  <c r="V16" i="46"/>
  <c r="U16" i="46"/>
  <c r="Q16" i="46"/>
  <c r="R16" i="46" s="1"/>
  <c r="O16" i="46"/>
  <c r="M16" i="46"/>
  <c r="K16" i="46"/>
  <c r="J16" i="46"/>
  <c r="H16" i="46"/>
  <c r="F16" i="46"/>
  <c r="X15" i="46"/>
  <c r="Y15" i="46" s="1"/>
  <c r="Z15" i="46" s="1"/>
  <c r="U15" i="46"/>
  <c r="V15" i="46" s="1"/>
  <c r="AA15" i="46" s="1"/>
  <c r="AB15" i="46" s="1"/>
  <c r="Q15" i="46"/>
  <c r="R15" i="46" s="1"/>
  <c r="O15" i="46"/>
  <c r="M15" i="46"/>
  <c r="K15" i="46"/>
  <c r="J15" i="46"/>
  <c r="H15" i="46"/>
  <c r="F15" i="46"/>
  <c r="Y14" i="46"/>
  <c r="Z14" i="46" s="1"/>
  <c r="X14" i="46"/>
  <c r="V14" i="46"/>
  <c r="AA14" i="46" s="1"/>
  <c r="AB14" i="46" s="1"/>
  <c r="U14" i="46"/>
  <c r="Q14" i="46"/>
  <c r="M14" i="46"/>
  <c r="L14" i="46"/>
  <c r="K14" i="46"/>
  <c r="L17" i="46" s="1"/>
  <c r="J14" i="46"/>
  <c r="H14" i="46"/>
  <c r="F14" i="46"/>
  <c r="AA13" i="46"/>
  <c r="AB13" i="46" s="1"/>
  <c r="Z13" i="46"/>
  <c r="Y13" i="46"/>
  <c r="X13" i="46"/>
  <c r="U13" i="46"/>
  <c r="V13" i="46" s="1"/>
  <c r="R13" i="46"/>
  <c r="M13" i="46"/>
  <c r="K13" i="46"/>
  <c r="J13" i="46"/>
  <c r="H13" i="46"/>
  <c r="F13" i="46"/>
  <c r="AB12" i="46"/>
  <c r="AA12" i="46"/>
  <c r="Z12" i="46"/>
  <c r="X12" i="46"/>
  <c r="Y12" i="46" s="1"/>
  <c r="U12" i="46"/>
  <c r="V12" i="46" s="1"/>
  <c r="Q12" i="46"/>
  <c r="R21" i="46" s="1"/>
  <c r="S21" i="46" s="1"/>
  <c r="Q21" i="46" s="1"/>
  <c r="M12" i="46"/>
  <c r="K12" i="46"/>
  <c r="J12" i="46"/>
  <c r="H12" i="46"/>
  <c r="F12" i="46"/>
  <c r="Z11" i="46"/>
  <c r="X11" i="46"/>
  <c r="Y11" i="46" s="1"/>
  <c r="V11" i="46"/>
  <c r="AA11" i="46" s="1"/>
  <c r="AB11" i="46" s="1"/>
  <c r="U11" i="46"/>
  <c r="Q11" i="46"/>
  <c r="M11" i="46"/>
  <c r="K11" i="46"/>
  <c r="J11" i="46"/>
  <c r="H11" i="46"/>
  <c r="F11" i="46"/>
  <c r="X10" i="46"/>
  <c r="Y10" i="46" s="1"/>
  <c r="Z10" i="46" s="1"/>
  <c r="V10" i="46"/>
  <c r="AA10" i="46" s="1"/>
  <c r="AB10" i="46" s="1"/>
  <c r="U10" i="46"/>
  <c r="M10" i="46"/>
  <c r="K10" i="46"/>
  <c r="J10" i="46"/>
  <c r="H10" i="46"/>
  <c r="F10" i="46"/>
  <c r="AA9" i="46"/>
  <c r="AB9" i="46" s="1"/>
  <c r="Z9" i="46"/>
  <c r="Y9" i="46"/>
  <c r="X9" i="46"/>
  <c r="V9" i="46"/>
  <c r="U9" i="46"/>
  <c r="M9" i="46"/>
  <c r="K9" i="46"/>
  <c r="J9" i="46"/>
  <c r="H9" i="46"/>
  <c r="F9" i="46"/>
  <c r="AA8" i="46"/>
  <c r="AB8" i="46" s="1"/>
  <c r="Z8" i="46"/>
  <c r="Y8" i="46"/>
  <c r="X8" i="46"/>
  <c r="U8" i="46"/>
  <c r="V8" i="46" s="1"/>
  <c r="M8" i="46"/>
  <c r="K8" i="46"/>
  <c r="J8" i="46"/>
  <c r="H8" i="46"/>
  <c r="F8" i="46"/>
  <c r="AA7" i="46"/>
  <c r="AB7" i="46" s="1"/>
  <c r="Z7" i="46"/>
  <c r="Y7" i="46"/>
  <c r="X7" i="46"/>
  <c r="U7" i="46"/>
  <c r="V7" i="46" s="1"/>
  <c r="M7" i="46"/>
  <c r="K7" i="46"/>
  <c r="L11" i="46" s="1"/>
  <c r="J7" i="46"/>
  <c r="H7" i="46"/>
  <c r="F7" i="46"/>
  <c r="AB6" i="46"/>
  <c r="AA6" i="46"/>
  <c r="Z6" i="46"/>
  <c r="Y6" i="46"/>
  <c r="X6" i="46"/>
  <c r="U6" i="46"/>
  <c r="V6" i="46" s="1"/>
  <c r="Q6" i="46"/>
  <c r="M6" i="46"/>
  <c r="K6" i="46"/>
  <c r="J6" i="46"/>
  <c r="H6" i="46"/>
  <c r="F6" i="46"/>
  <c r="X5" i="46"/>
  <c r="Y5" i="46" s="1"/>
  <c r="Z5" i="46" s="1"/>
  <c r="U5" i="46"/>
  <c r="V5" i="46" s="1"/>
  <c r="AA5" i="46" s="1"/>
  <c r="AB5" i="46" s="1"/>
  <c r="Q5" i="46"/>
  <c r="M5" i="46"/>
  <c r="K5" i="46"/>
  <c r="J5" i="46"/>
  <c r="H5" i="46"/>
  <c r="F5" i="46"/>
  <c r="X4" i="46"/>
  <c r="Y4" i="46" s="1"/>
  <c r="Z4" i="46" s="1"/>
  <c r="U4" i="46"/>
  <c r="V4" i="46" s="1"/>
  <c r="AA4" i="46" s="1"/>
  <c r="AB4" i="46" s="1"/>
  <c r="Q4" i="46"/>
  <c r="O4" i="46"/>
  <c r="M4" i="46"/>
  <c r="K4" i="46"/>
  <c r="J4" i="46"/>
  <c r="H4" i="46"/>
  <c r="F4" i="46"/>
  <c r="Y3" i="46"/>
  <c r="Z3" i="46" s="1"/>
  <c r="X3" i="46"/>
  <c r="V3" i="46"/>
  <c r="AA3" i="46" s="1"/>
  <c r="AB3" i="46" s="1"/>
  <c r="U3" i="46"/>
  <c r="Q3" i="46"/>
  <c r="O3" i="46"/>
  <c r="M3" i="46"/>
  <c r="K3" i="46"/>
  <c r="J3" i="46"/>
  <c r="H3" i="46"/>
  <c r="F3" i="46"/>
  <c r="AA2" i="46"/>
  <c r="AB2" i="46" s="1"/>
  <c r="Z2" i="46"/>
  <c r="Y2" i="46"/>
  <c r="X2" i="46"/>
  <c r="U2" i="46"/>
  <c r="V2" i="46" s="1"/>
  <c r="Q2" i="46"/>
  <c r="M2" i="46"/>
  <c r="H2" i="46"/>
  <c r="F2" i="46"/>
  <c r="Q1" i="46"/>
  <c r="Y112" i="45"/>
  <c r="Z112" i="45" s="1"/>
  <c r="X112" i="45"/>
  <c r="U112" i="45"/>
  <c r="V112" i="45" s="1"/>
  <c r="AA112" i="45" s="1"/>
  <c r="AB112" i="45" s="1"/>
  <c r="M112" i="45"/>
  <c r="K112" i="45"/>
  <c r="J112" i="45"/>
  <c r="I112" i="45"/>
  <c r="G112" i="45"/>
  <c r="Z111" i="45"/>
  <c r="X111" i="45"/>
  <c r="Y111" i="45" s="1"/>
  <c r="U111" i="45"/>
  <c r="V111" i="45" s="1"/>
  <c r="AA111" i="45" s="1"/>
  <c r="AB111" i="45" s="1"/>
  <c r="M111" i="45"/>
  <c r="K111" i="45"/>
  <c r="J111" i="45"/>
  <c r="I111" i="45"/>
  <c r="G111" i="45"/>
  <c r="AA110" i="45"/>
  <c r="AB110" i="45" s="1"/>
  <c r="X110" i="45"/>
  <c r="Y110" i="45" s="1"/>
  <c r="Z110" i="45" s="1"/>
  <c r="V110" i="45"/>
  <c r="U110" i="45"/>
  <c r="M110" i="45"/>
  <c r="K110" i="45"/>
  <c r="J110" i="45"/>
  <c r="I110" i="45"/>
  <c r="G110" i="45"/>
  <c r="Y109" i="45"/>
  <c r="Z109" i="45" s="1"/>
  <c r="X109" i="45"/>
  <c r="V109" i="45"/>
  <c r="AA109" i="45" s="1"/>
  <c r="AB109" i="45" s="1"/>
  <c r="U109" i="45"/>
  <c r="M109" i="45"/>
  <c r="K109" i="45"/>
  <c r="J109" i="45"/>
  <c r="I109" i="45"/>
  <c r="G109" i="45"/>
  <c r="AA108" i="45"/>
  <c r="AB108" i="45" s="1"/>
  <c r="Y108" i="45"/>
  <c r="Z108" i="45" s="1"/>
  <c r="X108" i="45"/>
  <c r="V108" i="45"/>
  <c r="U108" i="45"/>
  <c r="M108" i="45"/>
  <c r="K108" i="45"/>
  <c r="L112" i="45" s="1"/>
  <c r="J108" i="45"/>
  <c r="I108" i="45"/>
  <c r="G108" i="45"/>
  <c r="AA107" i="45"/>
  <c r="AB107" i="45" s="1"/>
  <c r="Z107" i="45"/>
  <c r="Y107" i="45"/>
  <c r="X107" i="45"/>
  <c r="U107" i="45"/>
  <c r="V107" i="45" s="1"/>
  <c r="M107" i="45"/>
  <c r="L107" i="45"/>
  <c r="K107" i="45"/>
  <c r="J107" i="45"/>
  <c r="I107" i="45"/>
  <c r="G107" i="45"/>
  <c r="AB106" i="45"/>
  <c r="AA106" i="45"/>
  <c r="Z106" i="45"/>
  <c r="Y106" i="45"/>
  <c r="X106" i="45"/>
  <c r="U106" i="45"/>
  <c r="V106" i="45" s="1"/>
  <c r="M106" i="45"/>
  <c r="L106" i="45"/>
  <c r="K106" i="45"/>
  <c r="J106" i="45"/>
  <c r="I106" i="45"/>
  <c r="G106" i="45"/>
  <c r="AB105" i="45"/>
  <c r="X105" i="45"/>
  <c r="Y105" i="45" s="1"/>
  <c r="Z105" i="45" s="1"/>
  <c r="U105" i="45"/>
  <c r="V105" i="45" s="1"/>
  <c r="AA105" i="45" s="1"/>
  <c r="M105" i="45"/>
  <c r="K105" i="45"/>
  <c r="J105" i="45"/>
  <c r="I105" i="45"/>
  <c r="G105" i="45"/>
  <c r="X104" i="45"/>
  <c r="Y104" i="45" s="1"/>
  <c r="Z104" i="45" s="1"/>
  <c r="U104" i="45"/>
  <c r="V104" i="45" s="1"/>
  <c r="AA104" i="45" s="1"/>
  <c r="AB104" i="45" s="1"/>
  <c r="M104" i="45"/>
  <c r="K104" i="45"/>
  <c r="L108" i="45" s="1"/>
  <c r="J104" i="45"/>
  <c r="I104" i="45"/>
  <c r="G104" i="45"/>
  <c r="X103" i="45"/>
  <c r="Y103" i="45" s="1"/>
  <c r="Z103" i="45" s="1"/>
  <c r="U103" i="45"/>
  <c r="V103" i="45" s="1"/>
  <c r="AA103" i="45" s="1"/>
  <c r="AB103" i="45" s="1"/>
  <c r="M103" i="45"/>
  <c r="K103" i="45"/>
  <c r="J103" i="45"/>
  <c r="I103" i="45"/>
  <c r="G103" i="45"/>
  <c r="Y102" i="45"/>
  <c r="Z102" i="45" s="1"/>
  <c r="X102" i="45"/>
  <c r="V102" i="45"/>
  <c r="AA102" i="45" s="1"/>
  <c r="AB102" i="45" s="1"/>
  <c r="U102" i="45"/>
  <c r="M102" i="45"/>
  <c r="K102" i="45"/>
  <c r="J102" i="45"/>
  <c r="I102" i="45"/>
  <c r="G102" i="45"/>
  <c r="Y101" i="45"/>
  <c r="Z101" i="45" s="1"/>
  <c r="X101" i="45"/>
  <c r="U101" i="45"/>
  <c r="V101" i="45" s="1"/>
  <c r="AA101" i="45" s="1"/>
  <c r="AB101" i="45" s="1"/>
  <c r="M101" i="45"/>
  <c r="L101" i="45"/>
  <c r="K101" i="45"/>
  <c r="J101" i="45"/>
  <c r="I101" i="45"/>
  <c r="G101" i="45"/>
  <c r="Y100" i="45"/>
  <c r="Z100" i="45" s="1"/>
  <c r="X100" i="45"/>
  <c r="U100" i="45"/>
  <c r="V100" i="45" s="1"/>
  <c r="AA100" i="45" s="1"/>
  <c r="AB100" i="45" s="1"/>
  <c r="M100" i="45"/>
  <c r="K100" i="45"/>
  <c r="J100" i="45"/>
  <c r="I100" i="45"/>
  <c r="G100" i="45"/>
  <c r="Z99" i="45"/>
  <c r="X99" i="45"/>
  <c r="Y99" i="45" s="1"/>
  <c r="U99" i="45"/>
  <c r="V99" i="45" s="1"/>
  <c r="AA99" i="45" s="1"/>
  <c r="AB99" i="45" s="1"/>
  <c r="M99" i="45"/>
  <c r="K99" i="45"/>
  <c r="J99" i="45"/>
  <c r="I99" i="45"/>
  <c r="G99" i="45"/>
  <c r="AA98" i="45"/>
  <c r="AB98" i="45" s="1"/>
  <c r="X98" i="45"/>
  <c r="Y98" i="45" s="1"/>
  <c r="Z98" i="45" s="1"/>
  <c r="V98" i="45"/>
  <c r="U98" i="45"/>
  <c r="M98" i="45"/>
  <c r="K98" i="45"/>
  <c r="J98" i="45"/>
  <c r="I98" i="45"/>
  <c r="G98" i="45"/>
  <c r="Y97" i="45"/>
  <c r="Z97" i="45" s="1"/>
  <c r="X97" i="45"/>
  <c r="V97" i="45"/>
  <c r="AA97" i="45" s="1"/>
  <c r="AB97" i="45" s="1"/>
  <c r="U97" i="45"/>
  <c r="M97" i="45"/>
  <c r="K97" i="45"/>
  <c r="J97" i="45"/>
  <c r="I97" i="45"/>
  <c r="G97" i="45"/>
  <c r="AA96" i="45"/>
  <c r="AB96" i="45" s="1"/>
  <c r="Y96" i="45"/>
  <c r="Z96" i="45" s="1"/>
  <c r="X96" i="45"/>
  <c r="V96" i="45"/>
  <c r="U96" i="45"/>
  <c r="M96" i="45"/>
  <c r="K96" i="45"/>
  <c r="L100" i="45" s="1"/>
  <c r="J96" i="45"/>
  <c r="I96" i="45"/>
  <c r="G96" i="45"/>
  <c r="AA95" i="45"/>
  <c r="AB95" i="45" s="1"/>
  <c r="Z95" i="45"/>
  <c r="Y95" i="45"/>
  <c r="X95" i="45"/>
  <c r="U95" i="45"/>
  <c r="V95" i="45" s="1"/>
  <c r="M95" i="45"/>
  <c r="L95" i="45"/>
  <c r="K95" i="45"/>
  <c r="J95" i="45"/>
  <c r="I95" i="45"/>
  <c r="G95" i="45"/>
  <c r="AB94" i="45"/>
  <c r="AA94" i="45"/>
  <c r="Z94" i="45"/>
  <c r="Y94" i="45"/>
  <c r="X94" i="45"/>
  <c r="U94" i="45"/>
  <c r="V94" i="45" s="1"/>
  <c r="M94" i="45"/>
  <c r="L94" i="45"/>
  <c r="K94" i="45"/>
  <c r="J94" i="45"/>
  <c r="I94" i="45"/>
  <c r="G94" i="45"/>
  <c r="AB93" i="45"/>
  <c r="X93" i="45"/>
  <c r="Y93" i="45" s="1"/>
  <c r="Z93" i="45" s="1"/>
  <c r="U93" i="45"/>
  <c r="V93" i="45" s="1"/>
  <c r="AA93" i="45" s="1"/>
  <c r="M93" i="45"/>
  <c r="K93" i="45"/>
  <c r="J93" i="45"/>
  <c r="I93" i="45"/>
  <c r="G93" i="45"/>
  <c r="X92" i="45"/>
  <c r="Y92" i="45" s="1"/>
  <c r="Z92" i="45" s="1"/>
  <c r="U92" i="45"/>
  <c r="V92" i="45" s="1"/>
  <c r="AA92" i="45" s="1"/>
  <c r="AB92" i="45" s="1"/>
  <c r="M92" i="45"/>
  <c r="K92" i="45"/>
  <c r="L96" i="45" s="1"/>
  <c r="J92" i="45"/>
  <c r="I92" i="45"/>
  <c r="G92" i="45"/>
  <c r="X91" i="45"/>
  <c r="Y91" i="45" s="1"/>
  <c r="Z91" i="45" s="1"/>
  <c r="U91" i="45"/>
  <c r="V91" i="45" s="1"/>
  <c r="AA91" i="45" s="1"/>
  <c r="AB91" i="45" s="1"/>
  <c r="M91" i="45"/>
  <c r="K91" i="45"/>
  <c r="J91" i="45"/>
  <c r="I91" i="45"/>
  <c r="G91" i="45"/>
  <c r="Y90" i="45"/>
  <c r="Z90" i="45" s="1"/>
  <c r="X90" i="45"/>
  <c r="V90" i="45"/>
  <c r="AA90" i="45" s="1"/>
  <c r="AB90" i="45" s="1"/>
  <c r="U90" i="45"/>
  <c r="M90" i="45"/>
  <c r="K90" i="45"/>
  <c r="J90" i="45"/>
  <c r="I90" i="45"/>
  <c r="G90" i="45"/>
  <c r="Y89" i="45"/>
  <c r="Z89" i="45" s="1"/>
  <c r="X89" i="45"/>
  <c r="U89" i="45"/>
  <c r="V89" i="45" s="1"/>
  <c r="AA89" i="45" s="1"/>
  <c r="AB89" i="45" s="1"/>
  <c r="M89" i="45"/>
  <c r="L89" i="45"/>
  <c r="K89" i="45"/>
  <c r="J89" i="45"/>
  <c r="I89" i="45"/>
  <c r="G89" i="45"/>
  <c r="Y88" i="45"/>
  <c r="Z88" i="45" s="1"/>
  <c r="X88" i="45"/>
  <c r="U88" i="45"/>
  <c r="V88" i="45" s="1"/>
  <c r="AA88" i="45" s="1"/>
  <c r="AB88" i="45" s="1"/>
  <c r="M88" i="45"/>
  <c r="K88" i="45"/>
  <c r="J88" i="45"/>
  <c r="I88" i="45"/>
  <c r="G88" i="45"/>
  <c r="Z87" i="45"/>
  <c r="X87" i="45"/>
  <c r="Y87" i="45" s="1"/>
  <c r="U87" i="45"/>
  <c r="V87" i="45" s="1"/>
  <c r="AA87" i="45" s="1"/>
  <c r="AB87" i="45" s="1"/>
  <c r="M87" i="45"/>
  <c r="K87" i="45"/>
  <c r="J87" i="45"/>
  <c r="I87" i="45"/>
  <c r="G87" i="45"/>
  <c r="AA86" i="45"/>
  <c r="AB86" i="45" s="1"/>
  <c r="X86" i="45"/>
  <c r="Y86" i="45" s="1"/>
  <c r="Z86" i="45" s="1"/>
  <c r="V86" i="45"/>
  <c r="U86" i="45"/>
  <c r="M86" i="45"/>
  <c r="K86" i="45"/>
  <c r="J86" i="45"/>
  <c r="I86" i="45"/>
  <c r="G86" i="45"/>
  <c r="Y85" i="45"/>
  <c r="Z85" i="45" s="1"/>
  <c r="X85" i="45"/>
  <c r="V85" i="45"/>
  <c r="AA85" i="45" s="1"/>
  <c r="AB85" i="45" s="1"/>
  <c r="U85" i="45"/>
  <c r="M85" i="45"/>
  <c r="K85" i="45"/>
  <c r="J85" i="45"/>
  <c r="I85" i="45"/>
  <c r="G85" i="45"/>
  <c r="Z84" i="45"/>
  <c r="Y84" i="45"/>
  <c r="X84" i="45"/>
  <c r="U84" i="45"/>
  <c r="V84" i="45" s="1"/>
  <c r="AA84" i="45" s="1"/>
  <c r="AB84" i="45" s="1"/>
  <c r="M84" i="45"/>
  <c r="K84" i="45"/>
  <c r="L88" i="45" s="1"/>
  <c r="J84" i="45"/>
  <c r="I84" i="45"/>
  <c r="G84" i="45"/>
  <c r="AA83" i="45"/>
  <c r="AB83" i="45" s="1"/>
  <c r="Z83" i="45"/>
  <c r="Y83" i="45"/>
  <c r="X83" i="45"/>
  <c r="U83" i="45"/>
  <c r="V83" i="45" s="1"/>
  <c r="M83" i="45"/>
  <c r="K83" i="45"/>
  <c r="J83" i="45"/>
  <c r="I83" i="45"/>
  <c r="G83" i="45"/>
  <c r="X82" i="45"/>
  <c r="Y82" i="45" s="1"/>
  <c r="Z82" i="45" s="1"/>
  <c r="U82" i="45"/>
  <c r="V82" i="45" s="1"/>
  <c r="AA82" i="45" s="1"/>
  <c r="AB82" i="45" s="1"/>
  <c r="M82" i="45"/>
  <c r="K82" i="45"/>
  <c r="J82" i="45"/>
  <c r="I82" i="45"/>
  <c r="G82" i="45"/>
  <c r="AB81" i="45"/>
  <c r="X81" i="45"/>
  <c r="Y81" i="45" s="1"/>
  <c r="Z81" i="45" s="1"/>
  <c r="U81" i="45"/>
  <c r="V81" i="45" s="1"/>
  <c r="AA81" i="45" s="1"/>
  <c r="M81" i="45"/>
  <c r="L81" i="45"/>
  <c r="K81" i="45"/>
  <c r="J81" i="45"/>
  <c r="I81" i="45"/>
  <c r="G81" i="45"/>
  <c r="X80" i="45"/>
  <c r="Y80" i="45" s="1"/>
  <c r="Z80" i="45" s="1"/>
  <c r="U80" i="45"/>
  <c r="V80" i="45" s="1"/>
  <c r="AA80" i="45" s="1"/>
  <c r="AB80" i="45" s="1"/>
  <c r="M80" i="45"/>
  <c r="K80" i="45"/>
  <c r="J80" i="45"/>
  <c r="I80" i="45"/>
  <c r="G80" i="45"/>
  <c r="X79" i="45"/>
  <c r="Y79" i="45" s="1"/>
  <c r="Z79" i="45" s="1"/>
  <c r="V79" i="45"/>
  <c r="AA79" i="45" s="1"/>
  <c r="AB79" i="45" s="1"/>
  <c r="U79" i="45"/>
  <c r="M79" i="45"/>
  <c r="K79" i="45"/>
  <c r="L83" i="45" s="1"/>
  <c r="J79" i="45"/>
  <c r="I79" i="45"/>
  <c r="G79" i="45"/>
  <c r="Y78" i="45"/>
  <c r="Z78" i="45" s="1"/>
  <c r="X78" i="45"/>
  <c r="V78" i="45"/>
  <c r="AA78" i="45" s="1"/>
  <c r="AB78" i="45" s="1"/>
  <c r="U78" i="45"/>
  <c r="M78" i="45"/>
  <c r="L78" i="45"/>
  <c r="K78" i="45"/>
  <c r="L82" i="45" s="1"/>
  <c r="J78" i="45"/>
  <c r="I78" i="45"/>
  <c r="G78" i="45"/>
  <c r="Z77" i="45"/>
  <c r="X77" i="45"/>
  <c r="Y77" i="45" s="1"/>
  <c r="U77" i="45"/>
  <c r="V77" i="45" s="1"/>
  <c r="AA77" i="45" s="1"/>
  <c r="AB77" i="45" s="1"/>
  <c r="M77" i="45"/>
  <c r="L77" i="45"/>
  <c r="K77" i="45"/>
  <c r="L80" i="45" s="1"/>
  <c r="J77" i="45"/>
  <c r="I77" i="45"/>
  <c r="G77" i="45"/>
  <c r="AA76" i="45"/>
  <c r="AB76" i="45" s="1"/>
  <c r="Y76" i="45"/>
  <c r="Z76" i="45" s="1"/>
  <c r="X76" i="45"/>
  <c r="U76" i="45"/>
  <c r="V76" i="45" s="1"/>
  <c r="M76" i="45"/>
  <c r="K76" i="45"/>
  <c r="J76" i="45"/>
  <c r="I76" i="45"/>
  <c r="G76" i="45"/>
  <c r="Z75" i="45"/>
  <c r="X75" i="45"/>
  <c r="Y75" i="45" s="1"/>
  <c r="V75" i="45"/>
  <c r="AA75" i="45" s="1"/>
  <c r="AB75" i="45" s="1"/>
  <c r="U75" i="45"/>
  <c r="M75" i="45"/>
  <c r="K75" i="45"/>
  <c r="J75" i="45"/>
  <c r="I75" i="45"/>
  <c r="G75" i="45"/>
  <c r="X74" i="45"/>
  <c r="Y74" i="45" s="1"/>
  <c r="Z74" i="45" s="1"/>
  <c r="V74" i="45"/>
  <c r="AA74" i="45" s="1"/>
  <c r="AB74" i="45" s="1"/>
  <c r="U74" i="45"/>
  <c r="M74" i="45"/>
  <c r="K74" i="45"/>
  <c r="J74" i="45"/>
  <c r="I74" i="45"/>
  <c r="G74" i="45"/>
  <c r="Y73" i="45"/>
  <c r="Z73" i="45" s="1"/>
  <c r="X73" i="45"/>
  <c r="V73" i="45"/>
  <c r="U73" i="45"/>
  <c r="M73" i="45"/>
  <c r="K73" i="45"/>
  <c r="J73" i="45"/>
  <c r="I73" i="45"/>
  <c r="G73" i="45"/>
  <c r="Y72" i="45"/>
  <c r="Z72" i="45" s="1"/>
  <c r="X72" i="45"/>
  <c r="U72" i="45"/>
  <c r="V72" i="45" s="1"/>
  <c r="M72" i="45"/>
  <c r="K72" i="45"/>
  <c r="L76" i="45" s="1"/>
  <c r="J72" i="45"/>
  <c r="I72" i="45"/>
  <c r="G72" i="45"/>
  <c r="AA71" i="45"/>
  <c r="AB71" i="45" s="1"/>
  <c r="Z71" i="45"/>
  <c r="Y71" i="45"/>
  <c r="X71" i="45"/>
  <c r="U71" i="45"/>
  <c r="V71" i="45" s="1"/>
  <c r="M71" i="45"/>
  <c r="K71" i="45"/>
  <c r="L75" i="45" s="1"/>
  <c r="J71" i="45"/>
  <c r="I71" i="45"/>
  <c r="G71" i="45"/>
  <c r="AA70" i="45"/>
  <c r="AB70" i="45" s="1"/>
  <c r="X70" i="45"/>
  <c r="Y70" i="45" s="1"/>
  <c r="Z70" i="45" s="1"/>
  <c r="U70" i="45"/>
  <c r="V70" i="45" s="1"/>
  <c r="M70" i="45"/>
  <c r="K70" i="45"/>
  <c r="J70" i="45"/>
  <c r="I70" i="45"/>
  <c r="G70" i="45"/>
  <c r="X69" i="45"/>
  <c r="Y69" i="45" s="1"/>
  <c r="Z69" i="45" s="1"/>
  <c r="U69" i="45"/>
  <c r="V69" i="45" s="1"/>
  <c r="M69" i="45"/>
  <c r="K69" i="45"/>
  <c r="J69" i="45"/>
  <c r="I69" i="45"/>
  <c r="G69" i="45"/>
  <c r="X68" i="45"/>
  <c r="Y68" i="45" s="1"/>
  <c r="Z68" i="45" s="1"/>
  <c r="V68" i="45"/>
  <c r="U68" i="45"/>
  <c r="M68" i="45"/>
  <c r="K68" i="45"/>
  <c r="J68" i="45"/>
  <c r="I68" i="45"/>
  <c r="G68" i="45"/>
  <c r="X67" i="45"/>
  <c r="Y67" i="45" s="1"/>
  <c r="Z67" i="45" s="1"/>
  <c r="U67" i="45"/>
  <c r="V67" i="45" s="1"/>
  <c r="AA67" i="45" s="1"/>
  <c r="AB67" i="45" s="1"/>
  <c r="M67" i="45"/>
  <c r="K67" i="45"/>
  <c r="L71" i="45" s="1"/>
  <c r="J67" i="45"/>
  <c r="I67" i="45"/>
  <c r="G67" i="45"/>
  <c r="Y66" i="45"/>
  <c r="Z66" i="45" s="1"/>
  <c r="X66" i="45"/>
  <c r="V66" i="45"/>
  <c r="AA66" i="45" s="1"/>
  <c r="AB66" i="45" s="1"/>
  <c r="U66" i="45"/>
  <c r="M66" i="45"/>
  <c r="K66" i="45"/>
  <c r="L69" i="45" s="1"/>
  <c r="J66" i="45"/>
  <c r="I66" i="45"/>
  <c r="G66" i="45"/>
  <c r="X65" i="45"/>
  <c r="Y65" i="45" s="1"/>
  <c r="Z65" i="45" s="1"/>
  <c r="U65" i="45"/>
  <c r="V65" i="45" s="1"/>
  <c r="M65" i="45"/>
  <c r="L65" i="45"/>
  <c r="K65" i="45"/>
  <c r="J65" i="45"/>
  <c r="I65" i="45"/>
  <c r="G65" i="45"/>
  <c r="AA64" i="45"/>
  <c r="AB64" i="45" s="1"/>
  <c r="Z64" i="45"/>
  <c r="Y64" i="45"/>
  <c r="X64" i="45"/>
  <c r="U64" i="45"/>
  <c r="V64" i="45" s="1"/>
  <c r="M64" i="45"/>
  <c r="K64" i="45"/>
  <c r="J64" i="45"/>
  <c r="I64" i="45"/>
  <c r="G64" i="45"/>
  <c r="Z63" i="45"/>
  <c r="X63" i="45"/>
  <c r="Y63" i="45" s="1"/>
  <c r="U63" i="45"/>
  <c r="V63" i="45" s="1"/>
  <c r="AA63" i="45" s="1"/>
  <c r="AB63" i="45" s="1"/>
  <c r="M63" i="45"/>
  <c r="K63" i="45"/>
  <c r="J63" i="45"/>
  <c r="I63" i="45"/>
  <c r="G63" i="45"/>
  <c r="X62" i="45"/>
  <c r="Y62" i="45" s="1"/>
  <c r="Z62" i="45" s="1"/>
  <c r="V62" i="45"/>
  <c r="AA62" i="45" s="1"/>
  <c r="AB62" i="45" s="1"/>
  <c r="U62" i="45"/>
  <c r="M62" i="45"/>
  <c r="K62" i="45"/>
  <c r="J62" i="45"/>
  <c r="I62" i="45"/>
  <c r="G62" i="45"/>
  <c r="Y61" i="45"/>
  <c r="Z61" i="45" s="1"/>
  <c r="X61" i="45"/>
  <c r="V61" i="45"/>
  <c r="U61" i="45"/>
  <c r="M61" i="45"/>
  <c r="K61" i="45"/>
  <c r="J61" i="45"/>
  <c r="I61" i="45"/>
  <c r="G61" i="45"/>
  <c r="AA60" i="45"/>
  <c r="AB60" i="45" s="1"/>
  <c r="Z60" i="45"/>
  <c r="Y60" i="45"/>
  <c r="X60" i="45"/>
  <c r="V60" i="45"/>
  <c r="U60" i="45"/>
  <c r="M60" i="45"/>
  <c r="K60" i="45"/>
  <c r="L64" i="45" s="1"/>
  <c r="J60" i="45"/>
  <c r="I60" i="45"/>
  <c r="G60" i="45"/>
  <c r="AA59" i="45"/>
  <c r="AB59" i="45" s="1"/>
  <c r="Z59" i="45"/>
  <c r="Y59" i="45"/>
  <c r="X59" i="45"/>
  <c r="U59" i="45"/>
  <c r="V59" i="45" s="1"/>
  <c r="M59" i="45"/>
  <c r="K59" i="45"/>
  <c r="L63" i="45" s="1"/>
  <c r="J59" i="45"/>
  <c r="I59" i="45"/>
  <c r="G59" i="45"/>
  <c r="AA58" i="45"/>
  <c r="AB58" i="45" s="1"/>
  <c r="Z58" i="45"/>
  <c r="Y58" i="45"/>
  <c r="X58" i="45"/>
  <c r="U58" i="45"/>
  <c r="V58" i="45" s="1"/>
  <c r="M58" i="45"/>
  <c r="K58" i="45"/>
  <c r="J58" i="45"/>
  <c r="I58" i="45"/>
  <c r="G58" i="45"/>
  <c r="AB57" i="45"/>
  <c r="X57" i="45"/>
  <c r="Y57" i="45" s="1"/>
  <c r="Z57" i="45" s="1"/>
  <c r="U57" i="45"/>
  <c r="V57" i="45" s="1"/>
  <c r="AA57" i="45" s="1"/>
  <c r="M57" i="45"/>
  <c r="K57" i="45"/>
  <c r="J57" i="45"/>
  <c r="I57" i="45"/>
  <c r="G57" i="45"/>
  <c r="X56" i="45"/>
  <c r="Y56" i="45" s="1"/>
  <c r="Z56" i="45" s="1"/>
  <c r="V56" i="45"/>
  <c r="AA56" i="45" s="1"/>
  <c r="AB56" i="45" s="1"/>
  <c r="U56" i="45"/>
  <c r="M56" i="45"/>
  <c r="K56" i="45"/>
  <c r="J56" i="45"/>
  <c r="I56" i="45"/>
  <c r="G56" i="45"/>
  <c r="X55" i="45"/>
  <c r="Y55" i="45" s="1"/>
  <c r="Z55" i="45" s="1"/>
  <c r="U55" i="45"/>
  <c r="V55" i="45" s="1"/>
  <c r="AA55" i="45" s="1"/>
  <c r="AB55" i="45" s="1"/>
  <c r="M55" i="45"/>
  <c r="K55" i="45"/>
  <c r="L59" i="45" s="1"/>
  <c r="J55" i="45"/>
  <c r="I55" i="45"/>
  <c r="G55" i="45"/>
  <c r="Y54" i="45"/>
  <c r="Z54" i="45" s="1"/>
  <c r="X54" i="45"/>
  <c r="V54" i="45"/>
  <c r="AA54" i="45" s="1"/>
  <c r="AB54" i="45" s="1"/>
  <c r="U54" i="45"/>
  <c r="M54" i="45"/>
  <c r="K54" i="45"/>
  <c r="L57" i="45" s="1"/>
  <c r="J54" i="45"/>
  <c r="I54" i="45"/>
  <c r="G54" i="45"/>
  <c r="X53" i="45"/>
  <c r="Y53" i="45" s="1"/>
  <c r="Z53" i="45" s="1"/>
  <c r="U53" i="45"/>
  <c r="V53" i="45" s="1"/>
  <c r="AA53" i="45" s="1"/>
  <c r="AB53" i="45" s="1"/>
  <c r="M53" i="45"/>
  <c r="L53" i="45"/>
  <c r="K53" i="45"/>
  <c r="J53" i="45"/>
  <c r="I53" i="45"/>
  <c r="G53" i="45"/>
  <c r="AA52" i="45"/>
  <c r="AB52" i="45" s="1"/>
  <c r="Z52" i="45"/>
  <c r="Y52" i="45"/>
  <c r="X52" i="45"/>
  <c r="U52" i="45"/>
  <c r="V52" i="45" s="1"/>
  <c r="M52" i="45"/>
  <c r="K52" i="45"/>
  <c r="J52" i="45"/>
  <c r="I52" i="45"/>
  <c r="G52" i="45"/>
  <c r="Z51" i="45"/>
  <c r="X51" i="45"/>
  <c r="Y51" i="45" s="1"/>
  <c r="U51" i="45"/>
  <c r="V51" i="45" s="1"/>
  <c r="AA51" i="45" s="1"/>
  <c r="AB51" i="45" s="1"/>
  <c r="M51" i="45"/>
  <c r="K51" i="45"/>
  <c r="J51" i="45"/>
  <c r="I51" i="45"/>
  <c r="G51" i="45"/>
  <c r="X50" i="45"/>
  <c r="Y50" i="45" s="1"/>
  <c r="Z50" i="45" s="1"/>
  <c r="V50" i="45"/>
  <c r="AA50" i="45" s="1"/>
  <c r="AB50" i="45" s="1"/>
  <c r="U50" i="45"/>
  <c r="M50" i="45"/>
  <c r="K50" i="45"/>
  <c r="J50" i="45"/>
  <c r="I50" i="45"/>
  <c r="G50" i="45"/>
  <c r="Y49" i="45"/>
  <c r="Z49" i="45" s="1"/>
  <c r="X49" i="45"/>
  <c r="V49" i="45"/>
  <c r="AA49" i="45" s="1"/>
  <c r="AB49" i="45" s="1"/>
  <c r="U49" i="45"/>
  <c r="M49" i="45"/>
  <c r="K49" i="45"/>
  <c r="J49" i="45"/>
  <c r="I49" i="45"/>
  <c r="G49" i="45"/>
  <c r="Y48" i="45"/>
  <c r="Z48" i="45" s="1"/>
  <c r="X48" i="45"/>
  <c r="U48" i="45"/>
  <c r="V48" i="45" s="1"/>
  <c r="AA48" i="45" s="1"/>
  <c r="AB48" i="45" s="1"/>
  <c r="M48" i="45"/>
  <c r="K48" i="45"/>
  <c r="L52" i="45" s="1"/>
  <c r="J48" i="45"/>
  <c r="I48" i="45"/>
  <c r="G48" i="45"/>
  <c r="Z47" i="45"/>
  <c r="Y47" i="45"/>
  <c r="X47" i="45"/>
  <c r="U47" i="45"/>
  <c r="V47" i="45" s="1"/>
  <c r="AA47" i="45" s="1"/>
  <c r="AB47" i="45" s="1"/>
  <c r="M47" i="45"/>
  <c r="K47" i="45"/>
  <c r="J47" i="45"/>
  <c r="I47" i="45"/>
  <c r="G47" i="45"/>
  <c r="X46" i="45"/>
  <c r="Y46" i="45" s="1"/>
  <c r="Z46" i="45" s="1"/>
  <c r="U46" i="45"/>
  <c r="V46" i="45" s="1"/>
  <c r="AA46" i="45" s="1"/>
  <c r="AB46" i="45" s="1"/>
  <c r="M46" i="45"/>
  <c r="L46" i="45"/>
  <c r="K46" i="45"/>
  <c r="J46" i="45"/>
  <c r="I46" i="45"/>
  <c r="G46" i="45"/>
  <c r="AB45" i="45"/>
  <c r="X45" i="45"/>
  <c r="Y45" i="45" s="1"/>
  <c r="Z45" i="45" s="1"/>
  <c r="U45" i="45"/>
  <c r="V45" i="45" s="1"/>
  <c r="AA45" i="45" s="1"/>
  <c r="M45" i="45"/>
  <c r="K45" i="45"/>
  <c r="J45" i="45"/>
  <c r="I45" i="45"/>
  <c r="G45" i="45"/>
  <c r="X44" i="45"/>
  <c r="Y44" i="45" s="1"/>
  <c r="Z44" i="45" s="1"/>
  <c r="U44" i="45"/>
  <c r="V44" i="45" s="1"/>
  <c r="AA44" i="45" s="1"/>
  <c r="AB44" i="45" s="1"/>
  <c r="M44" i="45"/>
  <c r="K44" i="45"/>
  <c r="L48" i="45" s="1"/>
  <c r="J44" i="45"/>
  <c r="I44" i="45"/>
  <c r="G44" i="45"/>
  <c r="X43" i="45"/>
  <c r="Y43" i="45" s="1"/>
  <c r="Z43" i="45" s="1"/>
  <c r="U43" i="45"/>
  <c r="V43" i="45" s="1"/>
  <c r="AA43" i="45" s="1"/>
  <c r="AB43" i="45" s="1"/>
  <c r="M43" i="45"/>
  <c r="K43" i="45"/>
  <c r="L47" i="45" s="1"/>
  <c r="J43" i="45"/>
  <c r="I43" i="45"/>
  <c r="G43" i="45"/>
  <c r="Y42" i="45"/>
  <c r="Z42" i="45" s="1"/>
  <c r="X42" i="45"/>
  <c r="V42" i="45"/>
  <c r="AA42" i="45" s="1"/>
  <c r="AB42" i="45" s="1"/>
  <c r="U42" i="45"/>
  <c r="M42" i="45"/>
  <c r="K42" i="45"/>
  <c r="J42" i="45"/>
  <c r="I42" i="45"/>
  <c r="G42" i="45"/>
  <c r="Y41" i="45"/>
  <c r="Z41" i="45" s="1"/>
  <c r="X41" i="45"/>
  <c r="U41" i="45"/>
  <c r="V41" i="45" s="1"/>
  <c r="AA41" i="45" s="1"/>
  <c r="AB41" i="45" s="1"/>
  <c r="M41" i="45"/>
  <c r="L41" i="45"/>
  <c r="K41" i="45"/>
  <c r="J41" i="45"/>
  <c r="I41" i="45"/>
  <c r="G41" i="45"/>
  <c r="Y40" i="45"/>
  <c r="Z40" i="45" s="1"/>
  <c r="X40" i="45"/>
  <c r="U40" i="45"/>
  <c r="V40" i="45" s="1"/>
  <c r="AA40" i="45" s="1"/>
  <c r="AB40" i="45" s="1"/>
  <c r="M40" i="45"/>
  <c r="K40" i="45"/>
  <c r="J40" i="45"/>
  <c r="I40" i="45"/>
  <c r="G40" i="45"/>
  <c r="Z39" i="45"/>
  <c r="X39" i="45"/>
  <c r="Y39" i="45" s="1"/>
  <c r="U39" i="45"/>
  <c r="V39" i="45" s="1"/>
  <c r="AA39" i="45" s="1"/>
  <c r="AB39" i="45" s="1"/>
  <c r="M39" i="45"/>
  <c r="K39" i="45"/>
  <c r="J39" i="45"/>
  <c r="I39" i="45"/>
  <c r="G39" i="45"/>
  <c r="AA38" i="45"/>
  <c r="AB38" i="45" s="1"/>
  <c r="X38" i="45"/>
  <c r="Y38" i="45" s="1"/>
  <c r="Z38" i="45" s="1"/>
  <c r="V38" i="45"/>
  <c r="U38" i="45"/>
  <c r="M38" i="45"/>
  <c r="K38" i="45"/>
  <c r="J38" i="45"/>
  <c r="I38" i="45"/>
  <c r="G38" i="45"/>
  <c r="Y37" i="45"/>
  <c r="Z37" i="45" s="1"/>
  <c r="X37" i="45"/>
  <c r="V37" i="45"/>
  <c r="AA37" i="45" s="1"/>
  <c r="AB37" i="45" s="1"/>
  <c r="U37" i="45"/>
  <c r="M37" i="45"/>
  <c r="K37" i="45"/>
  <c r="J37" i="45"/>
  <c r="I37" i="45"/>
  <c r="G37" i="45"/>
  <c r="Z36" i="45"/>
  <c r="Y36" i="45"/>
  <c r="X36" i="45"/>
  <c r="U36" i="45"/>
  <c r="V36" i="45" s="1"/>
  <c r="AA36" i="45" s="1"/>
  <c r="AB36" i="45" s="1"/>
  <c r="M36" i="45"/>
  <c r="K36" i="45"/>
  <c r="L40" i="45" s="1"/>
  <c r="J36" i="45"/>
  <c r="X35" i="45"/>
  <c r="Y35" i="45" s="1"/>
  <c r="Z35" i="45" s="1"/>
  <c r="V35" i="45"/>
  <c r="AA35" i="45" s="1"/>
  <c r="AB35" i="45" s="1"/>
  <c r="U35" i="45"/>
  <c r="M35" i="45"/>
  <c r="K35" i="45"/>
  <c r="J35" i="45"/>
  <c r="H35" i="45"/>
  <c r="F35" i="45"/>
  <c r="Z34" i="45"/>
  <c r="Y34" i="45"/>
  <c r="X34" i="45"/>
  <c r="U34" i="45"/>
  <c r="V34" i="45" s="1"/>
  <c r="AA34" i="45" s="1"/>
  <c r="AB34" i="45" s="1"/>
  <c r="M34" i="45"/>
  <c r="K34" i="45"/>
  <c r="J34" i="45"/>
  <c r="H34" i="45"/>
  <c r="F34" i="45"/>
  <c r="AA33" i="45"/>
  <c r="AB33" i="45" s="1"/>
  <c r="Z33" i="45"/>
  <c r="Y33" i="45"/>
  <c r="X33" i="45"/>
  <c r="U33" i="45"/>
  <c r="V33" i="45" s="1"/>
  <c r="M33" i="45"/>
  <c r="K33" i="45"/>
  <c r="J33" i="45"/>
  <c r="H33" i="45"/>
  <c r="F33" i="45"/>
  <c r="AA32" i="45"/>
  <c r="AB32" i="45" s="1"/>
  <c r="X32" i="45"/>
  <c r="Y32" i="45" s="1"/>
  <c r="Z32" i="45" s="1"/>
  <c r="U32" i="45"/>
  <c r="V32" i="45" s="1"/>
  <c r="M32" i="45"/>
  <c r="K32" i="45"/>
  <c r="J32" i="45"/>
  <c r="H32" i="45"/>
  <c r="F32" i="45"/>
  <c r="AB31" i="45"/>
  <c r="X31" i="45"/>
  <c r="Y31" i="45" s="1"/>
  <c r="Z31" i="45" s="1"/>
  <c r="U31" i="45"/>
  <c r="V31" i="45" s="1"/>
  <c r="AA31" i="45" s="1"/>
  <c r="M31" i="45"/>
  <c r="L31" i="45"/>
  <c r="K31" i="45"/>
  <c r="J31" i="45"/>
  <c r="H31" i="45"/>
  <c r="F31" i="45"/>
  <c r="X30" i="45"/>
  <c r="Y30" i="45" s="1"/>
  <c r="Z30" i="45" s="1"/>
  <c r="U30" i="45"/>
  <c r="V30" i="45" s="1"/>
  <c r="AA30" i="45" s="1"/>
  <c r="AB30" i="45" s="1"/>
  <c r="M30" i="45"/>
  <c r="K30" i="45"/>
  <c r="J30" i="45"/>
  <c r="H30" i="45"/>
  <c r="F30" i="45"/>
  <c r="X29" i="45"/>
  <c r="Y29" i="45" s="1"/>
  <c r="Z29" i="45" s="1"/>
  <c r="V29" i="45"/>
  <c r="AA29" i="45" s="1"/>
  <c r="AB29" i="45" s="1"/>
  <c r="U29" i="45"/>
  <c r="M29" i="45"/>
  <c r="K29" i="45"/>
  <c r="L33" i="45" s="1"/>
  <c r="J29" i="45"/>
  <c r="H29" i="45"/>
  <c r="F29" i="45"/>
  <c r="Y28" i="45"/>
  <c r="Z28" i="45" s="1"/>
  <c r="X28" i="45"/>
  <c r="V28" i="45"/>
  <c r="U28" i="45"/>
  <c r="M28" i="45"/>
  <c r="L28" i="45"/>
  <c r="K28" i="45"/>
  <c r="L32" i="45" s="1"/>
  <c r="J28" i="45"/>
  <c r="H28" i="45"/>
  <c r="F28" i="45"/>
  <c r="Z27" i="45"/>
  <c r="Y27" i="45"/>
  <c r="X27" i="45"/>
  <c r="U27" i="45"/>
  <c r="V27" i="45" s="1"/>
  <c r="M27" i="45"/>
  <c r="L27" i="45"/>
  <c r="K27" i="45"/>
  <c r="J27" i="45"/>
  <c r="H27" i="45"/>
  <c r="F27" i="45"/>
  <c r="Y26" i="45"/>
  <c r="Z26" i="45" s="1"/>
  <c r="X26" i="45"/>
  <c r="U26" i="45"/>
  <c r="V26" i="45" s="1"/>
  <c r="M26" i="45"/>
  <c r="K26" i="45"/>
  <c r="J26" i="45"/>
  <c r="H26" i="45"/>
  <c r="F26" i="45"/>
  <c r="X25" i="45"/>
  <c r="Y25" i="45" s="1"/>
  <c r="Z25" i="45" s="1"/>
  <c r="V25" i="45"/>
  <c r="U25" i="45"/>
  <c r="M25" i="45"/>
  <c r="K25" i="45"/>
  <c r="J25" i="45"/>
  <c r="H25" i="45"/>
  <c r="F25" i="45"/>
  <c r="X24" i="45"/>
  <c r="Y24" i="45" s="1"/>
  <c r="Z24" i="45" s="1"/>
  <c r="U24" i="45"/>
  <c r="V24" i="45" s="1"/>
  <c r="AA24" i="45" s="1"/>
  <c r="AB24" i="45" s="1"/>
  <c r="M24" i="45"/>
  <c r="K24" i="45"/>
  <c r="J24" i="45"/>
  <c r="H24" i="45"/>
  <c r="F24" i="45"/>
  <c r="X23" i="45"/>
  <c r="Y23" i="45" s="1"/>
  <c r="Z23" i="45" s="1"/>
  <c r="V23" i="45"/>
  <c r="U23" i="45"/>
  <c r="M23" i="45"/>
  <c r="K23" i="45"/>
  <c r="J23" i="45"/>
  <c r="H23" i="45"/>
  <c r="F23" i="45"/>
  <c r="X22" i="45"/>
  <c r="Y22" i="45" s="1"/>
  <c r="Z22" i="45" s="1"/>
  <c r="U22" i="45"/>
  <c r="V22" i="45" s="1"/>
  <c r="M22" i="45"/>
  <c r="K22" i="45"/>
  <c r="L26" i="45" s="1"/>
  <c r="J22" i="45"/>
  <c r="H22" i="45"/>
  <c r="F22" i="45"/>
  <c r="X21" i="45"/>
  <c r="Y21" i="45" s="1"/>
  <c r="Z21" i="45" s="1"/>
  <c r="U21" i="45"/>
  <c r="V21" i="45" s="1"/>
  <c r="R21" i="45"/>
  <c r="S21" i="45" s="1"/>
  <c r="Q21" i="45" s="1"/>
  <c r="M21" i="45"/>
  <c r="K21" i="45"/>
  <c r="J21" i="45"/>
  <c r="H21" i="45"/>
  <c r="F21" i="45"/>
  <c r="Y20" i="45"/>
  <c r="Z20" i="45" s="1"/>
  <c r="X20" i="45"/>
  <c r="V20" i="45"/>
  <c r="U20" i="45"/>
  <c r="M20" i="45"/>
  <c r="K20" i="45"/>
  <c r="L24" i="45" s="1"/>
  <c r="J20" i="45"/>
  <c r="H20" i="45"/>
  <c r="F20" i="45"/>
  <c r="X19" i="45"/>
  <c r="Y19" i="45" s="1"/>
  <c r="Z19" i="45" s="1"/>
  <c r="U19" i="45"/>
  <c r="V19" i="45" s="1"/>
  <c r="AA19" i="45" s="1"/>
  <c r="AB19" i="45" s="1"/>
  <c r="M19" i="45"/>
  <c r="L19" i="45"/>
  <c r="K19" i="45"/>
  <c r="J19" i="45"/>
  <c r="H19" i="45"/>
  <c r="F19" i="45"/>
  <c r="AB18" i="45"/>
  <c r="AA18" i="45"/>
  <c r="Z18" i="45"/>
  <c r="X18" i="45"/>
  <c r="Y18" i="45" s="1"/>
  <c r="U18" i="45"/>
  <c r="V18" i="45" s="1"/>
  <c r="O18" i="45"/>
  <c r="M18" i="45"/>
  <c r="L18" i="45"/>
  <c r="K18" i="45"/>
  <c r="J18" i="45"/>
  <c r="H18" i="45"/>
  <c r="F18" i="45"/>
  <c r="X17" i="45"/>
  <c r="Y17" i="45" s="1"/>
  <c r="Z17" i="45" s="1"/>
  <c r="V17" i="45"/>
  <c r="U17" i="45"/>
  <c r="Q17" i="45"/>
  <c r="M17" i="45"/>
  <c r="K17" i="45"/>
  <c r="J17" i="45"/>
  <c r="H17" i="45"/>
  <c r="F17" i="45"/>
  <c r="X16" i="45"/>
  <c r="Y16" i="45" s="1"/>
  <c r="Z16" i="45" s="1"/>
  <c r="V16" i="45"/>
  <c r="U16" i="45"/>
  <c r="Q16" i="45"/>
  <c r="R16" i="45" s="1"/>
  <c r="O16" i="45"/>
  <c r="M16" i="45"/>
  <c r="K16" i="45"/>
  <c r="L20" i="45" s="1"/>
  <c r="J16" i="45"/>
  <c r="H16" i="45"/>
  <c r="F16" i="45"/>
  <c r="X15" i="45"/>
  <c r="Y15" i="45" s="1"/>
  <c r="Z15" i="45" s="1"/>
  <c r="V15" i="45"/>
  <c r="AA15" i="45" s="1"/>
  <c r="AB15" i="45" s="1"/>
  <c r="U15" i="45"/>
  <c r="Q15" i="45"/>
  <c r="R15" i="45" s="1"/>
  <c r="O15" i="45"/>
  <c r="M15" i="45"/>
  <c r="L15" i="45"/>
  <c r="K15" i="45"/>
  <c r="J15" i="45"/>
  <c r="H15" i="45"/>
  <c r="F15" i="45"/>
  <c r="Z14" i="45"/>
  <c r="X14" i="45"/>
  <c r="Y14" i="45" s="1"/>
  <c r="U14" i="45"/>
  <c r="V14" i="45" s="1"/>
  <c r="AA14" i="45" s="1"/>
  <c r="AB14" i="45" s="1"/>
  <c r="Q14" i="45"/>
  <c r="M14" i="45"/>
  <c r="L14" i="45"/>
  <c r="K14" i="45"/>
  <c r="J14" i="45"/>
  <c r="H14" i="45"/>
  <c r="F14" i="45"/>
  <c r="X13" i="45"/>
  <c r="Y13" i="45" s="1"/>
  <c r="Z13" i="45" s="1"/>
  <c r="V13" i="45"/>
  <c r="AA13" i="45" s="1"/>
  <c r="AB13" i="45" s="1"/>
  <c r="U13" i="45"/>
  <c r="R13" i="45"/>
  <c r="M13" i="45"/>
  <c r="K13" i="45"/>
  <c r="L17" i="45" s="1"/>
  <c r="J13" i="45"/>
  <c r="H13" i="45"/>
  <c r="F13" i="45"/>
  <c r="X12" i="45"/>
  <c r="Y12" i="45" s="1"/>
  <c r="Z12" i="45" s="1"/>
  <c r="V12" i="45"/>
  <c r="U12" i="45"/>
  <c r="Q12" i="45"/>
  <c r="M12" i="45"/>
  <c r="K12" i="45"/>
  <c r="J12" i="45"/>
  <c r="H12" i="45"/>
  <c r="F12" i="45"/>
  <c r="AA11" i="45"/>
  <c r="AB11" i="45" s="1"/>
  <c r="Y11" i="45"/>
  <c r="Z11" i="45" s="1"/>
  <c r="X11" i="45"/>
  <c r="U11" i="45"/>
  <c r="V11" i="45" s="1"/>
  <c r="Q11" i="45"/>
  <c r="M11" i="45"/>
  <c r="K11" i="45"/>
  <c r="J11" i="45"/>
  <c r="H11" i="45"/>
  <c r="F11" i="45"/>
  <c r="AA10" i="45"/>
  <c r="AB10" i="45" s="1"/>
  <c r="X10" i="45"/>
  <c r="Y10" i="45" s="1"/>
  <c r="Z10" i="45" s="1"/>
  <c r="V10" i="45"/>
  <c r="U10" i="45"/>
  <c r="M10" i="45"/>
  <c r="K10" i="45"/>
  <c r="J10" i="45"/>
  <c r="H10" i="45"/>
  <c r="F10" i="45"/>
  <c r="Y9" i="45"/>
  <c r="Z9" i="45" s="1"/>
  <c r="X9" i="45"/>
  <c r="V9" i="45"/>
  <c r="AA9" i="45" s="1"/>
  <c r="AB9" i="45" s="1"/>
  <c r="U9" i="45"/>
  <c r="M9" i="45"/>
  <c r="K9" i="45"/>
  <c r="J9" i="45"/>
  <c r="H9" i="45"/>
  <c r="F9" i="45"/>
  <c r="X8" i="45"/>
  <c r="Y8" i="45" s="1"/>
  <c r="Z8" i="45" s="1"/>
  <c r="U8" i="45"/>
  <c r="V8" i="45" s="1"/>
  <c r="M8" i="45"/>
  <c r="K8" i="45"/>
  <c r="L12" i="45" s="1"/>
  <c r="J8" i="45"/>
  <c r="H8" i="45"/>
  <c r="F8" i="45"/>
  <c r="Z7" i="45"/>
  <c r="AA7" i="45" s="1"/>
  <c r="AB7" i="45" s="1"/>
  <c r="Y7" i="45"/>
  <c r="X7" i="45"/>
  <c r="U7" i="45"/>
  <c r="V7" i="45" s="1"/>
  <c r="M7" i="45"/>
  <c r="K7" i="45"/>
  <c r="J7" i="45"/>
  <c r="H7" i="45"/>
  <c r="F7" i="45"/>
  <c r="Z6" i="45"/>
  <c r="X6" i="45"/>
  <c r="Y6" i="45" s="1"/>
  <c r="U6" i="45"/>
  <c r="V6" i="45" s="1"/>
  <c r="AA6" i="45" s="1"/>
  <c r="AB6" i="45" s="1"/>
  <c r="Q6" i="45"/>
  <c r="M6" i="45"/>
  <c r="K6" i="45"/>
  <c r="J6" i="45"/>
  <c r="H6" i="45"/>
  <c r="F6" i="45"/>
  <c r="X5" i="45"/>
  <c r="Y5" i="45" s="1"/>
  <c r="Z5" i="45" s="1"/>
  <c r="U5" i="45"/>
  <c r="V5" i="45" s="1"/>
  <c r="AA5" i="45" s="1"/>
  <c r="AB5" i="45" s="1"/>
  <c r="Q5" i="45"/>
  <c r="M5" i="45"/>
  <c r="K5" i="45"/>
  <c r="J5" i="45"/>
  <c r="H5" i="45"/>
  <c r="F5" i="45"/>
  <c r="AB4" i="45"/>
  <c r="X4" i="45"/>
  <c r="Y4" i="45" s="1"/>
  <c r="Z4" i="45" s="1"/>
  <c r="V4" i="45"/>
  <c r="AA4" i="45" s="1"/>
  <c r="U4" i="45"/>
  <c r="Q4" i="45"/>
  <c r="O4" i="45"/>
  <c r="M4" i="45"/>
  <c r="K4" i="45"/>
  <c r="J4" i="45"/>
  <c r="H4" i="45"/>
  <c r="F4" i="45"/>
  <c r="X3" i="45"/>
  <c r="Y3" i="45" s="1"/>
  <c r="Z3" i="45" s="1"/>
  <c r="V3" i="45"/>
  <c r="U3" i="45"/>
  <c r="Q3" i="45"/>
  <c r="O3" i="45"/>
  <c r="M3" i="45"/>
  <c r="K3" i="45"/>
  <c r="L7" i="45" s="1"/>
  <c r="J3" i="45"/>
  <c r="H3" i="45"/>
  <c r="F3" i="45"/>
  <c r="Y2" i="45"/>
  <c r="Z2" i="45" s="1"/>
  <c r="AA2" i="45" s="1"/>
  <c r="AB2" i="45" s="1"/>
  <c r="X2" i="45"/>
  <c r="U2" i="45"/>
  <c r="V2" i="45" s="1"/>
  <c r="Q2" i="45"/>
  <c r="M2" i="45"/>
  <c r="H2" i="45"/>
  <c r="F2" i="45"/>
  <c r="Q1" i="45"/>
  <c r="Y98" i="44"/>
  <c r="Z98" i="44" s="1"/>
  <c r="X98" i="44"/>
  <c r="U98" i="44"/>
  <c r="V98" i="44" s="1"/>
  <c r="AA98" i="44" s="1"/>
  <c r="AB98" i="44" s="1"/>
  <c r="M98" i="44"/>
  <c r="K98" i="44"/>
  <c r="J98" i="44"/>
  <c r="I98" i="44"/>
  <c r="G98" i="44"/>
  <c r="X97" i="44"/>
  <c r="Y97" i="44" s="1"/>
  <c r="Z97" i="44" s="1"/>
  <c r="U97" i="44"/>
  <c r="V97" i="44" s="1"/>
  <c r="AA97" i="44" s="1"/>
  <c r="AB97" i="44" s="1"/>
  <c r="M97" i="44"/>
  <c r="K97" i="44"/>
  <c r="J97" i="44"/>
  <c r="I97" i="44"/>
  <c r="G97" i="44"/>
  <c r="X96" i="44"/>
  <c r="Y96" i="44" s="1"/>
  <c r="Z96" i="44" s="1"/>
  <c r="U96" i="44"/>
  <c r="V96" i="44" s="1"/>
  <c r="AA96" i="44" s="1"/>
  <c r="AB96" i="44" s="1"/>
  <c r="M96" i="44"/>
  <c r="K96" i="44"/>
  <c r="J96" i="44"/>
  <c r="I96" i="44"/>
  <c r="G96" i="44"/>
  <c r="Y95" i="44"/>
  <c r="Z95" i="44" s="1"/>
  <c r="X95" i="44"/>
  <c r="V95" i="44"/>
  <c r="AA95" i="44" s="1"/>
  <c r="AB95" i="44" s="1"/>
  <c r="U95" i="44"/>
  <c r="M95" i="44"/>
  <c r="K95" i="44"/>
  <c r="J95" i="44"/>
  <c r="I95" i="44"/>
  <c r="G95" i="44"/>
  <c r="X94" i="44"/>
  <c r="Y94" i="44" s="1"/>
  <c r="Z94" i="44" s="1"/>
  <c r="U94" i="44"/>
  <c r="V94" i="44" s="1"/>
  <c r="AA94" i="44" s="1"/>
  <c r="AB94" i="44" s="1"/>
  <c r="M94" i="44"/>
  <c r="K94" i="44"/>
  <c r="L98" i="44" s="1"/>
  <c r="J94" i="44"/>
  <c r="I94" i="44"/>
  <c r="G94" i="44"/>
  <c r="AA93" i="44"/>
  <c r="AB93" i="44" s="1"/>
  <c r="Z93" i="44"/>
  <c r="Y93" i="44"/>
  <c r="X93" i="44"/>
  <c r="U93" i="44"/>
  <c r="V93" i="44" s="1"/>
  <c r="M93" i="44"/>
  <c r="L93" i="44"/>
  <c r="K93" i="44"/>
  <c r="L97" i="44" s="1"/>
  <c r="J93" i="44"/>
  <c r="I93" i="44"/>
  <c r="G93" i="44"/>
  <c r="AB92" i="44"/>
  <c r="AA92" i="44"/>
  <c r="Z92" i="44"/>
  <c r="Y92" i="44"/>
  <c r="X92" i="44"/>
  <c r="U92" i="44"/>
  <c r="V92" i="44" s="1"/>
  <c r="M92" i="44"/>
  <c r="L92" i="44"/>
  <c r="K92" i="44"/>
  <c r="J92" i="44"/>
  <c r="I92" i="44"/>
  <c r="G92" i="44"/>
  <c r="X91" i="44"/>
  <c r="Y91" i="44" s="1"/>
  <c r="Z91" i="44" s="1"/>
  <c r="U91" i="44"/>
  <c r="V91" i="44" s="1"/>
  <c r="AA91" i="44" s="1"/>
  <c r="AB91" i="44" s="1"/>
  <c r="M91" i="44"/>
  <c r="K91" i="44"/>
  <c r="J91" i="44"/>
  <c r="I91" i="44"/>
  <c r="G91" i="44"/>
  <c r="X90" i="44"/>
  <c r="Y90" i="44" s="1"/>
  <c r="Z90" i="44" s="1"/>
  <c r="V90" i="44"/>
  <c r="AA90" i="44" s="1"/>
  <c r="AB90" i="44" s="1"/>
  <c r="U90" i="44"/>
  <c r="M90" i="44"/>
  <c r="K90" i="44"/>
  <c r="J90" i="44"/>
  <c r="I90" i="44"/>
  <c r="G90" i="44"/>
  <c r="X89" i="44"/>
  <c r="Y89" i="44" s="1"/>
  <c r="Z89" i="44" s="1"/>
  <c r="V89" i="44"/>
  <c r="AA89" i="44" s="1"/>
  <c r="AB89" i="44" s="1"/>
  <c r="U89" i="44"/>
  <c r="M89" i="44"/>
  <c r="K89" i="44"/>
  <c r="J89" i="44"/>
  <c r="I89" i="44"/>
  <c r="G89" i="44"/>
  <c r="X88" i="44"/>
  <c r="Y88" i="44" s="1"/>
  <c r="Z88" i="44" s="1"/>
  <c r="V88" i="44"/>
  <c r="AA88" i="44" s="1"/>
  <c r="AB88" i="44" s="1"/>
  <c r="U88" i="44"/>
  <c r="M88" i="44"/>
  <c r="K88" i="44"/>
  <c r="J88" i="44"/>
  <c r="I88" i="44"/>
  <c r="G88" i="44"/>
  <c r="Y87" i="44"/>
  <c r="Z87" i="44" s="1"/>
  <c r="X87" i="44"/>
  <c r="U87" i="44"/>
  <c r="V87" i="44" s="1"/>
  <c r="AA87" i="44" s="1"/>
  <c r="AB87" i="44" s="1"/>
  <c r="M87" i="44"/>
  <c r="K87" i="44"/>
  <c r="L88" i="44" s="1"/>
  <c r="J87" i="44"/>
  <c r="I87" i="44"/>
  <c r="G87" i="44"/>
  <c r="Z86" i="44"/>
  <c r="AA86" i="44" s="1"/>
  <c r="AB86" i="44" s="1"/>
  <c r="Y86" i="44"/>
  <c r="X86" i="44"/>
  <c r="U86" i="44"/>
  <c r="V86" i="44" s="1"/>
  <c r="M86" i="44"/>
  <c r="K86" i="44"/>
  <c r="J86" i="44"/>
  <c r="I86" i="44"/>
  <c r="G86" i="44"/>
  <c r="Z85" i="44"/>
  <c r="X85" i="44"/>
  <c r="Y85" i="44" s="1"/>
  <c r="V85" i="44"/>
  <c r="AA85" i="44" s="1"/>
  <c r="AB85" i="44" s="1"/>
  <c r="U85" i="44"/>
  <c r="M85" i="44"/>
  <c r="K85" i="44"/>
  <c r="J85" i="44"/>
  <c r="I85" i="44"/>
  <c r="G85" i="44"/>
  <c r="X84" i="44"/>
  <c r="Y84" i="44" s="1"/>
  <c r="Z84" i="44" s="1"/>
  <c r="V84" i="44"/>
  <c r="AA84" i="44" s="1"/>
  <c r="AB84" i="44" s="1"/>
  <c r="U84" i="44"/>
  <c r="M84" i="44"/>
  <c r="K84" i="44"/>
  <c r="J84" i="44"/>
  <c r="I84" i="44"/>
  <c r="G84" i="44"/>
  <c r="Y83" i="44"/>
  <c r="Z83" i="44" s="1"/>
  <c r="X83" i="44"/>
  <c r="V83" i="44"/>
  <c r="U83" i="44"/>
  <c r="M83" i="44"/>
  <c r="K83" i="44"/>
  <c r="J83" i="44"/>
  <c r="I83" i="44"/>
  <c r="G83" i="44"/>
  <c r="X82" i="44"/>
  <c r="Y82" i="44" s="1"/>
  <c r="Z82" i="44" s="1"/>
  <c r="U82" i="44"/>
  <c r="V82" i="44" s="1"/>
  <c r="M82" i="44"/>
  <c r="K82" i="44"/>
  <c r="L86" i="44" s="1"/>
  <c r="J82" i="44"/>
  <c r="I82" i="44"/>
  <c r="G82" i="44"/>
  <c r="Y81" i="44"/>
  <c r="Z81" i="44" s="1"/>
  <c r="AA81" i="44" s="1"/>
  <c r="AB81" i="44" s="1"/>
  <c r="X81" i="44"/>
  <c r="U81" i="44"/>
  <c r="V81" i="44" s="1"/>
  <c r="M81" i="44"/>
  <c r="K81" i="44"/>
  <c r="L85" i="44" s="1"/>
  <c r="J81" i="44"/>
  <c r="I81" i="44"/>
  <c r="G81" i="44"/>
  <c r="X80" i="44"/>
  <c r="Y80" i="44" s="1"/>
  <c r="Z80" i="44" s="1"/>
  <c r="AA80" i="44" s="1"/>
  <c r="AB80" i="44" s="1"/>
  <c r="U80" i="44"/>
  <c r="V80" i="44" s="1"/>
  <c r="M80" i="44"/>
  <c r="L80" i="44"/>
  <c r="K80" i="44"/>
  <c r="J80" i="44"/>
  <c r="I80" i="44"/>
  <c r="G80" i="44"/>
  <c r="X79" i="44"/>
  <c r="Y79" i="44" s="1"/>
  <c r="Z79" i="44" s="1"/>
  <c r="U79" i="44"/>
  <c r="V79" i="44" s="1"/>
  <c r="AA79" i="44" s="1"/>
  <c r="AB79" i="44" s="1"/>
  <c r="M79" i="44"/>
  <c r="K79" i="44"/>
  <c r="J79" i="44"/>
  <c r="I79" i="44"/>
  <c r="G79" i="44"/>
  <c r="X78" i="44"/>
  <c r="Y78" i="44" s="1"/>
  <c r="Z78" i="44" s="1"/>
  <c r="V78" i="44"/>
  <c r="AA78" i="44" s="1"/>
  <c r="AB78" i="44" s="1"/>
  <c r="U78" i="44"/>
  <c r="M78" i="44"/>
  <c r="K78" i="44"/>
  <c r="J78" i="44"/>
  <c r="I78" i="44"/>
  <c r="G78" i="44"/>
  <c r="X77" i="44"/>
  <c r="Y77" i="44" s="1"/>
  <c r="Z77" i="44" s="1"/>
  <c r="V77" i="44"/>
  <c r="U77" i="44"/>
  <c r="M77" i="44"/>
  <c r="K77" i="44"/>
  <c r="J77" i="44"/>
  <c r="I77" i="44"/>
  <c r="G77" i="44"/>
  <c r="Y76" i="44"/>
  <c r="Z76" i="44" s="1"/>
  <c r="X76" i="44"/>
  <c r="V76" i="44"/>
  <c r="U76" i="44"/>
  <c r="M76" i="44"/>
  <c r="K76" i="44"/>
  <c r="J76" i="44"/>
  <c r="I76" i="44"/>
  <c r="G76" i="44"/>
  <c r="Z75" i="44"/>
  <c r="X75" i="44"/>
  <c r="Y75" i="44" s="1"/>
  <c r="U75" i="44"/>
  <c r="V75" i="44" s="1"/>
  <c r="M75" i="44"/>
  <c r="L75" i="44"/>
  <c r="K75" i="44"/>
  <c r="L78" i="44" s="1"/>
  <c r="J75" i="44"/>
  <c r="I75" i="44"/>
  <c r="G75" i="44"/>
  <c r="Y74" i="44"/>
  <c r="Z74" i="44" s="1"/>
  <c r="AA74" i="44" s="1"/>
  <c r="AB74" i="44" s="1"/>
  <c r="X74" i="44"/>
  <c r="V74" i="44"/>
  <c r="U74" i="44"/>
  <c r="M74" i="44"/>
  <c r="L74" i="44"/>
  <c r="K74" i="44"/>
  <c r="J74" i="44"/>
  <c r="I74" i="44"/>
  <c r="G74" i="44"/>
  <c r="Z73" i="44"/>
  <c r="X73" i="44"/>
  <c r="Y73" i="44" s="1"/>
  <c r="V73" i="44"/>
  <c r="AA73" i="44" s="1"/>
  <c r="AB73" i="44" s="1"/>
  <c r="U73" i="44"/>
  <c r="M73" i="44"/>
  <c r="K73" i="44"/>
  <c r="J73" i="44"/>
  <c r="I73" i="44"/>
  <c r="G73" i="44"/>
  <c r="X72" i="44"/>
  <c r="Y72" i="44" s="1"/>
  <c r="Z72" i="44" s="1"/>
  <c r="U72" i="44"/>
  <c r="V72" i="44" s="1"/>
  <c r="AA72" i="44" s="1"/>
  <c r="AB72" i="44" s="1"/>
  <c r="M72" i="44"/>
  <c r="K72" i="44"/>
  <c r="J72" i="44"/>
  <c r="I72" i="44"/>
  <c r="G72" i="44"/>
  <c r="Y71" i="44"/>
  <c r="Z71" i="44" s="1"/>
  <c r="X71" i="44"/>
  <c r="V71" i="44"/>
  <c r="U71" i="44"/>
  <c r="M71" i="44"/>
  <c r="K71" i="44"/>
  <c r="J71" i="44"/>
  <c r="I71" i="44"/>
  <c r="G71" i="44"/>
  <c r="X70" i="44"/>
  <c r="Y70" i="44" s="1"/>
  <c r="Z70" i="44" s="1"/>
  <c r="AA70" i="44" s="1"/>
  <c r="AB70" i="44" s="1"/>
  <c r="U70" i="44"/>
  <c r="V70" i="44" s="1"/>
  <c r="M70" i="44"/>
  <c r="K70" i="44"/>
  <c r="J70" i="44"/>
  <c r="I70" i="44"/>
  <c r="G70" i="44"/>
  <c r="AB69" i="44"/>
  <c r="AA69" i="44"/>
  <c r="Z69" i="44"/>
  <c r="Y69" i="44"/>
  <c r="X69" i="44"/>
  <c r="U69" i="44"/>
  <c r="V69" i="44" s="1"/>
  <c r="M69" i="44"/>
  <c r="K69" i="44"/>
  <c r="L73" i="44" s="1"/>
  <c r="J69" i="44"/>
  <c r="I69" i="44"/>
  <c r="G69" i="44"/>
  <c r="AB68" i="44"/>
  <c r="AA68" i="44"/>
  <c r="Z68" i="44"/>
  <c r="X68" i="44"/>
  <c r="Y68" i="44" s="1"/>
  <c r="U68" i="44"/>
  <c r="V68" i="44" s="1"/>
  <c r="M68" i="44"/>
  <c r="K68" i="44"/>
  <c r="L69" i="44" s="1"/>
  <c r="J68" i="44"/>
  <c r="I68" i="44"/>
  <c r="G68" i="44"/>
  <c r="AA67" i="44"/>
  <c r="AB67" i="44" s="1"/>
  <c r="X67" i="44"/>
  <c r="Y67" i="44" s="1"/>
  <c r="Z67" i="44" s="1"/>
  <c r="U67" i="44"/>
  <c r="V67" i="44" s="1"/>
  <c r="M67" i="44"/>
  <c r="K67" i="44"/>
  <c r="J67" i="44"/>
  <c r="I67" i="44"/>
  <c r="G67" i="44"/>
  <c r="X66" i="44"/>
  <c r="Y66" i="44" s="1"/>
  <c r="Z66" i="44" s="1"/>
  <c r="U66" i="44"/>
  <c r="V66" i="44" s="1"/>
  <c r="AA66" i="44" s="1"/>
  <c r="AB66" i="44" s="1"/>
  <c r="M66" i="44"/>
  <c r="K66" i="44"/>
  <c r="J66" i="44"/>
  <c r="I66" i="44"/>
  <c r="G66" i="44"/>
  <c r="X65" i="44"/>
  <c r="Y65" i="44" s="1"/>
  <c r="Z65" i="44" s="1"/>
  <c r="V65" i="44"/>
  <c r="AA65" i="44" s="1"/>
  <c r="AB65" i="44" s="1"/>
  <c r="U65" i="44"/>
  <c r="M65" i="44"/>
  <c r="K65" i="44"/>
  <c r="J65" i="44"/>
  <c r="I65" i="44"/>
  <c r="G65" i="44"/>
  <c r="X64" i="44"/>
  <c r="Y64" i="44" s="1"/>
  <c r="Z64" i="44" s="1"/>
  <c r="V64" i="44"/>
  <c r="U64" i="44"/>
  <c r="M64" i="44"/>
  <c r="K64" i="44"/>
  <c r="J64" i="44"/>
  <c r="I64" i="44"/>
  <c r="G64" i="44"/>
  <c r="Z63" i="44"/>
  <c r="Y63" i="44"/>
  <c r="X63" i="44"/>
  <c r="U63" i="44"/>
  <c r="V63" i="44" s="1"/>
  <c r="M63" i="44"/>
  <c r="K63" i="44"/>
  <c r="J63" i="44"/>
  <c r="I63" i="44"/>
  <c r="G63" i="44"/>
  <c r="Z62" i="44"/>
  <c r="Y62" i="44"/>
  <c r="X62" i="44"/>
  <c r="U62" i="44"/>
  <c r="V62" i="44" s="1"/>
  <c r="AA62" i="44" s="1"/>
  <c r="AB62" i="44" s="1"/>
  <c r="M62" i="44"/>
  <c r="K62" i="44"/>
  <c r="J62" i="44"/>
  <c r="I62" i="44"/>
  <c r="G62" i="44"/>
  <c r="Z61" i="44"/>
  <c r="X61" i="44"/>
  <c r="Y61" i="44" s="1"/>
  <c r="U61" i="44"/>
  <c r="V61" i="44" s="1"/>
  <c r="AA61" i="44" s="1"/>
  <c r="AB61" i="44" s="1"/>
  <c r="M61" i="44"/>
  <c r="K61" i="44"/>
  <c r="J61" i="44"/>
  <c r="I61" i="44"/>
  <c r="G61" i="44"/>
  <c r="Y60" i="44"/>
  <c r="Z60" i="44" s="1"/>
  <c r="X60" i="44"/>
  <c r="V60" i="44"/>
  <c r="AA60" i="44" s="1"/>
  <c r="AB60" i="44" s="1"/>
  <c r="U60" i="44"/>
  <c r="M60" i="44"/>
  <c r="K60" i="44"/>
  <c r="J60" i="44"/>
  <c r="I60" i="44"/>
  <c r="G60" i="44"/>
  <c r="X59" i="44"/>
  <c r="Y59" i="44" s="1"/>
  <c r="Z59" i="44" s="1"/>
  <c r="V59" i="44"/>
  <c r="U59" i="44"/>
  <c r="M59" i="44"/>
  <c r="K59" i="44"/>
  <c r="J59" i="44"/>
  <c r="I59" i="44"/>
  <c r="G59" i="44"/>
  <c r="X58" i="44"/>
  <c r="Y58" i="44" s="1"/>
  <c r="Z58" i="44" s="1"/>
  <c r="AA58" i="44" s="1"/>
  <c r="AB58" i="44" s="1"/>
  <c r="V58" i="44"/>
  <c r="U58" i="44"/>
  <c r="M58" i="44"/>
  <c r="K58" i="44"/>
  <c r="L62" i="44" s="1"/>
  <c r="J58" i="44"/>
  <c r="I58" i="44"/>
  <c r="G58" i="44"/>
  <c r="Z57" i="44"/>
  <c r="Y57" i="44"/>
  <c r="X57" i="44"/>
  <c r="U57" i="44"/>
  <c r="V57" i="44" s="1"/>
  <c r="AA57" i="44" s="1"/>
  <c r="AB57" i="44" s="1"/>
  <c r="M57" i="44"/>
  <c r="L57" i="44"/>
  <c r="K57" i="44"/>
  <c r="L61" i="44" s="1"/>
  <c r="J57" i="44"/>
  <c r="I57" i="44"/>
  <c r="G57" i="44"/>
  <c r="Z56" i="44"/>
  <c r="Y56" i="44"/>
  <c r="X56" i="44"/>
  <c r="U56" i="44"/>
  <c r="V56" i="44" s="1"/>
  <c r="AA56" i="44" s="1"/>
  <c r="AB56" i="44" s="1"/>
  <c r="M56" i="44"/>
  <c r="L56" i="44"/>
  <c r="K56" i="44"/>
  <c r="J56" i="44"/>
  <c r="I56" i="44"/>
  <c r="G56" i="44"/>
  <c r="AB55" i="44"/>
  <c r="X55" i="44"/>
  <c r="Y55" i="44" s="1"/>
  <c r="Z55" i="44" s="1"/>
  <c r="AA55" i="44" s="1"/>
  <c r="U55" i="44"/>
  <c r="V55" i="44" s="1"/>
  <c r="M55" i="44"/>
  <c r="L55" i="44"/>
  <c r="K55" i="44"/>
  <c r="J55" i="44"/>
  <c r="Z54" i="44"/>
  <c r="AA54" i="44" s="1"/>
  <c r="AB54" i="44" s="1"/>
  <c r="Y54" i="44"/>
  <c r="X54" i="44"/>
  <c r="U54" i="44"/>
  <c r="V54" i="44" s="1"/>
  <c r="M54" i="44"/>
  <c r="K54" i="44"/>
  <c r="J54" i="44"/>
  <c r="H54" i="44"/>
  <c r="F54" i="44"/>
  <c r="X53" i="44"/>
  <c r="Y53" i="44" s="1"/>
  <c r="Z53" i="44" s="1"/>
  <c r="AA53" i="44" s="1"/>
  <c r="AB53" i="44" s="1"/>
  <c r="U53" i="44"/>
  <c r="V53" i="44" s="1"/>
  <c r="M53" i="44"/>
  <c r="K53" i="44"/>
  <c r="J53" i="44"/>
  <c r="H53" i="44"/>
  <c r="F53" i="44"/>
  <c r="X52" i="44"/>
  <c r="Y52" i="44" s="1"/>
  <c r="Z52" i="44" s="1"/>
  <c r="U52" i="44"/>
  <c r="V52" i="44" s="1"/>
  <c r="AA52" i="44" s="1"/>
  <c r="AB52" i="44" s="1"/>
  <c r="M52" i="44"/>
  <c r="K52" i="44"/>
  <c r="J52" i="44"/>
  <c r="H52" i="44"/>
  <c r="F52" i="44"/>
  <c r="X51" i="44"/>
  <c r="Y51" i="44" s="1"/>
  <c r="Z51" i="44" s="1"/>
  <c r="U51" i="44"/>
  <c r="V51" i="44" s="1"/>
  <c r="AA51" i="44" s="1"/>
  <c r="AB51" i="44" s="1"/>
  <c r="M51" i="44"/>
  <c r="K51" i="44"/>
  <c r="J51" i="44"/>
  <c r="H51" i="44"/>
  <c r="F51" i="44"/>
  <c r="Y50" i="44"/>
  <c r="Z50" i="44" s="1"/>
  <c r="X50" i="44"/>
  <c r="V50" i="44"/>
  <c r="U50" i="44"/>
  <c r="M50" i="44"/>
  <c r="L50" i="44"/>
  <c r="K50" i="44"/>
  <c r="L54" i="44" s="1"/>
  <c r="J50" i="44"/>
  <c r="H50" i="44"/>
  <c r="F50" i="44"/>
  <c r="X49" i="44"/>
  <c r="Y49" i="44" s="1"/>
  <c r="Z49" i="44" s="1"/>
  <c r="U49" i="44"/>
  <c r="V49" i="44" s="1"/>
  <c r="M49" i="44"/>
  <c r="K49" i="44"/>
  <c r="J49" i="44"/>
  <c r="H49" i="44"/>
  <c r="F49" i="44"/>
  <c r="Y48" i="44"/>
  <c r="Z48" i="44" s="1"/>
  <c r="X48" i="44"/>
  <c r="V48" i="44"/>
  <c r="U48" i="44"/>
  <c r="M48" i="44"/>
  <c r="K48" i="44"/>
  <c r="J48" i="44"/>
  <c r="H48" i="44"/>
  <c r="F48" i="44"/>
  <c r="Z47" i="44"/>
  <c r="X47" i="44"/>
  <c r="Y47" i="44" s="1"/>
  <c r="V47" i="44"/>
  <c r="AA47" i="44" s="1"/>
  <c r="AB47" i="44" s="1"/>
  <c r="U47" i="44"/>
  <c r="M47" i="44"/>
  <c r="K47" i="44"/>
  <c r="J47" i="44"/>
  <c r="H47" i="44"/>
  <c r="F47" i="44"/>
  <c r="X46" i="44"/>
  <c r="Y46" i="44" s="1"/>
  <c r="Z46" i="44" s="1"/>
  <c r="U46" i="44"/>
  <c r="V46" i="44" s="1"/>
  <c r="M46" i="44"/>
  <c r="K46" i="44"/>
  <c r="J46" i="44"/>
  <c r="H46" i="44"/>
  <c r="F46" i="44"/>
  <c r="X45" i="44"/>
  <c r="Y45" i="44" s="1"/>
  <c r="Z45" i="44" s="1"/>
  <c r="V45" i="44"/>
  <c r="U45" i="44"/>
  <c r="M45" i="44"/>
  <c r="K45" i="44"/>
  <c r="J45" i="44"/>
  <c r="H45" i="44"/>
  <c r="F45" i="44"/>
  <c r="AA44" i="44"/>
  <c r="AB44" i="44" s="1"/>
  <c r="Z44" i="44"/>
  <c r="Y44" i="44"/>
  <c r="X44" i="44"/>
  <c r="U44" i="44"/>
  <c r="V44" i="44" s="1"/>
  <c r="M44" i="44"/>
  <c r="K44" i="44"/>
  <c r="L48" i="44" s="1"/>
  <c r="J44" i="44"/>
  <c r="H44" i="44"/>
  <c r="F44" i="44"/>
  <c r="Z43" i="44"/>
  <c r="AA43" i="44" s="1"/>
  <c r="AB43" i="44" s="1"/>
  <c r="Y43" i="44"/>
  <c r="X43" i="44"/>
  <c r="U43" i="44"/>
  <c r="V43" i="44" s="1"/>
  <c r="M43" i="44"/>
  <c r="K43" i="44"/>
  <c r="L47" i="44" s="1"/>
  <c r="J43" i="44"/>
  <c r="H43" i="44"/>
  <c r="F43" i="44"/>
  <c r="Z42" i="44"/>
  <c r="X42" i="44"/>
  <c r="Y42" i="44" s="1"/>
  <c r="U42" i="44"/>
  <c r="V42" i="44" s="1"/>
  <c r="AA42" i="44" s="1"/>
  <c r="AB42" i="44" s="1"/>
  <c r="M42" i="44"/>
  <c r="K42" i="44"/>
  <c r="J42" i="44"/>
  <c r="H42" i="44"/>
  <c r="F42" i="44"/>
  <c r="X41" i="44"/>
  <c r="Y41" i="44" s="1"/>
  <c r="Z41" i="44" s="1"/>
  <c r="U41" i="44"/>
  <c r="V41" i="44" s="1"/>
  <c r="AA41" i="44" s="1"/>
  <c r="AB41" i="44" s="1"/>
  <c r="M41" i="44"/>
  <c r="K41" i="44"/>
  <c r="J41" i="44"/>
  <c r="H41" i="44"/>
  <c r="F41" i="44"/>
  <c r="AB40" i="44"/>
  <c r="X40" i="44"/>
  <c r="Y40" i="44" s="1"/>
  <c r="Z40" i="44" s="1"/>
  <c r="V40" i="44"/>
  <c r="AA40" i="44" s="1"/>
  <c r="U40" i="44"/>
  <c r="M40" i="44"/>
  <c r="K40" i="44"/>
  <c r="L44" i="44" s="1"/>
  <c r="J40" i="44"/>
  <c r="H40" i="44"/>
  <c r="F40" i="44"/>
  <c r="X39" i="44"/>
  <c r="Y39" i="44" s="1"/>
  <c r="Z39" i="44" s="1"/>
  <c r="V39" i="44"/>
  <c r="AA39" i="44" s="1"/>
  <c r="AB39" i="44" s="1"/>
  <c r="U39" i="44"/>
  <c r="M39" i="44"/>
  <c r="K39" i="44"/>
  <c r="J39" i="44"/>
  <c r="H39" i="44"/>
  <c r="F39" i="44"/>
  <c r="Y38" i="44"/>
  <c r="Z38" i="44" s="1"/>
  <c r="X38" i="44"/>
  <c r="V38" i="44"/>
  <c r="U38" i="44"/>
  <c r="M38" i="44"/>
  <c r="K38" i="44"/>
  <c r="L42" i="44" s="1"/>
  <c r="J38" i="44"/>
  <c r="H38" i="44"/>
  <c r="F38" i="44"/>
  <c r="Y37" i="44"/>
  <c r="Z37" i="44" s="1"/>
  <c r="X37" i="44"/>
  <c r="U37" i="44"/>
  <c r="V37" i="44" s="1"/>
  <c r="M37" i="44"/>
  <c r="K37" i="44"/>
  <c r="L38" i="44" s="1"/>
  <c r="J37" i="44"/>
  <c r="H37" i="44"/>
  <c r="F37" i="44"/>
  <c r="Y36" i="44"/>
  <c r="Z36" i="44" s="1"/>
  <c r="X36" i="44"/>
  <c r="V36" i="44"/>
  <c r="U36" i="44"/>
  <c r="M36" i="44"/>
  <c r="K36" i="44"/>
  <c r="J36" i="44"/>
  <c r="H36" i="44"/>
  <c r="F36" i="44"/>
  <c r="X35" i="44"/>
  <c r="Y35" i="44" s="1"/>
  <c r="Z35" i="44" s="1"/>
  <c r="V35" i="44"/>
  <c r="U35" i="44"/>
  <c r="M35" i="44"/>
  <c r="K35" i="44"/>
  <c r="J35" i="44"/>
  <c r="H35" i="44"/>
  <c r="F35" i="44"/>
  <c r="X34" i="44"/>
  <c r="Y34" i="44" s="1"/>
  <c r="Z34" i="44" s="1"/>
  <c r="V34" i="44"/>
  <c r="U34" i="44"/>
  <c r="M34" i="44"/>
  <c r="K34" i="44"/>
  <c r="J34" i="44"/>
  <c r="H34" i="44"/>
  <c r="F34" i="44"/>
  <c r="Y33" i="44"/>
  <c r="Z33" i="44" s="1"/>
  <c r="X33" i="44"/>
  <c r="V33" i="44"/>
  <c r="U33" i="44"/>
  <c r="M33" i="44"/>
  <c r="K33" i="44"/>
  <c r="J33" i="44"/>
  <c r="H33" i="44"/>
  <c r="F33" i="44"/>
  <c r="X32" i="44"/>
  <c r="Y32" i="44" s="1"/>
  <c r="Z32" i="44" s="1"/>
  <c r="AA32" i="44" s="1"/>
  <c r="AB32" i="44" s="1"/>
  <c r="U32" i="44"/>
  <c r="V32" i="44" s="1"/>
  <c r="M32" i="44"/>
  <c r="K32" i="44"/>
  <c r="L36" i="44" s="1"/>
  <c r="J32" i="44"/>
  <c r="H32" i="44"/>
  <c r="F32" i="44"/>
  <c r="Y31" i="44"/>
  <c r="Z31" i="44" s="1"/>
  <c r="AA31" i="44" s="1"/>
  <c r="AB31" i="44" s="1"/>
  <c r="X31" i="44"/>
  <c r="U31" i="44"/>
  <c r="V31" i="44" s="1"/>
  <c r="M31" i="44"/>
  <c r="K31" i="44"/>
  <c r="L35" i="44" s="1"/>
  <c r="J31" i="44"/>
  <c r="H31" i="44"/>
  <c r="F31" i="44"/>
  <c r="X30" i="44"/>
  <c r="Y30" i="44" s="1"/>
  <c r="Z30" i="44" s="1"/>
  <c r="AA30" i="44" s="1"/>
  <c r="AB30" i="44" s="1"/>
  <c r="U30" i="44"/>
  <c r="V30" i="44" s="1"/>
  <c r="M30" i="44"/>
  <c r="K30" i="44"/>
  <c r="J30" i="44"/>
  <c r="H30" i="44"/>
  <c r="F30" i="44"/>
  <c r="X29" i="44"/>
  <c r="Y29" i="44" s="1"/>
  <c r="Z29" i="44" s="1"/>
  <c r="AA29" i="44" s="1"/>
  <c r="AB29" i="44" s="1"/>
  <c r="U29" i="44"/>
  <c r="V29" i="44" s="1"/>
  <c r="M29" i="44"/>
  <c r="K29" i="44"/>
  <c r="J29" i="44"/>
  <c r="H29" i="44"/>
  <c r="F29" i="44"/>
  <c r="X28" i="44"/>
  <c r="Y28" i="44" s="1"/>
  <c r="Z28" i="44" s="1"/>
  <c r="U28" i="44"/>
  <c r="V28" i="44" s="1"/>
  <c r="AA28" i="44" s="1"/>
  <c r="AB28" i="44" s="1"/>
  <c r="M28" i="44"/>
  <c r="K28" i="44"/>
  <c r="J28" i="44"/>
  <c r="H28" i="44"/>
  <c r="F28" i="44"/>
  <c r="X27" i="44"/>
  <c r="Y27" i="44" s="1"/>
  <c r="Z27" i="44" s="1"/>
  <c r="U27" i="44"/>
  <c r="V27" i="44" s="1"/>
  <c r="AA27" i="44" s="1"/>
  <c r="AB27" i="44" s="1"/>
  <c r="M27" i="44"/>
  <c r="K27" i="44"/>
  <c r="J27" i="44"/>
  <c r="H27" i="44"/>
  <c r="F27" i="44"/>
  <c r="Y26" i="44"/>
  <c r="Z26" i="44" s="1"/>
  <c r="X26" i="44"/>
  <c r="V26" i="44"/>
  <c r="U26" i="44"/>
  <c r="M26" i="44"/>
  <c r="L26" i="44"/>
  <c r="K26" i="44"/>
  <c r="L30" i="44" s="1"/>
  <c r="J26" i="44"/>
  <c r="H26" i="44"/>
  <c r="F26" i="44"/>
  <c r="X25" i="44"/>
  <c r="Y25" i="44" s="1"/>
  <c r="Z25" i="44" s="1"/>
  <c r="U25" i="44"/>
  <c r="V25" i="44" s="1"/>
  <c r="M25" i="44"/>
  <c r="K25" i="44"/>
  <c r="J25" i="44"/>
  <c r="H25" i="44"/>
  <c r="F25" i="44"/>
  <c r="Y24" i="44"/>
  <c r="Z24" i="44" s="1"/>
  <c r="X24" i="44"/>
  <c r="V24" i="44"/>
  <c r="U24" i="44"/>
  <c r="M24" i="44"/>
  <c r="K24" i="44"/>
  <c r="J24" i="44"/>
  <c r="H24" i="44"/>
  <c r="F24" i="44"/>
  <c r="Z23" i="44"/>
  <c r="X23" i="44"/>
  <c r="Y23" i="44" s="1"/>
  <c r="V23" i="44"/>
  <c r="AA23" i="44" s="1"/>
  <c r="AB23" i="44" s="1"/>
  <c r="U23" i="44"/>
  <c r="M23" i="44"/>
  <c r="K23" i="44"/>
  <c r="J23" i="44"/>
  <c r="H23" i="44"/>
  <c r="F23" i="44"/>
  <c r="X22" i="44"/>
  <c r="Y22" i="44" s="1"/>
  <c r="Z22" i="44" s="1"/>
  <c r="U22" i="44"/>
  <c r="V22" i="44" s="1"/>
  <c r="AA22" i="44" s="1"/>
  <c r="AB22" i="44" s="1"/>
  <c r="M22" i="44"/>
  <c r="K22" i="44"/>
  <c r="J22" i="44"/>
  <c r="H22" i="44"/>
  <c r="F22" i="44"/>
  <c r="X21" i="44"/>
  <c r="Y21" i="44" s="1"/>
  <c r="Z21" i="44" s="1"/>
  <c r="AA21" i="44" s="1"/>
  <c r="AB21" i="44" s="1"/>
  <c r="U21" i="44"/>
  <c r="V21" i="44" s="1"/>
  <c r="M21" i="44"/>
  <c r="K21" i="44"/>
  <c r="J21" i="44"/>
  <c r="H21" i="44"/>
  <c r="F21" i="44"/>
  <c r="X20" i="44"/>
  <c r="Y20" i="44" s="1"/>
  <c r="Z20" i="44" s="1"/>
  <c r="U20" i="44"/>
  <c r="V20" i="44" s="1"/>
  <c r="AA20" i="44" s="1"/>
  <c r="AB20" i="44" s="1"/>
  <c r="M20" i="44"/>
  <c r="K20" i="44"/>
  <c r="L21" i="44" s="1"/>
  <c r="J20" i="44"/>
  <c r="H20" i="44"/>
  <c r="F20" i="44"/>
  <c r="AA19" i="44"/>
  <c r="AB19" i="44" s="1"/>
  <c r="Z19" i="44"/>
  <c r="Y19" i="44"/>
  <c r="X19" i="44"/>
  <c r="V19" i="44"/>
  <c r="U19" i="44"/>
  <c r="M19" i="44"/>
  <c r="K19" i="44"/>
  <c r="J19" i="44"/>
  <c r="H19" i="44"/>
  <c r="F19" i="44"/>
  <c r="X18" i="44"/>
  <c r="Y18" i="44" s="1"/>
  <c r="Z18" i="44" s="1"/>
  <c r="AA18" i="44" s="1"/>
  <c r="AB18" i="44" s="1"/>
  <c r="U18" i="44"/>
  <c r="V18" i="44" s="1"/>
  <c r="O18" i="44"/>
  <c r="M18" i="44"/>
  <c r="K18" i="44"/>
  <c r="J18" i="44"/>
  <c r="H18" i="44"/>
  <c r="F18" i="44"/>
  <c r="X17" i="44"/>
  <c r="Y17" i="44" s="1"/>
  <c r="Z17" i="44" s="1"/>
  <c r="AA17" i="44" s="1"/>
  <c r="AB17" i="44" s="1"/>
  <c r="U17" i="44"/>
  <c r="V17" i="44" s="1"/>
  <c r="Q17" i="44"/>
  <c r="M17" i="44"/>
  <c r="K17" i="44"/>
  <c r="J17" i="44"/>
  <c r="H17" i="44"/>
  <c r="F17" i="44"/>
  <c r="X16" i="44"/>
  <c r="Y16" i="44" s="1"/>
  <c r="Z16" i="44" s="1"/>
  <c r="U16" i="44"/>
  <c r="V16" i="44" s="1"/>
  <c r="AA16" i="44" s="1"/>
  <c r="AB16" i="44" s="1"/>
  <c r="R16" i="44"/>
  <c r="Q16" i="44"/>
  <c r="O16" i="44"/>
  <c r="M16" i="44"/>
  <c r="K16" i="44"/>
  <c r="L20" i="44" s="1"/>
  <c r="J16" i="44"/>
  <c r="H16" i="44"/>
  <c r="F16" i="44"/>
  <c r="Y15" i="44"/>
  <c r="Z15" i="44" s="1"/>
  <c r="X15" i="44"/>
  <c r="V15" i="44"/>
  <c r="AA15" i="44" s="1"/>
  <c r="AB15" i="44" s="1"/>
  <c r="U15" i="44"/>
  <c r="R15" i="44"/>
  <c r="Q15" i="44"/>
  <c r="O15" i="44"/>
  <c r="M15" i="44"/>
  <c r="K15" i="44"/>
  <c r="L19" i="44" s="1"/>
  <c r="J15" i="44"/>
  <c r="H15" i="44"/>
  <c r="F15" i="44"/>
  <c r="Y14" i="44"/>
  <c r="Z14" i="44" s="1"/>
  <c r="AA14" i="44" s="1"/>
  <c r="AB14" i="44" s="1"/>
  <c r="X14" i="44"/>
  <c r="V14" i="44"/>
  <c r="U14" i="44"/>
  <c r="Q14" i="44"/>
  <c r="M14" i="44"/>
  <c r="K14" i="44"/>
  <c r="L18" i="44" s="1"/>
  <c r="J14" i="44"/>
  <c r="H14" i="44"/>
  <c r="F14" i="44"/>
  <c r="AA13" i="44"/>
  <c r="AB13" i="44" s="1"/>
  <c r="Z13" i="44"/>
  <c r="Y13" i="44"/>
  <c r="X13" i="44"/>
  <c r="U13" i="44"/>
  <c r="V13" i="44" s="1"/>
  <c r="R13" i="44"/>
  <c r="M13" i="44"/>
  <c r="K13" i="44"/>
  <c r="J13" i="44"/>
  <c r="H13" i="44"/>
  <c r="F13" i="44"/>
  <c r="AB12" i="44"/>
  <c r="X12" i="44"/>
  <c r="Y12" i="44" s="1"/>
  <c r="Z12" i="44" s="1"/>
  <c r="V12" i="44"/>
  <c r="AA12" i="44" s="1"/>
  <c r="U12" i="44"/>
  <c r="Q12" i="44"/>
  <c r="M12" i="44"/>
  <c r="K12" i="44"/>
  <c r="L16" i="44" s="1"/>
  <c r="J12" i="44"/>
  <c r="H12" i="44"/>
  <c r="F12" i="44"/>
  <c r="X11" i="44"/>
  <c r="Y11" i="44" s="1"/>
  <c r="Z11" i="44" s="1"/>
  <c r="V11" i="44"/>
  <c r="U11" i="44"/>
  <c r="Q11" i="44"/>
  <c r="M11" i="44"/>
  <c r="K11" i="44"/>
  <c r="L12" i="44" s="1"/>
  <c r="J11" i="44"/>
  <c r="H11" i="44"/>
  <c r="F11" i="44"/>
  <c r="Y10" i="44"/>
  <c r="Z10" i="44" s="1"/>
  <c r="AA10" i="44" s="1"/>
  <c r="AB10" i="44" s="1"/>
  <c r="X10" i="44"/>
  <c r="V10" i="44"/>
  <c r="U10" i="44"/>
  <c r="M10" i="44"/>
  <c r="L10" i="44"/>
  <c r="K10" i="44"/>
  <c r="J10" i="44"/>
  <c r="H10" i="44"/>
  <c r="F10" i="44"/>
  <c r="Z9" i="44"/>
  <c r="X9" i="44"/>
  <c r="Y9" i="44" s="1"/>
  <c r="V9" i="44"/>
  <c r="AA9" i="44" s="1"/>
  <c r="AB9" i="44" s="1"/>
  <c r="U9" i="44"/>
  <c r="M9" i="44"/>
  <c r="K9" i="44"/>
  <c r="J9" i="44"/>
  <c r="H9" i="44"/>
  <c r="F9" i="44"/>
  <c r="X8" i="44"/>
  <c r="Y8" i="44" s="1"/>
  <c r="Z8" i="44" s="1"/>
  <c r="U8" i="44"/>
  <c r="V8" i="44" s="1"/>
  <c r="AA8" i="44" s="1"/>
  <c r="AB8" i="44" s="1"/>
  <c r="M8" i="44"/>
  <c r="K8" i="44"/>
  <c r="J8" i="44"/>
  <c r="H8" i="44"/>
  <c r="F8" i="44"/>
  <c r="Y7" i="44"/>
  <c r="Z7" i="44" s="1"/>
  <c r="X7" i="44"/>
  <c r="V7" i="44"/>
  <c r="U7" i="44"/>
  <c r="M7" i="44"/>
  <c r="K7" i="44"/>
  <c r="J7" i="44"/>
  <c r="H7" i="44"/>
  <c r="F7" i="44"/>
  <c r="X6" i="44"/>
  <c r="Y6" i="44" s="1"/>
  <c r="Z6" i="44" s="1"/>
  <c r="AA6" i="44" s="1"/>
  <c r="AB6" i="44" s="1"/>
  <c r="V6" i="44"/>
  <c r="U6" i="44"/>
  <c r="Q6" i="44"/>
  <c r="M6" i="44"/>
  <c r="K6" i="44"/>
  <c r="J6" i="44"/>
  <c r="H6" i="44"/>
  <c r="F6" i="44"/>
  <c r="Y5" i="44"/>
  <c r="Z5" i="44" s="1"/>
  <c r="X5" i="44"/>
  <c r="U5" i="44"/>
  <c r="V5" i="44" s="1"/>
  <c r="Q5" i="44"/>
  <c r="M5" i="44"/>
  <c r="K5" i="44"/>
  <c r="L9" i="44" s="1"/>
  <c r="J5" i="44"/>
  <c r="H5" i="44"/>
  <c r="F5" i="44"/>
  <c r="Z4" i="44"/>
  <c r="Y4" i="44"/>
  <c r="X4" i="44"/>
  <c r="U4" i="44"/>
  <c r="V4" i="44" s="1"/>
  <c r="AA4" i="44" s="1"/>
  <c r="AB4" i="44" s="1"/>
  <c r="Q4" i="44"/>
  <c r="O4" i="44"/>
  <c r="M4" i="44"/>
  <c r="K4" i="44"/>
  <c r="L8" i="44" s="1"/>
  <c r="J4" i="44"/>
  <c r="H4" i="44"/>
  <c r="F4" i="44"/>
  <c r="X3" i="44"/>
  <c r="Y3" i="44" s="1"/>
  <c r="Z3" i="44" s="1"/>
  <c r="V3" i="44"/>
  <c r="AA3" i="44" s="1"/>
  <c r="AB3" i="44" s="1"/>
  <c r="U3" i="44"/>
  <c r="Q3" i="44"/>
  <c r="O3" i="44"/>
  <c r="M3" i="44"/>
  <c r="K3" i="44"/>
  <c r="L7" i="44" s="1"/>
  <c r="J3" i="44"/>
  <c r="H3" i="44"/>
  <c r="F3" i="44"/>
  <c r="X2" i="44"/>
  <c r="Y2" i="44" s="1"/>
  <c r="Z2" i="44" s="1"/>
  <c r="V2" i="44"/>
  <c r="U2" i="44"/>
  <c r="Q2" i="44"/>
  <c r="M2" i="44"/>
  <c r="H2" i="44"/>
  <c r="F2" i="44"/>
  <c r="Q1" i="44"/>
  <c r="Y113" i="43"/>
  <c r="Z113" i="43" s="1"/>
  <c r="X113" i="43"/>
  <c r="V113" i="43"/>
  <c r="U113" i="43"/>
  <c r="M113" i="43"/>
  <c r="K113" i="43"/>
  <c r="J113" i="43"/>
  <c r="I113" i="43"/>
  <c r="G113" i="43"/>
  <c r="Z112" i="43"/>
  <c r="AA112" i="43" s="1"/>
  <c r="AB112" i="43" s="1"/>
  <c r="Y112" i="43"/>
  <c r="X112" i="43"/>
  <c r="U112" i="43"/>
  <c r="V112" i="43" s="1"/>
  <c r="M112" i="43"/>
  <c r="L112" i="43"/>
  <c r="K112" i="43"/>
  <c r="L113" i="43" s="1"/>
  <c r="J112" i="43"/>
  <c r="I112" i="43"/>
  <c r="G112" i="43"/>
  <c r="Z111" i="43"/>
  <c r="Y111" i="43"/>
  <c r="X111" i="43"/>
  <c r="U111" i="43"/>
  <c r="V111" i="43" s="1"/>
  <c r="M111" i="43"/>
  <c r="K111" i="43"/>
  <c r="J111" i="43"/>
  <c r="I111" i="43"/>
  <c r="G111" i="43"/>
  <c r="Z110" i="43"/>
  <c r="X110" i="43"/>
  <c r="Y110" i="43" s="1"/>
  <c r="U110" i="43"/>
  <c r="V110" i="43" s="1"/>
  <c r="AA110" i="43" s="1"/>
  <c r="AB110" i="43" s="1"/>
  <c r="M110" i="43"/>
  <c r="K110" i="43"/>
  <c r="J110" i="43"/>
  <c r="I110" i="43"/>
  <c r="G110" i="43"/>
  <c r="Y109" i="43"/>
  <c r="Z109" i="43" s="1"/>
  <c r="X109" i="43"/>
  <c r="V109" i="43"/>
  <c r="U109" i="43"/>
  <c r="M109" i="43"/>
  <c r="K109" i="43"/>
  <c r="J109" i="43"/>
  <c r="I109" i="43"/>
  <c r="G109" i="43"/>
  <c r="X108" i="43"/>
  <c r="Y108" i="43" s="1"/>
  <c r="Z108" i="43" s="1"/>
  <c r="V108" i="43"/>
  <c r="U108" i="43"/>
  <c r="M108" i="43"/>
  <c r="K108" i="43"/>
  <c r="J108" i="43"/>
  <c r="I108" i="43"/>
  <c r="G108" i="43"/>
  <c r="X107" i="43"/>
  <c r="Y107" i="43" s="1"/>
  <c r="Z107" i="43" s="1"/>
  <c r="AA107" i="43" s="1"/>
  <c r="AB107" i="43" s="1"/>
  <c r="V107" i="43"/>
  <c r="U107" i="43"/>
  <c r="M107" i="43"/>
  <c r="K107" i="43"/>
  <c r="L111" i="43" s="1"/>
  <c r="J107" i="43"/>
  <c r="I107" i="43"/>
  <c r="G107" i="43"/>
  <c r="Y106" i="43"/>
  <c r="Z106" i="43" s="1"/>
  <c r="X106" i="43"/>
  <c r="U106" i="43"/>
  <c r="V106" i="43" s="1"/>
  <c r="AA106" i="43" s="1"/>
  <c r="AB106" i="43" s="1"/>
  <c r="M106" i="43"/>
  <c r="K106" i="43"/>
  <c r="L110" i="43" s="1"/>
  <c r="J106" i="43"/>
  <c r="I106" i="43"/>
  <c r="G106" i="43"/>
  <c r="Z105" i="43"/>
  <c r="Y105" i="43"/>
  <c r="X105" i="43"/>
  <c r="U105" i="43"/>
  <c r="V105" i="43" s="1"/>
  <c r="AA105" i="43" s="1"/>
  <c r="AB105" i="43" s="1"/>
  <c r="M105" i="43"/>
  <c r="K105" i="43"/>
  <c r="J105" i="43"/>
  <c r="I105" i="43"/>
  <c r="G105" i="43"/>
  <c r="X104" i="43"/>
  <c r="Y104" i="43" s="1"/>
  <c r="Z104" i="43" s="1"/>
  <c r="U104" i="43"/>
  <c r="V104" i="43" s="1"/>
  <c r="AA104" i="43" s="1"/>
  <c r="AB104" i="43" s="1"/>
  <c r="M104" i="43"/>
  <c r="K104" i="43"/>
  <c r="J104" i="43"/>
  <c r="I104" i="43"/>
  <c r="G104" i="43"/>
  <c r="AB103" i="43"/>
  <c r="X103" i="43"/>
  <c r="Y103" i="43" s="1"/>
  <c r="Z103" i="43" s="1"/>
  <c r="V103" i="43"/>
  <c r="AA103" i="43" s="1"/>
  <c r="U103" i="43"/>
  <c r="M103" i="43"/>
  <c r="K103" i="43"/>
  <c r="J103" i="43"/>
  <c r="I103" i="43"/>
  <c r="G103" i="43"/>
  <c r="X102" i="43"/>
  <c r="Y102" i="43" s="1"/>
  <c r="Z102" i="43" s="1"/>
  <c r="U102" i="43"/>
  <c r="V102" i="43" s="1"/>
  <c r="AA102" i="43" s="1"/>
  <c r="AB102" i="43" s="1"/>
  <c r="M102" i="43"/>
  <c r="K102" i="43"/>
  <c r="J102" i="43"/>
  <c r="I102" i="43"/>
  <c r="G102" i="43"/>
  <c r="X101" i="43"/>
  <c r="Y101" i="43" s="1"/>
  <c r="Z101" i="43" s="1"/>
  <c r="V101" i="43"/>
  <c r="U101" i="43"/>
  <c r="M101" i="43"/>
  <c r="K101" i="43"/>
  <c r="L102" i="43" s="1"/>
  <c r="J101" i="43"/>
  <c r="I101" i="43"/>
  <c r="G101" i="43"/>
  <c r="X100" i="43"/>
  <c r="Y100" i="43" s="1"/>
  <c r="Z100" i="43" s="1"/>
  <c r="AA100" i="43" s="1"/>
  <c r="AB100" i="43" s="1"/>
  <c r="U100" i="43"/>
  <c r="V100" i="43" s="1"/>
  <c r="M100" i="43"/>
  <c r="L100" i="43"/>
  <c r="K100" i="43"/>
  <c r="J100" i="43"/>
  <c r="I100" i="43"/>
  <c r="G100" i="43"/>
  <c r="AA99" i="43"/>
  <c r="AB99" i="43" s="1"/>
  <c r="Z99" i="43"/>
  <c r="Y99" i="43"/>
  <c r="X99" i="43"/>
  <c r="V99" i="43"/>
  <c r="U99" i="43"/>
  <c r="M99" i="43"/>
  <c r="L99" i="43"/>
  <c r="K99" i="43"/>
  <c r="J99" i="43"/>
  <c r="I99" i="43"/>
  <c r="G99" i="43"/>
  <c r="X98" i="43"/>
  <c r="Y98" i="43" s="1"/>
  <c r="Z98" i="43" s="1"/>
  <c r="V98" i="43"/>
  <c r="U98" i="43"/>
  <c r="M98" i="43"/>
  <c r="K98" i="43"/>
  <c r="J98" i="43"/>
  <c r="I98" i="43"/>
  <c r="G98" i="43"/>
  <c r="Y97" i="43"/>
  <c r="Z97" i="43" s="1"/>
  <c r="X97" i="43"/>
  <c r="U97" i="43"/>
  <c r="V97" i="43" s="1"/>
  <c r="AA97" i="43" s="1"/>
  <c r="AB97" i="43" s="1"/>
  <c r="M97" i="43"/>
  <c r="K97" i="43"/>
  <c r="J97" i="43"/>
  <c r="I97" i="43"/>
  <c r="G97" i="43"/>
  <c r="Z96" i="43"/>
  <c r="Y96" i="43"/>
  <c r="X96" i="43"/>
  <c r="V96" i="43"/>
  <c r="U96" i="43"/>
  <c r="M96" i="43"/>
  <c r="K96" i="43"/>
  <c r="J96" i="43"/>
  <c r="I96" i="43"/>
  <c r="G96" i="43"/>
  <c r="AA95" i="43"/>
  <c r="AB95" i="43" s="1"/>
  <c r="X95" i="43"/>
  <c r="Y95" i="43" s="1"/>
  <c r="Z95" i="43" s="1"/>
  <c r="V95" i="43"/>
  <c r="U95" i="43"/>
  <c r="M95" i="43"/>
  <c r="L95" i="43"/>
  <c r="K95" i="43"/>
  <c r="J95" i="43"/>
  <c r="I95" i="43"/>
  <c r="G95" i="43"/>
  <c r="AA94" i="43"/>
  <c r="AB94" i="43" s="1"/>
  <c r="Y94" i="43"/>
  <c r="Z94" i="43" s="1"/>
  <c r="X94" i="43"/>
  <c r="U94" i="43"/>
  <c r="V94" i="43" s="1"/>
  <c r="M94" i="43"/>
  <c r="K94" i="43"/>
  <c r="L98" i="43" s="1"/>
  <c r="J94" i="43"/>
  <c r="I94" i="43"/>
  <c r="G94" i="43"/>
  <c r="AA93" i="43"/>
  <c r="AB93" i="43" s="1"/>
  <c r="Z93" i="43"/>
  <c r="Y93" i="43"/>
  <c r="X93" i="43"/>
  <c r="U93" i="43"/>
  <c r="V93" i="43" s="1"/>
  <c r="M93" i="43"/>
  <c r="K93" i="43"/>
  <c r="J93" i="43"/>
  <c r="I93" i="43"/>
  <c r="G93" i="43"/>
  <c r="X92" i="43"/>
  <c r="Y92" i="43" s="1"/>
  <c r="Z92" i="43" s="1"/>
  <c r="V92" i="43"/>
  <c r="AA92" i="43" s="1"/>
  <c r="AB92" i="43" s="1"/>
  <c r="U92" i="43"/>
  <c r="M92" i="43"/>
  <c r="K92" i="43"/>
  <c r="J92" i="43"/>
  <c r="I92" i="43"/>
  <c r="G92" i="43"/>
  <c r="X91" i="43"/>
  <c r="Y91" i="43" s="1"/>
  <c r="Z91" i="43" s="1"/>
  <c r="U91" i="43"/>
  <c r="V91" i="43" s="1"/>
  <c r="AA91" i="43" s="1"/>
  <c r="AB91" i="43" s="1"/>
  <c r="M91" i="43"/>
  <c r="K91" i="43"/>
  <c r="J91" i="43"/>
  <c r="I91" i="43"/>
  <c r="G91" i="43"/>
  <c r="X90" i="43"/>
  <c r="Y90" i="43" s="1"/>
  <c r="Z90" i="43" s="1"/>
  <c r="U90" i="43"/>
  <c r="V90" i="43" s="1"/>
  <c r="AA90" i="43" s="1"/>
  <c r="AB90" i="43" s="1"/>
  <c r="M90" i="43"/>
  <c r="K90" i="43"/>
  <c r="J90" i="43"/>
  <c r="I90" i="43"/>
  <c r="G90" i="43"/>
  <c r="Y89" i="43"/>
  <c r="Z89" i="43" s="1"/>
  <c r="X89" i="43"/>
  <c r="V89" i="43"/>
  <c r="AA89" i="43" s="1"/>
  <c r="AB89" i="43" s="1"/>
  <c r="U89" i="43"/>
  <c r="M89" i="43"/>
  <c r="K89" i="43"/>
  <c r="L90" i="43" s="1"/>
  <c r="J89" i="43"/>
  <c r="I89" i="43"/>
  <c r="G89" i="43"/>
  <c r="Y88" i="43"/>
  <c r="Z88" i="43" s="1"/>
  <c r="X88" i="43"/>
  <c r="U88" i="43"/>
  <c r="V88" i="43" s="1"/>
  <c r="AA88" i="43" s="1"/>
  <c r="AB88" i="43" s="1"/>
  <c r="M88" i="43"/>
  <c r="L88" i="43"/>
  <c r="K88" i="43"/>
  <c r="J88" i="43"/>
  <c r="I88" i="43"/>
  <c r="G88" i="43"/>
  <c r="Y87" i="43"/>
  <c r="Z87" i="43" s="1"/>
  <c r="X87" i="43"/>
  <c r="V87" i="43"/>
  <c r="AA87" i="43" s="1"/>
  <c r="AB87" i="43" s="1"/>
  <c r="U87" i="43"/>
  <c r="M87" i="43"/>
  <c r="K87" i="43"/>
  <c r="J87" i="43"/>
  <c r="I87" i="43"/>
  <c r="G87" i="43"/>
  <c r="Z86" i="43"/>
  <c r="X86" i="43"/>
  <c r="Y86" i="43" s="1"/>
  <c r="V86" i="43"/>
  <c r="AA86" i="43" s="1"/>
  <c r="AB86" i="43" s="1"/>
  <c r="U86" i="43"/>
  <c r="M86" i="43"/>
  <c r="K86" i="43"/>
  <c r="J86" i="43"/>
  <c r="I86" i="43"/>
  <c r="G86" i="43"/>
  <c r="X85" i="43"/>
  <c r="Y85" i="43" s="1"/>
  <c r="Z85" i="43" s="1"/>
  <c r="U85" i="43"/>
  <c r="V85" i="43" s="1"/>
  <c r="AA85" i="43" s="1"/>
  <c r="AB85" i="43" s="1"/>
  <c r="M85" i="43"/>
  <c r="K85" i="43"/>
  <c r="J85" i="43"/>
  <c r="I85" i="43"/>
  <c r="G85" i="43"/>
  <c r="AB84" i="43"/>
  <c r="X84" i="43"/>
  <c r="Y84" i="43" s="1"/>
  <c r="Z84" i="43" s="1"/>
  <c r="V84" i="43"/>
  <c r="AA84" i="43" s="1"/>
  <c r="U84" i="43"/>
  <c r="M84" i="43"/>
  <c r="K84" i="43"/>
  <c r="J84" i="43"/>
  <c r="I84" i="43"/>
  <c r="G84" i="43"/>
  <c r="AA83" i="43"/>
  <c r="AB83" i="43" s="1"/>
  <c r="Z83" i="43"/>
  <c r="Y83" i="43"/>
  <c r="X83" i="43"/>
  <c r="V83" i="43"/>
  <c r="U83" i="43"/>
  <c r="M83" i="43"/>
  <c r="L83" i="43"/>
  <c r="K83" i="43"/>
  <c r="L87" i="43" s="1"/>
  <c r="J83" i="43"/>
  <c r="I83" i="43"/>
  <c r="G83" i="43"/>
  <c r="AA82" i="43"/>
  <c r="AB82" i="43" s="1"/>
  <c r="Z82" i="43"/>
  <c r="Y82" i="43"/>
  <c r="X82" i="43"/>
  <c r="U82" i="43"/>
  <c r="V82" i="43" s="1"/>
  <c r="M82" i="43"/>
  <c r="L82" i="43"/>
  <c r="K82" i="43"/>
  <c r="L86" i="43" s="1"/>
  <c r="J82" i="43"/>
  <c r="I82" i="43"/>
  <c r="G82" i="43"/>
  <c r="AA81" i="43"/>
  <c r="AB81" i="43" s="1"/>
  <c r="Z81" i="43"/>
  <c r="Y81" i="43"/>
  <c r="X81" i="43"/>
  <c r="U81" i="43"/>
  <c r="V81" i="43" s="1"/>
  <c r="M81" i="43"/>
  <c r="K81" i="43"/>
  <c r="J81" i="43"/>
  <c r="I81" i="43"/>
  <c r="G81" i="43"/>
  <c r="AA80" i="43"/>
  <c r="AB80" i="43" s="1"/>
  <c r="X80" i="43"/>
  <c r="Y80" i="43" s="1"/>
  <c r="Z80" i="43" s="1"/>
  <c r="U80" i="43"/>
  <c r="V80" i="43" s="1"/>
  <c r="M80" i="43"/>
  <c r="K80" i="43"/>
  <c r="J80" i="43"/>
  <c r="I80" i="43"/>
  <c r="G80" i="43"/>
  <c r="X79" i="43"/>
  <c r="Y79" i="43" s="1"/>
  <c r="Z79" i="43" s="1"/>
  <c r="V79" i="43"/>
  <c r="AA79" i="43" s="1"/>
  <c r="AB79" i="43" s="1"/>
  <c r="U79" i="43"/>
  <c r="M79" i="43"/>
  <c r="K79" i="43"/>
  <c r="J79" i="43"/>
  <c r="I79" i="43"/>
  <c r="G79" i="43"/>
  <c r="X78" i="43"/>
  <c r="Y78" i="43" s="1"/>
  <c r="Z78" i="43" s="1"/>
  <c r="U78" i="43"/>
  <c r="V78" i="43" s="1"/>
  <c r="AA78" i="43" s="1"/>
  <c r="AB78" i="43" s="1"/>
  <c r="M78" i="43"/>
  <c r="K78" i="43"/>
  <c r="J78" i="43"/>
  <c r="I78" i="43"/>
  <c r="G78" i="43"/>
  <c r="Y77" i="43"/>
  <c r="Z77" i="43" s="1"/>
  <c r="X77" i="43"/>
  <c r="V77" i="43"/>
  <c r="AA77" i="43" s="1"/>
  <c r="AB77" i="43" s="1"/>
  <c r="U77" i="43"/>
  <c r="M77" i="43"/>
  <c r="K77" i="43"/>
  <c r="L77" i="43" s="1"/>
  <c r="J77" i="43"/>
  <c r="I77" i="43"/>
  <c r="G77" i="43"/>
  <c r="AA76" i="43"/>
  <c r="AB76" i="43" s="1"/>
  <c r="Y76" i="43"/>
  <c r="Z76" i="43" s="1"/>
  <c r="X76" i="43"/>
  <c r="U76" i="43"/>
  <c r="V76" i="43" s="1"/>
  <c r="M76" i="43"/>
  <c r="K76" i="43"/>
  <c r="J76" i="43"/>
  <c r="I76" i="43"/>
  <c r="G76" i="43"/>
  <c r="AA75" i="43"/>
  <c r="AB75" i="43" s="1"/>
  <c r="Y75" i="43"/>
  <c r="Z75" i="43" s="1"/>
  <c r="X75" i="43"/>
  <c r="V75" i="43"/>
  <c r="U75" i="43"/>
  <c r="M75" i="43"/>
  <c r="L75" i="43"/>
  <c r="K75" i="43"/>
  <c r="J75" i="43"/>
  <c r="I75" i="43"/>
  <c r="G75" i="43"/>
  <c r="Z74" i="43"/>
  <c r="X74" i="43"/>
  <c r="Y74" i="43" s="1"/>
  <c r="V74" i="43"/>
  <c r="AA74" i="43" s="1"/>
  <c r="AB74" i="43" s="1"/>
  <c r="U74" i="43"/>
  <c r="M74" i="43"/>
  <c r="K74" i="43"/>
  <c r="J74" i="43"/>
  <c r="I74" i="43"/>
  <c r="G74" i="43"/>
  <c r="X73" i="43"/>
  <c r="Y73" i="43" s="1"/>
  <c r="Z73" i="43" s="1"/>
  <c r="U73" i="43"/>
  <c r="V73" i="43" s="1"/>
  <c r="AA73" i="43" s="1"/>
  <c r="AB73" i="43" s="1"/>
  <c r="M73" i="43"/>
  <c r="K73" i="43"/>
  <c r="J73" i="43"/>
  <c r="I73" i="43"/>
  <c r="G73" i="43"/>
  <c r="Y72" i="43"/>
  <c r="Z72" i="43" s="1"/>
  <c r="X72" i="43"/>
  <c r="V72" i="43"/>
  <c r="AA72" i="43" s="1"/>
  <c r="AB72" i="43" s="1"/>
  <c r="U72" i="43"/>
  <c r="M72" i="43"/>
  <c r="K72" i="43"/>
  <c r="J72" i="43"/>
  <c r="I72" i="43"/>
  <c r="G72" i="43"/>
  <c r="AA71" i="43"/>
  <c r="AB71" i="43" s="1"/>
  <c r="X71" i="43"/>
  <c r="Y71" i="43" s="1"/>
  <c r="Z71" i="43" s="1"/>
  <c r="V71" i="43"/>
  <c r="U71" i="43"/>
  <c r="M71" i="43"/>
  <c r="L71" i="43"/>
  <c r="K71" i="43"/>
  <c r="J71" i="43"/>
  <c r="I71" i="43"/>
  <c r="G71" i="43"/>
  <c r="Y70" i="43"/>
  <c r="Z70" i="43" s="1"/>
  <c r="X70" i="43"/>
  <c r="U70" i="43"/>
  <c r="V70" i="43" s="1"/>
  <c r="AA70" i="43" s="1"/>
  <c r="AB70" i="43" s="1"/>
  <c r="M70" i="43"/>
  <c r="L70" i="43"/>
  <c r="K70" i="43"/>
  <c r="L74" i="43" s="1"/>
  <c r="J70" i="43"/>
  <c r="I70" i="43"/>
  <c r="G70" i="43"/>
  <c r="Z69" i="43"/>
  <c r="Y69" i="43"/>
  <c r="X69" i="43"/>
  <c r="U69" i="43"/>
  <c r="V69" i="43" s="1"/>
  <c r="AA69" i="43" s="1"/>
  <c r="AB69" i="43" s="1"/>
  <c r="M69" i="43"/>
  <c r="L69" i="43"/>
  <c r="K69" i="43"/>
  <c r="J69" i="43"/>
  <c r="I69" i="43"/>
  <c r="G69" i="43"/>
  <c r="X68" i="43"/>
  <c r="Y68" i="43" s="1"/>
  <c r="Z68" i="43" s="1"/>
  <c r="V68" i="43"/>
  <c r="AA68" i="43" s="1"/>
  <c r="AB68" i="43" s="1"/>
  <c r="U68" i="43"/>
  <c r="M68" i="43"/>
  <c r="K68" i="43"/>
  <c r="J68" i="43"/>
  <c r="I68" i="43"/>
  <c r="G68" i="43"/>
  <c r="X67" i="43"/>
  <c r="Y67" i="43" s="1"/>
  <c r="Z67" i="43" s="1"/>
  <c r="U67" i="43"/>
  <c r="V67" i="43" s="1"/>
  <c r="AA67" i="43" s="1"/>
  <c r="AB67" i="43" s="1"/>
  <c r="M67" i="43"/>
  <c r="K67" i="43"/>
  <c r="J67" i="43"/>
  <c r="I67" i="43"/>
  <c r="G67" i="43"/>
  <c r="X66" i="43"/>
  <c r="Y66" i="43" s="1"/>
  <c r="Z66" i="43" s="1"/>
  <c r="U66" i="43"/>
  <c r="V66" i="43" s="1"/>
  <c r="AA66" i="43" s="1"/>
  <c r="AB66" i="43" s="1"/>
  <c r="M66" i="43"/>
  <c r="K66" i="43"/>
  <c r="J66" i="43"/>
  <c r="I66" i="43"/>
  <c r="G66" i="43"/>
  <c r="Y65" i="43"/>
  <c r="Z65" i="43" s="1"/>
  <c r="X65" i="43"/>
  <c r="V65" i="43"/>
  <c r="AA65" i="43" s="1"/>
  <c r="AB65" i="43" s="1"/>
  <c r="U65" i="43"/>
  <c r="M65" i="43"/>
  <c r="K65" i="43"/>
  <c r="J65" i="43"/>
  <c r="Y64" i="43"/>
  <c r="Z64" i="43" s="1"/>
  <c r="X64" i="43"/>
  <c r="V64" i="43"/>
  <c r="AA64" i="43" s="1"/>
  <c r="AB64" i="43" s="1"/>
  <c r="U64" i="43"/>
  <c r="M64" i="43"/>
  <c r="K64" i="43"/>
  <c r="L68" i="43" s="1"/>
  <c r="J64" i="43"/>
  <c r="H64" i="43"/>
  <c r="F64" i="43"/>
  <c r="X63" i="43"/>
  <c r="Y63" i="43" s="1"/>
  <c r="Z63" i="43" s="1"/>
  <c r="V63" i="43"/>
  <c r="AA63" i="43" s="1"/>
  <c r="AB63" i="43" s="1"/>
  <c r="U63" i="43"/>
  <c r="M63" i="43"/>
  <c r="K63" i="43"/>
  <c r="J63" i="43"/>
  <c r="H63" i="43"/>
  <c r="F63" i="43"/>
  <c r="AA62" i="43"/>
  <c r="AB62" i="43" s="1"/>
  <c r="X62" i="43"/>
  <c r="Y62" i="43" s="1"/>
  <c r="Z62" i="43" s="1"/>
  <c r="U62" i="43"/>
  <c r="V62" i="43" s="1"/>
  <c r="M62" i="43"/>
  <c r="K62" i="43"/>
  <c r="L63" i="43" s="1"/>
  <c r="J62" i="43"/>
  <c r="H62" i="43"/>
  <c r="F62" i="43"/>
  <c r="AB61" i="43"/>
  <c r="Y61" i="43"/>
  <c r="Z61" i="43" s="1"/>
  <c r="X61" i="43"/>
  <c r="U61" i="43"/>
  <c r="V61" i="43" s="1"/>
  <c r="AA61" i="43" s="1"/>
  <c r="M61" i="43"/>
  <c r="K61" i="43"/>
  <c r="J61" i="43"/>
  <c r="H61" i="43"/>
  <c r="F61" i="43"/>
  <c r="X60" i="43"/>
  <c r="Y60" i="43" s="1"/>
  <c r="Z60" i="43" s="1"/>
  <c r="U60" i="43"/>
  <c r="V60" i="43" s="1"/>
  <c r="AA60" i="43" s="1"/>
  <c r="AB60" i="43" s="1"/>
  <c r="M60" i="43"/>
  <c r="K60" i="43"/>
  <c r="J60" i="43"/>
  <c r="H60" i="43"/>
  <c r="F60" i="43"/>
  <c r="AB59" i="43"/>
  <c r="X59" i="43"/>
  <c r="Y59" i="43" s="1"/>
  <c r="Z59" i="43" s="1"/>
  <c r="V59" i="43"/>
  <c r="AA59" i="43" s="1"/>
  <c r="U59" i="43"/>
  <c r="M59" i="43"/>
  <c r="K59" i="43"/>
  <c r="J59" i="43"/>
  <c r="H59" i="43"/>
  <c r="F59" i="43"/>
  <c r="AB58" i="43"/>
  <c r="Z58" i="43"/>
  <c r="Y58" i="43"/>
  <c r="X58" i="43"/>
  <c r="V58" i="43"/>
  <c r="AA58" i="43" s="1"/>
  <c r="U58" i="43"/>
  <c r="M58" i="43"/>
  <c r="K58" i="43"/>
  <c r="L62" i="43" s="1"/>
  <c r="J58" i="43"/>
  <c r="H58" i="43"/>
  <c r="F58" i="43"/>
  <c r="AA57" i="43"/>
  <c r="AB57" i="43" s="1"/>
  <c r="Y57" i="43"/>
  <c r="Z57" i="43" s="1"/>
  <c r="X57" i="43"/>
  <c r="V57" i="43"/>
  <c r="U57" i="43"/>
  <c r="M57" i="43"/>
  <c r="K57" i="43"/>
  <c r="J57" i="43"/>
  <c r="H57" i="43"/>
  <c r="F57" i="43"/>
  <c r="AA56" i="43"/>
  <c r="AB56" i="43" s="1"/>
  <c r="Z56" i="43"/>
  <c r="Y56" i="43"/>
  <c r="X56" i="43"/>
  <c r="U56" i="43"/>
  <c r="V56" i="43" s="1"/>
  <c r="M56" i="43"/>
  <c r="K56" i="43"/>
  <c r="J56" i="43"/>
  <c r="H56" i="43"/>
  <c r="F56" i="43"/>
  <c r="AA55" i="43"/>
  <c r="AB55" i="43" s="1"/>
  <c r="Z55" i="43"/>
  <c r="Y55" i="43"/>
  <c r="X55" i="43"/>
  <c r="U55" i="43"/>
  <c r="V55" i="43" s="1"/>
  <c r="M55" i="43"/>
  <c r="K55" i="43"/>
  <c r="J55" i="43"/>
  <c r="H55" i="43"/>
  <c r="F55" i="43"/>
  <c r="AA54" i="43"/>
  <c r="AB54" i="43" s="1"/>
  <c r="X54" i="43"/>
  <c r="Y54" i="43" s="1"/>
  <c r="Z54" i="43" s="1"/>
  <c r="V54" i="43"/>
  <c r="U54" i="43"/>
  <c r="M54" i="43"/>
  <c r="K54" i="43"/>
  <c r="J54" i="43"/>
  <c r="H54" i="43"/>
  <c r="F54" i="43"/>
  <c r="X53" i="43"/>
  <c r="Y53" i="43" s="1"/>
  <c r="Z53" i="43" s="1"/>
  <c r="V53" i="43"/>
  <c r="AA53" i="43" s="1"/>
  <c r="AB53" i="43" s="1"/>
  <c r="U53" i="43"/>
  <c r="M53" i="43"/>
  <c r="K53" i="43"/>
  <c r="L57" i="43" s="1"/>
  <c r="J53" i="43"/>
  <c r="H53" i="43"/>
  <c r="F53" i="43"/>
  <c r="Y52" i="43"/>
  <c r="Z52" i="43" s="1"/>
  <c r="X52" i="43"/>
  <c r="V52" i="43"/>
  <c r="U52" i="43"/>
  <c r="M52" i="43"/>
  <c r="K52" i="43"/>
  <c r="J52" i="43"/>
  <c r="H52" i="43"/>
  <c r="F52" i="43"/>
  <c r="X51" i="43"/>
  <c r="Y51" i="43" s="1"/>
  <c r="Z51" i="43" s="1"/>
  <c r="V51" i="43"/>
  <c r="AA51" i="43" s="1"/>
  <c r="AB51" i="43" s="1"/>
  <c r="U51" i="43"/>
  <c r="M51" i="43"/>
  <c r="K51" i="43"/>
  <c r="L52" i="43" s="1"/>
  <c r="J51" i="43"/>
  <c r="H51" i="43"/>
  <c r="F51" i="43"/>
  <c r="AA50" i="43"/>
  <c r="AB50" i="43" s="1"/>
  <c r="X50" i="43"/>
  <c r="Y50" i="43" s="1"/>
  <c r="Z50" i="43" s="1"/>
  <c r="U50" i="43"/>
  <c r="V50" i="43" s="1"/>
  <c r="M50" i="43"/>
  <c r="K50" i="43"/>
  <c r="J50" i="43"/>
  <c r="H50" i="43"/>
  <c r="F50" i="43"/>
  <c r="Z49" i="43"/>
  <c r="Y49" i="43"/>
  <c r="X49" i="43"/>
  <c r="U49" i="43"/>
  <c r="V49" i="43" s="1"/>
  <c r="AA49" i="43" s="1"/>
  <c r="AB49" i="43" s="1"/>
  <c r="M49" i="43"/>
  <c r="K49" i="43"/>
  <c r="J49" i="43"/>
  <c r="H49" i="43"/>
  <c r="F49" i="43"/>
  <c r="X48" i="43"/>
  <c r="Y48" i="43" s="1"/>
  <c r="Z48" i="43" s="1"/>
  <c r="U48" i="43"/>
  <c r="V48" i="43" s="1"/>
  <c r="AA48" i="43" s="1"/>
  <c r="AB48" i="43" s="1"/>
  <c r="M48" i="43"/>
  <c r="K48" i="43"/>
  <c r="J48" i="43"/>
  <c r="H48" i="43"/>
  <c r="F48" i="43"/>
  <c r="Y47" i="43"/>
  <c r="Z47" i="43" s="1"/>
  <c r="X47" i="43"/>
  <c r="V47" i="43"/>
  <c r="AA47" i="43" s="1"/>
  <c r="AB47" i="43" s="1"/>
  <c r="U47" i="43"/>
  <c r="M47" i="43"/>
  <c r="K47" i="43"/>
  <c r="J47" i="43"/>
  <c r="H47" i="43"/>
  <c r="F47" i="43"/>
  <c r="AB46" i="43"/>
  <c r="X46" i="43"/>
  <c r="Y46" i="43" s="1"/>
  <c r="Z46" i="43" s="1"/>
  <c r="V46" i="43"/>
  <c r="AA46" i="43" s="1"/>
  <c r="U46" i="43"/>
  <c r="M46" i="43"/>
  <c r="K46" i="43"/>
  <c r="L50" i="43" s="1"/>
  <c r="J46" i="43"/>
  <c r="H46" i="43"/>
  <c r="F46" i="43"/>
  <c r="X45" i="43"/>
  <c r="Y45" i="43" s="1"/>
  <c r="Z45" i="43" s="1"/>
  <c r="AA45" i="43" s="1"/>
  <c r="AB45" i="43" s="1"/>
  <c r="V45" i="43"/>
  <c r="U45" i="43"/>
  <c r="M45" i="43"/>
  <c r="K45" i="43"/>
  <c r="L49" i="43" s="1"/>
  <c r="J45" i="43"/>
  <c r="H45" i="43"/>
  <c r="F45" i="43"/>
  <c r="Y44" i="43"/>
  <c r="Z44" i="43" s="1"/>
  <c r="AA44" i="43" s="1"/>
  <c r="AB44" i="43" s="1"/>
  <c r="X44" i="43"/>
  <c r="U44" i="43"/>
  <c r="V44" i="43" s="1"/>
  <c r="M44" i="43"/>
  <c r="K44" i="43"/>
  <c r="L48" i="43" s="1"/>
  <c r="J44" i="43"/>
  <c r="H44" i="43"/>
  <c r="F44" i="43"/>
  <c r="AB43" i="43"/>
  <c r="AA43" i="43"/>
  <c r="Z43" i="43"/>
  <c r="Y43" i="43"/>
  <c r="X43" i="43"/>
  <c r="U43" i="43"/>
  <c r="V43" i="43" s="1"/>
  <c r="M43" i="43"/>
  <c r="K43" i="43"/>
  <c r="J43" i="43"/>
  <c r="H43" i="43"/>
  <c r="F43" i="43"/>
  <c r="AB42" i="43"/>
  <c r="X42" i="43"/>
  <c r="Y42" i="43" s="1"/>
  <c r="Z42" i="43" s="1"/>
  <c r="U42" i="43"/>
  <c r="V42" i="43" s="1"/>
  <c r="AA42" i="43" s="1"/>
  <c r="M42" i="43"/>
  <c r="K42" i="43"/>
  <c r="J42" i="43"/>
  <c r="H42" i="43"/>
  <c r="F42" i="43"/>
  <c r="X41" i="43"/>
  <c r="Y41" i="43" s="1"/>
  <c r="Z41" i="43" s="1"/>
  <c r="V41" i="43"/>
  <c r="U41" i="43"/>
  <c r="M41" i="43"/>
  <c r="K41" i="43"/>
  <c r="L45" i="43" s="1"/>
  <c r="J41" i="43"/>
  <c r="H41" i="43"/>
  <c r="F41" i="43"/>
  <c r="Y40" i="43"/>
  <c r="Z40" i="43" s="1"/>
  <c r="X40" i="43"/>
  <c r="U40" i="43"/>
  <c r="V40" i="43" s="1"/>
  <c r="AA40" i="43" s="1"/>
  <c r="AB40" i="43" s="1"/>
  <c r="M40" i="43"/>
  <c r="K40" i="43"/>
  <c r="J40" i="43"/>
  <c r="H40" i="43"/>
  <c r="F40" i="43"/>
  <c r="X39" i="43"/>
  <c r="Y39" i="43" s="1"/>
  <c r="Z39" i="43" s="1"/>
  <c r="V39" i="43"/>
  <c r="U39" i="43"/>
  <c r="M39" i="43"/>
  <c r="K39" i="43"/>
  <c r="L43" i="43" s="1"/>
  <c r="J39" i="43"/>
  <c r="H39" i="43"/>
  <c r="F39" i="43"/>
  <c r="Z38" i="43"/>
  <c r="AA38" i="43" s="1"/>
  <c r="AB38" i="43" s="1"/>
  <c r="X38" i="43"/>
  <c r="Y38" i="43" s="1"/>
  <c r="U38" i="43"/>
  <c r="V38" i="43" s="1"/>
  <c r="M38" i="43"/>
  <c r="K38" i="43"/>
  <c r="J38" i="43"/>
  <c r="H38" i="43"/>
  <c r="F38" i="43"/>
  <c r="Z37" i="43"/>
  <c r="Y37" i="43"/>
  <c r="X37" i="43"/>
  <c r="U37" i="43"/>
  <c r="V37" i="43" s="1"/>
  <c r="M37" i="43"/>
  <c r="L37" i="43"/>
  <c r="K37" i="43"/>
  <c r="J37" i="43"/>
  <c r="H37" i="43"/>
  <c r="F37" i="43"/>
  <c r="X36" i="43"/>
  <c r="Y36" i="43" s="1"/>
  <c r="Z36" i="43" s="1"/>
  <c r="U36" i="43"/>
  <c r="V36" i="43" s="1"/>
  <c r="AA36" i="43" s="1"/>
  <c r="AB36" i="43" s="1"/>
  <c r="M36" i="43"/>
  <c r="K36" i="43"/>
  <c r="J36" i="43"/>
  <c r="H36" i="43"/>
  <c r="F36" i="43"/>
  <c r="Y35" i="43"/>
  <c r="Z35" i="43" s="1"/>
  <c r="X35" i="43"/>
  <c r="V35" i="43"/>
  <c r="U35" i="43"/>
  <c r="M35" i="43"/>
  <c r="K35" i="43"/>
  <c r="J35" i="43"/>
  <c r="H35" i="43"/>
  <c r="F35" i="43"/>
  <c r="X34" i="43"/>
  <c r="Y34" i="43" s="1"/>
  <c r="Z34" i="43" s="1"/>
  <c r="V34" i="43"/>
  <c r="U34" i="43"/>
  <c r="M34" i="43"/>
  <c r="K34" i="43"/>
  <c r="J34" i="43"/>
  <c r="H34" i="43"/>
  <c r="F34" i="43"/>
  <c r="Y33" i="43"/>
  <c r="Z33" i="43" s="1"/>
  <c r="AA33" i="43" s="1"/>
  <c r="AB33" i="43" s="1"/>
  <c r="X33" i="43"/>
  <c r="V33" i="43"/>
  <c r="U33" i="43"/>
  <c r="M33" i="43"/>
  <c r="K33" i="43"/>
  <c r="J33" i="43"/>
  <c r="H33" i="43"/>
  <c r="F33" i="43"/>
  <c r="Z32" i="43"/>
  <c r="AA32" i="43" s="1"/>
  <c r="AB32" i="43" s="1"/>
  <c r="Y32" i="43"/>
  <c r="X32" i="43"/>
  <c r="U32" i="43"/>
  <c r="V32" i="43" s="1"/>
  <c r="M32" i="43"/>
  <c r="K32" i="43"/>
  <c r="L36" i="43" s="1"/>
  <c r="J32" i="43"/>
  <c r="H32" i="43"/>
  <c r="F32" i="43"/>
  <c r="Z31" i="43"/>
  <c r="AA31" i="43" s="1"/>
  <c r="AB31" i="43" s="1"/>
  <c r="Y31" i="43"/>
  <c r="X31" i="43"/>
  <c r="U31" i="43"/>
  <c r="V31" i="43" s="1"/>
  <c r="M31" i="43"/>
  <c r="K31" i="43"/>
  <c r="J31" i="43"/>
  <c r="H31" i="43"/>
  <c r="F31" i="43"/>
  <c r="X30" i="43"/>
  <c r="Y30" i="43" s="1"/>
  <c r="Z30" i="43" s="1"/>
  <c r="U30" i="43"/>
  <c r="V30" i="43" s="1"/>
  <c r="AA30" i="43" s="1"/>
  <c r="AB30" i="43" s="1"/>
  <c r="M30" i="43"/>
  <c r="K30" i="43"/>
  <c r="J30" i="43"/>
  <c r="H30" i="43"/>
  <c r="F30" i="43"/>
  <c r="X29" i="43"/>
  <c r="Y29" i="43" s="1"/>
  <c r="Z29" i="43" s="1"/>
  <c r="U29" i="43"/>
  <c r="V29" i="43" s="1"/>
  <c r="AA29" i="43" s="1"/>
  <c r="AB29" i="43" s="1"/>
  <c r="M29" i="43"/>
  <c r="K29" i="43"/>
  <c r="J29" i="43"/>
  <c r="H29" i="43"/>
  <c r="F29" i="43"/>
  <c r="X28" i="43"/>
  <c r="Y28" i="43" s="1"/>
  <c r="Z28" i="43" s="1"/>
  <c r="V28" i="43"/>
  <c r="AA28" i="43" s="1"/>
  <c r="AB28" i="43" s="1"/>
  <c r="U28" i="43"/>
  <c r="M28" i="43"/>
  <c r="K28" i="43"/>
  <c r="J28" i="43"/>
  <c r="H28" i="43"/>
  <c r="F28" i="43"/>
  <c r="X27" i="43"/>
  <c r="Y27" i="43" s="1"/>
  <c r="Z27" i="43" s="1"/>
  <c r="V27" i="43"/>
  <c r="U27" i="43"/>
  <c r="M27" i="43"/>
  <c r="K27" i="43"/>
  <c r="J27" i="43"/>
  <c r="H27" i="43"/>
  <c r="F27" i="43"/>
  <c r="X26" i="43"/>
  <c r="Y26" i="43" s="1"/>
  <c r="Z26" i="43" s="1"/>
  <c r="U26" i="43"/>
  <c r="V26" i="43" s="1"/>
  <c r="M26" i="43"/>
  <c r="K26" i="43"/>
  <c r="J26" i="43"/>
  <c r="H26" i="43"/>
  <c r="F26" i="43"/>
  <c r="Z25" i="43"/>
  <c r="Y25" i="43"/>
  <c r="X25" i="43"/>
  <c r="U25" i="43"/>
  <c r="V25" i="43" s="1"/>
  <c r="AA25" i="43" s="1"/>
  <c r="AB25" i="43" s="1"/>
  <c r="M25" i="43"/>
  <c r="K25" i="43"/>
  <c r="J25" i="43"/>
  <c r="H25" i="43"/>
  <c r="F25" i="43"/>
  <c r="X24" i="43"/>
  <c r="Y24" i="43" s="1"/>
  <c r="Z24" i="43" s="1"/>
  <c r="V24" i="43"/>
  <c r="U24" i="43"/>
  <c r="M24" i="43"/>
  <c r="K24" i="43"/>
  <c r="J24" i="43"/>
  <c r="H24" i="43"/>
  <c r="F24" i="43"/>
  <c r="AB23" i="43"/>
  <c r="Y23" i="43"/>
  <c r="Z23" i="43" s="1"/>
  <c r="X23" i="43"/>
  <c r="U23" i="43"/>
  <c r="V23" i="43" s="1"/>
  <c r="AA23" i="43" s="1"/>
  <c r="M23" i="43"/>
  <c r="K23" i="43"/>
  <c r="J23" i="43"/>
  <c r="H23" i="43"/>
  <c r="F23" i="43"/>
  <c r="X22" i="43"/>
  <c r="Y22" i="43" s="1"/>
  <c r="Z22" i="43" s="1"/>
  <c r="V22" i="43"/>
  <c r="U22" i="43"/>
  <c r="M22" i="43"/>
  <c r="L22" i="43"/>
  <c r="K22" i="43"/>
  <c r="L26" i="43" s="1"/>
  <c r="J22" i="43"/>
  <c r="H22" i="43"/>
  <c r="F22" i="43"/>
  <c r="Y21" i="43"/>
  <c r="Z21" i="43" s="1"/>
  <c r="AA21" i="43" s="1"/>
  <c r="AB21" i="43" s="1"/>
  <c r="X21" i="43"/>
  <c r="U21" i="43"/>
  <c r="V21" i="43" s="1"/>
  <c r="S21" i="43"/>
  <c r="Q21" i="43" s="1"/>
  <c r="R21" i="43"/>
  <c r="M21" i="43"/>
  <c r="K21" i="43"/>
  <c r="L25" i="43" s="1"/>
  <c r="J21" i="43"/>
  <c r="H21" i="43"/>
  <c r="F21" i="43"/>
  <c r="X20" i="43"/>
  <c r="Y20" i="43" s="1"/>
  <c r="Z20" i="43" s="1"/>
  <c r="U20" i="43"/>
  <c r="V20" i="43" s="1"/>
  <c r="AA20" i="43" s="1"/>
  <c r="AB20" i="43" s="1"/>
  <c r="M20" i="43"/>
  <c r="K20" i="43"/>
  <c r="J20" i="43"/>
  <c r="H20" i="43"/>
  <c r="F20" i="43"/>
  <c r="X19" i="43"/>
  <c r="Y19" i="43" s="1"/>
  <c r="Z19" i="43" s="1"/>
  <c r="V19" i="43"/>
  <c r="AA19" i="43" s="1"/>
  <c r="AB19" i="43" s="1"/>
  <c r="U19" i="43"/>
  <c r="M19" i="43"/>
  <c r="K19" i="43"/>
  <c r="L23" i="43" s="1"/>
  <c r="J19" i="43"/>
  <c r="H19" i="43"/>
  <c r="F19" i="43"/>
  <c r="Y18" i="43"/>
  <c r="Z18" i="43" s="1"/>
  <c r="X18" i="43"/>
  <c r="U18" i="43"/>
  <c r="V18" i="43" s="1"/>
  <c r="O18" i="43"/>
  <c r="M18" i="43"/>
  <c r="K18" i="43"/>
  <c r="J18" i="43"/>
  <c r="H18" i="43"/>
  <c r="F18" i="43"/>
  <c r="X17" i="43"/>
  <c r="Y17" i="43" s="1"/>
  <c r="Z17" i="43" s="1"/>
  <c r="V17" i="43"/>
  <c r="U17" i="43"/>
  <c r="Q17" i="43"/>
  <c r="M17" i="43"/>
  <c r="K17" i="43"/>
  <c r="L21" i="43" s="1"/>
  <c r="J17" i="43"/>
  <c r="H17" i="43"/>
  <c r="F17" i="43"/>
  <c r="X16" i="43"/>
  <c r="Y16" i="43" s="1"/>
  <c r="Z16" i="43" s="1"/>
  <c r="U16" i="43"/>
  <c r="V16" i="43" s="1"/>
  <c r="AA16" i="43" s="1"/>
  <c r="AB16" i="43" s="1"/>
  <c r="Q16" i="43"/>
  <c r="R16" i="43" s="1"/>
  <c r="O16" i="43"/>
  <c r="M16" i="43"/>
  <c r="K16" i="43"/>
  <c r="J16" i="43"/>
  <c r="H16" i="43"/>
  <c r="F16" i="43"/>
  <c r="X15" i="43"/>
  <c r="Y15" i="43" s="1"/>
  <c r="Z15" i="43" s="1"/>
  <c r="V15" i="43"/>
  <c r="U15" i="43"/>
  <c r="R15" i="43"/>
  <c r="Q15" i="43"/>
  <c r="O15" i="43"/>
  <c r="M15" i="43"/>
  <c r="K15" i="43"/>
  <c r="L19" i="43" s="1"/>
  <c r="J15" i="43"/>
  <c r="H15" i="43"/>
  <c r="F15" i="43"/>
  <c r="AB14" i="43"/>
  <c r="AA14" i="43"/>
  <c r="Z14" i="43"/>
  <c r="Y14" i="43"/>
  <c r="X14" i="43"/>
  <c r="U14" i="43"/>
  <c r="V14" i="43" s="1"/>
  <c r="Q14" i="43"/>
  <c r="M14" i="43"/>
  <c r="K14" i="43"/>
  <c r="J14" i="43"/>
  <c r="H14" i="43"/>
  <c r="F14" i="43"/>
  <c r="X13" i="43"/>
  <c r="Y13" i="43" s="1"/>
  <c r="Z13" i="43" s="1"/>
  <c r="V13" i="43"/>
  <c r="AA13" i="43" s="1"/>
  <c r="AB13" i="43" s="1"/>
  <c r="U13" i="43"/>
  <c r="R13" i="43"/>
  <c r="M13" i="43"/>
  <c r="K13" i="43"/>
  <c r="L17" i="43" s="1"/>
  <c r="J13" i="43"/>
  <c r="H13" i="43"/>
  <c r="F13" i="43"/>
  <c r="Z12" i="43"/>
  <c r="Y12" i="43"/>
  <c r="X12" i="43"/>
  <c r="U12" i="43"/>
  <c r="V12" i="43" s="1"/>
  <c r="Q12" i="43"/>
  <c r="M12" i="43"/>
  <c r="K12" i="43"/>
  <c r="L15" i="43" s="1"/>
  <c r="J12" i="43"/>
  <c r="H12" i="43"/>
  <c r="F12" i="43"/>
  <c r="AB11" i="43"/>
  <c r="X11" i="43"/>
  <c r="Y11" i="43" s="1"/>
  <c r="Z11" i="43" s="1"/>
  <c r="AA11" i="43" s="1"/>
  <c r="U11" i="43"/>
  <c r="V11" i="43" s="1"/>
  <c r="Q11" i="43"/>
  <c r="M11" i="43"/>
  <c r="K11" i="43"/>
  <c r="J11" i="43"/>
  <c r="H11" i="43"/>
  <c r="F11" i="43"/>
  <c r="X10" i="43"/>
  <c r="Y10" i="43" s="1"/>
  <c r="Z10" i="43" s="1"/>
  <c r="U10" i="43"/>
  <c r="V10" i="43" s="1"/>
  <c r="AA10" i="43" s="1"/>
  <c r="AB10" i="43" s="1"/>
  <c r="M10" i="43"/>
  <c r="K10" i="43"/>
  <c r="J10" i="43"/>
  <c r="H10" i="43"/>
  <c r="F10" i="43"/>
  <c r="AB9" i="43"/>
  <c r="Y9" i="43"/>
  <c r="Z9" i="43" s="1"/>
  <c r="X9" i="43"/>
  <c r="V9" i="43"/>
  <c r="AA9" i="43" s="1"/>
  <c r="U9" i="43"/>
  <c r="M9" i="43"/>
  <c r="K9" i="43"/>
  <c r="J9" i="43"/>
  <c r="H9" i="43"/>
  <c r="F9" i="43"/>
  <c r="Z8" i="43"/>
  <c r="Y8" i="43"/>
  <c r="X8" i="43"/>
  <c r="V8" i="43"/>
  <c r="U8" i="43"/>
  <c r="M8" i="43"/>
  <c r="K8" i="43"/>
  <c r="L12" i="43" s="1"/>
  <c r="J8" i="43"/>
  <c r="H8" i="43"/>
  <c r="F8" i="43"/>
  <c r="Z7" i="43"/>
  <c r="AA7" i="43" s="1"/>
  <c r="AB7" i="43" s="1"/>
  <c r="Y7" i="43"/>
  <c r="X7" i="43"/>
  <c r="U7" i="43"/>
  <c r="V7" i="43" s="1"/>
  <c r="M7" i="43"/>
  <c r="K7" i="43"/>
  <c r="L11" i="43" s="1"/>
  <c r="J7" i="43"/>
  <c r="H7" i="43"/>
  <c r="F7" i="43"/>
  <c r="AA6" i="43"/>
  <c r="AB6" i="43" s="1"/>
  <c r="Z6" i="43"/>
  <c r="Y6" i="43"/>
  <c r="X6" i="43"/>
  <c r="U6" i="43"/>
  <c r="V6" i="43" s="1"/>
  <c r="Q6" i="43"/>
  <c r="M6" i="43"/>
  <c r="K6" i="43"/>
  <c r="L10" i="43" s="1"/>
  <c r="J6" i="43"/>
  <c r="H6" i="43"/>
  <c r="F6" i="43"/>
  <c r="AA5" i="43"/>
  <c r="AB5" i="43" s="1"/>
  <c r="Z5" i="43"/>
  <c r="X5" i="43"/>
  <c r="Y5" i="43" s="1"/>
  <c r="U5" i="43"/>
  <c r="V5" i="43" s="1"/>
  <c r="Q5" i="43"/>
  <c r="M5" i="43"/>
  <c r="K5" i="43"/>
  <c r="J5" i="43"/>
  <c r="H5" i="43"/>
  <c r="F5" i="43"/>
  <c r="X4" i="43"/>
  <c r="Y4" i="43" s="1"/>
  <c r="Z4" i="43" s="1"/>
  <c r="AA4" i="43" s="1"/>
  <c r="AB4" i="43" s="1"/>
  <c r="V4" i="43"/>
  <c r="U4" i="43"/>
  <c r="Q4" i="43"/>
  <c r="O4" i="43"/>
  <c r="M4" i="43"/>
  <c r="K4" i="43"/>
  <c r="L8" i="43" s="1"/>
  <c r="J4" i="43"/>
  <c r="H4" i="43"/>
  <c r="F4" i="43"/>
  <c r="X3" i="43"/>
  <c r="Y3" i="43" s="1"/>
  <c r="Z3" i="43" s="1"/>
  <c r="V3" i="43"/>
  <c r="U3" i="43"/>
  <c r="Q3" i="43"/>
  <c r="O3" i="43"/>
  <c r="M3" i="43"/>
  <c r="K3" i="43"/>
  <c r="J3" i="43"/>
  <c r="H3" i="43"/>
  <c r="F3" i="43"/>
  <c r="Z2" i="43"/>
  <c r="Y2" i="43"/>
  <c r="X2" i="43"/>
  <c r="U2" i="43"/>
  <c r="V2" i="43" s="1"/>
  <c r="AA2" i="43" s="1"/>
  <c r="AB2" i="43" s="1"/>
  <c r="Q2" i="43"/>
  <c r="M2" i="43"/>
  <c r="H2" i="43"/>
  <c r="F2" i="43"/>
  <c r="Q1" i="43"/>
  <c r="Z181" i="42"/>
  <c r="Y181" i="42"/>
  <c r="X181" i="42"/>
  <c r="U181" i="42"/>
  <c r="V181" i="42" s="1"/>
  <c r="AA181" i="42" s="1"/>
  <c r="AB181" i="42" s="1"/>
  <c r="M181" i="42"/>
  <c r="L181" i="42"/>
  <c r="K181" i="42"/>
  <c r="J181" i="42"/>
  <c r="I181" i="42"/>
  <c r="G181" i="42"/>
  <c r="X180" i="42"/>
  <c r="Y180" i="42" s="1"/>
  <c r="Z180" i="42" s="1"/>
  <c r="V180" i="42"/>
  <c r="AA180" i="42" s="1"/>
  <c r="AB180" i="42" s="1"/>
  <c r="U180" i="42"/>
  <c r="M180" i="42"/>
  <c r="K180" i="42"/>
  <c r="J180" i="42"/>
  <c r="I180" i="42"/>
  <c r="G180" i="42"/>
  <c r="X179" i="42"/>
  <c r="Y179" i="42" s="1"/>
  <c r="Z179" i="42" s="1"/>
  <c r="U179" i="42"/>
  <c r="V179" i="42" s="1"/>
  <c r="M179" i="42"/>
  <c r="K179" i="42"/>
  <c r="J179" i="42"/>
  <c r="I179" i="42"/>
  <c r="G179" i="42"/>
  <c r="X178" i="42"/>
  <c r="Y178" i="42" s="1"/>
  <c r="Z178" i="42" s="1"/>
  <c r="U178" i="42"/>
  <c r="V178" i="42" s="1"/>
  <c r="M178" i="42"/>
  <c r="K178" i="42"/>
  <c r="L180" i="42" s="1"/>
  <c r="J178" i="42"/>
  <c r="I178" i="42"/>
  <c r="G178" i="42"/>
  <c r="AB177" i="42"/>
  <c r="X177" i="42"/>
  <c r="Y177" i="42" s="1"/>
  <c r="Z177" i="42" s="1"/>
  <c r="AA177" i="42" s="1"/>
  <c r="V177" i="42"/>
  <c r="U177" i="42"/>
  <c r="M177" i="42"/>
  <c r="K177" i="42"/>
  <c r="J177" i="42"/>
  <c r="I177" i="42"/>
  <c r="G177" i="42"/>
  <c r="Y176" i="42"/>
  <c r="Z176" i="42" s="1"/>
  <c r="X176" i="42"/>
  <c r="U176" i="42"/>
  <c r="V176" i="42" s="1"/>
  <c r="M176" i="42"/>
  <c r="K176" i="42"/>
  <c r="J176" i="42"/>
  <c r="I176" i="42"/>
  <c r="G176" i="42"/>
  <c r="Y175" i="42"/>
  <c r="Z175" i="42" s="1"/>
  <c r="X175" i="42"/>
  <c r="U175" i="42"/>
  <c r="V175" i="42" s="1"/>
  <c r="AA175" i="42" s="1"/>
  <c r="AB175" i="42" s="1"/>
  <c r="M175" i="42"/>
  <c r="K175" i="42"/>
  <c r="J175" i="42"/>
  <c r="I175" i="42"/>
  <c r="G175" i="42"/>
  <c r="X174" i="42"/>
  <c r="Y174" i="42" s="1"/>
  <c r="Z174" i="42" s="1"/>
  <c r="U174" i="42"/>
  <c r="V174" i="42" s="1"/>
  <c r="M174" i="42"/>
  <c r="K174" i="42"/>
  <c r="J174" i="42"/>
  <c r="I174" i="42"/>
  <c r="G174" i="42"/>
  <c r="X173" i="42"/>
  <c r="Y173" i="42" s="1"/>
  <c r="Z173" i="42" s="1"/>
  <c r="V173" i="42"/>
  <c r="AA173" i="42" s="1"/>
  <c r="AB173" i="42" s="1"/>
  <c r="U173" i="42"/>
  <c r="M173" i="42"/>
  <c r="K173" i="42"/>
  <c r="J173" i="42"/>
  <c r="I173" i="42"/>
  <c r="G173" i="42"/>
  <c r="AB172" i="42"/>
  <c r="Y172" i="42"/>
  <c r="Z172" i="42" s="1"/>
  <c r="X172" i="42"/>
  <c r="U172" i="42"/>
  <c r="V172" i="42" s="1"/>
  <c r="AA172" i="42" s="1"/>
  <c r="M172" i="42"/>
  <c r="L172" i="42"/>
  <c r="K172" i="42"/>
  <c r="J172" i="42"/>
  <c r="I172" i="42"/>
  <c r="G172" i="42"/>
  <c r="Y171" i="42"/>
  <c r="Z171" i="42" s="1"/>
  <c r="X171" i="42"/>
  <c r="U171" i="42"/>
  <c r="V171" i="42" s="1"/>
  <c r="M171" i="42"/>
  <c r="K171" i="42"/>
  <c r="J171" i="42"/>
  <c r="I171" i="42"/>
  <c r="G171" i="42"/>
  <c r="Y170" i="42"/>
  <c r="Z170" i="42" s="1"/>
  <c r="X170" i="42"/>
  <c r="U170" i="42"/>
  <c r="V170" i="42" s="1"/>
  <c r="M170" i="42"/>
  <c r="K170" i="42"/>
  <c r="J170" i="42"/>
  <c r="I170" i="42"/>
  <c r="G170" i="42"/>
  <c r="Z169" i="42"/>
  <c r="Y169" i="42"/>
  <c r="X169" i="42"/>
  <c r="U169" i="42"/>
  <c r="V169" i="42" s="1"/>
  <c r="AA169" i="42" s="1"/>
  <c r="AB169" i="42" s="1"/>
  <c r="M169" i="42"/>
  <c r="K169" i="42"/>
  <c r="J169" i="42"/>
  <c r="I169" i="42"/>
  <c r="G169" i="42"/>
  <c r="AA168" i="42"/>
  <c r="AB168" i="42" s="1"/>
  <c r="X168" i="42"/>
  <c r="Y168" i="42" s="1"/>
  <c r="Z168" i="42" s="1"/>
  <c r="V168" i="42"/>
  <c r="U168" i="42"/>
  <c r="M168" i="42"/>
  <c r="K168" i="42"/>
  <c r="J168" i="42"/>
  <c r="I168" i="42"/>
  <c r="G168" i="42"/>
  <c r="X167" i="42"/>
  <c r="Y167" i="42" s="1"/>
  <c r="Z167" i="42" s="1"/>
  <c r="U167" i="42"/>
  <c r="V167" i="42" s="1"/>
  <c r="M167" i="42"/>
  <c r="K167" i="42"/>
  <c r="J167" i="42"/>
  <c r="I167" i="42"/>
  <c r="G167" i="42"/>
  <c r="X166" i="42"/>
  <c r="Y166" i="42" s="1"/>
  <c r="Z166" i="42" s="1"/>
  <c r="U166" i="42"/>
  <c r="V166" i="42" s="1"/>
  <c r="AA166" i="42" s="1"/>
  <c r="AB166" i="42" s="1"/>
  <c r="M166" i="42"/>
  <c r="K166" i="42"/>
  <c r="L169" i="42" s="1"/>
  <c r="J166" i="42"/>
  <c r="I166" i="42"/>
  <c r="G166" i="42"/>
  <c r="AB165" i="42"/>
  <c r="X165" i="42"/>
  <c r="Y165" i="42" s="1"/>
  <c r="Z165" i="42" s="1"/>
  <c r="AA165" i="42" s="1"/>
  <c r="V165" i="42"/>
  <c r="U165" i="42"/>
  <c r="M165" i="42"/>
  <c r="K165" i="42"/>
  <c r="J165" i="42"/>
  <c r="I165" i="42"/>
  <c r="G165" i="42"/>
  <c r="Y164" i="42"/>
  <c r="Z164" i="42" s="1"/>
  <c r="X164" i="42"/>
  <c r="U164" i="42"/>
  <c r="V164" i="42" s="1"/>
  <c r="AA164" i="42" s="1"/>
  <c r="AB164" i="42" s="1"/>
  <c r="M164" i="42"/>
  <c r="K164" i="42"/>
  <c r="J164" i="42"/>
  <c r="I164" i="42"/>
  <c r="G164" i="42"/>
  <c r="Y163" i="42"/>
  <c r="Z163" i="42" s="1"/>
  <c r="X163" i="42"/>
  <c r="U163" i="42"/>
  <c r="V163" i="42" s="1"/>
  <c r="AA163" i="42" s="1"/>
  <c r="AB163" i="42" s="1"/>
  <c r="M163" i="42"/>
  <c r="K163" i="42"/>
  <c r="J163" i="42"/>
  <c r="I163" i="42"/>
  <c r="G163" i="42"/>
  <c r="X162" i="42"/>
  <c r="Y162" i="42" s="1"/>
  <c r="Z162" i="42" s="1"/>
  <c r="U162" i="42"/>
  <c r="V162" i="42" s="1"/>
  <c r="M162" i="42"/>
  <c r="K162" i="42"/>
  <c r="J162" i="42"/>
  <c r="I162" i="42"/>
  <c r="G162" i="42"/>
  <c r="X161" i="42"/>
  <c r="Y161" i="42" s="1"/>
  <c r="Z161" i="42" s="1"/>
  <c r="V161" i="42"/>
  <c r="AA161" i="42" s="1"/>
  <c r="AB161" i="42" s="1"/>
  <c r="U161" i="42"/>
  <c r="M161" i="42"/>
  <c r="K161" i="42"/>
  <c r="L164" i="42" s="1"/>
  <c r="J161" i="42"/>
  <c r="I161" i="42"/>
  <c r="G161" i="42"/>
  <c r="AB160" i="42"/>
  <c r="Y160" i="42"/>
  <c r="Z160" i="42" s="1"/>
  <c r="X160" i="42"/>
  <c r="U160" i="42"/>
  <c r="V160" i="42" s="1"/>
  <c r="AA160" i="42" s="1"/>
  <c r="M160" i="42"/>
  <c r="K160" i="42"/>
  <c r="J160" i="42"/>
  <c r="I160" i="42"/>
  <c r="G160" i="42"/>
  <c r="Z159" i="42"/>
  <c r="Y159" i="42"/>
  <c r="X159" i="42"/>
  <c r="U159" i="42"/>
  <c r="V159" i="42" s="1"/>
  <c r="AA159" i="42" s="1"/>
  <c r="AB159" i="42" s="1"/>
  <c r="M159" i="42"/>
  <c r="K159" i="42"/>
  <c r="L163" i="42" s="1"/>
  <c r="J159" i="42"/>
  <c r="I159" i="42"/>
  <c r="G159" i="42"/>
  <c r="Z158" i="42"/>
  <c r="Y158" i="42"/>
  <c r="X158" i="42"/>
  <c r="U158" i="42"/>
  <c r="V158" i="42" s="1"/>
  <c r="M158" i="42"/>
  <c r="K158" i="42"/>
  <c r="L162" i="42" s="1"/>
  <c r="J158" i="42"/>
  <c r="I158" i="42"/>
  <c r="G158" i="42"/>
  <c r="Z157" i="42"/>
  <c r="Y157" i="42"/>
  <c r="X157" i="42"/>
  <c r="U157" i="42"/>
  <c r="V157" i="42" s="1"/>
  <c r="AA157" i="42" s="1"/>
  <c r="AB157" i="42" s="1"/>
  <c r="M157" i="42"/>
  <c r="K157" i="42"/>
  <c r="J157" i="42"/>
  <c r="I157" i="42"/>
  <c r="G157" i="42"/>
  <c r="AB156" i="42"/>
  <c r="AA156" i="42"/>
  <c r="X156" i="42"/>
  <c r="Y156" i="42" s="1"/>
  <c r="Z156" i="42" s="1"/>
  <c r="V156" i="42"/>
  <c r="U156" i="42"/>
  <c r="M156" i="42"/>
  <c r="K156" i="42"/>
  <c r="J156" i="42"/>
  <c r="I156" i="42"/>
  <c r="G156" i="42"/>
  <c r="AB155" i="42"/>
  <c r="X155" i="42"/>
  <c r="Y155" i="42" s="1"/>
  <c r="Z155" i="42" s="1"/>
  <c r="U155" i="42"/>
  <c r="V155" i="42" s="1"/>
  <c r="AA155" i="42" s="1"/>
  <c r="M155" i="42"/>
  <c r="K155" i="42"/>
  <c r="J155" i="42"/>
  <c r="I155" i="42"/>
  <c r="G155" i="42"/>
  <c r="X154" i="42"/>
  <c r="Y154" i="42" s="1"/>
  <c r="Z154" i="42" s="1"/>
  <c r="U154" i="42"/>
  <c r="V154" i="42" s="1"/>
  <c r="M154" i="42"/>
  <c r="K154" i="42"/>
  <c r="L157" i="42" s="1"/>
  <c r="J154" i="42"/>
  <c r="I154" i="42"/>
  <c r="G154" i="42"/>
  <c r="X153" i="42"/>
  <c r="Y153" i="42" s="1"/>
  <c r="Z153" i="42" s="1"/>
  <c r="AA153" i="42" s="1"/>
  <c r="AB153" i="42" s="1"/>
  <c r="V153" i="42"/>
  <c r="U153" i="42"/>
  <c r="M153" i="42"/>
  <c r="L153" i="42"/>
  <c r="K153" i="42"/>
  <c r="J153" i="42"/>
  <c r="I153" i="42"/>
  <c r="G153" i="42"/>
  <c r="Y152" i="42"/>
  <c r="Z152" i="42" s="1"/>
  <c r="X152" i="42"/>
  <c r="U152" i="42"/>
  <c r="V152" i="42" s="1"/>
  <c r="M152" i="42"/>
  <c r="L152" i="42"/>
  <c r="K152" i="42"/>
  <c r="J152" i="42"/>
  <c r="I152" i="42"/>
  <c r="G152" i="42"/>
  <c r="Y151" i="42"/>
  <c r="Z151" i="42" s="1"/>
  <c r="X151" i="42"/>
  <c r="U151" i="42"/>
  <c r="V151" i="42" s="1"/>
  <c r="M151" i="42"/>
  <c r="K151" i="42"/>
  <c r="J151" i="42"/>
  <c r="I151" i="42"/>
  <c r="G151" i="42"/>
  <c r="X150" i="42"/>
  <c r="Y150" i="42" s="1"/>
  <c r="Z150" i="42" s="1"/>
  <c r="U150" i="42"/>
  <c r="V150" i="42" s="1"/>
  <c r="AA150" i="42" s="1"/>
  <c r="AB150" i="42" s="1"/>
  <c r="M150" i="42"/>
  <c r="K150" i="42"/>
  <c r="J150" i="42"/>
  <c r="I150" i="42"/>
  <c r="G150" i="42"/>
  <c r="X149" i="42"/>
  <c r="Y149" i="42" s="1"/>
  <c r="Z149" i="42" s="1"/>
  <c r="V149" i="42"/>
  <c r="AA149" i="42" s="1"/>
  <c r="AB149" i="42" s="1"/>
  <c r="U149" i="42"/>
  <c r="M149" i="42"/>
  <c r="K149" i="42"/>
  <c r="J149" i="42"/>
  <c r="I149" i="42"/>
  <c r="G149" i="42"/>
  <c r="AB148" i="42"/>
  <c r="Y148" i="42"/>
  <c r="Z148" i="42" s="1"/>
  <c r="X148" i="42"/>
  <c r="U148" i="42"/>
  <c r="V148" i="42" s="1"/>
  <c r="AA148" i="42" s="1"/>
  <c r="M148" i="42"/>
  <c r="K148" i="42"/>
  <c r="J148" i="42"/>
  <c r="I148" i="42"/>
  <c r="G148" i="42"/>
  <c r="Y147" i="42"/>
  <c r="Z147" i="42" s="1"/>
  <c r="X147" i="42"/>
  <c r="U147" i="42"/>
  <c r="V147" i="42" s="1"/>
  <c r="M147" i="42"/>
  <c r="K147" i="42"/>
  <c r="L151" i="42" s="1"/>
  <c r="J147" i="42"/>
  <c r="I147" i="42"/>
  <c r="G147" i="42"/>
  <c r="Z146" i="42"/>
  <c r="Y146" i="42"/>
  <c r="X146" i="42"/>
  <c r="U146" i="42"/>
  <c r="V146" i="42" s="1"/>
  <c r="M146" i="42"/>
  <c r="K146" i="42"/>
  <c r="L150" i="42" s="1"/>
  <c r="J146" i="42"/>
  <c r="I146" i="42"/>
  <c r="G146" i="42"/>
  <c r="Z145" i="42"/>
  <c r="Y145" i="42"/>
  <c r="X145" i="42"/>
  <c r="U145" i="42"/>
  <c r="V145" i="42" s="1"/>
  <c r="AA145" i="42" s="1"/>
  <c r="AB145" i="42" s="1"/>
  <c r="M145" i="42"/>
  <c r="L145" i="42"/>
  <c r="K145" i="42"/>
  <c r="J145" i="42"/>
  <c r="I145" i="42"/>
  <c r="G145" i="42"/>
  <c r="X144" i="42"/>
  <c r="Y144" i="42" s="1"/>
  <c r="Z144" i="42" s="1"/>
  <c r="V144" i="42"/>
  <c r="AA144" i="42" s="1"/>
  <c r="AB144" i="42" s="1"/>
  <c r="U144" i="42"/>
  <c r="M144" i="42"/>
  <c r="K144" i="42"/>
  <c r="J144" i="42"/>
  <c r="I144" i="42"/>
  <c r="G144" i="42"/>
  <c r="X143" i="42"/>
  <c r="Y143" i="42" s="1"/>
  <c r="Z143" i="42" s="1"/>
  <c r="U143" i="42"/>
  <c r="V143" i="42" s="1"/>
  <c r="M143" i="42"/>
  <c r="K143" i="42"/>
  <c r="J143" i="42"/>
  <c r="I143" i="42"/>
  <c r="G143" i="42"/>
  <c r="X142" i="42"/>
  <c r="Y142" i="42" s="1"/>
  <c r="Z142" i="42" s="1"/>
  <c r="U142" i="42"/>
  <c r="V142" i="42" s="1"/>
  <c r="AA142" i="42" s="1"/>
  <c r="AB142" i="42" s="1"/>
  <c r="M142" i="42"/>
  <c r="K142" i="42"/>
  <c r="J142" i="42"/>
  <c r="I142" i="42"/>
  <c r="G142" i="42"/>
  <c r="X141" i="42"/>
  <c r="Y141" i="42" s="1"/>
  <c r="Z141" i="42" s="1"/>
  <c r="AA141" i="42" s="1"/>
  <c r="AB141" i="42" s="1"/>
  <c r="V141" i="42"/>
  <c r="U141" i="42"/>
  <c r="M141" i="42"/>
  <c r="K141" i="42"/>
  <c r="J141" i="42"/>
  <c r="I141" i="42"/>
  <c r="G141" i="42"/>
  <c r="Y140" i="42"/>
  <c r="Z140" i="42" s="1"/>
  <c r="X140" i="42"/>
  <c r="U140" i="42"/>
  <c r="V140" i="42" s="1"/>
  <c r="M140" i="42"/>
  <c r="K140" i="42"/>
  <c r="J140" i="42"/>
  <c r="I140" i="42"/>
  <c r="G140" i="42"/>
  <c r="Y139" i="42"/>
  <c r="Z139" i="42" s="1"/>
  <c r="X139" i="42"/>
  <c r="U139" i="42"/>
  <c r="V139" i="42" s="1"/>
  <c r="M139" i="42"/>
  <c r="K139" i="42"/>
  <c r="J139" i="42"/>
  <c r="I139" i="42"/>
  <c r="G139" i="42"/>
  <c r="X138" i="42"/>
  <c r="Y138" i="42" s="1"/>
  <c r="Z138" i="42" s="1"/>
  <c r="U138" i="42"/>
  <c r="V138" i="42" s="1"/>
  <c r="M138" i="42"/>
  <c r="L138" i="42"/>
  <c r="K138" i="42"/>
  <c r="J138" i="42"/>
  <c r="I138" i="42"/>
  <c r="G138" i="42"/>
  <c r="X137" i="42"/>
  <c r="Y137" i="42" s="1"/>
  <c r="Z137" i="42" s="1"/>
  <c r="V137" i="42"/>
  <c r="AA137" i="42" s="1"/>
  <c r="AB137" i="42" s="1"/>
  <c r="U137" i="42"/>
  <c r="M137" i="42"/>
  <c r="K137" i="42"/>
  <c r="L141" i="42" s="1"/>
  <c r="J137" i="42"/>
  <c r="I137" i="42"/>
  <c r="G137" i="42"/>
  <c r="Y136" i="42"/>
  <c r="Z136" i="42" s="1"/>
  <c r="X136" i="42"/>
  <c r="U136" i="42"/>
  <c r="V136" i="42" s="1"/>
  <c r="AA136" i="42" s="1"/>
  <c r="AB136" i="42" s="1"/>
  <c r="M136" i="42"/>
  <c r="L136" i="42"/>
  <c r="K136" i="42"/>
  <c r="J136" i="42"/>
  <c r="I136" i="42"/>
  <c r="G136" i="42"/>
  <c r="Y135" i="42"/>
  <c r="Z135" i="42" s="1"/>
  <c r="X135" i="42"/>
  <c r="U135" i="42"/>
  <c r="V135" i="42" s="1"/>
  <c r="M135" i="42"/>
  <c r="K135" i="42"/>
  <c r="L139" i="42" s="1"/>
  <c r="J135" i="42"/>
  <c r="I135" i="42"/>
  <c r="G135" i="42"/>
  <c r="Y134" i="42"/>
  <c r="Z134" i="42" s="1"/>
  <c r="X134" i="42"/>
  <c r="U134" i="42"/>
  <c r="V134" i="42" s="1"/>
  <c r="M134" i="42"/>
  <c r="K134" i="42"/>
  <c r="J134" i="42"/>
  <c r="I134" i="42"/>
  <c r="G134" i="42"/>
  <c r="Z133" i="42"/>
  <c r="Y133" i="42"/>
  <c r="X133" i="42"/>
  <c r="U133" i="42"/>
  <c r="V133" i="42" s="1"/>
  <c r="AA133" i="42" s="1"/>
  <c r="AB133" i="42" s="1"/>
  <c r="M133" i="42"/>
  <c r="L133" i="42"/>
  <c r="K133" i="42"/>
  <c r="L137" i="42" s="1"/>
  <c r="J133" i="42"/>
  <c r="I133" i="42"/>
  <c r="G133" i="42"/>
  <c r="Z132" i="42"/>
  <c r="X132" i="42"/>
  <c r="Y132" i="42" s="1"/>
  <c r="V132" i="42"/>
  <c r="AA132" i="42" s="1"/>
  <c r="AB132" i="42" s="1"/>
  <c r="U132" i="42"/>
  <c r="M132" i="42"/>
  <c r="K132" i="42"/>
  <c r="J132" i="42"/>
  <c r="I132" i="42"/>
  <c r="G132" i="42"/>
  <c r="X131" i="42"/>
  <c r="Y131" i="42" s="1"/>
  <c r="Z131" i="42" s="1"/>
  <c r="U131" i="42"/>
  <c r="V131" i="42" s="1"/>
  <c r="AA131" i="42" s="1"/>
  <c r="AB131" i="42" s="1"/>
  <c r="M131" i="42"/>
  <c r="K131" i="42"/>
  <c r="J131" i="42"/>
  <c r="I131" i="42"/>
  <c r="G131" i="42"/>
  <c r="X130" i="42"/>
  <c r="Y130" i="42" s="1"/>
  <c r="Z130" i="42" s="1"/>
  <c r="U130" i="42"/>
  <c r="V130" i="42" s="1"/>
  <c r="AA130" i="42" s="1"/>
  <c r="AB130" i="42" s="1"/>
  <c r="M130" i="42"/>
  <c r="K130" i="42"/>
  <c r="J130" i="42"/>
  <c r="I130" i="42"/>
  <c r="G130" i="42"/>
  <c r="X129" i="42"/>
  <c r="Y129" i="42" s="1"/>
  <c r="Z129" i="42" s="1"/>
  <c r="AA129" i="42" s="1"/>
  <c r="AB129" i="42" s="1"/>
  <c r="V129" i="42"/>
  <c r="U129" i="42"/>
  <c r="M129" i="42"/>
  <c r="K129" i="42"/>
  <c r="J129" i="42"/>
  <c r="I129" i="42"/>
  <c r="G129" i="42"/>
  <c r="Y128" i="42"/>
  <c r="Z128" i="42" s="1"/>
  <c r="X128" i="42"/>
  <c r="U128" i="42"/>
  <c r="V128" i="42" s="1"/>
  <c r="AA128" i="42" s="1"/>
  <c r="AB128" i="42" s="1"/>
  <c r="M128" i="42"/>
  <c r="K128" i="42"/>
  <c r="J128" i="42"/>
  <c r="I128" i="42"/>
  <c r="G128" i="42"/>
  <c r="AB127" i="42"/>
  <c r="Y127" i="42"/>
  <c r="Z127" i="42" s="1"/>
  <c r="X127" i="42"/>
  <c r="U127" i="42"/>
  <c r="V127" i="42" s="1"/>
  <c r="AA127" i="42" s="1"/>
  <c r="M127" i="42"/>
  <c r="K127" i="42"/>
  <c r="J127" i="42"/>
  <c r="I127" i="42"/>
  <c r="G127" i="42"/>
  <c r="X126" i="42"/>
  <c r="Y126" i="42" s="1"/>
  <c r="Z126" i="42" s="1"/>
  <c r="U126" i="42"/>
  <c r="V126" i="42" s="1"/>
  <c r="AA126" i="42" s="1"/>
  <c r="AB126" i="42" s="1"/>
  <c r="M126" i="42"/>
  <c r="K126" i="42"/>
  <c r="J126" i="42"/>
  <c r="I126" i="42"/>
  <c r="G126" i="42"/>
  <c r="X125" i="42"/>
  <c r="Y125" i="42" s="1"/>
  <c r="Z125" i="42" s="1"/>
  <c r="V125" i="42"/>
  <c r="AA125" i="42" s="1"/>
  <c r="AB125" i="42" s="1"/>
  <c r="U125" i="42"/>
  <c r="M125" i="42"/>
  <c r="K125" i="42"/>
  <c r="J125" i="42"/>
  <c r="I125" i="42"/>
  <c r="G125" i="42"/>
  <c r="Y124" i="42"/>
  <c r="Z124" i="42" s="1"/>
  <c r="X124" i="42"/>
  <c r="U124" i="42"/>
  <c r="V124" i="42" s="1"/>
  <c r="M124" i="42"/>
  <c r="K124" i="42"/>
  <c r="J124" i="42"/>
  <c r="I124" i="42"/>
  <c r="G124" i="42"/>
  <c r="Y123" i="42"/>
  <c r="Z123" i="42" s="1"/>
  <c r="X123" i="42"/>
  <c r="U123" i="42"/>
  <c r="V123" i="42" s="1"/>
  <c r="M123" i="42"/>
  <c r="K123" i="42"/>
  <c r="J123" i="42"/>
  <c r="I123" i="42"/>
  <c r="G123" i="42"/>
  <c r="Z122" i="42"/>
  <c r="Y122" i="42"/>
  <c r="X122" i="42"/>
  <c r="U122" i="42"/>
  <c r="V122" i="42" s="1"/>
  <c r="M122" i="42"/>
  <c r="K122" i="42"/>
  <c r="L124" i="42" s="1"/>
  <c r="J122" i="42"/>
  <c r="I122" i="42"/>
  <c r="G122" i="42"/>
  <c r="Y121" i="42"/>
  <c r="Z121" i="42" s="1"/>
  <c r="X121" i="42"/>
  <c r="U121" i="42"/>
  <c r="V121" i="42" s="1"/>
  <c r="M121" i="42"/>
  <c r="L121" i="42"/>
  <c r="K121" i="42"/>
  <c r="J121" i="42"/>
  <c r="I121" i="42"/>
  <c r="G121" i="42"/>
  <c r="X120" i="42"/>
  <c r="Y120" i="42" s="1"/>
  <c r="Z120" i="42" s="1"/>
  <c r="V120" i="42"/>
  <c r="U120" i="42"/>
  <c r="M120" i="42"/>
  <c r="K120" i="42"/>
  <c r="J120" i="42"/>
  <c r="I120" i="42"/>
  <c r="G120" i="42"/>
  <c r="AB119" i="42"/>
  <c r="AA119" i="42"/>
  <c r="X119" i="42"/>
  <c r="Y119" i="42" s="1"/>
  <c r="Z119" i="42" s="1"/>
  <c r="U119" i="42"/>
  <c r="V119" i="42" s="1"/>
  <c r="M119" i="42"/>
  <c r="K119" i="42"/>
  <c r="J119" i="42"/>
  <c r="I119" i="42"/>
  <c r="G119" i="42"/>
  <c r="AB118" i="42"/>
  <c r="AA118" i="42"/>
  <c r="X118" i="42"/>
  <c r="Y118" i="42" s="1"/>
  <c r="Z118" i="42" s="1"/>
  <c r="U118" i="42"/>
  <c r="V118" i="42" s="1"/>
  <c r="M118" i="42"/>
  <c r="K118" i="42"/>
  <c r="J118" i="42"/>
  <c r="I118" i="42"/>
  <c r="G118" i="42"/>
  <c r="AA117" i="42"/>
  <c r="AB117" i="42" s="1"/>
  <c r="X117" i="42"/>
  <c r="Y117" i="42" s="1"/>
  <c r="Z117" i="42" s="1"/>
  <c r="V117" i="42"/>
  <c r="U117" i="42"/>
  <c r="M117" i="42"/>
  <c r="L117" i="42"/>
  <c r="K117" i="42"/>
  <c r="J117" i="42"/>
  <c r="I117" i="42"/>
  <c r="G117" i="42"/>
  <c r="AB116" i="42"/>
  <c r="Y116" i="42"/>
  <c r="Z116" i="42" s="1"/>
  <c r="AA116" i="42" s="1"/>
  <c r="X116" i="42"/>
  <c r="V116" i="42"/>
  <c r="U116" i="42"/>
  <c r="M116" i="42"/>
  <c r="K116" i="42"/>
  <c r="J116" i="42"/>
  <c r="I116" i="42"/>
  <c r="G116" i="42"/>
  <c r="Z115" i="42"/>
  <c r="AA115" i="42" s="1"/>
  <c r="AB115" i="42" s="1"/>
  <c r="Y115" i="42"/>
  <c r="X115" i="42"/>
  <c r="U115" i="42"/>
  <c r="V115" i="42" s="1"/>
  <c r="M115" i="42"/>
  <c r="K115" i="42"/>
  <c r="L119" i="42" s="1"/>
  <c r="J115" i="42"/>
  <c r="I115" i="42"/>
  <c r="G115" i="42"/>
  <c r="Z114" i="42"/>
  <c r="Y114" i="42"/>
  <c r="X114" i="42"/>
  <c r="U114" i="42"/>
  <c r="V114" i="42" s="1"/>
  <c r="M114" i="42"/>
  <c r="K114" i="42"/>
  <c r="L118" i="42" s="1"/>
  <c r="J114" i="42"/>
  <c r="I114" i="42"/>
  <c r="G114" i="42"/>
  <c r="AA113" i="42"/>
  <c r="AB113" i="42" s="1"/>
  <c r="X113" i="42"/>
  <c r="Y113" i="42" s="1"/>
  <c r="Z113" i="42" s="1"/>
  <c r="V113" i="42"/>
  <c r="U113" i="42"/>
  <c r="M113" i="42"/>
  <c r="K113" i="42"/>
  <c r="J113" i="42"/>
  <c r="I113" i="42"/>
  <c r="G113" i="42"/>
  <c r="X112" i="42"/>
  <c r="Y112" i="42" s="1"/>
  <c r="Z112" i="42" s="1"/>
  <c r="U112" i="42"/>
  <c r="V112" i="42" s="1"/>
  <c r="M112" i="42"/>
  <c r="L112" i="42"/>
  <c r="K112" i="42"/>
  <c r="J112" i="42"/>
  <c r="I112" i="42"/>
  <c r="G112" i="42"/>
  <c r="X111" i="42"/>
  <c r="Y111" i="42" s="1"/>
  <c r="Z111" i="42" s="1"/>
  <c r="V111" i="42"/>
  <c r="U111" i="42"/>
  <c r="M111" i="42"/>
  <c r="K111" i="42"/>
  <c r="J111" i="42"/>
  <c r="I111" i="42"/>
  <c r="G111" i="42"/>
  <c r="AA110" i="42"/>
  <c r="AB110" i="42" s="1"/>
  <c r="Z110" i="42"/>
  <c r="X110" i="42"/>
  <c r="Y110" i="42" s="1"/>
  <c r="V110" i="42"/>
  <c r="U110" i="42"/>
  <c r="M110" i="42"/>
  <c r="K110" i="42"/>
  <c r="L111" i="42" s="1"/>
  <c r="J110" i="42"/>
  <c r="I110" i="42"/>
  <c r="G110" i="42"/>
  <c r="X109" i="42"/>
  <c r="Y109" i="42" s="1"/>
  <c r="Z109" i="42" s="1"/>
  <c r="U109" i="42"/>
  <c r="V109" i="42" s="1"/>
  <c r="AA109" i="42" s="1"/>
  <c r="AB109" i="42" s="1"/>
  <c r="M109" i="42"/>
  <c r="K109" i="42"/>
  <c r="L113" i="42" s="1"/>
  <c r="J109" i="42"/>
  <c r="I109" i="42"/>
  <c r="G109" i="42"/>
  <c r="Y108" i="42"/>
  <c r="Z108" i="42" s="1"/>
  <c r="X108" i="42"/>
  <c r="V108" i="42"/>
  <c r="U108" i="42"/>
  <c r="M108" i="42"/>
  <c r="K108" i="42"/>
  <c r="J108" i="42"/>
  <c r="I108" i="42"/>
  <c r="G108" i="42"/>
  <c r="X107" i="42"/>
  <c r="Y107" i="42" s="1"/>
  <c r="Z107" i="42" s="1"/>
  <c r="U107" i="42"/>
  <c r="V107" i="42" s="1"/>
  <c r="M107" i="42"/>
  <c r="K107" i="42"/>
  <c r="J107" i="42"/>
  <c r="I107" i="42"/>
  <c r="G107" i="42"/>
  <c r="X106" i="42"/>
  <c r="Y106" i="42" s="1"/>
  <c r="Z106" i="42" s="1"/>
  <c r="U106" i="42"/>
  <c r="V106" i="42" s="1"/>
  <c r="AA106" i="42" s="1"/>
  <c r="AB106" i="42" s="1"/>
  <c r="M106" i="42"/>
  <c r="K106" i="42"/>
  <c r="L110" i="42" s="1"/>
  <c r="J106" i="42"/>
  <c r="I106" i="42"/>
  <c r="G106" i="42"/>
  <c r="Z105" i="42"/>
  <c r="AA105" i="42" s="1"/>
  <c r="AB105" i="42" s="1"/>
  <c r="X105" i="42"/>
  <c r="Y105" i="42" s="1"/>
  <c r="V105" i="42"/>
  <c r="U105" i="42"/>
  <c r="M105" i="42"/>
  <c r="K105" i="42"/>
  <c r="L109" i="42" s="1"/>
  <c r="J105" i="42"/>
  <c r="I105" i="42"/>
  <c r="G105" i="42"/>
  <c r="Y104" i="42"/>
  <c r="Z104" i="42" s="1"/>
  <c r="AA104" i="42" s="1"/>
  <c r="AB104" i="42" s="1"/>
  <c r="X104" i="42"/>
  <c r="U104" i="42"/>
  <c r="V104" i="42" s="1"/>
  <c r="M104" i="42"/>
  <c r="K104" i="42"/>
  <c r="J104" i="42"/>
  <c r="I104" i="42"/>
  <c r="G104" i="42"/>
  <c r="Y103" i="42"/>
  <c r="Z103" i="42" s="1"/>
  <c r="X103" i="42"/>
  <c r="U103" i="42"/>
  <c r="V103" i="42" s="1"/>
  <c r="AA103" i="42" s="1"/>
  <c r="AB103" i="42" s="1"/>
  <c r="M103" i="42"/>
  <c r="K103" i="42"/>
  <c r="J103" i="42"/>
  <c r="I103" i="42"/>
  <c r="G103" i="42"/>
  <c r="AA102" i="42"/>
  <c r="AB102" i="42" s="1"/>
  <c r="X102" i="42"/>
  <c r="Y102" i="42" s="1"/>
  <c r="Z102" i="42" s="1"/>
  <c r="U102" i="42"/>
  <c r="V102" i="42" s="1"/>
  <c r="M102" i="42"/>
  <c r="K102" i="42"/>
  <c r="J102" i="42"/>
  <c r="I102" i="42"/>
  <c r="G102" i="42"/>
  <c r="AA101" i="42"/>
  <c r="AB101" i="42" s="1"/>
  <c r="X101" i="42"/>
  <c r="Y101" i="42" s="1"/>
  <c r="Z101" i="42" s="1"/>
  <c r="V101" i="42"/>
  <c r="U101" i="42"/>
  <c r="M101" i="42"/>
  <c r="K101" i="42"/>
  <c r="L104" i="42" s="1"/>
  <c r="J101" i="42"/>
  <c r="I101" i="42"/>
  <c r="G101" i="42"/>
  <c r="X100" i="42"/>
  <c r="Y100" i="42" s="1"/>
  <c r="Z100" i="42" s="1"/>
  <c r="U100" i="42"/>
  <c r="V100" i="42" s="1"/>
  <c r="M100" i="42"/>
  <c r="K100" i="42"/>
  <c r="J100" i="42"/>
  <c r="I100" i="42"/>
  <c r="G100" i="42"/>
  <c r="X99" i="42"/>
  <c r="Y99" i="42" s="1"/>
  <c r="Z99" i="42" s="1"/>
  <c r="V99" i="42"/>
  <c r="U99" i="42"/>
  <c r="M99" i="42"/>
  <c r="K99" i="42"/>
  <c r="L103" i="42" s="1"/>
  <c r="J99" i="42"/>
  <c r="I99" i="42"/>
  <c r="G99" i="42"/>
  <c r="Z98" i="42"/>
  <c r="X98" i="42"/>
  <c r="Y98" i="42" s="1"/>
  <c r="V98" i="42"/>
  <c r="AA98" i="42" s="1"/>
  <c r="AB98" i="42" s="1"/>
  <c r="U98" i="42"/>
  <c r="M98" i="42"/>
  <c r="K98" i="42"/>
  <c r="L99" i="42" s="1"/>
  <c r="J98" i="42"/>
  <c r="I98" i="42"/>
  <c r="G98" i="42"/>
  <c r="X97" i="42"/>
  <c r="Y97" i="42" s="1"/>
  <c r="Z97" i="42" s="1"/>
  <c r="U97" i="42"/>
  <c r="V97" i="42" s="1"/>
  <c r="AA97" i="42" s="1"/>
  <c r="AB97" i="42" s="1"/>
  <c r="M97" i="42"/>
  <c r="K97" i="42"/>
  <c r="J97" i="42"/>
  <c r="I97" i="42"/>
  <c r="G97" i="42"/>
  <c r="Y96" i="42"/>
  <c r="Z96" i="42" s="1"/>
  <c r="X96" i="42"/>
  <c r="V96" i="42"/>
  <c r="U96" i="42"/>
  <c r="M96" i="42"/>
  <c r="K96" i="42"/>
  <c r="J96" i="42"/>
  <c r="I96" i="42"/>
  <c r="G96" i="42"/>
  <c r="X95" i="42"/>
  <c r="Y95" i="42" s="1"/>
  <c r="Z95" i="42" s="1"/>
  <c r="U95" i="42"/>
  <c r="V95" i="42" s="1"/>
  <c r="M95" i="42"/>
  <c r="K95" i="42"/>
  <c r="J95" i="42"/>
  <c r="I95" i="42"/>
  <c r="G95" i="42"/>
  <c r="X94" i="42"/>
  <c r="Y94" i="42" s="1"/>
  <c r="Z94" i="42" s="1"/>
  <c r="U94" i="42"/>
  <c r="V94" i="42" s="1"/>
  <c r="M94" i="42"/>
  <c r="K94" i="42"/>
  <c r="L98" i="42" s="1"/>
  <c r="J94" i="42"/>
  <c r="I94" i="42"/>
  <c r="G94" i="42"/>
  <c r="Z93" i="42"/>
  <c r="AA93" i="42" s="1"/>
  <c r="AB93" i="42" s="1"/>
  <c r="X93" i="42"/>
  <c r="Y93" i="42" s="1"/>
  <c r="V93" i="42"/>
  <c r="U93" i="42"/>
  <c r="M93" i="42"/>
  <c r="K93" i="42"/>
  <c r="L97" i="42" s="1"/>
  <c r="J93" i="42"/>
  <c r="Y92" i="42"/>
  <c r="Z92" i="42" s="1"/>
  <c r="X92" i="42"/>
  <c r="V92" i="42"/>
  <c r="U92" i="42"/>
  <c r="M92" i="42"/>
  <c r="K92" i="42"/>
  <c r="J92" i="42"/>
  <c r="H92" i="42"/>
  <c r="F92" i="42"/>
  <c r="Y91" i="42"/>
  <c r="Z91" i="42" s="1"/>
  <c r="X91" i="42"/>
  <c r="V91" i="42"/>
  <c r="AA91" i="42" s="1"/>
  <c r="AB91" i="42" s="1"/>
  <c r="U91" i="42"/>
  <c r="M91" i="42"/>
  <c r="K91" i="42"/>
  <c r="J91" i="42"/>
  <c r="H91" i="42"/>
  <c r="F91" i="42"/>
  <c r="X90" i="42"/>
  <c r="Y90" i="42" s="1"/>
  <c r="Z90" i="42" s="1"/>
  <c r="AA90" i="42" s="1"/>
  <c r="AB90" i="42" s="1"/>
  <c r="U90" i="42"/>
  <c r="V90" i="42" s="1"/>
  <c r="M90" i="42"/>
  <c r="K90" i="42"/>
  <c r="L94" i="42" s="1"/>
  <c r="J90" i="42"/>
  <c r="H90" i="42"/>
  <c r="F90" i="42"/>
  <c r="Z89" i="42"/>
  <c r="AA89" i="42" s="1"/>
  <c r="AB89" i="42" s="1"/>
  <c r="Y89" i="42"/>
  <c r="X89" i="42"/>
  <c r="U89" i="42"/>
  <c r="V89" i="42" s="1"/>
  <c r="M89" i="42"/>
  <c r="K89" i="42"/>
  <c r="L93" i="42" s="1"/>
  <c r="J89" i="42"/>
  <c r="H89" i="42"/>
  <c r="F89" i="42"/>
  <c r="AA88" i="42"/>
  <c r="AB88" i="42" s="1"/>
  <c r="Z88" i="42"/>
  <c r="X88" i="42"/>
  <c r="Y88" i="42" s="1"/>
  <c r="V88" i="42"/>
  <c r="U88" i="42"/>
  <c r="M88" i="42"/>
  <c r="K88" i="42"/>
  <c r="L92" i="42" s="1"/>
  <c r="J88" i="42"/>
  <c r="H88" i="42"/>
  <c r="F88" i="42"/>
  <c r="X87" i="42"/>
  <c r="Y87" i="42" s="1"/>
  <c r="Z87" i="42" s="1"/>
  <c r="U87" i="42"/>
  <c r="V87" i="42" s="1"/>
  <c r="AA87" i="42" s="1"/>
  <c r="AB87" i="42" s="1"/>
  <c r="M87" i="42"/>
  <c r="K87" i="42"/>
  <c r="J87" i="42"/>
  <c r="H87" i="42"/>
  <c r="F87" i="42"/>
  <c r="X86" i="42"/>
  <c r="Y86" i="42" s="1"/>
  <c r="Z86" i="42" s="1"/>
  <c r="V86" i="42"/>
  <c r="AA86" i="42" s="1"/>
  <c r="AB86" i="42" s="1"/>
  <c r="U86" i="42"/>
  <c r="M86" i="42"/>
  <c r="K86" i="42"/>
  <c r="L87" i="42" s="1"/>
  <c r="J86" i="42"/>
  <c r="H86" i="42"/>
  <c r="F86" i="42"/>
  <c r="Y85" i="42"/>
  <c r="Z85" i="42" s="1"/>
  <c r="X85" i="42"/>
  <c r="U85" i="42"/>
  <c r="V85" i="42" s="1"/>
  <c r="M85" i="42"/>
  <c r="K85" i="42"/>
  <c r="J85" i="42"/>
  <c r="H85" i="42"/>
  <c r="F85" i="42"/>
  <c r="Y84" i="42"/>
  <c r="Z84" i="42" s="1"/>
  <c r="X84" i="42"/>
  <c r="U84" i="42"/>
  <c r="V84" i="42" s="1"/>
  <c r="M84" i="42"/>
  <c r="K84" i="42"/>
  <c r="J84" i="42"/>
  <c r="H84" i="42"/>
  <c r="F84" i="42"/>
  <c r="X83" i="42"/>
  <c r="Y83" i="42" s="1"/>
  <c r="Z83" i="42" s="1"/>
  <c r="V83" i="42"/>
  <c r="U83" i="42"/>
  <c r="M83" i="42"/>
  <c r="K83" i="42"/>
  <c r="J83" i="42"/>
  <c r="H83" i="42"/>
  <c r="F83" i="42"/>
  <c r="X82" i="42"/>
  <c r="Y82" i="42" s="1"/>
  <c r="Z82" i="42" s="1"/>
  <c r="U82" i="42"/>
  <c r="V82" i="42" s="1"/>
  <c r="M82" i="42"/>
  <c r="K82" i="42"/>
  <c r="J82" i="42"/>
  <c r="H82" i="42"/>
  <c r="F82" i="42"/>
  <c r="Z81" i="42"/>
  <c r="Y81" i="42"/>
  <c r="X81" i="42"/>
  <c r="V81" i="42"/>
  <c r="U81" i="42"/>
  <c r="M81" i="42"/>
  <c r="K81" i="42"/>
  <c r="J81" i="42"/>
  <c r="H81" i="42"/>
  <c r="F81" i="42"/>
  <c r="Y80" i="42"/>
  <c r="Z80" i="42" s="1"/>
  <c r="X80" i="42"/>
  <c r="V80" i="42"/>
  <c r="U80" i="42"/>
  <c r="M80" i="42"/>
  <c r="K80" i="42"/>
  <c r="J80" i="42"/>
  <c r="H80" i="42"/>
  <c r="F80" i="42"/>
  <c r="Z79" i="42"/>
  <c r="Y79" i="42"/>
  <c r="X79" i="42"/>
  <c r="V79" i="42"/>
  <c r="U79" i="42"/>
  <c r="M79" i="42"/>
  <c r="K79" i="42"/>
  <c r="J79" i="42"/>
  <c r="H79" i="42"/>
  <c r="F79" i="42"/>
  <c r="X78" i="42"/>
  <c r="Y78" i="42" s="1"/>
  <c r="Z78" i="42" s="1"/>
  <c r="AA78" i="42" s="1"/>
  <c r="AB78" i="42" s="1"/>
  <c r="U78" i="42"/>
  <c r="V78" i="42" s="1"/>
  <c r="M78" i="42"/>
  <c r="K78" i="42"/>
  <c r="J78" i="42"/>
  <c r="H78" i="42"/>
  <c r="F78" i="42"/>
  <c r="Z77" i="42"/>
  <c r="AA77" i="42" s="1"/>
  <c r="AB77" i="42" s="1"/>
  <c r="Y77" i="42"/>
  <c r="X77" i="42"/>
  <c r="U77" i="42"/>
  <c r="V77" i="42" s="1"/>
  <c r="M77" i="42"/>
  <c r="K77" i="42"/>
  <c r="J77" i="42"/>
  <c r="H77" i="42"/>
  <c r="F77" i="42"/>
  <c r="Z76" i="42"/>
  <c r="X76" i="42"/>
  <c r="Y76" i="42" s="1"/>
  <c r="V76" i="42"/>
  <c r="U76" i="42"/>
  <c r="M76" i="42"/>
  <c r="K76" i="42"/>
  <c r="J76" i="42"/>
  <c r="H76" i="42"/>
  <c r="F76" i="42"/>
  <c r="AA75" i="42"/>
  <c r="AB75" i="42" s="1"/>
  <c r="X75" i="42"/>
  <c r="Y75" i="42" s="1"/>
  <c r="Z75" i="42" s="1"/>
  <c r="U75" i="42"/>
  <c r="V75" i="42" s="1"/>
  <c r="M75" i="42"/>
  <c r="L75" i="42"/>
  <c r="K75" i="42"/>
  <c r="J75" i="42"/>
  <c r="H75" i="42"/>
  <c r="F75" i="42"/>
  <c r="AB74" i="42"/>
  <c r="X74" i="42"/>
  <c r="Y74" i="42" s="1"/>
  <c r="Z74" i="42" s="1"/>
  <c r="V74" i="42"/>
  <c r="AA74" i="42" s="1"/>
  <c r="U74" i="42"/>
  <c r="M74" i="42"/>
  <c r="K74" i="42"/>
  <c r="J74" i="42"/>
  <c r="H74" i="42"/>
  <c r="F74" i="42"/>
  <c r="Z73" i="42"/>
  <c r="Y73" i="42"/>
  <c r="X73" i="42"/>
  <c r="V73" i="42"/>
  <c r="AA73" i="42" s="1"/>
  <c r="AB73" i="42" s="1"/>
  <c r="U73" i="42"/>
  <c r="M73" i="42"/>
  <c r="K73" i="42"/>
  <c r="J73" i="42"/>
  <c r="H73" i="42"/>
  <c r="F73" i="42"/>
  <c r="Z72" i="42"/>
  <c r="Y72" i="42"/>
  <c r="X72" i="42"/>
  <c r="V72" i="42"/>
  <c r="AA72" i="42" s="1"/>
  <c r="AB72" i="42" s="1"/>
  <c r="U72" i="42"/>
  <c r="M72" i="42"/>
  <c r="K72" i="42"/>
  <c r="J72" i="42"/>
  <c r="H72" i="42"/>
  <c r="F72" i="42"/>
  <c r="X71" i="42"/>
  <c r="Y71" i="42" s="1"/>
  <c r="Z71" i="42" s="1"/>
  <c r="V71" i="42"/>
  <c r="AA71" i="42" s="1"/>
  <c r="AB71" i="42" s="1"/>
  <c r="U71" i="42"/>
  <c r="M71" i="42"/>
  <c r="K71" i="42"/>
  <c r="L74" i="42" s="1"/>
  <c r="J71" i="42"/>
  <c r="H71" i="42"/>
  <c r="F71" i="42"/>
  <c r="Y70" i="42"/>
  <c r="Z70" i="42" s="1"/>
  <c r="X70" i="42"/>
  <c r="U70" i="42"/>
  <c r="V70" i="42" s="1"/>
  <c r="AA70" i="42" s="1"/>
  <c r="AB70" i="42" s="1"/>
  <c r="M70" i="42"/>
  <c r="K70" i="42"/>
  <c r="J70" i="42"/>
  <c r="H70" i="42"/>
  <c r="F70" i="42"/>
  <c r="Y69" i="42"/>
  <c r="Z69" i="42" s="1"/>
  <c r="X69" i="42"/>
  <c r="V69" i="42"/>
  <c r="U69" i="42"/>
  <c r="M69" i="42"/>
  <c r="K69" i="42"/>
  <c r="J69" i="42"/>
  <c r="H69" i="42"/>
  <c r="F69" i="42"/>
  <c r="Z68" i="42"/>
  <c r="Y68" i="42"/>
  <c r="X68" i="42"/>
  <c r="V68" i="42"/>
  <c r="U68" i="42"/>
  <c r="M68" i="42"/>
  <c r="K68" i="42"/>
  <c r="J68" i="42"/>
  <c r="H68" i="42"/>
  <c r="F68" i="42"/>
  <c r="Y67" i="42"/>
  <c r="Z67" i="42" s="1"/>
  <c r="X67" i="42"/>
  <c r="V67" i="42"/>
  <c r="U67" i="42"/>
  <c r="M67" i="42"/>
  <c r="K67" i="42"/>
  <c r="L71" i="42" s="1"/>
  <c r="J67" i="42"/>
  <c r="H67" i="42"/>
  <c r="F67" i="42"/>
  <c r="X66" i="42"/>
  <c r="Y66" i="42" s="1"/>
  <c r="Z66" i="42" s="1"/>
  <c r="AA66" i="42" s="1"/>
  <c r="AB66" i="42" s="1"/>
  <c r="U66" i="42"/>
  <c r="V66" i="42" s="1"/>
  <c r="M66" i="42"/>
  <c r="K66" i="42"/>
  <c r="L70" i="42" s="1"/>
  <c r="J66" i="42"/>
  <c r="H66" i="42"/>
  <c r="F66" i="42"/>
  <c r="AA65" i="42"/>
  <c r="AB65" i="42" s="1"/>
  <c r="Z65" i="42"/>
  <c r="Y65" i="42"/>
  <c r="X65" i="42"/>
  <c r="U65" i="42"/>
  <c r="V65" i="42" s="1"/>
  <c r="M65" i="42"/>
  <c r="K65" i="42"/>
  <c r="L69" i="42" s="1"/>
  <c r="J65" i="42"/>
  <c r="H65" i="42"/>
  <c r="F65" i="42"/>
  <c r="Z64" i="42"/>
  <c r="AA64" i="42" s="1"/>
  <c r="AB64" i="42" s="1"/>
  <c r="X64" i="42"/>
  <c r="Y64" i="42" s="1"/>
  <c r="V64" i="42"/>
  <c r="U64" i="42"/>
  <c r="M64" i="42"/>
  <c r="K64" i="42"/>
  <c r="J64" i="42"/>
  <c r="H64" i="42"/>
  <c r="F64" i="42"/>
  <c r="X63" i="42"/>
  <c r="Y63" i="42" s="1"/>
  <c r="Z63" i="42" s="1"/>
  <c r="AA63" i="42" s="1"/>
  <c r="AB63" i="42" s="1"/>
  <c r="U63" i="42"/>
  <c r="V63" i="42" s="1"/>
  <c r="M63" i="42"/>
  <c r="L63" i="42"/>
  <c r="K63" i="42"/>
  <c r="J63" i="42"/>
  <c r="H63" i="42"/>
  <c r="F63" i="42"/>
  <c r="Y62" i="42"/>
  <c r="Z62" i="42" s="1"/>
  <c r="X62" i="42"/>
  <c r="U62" i="42"/>
  <c r="V62" i="42" s="1"/>
  <c r="M62" i="42"/>
  <c r="K62" i="42"/>
  <c r="J62" i="42"/>
  <c r="H62" i="42"/>
  <c r="F62" i="42"/>
  <c r="Y61" i="42"/>
  <c r="Z61" i="42" s="1"/>
  <c r="X61" i="42"/>
  <c r="V61" i="42"/>
  <c r="U61" i="42"/>
  <c r="M61" i="42"/>
  <c r="K61" i="42"/>
  <c r="J61" i="42"/>
  <c r="H61" i="42"/>
  <c r="F61" i="42"/>
  <c r="AA60" i="42"/>
  <c r="AB60" i="42" s="1"/>
  <c r="Z60" i="42"/>
  <c r="X60" i="42"/>
  <c r="Y60" i="42" s="1"/>
  <c r="U60" i="42"/>
  <c r="V60" i="42" s="1"/>
  <c r="M60" i="42"/>
  <c r="K60" i="42"/>
  <c r="L64" i="42" s="1"/>
  <c r="J60" i="42"/>
  <c r="H60" i="42"/>
  <c r="F60" i="42"/>
  <c r="Y59" i="42"/>
  <c r="Z59" i="42" s="1"/>
  <c r="X59" i="42"/>
  <c r="V59" i="42"/>
  <c r="AA59" i="42" s="1"/>
  <c r="AB59" i="42" s="1"/>
  <c r="U59" i="42"/>
  <c r="M59" i="42"/>
  <c r="K59" i="42"/>
  <c r="J59" i="42"/>
  <c r="H59" i="42"/>
  <c r="F59" i="42"/>
  <c r="X58" i="42"/>
  <c r="Y58" i="42" s="1"/>
  <c r="Z58" i="42" s="1"/>
  <c r="U58" i="42"/>
  <c r="V58" i="42" s="1"/>
  <c r="M58" i="42"/>
  <c r="K58" i="42"/>
  <c r="J58" i="42"/>
  <c r="H58" i="42"/>
  <c r="F58" i="42"/>
  <c r="Y57" i="42"/>
  <c r="Z57" i="42" s="1"/>
  <c r="X57" i="42"/>
  <c r="U57" i="42"/>
  <c r="V57" i="42" s="1"/>
  <c r="AA57" i="42" s="1"/>
  <c r="AB57" i="42" s="1"/>
  <c r="M57" i="42"/>
  <c r="K57" i="42"/>
  <c r="J57" i="42"/>
  <c r="H57" i="42"/>
  <c r="F57" i="42"/>
  <c r="X56" i="42"/>
  <c r="Y56" i="42" s="1"/>
  <c r="Z56" i="42" s="1"/>
  <c r="V56" i="42"/>
  <c r="U56" i="42"/>
  <c r="M56" i="42"/>
  <c r="K56" i="42"/>
  <c r="J56" i="42"/>
  <c r="H56" i="42"/>
  <c r="F56" i="42"/>
  <c r="X55" i="42"/>
  <c r="Y55" i="42" s="1"/>
  <c r="Z55" i="42" s="1"/>
  <c r="U55" i="42"/>
  <c r="V55" i="42" s="1"/>
  <c r="AA55" i="42" s="1"/>
  <c r="AB55" i="42" s="1"/>
  <c r="M55" i="42"/>
  <c r="K55" i="42"/>
  <c r="J55" i="42"/>
  <c r="H55" i="42"/>
  <c r="F55" i="42"/>
  <c r="X54" i="42"/>
  <c r="Y54" i="42" s="1"/>
  <c r="Z54" i="42" s="1"/>
  <c r="V54" i="42"/>
  <c r="U54" i="42"/>
  <c r="M54" i="42"/>
  <c r="K54" i="42"/>
  <c r="J54" i="42"/>
  <c r="H54" i="42"/>
  <c r="F54" i="42"/>
  <c r="AA53" i="42"/>
  <c r="AB53" i="42" s="1"/>
  <c r="X53" i="42"/>
  <c r="Y53" i="42" s="1"/>
  <c r="Z53" i="42" s="1"/>
  <c r="U53" i="42"/>
  <c r="V53" i="42" s="1"/>
  <c r="M53" i="42"/>
  <c r="K53" i="42"/>
  <c r="L57" i="42" s="1"/>
  <c r="J53" i="42"/>
  <c r="H53" i="42"/>
  <c r="F53" i="42"/>
  <c r="Z52" i="42"/>
  <c r="Y52" i="42"/>
  <c r="X52" i="42"/>
  <c r="V52" i="42"/>
  <c r="AA52" i="42" s="1"/>
  <c r="AB52" i="42" s="1"/>
  <c r="U52" i="42"/>
  <c r="M52" i="42"/>
  <c r="K52" i="42"/>
  <c r="J52" i="42"/>
  <c r="H52" i="42"/>
  <c r="F52" i="42"/>
  <c r="X51" i="42"/>
  <c r="Y51" i="42" s="1"/>
  <c r="Z51" i="42" s="1"/>
  <c r="AA51" i="42" s="1"/>
  <c r="AB51" i="42" s="1"/>
  <c r="V51" i="42"/>
  <c r="U51" i="42"/>
  <c r="M51" i="42"/>
  <c r="L51" i="42"/>
  <c r="K51" i="42"/>
  <c r="L55" i="42" s="1"/>
  <c r="J51" i="42"/>
  <c r="H51" i="42"/>
  <c r="F51" i="42"/>
  <c r="AA50" i="42"/>
  <c r="AB50" i="42" s="1"/>
  <c r="X50" i="42"/>
  <c r="Y50" i="42" s="1"/>
  <c r="Z50" i="42" s="1"/>
  <c r="U50" i="42"/>
  <c r="V50" i="42" s="1"/>
  <c r="M50" i="42"/>
  <c r="K50" i="42"/>
  <c r="J50" i="42"/>
  <c r="H50" i="42"/>
  <c r="F50" i="42"/>
  <c r="Y49" i="42"/>
  <c r="Z49" i="42" s="1"/>
  <c r="X49" i="42"/>
  <c r="U49" i="42"/>
  <c r="V49" i="42" s="1"/>
  <c r="M49" i="42"/>
  <c r="K49" i="42"/>
  <c r="L53" i="42" s="1"/>
  <c r="J49" i="42"/>
  <c r="H49" i="42"/>
  <c r="F49" i="42"/>
  <c r="X48" i="42"/>
  <c r="Y48" i="42" s="1"/>
  <c r="Z48" i="42" s="1"/>
  <c r="V48" i="42"/>
  <c r="AA48" i="42" s="1"/>
  <c r="AB48" i="42" s="1"/>
  <c r="U48" i="42"/>
  <c r="M48" i="42"/>
  <c r="K48" i="42"/>
  <c r="J48" i="42"/>
  <c r="H48" i="42"/>
  <c r="F48" i="42"/>
  <c r="X47" i="42"/>
  <c r="Y47" i="42" s="1"/>
  <c r="Z47" i="42" s="1"/>
  <c r="V47" i="42"/>
  <c r="U47" i="42"/>
  <c r="M47" i="42"/>
  <c r="K47" i="42"/>
  <c r="J47" i="42"/>
  <c r="H47" i="42"/>
  <c r="F47" i="42"/>
  <c r="X46" i="42"/>
  <c r="Y46" i="42" s="1"/>
  <c r="Z46" i="42" s="1"/>
  <c r="U46" i="42"/>
  <c r="V46" i="42" s="1"/>
  <c r="M46" i="42"/>
  <c r="K46" i="42"/>
  <c r="L48" i="42" s="1"/>
  <c r="J46" i="42"/>
  <c r="H46" i="42"/>
  <c r="F46" i="42"/>
  <c r="Z45" i="42"/>
  <c r="Y45" i="42"/>
  <c r="X45" i="42"/>
  <c r="U45" i="42"/>
  <c r="V45" i="42" s="1"/>
  <c r="AA45" i="42" s="1"/>
  <c r="AB45" i="42" s="1"/>
  <c r="M45" i="42"/>
  <c r="K45" i="42"/>
  <c r="J45" i="42"/>
  <c r="H45" i="42"/>
  <c r="F45" i="42"/>
  <c r="Z44" i="42"/>
  <c r="X44" i="42"/>
  <c r="Y44" i="42" s="1"/>
  <c r="U44" i="42"/>
  <c r="V44" i="42" s="1"/>
  <c r="AA44" i="42" s="1"/>
  <c r="AB44" i="42" s="1"/>
  <c r="M44" i="42"/>
  <c r="K44" i="42"/>
  <c r="J44" i="42"/>
  <c r="H44" i="42"/>
  <c r="F44" i="42"/>
  <c r="Y43" i="42"/>
  <c r="Z43" i="42" s="1"/>
  <c r="X43" i="42"/>
  <c r="U43" i="42"/>
  <c r="V43" i="42" s="1"/>
  <c r="AA43" i="42" s="1"/>
  <c r="AB43" i="42" s="1"/>
  <c r="M43" i="42"/>
  <c r="K43" i="42"/>
  <c r="L46" i="42" s="1"/>
  <c r="J43" i="42"/>
  <c r="H43" i="42"/>
  <c r="F43" i="42"/>
  <c r="Y42" i="42"/>
  <c r="Z42" i="42" s="1"/>
  <c r="X42" i="42"/>
  <c r="U42" i="42"/>
  <c r="V42" i="42" s="1"/>
  <c r="M42" i="42"/>
  <c r="K42" i="42"/>
  <c r="J42" i="42"/>
  <c r="H42" i="42"/>
  <c r="F42" i="42"/>
  <c r="Y41" i="42"/>
  <c r="Z41" i="42" s="1"/>
  <c r="X41" i="42"/>
  <c r="U41" i="42"/>
  <c r="V41" i="42" s="1"/>
  <c r="M41" i="42"/>
  <c r="K41" i="42"/>
  <c r="J41" i="42"/>
  <c r="H41" i="42"/>
  <c r="F41" i="42"/>
  <c r="Y40" i="42"/>
  <c r="Z40" i="42" s="1"/>
  <c r="X40" i="42"/>
  <c r="U40" i="42"/>
  <c r="V40" i="42" s="1"/>
  <c r="M40" i="42"/>
  <c r="K40" i="42"/>
  <c r="L44" i="42" s="1"/>
  <c r="J40" i="42"/>
  <c r="H40" i="42"/>
  <c r="F40" i="42"/>
  <c r="Z39" i="42"/>
  <c r="Y39" i="42"/>
  <c r="X39" i="42"/>
  <c r="V39" i="42"/>
  <c r="AA39" i="42" s="1"/>
  <c r="AB39" i="42" s="1"/>
  <c r="U39" i="42"/>
  <c r="M39" i="42"/>
  <c r="K39" i="42"/>
  <c r="L43" i="42" s="1"/>
  <c r="J39" i="42"/>
  <c r="H39" i="42"/>
  <c r="F39" i="42"/>
  <c r="X38" i="42"/>
  <c r="Y38" i="42" s="1"/>
  <c r="Z38" i="42" s="1"/>
  <c r="U38" i="42"/>
  <c r="V38" i="42" s="1"/>
  <c r="AA38" i="42" s="1"/>
  <c r="AB38" i="42" s="1"/>
  <c r="M38" i="42"/>
  <c r="K38" i="42"/>
  <c r="J38" i="42"/>
  <c r="H38" i="42"/>
  <c r="F38" i="42"/>
  <c r="Z37" i="42"/>
  <c r="Y37" i="42"/>
  <c r="X37" i="42"/>
  <c r="V37" i="42"/>
  <c r="AA37" i="42" s="1"/>
  <c r="AB37" i="42" s="1"/>
  <c r="U37" i="42"/>
  <c r="M37" i="42"/>
  <c r="K37" i="42"/>
  <c r="L41" i="42" s="1"/>
  <c r="J37" i="42"/>
  <c r="H37" i="42"/>
  <c r="F37" i="42"/>
  <c r="Z36" i="42"/>
  <c r="X36" i="42"/>
  <c r="Y36" i="42" s="1"/>
  <c r="U36" i="42"/>
  <c r="V36" i="42" s="1"/>
  <c r="AA36" i="42" s="1"/>
  <c r="AB36" i="42" s="1"/>
  <c r="M36" i="42"/>
  <c r="K36" i="42"/>
  <c r="L40" i="42" s="1"/>
  <c r="J36" i="42"/>
  <c r="H36" i="42"/>
  <c r="F36" i="42"/>
  <c r="AA35" i="42"/>
  <c r="AB35" i="42" s="1"/>
  <c r="Y35" i="42"/>
  <c r="Z35" i="42" s="1"/>
  <c r="X35" i="42"/>
  <c r="V35" i="42"/>
  <c r="U35" i="42"/>
  <c r="M35" i="42"/>
  <c r="K35" i="42"/>
  <c r="L39" i="42" s="1"/>
  <c r="J35" i="42"/>
  <c r="H35" i="42"/>
  <c r="F35" i="42"/>
  <c r="Z34" i="42"/>
  <c r="Y34" i="42"/>
  <c r="X34" i="42"/>
  <c r="U34" i="42"/>
  <c r="V34" i="42" s="1"/>
  <c r="M34" i="42"/>
  <c r="K34" i="42"/>
  <c r="L38" i="42" s="1"/>
  <c r="J34" i="42"/>
  <c r="H34" i="42"/>
  <c r="F34" i="42"/>
  <c r="Y33" i="42"/>
  <c r="Z33" i="42" s="1"/>
  <c r="X33" i="42"/>
  <c r="U33" i="42"/>
  <c r="V33" i="42" s="1"/>
  <c r="AA33" i="42" s="1"/>
  <c r="AB33" i="42" s="1"/>
  <c r="M33" i="42"/>
  <c r="K33" i="42"/>
  <c r="J33" i="42"/>
  <c r="H33" i="42"/>
  <c r="F33" i="42"/>
  <c r="Z32" i="42"/>
  <c r="X32" i="42"/>
  <c r="Y32" i="42" s="1"/>
  <c r="U32" i="42"/>
  <c r="V32" i="42" s="1"/>
  <c r="AA32" i="42" s="1"/>
  <c r="AB32" i="42" s="1"/>
  <c r="M32" i="42"/>
  <c r="K32" i="42"/>
  <c r="L36" i="42" s="1"/>
  <c r="J32" i="42"/>
  <c r="H32" i="42"/>
  <c r="F32" i="42"/>
  <c r="Y31" i="42"/>
  <c r="Z31" i="42" s="1"/>
  <c r="X31" i="42"/>
  <c r="U31" i="42"/>
  <c r="V31" i="42" s="1"/>
  <c r="AA31" i="42" s="1"/>
  <c r="AB31" i="42" s="1"/>
  <c r="M31" i="42"/>
  <c r="K31" i="42"/>
  <c r="L34" i="42" s="1"/>
  <c r="J31" i="42"/>
  <c r="H31" i="42"/>
  <c r="F31" i="42"/>
  <c r="Y30" i="42"/>
  <c r="Z30" i="42" s="1"/>
  <c r="X30" i="42"/>
  <c r="U30" i="42"/>
  <c r="V30" i="42" s="1"/>
  <c r="AA30" i="42" s="1"/>
  <c r="AB30" i="42" s="1"/>
  <c r="M30" i="42"/>
  <c r="K30" i="42"/>
  <c r="J30" i="42"/>
  <c r="H30" i="42"/>
  <c r="F30" i="42"/>
  <c r="Y29" i="42"/>
  <c r="Z29" i="42" s="1"/>
  <c r="X29" i="42"/>
  <c r="U29" i="42"/>
  <c r="V29" i="42" s="1"/>
  <c r="AA29" i="42" s="1"/>
  <c r="AB29" i="42" s="1"/>
  <c r="M29" i="42"/>
  <c r="K29" i="42"/>
  <c r="L33" i="42" s="1"/>
  <c r="J29" i="42"/>
  <c r="H29" i="42"/>
  <c r="F29" i="42"/>
  <c r="Y28" i="42"/>
  <c r="Z28" i="42" s="1"/>
  <c r="X28" i="42"/>
  <c r="U28" i="42"/>
  <c r="V28" i="42" s="1"/>
  <c r="M28" i="42"/>
  <c r="K28" i="42"/>
  <c r="L32" i="42" s="1"/>
  <c r="J28" i="42"/>
  <c r="H28" i="42"/>
  <c r="F28" i="42"/>
  <c r="Z27" i="42"/>
  <c r="Y27" i="42"/>
  <c r="X27" i="42"/>
  <c r="V27" i="42"/>
  <c r="AA27" i="42" s="1"/>
  <c r="AB27" i="42" s="1"/>
  <c r="U27" i="42"/>
  <c r="M27" i="42"/>
  <c r="K27" i="42"/>
  <c r="L31" i="42" s="1"/>
  <c r="J27" i="42"/>
  <c r="H27" i="42"/>
  <c r="F27" i="42"/>
  <c r="X26" i="42"/>
  <c r="Y26" i="42" s="1"/>
  <c r="Z26" i="42" s="1"/>
  <c r="U26" i="42"/>
  <c r="V26" i="42" s="1"/>
  <c r="M26" i="42"/>
  <c r="K26" i="42"/>
  <c r="J26" i="42"/>
  <c r="H26" i="42"/>
  <c r="F26" i="42"/>
  <c r="Z25" i="42"/>
  <c r="Y25" i="42"/>
  <c r="X25" i="42"/>
  <c r="V25" i="42"/>
  <c r="AA25" i="42" s="1"/>
  <c r="AB25" i="42" s="1"/>
  <c r="U25" i="42"/>
  <c r="M25" i="42"/>
  <c r="K25" i="42"/>
  <c r="L29" i="42" s="1"/>
  <c r="J25" i="42"/>
  <c r="H25" i="42"/>
  <c r="F25" i="42"/>
  <c r="Z24" i="42"/>
  <c r="X24" i="42"/>
  <c r="Y24" i="42" s="1"/>
  <c r="U24" i="42"/>
  <c r="V24" i="42" s="1"/>
  <c r="AA24" i="42" s="1"/>
  <c r="AB24" i="42" s="1"/>
  <c r="M24" i="42"/>
  <c r="K24" i="42"/>
  <c r="L28" i="42" s="1"/>
  <c r="J24" i="42"/>
  <c r="H24" i="42"/>
  <c r="F24" i="42"/>
  <c r="AA23" i="42"/>
  <c r="AB23" i="42" s="1"/>
  <c r="Y23" i="42"/>
  <c r="Z23" i="42" s="1"/>
  <c r="X23" i="42"/>
  <c r="V23" i="42"/>
  <c r="U23" i="42"/>
  <c r="M23" i="42"/>
  <c r="K23" i="42"/>
  <c r="L27" i="42" s="1"/>
  <c r="J23" i="42"/>
  <c r="H23" i="42"/>
  <c r="F23" i="42"/>
  <c r="Z22" i="42"/>
  <c r="Y22" i="42"/>
  <c r="X22" i="42"/>
  <c r="U22" i="42"/>
  <c r="V22" i="42" s="1"/>
  <c r="M22" i="42"/>
  <c r="K22" i="42"/>
  <c r="L26" i="42" s="1"/>
  <c r="J22" i="42"/>
  <c r="H22" i="42"/>
  <c r="F22" i="42"/>
  <c r="Z21" i="42"/>
  <c r="X21" i="42"/>
  <c r="Y21" i="42" s="1"/>
  <c r="U21" i="42"/>
  <c r="V21" i="42" s="1"/>
  <c r="AA21" i="42" s="1"/>
  <c r="AB21" i="42" s="1"/>
  <c r="M21" i="42"/>
  <c r="K21" i="42"/>
  <c r="L25" i="42" s="1"/>
  <c r="J21" i="42"/>
  <c r="H21" i="42"/>
  <c r="F21" i="42"/>
  <c r="Y20" i="42"/>
  <c r="Z20" i="42" s="1"/>
  <c r="X20" i="42"/>
  <c r="U20" i="42"/>
  <c r="V20" i="42" s="1"/>
  <c r="M20" i="42"/>
  <c r="K20" i="42"/>
  <c r="J20" i="42"/>
  <c r="H20" i="42"/>
  <c r="F20" i="42"/>
  <c r="X19" i="42"/>
  <c r="Y19" i="42" s="1"/>
  <c r="Z19" i="42" s="1"/>
  <c r="AA19" i="42" s="1"/>
  <c r="AB19" i="42" s="1"/>
  <c r="V19" i="42"/>
  <c r="U19" i="42"/>
  <c r="M19" i="42"/>
  <c r="K19" i="42"/>
  <c r="J19" i="42"/>
  <c r="H19" i="42"/>
  <c r="F19" i="42"/>
  <c r="Z18" i="42"/>
  <c r="X18" i="42"/>
  <c r="Y18" i="42" s="1"/>
  <c r="V18" i="42"/>
  <c r="AA18" i="42" s="1"/>
  <c r="AB18" i="42" s="1"/>
  <c r="U18" i="42"/>
  <c r="O18" i="42"/>
  <c r="M18" i="42"/>
  <c r="K18" i="42"/>
  <c r="J18" i="42"/>
  <c r="H18" i="42"/>
  <c r="F18" i="42"/>
  <c r="X17" i="42"/>
  <c r="Y17" i="42" s="1"/>
  <c r="Z17" i="42" s="1"/>
  <c r="V17" i="42"/>
  <c r="U17" i="42"/>
  <c r="Q17" i="42"/>
  <c r="R21" i="42" s="1"/>
  <c r="S21" i="42" s="1"/>
  <c r="Q21" i="42" s="1"/>
  <c r="M17" i="42"/>
  <c r="K17" i="42"/>
  <c r="J17" i="42"/>
  <c r="H17" i="42"/>
  <c r="F17" i="42"/>
  <c r="Y16" i="42"/>
  <c r="Z16" i="42" s="1"/>
  <c r="X16" i="42"/>
  <c r="U16" i="42"/>
  <c r="V16" i="42" s="1"/>
  <c r="Q16" i="42"/>
  <c r="R16" i="42" s="1"/>
  <c r="O16" i="42"/>
  <c r="M16" i="42"/>
  <c r="K16" i="42"/>
  <c r="L20" i="42" s="1"/>
  <c r="J16" i="42"/>
  <c r="H16" i="42"/>
  <c r="F16" i="42"/>
  <c r="AA15" i="42"/>
  <c r="AB15" i="42" s="1"/>
  <c r="Z15" i="42"/>
  <c r="X15" i="42"/>
  <c r="Y15" i="42" s="1"/>
  <c r="V15" i="42"/>
  <c r="U15" i="42"/>
  <c r="Q15" i="42"/>
  <c r="R15" i="42" s="1"/>
  <c r="O15" i="42"/>
  <c r="M15" i="42"/>
  <c r="K15" i="42"/>
  <c r="L19" i="42" s="1"/>
  <c r="J15" i="42"/>
  <c r="H15" i="42"/>
  <c r="F15" i="42"/>
  <c r="Z14" i="42"/>
  <c r="X14" i="42"/>
  <c r="Y14" i="42" s="1"/>
  <c r="U14" i="42"/>
  <c r="V14" i="42" s="1"/>
  <c r="AA14" i="42" s="1"/>
  <c r="AB14" i="42" s="1"/>
  <c r="Q14" i="42"/>
  <c r="M14" i="42"/>
  <c r="K14" i="42"/>
  <c r="J14" i="42"/>
  <c r="H14" i="42"/>
  <c r="F14" i="42"/>
  <c r="Z13" i="42"/>
  <c r="Y13" i="42"/>
  <c r="X13" i="42"/>
  <c r="U13" i="42"/>
  <c r="V13" i="42" s="1"/>
  <c r="AA13" i="42" s="1"/>
  <c r="AB13" i="42" s="1"/>
  <c r="R13" i="42"/>
  <c r="M13" i="42"/>
  <c r="K13" i="42"/>
  <c r="J13" i="42"/>
  <c r="H13" i="42"/>
  <c r="F13" i="42"/>
  <c r="X12" i="42"/>
  <c r="Y12" i="42" s="1"/>
  <c r="Z12" i="42" s="1"/>
  <c r="V12" i="42"/>
  <c r="AA12" i="42" s="1"/>
  <c r="AB12" i="42" s="1"/>
  <c r="U12" i="42"/>
  <c r="Q12" i="42"/>
  <c r="M12" i="42"/>
  <c r="K12" i="42"/>
  <c r="J12" i="42"/>
  <c r="H12" i="42"/>
  <c r="F12" i="42"/>
  <c r="Y11" i="42"/>
  <c r="Z11" i="42" s="1"/>
  <c r="X11" i="42"/>
  <c r="U11" i="42"/>
  <c r="V11" i="42" s="1"/>
  <c r="Q11" i="42"/>
  <c r="M11" i="42"/>
  <c r="K11" i="42"/>
  <c r="L15" i="42" s="1"/>
  <c r="J11" i="42"/>
  <c r="H11" i="42"/>
  <c r="F11" i="42"/>
  <c r="X10" i="42"/>
  <c r="Y10" i="42" s="1"/>
  <c r="Z10" i="42" s="1"/>
  <c r="U10" i="42"/>
  <c r="V10" i="42" s="1"/>
  <c r="M10" i="42"/>
  <c r="K10" i="42"/>
  <c r="J10" i="42"/>
  <c r="H10" i="42"/>
  <c r="F10" i="42"/>
  <c r="X9" i="42"/>
  <c r="Y9" i="42" s="1"/>
  <c r="Z9" i="42" s="1"/>
  <c r="V9" i="42"/>
  <c r="AA9" i="42" s="1"/>
  <c r="AB9" i="42" s="1"/>
  <c r="U9" i="42"/>
  <c r="M9" i="42"/>
  <c r="K9" i="42"/>
  <c r="J9" i="42"/>
  <c r="H9" i="42"/>
  <c r="F9" i="42"/>
  <c r="X8" i="42"/>
  <c r="Y8" i="42" s="1"/>
  <c r="Z8" i="42" s="1"/>
  <c r="U8" i="42"/>
  <c r="V8" i="42" s="1"/>
  <c r="M8" i="42"/>
  <c r="K8" i="42"/>
  <c r="L12" i="42" s="1"/>
  <c r="J8" i="42"/>
  <c r="H8" i="42"/>
  <c r="F8" i="42"/>
  <c r="Z7" i="42"/>
  <c r="Y7" i="42"/>
  <c r="X7" i="42"/>
  <c r="V7" i="42"/>
  <c r="AA7" i="42" s="1"/>
  <c r="AB7" i="42" s="1"/>
  <c r="U7" i="42"/>
  <c r="M7" i="42"/>
  <c r="K7" i="42"/>
  <c r="J7" i="42"/>
  <c r="H7" i="42"/>
  <c r="F7" i="42"/>
  <c r="X6" i="42"/>
  <c r="Y6" i="42" s="1"/>
  <c r="Z6" i="42" s="1"/>
  <c r="V6" i="42"/>
  <c r="U6" i="42"/>
  <c r="Q6" i="42"/>
  <c r="M6" i="42"/>
  <c r="K6" i="42"/>
  <c r="L10" i="42" s="1"/>
  <c r="J6" i="42"/>
  <c r="H6" i="42"/>
  <c r="F6" i="42"/>
  <c r="X5" i="42"/>
  <c r="Y5" i="42" s="1"/>
  <c r="Z5" i="42" s="1"/>
  <c r="V5" i="42"/>
  <c r="U5" i="42"/>
  <c r="Q5" i="42"/>
  <c r="M5" i="42"/>
  <c r="K5" i="42"/>
  <c r="L9" i="42" s="1"/>
  <c r="J5" i="42"/>
  <c r="H5" i="42"/>
  <c r="F5" i="42"/>
  <c r="X4" i="42"/>
  <c r="Y4" i="42" s="1"/>
  <c r="Z4" i="42" s="1"/>
  <c r="V4" i="42"/>
  <c r="AA4" i="42" s="1"/>
  <c r="AB4" i="42" s="1"/>
  <c r="U4" i="42"/>
  <c r="Q4" i="42"/>
  <c r="O4" i="42"/>
  <c r="M4" i="42"/>
  <c r="K4" i="42"/>
  <c r="L7" i="42" s="1"/>
  <c r="J4" i="42"/>
  <c r="H4" i="42"/>
  <c r="F4" i="42"/>
  <c r="Y3" i="42"/>
  <c r="Z3" i="42" s="1"/>
  <c r="X3" i="42"/>
  <c r="U3" i="42"/>
  <c r="V3" i="42" s="1"/>
  <c r="AA3" i="42" s="1"/>
  <c r="AB3" i="42" s="1"/>
  <c r="Q3" i="42"/>
  <c r="O3" i="42"/>
  <c r="M3" i="42"/>
  <c r="K3" i="42"/>
  <c r="J3" i="42"/>
  <c r="H3" i="42"/>
  <c r="F3" i="42"/>
  <c r="X2" i="42"/>
  <c r="Y2" i="42" s="1"/>
  <c r="Z2" i="42" s="1"/>
  <c r="AA2" i="42" s="1"/>
  <c r="AB2" i="42" s="1"/>
  <c r="U2" i="42"/>
  <c r="V2" i="42" s="1"/>
  <c r="Q2" i="42"/>
  <c r="M2" i="42"/>
  <c r="H2" i="42"/>
  <c r="F2" i="42"/>
  <c r="Q1" i="42"/>
  <c r="Z73" i="41"/>
  <c r="X73" i="41"/>
  <c r="Y73" i="41" s="1"/>
  <c r="V73" i="41"/>
  <c r="AA73" i="41" s="1"/>
  <c r="AB73" i="41" s="1"/>
  <c r="U73" i="41"/>
  <c r="M73" i="41"/>
  <c r="L73" i="41"/>
  <c r="K73" i="41"/>
  <c r="J73" i="41"/>
  <c r="I73" i="41"/>
  <c r="G73" i="41"/>
  <c r="X72" i="41"/>
  <c r="Y72" i="41" s="1"/>
  <c r="Z72" i="41" s="1"/>
  <c r="AA72" i="41" s="1"/>
  <c r="AB72" i="41" s="1"/>
  <c r="U72" i="41"/>
  <c r="V72" i="41" s="1"/>
  <c r="M72" i="41"/>
  <c r="K72" i="41"/>
  <c r="J72" i="41"/>
  <c r="I72" i="41"/>
  <c r="G72" i="41"/>
  <c r="X71" i="41"/>
  <c r="Y71" i="41" s="1"/>
  <c r="Z71" i="41" s="1"/>
  <c r="AA71" i="41" s="1"/>
  <c r="AB71" i="41" s="1"/>
  <c r="U71" i="41"/>
  <c r="V71" i="41" s="1"/>
  <c r="M71" i="41"/>
  <c r="K71" i="41"/>
  <c r="J71" i="41"/>
  <c r="I71" i="41"/>
  <c r="G71" i="41"/>
  <c r="Z70" i="41"/>
  <c r="Y70" i="41"/>
  <c r="X70" i="41"/>
  <c r="V70" i="41"/>
  <c r="U70" i="41"/>
  <c r="M70" i="41"/>
  <c r="L70" i="41"/>
  <c r="K70" i="41"/>
  <c r="J70" i="41"/>
  <c r="I70" i="41"/>
  <c r="G70" i="41"/>
  <c r="Z69" i="41"/>
  <c r="X69" i="41"/>
  <c r="Y69" i="41" s="1"/>
  <c r="U69" i="41"/>
  <c r="V69" i="41" s="1"/>
  <c r="AA69" i="41" s="1"/>
  <c r="AB69" i="41" s="1"/>
  <c r="M69" i="41"/>
  <c r="L69" i="41"/>
  <c r="K69" i="41"/>
  <c r="J69" i="41"/>
  <c r="I69" i="41"/>
  <c r="G69" i="41"/>
  <c r="AA68" i="41"/>
  <c r="AB68" i="41" s="1"/>
  <c r="Z68" i="41"/>
  <c r="Y68" i="41"/>
  <c r="X68" i="41"/>
  <c r="V68" i="41"/>
  <c r="U68" i="41"/>
  <c r="M68" i="41"/>
  <c r="L68" i="41"/>
  <c r="K68" i="41"/>
  <c r="J68" i="41"/>
  <c r="I68" i="41"/>
  <c r="G68" i="41"/>
  <c r="X67" i="41"/>
  <c r="Y67" i="41" s="1"/>
  <c r="Z67" i="41" s="1"/>
  <c r="V67" i="41"/>
  <c r="AA67" i="41" s="1"/>
  <c r="AB67" i="41" s="1"/>
  <c r="U67" i="41"/>
  <c r="M67" i="41"/>
  <c r="L67" i="41"/>
  <c r="K67" i="41"/>
  <c r="L71" i="41" s="1"/>
  <c r="J67" i="41"/>
  <c r="I67" i="41"/>
  <c r="G67" i="41"/>
  <c r="AA66" i="41"/>
  <c r="AB66" i="41" s="1"/>
  <c r="X66" i="41"/>
  <c r="Y66" i="41" s="1"/>
  <c r="Z66" i="41" s="1"/>
  <c r="V66" i="41"/>
  <c r="U66" i="41"/>
  <c r="M66" i="41"/>
  <c r="K66" i="41"/>
  <c r="J66" i="41"/>
  <c r="I66" i="41"/>
  <c r="G66" i="41"/>
  <c r="Z65" i="41"/>
  <c r="X65" i="41"/>
  <c r="Y65" i="41" s="1"/>
  <c r="V65" i="41"/>
  <c r="AA65" i="41" s="1"/>
  <c r="AB65" i="41" s="1"/>
  <c r="U65" i="41"/>
  <c r="M65" i="41"/>
  <c r="K65" i="41"/>
  <c r="J65" i="41"/>
  <c r="I65" i="41"/>
  <c r="G65" i="41"/>
  <c r="Z64" i="41"/>
  <c r="X64" i="41"/>
  <c r="Y64" i="41" s="1"/>
  <c r="V64" i="41"/>
  <c r="AA64" i="41" s="1"/>
  <c r="AB64" i="41" s="1"/>
  <c r="U64" i="41"/>
  <c r="M64" i="41"/>
  <c r="K64" i="41"/>
  <c r="J64" i="41"/>
  <c r="I64" i="41"/>
  <c r="G64" i="41"/>
  <c r="Y63" i="41"/>
  <c r="Z63" i="41" s="1"/>
  <c r="X63" i="41"/>
  <c r="U63" i="41"/>
  <c r="V63" i="41" s="1"/>
  <c r="AA63" i="41" s="1"/>
  <c r="AB63" i="41" s="1"/>
  <c r="M63" i="41"/>
  <c r="K63" i="41"/>
  <c r="J63" i="41"/>
  <c r="I63" i="41"/>
  <c r="G63" i="41"/>
  <c r="Y62" i="41"/>
  <c r="Z62" i="41" s="1"/>
  <c r="X62" i="41"/>
  <c r="V62" i="41"/>
  <c r="U62" i="41"/>
  <c r="M62" i="41"/>
  <c r="K62" i="41"/>
  <c r="J62" i="41"/>
  <c r="I62" i="41"/>
  <c r="G62" i="41"/>
  <c r="Z61" i="41"/>
  <c r="AA61" i="41" s="1"/>
  <c r="AB61" i="41" s="1"/>
  <c r="X61" i="41"/>
  <c r="Y61" i="41" s="1"/>
  <c r="V61" i="41"/>
  <c r="U61" i="41"/>
  <c r="M61" i="41"/>
  <c r="K61" i="41"/>
  <c r="J61" i="41"/>
  <c r="I61" i="41"/>
  <c r="G61" i="41"/>
  <c r="Y60" i="41"/>
  <c r="Z60" i="41" s="1"/>
  <c r="X60" i="41"/>
  <c r="U60" i="41"/>
  <c r="V60" i="41" s="1"/>
  <c r="AA60" i="41" s="1"/>
  <c r="AB60" i="41" s="1"/>
  <c r="M60" i="41"/>
  <c r="K60" i="41"/>
  <c r="J60" i="41"/>
  <c r="I60" i="41"/>
  <c r="G60" i="41"/>
  <c r="AA59" i="41"/>
  <c r="AB59" i="41" s="1"/>
  <c r="Y59" i="41"/>
  <c r="Z59" i="41" s="1"/>
  <c r="X59" i="41"/>
  <c r="U59" i="41"/>
  <c r="V59" i="41" s="1"/>
  <c r="M59" i="41"/>
  <c r="K59" i="41"/>
  <c r="J59" i="41"/>
  <c r="I59" i="41"/>
  <c r="G59" i="41"/>
  <c r="Z58" i="41"/>
  <c r="Y58" i="41"/>
  <c r="X58" i="41"/>
  <c r="V58" i="41"/>
  <c r="U58" i="41"/>
  <c r="M58" i="41"/>
  <c r="K58" i="41"/>
  <c r="L62" i="41" s="1"/>
  <c r="J58" i="41"/>
  <c r="I58" i="41"/>
  <c r="G58" i="41"/>
  <c r="X57" i="41"/>
  <c r="Y57" i="41" s="1"/>
  <c r="Z57" i="41" s="1"/>
  <c r="U57" i="41"/>
  <c r="V57" i="41" s="1"/>
  <c r="AA57" i="41" s="1"/>
  <c r="AB57" i="41" s="1"/>
  <c r="M57" i="41"/>
  <c r="L57" i="41"/>
  <c r="K57" i="41"/>
  <c r="J57" i="41"/>
  <c r="I57" i="41"/>
  <c r="G57" i="41"/>
  <c r="Z56" i="41"/>
  <c r="Y56" i="41"/>
  <c r="X56" i="41"/>
  <c r="V56" i="41"/>
  <c r="AA56" i="41" s="1"/>
  <c r="AB56" i="41" s="1"/>
  <c r="U56" i="41"/>
  <c r="M56" i="41"/>
  <c r="L56" i="41"/>
  <c r="K56" i="41"/>
  <c r="J56" i="41"/>
  <c r="I56" i="41"/>
  <c r="G56" i="41"/>
  <c r="X55" i="41"/>
  <c r="Y55" i="41" s="1"/>
  <c r="Z55" i="41" s="1"/>
  <c r="V55" i="41"/>
  <c r="U55" i="41"/>
  <c r="M55" i="41"/>
  <c r="K55" i="41"/>
  <c r="J55" i="41"/>
  <c r="I55" i="41"/>
  <c r="G55" i="41"/>
  <c r="X54" i="41"/>
  <c r="Y54" i="41" s="1"/>
  <c r="Z54" i="41" s="1"/>
  <c r="V54" i="41"/>
  <c r="U54" i="41"/>
  <c r="M54" i="41"/>
  <c r="K54" i="41"/>
  <c r="J54" i="41"/>
  <c r="I54" i="41"/>
  <c r="G54" i="41"/>
  <c r="X53" i="41"/>
  <c r="Y53" i="41" s="1"/>
  <c r="Z53" i="41" s="1"/>
  <c r="V53" i="41"/>
  <c r="U53" i="41"/>
  <c r="M53" i="41"/>
  <c r="K53" i="41"/>
  <c r="J53" i="41"/>
  <c r="I53" i="41"/>
  <c r="G53" i="41"/>
  <c r="AA52" i="41"/>
  <c r="AB52" i="41" s="1"/>
  <c r="X52" i="41"/>
  <c r="Y52" i="41" s="1"/>
  <c r="Z52" i="41" s="1"/>
  <c r="V52" i="41"/>
  <c r="U52" i="41"/>
  <c r="M52" i="41"/>
  <c r="K52" i="41"/>
  <c r="J52" i="41"/>
  <c r="I52" i="41"/>
  <c r="G52" i="41"/>
  <c r="X51" i="41"/>
  <c r="Y51" i="41" s="1"/>
  <c r="Z51" i="41" s="1"/>
  <c r="U51" i="41"/>
  <c r="V51" i="41" s="1"/>
  <c r="AA51" i="41" s="1"/>
  <c r="AB51" i="41" s="1"/>
  <c r="M51" i="41"/>
  <c r="K51" i="41"/>
  <c r="L55" i="41" s="1"/>
  <c r="J51" i="41"/>
  <c r="I51" i="41"/>
  <c r="G51" i="41"/>
  <c r="Y50" i="41"/>
  <c r="Z50" i="41" s="1"/>
  <c r="X50" i="41"/>
  <c r="V50" i="41"/>
  <c r="AA50" i="41" s="1"/>
  <c r="AB50" i="41" s="1"/>
  <c r="U50" i="41"/>
  <c r="M50" i="41"/>
  <c r="K50" i="41"/>
  <c r="L52" i="41" s="1"/>
  <c r="J50" i="41"/>
  <c r="I50" i="41"/>
  <c r="G50" i="41"/>
  <c r="X49" i="41"/>
  <c r="Y49" i="41" s="1"/>
  <c r="Z49" i="41" s="1"/>
  <c r="V49" i="41"/>
  <c r="U49" i="41"/>
  <c r="M49" i="41"/>
  <c r="L49" i="41"/>
  <c r="K49" i="41"/>
  <c r="J49" i="41"/>
  <c r="I49" i="41"/>
  <c r="G49" i="41"/>
  <c r="Y48" i="41"/>
  <c r="Z48" i="41" s="1"/>
  <c r="X48" i="41"/>
  <c r="U48" i="41"/>
  <c r="V48" i="41" s="1"/>
  <c r="AA48" i="41" s="1"/>
  <c r="AB48" i="41" s="1"/>
  <c r="M48" i="41"/>
  <c r="K48" i="41"/>
  <c r="J48" i="41"/>
  <c r="I48" i="41"/>
  <c r="G48" i="41"/>
  <c r="Y47" i="41"/>
  <c r="Z47" i="41" s="1"/>
  <c r="X47" i="41"/>
  <c r="U47" i="41"/>
  <c r="V47" i="41" s="1"/>
  <c r="AA47" i="41" s="1"/>
  <c r="AB47" i="41" s="1"/>
  <c r="M47" i="41"/>
  <c r="K47" i="41"/>
  <c r="J47" i="41"/>
  <c r="I47" i="41"/>
  <c r="G47" i="41"/>
  <c r="Y46" i="41"/>
  <c r="Z46" i="41" s="1"/>
  <c r="X46" i="41"/>
  <c r="V46" i="41"/>
  <c r="U46" i="41"/>
  <c r="M46" i="41"/>
  <c r="L46" i="41"/>
  <c r="K46" i="41"/>
  <c r="J46" i="41"/>
  <c r="I46" i="41"/>
  <c r="G46" i="41"/>
  <c r="X45" i="41"/>
  <c r="Y45" i="41" s="1"/>
  <c r="Z45" i="41" s="1"/>
  <c r="AA45" i="41" s="1"/>
  <c r="AB45" i="41" s="1"/>
  <c r="U45" i="41"/>
  <c r="V45" i="41" s="1"/>
  <c r="M45" i="41"/>
  <c r="L45" i="41"/>
  <c r="K45" i="41"/>
  <c r="J45" i="41"/>
  <c r="I45" i="41"/>
  <c r="G45" i="41"/>
  <c r="Z44" i="41"/>
  <c r="Y44" i="41"/>
  <c r="X44" i="41"/>
  <c r="V44" i="41"/>
  <c r="AA44" i="41" s="1"/>
  <c r="AB44" i="41" s="1"/>
  <c r="U44" i="41"/>
  <c r="M44" i="41"/>
  <c r="L44" i="41"/>
  <c r="K44" i="41"/>
  <c r="J44" i="41"/>
  <c r="I44" i="41"/>
  <c r="G44" i="41"/>
  <c r="AA43" i="41"/>
  <c r="AB43" i="41" s="1"/>
  <c r="X43" i="41"/>
  <c r="Y43" i="41" s="1"/>
  <c r="Z43" i="41" s="1"/>
  <c r="V43" i="41"/>
  <c r="U43" i="41"/>
  <c r="M43" i="41"/>
  <c r="L43" i="41"/>
  <c r="K43" i="41"/>
  <c r="L47" i="41" s="1"/>
  <c r="J43" i="41"/>
  <c r="I43" i="41"/>
  <c r="G43" i="41"/>
  <c r="X42" i="41"/>
  <c r="Y42" i="41" s="1"/>
  <c r="Z42" i="41" s="1"/>
  <c r="V42" i="41"/>
  <c r="AA42" i="41" s="1"/>
  <c r="AB42" i="41" s="1"/>
  <c r="U42" i="41"/>
  <c r="M42" i="41"/>
  <c r="K42" i="41"/>
  <c r="J42" i="41"/>
  <c r="I42" i="41"/>
  <c r="G42" i="41"/>
  <c r="Z41" i="41"/>
  <c r="X41" i="41"/>
  <c r="Y41" i="41" s="1"/>
  <c r="V41" i="41"/>
  <c r="U41" i="41"/>
  <c r="M41" i="41"/>
  <c r="K41" i="41"/>
  <c r="J41" i="41"/>
  <c r="I41" i="41"/>
  <c r="G41" i="41"/>
  <c r="X40" i="41"/>
  <c r="Y40" i="41" s="1"/>
  <c r="Z40" i="41" s="1"/>
  <c r="AA40" i="41" s="1"/>
  <c r="AB40" i="41" s="1"/>
  <c r="V40" i="41"/>
  <c r="U40" i="41"/>
  <c r="M40" i="41"/>
  <c r="K40" i="41"/>
  <c r="J40" i="41"/>
  <c r="I40" i="41"/>
  <c r="G40" i="41"/>
  <c r="X39" i="41"/>
  <c r="Y39" i="41" s="1"/>
  <c r="Z39" i="41" s="1"/>
  <c r="AA39" i="41" s="1"/>
  <c r="AB39" i="41" s="1"/>
  <c r="U39" i="41"/>
  <c r="V39" i="41" s="1"/>
  <c r="M39" i="41"/>
  <c r="K39" i="41"/>
  <c r="J39" i="41"/>
  <c r="I39" i="41"/>
  <c r="G39" i="41"/>
  <c r="Z38" i="41"/>
  <c r="Y38" i="41"/>
  <c r="X38" i="41"/>
  <c r="U38" i="41"/>
  <c r="V38" i="41" s="1"/>
  <c r="AA38" i="41" s="1"/>
  <c r="AB38" i="41" s="1"/>
  <c r="M38" i="41"/>
  <c r="K38" i="41"/>
  <c r="L40" i="41" s="1"/>
  <c r="J38" i="41"/>
  <c r="I38" i="41"/>
  <c r="G38" i="41"/>
  <c r="Z37" i="41"/>
  <c r="X37" i="41"/>
  <c r="Y37" i="41" s="1"/>
  <c r="V37" i="41"/>
  <c r="AA37" i="41" s="1"/>
  <c r="AB37" i="41" s="1"/>
  <c r="U37" i="41"/>
  <c r="M37" i="41"/>
  <c r="K37" i="41"/>
  <c r="J37" i="41"/>
  <c r="I37" i="41"/>
  <c r="G37" i="41"/>
  <c r="Y36" i="41"/>
  <c r="Z36" i="41" s="1"/>
  <c r="X36" i="41"/>
  <c r="U36" i="41"/>
  <c r="V36" i="41" s="1"/>
  <c r="AA36" i="41" s="1"/>
  <c r="AB36" i="41" s="1"/>
  <c r="M36" i="41"/>
  <c r="K36" i="41"/>
  <c r="J36" i="41"/>
  <c r="I36" i="41"/>
  <c r="G36" i="41"/>
  <c r="Y35" i="41"/>
  <c r="Z35" i="41" s="1"/>
  <c r="X35" i="41"/>
  <c r="U35" i="41"/>
  <c r="V35" i="41" s="1"/>
  <c r="AA35" i="41" s="1"/>
  <c r="AB35" i="41" s="1"/>
  <c r="M35" i="41"/>
  <c r="K35" i="41"/>
  <c r="J35" i="41"/>
  <c r="I35" i="41"/>
  <c r="G35" i="41"/>
  <c r="Z34" i="41"/>
  <c r="Y34" i="41"/>
  <c r="X34" i="41"/>
  <c r="V34" i="41"/>
  <c r="U34" i="41"/>
  <c r="M34" i="41"/>
  <c r="K34" i="41"/>
  <c r="J34" i="41"/>
  <c r="I34" i="41"/>
  <c r="G34" i="41"/>
  <c r="Z33" i="41"/>
  <c r="X33" i="41"/>
  <c r="Y33" i="41" s="1"/>
  <c r="U33" i="41"/>
  <c r="V33" i="41" s="1"/>
  <c r="AA33" i="41" s="1"/>
  <c r="AB33" i="41" s="1"/>
  <c r="M33" i="41"/>
  <c r="K33" i="41"/>
  <c r="L35" i="41" s="1"/>
  <c r="J33" i="41"/>
  <c r="I33" i="41"/>
  <c r="G33" i="41"/>
  <c r="Z32" i="41"/>
  <c r="Y32" i="41"/>
  <c r="X32" i="41"/>
  <c r="V32" i="41"/>
  <c r="AA32" i="41" s="1"/>
  <c r="AB32" i="41" s="1"/>
  <c r="U32" i="41"/>
  <c r="M32" i="41"/>
  <c r="L32" i="41"/>
  <c r="K32" i="41"/>
  <c r="J32" i="41"/>
  <c r="I32" i="41"/>
  <c r="G32" i="41"/>
  <c r="X31" i="41"/>
  <c r="Y31" i="41" s="1"/>
  <c r="Z31" i="41" s="1"/>
  <c r="V31" i="41"/>
  <c r="AA31" i="41" s="1"/>
  <c r="AB31" i="41" s="1"/>
  <c r="U31" i="41"/>
  <c r="M31" i="41"/>
  <c r="K31" i="41"/>
  <c r="J31" i="41"/>
  <c r="I31" i="41"/>
  <c r="G31" i="41"/>
  <c r="X30" i="41"/>
  <c r="Y30" i="41" s="1"/>
  <c r="Z30" i="41" s="1"/>
  <c r="V30" i="41"/>
  <c r="AA30" i="41" s="1"/>
  <c r="AB30" i="41" s="1"/>
  <c r="U30" i="41"/>
  <c r="M30" i="41"/>
  <c r="K30" i="41"/>
  <c r="J30" i="41"/>
  <c r="I30" i="41"/>
  <c r="G30" i="41"/>
  <c r="Z29" i="41"/>
  <c r="X29" i="41"/>
  <c r="Y29" i="41" s="1"/>
  <c r="V29" i="41"/>
  <c r="AA29" i="41" s="1"/>
  <c r="AB29" i="41" s="1"/>
  <c r="U29" i="41"/>
  <c r="M29" i="41"/>
  <c r="K29" i="41"/>
  <c r="J29" i="41"/>
  <c r="I29" i="41"/>
  <c r="G29" i="41"/>
  <c r="X28" i="41"/>
  <c r="Y28" i="41" s="1"/>
  <c r="Z28" i="41" s="1"/>
  <c r="AA28" i="41" s="1"/>
  <c r="AB28" i="41" s="1"/>
  <c r="V28" i="41"/>
  <c r="U28" i="41"/>
  <c r="M28" i="41"/>
  <c r="K28" i="41"/>
  <c r="J28" i="41"/>
  <c r="I28" i="41"/>
  <c r="G28" i="41"/>
  <c r="AB27" i="41"/>
  <c r="AA27" i="41"/>
  <c r="X27" i="41"/>
  <c r="Y27" i="41" s="1"/>
  <c r="Z27" i="41" s="1"/>
  <c r="U27" i="41"/>
  <c r="V27" i="41" s="1"/>
  <c r="M27" i="41"/>
  <c r="K27" i="41"/>
  <c r="L28" i="41" s="1"/>
  <c r="J27" i="41"/>
  <c r="I27" i="41"/>
  <c r="G27" i="41"/>
  <c r="Y26" i="41"/>
  <c r="Z26" i="41" s="1"/>
  <c r="X26" i="41"/>
  <c r="V26" i="41"/>
  <c r="AA26" i="41" s="1"/>
  <c r="AB26" i="41" s="1"/>
  <c r="U26" i="41"/>
  <c r="M26" i="41"/>
  <c r="L26" i="41"/>
  <c r="K26" i="41"/>
  <c r="J26" i="41"/>
  <c r="I26" i="41"/>
  <c r="G26" i="41"/>
  <c r="X25" i="41"/>
  <c r="Y25" i="41" s="1"/>
  <c r="Z25" i="41" s="1"/>
  <c r="V25" i="41"/>
  <c r="U25" i="41"/>
  <c r="M25" i="41"/>
  <c r="K25" i="41"/>
  <c r="J25" i="41"/>
  <c r="I25" i="41"/>
  <c r="G25" i="41"/>
  <c r="X24" i="41"/>
  <c r="Y24" i="41" s="1"/>
  <c r="Z24" i="41" s="1"/>
  <c r="AA24" i="41" s="1"/>
  <c r="AB24" i="41" s="1"/>
  <c r="U24" i="41"/>
  <c r="V24" i="41" s="1"/>
  <c r="M24" i="41"/>
  <c r="K24" i="41"/>
  <c r="J24" i="41"/>
  <c r="I24" i="41"/>
  <c r="G24" i="41"/>
  <c r="Y23" i="41"/>
  <c r="Z23" i="41" s="1"/>
  <c r="AA23" i="41" s="1"/>
  <c r="AB23" i="41" s="1"/>
  <c r="X23" i="41"/>
  <c r="U23" i="41"/>
  <c r="V23" i="41" s="1"/>
  <c r="M23" i="41"/>
  <c r="K23" i="41"/>
  <c r="J23" i="41"/>
  <c r="I23" i="41"/>
  <c r="G23" i="41"/>
  <c r="Z22" i="41"/>
  <c r="Y22" i="41"/>
  <c r="X22" i="41"/>
  <c r="V22" i="41"/>
  <c r="AA22" i="41" s="1"/>
  <c r="AB22" i="41" s="1"/>
  <c r="U22" i="41"/>
  <c r="M22" i="41"/>
  <c r="K22" i="41"/>
  <c r="J22" i="41"/>
  <c r="I22" i="41"/>
  <c r="G22" i="41"/>
  <c r="AA21" i="41"/>
  <c r="AB21" i="41" s="1"/>
  <c r="Y21" i="41"/>
  <c r="Z21" i="41" s="1"/>
  <c r="X21" i="41"/>
  <c r="U21" i="41"/>
  <c r="V21" i="41" s="1"/>
  <c r="M21" i="41"/>
  <c r="K21" i="41"/>
  <c r="L25" i="41" s="1"/>
  <c r="J21" i="41"/>
  <c r="Y20" i="41"/>
  <c r="Z20" i="41" s="1"/>
  <c r="X20" i="41"/>
  <c r="V20" i="41"/>
  <c r="AA20" i="41" s="1"/>
  <c r="AB20" i="41" s="1"/>
  <c r="U20" i="41"/>
  <c r="M20" i="41"/>
  <c r="K20" i="41"/>
  <c r="J20" i="41"/>
  <c r="H20" i="41"/>
  <c r="F20" i="41"/>
  <c r="Z19" i="41"/>
  <c r="X19" i="41"/>
  <c r="Y19" i="41" s="1"/>
  <c r="V19" i="41"/>
  <c r="AA19" i="41" s="1"/>
  <c r="AB19" i="41" s="1"/>
  <c r="U19" i="41"/>
  <c r="M19" i="41"/>
  <c r="K19" i="41"/>
  <c r="J19" i="41"/>
  <c r="H19" i="41"/>
  <c r="F19" i="41"/>
  <c r="Y18" i="41"/>
  <c r="Z18" i="41" s="1"/>
  <c r="AA18" i="41" s="1"/>
  <c r="AB18" i="41" s="1"/>
  <c r="X18" i="41"/>
  <c r="V18" i="41"/>
  <c r="U18" i="41"/>
  <c r="O18" i="41"/>
  <c r="M18" i="41"/>
  <c r="K18" i="41"/>
  <c r="L19" i="41" s="1"/>
  <c r="J18" i="41"/>
  <c r="H18" i="41"/>
  <c r="F18" i="41"/>
  <c r="AA17" i="41"/>
  <c r="AB17" i="41" s="1"/>
  <c r="Z17" i="41"/>
  <c r="Y17" i="41"/>
  <c r="X17" i="41"/>
  <c r="V17" i="41"/>
  <c r="U17" i="41"/>
  <c r="Q17" i="41"/>
  <c r="M17" i="41"/>
  <c r="K17" i="41"/>
  <c r="J17" i="41"/>
  <c r="H17" i="41"/>
  <c r="F17" i="41"/>
  <c r="X16" i="41"/>
  <c r="Y16" i="41" s="1"/>
  <c r="Z16" i="41" s="1"/>
  <c r="U16" i="41"/>
  <c r="V16" i="41" s="1"/>
  <c r="R16" i="41"/>
  <c r="Q16" i="41"/>
  <c r="O16" i="41"/>
  <c r="M16" i="41"/>
  <c r="K16" i="41"/>
  <c r="L20" i="41" s="1"/>
  <c r="J16" i="41"/>
  <c r="H16" i="41"/>
  <c r="F16" i="41"/>
  <c r="Z15" i="41"/>
  <c r="Y15" i="41"/>
  <c r="X15" i="41"/>
  <c r="U15" i="41"/>
  <c r="V15" i="41" s="1"/>
  <c r="Q15" i="41"/>
  <c r="R15" i="41" s="1"/>
  <c r="O15" i="41"/>
  <c r="M15" i="41"/>
  <c r="K15" i="41"/>
  <c r="J15" i="41"/>
  <c r="H15" i="41"/>
  <c r="F15" i="41"/>
  <c r="X14" i="41"/>
  <c r="Y14" i="41" s="1"/>
  <c r="Z14" i="41" s="1"/>
  <c r="V14" i="41"/>
  <c r="U14" i="41"/>
  <c r="Q14" i="41"/>
  <c r="M14" i="41"/>
  <c r="K14" i="41"/>
  <c r="L18" i="41" s="1"/>
  <c r="J14" i="41"/>
  <c r="H14" i="41"/>
  <c r="F14" i="41"/>
  <c r="Y13" i="41"/>
  <c r="Z13" i="41" s="1"/>
  <c r="X13" i="41"/>
  <c r="V13" i="41"/>
  <c r="AA13" i="41" s="1"/>
  <c r="AB13" i="41" s="1"/>
  <c r="U13" i="41"/>
  <c r="R13" i="41"/>
  <c r="M13" i="41"/>
  <c r="K13" i="41"/>
  <c r="L17" i="41" s="1"/>
  <c r="J13" i="41"/>
  <c r="H13" i="41"/>
  <c r="F13" i="41"/>
  <c r="X12" i="41"/>
  <c r="Y12" i="41" s="1"/>
  <c r="Z12" i="41" s="1"/>
  <c r="V12" i="41"/>
  <c r="AA12" i="41" s="1"/>
  <c r="AB12" i="41" s="1"/>
  <c r="U12" i="41"/>
  <c r="Q12" i="41"/>
  <c r="R21" i="41" s="1"/>
  <c r="S21" i="41" s="1"/>
  <c r="Q21" i="41" s="1"/>
  <c r="M12" i="41"/>
  <c r="K12" i="41"/>
  <c r="J12" i="41"/>
  <c r="H12" i="41"/>
  <c r="F12" i="41"/>
  <c r="X11" i="41"/>
  <c r="Y11" i="41" s="1"/>
  <c r="Z11" i="41" s="1"/>
  <c r="AA11" i="41" s="1"/>
  <c r="AB11" i="41" s="1"/>
  <c r="U11" i="41"/>
  <c r="V11" i="41" s="1"/>
  <c r="Q11" i="41"/>
  <c r="M11" i="41"/>
  <c r="K11" i="41"/>
  <c r="J11" i="41"/>
  <c r="H11" i="41"/>
  <c r="F11" i="41"/>
  <c r="Z10" i="41"/>
  <c r="X10" i="41"/>
  <c r="Y10" i="41" s="1"/>
  <c r="V10" i="41"/>
  <c r="AA10" i="41" s="1"/>
  <c r="AB10" i="41" s="1"/>
  <c r="U10" i="41"/>
  <c r="M10" i="41"/>
  <c r="L10" i="41"/>
  <c r="K10" i="41"/>
  <c r="L14" i="41" s="1"/>
  <c r="J10" i="41"/>
  <c r="H10" i="41"/>
  <c r="F10" i="41"/>
  <c r="Y9" i="41"/>
  <c r="Z9" i="41" s="1"/>
  <c r="X9" i="41"/>
  <c r="U9" i="41"/>
  <c r="V9" i="41" s="1"/>
  <c r="AA9" i="41" s="1"/>
  <c r="AB9" i="41" s="1"/>
  <c r="M9" i="41"/>
  <c r="K9" i="41"/>
  <c r="J9" i="41"/>
  <c r="H9" i="41"/>
  <c r="F9" i="41"/>
  <c r="Z8" i="41"/>
  <c r="Y8" i="41"/>
  <c r="X8" i="41"/>
  <c r="U8" i="41"/>
  <c r="V8" i="41" s="1"/>
  <c r="M8" i="41"/>
  <c r="K8" i="41"/>
  <c r="L12" i="41" s="1"/>
  <c r="J8" i="41"/>
  <c r="H8" i="41"/>
  <c r="F8" i="41"/>
  <c r="Z7" i="41"/>
  <c r="Y7" i="41"/>
  <c r="X7" i="41"/>
  <c r="U7" i="41"/>
  <c r="V7" i="41" s="1"/>
  <c r="M7" i="41"/>
  <c r="K7" i="41"/>
  <c r="J7" i="41"/>
  <c r="H7" i="41"/>
  <c r="F7" i="41"/>
  <c r="X6" i="41"/>
  <c r="Y6" i="41" s="1"/>
  <c r="Z6" i="41" s="1"/>
  <c r="AA6" i="41" s="1"/>
  <c r="AB6" i="41" s="1"/>
  <c r="V6" i="41"/>
  <c r="U6" i="41"/>
  <c r="Q6" i="41"/>
  <c r="M6" i="41"/>
  <c r="K6" i="41"/>
  <c r="J6" i="41"/>
  <c r="H6" i="41"/>
  <c r="F6" i="41"/>
  <c r="X5" i="41"/>
  <c r="Y5" i="41" s="1"/>
  <c r="Z5" i="41" s="1"/>
  <c r="U5" i="41"/>
  <c r="V5" i="41" s="1"/>
  <c r="AA5" i="41" s="1"/>
  <c r="AB5" i="41" s="1"/>
  <c r="Q5" i="41"/>
  <c r="M5" i="41"/>
  <c r="K5" i="41"/>
  <c r="J5" i="41"/>
  <c r="H5" i="41"/>
  <c r="F5" i="41"/>
  <c r="Y4" i="41"/>
  <c r="Z4" i="41" s="1"/>
  <c r="X4" i="41"/>
  <c r="U4" i="41"/>
  <c r="V4" i="41" s="1"/>
  <c r="AA4" i="41" s="1"/>
  <c r="AB4" i="41" s="1"/>
  <c r="Q4" i="41"/>
  <c r="O4" i="41"/>
  <c r="M4" i="41"/>
  <c r="K4" i="41"/>
  <c r="L8" i="41" s="1"/>
  <c r="J4" i="41"/>
  <c r="H4" i="41"/>
  <c r="F4" i="41"/>
  <c r="X3" i="41"/>
  <c r="Y3" i="41" s="1"/>
  <c r="Z3" i="41" s="1"/>
  <c r="V3" i="41"/>
  <c r="U3" i="41"/>
  <c r="Q3" i="41"/>
  <c r="O3" i="41"/>
  <c r="M3" i="41"/>
  <c r="K3" i="41"/>
  <c r="J3" i="41"/>
  <c r="H3" i="41"/>
  <c r="F3" i="41"/>
  <c r="X2" i="41"/>
  <c r="Y2" i="41" s="1"/>
  <c r="Z2" i="41" s="1"/>
  <c r="V2" i="41"/>
  <c r="U2" i="41"/>
  <c r="Q2" i="41"/>
  <c r="M2" i="41"/>
  <c r="H2" i="41"/>
  <c r="F2" i="41"/>
  <c r="Q1" i="41"/>
  <c r="Y62" i="40"/>
  <c r="Z62" i="40" s="1"/>
  <c r="X62" i="40"/>
  <c r="V62" i="40"/>
  <c r="AA62" i="40" s="1"/>
  <c r="AB62" i="40" s="1"/>
  <c r="U62" i="40"/>
  <c r="M62" i="40"/>
  <c r="L62" i="40"/>
  <c r="K62" i="40"/>
  <c r="J62" i="40"/>
  <c r="I62" i="40"/>
  <c r="G62" i="40"/>
  <c r="Y61" i="40"/>
  <c r="Z61" i="40" s="1"/>
  <c r="X61" i="40"/>
  <c r="V61" i="40"/>
  <c r="U61" i="40"/>
  <c r="M61" i="40"/>
  <c r="L61" i="40"/>
  <c r="K61" i="40"/>
  <c r="J61" i="40"/>
  <c r="I61" i="40"/>
  <c r="G61" i="40"/>
  <c r="Y60" i="40"/>
  <c r="Z60" i="40" s="1"/>
  <c r="AA60" i="40" s="1"/>
  <c r="AB60" i="40" s="1"/>
  <c r="X60" i="40"/>
  <c r="U60" i="40"/>
  <c r="V60" i="40" s="1"/>
  <c r="M60" i="40"/>
  <c r="K60" i="40"/>
  <c r="J60" i="40"/>
  <c r="I60" i="40"/>
  <c r="G60" i="40"/>
  <c r="Z59" i="40"/>
  <c r="Y59" i="40"/>
  <c r="X59" i="40"/>
  <c r="V59" i="40"/>
  <c r="AA59" i="40" s="1"/>
  <c r="AB59" i="40" s="1"/>
  <c r="U59" i="40"/>
  <c r="M59" i="40"/>
  <c r="K59" i="40"/>
  <c r="J59" i="40"/>
  <c r="I59" i="40"/>
  <c r="G59" i="40"/>
  <c r="X58" i="40"/>
  <c r="Y58" i="40" s="1"/>
  <c r="Z58" i="40" s="1"/>
  <c r="AA58" i="40" s="1"/>
  <c r="AB58" i="40" s="1"/>
  <c r="V58" i="40"/>
  <c r="U58" i="40"/>
  <c r="M58" i="40"/>
  <c r="K58" i="40"/>
  <c r="L59" i="40" s="1"/>
  <c r="J58" i="40"/>
  <c r="I58" i="40"/>
  <c r="G58" i="40"/>
  <c r="Z57" i="40"/>
  <c r="X57" i="40"/>
  <c r="Y57" i="40" s="1"/>
  <c r="V57" i="40"/>
  <c r="AA57" i="40" s="1"/>
  <c r="AB57" i="40" s="1"/>
  <c r="U57" i="40"/>
  <c r="M57" i="40"/>
  <c r="K57" i="40"/>
  <c r="J57" i="40"/>
  <c r="I57" i="40"/>
  <c r="G57" i="40"/>
  <c r="Y56" i="40"/>
  <c r="Z56" i="40" s="1"/>
  <c r="AA56" i="40" s="1"/>
  <c r="AB56" i="40" s="1"/>
  <c r="X56" i="40"/>
  <c r="V56" i="40"/>
  <c r="U56" i="40"/>
  <c r="M56" i="40"/>
  <c r="K56" i="40"/>
  <c r="L60" i="40" s="1"/>
  <c r="J56" i="40"/>
  <c r="I56" i="40"/>
  <c r="G56" i="40"/>
  <c r="Z55" i="40"/>
  <c r="Y55" i="40"/>
  <c r="X55" i="40"/>
  <c r="U55" i="40"/>
  <c r="V55" i="40" s="1"/>
  <c r="M55" i="40"/>
  <c r="K55" i="40"/>
  <c r="J55" i="40"/>
  <c r="I55" i="40"/>
  <c r="G55" i="40"/>
  <c r="Z54" i="40"/>
  <c r="Y54" i="40"/>
  <c r="X54" i="40"/>
  <c r="U54" i="40"/>
  <c r="V54" i="40" s="1"/>
  <c r="AA54" i="40" s="1"/>
  <c r="AB54" i="40" s="1"/>
  <c r="M54" i="40"/>
  <c r="K54" i="40"/>
  <c r="L58" i="40" s="1"/>
  <c r="J54" i="40"/>
  <c r="I54" i="40"/>
  <c r="G54" i="40"/>
  <c r="Z53" i="40"/>
  <c r="X53" i="40"/>
  <c r="Y53" i="40" s="1"/>
  <c r="U53" i="40"/>
  <c r="V53" i="40" s="1"/>
  <c r="AA53" i="40" s="1"/>
  <c r="AB53" i="40" s="1"/>
  <c r="M53" i="40"/>
  <c r="K53" i="40"/>
  <c r="L57" i="40" s="1"/>
  <c r="J53" i="40"/>
  <c r="I53" i="40"/>
  <c r="G53" i="40"/>
  <c r="Y52" i="40"/>
  <c r="Z52" i="40" s="1"/>
  <c r="X52" i="40"/>
  <c r="V52" i="40"/>
  <c r="AA52" i="40" s="1"/>
  <c r="AB52" i="40" s="1"/>
  <c r="U52" i="40"/>
  <c r="M52" i="40"/>
  <c r="K52" i="40"/>
  <c r="J52" i="40"/>
  <c r="I52" i="40"/>
  <c r="G52" i="40"/>
  <c r="Z51" i="40"/>
  <c r="Y51" i="40"/>
  <c r="X51" i="40"/>
  <c r="V51" i="40"/>
  <c r="U51" i="40"/>
  <c r="M51" i="40"/>
  <c r="K51" i="40"/>
  <c r="J51" i="40"/>
  <c r="I51" i="40"/>
  <c r="G51" i="40"/>
  <c r="Z50" i="40"/>
  <c r="Y50" i="40"/>
  <c r="X50" i="40"/>
  <c r="V50" i="40"/>
  <c r="U50" i="40"/>
  <c r="M50" i="40"/>
  <c r="K50" i="40"/>
  <c r="J50" i="40"/>
  <c r="I50" i="40"/>
  <c r="G50" i="40"/>
  <c r="X49" i="40"/>
  <c r="Y49" i="40" s="1"/>
  <c r="Z49" i="40" s="1"/>
  <c r="AA49" i="40" s="1"/>
  <c r="AB49" i="40" s="1"/>
  <c r="V49" i="40"/>
  <c r="U49" i="40"/>
  <c r="M49" i="40"/>
  <c r="K49" i="40"/>
  <c r="L53" i="40" s="1"/>
  <c r="J49" i="40"/>
  <c r="I49" i="40"/>
  <c r="G49" i="40"/>
  <c r="X48" i="40"/>
  <c r="Y48" i="40" s="1"/>
  <c r="Z48" i="40" s="1"/>
  <c r="AA48" i="40" s="1"/>
  <c r="AB48" i="40" s="1"/>
  <c r="U48" i="40"/>
  <c r="V48" i="40" s="1"/>
  <c r="M48" i="40"/>
  <c r="K48" i="40"/>
  <c r="J48" i="40"/>
  <c r="I48" i="40"/>
  <c r="G48" i="40"/>
  <c r="Y47" i="40"/>
  <c r="Z47" i="40" s="1"/>
  <c r="X47" i="40"/>
  <c r="U47" i="40"/>
  <c r="V47" i="40" s="1"/>
  <c r="M47" i="40"/>
  <c r="L47" i="40"/>
  <c r="K47" i="40"/>
  <c r="J47" i="40"/>
  <c r="I47" i="40"/>
  <c r="G47" i="40"/>
  <c r="AA46" i="40"/>
  <c r="AB46" i="40" s="1"/>
  <c r="Z46" i="40"/>
  <c r="X46" i="40"/>
  <c r="Y46" i="40" s="1"/>
  <c r="V46" i="40"/>
  <c r="U46" i="40"/>
  <c r="M46" i="40"/>
  <c r="K46" i="40"/>
  <c r="J46" i="40"/>
  <c r="I46" i="40"/>
  <c r="G46" i="40"/>
  <c r="X45" i="40"/>
  <c r="Y45" i="40" s="1"/>
  <c r="Z45" i="40" s="1"/>
  <c r="U45" i="40"/>
  <c r="V45" i="40" s="1"/>
  <c r="AA45" i="40" s="1"/>
  <c r="AB45" i="40" s="1"/>
  <c r="M45" i="40"/>
  <c r="K45" i="40"/>
  <c r="L48" i="40" s="1"/>
  <c r="J45" i="40"/>
  <c r="I45" i="40"/>
  <c r="G45" i="40"/>
  <c r="Y44" i="40"/>
  <c r="Z44" i="40" s="1"/>
  <c r="X44" i="40"/>
  <c r="V44" i="40"/>
  <c r="AA44" i="40" s="1"/>
  <c r="AB44" i="40" s="1"/>
  <c r="U44" i="40"/>
  <c r="M44" i="40"/>
  <c r="L44" i="40"/>
  <c r="K44" i="40"/>
  <c r="J44" i="40"/>
  <c r="I44" i="40"/>
  <c r="G44" i="40"/>
  <c r="X43" i="40"/>
  <c r="Y43" i="40" s="1"/>
  <c r="Z43" i="40" s="1"/>
  <c r="V43" i="40"/>
  <c r="U43" i="40"/>
  <c r="M43" i="40"/>
  <c r="K43" i="40"/>
  <c r="J43" i="40"/>
  <c r="I43" i="40"/>
  <c r="G43" i="40"/>
  <c r="X42" i="40"/>
  <c r="Y42" i="40" s="1"/>
  <c r="Z42" i="40" s="1"/>
  <c r="AA42" i="40" s="1"/>
  <c r="AB42" i="40" s="1"/>
  <c r="U42" i="40"/>
  <c r="V42" i="40" s="1"/>
  <c r="M42" i="40"/>
  <c r="K42" i="40"/>
  <c r="L46" i="40" s="1"/>
  <c r="J42" i="40"/>
  <c r="I42" i="40"/>
  <c r="G42" i="40"/>
  <c r="Z41" i="40"/>
  <c r="Y41" i="40"/>
  <c r="X41" i="40"/>
  <c r="V41" i="40"/>
  <c r="AA41" i="40" s="1"/>
  <c r="AB41" i="40" s="1"/>
  <c r="U41" i="40"/>
  <c r="M41" i="40"/>
  <c r="K41" i="40"/>
  <c r="J41" i="40"/>
  <c r="I41" i="40"/>
  <c r="G41" i="40"/>
  <c r="AA40" i="40"/>
  <c r="AB40" i="40" s="1"/>
  <c r="Z40" i="40"/>
  <c r="X40" i="40"/>
  <c r="Y40" i="40" s="1"/>
  <c r="V40" i="40"/>
  <c r="U40" i="40"/>
  <c r="M40" i="40"/>
  <c r="K40" i="40"/>
  <c r="J40" i="40"/>
  <c r="I40" i="40"/>
  <c r="G40" i="40"/>
  <c r="AA39" i="40"/>
  <c r="AB39" i="40" s="1"/>
  <c r="Y39" i="40"/>
  <c r="Z39" i="40" s="1"/>
  <c r="X39" i="40"/>
  <c r="U39" i="40"/>
  <c r="V39" i="40" s="1"/>
  <c r="M39" i="40"/>
  <c r="K39" i="40"/>
  <c r="J39" i="40"/>
  <c r="I39" i="40"/>
  <c r="G39" i="40"/>
  <c r="Z38" i="40"/>
  <c r="Y38" i="40"/>
  <c r="X38" i="40"/>
  <c r="V38" i="40"/>
  <c r="U38" i="40"/>
  <c r="M38" i="40"/>
  <c r="K38" i="40"/>
  <c r="J38" i="40"/>
  <c r="I38" i="40"/>
  <c r="G38" i="40"/>
  <c r="X37" i="40"/>
  <c r="Y37" i="40" s="1"/>
  <c r="Z37" i="40" s="1"/>
  <c r="AA37" i="40" s="1"/>
  <c r="AB37" i="40" s="1"/>
  <c r="V37" i="40"/>
  <c r="U37" i="40"/>
  <c r="M37" i="40"/>
  <c r="K37" i="40"/>
  <c r="L41" i="40" s="1"/>
  <c r="J37" i="40"/>
  <c r="I37" i="40"/>
  <c r="G37" i="40"/>
  <c r="X36" i="40"/>
  <c r="Y36" i="40" s="1"/>
  <c r="Z36" i="40" s="1"/>
  <c r="AA36" i="40" s="1"/>
  <c r="AB36" i="40" s="1"/>
  <c r="U36" i="40"/>
  <c r="V36" i="40" s="1"/>
  <c r="M36" i="40"/>
  <c r="K36" i="40"/>
  <c r="J36" i="40"/>
  <c r="I36" i="40"/>
  <c r="G36" i="40"/>
  <c r="Y35" i="40"/>
  <c r="Z35" i="40" s="1"/>
  <c r="X35" i="40"/>
  <c r="U35" i="40"/>
  <c r="V35" i="40" s="1"/>
  <c r="M35" i="40"/>
  <c r="L35" i="40"/>
  <c r="K35" i="40"/>
  <c r="J35" i="40"/>
  <c r="I35" i="40"/>
  <c r="G35" i="40"/>
  <c r="AA34" i="40"/>
  <c r="AB34" i="40" s="1"/>
  <c r="Z34" i="40"/>
  <c r="X34" i="40"/>
  <c r="Y34" i="40" s="1"/>
  <c r="V34" i="40"/>
  <c r="U34" i="40"/>
  <c r="M34" i="40"/>
  <c r="K34" i="40"/>
  <c r="J34" i="40"/>
  <c r="I34" i="40"/>
  <c r="G34" i="40"/>
  <c r="X33" i="40"/>
  <c r="Y33" i="40" s="1"/>
  <c r="Z33" i="40" s="1"/>
  <c r="U33" i="40"/>
  <c r="V33" i="40" s="1"/>
  <c r="AA33" i="40" s="1"/>
  <c r="AB33" i="40" s="1"/>
  <c r="M33" i="40"/>
  <c r="K33" i="40"/>
  <c r="L36" i="40" s="1"/>
  <c r="J33" i="40"/>
  <c r="I33" i="40"/>
  <c r="G33" i="40"/>
  <c r="Y32" i="40"/>
  <c r="Z32" i="40" s="1"/>
  <c r="X32" i="40"/>
  <c r="V32" i="40"/>
  <c r="AA32" i="40" s="1"/>
  <c r="AB32" i="40" s="1"/>
  <c r="U32" i="40"/>
  <c r="M32" i="40"/>
  <c r="K32" i="40"/>
  <c r="J32" i="40"/>
  <c r="I32" i="40"/>
  <c r="G32" i="40"/>
  <c r="X31" i="40"/>
  <c r="Y31" i="40" s="1"/>
  <c r="Z31" i="40" s="1"/>
  <c r="V31" i="40"/>
  <c r="U31" i="40"/>
  <c r="M31" i="40"/>
  <c r="K31" i="40"/>
  <c r="J31" i="40"/>
  <c r="I31" i="40"/>
  <c r="G31" i="40"/>
  <c r="X30" i="40"/>
  <c r="Y30" i="40" s="1"/>
  <c r="Z30" i="40" s="1"/>
  <c r="AA30" i="40" s="1"/>
  <c r="AB30" i="40" s="1"/>
  <c r="U30" i="40"/>
  <c r="V30" i="40" s="1"/>
  <c r="M30" i="40"/>
  <c r="K30" i="40"/>
  <c r="L34" i="40" s="1"/>
  <c r="J30" i="40"/>
  <c r="I30" i="40"/>
  <c r="G30" i="40"/>
  <c r="Z29" i="40"/>
  <c r="Y29" i="40"/>
  <c r="X29" i="40"/>
  <c r="V29" i="40"/>
  <c r="AA29" i="40" s="1"/>
  <c r="AB29" i="40" s="1"/>
  <c r="U29" i="40"/>
  <c r="M29" i="40"/>
  <c r="L29" i="40"/>
  <c r="K29" i="40"/>
  <c r="J29" i="40"/>
  <c r="I29" i="40"/>
  <c r="G29" i="40"/>
  <c r="Z28" i="40"/>
  <c r="X28" i="40"/>
  <c r="Y28" i="40" s="1"/>
  <c r="V28" i="40"/>
  <c r="AA28" i="40" s="1"/>
  <c r="AB28" i="40" s="1"/>
  <c r="U28" i="40"/>
  <c r="M28" i="40"/>
  <c r="L28" i="40"/>
  <c r="K28" i="40"/>
  <c r="J28" i="40"/>
  <c r="I28" i="40"/>
  <c r="G28" i="40"/>
  <c r="Y27" i="40"/>
  <c r="Z27" i="40" s="1"/>
  <c r="X27" i="40"/>
  <c r="U27" i="40"/>
  <c r="V27" i="40" s="1"/>
  <c r="AA27" i="40" s="1"/>
  <c r="AB27" i="40" s="1"/>
  <c r="M27" i="40"/>
  <c r="K27" i="40"/>
  <c r="J27" i="40"/>
  <c r="I27" i="40"/>
  <c r="G27" i="40"/>
  <c r="Z26" i="40"/>
  <c r="Y26" i="40"/>
  <c r="X26" i="40"/>
  <c r="V26" i="40"/>
  <c r="U26" i="40"/>
  <c r="M26" i="40"/>
  <c r="K26" i="40"/>
  <c r="J26" i="40"/>
  <c r="Y25" i="40"/>
  <c r="Z25" i="40" s="1"/>
  <c r="X25" i="40"/>
  <c r="U25" i="40"/>
  <c r="V25" i="40" s="1"/>
  <c r="AA25" i="40" s="1"/>
  <c r="AB25" i="40" s="1"/>
  <c r="M25" i="40"/>
  <c r="K25" i="40"/>
  <c r="J25" i="40"/>
  <c r="H25" i="40"/>
  <c r="F25" i="40"/>
  <c r="Z24" i="40"/>
  <c r="Y24" i="40"/>
  <c r="X24" i="40"/>
  <c r="V24" i="40"/>
  <c r="U24" i="40"/>
  <c r="M24" i="40"/>
  <c r="K24" i="40"/>
  <c r="J24" i="40"/>
  <c r="H24" i="40"/>
  <c r="F24" i="40"/>
  <c r="X23" i="40"/>
  <c r="Y23" i="40" s="1"/>
  <c r="Z23" i="40" s="1"/>
  <c r="AA23" i="40" s="1"/>
  <c r="AB23" i="40" s="1"/>
  <c r="V23" i="40"/>
  <c r="U23" i="40"/>
  <c r="M23" i="40"/>
  <c r="K23" i="40"/>
  <c r="L27" i="40" s="1"/>
  <c r="J23" i="40"/>
  <c r="H23" i="40"/>
  <c r="F23" i="40"/>
  <c r="X22" i="40"/>
  <c r="Y22" i="40" s="1"/>
  <c r="Z22" i="40" s="1"/>
  <c r="AA22" i="40" s="1"/>
  <c r="AB22" i="40" s="1"/>
  <c r="U22" i="40"/>
  <c r="V22" i="40" s="1"/>
  <c r="M22" i="40"/>
  <c r="K22" i="40"/>
  <c r="L26" i="40" s="1"/>
  <c r="J22" i="40"/>
  <c r="H22" i="40"/>
  <c r="F22" i="40"/>
  <c r="Z21" i="40"/>
  <c r="X21" i="40"/>
  <c r="Y21" i="40" s="1"/>
  <c r="V21" i="40"/>
  <c r="AA21" i="40" s="1"/>
  <c r="AB21" i="40" s="1"/>
  <c r="U21" i="40"/>
  <c r="M21" i="40"/>
  <c r="K21" i="40"/>
  <c r="J21" i="40"/>
  <c r="H21" i="40"/>
  <c r="F21" i="40"/>
  <c r="Y20" i="40"/>
  <c r="Z20" i="40" s="1"/>
  <c r="AA20" i="40" s="1"/>
  <c r="AB20" i="40" s="1"/>
  <c r="X20" i="40"/>
  <c r="U20" i="40"/>
  <c r="V20" i="40" s="1"/>
  <c r="M20" i="40"/>
  <c r="K20" i="40"/>
  <c r="J20" i="40"/>
  <c r="H20" i="40"/>
  <c r="F20" i="40"/>
  <c r="Y19" i="40"/>
  <c r="Z19" i="40" s="1"/>
  <c r="X19" i="40"/>
  <c r="U19" i="40"/>
  <c r="V19" i="40" s="1"/>
  <c r="M19" i="40"/>
  <c r="K19" i="40"/>
  <c r="L23" i="40" s="1"/>
  <c r="J19" i="40"/>
  <c r="H19" i="40"/>
  <c r="F19" i="40"/>
  <c r="Z18" i="40"/>
  <c r="X18" i="40"/>
  <c r="Y18" i="40" s="1"/>
  <c r="U18" i="40"/>
  <c r="V18" i="40" s="1"/>
  <c r="AA18" i="40" s="1"/>
  <c r="AB18" i="40" s="1"/>
  <c r="O18" i="40"/>
  <c r="M18" i="40"/>
  <c r="K18" i="40"/>
  <c r="L22" i="40" s="1"/>
  <c r="J18" i="40"/>
  <c r="H18" i="40"/>
  <c r="F18" i="40"/>
  <c r="X17" i="40"/>
  <c r="Y17" i="40" s="1"/>
  <c r="Z17" i="40" s="1"/>
  <c r="V17" i="40"/>
  <c r="U17" i="40"/>
  <c r="Q17" i="40"/>
  <c r="M17" i="40"/>
  <c r="L17" i="40"/>
  <c r="K17" i="40"/>
  <c r="J17" i="40"/>
  <c r="H17" i="40"/>
  <c r="F17" i="40"/>
  <c r="Y16" i="40"/>
  <c r="Z16" i="40" s="1"/>
  <c r="AA16" i="40" s="1"/>
  <c r="AB16" i="40" s="1"/>
  <c r="X16" i="40"/>
  <c r="U16" i="40"/>
  <c r="V16" i="40" s="1"/>
  <c r="R16" i="40"/>
  <c r="Q16" i="40"/>
  <c r="O16" i="40"/>
  <c r="M16" i="40"/>
  <c r="K16" i="40"/>
  <c r="L20" i="40" s="1"/>
  <c r="J16" i="40"/>
  <c r="H16" i="40"/>
  <c r="F16" i="40"/>
  <c r="Z15" i="40"/>
  <c r="Y15" i="40"/>
  <c r="X15" i="40"/>
  <c r="V15" i="40"/>
  <c r="U15" i="40"/>
  <c r="Q15" i="40"/>
  <c r="R15" i="40" s="1"/>
  <c r="O15" i="40"/>
  <c r="M15" i="40"/>
  <c r="K15" i="40"/>
  <c r="L19" i="40" s="1"/>
  <c r="J15" i="40"/>
  <c r="H15" i="40"/>
  <c r="F15" i="40"/>
  <c r="X14" i="40"/>
  <c r="Y14" i="40" s="1"/>
  <c r="Z14" i="40" s="1"/>
  <c r="U14" i="40"/>
  <c r="V14" i="40" s="1"/>
  <c r="AA14" i="40" s="1"/>
  <c r="AB14" i="40" s="1"/>
  <c r="Q14" i="40"/>
  <c r="M14" i="40"/>
  <c r="K14" i="40"/>
  <c r="L18" i="40" s="1"/>
  <c r="J14" i="40"/>
  <c r="H14" i="40"/>
  <c r="F14" i="40"/>
  <c r="AB13" i="40"/>
  <c r="Y13" i="40"/>
  <c r="Z13" i="40" s="1"/>
  <c r="X13" i="40"/>
  <c r="V13" i="40"/>
  <c r="AA13" i="40" s="1"/>
  <c r="U13" i="40"/>
  <c r="R13" i="40"/>
  <c r="M13" i="40"/>
  <c r="K13" i="40"/>
  <c r="J13" i="40"/>
  <c r="H13" i="40"/>
  <c r="F13" i="40"/>
  <c r="X12" i="40"/>
  <c r="Y12" i="40" s="1"/>
  <c r="Z12" i="40" s="1"/>
  <c r="AA12" i="40" s="1"/>
  <c r="AB12" i="40" s="1"/>
  <c r="U12" i="40"/>
  <c r="V12" i="40" s="1"/>
  <c r="Q12" i="40"/>
  <c r="R21" i="40" s="1"/>
  <c r="S21" i="40" s="1"/>
  <c r="Q21" i="40" s="1"/>
  <c r="M12" i="40"/>
  <c r="K12" i="40"/>
  <c r="L16" i="40" s="1"/>
  <c r="J12" i="40"/>
  <c r="H12" i="40"/>
  <c r="F12" i="40"/>
  <c r="X11" i="40"/>
  <c r="Y11" i="40" s="1"/>
  <c r="Z11" i="40" s="1"/>
  <c r="AA11" i="40" s="1"/>
  <c r="AB11" i="40" s="1"/>
  <c r="V11" i="40"/>
  <c r="U11" i="40"/>
  <c r="Q11" i="40"/>
  <c r="M11" i="40"/>
  <c r="K11" i="40"/>
  <c r="J11" i="40"/>
  <c r="H11" i="40"/>
  <c r="F11" i="40"/>
  <c r="Z10" i="40"/>
  <c r="Y10" i="40"/>
  <c r="X10" i="40"/>
  <c r="U10" i="40"/>
  <c r="V10" i="40" s="1"/>
  <c r="AA10" i="40" s="1"/>
  <c r="AB10" i="40" s="1"/>
  <c r="M10" i="40"/>
  <c r="K10" i="40"/>
  <c r="L14" i="40" s="1"/>
  <c r="J10" i="40"/>
  <c r="H10" i="40"/>
  <c r="F10" i="40"/>
  <c r="Z9" i="40"/>
  <c r="AA9" i="40" s="1"/>
  <c r="AB9" i="40" s="1"/>
  <c r="X9" i="40"/>
  <c r="Y9" i="40" s="1"/>
  <c r="V9" i="40"/>
  <c r="U9" i="40"/>
  <c r="M9" i="40"/>
  <c r="K9" i="40"/>
  <c r="J9" i="40"/>
  <c r="H9" i="40"/>
  <c r="F9" i="40"/>
  <c r="Y8" i="40"/>
  <c r="Z8" i="40" s="1"/>
  <c r="AA8" i="40" s="1"/>
  <c r="AB8" i="40" s="1"/>
  <c r="X8" i="40"/>
  <c r="U8" i="40"/>
  <c r="V8" i="40" s="1"/>
  <c r="M8" i="40"/>
  <c r="K8" i="40"/>
  <c r="L9" i="40" s="1"/>
  <c r="J8" i="40"/>
  <c r="H8" i="40"/>
  <c r="F8" i="40"/>
  <c r="Z7" i="40"/>
  <c r="Y7" i="40"/>
  <c r="X7" i="40"/>
  <c r="U7" i="40"/>
  <c r="V7" i="40" s="1"/>
  <c r="M7" i="40"/>
  <c r="L7" i="40"/>
  <c r="K7" i="40"/>
  <c r="J7" i="40"/>
  <c r="H7" i="40"/>
  <c r="F7" i="40"/>
  <c r="X6" i="40"/>
  <c r="Y6" i="40" s="1"/>
  <c r="Z6" i="40" s="1"/>
  <c r="U6" i="40"/>
  <c r="V6" i="40" s="1"/>
  <c r="AA6" i="40" s="1"/>
  <c r="AB6" i="40" s="1"/>
  <c r="Q6" i="40"/>
  <c r="M6" i="40"/>
  <c r="K6" i="40"/>
  <c r="J6" i="40"/>
  <c r="H6" i="40"/>
  <c r="F6" i="40"/>
  <c r="X5" i="40"/>
  <c r="Y5" i="40" s="1"/>
  <c r="Z5" i="40" s="1"/>
  <c r="V5" i="40"/>
  <c r="AA5" i="40" s="1"/>
  <c r="AB5" i="40" s="1"/>
  <c r="U5" i="40"/>
  <c r="Q5" i="40"/>
  <c r="M5" i="40"/>
  <c r="K5" i="40"/>
  <c r="L8" i="40" s="1"/>
  <c r="J5" i="40"/>
  <c r="H5" i="40"/>
  <c r="F5" i="40"/>
  <c r="Y4" i="40"/>
  <c r="Z4" i="40" s="1"/>
  <c r="X4" i="40"/>
  <c r="U4" i="40"/>
  <c r="V4" i="40" s="1"/>
  <c r="AA4" i="40" s="1"/>
  <c r="AB4" i="40" s="1"/>
  <c r="Q4" i="40"/>
  <c r="O4" i="40"/>
  <c r="M4" i="40"/>
  <c r="K4" i="40"/>
  <c r="J4" i="40"/>
  <c r="H4" i="40"/>
  <c r="F4" i="40"/>
  <c r="Z3" i="40"/>
  <c r="Y3" i="40"/>
  <c r="X3" i="40"/>
  <c r="U3" i="40"/>
  <c r="V3" i="40" s="1"/>
  <c r="AA3" i="40" s="1"/>
  <c r="AB3" i="40" s="1"/>
  <c r="Q3" i="40"/>
  <c r="O3" i="40"/>
  <c r="M3" i="40"/>
  <c r="K3" i="40"/>
  <c r="J3" i="40"/>
  <c r="H3" i="40"/>
  <c r="F3" i="40"/>
  <c r="AA2" i="40"/>
  <c r="AB2" i="40" s="1"/>
  <c r="Z2" i="40"/>
  <c r="X2" i="40"/>
  <c r="Y2" i="40" s="1"/>
  <c r="V2" i="40"/>
  <c r="U2" i="40"/>
  <c r="Q2" i="40"/>
  <c r="M2" i="40"/>
  <c r="H2" i="40"/>
  <c r="F2" i="40"/>
  <c r="Q1" i="40"/>
  <c r="Z35" i="39"/>
  <c r="X35" i="39"/>
  <c r="Y35" i="39" s="1"/>
  <c r="V35" i="39"/>
  <c r="AA35" i="39" s="1"/>
  <c r="AB35" i="39" s="1"/>
  <c r="U35" i="39"/>
  <c r="M35" i="39"/>
  <c r="L35" i="39"/>
  <c r="K35" i="39"/>
  <c r="J35" i="39"/>
  <c r="I35" i="39"/>
  <c r="G35" i="39"/>
  <c r="Y34" i="39"/>
  <c r="Z34" i="39" s="1"/>
  <c r="X34" i="39"/>
  <c r="U34" i="39"/>
  <c r="V34" i="39" s="1"/>
  <c r="AA34" i="39" s="1"/>
  <c r="AB34" i="39" s="1"/>
  <c r="M34" i="39"/>
  <c r="K34" i="39"/>
  <c r="J34" i="39"/>
  <c r="I34" i="39"/>
  <c r="G34" i="39"/>
  <c r="Y33" i="39"/>
  <c r="Z33" i="39" s="1"/>
  <c r="X33" i="39"/>
  <c r="V33" i="39"/>
  <c r="U33" i="39"/>
  <c r="M33" i="39"/>
  <c r="K33" i="39"/>
  <c r="J33" i="39"/>
  <c r="I33" i="39"/>
  <c r="G33" i="39"/>
  <c r="Z32" i="39"/>
  <c r="X32" i="39"/>
  <c r="Y32" i="39" s="1"/>
  <c r="V32" i="39"/>
  <c r="AA32" i="39" s="1"/>
  <c r="AB32" i="39" s="1"/>
  <c r="U32" i="39"/>
  <c r="M32" i="39"/>
  <c r="K32" i="39"/>
  <c r="J32" i="39"/>
  <c r="I32" i="39"/>
  <c r="G32" i="39"/>
  <c r="Y31" i="39"/>
  <c r="Z31" i="39" s="1"/>
  <c r="X31" i="39"/>
  <c r="U31" i="39"/>
  <c r="V31" i="39" s="1"/>
  <c r="AA31" i="39" s="1"/>
  <c r="AB31" i="39" s="1"/>
  <c r="M31" i="39"/>
  <c r="K31" i="39"/>
  <c r="J31" i="39"/>
  <c r="I31" i="39"/>
  <c r="G31" i="39"/>
  <c r="Z30" i="39"/>
  <c r="Y30" i="39"/>
  <c r="X30" i="39"/>
  <c r="U30" i="39"/>
  <c r="V30" i="39" s="1"/>
  <c r="M30" i="39"/>
  <c r="K30" i="39"/>
  <c r="L32" i="39" s="1"/>
  <c r="J30" i="39"/>
  <c r="I30" i="39"/>
  <c r="G30" i="39"/>
  <c r="Z29" i="39"/>
  <c r="X29" i="39"/>
  <c r="Y29" i="39" s="1"/>
  <c r="U29" i="39"/>
  <c r="V29" i="39" s="1"/>
  <c r="AA29" i="39" s="1"/>
  <c r="AB29" i="39" s="1"/>
  <c r="M29" i="39"/>
  <c r="K29" i="39"/>
  <c r="J29" i="39"/>
  <c r="I29" i="39"/>
  <c r="G29" i="39"/>
  <c r="X28" i="39"/>
  <c r="Y28" i="39" s="1"/>
  <c r="Z28" i="39" s="1"/>
  <c r="V28" i="39"/>
  <c r="AA28" i="39" s="1"/>
  <c r="AB28" i="39" s="1"/>
  <c r="U28" i="39"/>
  <c r="M28" i="39"/>
  <c r="K28" i="39"/>
  <c r="J28" i="39"/>
  <c r="I28" i="39"/>
  <c r="G28" i="39"/>
  <c r="X27" i="39"/>
  <c r="Y27" i="39" s="1"/>
  <c r="Z27" i="39" s="1"/>
  <c r="U27" i="39"/>
  <c r="V27" i="39" s="1"/>
  <c r="M27" i="39"/>
  <c r="K27" i="39"/>
  <c r="L30" i="39" s="1"/>
  <c r="J27" i="39"/>
  <c r="I27" i="39"/>
  <c r="G27" i="39"/>
  <c r="Z26" i="39"/>
  <c r="Y26" i="39"/>
  <c r="X26" i="39"/>
  <c r="V26" i="39"/>
  <c r="U26" i="39"/>
  <c r="M26" i="39"/>
  <c r="K26" i="39"/>
  <c r="J26" i="39"/>
  <c r="I26" i="39"/>
  <c r="G26" i="39"/>
  <c r="Z25" i="39"/>
  <c r="Y25" i="39"/>
  <c r="X25" i="39"/>
  <c r="U25" i="39"/>
  <c r="V25" i="39" s="1"/>
  <c r="AA25" i="39" s="1"/>
  <c r="AB25" i="39" s="1"/>
  <c r="M25" i="39"/>
  <c r="K25" i="39"/>
  <c r="L29" i="39" s="1"/>
  <c r="J25" i="39"/>
  <c r="I25" i="39"/>
  <c r="G25" i="39"/>
  <c r="Y24" i="39"/>
  <c r="Z24" i="39" s="1"/>
  <c r="X24" i="39"/>
  <c r="U24" i="39"/>
  <c r="V24" i="39" s="1"/>
  <c r="AA24" i="39" s="1"/>
  <c r="AB24" i="39" s="1"/>
  <c r="M24" i="39"/>
  <c r="L24" i="39"/>
  <c r="K24" i="39"/>
  <c r="L27" i="39" s="1"/>
  <c r="J24" i="39"/>
  <c r="I24" i="39"/>
  <c r="G24" i="39"/>
  <c r="Z23" i="39"/>
  <c r="X23" i="39"/>
  <c r="Y23" i="39" s="1"/>
  <c r="V23" i="39"/>
  <c r="AA23" i="39" s="1"/>
  <c r="AB23" i="39" s="1"/>
  <c r="U23" i="39"/>
  <c r="M23" i="39"/>
  <c r="L23" i="39"/>
  <c r="K23" i="39"/>
  <c r="J23" i="39"/>
  <c r="Z22" i="39"/>
  <c r="Y22" i="39"/>
  <c r="X22" i="39"/>
  <c r="V22" i="39"/>
  <c r="AA22" i="39" s="1"/>
  <c r="AB22" i="39" s="1"/>
  <c r="U22" i="39"/>
  <c r="M22" i="39"/>
  <c r="K22" i="39"/>
  <c r="J22" i="39"/>
  <c r="H22" i="39"/>
  <c r="F22" i="39"/>
  <c r="X21" i="39"/>
  <c r="Y21" i="39" s="1"/>
  <c r="Z21" i="39" s="1"/>
  <c r="AA21" i="39" s="1"/>
  <c r="AB21" i="39" s="1"/>
  <c r="U21" i="39"/>
  <c r="V21" i="39" s="1"/>
  <c r="M21" i="39"/>
  <c r="L21" i="39"/>
  <c r="K21" i="39"/>
  <c r="J21" i="39"/>
  <c r="H21" i="39"/>
  <c r="F21" i="39"/>
  <c r="Y20" i="39"/>
  <c r="Z20" i="39" s="1"/>
  <c r="X20" i="39"/>
  <c r="U20" i="39"/>
  <c r="V20" i="39" s="1"/>
  <c r="M20" i="39"/>
  <c r="L20" i="39"/>
  <c r="K20" i="39"/>
  <c r="J20" i="39"/>
  <c r="H20" i="39"/>
  <c r="F20" i="39"/>
  <c r="Y19" i="39"/>
  <c r="Z19" i="39" s="1"/>
  <c r="X19" i="39"/>
  <c r="V19" i="39"/>
  <c r="AA19" i="39" s="1"/>
  <c r="AB19" i="39" s="1"/>
  <c r="U19" i="39"/>
  <c r="M19" i="39"/>
  <c r="L19" i="39"/>
  <c r="K19" i="39"/>
  <c r="J19" i="39"/>
  <c r="H19" i="39"/>
  <c r="F19" i="39"/>
  <c r="Y18" i="39"/>
  <c r="Z18" i="39" s="1"/>
  <c r="AA18" i="39" s="1"/>
  <c r="AB18" i="39" s="1"/>
  <c r="X18" i="39"/>
  <c r="U18" i="39"/>
  <c r="V18" i="39" s="1"/>
  <c r="O18" i="39"/>
  <c r="M18" i="39"/>
  <c r="K18" i="39"/>
  <c r="J18" i="39"/>
  <c r="H18" i="39"/>
  <c r="F18" i="39"/>
  <c r="X17" i="39"/>
  <c r="Y17" i="39" s="1"/>
  <c r="Z17" i="39" s="1"/>
  <c r="AA17" i="39" s="1"/>
  <c r="AB17" i="39" s="1"/>
  <c r="V17" i="39"/>
  <c r="U17" i="39"/>
  <c r="Q17" i="39"/>
  <c r="M17" i="39"/>
  <c r="K17" i="39"/>
  <c r="J17" i="39"/>
  <c r="H17" i="39"/>
  <c r="F17" i="39"/>
  <c r="Y16" i="39"/>
  <c r="Z16" i="39" s="1"/>
  <c r="X16" i="39"/>
  <c r="U16" i="39"/>
  <c r="V16" i="39" s="1"/>
  <c r="AA16" i="39" s="1"/>
  <c r="AB16" i="39" s="1"/>
  <c r="Q16" i="39"/>
  <c r="R16" i="39" s="1"/>
  <c r="O16" i="39"/>
  <c r="M16" i="39"/>
  <c r="K16" i="39"/>
  <c r="J16" i="39"/>
  <c r="H16" i="39"/>
  <c r="F16" i="39"/>
  <c r="Y15" i="39"/>
  <c r="Z15" i="39" s="1"/>
  <c r="X15" i="39"/>
  <c r="V15" i="39"/>
  <c r="U15" i="39"/>
  <c r="R15" i="39"/>
  <c r="Q15" i="39"/>
  <c r="O15" i="39"/>
  <c r="M15" i="39"/>
  <c r="K15" i="39"/>
  <c r="J15" i="39"/>
  <c r="H15" i="39"/>
  <c r="F15" i="39"/>
  <c r="X14" i="39"/>
  <c r="Y14" i="39" s="1"/>
  <c r="Z14" i="39" s="1"/>
  <c r="AA14" i="39" s="1"/>
  <c r="AB14" i="39" s="1"/>
  <c r="U14" i="39"/>
  <c r="V14" i="39" s="1"/>
  <c r="Q14" i="39"/>
  <c r="M14" i="39"/>
  <c r="K14" i="39"/>
  <c r="L18" i="39" s="1"/>
  <c r="J14" i="39"/>
  <c r="H14" i="39"/>
  <c r="F14" i="39"/>
  <c r="Z13" i="39"/>
  <c r="X13" i="39"/>
  <c r="Y13" i="39" s="1"/>
  <c r="V13" i="39"/>
  <c r="AA13" i="39" s="1"/>
  <c r="AB13" i="39" s="1"/>
  <c r="U13" i="39"/>
  <c r="R13" i="39"/>
  <c r="M13" i="39"/>
  <c r="K13" i="39"/>
  <c r="L17" i="39" s="1"/>
  <c r="J13" i="39"/>
  <c r="H13" i="39"/>
  <c r="F13" i="39"/>
  <c r="Z12" i="39"/>
  <c r="Y12" i="39"/>
  <c r="X12" i="39"/>
  <c r="V12" i="39"/>
  <c r="U12" i="39"/>
  <c r="Q12" i="39"/>
  <c r="R21" i="39" s="1"/>
  <c r="S21" i="39" s="1"/>
  <c r="Q21" i="39" s="1"/>
  <c r="M12" i="39"/>
  <c r="L12" i="39"/>
  <c r="K12" i="39"/>
  <c r="J12" i="39"/>
  <c r="H12" i="39"/>
  <c r="F12" i="39"/>
  <c r="Y11" i="39"/>
  <c r="Z11" i="39" s="1"/>
  <c r="X11" i="39"/>
  <c r="U11" i="39"/>
  <c r="V11" i="39" s="1"/>
  <c r="AA11" i="39" s="1"/>
  <c r="AB11" i="39" s="1"/>
  <c r="Q11" i="39"/>
  <c r="M11" i="39"/>
  <c r="K11" i="39"/>
  <c r="J11" i="39"/>
  <c r="H11" i="39"/>
  <c r="F11" i="39"/>
  <c r="Z10" i="39"/>
  <c r="Y10" i="39"/>
  <c r="X10" i="39"/>
  <c r="V10" i="39"/>
  <c r="AA10" i="39" s="1"/>
  <c r="AB10" i="39" s="1"/>
  <c r="U10" i="39"/>
  <c r="M10" i="39"/>
  <c r="K10" i="39"/>
  <c r="J10" i="39"/>
  <c r="H10" i="39"/>
  <c r="F10" i="39"/>
  <c r="X9" i="39"/>
  <c r="Y9" i="39" s="1"/>
  <c r="Z9" i="39" s="1"/>
  <c r="AA9" i="39" s="1"/>
  <c r="AB9" i="39" s="1"/>
  <c r="U9" i="39"/>
  <c r="V9" i="39" s="1"/>
  <c r="M9" i="39"/>
  <c r="K9" i="39"/>
  <c r="L13" i="39" s="1"/>
  <c r="J9" i="39"/>
  <c r="H9" i="39"/>
  <c r="F9" i="39"/>
  <c r="Z8" i="39"/>
  <c r="Y8" i="39"/>
  <c r="X8" i="39"/>
  <c r="V8" i="39"/>
  <c r="AA8" i="39" s="1"/>
  <c r="AB8" i="39" s="1"/>
  <c r="U8" i="39"/>
  <c r="M8" i="39"/>
  <c r="K8" i="39"/>
  <c r="J8" i="39"/>
  <c r="H8" i="39"/>
  <c r="F8" i="39"/>
  <c r="AA7" i="39"/>
  <c r="AB7" i="39" s="1"/>
  <c r="Z7" i="39"/>
  <c r="X7" i="39"/>
  <c r="Y7" i="39" s="1"/>
  <c r="V7" i="39"/>
  <c r="U7" i="39"/>
  <c r="M7" i="39"/>
  <c r="K7" i="39"/>
  <c r="J7" i="39"/>
  <c r="H7" i="39"/>
  <c r="F7" i="39"/>
  <c r="AA6" i="39"/>
  <c r="AB6" i="39" s="1"/>
  <c r="Y6" i="39"/>
  <c r="Z6" i="39" s="1"/>
  <c r="X6" i="39"/>
  <c r="U6" i="39"/>
  <c r="V6" i="39" s="1"/>
  <c r="Q6" i="39"/>
  <c r="M6" i="39"/>
  <c r="K6" i="39"/>
  <c r="L10" i="39" s="1"/>
  <c r="J6" i="39"/>
  <c r="H6" i="39"/>
  <c r="F6" i="39"/>
  <c r="Y5" i="39"/>
  <c r="Z5" i="39" s="1"/>
  <c r="X5" i="39"/>
  <c r="U5" i="39"/>
  <c r="V5" i="39" s="1"/>
  <c r="AA5" i="39" s="1"/>
  <c r="AB5" i="39" s="1"/>
  <c r="Q5" i="39"/>
  <c r="M5" i="39"/>
  <c r="K5" i="39"/>
  <c r="L9" i="39" s="1"/>
  <c r="J5" i="39"/>
  <c r="H5" i="39"/>
  <c r="F5" i="39"/>
  <c r="X4" i="39"/>
  <c r="Y4" i="39" s="1"/>
  <c r="Z4" i="39" s="1"/>
  <c r="AA4" i="39" s="1"/>
  <c r="AB4" i="39" s="1"/>
  <c r="V4" i="39"/>
  <c r="U4" i="39"/>
  <c r="Q4" i="39"/>
  <c r="O4" i="39"/>
  <c r="M4" i="39"/>
  <c r="K4" i="39"/>
  <c r="L8" i="39" s="1"/>
  <c r="J4" i="39"/>
  <c r="H4" i="39"/>
  <c r="F4" i="39"/>
  <c r="Y3" i="39"/>
  <c r="Z3" i="39" s="1"/>
  <c r="X3" i="39"/>
  <c r="U3" i="39"/>
  <c r="V3" i="39" s="1"/>
  <c r="AA3" i="39" s="1"/>
  <c r="AB3" i="39" s="1"/>
  <c r="Q3" i="39"/>
  <c r="O3" i="39"/>
  <c r="M3" i="39"/>
  <c r="K3" i="39"/>
  <c r="J3" i="39"/>
  <c r="H3" i="39"/>
  <c r="F3" i="39"/>
  <c r="AA2" i="39"/>
  <c r="AB2" i="39" s="1"/>
  <c r="Y2" i="39"/>
  <c r="Z2" i="39" s="1"/>
  <c r="X2" i="39"/>
  <c r="V2" i="39"/>
  <c r="U2" i="39"/>
  <c r="Q2" i="39"/>
  <c r="M2" i="39"/>
  <c r="H2" i="39"/>
  <c r="F2" i="39"/>
  <c r="Q1" i="39"/>
  <c r="Y84" i="38"/>
  <c r="Z84" i="38" s="1"/>
  <c r="X84" i="38"/>
  <c r="U84" i="38"/>
  <c r="V84" i="38" s="1"/>
  <c r="AA84" i="38" s="1"/>
  <c r="AB84" i="38" s="1"/>
  <c r="M84" i="38"/>
  <c r="K84" i="38"/>
  <c r="J84" i="38"/>
  <c r="I84" i="38"/>
  <c r="G84" i="38"/>
  <c r="X83" i="38"/>
  <c r="Y83" i="38" s="1"/>
  <c r="Z83" i="38" s="1"/>
  <c r="V83" i="38"/>
  <c r="U83" i="38"/>
  <c r="M83" i="38"/>
  <c r="K83" i="38"/>
  <c r="J83" i="38"/>
  <c r="I83" i="38"/>
  <c r="G83" i="38"/>
  <c r="X82" i="38"/>
  <c r="Y82" i="38" s="1"/>
  <c r="Z82" i="38" s="1"/>
  <c r="V82" i="38"/>
  <c r="AA82" i="38" s="1"/>
  <c r="AB82" i="38" s="1"/>
  <c r="U82" i="38"/>
  <c r="M82" i="38"/>
  <c r="K82" i="38"/>
  <c r="J82" i="38"/>
  <c r="I82" i="38"/>
  <c r="G82" i="38"/>
  <c r="Y81" i="38"/>
  <c r="Z81" i="38" s="1"/>
  <c r="AA81" i="38" s="1"/>
  <c r="AB81" i="38" s="1"/>
  <c r="X81" i="38"/>
  <c r="U81" i="38"/>
  <c r="V81" i="38" s="1"/>
  <c r="M81" i="38"/>
  <c r="K81" i="38"/>
  <c r="J81" i="38"/>
  <c r="I81" i="38"/>
  <c r="G81" i="38"/>
  <c r="Z80" i="38"/>
  <c r="Y80" i="38"/>
  <c r="X80" i="38"/>
  <c r="V80" i="38"/>
  <c r="AA80" i="38" s="1"/>
  <c r="AB80" i="38" s="1"/>
  <c r="U80" i="38"/>
  <c r="M80" i="38"/>
  <c r="K80" i="38"/>
  <c r="L84" i="38" s="1"/>
  <c r="J80" i="38"/>
  <c r="I80" i="38"/>
  <c r="G80" i="38"/>
  <c r="Y79" i="38"/>
  <c r="Z79" i="38" s="1"/>
  <c r="AA79" i="38" s="1"/>
  <c r="AB79" i="38" s="1"/>
  <c r="X79" i="38"/>
  <c r="V79" i="38"/>
  <c r="U79" i="38"/>
  <c r="M79" i="38"/>
  <c r="K79" i="38"/>
  <c r="J79" i="38"/>
  <c r="I79" i="38"/>
  <c r="G79" i="38"/>
  <c r="Z78" i="38"/>
  <c r="Y78" i="38"/>
  <c r="X78" i="38"/>
  <c r="U78" i="38"/>
  <c r="V78" i="38" s="1"/>
  <c r="AA78" i="38" s="1"/>
  <c r="AB78" i="38" s="1"/>
  <c r="M78" i="38"/>
  <c r="K78" i="38"/>
  <c r="L82" i="38" s="1"/>
  <c r="J78" i="38"/>
  <c r="I78" i="38"/>
  <c r="G78" i="38"/>
  <c r="Y77" i="38"/>
  <c r="Z77" i="38" s="1"/>
  <c r="X77" i="38"/>
  <c r="U77" i="38"/>
  <c r="V77" i="38" s="1"/>
  <c r="AA77" i="38" s="1"/>
  <c r="AB77" i="38" s="1"/>
  <c r="M77" i="38"/>
  <c r="K77" i="38"/>
  <c r="J77" i="38"/>
  <c r="I77" i="38"/>
  <c r="G77" i="38"/>
  <c r="Z76" i="38"/>
  <c r="X76" i="38"/>
  <c r="Y76" i="38" s="1"/>
  <c r="V76" i="38"/>
  <c r="AA76" i="38" s="1"/>
  <c r="AB76" i="38" s="1"/>
  <c r="U76" i="38"/>
  <c r="M76" i="38"/>
  <c r="K76" i="38"/>
  <c r="L80" i="38" s="1"/>
  <c r="J76" i="38"/>
  <c r="I76" i="38"/>
  <c r="G76" i="38"/>
  <c r="Y75" i="38"/>
  <c r="Z75" i="38" s="1"/>
  <c r="X75" i="38"/>
  <c r="U75" i="38"/>
  <c r="V75" i="38" s="1"/>
  <c r="AA75" i="38" s="1"/>
  <c r="AB75" i="38" s="1"/>
  <c r="M75" i="38"/>
  <c r="K75" i="38"/>
  <c r="L79" i="38" s="1"/>
  <c r="J75" i="38"/>
  <c r="I75" i="38"/>
  <c r="G75" i="38"/>
  <c r="Z74" i="38"/>
  <c r="Y74" i="38"/>
  <c r="X74" i="38"/>
  <c r="V74" i="38"/>
  <c r="U74" i="38"/>
  <c r="M74" i="38"/>
  <c r="K74" i="38"/>
  <c r="L78" i="38" s="1"/>
  <c r="J74" i="38"/>
  <c r="I74" i="38"/>
  <c r="G74" i="38"/>
  <c r="Z73" i="38"/>
  <c r="X73" i="38"/>
  <c r="Y73" i="38" s="1"/>
  <c r="V73" i="38"/>
  <c r="AA73" i="38" s="1"/>
  <c r="AB73" i="38" s="1"/>
  <c r="U73" i="38"/>
  <c r="M73" i="38"/>
  <c r="L73" i="38"/>
  <c r="K73" i="38"/>
  <c r="J73" i="38"/>
  <c r="I73" i="38"/>
  <c r="G73" i="38"/>
  <c r="Y72" i="38"/>
  <c r="Z72" i="38" s="1"/>
  <c r="X72" i="38"/>
  <c r="V72" i="38"/>
  <c r="AA72" i="38" s="1"/>
  <c r="AB72" i="38" s="1"/>
  <c r="U72" i="38"/>
  <c r="M72" i="38"/>
  <c r="K72" i="38"/>
  <c r="J72" i="38"/>
  <c r="I72" i="38"/>
  <c r="G72" i="38"/>
  <c r="Y71" i="38"/>
  <c r="Z71" i="38" s="1"/>
  <c r="X71" i="38"/>
  <c r="V71" i="38"/>
  <c r="U71" i="38"/>
  <c r="M71" i="38"/>
  <c r="K71" i="38"/>
  <c r="L75" i="38" s="1"/>
  <c r="J71" i="38"/>
  <c r="I71" i="38"/>
  <c r="G71" i="38"/>
  <c r="Y70" i="38"/>
  <c r="Z70" i="38" s="1"/>
  <c r="X70" i="38"/>
  <c r="V70" i="38"/>
  <c r="U70" i="38"/>
  <c r="M70" i="38"/>
  <c r="K70" i="38"/>
  <c r="J70" i="38"/>
  <c r="I70" i="38"/>
  <c r="G70" i="38"/>
  <c r="X69" i="38"/>
  <c r="Y69" i="38" s="1"/>
  <c r="Z69" i="38" s="1"/>
  <c r="V69" i="38"/>
  <c r="U69" i="38"/>
  <c r="M69" i="38"/>
  <c r="K69" i="38"/>
  <c r="J69" i="38"/>
  <c r="I69" i="38"/>
  <c r="G69" i="38"/>
  <c r="X68" i="38"/>
  <c r="Y68" i="38" s="1"/>
  <c r="Z68" i="38" s="1"/>
  <c r="V68" i="38"/>
  <c r="U68" i="38"/>
  <c r="M68" i="38"/>
  <c r="K68" i="38"/>
  <c r="L72" i="38" s="1"/>
  <c r="J68" i="38"/>
  <c r="I68" i="38"/>
  <c r="G68" i="38"/>
  <c r="Y67" i="38"/>
  <c r="Z67" i="38" s="1"/>
  <c r="AA67" i="38" s="1"/>
  <c r="AB67" i="38" s="1"/>
  <c r="X67" i="38"/>
  <c r="V67" i="38"/>
  <c r="U67" i="38"/>
  <c r="M67" i="38"/>
  <c r="K67" i="38"/>
  <c r="J67" i="38"/>
  <c r="I67" i="38"/>
  <c r="G67" i="38"/>
  <c r="Z66" i="38"/>
  <c r="Y66" i="38"/>
  <c r="X66" i="38"/>
  <c r="U66" i="38"/>
  <c r="V66" i="38" s="1"/>
  <c r="AA66" i="38" s="1"/>
  <c r="AB66" i="38" s="1"/>
  <c r="M66" i="38"/>
  <c r="K66" i="38"/>
  <c r="L70" i="38" s="1"/>
  <c r="J66" i="38"/>
  <c r="I66" i="38"/>
  <c r="G66" i="38"/>
  <c r="Y65" i="38"/>
  <c r="Z65" i="38" s="1"/>
  <c r="X65" i="38"/>
  <c r="U65" i="38"/>
  <c r="V65" i="38" s="1"/>
  <c r="AA65" i="38" s="1"/>
  <c r="AB65" i="38" s="1"/>
  <c r="M65" i="38"/>
  <c r="K65" i="38"/>
  <c r="J65" i="38"/>
  <c r="I65" i="38"/>
  <c r="G65" i="38"/>
  <c r="Z64" i="38"/>
  <c r="X64" i="38"/>
  <c r="Y64" i="38" s="1"/>
  <c r="V64" i="38"/>
  <c r="AA64" i="38" s="1"/>
  <c r="AB64" i="38" s="1"/>
  <c r="U64" i="38"/>
  <c r="M64" i="38"/>
  <c r="K64" i="38"/>
  <c r="L68" i="38" s="1"/>
  <c r="J64" i="38"/>
  <c r="I64" i="38"/>
  <c r="G64" i="38"/>
  <c r="Y63" i="38"/>
  <c r="Z63" i="38" s="1"/>
  <c r="X63" i="38"/>
  <c r="U63" i="38"/>
  <c r="V63" i="38" s="1"/>
  <c r="AA63" i="38" s="1"/>
  <c r="AB63" i="38" s="1"/>
  <c r="M63" i="38"/>
  <c r="K63" i="38"/>
  <c r="L67" i="38" s="1"/>
  <c r="J63" i="38"/>
  <c r="I63" i="38"/>
  <c r="G63" i="38"/>
  <c r="Z62" i="38"/>
  <c r="Y62" i="38"/>
  <c r="X62" i="38"/>
  <c r="V62" i="38"/>
  <c r="U62" i="38"/>
  <c r="M62" i="38"/>
  <c r="K62" i="38"/>
  <c r="L66" i="38" s="1"/>
  <c r="J62" i="38"/>
  <c r="I62" i="38"/>
  <c r="G62" i="38"/>
  <c r="Z61" i="38"/>
  <c r="X61" i="38"/>
  <c r="Y61" i="38" s="1"/>
  <c r="V61" i="38"/>
  <c r="AA61" i="38" s="1"/>
  <c r="AB61" i="38" s="1"/>
  <c r="U61" i="38"/>
  <c r="M61" i="38"/>
  <c r="L61" i="38"/>
  <c r="K61" i="38"/>
  <c r="J61" i="38"/>
  <c r="I61" i="38"/>
  <c r="G61" i="38"/>
  <c r="Y60" i="38"/>
  <c r="Z60" i="38" s="1"/>
  <c r="X60" i="38"/>
  <c r="V60" i="38"/>
  <c r="AA60" i="38" s="1"/>
  <c r="AB60" i="38" s="1"/>
  <c r="U60" i="38"/>
  <c r="M60" i="38"/>
  <c r="L60" i="38"/>
  <c r="K60" i="38"/>
  <c r="J60" i="38"/>
  <c r="I60" i="38"/>
  <c r="G60" i="38"/>
  <c r="Y59" i="38"/>
  <c r="Z59" i="38" s="1"/>
  <c r="X59" i="38"/>
  <c r="V59" i="38"/>
  <c r="U59" i="38"/>
  <c r="M59" i="38"/>
  <c r="L59" i="38"/>
  <c r="K59" i="38"/>
  <c r="L63" i="38" s="1"/>
  <c r="J59" i="38"/>
  <c r="I59" i="38"/>
  <c r="G59" i="38"/>
  <c r="Y58" i="38"/>
  <c r="Z58" i="38" s="1"/>
  <c r="X58" i="38"/>
  <c r="V58" i="38"/>
  <c r="U58" i="38"/>
  <c r="M58" i="38"/>
  <c r="K58" i="38"/>
  <c r="J58" i="38"/>
  <c r="I58" i="38"/>
  <c r="G58" i="38"/>
  <c r="X57" i="38"/>
  <c r="Y57" i="38" s="1"/>
  <c r="Z57" i="38" s="1"/>
  <c r="V57" i="38"/>
  <c r="U57" i="38"/>
  <c r="M57" i="38"/>
  <c r="K57" i="38"/>
  <c r="J57" i="38"/>
  <c r="Y56" i="38"/>
  <c r="Z56" i="38" s="1"/>
  <c r="X56" i="38"/>
  <c r="V56" i="38"/>
  <c r="AA56" i="38" s="1"/>
  <c r="AB56" i="38" s="1"/>
  <c r="U56" i="38"/>
  <c r="M56" i="38"/>
  <c r="K56" i="38"/>
  <c r="J56" i="38"/>
  <c r="H56" i="38"/>
  <c r="F56" i="38"/>
  <c r="X55" i="38"/>
  <c r="Y55" i="38" s="1"/>
  <c r="Z55" i="38" s="1"/>
  <c r="U55" i="38"/>
  <c r="V55" i="38" s="1"/>
  <c r="M55" i="38"/>
  <c r="K55" i="38"/>
  <c r="J55" i="38"/>
  <c r="H55" i="38"/>
  <c r="F55" i="38"/>
  <c r="X54" i="38"/>
  <c r="Y54" i="38" s="1"/>
  <c r="Z54" i="38" s="1"/>
  <c r="U54" i="38"/>
  <c r="V54" i="38" s="1"/>
  <c r="AA54" i="38" s="1"/>
  <c r="AB54" i="38" s="1"/>
  <c r="M54" i="38"/>
  <c r="K54" i="38"/>
  <c r="L57" i="38" s="1"/>
  <c r="J54" i="38"/>
  <c r="H54" i="38"/>
  <c r="F54" i="38"/>
  <c r="Y53" i="38"/>
  <c r="Z53" i="38" s="1"/>
  <c r="X53" i="38"/>
  <c r="V53" i="38"/>
  <c r="AA53" i="38" s="1"/>
  <c r="AB53" i="38" s="1"/>
  <c r="U53" i="38"/>
  <c r="M53" i="38"/>
  <c r="K53" i="38"/>
  <c r="J53" i="38"/>
  <c r="H53" i="38"/>
  <c r="F53" i="38"/>
  <c r="X52" i="38"/>
  <c r="Y52" i="38" s="1"/>
  <c r="Z52" i="38" s="1"/>
  <c r="U52" i="38"/>
  <c r="V52" i="38" s="1"/>
  <c r="M52" i="38"/>
  <c r="K52" i="38"/>
  <c r="L56" i="38" s="1"/>
  <c r="J52" i="38"/>
  <c r="H52" i="38"/>
  <c r="F52" i="38"/>
  <c r="Y51" i="38"/>
  <c r="Z51" i="38" s="1"/>
  <c r="X51" i="38"/>
  <c r="V51" i="38"/>
  <c r="AA51" i="38" s="1"/>
  <c r="AB51" i="38" s="1"/>
  <c r="U51" i="38"/>
  <c r="M51" i="38"/>
  <c r="K51" i="38"/>
  <c r="J51" i="38"/>
  <c r="H51" i="38"/>
  <c r="F51" i="38"/>
  <c r="Z50" i="38"/>
  <c r="X50" i="38"/>
  <c r="Y50" i="38" s="1"/>
  <c r="V50" i="38"/>
  <c r="AA50" i="38" s="1"/>
  <c r="AB50" i="38" s="1"/>
  <c r="U50" i="38"/>
  <c r="M50" i="38"/>
  <c r="K50" i="38"/>
  <c r="L54" i="38" s="1"/>
  <c r="J50" i="38"/>
  <c r="H50" i="38"/>
  <c r="F50" i="38"/>
  <c r="Y49" i="38"/>
  <c r="Z49" i="38" s="1"/>
  <c r="X49" i="38"/>
  <c r="U49" i="38"/>
  <c r="V49" i="38" s="1"/>
  <c r="AA49" i="38" s="1"/>
  <c r="AB49" i="38" s="1"/>
  <c r="M49" i="38"/>
  <c r="K49" i="38"/>
  <c r="L53" i="38" s="1"/>
  <c r="J49" i="38"/>
  <c r="H49" i="38"/>
  <c r="F49" i="38"/>
  <c r="Z48" i="38"/>
  <c r="Y48" i="38"/>
  <c r="X48" i="38"/>
  <c r="U48" i="38"/>
  <c r="V48" i="38" s="1"/>
  <c r="AA48" i="38" s="1"/>
  <c r="AB48" i="38" s="1"/>
  <c r="M48" i="38"/>
  <c r="K48" i="38"/>
  <c r="L52" i="38" s="1"/>
  <c r="J48" i="38"/>
  <c r="H48" i="38"/>
  <c r="F48" i="38"/>
  <c r="Z47" i="38"/>
  <c r="X47" i="38"/>
  <c r="Y47" i="38" s="1"/>
  <c r="V47" i="38"/>
  <c r="AA47" i="38" s="1"/>
  <c r="AB47" i="38" s="1"/>
  <c r="U47" i="38"/>
  <c r="M47" i="38"/>
  <c r="L47" i="38"/>
  <c r="K47" i="38"/>
  <c r="J47" i="38"/>
  <c r="H47" i="38"/>
  <c r="F47" i="38"/>
  <c r="Y46" i="38"/>
  <c r="Z46" i="38" s="1"/>
  <c r="X46" i="38"/>
  <c r="V46" i="38"/>
  <c r="AA46" i="38" s="1"/>
  <c r="AB46" i="38" s="1"/>
  <c r="U46" i="38"/>
  <c r="M46" i="38"/>
  <c r="K46" i="38"/>
  <c r="J46" i="38"/>
  <c r="H46" i="38"/>
  <c r="F46" i="38"/>
  <c r="Y45" i="38"/>
  <c r="Z45" i="38" s="1"/>
  <c r="X45" i="38"/>
  <c r="V45" i="38"/>
  <c r="U45" i="38"/>
  <c r="M45" i="38"/>
  <c r="K45" i="38"/>
  <c r="L49" i="38" s="1"/>
  <c r="J45" i="38"/>
  <c r="H45" i="38"/>
  <c r="F45" i="38"/>
  <c r="Y44" i="38"/>
  <c r="Z44" i="38" s="1"/>
  <c r="X44" i="38"/>
  <c r="V44" i="38"/>
  <c r="AA44" i="38" s="1"/>
  <c r="AB44" i="38" s="1"/>
  <c r="U44" i="38"/>
  <c r="M44" i="38"/>
  <c r="K44" i="38"/>
  <c r="J44" i="38"/>
  <c r="H44" i="38"/>
  <c r="F44" i="38"/>
  <c r="X43" i="38"/>
  <c r="Y43" i="38" s="1"/>
  <c r="Z43" i="38" s="1"/>
  <c r="U43" i="38"/>
  <c r="V43" i="38" s="1"/>
  <c r="M43" i="38"/>
  <c r="K43" i="38"/>
  <c r="J43" i="38"/>
  <c r="H43" i="38"/>
  <c r="F43" i="38"/>
  <c r="X42" i="38"/>
  <c r="Y42" i="38" s="1"/>
  <c r="Z42" i="38" s="1"/>
  <c r="U42" i="38"/>
  <c r="V42" i="38" s="1"/>
  <c r="AA42" i="38" s="1"/>
  <c r="AB42" i="38" s="1"/>
  <c r="M42" i="38"/>
  <c r="K42" i="38"/>
  <c r="L46" i="38" s="1"/>
  <c r="J42" i="38"/>
  <c r="H42" i="38"/>
  <c r="F42" i="38"/>
  <c r="Y41" i="38"/>
  <c r="Z41" i="38" s="1"/>
  <c r="X41" i="38"/>
  <c r="V41" i="38"/>
  <c r="U41" i="38"/>
  <c r="M41" i="38"/>
  <c r="K41" i="38"/>
  <c r="J41" i="38"/>
  <c r="H41" i="38"/>
  <c r="F41" i="38"/>
  <c r="X40" i="38"/>
  <c r="Y40" i="38" s="1"/>
  <c r="Z40" i="38" s="1"/>
  <c r="V40" i="38"/>
  <c r="U40" i="38"/>
  <c r="M40" i="38"/>
  <c r="K40" i="38"/>
  <c r="J40" i="38"/>
  <c r="H40" i="38"/>
  <c r="F40" i="38"/>
  <c r="X39" i="38"/>
  <c r="Y39" i="38" s="1"/>
  <c r="Z39" i="38" s="1"/>
  <c r="V39" i="38"/>
  <c r="AA39" i="38" s="1"/>
  <c r="AB39" i="38" s="1"/>
  <c r="U39" i="38"/>
  <c r="M39" i="38"/>
  <c r="K39" i="38"/>
  <c r="J39" i="38"/>
  <c r="H39" i="38"/>
  <c r="F39" i="38"/>
  <c r="Y38" i="38"/>
  <c r="Z38" i="38" s="1"/>
  <c r="AA38" i="38" s="1"/>
  <c r="AB38" i="38" s="1"/>
  <c r="X38" i="38"/>
  <c r="V38" i="38"/>
  <c r="U38" i="38"/>
  <c r="M38" i="38"/>
  <c r="L38" i="38"/>
  <c r="K38" i="38"/>
  <c r="J38" i="38"/>
  <c r="H38" i="38"/>
  <c r="F38" i="38"/>
  <c r="Z37" i="38"/>
  <c r="Y37" i="38"/>
  <c r="X37" i="38"/>
  <c r="U37" i="38"/>
  <c r="V37" i="38" s="1"/>
  <c r="AA37" i="38" s="1"/>
  <c r="AB37" i="38" s="1"/>
  <c r="M37" i="38"/>
  <c r="L37" i="38"/>
  <c r="K37" i="38"/>
  <c r="J37" i="38"/>
  <c r="H37" i="38"/>
  <c r="F37" i="38"/>
  <c r="Z36" i="38"/>
  <c r="Y36" i="38"/>
  <c r="X36" i="38"/>
  <c r="V36" i="38"/>
  <c r="AA36" i="38" s="1"/>
  <c r="AB36" i="38" s="1"/>
  <c r="U36" i="38"/>
  <c r="M36" i="38"/>
  <c r="K36" i="38"/>
  <c r="J36" i="38"/>
  <c r="H36" i="38"/>
  <c r="F36" i="38"/>
  <c r="X35" i="38"/>
  <c r="Y35" i="38" s="1"/>
  <c r="Z35" i="38" s="1"/>
  <c r="U35" i="38"/>
  <c r="V35" i="38" s="1"/>
  <c r="AA35" i="38" s="1"/>
  <c r="AB35" i="38" s="1"/>
  <c r="M35" i="38"/>
  <c r="K35" i="38"/>
  <c r="J35" i="38"/>
  <c r="H35" i="38"/>
  <c r="F35" i="38"/>
  <c r="Y34" i="38"/>
  <c r="Z34" i="38" s="1"/>
  <c r="X34" i="38"/>
  <c r="V34" i="38"/>
  <c r="AA34" i="38" s="1"/>
  <c r="AB34" i="38" s="1"/>
  <c r="U34" i="38"/>
  <c r="M34" i="38"/>
  <c r="K34" i="38"/>
  <c r="J34" i="38"/>
  <c r="H34" i="38"/>
  <c r="F34" i="38"/>
  <c r="X33" i="38"/>
  <c r="Y33" i="38" s="1"/>
  <c r="Z33" i="38" s="1"/>
  <c r="V33" i="38"/>
  <c r="AA33" i="38" s="1"/>
  <c r="AB33" i="38" s="1"/>
  <c r="U33" i="38"/>
  <c r="M33" i="38"/>
  <c r="K33" i="38"/>
  <c r="L36" i="38" s="1"/>
  <c r="J33" i="38"/>
  <c r="H33" i="38"/>
  <c r="F33" i="38"/>
  <c r="Y32" i="38"/>
  <c r="Z32" i="38" s="1"/>
  <c r="X32" i="38"/>
  <c r="U32" i="38"/>
  <c r="V32" i="38" s="1"/>
  <c r="AA32" i="38" s="1"/>
  <c r="AB32" i="38" s="1"/>
  <c r="M32" i="38"/>
  <c r="K32" i="38"/>
  <c r="J32" i="38"/>
  <c r="H32" i="38"/>
  <c r="F32" i="38"/>
  <c r="Z31" i="38"/>
  <c r="Y31" i="38"/>
  <c r="X31" i="38"/>
  <c r="V31" i="38"/>
  <c r="U31" i="38"/>
  <c r="M31" i="38"/>
  <c r="K31" i="38"/>
  <c r="L32" i="38" s="1"/>
  <c r="J31" i="38"/>
  <c r="H31" i="38"/>
  <c r="F31" i="38"/>
  <c r="X30" i="38"/>
  <c r="Y30" i="38" s="1"/>
  <c r="Z30" i="38" s="1"/>
  <c r="U30" i="38"/>
  <c r="V30" i="38" s="1"/>
  <c r="AA30" i="38" s="1"/>
  <c r="AB30" i="38" s="1"/>
  <c r="M30" i="38"/>
  <c r="K30" i="38"/>
  <c r="L34" i="38" s="1"/>
  <c r="J30" i="38"/>
  <c r="H30" i="38"/>
  <c r="F30" i="38"/>
  <c r="Y29" i="38"/>
  <c r="Z29" i="38" s="1"/>
  <c r="X29" i="38"/>
  <c r="V29" i="38"/>
  <c r="AA29" i="38" s="1"/>
  <c r="AB29" i="38" s="1"/>
  <c r="U29" i="38"/>
  <c r="M29" i="38"/>
  <c r="K29" i="38"/>
  <c r="L33" i="38" s="1"/>
  <c r="J29" i="38"/>
  <c r="H29" i="38"/>
  <c r="F29" i="38"/>
  <c r="X28" i="38"/>
  <c r="Y28" i="38" s="1"/>
  <c r="Z28" i="38" s="1"/>
  <c r="U28" i="38"/>
  <c r="V28" i="38" s="1"/>
  <c r="AA28" i="38" s="1"/>
  <c r="AB28" i="38" s="1"/>
  <c r="M28" i="38"/>
  <c r="K28" i="38"/>
  <c r="J28" i="38"/>
  <c r="H28" i="38"/>
  <c r="F28" i="38"/>
  <c r="Y27" i="38"/>
  <c r="Z27" i="38" s="1"/>
  <c r="X27" i="38"/>
  <c r="V27" i="38"/>
  <c r="AA27" i="38" s="1"/>
  <c r="AB27" i="38" s="1"/>
  <c r="U27" i="38"/>
  <c r="M27" i="38"/>
  <c r="K27" i="38"/>
  <c r="L31" i="38" s="1"/>
  <c r="J27" i="38"/>
  <c r="H27" i="38"/>
  <c r="F27" i="38"/>
  <c r="X26" i="38"/>
  <c r="Y26" i="38" s="1"/>
  <c r="Z26" i="38" s="1"/>
  <c r="V26" i="38"/>
  <c r="AA26" i="38" s="1"/>
  <c r="AB26" i="38" s="1"/>
  <c r="U26" i="38"/>
  <c r="M26" i="38"/>
  <c r="K26" i="38"/>
  <c r="J26" i="38"/>
  <c r="H26" i="38"/>
  <c r="F26" i="38"/>
  <c r="Y25" i="38"/>
  <c r="Z25" i="38" s="1"/>
  <c r="X25" i="38"/>
  <c r="U25" i="38"/>
  <c r="V25" i="38" s="1"/>
  <c r="AA25" i="38" s="1"/>
  <c r="AB25" i="38" s="1"/>
  <c r="M25" i="38"/>
  <c r="L25" i="38"/>
  <c r="K25" i="38"/>
  <c r="L29" i="38" s="1"/>
  <c r="J25" i="38"/>
  <c r="H25" i="38"/>
  <c r="F25" i="38"/>
  <c r="Z24" i="38"/>
  <c r="Y24" i="38"/>
  <c r="X24" i="38"/>
  <c r="V24" i="38"/>
  <c r="AA24" i="38" s="1"/>
  <c r="AB24" i="38" s="1"/>
  <c r="U24" i="38"/>
  <c r="M24" i="38"/>
  <c r="K24" i="38"/>
  <c r="J24" i="38"/>
  <c r="H24" i="38"/>
  <c r="F24" i="38"/>
  <c r="X23" i="38"/>
  <c r="Y23" i="38" s="1"/>
  <c r="Z23" i="38" s="1"/>
  <c r="U23" i="38"/>
  <c r="V23" i="38" s="1"/>
  <c r="AA23" i="38" s="1"/>
  <c r="AB23" i="38" s="1"/>
  <c r="M23" i="38"/>
  <c r="K23" i="38"/>
  <c r="J23" i="38"/>
  <c r="H23" i="38"/>
  <c r="F23" i="38"/>
  <c r="Y22" i="38"/>
  <c r="Z22" i="38" s="1"/>
  <c r="X22" i="38"/>
  <c r="V22" i="38"/>
  <c r="U22" i="38"/>
  <c r="M22" i="38"/>
  <c r="K22" i="38"/>
  <c r="J22" i="38"/>
  <c r="H22" i="38"/>
  <c r="F22" i="38"/>
  <c r="Y21" i="38"/>
  <c r="Z21" i="38" s="1"/>
  <c r="X21" i="38"/>
  <c r="U21" i="38"/>
  <c r="V21" i="38" s="1"/>
  <c r="AA21" i="38" s="1"/>
  <c r="AB21" i="38" s="1"/>
  <c r="R21" i="38"/>
  <c r="S21" i="38" s="1"/>
  <c r="Q21" i="38" s="1"/>
  <c r="M21" i="38"/>
  <c r="K21" i="38"/>
  <c r="J21" i="38"/>
  <c r="H21" i="38"/>
  <c r="F21" i="38"/>
  <c r="X20" i="38"/>
  <c r="Y20" i="38" s="1"/>
  <c r="Z20" i="38" s="1"/>
  <c r="U20" i="38"/>
  <c r="V20" i="38" s="1"/>
  <c r="M20" i="38"/>
  <c r="L20" i="38"/>
  <c r="K20" i="38"/>
  <c r="L24" i="38" s="1"/>
  <c r="J20" i="38"/>
  <c r="H20" i="38"/>
  <c r="F20" i="38"/>
  <c r="Z19" i="38"/>
  <c r="Y19" i="38"/>
  <c r="X19" i="38"/>
  <c r="V19" i="38"/>
  <c r="AA19" i="38" s="1"/>
  <c r="AB19" i="38" s="1"/>
  <c r="U19" i="38"/>
  <c r="M19" i="38"/>
  <c r="K19" i="38"/>
  <c r="L23" i="38" s="1"/>
  <c r="J19" i="38"/>
  <c r="H19" i="38"/>
  <c r="F19" i="38"/>
  <c r="Y18" i="38"/>
  <c r="Z18" i="38" s="1"/>
  <c r="X18" i="38"/>
  <c r="U18" i="38"/>
  <c r="V18" i="38" s="1"/>
  <c r="AA18" i="38" s="1"/>
  <c r="AB18" i="38" s="1"/>
  <c r="O18" i="38"/>
  <c r="M18" i="38"/>
  <c r="K18" i="38"/>
  <c r="L22" i="38" s="1"/>
  <c r="J18" i="38"/>
  <c r="H18" i="38"/>
  <c r="F18" i="38"/>
  <c r="X17" i="38"/>
  <c r="Y17" i="38" s="1"/>
  <c r="Z17" i="38" s="1"/>
  <c r="U17" i="38"/>
  <c r="V17" i="38" s="1"/>
  <c r="AA17" i="38" s="1"/>
  <c r="AB17" i="38" s="1"/>
  <c r="Q17" i="38"/>
  <c r="M17" i="38"/>
  <c r="K17" i="38"/>
  <c r="J17" i="38"/>
  <c r="H17" i="38"/>
  <c r="F17" i="38"/>
  <c r="X16" i="38"/>
  <c r="Y16" i="38" s="1"/>
  <c r="Z16" i="38" s="1"/>
  <c r="U16" i="38"/>
  <c r="V16" i="38" s="1"/>
  <c r="R16" i="38"/>
  <c r="Q16" i="38"/>
  <c r="O16" i="38"/>
  <c r="M16" i="38"/>
  <c r="L16" i="38"/>
  <c r="K16" i="38"/>
  <c r="J16" i="38"/>
  <c r="H16" i="38"/>
  <c r="F16" i="38"/>
  <c r="Z15" i="38"/>
  <c r="Y15" i="38"/>
  <c r="X15" i="38"/>
  <c r="V15" i="38"/>
  <c r="AA15" i="38" s="1"/>
  <c r="AB15" i="38" s="1"/>
  <c r="U15" i="38"/>
  <c r="R15" i="38"/>
  <c r="Q15" i="38"/>
  <c r="O15" i="38"/>
  <c r="M15" i="38"/>
  <c r="K15" i="38"/>
  <c r="L19" i="38" s="1"/>
  <c r="J15" i="38"/>
  <c r="H15" i="38"/>
  <c r="F15" i="38"/>
  <c r="Y14" i="38"/>
  <c r="Z14" i="38" s="1"/>
  <c r="X14" i="38"/>
  <c r="U14" i="38"/>
  <c r="V14" i="38" s="1"/>
  <c r="Q14" i="38"/>
  <c r="M14" i="38"/>
  <c r="K14" i="38"/>
  <c r="L18" i="38" s="1"/>
  <c r="J14" i="38"/>
  <c r="H14" i="38"/>
  <c r="F14" i="38"/>
  <c r="X13" i="38"/>
  <c r="Y13" i="38" s="1"/>
  <c r="Z13" i="38" s="1"/>
  <c r="U13" i="38"/>
  <c r="V13" i="38" s="1"/>
  <c r="AA13" i="38" s="1"/>
  <c r="AB13" i="38" s="1"/>
  <c r="R13" i="38"/>
  <c r="M13" i="38"/>
  <c r="K13" i="38"/>
  <c r="J13" i="38"/>
  <c r="H13" i="38"/>
  <c r="F13" i="38"/>
  <c r="X12" i="38"/>
  <c r="Y12" i="38" s="1"/>
  <c r="Z12" i="38" s="1"/>
  <c r="U12" i="38"/>
  <c r="V12" i="38" s="1"/>
  <c r="Q12" i="38"/>
  <c r="M12" i="38"/>
  <c r="L12" i="38"/>
  <c r="K12" i="38"/>
  <c r="J12" i="38"/>
  <c r="H12" i="38"/>
  <c r="F12" i="38"/>
  <c r="X11" i="38"/>
  <c r="Y11" i="38" s="1"/>
  <c r="Z11" i="38" s="1"/>
  <c r="V11" i="38"/>
  <c r="AA11" i="38" s="1"/>
  <c r="AB11" i="38" s="1"/>
  <c r="U11" i="38"/>
  <c r="Q11" i="38"/>
  <c r="M11" i="38"/>
  <c r="L11" i="38"/>
  <c r="K11" i="38"/>
  <c r="L15" i="38" s="1"/>
  <c r="J11" i="38"/>
  <c r="H11" i="38"/>
  <c r="F11" i="38"/>
  <c r="Z10" i="38"/>
  <c r="Y10" i="38"/>
  <c r="X10" i="38"/>
  <c r="V10" i="38"/>
  <c r="AA10" i="38" s="1"/>
  <c r="AB10" i="38" s="1"/>
  <c r="U10" i="38"/>
  <c r="M10" i="38"/>
  <c r="K10" i="38"/>
  <c r="L14" i="38" s="1"/>
  <c r="J10" i="38"/>
  <c r="H10" i="38"/>
  <c r="F10" i="38"/>
  <c r="X9" i="38"/>
  <c r="Y9" i="38" s="1"/>
  <c r="Z9" i="38" s="1"/>
  <c r="U9" i="38"/>
  <c r="V9" i="38" s="1"/>
  <c r="M9" i="38"/>
  <c r="K9" i="38"/>
  <c r="J9" i="38"/>
  <c r="H9" i="38"/>
  <c r="F9" i="38"/>
  <c r="Y8" i="38"/>
  <c r="Z8" i="38" s="1"/>
  <c r="X8" i="38"/>
  <c r="V8" i="38"/>
  <c r="AA8" i="38" s="1"/>
  <c r="AB8" i="38" s="1"/>
  <c r="U8" i="38"/>
  <c r="M8" i="38"/>
  <c r="K8" i="38"/>
  <c r="J8" i="38"/>
  <c r="H8" i="38"/>
  <c r="F8" i="38"/>
  <c r="X7" i="38"/>
  <c r="Y7" i="38" s="1"/>
  <c r="Z7" i="38" s="1"/>
  <c r="V7" i="38"/>
  <c r="AA7" i="38" s="1"/>
  <c r="AB7" i="38" s="1"/>
  <c r="U7" i="38"/>
  <c r="M7" i="38"/>
  <c r="K7" i="38"/>
  <c r="L10" i="38" s="1"/>
  <c r="J7" i="38"/>
  <c r="H7" i="38"/>
  <c r="F7" i="38"/>
  <c r="Y6" i="38"/>
  <c r="Z6" i="38" s="1"/>
  <c r="X6" i="38"/>
  <c r="U6" i="38"/>
  <c r="V6" i="38" s="1"/>
  <c r="Q6" i="38"/>
  <c r="M6" i="38"/>
  <c r="K6" i="38"/>
  <c r="J6" i="38"/>
  <c r="H6" i="38"/>
  <c r="F6" i="38"/>
  <c r="Z5" i="38"/>
  <c r="Y5" i="38"/>
  <c r="X5" i="38"/>
  <c r="V5" i="38"/>
  <c r="U5" i="38"/>
  <c r="Q5" i="38"/>
  <c r="M5" i="38"/>
  <c r="K5" i="38"/>
  <c r="L9" i="38" s="1"/>
  <c r="J5" i="38"/>
  <c r="H5" i="38"/>
  <c r="F5" i="38"/>
  <c r="X4" i="38"/>
  <c r="Y4" i="38" s="1"/>
  <c r="Z4" i="38" s="1"/>
  <c r="U4" i="38"/>
  <c r="V4" i="38" s="1"/>
  <c r="AA4" i="38" s="1"/>
  <c r="AB4" i="38" s="1"/>
  <c r="Q4" i="38"/>
  <c r="O4" i="38"/>
  <c r="M4" i="38"/>
  <c r="K4" i="38"/>
  <c r="J4" i="38"/>
  <c r="H4" i="38"/>
  <c r="F4" i="38"/>
  <c r="X3" i="38"/>
  <c r="Y3" i="38" s="1"/>
  <c r="Z3" i="38" s="1"/>
  <c r="U3" i="38"/>
  <c r="V3" i="38" s="1"/>
  <c r="Q3" i="38"/>
  <c r="O3" i="38"/>
  <c r="M3" i="38"/>
  <c r="K3" i="38"/>
  <c r="L7" i="38" s="1"/>
  <c r="J3" i="38"/>
  <c r="H3" i="38"/>
  <c r="F3" i="38"/>
  <c r="X2" i="38"/>
  <c r="Y2" i="38" s="1"/>
  <c r="Z2" i="38" s="1"/>
  <c r="V2" i="38"/>
  <c r="U2" i="38"/>
  <c r="Q2" i="38"/>
  <c r="M2" i="38"/>
  <c r="H2" i="38"/>
  <c r="F2" i="38"/>
  <c r="Q1" i="38"/>
  <c r="Z77" i="37"/>
  <c r="X77" i="37"/>
  <c r="Y77" i="37" s="1"/>
  <c r="V77" i="37"/>
  <c r="U77" i="37"/>
  <c r="M77" i="37"/>
  <c r="K77" i="37"/>
  <c r="J77" i="37"/>
  <c r="I77" i="37"/>
  <c r="G77" i="37"/>
  <c r="AA76" i="37"/>
  <c r="AB76" i="37" s="1"/>
  <c r="Y76" i="37"/>
  <c r="Z76" i="37" s="1"/>
  <c r="X76" i="37"/>
  <c r="U76" i="37"/>
  <c r="V76" i="37" s="1"/>
  <c r="M76" i="37"/>
  <c r="K76" i="37"/>
  <c r="J76" i="37"/>
  <c r="I76" i="37"/>
  <c r="G76" i="37"/>
  <c r="Z75" i="37"/>
  <c r="Y75" i="37"/>
  <c r="X75" i="37"/>
  <c r="V75" i="37"/>
  <c r="AA75" i="37" s="1"/>
  <c r="AB75" i="37" s="1"/>
  <c r="U75" i="37"/>
  <c r="M75" i="37"/>
  <c r="K75" i="37"/>
  <c r="J75" i="37"/>
  <c r="I75" i="37"/>
  <c r="G75" i="37"/>
  <c r="AA74" i="37"/>
  <c r="AB74" i="37" s="1"/>
  <c r="X74" i="37"/>
  <c r="Y74" i="37" s="1"/>
  <c r="Z74" i="37" s="1"/>
  <c r="U74" i="37"/>
  <c r="V74" i="37" s="1"/>
  <c r="M74" i="37"/>
  <c r="K74" i="37"/>
  <c r="L77" i="37" s="1"/>
  <c r="J74" i="37"/>
  <c r="I74" i="37"/>
  <c r="G74" i="37"/>
  <c r="Y73" i="37"/>
  <c r="Z73" i="37" s="1"/>
  <c r="X73" i="37"/>
  <c r="V73" i="37"/>
  <c r="AA73" i="37" s="1"/>
  <c r="AB73" i="37" s="1"/>
  <c r="U73" i="37"/>
  <c r="M73" i="37"/>
  <c r="K73" i="37"/>
  <c r="J73" i="37"/>
  <c r="I73" i="37"/>
  <c r="G73" i="37"/>
  <c r="Z72" i="37"/>
  <c r="X72" i="37"/>
  <c r="Y72" i="37" s="1"/>
  <c r="V72" i="37"/>
  <c r="U72" i="37"/>
  <c r="M72" i="37"/>
  <c r="K72" i="37"/>
  <c r="L75" i="37" s="1"/>
  <c r="J72" i="37"/>
  <c r="I72" i="37"/>
  <c r="G72" i="37"/>
  <c r="AA71" i="37"/>
  <c r="AB71" i="37" s="1"/>
  <c r="Y71" i="37"/>
  <c r="Z71" i="37" s="1"/>
  <c r="X71" i="37"/>
  <c r="U71" i="37"/>
  <c r="V71" i="37" s="1"/>
  <c r="M71" i="37"/>
  <c r="K71" i="37"/>
  <c r="J71" i="37"/>
  <c r="I71" i="37"/>
  <c r="G71" i="37"/>
  <c r="Z70" i="37"/>
  <c r="Y70" i="37"/>
  <c r="X70" i="37"/>
  <c r="V70" i="37"/>
  <c r="AA70" i="37" s="1"/>
  <c r="AB70" i="37" s="1"/>
  <c r="U70" i="37"/>
  <c r="M70" i="37"/>
  <c r="K70" i="37"/>
  <c r="J70" i="37"/>
  <c r="I70" i="37"/>
  <c r="G70" i="37"/>
  <c r="AA69" i="37"/>
  <c r="AB69" i="37" s="1"/>
  <c r="X69" i="37"/>
  <c r="Y69" i="37" s="1"/>
  <c r="Z69" i="37" s="1"/>
  <c r="U69" i="37"/>
  <c r="V69" i="37" s="1"/>
  <c r="M69" i="37"/>
  <c r="L69" i="37"/>
  <c r="K69" i="37"/>
  <c r="J69" i="37"/>
  <c r="I69" i="37"/>
  <c r="G69" i="37"/>
  <c r="Y68" i="37"/>
  <c r="Z68" i="37" s="1"/>
  <c r="X68" i="37"/>
  <c r="V68" i="37"/>
  <c r="AA68" i="37" s="1"/>
  <c r="AB68" i="37" s="1"/>
  <c r="U68" i="37"/>
  <c r="M68" i="37"/>
  <c r="K68" i="37"/>
  <c r="L72" i="37" s="1"/>
  <c r="J68" i="37"/>
  <c r="I68" i="37"/>
  <c r="G68" i="37"/>
  <c r="X67" i="37"/>
  <c r="Y67" i="37" s="1"/>
  <c r="Z67" i="37" s="1"/>
  <c r="U67" i="37"/>
  <c r="V67" i="37" s="1"/>
  <c r="M67" i="37"/>
  <c r="K67" i="37"/>
  <c r="L71" i="37" s="1"/>
  <c r="J67" i="37"/>
  <c r="I67" i="37"/>
  <c r="G67" i="37"/>
  <c r="Y66" i="37"/>
  <c r="Z66" i="37" s="1"/>
  <c r="X66" i="37"/>
  <c r="V66" i="37"/>
  <c r="AA66" i="37" s="1"/>
  <c r="AB66" i="37" s="1"/>
  <c r="U66" i="37"/>
  <c r="M66" i="37"/>
  <c r="L66" i="37"/>
  <c r="K66" i="37"/>
  <c r="J66" i="37"/>
  <c r="I66" i="37"/>
  <c r="G66" i="37"/>
  <c r="Z65" i="37"/>
  <c r="X65" i="37"/>
  <c r="Y65" i="37" s="1"/>
  <c r="V65" i="37"/>
  <c r="U65" i="37"/>
  <c r="M65" i="37"/>
  <c r="K65" i="37"/>
  <c r="L68" i="37" s="1"/>
  <c r="J65" i="37"/>
  <c r="I65" i="37"/>
  <c r="G65" i="37"/>
  <c r="Y64" i="37"/>
  <c r="Z64" i="37" s="1"/>
  <c r="X64" i="37"/>
  <c r="U64" i="37"/>
  <c r="V64" i="37" s="1"/>
  <c r="AA64" i="37" s="1"/>
  <c r="AB64" i="37" s="1"/>
  <c r="M64" i="37"/>
  <c r="K64" i="37"/>
  <c r="J64" i="37"/>
  <c r="I64" i="37"/>
  <c r="G64" i="37"/>
  <c r="AB63" i="37"/>
  <c r="Z63" i="37"/>
  <c r="Y63" i="37"/>
  <c r="X63" i="37"/>
  <c r="V63" i="37"/>
  <c r="AA63" i="37" s="1"/>
  <c r="U63" i="37"/>
  <c r="M63" i="37"/>
  <c r="K63" i="37"/>
  <c r="J63" i="37"/>
  <c r="I63" i="37"/>
  <c r="G63" i="37"/>
  <c r="AA62" i="37"/>
  <c r="AB62" i="37" s="1"/>
  <c r="X62" i="37"/>
  <c r="Y62" i="37" s="1"/>
  <c r="Z62" i="37" s="1"/>
  <c r="U62" i="37"/>
  <c r="V62" i="37" s="1"/>
  <c r="M62" i="37"/>
  <c r="K62" i="37"/>
  <c r="J62" i="37"/>
  <c r="I62" i="37"/>
  <c r="G62" i="37"/>
  <c r="Y61" i="37"/>
  <c r="Z61" i="37" s="1"/>
  <c r="X61" i="37"/>
  <c r="V61" i="37"/>
  <c r="U61" i="37"/>
  <c r="M61" i="37"/>
  <c r="K61" i="37"/>
  <c r="J61" i="37"/>
  <c r="I61" i="37"/>
  <c r="G61" i="37"/>
  <c r="Z60" i="37"/>
  <c r="X60" i="37"/>
  <c r="Y60" i="37" s="1"/>
  <c r="V60" i="37"/>
  <c r="U60" i="37"/>
  <c r="M60" i="37"/>
  <c r="K60" i="37"/>
  <c r="L63" i="37" s="1"/>
  <c r="J60" i="37"/>
  <c r="I60" i="37"/>
  <c r="G60" i="37"/>
  <c r="Y59" i="37"/>
  <c r="Z59" i="37" s="1"/>
  <c r="X59" i="37"/>
  <c r="U59" i="37"/>
  <c r="V59" i="37" s="1"/>
  <c r="AA59" i="37" s="1"/>
  <c r="AB59" i="37" s="1"/>
  <c r="M59" i="37"/>
  <c r="K59" i="37"/>
  <c r="J59" i="37"/>
  <c r="I59" i="37"/>
  <c r="G59" i="37"/>
  <c r="AB58" i="37"/>
  <c r="Z58" i="37"/>
  <c r="Y58" i="37"/>
  <c r="X58" i="37"/>
  <c r="V58" i="37"/>
  <c r="AA58" i="37" s="1"/>
  <c r="U58" i="37"/>
  <c r="M58" i="37"/>
  <c r="K58" i="37"/>
  <c r="J58" i="37"/>
  <c r="I58" i="37"/>
  <c r="G58" i="37"/>
  <c r="AA57" i="37"/>
  <c r="AB57" i="37" s="1"/>
  <c r="X57" i="37"/>
  <c r="Y57" i="37" s="1"/>
  <c r="Z57" i="37" s="1"/>
  <c r="U57" i="37"/>
  <c r="V57" i="37" s="1"/>
  <c r="M57" i="37"/>
  <c r="K57" i="37"/>
  <c r="L61" i="37" s="1"/>
  <c r="J57" i="37"/>
  <c r="I57" i="37"/>
  <c r="G57" i="37"/>
  <c r="AB56" i="37"/>
  <c r="Y56" i="37"/>
  <c r="Z56" i="37" s="1"/>
  <c r="X56" i="37"/>
  <c r="V56" i="37"/>
  <c r="AA56" i="37" s="1"/>
  <c r="U56" i="37"/>
  <c r="M56" i="37"/>
  <c r="K56" i="37"/>
  <c r="J56" i="37"/>
  <c r="I56" i="37"/>
  <c r="G56" i="37"/>
  <c r="X55" i="37"/>
  <c r="Y55" i="37" s="1"/>
  <c r="Z55" i="37" s="1"/>
  <c r="U55" i="37"/>
  <c r="V55" i="37" s="1"/>
  <c r="AA55" i="37" s="1"/>
  <c r="AB55" i="37" s="1"/>
  <c r="M55" i="37"/>
  <c r="K55" i="37"/>
  <c r="L59" i="37" s="1"/>
  <c r="J55" i="37"/>
  <c r="I55" i="37"/>
  <c r="G55" i="37"/>
  <c r="Y54" i="37"/>
  <c r="Z54" i="37" s="1"/>
  <c r="X54" i="37"/>
  <c r="V54" i="37"/>
  <c r="AA54" i="37" s="1"/>
  <c r="AB54" i="37" s="1"/>
  <c r="U54" i="37"/>
  <c r="M54" i="37"/>
  <c r="K54" i="37"/>
  <c r="L58" i="37" s="1"/>
  <c r="J54" i="37"/>
  <c r="I54" i="37"/>
  <c r="G54" i="37"/>
  <c r="Z53" i="37"/>
  <c r="X53" i="37"/>
  <c r="Y53" i="37" s="1"/>
  <c r="V53" i="37"/>
  <c r="U53" i="37"/>
  <c r="M53" i="37"/>
  <c r="K53" i="37"/>
  <c r="L56" i="37" s="1"/>
  <c r="J53" i="37"/>
  <c r="I53" i="37"/>
  <c r="G53" i="37"/>
  <c r="X52" i="37"/>
  <c r="Y52" i="37" s="1"/>
  <c r="Z52" i="37" s="1"/>
  <c r="U52" i="37"/>
  <c r="V52" i="37" s="1"/>
  <c r="M52" i="37"/>
  <c r="K52" i="37"/>
  <c r="J52" i="37"/>
  <c r="I52" i="37"/>
  <c r="G52" i="37"/>
  <c r="Z51" i="37"/>
  <c r="Y51" i="37"/>
  <c r="X51" i="37"/>
  <c r="V51" i="37"/>
  <c r="U51" i="37"/>
  <c r="M51" i="37"/>
  <c r="K51" i="37"/>
  <c r="J51" i="37"/>
  <c r="I51" i="37"/>
  <c r="G51" i="37"/>
  <c r="Z50" i="37"/>
  <c r="X50" i="37"/>
  <c r="Y50" i="37" s="1"/>
  <c r="U50" i="37"/>
  <c r="V50" i="37" s="1"/>
  <c r="M50" i="37"/>
  <c r="K50" i="37"/>
  <c r="L53" i="37" s="1"/>
  <c r="J50" i="37"/>
  <c r="I50" i="37"/>
  <c r="G50" i="37"/>
  <c r="Y49" i="37"/>
  <c r="Z49" i="37" s="1"/>
  <c r="X49" i="37"/>
  <c r="V49" i="37"/>
  <c r="AA49" i="37" s="1"/>
  <c r="AB49" i="37" s="1"/>
  <c r="U49" i="37"/>
  <c r="M49" i="37"/>
  <c r="K49" i="37"/>
  <c r="J49" i="37"/>
  <c r="I49" i="37"/>
  <c r="G49" i="37"/>
  <c r="Z48" i="37"/>
  <c r="X48" i="37"/>
  <c r="Y48" i="37" s="1"/>
  <c r="V48" i="37"/>
  <c r="U48" i="37"/>
  <c r="M48" i="37"/>
  <c r="K48" i="37"/>
  <c r="L52" i="37" s="1"/>
  <c r="J48" i="37"/>
  <c r="I48" i="37"/>
  <c r="G48" i="37"/>
  <c r="X47" i="37"/>
  <c r="Y47" i="37" s="1"/>
  <c r="Z47" i="37" s="1"/>
  <c r="U47" i="37"/>
  <c r="V47" i="37" s="1"/>
  <c r="AA47" i="37" s="1"/>
  <c r="AB47" i="37" s="1"/>
  <c r="M47" i="37"/>
  <c r="K47" i="37"/>
  <c r="J47" i="37"/>
  <c r="I47" i="37"/>
  <c r="G47" i="37"/>
  <c r="Z46" i="37"/>
  <c r="Y46" i="37"/>
  <c r="X46" i="37"/>
  <c r="V46" i="37"/>
  <c r="U46" i="37"/>
  <c r="M46" i="37"/>
  <c r="K46" i="37"/>
  <c r="J46" i="37"/>
  <c r="I46" i="37"/>
  <c r="G46" i="37"/>
  <c r="Z45" i="37"/>
  <c r="AA45" i="37" s="1"/>
  <c r="AB45" i="37" s="1"/>
  <c r="X45" i="37"/>
  <c r="Y45" i="37" s="1"/>
  <c r="U45" i="37"/>
  <c r="V45" i="37" s="1"/>
  <c r="M45" i="37"/>
  <c r="K45" i="37"/>
  <c r="L49" i="37" s="1"/>
  <c r="J45" i="37"/>
  <c r="I45" i="37"/>
  <c r="G45" i="37"/>
  <c r="AB44" i="37"/>
  <c r="Y44" i="37"/>
  <c r="Z44" i="37" s="1"/>
  <c r="X44" i="37"/>
  <c r="V44" i="37"/>
  <c r="AA44" i="37" s="1"/>
  <c r="U44" i="37"/>
  <c r="M44" i="37"/>
  <c r="K44" i="37"/>
  <c r="L48" i="37" s="1"/>
  <c r="J44" i="37"/>
  <c r="I44" i="37"/>
  <c r="G44" i="37"/>
  <c r="X43" i="37"/>
  <c r="Y43" i="37" s="1"/>
  <c r="Z43" i="37" s="1"/>
  <c r="U43" i="37"/>
  <c r="V43" i="37" s="1"/>
  <c r="M43" i="37"/>
  <c r="K43" i="37"/>
  <c r="L47" i="37" s="1"/>
  <c r="J43" i="37"/>
  <c r="I43" i="37"/>
  <c r="G43" i="37"/>
  <c r="Y42" i="37"/>
  <c r="Z42" i="37" s="1"/>
  <c r="X42" i="37"/>
  <c r="V42" i="37"/>
  <c r="U42" i="37"/>
  <c r="M42" i="37"/>
  <c r="L42" i="37"/>
  <c r="K42" i="37"/>
  <c r="J42" i="37"/>
  <c r="I42" i="37"/>
  <c r="G42" i="37"/>
  <c r="X41" i="37"/>
  <c r="Y41" i="37" s="1"/>
  <c r="Z41" i="37" s="1"/>
  <c r="V41" i="37"/>
  <c r="U41" i="37"/>
  <c r="M41" i="37"/>
  <c r="K41" i="37"/>
  <c r="L45" i="37" s="1"/>
  <c r="J41" i="37"/>
  <c r="I41" i="37"/>
  <c r="G41" i="37"/>
  <c r="AA40" i="37"/>
  <c r="AB40" i="37" s="1"/>
  <c r="Y40" i="37"/>
  <c r="Z40" i="37" s="1"/>
  <c r="X40" i="37"/>
  <c r="U40" i="37"/>
  <c r="V40" i="37" s="1"/>
  <c r="M40" i="37"/>
  <c r="K40" i="37"/>
  <c r="L44" i="37" s="1"/>
  <c r="J40" i="37"/>
  <c r="I40" i="37"/>
  <c r="G40" i="37"/>
  <c r="Y39" i="37"/>
  <c r="Z39" i="37" s="1"/>
  <c r="X39" i="37"/>
  <c r="V39" i="37"/>
  <c r="U39" i="37"/>
  <c r="M39" i="37"/>
  <c r="K39" i="37"/>
  <c r="J39" i="37"/>
  <c r="I39" i="37"/>
  <c r="G39" i="37"/>
  <c r="X38" i="37"/>
  <c r="Y38" i="37" s="1"/>
  <c r="Z38" i="37" s="1"/>
  <c r="U38" i="37"/>
  <c r="V38" i="37" s="1"/>
  <c r="AA38" i="37" s="1"/>
  <c r="AB38" i="37" s="1"/>
  <c r="M38" i="37"/>
  <c r="K38" i="37"/>
  <c r="J38" i="37"/>
  <c r="I38" i="37"/>
  <c r="G38" i="37"/>
  <c r="Y37" i="37"/>
  <c r="Z37" i="37" s="1"/>
  <c r="X37" i="37"/>
  <c r="U37" i="37"/>
  <c r="V37" i="37" s="1"/>
  <c r="AA37" i="37" s="1"/>
  <c r="AB37" i="37" s="1"/>
  <c r="M37" i="37"/>
  <c r="K37" i="37"/>
  <c r="J37" i="37"/>
  <c r="I37" i="37"/>
  <c r="G37" i="37"/>
  <c r="Z36" i="37"/>
  <c r="X36" i="37"/>
  <c r="Y36" i="37" s="1"/>
  <c r="V36" i="37"/>
  <c r="AA36" i="37" s="1"/>
  <c r="AB36" i="37" s="1"/>
  <c r="U36" i="37"/>
  <c r="M36" i="37"/>
  <c r="K36" i="37"/>
  <c r="L40" i="37" s="1"/>
  <c r="J36" i="37"/>
  <c r="I36" i="37"/>
  <c r="G36" i="37"/>
  <c r="Y35" i="37"/>
  <c r="Z35" i="37" s="1"/>
  <c r="X35" i="37"/>
  <c r="U35" i="37"/>
  <c r="V35" i="37" s="1"/>
  <c r="AA35" i="37" s="1"/>
  <c r="AB35" i="37" s="1"/>
  <c r="M35" i="37"/>
  <c r="L35" i="37"/>
  <c r="K35" i="37"/>
  <c r="J35" i="37"/>
  <c r="I35" i="37"/>
  <c r="G35" i="37"/>
  <c r="Y34" i="37"/>
  <c r="Z34" i="37" s="1"/>
  <c r="X34" i="37"/>
  <c r="V34" i="37"/>
  <c r="U34" i="37"/>
  <c r="M34" i="37"/>
  <c r="K34" i="37"/>
  <c r="L38" i="37" s="1"/>
  <c r="J34" i="37"/>
  <c r="I34" i="37"/>
  <c r="G34" i="37"/>
  <c r="X33" i="37"/>
  <c r="Y33" i="37" s="1"/>
  <c r="Z33" i="37" s="1"/>
  <c r="AA33" i="37" s="1"/>
  <c r="AB33" i="37" s="1"/>
  <c r="U33" i="37"/>
  <c r="V33" i="37" s="1"/>
  <c r="M33" i="37"/>
  <c r="K33" i="37"/>
  <c r="J33" i="37"/>
  <c r="I33" i="37"/>
  <c r="G33" i="37"/>
  <c r="AA32" i="37"/>
  <c r="AB32" i="37" s="1"/>
  <c r="Y32" i="37"/>
  <c r="Z32" i="37" s="1"/>
  <c r="X32" i="37"/>
  <c r="V32" i="37"/>
  <c r="U32" i="37"/>
  <c r="M32" i="37"/>
  <c r="K32" i="37"/>
  <c r="J32" i="37"/>
  <c r="I32" i="37"/>
  <c r="G32" i="37"/>
  <c r="X31" i="37"/>
  <c r="Y31" i="37" s="1"/>
  <c r="Z31" i="37" s="1"/>
  <c r="U31" i="37"/>
  <c r="V31" i="37" s="1"/>
  <c r="M31" i="37"/>
  <c r="K31" i="37"/>
  <c r="J31" i="37"/>
  <c r="I31" i="37"/>
  <c r="G31" i="37"/>
  <c r="Y30" i="37"/>
  <c r="Z30" i="37" s="1"/>
  <c r="X30" i="37"/>
  <c r="V30" i="37"/>
  <c r="AA30" i="37" s="1"/>
  <c r="AB30" i="37" s="1"/>
  <c r="U30" i="37"/>
  <c r="M30" i="37"/>
  <c r="L30" i="37"/>
  <c r="K30" i="37"/>
  <c r="J30" i="37"/>
  <c r="I30" i="37"/>
  <c r="G30" i="37"/>
  <c r="Z29" i="37"/>
  <c r="X29" i="37"/>
  <c r="Y29" i="37" s="1"/>
  <c r="V29" i="37"/>
  <c r="U29" i="37"/>
  <c r="M29" i="37"/>
  <c r="K29" i="37"/>
  <c r="L33" i="37" s="1"/>
  <c r="J29" i="37"/>
  <c r="I29" i="37"/>
  <c r="G29" i="37"/>
  <c r="X28" i="37"/>
  <c r="Y28" i="37" s="1"/>
  <c r="Z28" i="37" s="1"/>
  <c r="U28" i="37"/>
  <c r="V28" i="37" s="1"/>
  <c r="M28" i="37"/>
  <c r="L28" i="37"/>
  <c r="K28" i="37"/>
  <c r="J28" i="37"/>
  <c r="I28" i="37"/>
  <c r="G28" i="37"/>
  <c r="Z27" i="37"/>
  <c r="Y27" i="37"/>
  <c r="X27" i="37"/>
  <c r="V27" i="37"/>
  <c r="U27" i="37"/>
  <c r="M27" i="37"/>
  <c r="L27" i="37"/>
  <c r="K27" i="37"/>
  <c r="J27" i="37"/>
  <c r="I27" i="37"/>
  <c r="G27" i="37"/>
  <c r="AA26" i="37"/>
  <c r="AB26" i="37" s="1"/>
  <c r="Z26" i="37"/>
  <c r="X26" i="37"/>
  <c r="Y26" i="37" s="1"/>
  <c r="U26" i="37"/>
  <c r="V26" i="37" s="1"/>
  <c r="M26" i="37"/>
  <c r="K26" i="37"/>
  <c r="L29" i="37" s="1"/>
  <c r="J26" i="37"/>
  <c r="I26" i="37"/>
  <c r="G26" i="37"/>
  <c r="Y25" i="37"/>
  <c r="Z25" i="37" s="1"/>
  <c r="X25" i="37"/>
  <c r="V25" i="37"/>
  <c r="AA25" i="37" s="1"/>
  <c r="AB25" i="37" s="1"/>
  <c r="U25" i="37"/>
  <c r="M25" i="37"/>
  <c r="K25" i="37"/>
  <c r="J25" i="37"/>
  <c r="I25" i="37"/>
  <c r="G25" i="37"/>
  <c r="Z24" i="37"/>
  <c r="X24" i="37"/>
  <c r="Y24" i="37" s="1"/>
  <c r="V24" i="37"/>
  <c r="U24" i="37"/>
  <c r="M24" i="37"/>
  <c r="K24" i="37"/>
  <c r="L26" i="37" s="1"/>
  <c r="J24" i="37"/>
  <c r="I24" i="37"/>
  <c r="G24" i="37"/>
  <c r="Y23" i="37"/>
  <c r="Z23" i="37" s="1"/>
  <c r="X23" i="37"/>
  <c r="U23" i="37"/>
  <c r="V23" i="37" s="1"/>
  <c r="AA23" i="37" s="1"/>
  <c r="AB23" i="37" s="1"/>
  <c r="M23" i="37"/>
  <c r="K23" i="37"/>
  <c r="J23" i="37"/>
  <c r="X22" i="37"/>
  <c r="Y22" i="37" s="1"/>
  <c r="Z22" i="37" s="1"/>
  <c r="V22" i="37"/>
  <c r="U22" i="37"/>
  <c r="M22" i="37"/>
  <c r="K22" i="37"/>
  <c r="J22" i="37"/>
  <c r="H22" i="37"/>
  <c r="F22" i="37"/>
  <c r="Y21" i="37"/>
  <c r="Z21" i="37" s="1"/>
  <c r="X21" i="37"/>
  <c r="V21" i="37"/>
  <c r="U21" i="37"/>
  <c r="M21" i="37"/>
  <c r="K21" i="37"/>
  <c r="L25" i="37" s="1"/>
  <c r="J21" i="37"/>
  <c r="H21" i="37"/>
  <c r="F21" i="37"/>
  <c r="Y20" i="37"/>
  <c r="Z20" i="37" s="1"/>
  <c r="X20" i="37"/>
  <c r="U20" i="37"/>
  <c r="V20" i="37" s="1"/>
  <c r="AA20" i="37" s="1"/>
  <c r="AB20" i="37" s="1"/>
  <c r="M20" i="37"/>
  <c r="K20" i="37"/>
  <c r="L24" i="37" s="1"/>
  <c r="J20" i="37"/>
  <c r="H20" i="37"/>
  <c r="F20" i="37"/>
  <c r="X19" i="37"/>
  <c r="Y19" i="37" s="1"/>
  <c r="Z19" i="37" s="1"/>
  <c r="AA19" i="37" s="1"/>
  <c r="AB19" i="37" s="1"/>
  <c r="U19" i="37"/>
  <c r="V19" i="37" s="1"/>
  <c r="M19" i="37"/>
  <c r="K19" i="37"/>
  <c r="J19" i="37"/>
  <c r="H19" i="37"/>
  <c r="F19" i="37"/>
  <c r="Z18" i="37"/>
  <c r="Y18" i="37"/>
  <c r="X18" i="37"/>
  <c r="V18" i="37"/>
  <c r="U18" i="37"/>
  <c r="O18" i="37"/>
  <c r="M18" i="37"/>
  <c r="K18" i="37"/>
  <c r="L22" i="37" s="1"/>
  <c r="J18" i="37"/>
  <c r="H18" i="37"/>
  <c r="F18" i="37"/>
  <c r="Y17" i="37"/>
  <c r="Z17" i="37" s="1"/>
  <c r="X17" i="37"/>
  <c r="V17" i="37"/>
  <c r="AA17" i="37" s="1"/>
  <c r="AB17" i="37" s="1"/>
  <c r="U17" i="37"/>
  <c r="Q17" i="37"/>
  <c r="M17" i="37"/>
  <c r="K17" i="37"/>
  <c r="J17" i="37"/>
  <c r="H17" i="37"/>
  <c r="F17" i="37"/>
  <c r="Y16" i="37"/>
  <c r="Z16" i="37" s="1"/>
  <c r="X16" i="37"/>
  <c r="U16" i="37"/>
  <c r="V16" i="37" s="1"/>
  <c r="AA16" i="37" s="1"/>
  <c r="AB16" i="37" s="1"/>
  <c r="Q16" i="37"/>
  <c r="R16" i="37" s="1"/>
  <c r="O16" i="37"/>
  <c r="M16" i="37"/>
  <c r="K16" i="37"/>
  <c r="J16" i="37"/>
  <c r="H16" i="37"/>
  <c r="F16" i="37"/>
  <c r="X15" i="37"/>
  <c r="Y15" i="37" s="1"/>
  <c r="Z15" i="37" s="1"/>
  <c r="AA15" i="37" s="1"/>
  <c r="AB15" i="37" s="1"/>
  <c r="U15" i="37"/>
  <c r="V15" i="37" s="1"/>
  <c r="R15" i="37"/>
  <c r="Q15" i="37"/>
  <c r="O15" i="37"/>
  <c r="M15" i="37"/>
  <c r="K15" i="37"/>
  <c r="J15" i="37"/>
  <c r="H15" i="37"/>
  <c r="F15" i="37"/>
  <c r="Y14" i="37"/>
  <c r="Z14" i="37" s="1"/>
  <c r="X14" i="37"/>
  <c r="V14" i="37"/>
  <c r="U14" i="37"/>
  <c r="Q14" i="37"/>
  <c r="M14" i="37"/>
  <c r="K14" i="37"/>
  <c r="J14" i="37"/>
  <c r="H14" i="37"/>
  <c r="F14" i="37"/>
  <c r="Y13" i="37"/>
  <c r="Z13" i="37" s="1"/>
  <c r="X13" i="37"/>
  <c r="V13" i="37"/>
  <c r="AA13" i="37" s="1"/>
  <c r="AB13" i="37" s="1"/>
  <c r="U13" i="37"/>
  <c r="R13" i="37"/>
  <c r="M13" i="37"/>
  <c r="K13" i="37"/>
  <c r="J13" i="37"/>
  <c r="H13" i="37"/>
  <c r="F13" i="37"/>
  <c r="Y12" i="37"/>
  <c r="Z12" i="37" s="1"/>
  <c r="X12" i="37"/>
  <c r="V12" i="37"/>
  <c r="AA12" i="37" s="1"/>
  <c r="AB12" i="37" s="1"/>
  <c r="U12" i="37"/>
  <c r="Q12" i="37"/>
  <c r="R21" i="37" s="1"/>
  <c r="S21" i="37" s="1"/>
  <c r="Q21" i="37" s="1"/>
  <c r="M12" i="37"/>
  <c r="K12" i="37"/>
  <c r="L15" i="37" s="1"/>
  <c r="J12" i="37"/>
  <c r="H12" i="37"/>
  <c r="F12" i="37"/>
  <c r="X11" i="37"/>
  <c r="Y11" i="37" s="1"/>
  <c r="Z11" i="37" s="1"/>
  <c r="AA11" i="37" s="1"/>
  <c r="AB11" i="37" s="1"/>
  <c r="U11" i="37"/>
  <c r="V11" i="37" s="1"/>
  <c r="Q11" i="37"/>
  <c r="M11" i="37"/>
  <c r="L11" i="37"/>
  <c r="K11" i="37"/>
  <c r="J11" i="37"/>
  <c r="H11" i="37"/>
  <c r="F11" i="37"/>
  <c r="AA10" i="37"/>
  <c r="AB10" i="37" s="1"/>
  <c r="Z10" i="37"/>
  <c r="X10" i="37"/>
  <c r="Y10" i="37" s="1"/>
  <c r="U10" i="37"/>
  <c r="V10" i="37" s="1"/>
  <c r="M10" i="37"/>
  <c r="K10" i="37"/>
  <c r="J10" i="37"/>
  <c r="H10" i="37"/>
  <c r="F10" i="37"/>
  <c r="AB9" i="37"/>
  <c r="Y9" i="37"/>
  <c r="Z9" i="37" s="1"/>
  <c r="X9" i="37"/>
  <c r="V9" i="37"/>
  <c r="AA9" i="37" s="1"/>
  <c r="U9" i="37"/>
  <c r="M9" i="37"/>
  <c r="K9" i="37"/>
  <c r="J9" i="37"/>
  <c r="H9" i="37"/>
  <c r="F9" i="37"/>
  <c r="Z8" i="37"/>
  <c r="X8" i="37"/>
  <c r="Y8" i="37" s="1"/>
  <c r="V8" i="37"/>
  <c r="U8" i="37"/>
  <c r="M8" i="37"/>
  <c r="K8" i="37"/>
  <c r="J8" i="37"/>
  <c r="H8" i="37"/>
  <c r="F8" i="37"/>
  <c r="Y7" i="37"/>
  <c r="Z7" i="37" s="1"/>
  <c r="X7" i="37"/>
  <c r="U7" i="37"/>
  <c r="V7" i="37" s="1"/>
  <c r="AA7" i="37" s="1"/>
  <c r="AB7" i="37" s="1"/>
  <c r="M7" i="37"/>
  <c r="K7" i="37"/>
  <c r="J7" i="37"/>
  <c r="H7" i="37"/>
  <c r="F7" i="37"/>
  <c r="Z6" i="37"/>
  <c r="Y6" i="37"/>
  <c r="X6" i="37"/>
  <c r="V6" i="37"/>
  <c r="U6" i="37"/>
  <c r="Q6" i="37"/>
  <c r="M6" i="37"/>
  <c r="K6" i="37"/>
  <c r="L10" i="37" s="1"/>
  <c r="J6" i="37"/>
  <c r="H6" i="37"/>
  <c r="F6" i="37"/>
  <c r="Z5" i="37"/>
  <c r="X5" i="37"/>
  <c r="Y5" i="37" s="1"/>
  <c r="U5" i="37"/>
  <c r="V5" i="37" s="1"/>
  <c r="AA5" i="37" s="1"/>
  <c r="AB5" i="37" s="1"/>
  <c r="Q5" i="37"/>
  <c r="M5" i="37"/>
  <c r="K5" i="37"/>
  <c r="J5" i="37"/>
  <c r="H5" i="37"/>
  <c r="F5" i="37"/>
  <c r="Y4" i="37"/>
  <c r="Z4" i="37" s="1"/>
  <c r="X4" i="37"/>
  <c r="V4" i="37"/>
  <c r="AA4" i="37" s="1"/>
  <c r="AB4" i="37" s="1"/>
  <c r="U4" i="37"/>
  <c r="Q4" i="37"/>
  <c r="O4" i="37"/>
  <c r="M4" i="37"/>
  <c r="K4" i="37"/>
  <c r="J4" i="37"/>
  <c r="H4" i="37"/>
  <c r="F4" i="37"/>
  <c r="Y3" i="37"/>
  <c r="Z3" i="37" s="1"/>
  <c r="X3" i="37"/>
  <c r="U3" i="37"/>
  <c r="V3" i="37" s="1"/>
  <c r="AA3" i="37" s="1"/>
  <c r="AB3" i="37" s="1"/>
  <c r="Q3" i="37"/>
  <c r="O3" i="37"/>
  <c r="M3" i="37"/>
  <c r="K3" i="37"/>
  <c r="L7" i="37" s="1"/>
  <c r="J3" i="37"/>
  <c r="H3" i="37"/>
  <c r="F3" i="37"/>
  <c r="X2" i="37"/>
  <c r="Y2" i="37" s="1"/>
  <c r="Z2" i="37" s="1"/>
  <c r="U2" i="37"/>
  <c r="V2" i="37" s="1"/>
  <c r="Q2" i="37"/>
  <c r="M2" i="37"/>
  <c r="H2" i="37"/>
  <c r="F2" i="37"/>
  <c r="Q1" i="37"/>
  <c r="AA134" i="36"/>
  <c r="AB134" i="36" s="1"/>
  <c r="Y134" i="36"/>
  <c r="Z134" i="36" s="1"/>
  <c r="X134" i="36"/>
  <c r="U134" i="36"/>
  <c r="V134" i="36" s="1"/>
  <c r="M134" i="36"/>
  <c r="K134" i="36"/>
  <c r="J134" i="36"/>
  <c r="I134" i="36"/>
  <c r="G134" i="36"/>
  <c r="Y133" i="36"/>
  <c r="Z133" i="36" s="1"/>
  <c r="X133" i="36"/>
  <c r="V133" i="36"/>
  <c r="U133" i="36"/>
  <c r="M133" i="36"/>
  <c r="K133" i="36"/>
  <c r="J133" i="36"/>
  <c r="I133" i="36"/>
  <c r="G133" i="36"/>
  <c r="X132" i="36"/>
  <c r="Y132" i="36" s="1"/>
  <c r="Z132" i="36" s="1"/>
  <c r="U132" i="36"/>
  <c r="V132" i="36" s="1"/>
  <c r="AA132" i="36" s="1"/>
  <c r="AB132" i="36" s="1"/>
  <c r="M132" i="36"/>
  <c r="K132" i="36"/>
  <c r="J132" i="36"/>
  <c r="I132" i="36"/>
  <c r="G132" i="36"/>
  <c r="Y131" i="36"/>
  <c r="Z131" i="36" s="1"/>
  <c r="X131" i="36"/>
  <c r="U131" i="36"/>
  <c r="V131" i="36" s="1"/>
  <c r="M131" i="36"/>
  <c r="K131" i="36"/>
  <c r="J131" i="36"/>
  <c r="I131" i="36"/>
  <c r="G131" i="36"/>
  <c r="X130" i="36"/>
  <c r="Y130" i="36" s="1"/>
  <c r="Z130" i="36" s="1"/>
  <c r="V130" i="36"/>
  <c r="U130" i="36"/>
  <c r="M130" i="36"/>
  <c r="K130" i="36"/>
  <c r="L134" i="36" s="1"/>
  <c r="J130" i="36"/>
  <c r="I130" i="36"/>
  <c r="G130" i="36"/>
  <c r="X129" i="36"/>
  <c r="Y129" i="36" s="1"/>
  <c r="Z129" i="36" s="1"/>
  <c r="AA129" i="36" s="1"/>
  <c r="AB129" i="36" s="1"/>
  <c r="U129" i="36"/>
  <c r="V129" i="36" s="1"/>
  <c r="M129" i="36"/>
  <c r="K129" i="36"/>
  <c r="J129" i="36"/>
  <c r="I129" i="36"/>
  <c r="G129" i="36"/>
  <c r="Y128" i="36"/>
  <c r="Z128" i="36" s="1"/>
  <c r="X128" i="36"/>
  <c r="V128" i="36"/>
  <c r="U128" i="36"/>
  <c r="M128" i="36"/>
  <c r="K128" i="36"/>
  <c r="J128" i="36"/>
  <c r="I128" i="36"/>
  <c r="G128" i="36"/>
  <c r="X127" i="36"/>
  <c r="Y127" i="36" s="1"/>
  <c r="Z127" i="36" s="1"/>
  <c r="U127" i="36"/>
  <c r="V127" i="36" s="1"/>
  <c r="AA127" i="36" s="1"/>
  <c r="AB127" i="36" s="1"/>
  <c r="M127" i="36"/>
  <c r="K127" i="36"/>
  <c r="L131" i="36" s="1"/>
  <c r="J127" i="36"/>
  <c r="I127" i="36"/>
  <c r="G127" i="36"/>
  <c r="AB126" i="36"/>
  <c r="AA126" i="36"/>
  <c r="Y126" i="36"/>
  <c r="Z126" i="36" s="1"/>
  <c r="X126" i="36"/>
  <c r="V126" i="36"/>
  <c r="U126" i="36"/>
  <c r="M126" i="36"/>
  <c r="K126" i="36"/>
  <c r="J126" i="36"/>
  <c r="I126" i="36"/>
  <c r="G126" i="36"/>
  <c r="Z125" i="36"/>
  <c r="X125" i="36"/>
  <c r="Y125" i="36" s="1"/>
  <c r="U125" i="36"/>
  <c r="V125" i="36" s="1"/>
  <c r="M125" i="36"/>
  <c r="K125" i="36"/>
  <c r="L127" i="36" s="1"/>
  <c r="J125" i="36"/>
  <c r="I125" i="36"/>
  <c r="G125" i="36"/>
  <c r="AA124" i="36"/>
  <c r="AB124" i="36" s="1"/>
  <c r="Y124" i="36"/>
  <c r="Z124" i="36" s="1"/>
  <c r="X124" i="36"/>
  <c r="V124" i="36"/>
  <c r="U124" i="36"/>
  <c r="M124" i="36"/>
  <c r="K124" i="36"/>
  <c r="J124" i="36"/>
  <c r="I124" i="36"/>
  <c r="G124" i="36"/>
  <c r="Z123" i="36"/>
  <c r="X123" i="36"/>
  <c r="Y123" i="36" s="1"/>
  <c r="V123" i="36"/>
  <c r="U123" i="36"/>
  <c r="M123" i="36"/>
  <c r="K123" i="36"/>
  <c r="J123" i="36"/>
  <c r="I123" i="36"/>
  <c r="G123" i="36"/>
  <c r="Y122" i="36"/>
  <c r="Z122" i="36" s="1"/>
  <c r="X122" i="36"/>
  <c r="U122" i="36"/>
  <c r="V122" i="36" s="1"/>
  <c r="AA122" i="36" s="1"/>
  <c r="AB122" i="36" s="1"/>
  <c r="M122" i="36"/>
  <c r="K122" i="36"/>
  <c r="L126" i="36" s="1"/>
  <c r="J122" i="36"/>
  <c r="I122" i="36"/>
  <c r="G122" i="36"/>
  <c r="Z121" i="36"/>
  <c r="Y121" i="36"/>
  <c r="X121" i="36"/>
  <c r="V121" i="36"/>
  <c r="U121" i="36"/>
  <c r="M121" i="36"/>
  <c r="K121" i="36"/>
  <c r="L125" i="36" s="1"/>
  <c r="J121" i="36"/>
  <c r="I121" i="36"/>
  <c r="G121" i="36"/>
  <c r="Z120" i="36"/>
  <c r="X120" i="36"/>
  <c r="Y120" i="36" s="1"/>
  <c r="U120" i="36"/>
  <c r="V120" i="36" s="1"/>
  <c r="AA120" i="36" s="1"/>
  <c r="AB120" i="36" s="1"/>
  <c r="M120" i="36"/>
  <c r="K120" i="36"/>
  <c r="J120" i="36"/>
  <c r="I120" i="36"/>
  <c r="G120" i="36"/>
  <c r="Y119" i="36"/>
  <c r="Z119" i="36" s="1"/>
  <c r="X119" i="36"/>
  <c r="V119" i="36"/>
  <c r="AA119" i="36" s="1"/>
  <c r="AB119" i="36" s="1"/>
  <c r="U119" i="36"/>
  <c r="M119" i="36"/>
  <c r="K119" i="36"/>
  <c r="J119" i="36"/>
  <c r="I119" i="36"/>
  <c r="G119" i="36"/>
  <c r="X118" i="36"/>
  <c r="Y118" i="36" s="1"/>
  <c r="Z118" i="36" s="1"/>
  <c r="V118" i="36"/>
  <c r="U118" i="36"/>
  <c r="M118" i="36"/>
  <c r="K118" i="36"/>
  <c r="L119" i="36" s="1"/>
  <c r="J118" i="36"/>
  <c r="I118" i="36"/>
  <c r="G118" i="36"/>
  <c r="Y117" i="36"/>
  <c r="Z117" i="36" s="1"/>
  <c r="AA117" i="36" s="1"/>
  <c r="AB117" i="36" s="1"/>
  <c r="X117" i="36"/>
  <c r="U117" i="36"/>
  <c r="V117" i="36" s="1"/>
  <c r="M117" i="36"/>
  <c r="K117" i="36"/>
  <c r="J117" i="36"/>
  <c r="I117" i="36"/>
  <c r="G117" i="36"/>
  <c r="AB116" i="36"/>
  <c r="Z116" i="36"/>
  <c r="Y116" i="36"/>
  <c r="X116" i="36"/>
  <c r="V116" i="36"/>
  <c r="AA116" i="36" s="1"/>
  <c r="U116" i="36"/>
  <c r="M116" i="36"/>
  <c r="K116" i="36"/>
  <c r="J116" i="36"/>
  <c r="I116" i="36"/>
  <c r="G116" i="36"/>
  <c r="Z115" i="36"/>
  <c r="X115" i="36"/>
  <c r="Y115" i="36" s="1"/>
  <c r="U115" i="36"/>
  <c r="V115" i="36" s="1"/>
  <c r="AA115" i="36" s="1"/>
  <c r="AB115" i="36" s="1"/>
  <c r="M115" i="36"/>
  <c r="L115" i="36"/>
  <c r="K115" i="36"/>
  <c r="J115" i="36"/>
  <c r="I115" i="36"/>
  <c r="G115" i="36"/>
  <c r="Y114" i="36"/>
  <c r="Z114" i="36" s="1"/>
  <c r="X114" i="36"/>
  <c r="V114" i="36"/>
  <c r="AA114" i="36" s="1"/>
  <c r="AB114" i="36" s="1"/>
  <c r="U114" i="36"/>
  <c r="M114" i="36"/>
  <c r="L114" i="36"/>
  <c r="K114" i="36"/>
  <c r="J114" i="36"/>
  <c r="I114" i="36"/>
  <c r="G114" i="36"/>
  <c r="Z113" i="36"/>
  <c r="X113" i="36"/>
  <c r="Y113" i="36" s="1"/>
  <c r="U113" i="36"/>
  <c r="V113" i="36" s="1"/>
  <c r="AA113" i="36" s="1"/>
  <c r="AB113" i="36" s="1"/>
  <c r="M113" i="36"/>
  <c r="K113" i="36"/>
  <c r="L117" i="36" s="1"/>
  <c r="J113" i="36"/>
  <c r="I113" i="36"/>
  <c r="G113" i="36"/>
  <c r="Y112" i="36"/>
  <c r="Z112" i="36" s="1"/>
  <c r="X112" i="36"/>
  <c r="U112" i="36"/>
  <c r="V112" i="36" s="1"/>
  <c r="AA112" i="36" s="1"/>
  <c r="AB112" i="36" s="1"/>
  <c r="M112" i="36"/>
  <c r="L112" i="36"/>
  <c r="K112" i="36"/>
  <c r="L116" i="36" s="1"/>
  <c r="J112" i="36"/>
  <c r="I112" i="36"/>
  <c r="G112" i="36"/>
  <c r="X111" i="36"/>
  <c r="Y111" i="36" s="1"/>
  <c r="Z111" i="36" s="1"/>
  <c r="V111" i="36"/>
  <c r="U111" i="36"/>
  <c r="M111" i="36"/>
  <c r="K111" i="36"/>
  <c r="J111" i="36"/>
  <c r="I111" i="36"/>
  <c r="G111" i="36"/>
  <c r="AA110" i="36"/>
  <c r="AB110" i="36" s="1"/>
  <c r="Y110" i="36"/>
  <c r="Z110" i="36" s="1"/>
  <c r="X110" i="36"/>
  <c r="U110" i="36"/>
  <c r="V110" i="36" s="1"/>
  <c r="M110" i="36"/>
  <c r="K110" i="36"/>
  <c r="J110" i="36"/>
  <c r="I110" i="36"/>
  <c r="G110" i="36"/>
  <c r="Y109" i="36"/>
  <c r="Z109" i="36" s="1"/>
  <c r="X109" i="36"/>
  <c r="V109" i="36"/>
  <c r="U109" i="36"/>
  <c r="M109" i="36"/>
  <c r="K109" i="36"/>
  <c r="L113" i="36" s="1"/>
  <c r="J109" i="36"/>
  <c r="I109" i="36"/>
  <c r="G109" i="36"/>
  <c r="X108" i="36"/>
  <c r="Y108" i="36" s="1"/>
  <c r="Z108" i="36" s="1"/>
  <c r="U108" i="36"/>
  <c r="V108" i="36" s="1"/>
  <c r="M108" i="36"/>
  <c r="K108" i="36"/>
  <c r="J108" i="36"/>
  <c r="I108" i="36"/>
  <c r="G108" i="36"/>
  <c r="Y107" i="36"/>
  <c r="Z107" i="36" s="1"/>
  <c r="X107" i="36"/>
  <c r="U107" i="36"/>
  <c r="V107" i="36" s="1"/>
  <c r="AA107" i="36" s="1"/>
  <c r="AB107" i="36" s="1"/>
  <c r="M107" i="36"/>
  <c r="K107" i="36"/>
  <c r="J107" i="36"/>
  <c r="I107" i="36"/>
  <c r="G107" i="36"/>
  <c r="X106" i="36"/>
  <c r="Y106" i="36" s="1"/>
  <c r="Z106" i="36" s="1"/>
  <c r="V106" i="36"/>
  <c r="U106" i="36"/>
  <c r="M106" i="36"/>
  <c r="K106" i="36"/>
  <c r="L110" i="36" s="1"/>
  <c r="J106" i="36"/>
  <c r="I106" i="36"/>
  <c r="G106" i="36"/>
  <c r="X105" i="36"/>
  <c r="Y105" i="36" s="1"/>
  <c r="Z105" i="36" s="1"/>
  <c r="AA105" i="36" s="1"/>
  <c r="AB105" i="36" s="1"/>
  <c r="U105" i="36"/>
  <c r="V105" i="36" s="1"/>
  <c r="M105" i="36"/>
  <c r="K105" i="36"/>
  <c r="J105" i="36"/>
  <c r="I105" i="36"/>
  <c r="G105" i="36"/>
  <c r="Y104" i="36"/>
  <c r="Z104" i="36" s="1"/>
  <c r="X104" i="36"/>
  <c r="V104" i="36"/>
  <c r="U104" i="36"/>
  <c r="M104" i="36"/>
  <c r="K104" i="36"/>
  <c r="J104" i="36"/>
  <c r="I104" i="36"/>
  <c r="G104" i="36"/>
  <c r="X103" i="36"/>
  <c r="Y103" i="36" s="1"/>
  <c r="Z103" i="36" s="1"/>
  <c r="U103" i="36"/>
  <c r="V103" i="36" s="1"/>
  <c r="M103" i="36"/>
  <c r="K103" i="36"/>
  <c r="L107" i="36" s="1"/>
  <c r="J103" i="36"/>
  <c r="I103" i="36"/>
  <c r="G103" i="36"/>
  <c r="AB102" i="36"/>
  <c r="AA102" i="36"/>
  <c r="Y102" i="36"/>
  <c r="Z102" i="36" s="1"/>
  <c r="X102" i="36"/>
  <c r="V102" i="36"/>
  <c r="U102" i="36"/>
  <c r="M102" i="36"/>
  <c r="K102" i="36"/>
  <c r="J102" i="36"/>
  <c r="I102" i="36"/>
  <c r="G102" i="36"/>
  <c r="Z101" i="36"/>
  <c r="X101" i="36"/>
  <c r="Y101" i="36" s="1"/>
  <c r="U101" i="36"/>
  <c r="V101" i="36" s="1"/>
  <c r="M101" i="36"/>
  <c r="K101" i="36"/>
  <c r="L103" i="36" s="1"/>
  <c r="J101" i="36"/>
  <c r="I101" i="36"/>
  <c r="G101" i="36"/>
  <c r="AA100" i="36"/>
  <c r="AB100" i="36" s="1"/>
  <c r="Y100" i="36"/>
  <c r="Z100" i="36" s="1"/>
  <c r="X100" i="36"/>
  <c r="V100" i="36"/>
  <c r="U100" i="36"/>
  <c r="M100" i="36"/>
  <c r="K100" i="36"/>
  <c r="J100" i="36"/>
  <c r="I100" i="36"/>
  <c r="G100" i="36"/>
  <c r="Z99" i="36"/>
  <c r="X99" i="36"/>
  <c r="Y99" i="36" s="1"/>
  <c r="V99" i="36"/>
  <c r="U99" i="36"/>
  <c r="M99" i="36"/>
  <c r="K99" i="36"/>
  <c r="J99" i="36"/>
  <c r="I99" i="36"/>
  <c r="G99" i="36"/>
  <c r="Y98" i="36"/>
  <c r="Z98" i="36" s="1"/>
  <c r="X98" i="36"/>
  <c r="U98" i="36"/>
  <c r="V98" i="36" s="1"/>
  <c r="AA98" i="36" s="1"/>
  <c r="AB98" i="36" s="1"/>
  <c r="M98" i="36"/>
  <c r="K98" i="36"/>
  <c r="L102" i="36" s="1"/>
  <c r="J98" i="36"/>
  <c r="I98" i="36"/>
  <c r="G98" i="36"/>
  <c r="Z97" i="36"/>
  <c r="Y97" i="36"/>
  <c r="X97" i="36"/>
  <c r="V97" i="36"/>
  <c r="U97" i="36"/>
  <c r="M97" i="36"/>
  <c r="K97" i="36"/>
  <c r="L101" i="36" s="1"/>
  <c r="J97" i="36"/>
  <c r="I97" i="36"/>
  <c r="G97" i="36"/>
  <c r="Z96" i="36"/>
  <c r="X96" i="36"/>
  <c r="Y96" i="36" s="1"/>
  <c r="U96" i="36"/>
  <c r="V96" i="36" s="1"/>
  <c r="AA96" i="36" s="1"/>
  <c r="AB96" i="36" s="1"/>
  <c r="M96" i="36"/>
  <c r="K96" i="36"/>
  <c r="J96" i="36"/>
  <c r="I96" i="36"/>
  <c r="G96" i="36"/>
  <c r="Y95" i="36"/>
  <c r="Z95" i="36" s="1"/>
  <c r="X95" i="36"/>
  <c r="V95" i="36"/>
  <c r="AA95" i="36" s="1"/>
  <c r="AB95" i="36" s="1"/>
  <c r="U95" i="36"/>
  <c r="M95" i="36"/>
  <c r="K95" i="36"/>
  <c r="J95" i="36"/>
  <c r="I95" i="36"/>
  <c r="G95" i="36"/>
  <c r="X94" i="36"/>
  <c r="Y94" i="36" s="1"/>
  <c r="Z94" i="36" s="1"/>
  <c r="V94" i="36"/>
  <c r="U94" i="36"/>
  <c r="M94" i="36"/>
  <c r="K94" i="36"/>
  <c r="L95" i="36" s="1"/>
  <c r="J94" i="36"/>
  <c r="I94" i="36"/>
  <c r="G94" i="36"/>
  <c r="Y93" i="36"/>
  <c r="Z93" i="36" s="1"/>
  <c r="AA93" i="36" s="1"/>
  <c r="AB93" i="36" s="1"/>
  <c r="X93" i="36"/>
  <c r="U93" i="36"/>
  <c r="V93" i="36" s="1"/>
  <c r="M93" i="36"/>
  <c r="K93" i="36"/>
  <c r="J93" i="36"/>
  <c r="I93" i="36"/>
  <c r="G93" i="36"/>
  <c r="AB92" i="36"/>
  <c r="Z92" i="36"/>
  <c r="Y92" i="36"/>
  <c r="X92" i="36"/>
  <c r="V92" i="36"/>
  <c r="AA92" i="36" s="1"/>
  <c r="U92" i="36"/>
  <c r="M92" i="36"/>
  <c r="K92" i="36"/>
  <c r="J92" i="36"/>
  <c r="I92" i="36"/>
  <c r="G92" i="36"/>
  <c r="Z91" i="36"/>
  <c r="X91" i="36"/>
  <c r="Y91" i="36" s="1"/>
  <c r="U91" i="36"/>
  <c r="V91" i="36" s="1"/>
  <c r="AA91" i="36" s="1"/>
  <c r="AB91" i="36" s="1"/>
  <c r="M91" i="36"/>
  <c r="L91" i="36"/>
  <c r="K91" i="36"/>
  <c r="J91" i="36"/>
  <c r="I91" i="36"/>
  <c r="G91" i="36"/>
  <c r="Y90" i="36"/>
  <c r="Z90" i="36" s="1"/>
  <c r="X90" i="36"/>
  <c r="V90" i="36"/>
  <c r="AA90" i="36" s="1"/>
  <c r="AB90" i="36" s="1"/>
  <c r="U90" i="36"/>
  <c r="M90" i="36"/>
  <c r="L90" i="36"/>
  <c r="K90" i="36"/>
  <c r="J90" i="36"/>
  <c r="I90" i="36"/>
  <c r="G90" i="36"/>
  <c r="Z89" i="36"/>
  <c r="X89" i="36"/>
  <c r="Y89" i="36" s="1"/>
  <c r="U89" i="36"/>
  <c r="V89" i="36" s="1"/>
  <c r="AA89" i="36" s="1"/>
  <c r="AB89" i="36" s="1"/>
  <c r="M89" i="36"/>
  <c r="K89" i="36"/>
  <c r="L93" i="36" s="1"/>
  <c r="J89" i="36"/>
  <c r="I89" i="36"/>
  <c r="G89" i="36"/>
  <c r="Y88" i="36"/>
  <c r="Z88" i="36" s="1"/>
  <c r="X88" i="36"/>
  <c r="U88" i="36"/>
  <c r="V88" i="36" s="1"/>
  <c r="AA88" i="36" s="1"/>
  <c r="AB88" i="36" s="1"/>
  <c r="M88" i="36"/>
  <c r="L88" i="36"/>
  <c r="K88" i="36"/>
  <c r="L92" i="36" s="1"/>
  <c r="J88" i="36"/>
  <c r="I88" i="36"/>
  <c r="G88" i="36"/>
  <c r="X87" i="36"/>
  <c r="Y87" i="36" s="1"/>
  <c r="Z87" i="36" s="1"/>
  <c r="V87" i="36"/>
  <c r="U87" i="36"/>
  <c r="M87" i="36"/>
  <c r="K87" i="36"/>
  <c r="J87" i="36"/>
  <c r="I87" i="36"/>
  <c r="G87" i="36"/>
  <c r="AA86" i="36"/>
  <c r="AB86" i="36" s="1"/>
  <c r="Y86" i="36"/>
  <c r="Z86" i="36" s="1"/>
  <c r="X86" i="36"/>
  <c r="U86" i="36"/>
  <c r="V86" i="36" s="1"/>
  <c r="M86" i="36"/>
  <c r="K86" i="36"/>
  <c r="J86" i="36"/>
  <c r="I86" i="36"/>
  <c r="G86" i="36"/>
  <c r="Y85" i="36"/>
  <c r="Z85" i="36" s="1"/>
  <c r="X85" i="36"/>
  <c r="V85" i="36"/>
  <c r="U85" i="36"/>
  <c r="M85" i="36"/>
  <c r="K85" i="36"/>
  <c r="L89" i="36" s="1"/>
  <c r="J85" i="36"/>
  <c r="I85" i="36"/>
  <c r="G85" i="36"/>
  <c r="X84" i="36"/>
  <c r="Y84" i="36" s="1"/>
  <c r="Z84" i="36" s="1"/>
  <c r="U84" i="36"/>
  <c r="V84" i="36" s="1"/>
  <c r="M84" i="36"/>
  <c r="K84" i="36"/>
  <c r="J84" i="36"/>
  <c r="I84" i="36"/>
  <c r="G84" i="36"/>
  <c r="Y83" i="36"/>
  <c r="Z83" i="36" s="1"/>
  <c r="X83" i="36"/>
  <c r="U83" i="36"/>
  <c r="V83" i="36" s="1"/>
  <c r="M83" i="36"/>
  <c r="K83" i="36"/>
  <c r="J83" i="36"/>
  <c r="I83" i="36"/>
  <c r="G83" i="36"/>
  <c r="X82" i="36"/>
  <c r="Y82" i="36" s="1"/>
  <c r="Z82" i="36" s="1"/>
  <c r="V82" i="36"/>
  <c r="U82" i="36"/>
  <c r="M82" i="36"/>
  <c r="K82" i="36"/>
  <c r="L86" i="36" s="1"/>
  <c r="J82" i="36"/>
  <c r="I82" i="36"/>
  <c r="G82" i="36"/>
  <c r="X81" i="36"/>
  <c r="Y81" i="36" s="1"/>
  <c r="Z81" i="36" s="1"/>
  <c r="AA81" i="36" s="1"/>
  <c r="AB81" i="36" s="1"/>
  <c r="U81" i="36"/>
  <c r="V81" i="36" s="1"/>
  <c r="M81" i="36"/>
  <c r="K81" i="36"/>
  <c r="J81" i="36"/>
  <c r="I81" i="36"/>
  <c r="G81" i="36"/>
  <c r="Y80" i="36"/>
  <c r="Z80" i="36" s="1"/>
  <c r="X80" i="36"/>
  <c r="V80" i="36"/>
  <c r="U80" i="36"/>
  <c r="M80" i="36"/>
  <c r="K80" i="36"/>
  <c r="J80" i="36"/>
  <c r="I80" i="36"/>
  <c r="G80" i="36"/>
  <c r="X79" i="36"/>
  <c r="Y79" i="36" s="1"/>
  <c r="Z79" i="36" s="1"/>
  <c r="U79" i="36"/>
  <c r="V79" i="36" s="1"/>
  <c r="M79" i="36"/>
  <c r="K79" i="36"/>
  <c r="L83" i="36" s="1"/>
  <c r="J79" i="36"/>
  <c r="I79" i="36"/>
  <c r="G79" i="36"/>
  <c r="AB78" i="36"/>
  <c r="AA78" i="36"/>
  <c r="Y78" i="36"/>
  <c r="Z78" i="36" s="1"/>
  <c r="X78" i="36"/>
  <c r="V78" i="36"/>
  <c r="U78" i="36"/>
  <c r="M78" i="36"/>
  <c r="K78" i="36"/>
  <c r="J78" i="36"/>
  <c r="I78" i="36"/>
  <c r="G78" i="36"/>
  <c r="Z77" i="36"/>
  <c r="X77" i="36"/>
  <c r="Y77" i="36" s="1"/>
  <c r="U77" i="36"/>
  <c r="V77" i="36" s="1"/>
  <c r="M77" i="36"/>
  <c r="K77" i="36"/>
  <c r="L79" i="36" s="1"/>
  <c r="J77" i="36"/>
  <c r="I77" i="36"/>
  <c r="G77" i="36"/>
  <c r="AA76" i="36"/>
  <c r="AB76" i="36" s="1"/>
  <c r="Y76" i="36"/>
  <c r="Z76" i="36" s="1"/>
  <c r="X76" i="36"/>
  <c r="V76" i="36"/>
  <c r="U76" i="36"/>
  <c r="M76" i="36"/>
  <c r="K76" i="36"/>
  <c r="J76" i="36"/>
  <c r="I76" i="36"/>
  <c r="G76" i="36"/>
  <c r="Z75" i="36"/>
  <c r="X75" i="36"/>
  <c r="Y75" i="36" s="1"/>
  <c r="V75" i="36"/>
  <c r="U75" i="36"/>
  <c r="M75" i="36"/>
  <c r="K75" i="36"/>
  <c r="J75" i="36"/>
  <c r="I75" i="36"/>
  <c r="G75" i="36"/>
  <c r="Y74" i="36"/>
  <c r="Z74" i="36" s="1"/>
  <c r="X74" i="36"/>
  <c r="U74" i="36"/>
  <c r="V74" i="36" s="1"/>
  <c r="AA74" i="36" s="1"/>
  <c r="AB74" i="36" s="1"/>
  <c r="M74" i="36"/>
  <c r="K74" i="36"/>
  <c r="L78" i="36" s="1"/>
  <c r="J74" i="36"/>
  <c r="I74" i="36"/>
  <c r="G74" i="36"/>
  <c r="Z73" i="36"/>
  <c r="Y73" i="36"/>
  <c r="X73" i="36"/>
  <c r="V73" i="36"/>
  <c r="U73" i="36"/>
  <c r="M73" i="36"/>
  <c r="K73" i="36"/>
  <c r="L77" i="36" s="1"/>
  <c r="J73" i="36"/>
  <c r="I73" i="36"/>
  <c r="G73" i="36"/>
  <c r="Z72" i="36"/>
  <c r="X72" i="36"/>
  <c r="Y72" i="36" s="1"/>
  <c r="U72" i="36"/>
  <c r="V72" i="36" s="1"/>
  <c r="AA72" i="36" s="1"/>
  <c r="AB72" i="36" s="1"/>
  <c r="M72" i="36"/>
  <c r="K72" i="36"/>
  <c r="J72" i="36"/>
  <c r="I72" i="36"/>
  <c r="G72" i="36"/>
  <c r="Y71" i="36"/>
  <c r="Z71" i="36" s="1"/>
  <c r="X71" i="36"/>
  <c r="V71" i="36"/>
  <c r="AA71" i="36" s="1"/>
  <c r="AB71" i="36" s="1"/>
  <c r="U71" i="36"/>
  <c r="M71" i="36"/>
  <c r="K71" i="36"/>
  <c r="J71" i="36"/>
  <c r="I71" i="36"/>
  <c r="G71" i="36"/>
  <c r="X70" i="36"/>
  <c r="Y70" i="36" s="1"/>
  <c r="Z70" i="36" s="1"/>
  <c r="V70" i="36"/>
  <c r="U70" i="36"/>
  <c r="M70" i="36"/>
  <c r="K70" i="36"/>
  <c r="L71" i="36" s="1"/>
  <c r="J70" i="36"/>
  <c r="I70" i="36"/>
  <c r="G70" i="36"/>
  <c r="Y69" i="36"/>
  <c r="Z69" i="36" s="1"/>
  <c r="AA69" i="36" s="1"/>
  <c r="AB69" i="36" s="1"/>
  <c r="X69" i="36"/>
  <c r="U69" i="36"/>
  <c r="V69" i="36" s="1"/>
  <c r="M69" i="36"/>
  <c r="K69" i="36"/>
  <c r="J69" i="36"/>
  <c r="I69" i="36"/>
  <c r="G69" i="36"/>
  <c r="AB68" i="36"/>
  <c r="Z68" i="36"/>
  <c r="Y68" i="36"/>
  <c r="X68" i="36"/>
  <c r="V68" i="36"/>
  <c r="AA68" i="36" s="1"/>
  <c r="U68" i="36"/>
  <c r="M68" i="36"/>
  <c r="K68" i="36"/>
  <c r="J68" i="36"/>
  <c r="I68" i="36"/>
  <c r="G68" i="36"/>
  <c r="Z67" i="36"/>
  <c r="X67" i="36"/>
  <c r="Y67" i="36" s="1"/>
  <c r="U67" i="36"/>
  <c r="V67" i="36" s="1"/>
  <c r="M67" i="36"/>
  <c r="L67" i="36"/>
  <c r="K67" i="36"/>
  <c r="J67" i="36"/>
  <c r="I67" i="36"/>
  <c r="G67" i="36"/>
  <c r="Y66" i="36"/>
  <c r="Z66" i="36" s="1"/>
  <c r="X66" i="36"/>
  <c r="V66" i="36"/>
  <c r="AA66" i="36" s="1"/>
  <c r="AB66" i="36" s="1"/>
  <c r="U66" i="36"/>
  <c r="M66" i="36"/>
  <c r="L66" i="36"/>
  <c r="K66" i="36"/>
  <c r="J66" i="36"/>
  <c r="I66" i="36"/>
  <c r="G66" i="36"/>
  <c r="Z65" i="36"/>
  <c r="X65" i="36"/>
  <c r="Y65" i="36" s="1"/>
  <c r="U65" i="36"/>
  <c r="V65" i="36" s="1"/>
  <c r="AA65" i="36" s="1"/>
  <c r="AB65" i="36" s="1"/>
  <c r="M65" i="36"/>
  <c r="K65" i="36"/>
  <c r="L69" i="36" s="1"/>
  <c r="J65" i="36"/>
  <c r="I65" i="36"/>
  <c r="G65" i="36"/>
  <c r="Y64" i="36"/>
  <c r="Z64" i="36" s="1"/>
  <c r="X64" i="36"/>
  <c r="U64" i="36"/>
  <c r="V64" i="36" s="1"/>
  <c r="AA64" i="36" s="1"/>
  <c r="AB64" i="36" s="1"/>
  <c r="M64" i="36"/>
  <c r="L64" i="36"/>
  <c r="K64" i="36"/>
  <c r="L68" i="36" s="1"/>
  <c r="J64" i="36"/>
  <c r="I64" i="36"/>
  <c r="G64" i="36"/>
  <c r="X63" i="36"/>
  <c r="Y63" i="36" s="1"/>
  <c r="Z63" i="36" s="1"/>
  <c r="V63" i="36"/>
  <c r="U63" i="36"/>
  <c r="M63" i="36"/>
  <c r="K63" i="36"/>
  <c r="J63" i="36"/>
  <c r="I63" i="36"/>
  <c r="G63" i="36"/>
  <c r="AA62" i="36"/>
  <c r="AB62" i="36" s="1"/>
  <c r="Y62" i="36"/>
  <c r="Z62" i="36" s="1"/>
  <c r="X62" i="36"/>
  <c r="U62" i="36"/>
  <c r="V62" i="36" s="1"/>
  <c r="M62" i="36"/>
  <c r="K62" i="36"/>
  <c r="J62" i="36"/>
  <c r="I62" i="36"/>
  <c r="G62" i="36"/>
  <c r="Y61" i="36"/>
  <c r="Z61" i="36" s="1"/>
  <c r="X61" i="36"/>
  <c r="V61" i="36"/>
  <c r="U61" i="36"/>
  <c r="M61" i="36"/>
  <c r="K61" i="36"/>
  <c r="L65" i="36" s="1"/>
  <c r="J61" i="36"/>
  <c r="I61" i="36"/>
  <c r="G61" i="36"/>
  <c r="X60" i="36"/>
  <c r="Y60" i="36" s="1"/>
  <c r="Z60" i="36" s="1"/>
  <c r="U60" i="36"/>
  <c r="V60" i="36" s="1"/>
  <c r="AA60" i="36" s="1"/>
  <c r="AB60" i="36" s="1"/>
  <c r="M60" i="36"/>
  <c r="K60" i="36"/>
  <c r="J60" i="36"/>
  <c r="I60" i="36"/>
  <c r="G60" i="36"/>
  <c r="Y59" i="36"/>
  <c r="Z59" i="36" s="1"/>
  <c r="X59" i="36"/>
  <c r="U59" i="36"/>
  <c r="V59" i="36" s="1"/>
  <c r="M59" i="36"/>
  <c r="K59" i="36"/>
  <c r="J59" i="36"/>
  <c r="I59" i="36"/>
  <c r="G59" i="36"/>
  <c r="X58" i="36"/>
  <c r="Y58" i="36" s="1"/>
  <c r="Z58" i="36" s="1"/>
  <c r="V58" i="36"/>
  <c r="U58" i="36"/>
  <c r="M58" i="36"/>
  <c r="K58" i="36"/>
  <c r="L62" i="36" s="1"/>
  <c r="J58" i="36"/>
  <c r="I58" i="36"/>
  <c r="G58" i="36"/>
  <c r="X57" i="36"/>
  <c r="Y57" i="36" s="1"/>
  <c r="Z57" i="36" s="1"/>
  <c r="AA57" i="36" s="1"/>
  <c r="AB57" i="36" s="1"/>
  <c r="U57" i="36"/>
  <c r="V57" i="36" s="1"/>
  <c r="M57" i="36"/>
  <c r="K57" i="36"/>
  <c r="J57" i="36"/>
  <c r="I57" i="36"/>
  <c r="G57" i="36"/>
  <c r="Y56" i="36"/>
  <c r="Z56" i="36" s="1"/>
  <c r="X56" i="36"/>
  <c r="V56" i="36"/>
  <c r="U56" i="36"/>
  <c r="M56" i="36"/>
  <c r="K56" i="36"/>
  <c r="J56" i="36"/>
  <c r="I56" i="36"/>
  <c r="G56" i="36"/>
  <c r="X55" i="36"/>
  <c r="Y55" i="36" s="1"/>
  <c r="Z55" i="36" s="1"/>
  <c r="U55" i="36"/>
  <c r="V55" i="36" s="1"/>
  <c r="AA55" i="36" s="1"/>
  <c r="AB55" i="36" s="1"/>
  <c r="M55" i="36"/>
  <c r="K55" i="36"/>
  <c r="L59" i="36" s="1"/>
  <c r="J55" i="36"/>
  <c r="I55" i="36"/>
  <c r="G55" i="36"/>
  <c r="AB54" i="36"/>
  <c r="AA54" i="36"/>
  <c r="Y54" i="36"/>
  <c r="Z54" i="36" s="1"/>
  <c r="X54" i="36"/>
  <c r="V54" i="36"/>
  <c r="U54" i="36"/>
  <c r="M54" i="36"/>
  <c r="K54" i="36"/>
  <c r="J54" i="36"/>
  <c r="I54" i="36"/>
  <c r="G54" i="36"/>
  <c r="Z53" i="36"/>
  <c r="X53" i="36"/>
  <c r="Y53" i="36" s="1"/>
  <c r="U53" i="36"/>
  <c r="V53" i="36" s="1"/>
  <c r="M53" i="36"/>
  <c r="K53" i="36"/>
  <c r="L55" i="36" s="1"/>
  <c r="J53" i="36"/>
  <c r="I53" i="36"/>
  <c r="G53" i="36"/>
  <c r="AA52" i="36"/>
  <c r="AB52" i="36" s="1"/>
  <c r="Y52" i="36"/>
  <c r="Z52" i="36" s="1"/>
  <c r="X52" i="36"/>
  <c r="V52" i="36"/>
  <c r="U52" i="36"/>
  <c r="M52" i="36"/>
  <c r="K52" i="36"/>
  <c r="J52" i="36"/>
  <c r="I52" i="36"/>
  <c r="G52" i="36"/>
  <c r="Z51" i="36"/>
  <c r="X51" i="36"/>
  <c r="Y51" i="36" s="1"/>
  <c r="V51" i="36"/>
  <c r="U51" i="36"/>
  <c r="M51" i="36"/>
  <c r="K51" i="36"/>
  <c r="J51" i="36"/>
  <c r="I51" i="36"/>
  <c r="G51" i="36"/>
  <c r="Y50" i="36"/>
  <c r="Z50" i="36" s="1"/>
  <c r="X50" i="36"/>
  <c r="U50" i="36"/>
  <c r="V50" i="36" s="1"/>
  <c r="AA50" i="36" s="1"/>
  <c r="AB50" i="36" s="1"/>
  <c r="M50" i="36"/>
  <c r="K50" i="36"/>
  <c r="L54" i="36" s="1"/>
  <c r="J50" i="36"/>
  <c r="I50" i="36"/>
  <c r="G50" i="36"/>
  <c r="Z49" i="36"/>
  <c r="Y49" i="36"/>
  <c r="X49" i="36"/>
  <c r="V49" i="36"/>
  <c r="U49" i="36"/>
  <c r="M49" i="36"/>
  <c r="K49" i="36"/>
  <c r="L53" i="36" s="1"/>
  <c r="J49" i="36"/>
  <c r="I49" i="36"/>
  <c r="G49" i="36"/>
  <c r="Z48" i="36"/>
  <c r="X48" i="36"/>
  <c r="Y48" i="36" s="1"/>
  <c r="U48" i="36"/>
  <c r="V48" i="36" s="1"/>
  <c r="AA48" i="36" s="1"/>
  <c r="AB48" i="36" s="1"/>
  <c r="M48" i="36"/>
  <c r="K48" i="36"/>
  <c r="J48" i="36"/>
  <c r="I48" i="36"/>
  <c r="G48" i="36"/>
  <c r="Y47" i="36"/>
  <c r="Z47" i="36" s="1"/>
  <c r="X47" i="36"/>
  <c r="V47" i="36"/>
  <c r="AA47" i="36" s="1"/>
  <c r="AB47" i="36" s="1"/>
  <c r="U47" i="36"/>
  <c r="M47" i="36"/>
  <c r="K47" i="36"/>
  <c r="J47" i="36"/>
  <c r="I47" i="36"/>
  <c r="G47" i="36"/>
  <c r="X46" i="36"/>
  <c r="Y46" i="36" s="1"/>
  <c r="Z46" i="36" s="1"/>
  <c r="V46" i="36"/>
  <c r="U46" i="36"/>
  <c r="M46" i="36"/>
  <c r="K46" i="36"/>
  <c r="L50" i="36" s="1"/>
  <c r="J46" i="36"/>
  <c r="I46" i="36"/>
  <c r="G46" i="36"/>
  <c r="Y45" i="36"/>
  <c r="Z45" i="36" s="1"/>
  <c r="AA45" i="36" s="1"/>
  <c r="AB45" i="36" s="1"/>
  <c r="X45" i="36"/>
  <c r="U45" i="36"/>
  <c r="V45" i="36" s="1"/>
  <c r="M45" i="36"/>
  <c r="K45" i="36"/>
  <c r="J45" i="36"/>
  <c r="I45" i="36"/>
  <c r="G45" i="36"/>
  <c r="Y44" i="36"/>
  <c r="Z44" i="36" s="1"/>
  <c r="AA44" i="36" s="1"/>
  <c r="AB44" i="36" s="1"/>
  <c r="X44" i="36"/>
  <c r="V44" i="36"/>
  <c r="U44" i="36"/>
  <c r="M44" i="36"/>
  <c r="K44" i="36"/>
  <c r="L47" i="36" s="1"/>
  <c r="J44" i="36"/>
  <c r="H44" i="36"/>
  <c r="AA43" i="36"/>
  <c r="AB43" i="36" s="1"/>
  <c r="Z43" i="36"/>
  <c r="Y43" i="36"/>
  <c r="X43" i="36"/>
  <c r="V43" i="36"/>
  <c r="U43" i="36"/>
  <c r="M43" i="36"/>
  <c r="K43" i="36"/>
  <c r="L45" i="36" s="1"/>
  <c r="J43" i="36"/>
  <c r="H43" i="36"/>
  <c r="F43" i="36"/>
  <c r="AA42" i="36"/>
  <c r="AB42" i="36" s="1"/>
  <c r="Z42" i="36"/>
  <c r="X42" i="36"/>
  <c r="Y42" i="36" s="1"/>
  <c r="U42" i="36"/>
  <c r="V42" i="36" s="1"/>
  <c r="M42" i="36"/>
  <c r="K42" i="36"/>
  <c r="J42" i="36"/>
  <c r="H42" i="36"/>
  <c r="F42" i="36"/>
  <c r="Y41" i="36"/>
  <c r="Z41" i="36" s="1"/>
  <c r="X41" i="36"/>
  <c r="V41" i="36"/>
  <c r="AA41" i="36" s="1"/>
  <c r="AB41" i="36" s="1"/>
  <c r="U41" i="36"/>
  <c r="M41" i="36"/>
  <c r="K41" i="36"/>
  <c r="J41" i="36"/>
  <c r="H41" i="36"/>
  <c r="F41" i="36"/>
  <c r="X40" i="36"/>
  <c r="Y40" i="36" s="1"/>
  <c r="Z40" i="36" s="1"/>
  <c r="U40" i="36"/>
  <c r="V40" i="36" s="1"/>
  <c r="M40" i="36"/>
  <c r="K40" i="36"/>
  <c r="L44" i="36" s="1"/>
  <c r="J40" i="36"/>
  <c r="H40" i="36"/>
  <c r="F40" i="36"/>
  <c r="Y39" i="36"/>
  <c r="Z39" i="36" s="1"/>
  <c r="X39" i="36"/>
  <c r="V39" i="36"/>
  <c r="AA39" i="36" s="1"/>
  <c r="AB39" i="36" s="1"/>
  <c r="U39" i="36"/>
  <c r="M39" i="36"/>
  <c r="K39" i="36"/>
  <c r="J39" i="36"/>
  <c r="H39" i="36"/>
  <c r="F39" i="36"/>
  <c r="X38" i="36"/>
  <c r="Y38" i="36" s="1"/>
  <c r="Z38" i="36" s="1"/>
  <c r="V38" i="36"/>
  <c r="U38" i="36"/>
  <c r="M38" i="36"/>
  <c r="L38" i="36"/>
  <c r="K38" i="36"/>
  <c r="L42" i="36" s="1"/>
  <c r="J38" i="36"/>
  <c r="H38" i="36"/>
  <c r="F38" i="36"/>
  <c r="X37" i="36"/>
  <c r="Y37" i="36" s="1"/>
  <c r="Z37" i="36" s="1"/>
  <c r="U37" i="36"/>
  <c r="V37" i="36" s="1"/>
  <c r="AA37" i="36" s="1"/>
  <c r="AB37" i="36" s="1"/>
  <c r="M37" i="36"/>
  <c r="K37" i="36"/>
  <c r="L41" i="36" s="1"/>
  <c r="J37" i="36"/>
  <c r="H37" i="36"/>
  <c r="F37" i="36"/>
  <c r="Z36" i="36"/>
  <c r="Y36" i="36"/>
  <c r="X36" i="36"/>
  <c r="U36" i="36"/>
  <c r="V36" i="36" s="1"/>
  <c r="AA36" i="36" s="1"/>
  <c r="AB36" i="36" s="1"/>
  <c r="M36" i="36"/>
  <c r="K36" i="36"/>
  <c r="J36" i="36"/>
  <c r="H36" i="36"/>
  <c r="F36" i="36"/>
  <c r="Z35" i="36"/>
  <c r="X35" i="36"/>
  <c r="Y35" i="36" s="1"/>
  <c r="U35" i="36"/>
  <c r="V35" i="36" s="1"/>
  <c r="AA35" i="36" s="1"/>
  <c r="AB35" i="36" s="1"/>
  <c r="M35" i="36"/>
  <c r="K35" i="36"/>
  <c r="J35" i="36"/>
  <c r="H35" i="36"/>
  <c r="F35" i="36"/>
  <c r="Y34" i="36"/>
  <c r="Z34" i="36" s="1"/>
  <c r="X34" i="36"/>
  <c r="U34" i="36"/>
  <c r="V34" i="36" s="1"/>
  <c r="AA34" i="36" s="1"/>
  <c r="AB34" i="36" s="1"/>
  <c r="M34" i="36"/>
  <c r="K34" i="36"/>
  <c r="J34" i="36"/>
  <c r="H34" i="36"/>
  <c r="F34" i="36"/>
  <c r="Y33" i="36"/>
  <c r="Z33" i="36" s="1"/>
  <c r="X33" i="36"/>
  <c r="V33" i="36"/>
  <c r="U33" i="36"/>
  <c r="M33" i="36"/>
  <c r="K33" i="36"/>
  <c r="L34" i="36" s="1"/>
  <c r="J33" i="36"/>
  <c r="H33" i="36"/>
  <c r="F33" i="36"/>
  <c r="AA32" i="36"/>
  <c r="AB32" i="36" s="1"/>
  <c r="X32" i="36"/>
  <c r="Y32" i="36" s="1"/>
  <c r="Z32" i="36" s="1"/>
  <c r="U32" i="36"/>
  <c r="V32" i="36" s="1"/>
  <c r="M32" i="36"/>
  <c r="K32" i="36"/>
  <c r="J32" i="36"/>
  <c r="H32" i="36"/>
  <c r="F32" i="36"/>
  <c r="AA31" i="36"/>
  <c r="AB31" i="36" s="1"/>
  <c r="Z31" i="36"/>
  <c r="Y31" i="36"/>
  <c r="X31" i="36"/>
  <c r="V31" i="36"/>
  <c r="U31" i="36"/>
  <c r="M31" i="36"/>
  <c r="K31" i="36"/>
  <c r="J31" i="36"/>
  <c r="H31" i="36"/>
  <c r="F31" i="36"/>
  <c r="AA30" i="36"/>
  <c r="AB30" i="36" s="1"/>
  <c r="Z30" i="36"/>
  <c r="X30" i="36"/>
  <c r="Y30" i="36" s="1"/>
  <c r="U30" i="36"/>
  <c r="V30" i="36" s="1"/>
  <c r="M30" i="36"/>
  <c r="K30" i="36"/>
  <c r="J30" i="36"/>
  <c r="H30" i="36"/>
  <c r="F30" i="36"/>
  <c r="Y29" i="36"/>
  <c r="Z29" i="36" s="1"/>
  <c r="X29" i="36"/>
  <c r="V29" i="36"/>
  <c r="U29" i="36"/>
  <c r="M29" i="36"/>
  <c r="K29" i="36"/>
  <c r="J29" i="36"/>
  <c r="H29" i="36"/>
  <c r="F29" i="36"/>
  <c r="X28" i="36"/>
  <c r="Y28" i="36" s="1"/>
  <c r="Z28" i="36" s="1"/>
  <c r="U28" i="36"/>
  <c r="V28" i="36" s="1"/>
  <c r="M28" i="36"/>
  <c r="K28" i="36"/>
  <c r="L32" i="36" s="1"/>
  <c r="J28" i="36"/>
  <c r="H28" i="36"/>
  <c r="F28" i="36"/>
  <c r="Y27" i="36"/>
  <c r="Z27" i="36" s="1"/>
  <c r="X27" i="36"/>
  <c r="V27" i="36"/>
  <c r="AA27" i="36" s="1"/>
  <c r="AB27" i="36" s="1"/>
  <c r="U27" i="36"/>
  <c r="M27" i="36"/>
  <c r="K27" i="36"/>
  <c r="J27" i="36"/>
  <c r="H27" i="36"/>
  <c r="F27" i="36"/>
  <c r="X26" i="36"/>
  <c r="Y26" i="36" s="1"/>
  <c r="Z26" i="36" s="1"/>
  <c r="V26" i="36"/>
  <c r="U26" i="36"/>
  <c r="M26" i="36"/>
  <c r="L26" i="36"/>
  <c r="K26" i="36"/>
  <c r="L30" i="36" s="1"/>
  <c r="J26" i="36"/>
  <c r="H26" i="36"/>
  <c r="F26" i="36"/>
  <c r="X25" i="36"/>
  <c r="Y25" i="36" s="1"/>
  <c r="Z25" i="36" s="1"/>
  <c r="U25" i="36"/>
  <c r="V25" i="36" s="1"/>
  <c r="M25" i="36"/>
  <c r="K25" i="36"/>
  <c r="L29" i="36" s="1"/>
  <c r="J25" i="36"/>
  <c r="H25" i="36"/>
  <c r="F25" i="36"/>
  <c r="Z24" i="36"/>
  <c r="Y24" i="36"/>
  <c r="X24" i="36"/>
  <c r="U24" i="36"/>
  <c r="V24" i="36" s="1"/>
  <c r="AA24" i="36" s="1"/>
  <c r="AB24" i="36" s="1"/>
  <c r="M24" i="36"/>
  <c r="K24" i="36"/>
  <c r="J24" i="36"/>
  <c r="H24" i="36"/>
  <c r="F24" i="36"/>
  <c r="Z23" i="36"/>
  <c r="X23" i="36"/>
  <c r="Y23" i="36" s="1"/>
  <c r="U23" i="36"/>
  <c r="V23" i="36" s="1"/>
  <c r="AA23" i="36" s="1"/>
  <c r="AB23" i="36" s="1"/>
  <c r="M23" i="36"/>
  <c r="K23" i="36"/>
  <c r="J23" i="36"/>
  <c r="H23" i="36"/>
  <c r="F23" i="36"/>
  <c r="Y22" i="36"/>
  <c r="Z22" i="36" s="1"/>
  <c r="X22" i="36"/>
  <c r="U22" i="36"/>
  <c r="V22" i="36" s="1"/>
  <c r="AA22" i="36" s="1"/>
  <c r="AB22" i="36" s="1"/>
  <c r="M22" i="36"/>
  <c r="K22" i="36"/>
  <c r="L25" i="36" s="1"/>
  <c r="J22" i="36"/>
  <c r="H22" i="36"/>
  <c r="F22" i="36"/>
  <c r="X21" i="36"/>
  <c r="Y21" i="36" s="1"/>
  <c r="Z21" i="36" s="1"/>
  <c r="AA21" i="36" s="1"/>
  <c r="AB21" i="36" s="1"/>
  <c r="U21" i="36"/>
  <c r="V21" i="36" s="1"/>
  <c r="M21" i="36"/>
  <c r="K21" i="36"/>
  <c r="J21" i="36"/>
  <c r="H21" i="36"/>
  <c r="F21" i="36"/>
  <c r="AB20" i="36"/>
  <c r="Z20" i="36"/>
  <c r="X20" i="36"/>
  <c r="Y20" i="36" s="1"/>
  <c r="U20" i="36"/>
  <c r="V20" i="36" s="1"/>
  <c r="AA20" i="36" s="1"/>
  <c r="M20" i="36"/>
  <c r="K20" i="36"/>
  <c r="L24" i="36" s="1"/>
  <c r="J20" i="36"/>
  <c r="H20" i="36"/>
  <c r="F20" i="36"/>
  <c r="AB19" i="36"/>
  <c r="Z19" i="36"/>
  <c r="Y19" i="36"/>
  <c r="X19" i="36"/>
  <c r="V19" i="36"/>
  <c r="AA19" i="36" s="1"/>
  <c r="U19" i="36"/>
  <c r="M19" i="36"/>
  <c r="K19" i="36"/>
  <c r="J19" i="36"/>
  <c r="H19" i="36"/>
  <c r="F19" i="36"/>
  <c r="Y18" i="36"/>
  <c r="Z18" i="36" s="1"/>
  <c r="AA18" i="36" s="1"/>
  <c r="AB18" i="36" s="1"/>
  <c r="X18" i="36"/>
  <c r="U18" i="36"/>
  <c r="V18" i="36" s="1"/>
  <c r="O18" i="36"/>
  <c r="M18" i="36"/>
  <c r="K18" i="36"/>
  <c r="L22" i="36" s="1"/>
  <c r="J18" i="36"/>
  <c r="H18" i="36"/>
  <c r="F18" i="36"/>
  <c r="X17" i="36"/>
  <c r="Y17" i="36" s="1"/>
  <c r="Z17" i="36" s="1"/>
  <c r="U17" i="36"/>
  <c r="V17" i="36" s="1"/>
  <c r="Q17" i="36"/>
  <c r="M17" i="36"/>
  <c r="K17" i="36"/>
  <c r="J17" i="36"/>
  <c r="H17" i="36"/>
  <c r="F17" i="36"/>
  <c r="AB16" i="36"/>
  <c r="Z16" i="36"/>
  <c r="X16" i="36"/>
  <c r="Y16" i="36" s="1"/>
  <c r="U16" i="36"/>
  <c r="V16" i="36" s="1"/>
  <c r="AA16" i="36" s="1"/>
  <c r="R16" i="36"/>
  <c r="Q16" i="36"/>
  <c r="O16" i="36"/>
  <c r="M16" i="36"/>
  <c r="L16" i="36"/>
  <c r="K16" i="36"/>
  <c r="L20" i="36" s="1"/>
  <c r="J16" i="36"/>
  <c r="H16" i="36"/>
  <c r="F16" i="36"/>
  <c r="Y15" i="36"/>
  <c r="Z15" i="36" s="1"/>
  <c r="X15" i="36"/>
  <c r="U15" i="36"/>
  <c r="V15" i="36" s="1"/>
  <c r="AA15" i="36" s="1"/>
  <c r="AB15" i="36" s="1"/>
  <c r="Q15" i="36"/>
  <c r="R15" i="36" s="1"/>
  <c r="O15" i="36"/>
  <c r="M15" i="36"/>
  <c r="K15" i="36"/>
  <c r="J15" i="36"/>
  <c r="H15" i="36"/>
  <c r="F15" i="36"/>
  <c r="X14" i="36"/>
  <c r="Y14" i="36" s="1"/>
  <c r="Z14" i="36" s="1"/>
  <c r="AA14" i="36" s="1"/>
  <c r="AB14" i="36" s="1"/>
  <c r="U14" i="36"/>
  <c r="V14" i="36" s="1"/>
  <c r="Q14" i="36"/>
  <c r="M14" i="36"/>
  <c r="K14" i="36"/>
  <c r="J14" i="36"/>
  <c r="H14" i="36"/>
  <c r="F14" i="36"/>
  <c r="AA13" i="36"/>
  <c r="AB13" i="36" s="1"/>
  <c r="Z13" i="36"/>
  <c r="X13" i="36"/>
  <c r="Y13" i="36" s="1"/>
  <c r="U13" i="36"/>
  <c r="V13" i="36" s="1"/>
  <c r="R13" i="36"/>
  <c r="M13" i="36"/>
  <c r="K13" i="36"/>
  <c r="J13" i="36"/>
  <c r="H13" i="36"/>
  <c r="F13" i="36"/>
  <c r="Z12" i="36"/>
  <c r="X12" i="36"/>
  <c r="Y12" i="36" s="1"/>
  <c r="U12" i="36"/>
  <c r="V12" i="36" s="1"/>
  <c r="Q12" i="36"/>
  <c r="R21" i="36" s="1"/>
  <c r="S21" i="36" s="1"/>
  <c r="Q21" i="36" s="1"/>
  <c r="M12" i="36"/>
  <c r="L12" i="36"/>
  <c r="K12" i="36"/>
  <c r="J12" i="36"/>
  <c r="H12" i="36"/>
  <c r="F12" i="36"/>
  <c r="X11" i="36"/>
  <c r="Y11" i="36" s="1"/>
  <c r="Z11" i="36" s="1"/>
  <c r="V11" i="36"/>
  <c r="U11" i="36"/>
  <c r="Q11" i="36"/>
  <c r="M11" i="36"/>
  <c r="L11" i="36"/>
  <c r="K11" i="36"/>
  <c r="J11" i="36"/>
  <c r="H11" i="36"/>
  <c r="F11" i="36"/>
  <c r="Y10" i="36"/>
  <c r="Z10" i="36" s="1"/>
  <c r="X10" i="36"/>
  <c r="U10" i="36"/>
  <c r="V10" i="36" s="1"/>
  <c r="AA10" i="36" s="1"/>
  <c r="AB10" i="36" s="1"/>
  <c r="M10" i="36"/>
  <c r="L10" i="36"/>
  <c r="K10" i="36"/>
  <c r="J10" i="36"/>
  <c r="H10" i="36"/>
  <c r="F10" i="36"/>
  <c r="X9" i="36"/>
  <c r="Y9" i="36" s="1"/>
  <c r="Z9" i="36" s="1"/>
  <c r="V9" i="36"/>
  <c r="U9" i="36"/>
  <c r="M9" i="36"/>
  <c r="K9" i="36"/>
  <c r="J9" i="36"/>
  <c r="H9" i="36"/>
  <c r="F9" i="36"/>
  <c r="AA8" i="36"/>
  <c r="AB8" i="36" s="1"/>
  <c r="Y8" i="36"/>
  <c r="Z8" i="36" s="1"/>
  <c r="X8" i="36"/>
  <c r="V8" i="36"/>
  <c r="U8" i="36"/>
  <c r="M8" i="36"/>
  <c r="K8" i="36"/>
  <c r="J8" i="36"/>
  <c r="H8" i="36"/>
  <c r="F8" i="36"/>
  <c r="Z7" i="36"/>
  <c r="Y7" i="36"/>
  <c r="X7" i="36"/>
  <c r="V7" i="36"/>
  <c r="U7" i="36"/>
  <c r="M7" i="36"/>
  <c r="K7" i="36"/>
  <c r="J7" i="36"/>
  <c r="H7" i="36"/>
  <c r="F7" i="36"/>
  <c r="Y6" i="36"/>
  <c r="Z6" i="36" s="1"/>
  <c r="AA6" i="36" s="1"/>
  <c r="AB6" i="36" s="1"/>
  <c r="X6" i="36"/>
  <c r="U6" i="36"/>
  <c r="V6" i="36" s="1"/>
  <c r="Q6" i="36"/>
  <c r="M6" i="36"/>
  <c r="K6" i="36"/>
  <c r="J6" i="36"/>
  <c r="H6" i="36"/>
  <c r="F6" i="36"/>
  <c r="Y5" i="36"/>
  <c r="Z5" i="36" s="1"/>
  <c r="AA5" i="36" s="1"/>
  <c r="AB5" i="36" s="1"/>
  <c r="X5" i="36"/>
  <c r="V5" i="36"/>
  <c r="U5" i="36"/>
  <c r="Q5" i="36"/>
  <c r="M5" i="36"/>
  <c r="K5" i="36"/>
  <c r="J5" i="36"/>
  <c r="H5" i="36"/>
  <c r="F5" i="36"/>
  <c r="Z4" i="36"/>
  <c r="X4" i="36"/>
  <c r="Y4" i="36" s="1"/>
  <c r="U4" i="36"/>
  <c r="V4" i="36" s="1"/>
  <c r="Q4" i="36"/>
  <c r="O4" i="36"/>
  <c r="M4" i="36"/>
  <c r="K4" i="36"/>
  <c r="J4" i="36"/>
  <c r="H4" i="36"/>
  <c r="F4" i="36"/>
  <c r="X3" i="36"/>
  <c r="Y3" i="36" s="1"/>
  <c r="Z3" i="36" s="1"/>
  <c r="U3" i="36"/>
  <c r="V3" i="36" s="1"/>
  <c r="Q3" i="36"/>
  <c r="O3" i="36"/>
  <c r="M3" i="36"/>
  <c r="K3" i="36"/>
  <c r="J3" i="36"/>
  <c r="H3" i="36"/>
  <c r="F3" i="36"/>
  <c r="Z2" i="36"/>
  <c r="X2" i="36"/>
  <c r="Y2" i="36" s="1"/>
  <c r="V2" i="36"/>
  <c r="AA2" i="36" s="1"/>
  <c r="AB2" i="36" s="1"/>
  <c r="U2" i="36"/>
  <c r="Q2" i="36"/>
  <c r="M2" i="36"/>
  <c r="H2" i="36"/>
  <c r="F2" i="36"/>
  <c r="Q1" i="36"/>
  <c r="Z98" i="35"/>
  <c r="X98" i="35"/>
  <c r="Y98" i="35" s="1"/>
  <c r="V98" i="35"/>
  <c r="U98" i="35"/>
  <c r="M98" i="35"/>
  <c r="K98" i="35"/>
  <c r="J98" i="35"/>
  <c r="I98" i="35"/>
  <c r="G98" i="35"/>
  <c r="X97" i="35"/>
  <c r="Y97" i="35" s="1"/>
  <c r="Z97" i="35" s="1"/>
  <c r="U97" i="35"/>
  <c r="V97" i="35" s="1"/>
  <c r="M97" i="35"/>
  <c r="K97" i="35"/>
  <c r="L98" i="35" s="1"/>
  <c r="J97" i="35"/>
  <c r="I97" i="35"/>
  <c r="G97" i="35"/>
  <c r="Y96" i="35"/>
  <c r="Z96" i="35" s="1"/>
  <c r="X96" i="35"/>
  <c r="V96" i="35"/>
  <c r="U96" i="35"/>
  <c r="M96" i="35"/>
  <c r="K96" i="35"/>
  <c r="J96" i="35"/>
  <c r="I96" i="35"/>
  <c r="G96" i="35"/>
  <c r="X95" i="35"/>
  <c r="Y95" i="35" s="1"/>
  <c r="Z95" i="35" s="1"/>
  <c r="U95" i="35"/>
  <c r="V95" i="35" s="1"/>
  <c r="AA95" i="35" s="1"/>
  <c r="AB95" i="35" s="1"/>
  <c r="M95" i="35"/>
  <c r="K95" i="35"/>
  <c r="J95" i="35"/>
  <c r="I95" i="35"/>
  <c r="G95" i="35"/>
  <c r="Y94" i="35"/>
  <c r="Z94" i="35" s="1"/>
  <c r="X94" i="35"/>
  <c r="U94" i="35"/>
  <c r="V94" i="35" s="1"/>
  <c r="AA94" i="35" s="1"/>
  <c r="AB94" i="35" s="1"/>
  <c r="M94" i="35"/>
  <c r="K94" i="35"/>
  <c r="J94" i="35"/>
  <c r="I94" i="35"/>
  <c r="G94" i="35"/>
  <c r="Y93" i="35"/>
  <c r="Z93" i="35" s="1"/>
  <c r="X93" i="35"/>
  <c r="V93" i="35"/>
  <c r="U93" i="35"/>
  <c r="M93" i="35"/>
  <c r="K93" i="35"/>
  <c r="L97" i="35" s="1"/>
  <c r="J93" i="35"/>
  <c r="I93" i="35"/>
  <c r="G93" i="35"/>
  <c r="X92" i="35"/>
  <c r="Y92" i="35" s="1"/>
  <c r="Z92" i="35" s="1"/>
  <c r="AA92" i="35" s="1"/>
  <c r="AB92" i="35" s="1"/>
  <c r="U92" i="35"/>
  <c r="V92" i="35" s="1"/>
  <c r="M92" i="35"/>
  <c r="K92" i="35"/>
  <c r="J92" i="35"/>
  <c r="I92" i="35"/>
  <c r="G92" i="35"/>
  <c r="AB91" i="35"/>
  <c r="Y91" i="35"/>
  <c r="Z91" i="35" s="1"/>
  <c r="AA91" i="35" s="1"/>
  <c r="X91" i="35"/>
  <c r="V91" i="35"/>
  <c r="U91" i="35"/>
  <c r="M91" i="35"/>
  <c r="K91" i="35"/>
  <c r="L95" i="35" s="1"/>
  <c r="J91" i="35"/>
  <c r="I91" i="35"/>
  <c r="G91" i="35"/>
  <c r="X90" i="35"/>
  <c r="Y90" i="35" s="1"/>
  <c r="Z90" i="35" s="1"/>
  <c r="U90" i="35"/>
  <c r="V90" i="35" s="1"/>
  <c r="AA90" i="35" s="1"/>
  <c r="AB90" i="35" s="1"/>
  <c r="M90" i="35"/>
  <c r="K90" i="35"/>
  <c r="J90" i="35"/>
  <c r="I90" i="35"/>
  <c r="G90" i="35"/>
  <c r="AA89" i="35"/>
  <c r="AB89" i="35" s="1"/>
  <c r="Y89" i="35"/>
  <c r="Z89" i="35" s="1"/>
  <c r="X89" i="35"/>
  <c r="V89" i="35"/>
  <c r="U89" i="35"/>
  <c r="M89" i="35"/>
  <c r="K89" i="35"/>
  <c r="J89" i="35"/>
  <c r="I89" i="35"/>
  <c r="G89" i="35"/>
  <c r="Z88" i="35"/>
  <c r="X88" i="35"/>
  <c r="Y88" i="35" s="1"/>
  <c r="U88" i="35"/>
  <c r="V88" i="35" s="1"/>
  <c r="M88" i="35"/>
  <c r="K88" i="35"/>
  <c r="L92" i="35" s="1"/>
  <c r="J88" i="35"/>
  <c r="I88" i="35"/>
  <c r="G88" i="35"/>
  <c r="Y87" i="35"/>
  <c r="Z87" i="35" s="1"/>
  <c r="X87" i="35"/>
  <c r="U87" i="35"/>
  <c r="V87" i="35" s="1"/>
  <c r="AA87" i="35" s="1"/>
  <c r="AB87" i="35" s="1"/>
  <c r="M87" i="35"/>
  <c r="K87" i="35"/>
  <c r="J87" i="35"/>
  <c r="I87" i="35"/>
  <c r="G87" i="35"/>
  <c r="Z86" i="35"/>
  <c r="X86" i="35"/>
  <c r="Y86" i="35" s="1"/>
  <c r="V86" i="35"/>
  <c r="U86" i="35"/>
  <c r="M86" i="35"/>
  <c r="K86" i="35"/>
  <c r="L90" i="35" s="1"/>
  <c r="J86" i="35"/>
  <c r="I86" i="35"/>
  <c r="G86" i="35"/>
  <c r="X85" i="35"/>
  <c r="Y85" i="35" s="1"/>
  <c r="Z85" i="35" s="1"/>
  <c r="U85" i="35"/>
  <c r="V85" i="35" s="1"/>
  <c r="AA85" i="35" s="1"/>
  <c r="AB85" i="35" s="1"/>
  <c r="M85" i="35"/>
  <c r="K85" i="35"/>
  <c r="J85" i="35"/>
  <c r="I85" i="35"/>
  <c r="G85" i="35"/>
  <c r="Y84" i="35"/>
  <c r="Z84" i="35" s="1"/>
  <c r="X84" i="35"/>
  <c r="V84" i="35"/>
  <c r="U84" i="35"/>
  <c r="M84" i="35"/>
  <c r="K84" i="35"/>
  <c r="J84" i="35"/>
  <c r="I84" i="35"/>
  <c r="G84" i="35"/>
  <c r="X83" i="35"/>
  <c r="Y83" i="35" s="1"/>
  <c r="Z83" i="35" s="1"/>
  <c r="U83" i="35"/>
  <c r="V83" i="35" s="1"/>
  <c r="M83" i="35"/>
  <c r="K83" i="35"/>
  <c r="J83" i="35"/>
  <c r="I83" i="35"/>
  <c r="G83" i="35"/>
  <c r="Y82" i="35"/>
  <c r="Z82" i="35" s="1"/>
  <c r="X82" i="35"/>
  <c r="U82" i="35"/>
  <c r="V82" i="35" s="1"/>
  <c r="AA82" i="35" s="1"/>
  <c r="AB82" i="35" s="1"/>
  <c r="M82" i="35"/>
  <c r="K82" i="35"/>
  <c r="J82" i="35"/>
  <c r="I82" i="35"/>
  <c r="G82" i="35"/>
  <c r="Y81" i="35"/>
  <c r="Z81" i="35" s="1"/>
  <c r="X81" i="35"/>
  <c r="V81" i="35"/>
  <c r="U81" i="35"/>
  <c r="M81" i="35"/>
  <c r="K81" i="35"/>
  <c r="J81" i="35"/>
  <c r="I81" i="35"/>
  <c r="G81" i="35"/>
  <c r="X80" i="35"/>
  <c r="Y80" i="35" s="1"/>
  <c r="Z80" i="35" s="1"/>
  <c r="AA80" i="35" s="1"/>
  <c r="AB80" i="35" s="1"/>
  <c r="U80" i="35"/>
  <c r="V80" i="35" s="1"/>
  <c r="M80" i="35"/>
  <c r="K80" i="35"/>
  <c r="J80" i="35"/>
  <c r="I80" i="35"/>
  <c r="G80" i="35"/>
  <c r="AB79" i="35"/>
  <c r="Y79" i="35"/>
  <c r="Z79" i="35" s="1"/>
  <c r="AA79" i="35" s="1"/>
  <c r="X79" i="35"/>
  <c r="V79" i="35"/>
  <c r="U79" i="35"/>
  <c r="M79" i="35"/>
  <c r="K79" i="35"/>
  <c r="L83" i="35" s="1"/>
  <c r="J79" i="35"/>
  <c r="I79" i="35"/>
  <c r="G79" i="35"/>
  <c r="X78" i="35"/>
  <c r="Y78" i="35" s="1"/>
  <c r="Z78" i="35" s="1"/>
  <c r="U78" i="35"/>
  <c r="V78" i="35" s="1"/>
  <c r="M78" i="35"/>
  <c r="K78" i="35"/>
  <c r="J78" i="35"/>
  <c r="I78" i="35"/>
  <c r="G78" i="35"/>
  <c r="AA77" i="35"/>
  <c r="AB77" i="35" s="1"/>
  <c r="Y77" i="35"/>
  <c r="Z77" i="35" s="1"/>
  <c r="X77" i="35"/>
  <c r="V77" i="35"/>
  <c r="U77" i="35"/>
  <c r="M77" i="35"/>
  <c r="K77" i="35"/>
  <c r="J77" i="35"/>
  <c r="I77" i="35"/>
  <c r="G77" i="35"/>
  <c r="Z76" i="35"/>
  <c r="X76" i="35"/>
  <c r="Y76" i="35" s="1"/>
  <c r="U76" i="35"/>
  <c r="V76" i="35" s="1"/>
  <c r="M76" i="35"/>
  <c r="K76" i="35"/>
  <c r="L80" i="35" s="1"/>
  <c r="J76" i="35"/>
  <c r="I76" i="35"/>
  <c r="G76" i="35"/>
  <c r="Y75" i="35"/>
  <c r="Z75" i="35" s="1"/>
  <c r="X75" i="35"/>
  <c r="U75" i="35"/>
  <c r="V75" i="35" s="1"/>
  <c r="AA75" i="35" s="1"/>
  <c r="AB75" i="35" s="1"/>
  <c r="M75" i="35"/>
  <c r="K75" i="35"/>
  <c r="J75" i="35"/>
  <c r="I75" i="35"/>
  <c r="G75" i="35"/>
  <c r="Z74" i="35"/>
  <c r="X74" i="35"/>
  <c r="Y74" i="35" s="1"/>
  <c r="V74" i="35"/>
  <c r="U74" i="35"/>
  <c r="M74" i="35"/>
  <c r="K74" i="35"/>
  <c r="L78" i="35" s="1"/>
  <c r="J74" i="35"/>
  <c r="I74" i="35"/>
  <c r="G74" i="35"/>
  <c r="X73" i="35"/>
  <c r="Y73" i="35" s="1"/>
  <c r="Z73" i="35" s="1"/>
  <c r="U73" i="35"/>
  <c r="V73" i="35" s="1"/>
  <c r="M73" i="35"/>
  <c r="K73" i="35"/>
  <c r="J73" i="35"/>
  <c r="I73" i="35"/>
  <c r="G73" i="35"/>
  <c r="Y72" i="35"/>
  <c r="Z72" i="35" s="1"/>
  <c r="X72" i="35"/>
  <c r="V72" i="35"/>
  <c r="U72" i="35"/>
  <c r="M72" i="35"/>
  <c r="K72" i="35"/>
  <c r="L76" i="35" s="1"/>
  <c r="J72" i="35"/>
  <c r="I72" i="35"/>
  <c r="G72" i="35"/>
  <c r="X71" i="35"/>
  <c r="Y71" i="35" s="1"/>
  <c r="Z71" i="35" s="1"/>
  <c r="U71" i="35"/>
  <c r="V71" i="35" s="1"/>
  <c r="M71" i="35"/>
  <c r="K71" i="35"/>
  <c r="J71" i="35"/>
  <c r="I71" i="35"/>
  <c r="G71" i="35"/>
  <c r="Y70" i="35"/>
  <c r="Z70" i="35" s="1"/>
  <c r="X70" i="35"/>
  <c r="U70" i="35"/>
  <c r="V70" i="35" s="1"/>
  <c r="AA70" i="35" s="1"/>
  <c r="AB70" i="35" s="1"/>
  <c r="M70" i="35"/>
  <c r="K70" i="35"/>
  <c r="J70" i="35"/>
  <c r="I70" i="35"/>
  <c r="G70" i="35"/>
  <c r="Y69" i="35"/>
  <c r="Z69" i="35" s="1"/>
  <c r="X69" i="35"/>
  <c r="V69" i="35"/>
  <c r="U69" i="35"/>
  <c r="M69" i="35"/>
  <c r="K69" i="35"/>
  <c r="L73" i="35" s="1"/>
  <c r="J69" i="35"/>
  <c r="I69" i="35"/>
  <c r="G69" i="35"/>
  <c r="X68" i="35"/>
  <c r="Y68" i="35" s="1"/>
  <c r="Z68" i="35" s="1"/>
  <c r="AA68" i="35" s="1"/>
  <c r="AB68" i="35" s="1"/>
  <c r="U68" i="35"/>
  <c r="V68" i="35" s="1"/>
  <c r="M68" i="35"/>
  <c r="K68" i="35"/>
  <c r="J68" i="35"/>
  <c r="I68" i="35"/>
  <c r="G68" i="35"/>
  <c r="Y67" i="35"/>
  <c r="Z67" i="35" s="1"/>
  <c r="AA67" i="35" s="1"/>
  <c r="AB67" i="35" s="1"/>
  <c r="X67" i="35"/>
  <c r="V67" i="35"/>
  <c r="U67" i="35"/>
  <c r="M67" i="35"/>
  <c r="K67" i="35"/>
  <c r="L71" i="35" s="1"/>
  <c r="J67" i="35"/>
  <c r="I67" i="35"/>
  <c r="G67" i="35"/>
  <c r="X66" i="35"/>
  <c r="Y66" i="35" s="1"/>
  <c r="Z66" i="35" s="1"/>
  <c r="U66" i="35"/>
  <c r="V66" i="35" s="1"/>
  <c r="M66" i="35"/>
  <c r="K66" i="35"/>
  <c r="J66" i="35"/>
  <c r="I66" i="35"/>
  <c r="G66" i="35"/>
  <c r="AA65" i="35"/>
  <c r="AB65" i="35" s="1"/>
  <c r="Y65" i="35"/>
  <c r="Z65" i="35" s="1"/>
  <c r="X65" i="35"/>
  <c r="V65" i="35"/>
  <c r="U65" i="35"/>
  <c r="M65" i="35"/>
  <c r="K65" i="35"/>
  <c r="J65" i="35"/>
  <c r="I65" i="35"/>
  <c r="G65" i="35"/>
  <c r="Z64" i="35"/>
  <c r="X64" i="35"/>
  <c r="Y64" i="35" s="1"/>
  <c r="U64" i="35"/>
  <c r="V64" i="35" s="1"/>
  <c r="M64" i="35"/>
  <c r="K64" i="35"/>
  <c r="L68" i="35" s="1"/>
  <c r="J64" i="35"/>
  <c r="I64" i="35"/>
  <c r="G64" i="35"/>
  <c r="Y63" i="35"/>
  <c r="Z63" i="35" s="1"/>
  <c r="X63" i="35"/>
  <c r="U63" i="35"/>
  <c r="V63" i="35" s="1"/>
  <c r="AA63" i="35" s="1"/>
  <c r="AB63" i="35" s="1"/>
  <c r="M63" i="35"/>
  <c r="K63" i="35"/>
  <c r="J63" i="35"/>
  <c r="I63" i="35"/>
  <c r="G63" i="35"/>
  <c r="Z62" i="35"/>
  <c r="X62" i="35"/>
  <c r="Y62" i="35" s="1"/>
  <c r="V62" i="35"/>
  <c r="U62" i="35"/>
  <c r="M62" i="35"/>
  <c r="K62" i="35"/>
  <c r="L66" i="35" s="1"/>
  <c r="J62" i="35"/>
  <c r="I62" i="35"/>
  <c r="G62" i="35"/>
  <c r="X61" i="35"/>
  <c r="Y61" i="35" s="1"/>
  <c r="Z61" i="35" s="1"/>
  <c r="U61" i="35"/>
  <c r="V61" i="35" s="1"/>
  <c r="M61" i="35"/>
  <c r="K61" i="35"/>
  <c r="J61" i="35"/>
  <c r="I61" i="35"/>
  <c r="G61" i="35"/>
  <c r="Y60" i="35"/>
  <c r="Z60" i="35" s="1"/>
  <c r="X60" i="35"/>
  <c r="V60" i="35"/>
  <c r="U60" i="35"/>
  <c r="M60" i="35"/>
  <c r="K60" i="35"/>
  <c r="L64" i="35" s="1"/>
  <c r="J60" i="35"/>
  <c r="I60" i="35"/>
  <c r="G60" i="35"/>
  <c r="X59" i="35"/>
  <c r="Y59" i="35" s="1"/>
  <c r="Z59" i="35" s="1"/>
  <c r="U59" i="35"/>
  <c r="V59" i="35" s="1"/>
  <c r="AA59" i="35" s="1"/>
  <c r="AB59" i="35" s="1"/>
  <c r="M59" i="35"/>
  <c r="K59" i="35"/>
  <c r="J59" i="35"/>
  <c r="I59" i="35"/>
  <c r="G59" i="35"/>
  <c r="Y58" i="35"/>
  <c r="Z58" i="35" s="1"/>
  <c r="X58" i="35"/>
  <c r="U58" i="35"/>
  <c r="V58" i="35" s="1"/>
  <c r="AA58" i="35" s="1"/>
  <c r="AB58" i="35" s="1"/>
  <c r="M58" i="35"/>
  <c r="K58" i="35"/>
  <c r="J58" i="35"/>
  <c r="I58" i="35"/>
  <c r="G58" i="35"/>
  <c r="Y57" i="35"/>
  <c r="Z57" i="35" s="1"/>
  <c r="X57" i="35"/>
  <c r="V57" i="35"/>
  <c r="U57" i="35"/>
  <c r="M57" i="35"/>
  <c r="K57" i="35"/>
  <c r="L61" i="35" s="1"/>
  <c r="J57" i="35"/>
  <c r="I57" i="35"/>
  <c r="G57" i="35"/>
  <c r="X56" i="35"/>
  <c r="Y56" i="35" s="1"/>
  <c r="Z56" i="35" s="1"/>
  <c r="AA56" i="35" s="1"/>
  <c r="AB56" i="35" s="1"/>
  <c r="U56" i="35"/>
  <c r="V56" i="35" s="1"/>
  <c r="M56" i="35"/>
  <c r="K56" i="35"/>
  <c r="J56" i="35"/>
  <c r="I56" i="35"/>
  <c r="G56" i="35"/>
  <c r="AB55" i="35"/>
  <c r="Y55" i="35"/>
  <c r="Z55" i="35" s="1"/>
  <c r="AA55" i="35" s="1"/>
  <c r="X55" i="35"/>
  <c r="V55" i="35"/>
  <c r="U55" i="35"/>
  <c r="M55" i="35"/>
  <c r="K55" i="35"/>
  <c r="L59" i="35" s="1"/>
  <c r="J55" i="35"/>
  <c r="I55" i="35"/>
  <c r="G55" i="35"/>
  <c r="X54" i="35"/>
  <c r="Y54" i="35" s="1"/>
  <c r="Z54" i="35" s="1"/>
  <c r="U54" i="35"/>
  <c r="V54" i="35" s="1"/>
  <c r="AA54" i="35" s="1"/>
  <c r="AB54" i="35" s="1"/>
  <c r="M54" i="35"/>
  <c r="K54" i="35"/>
  <c r="J54" i="35"/>
  <c r="I54" i="35"/>
  <c r="G54" i="35"/>
  <c r="AA53" i="35"/>
  <c r="AB53" i="35" s="1"/>
  <c r="Y53" i="35"/>
  <c r="Z53" i="35" s="1"/>
  <c r="X53" i="35"/>
  <c r="V53" i="35"/>
  <c r="U53" i="35"/>
  <c r="M53" i="35"/>
  <c r="K53" i="35"/>
  <c r="J53" i="35"/>
  <c r="I53" i="35"/>
  <c r="G53" i="35"/>
  <c r="Z52" i="35"/>
  <c r="X52" i="35"/>
  <c r="Y52" i="35" s="1"/>
  <c r="U52" i="35"/>
  <c r="V52" i="35" s="1"/>
  <c r="M52" i="35"/>
  <c r="K52" i="35"/>
  <c r="L56" i="35" s="1"/>
  <c r="J52" i="35"/>
  <c r="I52" i="35"/>
  <c r="G52" i="35"/>
  <c r="Y51" i="35"/>
  <c r="Z51" i="35" s="1"/>
  <c r="X51" i="35"/>
  <c r="U51" i="35"/>
  <c r="V51" i="35" s="1"/>
  <c r="AA51" i="35" s="1"/>
  <c r="AB51" i="35" s="1"/>
  <c r="M51" i="35"/>
  <c r="K51" i="35"/>
  <c r="J51" i="35"/>
  <c r="I51" i="35"/>
  <c r="G51" i="35"/>
  <c r="Z50" i="35"/>
  <c r="X50" i="35"/>
  <c r="Y50" i="35" s="1"/>
  <c r="V50" i="35"/>
  <c r="U50" i="35"/>
  <c r="M50" i="35"/>
  <c r="K50" i="35"/>
  <c r="L54" i="35" s="1"/>
  <c r="J50" i="35"/>
  <c r="I50" i="35"/>
  <c r="G50" i="35"/>
  <c r="X49" i="35"/>
  <c r="Y49" i="35" s="1"/>
  <c r="Z49" i="35" s="1"/>
  <c r="U49" i="35"/>
  <c r="V49" i="35" s="1"/>
  <c r="AA49" i="35" s="1"/>
  <c r="AB49" i="35" s="1"/>
  <c r="M49" i="35"/>
  <c r="K49" i="35"/>
  <c r="L53" i="35" s="1"/>
  <c r="J49" i="35"/>
  <c r="I49" i="35"/>
  <c r="G49" i="35"/>
  <c r="Y48" i="35"/>
  <c r="Z48" i="35" s="1"/>
  <c r="X48" i="35"/>
  <c r="V48" i="35"/>
  <c r="U48" i="35"/>
  <c r="M48" i="35"/>
  <c r="K48" i="35"/>
  <c r="J48" i="35"/>
  <c r="I48" i="35"/>
  <c r="G48" i="35"/>
  <c r="X47" i="35"/>
  <c r="Y47" i="35" s="1"/>
  <c r="Z47" i="35" s="1"/>
  <c r="U47" i="35"/>
  <c r="V47" i="35" s="1"/>
  <c r="M47" i="35"/>
  <c r="K47" i="35"/>
  <c r="J47" i="35"/>
  <c r="I47" i="35"/>
  <c r="G47" i="35"/>
  <c r="X46" i="35"/>
  <c r="Y46" i="35" s="1"/>
  <c r="Z46" i="35" s="1"/>
  <c r="U46" i="35"/>
  <c r="V46" i="35" s="1"/>
  <c r="M46" i="35"/>
  <c r="K46" i="35"/>
  <c r="J46" i="35"/>
  <c r="I46" i="35"/>
  <c r="G46" i="35"/>
  <c r="X45" i="35"/>
  <c r="Y45" i="35" s="1"/>
  <c r="Z45" i="35" s="1"/>
  <c r="AA45" i="35" s="1"/>
  <c r="AB45" i="35" s="1"/>
  <c r="V45" i="35"/>
  <c r="U45" i="35"/>
  <c r="M45" i="35"/>
  <c r="K45" i="35"/>
  <c r="L49" i="35" s="1"/>
  <c r="J45" i="35"/>
  <c r="I45" i="35"/>
  <c r="G45" i="35"/>
  <c r="X44" i="35"/>
  <c r="Y44" i="35" s="1"/>
  <c r="Z44" i="35" s="1"/>
  <c r="AA44" i="35" s="1"/>
  <c r="AB44" i="35" s="1"/>
  <c r="V44" i="35"/>
  <c r="U44" i="35"/>
  <c r="M44" i="35"/>
  <c r="K44" i="35"/>
  <c r="J44" i="35"/>
  <c r="X43" i="35"/>
  <c r="Y43" i="35" s="1"/>
  <c r="Z43" i="35" s="1"/>
  <c r="U43" i="35"/>
  <c r="V43" i="35" s="1"/>
  <c r="M43" i="35"/>
  <c r="K43" i="35"/>
  <c r="L47" i="35" s="1"/>
  <c r="J43" i="35"/>
  <c r="H43" i="35"/>
  <c r="F43" i="35"/>
  <c r="X42" i="35"/>
  <c r="Y42" i="35" s="1"/>
  <c r="Z42" i="35" s="1"/>
  <c r="U42" i="35"/>
  <c r="V42" i="35" s="1"/>
  <c r="AA42" i="35" s="1"/>
  <c r="AB42" i="35" s="1"/>
  <c r="M42" i="35"/>
  <c r="K42" i="35"/>
  <c r="J42" i="35"/>
  <c r="H42" i="35"/>
  <c r="F42" i="35"/>
  <c r="X41" i="35"/>
  <c r="Y41" i="35" s="1"/>
  <c r="Z41" i="35" s="1"/>
  <c r="AA41" i="35" s="1"/>
  <c r="AB41" i="35" s="1"/>
  <c r="V41" i="35"/>
  <c r="U41" i="35"/>
  <c r="M41" i="35"/>
  <c r="K41" i="35"/>
  <c r="J41" i="35"/>
  <c r="H41" i="35"/>
  <c r="F41" i="35"/>
  <c r="X40" i="35"/>
  <c r="Y40" i="35" s="1"/>
  <c r="Z40" i="35" s="1"/>
  <c r="AA40" i="35" s="1"/>
  <c r="AB40" i="35" s="1"/>
  <c r="U40" i="35"/>
  <c r="V40" i="35" s="1"/>
  <c r="M40" i="35"/>
  <c r="K40" i="35"/>
  <c r="L44" i="35" s="1"/>
  <c r="J40" i="35"/>
  <c r="H40" i="35"/>
  <c r="F40" i="35"/>
  <c r="Y39" i="35"/>
  <c r="Z39" i="35" s="1"/>
  <c r="AA39" i="35" s="1"/>
  <c r="AB39" i="35" s="1"/>
  <c r="X39" i="35"/>
  <c r="V39" i="35"/>
  <c r="U39" i="35"/>
  <c r="M39" i="35"/>
  <c r="K39" i="35"/>
  <c r="J39" i="35"/>
  <c r="H39" i="35"/>
  <c r="F39" i="35"/>
  <c r="X38" i="35"/>
  <c r="Y38" i="35" s="1"/>
  <c r="Z38" i="35" s="1"/>
  <c r="U38" i="35"/>
  <c r="V38" i="35" s="1"/>
  <c r="M38" i="35"/>
  <c r="K38" i="35"/>
  <c r="J38" i="35"/>
  <c r="H38" i="35"/>
  <c r="F38" i="35"/>
  <c r="Y37" i="35"/>
  <c r="Z37" i="35" s="1"/>
  <c r="X37" i="35"/>
  <c r="U37" i="35"/>
  <c r="V37" i="35" s="1"/>
  <c r="AA37" i="35" s="1"/>
  <c r="AB37" i="35" s="1"/>
  <c r="M37" i="35"/>
  <c r="K37" i="35"/>
  <c r="J37" i="35"/>
  <c r="H37" i="35"/>
  <c r="F37" i="35"/>
  <c r="Z36" i="35"/>
  <c r="X36" i="35"/>
  <c r="Y36" i="35" s="1"/>
  <c r="U36" i="35"/>
  <c r="V36" i="35" s="1"/>
  <c r="AA36" i="35" s="1"/>
  <c r="AB36" i="35" s="1"/>
  <c r="M36" i="35"/>
  <c r="K36" i="35"/>
  <c r="J36" i="35"/>
  <c r="H36" i="35"/>
  <c r="F36" i="35"/>
  <c r="X35" i="35"/>
  <c r="Y35" i="35" s="1"/>
  <c r="Z35" i="35" s="1"/>
  <c r="U35" i="35"/>
  <c r="V35" i="35" s="1"/>
  <c r="AA35" i="35" s="1"/>
  <c r="AB35" i="35" s="1"/>
  <c r="M35" i="35"/>
  <c r="L35" i="35"/>
  <c r="K35" i="35"/>
  <c r="J35" i="35"/>
  <c r="H35" i="35"/>
  <c r="F35" i="35"/>
  <c r="X34" i="35"/>
  <c r="Y34" i="35" s="1"/>
  <c r="Z34" i="35" s="1"/>
  <c r="U34" i="35"/>
  <c r="V34" i="35" s="1"/>
  <c r="AA34" i="35" s="1"/>
  <c r="AB34" i="35" s="1"/>
  <c r="M34" i="35"/>
  <c r="L34" i="35"/>
  <c r="K34" i="35"/>
  <c r="J34" i="35"/>
  <c r="H34" i="35"/>
  <c r="F34" i="35"/>
  <c r="X33" i="35"/>
  <c r="Y33" i="35" s="1"/>
  <c r="Z33" i="35" s="1"/>
  <c r="U33" i="35"/>
  <c r="V33" i="35" s="1"/>
  <c r="AA33" i="35" s="1"/>
  <c r="AB33" i="35" s="1"/>
  <c r="M33" i="35"/>
  <c r="L33" i="35"/>
  <c r="K33" i="35"/>
  <c r="L36" i="35" s="1"/>
  <c r="J33" i="35"/>
  <c r="H33" i="35"/>
  <c r="F33" i="35"/>
  <c r="Y32" i="35"/>
  <c r="Z32" i="35" s="1"/>
  <c r="X32" i="35"/>
  <c r="U32" i="35"/>
  <c r="V32" i="35" s="1"/>
  <c r="AA32" i="35" s="1"/>
  <c r="AB32" i="35" s="1"/>
  <c r="M32" i="35"/>
  <c r="K32" i="35"/>
  <c r="J32" i="35"/>
  <c r="H32" i="35"/>
  <c r="F32" i="35"/>
  <c r="X31" i="35"/>
  <c r="Y31" i="35" s="1"/>
  <c r="Z31" i="35" s="1"/>
  <c r="U31" i="35"/>
  <c r="V31" i="35" s="1"/>
  <c r="AA31" i="35" s="1"/>
  <c r="AB31" i="35" s="1"/>
  <c r="M31" i="35"/>
  <c r="K31" i="35"/>
  <c r="L32" i="35" s="1"/>
  <c r="J31" i="35"/>
  <c r="H31" i="35"/>
  <c r="F31" i="35"/>
  <c r="X30" i="35"/>
  <c r="Y30" i="35" s="1"/>
  <c r="Z30" i="35" s="1"/>
  <c r="U30" i="35"/>
  <c r="V30" i="35" s="1"/>
  <c r="AA30" i="35" s="1"/>
  <c r="AB30" i="35" s="1"/>
  <c r="M30" i="35"/>
  <c r="K30" i="35"/>
  <c r="J30" i="35"/>
  <c r="H30" i="35"/>
  <c r="F30" i="35"/>
  <c r="X29" i="35"/>
  <c r="Y29" i="35" s="1"/>
  <c r="Z29" i="35" s="1"/>
  <c r="AA29" i="35" s="1"/>
  <c r="AB29" i="35" s="1"/>
  <c r="V29" i="35"/>
  <c r="U29" i="35"/>
  <c r="M29" i="35"/>
  <c r="K29" i="35"/>
  <c r="J29" i="35"/>
  <c r="H29" i="35"/>
  <c r="F29" i="35"/>
  <c r="X28" i="35"/>
  <c r="Y28" i="35" s="1"/>
  <c r="Z28" i="35" s="1"/>
  <c r="AA28" i="35" s="1"/>
  <c r="AB28" i="35" s="1"/>
  <c r="U28" i="35"/>
  <c r="V28" i="35" s="1"/>
  <c r="M28" i="35"/>
  <c r="K28" i="35"/>
  <c r="J28" i="35"/>
  <c r="H28" i="35"/>
  <c r="F28" i="35"/>
  <c r="Y27" i="35"/>
  <c r="Z27" i="35" s="1"/>
  <c r="AA27" i="35" s="1"/>
  <c r="AB27" i="35" s="1"/>
  <c r="X27" i="35"/>
  <c r="V27" i="35"/>
  <c r="U27" i="35"/>
  <c r="M27" i="35"/>
  <c r="K27" i="35"/>
  <c r="J27" i="35"/>
  <c r="H27" i="35"/>
  <c r="F27" i="35"/>
  <c r="X26" i="35"/>
  <c r="Y26" i="35" s="1"/>
  <c r="Z26" i="35" s="1"/>
  <c r="U26" i="35"/>
  <c r="V26" i="35" s="1"/>
  <c r="M26" i="35"/>
  <c r="K26" i="35"/>
  <c r="J26" i="35"/>
  <c r="H26" i="35"/>
  <c r="F26" i="35"/>
  <c r="Y25" i="35"/>
  <c r="Z25" i="35" s="1"/>
  <c r="X25" i="35"/>
  <c r="U25" i="35"/>
  <c r="V25" i="35" s="1"/>
  <c r="AA25" i="35" s="1"/>
  <c r="AB25" i="35" s="1"/>
  <c r="M25" i="35"/>
  <c r="K25" i="35"/>
  <c r="J25" i="35"/>
  <c r="H25" i="35"/>
  <c r="F25" i="35"/>
  <c r="Z24" i="35"/>
  <c r="X24" i="35"/>
  <c r="Y24" i="35" s="1"/>
  <c r="U24" i="35"/>
  <c r="V24" i="35" s="1"/>
  <c r="AA24" i="35" s="1"/>
  <c r="AB24" i="35" s="1"/>
  <c r="M24" i="35"/>
  <c r="K24" i="35"/>
  <c r="L28" i="35" s="1"/>
  <c r="J24" i="35"/>
  <c r="H24" i="35"/>
  <c r="F24" i="35"/>
  <c r="X23" i="35"/>
  <c r="Y23" i="35" s="1"/>
  <c r="Z23" i="35" s="1"/>
  <c r="U23" i="35"/>
  <c r="V23" i="35" s="1"/>
  <c r="AA23" i="35" s="1"/>
  <c r="AB23" i="35" s="1"/>
  <c r="M23" i="35"/>
  <c r="K23" i="35"/>
  <c r="J23" i="35"/>
  <c r="H23" i="35"/>
  <c r="F23" i="35"/>
  <c r="X22" i="35"/>
  <c r="Y22" i="35" s="1"/>
  <c r="Z22" i="35" s="1"/>
  <c r="U22" i="35"/>
  <c r="V22" i="35" s="1"/>
  <c r="AA22" i="35" s="1"/>
  <c r="AB22" i="35" s="1"/>
  <c r="M22" i="35"/>
  <c r="K22" i="35"/>
  <c r="L26" i="35" s="1"/>
  <c r="J22" i="35"/>
  <c r="H22" i="35"/>
  <c r="F22" i="35"/>
  <c r="X21" i="35"/>
  <c r="Y21" i="35" s="1"/>
  <c r="Z21" i="35" s="1"/>
  <c r="U21" i="35"/>
  <c r="V21" i="35" s="1"/>
  <c r="R21" i="35"/>
  <c r="S21" i="35" s="1"/>
  <c r="Q21" i="35" s="1"/>
  <c r="M21" i="35"/>
  <c r="K21" i="35"/>
  <c r="L25" i="35" s="1"/>
  <c r="J21" i="35"/>
  <c r="H21" i="35"/>
  <c r="F21" i="35"/>
  <c r="X20" i="35"/>
  <c r="Y20" i="35" s="1"/>
  <c r="Z20" i="35" s="1"/>
  <c r="U20" i="35"/>
  <c r="V20" i="35" s="1"/>
  <c r="M20" i="35"/>
  <c r="K20" i="35"/>
  <c r="L24" i="35" s="1"/>
  <c r="J20" i="35"/>
  <c r="H20" i="35"/>
  <c r="F20" i="35"/>
  <c r="X19" i="35"/>
  <c r="Y19" i="35" s="1"/>
  <c r="Z19" i="35" s="1"/>
  <c r="U19" i="35"/>
  <c r="V19" i="35" s="1"/>
  <c r="M19" i="35"/>
  <c r="K19" i="35"/>
  <c r="L23" i="35" s="1"/>
  <c r="J19" i="35"/>
  <c r="H19" i="35"/>
  <c r="F19" i="35"/>
  <c r="X18" i="35"/>
  <c r="Y18" i="35" s="1"/>
  <c r="Z18" i="35" s="1"/>
  <c r="V18" i="35"/>
  <c r="U18" i="35"/>
  <c r="O18" i="35"/>
  <c r="M18" i="35"/>
  <c r="K18" i="35"/>
  <c r="J18" i="35"/>
  <c r="H18" i="35"/>
  <c r="F18" i="35"/>
  <c r="Y17" i="35"/>
  <c r="Z17" i="35" s="1"/>
  <c r="X17" i="35"/>
  <c r="U17" i="35"/>
  <c r="V17" i="35" s="1"/>
  <c r="Q17" i="35"/>
  <c r="M17" i="35"/>
  <c r="K17" i="35"/>
  <c r="J17" i="35"/>
  <c r="H17" i="35"/>
  <c r="F17" i="35"/>
  <c r="Z16" i="35"/>
  <c r="Y16" i="35"/>
  <c r="X16" i="35"/>
  <c r="U16" i="35"/>
  <c r="V16" i="35" s="1"/>
  <c r="AA16" i="35" s="1"/>
  <c r="AB16" i="35" s="1"/>
  <c r="Q16" i="35"/>
  <c r="R16" i="35" s="1"/>
  <c r="O16" i="35"/>
  <c r="M16" i="35"/>
  <c r="K16" i="35"/>
  <c r="L20" i="35" s="1"/>
  <c r="J16" i="35"/>
  <c r="H16" i="35"/>
  <c r="F16" i="35"/>
  <c r="Z15" i="35"/>
  <c r="X15" i="35"/>
  <c r="Y15" i="35" s="1"/>
  <c r="U15" i="35"/>
  <c r="V15" i="35" s="1"/>
  <c r="AA15" i="35" s="1"/>
  <c r="AB15" i="35" s="1"/>
  <c r="Q15" i="35"/>
  <c r="R15" i="35" s="1"/>
  <c r="O15" i="35"/>
  <c r="M15" i="35"/>
  <c r="K15" i="35"/>
  <c r="J15" i="35"/>
  <c r="H15" i="35"/>
  <c r="F15" i="35"/>
  <c r="X14" i="35"/>
  <c r="Y14" i="35" s="1"/>
  <c r="Z14" i="35" s="1"/>
  <c r="U14" i="35"/>
  <c r="V14" i="35" s="1"/>
  <c r="Q14" i="35"/>
  <c r="M14" i="35"/>
  <c r="K14" i="35"/>
  <c r="J14" i="35"/>
  <c r="H14" i="35"/>
  <c r="F14" i="35"/>
  <c r="X13" i="35"/>
  <c r="Y13" i="35" s="1"/>
  <c r="Z13" i="35" s="1"/>
  <c r="AA13" i="35" s="1"/>
  <c r="AB13" i="35" s="1"/>
  <c r="V13" i="35"/>
  <c r="U13" i="35"/>
  <c r="R13" i="35"/>
  <c r="M13" i="35"/>
  <c r="K13" i="35"/>
  <c r="L17" i="35" s="1"/>
  <c r="J13" i="35"/>
  <c r="H13" i="35"/>
  <c r="F13" i="35"/>
  <c r="X12" i="35"/>
  <c r="Y12" i="35" s="1"/>
  <c r="Z12" i="35" s="1"/>
  <c r="U12" i="35"/>
  <c r="V12" i="35" s="1"/>
  <c r="Q12" i="35"/>
  <c r="M12" i="35"/>
  <c r="K12" i="35"/>
  <c r="L16" i="35" s="1"/>
  <c r="J12" i="35"/>
  <c r="H12" i="35"/>
  <c r="F12" i="35"/>
  <c r="X11" i="35"/>
  <c r="Y11" i="35" s="1"/>
  <c r="Z11" i="35" s="1"/>
  <c r="U11" i="35"/>
  <c r="V11" i="35" s="1"/>
  <c r="AA11" i="35" s="1"/>
  <c r="AB11" i="35" s="1"/>
  <c r="Q11" i="35"/>
  <c r="M11" i="35"/>
  <c r="K11" i="35"/>
  <c r="L15" i="35" s="1"/>
  <c r="J11" i="35"/>
  <c r="H11" i="35"/>
  <c r="F11" i="35"/>
  <c r="X10" i="35"/>
  <c r="Y10" i="35" s="1"/>
  <c r="Z10" i="35" s="1"/>
  <c r="V10" i="35"/>
  <c r="U10" i="35"/>
  <c r="M10" i="35"/>
  <c r="K10" i="35"/>
  <c r="J10" i="35"/>
  <c r="H10" i="35"/>
  <c r="F10" i="35"/>
  <c r="X9" i="35"/>
  <c r="Y9" i="35" s="1"/>
  <c r="Z9" i="35" s="1"/>
  <c r="U9" i="35"/>
  <c r="V9" i="35" s="1"/>
  <c r="AA9" i="35" s="1"/>
  <c r="AB9" i="35" s="1"/>
  <c r="M9" i="35"/>
  <c r="K9" i="35"/>
  <c r="J9" i="35"/>
  <c r="H9" i="35"/>
  <c r="F9" i="35"/>
  <c r="X8" i="35"/>
  <c r="Y8" i="35" s="1"/>
  <c r="Z8" i="35" s="1"/>
  <c r="U8" i="35"/>
  <c r="V8" i="35" s="1"/>
  <c r="AA8" i="35" s="1"/>
  <c r="AB8" i="35" s="1"/>
  <c r="M8" i="35"/>
  <c r="K8" i="35"/>
  <c r="J8" i="35"/>
  <c r="H8" i="35"/>
  <c r="F8" i="35"/>
  <c r="X7" i="35"/>
  <c r="Y7" i="35" s="1"/>
  <c r="Z7" i="35" s="1"/>
  <c r="U7" i="35"/>
  <c r="V7" i="35" s="1"/>
  <c r="M7" i="35"/>
  <c r="K7" i="35"/>
  <c r="J7" i="35"/>
  <c r="H7" i="35"/>
  <c r="F7" i="35"/>
  <c r="X6" i="35"/>
  <c r="Y6" i="35" s="1"/>
  <c r="Z6" i="35" s="1"/>
  <c r="AA6" i="35" s="1"/>
  <c r="AB6" i="35" s="1"/>
  <c r="V6" i="35"/>
  <c r="U6" i="35"/>
  <c r="Q6" i="35"/>
  <c r="M6" i="35"/>
  <c r="K6" i="35"/>
  <c r="J6" i="35"/>
  <c r="H6" i="35"/>
  <c r="F6" i="35"/>
  <c r="X5" i="35"/>
  <c r="Y5" i="35" s="1"/>
  <c r="Z5" i="35" s="1"/>
  <c r="U5" i="35"/>
  <c r="V5" i="35" s="1"/>
  <c r="AA5" i="35" s="1"/>
  <c r="AB5" i="35" s="1"/>
  <c r="Q5" i="35"/>
  <c r="M5" i="35"/>
  <c r="K5" i="35"/>
  <c r="L9" i="35" s="1"/>
  <c r="J5" i="35"/>
  <c r="H5" i="35"/>
  <c r="F5" i="35"/>
  <c r="Y4" i="35"/>
  <c r="Z4" i="35" s="1"/>
  <c r="X4" i="35"/>
  <c r="V4" i="35"/>
  <c r="AA4" i="35" s="1"/>
  <c r="AB4" i="35" s="1"/>
  <c r="U4" i="35"/>
  <c r="Q4" i="35"/>
  <c r="O4" i="35"/>
  <c r="M4" i="35"/>
  <c r="K4" i="35"/>
  <c r="L8" i="35" s="1"/>
  <c r="J4" i="35"/>
  <c r="H4" i="35"/>
  <c r="F4" i="35"/>
  <c r="Y3" i="35"/>
  <c r="Z3" i="35" s="1"/>
  <c r="X3" i="35"/>
  <c r="U3" i="35"/>
  <c r="V3" i="35" s="1"/>
  <c r="Q3" i="35"/>
  <c r="O3" i="35"/>
  <c r="M3" i="35"/>
  <c r="K3" i="35"/>
  <c r="L7" i="35" s="1"/>
  <c r="J3" i="35"/>
  <c r="H3" i="35"/>
  <c r="F3" i="35"/>
  <c r="Z2" i="35"/>
  <c r="X2" i="35"/>
  <c r="Y2" i="35" s="1"/>
  <c r="U2" i="35"/>
  <c r="V2" i="35" s="1"/>
  <c r="AA2" i="35" s="1"/>
  <c r="AB2" i="35" s="1"/>
  <c r="Q2" i="35"/>
  <c r="M2" i="35"/>
  <c r="H2" i="35"/>
  <c r="F2" i="35"/>
  <c r="Q1" i="35"/>
  <c r="Z97" i="34"/>
  <c r="X97" i="34"/>
  <c r="Y97" i="34" s="1"/>
  <c r="U97" i="34"/>
  <c r="V97" i="34" s="1"/>
  <c r="AA97" i="34" s="1"/>
  <c r="AB97" i="34" s="1"/>
  <c r="M97" i="34"/>
  <c r="L97" i="34"/>
  <c r="K97" i="34"/>
  <c r="J97" i="34"/>
  <c r="I97" i="34"/>
  <c r="G97" i="34"/>
  <c r="C97" i="34"/>
  <c r="X96" i="34"/>
  <c r="Y96" i="34" s="1"/>
  <c r="Z96" i="34" s="1"/>
  <c r="U96" i="34"/>
  <c r="V96" i="34" s="1"/>
  <c r="AA96" i="34" s="1"/>
  <c r="AB96" i="34" s="1"/>
  <c r="M96" i="34"/>
  <c r="L96" i="34"/>
  <c r="K96" i="34"/>
  <c r="J96" i="34"/>
  <c r="I96" i="34"/>
  <c r="G96" i="34"/>
  <c r="C96" i="34"/>
  <c r="Y95" i="34"/>
  <c r="Z95" i="34" s="1"/>
  <c r="X95" i="34"/>
  <c r="V95" i="34"/>
  <c r="U95" i="34"/>
  <c r="M95" i="34"/>
  <c r="L95" i="34"/>
  <c r="K95" i="34"/>
  <c r="J95" i="34"/>
  <c r="I95" i="34"/>
  <c r="G95" i="34"/>
  <c r="C95" i="34"/>
  <c r="Y94" i="34"/>
  <c r="Z94" i="34" s="1"/>
  <c r="X94" i="34"/>
  <c r="V94" i="34"/>
  <c r="U94" i="34"/>
  <c r="M94" i="34"/>
  <c r="L94" i="34"/>
  <c r="K94" i="34"/>
  <c r="J94" i="34"/>
  <c r="I94" i="34"/>
  <c r="G94" i="34"/>
  <c r="C94" i="34"/>
  <c r="Y93" i="34"/>
  <c r="Z93" i="34" s="1"/>
  <c r="X93" i="34"/>
  <c r="U93" i="34"/>
  <c r="V93" i="34" s="1"/>
  <c r="M93" i="34"/>
  <c r="K93" i="34"/>
  <c r="J93" i="34"/>
  <c r="I93" i="34"/>
  <c r="G93" i="34"/>
  <c r="C93" i="34"/>
  <c r="X92" i="34"/>
  <c r="Y92" i="34" s="1"/>
  <c r="Z92" i="34" s="1"/>
  <c r="AA92" i="34" s="1"/>
  <c r="AB92" i="34" s="1"/>
  <c r="U92" i="34"/>
  <c r="V92" i="34" s="1"/>
  <c r="M92" i="34"/>
  <c r="K92" i="34"/>
  <c r="J92" i="34"/>
  <c r="I92" i="34"/>
  <c r="G92" i="34"/>
  <c r="C92" i="34"/>
  <c r="X91" i="34"/>
  <c r="Y91" i="34" s="1"/>
  <c r="Z91" i="34" s="1"/>
  <c r="U91" i="34"/>
  <c r="V91" i="34" s="1"/>
  <c r="AA91" i="34" s="1"/>
  <c r="AB91" i="34" s="1"/>
  <c r="M91" i="34"/>
  <c r="K91" i="34"/>
  <c r="J91" i="34"/>
  <c r="I91" i="34"/>
  <c r="G91" i="34"/>
  <c r="C91" i="34"/>
  <c r="Z90" i="34"/>
  <c r="X90" i="34"/>
  <c r="Y90" i="34" s="1"/>
  <c r="U90" i="34"/>
  <c r="V90" i="34" s="1"/>
  <c r="AA90" i="34" s="1"/>
  <c r="AB90" i="34" s="1"/>
  <c r="M90" i="34"/>
  <c r="K90" i="34"/>
  <c r="J90" i="34"/>
  <c r="I90" i="34"/>
  <c r="G90" i="34"/>
  <c r="C90" i="34"/>
  <c r="X89" i="34"/>
  <c r="Y89" i="34" s="1"/>
  <c r="Z89" i="34" s="1"/>
  <c r="V89" i="34"/>
  <c r="U89" i="34"/>
  <c r="M89" i="34"/>
  <c r="K89" i="34"/>
  <c r="L93" i="34" s="1"/>
  <c r="J89" i="34"/>
  <c r="I89" i="34"/>
  <c r="G89" i="34"/>
  <c r="C89" i="34"/>
  <c r="Y88" i="34"/>
  <c r="Z88" i="34" s="1"/>
  <c r="X88" i="34"/>
  <c r="U88" i="34"/>
  <c r="V88" i="34" s="1"/>
  <c r="AA88" i="34" s="1"/>
  <c r="AB88" i="34" s="1"/>
  <c r="M88" i="34"/>
  <c r="K88" i="34"/>
  <c r="J88" i="34"/>
  <c r="I88" i="34"/>
  <c r="G88" i="34"/>
  <c r="C88" i="34"/>
  <c r="X87" i="34"/>
  <c r="Y87" i="34" s="1"/>
  <c r="Z87" i="34" s="1"/>
  <c r="AA87" i="34" s="1"/>
  <c r="AB87" i="34" s="1"/>
  <c r="V87" i="34"/>
  <c r="U87" i="34"/>
  <c r="M87" i="34"/>
  <c r="K87" i="34"/>
  <c r="J87" i="34"/>
  <c r="I87" i="34"/>
  <c r="G87" i="34"/>
  <c r="C87" i="34"/>
  <c r="Y86" i="34"/>
  <c r="Z86" i="34" s="1"/>
  <c r="X86" i="34"/>
  <c r="U86" i="34"/>
  <c r="V86" i="34" s="1"/>
  <c r="AA86" i="34" s="1"/>
  <c r="AB86" i="34" s="1"/>
  <c r="M86" i="34"/>
  <c r="L86" i="34"/>
  <c r="K86" i="34"/>
  <c r="L90" i="34" s="1"/>
  <c r="J86" i="34"/>
  <c r="I86" i="34"/>
  <c r="G86" i="34"/>
  <c r="C86" i="34"/>
  <c r="Z85" i="34"/>
  <c r="X85" i="34"/>
  <c r="Y85" i="34" s="1"/>
  <c r="U85" i="34"/>
  <c r="V85" i="34" s="1"/>
  <c r="AA85" i="34" s="1"/>
  <c r="AB85" i="34" s="1"/>
  <c r="M85" i="34"/>
  <c r="L85" i="34"/>
  <c r="K85" i="34"/>
  <c r="L89" i="34" s="1"/>
  <c r="J85" i="34"/>
  <c r="I85" i="34"/>
  <c r="G85" i="34"/>
  <c r="C85" i="34"/>
  <c r="X84" i="34"/>
  <c r="Y84" i="34" s="1"/>
  <c r="Z84" i="34" s="1"/>
  <c r="U84" i="34"/>
  <c r="V84" i="34" s="1"/>
  <c r="M84" i="34"/>
  <c r="L84" i="34"/>
  <c r="K84" i="34"/>
  <c r="L88" i="34" s="1"/>
  <c r="J84" i="34"/>
  <c r="I84" i="34"/>
  <c r="G84" i="34"/>
  <c r="C84" i="34"/>
  <c r="Y83" i="34"/>
  <c r="Z83" i="34" s="1"/>
  <c r="X83" i="34"/>
  <c r="V83" i="34"/>
  <c r="U83" i="34"/>
  <c r="M83" i="34"/>
  <c r="L83" i="34"/>
  <c r="K83" i="34"/>
  <c r="L87" i="34" s="1"/>
  <c r="J83" i="34"/>
  <c r="I83" i="34"/>
  <c r="G83" i="34"/>
  <c r="C83" i="34"/>
  <c r="Y82" i="34"/>
  <c r="Z82" i="34" s="1"/>
  <c r="X82" i="34"/>
  <c r="V82" i="34"/>
  <c r="U82" i="34"/>
  <c r="M82" i="34"/>
  <c r="L82" i="34"/>
  <c r="K82" i="34"/>
  <c r="J82" i="34"/>
  <c r="I82" i="34"/>
  <c r="G82" i="34"/>
  <c r="C82" i="34"/>
  <c r="Y81" i="34"/>
  <c r="Z81" i="34" s="1"/>
  <c r="X81" i="34"/>
  <c r="U81" i="34"/>
  <c r="V81" i="34" s="1"/>
  <c r="AA81" i="34" s="1"/>
  <c r="AB81" i="34" s="1"/>
  <c r="M81" i="34"/>
  <c r="K81" i="34"/>
  <c r="J81" i="34"/>
  <c r="I81" i="34"/>
  <c r="G81" i="34"/>
  <c r="C81" i="34"/>
  <c r="X80" i="34"/>
  <c r="Y80" i="34" s="1"/>
  <c r="Z80" i="34" s="1"/>
  <c r="AA80" i="34" s="1"/>
  <c r="AB80" i="34" s="1"/>
  <c r="U80" i="34"/>
  <c r="V80" i="34" s="1"/>
  <c r="M80" i="34"/>
  <c r="K80" i="34"/>
  <c r="J80" i="34"/>
  <c r="I80" i="34"/>
  <c r="G80" i="34"/>
  <c r="C80" i="34"/>
  <c r="X79" i="34"/>
  <c r="Y79" i="34" s="1"/>
  <c r="Z79" i="34" s="1"/>
  <c r="U79" i="34"/>
  <c r="V79" i="34" s="1"/>
  <c r="AA79" i="34" s="1"/>
  <c r="AB79" i="34" s="1"/>
  <c r="M79" i="34"/>
  <c r="K79" i="34"/>
  <c r="J79" i="34"/>
  <c r="I79" i="34"/>
  <c r="G79" i="34"/>
  <c r="C79" i="34"/>
  <c r="Z78" i="34"/>
  <c r="X78" i="34"/>
  <c r="Y78" i="34" s="1"/>
  <c r="U78" i="34"/>
  <c r="V78" i="34" s="1"/>
  <c r="AA78" i="34" s="1"/>
  <c r="AB78" i="34" s="1"/>
  <c r="M78" i="34"/>
  <c r="K78" i="34"/>
  <c r="J78" i="34"/>
  <c r="I78" i="34"/>
  <c r="G78" i="34"/>
  <c r="C78" i="34"/>
  <c r="X77" i="34"/>
  <c r="Y77" i="34" s="1"/>
  <c r="Z77" i="34" s="1"/>
  <c r="V77" i="34"/>
  <c r="U77" i="34"/>
  <c r="M77" i="34"/>
  <c r="K77" i="34"/>
  <c r="L81" i="34" s="1"/>
  <c r="J77" i="34"/>
  <c r="I77" i="34"/>
  <c r="G77" i="34"/>
  <c r="C77" i="34"/>
  <c r="Y76" i="34"/>
  <c r="Z76" i="34" s="1"/>
  <c r="X76" i="34"/>
  <c r="U76" i="34"/>
  <c r="V76" i="34" s="1"/>
  <c r="M76" i="34"/>
  <c r="K76" i="34"/>
  <c r="J76" i="34"/>
  <c r="I76" i="34"/>
  <c r="G76" i="34"/>
  <c r="C76" i="34"/>
  <c r="X75" i="34"/>
  <c r="Y75" i="34" s="1"/>
  <c r="Z75" i="34" s="1"/>
  <c r="AA75" i="34" s="1"/>
  <c r="AB75" i="34" s="1"/>
  <c r="V75" i="34"/>
  <c r="U75" i="34"/>
  <c r="M75" i="34"/>
  <c r="K75" i="34"/>
  <c r="J75" i="34"/>
  <c r="I75" i="34"/>
  <c r="G75" i="34"/>
  <c r="C75" i="34"/>
  <c r="Y74" i="34"/>
  <c r="Z74" i="34" s="1"/>
  <c r="X74" i="34"/>
  <c r="U74" i="34"/>
  <c r="V74" i="34" s="1"/>
  <c r="M74" i="34"/>
  <c r="L74" i="34"/>
  <c r="K74" i="34"/>
  <c r="L78" i="34" s="1"/>
  <c r="J74" i="34"/>
  <c r="I74" i="34"/>
  <c r="G74" i="34"/>
  <c r="C74" i="34"/>
  <c r="Z73" i="34"/>
  <c r="X73" i="34"/>
  <c r="Y73" i="34" s="1"/>
  <c r="U73" i="34"/>
  <c r="V73" i="34" s="1"/>
  <c r="AA73" i="34" s="1"/>
  <c r="AB73" i="34" s="1"/>
  <c r="M73" i="34"/>
  <c r="L73" i="34"/>
  <c r="K73" i="34"/>
  <c r="L77" i="34" s="1"/>
  <c r="J73" i="34"/>
  <c r="I73" i="34"/>
  <c r="G73" i="34"/>
  <c r="C73" i="34"/>
  <c r="X72" i="34"/>
  <c r="Y72" i="34" s="1"/>
  <c r="Z72" i="34" s="1"/>
  <c r="U72" i="34"/>
  <c r="V72" i="34" s="1"/>
  <c r="AA72" i="34" s="1"/>
  <c r="AB72" i="34" s="1"/>
  <c r="M72" i="34"/>
  <c r="L72" i="34"/>
  <c r="K72" i="34"/>
  <c r="L76" i="34" s="1"/>
  <c r="J72" i="34"/>
  <c r="I72" i="34"/>
  <c r="G72" i="34"/>
  <c r="C72" i="34"/>
  <c r="Y71" i="34"/>
  <c r="Z71" i="34" s="1"/>
  <c r="X71" i="34"/>
  <c r="V71" i="34"/>
  <c r="U71" i="34"/>
  <c r="M71" i="34"/>
  <c r="L71" i="34"/>
  <c r="K71" i="34"/>
  <c r="L75" i="34" s="1"/>
  <c r="J71" i="34"/>
  <c r="I71" i="34"/>
  <c r="G71" i="34"/>
  <c r="C71" i="34"/>
  <c r="Y70" i="34"/>
  <c r="Z70" i="34" s="1"/>
  <c r="X70" i="34"/>
  <c r="V70" i="34"/>
  <c r="AA70" i="34" s="1"/>
  <c r="AB70" i="34" s="1"/>
  <c r="U70" i="34"/>
  <c r="M70" i="34"/>
  <c r="L70" i="34"/>
  <c r="K70" i="34"/>
  <c r="J70" i="34"/>
  <c r="I70" i="34"/>
  <c r="G70" i="34"/>
  <c r="C70" i="34"/>
  <c r="Y69" i="34"/>
  <c r="Z69" i="34" s="1"/>
  <c r="X69" i="34"/>
  <c r="U69" i="34"/>
  <c r="V69" i="34" s="1"/>
  <c r="M69" i="34"/>
  <c r="K69" i="34"/>
  <c r="J69" i="34"/>
  <c r="I69" i="34"/>
  <c r="G69" i="34"/>
  <c r="C69" i="34"/>
  <c r="AA68" i="34"/>
  <c r="AB68" i="34" s="1"/>
  <c r="X68" i="34"/>
  <c r="Y68" i="34" s="1"/>
  <c r="Z68" i="34" s="1"/>
  <c r="U68" i="34"/>
  <c r="V68" i="34" s="1"/>
  <c r="M68" i="34"/>
  <c r="K68" i="34"/>
  <c r="J68" i="34"/>
  <c r="I68" i="34"/>
  <c r="G68" i="34"/>
  <c r="C68" i="34"/>
  <c r="AB67" i="34"/>
  <c r="X67" i="34"/>
  <c r="Y67" i="34" s="1"/>
  <c r="Z67" i="34" s="1"/>
  <c r="U67" i="34"/>
  <c r="V67" i="34" s="1"/>
  <c r="AA67" i="34" s="1"/>
  <c r="M67" i="34"/>
  <c r="K67" i="34"/>
  <c r="J67" i="34"/>
  <c r="I67" i="34"/>
  <c r="G67" i="34"/>
  <c r="C67" i="34"/>
  <c r="Z66" i="34"/>
  <c r="X66" i="34"/>
  <c r="Y66" i="34" s="1"/>
  <c r="U66" i="34"/>
  <c r="V66" i="34" s="1"/>
  <c r="AA66" i="34" s="1"/>
  <c r="AB66" i="34" s="1"/>
  <c r="M66" i="34"/>
  <c r="K66" i="34"/>
  <c r="J66" i="34"/>
  <c r="I66" i="34"/>
  <c r="G66" i="34"/>
  <c r="C66" i="34"/>
  <c r="X65" i="34"/>
  <c r="Y65" i="34" s="1"/>
  <c r="Z65" i="34" s="1"/>
  <c r="V65" i="34"/>
  <c r="U65" i="34"/>
  <c r="M65" i="34"/>
  <c r="K65" i="34"/>
  <c r="L69" i="34" s="1"/>
  <c r="J65" i="34"/>
  <c r="I65" i="34"/>
  <c r="G65" i="34"/>
  <c r="C65" i="34"/>
  <c r="Y64" i="34"/>
  <c r="Z64" i="34" s="1"/>
  <c r="X64" i="34"/>
  <c r="U64" i="34"/>
  <c r="V64" i="34" s="1"/>
  <c r="AA64" i="34" s="1"/>
  <c r="AB64" i="34" s="1"/>
  <c r="M64" i="34"/>
  <c r="K64" i="34"/>
  <c r="J64" i="34"/>
  <c r="I64" i="34"/>
  <c r="G64" i="34"/>
  <c r="C64" i="34"/>
  <c r="X63" i="34"/>
  <c r="Y63" i="34" s="1"/>
  <c r="Z63" i="34" s="1"/>
  <c r="AA63" i="34" s="1"/>
  <c r="AB63" i="34" s="1"/>
  <c r="V63" i="34"/>
  <c r="U63" i="34"/>
  <c r="M63" i="34"/>
  <c r="K63" i="34"/>
  <c r="L67" i="34" s="1"/>
  <c r="J63" i="34"/>
  <c r="I63" i="34"/>
  <c r="G63" i="34"/>
  <c r="C63" i="34"/>
  <c r="Y62" i="34"/>
  <c r="Z62" i="34" s="1"/>
  <c r="X62" i="34"/>
  <c r="V62" i="34"/>
  <c r="U62" i="34"/>
  <c r="M62" i="34"/>
  <c r="K62" i="34"/>
  <c r="J62" i="34"/>
  <c r="I62" i="34"/>
  <c r="G62" i="34"/>
  <c r="C62" i="34"/>
  <c r="Y61" i="34"/>
  <c r="Z61" i="34" s="1"/>
  <c r="X61" i="34"/>
  <c r="V61" i="34"/>
  <c r="U61" i="34"/>
  <c r="M61" i="34"/>
  <c r="K61" i="34"/>
  <c r="L65" i="34" s="1"/>
  <c r="J61" i="34"/>
  <c r="I61" i="34"/>
  <c r="G61" i="34"/>
  <c r="C61" i="34"/>
  <c r="Y60" i="34"/>
  <c r="Z60" i="34" s="1"/>
  <c r="X60" i="34"/>
  <c r="U60" i="34"/>
  <c r="V60" i="34" s="1"/>
  <c r="AA60" i="34" s="1"/>
  <c r="AB60" i="34" s="1"/>
  <c r="M60" i="34"/>
  <c r="K60" i="34"/>
  <c r="J60" i="34"/>
  <c r="I60" i="34"/>
  <c r="G60" i="34"/>
  <c r="C60" i="34"/>
  <c r="AA59" i="34"/>
  <c r="AB59" i="34" s="1"/>
  <c r="X59" i="34"/>
  <c r="Y59" i="34" s="1"/>
  <c r="Z59" i="34" s="1"/>
  <c r="V59" i="34"/>
  <c r="U59" i="34"/>
  <c r="M59" i="34"/>
  <c r="K59" i="34"/>
  <c r="J59" i="34"/>
  <c r="I59" i="34"/>
  <c r="G59" i="34"/>
  <c r="C59" i="34"/>
  <c r="Y58" i="34"/>
  <c r="Z58" i="34" s="1"/>
  <c r="X58" i="34"/>
  <c r="U58" i="34"/>
  <c r="V58" i="34" s="1"/>
  <c r="M58" i="34"/>
  <c r="K58" i="34"/>
  <c r="J58" i="34"/>
  <c r="I58" i="34"/>
  <c r="G58" i="34"/>
  <c r="C58" i="34"/>
  <c r="X57" i="34"/>
  <c r="Y57" i="34" s="1"/>
  <c r="Z57" i="34" s="1"/>
  <c r="AA57" i="34" s="1"/>
  <c r="AB57" i="34" s="1"/>
  <c r="V57" i="34"/>
  <c r="U57" i="34"/>
  <c r="M57" i="34"/>
  <c r="K57" i="34"/>
  <c r="L61" i="34" s="1"/>
  <c r="J57" i="34"/>
  <c r="I57" i="34"/>
  <c r="G57" i="34"/>
  <c r="C57" i="34"/>
  <c r="Y56" i="34"/>
  <c r="Z56" i="34" s="1"/>
  <c r="X56" i="34"/>
  <c r="V56" i="34"/>
  <c r="AA56" i="34" s="1"/>
  <c r="AB56" i="34" s="1"/>
  <c r="U56" i="34"/>
  <c r="M56" i="34"/>
  <c r="K56" i="34"/>
  <c r="J56" i="34"/>
  <c r="I56" i="34"/>
  <c r="G56" i="34"/>
  <c r="C56" i="34"/>
  <c r="Y55" i="34"/>
  <c r="Z55" i="34" s="1"/>
  <c r="X55" i="34"/>
  <c r="V55" i="34"/>
  <c r="U55" i="34"/>
  <c r="M55" i="34"/>
  <c r="K55" i="34"/>
  <c r="J55" i="34"/>
  <c r="C55" i="34"/>
  <c r="Y54" i="34"/>
  <c r="Z54" i="34" s="1"/>
  <c r="X54" i="34"/>
  <c r="V54" i="34"/>
  <c r="U54" i="34"/>
  <c r="M54" i="34"/>
  <c r="K54" i="34"/>
  <c r="J54" i="34"/>
  <c r="H54" i="34"/>
  <c r="F54" i="34"/>
  <c r="C54" i="34"/>
  <c r="Y53" i="34"/>
  <c r="Z53" i="34" s="1"/>
  <c r="X53" i="34"/>
  <c r="U53" i="34"/>
  <c r="V53" i="34" s="1"/>
  <c r="M53" i="34"/>
  <c r="K53" i="34"/>
  <c r="J53" i="34"/>
  <c r="H53" i="34"/>
  <c r="F53" i="34"/>
  <c r="C53" i="34"/>
  <c r="X52" i="34"/>
  <c r="Y52" i="34" s="1"/>
  <c r="Z52" i="34" s="1"/>
  <c r="AA52" i="34" s="1"/>
  <c r="AB52" i="34" s="1"/>
  <c r="V52" i="34"/>
  <c r="U52" i="34"/>
  <c r="M52" i="34"/>
  <c r="K52" i="34"/>
  <c r="L55" i="34" s="1"/>
  <c r="J52" i="34"/>
  <c r="H52" i="34"/>
  <c r="F52" i="34"/>
  <c r="C52" i="34"/>
  <c r="Y51" i="34"/>
  <c r="Z51" i="34" s="1"/>
  <c r="X51" i="34"/>
  <c r="U51" i="34"/>
  <c r="V51" i="34" s="1"/>
  <c r="AA51" i="34" s="1"/>
  <c r="AB51" i="34" s="1"/>
  <c r="M51" i="34"/>
  <c r="K51" i="34"/>
  <c r="J51" i="34"/>
  <c r="H51" i="34"/>
  <c r="F51" i="34"/>
  <c r="C51" i="34"/>
  <c r="X50" i="34"/>
  <c r="Y50" i="34" s="1"/>
  <c r="Z50" i="34" s="1"/>
  <c r="AA50" i="34" s="1"/>
  <c r="AB50" i="34" s="1"/>
  <c r="V50" i="34"/>
  <c r="U50" i="34"/>
  <c r="M50" i="34"/>
  <c r="K50" i="34"/>
  <c r="L54" i="34" s="1"/>
  <c r="J50" i="34"/>
  <c r="H50" i="34"/>
  <c r="F50" i="34"/>
  <c r="C50" i="34"/>
  <c r="Y49" i="34"/>
  <c r="Z49" i="34" s="1"/>
  <c r="X49" i="34"/>
  <c r="V49" i="34"/>
  <c r="AA49" i="34" s="1"/>
  <c r="AB49" i="34" s="1"/>
  <c r="U49" i="34"/>
  <c r="M49" i="34"/>
  <c r="K49" i="34"/>
  <c r="L53" i="34" s="1"/>
  <c r="J49" i="34"/>
  <c r="H49" i="34"/>
  <c r="F49" i="34"/>
  <c r="C49" i="34"/>
  <c r="Y48" i="34"/>
  <c r="Z48" i="34" s="1"/>
  <c r="X48" i="34"/>
  <c r="V48" i="34"/>
  <c r="U48" i="34"/>
  <c r="M48" i="34"/>
  <c r="K48" i="34"/>
  <c r="L52" i="34" s="1"/>
  <c r="J48" i="34"/>
  <c r="H48" i="34"/>
  <c r="F48" i="34"/>
  <c r="C48" i="34"/>
  <c r="Y47" i="34"/>
  <c r="Z47" i="34" s="1"/>
  <c r="X47" i="34"/>
  <c r="U47" i="34"/>
  <c r="V47" i="34" s="1"/>
  <c r="M47" i="34"/>
  <c r="K47" i="34"/>
  <c r="J47" i="34"/>
  <c r="H47" i="34"/>
  <c r="F47" i="34"/>
  <c r="C47" i="34"/>
  <c r="AA46" i="34"/>
  <c r="AB46" i="34" s="1"/>
  <c r="X46" i="34"/>
  <c r="Y46" i="34" s="1"/>
  <c r="Z46" i="34" s="1"/>
  <c r="V46" i="34"/>
  <c r="U46" i="34"/>
  <c r="M46" i="34"/>
  <c r="K46" i="34"/>
  <c r="L50" i="34" s="1"/>
  <c r="J46" i="34"/>
  <c r="H46" i="34"/>
  <c r="F46" i="34"/>
  <c r="C46" i="34"/>
  <c r="Y45" i="34"/>
  <c r="Z45" i="34" s="1"/>
  <c r="X45" i="34"/>
  <c r="U45" i="34"/>
  <c r="V45" i="34" s="1"/>
  <c r="AA45" i="34" s="1"/>
  <c r="AB45" i="34" s="1"/>
  <c r="M45" i="34"/>
  <c r="K45" i="34"/>
  <c r="J45" i="34"/>
  <c r="H45" i="34"/>
  <c r="F45" i="34"/>
  <c r="C45" i="34"/>
  <c r="X44" i="34"/>
  <c r="Y44" i="34" s="1"/>
  <c r="Z44" i="34" s="1"/>
  <c r="AA44" i="34" s="1"/>
  <c r="AB44" i="34" s="1"/>
  <c r="V44" i="34"/>
  <c r="U44" i="34"/>
  <c r="M44" i="34"/>
  <c r="K44" i="34"/>
  <c r="L48" i="34" s="1"/>
  <c r="J44" i="34"/>
  <c r="H44" i="34"/>
  <c r="F44" i="34"/>
  <c r="C44" i="34"/>
  <c r="Y43" i="34"/>
  <c r="Z43" i="34" s="1"/>
  <c r="X43" i="34"/>
  <c r="V43" i="34"/>
  <c r="AA43" i="34" s="1"/>
  <c r="AB43" i="34" s="1"/>
  <c r="U43" i="34"/>
  <c r="M43" i="34"/>
  <c r="K43" i="34"/>
  <c r="L47" i="34" s="1"/>
  <c r="J43" i="34"/>
  <c r="H43" i="34"/>
  <c r="F43" i="34"/>
  <c r="C43" i="34"/>
  <c r="Y42" i="34"/>
  <c r="Z42" i="34" s="1"/>
  <c r="X42" i="34"/>
  <c r="V42" i="34"/>
  <c r="AA42" i="34" s="1"/>
  <c r="AB42" i="34" s="1"/>
  <c r="U42" i="34"/>
  <c r="M42" i="34"/>
  <c r="K42" i="34"/>
  <c r="J42" i="34"/>
  <c r="H42" i="34"/>
  <c r="F42" i="34"/>
  <c r="C42" i="34"/>
  <c r="Y41" i="34"/>
  <c r="Z41" i="34" s="1"/>
  <c r="X41" i="34"/>
  <c r="U41" i="34"/>
  <c r="V41" i="34" s="1"/>
  <c r="M41" i="34"/>
  <c r="K41" i="34"/>
  <c r="J41" i="34"/>
  <c r="H41" i="34"/>
  <c r="F41" i="34"/>
  <c r="C41" i="34"/>
  <c r="AA40" i="34"/>
  <c r="AB40" i="34" s="1"/>
  <c r="X40" i="34"/>
  <c r="Y40" i="34" s="1"/>
  <c r="Z40" i="34" s="1"/>
  <c r="V40" i="34"/>
  <c r="U40" i="34"/>
  <c r="M40" i="34"/>
  <c r="K40" i="34"/>
  <c r="L44" i="34" s="1"/>
  <c r="J40" i="34"/>
  <c r="H40" i="34"/>
  <c r="F40" i="34"/>
  <c r="C40" i="34"/>
  <c r="Y39" i="34"/>
  <c r="Z39" i="34" s="1"/>
  <c r="X39" i="34"/>
  <c r="U39" i="34"/>
  <c r="V39" i="34" s="1"/>
  <c r="AA39" i="34" s="1"/>
  <c r="AB39" i="34" s="1"/>
  <c r="M39" i="34"/>
  <c r="K39" i="34"/>
  <c r="J39" i="34"/>
  <c r="H39" i="34"/>
  <c r="F39" i="34"/>
  <c r="C39" i="34"/>
  <c r="X38" i="34"/>
  <c r="Y38" i="34" s="1"/>
  <c r="Z38" i="34" s="1"/>
  <c r="AA38" i="34" s="1"/>
  <c r="AB38" i="34" s="1"/>
  <c r="V38" i="34"/>
  <c r="U38" i="34"/>
  <c r="M38" i="34"/>
  <c r="K38" i="34"/>
  <c r="L42" i="34" s="1"/>
  <c r="J38" i="34"/>
  <c r="H38" i="34"/>
  <c r="F38" i="34"/>
  <c r="C38" i="34"/>
  <c r="Y37" i="34"/>
  <c r="Z37" i="34" s="1"/>
  <c r="X37" i="34"/>
  <c r="V37" i="34"/>
  <c r="AA37" i="34" s="1"/>
  <c r="AB37" i="34" s="1"/>
  <c r="U37" i="34"/>
  <c r="M37" i="34"/>
  <c r="K37" i="34"/>
  <c r="L41" i="34" s="1"/>
  <c r="J37" i="34"/>
  <c r="H37" i="34"/>
  <c r="F37" i="34"/>
  <c r="C37" i="34"/>
  <c r="Y36" i="34"/>
  <c r="Z36" i="34" s="1"/>
  <c r="X36" i="34"/>
  <c r="V36" i="34"/>
  <c r="AA36" i="34" s="1"/>
  <c r="AB36" i="34" s="1"/>
  <c r="U36" i="34"/>
  <c r="M36" i="34"/>
  <c r="K36" i="34"/>
  <c r="L40" i="34" s="1"/>
  <c r="J36" i="34"/>
  <c r="H36" i="34"/>
  <c r="F36" i="34"/>
  <c r="C36" i="34"/>
  <c r="Y35" i="34"/>
  <c r="Z35" i="34" s="1"/>
  <c r="X35" i="34"/>
  <c r="U35" i="34"/>
  <c r="V35" i="34" s="1"/>
  <c r="M35" i="34"/>
  <c r="K35" i="34"/>
  <c r="J35" i="34"/>
  <c r="H35" i="34"/>
  <c r="F35" i="34"/>
  <c r="C35" i="34"/>
  <c r="AA34" i="34"/>
  <c r="AB34" i="34" s="1"/>
  <c r="X34" i="34"/>
  <c r="Y34" i="34" s="1"/>
  <c r="Z34" i="34" s="1"/>
  <c r="V34" i="34"/>
  <c r="U34" i="34"/>
  <c r="M34" i="34"/>
  <c r="K34" i="34"/>
  <c r="J34" i="34"/>
  <c r="H34" i="34"/>
  <c r="F34" i="34"/>
  <c r="C34" i="34"/>
  <c r="Y33" i="34"/>
  <c r="Z33" i="34" s="1"/>
  <c r="X33" i="34"/>
  <c r="U33" i="34"/>
  <c r="V33" i="34" s="1"/>
  <c r="AA33" i="34" s="1"/>
  <c r="AB33" i="34" s="1"/>
  <c r="M33" i="34"/>
  <c r="K33" i="34"/>
  <c r="J33" i="34"/>
  <c r="H33" i="34"/>
  <c r="F33" i="34"/>
  <c r="C33" i="34"/>
  <c r="X32" i="34"/>
  <c r="Y32" i="34" s="1"/>
  <c r="Z32" i="34" s="1"/>
  <c r="AA32" i="34" s="1"/>
  <c r="AB32" i="34" s="1"/>
  <c r="V32" i="34"/>
  <c r="U32" i="34"/>
  <c r="M32" i="34"/>
  <c r="K32" i="34"/>
  <c r="L36" i="34" s="1"/>
  <c r="J32" i="34"/>
  <c r="H32" i="34"/>
  <c r="F32" i="34"/>
  <c r="C32" i="34"/>
  <c r="Y31" i="34"/>
  <c r="Z31" i="34" s="1"/>
  <c r="X31" i="34"/>
  <c r="V31" i="34"/>
  <c r="AA31" i="34" s="1"/>
  <c r="AB31" i="34" s="1"/>
  <c r="U31" i="34"/>
  <c r="M31" i="34"/>
  <c r="K31" i="34"/>
  <c r="L35" i="34" s="1"/>
  <c r="J31" i="34"/>
  <c r="H31" i="34"/>
  <c r="F31" i="34"/>
  <c r="C31" i="34"/>
  <c r="Y30" i="34"/>
  <c r="Z30" i="34" s="1"/>
  <c r="X30" i="34"/>
  <c r="V30" i="34"/>
  <c r="U30" i="34"/>
  <c r="M30" i="34"/>
  <c r="K30" i="34"/>
  <c r="J30" i="34"/>
  <c r="H30" i="34"/>
  <c r="F30" i="34"/>
  <c r="C30" i="34"/>
  <c r="Y29" i="34"/>
  <c r="Z29" i="34" s="1"/>
  <c r="X29" i="34"/>
  <c r="U29" i="34"/>
  <c r="V29" i="34" s="1"/>
  <c r="M29" i="34"/>
  <c r="K29" i="34"/>
  <c r="J29" i="34"/>
  <c r="H29" i="34"/>
  <c r="F29" i="34"/>
  <c r="C29" i="34"/>
  <c r="X28" i="34"/>
  <c r="Y28" i="34" s="1"/>
  <c r="Z28" i="34" s="1"/>
  <c r="AA28" i="34" s="1"/>
  <c r="AB28" i="34" s="1"/>
  <c r="V28" i="34"/>
  <c r="U28" i="34"/>
  <c r="M28" i="34"/>
  <c r="K28" i="34"/>
  <c r="L32" i="34" s="1"/>
  <c r="J28" i="34"/>
  <c r="H28" i="34"/>
  <c r="F28" i="34"/>
  <c r="C28" i="34"/>
  <c r="Y27" i="34"/>
  <c r="Z27" i="34" s="1"/>
  <c r="X27" i="34"/>
  <c r="U27" i="34"/>
  <c r="V27" i="34" s="1"/>
  <c r="AA27" i="34" s="1"/>
  <c r="AB27" i="34" s="1"/>
  <c r="M27" i="34"/>
  <c r="K27" i="34"/>
  <c r="J27" i="34"/>
  <c r="H27" i="34"/>
  <c r="F27" i="34"/>
  <c r="C27" i="34"/>
  <c r="X26" i="34"/>
  <c r="Y26" i="34" s="1"/>
  <c r="Z26" i="34" s="1"/>
  <c r="AA26" i="34" s="1"/>
  <c r="AB26" i="34" s="1"/>
  <c r="V26" i="34"/>
  <c r="U26" i="34"/>
  <c r="M26" i="34"/>
  <c r="K26" i="34"/>
  <c r="L30" i="34" s="1"/>
  <c r="J26" i="34"/>
  <c r="H26" i="34"/>
  <c r="F26" i="34"/>
  <c r="C26" i="34"/>
  <c r="Y25" i="34"/>
  <c r="Z25" i="34" s="1"/>
  <c r="X25" i="34"/>
  <c r="V25" i="34"/>
  <c r="AA25" i="34" s="1"/>
  <c r="AB25" i="34" s="1"/>
  <c r="U25" i="34"/>
  <c r="M25" i="34"/>
  <c r="K25" i="34"/>
  <c r="L29" i="34" s="1"/>
  <c r="J25" i="34"/>
  <c r="H25" i="34"/>
  <c r="F25" i="34"/>
  <c r="C25" i="34"/>
  <c r="Y24" i="34"/>
  <c r="Z24" i="34" s="1"/>
  <c r="X24" i="34"/>
  <c r="V24" i="34"/>
  <c r="U24" i="34"/>
  <c r="M24" i="34"/>
  <c r="K24" i="34"/>
  <c r="L28" i="34" s="1"/>
  <c r="J24" i="34"/>
  <c r="H24" i="34"/>
  <c r="F24" i="34"/>
  <c r="C24" i="34"/>
  <c r="Y23" i="34"/>
  <c r="Z23" i="34" s="1"/>
  <c r="X23" i="34"/>
  <c r="U23" i="34"/>
  <c r="V23" i="34" s="1"/>
  <c r="M23" i="34"/>
  <c r="K23" i="34"/>
  <c r="J23" i="34"/>
  <c r="H23" i="34"/>
  <c r="F23" i="34"/>
  <c r="C23" i="34"/>
  <c r="AA22" i="34"/>
  <c r="AB22" i="34" s="1"/>
  <c r="X22" i="34"/>
  <c r="Y22" i="34" s="1"/>
  <c r="Z22" i="34" s="1"/>
  <c r="V22" i="34"/>
  <c r="U22" i="34"/>
  <c r="M22" i="34"/>
  <c r="K22" i="34"/>
  <c r="L26" i="34" s="1"/>
  <c r="J22" i="34"/>
  <c r="H22" i="34"/>
  <c r="F22" i="34"/>
  <c r="C22" i="34"/>
  <c r="Z21" i="34"/>
  <c r="Y21" i="34"/>
  <c r="X21" i="34"/>
  <c r="U21" i="34"/>
  <c r="V21" i="34" s="1"/>
  <c r="AA21" i="34" s="1"/>
  <c r="AB21" i="34" s="1"/>
  <c r="M21" i="34"/>
  <c r="K21" i="34"/>
  <c r="J21" i="34"/>
  <c r="H21" i="34"/>
  <c r="F21" i="34"/>
  <c r="C21" i="34"/>
  <c r="Y20" i="34"/>
  <c r="Z20" i="34" s="1"/>
  <c r="X20" i="34"/>
  <c r="V20" i="34"/>
  <c r="U20" i="34"/>
  <c r="M20" i="34"/>
  <c r="K20" i="34"/>
  <c r="J20" i="34"/>
  <c r="H20" i="34"/>
  <c r="F20" i="34"/>
  <c r="C20" i="34"/>
  <c r="AB19" i="34"/>
  <c r="X19" i="34"/>
  <c r="Y19" i="34" s="1"/>
  <c r="Z19" i="34" s="1"/>
  <c r="U19" i="34"/>
  <c r="V19" i="34" s="1"/>
  <c r="AA19" i="34" s="1"/>
  <c r="M19" i="34"/>
  <c r="K19" i="34"/>
  <c r="J19" i="34"/>
  <c r="H19" i="34"/>
  <c r="F19" i="34"/>
  <c r="C19" i="34"/>
  <c r="Y18" i="34"/>
  <c r="Z18" i="34" s="1"/>
  <c r="X18" i="34"/>
  <c r="V18" i="34"/>
  <c r="U18" i="34"/>
  <c r="O18" i="34"/>
  <c r="M18" i="34"/>
  <c r="K18" i="34"/>
  <c r="J18" i="34"/>
  <c r="H18" i="34"/>
  <c r="F18" i="34"/>
  <c r="C18" i="34"/>
  <c r="X17" i="34"/>
  <c r="Y17" i="34" s="1"/>
  <c r="Z17" i="34" s="1"/>
  <c r="V17" i="34"/>
  <c r="AA17" i="34" s="1"/>
  <c r="AB17" i="34" s="1"/>
  <c r="U17" i="34"/>
  <c r="Q17" i="34"/>
  <c r="M17" i="34"/>
  <c r="K17" i="34"/>
  <c r="J17" i="34"/>
  <c r="H17" i="34"/>
  <c r="F17" i="34"/>
  <c r="C17" i="34"/>
  <c r="AA16" i="34"/>
  <c r="AB16" i="34" s="1"/>
  <c r="X16" i="34"/>
  <c r="Y16" i="34" s="1"/>
  <c r="Z16" i="34" s="1"/>
  <c r="V16" i="34"/>
  <c r="U16" i="34"/>
  <c r="Q16" i="34"/>
  <c r="R16" i="34" s="1"/>
  <c r="M16" i="34"/>
  <c r="K16" i="34"/>
  <c r="L20" i="34" s="1"/>
  <c r="J16" i="34"/>
  <c r="H16" i="34"/>
  <c r="F16" i="34"/>
  <c r="C16" i="34"/>
  <c r="X15" i="34"/>
  <c r="Y15" i="34" s="1"/>
  <c r="Z15" i="34" s="1"/>
  <c r="U15" i="34"/>
  <c r="V15" i="34" s="1"/>
  <c r="AA15" i="34" s="1"/>
  <c r="AB15" i="34" s="1"/>
  <c r="Q15" i="34"/>
  <c r="R15" i="34" s="1"/>
  <c r="M15" i="34"/>
  <c r="K15" i="34"/>
  <c r="J15" i="34"/>
  <c r="H15" i="34"/>
  <c r="F15" i="34"/>
  <c r="C15" i="34"/>
  <c r="Y14" i="34"/>
  <c r="Z14" i="34" s="1"/>
  <c r="X14" i="34"/>
  <c r="U14" i="34"/>
  <c r="V14" i="34" s="1"/>
  <c r="Q14" i="34"/>
  <c r="M14" i="34"/>
  <c r="K14" i="34"/>
  <c r="J14" i="34"/>
  <c r="H14" i="34"/>
  <c r="F14" i="34"/>
  <c r="C14" i="34"/>
  <c r="AB13" i="34"/>
  <c r="X13" i="34"/>
  <c r="Y13" i="34" s="1"/>
  <c r="Z13" i="34" s="1"/>
  <c r="U13" i="34"/>
  <c r="V13" i="34" s="1"/>
  <c r="AA13" i="34" s="1"/>
  <c r="R13" i="34"/>
  <c r="M13" i="34"/>
  <c r="K13" i="34"/>
  <c r="L17" i="34" s="1"/>
  <c r="J13" i="34"/>
  <c r="H13" i="34"/>
  <c r="F13" i="34"/>
  <c r="C13" i="34"/>
  <c r="AA12" i="34"/>
  <c r="AB12" i="34" s="1"/>
  <c r="X12" i="34"/>
  <c r="Y12" i="34" s="1"/>
  <c r="Z12" i="34" s="1"/>
  <c r="V12" i="34"/>
  <c r="U12" i="34"/>
  <c r="Q12" i="34"/>
  <c r="R21" i="34" s="1"/>
  <c r="S21" i="34" s="1"/>
  <c r="Q21" i="34" s="1"/>
  <c r="M12" i="34"/>
  <c r="K12" i="34"/>
  <c r="L16" i="34" s="1"/>
  <c r="J12" i="34"/>
  <c r="H12" i="34"/>
  <c r="F12" i="34"/>
  <c r="C12" i="34"/>
  <c r="X11" i="34"/>
  <c r="Y11" i="34" s="1"/>
  <c r="Z11" i="34" s="1"/>
  <c r="U11" i="34"/>
  <c r="V11" i="34" s="1"/>
  <c r="Q11" i="34"/>
  <c r="M11" i="34"/>
  <c r="K11" i="34"/>
  <c r="L15" i="34" s="1"/>
  <c r="J11" i="34"/>
  <c r="H11" i="34"/>
  <c r="F11" i="34"/>
  <c r="C11" i="34"/>
  <c r="Y10" i="34"/>
  <c r="Z10" i="34" s="1"/>
  <c r="X10" i="34"/>
  <c r="U10" i="34"/>
  <c r="V10" i="34" s="1"/>
  <c r="M10" i="34"/>
  <c r="K10" i="34"/>
  <c r="J10" i="34"/>
  <c r="H10" i="34"/>
  <c r="F10" i="34"/>
  <c r="C10" i="34"/>
  <c r="X9" i="34"/>
  <c r="Y9" i="34" s="1"/>
  <c r="Z9" i="34" s="1"/>
  <c r="V9" i="34"/>
  <c r="AA9" i="34" s="1"/>
  <c r="AB9" i="34" s="1"/>
  <c r="U9" i="34"/>
  <c r="M9" i="34"/>
  <c r="K9" i="34"/>
  <c r="J9" i="34"/>
  <c r="H9" i="34"/>
  <c r="F9" i="34"/>
  <c r="C9" i="34"/>
  <c r="Y8" i="34"/>
  <c r="Z8" i="34" s="1"/>
  <c r="X8" i="34"/>
  <c r="U8" i="34"/>
  <c r="V8" i="34" s="1"/>
  <c r="M8" i="34"/>
  <c r="K8" i="34"/>
  <c r="J8" i="34"/>
  <c r="H8" i="34"/>
  <c r="F8" i="34"/>
  <c r="C8" i="34"/>
  <c r="X7" i="34"/>
  <c r="Y7" i="34" s="1"/>
  <c r="Z7" i="34" s="1"/>
  <c r="AA7" i="34" s="1"/>
  <c r="AB7" i="34" s="1"/>
  <c r="V7" i="34"/>
  <c r="U7" i="34"/>
  <c r="M7" i="34"/>
  <c r="K7" i="34"/>
  <c r="J7" i="34"/>
  <c r="H7" i="34"/>
  <c r="F7" i="34"/>
  <c r="C7" i="34"/>
  <c r="Y6" i="34"/>
  <c r="Z6" i="34" s="1"/>
  <c r="X6" i="34"/>
  <c r="V6" i="34"/>
  <c r="U6" i="34"/>
  <c r="Q6" i="34"/>
  <c r="M6" i="34"/>
  <c r="K6" i="34"/>
  <c r="L10" i="34" s="1"/>
  <c r="J6" i="34"/>
  <c r="H6" i="34"/>
  <c r="F6" i="34"/>
  <c r="C6" i="34"/>
  <c r="Y5" i="34"/>
  <c r="Z5" i="34" s="1"/>
  <c r="X5" i="34"/>
  <c r="V5" i="34"/>
  <c r="AA5" i="34" s="1"/>
  <c r="AB5" i="34" s="1"/>
  <c r="U5" i="34"/>
  <c r="Q5" i="34"/>
  <c r="M5" i="34"/>
  <c r="K5" i="34"/>
  <c r="J5" i="34"/>
  <c r="H5" i="34"/>
  <c r="F5" i="34"/>
  <c r="C5" i="34"/>
  <c r="Y4" i="34"/>
  <c r="Z4" i="34" s="1"/>
  <c r="X4" i="34"/>
  <c r="U4" i="34"/>
  <c r="V4" i="34" s="1"/>
  <c r="Q4" i="34"/>
  <c r="O4" i="34"/>
  <c r="M4" i="34"/>
  <c r="K4" i="34"/>
  <c r="J4" i="34"/>
  <c r="H4" i="34"/>
  <c r="F4" i="34"/>
  <c r="C4" i="34"/>
  <c r="AB3" i="34"/>
  <c r="AA3" i="34"/>
  <c r="X3" i="34"/>
  <c r="Y3" i="34" s="1"/>
  <c r="Z3" i="34" s="1"/>
  <c r="V3" i="34"/>
  <c r="U3" i="34"/>
  <c r="Q3" i="34"/>
  <c r="O3" i="34"/>
  <c r="M3" i="34"/>
  <c r="K3" i="34"/>
  <c r="L7" i="34" s="1"/>
  <c r="J3" i="34"/>
  <c r="H3" i="34"/>
  <c r="F3" i="34"/>
  <c r="C3" i="34"/>
  <c r="AA2" i="34"/>
  <c r="AB2" i="34" s="1"/>
  <c r="X2" i="34"/>
  <c r="Y2" i="34" s="1"/>
  <c r="Z2" i="34" s="1"/>
  <c r="V2" i="34"/>
  <c r="U2" i="34"/>
  <c r="Q2" i="34"/>
  <c r="M2" i="34"/>
  <c r="H2" i="34"/>
  <c r="F2" i="34"/>
  <c r="C2" i="34"/>
  <c r="Q1" i="34"/>
  <c r="X98" i="33"/>
  <c r="Y98" i="33" s="1"/>
  <c r="Z98" i="33" s="1"/>
  <c r="U98" i="33"/>
  <c r="V98" i="33" s="1"/>
  <c r="M98" i="33"/>
  <c r="K98" i="33"/>
  <c r="L98" i="33" s="1"/>
  <c r="J98" i="33"/>
  <c r="I98" i="33"/>
  <c r="G98" i="33"/>
  <c r="C98" i="33"/>
  <c r="Z97" i="33"/>
  <c r="X97" i="33"/>
  <c r="Y97" i="33" s="1"/>
  <c r="U97" i="33"/>
  <c r="V97" i="33" s="1"/>
  <c r="M97" i="33"/>
  <c r="K97" i="33"/>
  <c r="L97" i="33" s="1"/>
  <c r="J97" i="33"/>
  <c r="I97" i="33"/>
  <c r="G97" i="33"/>
  <c r="C97" i="33"/>
  <c r="AB96" i="33"/>
  <c r="X96" i="33"/>
  <c r="Y96" i="33" s="1"/>
  <c r="Z96" i="33" s="1"/>
  <c r="V96" i="33"/>
  <c r="AA96" i="33" s="1"/>
  <c r="U96" i="33"/>
  <c r="M96" i="33"/>
  <c r="K96" i="33"/>
  <c r="J96" i="33"/>
  <c r="I96" i="33"/>
  <c r="G96" i="33"/>
  <c r="C96" i="33"/>
  <c r="Y95" i="33"/>
  <c r="Z95" i="33" s="1"/>
  <c r="X95" i="33"/>
  <c r="U95" i="33"/>
  <c r="V95" i="33" s="1"/>
  <c r="M95" i="33"/>
  <c r="K95" i="33"/>
  <c r="J95" i="33"/>
  <c r="I95" i="33"/>
  <c r="G95" i="33"/>
  <c r="C95" i="33"/>
  <c r="AA94" i="33"/>
  <c r="AB94" i="33" s="1"/>
  <c r="X94" i="33"/>
  <c r="Y94" i="33" s="1"/>
  <c r="Z94" i="33" s="1"/>
  <c r="V94" i="33"/>
  <c r="U94" i="33"/>
  <c r="M94" i="33"/>
  <c r="K94" i="33"/>
  <c r="J94" i="33"/>
  <c r="I94" i="33"/>
  <c r="G94" i="33"/>
  <c r="C94" i="33"/>
  <c r="Z93" i="33"/>
  <c r="Y93" i="33"/>
  <c r="X93" i="33"/>
  <c r="U93" i="33"/>
  <c r="V93" i="33" s="1"/>
  <c r="AA93" i="33" s="1"/>
  <c r="AB93" i="33" s="1"/>
  <c r="M93" i="33"/>
  <c r="K93" i="33"/>
  <c r="J93" i="33"/>
  <c r="I93" i="33"/>
  <c r="G93" i="33"/>
  <c r="C93" i="33"/>
  <c r="AB92" i="33"/>
  <c r="X92" i="33"/>
  <c r="Y92" i="33" s="1"/>
  <c r="Z92" i="33" s="1"/>
  <c r="U92" i="33"/>
  <c r="V92" i="33" s="1"/>
  <c r="AA92" i="33" s="1"/>
  <c r="M92" i="33"/>
  <c r="K92" i="33"/>
  <c r="L96" i="33" s="1"/>
  <c r="J92" i="33"/>
  <c r="I92" i="33"/>
  <c r="G92" i="33"/>
  <c r="C92" i="33"/>
  <c r="X91" i="33"/>
  <c r="Y91" i="33" s="1"/>
  <c r="Z91" i="33" s="1"/>
  <c r="U91" i="33"/>
  <c r="V91" i="33" s="1"/>
  <c r="M91" i="33"/>
  <c r="K91" i="33"/>
  <c r="L92" i="33" s="1"/>
  <c r="J91" i="33"/>
  <c r="I91" i="33"/>
  <c r="G91" i="33"/>
  <c r="C91" i="33"/>
  <c r="X90" i="33"/>
  <c r="Y90" i="33" s="1"/>
  <c r="Z90" i="33" s="1"/>
  <c r="V90" i="33"/>
  <c r="U90" i="33"/>
  <c r="M90" i="33"/>
  <c r="L90" i="33"/>
  <c r="K90" i="33"/>
  <c r="J90" i="33"/>
  <c r="I90" i="33"/>
  <c r="G90" i="33"/>
  <c r="C90" i="33"/>
  <c r="Y89" i="33"/>
  <c r="Z89" i="33" s="1"/>
  <c r="X89" i="33"/>
  <c r="V89" i="33"/>
  <c r="U89" i="33"/>
  <c r="M89" i="33"/>
  <c r="K89" i="33"/>
  <c r="J89" i="33"/>
  <c r="I89" i="33"/>
  <c r="G89" i="33"/>
  <c r="C89" i="33"/>
  <c r="X88" i="33"/>
  <c r="Y88" i="33" s="1"/>
  <c r="Z88" i="33" s="1"/>
  <c r="AA88" i="33" s="1"/>
  <c r="AB88" i="33" s="1"/>
  <c r="V88" i="33"/>
  <c r="U88" i="33"/>
  <c r="M88" i="33"/>
  <c r="K88" i="33"/>
  <c r="J88" i="33"/>
  <c r="I88" i="33"/>
  <c r="G88" i="33"/>
  <c r="C88" i="33"/>
  <c r="Z87" i="33"/>
  <c r="Y87" i="33"/>
  <c r="X87" i="33"/>
  <c r="U87" i="33"/>
  <c r="V87" i="33" s="1"/>
  <c r="AA87" i="33" s="1"/>
  <c r="AB87" i="33" s="1"/>
  <c r="M87" i="33"/>
  <c r="K87" i="33"/>
  <c r="J87" i="33"/>
  <c r="I87" i="33"/>
  <c r="G87" i="33"/>
  <c r="C87" i="33"/>
  <c r="AB86" i="33"/>
  <c r="X86" i="33"/>
  <c r="Y86" i="33" s="1"/>
  <c r="Z86" i="33" s="1"/>
  <c r="U86" i="33"/>
  <c r="V86" i="33" s="1"/>
  <c r="AA86" i="33" s="1"/>
  <c r="M86" i="33"/>
  <c r="K86" i="33"/>
  <c r="J86" i="33"/>
  <c r="I86" i="33"/>
  <c r="G86" i="33"/>
  <c r="C86" i="33"/>
  <c r="Z85" i="33"/>
  <c r="X85" i="33"/>
  <c r="Y85" i="33" s="1"/>
  <c r="U85" i="33"/>
  <c r="V85" i="33" s="1"/>
  <c r="AA85" i="33" s="1"/>
  <c r="AB85" i="33" s="1"/>
  <c r="M85" i="33"/>
  <c r="K85" i="33"/>
  <c r="J85" i="33"/>
  <c r="I85" i="33"/>
  <c r="G85" i="33"/>
  <c r="C85" i="33"/>
  <c r="AB84" i="33"/>
  <c r="X84" i="33"/>
  <c r="Y84" i="33" s="1"/>
  <c r="Z84" i="33" s="1"/>
  <c r="V84" i="33"/>
  <c r="AA84" i="33" s="1"/>
  <c r="U84" i="33"/>
  <c r="M84" i="33"/>
  <c r="L84" i="33"/>
  <c r="K84" i="33"/>
  <c r="J84" i="33"/>
  <c r="I84" i="33"/>
  <c r="G84" i="33"/>
  <c r="C84" i="33"/>
  <c r="Z83" i="33"/>
  <c r="Y83" i="33"/>
  <c r="X83" i="33"/>
  <c r="U83" i="33"/>
  <c r="V83" i="33" s="1"/>
  <c r="AA83" i="33" s="1"/>
  <c r="AB83" i="33" s="1"/>
  <c r="M83" i="33"/>
  <c r="K83" i="33"/>
  <c r="J83" i="33"/>
  <c r="I83" i="33"/>
  <c r="G83" i="33"/>
  <c r="C83" i="33"/>
  <c r="AA82" i="33"/>
  <c r="AB82" i="33" s="1"/>
  <c r="Y82" i="33"/>
  <c r="Z82" i="33" s="1"/>
  <c r="X82" i="33"/>
  <c r="U82" i="33"/>
  <c r="V82" i="33" s="1"/>
  <c r="M82" i="33"/>
  <c r="L82" i="33"/>
  <c r="K82" i="33"/>
  <c r="J82" i="33"/>
  <c r="I82" i="33"/>
  <c r="G82" i="33"/>
  <c r="C82" i="33"/>
  <c r="Z81" i="33"/>
  <c r="X81" i="33"/>
  <c r="Y81" i="33" s="1"/>
  <c r="U81" i="33"/>
  <c r="V81" i="33" s="1"/>
  <c r="AA81" i="33" s="1"/>
  <c r="AB81" i="33" s="1"/>
  <c r="M81" i="33"/>
  <c r="K81" i="33"/>
  <c r="J81" i="33"/>
  <c r="I81" i="33"/>
  <c r="G81" i="33"/>
  <c r="C81" i="33"/>
  <c r="X80" i="33"/>
  <c r="Y80" i="33" s="1"/>
  <c r="Z80" i="33" s="1"/>
  <c r="U80" i="33"/>
  <c r="V80" i="33" s="1"/>
  <c r="M80" i="33"/>
  <c r="L80" i="33"/>
  <c r="K80" i="33"/>
  <c r="J80" i="33"/>
  <c r="I80" i="33"/>
  <c r="G80" i="33"/>
  <c r="C80" i="33"/>
  <c r="X79" i="33"/>
  <c r="Y79" i="33" s="1"/>
  <c r="Z79" i="33" s="1"/>
  <c r="U79" i="33"/>
  <c r="V79" i="33" s="1"/>
  <c r="AA79" i="33" s="1"/>
  <c r="AB79" i="33" s="1"/>
  <c r="M79" i="33"/>
  <c r="K79" i="33"/>
  <c r="J79" i="33"/>
  <c r="I79" i="33"/>
  <c r="G79" i="33"/>
  <c r="C79" i="33"/>
  <c r="AB78" i="33"/>
  <c r="X78" i="33"/>
  <c r="Y78" i="33" s="1"/>
  <c r="Z78" i="33" s="1"/>
  <c r="V78" i="33"/>
  <c r="AA78" i="33" s="1"/>
  <c r="U78" i="33"/>
  <c r="M78" i="33"/>
  <c r="L78" i="33"/>
  <c r="K78" i="33"/>
  <c r="J78" i="33"/>
  <c r="I78" i="33"/>
  <c r="G78" i="33"/>
  <c r="C78" i="33"/>
  <c r="Y77" i="33"/>
  <c r="Z77" i="33" s="1"/>
  <c r="X77" i="33"/>
  <c r="V77" i="33"/>
  <c r="AA77" i="33" s="1"/>
  <c r="AB77" i="33" s="1"/>
  <c r="U77" i="33"/>
  <c r="M77" i="33"/>
  <c r="K77" i="33"/>
  <c r="J77" i="33"/>
  <c r="I77" i="33"/>
  <c r="G77" i="33"/>
  <c r="C77" i="33"/>
  <c r="Y76" i="33"/>
  <c r="Z76" i="33" s="1"/>
  <c r="X76" i="33"/>
  <c r="U76" i="33"/>
  <c r="V76" i="33" s="1"/>
  <c r="M76" i="33"/>
  <c r="L76" i="33"/>
  <c r="K76" i="33"/>
  <c r="J76" i="33"/>
  <c r="I76" i="33"/>
  <c r="G76" i="33"/>
  <c r="C76" i="33"/>
  <c r="X75" i="33"/>
  <c r="Y75" i="33" s="1"/>
  <c r="Z75" i="33" s="1"/>
  <c r="U75" i="33"/>
  <c r="V75" i="33" s="1"/>
  <c r="M75" i="33"/>
  <c r="K75" i="33"/>
  <c r="J75" i="33"/>
  <c r="I75" i="33"/>
  <c r="G75" i="33"/>
  <c r="C75" i="33"/>
  <c r="X74" i="33"/>
  <c r="Y74" i="33" s="1"/>
  <c r="Z74" i="33" s="1"/>
  <c r="U74" i="33"/>
  <c r="V74" i="33" s="1"/>
  <c r="M74" i="33"/>
  <c r="L74" i="33"/>
  <c r="K74" i="33"/>
  <c r="J74" i="33"/>
  <c r="I74" i="33"/>
  <c r="G74" i="33"/>
  <c r="C74" i="33"/>
  <c r="Z73" i="33"/>
  <c r="X73" i="33"/>
  <c r="Y73" i="33" s="1"/>
  <c r="U73" i="33"/>
  <c r="V73" i="33" s="1"/>
  <c r="AA73" i="33" s="1"/>
  <c r="AB73" i="33" s="1"/>
  <c r="M73" i="33"/>
  <c r="K73" i="33"/>
  <c r="J73" i="33"/>
  <c r="I73" i="33"/>
  <c r="G73" i="33"/>
  <c r="C73" i="33"/>
  <c r="X72" i="33"/>
  <c r="Y72" i="33" s="1"/>
  <c r="Z72" i="33" s="1"/>
  <c r="V72" i="33"/>
  <c r="AA72" i="33" s="1"/>
  <c r="AB72" i="33" s="1"/>
  <c r="U72" i="33"/>
  <c r="M72" i="33"/>
  <c r="K72" i="33"/>
  <c r="J72" i="33"/>
  <c r="I72" i="33"/>
  <c r="G72" i="33"/>
  <c r="C72" i="33"/>
  <c r="Z71" i="33"/>
  <c r="Y71" i="33"/>
  <c r="X71" i="33"/>
  <c r="V71" i="33"/>
  <c r="AA71" i="33" s="1"/>
  <c r="AB71" i="33" s="1"/>
  <c r="U71" i="33"/>
  <c r="M71" i="33"/>
  <c r="K71" i="33"/>
  <c r="J71" i="33"/>
  <c r="I71" i="33"/>
  <c r="G71" i="33"/>
  <c r="C71" i="33"/>
  <c r="X70" i="33"/>
  <c r="Y70" i="33" s="1"/>
  <c r="Z70" i="33" s="1"/>
  <c r="U70" i="33"/>
  <c r="V70" i="33" s="1"/>
  <c r="AA70" i="33" s="1"/>
  <c r="AB70" i="33" s="1"/>
  <c r="M70" i="33"/>
  <c r="K70" i="33"/>
  <c r="J70" i="33"/>
  <c r="I70" i="33"/>
  <c r="G70" i="33"/>
  <c r="C70" i="33"/>
  <c r="Z69" i="33"/>
  <c r="X69" i="33"/>
  <c r="Y69" i="33" s="1"/>
  <c r="U69" i="33"/>
  <c r="V69" i="33" s="1"/>
  <c r="M69" i="33"/>
  <c r="K69" i="33"/>
  <c r="J69" i="33"/>
  <c r="I69" i="33"/>
  <c r="G69" i="33"/>
  <c r="C69" i="33"/>
  <c r="X68" i="33"/>
  <c r="Y68" i="33" s="1"/>
  <c r="Z68" i="33" s="1"/>
  <c r="U68" i="33"/>
  <c r="V68" i="33" s="1"/>
  <c r="M68" i="33"/>
  <c r="K68" i="33"/>
  <c r="L72" i="33" s="1"/>
  <c r="J68" i="33"/>
  <c r="I68" i="33"/>
  <c r="G68" i="33"/>
  <c r="C68" i="33"/>
  <c r="Z67" i="33"/>
  <c r="X67" i="33"/>
  <c r="Y67" i="33" s="1"/>
  <c r="U67" i="33"/>
  <c r="V67" i="33" s="1"/>
  <c r="M67" i="33"/>
  <c r="K67" i="33"/>
  <c r="L68" i="33" s="1"/>
  <c r="J67" i="33"/>
  <c r="I67" i="33"/>
  <c r="G67" i="33"/>
  <c r="C67" i="33"/>
  <c r="X66" i="33"/>
  <c r="Y66" i="33" s="1"/>
  <c r="Z66" i="33" s="1"/>
  <c r="V66" i="33"/>
  <c r="AA66" i="33" s="1"/>
  <c r="AB66" i="33" s="1"/>
  <c r="U66" i="33"/>
  <c r="M66" i="33"/>
  <c r="L66" i="33"/>
  <c r="K66" i="33"/>
  <c r="J66" i="33"/>
  <c r="I66" i="33"/>
  <c r="G66" i="33"/>
  <c r="C66" i="33"/>
  <c r="Z65" i="33"/>
  <c r="Y65" i="33"/>
  <c r="X65" i="33"/>
  <c r="V65" i="33"/>
  <c r="U65" i="33"/>
  <c r="M65" i="33"/>
  <c r="K65" i="33"/>
  <c r="J65" i="33"/>
  <c r="I65" i="33"/>
  <c r="G65" i="33"/>
  <c r="C65" i="33"/>
  <c r="AA64" i="33"/>
  <c r="AB64" i="33" s="1"/>
  <c r="Y64" i="33"/>
  <c r="Z64" i="33" s="1"/>
  <c r="X64" i="33"/>
  <c r="U64" i="33"/>
  <c r="V64" i="33" s="1"/>
  <c r="M64" i="33"/>
  <c r="K64" i="33"/>
  <c r="J64" i="33"/>
  <c r="I64" i="33"/>
  <c r="G64" i="33"/>
  <c r="C64" i="33"/>
  <c r="Z63" i="33"/>
  <c r="AA63" i="33" s="1"/>
  <c r="AB63" i="33" s="1"/>
  <c r="X63" i="33"/>
  <c r="Y63" i="33" s="1"/>
  <c r="U63" i="33"/>
  <c r="V63" i="33" s="1"/>
  <c r="M63" i="33"/>
  <c r="K63" i="33"/>
  <c r="J63" i="33"/>
  <c r="I63" i="33"/>
  <c r="G63" i="33"/>
  <c r="C63" i="33"/>
  <c r="AB62" i="33"/>
  <c r="X62" i="33"/>
  <c r="Y62" i="33" s="1"/>
  <c r="Z62" i="33" s="1"/>
  <c r="U62" i="33"/>
  <c r="V62" i="33" s="1"/>
  <c r="AA62" i="33" s="1"/>
  <c r="M62" i="33"/>
  <c r="K62" i="33"/>
  <c r="J62" i="33"/>
  <c r="I62" i="33"/>
  <c r="G62" i="33"/>
  <c r="C62" i="33"/>
  <c r="Z61" i="33"/>
  <c r="X61" i="33"/>
  <c r="Y61" i="33" s="1"/>
  <c r="U61" i="33"/>
  <c r="V61" i="33" s="1"/>
  <c r="AA61" i="33" s="1"/>
  <c r="AB61" i="33" s="1"/>
  <c r="M61" i="33"/>
  <c r="K61" i="33"/>
  <c r="J61" i="33"/>
  <c r="I61" i="33"/>
  <c r="G61" i="33"/>
  <c r="C61" i="33"/>
  <c r="AB60" i="33"/>
  <c r="X60" i="33"/>
  <c r="Y60" i="33" s="1"/>
  <c r="Z60" i="33" s="1"/>
  <c r="V60" i="33"/>
  <c r="AA60" i="33" s="1"/>
  <c r="U60" i="33"/>
  <c r="M60" i="33"/>
  <c r="L60" i="33"/>
  <c r="K60" i="33"/>
  <c r="J60" i="33"/>
  <c r="I60" i="33"/>
  <c r="G60" i="33"/>
  <c r="C60" i="33"/>
  <c r="Z59" i="33"/>
  <c r="Y59" i="33"/>
  <c r="X59" i="33"/>
  <c r="U59" i="33"/>
  <c r="V59" i="33" s="1"/>
  <c r="AA59" i="33" s="1"/>
  <c r="AB59" i="33" s="1"/>
  <c r="M59" i="33"/>
  <c r="K59" i="33"/>
  <c r="J59" i="33"/>
  <c r="I59" i="33"/>
  <c r="G59" i="33"/>
  <c r="C59" i="33"/>
  <c r="AA58" i="33"/>
  <c r="AB58" i="33" s="1"/>
  <c r="Y58" i="33"/>
  <c r="Z58" i="33" s="1"/>
  <c r="X58" i="33"/>
  <c r="U58" i="33"/>
  <c r="V58" i="33" s="1"/>
  <c r="M58" i="33"/>
  <c r="L58" i="33"/>
  <c r="K58" i="33"/>
  <c r="J58" i="33"/>
  <c r="I58" i="33"/>
  <c r="G58" i="33"/>
  <c r="C58" i="33"/>
  <c r="Z57" i="33"/>
  <c r="X57" i="33"/>
  <c r="Y57" i="33" s="1"/>
  <c r="U57" i="33"/>
  <c r="V57" i="33" s="1"/>
  <c r="AA57" i="33" s="1"/>
  <c r="AB57" i="33" s="1"/>
  <c r="M57" i="33"/>
  <c r="K57" i="33"/>
  <c r="J57" i="33"/>
  <c r="I57" i="33"/>
  <c r="G57" i="33"/>
  <c r="C57" i="33"/>
  <c r="X56" i="33"/>
  <c r="Y56" i="33" s="1"/>
  <c r="Z56" i="33" s="1"/>
  <c r="U56" i="33"/>
  <c r="V56" i="33" s="1"/>
  <c r="M56" i="33"/>
  <c r="L56" i="33"/>
  <c r="K56" i="33"/>
  <c r="J56" i="33"/>
  <c r="I56" i="33"/>
  <c r="G56" i="33"/>
  <c r="C56" i="33"/>
  <c r="X55" i="33"/>
  <c r="Y55" i="33" s="1"/>
  <c r="Z55" i="33" s="1"/>
  <c r="U55" i="33"/>
  <c r="V55" i="33" s="1"/>
  <c r="M55" i="33"/>
  <c r="K55" i="33"/>
  <c r="J55" i="33"/>
  <c r="I55" i="33"/>
  <c r="G55" i="33"/>
  <c r="C55" i="33"/>
  <c r="AB54" i="33"/>
  <c r="X54" i="33"/>
  <c r="Y54" i="33" s="1"/>
  <c r="Z54" i="33" s="1"/>
  <c r="V54" i="33"/>
  <c r="AA54" i="33" s="1"/>
  <c r="U54" i="33"/>
  <c r="M54" i="33"/>
  <c r="L54" i="33"/>
  <c r="K54" i="33"/>
  <c r="J54" i="33"/>
  <c r="I54" i="33"/>
  <c r="G54" i="33"/>
  <c r="C54" i="33"/>
  <c r="Y53" i="33"/>
  <c r="Z53" i="33" s="1"/>
  <c r="X53" i="33"/>
  <c r="V53" i="33"/>
  <c r="U53" i="33"/>
  <c r="M53" i="33"/>
  <c r="K53" i="33"/>
  <c r="J53" i="33"/>
  <c r="I53" i="33"/>
  <c r="G53" i="33"/>
  <c r="C53" i="33"/>
  <c r="Y52" i="33"/>
  <c r="Z52" i="33" s="1"/>
  <c r="X52" i="33"/>
  <c r="U52" i="33"/>
  <c r="V52" i="33" s="1"/>
  <c r="AA52" i="33" s="1"/>
  <c r="AB52" i="33" s="1"/>
  <c r="M52" i="33"/>
  <c r="L52" i="33"/>
  <c r="K52" i="33"/>
  <c r="J52" i="33"/>
  <c r="I52" i="33"/>
  <c r="G52" i="33"/>
  <c r="C52" i="33"/>
  <c r="X51" i="33"/>
  <c r="Y51" i="33" s="1"/>
  <c r="Z51" i="33" s="1"/>
  <c r="U51" i="33"/>
  <c r="V51" i="33" s="1"/>
  <c r="AA51" i="33" s="1"/>
  <c r="AB51" i="33" s="1"/>
  <c r="M51" i="33"/>
  <c r="K51" i="33"/>
  <c r="J51" i="33"/>
  <c r="I51" i="33"/>
  <c r="G51" i="33"/>
  <c r="C51" i="33"/>
  <c r="X50" i="33"/>
  <c r="Y50" i="33" s="1"/>
  <c r="Z50" i="33" s="1"/>
  <c r="U50" i="33"/>
  <c r="V50" i="33" s="1"/>
  <c r="M50" i="33"/>
  <c r="L50" i="33"/>
  <c r="K50" i="33"/>
  <c r="J50" i="33"/>
  <c r="I50" i="33"/>
  <c r="G50" i="33"/>
  <c r="C50" i="33"/>
  <c r="Z49" i="33"/>
  <c r="X49" i="33"/>
  <c r="Y49" i="33" s="1"/>
  <c r="U49" i="33"/>
  <c r="V49" i="33" s="1"/>
  <c r="AA49" i="33" s="1"/>
  <c r="AB49" i="33" s="1"/>
  <c r="M49" i="33"/>
  <c r="K49" i="33"/>
  <c r="J49" i="33"/>
  <c r="I49" i="33"/>
  <c r="G49" i="33"/>
  <c r="C49" i="33"/>
  <c r="X48" i="33"/>
  <c r="Y48" i="33" s="1"/>
  <c r="Z48" i="33" s="1"/>
  <c r="V48" i="33"/>
  <c r="AA48" i="33" s="1"/>
  <c r="AB48" i="33" s="1"/>
  <c r="U48" i="33"/>
  <c r="M48" i="33"/>
  <c r="K48" i="33"/>
  <c r="J48" i="33"/>
  <c r="I48" i="33"/>
  <c r="G48" i="33"/>
  <c r="C48" i="33"/>
  <c r="Z47" i="33"/>
  <c r="Y47" i="33"/>
  <c r="X47" i="33"/>
  <c r="V47" i="33"/>
  <c r="U47" i="33"/>
  <c r="M47" i="33"/>
  <c r="K47" i="33"/>
  <c r="J47" i="33"/>
  <c r="I47" i="33"/>
  <c r="G47" i="33"/>
  <c r="C47" i="33"/>
  <c r="X46" i="33"/>
  <c r="Y46" i="33" s="1"/>
  <c r="Z46" i="33" s="1"/>
  <c r="U46" i="33"/>
  <c r="V46" i="33" s="1"/>
  <c r="AA46" i="33" s="1"/>
  <c r="AB46" i="33" s="1"/>
  <c r="M46" i="33"/>
  <c r="K46" i="33"/>
  <c r="J46" i="33"/>
  <c r="I46" i="33"/>
  <c r="G46" i="33"/>
  <c r="C46" i="33"/>
  <c r="Z45" i="33"/>
  <c r="X45" i="33"/>
  <c r="Y45" i="33" s="1"/>
  <c r="U45" i="33"/>
  <c r="V45" i="33" s="1"/>
  <c r="AA45" i="33" s="1"/>
  <c r="AB45" i="33" s="1"/>
  <c r="M45" i="33"/>
  <c r="K45" i="33"/>
  <c r="J45" i="33"/>
  <c r="I45" i="33"/>
  <c r="G45" i="33"/>
  <c r="C45" i="33"/>
  <c r="AB44" i="33"/>
  <c r="X44" i="33"/>
  <c r="Y44" i="33" s="1"/>
  <c r="Z44" i="33" s="1"/>
  <c r="U44" i="33"/>
  <c r="V44" i="33" s="1"/>
  <c r="AA44" i="33" s="1"/>
  <c r="M44" i="33"/>
  <c r="K44" i="33"/>
  <c r="L48" i="33" s="1"/>
  <c r="J44" i="33"/>
  <c r="I44" i="33"/>
  <c r="G44" i="33"/>
  <c r="C44" i="33"/>
  <c r="X43" i="33"/>
  <c r="Y43" i="33" s="1"/>
  <c r="Z43" i="33" s="1"/>
  <c r="U43" i="33"/>
  <c r="V43" i="33" s="1"/>
  <c r="M43" i="33"/>
  <c r="K43" i="33"/>
  <c r="J43" i="33"/>
  <c r="I43" i="33"/>
  <c r="G43" i="33"/>
  <c r="C43" i="33"/>
  <c r="Z42" i="33"/>
  <c r="X42" i="33"/>
  <c r="Y42" i="33" s="1"/>
  <c r="V42" i="33"/>
  <c r="U42" i="33"/>
  <c r="M42" i="33"/>
  <c r="L42" i="33"/>
  <c r="K42" i="33"/>
  <c r="J42" i="33"/>
  <c r="I42" i="33"/>
  <c r="G42" i="33"/>
  <c r="C42" i="33"/>
  <c r="Z41" i="33"/>
  <c r="Y41" i="33"/>
  <c r="X41" i="33"/>
  <c r="U41" i="33"/>
  <c r="V41" i="33" s="1"/>
  <c r="AA41" i="33" s="1"/>
  <c r="AB41" i="33" s="1"/>
  <c r="M41" i="33"/>
  <c r="K41" i="33"/>
  <c r="J41" i="33"/>
  <c r="I41" i="33"/>
  <c r="G41" i="33"/>
  <c r="C41" i="33"/>
  <c r="AA40" i="33"/>
  <c r="AB40" i="33" s="1"/>
  <c r="Y40" i="33"/>
  <c r="Z40" i="33" s="1"/>
  <c r="X40" i="33"/>
  <c r="U40" i="33"/>
  <c r="V40" i="33" s="1"/>
  <c r="M40" i="33"/>
  <c r="K40" i="33"/>
  <c r="J40" i="33"/>
  <c r="I40" i="33"/>
  <c r="G40" i="33"/>
  <c r="C40" i="33"/>
  <c r="Z39" i="33"/>
  <c r="X39" i="33"/>
  <c r="Y39" i="33" s="1"/>
  <c r="U39" i="33"/>
  <c r="V39" i="33" s="1"/>
  <c r="AA39" i="33" s="1"/>
  <c r="AB39" i="33" s="1"/>
  <c r="M39" i="33"/>
  <c r="L39" i="33"/>
  <c r="K39" i="33"/>
  <c r="J39" i="33"/>
  <c r="I39" i="33"/>
  <c r="G39" i="33"/>
  <c r="C39" i="33"/>
  <c r="X38" i="33"/>
  <c r="Y38" i="33" s="1"/>
  <c r="Z38" i="33" s="1"/>
  <c r="U38" i="33"/>
  <c r="V38" i="33" s="1"/>
  <c r="AA38" i="33" s="1"/>
  <c r="AB38" i="33" s="1"/>
  <c r="M38" i="33"/>
  <c r="K38" i="33"/>
  <c r="J38" i="33"/>
  <c r="I38" i="33"/>
  <c r="G38" i="33"/>
  <c r="C38" i="33"/>
  <c r="X37" i="33"/>
  <c r="Y37" i="33" s="1"/>
  <c r="Z37" i="33" s="1"/>
  <c r="U37" i="33"/>
  <c r="V37" i="33" s="1"/>
  <c r="M37" i="33"/>
  <c r="K37" i="33"/>
  <c r="L38" i="33" s="1"/>
  <c r="J37" i="33"/>
  <c r="I37" i="33"/>
  <c r="G37" i="33"/>
  <c r="C37" i="33"/>
  <c r="Z36" i="33"/>
  <c r="X36" i="33"/>
  <c r="Y36" i="33" s="1"/>
  <c r="V36" i="33"/>
  <c r="U36" i="33"/>
  <c r="M36" i="33"/>
  <c r="K36" i="33"/>
  <c r="J36" i="33"/>
  <c r="I36" i="33"/>
  <c r="G36" i="33"/>
  <c r="C36" i="33"/>
  <c r="Z35" i="33"/>
  <c r="Y35" i="33"/>
  <c r="X35" i="33"/>
  <c r="V35" i="33"/>
  <c r="U35" i="33"/>
  <c r="M35" i="33"/>
  <c r="K35" i="33"/>
  <c r="J35" i="33"/>
  <c r="I35" i="33"/>
  <c r="G35" i="33"/>
  <c r="C35" i="33"/>
  <c r="X34" i="33"/>
  <c r="Y34" i="33" s="1"/>
  <c r="Z34" i="33" s="1"/>
  <c r="AA34" i="33" s="1"/>
  <c r="AB34" i="33" s="1"/>
  <c r="V34" i="33"/>
  <c r="U34" i="33"/>
  <c r="M34" i="33"/>
  <c r="K34" i="33"/>
  <c r="J34" i="33"/>
  <c r="I34" i="33"/>
  <c r="G34" i="33"/>
  <c r="C34" i="33"/>
  <c r="AA33" i="33"/>
  <c r="AB33" i="33" s="1"/>
  <c r="Z33" i="33"/>
  <c r="Y33" i="33"/>
  <c r="X33" i="33"/>
  <c r="U33" i="33"/>
  <c r="V33" i="33" s="1"/>
  <c r="M33" i="33"/>
  <c r="K33" i="33"/>
  <c r="J33" i="33"/>
  <c r="I33" i="33"/>
  <c r="G33" i="33"/>
  <c r="C33" i="33"/>
  <c r="AB32" i="33"/>
  <c r="X32" i="33"/>
  <c r="Y32" i="33" s="1"/>
  <c r="Z32" i="33" s="1"/>
  <c r="U32" i="33"/>
  <c r="V32" i="33" s="1"/>
  <c r="AA32" i="33" s="1"/>
  <c r="M32" i="33"/>
  <c r="K32" i="33"/>
  <c r="L36" i="33" s="1"/>
  <c r="J32" i="33"/>
  <c r="I32" i="33"/>
  <c r="G32" i="33"/>
  <c r="C32" i="33"/>
  <c r="Z31" i="33"/>
  <c r="X31" i="33"/>
  <c r="Y31" i="33" s="1"/>
  <c r="U31" i="33"/>
  <c r="V31" i="33" s="1"/>
  <c r="AA31" i="33" s="1"/>
  <c r="AB31" i="33" s="1"/>
  <c r="M31" i="33"/>
  <c r="K31" i="33"/>
  <c r="J31" i="33"/>
  <c r="I31" i="33"/>
  <c r="G31" i="33"/>
  <c r="C31" i="33"/>
  <c r="X30" i="33"/>
  <c r="Y30" i="33" s="1"/>
  <c r="Z30" i="33" s="1"/>
  <c r="V30" i="33"/>
  <c r="U30" i="33"/>
  <c r="M30" i="33"/>
  <c r="K30" i="33"/>
  <c r="J30" i="33"/>
  <c r="I30" i="33"/>
  <c r="G30" i="33"/>
  <c r="C30" i="33"/>
  <c r="Y29" i="33"/>
  <c r="Z29" i="33" s="1"/>
  <c r="X29" i="33"/>
  <c r="U29" i="33"/>
  <c r="V29" i="33" s="1"/>
  <c r="M29" i="33"/>
  <c r="K29" i="33"/>
  <c r="J29" i="33"/>
  <c r="I29" i="33"/>
  <c r="G29" i="33"/>
  <c r="C29" i="33"/>
  <c r="X28" i="33"/>
  <c r="Y28" i="33" s="1"/>
  <c r="Z28" i="33" s="1"/>
  <c r="AA28" i="33" s="1"/>
  <c r="AB28" i="33" s="1"/>
  <c r="V28" i="33"/>
  <c r="U28" i="33"/>
  <c r="M28" i="33"/>
  <c r="K28" i="33"/>
  <c r="J28" i="33"/>
  <c r="I28" i="33"/>
  <c r="G28" i="33"/>
  <c r="C28" i="33"/>
  <c r="Z27" i="33"/>
  <c r="Y27" i="33"/>
  <c r="X27" i="33"/>
  <c r="U27" i="33"/>
  <c r="V27" i="33" s="1"/>
  <c r="AA27" i="33" s="1"/>
  <c r="AB27" i="33" s="1"/>
  <c r="M27" i="33"/>
  <c r="K27" i="33"/>
  <c r="J27" i="33"/>
  <c r="I27" i="33"/>
  <c r="G27" i="33"/>
  <c r="C27" i="33"/>
  <c r="X26" i="33"/>
  <c r="Y26" i="33" s="1"/>
  <c r="Z26" i="33" s="1"/>
  <c r="U26" i="33"/>
  <c r="V26" i="33" s="1"/>
  <c r="AA26" i="33" s="1"/>
  <c r="AB26" i="33" s="1"/>
  <c r="M26" i="33"/>
  <c r="K26" i="33"/>
  <c r="L30" i="33" s="1"/>
  <c r="J26" i="33"/>
  <c r="I26" i="33"/>
  <c r="G26" i="33"/>
  <c r="C26" i="33"/>
  <c r="Z25" i="33"/>
  <c r="X25" i="33"/>
  <c r="Y25" i="33" s="1"/>
  <c r="U25" i="33"/>
  <c r="V25" i="33" s="1"/>
  <c r="M25" i="33"/>
  <c r="K25" i="33"/>
  <c r="J25" i="33"/>
  <c r="I25" i="33"/>
  <c r="G25" i="33"/>
  <c r="C25" i="33"/>
  <c r="AB24" i="33"/>
  <c r="Z24" i="33"/>
  <c r="X24" i="33"/>
  <c r="Y24" i="33" s="1"/>
  <c r="V24" i="33"/>
  <c r="AA24" i="33" s="1"/>
  <c r="U24" i="33"/>
  <c r="M24" i="33"/>
  <c r="K24" i="33"/>
  <c r="J24" i="33"/>
  <c r="I24" i="33"/>
  <c r="G24" i="33"/>
  <c r="C24" i="33"/>
  <c r="AB23" i="33"/>
  <c r="Z23" i="33"/>
  <c r="Y23" i="33"/>
  <c r="X23" i="33"/>
  <c r="V23" i="33"/>
  <c r="AA23" i="33" s="1"/>
  <c r="U23" i="33"/>
  <c r="M23" i="33"/>
  <c r="K23" i="33"/>
  <c r="J23" i="33"/>
  <c r="I23" i="33"/>
  <c r="G23" i="33"/>
  <c r="C23" i="33"/>
  <c r="X22" i="33"/>
  <c r="Y22" i="33" s="1"/>
  <c r="Z22" i="33" s="1"/>
  <c r="AA22" i="33" s="1"/>
  <c r="AB22" i="33" s="1"/>
  <c r="V22" i="33"/>
  <c r="U22" i="33"/>
  <c r="M22" i="33"/>
  <c r="K22" i="33"/>
  <c r="L26" i="33" s="1"/>
  <c r="J22" i="33"/>
  <c r="C22" i="33"/>
  <c r="Y21" i="33"/>
  <c r="Z21" i="33" s="1"/>
  <c r="X21" i="33"/>
  <c r="U21" i="33"/>
  <c r="V21" i="33" s="1"/>
  <c r="S21" i="33"/>
  <c r="Q21" i="33" s="1"/>
  <c r="M21" i="33"/>
  <c r="K21" i="33"/>
  <c r="J21" i="33"/>
  <c r="H21" i="33"/>
  <c r="F21" i="33"/>
  <c r="C21" i="33"/>
  <c r="Z20" i="33"/>
  <c r="X20" i="33"/>
  <c r="Y20" i="33" s="1"/>
  <c r="U20" i="33"/>
  <c r="V20" i="33" s="1"/>
  <c r="M20" i="33"/>
  <c r="K20" i="33"/>
  <c r="J20" i="33"/>
  <c r="H20" i="33"/>
  <c r="F20" i="33"/>
  <c r="C20" i="33"/>
  <c r="Z19" i="33"/>
  <c r="AA19" i="33" s="1"/>
  <c r="AB19" i="33" s="1"/>
  <c r="X19" i="33"/>
  <c r="Y19" i="33" s="1"/>
  <c r="V19" i="33"/>
  <c r="U19" i="33"/>
  <c r="M19" i="33"/>
  <c r="K19" i="33"/>
  <c r="J19" i="33"/>
  <c r="H19" i="33"/>
  <c r="F19" i="33"/>
  <c r="C19" i="33"/>
  <c r="X18" i="33"/>
  <c r="Y18" i="33" s="1"/>
  <c r="Z18" i="33" s="1"/>
  <c r="U18" i="33"/>
  <c r="V18" i="33" s="1"/>
  <c r="O18" i="33"/>
  <c r="M18" i="33"/>
  <c r="K18" i="33"/>
  <c r="J18" i="33"/>
  <c r="H18" i="33"/>
  <c r="F18" i="33"/>
  <c r="C18" i="33"/>
  <c r="Y17" i="33"/>
  <c r="Z17" i="33" s="1"/>
  <c r="X17" i="33"/>
  <c r="U17" i="33"/>
  <c r="V17" i="33" s="1"/>
  <c r="Q17" i="33"/>
  <c r="M17" i="33"/>
  <c r="K17" i="33"/>
  <c r="J17" i="33"/>
  <c r="H17" i="33"/>
  <c r="F17" i="33"/>
  <c r="C17" i="33"/>
  <c r="AB16" i="33"/>
  <c r="Z16" i="33"/>
  <c r="Y16" i="33"/>
  <c r="X16" i="33"/>
  <c r="V16" i="33"/>
  <c r="AA16" i="33" s="1"/>
  <c r="U16" i="33"/>
  <c r="R16" i="33"/>
  <c r="Q16" i="33"/>
  <c r="M16" i="33"/>
  <c r="K16" i="33"/>
  <c r="L20" i="33" s="1"/>
  <c r="J16" i="33"/>
  <c r="H16" i="33"/>
  <c r="F16" i="33"/>
  <c r="C16" i="33"/>
  <c r="AA15" i="33"/>
  <c r="AB15" i="33" s="1"/>
  <c r="X15" i="33"/>
  <c r="Y15" i="33" s="1"/>
  <c r="Z15" i="33" s="1"/>
  <c r="V15" i="33"/>
  <c r="U15" i="33"/>
  <c r="R15" i="33"/>
  <c r="Q15" i="33"/>
  <c r="M15" i="33"/>
  <c r="K15" i="33"/>
  <c r="J15" i="33"/>
  <c r="H15" i="33"/>
  <c r="F15" i="33"/>
  <c r="C15" i="33"/>
  <c r="X14" i="33"/>
  <c r="Y14" i="33" s="1"/>
  <c r="Z14" i="33" s="1"/>
  <c r="U14" i="33"/>
  <c r="V14" i="33" s="1"/>
  <c r="AA14" i="33" s="1"/>
  <c r="AB14" i="33" s="1"/>
  <c r="Q14" i="33"/>
  <c r="M14" i="33"/>
  <c r="K14" i="33"/>
  <c r="J14" i="33"/>
  <c r="H14" i="33"/>
  <c r="F14" i="33"/>
  <c r="C14" i="33"/>
  <c r="Y13" i="33"/>
  <c r="Z13" i="33" s="1"/>
  <c r="X13" i="33"/>
  <c r="V13" i="33"/>
  <c r="AA13" i="33" s="1"/>
  <c r="AB13" i="33" s="1"/>
  <c r="U13" i="33"/>
  <c r="R13" i="33"/>
  <c r="M13" i="33"/>
  <c r="K13" i="33"/>
  <c r="J13" i="33"/>
  <c r="H13" i="33"/>
  <c r="F13" i="33"/>
  <c r="C13" i="33"/>
  <c r="Z12" i="33"/>
  <c r="Y12" i="33"/>
  <c r="X12" i="33"/>
  <c r="U12" i="33"/>
  <c r="V12" i="33" s="1"/>
  <c r="Q12" i="33"/>
  <c r="R21" i="33" s="1"/>
  <c r="M12" i="33"/>
  <c r="K12" i="33"/>
  <c r="J12" i="33"/>
  <c r="H12" i="33"/>
  <c r="F12" i="33"/>
  <c r="C12" i="33"/>
  <c r="Y11" i="33"/>
  <c r="Z11" i="33" s="1"/>
  <c r="X11" i="33"/>
  <c r="V11" i="33"/>
  <c r="U11" i="33"/>
  <c r="Q11" i="33"/>
  <c r="M11" i="33"/>
  <c r="K11" i="33"/>
  <c r="L13" i="33" s="1"/>
  <c r="J11" i="33"/>
  <c r="H11" i="33"/>
  <c r="F11" i="33"/>
  <c r="C11" i="33"/>
  <c r="Z10" i="33"/>
  <c r="X10" i="33"/>
  <c r="Y10" i="33" s="1"/>
  <c r="U10" i="33"/>
  <c r="V10" i="33" s="1"/>
  <c r="AA10" i="33" s="1"/>
  <c r="AB10" i="33" s="1"/>
  <c r="M10" i="33"/>
  <c r="K10" i="33"/>
  <c r="L14" i="33" s="1"/>
  <c r="J10" i="33"/>
  <c r="H10" i="33"/>
  <c r="F10" i="33"/>
  <c r="C10" i="33"/>
  <c r="Z9" i="33"/>
  <c r="X9" i="33"/>
  <c r="Y9" i="33" s="1"/>
  <c r="V9" i="33"/>
  <c r="U9" i="33"/>
  <c r="M9" i="33"/>
  <c r="K9" i="33"/>
  <c r="J9" i="33"/>
  <c r="H9" i="33"/>
  <c r="F9" i="33"/>
  <c r="C9" i="33"/>
  <c r="X8" i="33"/>
  <c r="Y8" i="33" s="1"/>
  <c r="Z8" i="33" s="1"/>
  <c r="AA8" i="33" s="1"/>
  <c r="AB8" i="33" s="1"/>
  <c r="V8" i="33"/>
  <c r="U8" i="33"/>
  <c r="M8" i="33"/>
  <c r="K8" i="33"/>
  <c r="J8" i="33"/>
  <c r="H8" i="33"/>
  <c r="F8" i="33"/>
  <c r="C8" i="33"/>
  <c r="Z7" i="33"/>
  <c r="Y7" i="33"/>
  <c r="X7" i="33"/>
  <c r="U7" i="33"/>
  <c r="V7" i="33" s="1"/>
  <c r="AA7" i="33" s="1"/>
  <c r="AB7" i="33" s="1"/>
  <c r="M7" i="33"/>
  <c r="K7" i="33"/>
  <c r="J7" i="33"/>
  <c r="H7" i="33"/>
  <c r="F7" i="33"/>
  <c r="C7" i="33"/>
  <c r="X6" i="33"/>
  <c r="Y6" i="33" s="1"/>
  <c r="Z6" i="33" s="1"/>
  <c r="U6" i="33"/>
  <c r="V6" i="33" s="1"/>
  <c r="Q6" i="33"/>
  <c r="M6" i="33"/>
  <c r="K6" i="33"/>
  <c r="L10" i="33" s="1"/>
  <c r="J6" i="33"/>
  <c r="H6" i="33"/>
  <c r="F6" i="33"/>
  <c r="C6" i="33"/>
  <c r="Z5" i="33"/>
  <c r="X5" i="33"/>
  <c r="Y5" i="33" s="1"/>
  <c r="U5" i="33"/>
  <c r="V5" i="33" s="1"/>
  <c r="Q5" i="33"/>
  <c r="M5" i="33"/>
  <c r="K5" i="33"/>
  <c r="J5" i="33"/>
  <c r="H5" i="33"/>
  <c r="F5" i="33"/>
  <c r="C5" i="33"/>
  <c r="X4" i="33"/>
  <c r="Y4" i="33" s="1"/>
  <c r="Z4" i="33" s="1"/>
  <c r="U4" i="33"/>
  <c r="V4" i="33" s="1"/>
  <c r="Q4" i="33"/>
  <c r="O4" i="33"/>
  <c r="M4" i="33"/>
  <c r="K4" i="33"/>
  <c r="J4" i="33"/>
  <c r="H4" i="33"/>
  <c r="F4" i="33"/>
  <c r="C4" i="33"/>
  <c r="Z3" i="33"/>
  <c r="X3" i="33"/>
  <c r="Y3" i="33" s="1"/>
  <c r="V3" i="33"/>
  <c r="U3" i="33"/>
  <c r="Q3" i="33"/>
  <c r="O3" i="33"/>
  <c r="M3" i="33"/>
  <c r="K3" i="33"/>
  <c r="J3" i="33"/>
  <c r="H3" i="33"/>
  <c r="F3" i="33"/>
  <c r="C3" i="33"/>
  <c r="Z2" i="33"/>
  <c r="AA2" i="33" s="1"/>
  <c r="AB2" i="33" s="1"/>
  <c r="X2" i="33"/>
  <c r="Y2" i="33" s="1"/>
  <c r="U2" i="33"/>
  <c r="V2" i="33" s="1"/>
  <c r="Q2" i="33"/>
  <c r="M2" i="33"/>
  <c r="H2" i="33"/>
  <c r="F2" i="33"/>
  <c r="C2" i="33"/>
  <c r="O16" i="33" s="1"/>
  <c r="Q1" i="33"/>
  <c r="X35" i="32"/>
  <c r="Y35" i="32" s="1"/>
  <c r="Z35" i="32" s="1"/>
  <c r="V35" i="32"/>
  <c r="AA35" i="32" s="1"/>
  <c r="AB35" i="32" s="1"/>
  <c r="U35" i="32"/>
  <c r="M35" i="32"/>
  <c r="K35" i="32"/>
  <c r="J35" i="32"/>
  <c r="I35" i="32"/>
  <c r="G35" i="32"/>
  <c r="AB34" i="32"/>
  <c r="X34" i="32"/>
  <c r="Y34" i="32" s="1"/>
  <c r="Z34" i="32" s="1"/>
  <c r="U34" i="32"/>
  <c r="V34" i="32" s="1"/>
  <c r="AA34" i="32" s="1"/>
  <c r="M34" i="32"/>
  <c r="K34" i="32"/>
  <c r="L34" i="32" s="1"/>
  <c r="J34" i="32"/>
  <c r="I34" i="32"/>
  <c r="G34" i="32"/>
  <c r="Y33" i="32"/>
  <c r="Z33" i="32" s="1"/>
  <c r="X33" i="32"/>
  <c r="V33" i="32"/>
  <c r="AA33" i="32" s="1"/>
  <c r="AB33" i="32" s="1"/>
  <c r="U33" i="32"/>
  <c r="M33" i="32"/>
  <c r="L33" i="32"/>
  <c r="K33" i="32"/>
  <c r="J33" i="32"/>
  <c r="I33" i="32"/>
  <c r="G33" i="32"/>
  <c r="Y32" i="32"/>
  <c r="Z32" i="32" s="1"/>
  <c r="X32" i="32"/>
  <c r="U32" i="32"/>
  <c r="V32" i="32" s="1"/>
  <c r="AA32" i="32" s="1"/>
  <c r="AB32" i="32" s="1"/>
  <c r="M32" i="32"/>
  <c r="L32" i="32"/>
  <c r="K32" i="32"/>
  <c r="J32" i="32"/>
  <c r="I32" i="32"/>
  <c r="G32" i="32"/>
  <c r="AA31" i="32"/>
  <c r="AB31" i="32" s="1"/>
  <c r="Z31" i="32"/>
  <c r="Y31" i="32"/>
  <c r="X31" i="32"/>
  <c r="V31" i="32"/>
  <c r="U31" i="32"/>
  <c r="M31" i="32"/>
  <c r="L31" i="32"/>
  <c r="K31" i="32"/>
  <c r="J31" i="32"/>
  <c r="I31" i="32"/>
  <c r="G31" i="32"/>
  <c r="AB30" i="32"/>
  <c r="AA30" i="32"/>
  <c r="X30" i="32"/>
  <c r="Y30" i="32" s="1"/>
  <c r="Z30" i="32" s="1"/>
  <c r="V30" i="32"/>
  <c r="U30" i="32"/>
  <c r="M30" i="32"/>
  <c r="L30" i="32"/>
  <c r="K30" i="32"/>
  <c r="J30" i="32"/>
  <c r="I30" i="32"/>
  <c r="G30" i="32"/>
  <c r="AB29" i="32"/>
  <c r="AA29" i="32"/>
  <c r="X29" i="32"/>
  <c r="Y29" i="32" s="1"/>
  <c r="Z29" i="32" s="1"/>
  <c r="V29" i="32"/>
  <c r="U29" i="32"/>
  <c r="M29" i="32"/>
  <c r="K29" i="32"/>
  <c r="J29" i="32"/>
  <c r="I29" i="32"/>
  <c r="G29" i="32"/>
  <c r="Z28" i="32"/>
  <c r="Y28" i="32"/>
  <c r="X28" i="32"/>
  <c r="V28" i="32"/>
  <c r="AA28" i="32" s="1"/>
  <c r="AB28" i="32" s="1"/>
  <c r="U28" i="32"/>
  <c r="M28" i="32"/>
  <c r="K28" i="32"/>
  <c r="J28" i="32"/>
  <c r="I28" i="32"/>
  <c r="G28" i="32"/>
  <c r="Y27" i="32"/>
  <c r="Z27" i="32" s="1"/>
  <c r="X27" i="32"/>
  <c r="V27" i="32"/>
  <c r="AA27" i="32" s="1"/>
  <c r="AB27" i="32" s="1"/>
  <c r="U27" i="32"/>
  <c r="M27" i="32"/>
  <c r="K27" i="32"/>
  <c r="J27" i="32"/>
  <c r="I27" i="32"/>
  <c r="G27" i="32"/>
  <c r="AB26" i="32"/>
  <c r="Y26" i="32"/>
  <c r="Z26" i="32" s="1"/>
  <c r="X26" i="32"/>
  <c r="U26" i="32"/>
  <c r="V26" i="32" s="1"/>
  <c r="AA26" i="32" s="1"/>
  <c r="M26" i="32"/>
  <c r="K26" i="32"/>
  <c r="J26" i="32"/>
  <c r="AA25" i="32"/>
  <c r="AB25" i="32" s="1"/>
  <c r="Y25" i="32"/>
  <c r="Z25" i="32" s="1"/>
  <c r="X25" i="32"/>
  <c r="V25" i="32"/>
  <c r="U25" i="32"/>
  <c r="M25" i="32"/>
  <c r="K25" i="32"/>
  <c r="J25" i="32"/>
  <c r="H25" i="32"/>
  <c r="F25" i="32"/>
  <c r="AA24" i="32"/>
  <c r="AB24" i="32" s="1"/>
  <c r="Y24" i="32"/>
  <c r="Z24" i="32" s="1"/>
  <c r="X24" i="32"/>
  <c r="U24" i="32"/>
  <c r="V24" i="32" s="1"/>
  <c r="M24" i="32"/>
  <c r="K24" i="32"/>
  <c r="J24" i="32"/>
  <c r="H24" i="32"/>
  <c r="F24" i="32"/>
  <c r="AA23" i="32"/>
  <c r="AB23" i="32" s="1"/>
  <c r="Y23" i="32"/>
  <c r="Z23" i="32" s="1"/>
  <c r="X23" i="32"/>
  <c r="U23" i="32"/>
  <c r="V23" i="32" s="1"/>
  <c r="M23" i="32"/>
  <c r="K23" i="32"/>
  <c r="J23" i="32"/>
  <c r="H23" i="32"/>
  <c r="F23" i="32"/>
  <c r="AA22" i="32"/>
  <c r="AB22" i="32" s="1"/>
  <c r="X22" i="32"/>
  <c r="Y22" i="32" s="1"/>
  <c r="Z22" i="32" s="1"/>
  <c r="U22" i="32"/>
  <c r="V22" i="32" s="1"/>
  <c r="M22" i="32"/>
  <c r="K22" i="32"/>
  <c r="L26" i="32" s="1"/>
  <c r="J22" i="32"/>
  <c r="H22" i="32"/>
  <c r="F22" i="32"/>
  <c r="X21" i="32"/>
  <c r="Y21" i="32" s="1"/>
  <c r="Z21" i="32" s="1"/>
  <c r="V21" i="32"/>
  <c r="AA21" i="32" s="1"/>
  <c r="AB21" i="32" s="1"/>
  <c r="U21" i="32"/>
  <c r="R21" i="32"/>
  <c r="S21" i="32" s="1"/>
  <c r="Q21" i="32" s="1"/>
  <c r="M21" i="32"/>
  <c r="L21" i="32"/>
  <c r="K21" i="32"/>
  <c r="L25" i="32" s="1"/>
  <c r="J21" i="32"/>
  <c r="H21" i="32"/>
  <c r="F21" i="32"/>
  <c r="Z20" i="32"/>
  <c r="X20" i="32"/>
  <c r="Y20" i="32" s="1"/>
  <c r="V20" i="32"/>
  <c r="AA20" i="32" s="1"/>
  <c r="AB20" i="32" s="1"/>
  <c r="U20" i="32"/>
  <c r="M20" i="32"/>
  <c r="K20" i="32"/>
  <c r="J20" i="32"/>
  <c r="H20" i="32"/>
  <c r="F20" i="32"/>
  <c r="AA19" i="32"/>
  <c r="AB19" i="32" s="1"/>
  <c r="Y19" i="32"/>
  <c r="Z19" i="32" s="1"/>
  <c r="X19" i="32"/>
  <c r="U19" i="32"/>
  <c r="V19" i="32" s="1"/>
  <c r="M19" i="32"/>
  <c r="K19" i="32"/>
  <c r="L23" i="32" s="1"/>
  <c r="J19" i="32"/>
  <c r="H19" i="32"/>
  <c r="F19" i="32"/>
  <c r="AB18" i="32"/>
  <c r="X18" i="32"/>
  <c r="Y18" i="32" s="1"/>
  <c r="Z18" i="32" s="1"/>
  <c r="V18" i="32"/>
  <c r="AA18" i="32" s="1"/>
  <c r="U18" i="32"/>
  <c r="O18" i="32"/>
  <c r="M18" i="32"/>
  <c r="K18" i="32"/>
  <c r="J18" i="32"/>
  <c r="H18" i="32"/>
  <c r="F18" i="32"/>
  <c r="Y17" i="32"/>
  <c r="Z17" i="32" s="1"/>
  <c r="X17" i="32"/>
  <c r="U17" i="32"/>
  <c r="V17" i="32" s="1"/>
  <c r="AA17" i="32" s="1"/>
  <c r="AB17" i="32" s="1"/>
  <c r="Q17" i="32"/>
  <c r="M17" i="32"/>
  <c r="L17" i="32"/>
  <c r="K17" i="32"/>
  <c r="J17" i="32"/>
  <c r="H17" i="32"/>
  <c r="F17" i="32"/>
  <c r="Z16" i="32"/>
  <c r="X16" i="32"/>
  <c r="Y16" i="32" s="1"/>
  <c r="V16" i="32"/>
  <c r="AA16" i="32" s="1"/>
  <c r="AB16" i="32" s="1"/>
  <c r="U16" i="32"/>
  <c r="Q16" i="32"/>
  <c r="R16" i="32" s="1"/>
  <c r="O16" i="32"/>
  <c r="M16" i="32"/>
  <c r="K16" i="32"/>
  <c r="L20" i="32" s="1"/>
  <c r="J16" i="32"/>
  <c r="H16" i="32"/>
  <c r="F16" i="32"/>
  <c r="AB15" i="32"/>
  <c r="AA15" i="32"/>
  <c r="X15" i="32"/>
  <c r="Y15" i="32" s="1"/>
  <c r="Z15" i="32" s="1"/>
  <c r="V15" i="32"/>
  <c r="U15" i="32"/>
  <c r="Q15" i="32"/>
  <c r="R15" i="32" s="1"/>
  <c r="O15" i="32"/>
  <c r="M15" i="32"/>
  <c r="K15" i="32"/>
  <c r="J15" i="32"/>
  <c r="H15" i="32"/>
  <c r="F15" i="32"/>
  <c r="X14" i="32"/>
  <c r="Y14" i="32" s="1"/>
  <c r="Z14" i="32" s="1"/>
  <c r="U14" i="32"/>
  <c r="V14" i="32" s="1"/>
  <c r="AA14" i="32" s="1"/>
  <c r="AB14" i="32" s="1"/>
  <c r="Q14" i="32"/>
  <c r="M14" i="32"/>
  <c r="K14" i="32"/>
  <c r="J14" i="32"/>
  <c r="H14" i="32"/>
  <c r="F14" i="32"/>
  <c r="Y13" i="32"/>
  <c r="Z13" i="32" s="1"/>
  <c r="X13" i="32"/>
  <c r="U13" i="32"/>
  <c r="V13" i="32" s="1"/>
  <c r="AA13" i="32" s="1"/>
  <c r="AB13" i="32" s="1"/>
  <c r="R13" i="32"/>
  <c r="M13" i="32"/>
  <c r="K13" i="32"/>
  <c r="L16" i="32" s="1"/>
  <c r="J13" i="32"/>
  <c r="H13" i="32"/>
  <c r="F13" i="32"/>
  <c r="Z12" i="32"/>
  <c r="X12" i="32"/>
  <c r="Y12" i="32" s="1"/>
  <c r="U12" i="32"/>
  <c r="V12" i="32" s="1"/>
  <c r="AA12" i="32" s="1"/>
  <c r="AB12" i="32" s="1"/>
  <c r="Q12" i="32"/>
  <c r="M12" i="32"/>
  <c r="K12" i="32"/>
  <c r="J12" i="32"/>
  <c r="H12" i="32"/>
  <c r="F12" i="32"/>
  <c r="Y11" i="32"/>
  <c r="Z11" i="32" s="1"/>
  <c r="X11" i="32"/>
  <c r="U11" i="32"/>
  <c r="V11" i="32" s="1"/>
  <c r="AA11" i="32" s="1"/>
  <c r="AB11" i="32" s="1"/>
  <c r="Q11" i="32"/>
  <c r="M11" i="32"/>
  <c r="K11" i="32"/>
  <c r="L15" i="32" s="1"/>
  <c r="J11" i="32"/>
  <c r="H11" i="32"/>
  <c r="F11" i="32"/>
  <c r="AB10" i="32"/>
  <c r="AA10" i="32"/>
  <c r="Z10" i="32"/>
  <c r="X10" i="32"/>
  <c r="Y10" i="32" s="1"/>
  <c r="V10" i="32"/>
  <c r="U10" i="32"/>
  <c r="M10" i="32"/>
  <c r="K10" i="32"/>
  <c r="J10" i="32"/>
  <c r="H10" i="32"/>
  <c r="F10" i="32"/>
  <c r="AA9" i="32"/>
  <c r="AB9" i="32" s="1"/>
  <c r="Y9" i="32"/>
  <c r="Z9" i="32" s="1"/>
  <c r="X9" i="32"/>
  <c r="U9" i="32"/>
  <c r="V9" i="32" s="1"/>
  <c r="M9" i="32"/>
  <c r="K9" i="32"/>
  <c r="L13" i="32" s="1"/>
  <c r="J9" i="32"/>
  <c r="H9" i="32"/>
  <c r="F9" i="32"/>
  <c r="AA8" i="32"/>
  <c r="AB8" i="32" s="1"/>
  <c r="Z8" i="32"/>
  <c r="Y8" i="32"/>
  <c r="X8" i="32"/>
  <c r="U8" i="32"/>
  <c r="V8" i="32" s="1"/>
  <c r="M8" i="32"/>
  <c r="K8" i="32"/>
  <c r="L12" i="32" s="1"/>
  <c r="J8" i="32"/>
  <c r="H8" i="32"/>
  <c r="F8" i="32"/>
  <c r="AA7" i="32"/>
  <c r="AB7" i="32" s="1"/>
  <c r="X7" i="32"/>
  <c r="Y7" i="32" s="1"/>
  <c r="Z7" i="32" s="1"/>
  <c r="U7" i="32"/>
  <c r="V7" i="32" s="1"/>
  <c r="M7" i="32"/>
  <c r="K7" i="32"/>
  <c r="J7" i="32"/>
  <c r="H7" i="32"/>
  <c r="F7" i="32"/>
  <c r="X6" i="32"/>
  <c r="Y6" i="32" s="1"/>
  <c r="Z6" i="32" s="1"/>
  <c r="U6" i="32"/>
  <c r="V6" i="32" s="1"/>
  <c r="AA6" i="32" s="1"/>
  <c r="AB6" i="32" s="1"/>
  <c r="Q6" i="32"/>
  <c r="M6" i="32"/>
  <c r="K6" i="32"/>
  <c r="J6" i="32"/>
  <c r="H6" i="32"/>
  <c r="F6" i="32"/>
  <c r="Y5" i="32"/>
  <c r="Z5" i="32" s="1"/>
  <c r="X5" i="32"/>
  <c r="U5" i="32"/>
  <c r="V5" i="32" s="1"/>
  <c r="AA5" i="32" s="1"/>
  <c r="AB5" i="32" s="1"/>
  <c r="Q5" i="32"/>
  <c r="M5" i="32"/>
  <c r="K5" i="32"/>
  <c r="J5" i="32"/>
  <c r="H5" i="32"/>
  <c r="F5" i="32"/>
  <c r="X4" i="32"/>
  <c r="Y4" i="32" s="1"/>
  <c r="Z4" i="32" s="1"/>
  <c r="U4" i="32"/>
  <c r="V4" i="32" s="1"/>
  <c r="AA4" i="32" s="1"/>
  <c r="AB4" i="32" s="1"/>
  <c r="Q4" i="32"/>
  <c r="O4" i="32"/>
  <c r="M4" i="32"/>
  <c r="K4" i="32"/>
  <c r="J4" i="32"/>
  <c r="H4" i="32"/>
  <c r="F4" i="32"/>
  <c r="X3" i="32"/>
  <c r="Y3" i="32" s="1"/>
  <c r="Z3" i="32" s="1"/>
  <c r="V3" i="32"/>
  <c r="AA3" i="32" s="1"/>
  <c r="AB3" i="32" s="1"/>
  <c r="U3" i="32"/>
  <c r="Q3" i="32"/>
  <c r="O3" i="32"/>
  <c r="M3" i="32"/>
  <c r="K3" i="32"/>
  <c r="J3" i="32"/>
  <c r="H3" i="32"/>
  <c r="F3" i="32"/>
  <c r="Y2" i="32"/>
  <c r="Z2" i="32" s="1"/>
  <c r="X2" i="32"/>
  <c r="V2" i="32"/>
  <c r="AA2" i="32" s="1"/>
  <c r="AB2" i="32" s="1"/>
  <c r="U2" i="32"/>
  <c r="Q2" i="32"/>
  <c r="M2" i="32"/>
  <c r="H2" i="32"/>
  <c r="F2" i="32"/>
  <c r="Q1" i="32"/>
  <c r="Y80" i="31"/>
  <c r="Z80" i="31" s="1"/>
  <c r="X80" i="31"/>
  <c r="V80" i="31"/>
  <c r="AA80" i="31" s="1"/>
  <c r="AB80" i="31" s="1"/>
  <c r="U80" i="31"/>
  <c r="M80" i="31"/>
  <c r="K80" i="31"/>
  <c r="J80" i="31"/>
  <c r="I80" i="31"/>
  <c r="G80" i="31"/>
  <c r="Y79" i="31"/>
  <c r="Z79" i="31" s="1"/>
  <c r="X79" i="31"/>
  <c r="V79" i="31"/>
  <c r="AA79" i="31" s="1"/>
  <c r="AB79" i="31" s="1"/>
  <c r="U79" i="31"/>
  <c r="M79" i="31"/>
  <c r="K79" i="31"/>
  <c r="J79" i="31"/>
  <c r="I79" i="31"/>
  <c r="G79" i="31"/>
  <c r="AB78" i="31"/>
  <c r="AA78" i="31"/>
  <c r="Y78" i="31"/>
  <c r="Z78" i="31" s="1"/>
  <c r="X78" i="31"/>
  <c r="V78" i="31"/>
  <c r="U78" i="31"/>
  <c r="M78" i="31"/>
  <c r="L78" i="31"/>
  <c r="K78" i="31"/>
  <c r="J78" i="31"/>
  <c r="I78" i="31"/>
  <c r="G78" i="31"/>
  <c r="AA77" i="31"/>
  <c r="AB77" i="31" s="1"/>
  <c r="Z77" i="31"/>
  <c r="Y77" i="31"/>
  <c r="X77" i="31"/>
  <c r="U77" i="31"/>
  <c r="V77" i="31" s="1"/>
  <c r="M77" i="31"/>
  <c r="L77" i="31"/>
  <c r="K77" i="31"/>
  <c r="J77" i="31"/>
  <c r="I77" i="31"/>
  <c r="G77" i="31"/>
  <c r="AA76" i="31"/>
  <c r="AB76" i="31" s="1"/>
  <c r="Z76" i="31"/>
  <c r="Y76" i="31"/>
  <c r="X76" i="31"/>
  <c r="U76" i="31"/>
  <c r="V76" i="31" s="1"/>
  <c r="M76" i="31"/>
  <c r="K76" i="31"/>
  <c r="J76" i="31"/>
  <c r="I76" i="31"/>
  <c r="G76" i="31"/>
  <c r="X75" i="31"/>
  <c r="Y75" i="31" s="1"/>
  <c r="Z75" i="31" s="1"/>
  <c r="U75" i="31"/>
  <c r="V75" i="31" s="1"/>
  <c r="AA75" i="31" s="1"/>
  <c r="AB75" i="31" s="1"/>
  <c r="M75" i="31"/>
  <c r="K75" i="31"/>
  <c r="J75" i="31"/>
  <c r="I75" i="31"/>
  <c r="G75" i="31"/>
  <c r="X74" i="31"/>
  <c r="Y74" i="31" s="1"/>
  <c r="Z74" i="31" s="1"/>
  <c r="U74" i="31"/>
  <c r="V74" i="31" s="1"/>
  <c r="AA74" i="31" s="1"/>
  <c r="AB74" i="31" s="1"/>
  <c r="M74" i="31"/>
  <c r="L74" i="31"/>
  <c r="K74" i="31"/>
  <c r="J74" i="31"/>
  <c r="I74" i="31"/>
  <c r="G74" i="31"/>
  <c r="X73" i="31"/>
  <c r="Y73" i="31" s="1"/>
  <c r="Z73" i="31" s="1"/>
  <c r="V73" i="31"/>
  <c r="AA73" i="31" s="1"/>
  <c r="AB73" i="31" s="1"/>
  <c r="U73" i="31"/>
  <c r="M73" i="31"/>
  <c r="K73" i="31"/>
  <c r="J73" i="31"/>
  <c r="I73" i="31"/>
  <c r="G73" i="31"/>
  <c r="Z72" i="31"/>
  <c r="Y72" i="31"/>
  <c r="X72" i="31"/>
  <c r="U72" i="31"/>
  <c r="V72" i="31" s="1"/>
  <c r="AA72" i="31" s="1"/>
  <c r="AB72" i="31" s="1"/>
  <c r="M72" i="31"/>
  <c r="K72" i="31"/>
  <c r="L76" i="31" s="1"/>
  <c r="J72" i="31"/>
  <c r="I72" i="31"/>
  <c r="G72" i="31"/>
  <c r="Z71" i="31"/>
  <c r="Y71" i="31"/>
  <c r="X71" i="31"/>
  <c r="U71" i="31"/>
  <c r="V71" i="31" s="1"/>
  <c r="AA71" i="31" s="1"/>
  <c r="AB71" i="31" s="1"/>
  <c r="M71" i="31"/>
  <c r="K71" i="31"/>
  <c r="L73" i="31" s="1"/>
  <c r="J71" i="31"/>
  <c r="I71" i="31"/>
  <c r="G71" i="31"/>
  <c r="AA70" i="31"/>
  <c r="AB70" i="31" s="1"/>
  <c r="X70" i="31"/>
  <c r="Y70" i="31" s="1"/>
  <c r="Z70" i="31" s="1"/>
  <c r="V70" i="31"/>
  <c r="U70" i="31"/>
  <c r="M70" i="31"/>
  <c r="L70" i="31"/>
  <c r="K70" i="31"/>
  <c r="J70" i="31"/>
  <c r="I70" i="31"/>
  <c r="G70" i="31"/>
  <c r="AB69" i="31"/>
  <c r="X69" i="31"/>
  <c r="Y69" i="31" s="1"/>
  <c r="Z69" i="31" s="1"/>
  <c r="U69" i="31"/>
  <c r="V69" i="31" s="1"/>
  <c r="AA69" i="31" s="1"/>
  <c r="M69" i="31"/>
  <c r="K69" i="31"/>
  <c r="J69" i="31"/>
  <c r="I69" i="31"/>
  <c r="G69" i="31"/>
  <c r="X68" i="31"/>
  <c r="Y68" i="31" s="1"/>
  <c r="Z68" i="31" s="1"/>
  <c r="U68" i="31"/>
  <c r="V68" i="31" s="1"/>
  <c r="AA68" i="31" s="1"/>
  <c r="AB68" i="31" s="1"/>
  <c r="M68" i="31"/>
  <c r="K68" i="31"/>
  <c r="J68" i="31"/>
  <c r="I68" i="31"/>
  <c r="G68" i="31"/>
  <c r="AB67" i="31"/>
  <c r="AA67" i="31"/>
  <c r="X67" i="31"/>
  <c r="Y67" i="31" s="1"/>
  <c r="Z67" i="31" s="1"/>
  <c r="V67" i="31"/>
  <c r="U67" i="31"/>
  <c r="M67" i="31"/>
  <c r="K67" i="31"/>
  <c r="L71" i="31" s="1"/>
  <c r="J67" i="31"/>
  <c r="I67" i="31"/>
  <c r="G67" i="31"/>
  <c r="AB66" i="31"/>
  <c r="AA66" i="31"/>
  <c r="X66" i="31"/>
  <c r="Y66" i="31" s="1"/>
  <c r="Z66" i="31" s="1"/>
  <c r="V66" i="31"/>
  <c r="U66" i="31"/>
  <c r="M66" i="31"/>
  <c r="K66" i="31"/>
  <c r="J66" i="31"/>
  <c r="I66" i="31"/>
  <c r="G66" i="31"/>
  <c r="Y65" i="31"/>
  <c r="Z65" i="31" s="1"/>
  <c r="X65" i="31"/>
  <c r="U65" i="31"/>
  <c r="V65" i="31" s="1"/>
  <c r="AA65" i="31" s="1"/>
  <c r="AB65" i="31" s="1"/>
  <c r="M65" i="31"/>
  <c r="K65" i="31"/>
  <c r="L69" i="31" s="1"/>
  <c r="J65" i="31"/>
  <c r="I65" i="31"/>
  <c r="G65" i="31"/>
  <c r="Z64" i="31"/>
  <c r="Y64" i="31"/>
  <c r="X64" i="31"/>
  <c r="U64" i="31"/>
  <c r="V64" i="31" s="1"/>
  <c r="AA64" i="31" s="1"/>
  <c r="AB64" i="31" s="1"/>
  <c r="M64" i="31"/>
  <c r="K64" i="31"/>
  <c r="J64" i="31"/>
  <c r="I64" i="31"/>
  <c r="G64" i="31"/>
  <c r="X63" i="31"/>
  <c r="Y63" i="31" s="1"/>
  <c r="Z63" i="31" s="1"/>
  <c r="V63" i="31"/>
  <c r="AA63" i="31" s="1"/>
  <c r="AB63" i="31" s="1"/>
  <c r="U63" i="31"/>
  <c r="M63" i="31"/>
  <c r="L63" i="31"/>
  <c r="K63" i="31"/>
  <c r="J63" i="31"/>
  <c r="I63" i="31"/>
  <c r="G63" i="31"/>
  <c r="X62" i="31"/>
  <c r="Y62" i="31" s="1"/>
  <c r="Z62" i="31" s="1"/>
  <c r="U62" i="31"/>
  <c r="V62" i="31" s="1"/>
  <c r="AA62" i="31" s="1"/>
  <c r="AB62" i="31" s="1"/>
  <c r="M62" i="31"/>
  <c r="K62" i="31"/>
  <c r="J62" i="31"/>
  <c r="I62" i="31"/>
  <c r="G62" i="31"/>
  <c r="X61" i="31"/>
  <c r="Y61" i="31" s="1"/>
  <c r="Z61" i="31" s="1"/>
  <c r="V61" i="31"/>
  <c r="AA61" i="31" s="1"/>
  <c r="AB61" i="31" s="1"/>
  <c r="U61" i="31"/>
  <c r="M61" i="31"/>
  <c r="K61" i="31"/>
  <c r="J61" i="31"/>
  <c r="I61" i="31"/>
  <c r="G61" i="31"/>
  <c r="Y60" i="31"/>
  <c r="Z60" i="31" s="1"/>
  <c r="X60" i="31"/>
  <c r="U60" i="31"/>
  <c r="V60" i="31" s="1"/>
  <c r="AA60" i="31" s="1"/>
  <c r="AB60" i="31" s="1"/>
  <c r="M60" i="31"/>
  <c r="K60" i="31"/>
  <c r="L64" i="31" s="1"/>
  <c r="J60" i="31"/>
  <c r="I60" i="31"/>
  <c r="G60" i="31"/>
  <c r="Y59" i="31"/>
  <c r="Z59" i="31" s="1"/>
  <c r="X59" i="31"/>
  <c r="U59" i="31"/>
  <c r="V59" i="31" s="1"/>
  <c r="AA59" i="31" s="1"/>
  <c r="AB59" i="31" s="1"/>
  <c r="M59" i="31"/>
  <c r="K59" i="31"/>
  <c r="L60" i="31" s="1"/>
  <c r="J59" i="31"/>
  <c r="I59" i="31"/>
  <c r="G59" i="31"/>
  <c r="Z58" i="31"/>
  <c r="X58" i="31"/>
  <c r="Y58" i="31" s="1"/>
  <c r="V58" i="31"/>
  <c r="AA58" i="31" s="1"/>
  <c r="AB58" i="31" s="1"/>
  <c r="U58" i="31"/>
  <c r="M58" i="31"/>
  <c r="K58" i="31"/>
  <c r="J58" i="31"/>
  <c r="I58" i="31"/>
  <c r="G58" i="31"/>
  <c r="AA57" i="31"/>
  <c r="AB57" i="31" s="1"/>
  <c r="X57" i="31"/>
  <c r="Y57" i="31" s="1"/>
  <c r="Z57" i="31" s="1"/>
  <c r="V57" i="31"/>
  <c r="U57" i="31"/>
  <c r="M57" i="31"/>
  <c r="K57" i="31"/>
  <c r="J57" i="31"/>
  <c r="I57" i="31"/>
  <c r="G57" i="31"/>
  <c r="AA56" i="31"/>
  <c r="AB56" i="31" s="1"/>
  <c r="X56" i="31"/>
  <c r="Y56" i="31" s="1"/>
  <c r="Z56" i="31" s="1"/>
  <c r="V56" i="31"/>
  <c r="U56" i="31"/>
  <c r="M56" i="31"/>
  <c r="K56" i="31"/>
  <c r="J56" i="31"/>
  <c r="I56" i="31"/>
  <c r="G56" i="31"/>
  <c r="AA55" i="31"/>
  <c r="AB55" i="31" s="1"/>
  <c r="X55" i="31"/>
  <c r="Y55" i="31" s="1"/>
  <c r="Z55" i="31" s="1"/>
  <c r="V55" i="31"/>
  <c r="U55" i="31"/>
  <c r="M55" i="31"/>
  <c r="K55" i="31"/>
  <c r="L59" i="31" s="1"/>
  <c r="J55" i="31"/>
  <c r="I55" i="31"/>
  <c r="G55" i="31"/>
  <c r="AA54" i="31"/>
  <c r="AB54" i="31" s="1"/>
  <c r="X54" i="31"/>
  <c r="Y54" i="31" s="1"/>
  <c r="Z54" i="31" s="1"/>
  <c r="V54" i="31"/>
  <c r="U54" i="31"/>
  <c r="M54" i="31"/>
  <c r="K54" i="31"/>
  <c r="J54" i="31"/>
  <c r="I54" i="31"/>
  <c r="G54" i="31"/>
  <c r="Y53" i="31"/>
  <c r="Z53" i="31" s="1"/>
  <c r="X53" i="31"/>
  <c r="U53" i="31"/>
  <c r="V53" i="31" s="1"/>
  <c r="AA53" i="31" s="1"/>
  <c r="AB53" i="31" s="1"/>
  <c r="M53" i="31"/>
  <c r="K53" i="31"/>
  <c r="J53" i="31"/>
  <c r="I53" i="31"/>
  <c r="G53" i="31"/>
  <c r="Z52" i="31"/>
  <c r="Y52" i="31"/>
  <c r="X52" i="31"/>
  <c r="U52" i="31"/>
  <c r="V52" i="31" s="1"/>
  <c r="AA52" i="31" s="1"/>
  <c r="AB52" i="31" s="1"/>
  <c r="M52" i="31"/>
  <c r="K52" i="31"/>
  <c r="J52" i="31"/>
  <c r="I52" i="31"/>
  <c r="G52" i="31"/>
  <c r="AB51" i="31"/>
  <c r="X51" i="31"/>
  <c r="Y51" i="31" s="1"/>
  <c r="Z51" i="31" s="1"/>
  <c r="V51" i="31"/>
  <c r="AA51" i="31" s="1"/>
  <c r="U51" i="31"/>
  <c r="M51" i="31"/>
  <c r="K51" i="31"/>
  <c r="L55" i="31" s="1"/>
  <c r="J51" i="31"/>
  <c r="I51" i="31"/>
  <c r="G51" i="31"/>
  <c r="X50" i="31"/>
  <c r="Y50" i="31" s="1"/>
  <c r="Z50" i="31" s="1"/>
  <c r="U50" i="31"/>
  <c r="V50" i="31" s="1"/>
  <c r="AA50" i="31" s="1"/>
  <c r="AB50" i="31" s="1"/>
  <c r="M50" i="31"/>
  <c r="K50" i="31"/>
  <c r="J50" i="31"/>
  <c r="I50" i="31"/>
  <c r="G50" i="31"/>
  <c r="X49" i="31"/>
  <c r="Y49" i="31" s="1"/>
  <c r="Z49" i="31" s="1"/>
  <c r="U49" i="31"/>
  <c r="V49" i="31" s="1"/>
  <c r="AA49" i="31" s="1"/>
  <c r="AB49" i="31" s="1"/>
  <c r="M49" i="31"/>
  <c r="K49" i="31"/>
  <c r="J49" i="31"/>
  <c r="I49" i="31"/>
  <c r="G49" i="31"/>
  <c r="X48" i="31"/>
  <c r="Y48" i="31" s="1"/>
  <c r="Z48" i="31" s="1"/>
  <c r="V48" i="31"/>
  <c r="AA48" i="31" s="1"/>
  <c r="AB48" i="31" s="1"/>
  <c r="U48" i="31"/>
  <c r="M48" i="31"/>
  <c r="K48" i="31"/>
  <c r="J48" i="31"/>
  <c r="I48" i="31"/>
  <c r="G48" i="31"/>
  <c r="X47" i="31"/>
  <c r="Y47" i="31" s="1"/>
  <c r="Z47" i="31" s="1"/>
  <c r="V47" i="31"/>
  <c r="AA47" i="31" s="1"/>
  <c r="AB47" i="31" s="1"/>
  <c r="U47" i="31"/>
  <c r="M47" i="31"/>
  <c r="K47" i="31"/>
  <c r="J47" i="31"/>
  <c r="I47" i="31"/>
  <c r="G47" i="31"/>
  <c r="X46" i="31"/>
  <c r="Y46" i="31" s="1"/>
  <c r="Z46" i="31" s="1"/>
  <c r="U46" i="31"/>
  <c r="V46" i="31" s="1"/>
  <c r="AA46" i="31" s="1"/>
  <c r="AB46" i="31" s="1"/>
  <c r="M46" i="31"/>
  <c r="K46" i="31"/>
  <c r="J46" i="31"/>
  <c r="I46" i="31"/>
  <c r="G46" i="31"/>
  <c r="Y45" i="31"/>
  <c r="Z45" i="31" s="1"/>
  <c r="X45" i="31"/>
  <c r="V45" i="31"/>
  <c r="AA45" i="31" s="1"/>
  <c r="AB45" i="31" s="1"/>
  <c r="U45" i="31"/>
  <c r="M45" i="31"/>
  <c r="K45" i="31"/>
  <c r="J45" i="31"/>
  <c r="I45" i="31"/>
  <c r="G45" i="31"/>
  <c r="Y44" i="31"/>
  <c r="Z44" i="31" s="1"/>
  <c r="X44" i="31"/>
  <c r="V44" i="31"/>
  <c r="AA44" i="31" s="1"/>
  <c r="AB44" i="31" s="1"/>
  <c r="U44" i="31"/>
  <c r="M44" i="31"/>
  <c r="K44" i="31"/>
  <c r="J44" i="31"/>
  <c r="I44" i="31"/>
  <c r="G44" i="31"/>
  <c r="Y43" i="31"/>
  <c r="Z43" i="31" s="1"/>
  <c r="X43" i="31"/>
  <c r="V43" i="31"/>
  <c r="AA43" i="31" s="1"/>
  <c r="AB43" i="31" s="1"/>
  <c r="U43" i="31"/>
  <c r="M43" i="31"/>
  <c r="K43" i="31"/>
  <c r="J43" i="31"/>
  <c r="I43" i="31"/>
  <c r="G43" i="31"/>
  <c r="AB42" i="31"/>
  <c r="AA42" i="31"/>
  <c r="Y42" i="31"/>
  <c r="Z42" i="31" s="1"/>
  <c r="X42" i="31"/>
  <c r="V42" i="31"/>
  <c r="U42" i="31"/>
  <c r="M42" i="31"/>
  <c r="L42" i="31"/>
  <c r="K42" i="31"/>
  <c r="J42" i="31"/>
  <c r="I42" i="31"/>
  <c r="G42" i="31"/>
  <c r="AA41" i="31"/>
  <c r="AB41" i="31" s="1"/>
  <c r="Z41" i="31"/>
  <c r="Y41" i="31"/>
  <c r="X41" i="31"/>
  <c r="U41" i="31"/>
  <c r="V41" i="31" s="1"/>
  <c r="M41" i="31"/>
  <c r="L41" i="31"/>
  <c r="K41" i="31"/>
  <c r="J41" i="31"/>
  <c r="I41" i="31"/>
  <c r="G41" i="31"/>
  <c r="AA40" i="31"/>
  <c r="AB40" i="31" s="1"/>
  <c r="Z40" i="31"/>
  <c r="Y40" i="31"/>
  <c r="X40" i="31"/>
  <c r="U40" i="31"/>
  <c r="V40" i="31" s="1"/>
  <c r="M40" i="31"/>
  <c r="L40" i="31"/>
  <c r="K40" i="31"/>
  <c r="J40" i="31"/>
  <c r="AA39" i="31"/>
  <c r="AB39" i="31" s="1"/>
  <c r="Y39" i="31"/>
  <c r="Z39" i="31" s="1"/>
  <c r="X39" i="31"/>
  <c r="U39" i="31"/>
  <c r="V39" i="31" s="1"/>
  <c r="M39" i="31"/>
  <c r="K39" i="31"/>
  <c r="J39" i="31"/>
  <c r="H39" i="31"/>
  <c r="F39" i="31"/>
  <c r="AA38" i="31"/>
  <c r="AB38" i="31" s="1"/>
  <c r="Z38" i="31"/>
  <c r="Y38" i="31"/>
  <c r="X38" i="31"/>
  <c r="U38" i="31"/>
  <c r="V38" i="31" s="1"/>
  <c r="M38" i="31"/>
  <c r="K38" i="31"/>
  <c r="J38" i="31"/>
  <c r="H38" i="31"/>
  <c r="F38" i="31"/>
  <c r="X37" i="31"/>
  <c r="Y37" i="31" s="1"/>
  <c r="Z37" i="31" s="1"/>
  <c r="U37" i="31"/>
  <c r="V37" i="31" s="1"/>
  <c r="AA37" i="31" s="1"/>
  <c r="AB37" i="31" s="1"/>
  <c r="M37" i="31"/>
  <c r="L37" i="31"/>
  <c r="K37" i="31"/>
  <c r="J37" i="31"/>
  <c r="H37" i="31"/>
  <c r="F37" i="31"/>
  <c r="X36" i="31"/>
  <c r="Y36" i="31" s="1"/>
  <c r="Z36" i="31" s="1"/>
  <c r="V36" i="31"/>
  <c r="AA36" i="31" s="1"/>
  <c r="AB36" i="31" s="1"/>
  <c r="U36" i="31"/>
  <c r="M36" i="31"/>
  <c r="L36" i="31"/>
  <c r="K36" i="31"/>
  <c r="J36" i="31"/>
  <c r="H36" i="31"/>
  <c r="F36" i="31"/>
  <c r="Y35" i="31"/>
  <c r="Z35" i="31" s="1"/>
  <c r="X35" i="31"/>
  <c r="U35" i="31"/>
  <c r="V35" i="31" s="1"/>
  <c r="AA35" i="31" s="1"/>
  <c r="AB35" i="31" s="1"/>
  <c r="M35" i="31"/>
  <c r="K35" i="31"/>
  <c r="L39" i="31" s="1"/>
  <c r="J35" i="31"/>
  <c r="H35" i="31"/>
  <c r="F35" i="31"/>
  <c r="X34" i="31"/>
  <c r="Y34" i="31" s="1"/>
  <c r="Z34" i="31" s="1"/>
  <c r="V34" i="31"/>
  <c r="AA34" i="31" s="1"/>
  <c r="AB34" i="31" s="1"/>
  <c r="U34" i="31"/>
  <c r="M34" i="31"/>
  <c r="L34" i="31"/>
  <c r="K34" i="31"/>
  <c r="L38" i="31" s="1"/>
  <c r="J34" i="31"/>
  <c r="H34" i="31"/>
  <c r="F34" i="31"/>
  <c r="AA33" i="31"/>
  <c r="AB33" i="31" s="1"/>
  <c r="X33" i="31"/>
  <c r="Y33" i="31" s="1"/>
  <c r="Z33" i="31" s="1"/>
  <c r="V33" i="31"/>
  <c r="U33" i="31"/>
  <c r="M33" i="31"/>
  <c r="L33" i="31"/>
  <c r="K33" i="31"/>
  <c r="L35" i="31" s="1"/>
  <c r="J33" i="31"/>
  <c r="H33" i="31"/>
  <c r="F33" i="31"/>
  <c r="AB32" i="31"/>
  <c r="Y32" i="31"/>
  <c r="Z32" i="31" s="1"/>
  <c r="X32" i="31"/>
  <c r="U32" i="31"/>
  <c r="V32" i="31" s="1"/>
  <c r="AA32" i="31" s="1"/>
  <c r="M32" i="31"/>
  <c r="K32" i="31"/>
  <c r="J32" i="31"/>
  <c r="H32" i="31"/>
  <c r="F32" i="31"/>
  <c r="Z31" i="31"/>
  <c r="Y31" i="31"/>
  <c r="X31" i="31"/>
  <c r="U31" i="31"/>
  <c r="V31" i="31" s="1"/>
  <c r="AA31" i="31" s="1"/>
  <c r="AB31" i="31" s="1"/>
  <c r="M31" i="31"/>
  <c r="K31" i="31"/>
  <c r="J31" i="31"/>
  <c r="H31" i="31"/>
  <c r="F31" i="31"/>
  <c r="Z30" i="31"/>
  <c r="Y30" i="31"/>
  <c r="X30" i="31"/>
  <c r="U30" i="31"/>
  <c r="V30" i="31" s="1"/>
  <c r="M30" i="31"/>
  <c r="K30" i="31"/>
  <c r="J30" i="31"/>
  <c r="H30" i="31"/>
  <c r="F30" i="31"/>
  <c r="Z29" i="31"/>
  <c r="Y29" i="31"/>
  <c r="X29" i="31"/>
  <c r="V29" i="31"/>
  <c r="AA29" i="31" s="1"/>
  <c r="AB29" i="31" s="1"/>
  <c r="U29" i="31"/>
  <c r="M29" i="31"/>
  <c r="K29" i="31"/>
  <c r="J29" i="31"/>
  <c r="H29" i="31"/>
  <c r="F29" i="31"/>
  <c r="AA28" i="31"/>
  <c r="AB28" i="31" s="1"/>
  <c r="Z28" i="31"/>
  <c r="Y28" i="31"/>
  <c r="X28" i="31"/>
  <c r="V28" i="31"/>
  <c r="U28" i="31"/>
  <c r="M28" i="31"/>
  <c r="K28" i="31"/>
  <c r="L32" i="31" s="1"/>
  <c r="J28" i="31"/>
  <c r="H28" i="31"/>
  <c r="F28" i="31"/>
  <c r="AA27" i="31"/>
  <c r="AB27" i="31" s="1"/>
  <c r="Z27" i="31"/>
  <c r="Y27" i="31"/>
  <c r="X27" i="31"/>
  <c r="U27" i="31"/>
  <c r="V27" i="31" s="1"/>
  <c r="M27" i="31"/>
  <c r="K27" i="31"/>
  <c r="J27" i="31"/>
  <c r="H27" i="31"/>
  <c r="F27" i="31"/>
  <c r="AA26" i="31"/>
  <c r="AB26" i="31" s="1"/>
  <c r="Z26" i="31"/>
  <c r="Y26" i="31"/>
  <c r="X26" i="31"/>
  <c r="U26" i="31"/>
  <c r="V26" i="31" s="1"/>
  <c r="M26" i="31"/>
  <c r="K26" i="31"/>
  <c r="J26" i="31"/>
  <c r="H26" i="31"/>
  <c r="F26" i="31"/>
  <c r="AA25" i="31"/>
  <c r="AB25" i="31" s="1"/>
  <c r="X25" i="31"/>
  <c r="Y25" i="31" s="1"/>
  <c r="Z25" i="31" s="1"/>
  <c r="U25" i="31"/>
  <c r="V25" i="31" s="1"/>
  <c r="M25" i="31"/>
  <c r="K25" i="31"/>
  <c r="J25" i="31"/>
  <c r="H25" i="31"/>
  <c r="F25" i="31"/>
  <c r="X24" i="31"/>
  <c r="Y24" i="31" s="1"/>
  <c r="Z24" i="31" s="1"/>
  <c r="V24" i="31"/>
  <c r="AA24" i="31" s="1"/>
  <c r="AB24" i="31" s="1"/>
  <c r="U24" i="31"/>
  <c r="M24" i="31"/>
  <c r="K24" i="31"/>
  <c r="L28" i="31" s="1"/>
  <c r="J24" i="31"/>
  <c r="H24" i="31"/>
  <c r="F24" i="31"/>
  <c r="X23" i="31"/>
  <c r="Y23" i="31" s="1"/>
  <c r="Z23" i="31" s="1"/>
  <c r="U23" i="31"/>
  <c r="V23" i="31" s="1"/>
  <c r="AA23" i="31" s="1"/>
  <c r="AB23" i="31" s="1"/>
  <c r="M23" i="31"/>
  <c r="K23" i="31"/>
  <c r="J23" i="31"/>
  <c r="H23" i="31"/>
  <c r="F23" i="31"/>
  <c r="Y22" i="31"/>
  <c r="Z22" i="31" s="1"/>
  <c r="X22" i="31"/>
  <c r="V22" i="31"/>
  <c r="U22" i="31"/>
  <c r="M22" i="31"/>
  <c r="K22" i="31"/>
  <c r="J22" i="31"/>
  <c r="H22" i="31"/>
  <c r="F22" i="31"/>
  <c r="Y21" i="31"/>
  <c r="Z21" i="31" s="1"/>
  <c r="X21" i="31"/>
  <c r="U21" i="31"/>
  <c r="V21" i="31" s="1"/>
  <c r="AA21" i="31" s="1"/>
  <c r="AB21" i="31" s="1"/>
  <c r="S21" i="31"/>
  <c r="Q21" i="31" s="1"/>
  <c r="R21" i="31"/>
  <c r="M21" i="31"/>
  <c r="K21" i="31"/>
  <c r="L25" i="31" s="1"/>
  <c r="J21" i="31"/>
  <c r="H21" i="31"/>
  <c r="F21" i="31"/>
  <c r="AA20" i="31"/>
  <c r="AB20" i="31" s="1"/>
  <c r="X20" i="31"/>
  <c r="Y20" i="31" s="1"/>
  <c r="Z20" i="31" s="1"/>
  <c r="V20" i="31"/>
  <c r="U20" i="31"/>
  <c r="M20" i="31"/>
  <c r="K20" i="31"/>
  <c r="J20" i="31"/>
  <c r="H20" i="31"/>
  <c r="F20" i="31"/>
  <c r="X19" i="31"/>
  <c r="Y19" i="31" s="1"/>
  <c r="Z19" i="31" s="1"/>
  <c r="V19" i="31"/>
  <c r="AA19" i="31" s="1"/>
  <c r="AB19" i="31" s="1"/>
  <c r="U19" i="31"/>
  <c r="M19" i="31"/>
  <c r="L19" i="31"/>
  <c r="K19" i="31"/>
  <c r="J19" i="31"/>
  <c r="H19" i="31"/>
  <c r="F19" i="31"/>
  <c r="X18" i="31"/>
  <c r="Y18" i="31" s="1"/>
  <c r="Z18" i="31" s="1"/>
  <c r="U18" i="31"/>
  <c r="V18" i="31" s="1"/>
  <c r="AA18" i="31" s="1"/>
  <c r="AB18" i="31" s="1"/>
  <c r="O18" i="31"/>
  <c r="M18" i="31"/>
  <c r="K18" i="31"/>
  <c r="J18" i="31"/>
  <c r="H18" i="31"/>
  <c r="F18" i="31"/>
  <c r="Y17" i="31"/>
  <c r="Z17" i="31" s="1"/>
  <c r="X17" i="31"/>
  <c r="U17" i="31"/>
  <c r="V17" i="31" s="1"/>
  <c r="AA17" i="31" s="1"/>
  <c r="AB17" i="31" s="1"/>
  <c r="Q17" i="31"/>
  <c r="M17" i="31"/>
  <c r="K17" i="31"/>
  <c r="J17" i="31"/>
  <c r="H17" i="31"/>
  <c r="F17" i="31"/>
  <c r="AA16" i="31"/>
  <c r="AB16" i="31" s="1"/>
  <c r="X16" i="31"/>
  <c r="Y16" i="31" s="1"/>
  <c r="Z16" i="31" s="1"/>
  <c r="V16" i="31"/>
  <c r="U16" i="31"/>
  <c r="Q16" i="31"/>
  <c r="R16" i="31" s="1"/>
  <c r="O16" i="31"/>
  <c r="M16" i="31"/>
  <c r="L16" i="31"/>
  <c r="K16" i="31"/>
  <c r="J16" i="31"/>
  <c r="H16" i="31"/>
  <c r="F16" i="31"/>
  <c r="X15" i="31"/>
  <c r="Y15" i="31" s="1"/>
  <c r="Z15" i="31" s="1"/>
  <c r="V15" i="31"/>
  <c r="AA15" i="31" s="1"/>
  <c r="AB15" i="31" s="1"/>
  <c r="U15" i="31"/>
  <c r="R15" i="31"/>
  <c r="Q15" i="31"/>
  <c r="O15" i="31"/>
  <c r="M15" i="31"/>
  <c r="K15" i="31"/>
  <c r="J15" i="31"/>
  <c r="H15" i="31"/>
  <c r="F15" i="31"/>
  <c r="AA14" i="31"/>
  <c r="AB14" i="31" s="1"/>
  <c r="Y14" i="31"/>
  <c r="Z14" i="31" s="1"/>
  <c r="X14" i="31"/>
  <c r="U14" i="31"/>
  <c r="V14" i="31" s="1"/>
  <c r="Q14" i="31"/>
  <c r="M14" i="31"/>
  <c r="K14" i="31"/>
  <c r="J14" i="31"/>
  <c r="H14" i="31"/>
  <c r="F14" i="31"/>
  <c r="AB13" i="31"/>
  <c r="Z13" i="31"/>
  <c r="X13" i="31"/>
  <c r="Y13" i="31" s="1"/>
  <c r="V13" i="31"/>
  <c r="AA13" i="31" s="1"/>
  <c r="U13" i="31"/>
  <c r="R13" i="31"/>
  <c r="M13" i="31"/>
  <c r="K13" i="31"/>
  <c r="L17" i="31" s="1"/>
  <c r="J13" i="31"/>
  <c r="H13" i="31"/>
  <c r="F13" i="31"/>
  <c r="AA12" i="31"/>
  <c r="AB12" i="31" s="1"/>
  <c r="X12" i="31"/>
  <c r="Y12" i="31" s="1"/>
  <c r="Z12" i="31" s="1"/>
  <c r="V12" i="31"/>
  <c r="U12" i="31"/>
  <c r="Q12" i="31"/>
  <c r="M12" i="31"/>
  <c r="K12" i="31"/>
  <c r="J12" i="31"/>
  <c r="H12" i="31"/>
  <c r="F12" i="31"/>
  <c r="Z11" i="31"/>
  <c r="Y11" i="31"/>
  <c r="X11" i="31"/>
  <c r="U11" i="31"/>
  <c r="V11" i="31" s="1"/>
  <c r="AA11" i="31" s="1"/>
  <c r="AB11" i="31" s="1"/>
  <c r="Q11" i="31"/>
  <c r="M11" i="31"/>
  <c r="K11" i="31"/>
  <c r="L15" i="31" s="1"/>
  <c r="J11" i="31"/>
  <c r="H11" i="31"/>
  <c r="F11" i="31"/>
  <c r="X10" i="31"/>
  <c r="Y10" i="31" s="1"/>
  <c r="Z10" i="31" s="1"/>
  <c r="V10" i="31"/>
  <c r="AA10" i="31" s="1"/>
  <c r="AB10" i="31" s="1"/>
  <c r="U10" i="31"/>
  <c r="M10" i="31"/>
  <c r="L10" i="31"/>
  <c r="K10" i="31"/>
  <c r="J10" i="31"/>
  <c r="H10" i="31"/>
  <c r="F10" i="31"/>
  <c r="Y9" i="31"/>
  <c r="Z9" i="31" s="1"/>
  <c r="X9" i="31"/>
  <c r="U9" i="31"/>
  <c r="V9" i="31" s="1"/>
  <c r="AA9" i="31" s="1"/>
  <c r="AB9" i="31" s="1"/>
  <c r="M9" i="31"/>
  <c r="K9" i="31"/>
  <c r="L11" i="31" s="1"/>
  <c r="J9" i="31"/>
  <c r="H9" i="31"/>
  <c r="F9" i="31"/>
  <c r="X8" i="31"/>
  <c r="Y8" i="31" s="1"/>
  <c r="Z8" i="31" s="1"/>
  <c r="U8" i="31"/>
  <c r="V8" i="31" s="1"/>
  <c r="AA8" i="31" s="1"/>
  <c r="AB8" i="31" s="1"/>
  <c r="M8" i="31"/>
  <c r="L8" i="31"/>
  <c r="K8" i="31"/>
  <c r="J8" i="31"/>
  <c r="H8" i="31"/>
  <c r="F8" i="31"/>
  <c r="X7" i="31"/>
  <c r="Y7" i="31" s="1"/>
  <c r="Z7" i="31" s="1"/>
  <c r="U7" i="31"/>
  <c r="V7" i="31" s="1"/>
  <c r="AA7" i="31" s="1"/>
  <c r="AB7" i="31" s="1"/>
  <c r="M7" i="31"/>
  <c r="L7" i="31"/>
  <c r="K7" i="31"/>
  <c r="L9" i="31" s="1"/>
  <c r="J7" i="31"/>
  <c r="H7" i="31"/>
  <c r="F7" i="31"/>
  <c r="AA6" i="31"/>
  <c r="AB6" i="31" s="1"/>
  <c r="Y6" i="31"/>
  <c r="Z6" i="31" s="1"/>
  <c r="X6" i="31"/>
  <c r="U6" i="31"/>
  <c r="V6" i="31" s="1"/>
  <c r="Q6" i="31"/>
  <c r="M6" i="31"/>
  <c r="K6" i="31"/>
  <c r="J6" i="31"/>
  <c r="H6" i="31"/>
  <c r="F6" i="31"/>
  <c r="X5" i="31"/>
  <c r="Y5" i="31" s="1"/>
  <c r="Z5" i="31" s="1"/>
  <c r="V5" i="31"/>
  <c r="AA5" i="31" s="1"/>
  <c r="AB5" i="31" s="1"/>
  <c r="U5" i="31"/>
  <c r="Q5" i="31"/>
  <c r="M5" i="31"/>
  <c r="K5" i="31"/>
  <c r="J5" i="31"/>
  <c r="H5" i="31"/>
  <c r="F5" i="31"/>
  <c r="AA4" i="31"/>
  <c r="AB4" i="31" s="1"/>
  <c r="X4" i="31"/>
  <c r="Y4" i="31" s="1"/>
  <c r="Z4" i="31" s="1"/>
  <c r="V4" i="31"/>
  <c r="U4" i="31"/>
  <c r="Q4" i="31"/>
  <c r="O4" i="31"/>
  <c r="M4" i="31"/>
  <c r="K4" i="31"/>
  <c r="J4" i="31"/>
  <c r="H4" i="31"/>
  <c r="F4" i="31"/>
  <c r="AA3" i="31"/>
  <c r="AB3" i="31" s="1"/>
  <c r="Z3" i="31"/>
  <c r="Y3" i="31"/>
  <c r="X3" i="31"/>
  <c r="V3" i="31"/>
  <c r="U3" i="31"/>
  <c r="Q3" i="31"/>
  <c r="O3" i="31"/>
  <c r="M3" i="31"/>
  <c r="K3" i="31"/>
  <c r="J3" i="31"/>
  <c r="H3" i="31"/>
  <c r="F3" i="31"/>
  <c r="AB2" i="31"/>
  <c r="AA2" i="31"/>
  <c r="Z2" i="31"/>
  <c r="Y2" i="31"/>
  <c r="X2" i="31"/>
  <c r="U2" i="31"/>
  <c r="V2" i="31" s="1"/>
  <c r="Q2" i="31"/>
  <c r="M2" i="31"/>
  <c r="H2" i="31"/>
  <c r="F2" i="31"/>
  <c r="Q1" i="31"/>
  <c r="Z42" i="30"/>
  <c r="Y42" i="30"/>
  <c r="X42" i="30"/>
  <c r="U42" i="30"/>
  <c r="V42" i="30" s="1"/>
  <c r="AA42" i="30" s="1"/>
  <c r="AB42" i="30" s="1"/>
  <c r="M42" i="30"/>
  <c r="K42" i="30"/>
  <c r="J42" i="30"/>
  <c r="I42" i="30"/>
  <c r="G42" i="30"/>
  <c r="AA41" i="30"/>
  <c r="AB41" i="30" s="1"/>
  <c r="X41" i="30"/>
  <c r="Y41" i="30" s="1"/>
  <c r="Z41" i="30" s="1"/>
  <c r="U41" i="30"/>
  <c r="V41" i="30" s="1"/>
  <c r="M41" i="30"/>
  <c r="K41" i="30"/>
  <c r="J41" i="30"/>
  <c r="I41" i="30"/>
  <c r="G41" i="30"/>
  <c r="X40" i="30"/>
  <c r="Y40" i="30" s="1"/>
  <c r="Z40" i="30" s="1"/>
  <c r="V40" i="30"/>
  <c r="AA40" i="30" s="1"/>
  <c r="AB40" i="30" s="1"/>
  <c r="U40" i="30"/>
  <c r="M40" i="30"/>
  <c r="K40" i="30"/>
  <c r="J40" i="30"/>
  <c r="I40" i="30"/>
  <c r="G40" i="30"/>
  <c r="X39" i="30"/>
  <c r="Y39" i="30" s="1"/>
  <c r="Z39" i="30" s="1"/>
  <c r="U39" i="30"/>
  <c r="V39" i="30" s="1"/>
  <c r="AA39" i="30" s="1"/>
  <c r="AB39" i="30" s="1"/>
  <c r="M39" i="30"/>
  <c r="K39" i="30"/>
  <c r="J39" i="30"/>
  <c r="I39" i="30"/>
  <c r="G39" i="30"/>
  <c r="Y38" i="30"/>
  <c r="Z38" i="30" s="1"/>
  <c r="X38" i="30"/>
  <c r="V38" i="30"/>
  <c r="AA38" i="30" s="1"/>
  <c r="AB38" i="30" s="1"/>
  <c r="U38" i="30"/>
  <c r="M38" i="30"/>
  <c r="L38" i="30"/>
  <c r="K38" i="30"/>
  <c r="J38" i="30"/>
  <c r="I38" i="30"/>
  <c r="G38" i="30"/>
  <c r="Y37" i="30"/>
  <c r="Z37" i="30" s="1"/>
  <c r="X37" i="30"/>
  <c r="V37" i="30"/>
  <c r="AA37" i="30" s="1"/>
  <c r="AB37" i="30" s="1"/>
  <c r="U37" i="30"/>
  <c r="M37" i="30"/>
  <c r="L37" i="30"/>
  <c r="K37" i="30"/>
  <c r="L39" i="30" s="1"/>
  <c r="J37" i="30"/>
  <c r="I37" i="30"/>
  <c r="G37" i="30"/>
  <c r="X36" i="30"/>
  <c r="Y36" i="30" s="1"/>
  <c r="Z36" i="30" s="1"/>
  <c r="U36" i="30"/>
  <c r="V36" i="30" s="1"/>
  <c r="AA36" i="30" s="1"/>
  <c r="AB36" i="30" s="1"/>
  <c r="M36" i="30"/>
  <c r="L36" i="30"/>
  <c r="K36" i="30"/>
  <c r="J36" i="30"/>
  <c r="I36" i="30"/>
  <c r="G36" i="30"/>
  <c r="Y35" i="30"/>
  <c r="Z35" i="30" s="1"/>
  <c r="X35" i="30"/>
  <c r="U35" i="30"/>
  <c r="V35" i="30" s="1"/>
  <c r="AA35" i="30" s="1"/>
  <c r="AB35" i="30" s="1"/>
  <c r="M35" i="30"/>
  <c r="K35" i="30"/>
  <c r="J35" i="30"/>
  <c r="I35" i="30"/>
  <c r="G35" i="30"/>
  <c r="AA34" i="30"/>
  <c r="AB34" i="30" s="1"/>
  <c r="Y34" i="30"/>
  <c r="Z34" i="30" s="1"/>
  <c r="X34" i="30"/>
  <c r="U34" i="30"/>
  <c r="V34" i="30" s="1"/>
  <c r="M34" i="30"/>
  <c r="K34" i="30"/>
  <c r="J34" i="30"/>
  <c r="I34" i="30"/>
  <c r="G34" i="30"/>
  <c r="AA33" i="30"/>
  <c r="AB33" i="30" s="1"/>
  <c r="Y33" i="30"/>
  <c r="Z33" i="30" s="1"/>
  <c r="X33" i="30"/>
  <c r="V33" i="30"/>
  <c r="U33" i="30"/>
  <c r="M33" i="30"/>
  <c r="K33" i="30"/>
  <c r="J33" i="30"/>
  <c r="I33" i="30"/>
  <c r="G33" i="30"/>
  <c r="AA32" i="30"/>
  <c r="AB32" i="30" s="1"/>
  <c r="Y32" i="30"/>
  <c r="Z32" i="30" s="1"/>
  <c r="X32" i="30"/>
  <c r="V32" i="30"/>
  <c r="U32" i="30"/>
  <c r="M32" i="30"/>
  <c r="K32" i="30"/>
  <c r="J32" i="30"/>
  <c r="I32" i="30"/>
  <c r="G32" i="30"/>
  <c r="AB31" i="30"/>
  <c r="Z31" i="30"/>
  <c r="Y31" i="30"/>
  <c r="X31" i="30"/>
  <c r="U31" i="30"/>
  <c r="V31" i="30" s="1"/>
  <c r="AA31" i="30" s="1"/>
  <c r="M31" i="30"/>
  <c r="K31" i="30"/>
  <c r="L35" i="30" s="1"/>
  <c r="J31" i="30"/>
  <c r="I31" i="30"/>
  <c r="G31" i="30"/>
  <c r="Z30" i="30"/>
  <c r="Y30" i="30"/>
  <c r="X30" i="30"/>
  <c r="U30" i="30"/>
  <c r="V30" i="30" s="1"/>
  <c r="AA30" i="30" s="1"/>
  <c r="AB30" i="30" s="1"/>
  <c r="M30" i="30"/>
  <c r="K30" i="30"/>
  <c r="L34" i="30" s="1"/>
  <c r="J30" i="30"/>
  <c r="I30" i="30"/>
  <c r="G30" i="30"/>
  <c r="AB29" i="30"/>
  <c r="X29" i="30"/>
  <c r="Y29" i="30" s="1"/>
  <c r="Z29" i="30" s="1"/>
  <c r="U29" i="30"/>
  <c r="V29" i="30" s="1"/>
  <c r="AA29" i="30" s="1"/>
  <c r="M29" i="30"/>
  <c r="K29" i="30"/>
  <c r="J29" i="30"/>
  <c r="I29" i="30"/>
  <c r="G29" i="30"/>
  <c r="X28" i="30"/>
  <c r="Y28" i="30" s="1"/>
  <c r="Z28" i="30" s="1"/>
  <c r="U28" i="30"/>
  <c r="V28" i="30" s="1"/>
  <c r="AA28" i="30" s="1"/>
  <c r="AB28" i="30" s="1"/>
  <c r="M28" i="30"/>
  <c r="K28" i="30"/>
  <c r="J28" i="30"/>
  <c r="I28" i="30"/>
  <c r="G28" i="30"/>
  <c r="Y27" i="30"/>
  <c r="Z27" i="30" s="1"/>
  <c r="X27" i="30"/>
  <c r="U27" i="30"/>
  <c r="V27" i="30" s="1"/>
  <c r="AA27" i="30" s="1"/>
  <c r="AB27" i="30" s="1"/>
  <c r="M27" i="30"/>
  <c r="K27" i="30"/>
  <c r="J27" i="30"/>
  <c r="I27" i="30"/>
  <c r="G27" i="30"/>
  <c r="X26" i="30"/>
  <c r="Y26" i="30" s="1"/>
  <c r="Z26" i="30" s="1"/>
  <c r="U26" i="30"/>
  <c r="V26" i="30" s="1"/>
  <c r="M26" i="30"/>
  <c r="K26" i="30"/>
  <c r="J26" i="30"/>
  <c r="I26" i="30"/>
  <c r="G26" i="30"/>
  <c r="X25" i="30"/>
  <c r="Y25" i="30" s="1"/>
  <c r="Z25" i="30" s="1"/>
  <c r="U25" i="30"/>
  <c r="V25" i="30" s="1"/>
  <c r="AA25" i="30" s="1"/>
  <c r="AB25" i="30" s="1"/>
  <c r="M25" i="30"/>
  <c r="K25" i="30"/>
  <c r="J25" i="30"/>
  <c r="Y24" i="30"/>
  <c r="Z24" i="30" s="1"/>
  <c r="X24" i="30"/>
  <c r="U24" i="30"/>
  <c r="V24" i="30" s="1"/>
  <c r="AA24" i="30" s="1"/>
  <c r="AB24" i="30" s="1"/>
  <c r="M24" i="30"/>
  <c r="K24" i="30"/>
  <c r="J24" i="30"/>
  <c r="H24" i="30"/>
  <c r="F24" i="30"/>
  <c r="Y23" i="30"/>
  <c r="Z23" i="30" s="1"/>
  <c r="X23" i="30"/>
  <c r="U23" i="30"/>
  <c r="V23" i="30" s="1"/>
  <c r="AA23" i="30" s="1"/>
  <c r="AB23" i="30" s="1"/>
  <c r="M23" i="30"/>
  <c r="K23" i="30"/>
  <c r="J23" i="30"/>
  <c r="H23" i="30"/>
  <c r="F23" i="30"/>
  <c r="Z22" i="30"/>
  <c r="Y22" i="30"/>
  <c r="X22" i="30"/>
  <c r="U22" i="30"/>
  <c r="V22" i="30" s="1"/>
  <c r="M22" i="30"/>
  <c r="K22" i="30"/>
  <c r="J22" i="30"/>
  <c r="H22" i="30"/>
  <c r="F22" i="30"/>
  <c r="AA21" i="30"/>
  <c r="AB21" i="30" s="1"/>
  <c r="X21" i="30"/>
  <c r="Y21" i="30" s="1"/>
  <c r="Z21" i="30" s="1"/>
  <c r="V21" i="30"/>
  <c r="U21" i="30"/>
  <c r="M21" i="30"/>
  <c r="L21" i="30"/>
  <c r="K21" i="30"/>
  <c r="J21" i="30"/>
  <c r="H21" i="30"/>
  <c r="F21" i="30"/>
  <c r="AB20" i="30"/>
  <c r="AA20" i="30"/>
  <c r="Z20" i="30"/>
  <c r="Y20" i="30"/>
  <c r="X20" i="30"/>
  <c r="U20" i="30"/>
  <c r="V20" i="30" s="1"/>
  <c r="M20" i="30"/>
  <c r="K20" i="30"/>
  <c r="L24" i="30" s="1"/>
  <c r="J20" i="30"/>
  <c r="H20" i="30"/>
  <c r="F20" i="30"/>
  <c r="Y19" i="30"/>
  <c r="Z19" i="30" s="1"/>
  <c r="X19" i="30"/>
  <c r="U19" i="30"/>
  <c r="V19" i="30" s="1"/>
  <c r="M19" i="30"/>
  <c r="K19" i="30"/>
  <c r="J19" i="30"/>
  <c r="H19" i="30"/>
  <c r="F19" i="30"/>
  <c r="Y18" i="30"/>
  <c r="Z18" i="30" s="1"/>
  <c r="X18" i="30"/>
  <c r="V18" i="30"/>
  <c r="AA18" i="30" s="1"/>
  <c r="AB18" i="30" s="1"/>
  <c r="U18" i="30"/>
  <c r="O18" i="30"/>
  <c r="M18" i="30"/>
  <c r="K18" i="30"/>
  <c r="L22" i="30" s="1"/>
  <c r="J18" i="30"/>
  <c r="H18" i="30"/>
  <c r="F18" i="30"/>
  <c r="X17" i="30"/>
  <c r="Y17" i="30" s="1"/>
  <c r="Z17" i="30" s="1"/>
  <c r="AA17" i="30" s="1"/>
  <c r="AB17" i="30" s="1"/>
  <c r="V17" i="30"/>
  <c r="U17" i="30"/>
  <c r="Q17" i="30"/>
  <c r="M17" i="30"/>
  <c r="K17" i="30"/>
  <c r="J17" i="30"/>
  <c r="H17" i="30"/>
  <c r="F17" i="30"/>
  <c r="Z16" i="30"/>
  <c r="Y16" i="30"/>
  <c r="X16" i="30"/>
  <c r="U16" i="30"/>
  <c r="V16" i="30" s="1"/>
  <c r="R16" i="30"/>
  <c r="Q16" i="30"/>
  <c r="O16" i="30"/>
  <c r="M16" i="30"/>
  <c r="K16" i="30"/>
  <c r="L20" i="30" s="1"/>
  <c r="J16" i="30"/>
  <c r="H16" i="30"/>
  <c r="F16" i="30"/>
  <c r="X15" i="30"/>
  <c r="Y15" i="30" s="1"/>
  <c r="Z15" i="30" s="1"/>
  <c r="V15" i="30"/>
  <c r="U15" i="30"/>
  <c r="Q15" i="30"/>
  <c r="R15" i="30" s="1"/>
  <c r="O15" i="30"/>
  <c r="M15" i="30"/>
  <c r="K15" i="30"/>
  <c r="J15" i="30"/>
  <c r="H15" i="30"/>
  <c r="F15" i="30"/>
  <c r="X14" i="30"/>
  <c r="Y14" i="30" s="1"/>
  <c r="Z14" i="30" s="1"/>
  <c r="V14" i="30"/>
  <c r="AA14" i="30" s="1"/>
  <c r="AB14" i="30" s="1"/>
  <c r="U14" i="30"/>
  <c r="Q14" i="30"/>
  <c r="M14" i="30"/>
  <c r="K14" i="30"/>
  <c r="J14" i="30"/>
  <c r="H14" i="30"/>
  <c r="F14" i="30"/>
  <c r="AB13" i="30"/>
  <c r="X13" i="30"/>
  <c r="Y13" i="30" s="1"/>
  <c r="Z13" i="30" s="1"/>
  <c r="AA13" i="30" s="1"/>
  <c r="V13" i="30"/>
  <c r="U13" i="30"/>
  <c r="R13" i="30"/>
  <c r="M13" i="30"/>
  <c r="K13" i="30"/>
  <c r="J13" i="30"/>
  <c r="H13" i="30"/>
  <c r="F13" i="30"/>
  <c r="Z12" i="30"/>
  <c r="Y12" i="30"/>
  <c r="X12" i="30"/>
  <c r="U12" i="30"/>
  <c r="V12" i="30" s="1"/>
  <c r="AA12" i="30" s="1"/>
  <c r="AB12" i="30" s="1"/>
  <c r="Q12" i="30"/>
  <c r="R21" i="30" s="1"/>
  <c r="S21" i="30" s="1"/>
  <c r="Q21" i="30" s="1"/>
  <c r="M12" i="30"/>
  <c r="K12" i="30"/>
  <c r="L16" i="30" s="1"/>
  <c r="J12" i="30"/>
  <c r="H12" i="30"/>
  <c r="F12" i="30"/>
  <c r="X11" i="30"/>
  <c r="Y11" i="30" s="1"/>
  <c r="Z11" i="30" s="1"/>
  <c r="U11" i="30"/>
  <c r="V11" i="30" s="1"/>
  <c r="Q11" i="30"/>
  <c r="M11" i="30"/>
  <c r="K11" i="30"/>
  <c r="J11" i="30"/>
  <c r="H11" i="30"/>
  <c r="F11" i="30"/>
  <c r="X10" i="30"/>
  <c r="Y10" i="30" s="1"/>
  <c r="Z10" i="30" s="1"/>
  <c r="U10" i="30"/>
  <c r="V10" i="30" s="1"/>
  <c r="M10" i="30"/>
  <c r="K10" i="30"/>
  <c r="L14" i="30" s="1"/>
  <c r="J10" i="30"/>
  <c r="H10" i="30"/>
  <c r="F10" i="30"/>
  <c r="X9" i="30"/>
  <c r="Y9" i="30" s="1"/>
  <c r="Z9" i="30" s="1"/>
  <c r="U9" i="30"/>
  <c r="V9" i="30" s="1"/>
  <c r="AA9" i="30" s="1"/>
  <c r="AB9" i="30" s="1"/>
  <c r="M9" i="30"/>
  <c r="K9" i="30"/>
  <c r="L13" i="30" s="1"/>
  <c r="J9" i="30"/>
  <c r="H9" i="30"/>
  <c r="F9" i="30"/>
  <c r="Y8" i="30"/>
  <c r="Z8" i="30" s="1"/>
  <c r="X8" i="30"/>
  <c r="U8" i="30"/>
  <c r="V8" i="30" s="1"/>
  <c r="M8" i="30"/>
  <c r="K8" i="30"/>
  <c r="J8" i="30"/>
  <c r="H8" i="30"/>
  <c r="F8" i="30"/>
  <c r="X7" i="30"/>
  <c r="Y7" i="30" s="1"/>
  <c r="Z7" i="30" s="1"/>
  <c r="V7" i="30"/>
  <c r="U7" i="30"/>
  <c r="M7" i="30"/>
  <c r="K7" i="30"/>
  <c r="J7" i="30"/>
  <c r="H7" i="30"/>
  <c r="F7" i="30"/>
  <c r="Z6" i="30"/>
  <c r="X6" i="30"/>
  <c r="Y6" i="30" s="1"/>
  <c r="V6" i="30"/>
  <c r="AA6" i="30" s="1"/>
  <c r="AB6" i="30" s="1"/>
  <c r="U6" i="30"/>
  <c r="Q6" i="30"/>
  <c r="M6" i="30"/>
  <c r="K6" i="30"/>
  <c r="J6" i="30"/>
  <c r="H6" i="30"/>
  <c r="F6" i="30"/>
  <c r="AA5" i="30"/>
  <c r="AB5" i="30" s="1"/>
  <c r="X5" i="30"/>
  <c r="Y5" i="30" s="1"/>
  <c r="Z5" i="30" s="1"/>
  <c r="V5" i="30"/>
  <c r="U5" i="30"/>
  <c r="Q5" i="30"/>
  <c r="M5" i="30"/>
  <c r="K5" i="30"/>
  <c r="L8" i="30" s="1"/>
  <c r="J5" i="30"/>
  <c r="H5" i="30"/>
  <c r="F5" i="30"/>
  <c r="AB4" i="30"/>
  <c r="AA4" i="30"/>
  <c r="Y4" i="30"/>
  <c r="Z4" i="30" s="1"/>
  <c r="X4" i="30"/>
  <c r="V4" i="30"/>
  <c r="U4" i="30"/>
  <c r="Q4" i="30"/>
  <c r="O4" i="30"/>
  <c r="M4" i="30"/>
  <c r="K4" i="30"/>
  <c r="J4" i="30"/>
  <c r="H4" i="30"/>
  <c r="F4" i="30"/>
  <c r="AA3" i="30"/>
  <c r="AB3" i="30" s="1"/>
  <c r="Z3" i="30"/>
  <c r="Y3" i="30"/>
  <c r="X3" i="30"/>
  <c r="U3" i="30"/>
  <c r="V3" i="30" s="1"/>
  <c r="Q3" i="30"/>
  <c r="O3" i="30"/>
  <c r="M3" i="30"/>
  <c r="K3" i="30"/>
  <c r="J3" i="30"/>
  <c r="H3" i="30"/>
  <c r="F3" i="30"/>
  <c r="AB2" i="30"/>
  <c r="X2" i="30"/>
  <c r="Y2" i="30" s="1"/>
  <c r="Z2" i="30" s="1"/>
  <c r="V2" i="30"/>
  <c r="AA2" i="30" s="1"/>
  <c r="U2" i="30"/>
  <c r="Q2" i="30"/>
  <c r="M2" i="30"/>
  <c r="H2" i="30"/>
  <c r="F2" i="30"/>
  <c r="Q1" i="30"/>
  <c r="AB97" i="29"/>
  <c r="X97" i="29"/>
  <c r="Y97" i="29" s="1"/>
  <c r="Z97" i="29" s="1"/>
  <c r="U97" i="29"/>
  <c r="V97" i="29" s="1"/>
  <c r="AA97" i="29" s="1"/>
  <c r="M97" i="29"/>
  <c r="K97" i="29"/>
  <c r="J97" i="29"/>
  <c r="I97" i="29"/>
  <c r="G97" i="29"/>
  <c r="X96" i="29"/>
  <c r="Y96" i="29" s="1"/>
  <c r="Z96" i="29" s="1"/>
  <c r="V96" i="29"/>
  <c r="AA96" i="29" s="1"/>
  <c r="AB96" i="29" s="1"/>
  <c r="U96" i="29"/>
  <c r="M96" i="29"/>
  <c r="K96" i="29"/>
  <c r="J96" i="29"/>
  <c r="I96" i="29"/>
  <c r="G96" i="29"/>
  <c r="Z95" i="29"/>
  <c r="Y95" i="29"/>
  <c r="X95" i="29"/>
  <c r="U95" i="29"/>
  <c r="V95" i="29" s="1"/>
  <c r="AA95" i="29" s="1"/>
  <c r="AB95" i="29" s="1"/>
  <c r="M95" i="29"/>
  <c r="K95" i="29"/>
  <c r="J95" i="29"/>
  <c r="I95" i="29"/>
  <c r="G95" i="29"/>
  <c r="Z94" i="29"/>
  <c r="Y94" i="29"/>
  <c r="X94" i="29"/>
  <c r="U94" i="29"/>
  <c r="V94" i="29" s="1"/>
  <c r="AA94" i="29" s="1"/>
  <c r="AB94" i="29" s="1"/>
  <c r="M94" i="29"/>
  <c r="K94" i="29"/>
  <c r="L95" i="29" s="1"/>
  <c r="J94" i="29"/>
  <c r="I94" i="29"/>
  <c r="G94" i="29"/>
  <c r="AA93" i="29"/>
  <c r="AB93" i="29" s="1"/>
  <c r="X93" i="29"/>
  <c r="Y93" i="29" s="1"/>
  <c r="Z93" i="29" s="1"/>
  <c r="V93" i="29"/>
  <c r="U93" i="29"/>
  <c r="M93" i="29"/>
  <c r="K93" i="29"/>
  <c r="J93" i="29"/>
  <c r="I93" i="29"/>
  <c r="G93" i="29"/>
  <c r="X92" i="29"/>
  <c r="Y92" i="29" s="1"/>
  <c r="Z92" i="29" s="1"/>
  <c r="U92" i="29"/>
  <c r="V92" i="29" s="1"/>
  <c r="AA92" i="29" s="1"/>
  <c r="AB92" i="29" s="1"/>
  <c r="M92" i="29"/>
  <c r="K92" i="29"/>
  <c r="J92" i="29"/>
  <c r="I92" i="29"/>
  <c r="G92" i="29"/>
  <c r="X91" i="29"/>
  <c r="Y91" i="29" s="1"/>
  <c r="Z91" i="29" s="1"/>
  <c r="U91" i="29"/>
  <c r="V91" i="29" s="1"/>
  <c r="AA91" i="29" s="1"/>
  <c r="AB91" i="29" s="1"/>
  <c r="M91" i="29"/>
  <c r="K91" i="29"/>
  <c r="J91" i="29"/>
  <c r="I91" i="29"/>
  <c r="G91" i="29"/>
  <c r="AB90" i="29"/>
  <c r="AA90" i="29"/>
  <c r="X90" i="29"/>
  <c r="Y90" i="29" s="1"/>
  <c r="Z90" i="29" s="1"/>
  <c r="V90" i="29"/>
  <c r="U90" i="29"/>
  <c r="M90" i="29"/>
  <c r="K90" i="29"/>
  <c r="L94" i="29" s="1"/>
  <c r="J90" i="29"/>
  <c r="I90" i="29"/>
  <c r="G90" i="29"/>
  <c r="AB89" i="29"/>
  <c r="AA89" i="29"/>
  <c r="Y89" i="29"/>
  <c r="Z89" i="29" s="1"/>
  <c r="X89" i="29"/>
  <c r="V89" i="29"/>
  <c r="U89" i="29"/>
  <c r="M89" i="29"/>
  <c r="K89" i="29"/>
  <c r="J89" i="29"/>
  <c r="I89" i="29"/>
  <c r="G89" i="29"/>
  <c r="Z88" i="29"/>
  <c r="Y88" i="29"/>
  <c r="X88" i="29"/>
  <c r="U88" i="29"/>
  <c r="V88" i="29" s="1"/>
  <c r="AA88" i="29" s="1"/>
  <c r="AB88" i="29" s="1"/>
  <c r="M88" i="29"/>
  <c r="K88" i="29"/>
  <c r="J88" i="29"/>
  <c r="I88" i="29"/>
  <c r="G88" i="29"/>
  <c r="Z87" i="29"/>
  <c r="Y87" i="29"/>
  <c r="X87" i="29"/>
  <c r="V87" i="29"/>
  <c r="AA87" i="29" s="1"/>
  <c r="AB87" i="29" s="1"/>
  <c r="U87" i="29"/>
  <c r="M87" i="29"/>
  <c r="K87" i="29"/>
  <c r="J87" i="29"/>
  <c r="I87" i="29"/>
  <c r="G87" i="29"/>
  <c r="AA86" i="29"/>
  <c r="AB86" i="29" s="1"/>
  <c r="X86" i="29"/>
  <c r="Y86" i="29" s="1"/>
  <c r="Z86" i="29" s="1"/>
  <c r="U86" i="29"/>
  <c r="V86" i="29" s="1"/>
  <c r="M86" i="29"/>
  <c r="K86" i="29"/>
  <c r="J86" i="29"/>
  <c r="I86" i="29"/>
  <c r="G86" i="29"/>
  <c r="X85" i="29"/>
  <c r="Y85" i="29" s="1"/>
  <c r="Z85" i="29" s="1"/>
  <c r="U85" i="29"/>
  <c r="V85" i="29" s="1"/>
  <c r="AA85" i="29" s="1"/>
  <c r="AB85" i="29" s="1"/>
  <c r="M85" i="29"/>
  <c r="K85" i="29"/>
  <c r="L88" i="29" s="1"/>
  <c r="J85" i="29"/>
  <c r="I85" i="29"/>
  <c r="G85" i="29"/>
  <c r="X84" i="29"/>
  <c r="Y84" i="29" s="1"/>
  <c r="Z84" i="29" s="1"/>
  <c r="V84" i="29"/>
  <c r="U84" i="29"/>
  <c r="M84" i="29"/>
  <c r="K84" i="29"/>
  <c r="J84" i="29"/>
  <c r="I84" i="29"/>
  <c r="G84" i="29"/>
  <c r="X83" i="29"/>
  <c r="Y83" i="29" s="1"/>
  <c r="Z83" i="29" s="1"/>
  <c r="V83" i="29"/>
  <c r="U83" i="29"/>
  <c r="M83" i="29"/>
  <c r="K83" i="29"/>
  <c r="J83" i="29"/>
  <c r="I83" i="29"/>
  <c r="G83" i="29"/>
  <c r="X82" i="29"/>
  <c r="Y82" i="29" s="1"/>
  <c r="Z82" i="29" s="1"/>
  <c r="U82" i="29"/>
  <c r="V82" i="29" s="1"/>
  <c r="AA82" i="29" s="1"/>
  <c r="AB82" i="29" s="1"/>
  <c r="M82" i="29"/>
  <c r="K82" i="29"/>
  <c r="L83" i="29" s="1"/>
  <c r="J82" i="29"/>
  <c r="I82" i="29"/>
  <c r="G82" i="29"/>
  <c r="Y81" i="29"/>
  <c r="Z81" i="29" s="1"/>
  <c r="X81" i="29"/>
  <c r="U81" i="29"/>
  <c r="V81" i="29" s="1"/>
  <c r="M81" i="29"/>
  <c r="K81" i="29"/>
  <c r="J81" i="29"/>
  <c r="I81" i="29"/>
  <c r="G81" i="29"/>
  <c r="Z80" i="29"/>
  <c r="X80" i="29"/>
  <c r="Y80" i="29" s="1"/>
  <c r="V80" i="29"/>
  <c r="AA80" i="29" s="1"/>
  <c r="AB80" i="29" s="1"/>
  <c r="U80" i="29"/>
  <c r="M80" i="29"/>
  <c r="K80" i="29"/>
  <c r="J80" i="29"/>
  <c r="I80" i="29"/>
  <c r="G80" i="29"/>
  <c r="Z79" i="29"/>
  <c r="X79" i="29"/>
  <c r="Y79" i="29" s="1"/>
  <c r="V79" i="29"/>
  <c r="U79" i="29"/>
  <c r="M79" i="29"/>
  <c r="K79" i="29"/>
  <c r="J79" i="29"/>
  <c r="I79" i="29"/>
  <c r="G79" i="29"/>
  <c r="Z78" i="29"/>
  <c r="X78" i="29"/>
  <c r="Y78" i="29" s="1"/>
  <c r="V78" i="29"/>
  <c r="AA78" i="29" s="1"/>
  <c r="AB78" i="29" s="1"/>
  <c r="U78" i="29"/>
  <c r="M78" i="29"/>
  <c r="K78" i="29"/>
  <c r="J78" i="29"/>
  <c r="I78" i="29"/>
  <c r="G78" i="29"/>
  <c r="X77" i="29"/>
  <c r="Y77" i="29" s="1"/>
  <c r="Z77" i="29" s="1"/>
  <c r="AA77" i="29" s="1"/>
  <c r="AB77" i="29" s="1"/>
  <c r="V77" i="29"/>
  <c r="U77" i="29"/>
  <c r="M77" i="29"/>
  <c r="K77" i="29"/>
  <c r="L81" i="29" s="1"/>
  <c r="J77" i="29"/>
  <c r="I77" i="29"/>
  <c r="G77" i="29"/>
  <c r="Y76" i="29"/>
  <c r="Z76" i="29" s="1"/>
  <c r="X76" i="29"/>
  <c r="U76" i="29"/>
  <c r="V76" i="29" s="1"/>
  <c r="AA76" i="29" s="1"/>
  <c r="AB76" i="29" s="1"/>
  <c r="M76" i="29"/>
  <c r="K76" i="29"/>
  <c r="J76" i="29"/>
  <c r="I76" i="29"/>
  <c r="G76" i="29"/>
  <c r="AB75" i="29"/>
  <c r="Z75" i="29"/>
  <c r="Y75" i="29"/>
  <c r="X75" i="29"/>
  <c r="V75" i="29"/>
  <c r="AA75" i="29" s="1"/>
  <c r="U75" i="29"/>
  <c r="M75" i="29"/>
  <c r="L75" i="29"/>
  <c r="K75" i="29"/>
  <c r="J75" i="29"/>
  <c r="I75" i="29"/>
  <c r="G75" i="29"/>
  <c r="X74" i="29"/>
  <c r="Y74" i="29" s="1"/>
  <c r="Z74" i="29" s="1"/>
  <c r="U74" i="29"/>
  <c r="V74" i="29" s="1"/>
  <c r="M74" i="29"/>
  <c r="K74" i="29"/>
  <c r="J74" i="29"/>
  <c r="I74" i="29"/>
  <c r="G74" i="29"/>
  <c r="AB73" i="29"/>
  <c r="X73" i="29"/>
  <c r="Y73" i="29" s="1"/>
  <c r="Z73" i="29" s="1"/>
  <c r="V73" i="29"/>
  <c r="AA73" i="29" s="1"/>
  <c r="U73" i="29"/>
  <c r="M73" i="29"/>
  <c r="K73" i="29"/>
  <c r="L77" i="29" s="1"/>
  <c r="J73" i="29"/>
  <c r="I73" i="29"/>
  <c r="G73" i="29"/>
  <c r="Y72" i="29"/>
  <c r="Z72" i="29" s="1"/>
  <c r="X72" i="29"/>
  <c r="U72" i="29"/>
  <c r="V72" i="29" s="1"/>
  <c r="AA72" i="29" s="1"/>
  <c r="AB72" i="29" s="1"/>
  <c r="M72" i="29"/>
  <c r="L72" i="29"/>
  <c r="K72" i="29"/>
  <c r="J72" i="29"/>
  <c r="I72" i="29"/>
  <c r="G72" i="29"/>
  <c r="Y71" i="29"/>
  <c r="Z71" i="29" s="1"/>
  <c r="X71" i="29"/>
  <c r="U71" i="29"/>
  <c r="V71" i="29" s="1"/>
  <c r="AA71" i="29" s="1"/>
  <c r="AB71" i="29" s="1"/>
  <c r="M71" i="29"/>
  <c r="K71" i="29"/>
  <c r="J71" i="29"/>
  <c r="I71" i="29"/>
  <c r="G71" i="29"/>
  <c r="X70" i="29"/>
  <c r="Y70" i="29" s="1"/>
  <c r="Z70" i="29" s="1"/>
  <c r="V70" i="29"/>
  <c r="U70" i="29"/>
  <c r="M70" i="29"/>
  <c r="K70" i="29"/>
  <c r="L73" i="29" s="1"/>
  <c r="J70" i="29"/>
  <c r="I70" i="29"/>
  <c r="G70" i="29"/>
  <c r="AA69" i="29"/>
  <c r="AB69" i="29" s="1"/>
  <c r="X69" i="29"/>
  <c r="Y69" i="29" s="1"/>
  <c r="Z69" i="29" s="1"/>
  <c r="U69" i="29"/>
  <c r="V69" i="29" s="1"/>
  <c r="M69" i="29"/>
  <c r="K69" i="29"/>
  <c r="J69" i="29"/>
  <c r="I69" i="29"/>
  <c r="G69" i="29"/>
  <c r="Y68" i="29"/>
  <c r="Z68" i="29" s="1"/>
  <c r="X68" i="29"/>
  <c r="V68" i="29"/>
  <c r="AA68" i="29" s="1"/>
  <c r="AB68" i="29" s="1"/>
  <c r="U68" i="29"/>
  <c r="M68" i="29"/>
  <c r="K68" i="29"/>
  <c r="J68" i="29"/>
  <c r="I68" i="29"/>
  <c r="G68" i="29"/>
  <c r="Y67" i="29"/>
  <c r="Z67" i="29" s="1"/>
  <c r="X67" i="29"/>
  <c r="V67" i="29"/>
  <c r="U67" i="29"/>
  <c r="M67" i="29"/>
  <c r="K67" i="29"/>
  <c r="L71" i="29" s="1"/>
  <c r="J67" i="29"/>
  <c r="I67" i="29"/>
  <c r="G67" i="29"/>
  <c r="Y66" i="29"/>
  <c r="Z66" i="29" s="1"/>
  <c r="X66" i="29"/>
  <c r="V66" i="29"/>
  <c r="U66" i="29"/>
  <c r="M66" i="29"/>
  <c r="L66" i="29"/>
  <c r="K66" i="29"/>
  <c r="J66" i="29"/>
  <c r="I66" i="29"/>
  <c r="G66" i="29"/>
  <c r="X65" i="29"/>
  <c r="Y65" i="29" s="1"/>
  <c r="Z65" i="29" s="1"/>
  <c r="AA65" i="29" s="1"/>
  <c r="AB65" i="29" s="1"/>
  <c r="V65" i="29"/>
  <c r="U65" i="29"/>
  <c r="M65" i="29"/>
  <c r="K65" i="29"/>
  <c r="J65" i="29"/>
  <c r="I65" i="29"/>
  <c r="G65" i="29"/>
  <c r="Y64" i="29"/>
  <c r="Z64" i="29" s="1"/>
  <c r="AA64" i="29" s="1"/>
  <c r="AB64" i="29" s="1"/>
  <c r="X64" i="29"/>
  <c r="U64" i="29"/>
  <c r="V64" i="29" s="1"/>
  <c r="M64" i="29"/>
  <c r="K64" i="29"/>
  <c r="J64" i="29"/>
  <c r="I64" i="29"/>
  <c r="G64" i="29"/>
  <c r="AA63" i="29"/>
  <c r="AB63" i="29" s="1"/>
  <c r="Z63" i="29"/>
  <c r="Y63" i="29"/>
  <c r="X63" i="29"/>
  <c r="U63" i="29"/>
  <c r="V63" i="29" s="1"/>
  <c r="M63" i="29"/>
  <c r="K63" i="29"/>
  <c r="J63" i="29"/>
  <c r="I63" i="29"/>
  <c r="G63" i="29"/>
  <c r="X62" i="29"/>
  <c r="Y62" i="29" s="1"/>
  <c r="Z62" i="29" s="1"/>
  <c r="U62" i="29"/>
  <c r="V62" i="29" s="1"/>
  <c r="M62" i="29"/>
  <c r="K62" i="29"/>
  <c r="J62" i="29"/>
  <c r="I62" i="29"/>
  <c r="G62" i="29"/>
  <c r="Y61" i="29"/>
  <c r="Z61" i="29" s="1"/>
  <c r="X61" i="29"/>
  <c r="V61" i="29"/>
  <c r="U61" i="29"/>
  <c r="M61" i="29"/>
  <c r="K61" i="29"/>
  <c r="L64" i="29" s="1"/>
  <c r="J61" i="29"/>
  <c r="I61" i="29"/>
  <c r="G61" i="29"/>
  <c r="X60" i="29"/>
  <c r="Y60" i="29" s="1"/>
  <c r="Z60" i="29" s="1"/>
  <c r="U60" i="29"/>
  <c r="V60" i="29" s="1"/>
  <c r="AA60" i="29" s="1"/>
  <c r="AB60" i="29" s="1"/>
  <c r="M60" i="29"/>
  <c r="K60" i="29"/>
  <c r="J60" i="29"/>
  <c r="I60" i="29"/>
  <c r="G60" i="29"/>
  <c r="X59" i="29"/>
  <c r="Y59" i="29" s="1"/>
  <c r="Z59" i="29" s="1"/>
  <c r="AA59" i="29" s="1"/>
  <c r="AB59" i="29" s="1"/>
  <c r="U59" i="29"/>
  <c r="V59" i="29" s="1"/>
  <c r="M59" i="29"/>
  <c r="K59" i="29"/>
  <c r="J59" i="29"/>
  <c r="I59" i="29"/>
  <c r="G59" i="29"/>
  <c r="Y58" i="29"/>
  <c r="Z58" i="29" s="1"/>
  <c r="X58" i="29"/>
  <c r="V58" i="29"/>
  <c r="AA58" i="29" s="1"/>
  <c r="AB58" i="29" s="1"/>
  <c r="U58" i="29"/>
  <c r="M58" i="29"/>
  <c r="K58" i="29"/>
  <c r="J58" i="29"/>
  <c r="I58" i="29"/>
  <c r="G58" i="29"/>
  <c r="Z57" i="29"/>
  <c r="X57" i="29"/>
  <c r="Y57" i="29" s="1"/>
  <c r="U57" i="29"/>
  <c r="V57" i="29" s="1"/>
  <c r="M57" i="29"/>
  <c r="K57" i="29"/>
  <c r="J57" i="29"/>
  <c r="I57" i="29"/>
  <c r="G57" i="29"/>
  <c r="Y56" i="29"/>
  <c r="Z56" i="29" s="1"/>
  <c r="X56" i="29"/>
  <c r="U56" i="29"/>
  <c r="V56" i="29" s="1"/>
  <c r="AA56" i="29" s="1"/>
  <c r="AB56" i="29" s="1"/>
  <c r="M56" i="29"/>
  <c r="K56" i="29"/>
  <c r="J56" i="29"/>
  <c r="I56" i="29"/>
  <c r="G56" i="29"/>
  <c r="AA55" i="29"/>
  <c r="AB55" i="29" s="1"/>
  <c r="Y55" i="29"/>
  <c r="Z55" i="29" s="1"/>
  <c r="X55" i="29"/>
  <c r="U55" i="29"/>
  <c r="V55" i="29" s="1"/>
  <c r="M55" i="29"/>
  <c r="K55" i="29"/>
  <c r="J55" i="29"/>
  <c r="I55" i="29"/>
  <c r="G55" i="29"/>
  <c r="AA54" i="29"/>
  <c r="AB54" i="29" s="1"/>
  <c r="Y54" i="29"/>
  <c r="Z54" i="29" s="1"/>
  <c r="X54" i="29"/>
  <c r="V54" i="29"/>
  <c r="U54" i="29"/>
  <c r="M54" i="29"/>
  <c r="K54" i="29"/>
  <c r="J54" i="29"/>
  <c r="I54" i="29"/>
  <c r="G54" i="29"/>
  <c r="AB53" i="29"/>
  <c r="AA53" i="29"/>
  <c r="X53" i="29"/>
  <c r="Y53" i="29" s="1"/>
  <c r="Z53" i="29" s="1"/>
  <c r="V53" i="29"/>
  <c r="U53" i="29"/>
  <c r="M53" i="29"/>
  <c r="K53" i="29"/>
  <c r="L57" i="29" s="1"/>
  <c r="J53" i="29"/>
  <c r="I53" i="29"/>
  <c r="G53" i="29"/>
  <c r="AA52" i="29"/>
  <c r="AB52" i="29" s="1"/>
  <c r="Y52" i="29"/>
  <c r="Z52" i="29" s="1"/>
  <c r="X52" i="29"/>
  <c r="U52" i="29"/>
  <c r="V52" i="29" s="1"/>
  <c r="M52" i="29"/>
  <c r="K52" i="29"/>
  <c r="J52" i="29"/>
  <c r="I52" i="29"/>
  <c r="G52" i="29"/>
  <c r="Z51" i="29"/>
  <c r="Y51" i="29"/>
  <c r="X51" i="29"/>
  <c r="V51" i="29"/>
  <c r="AA51" i="29" s="1"/>
  <c r="AB51" i="29" s="1"/>
  <c r="U51" i="29"/>
  <c r="M51" i="29"/>
  <c r="L51" i="29"/>
  <c r="K51" i="29"/>
  <c r="J51" i="29"/>
  <c r="I51" i="29"/>
  <c r="G51" i="29"/>
  <c r="X50" i="29"/>
  <c r="Y50" i="29" s="1"/>
  <c r="Z50" i="29" s="1"/>
  <c r="V50" i="29"/>
  <c r="AA50" i="29" s="1"/>
  <c r="AB50" i="29" s="1"/>
  <c r="U50" i="29"/>
  <c r="M50" i="29"/>
  <c r="K50" i="29"/>
  <c r="J50" i="29"/>
  <c r="I50" i="29"/>
  <c r="G50" i="29"/>
  <c r="Y49" i="29"/>
  <c r="Z49" i="29" s="1"/>
  <c r="X49" i="29"/>
  <c r="U49" i="29"/>
  <c r="V49" i="29" s="1"/>
  <c r="M49" i="29"/>
  <c r="K49" i="29"/>
  <c r="L53" i="29" s="1"/>
  <c r="J49" i="29"/>
  <c r="I49" i="29"/>
  <c r="G49" i="29"/>
  <c r="Z48" i="29"/>
  <c r="X48" i="29"/>
  <c r="Y48" i="29" s="1"/>
  <c r="U48" i="29"/>
  <c r="V48" i="29" s="1"/>
  <c r="AA48" i="29" s="1"/>
  <c r="AB48" i="29" s="1"/>
  <c r="M48" i="29"/>
  <c r="L48" i="29"/>
  <c r="K48" i="29"/>
  <c r="J48" i="29"/>
  <c r="I48" i="29"/>
  <c r="G48" i="29"/>
  <c r="Z47" i="29"/>
  <c r="X47" i="29"/>
  <c r="Y47" i="29" s="1"/>
  <c r="U47" i="29"/>
  <c r="V47" i="29" s="1"/>
  <c r="M47" i="29"/>
  <c r="L47" i="29"/>
  <c r="K47" i="29"/>
  <c r="J47" i="29"/>
  <c r="I47" i="29"/>
  <c r="G47" i="29"/>
  <c r="Y46" i="29"/>
  <c r="Z46" i="29" s="1"/>
  <c r="X46" i="29"/>
  <c r="U46" i="29"/>
  <c r="V46" i="29" s="1"/>
  <c r="AA46" i="29" s="1"/>
  <c r="AB46" i="29" s="1"/>
  <c r="M46" i="29"/>
  <c r="K46" i="29"/>
  <c r="L49" i="29" s="1"/>
  <c r="J46" i="29"/>
  <c r="I46" i="29"/>
  <c r="G46" i="29"/>
  <c r="Z45" i="29"/>
  <c r="X45" i="29"/>
  <c r="Y45" i="29" s="1"/>
  <c r="V45" i="29"/>
  <c r="U45" i="29"/>
  <c r="M45" i="29"/>
  <c r="K45" i="29"/>
  <c r="J45" i="29"/>
  <c r="I45" i="29"/>
  <c r="G45" i="29"/>
  <c r="X44" i="29"/>
  <c r="Y44" i="29" s="1"/>
  <c r="Z44" i="29" s="1"/>
  <c r="V44" i="29"/>
  <c r="AA44" i="29" s="1"/>
  <c r="AB44" i="29" s="1"/>
  <c r="U44" i="29"/>
  <c r="M44" i="29"/>
  <c r="K44" i="29"/>
  <c r="J44" i="29"/>
  <c r="AA43" i="29"/>
  <c r="AB43" i="29" s="1"/>
  <c r="Y43" i="29"/>
  <c r="Z43" i="29" s="1"/>
  <c r="X43" i="29"/>
  <c r="U43" i="29"/>
  <c r="V43" i="29" s="1"/>
  <c r="M43" i="29"/>
  <c r="K43" i="29"/>
  <c r="J43" i="29"/>
  <c r="H43" i="29"/>
  <c r="F43" i="29"/>
  <c r="Z42" i="29"/>
  <c r="X42" i="29"/>
  <c r="Y42" i="29" s="1"/>
  <c r="U42" i="29"/>
  <c r="V42" i="29" s="1"/>
  <c r="AA42" i="29" s="1"/>
  <c r="AB42" i="29" s="1"/>
  <c r="M42" i="29"/>
  <c r="K42" i="29"/>
  <c r="J42" i="29"/>
  <c r="H42" i="29"/>
  <c r="F42" i="29"/>
  <c r="Z41" i="29"/>
  <c r="X41" i="29"/>
  <c r="Y41" i="29" s="1"/>
  <c r="V41" i="29"/>
  <c r="U41" i="29"/>
  <c r="M41" i="29"/>
  <c r="K41" i="29"/>
  <c r="L45" i="29" s="1"/>
  <c r="J41" i="29"/>
  <c r="H41" i="29"/>
  <c r="F41" i="29"/>
  <c r="Z40" i="29"/>
  <c r="X40" i="29"/>
  <c r="Y40" i="29" s="1"/>
  <c r="V40" i="29"/>
  <c r="AA40" i="29" s="1"/>
  <c r="AB40" i="29" s="1"/>
  <c r="U40" i="29"/>
  <c r="M40" i="29"/>
  <c r="K40" i="29"/>
  <c r="J40" i="29"/>
  <c r="H40" i="29"/>
  <c r="F40" i="29"/>
  <c r="X39" i="29"/>
  <c r="Y39" i="29" s="1"/>
  <c r="Z39" i="29" s="1"/>
  <c r="AA39" i="29" s="1"/>
  <c r="AB39" i="29" s="1"/>
  <c r="V39" i="29"/>
  <c r="U39" i="29"/>
  <c r="M39" i="29"/>
  <c r="L39" i="29"/>
  <c r="K39" i="29"/>
  <c r="J39" i="29"/>
  <c r="H39" i="29"/>
  <c r="F39" i="29"/>
  <c r="AB38" i="29"/>
  <c r="Z38" i="29"/>
  <c r="Y38" i="29"/>
  <c r="X38" i="29"/>
  <c r="U38" i="29"/>
  <c r="V38" i="29" s="1"/>
  <c r="AA38" i="29" s="1"/>
  <c r="M38" i="29"/>
  <c r="K38" i="29"/>
  <c r="J38" i="29"/>
  <c r="H38" i="29"/>
  <c r="F38" i="29"/>
  <c r="Z37" i="29"/>
  <c r="Y37" i="29"/>
  <c r="X37" i="29"/>
  <c r="U37" i="29"/>
  <c r="V37" i="29" s="1"/>
  <c r="AA37" i="29" s="1"/>
  <c r="AB37" i="29" s="1"/>
  <c r="M37" i="29"/>
  <c r="K37" i="29"/>
  <c r="J37" i="29"/>
  <c r="H37" i="29"/>
  <c r="F37" i="29"/>
  <c r="AA36" i="29"/>
  <c r="AB36" i="29" s="1"/>
  <c r="X36" i="29"/>
  <c r="Y36" i="29" s="1"/>
  <c r="Z36" i="29" s="1"/>
  <c r="V36" i="29"/>
  <c r="U36" i="29"/>
  <c r="M36" i="29"/>
  <c r="K36" i="29"/>
  <c r="J36" i="29"/>
  <c r="H36" i="29"/>
  <c r="F36" i="29"/>
  <c r="X35" i="29"/>
  <c r="Y35" i="29" s="1"/>
  <c r="Z35" i="29" s="1"/>
  <c r="U35" i="29"/>
  <c r="V35" i="29" s="1"/>
  <c r="AA35" i="29" s="1"/>
  <c r="AB35" i="29" s="1"/>
  <c r="M35" i="29"/>
  <c r="K35" i="29"/>
  <c r="J35" i="29"/>
  <c r="H35" i="29"/>
  <c r="F35" i="29"/>
  <c r="Y34" i="29"/>
  <c r="Z34" i="29" s="1"/>
  <c r="X34" i="29"/>
  <c r="V34" i="29"/>
  <c r="U34" i="29"/>
  <c r="M34" i="29"/>
  <c r="K34" i="29"/>
  <c r="L38" i="29" s="1"/>
  <c r="J34" i="29"/>
  <c r="H34" i="29"/>
  <c r="F34" i="29"/>
  <c r="Y33" i="29"/>
  <c r="Z33" i="29" s="1"/>
  <c r="X33" i="29"/>
  <c r="V33" i="29"/>
  <c r="AA33" i="29" s="1"/>
  <c r="AB33" i="29" s="1"/>
  <c r="U33" i="29"/>
  <c r="M33" i="29"/>
  <c r="K33" i="29"/>
  <c r="J33" i="29"/>
  <c r="H33" i="29"/>
  <c r="F33" i="29"/>
  <c r="Z32" i="29"/>
  <c r="X32" i="29"/>
  <c r="Y32" i="29" s="1"/>
  <c r="V32" i="29"/>
  <c r="AA32" i="29" s="1"/>
  <c r="AB32" i="29" s="1"/>
  <c r="U32" i="29"/>
  <c r="M32" i="29"/>
  <c r="K32" i="29"/>
  <c r="L35" i="29" s="1"/>
  <c r="J32" i="29"/>
  <c r="H32" i="29"/>
  <c r="F32" i="29"/>
  <c r="AA31" i="29"/>
  <c r="AB31" i="29" s="1"/>
  <c r="Y31" i="29"/>
  <c r="Z31" i="29" s="1"/>
  <c r="X31" i="29"/>
  <c r="V31" i="29"/>
  <c r="U31" i="29"/>
  <c r="M31" i="29"/>
  <c r="L31" i="29"/>
  <c r="K31" i="29"/>
  <c r="J31" i="29"/>
  <c r="H31" i="29"/>
  <c r="F31" i="29"/>
  <c r="Z30" i="29"/>
  <c r="Y30" i="29"/>
  <c r="X30" i="29"/>
  <c r="U30" i="29"/>
  <c r="V30" i="29" s="1"/>
  <c r="M30" i="29"/>
  <c r="K30" i="29"/>
  <c r="J30" i="29"/>
  <c r="H30" i="29"/>
  <c r="F30" i="29"/>
  <c r="Y29" i="29"/>
  <c r="Z29" i="29" s="1"/>
  <c r="X29" i="29"/>
  <c r="U29" i="29"/>
  <c r="V29" i="29" s="1"/>
  <c r="M29" i="29"/>
  <c r="K29" i="29"/>
  <c r="J29" i="29"/>
  <c r="H29" i="29"/>
  <c r="F29" i="29"/>
  <c r="X28" i="29"/>
  <c r="Y28" i="29" s="1"/>
  <c r="Z28" i="29" s="1"/>
  <c r="V28" i="29"/>
  <c r="U28" i="29"/>
  <c r="M28" i="29"/>
  <c r="K28" i="29"/>
  <c r="J28" i="29"/>
  <c r="H28" i="29"/>
  <c r="F28" i="29"/>
  <c r="Y27" i="29"/>
  <c r="Z27" i="29" s="1"/>
  <c r="AA27" i="29" s="1"/>
  <c r="AB27" i="29" s="1"/>
  <c r="X27" i="29"/>
  <c r="V27" i="29"/>
  <c r="U27" i="29"/>
  <c r="M27" i="29"/>
  <c r="K27" i="29"/>
  <c r="J27" i="29"/>
  <c r="H27" i="29"/>
  <c r="F27" i="29"/>
  <c r="AA26" i="29"/>
  <c r="AB26" i="29" s="1"/>
  <c r="Z26" i="29"/>
  <c r="Y26" i="29"/>
  <c r="X26" i="29"/>
  <c r="U26" i="29"/>
  <c r="V26" i="29" s="1"/>
  <c r="M26" i="29"/>
  <c r="K26" i="29"/>
  <c r="L30" i="29" s="1"/>
  <c r="J26" i="29"/>
  <c r="H26" i="29"/>
  <c r="F26" i="29"/>
  <c r="Z25" i="29"/>
  <c r="AA25" i="29" s="1"/>
  <c r="AB25" i="29" s="1"/>
  <c r="Y25" i="29"/>
  <c r="X25" i="29"/>
  <c r="V25" i="29"/>
  <c r="U25" i="29"/>
  <c r="M25" i="29"/>
  <c r="K25" i="29"/>
  <c r="J25" i="29"/>
  <c r="H25" i="29"/>
  <c r="F25" i="29"/>
  <c r="AA24" i="29"/>
  <c r="AB24" i="29" s="1"/>
  <c r="X24" i="29"/>
  <c r="Y24" i="29" s="1"/>
  <c r="Z24" i="29" s="1"/>
  <c r="V24" i="29"/>
  <c r="U24" i="29"/>
  <c r="M24" i="29"/>
  <c r="K24" i="29"/>
  <c r="L28" i="29" s="1"/>
  <c r="J24" i="29"/>
  <c r="H24" i="29"/>
  <c r="F24" i="29"/>
  <c r="Y23" i="29"/>
  <c r="Z23" i="29" s="1"/>
  <c r="X23" i="29"/>
  <c r="U23" i="29"/>
  <c r="V23" i="29" s="1"/>
  <c r="AA23" i="29" s="1"/>
  <c r="AB23" i="29" s="1"/>
  <c r="M23" i="29"/>
  <c r="K23" i="29"/>
  <c r="J23" i="29"/>
  <c r="H23" i="29"/>
  <c r="F23" i="29"/>
  <c r="Y22" i="29"/>
  <c r="Z22" i="29" s="1"/>
  <c r="X22" i="29"/>
  <c r="V22" i="29"/>
  <c r="U22" i="29"/>
  <c r="M22" i="29"/>
  <c r="K22" i="29"/>
  <c r="L26" i="29" s="1"/>
  <c r="J22" i="29"/>
  <c r="H22" i="29"/>
  <c r="F22" i="29"/>
  <c r="Z21" i="29"/>
  <c r="AA21" i="29" s="1"/>
  <c r="AB21" i="29" s="1"/>
  <c r="Y21" i="29"/>
  <c r="X21" i="29"/>
  <c r="V21" i="29"/>
  <c r="U21" i="29"/>
  <c r="M21" i="29"/>
  <c r="K21" i="29"/>
  <c r="L25" i="29" s="1"/>
  <c r="J21" i="29"/>
  <c r="H21" i="29"/>
  <c r="F21" i="29"/>
  <c r="Z20" i="29"/>
  <c r="Y20" i="29"/>
  <c r="X20" i="29"/>
  <c r="V20" i="29"/>
  <c r="U20" i="29"/>
  <c r="M20" i="29"/>
  <c r="L20" i="29"/>
  <c r="K20" i="29"/>
  <c r="J20" i="29"/>
  <c r="H20" i="29"/>
  <c r="F20" i="29"/>
  <c r="AB19" i="29"/>
  <c r="X19" i="29"/>
  <c r="Y19" i="29" s="1"/>
  <c r="Z19" i="29" s="1"/>
  <c r="V19" i="29"/>
  <c r="AA19" i="29" s="1"/>
  <c r="U19" i="29"/>
  <c r="M19" i="29"/>
  <c r="L19" i="29"/>
  <c r="K19" i="29"/>
  <c r="J19" i="29"/>
  <c r="H19" i="29"/>
  <c r="F19" i="29"/>
  <c r="AA18" i="29"/>
  <c r="AB18" i="29" s="1"/>
  <c r="Y18" i="29"/>
  <c r="Z18" i="29" s="1"/>
  <c r="X18" i="29"/>
  <c r="V18" i="29"/>
  <c r="U18" i="29"/>
  <c r="O18" i="29"/>
  <c r="M18" i="29"/>
  <c r="L18" i="29"/>
  <c r="K18" i="29"/>
  <c r="J18" i="29"/>
  <c r="H18" i="29"/>
  <c r="F18" i="29"/>
  <c r="AA17" i="29"/>
  <c r="AB17" i="29" s="1"/>
  <c r="Y17" i="29"/>
  <c r="Z17" i="29" s="1"/>
  <c r="X17" i="29"/>
  <c r="V17" i="29"/>
  <c r="U17" i="29"/>
  <c r="Q17" i="29"/>
  <c r="R21" i="29" s="1"/>
  <c r="S21" i="29" s="1"/>
  <c r="Q21" i="29" s="1"/>
  <c r="M17" i="29"/>
  <c r="K17" i="29"/>
  <c r="J17" i="29"/>
  <c r="H17" i="29"/>
  <c r="F17" i="29"/>
  <c r="Z16" i="29"/>
  <c r="Y16" i="29"/>
  <c r="X16" i="29"/>
  <c r="V16" i="29"/>
  <c r="U16" i="29"/>
  <c r="Q16" i="29"/>
  <c r="R16" i="29" s="1"/>
  <c r="O16" i="29"/>
  <c r="M16" i="29"/>
  <c r="K16" i="29"/>
  <c r="J16" i="29"/>
  <c r="H16" i="29"/>
  <c r="F16" i="29"/>
  <c r="X15" i="29"/>
  <c r="Y15" i="29" s="1"/>
  <c r="Z15" i="29" s="1"/>
  <c r="U15" i="29"/>
  <c r="V15" i="29" s="1"/>
  <c r="AA15" i="29" s="1"/>
  <c r="AB15" i="29" s="1"/>
  <c r="R15" i="29"/>
  <c r="Q15" i="29"/>
  <c r="O15" i="29"/>
  <c r="M15" i="29"/>
  <c r="K15" i="29"/>
  <c r="J15" i="29"/>
  <c r="H15" i="29"/>
  <c r="F15" i="29"/>
  <c r="Y14" i="29"/>
  <c r="Z14" i="29" s="1"/>
  <c r="X14" i="29"/>
  <c r="V14" i="29"/>
  <c r="AA14" i="29" s="1"/>
  <c r="AB14" i="29" s="1"/>
  <c r="U14" i="29"/>
  <c r="Q14" i="29"/>
  <c r="M14" i="29"/>
  <c r="K14" i="29"/>
  <c r="J14" i="29"/>
  <c r="H14" i="29"/>
  <c r="F14" i="29"/>
  <c r="AA13" i="29"/>
  <c r="AB13" i="29" s="1"/>
  <c r="Y13" i="29"/>
  <c r="Z13" i="29" s="1"/>
  <c r="X13" i="29"/>
  <c r="V13" i="29"/>
  <c r="U13" i="29"/>
  <c r="R13" i="29"/>
  <c r="M13" i="29"/>
  <c r="K13" i="29"/>
  <c r="L17" i="29" s="1"/>
  <c r="J13" i="29"/>
  <c r="H13" i="29"/>
  <c r="F13" i="29"/>
  <c r="AB12" i="29"/>
  <c r="AA12" i="29"/>
  <c r="X12" i="29"/>
  <c r="Y12" i="29" s="1"/>
  <c r="Z12" i="29" s="1"/>
  <c r="V12" i="29"/>
  <c r="U12" i="29"/>
  <c r="Q12" i="29"/>
  <c r="M12" i="29"/>
  <c r="K12" i="29"/>
  <c r="L16" i="29" s="1"/>
  <c r="J12" i="29"/>
  <c r="H12" i="29"/>
  <c r="F12" i="29"/>
  <c r="Z11" i="29"/>
  <c r="Y11" i="29"/>
  <c r="X11" i="29"/>
  <c r="U11" i="29"/>
  <c r="V11" i="29" s="1"/>
  <c r="AA11" i="29" s="1"/>
  <c r="AB11" i="29" s="1"/>
  <c r="Q11" i="29"/>
  <c r="M11" i="29"/>
  <c r="K11" i="29"/>
  <c r="L15" i="29" s="1"/>
  <c r="J11" i="29"/>
  <c r="H11" i="29"/>
  <c r="F11" i="29"/>
  <c r="X10" i="29"/>
  <c r="Y10" i="29" s="1"/>
  <c r="Z10" i="29" s="1"/>
  <c r="U10" i="29"/>
  <c r="V10" i="29" s="1"/>
  <c r="AA10" i="29" s="1"/>
  <c r="AB10" i="29" s="1"/>
  <c r="M10" i="29"/>
  <c r="K10" i="29"/>
  <c r="L14" i="29" s="1"/>
  <c r="J10" i="29"/>
  <c r="H10" i="29"/>
  <c r="F10" i="29"/>
  <c r="X9" i="29"/>
  <c r="Y9" i="29" s="1"/>
  <c r="Z9" i="29" s="1"/>
  <c r="U9" i="29"/>
  <c r="V9" i="29" s="1"/>
  <c r="M9" i="29"/>
  <c r="L9" i="29"/>
  <c r="K9" i="29"/>
  <c r="J9" i="29"/>
  <c r="H9" i="29"/>
  <c r="F9" i="29"/>
  <c r="Y8" i="29"/>
  <c r="Z8" i="29" s="1"/>
  <c r="X8" i="29"/>
  <c r="V8" i="29"/>
  <c r="AA8" i="29" s="1"/>
  <c r="AB8" i="29" s="1"/>
  <c r="U8" i="29"/>
  <c r="M8" i="29"/>
  <c r="K8" i="29"/>
  <c r="J8" i="29"/>
  <c r="H8" i="29"/>
  <c r="F8" i="29"/>
  <c r="Y7" i="29"/>
  <c r="Z7" i="29" s="1"/>
  <c r="X7" i="29"/>
  <c r="V7" i="29"/>
  <c r="AA7" i="29" s="1"/>
  <c r="AB7" i="29" s="1"/>
  <c r="U7" i="29"/>
  <c r="M7" i="29"/>
  <c r="K7" i="29"/>
  <c r="J7" i="29"/>
  <c r="H7" i="29"/>
  <c r="F7" i="29"/>
  <c r="X6" i="29"/>
  <c r="Y6" i="29" s="1"/>
  <c r="Z6" i="29" s="1"/>
  <c r="U6" i="29"/>
  <c r="V6" i="29" s="1"/>
  <c r="Q6" i="29"/>
  <c r="M6" i="29"/>
  <c r="K6" i="29"/>
  <c r="J6" i="29"/>
  <c r="H6" i="29"/>
  <c r="F6" i="29"/>
  <c r="Y5" i="29"/>
  <c r="Z5" i="29" s="1"/>
  <c r="X5" i="29"/>
  <c r="U5" i="29"/>
  <c r="V5" i="29" s="1"/>
  <c r="AA5" i="29" s="1"/>
  <c r="AB5" i="29" s="1"/>
  <c r="Q5" i="29"/>
  <c r="M5" i="29"/>
  <c r="K5" i="29"/>
  <c r="J5" i="29"/>
  <c r="H5" i="29"/>
  <c r="F5" i="29"/>
  <c r="Z4" i="29"/>
  <c r="X4" i="29"/>
  <c r="Y4" i="29" s="1"/>
  <c r="V4" i="29"/>
  <c r="AA4" i="29" s="1"/>
  <c r="AB4" i="29" s="1"/>
  <c r="U4" i="29"/>
  <c r="Q4" i="29"/>
  <c r="O4" i="29"/>
  <c r="M4" i="29"/>
  <c r="K4" i="29"/>
  <c r="L8" i="29" s="1"/>
  <c r="J4" i="29"/>
  <c r="H4" i="29"/>
  <c r="F4" i="29"/>
  <c r="X3" i="29"/>
  <c r="Y3" i="29" s="1"/>
  <c r="Z3" i="29" s="1"/>
  <c r="V3" i="29"/>
  <c r="U3" i="29"/>
  <c r="Q3" i="29"/>
  <c r="O3" i="29"/>
  <c r="M3" i="29"/>
  <c r="K3" i="29"/>
  <c r="L7" i="29" s="1"/>
  <c r="J3" i="29"/>
  <c r="H3" i="29"/>
  <c r="F3" i="29"/>
  <c r="Z2" i="29"/>
  <c r="AA2" i="29" s="1"/>
  <c r="AB2" i="29" s="1"/>
  <c r="Y2" i="29"/>
  <c r="X2" i="29"/>
  <c r="U2" i="29"/>
  <c r="V2" i="29" s="1"/>
  <c r="Q2" i="29"/>
  <c r="M2" i="29"/>
  <c r="H2" i="29"/>
  <c r="F2" i="29"/>
  <c r="Q1" i="29"/>
  <c r="Z84" i="28"/>
  <c r="Y84" i="28"/>
  <c r="X84" i="28"/>
  <c r="U84" i="28"/>
  <c r="V84" i="28" s="1"/>
  <c r="AA84" i="28" s="1"/>
  <c r="AB84" i="28" s="1"/>
  <c r="M84" i="28"/>
  <c r="K84" i="28"/>
  <c r="J84" i="28"/>
  <c r="I84" i="28"/>
  <c r="G84" i="28"/>
  <c r="Z83" i="28"/>
  <c r="Y83" i="28"/>
  <c r="X83" i="28"/>
  <c r="V83" i="28"/>
  <c r="AA83" i="28" s="1"/>
  <c r="AB83" i="28" s="1"/>
  <c r="U83" i="28"/>
  <c r="M83" i="28"/>
  <c r="K83" i="28"/>
  <c r="J83" i="28"/>
  <c r="I83" i="28"/>
  <c r="G83" i="28"/>
  <c r="X82" i="28"/>
  <c r="Y82" i="28" s="1"/>
  <c r="Z82" i="28" s="1"/>
  <c r="U82" i="28"/>
  <c r="V82" i="28" s="1"/>
  <c r="AA82" i="28" s="1"/>
  <c r="AB82" i="28" s="1"/>
  <c r="M82" i="28"/>
  <c r="L82" i="28"/>
  <c r="K82" i="28"/>
  <c r="J82" i="28"/>
  <c r="I82" i="28"/>
  <c r="G82" i="28"/>
  <c r="Y81" i="28"/>
  <c r="Z81" i="28" s="1"/>
  <c r="X81" i="28"/>
  <c r="V81" i="28"/>
  <c r="U81" i="28"/>
  <c r="M81" i="28"/>
  <c r="L81" i="28"/>
  <c r="K81" i="28"/>
  <c r="L84" i="28" s="1"/>
  <c r="J81" i="28"/>
  <c r="I81" i="28"/>
  <c r="G81" i="28"/>
  <c r="X80" i="28"/>
  <c r="Y80" i="28" s="1"/>
  <c r="Z80" i="28" s="1"/>
  <c r="V80" i="28"/>
  <c r="U80" i="28"/>
  <c r="M80" i="28"/>
  <c r="K80" i="28"/>
  <c r="J80" i="28"/>
  <c r="I80" i="28"/>
  <c r="G80" i="28"/>
  <c r="X79" i="28"/>
  <c r="Y79" i="28" s="1"/>
  <c r="Z79" i="28" s="1"/>
  <c r="U79" i="28"/>
  <c r="V79" i="28" s="1"/>
  <c r="AA79" i="28" s="1"/>
  <c r="AB79" i="28" s="1"/>
  <c r="M79" i="28"/>
  <c r="K79" i="28"/>
  <c r="L83" i="28" s="1"/>
  <c r="J79" i="28"/>
  <c r="I79" i="28"/>
  <c r="G79" i="28"/>
  <c r="Y78" i="28"/>
  <c r="Z78" i="28" s="1"/>
  <c r="X78" i="28"/>
  <c r="V78" i="28"/>
  <c r="AA78" i="28" s="1"/>
  <c r="AB78" i="28" s="1"/>
  <c r="U78" i="28"/>
  <c r="M78" i="28"/>
  <c r="L78" i="28"/>
  <c r="K78" i="28"/>
  <c r="L79" i="28" s="1"/>
  <c r="J78" i="28"/>
  <c r="I78" i="28"/>
  <c r="G78" i="28"/>
  <c r="Y77" i="28"/>
  <c r="Z77" i="28" s="1"/>
  <c r="X77" i="28"/>
  <c r="U77" i="28"/>
  <c r="V77" i="28" s="1"/>
  <c r="M77" i="28"/>
  <c r="K77" i="28"/>
  <c r="J77" i="28"/>
  <c r="I77" i="28"/>
  <c r="G77" i="28"/>
  <c r="Z76" i="28"/>
  <c r="Y76" i="28"/>
  <c r="X76" i="28"/>
  <c r="U76" i="28"/>
  <c r="V76" i="28" s="1"/>
  <c r="AA76" i="28" s="1"/>
  <c r="AB76" i="28" s="1"/>
  <c r="M76" i="28"/>
  <c r="K76" i="28"/>
  <c r="J76" i="28"/>
  <c r="I76" i="28"/>
  <c r="G76" i="28"/>
  <c r="Y75" i="28"/>
  <c r="Z75" i="28" s="1"/>
  <c r="X75" i="28"/>
  <c r="V75" i="28"/>
  <c r="AA75" i="28" s="1"/>
  <c r="AB75" i="28" s="1"/>
  <c r="U75" i="28"/>
  <c r="M75" i="28"/>
  <c r="K75" i="28"/>
  <c r="J75" i="28"/>
  <c r="I75" i="28"/>
  <c r="G75" i="28"/>
  <c r="AA74" i="28"/>
  <c r="AB74" i="28" s="1"/>
  <c r="Z74" i="28"/>
  <c r="Y74" i="28"/>
  <c r="X74" i="28"/>
  <c r="V74" i="28"/>
  <c r="U74" i="28"/>
  <c r="M74" i="28"/>
  <c r="K74" i="28"/>
  <c r="J74" i="28"/>
  <c r="I74" i="28"/>
  <c r="G74" i="28"/>
  <c r="Z73" i="28"/>
  <c r="X73" i="28"/>
  <c r="Y73" i="28" s="1"/>
  <c r="U73" i="28"/>
  <c r="V73" i="28" s="1"/>
  <c r="AA73" i="28" s="1"/>
  <c r="AB73" i="28" s="1"/>
  <c r="M73" i="28"/>
  <c r="K73" i="28"/>
  <c r="L77" i="28" s="1"/>
  <c r="J73" i="28"/>
  <c r="I73" i="28"/>
  <c r="G73" i="28"/>
  <c r="AA72" i="28"/>
  <c r="AB72" i="28" s="1"/>
  <c r="Z72" i="28"/>
  <c r="Y72" i="28"/>
  <c r="X72" i="28"/>
  <c r="U72" i="28"/>
  <c r="V72" i="28" s="1"/>
  <c r="M72" i="28"/>
  <c r="K72" i="28"/>
  <c r="J72" i="28"/>
  <c r="I72" i="28"/>
  <c r="G72" i="28"/>
  <c r="Z71" i="28"/>
  <c r="AA71" i="28" s="1"/>
  <c r="AB71" i="28" s="1"/>
  <c r="X71" i="28"/>
  <c r="Y71" i="28" s="1"/>
  <c r="V71" i="28"/>
  <c r="U71" i="28"/>
  <c r="M71" i="28"/>
  <c r="K71" i="28"/>
  <c r="J71" i="28"/>
  <c r="I71" i="28"/>
  <c r="G71" i="28"/>
  <c r="X70" i="28"/>
  <c r="Y70" i="28" s="1"/>
  <c r="Z70" i="28" s="1"/>
  <c r="U70" i="28"/>
  <c r="V70" i="28" s="1"/>
  <c r="AA70" i="28" s="1"/>
  <c r="AB70" i="28" s="1"/>
  <c r="M70" i="28"/>
  <c r="K70" i="28"/>
  <c r="J70" i="28"/>
  <c r="I70" i="28"/>
  <c r="G70" i="28"/>
  <c r="Y69" i="28"/>
  <c r="Z69" i="28" s="1"/>
  <c r="X69" i="28"/>
  <c r="V69" i="28"/>
  <c r="U69" i="28"/>
  <c r="M69" i="28"/>
  <c r="L69" i="28"/>
  <c r="K69" i="28"/>
  <c r="J69" i="28"/>
  <c r="I69" i="28"/>
  <c r="G69" i="28"/>
  <c r="Z68" i="28"/>
  <c r="X68" i="28"/>
  <c r="Y68" i="28" s="1"/>
  <c r="V68" i="28"/>
  <c r="AA68" i="28" s="1"/>
  <c r="AB68" i="28" s="1"/>
  <c r="U68" i="28"/>
  <c r="M68" i="28"/>
  <c r="K68" i="28"/>
  <c r="J68" i="28"/>
  <c r="I68" i="28"/>
  <c r="G68" i="28"/>
  <c r="Z67" i="28"/>
  <c r="X67" i="28"/>
  <c r="Y67" i="28" s="1"/>
  <c r="V67" i="28"/>
  <c r="AA67" i="28" s="1"/>
  <c r="AB67" i="28" s="1"/>
  <c r="U67" i="28"/>
  <c r="M67" i="28"/>
  <c r="K67" i="28"/>
  <c r="L68" i="28" s="1"/>
  <c r="J67" i="28"/>
  <c r="I67" i="28"/>
  <c r="G67" i="28"/>
  <c r="AA66" i="28"/>
  <c r="AB66" i="28" s="1"/>
  <c r="Y66" i="28"/>
  <c r="Z66" i="28" s="1"/>
  <c r="X66" i="28"/>
  <c r="V66" i="28"/>
  <c r="U66" i="28"/>
  <c r="M66" i="28"/>
  <c r="L66" i="28"/>
  <c r="K66" i="28"/>
  <c r="L67" i="28" s="1"/>
  <c r="J66" i="28"/>
  <c r="I66" i="28"/>
  <c r="G66" i="28"/>
  <c r="Z65" i="28"/>
  <c r="Y65" i="28"/>
  <c r="X65" i="28"/>
  <c r="U65" i="28"/>
  <c r="V65" i="28" s="1"/>
  <c r="M65" i="28"/>
  <c r="L65" i="28"/>
  <c r="K65" i="28"/>
  <c r="J65" i="28"/>
  <c r="I65" i="28"/>
  <c r="G65" i="28"/>
  <c r="Z64" i="28"/>
  <c r="AA64" i="28" s="1"/>
  <c r="AB64" i="28" s="1"/>
  <c r="Y64" i="28"/>
  <c r="X64" i="28"/>
  <c r="V64" i="28"/>
  <c r="U64" i="28"/>
  <c r="M64" i="28"/>
  <c r="K64" i="28"/>
  <c r="J64" i="28"/>
  <c r="I64" i="28"/>
  <c r="G64" i="28"/>
  <c r="Y63" i="28"/>
  <c r="Z63" i="28" s="1"/>
  <c r="X63" i="28"/>
  <c r="V63" i="28"/>
  <c r="AA63" i="28" s="1"/>
  <c r="AB63" i="28" s="1"/>
  <c r="U63" i="28"/>
  <c r="M63" i="28"/>
  <c r="K63" i="28"/>
  <c r="J63" i="28"/>
  <c r="I63" i="28"/>
  <c r="G63" i="28"/>
  <c r="Y62" i="28"/>
  <c r="Z62" i="28" s="1"/>
  <c r="AA62" i="28" s="1"/>
  <c r="AB62" i="28" s="1"/>
  <c r="X62" i="28"/>
  <c r="V62" i="28"/>
  <c r="U62" i="28"/>
  <c r="M62" i="28"/>
  <c r="K62" i="28"/>
  <c r="J62" i="28"/>
  <c r="I62" i="28"/>
  <c r="G62" i="28"/>
  <c r="X61" i="28"/>
  <c r="Y61" i="28" s="1"/>
  <c r="Z61" i="28" s="1"/>
  <c r="V61" i="28"/>
  <c r="AA61" i="28" s="1"/>
  <c r="AB61" i="28" s="1"/>
  <c r="U61" i="28"/>
  <c r="M61" i="28"/>
  <c r="K61" i="28"/>
  <c r="J61" i="28"/>
  <c r="I61" i="28"/>
  <c r="G61" i="28"/>
  <c r="X60" i="28"/>
  <c r="Y60" i="28" s="1"/>
  <c r="Z60" i="28" s="1"/>
  <c r="U60" i="28"/>
  <c r="V60" i="28" s="1"/>
  <c r="M60" i="28"/>
  <c r="K60" i="28"/>
  <c r="L64" i="28" s="1"/>
  <c r="J60" i="28"/>
  <c r="I60" i="28"/>
  <c r="G60" i="28"/>
  <c r="Y59" i="28"/>
  <c r="Z59" i="28" s="1"/>
  <c r="X59" i="28"/>
  <c r="V59" i="28"/>
  <c r="AA59" i="28" s="1"/>
  <c r="AB59" i="28" s="1"/>
  <c r="U59" i="28"/>
  <c r="M59" i="28"/>
  <c r="K59" i="28"/>
  <c r="J59" i="28"/>
  <c r="I59" i="28"/>
  <c r="G59" i="28"/>
  <c r="Y58" i="28"/>
  <c r="Z58" i="28" s="1"/>
  <c r="X58" i="28"/>
  <c r="U58" i="28"/>
  <c r="V58" i="28" s="1"/>
  <c r="M58" i="28"/>
  <c r="K58" i="28"/>
  <c r="J58" i="28"/>
  <c r="I58" i="28"/>
  <c r="G58" i="28"/>
  <c r="Y57" i="28"/>
  <c r="Z57" i="28" s="1"/>
  <c r="X57" i="28"/>
  <c r="U57" i="28"/>
  <c r="V57" i="28" s="1"/>
  <c r="M57" i="28"/>
  <c r="K57" i="28"/>
  <c r="L60" i="28" s="1"/>
  <c r="J57" i="28"/>
  <c r="I57" i="28"/>
  <c r="G57" i="28"/>
  <c r="Y56" i="28"/>
  <c r="Z56" i="28" s="1"/>
  <c r="X56" i="28"/>
  <c r="U56" i="28"/>
  <c r="V56" i="28" s="1"/>
  <c r="AA56" i="28" s="1"/>
  <c r="AB56" i="28" s="1"/>
  <c r="M56" i="28"/>
  <c r="L56" i="28"/>
  <c r="K56" i="28"/>
  <c r="J56" i="28"/>
  <c r="I56" i="28"/>
  <c r="G56" i="28"/>
  <c r="X55" i="28"/>
  <c r="Y55" i="28" s="1"/>
  <c r="Z55" i="28" s="1"/>
  <c r="V55" i="28"/>
  <c r="U55" i="28"/>
  <c r="M55" i="28"/>
  <c r="L55" i="28"/>
  <c r="K55" i="28"/>
  <c r="J55" i="28"/>
  <c r="I55" i="28"/>
  <c r="G55" i="28"/>
  <c r="X54" i="28"/>
  <c r="Y54" i="28" s="1"/>
  <c r="Z54" i="28" s="1"/>
  <c r="AA54" i="28" s="1"/>
  <c r="AB54" i="28" s="1"/>
  <c r="U54" i="28"/>
  <c r="V54" i="28" s="1"/>
  <c r="M54" i="28"/>
  <c r="K54" i="28"/>
  <c r="J54" i="28"/>
  <c r="I54" i="28"/>
  <c r="G54" i="28"/>
  <c r="Y53" i="28"/>
  <c r="Z53" i="28" s="1"/>
  <c r="AA53" i="28" s="1"/>
  <c r="AB53" i="28" s="1"/>
  <c r="X53" i="28"/>
  <c r="V53" i="28"/>
  <c r="U53" i="28"/>
  <c r="M53" i="28"/>
  <c r="K53" i="28"/>
  <c r="J53" i="28"/>
  <c r="I53" i="28"/>
  <c r="G53" i="28"/>
  <c r="X52" i="28"/>
  <c r="Y52" i="28" s="1"/>
  <c r="Z52" i="28" s="1"/>
  <c r="V52" i="28"/>
  <c r="AA52" i="28" s="1"/>
  <c r="AB52" i="28" s="1"/>
  <c r="U52" i="28"/>
  <c r="M52" i="28"/>
  <c r="K52" i="28"/>
  <c r="J52" i="28"/>
  <c r="I52" i="28"/>
  <c r="G52" i="28"/>
  <c r="X51" i="28"/>
  <c r="Y51" i="28" s="1"/>
  <c r="Z51" i="28" s="1"/>
  <c r="V51" i="28"/>
  <c r="AA51" i="28" s="1"/>
  <c r="AB51" i="28" s="1"/>
  <c r="U51" i="28"/>
  <c r="M51" i="28"/>
  <c r="K51" i="28"/>
  <c r="J51" i="28"/>
  <c r="I51" i="28"/>
  <c r="G51" i="28"/>
  <c r="X50" i="28"/>
  <c r="Y50" i="28" s="1"/>
  <c r="Z50" i="28" s="1"/>
  <c r="U50" i="28"/>
  <c r="V50" i="28" s="1"/>
  <c r="M50" i="28"/>
  <c r="L50" i="28"/>
  <c r="K50" i="28"/>
  <c r="L54" i="28" s="1"/>
  <c r="J50" i="28"/>
  <c r="I50" i="28"/>
  <c r="G50" i="28"/>
  <c r="Y49" i="28"/>
  <c r="Z49" i="28" s="1"/>
  <c r="X49" i="28"/>
  <c r="U49" i="28"/>
  <c r="V49" i="28" s="1"/>
  <c r="AA49" i="28" s="1"/>
  <c r="AB49" i="28" s="1"/>
  <c r="M49" i="28"/>
  <c r="K49" i="28"/>
  <c r="L53" i="28" s="1"/>
  <c r="J49" i="28"/>
  <c r="I49" i="28"/>
  <c r="G49" i="28"/>
  <c r="Z48" i="28"/>
  <c r="X48" i="28"/>
  <c r="Y48" i="28" s="1"/>
  <c r="U48" i="28"/>
  <c r="V48" i="28" s="1"/>
  <c r="AA48" i="28" s="1"/>
  <c r="AB48" i="28" s="1"/>
  <c r="M48" i="28"/>
  <c r="K48" i="28"/>
  <c r="L52" i="28" s="1"/>
  <c r="J48" i="28"/>
  <c r="I48" i="28"/>
  <c r="G48" i="28"/>
  <c r="Y47" i="28"/>
  <c r="Z47" i="28" s="1"/>
  <c r="X47" i="28"/>
  <c r="U47" i="28"/>
  <c r="V47" i="28" s="1"/>
  <c r="AA47" i="28" s="1"/>
  <c r="AB47" i="28" s="1"/>
  <c r="M47" i="28"/>
  <c r="K47" i="28"/>
  <c r="L51" i="28" s="1"/>
  <c r="J47" i="28"/>
  <c r="I47" i="28"/>
  <c r="G47" i="28"/>
  <c r="Y46" i="28"/>
  <c r="Z46" i="28" s="1"/>
  <c r="X46" i="28"/>
  <c r="U46" i="28"/>
  <c r="V46" i="28" s="1"/>
  <c r="AA46" i="28" s="1"/>
  <c r="AB46" i="28" s="1"/>
  <c r="M46" i="28"/>
  <c r="K46" i="28"/>
  <c r="J46" i="28"/>
  <c r="I46" i="28"/>
  <c r="G46" i="28"/>
  <c r="Y45" i="28"/>
  <c r="Z45" i="28" s="1"/>
  <c r="X45" i="28"/>
  <c r="U45" i="28"/>
  <c r="V45" i="28" s="1"/>
  <c r="AA45" i="28" s="1"/>
  <c r="AB45" i="28" s="1"/>
  <c r="M45" i="28"/>
  <c r="K45" i="28"/>
  <c r="L49" i="28" s="1"/>
  <c r="J45" i="28"/>
  <c r="I45" i="28"/>
  <c r="G45" i="28"/>
  <c r="Y44" i="28"/>
  <c r="Z44" i="28" s="1"/>
  <c r="X44" i="28"/>
  <c r="U44" i="28"/>
  <c r="V44" i="28" s="1"/>
  <c r="AA44" i="28" s="1"/>
  <c r="AB44" i="28" s="1"/>
  <c r="M44" i="28"/>
  <c r="L44" i="28"/>
  <c r="K44" i="28"/>
  <c r="J44" i="28"/>
  <c r="I44" i="28"/>
  <c r="G44" i="28"/>
  <c r="X43" i="28"/>
  <c r="Y43" i="28" s="1"/>
  <c r="Z43" i="28" s="1"/>
  <c r="V43" i="28"/>
  <c r="AA43" i="28" s="1"/>
  <c r="AB43" i="28" s="1"/>
  <c r="U43" i="28"/>
  <c r="M43" i="28"/>
  <c r="L43" i="28"/>
  <c r="K43" i="28"/>
  <c r="J43" i="28"/>
  <c r="I43" i="28"/>
  <c r="G43" i="28"/>
  <c r="X42" i="28"/>
  <c r="Y42" i="28" s="1"/>
  <c r="Z42" i="28" s="1"/>
  <c r="AA42" i="28" s="1"/>
  <c r="AB42" i="28" s="1"/>
  <c r="U42" i="28"/>
  <c r="V42" i="28" s="1"/>
  <c r="M42" i="28"/>
  <c r="K42" i="28"/>
  <c r="J42" i="28"/>
  <c r="I42" i="28"/>
  <c r="G42" i="28"/>
  <c r="Y41" i="28"/>
  <c r="Z41" i="28" s="1"/>
  <c r="AA41" i="28" s="1"/>
  <c r="AB41" i="28" s="1"/>
  <c r="X41" i="28"/>
  <c r="V41" i="28"/>
  <c r="U41" i="28"/>
  <c r="M41" i="28"/>
  <c r="K41" i="28"/>
  <c r="J41" i="28"/>
  <c r="I41" i="28"/>
  <c r="G41" i="28"/>
  <c r="X40" i="28"/>
  <c r="Y40" i="28" s="1"/>
  <c r="Z40" i="28" s="1"/>
  <c r="V40" i="28"/>
  <c r="AA40" i="28" s="1"/>
  <c r="AB40" i="28" s="1"/>
  <c r="U40" i="28"/>
  <c r="M40" i="28"/>
  <c r="K40" i="28"/>
  <c r="J40" i="28"/>
  <c r="I40" i="28"/>
  <c r="G40" i="28"/>
  <c r="X39" i="28"/>
  <c r="Y39" i="28" s="1"/>
  <c r="Z39" i="28" s="1"/>
  <c r="V39" i="28"/>
  <c r="U39" i="28"/>
  <c r="M39" i="28"/>
  <c r="K39" i="28"/>
  <c r="J39" i="28"/>
  <c r="I39" i="28"/>
  <c r="G39" i="28"/>
  <c r="X38" i="28"/>
  <c r="Y38" i="28" s="1"/>
  <c r="Z38" i="28" s="1"/>
  <c r="U38" i="28"/>
  <c r="V38" i="28" s="1"/>
  <c r="M38" i="28"/>
  <c r="L38" i="28"/>
  <c r="K38" i="28"/>
  <c r="L42" i="28" s="1"/>
  <c r="J38" i="28"/>
  <c r="I38" i="28"/>
  <c r="G38" i="28"/>
  <c r="Y37" i="28"/>
  <c r="Z37" i="28" s="1"/>
  <c r="X37" i="28"/>
  <c r="U37" i="28"/>
  <c r="V37" i="28" s="1"/>
  <c r="M37" i="28"/>
  <c r="K37" i="28"/>
  <c r="L41" i="28" s="1"/>
  <c r="J37" i="28"/>
  <c r="I37" i="28"/>
  <c r="G37" i="28"/>
  <c r="Z36" i="28"/>
  <c r="X36" i="28"/>
  <c r="Y36" i="28" s="1"/>
  <c r="U36" i="28"/>
  <c r="V36" i="28" s="1"/>
  <c r="AA36" i="28" s="1"/>
  <c r="AB36" i="28" s="1"/>
  <c r="M36" i="28"/>
  <c r="K36" i="28"/>
  <c r="L40" i="28" s="1"/>
  <c r="J36" i="28"/>
  <c r="I36" i="28"/>
  <c r="G36" i="28"/>
  <c r="Y35" i="28"/>
  <c r="Z35" i="28" s="1"/>
  <c r="X35" i="28"/>
  <c r="U35" i="28"/>
  <c r="V35" i="28" s="1"/>
  <c r="AA35" i="28" s="1"/>
  <c r="AB35" i="28" s="1"/>
  <c r="M35" i="28"/>
  <c r="K35" i="28"/>
  <c r="L39" i="28" s="1"/>
  <c r="J35" i="28"/>
  <c r="I35" i="28"/>
  <c r="G35" i="28"/>
  <c r="Y34" i="28"/>
  <c r="Z34" i="28" s="1"/>
  <c r="X34" i="28"/>
  <c r="U34" i="28"/>
  <c r="V34" i="28" s="1"/>
  <c r="M34" i="28"/>
  <c r="K34" i="28"/>
  <c r="J34" i="28"/>
  <c r="I34" i="28"/>
  <c r="G34" i="28"/>
  <c r="Y33" i="28"/>
  <c r="Z33" i="28" s="1"/>
  <c r="X33" i="28"/>
  <c r="U33" i="28"/>
  <c r="V33" i="28" s="1"/>
  <c r="M33" i="28"/>
  <c r="K33" i="28"/>
  <c r="L37" i="28" s="1"/>
  <c r="J33" i="28"/>
  <c r="I33" i="28"/>
  <c r="G33" i="28"/>
  <c r="Y32" i="28"/>
  <c r="Z32" i="28" s="1"/>
  <c r="X32" i="28"/>
  <c r="U32" i="28"/>
  <c r="V32" i="28" s="1"/>
  <c r="M32" i="28"/>
  <c r="L32" i="28"/>
  <c r="K32" i="28"/>
  <c r="J32" i="28"/>
  <c r="I32" i="28"/>
  <c r="G32" i="28"/>
  <c r="X31" i="28"/>
  <c r="Y31" i="28" s="1"/>
  <c r="Z31" i="28" s="1"/>
  <c r="V31" i="28"/>
  <c r="U31" i="28"/>
  <c r="M31" i="28"/>
  <c r="L31" i="28"/>
  <c r="K31" i="28"/>
  <c r="J31" i="28"/>
  <c r="I31" i="28"/>
  <c r="G31" i="28"/>
  <c r="X30" i="28"/>
  <c r="Y30" i="28" s="1"/>
  <c r="Z30" i="28" s="1"/>
  <c r="AA30" i="28" s="1"/>
  <c r="AB30" i="28" s="1"/>
  <c r="U30" i="28"/>
  <c r="V30" i="28" s="1"/>
  <c r="M30" i="28"/>
  <c r="K30" i="28"/>
  <c r="J30" i="28"/>
  <c r="I30" i="28"/>
  <c r="G30" i="28"/>
  <c r="Y29" i="28"/>
  <c r="Z29" i="28" s="1"/>
  <c r="AA29" i="28" s="1"/>
  <c r="AB29" i="28" s="1"/>
  <c r="X29" i="28"/>
  <c r="V29" i="28"/>
  <c r="U29" i="28"/>
  <c r="M29" i="28"/>
  <c r="K29" i="28"/>
  <c r="J29" i="28"/>
  <c r="I29" i="28"/>
  <c r="G29" i="28"/>
  <c r="X28" i="28"/>
  <c r="Y28" i="28" s="1"/>
  <c r="Z28" i="28" s="1"/>
  <c r="V28" i="28"/>
  <c r="AA28" i="28" s="1"/>
  <c r="AB28" i="28" s="1"/>
  <c r="U28" i="28"/>
  <c r="M28" i="28"/>
  <c r="K28" i="28"/>
  <c r="J28" i="28"/>
  <c r="I28" i="28"/>
  <c r="G28" i="28"/>
  <c r="X27" i="28"/>
  <c r="Y27" i="28" s="1"/>
  <c r="Z27" i="28" s="1"/>
  <c r="V27" i="28"/>
  <c r="U27" i="28"/>
  <c r="M27" i="28"/>
  <c r="K27" i="28"/>
  <c r="J27" i="28"/>
  <c r="I27" i="28"/>
  <c r="G27" i="28"/>
  <c r="X26" i="28"/>
  <c r="Y26" i="28" s="1"/>
  <c r="Z26" i="28" s="1"/>
  <c r="U26" i="28"/>
  <c r="V26" i="28" s="1"/>
  <c r="M26" i="28"/>
  <c r="L26" i="28"/>
  <c r="K26" i="28"/>
  <c r="L30" i="28" s="1"/>
  <c r="J26" i="28"/>
  <c r="I26" i="28"/>
  <c r="G26" i="28"/>
  <c r="Y25" i="28"/>
  <c r="Z25" i="28" s="1"/>
  <c r="X25" i="28"/>
  <c r="U25" i="28"/>
  <c r="V25" i="28" s="1"/>
  <c r="AA25" i="28" s="1"/>
  <c r="AB25" i="28" s="1"/>
  <c r="M25" i="28"/>
  <c r="K25" i="28"/>
  <c r="L29" i="28" s="1"/>
  <c r="J25" i="28"/>
  <c r="I25" i="28"/>
  <c r="G25" i="28"/>
  <c r="Z24" i="28"/>
  <c r="X24" i="28"/>
  <c r="Y24" i="28" s="1"/>
  <c r="U24" i="28"/>
  <c r="V24" i="28" s="1"/>
  <c r="AA24" i="28" s="1"/>
  <c r="AB24" i="28" s="1"/>
  <c r="M24" i="28"/>
  <c r="K24" i="28"/>
  <c r="L28" i="28" s="1"/>
  <c r="J24" i="28"/>
  <c r="I24" i="28"/>
  <c r="G24" i="28"/>
  <c r="Y23" i="28"/>
  <c r="Z23" i="28" s="1"/>
  <c r="X23" i="28"/>
  <c r="U23" i="28"/>
  <c r="V23" i="28" s="1"/>
  <c r="AA23" i="28" s="1"/>
  <c r="AB23" i="28" s="1"/>
  <c r="M23" i="28"/>
  <c r="K23" i="28"/>
  <c r="L27" i="28" s="1"/>
  <c r="J23" i="28"/>
  <c r="I23" i="28"/>
  <c r="G23" i="28"/>
  <c r="Y22" i="28"/>
  <c r="Z22" i="28" s="1"/>
  <c r="X22" i="28"/>
  <c r="U22" i="28"/>
  <c r="V22" i="28" s="1"/>
  <c r="AA22" i="28" s="1"/>
  <c r="AB22" i="28" s="1"/>
  <c r="M22" i="28"/>
  <c r="K22" i="28"/>
  <c r="J22" i="28"/>
  <c r="I22" i="28"/>
  <c r="G22" i="28"/>
  <c r="X21" i="28"/>
  <c r="Y21" i="28" s="1"/>
  <c r="Z21" i="28" s="1"/>
  <c r="V21" i="28"/>
  <c r="U21" i="28"/>
  <c r="M21" i="28"/>
  <c r="K21" i="28"/>
  <c r="L25" i="28" s="1"/>
  <c r="J21" i="28"/>
  <c r="I21" i="28"/>
  <c r="G21" i="28"/>
  <c r="X20" i="28"/>
  <c r="Y20" i="28" s="1"/>
  <c r="Z20" i="28" s="1"/>
  <c r="V20" i="28"/>
  <c r="AA20" i="28" s="1"/>
  <c r="AB20" i="28" s="1"/>
  <c r="U20" i="28"/>
  <c r="M20" i="28"/>
  <c r="K20" i="28"/>
  <c r="L24" i="28" s="1"/>
  <c r="J20" i="28"/>
  <c r="I20" i="28"/>
  <c r="G20" i="28"/>
  <c r="AA19" i="28"/>
  <c r="AB19" i="28" s="1"/>
  <c r="Z19" i="28"/>
  <c r="X19" i="28"/>
  <c r="Y19" i="28" s="1"/>
  <c r="V19" i="28"/>
  <c r="U19" i="28"/>
  <c r="M19" i="28"/>
  <c r="K19" i="28"/>
  <c r="L23" i="28" s="1"/>
  <c r="J19" i="28"/>
  <c r="I19" i="28"/>
  <c r="G19" i="28"/>
  <c r="X18" i="28"/>
  <c r="Y18" i="28" s="1"/>
  <c r="Z18" i="28" s="1"/>
  <c r="U18" i="28"/>
  <c r="V18" i="28" s="1"/>
  <c r="AA18" i="28" s="1"/>
  <c r="AB18" i="28" s="1"/>
  <c r="O18" i="28"/>
  <c r="M18" i="28"/>
  <c r="K18" i="28"/>
  <c r="J18" i="28"/>
  <c r="I18" i="28"/>
  <c r="G18" i="28"/>
  <c r="X17" i="28"/>
  <c r="Y17" i="28" s="1"/>
  <c r="Z17" i="28" s="1"/>
  <c r="U17" i="28"/>
  <c r="V17" i="28" s="1"/>
  <c r="Q17" i="28"/>
  <c r="R21" i="28" s="1"/>
  <c r="S21" i="28" s="1"/>
  <c r="Q21" i="28" s="1"/>
  <c r="M17" i="28"/>
  <c r="K17" i="28"/>
  <c r="J17" i="28"/>
  <c r="I17" i="28"/>
  <c r="G17" i="28"/>
  <c r="Z16" i="28"/>
  <c r="X16" i="28"/>
  <c r="Y16" i="28" s="1"/>
  <c r="V16" i="28"/>
  <c r="AA16" i="28" s="1"/>
  <c r="AB16" i="28" s="1"/>
  <c r="U16" i="28"/>
  <c r="Q16" i="28"/>
  <c r="R16" i="28" s="1"/>
  <c r="O16" i="28"/>
  <c r="M16" i="28"/>
  <c r="L16" i="28"/>
  <c r="K16" i="28"/>
  <c r="L20" i="28" s="1"/>
  <c r="J16" i="28"/>
  <c r="I16" i="28"/>
  <c r="G16" i="28"/>
  <c r="Z15" i="28"/>
  <c r="X15" i="28"/>
  <c r="Y15" i="28" s="1"/>
  <c r="V15" i="28"/>
  <c r="AA15" i="28" s="1"/>
  <c r="AB15" i="28" s="1"/>
  <c r="U15" i="28"/>
  <c r="Q15" i="28"/>
  <c r="R15" i="28" s="1"/>
  <c r="O15" i="28"/>
  <c r="M15" i="28"/>
  <c r="K15" i="28"/>
  <c r="J15" i="28"/>
  <c r="I15" i="28"/>
  <c r="G15" i="28"/>
  <c r="X14" i="28"/>
  <c r="Y14" i="28" s="1"/>
  <c r="Z14" i="28" s="1"/>
  <c r="V14" i="28"/>
  <c r="AA14" i="28" s="1"/>
  <c r="AB14" i="28" s="1"/>
  <c r="U14" i="28"/>
  <c r="Q14" i="28"/>
  <c r="M14" i="28"/>
  <c r="K14" i="28"/>
  <c r="L18" i="28" s="1"/>
  <c r="J14" i="28"/>
  <c r="I14" i="28"/>
  <c r="G14" i="28"/>
  <c r="Y13" i="28"/>
  <c r="Z13" i="28" s="1"/>
  <c r="X13" i="28"/>
  <c r="U13" i="28"/>
  <c r="V13" i="28" s="1"/>
  <c r="R13" i="28"/>
  <c r="M13" i="28"/>
  <c r="K13" i="28"/>
  <c r="L17" i="28" s="1"/>
  <c r="J13" i="28"/>
  <c r="I13" i="28"/>
  <c r="G13" i="28"/>
  <c r="X12" i="28"/>
  <c r="Y12" i="28" s="1"/>
  <c r="Z12" i="28" s="1"/>
  <c r="V12" i="28"/>
  <c r="AA12" i="28" s="1"/>
  <c r="AB12" i="28" s="1"/>
  <c r="U12" i="28"/>
  <c r="Q12" i="28"/>
  <c r="M12" i="28"/>
  <c r="L12" i="28"/>
  <c r="K12" i="28"/>
  <c r="J12" i="28"/>
  <c r="I12" i="28"/>
  <c r="G12" i="28"/>
  <c r="Y11" i="28"/>
  <c r="Z11" i="28" s="1"/>
  <c r="X11" i="28"/>
  <c r="U11" i="28"/>
  <c r="V11" i="28" s="1"/>
  <c r="Q11" i="28"/>
  <c r="M11" i="28"/>
  <c r="L11" i="28"/>
  <c r="K11" i="28"/>
  <c r="J11" i="28"/>
  <c r="X10" i="28"/>
  <c r="Y10" i="28" s="1"/>
  <c r="Z10" i="28" s="1"/>
  <c r="U10" i="28"/>
  <c r="V10" i="28" s="1"/>
  <c r="M10" i="28"/>
  <c r="L10" i="28"/>
  <c r="K10" i="28"/>
  <c r="L14" i="28" s="1"/>
  <c r="J10" i="28"/>
  <c r="H10" i="28"/>
  <c r="F10" i="28"/>
  <c r="Y9" i="28"/>
  <c r="Z9" i="28" s="1"/>
  <c r="X9" i="28"/>
  <c r="U9" i="28"/>
  <c r="V9" i="28" s="1"/>
  <c r="AA9" i="28" s="1"/>
  <c r="AB9" i="28" s="1"/>
  <c r="M9" i="28"/>
  <c r="L9" i="28"/>
  <c r="K9" i="28"/>
  <c r="J9" i="28"/>
  <c r="H9" i="28"/>
  <c r="F9" i="28"/>
  <c r="Z8" i="28"/>
  <c r="X8" i="28"/>
  <c r="Y8" i="28" s="1"/>
  <c r="U8" i="28"/>
  <c r="V8" i="28" s="1"/>
  <c r="AA8" i="28" s="1"/>
  <c r="AB8" i="28" s="1"/>
  <c r="M8" i="28"/>
  <c r="K8" i="28"/>
  <c r="J8" i="28"/>
  <c r="H8" i="28"/>
  <c r="F8" i="28"/>
  <c r="Y7" i="28"/>
  <c r="Z7" i="28" s="1"/>
  <c r="X7" i="28"/>
  <c r="U7" i="28"/>
  <c r="V7" i="28" s="1"/>
  <c r="AA7" i="28" s="1"/>
  <c r="AB7" i="28" s="1"/>
  <c r="M7" i="28"/>
  <c r="K7" i="28"/>
  <c r="J7" i="28"/>
  <c r="H7" i="28"/>
  <c r="F7" i="28"/>
  <c r="Y6" i="28"/>
  <c r="Z6" i="28" s="1"/>
  <c r="X6" i="28"/>
  <c r="U6" i="28"/>
  <c r="V6" i="28" s="1"/>
  <c r="Q6" i="28"/>
  <c r="M6" i="28"/>
  <c r="K6" i="28"/>
  <c r="J6" i="28"/>
  <c r="H6" i="28"/>
  <c r="F6" i="28"/>
  <c r="Y5" i="28"/>
  <c r="Z5" i="28" s="1"/>
  <c r="X5" i="28"/>
  <c r="U5" i="28"/>
  <c r="V5" i="28" s="1"/>
  <c r="Q5" i="28"/>
  <c r="M5" i="28"/>
  <c r="K5" i="28"/>
  <c r="J5" i="28"/>
  <c r="H5" i="28"/>
  <c r="F5" i="28"/>
  <c r="X4" i="28"/>
  <c r="Y4" i="28" s="1"/>
  <c r="Z4" i="28" s="1"/>
  <c r="V4" i="28"/>
  <c r="U4" i="28"/>
  <c r="Q4" i="28"/>
  <c r="O4" i="28"/>
  <c r="M4" i="28"/>
  <c r="K4" i="28"/>
  <c r="L8" i="28" s="1"/>
  <c r="J4" i="28"/>
  <c r="H4" i="28"/>
  <c r="F4" i="28"/>
  <c r="Y3" i="28"/>
  <c r="Z3" i="28" s="1"/>
  <c r="X3" i="28"/>
  <c r="U3" i="28"/>
  <c r="V3" i="28" s="1"/>
  <c r="Q3" i="28"/>
  <c r="O3" i="28"/>
  <c r="M3" i="28"/>
  <c r="K3" i="28"/>
  <c r="L7" i="28" s="1"/>
  <c r="J3" i="28"/>
  <c r="H3" i="28"/>
  <c r="F3" i="28"/>
  <c r="Z2" i="28"/>
  <c r="AA2" i="28" s="1"/>
  <c r="AB2" i="28" s="1"/>
  <c r="X2" i="28"/>
  <c r="Y2" i="28" s="1"/>
  <c r="V2" i="28"/>
  <c r="U2" i="28"/>
  <c r="Q2" i="28"/>
  <c r="M2" i="28"/>
  <c r="H2" i="28"/>
  <c r="F2" i="28"/>
  <c r="Q1" i="28"/>
  <c r="X93" i="27"/>
  <c r="Y93" i="27" s="1"/>
  <c r="Z93" i="27" s="1"/>
  <c r="V93" i="27"/>
  <c r="AA93" i="27" s="1"/>
  <c r="AB93" i="27" s="1"/>
  <c r="U93" i="27"/>
  <c r="M93" i="27"/>
  <c r="K93" i="27"/>
  <c r="J93" i="27"/>
  <c r="I93" i="27"/>
  <c r="G93" i="27"/>
  <c r="X92" i="27"/>
  <c r="Y92" i="27" s="1"/>
  <c r="Z92" i="27" s="1"/>
  <c r="V92" i="27"/>
  <c r="AA92" i="27" s="1"/>
  <c r="AB92" i="27" s="1"/>
  <c r="U92" i="27"/>
  <c r="M92" i="27"/>
  <c r="K92" i="27"/>
  <c r="J92" i="27"/>
  <c r="I92" i="27"/>
  <c r="G92" i="27"/>
  <c r="X91" i="27"/>
  <c r="Y91" i="27" s="1"/>
  <c r="Z91" i="27" s="1"/>
  <c r="V91" i="27"/>
  <c r="U91" i="27"/>
  <c r="M91" i="27"/>
  <c r="K91" i="27"/>
  <c r="J91" i="27"/>
  <c r="I91" i="27"/>
  <c r="G91" i="27"/>
  <c r="X90" i="27"/>
  <c r="Y90" i="27" s="1"/>
  <c r="Z90" i="27" s="1"/>
  <c r="V90" i="27"/>
  <c r="AA90" i="27" s="1"/>
  <c r="AB90" i="27" s="1"/>
  <c r="U90" i="27"/>
  <c r="M90" i="27"/>
  <c r="K90" i="27"/>
  <c r="J90" i="27"/>
  <c r="I90" i="27"/>
  <c r="G90" i="27"/>
  <c r="Y89" i="27"/>
  <c r="Z89" i="27" s="1"/>
  <c r="X89" i="27"/>
  <c r="V89" i="27"/>
  <c r="U89" i="27"/>
  <c r="M89" i="27"/>
  <c r="K89" i="27"/>
  <c r="L93" i="27" s="1"/>
  <c r="J89" i="27"/>
  <c r="I89" i="27"/>
  <c r="G89" i="27"/>
  <c r="Z88" i="27"/>
  <c r="AA88" i="27" s="1"/>
  <c r="AB88" i="27" s="1"/>
  <c r="Y88" i="27"/>
  <c r="X88" i="27"/>
  <c r="V88" i="27"/>
  <c r="U88" i="27"/>
  <c r="M88" i="27"/>
  <c r="K88" i="27"/>
  <c r="L92" i="27" s="1"/>
  <c r="J88" i="27"/>
  <c r="I88" i="27"/>
  <c r="G88" i="27"/>
  <c r="Z87" i="27"/>
  <c r="Y87" i="27"/>
  <c r="X87" i="27"/>
  <c r="U87" i="27"/>
  <c r="V87" i="27" s="1"/>
  <c r="AA87" i="27" s="1"/>
  <c r="AB87" i="27" s="1"/>
  <c r="M87" i="27"/>
  <c r="L87" i="27"/>
  <c r="K87" i="27"/>
  <c r="J87" i="27"/>
  <c r="I87" i="27"/>
  <c r="G87" i="27"/>
  <c r="Z86" i="27"/>
  <c r="Y86" i="27"/>
  <c r="X86" i="27"/>
  <c r="V86" i="27"/>
  <c r="AA86" i="27" s="1"/>
  <c r="AB86" i="27" s="1"/>
  <c r="U86" i="27"/>
  <c r="M86" i="27"/>
  <c r="K86" i="27"/>
  <c r="L90" i="27" s="1"/>
  <c r="J86" i="27"/>
  <c r="I86" i="27"/>
  <c r="G86" i="27"/>
  <c r="Z85" i="27"/>
  <c r="Y85" i="27"/>
  <c r="X85" i="27"/>
  <c r="V85" i="27"/>
  <c r="AA85" i="27" s="1"/>
  <c r="AB85" i="27" s="1"/>
  <c r="U85" i="27"/>
  <c r="M85" i="27"/>
  <c r="K85" i="27"/>
  <c r="L88" i="27" s="1"/>
  <c r="J85" i="27"/>
  <c r="I85" i="27"/>
  <c r="G85" i="27"/>
  <c r="X84" i="27"/>
  <c r="Y84" i="27" s="1"/>
  <c r="Z84" i="27" s="1"/>
  <c r="V84" i="27"/>
  <c r="U84" i="27"/>
  <c r="M84" i="27"/>
  <c r="L84" i="27"/>
  <c r="K84" i="27"/>
  <c r="J84" i="27"/>
  <c r="I84" i="27"/>
  <c r="G84" i="27"/>
  <c r="Y83" i="27"/>
  <c r="Z83" i="27" s="1"/>
  <c r="X83" i="27"/>
  <c r="U83" i="27"/>
  <c r="V83" i="27" s="1"/>
  <c r="AA83" i="27" s="1"/>
  <c r="AB83" i="27" s="1"/>
  <c r="M83" i="27"/>
  <c r="L83" i="27"/>
  <c r="K83" i="27"/>
  <c r="J83" i="27"/>
  <c r="I83" i="27"/>
  <c r="G83" i="27"/>
  <c r="Y82" i="27"/>
  <c r="Z82" i="27" s="1"/>
  <c r="X82" i="27"/>
  <c r="V82" i="27"/>
  <c r="AA82" i="27" s="1"/>
  <c r="AB82" i="27" s="1"/>
  <c r="U82" i="27"/>
  <c r="M82" i="27"/>
  <c r="K82" i="27"/>
  <c r="J82" i="27"/>
  <c r="I82" i="27"/>
  <c r="G82" i="27"/>
  <c r="Z81" i="27"/>
  <c r="X81" i="27"/>
  <c r="Y81" i="27" s="1"/>
  <c r="V81" i="27"/>
  <c r="AA81" i="27" s="1"/>
  <c r="AB81" i="27" s="1"/>
  <c r="U81" i="27"/>
  <c r="M81" i="27"/>
  <c r="K81" i="27"/>
  <c r="L85" i="27" s="1"/>
  <c r="J81" i="27"/>
  <c r="I81" i="27"/>
  <c r="G81" i="27"/>
  <c r="Y80" i="27"/>
  <c r="Z80" i="27" s="1"/>
  <c r="X80" i="27"/>
  <c r="V80" i="27"/>
  <c r="AA80" i="27" s="1"/>
  <c r="AB80" i="27" s="1"/>
  <c r="U80" i="27"/>
  <c r="M80" i="27"/>
  <c r="K80" i="27"/>
  <c r="J80" i="27"/>
  <c r="I80" i="27"/>
  <c r="G80" i="27"/>
  <c r="Y79" i="27"/>
  <c r="Z79" i="27" s="1"/>
  <c r="X79" i="27"/>
  <c r="V79" i="27"/>
  <c r="U79" i="27"/>
  <c r="M79" i="27"/>
  <c r="K79" i="27"/>
  <c r="J79" i="27"/>
  <c r="I79" i="27"/>
  <c r="G79" i="27"/>
  <c r="Y78" i="27"/>
  <c r="Z78" i="27" s="1"/>
  <c r="X78" i="27"/>
  <c r="V78" i="27"/>
  <c r="AA78" i="27" s="1"/>
  <c r="AB78" i="27" s="1"/>
  <c r="U78" i="27"/>
  <c r="M78" i="27"/>
  <c r="K78" i="27"/>
  <c r="L82" i="27" s="1"/>
  <c r="J78" i="27"/>
  <c r="I78" i="27"/>
  <c r="G78" i="27"/>
  <c r="X77" i="27"/>
  <c r="Y77" i="27" s="1"/>
  <c r="Z77" i="27" s="1"/>
  <c r="U77" i="27"/>
  <c r="V77" i="27" s="1"/>
  <c r="AA77" i="27" s="1"/>
  <c r="AB77" i="27" s="1"/>
  <c r="M77" i="27"/>
  <c r="K77" i="27"/>
  <c r="L81" i="27" s="1"/>
  <c r="J77" i="27"/>
  <c r="I77" i="27"/>
  <c r="G77" i="27"/>
  <c r="Y76" i="27"/>
  <c r="Z76" i="27" s="1"/>
  <c r="AA76" i="27" s="1"/>
  <c r="AB76" i="27" s="1"/>
  <c r="X76" i="27"/>
  <c r="V76" i="27"/>
  <c r="U76" i="27"/>
  <c r="M76" i="27"/>
  <c r="L76" i="27"/>
  <c r="K76" i="27"/>
  <c r="L80" i="27" s="1"/>
  <c r="J76" i="27"/>
  <c r="I76" i="27"/>
  <c r="G76" i="27"/>
  <c r="X75" i="27"/>
  <c r="Y75" i="27" s="1"/>
  <c r="Z75" i="27" s="1"/>
  <c r="U75" i="27"/>
  <c r="V75" i="27" s="1"/>
  <c r="M75" i="27"/>
  <c r="L75" i="27"/>
  <c r="K75" i="27"/>
  <c r="J75" i="27"/>
  <c r="I75" i="27"/>
  <c r="G75" i="27"/>
  <c r="Y74" i="27"/>
  <c r="Z74" i="27" s="1"/>
  <c r="X74" i="27"/>
  <c r="U74" i="27"/>
  <c r="V74" i="27" s="1"/>
  <c r="M74" i="27"/>
  <c r="K74" i="27"/>
  <c r="L78" i="27" s="1"/>
  <c r="J74" i="27"/>
  <c r="I74" i="27"/>
  <c r="G74" i="27"/>
  <c r="Y73" i="27"/>
  <c r="Z73" i="27" s="1"/>
  <c r="X73" i="27"/>
  <c r="U73" i="27"/>
  <c r="V73" i="27" s="1"/>
  <c r="M73" i="27"/>
  <c r="K73" i="27"/>
  <c r="J73" i="27"/>
  <c r="I73" i="27"/>
  <c r="G73" i="27"/>
  <c r="X72" i="27"/>
  <c r="Y72" i="27" s="1"/>
  <c r="Z72" i="27" s="1"/>
  <c r="V72" i="27"/>
  <c r="U72" i="27"/>
  <c r="M72" i="27"/>
  <c r="K72" i="27"/>
  <c r="J72" i="27"/>
  <c r="I72" i="27"/>
  <c r="G72" i="27"/>
  <c r="X71" i="27"/>
  <c r="Y71" i="27" s="1"/>
  <c r="Z71" i="27" s="1"/>
  <c r="U71" i="27"/>
  <c r="V71" i="27" s="1"/>
  <c r="AA71" i="27" s="1"/>
  <c r="AB71" i="27" s="1"/>
  <c r="M71" i="27"/>
  <c r="K71" i="27"/>
  <c r="J71" i="27"/>
  <c r="I71" i="27"/>
  <c r="G71" i="27"/>
  <c r="Y70" i="27"/>
  <c r="Z70" i="27" s="1"/>
  <c r="X70" i="27"/>
  <c r="V70" i="27"/>
  <c r="U70" i="27"/>
  <c r="M70" i="27"/>
  <c r="K70" i="27"/>
  <c r="L74" i="27" s="1"/>
  <c r="J70" i="27"/>
  <c r="I70" i="27"/>
  <c r="G70" i="27"/>
  <c r="X69" i="27"/>
  <c r="Y69" i="27" s="1"/>
  <c r="Z69" i="27" s="1"/>
  <c r="V69" i="27"/>
  <c r="U69" i="27"/>
  <c r="M69" i="27"/>
  <c r="K69" i="27"/>
  <c r="L73" i="27" s="1"/>
  <c r="J69" i="27"/>
  <c r="I69" i="27"/>
  <c r="G69" i="27"/>
  <c r="X68" i="27"/>
  <c r="Y68" i="27" s="1"/>
  <c r="Z68" i="27" s="1"/>
  <c r="V68" i="27"/>
  <c r="AA68" i="27" s="1"/>
  <c r="AB68" i="27" s="1"/>
  <c r="U68" i="27"/>
  <c r="M68" i="27"/>
  <c r="K68" i="27"/>
  <c r="L72" i="27" s="1"/>
  <c r="J68" i="27"/>
  <c r="I68" i="27"/>
  <c r="G68" i="27"/>
  <c r="X67" i="27"/>
  <c r="Y67" i="27" s="1"/>
  <c r="Z67" i="27" s="1"/>
  <c r="V67" i="27"/>
  <c r="U67" i="27"/>
  <c r="M67" i="27"/>
  <c r="K67" i="27"/>
  <c r="L71" i="27" s="1"/>
  <c r="J67" i="27"/>
  <c r="I67" i="27"/>
  <c r="G67" i="27"/>
  <c r="X66" i="27"/>
  <c r="Y66" i="27" s="1"/>
  <c r="Z66" i="27" s="1"/>
  <c r="V66" i="27"/>
  <c r="U66" i="27"/>
  <c r="M66" i="27"/>
  <c r="K66" i="27"/>
  <c r="L70" i="27" s="1"/>
  <c r="J66" i="27"/>
  <c r="I66" i="27"/>
  <c r="G66" i="27"/>
  <c r="Y65" i="27"/>
  <c r="Z65" i="27" s="1"/>
  <c r="X65" i="27"/>
  <c r="V65" i="27"/>
  <c r="U65" i="27"/>
  <c r="M65" i="27"/>
  <c r="K65" i="27"/>
  <c r="L69" i="27" s="1"/>
  <c r="J65" i="27"/>
  <c r="I65" i="27"/>
  <c r="G65" i="27"/>
  <c r="Z64" i="27"/>
  <c r="AA64" i="27" s="1"/>
  <c r="AB64" i="27" s="1"/>
  <c r="Y64" i="27"/>
  <c r="X64" i="27"/>
  <c r="V64" i="27"/>
  <c r="U64" i="27"/>
  <c r="M64" i="27"/>
  <c r="K64" i="27"/>
  <c r="L68" i="27" s="1"/>
  <c r="J64" i="27"/>
  <c r="I64" i="27"/>
  <c r="G64" i="27"/>
  <c r="Z63" i="27"/>
  <c r="Y63" i="27"/>
  <c r="X63" i="27"/>
  <c r="U63" i="27"/>
  <c r="V63" i="27" s="1"/>
  <c r="AA63" i="27" s="1"/>
  <c r="AB63" i="27" s="1"/>
  <c r="M63" i="27"/>
  <c r="L63" i="27"/>
  <c r="K63" i="27"/>
  <c r="J63" i="27"/>
  <c r="I63" i="27"/>
  <c r="G63" i="27"/>
  <c r="Z62" i="27"/>
  <c r="Y62" i="27"/>
  <c r="X62" i="27"/>
  <c r="V62" i="27"/>
  <c r="AA62" i="27" s="1"/>
  <c r="AB62" i="27" s="1"/>
  <c r="U62" i="27"/>
  <c r="M62" i="27"/>
  <c r="K62" i="27"/>
  <c r="L66" i="27" s="1"/>
  <c r="J62" i="27"/>
  <c r="I62" i="27"/>
  <c r="G62" i="27"/>
  <c r="Z61" i="27"/>
  <c r="Y61" i="27"/>
  <c r="X61" i="27"/>
  <c r="V61" i="27"/>
  <c r="AA61" i="27" s="1"/>
  <c r="AB61" i="27" s="1"/>
  <c r="U61" i="27"/>
  <c r="M61" i="27"/>
  <c r="K61" i="27"/>
  <c r="L64" i="27" s="1"/>
  <c r="J61" i="27"/>
  <c r="I61" i="27"/>
  <c r="G61" i="27"/>
  <c r="X60" i="27"/>
  <c r="Y60" i="27" s="1"/>
  <c r="Z60" i="27" s="1"/>
  <c r="V60" i="27"/>
  <c r="U60" i="27"/>
  <c r="M60" i="27"/>
  <c r="L60" i="27"/>
  <c r="K60" i="27"/>
  <c r="J60" i="27"/>
  <c r="I60" i="27"/>
  <c r="G60" i="27"/>
  <c r="Y59" i="27"/>
  <c r="Z59" i="27" s="1"/>
  <c r="X59" i="27"/>
  <c r="U59" i="27"/>
  <c r="V59" i="27" s="1"/>
  <c r="AA59" i="27" s="1"/>
  <c r="AB59" i="27" s="1"/>
  <c r="M59" i="27"/>
  <c r="L59" i="27"/>
  <c r="K59" i="27"/>
  <c r="J59" i="27"/>
  <c r="I59" i="27"/>
  <c r="G59" i="27"/>
  <c r="Y58" i="27"/>
  <c r="Z58" i="27" s="1"/>
  <c r="X58" i="27"/>
  <c r="V58" i="27"/>
  <c r="AA58" i="27" s="1"/>
  <c r="AB58" i="27" s="1"/>
  <c r="U58" i="27"/>
  <c r="M58" i="27"/>
  <c r="K58" i="27"/>
  <c r="J58" i="27"/>
  <c r="I58" i="27"/>
  <c r="G58" i="27"/>
  <c r="Z57" i="27"/>
  <c r="X57" i="27"/>
  <c r="Y57" i="27" s="1"/>
  <c r="V57" i="27"/>
  <c r="AA57" i="27" s="1"/>
  <c r="AB57" i="27" s="1"/>
  <c r="U57" i="27"/>
  <c r="M57" i="27"/>
  <c r="K57" i="27"/>
  <c r="L61" i="27" s="1"/>
  <c r="J57" i="27"/>
  <c r="I57" i="27"/>
  <c r="G57" i="27"/>
  <c r="Y56" i="27"/>
  <c r="Z56" i="27" s="1"/>
  <c r="X56" i="27"/>
  <c r="V56" i="27"/>
  <c r="AA56" i="27" s="1"/>
  <c r="AB56" i="27" s="1"/>
  <c r="U56" i="27"/>
  <c r="M56" i="27"/>
  <c r="K56" i="27"/>
  <c r="J56" i="27"/>
  <c r="I56" i="27"/>
  <c r="G56" i="27"/>
  <c r="Y55" i="27"/>
  <c r="Z55" i="27" s="1"/>
  <c r="X55" i="27"/>
  <c r="V55" i="27"/>
  <c r="U55" i="27"/>
  <c r="M55" i="27"/>
  <c r="K55" i="27"/>
  <c r="J55" i="27"/>
  <c r="I55" i="27"/>
  <c r="G55" i="27"/>
  <c r="Y54" i="27"/>
  <c r="Z54" i="27" s="1"/>
  <c r="X54" i="27"/>
  <c r="V54" i="27"/>
  <c r="AA54" i="27" s="1"/>
  <c r="AB54" i="27" s="1"/>
  <c r="U54" i="27"/>
  <c r="M54" i="27"/>
  <c r="K54" i="27"/>
  <c r="L58" i="27" s="1"/>
  <c r="J54" i="27"/>
  <c r="I54" i="27"/>
  <c r="G54" i="27"/>
  <c r="X53" i="27"/>
  <c r="Y53" i="27" s="1"/>
  <c r="Z53" i="27" s="1"/>
  <c r="U53" i="27"/>
  <c r="V53" i="27" s="1"/>
  <c r="M53" i="27"/>
  <c r="K53" i="27"/>
  <c r="L57" i="27" s="1"/>
  <c r="J53" i="27"/>
  <c r="I53" i="27"/>
  <c r="G53" i="27"/>
  <c r="Y52" i="27"/>
  <c r="Z52" i="27" s="1"/>
  <c r="AA52" i="27" s="1"/>
  <c r="AB52" i="27" s="1"/>
  <c r="X52" i="27"/>
  <c r="V52" i="27"/>
  <c r="U52" i="27"/>
  <c r="M52" i="27"/>
  <c r="L52" i="27"/>
  <c r="K52" i="27"/>
  <c r="L56" i="27" s="1"/>
  <c r="J52" i="27"/>
  <c r="I52" i="27"/>
  <c r="G52" i="27"/>
  <c r="X51" i="27"/>
  <c r="Y51" i="27" s="1"/>
  <c r="Z51" i="27" s="1"/>
  <c r="U51" i="27"/>
  <c r="V51" i="27" s="1"/>
  <c r="AA51" i="27" s="1"/>
  <c r="AB51" i="27" s="1"/>
  <c r="M51" i="27"/>
  <c r="L51" i="27"/>
  <c r="K51" i="27"/>
  <c r="J51" i="27"/>
  <c r="I51" i="27"/>
  <c r="G51" i="27"/>
  <c r="Y50" i="27"/>
  <c r="Z50" i="27" s="1"/>
  <c r="X50" i="27"/>
  <c r="U50" i="27"/>
  <c r="V50" i="27" s="1"/>
  <c r="AA50" i="27" s="1"/>
  <c r="AB50" i="27" s="1"/>
  <c r="M50" i="27"/>
  <c r="K50" i="27"/>
  <c r="L54" i="27" s="1"/>
  <c r="J50" i="27"/>
  <c r="I50" i="27"/>
  <c r="G50" i="27"/>
  <c r="Y49" i="27"/>
  <c r="Z49" i="27" s="1"/>
  <c r="X49" i="27"/>
  <c r="U49" i="27"/>
  <c r="V49" i="27" s="1"/>
  <c r="AA49" i="27" s="1"/>
  <c r="AB49" i="27" s="1"/>
  <c r="M49" i="27"/>
  <c r="K49" i="27"/>
  <c r="J49" i="27"/>
  <c r="I49" i="27"/>
  <c r="G49" i="27"/>
  <c r="X48" i="27"/>
  <c r="Y48" i="27" s="1"/>
  <c r="Z48" i="27" s="1"/>
  <c r="V48" i="27"/>
  <c r="AA48" i="27" s="1"/>
  <c r="AB48" i="27" s="1"/>
  <c r="U48" i="27"/>
  <c r="M48" i="27"/>
  <c r="K48" i="27"/>
  <c r="J48" i="27"/>
  <c r="I48" i="27"/>
  <c r="G48" i="27"/>
  <c r="X47" i="27"/>
  <c r="Y47" i="27" s="1"/>
  <c r="Z47" i="27" s="1"/>
  <c r="U47" i="27"/>
  <c r="V47" i="27" s="1"/>
  <c r="AA47" i="27" s="1"/>
  <c r="AB47" i="27" s="1"/>
  <c r="M47" i="27"/>
  <c r="K47" i="27"/>
  <c r="J47" i="27"/>
  <c r="I47" i="27"/>
  <c r="G47" i="27"/>
  <c r="Y46" i="27"/>
  <c r="Z46" i="27" s="1"/>
  <c r="X46" i="27"/>
  <c r="V46" i="27"/>
  <c r="U46" i="27"/>
  <c r="M46" i="27"/>
  <c r="K46" i="27"/>
  <c r="L50" i="27" s="1"/>
  <c r="J46" i="27"/>
  <c r="I46" i="27"/>
  <c r="G46" i="27"/>
  <c r="X45" i="27"/>
  <c r="Y45" i="27" s="1"/>
  <c r="Z45" i="27" s="1"/>
  <c r="V45" i="27"/>
  <c r="AA45" i="27" s="1"/>
  <c r="AB45" i="27" s="1"/>
  <c r="U45" i="27"/>
  <c r="M45" i="27"/>
  <c r="K45" i="27"/>
  <c r="L49" i="27" s="1"/>
  <c r="J45" i="27"/>
  <c r="I45" i="27"/>
  <c r="G45" i="27"/>
  <c r="X44" i="27"/>
  <c r="Y44" i="27" s="1"/>
  <c r="Z44" i="27" s="1"/>
  <c r="V44" i="27"/>
  <c r="AA44" i="27" s="1"/>
  <c r="AB44" i="27" s="1"/>
  <c r="U44" i="27"/>
  <c r="M44" i="27"/>
  <c r="K44" i="27"/>
  <c r="L48" i="27" s="1"/>
  <c r="J44" i="27"/>
  <c r="I44" i="27"/>
  <c r="G44" i="27"/>
  <c r="X43" i="27"/>
  <c r="Y43" i="27" s="1"/>
  <c r="Z43" i="27" s="1"/>
  <c r="V43" i="27"/>
  <c r="U43" i="27"/>
  <c r="M43" i="27"/>
  <c r="K43" i="27"/>
  <c r="L47" i="27" s="1"/>
  <c r="J43" i="27"/>
  <c r="I43" i="27"/>
  <c r="G43" i="27"/>
  <c r="X42" i="27"/>
  <c r="Y42" i="27" s="1"/>
  <c r="Z42" i="27" s="1"/>
  <c r="V42" i="27"/>
  <c r="AA42" i="27" s="1"/>
  <c r="AB42" i="27" s="1"/>
  <c r="U42" i="27"/>
  <c r="M42" i="27"/>
  <c r="K42" i="27"/>
  <c r="L46" i="27" s="1"/>
  <c r="J42" i="27"/>
  <c r="I42" i="27"/>
  <c r="G42" i="27"/>
  <c r="Y41" i="27"/>
  <c r="Z41" i="27" s="1"/>
  <c r="X41" i="27"/>
  <c r="V41" i="27"/>
  <c r="AA41" i="27" s="1"/>
  <c r="AB41" i="27" s="1"/>
  <c r="U41" i="27"/>
  <c r="M41" i="27"/>
  <c r="K41" i="27"/>
  <c r="L45" i="27" s="1"/>
  <c r="J41" i="27"/>
  <c r="I41" i="27"/>
  <c r="G41" i="27"/>
  <c r="Z40" i="27"/>
  <c r="AA40" i="27" s="1"/>
  <c r="AB40" i="27" s="1"/>
  <c r="Y40" i="27"/>
  <c r="X40" i="27"/>
  <c r="V40" i="27"/>
  <c r="U40" i="27"/>
  <c r="M40" i="27"/>
  <c r="K40" i="27"/>
  <c r="L44" i="27" s="1"/>
  <c r="J40" i="27"/>
  <c r="I40" i="27"/>
  <c r="G40" i="27"/>
  <c r="Z39" i="27"/>
  <c r="Y39" i="27"/>
  <c r="X39" i="27"/>
  <c r="U39" i="27"/>
  <c r="V39" i="27" s="1"/>
  <c r="AA39" i="27" s="1"/>
  <c r="AB39" i="27" s="1"/>
  <c r="M39" i="27"/>
  <c r="L39" i="27"/>
  <c r="K39" i="27"/>
  <c r="J39" i="27"/>
  <c r="I39" i="27"/>
  <c r="G39" i="27"/>
  <c r="Z38" i="27"/>
  <c r="Y38" i="27"/>
  <c r="X38" i="27"/>
  <c r="V38" i="27"/>
  <c r="AA38" i="27" s="1"/>
  <c r="AB38" i="27" s="1"/>
  <c r="U38" i="27"/>
  <c r="M38" i="27"/>
  <c r="K38" i="27"/>
  <c r="L42" i="27" s="1"/>
  <c r="J38" i="27"/>
  <c r="I38" i="27"/>
  <c r="G38" i="27"/>
  <c r="Z37" i="27"/>
  <c r="Y37" i="27"/>
  <c r="X37" i="27"/>
  <c r="V37" i="27"/>
  <c r="AA37" i="27" s="1"/>
  <c r="AB37" i="27" s="1"/>
  <c r="U37" i="27"/>
  <c r="M37" i="27"/>
  <c r="K37" i="27"/>
  <c r="L40" i="27" s="1"/>
  <c r="J37" i="27"/>
  <c r="I37" i="27"/>
  <c r="G37" i="27"/>
  <c r="X36" i="27"/>
  <c r="Y36" i="27" s="1"/>
  <c r="Z36" i="27" s="1"/>
  <c r="V36" i="27"/>
  <c r="U36" i="27"/>
  <c r="M36" i="27"/>
  <c r="L36" i="27"/>
  <c r="K36" i="27"/>
  <c r="J36" i="27"/>
  <c r="I36" i="27"/>
  <c r="G36" i="27"/>
  <c r="Y35" i="27"/>
  <c r="Z35" i="27" s="1"/>
  <c r="X35" i="27"/>
  <c r="U35" i="27"/>
  <c r="V35" i="27" s="1"/>
  <c r="M35" i="27"/>
  <c r="L35" i="27"/>
  <c r="K35" i="27"/>
  <c r="J35" i="27"/>
  <c r="I35" i="27"/>
  <c r="G35" i="27"/>
  <c r="Y34" i="27"/>
  <c r="Z34" i="27" s="1"/>
  <c r="X34" i="27"/>
  <c r="V34" i="27"/>
  <c r="U34" i="27"/>
  <c r="M34" i="27"/>
  <c r="K34" i="27"/>
  <c r="J34" i="27"/>
  <c r="I34" i="27"/>
  <c r="G34" i="27"/>
  <c r="Z33" i="27"/>
  <c r="X33" i="27"/>
  <c r="Y33" i="27" s="1"/>
  <c r="V33" i="27"/>
  <c r="AA33" i="27" s="1"/>
  <c r="AB33" i="27" s="1"/>
  <c r="U33" i="27"/>
  <c r="M33" i="27"/>
  <c r="K33" i="27"/>
  <c r="L37" i="27" s="1"/>
  <c r="J33" i="27"/>
  <c r="I33" i="27"/>
  <c r="G33" i="27"/>
  <c r="Y32" i="27"/>
  <c r="Z32" i="27" s="1"/>
  <c r="X32" i="27"/>
  <c r="V32" i="27"/>
  <c r="AA32" i="27" s="1"/>
  <c r="AB32" i="27" s="1"/>
  <c r="U32" i="27"/>
  <c r="M32" i="27"/>
  <c r="K32" i="27"/>
  <c r="J32" i="27"/>
  <c r="I32" i="27"/>
  <c r="G32" i="27"/>
  <c r="Y31" i="27"/>
  <c r="Z31" i="27" s="1"/>
  <c r="X31" i="27"/>
  <c r="V31" i="27"/>
  <c r="U31" i="27"/>
  <c r="M31" i="27"/>
  <c r="K31" i="27"/>
  <c r="J31" i="27"/>
  <c r="I31" i="27"/>
  <c r="G31" i="27"/>
  <c r="Y30" i="27"/>
  <c r="Z30" i="27" s="1"/>
  <c r="X30" i="27"/>
  <c r="V30" i="27"/>
  <c r="U30" i="27"/>
  <c r="M30" i="27"/>
  <c r="K30" i="27"/>
  <c r="L34" i="27" s="1"/>
  <c r="J30" i="27"/>
  <c r="I30" i="27"/>
  <c r="G30" i="27"/>
  <c r="X29" i="27"/>
  <c r="Y29" i="27" s="1"/>
  <c r="Z29" i="27" s="1"/>
  <c r="U29" i="27"/>
  <c r="V29" i="27" s="1"/>
  <c r="AA29" i="27" s="1"/>
  <c r="AB29" i="27" s="1"/>
  <c r="M29" i="27"/>
  <c r="K29" i="27"/>
  <c r="L33" i="27" s="1"/>
  <c r="J29" i="27"/>
  <c r="I29" i="27"/>
  <c r="G29" i="27"/>
  <c r="Y28" i="27"/>
  <c r="Z28" i="27" s="1"/>
  <c r="AA28" i="27" s="1"/>
  <c r="AB28" i="27" s="1"/>
  <c r="X28" i="27"/>
  <c r="V28" i="27"/>
  <c r="U28" i="27"/>
  <c r="M28" i="27"/>
  <c r="L28" i="27"/>
  <c r="K28" i="27"/>
  <c r="L32" i="27" s="1"/>
  <c r="J28" i="27"/>
  <c r="I28" i="27"/>
  <c r="G28" i="27"/>
  <c r="X27" i="27"/>
  <c r="Y27" i="27" s="1"/>
  <c r="Z27" i="27" s="1"/>
  <c r="U27" i="27"/>
  <c r="V27" i="27" s="1"/>
  <c r="AA27" i="27" s="1"/>
  <c r="AB27" i="27" s="1"/>
  <c r="M27" i="27"/>
  <c r="L27" i="27"/>
  <c r="K27" i="27"/>
  <c r="J27" i="27"/>
  <c r="I27" i="27"/>
  <c r="G27" i="27"/>
  <c r="Y26" i="27"/>
  <c r="Z26" i="27" s="1"/>
  <c r="X26" i="27"/>
  <c r="U26" i="27"/>
  <c r="V26" i="27" s="1"/>
  <c r="M26" i="27"/>
  <c r="K26" i="27"/>
  <c r="L30" i="27" s="1"/>
  <c r="J26" i="27"/>
  <c r="I26" i="27"/>
  <c r="G26" i="27"/>
  <c r="Y25" i="27"/>
  <c r="Z25" i="27" s="1"/>
  <c r="X25" i="27"/>
  <c r="U25" i="27"/>
  <c r="V25" i="27" s="1"/>
  <c r="AA25" i="27" s="1"/>
  <c r="AB25" i="27" s="1"/>
  <c r="M25" i="27"/>
  <c r="K25" i="27"/>
  <c r="J25" i="27"/>
  <c r="I25" i="27"/>
  <c r="G25" i="27"/>
  <c r="X24" i="27"/>
  <c r="Y24" i="27" s="1"/>
  <c r="Z24" i="27" s="1"/>
  <c r="V24" i="27"/>
  <c r="AA24" i="27" s="1"/>
  <c r="AB24" i="27" s="1"/>
  <c r="U24" i="27"/>
  <c r="M24" i="27"/>
  <c r="K24" i="27"/>
  <c r="J24" i="27"/>
  <c r="I24" i="27"/>
  <c r="G24" i="27"/>
  <c r="X23" i="27"/>
  <c r="Y23" i="27" s="1"/>
  <c r="Z23" i="27" s="1"/>
  <c r="U23" i="27"/>
  <c r="V23" i="27" s="1"/>
  <c r="M23" i="27"/>
  <c r="K23" i="27"/>
  <c r="J23" i="27"/>
  <c r="I23" i="27"/>
  <c r="G23" i="27"/>
  <c r="Y22" i="27"/>
  <c r="Z22" i="27" s="1"/>
  <c r="X22" i="27"/>
  <c r="V22" i="27"/>
  <c r="U22" i="27"/>
  <c r="M22" i="27"/>
  <c r="K22" i="27"/>
  <c r="L26" i="27" s="1"/>
  <c r="J22" i="27"/>
  <c r="I22" i="27"/>
  <c r="G22" i="27"/>
  <c r="Y21" i="27"/>
  <c r="Z21" i="27" s="1"/>
  <c r="AA21" i="27" s="1"/>
  <c r="AB21" i="27" s="1"/>
  <c r="X21" i="27"/>
  <c r="V21" i="27"/>
  <c r="U21" i="27"/>
  <c r="M21" i="27"/>
  <c r="K21" i="27"/>
  <c r="L25" i="27" s="1"/>
  <c r="J21" i="27"/>
  <c r="Z20" i="27"/>
  <c r="AA20" i="27" s="1"/>
  <c r="AB20" i="27" s="1"/>
  <c r="Y20" i="27"/>
  <c r="X20" i="27"/>
  <c r="V20" i="27"/>
  <c r="U20" i="27"/>
  <c r="M20" i="27"/>
  <c r="K20" i="27"/>
  <c r="J20" i="27"/>
  <c r="H20" i="27"/>
  <c r="F20" i="27"/>
  <c r="Y19" i="27"/>
  <c r="Z19" i="27" s="1"/>
  <c r="X19" i="27"/>
  <c r="V19" i="27"/>
  <c r="AA19" i="27" s="1"/>
  <c r="AB19" i="27" s="1"/>
  <c r="U19" i="27"/>
  <c r="M19" i="27"/>
  <c r="L19" i="27"/>
  <c r="K19" i="27"/>
  <c r="L22" i="27" s="1"/>
  <c r="J19" i="27"/>
  <c r="H19" i="27"/>
  <c r="F19" i="27"/>
  <c r="Z18" i="27"/>
  <c r="Y18" i="27"/>
  <c r="X18" i="27"/>
  <c r="U18" i="27"/>
  <c r="V18" i="27" s="1"/>
  <c r="AA18" i="27" s="1"/>
  <c r="AB18" i="27" s="1"/>
  <c r="O18" i="27"/>
  <c r="M18" i="27"/>
  <c r="K18" i="27"/>
  <c r="L21" i="27" s="1"/>
  <c r="J18" i="27"/>
  <c r="H18" i="27"/>
  <c r="F18" i="27"/>
  <c r="AB17" i="27"/>
  <c r="Y17" i="27"/>
  <c r="Z17" i="27" s="1"/>
  <c r="X17" i="27"/>
  <c r="U17" i="27"/>
  <c r="V17" i="27" s="1"/>
  <c r="AA17" i="27" s="1"/>
  <c r="Q17" i="27"/>
  <c r="M17" i="27"/>
  <c r="K17" i="27"/>
  <c r="J17" i="27"/>
  <c r="H17" i="27"/>
  <c r="F17" i="27"/>
  <c r="X16" i="27"/>
  <c r="Y16" i="27" s="1"/>
  <c r="Z16" i="27" s="1"/>
  <c r="V16" i="27"/>
  <c r="AA16" i="27" s="1"/>
  <c r="AB16" i="27" s="1"/>
  <c r="U16" i="27"/>
  <c r="R16" i="27"/>
  <c r="Q16" i="27"/>
  <c r="O16" i="27"/>
  <c r="M16" i="27"/>
  <c r="K16" i="27"/>
  <c r="J16" i="27"/>
  <c r="H16" i="27"/>
  <c r="F16" i="27"/>
  <c r="Z15" i="27"/>
  <c r="Y15" i="27"/>
  <c r="X15" i="27"/>
  <c r="U15" i="27"/>
  <c r="V15" i="27" s="1"/>
  <c r="AA15" i="27" s="1"/>
  <c r="AB15" i="27" s="1"/>
  <c r="R15" i="27"/>
  <c r="R20" i="27" s="1"/>
  <c r="S20" i="27" s="1"/>
  <c r="Q20" i="27" s="1"/>
  <c r="Q15" i="27"/>
  <c r="O15" i="27"/>
  <c r="M15" i="27"/>
  <c r="K15" i="27"/>
  <c r="J15" i="27"/>
  <c r="H15" i="27"/>
  <c r="F15" i="27"/>
  <c r="Z14" i="27"/>
  <c r="Y14" i="27"/>
  <c r="X14" i="27"/>
  <c r="U14" i="27"/>
  <c r="V14" i="27" s="1"/>
  <c r="AA14" i="27" s="1"/>
  <c r="AB14" i="27" s="1"/>
  <c r="Q14" i="27"/>
  <c r="M14" i="27"/>
  <c r="L14" i="27"/>
  <c r="K14" i="27"/>
  <c r="L16" i="27" s="1"/>
  <c r="J14" i="27"/>
  <c r="H14" i="27"/>
  <c r="F14" i="27"/>
  <c r="Y13" i="27"/>
  <c r="Z13" i="27" s="1"/>
  <c r="X13" i="27"/>
  <c r="V13" i="27"/>
  <c r="U13" i="27"/>
  <c r="R13" i="27"/>
  <c r="M13" i="27"/>
  <c r="L13" i="27"/>
  <c r="K13" i="27"/>
  <c r="L17" i="27" s="1"/>
  <c r="J13" i="27"/>
  <c r="H13" i="27"/>
  <c r="F13" i="27"/>
  <c r="X12" i="27"/>
  <c r="Y12" i="27" s="1"/>
  <c r="Z12" i="27" s="1"/>
  <c r="U12" i="27"/>
  <c r="V12" i="27" s="1"/>
  <c r="AA12" i="27" s="1"/>
  <c r="AB12" i="27" s="1"/>
  <c r="Q12" i="27"/>
  <c r="R21" i="27" s="1"/>
  <c r="S21" i="27" s="1"/>
  <c r="Q21" i="27" s="1"/>
  <c r="M12" i="27"/>
  <c r="K12" i="27"/>
  <c r="L15" i="27" s="1"/>
  <c r="J12" i="27"/>
  <c r="H12" i="27"/>
  <c r="F12" i="27"/>
  <c r="X11" i="27"/>
  <c r="Y11" i="27" s="1"/>
  <c r="Z11" i="27" s="1"/>
  <c r="V11" i="27"/>
  <c r="AA11" i="27" s="1"/>
  <c r="AB11" i="27" s="1"/>
  <c r="U11" i="27"/>
  <c r="Q11" i="27"/>
  <c r="M11" i="27"/>
  <c r="K11" i="27"/>
  <c r="J11" i="27"/>
  <c r="H11" i="27"/>
  <c r="F11" i="27"/>
  <c r="Y10" i="27"/>
  <c r="Z10" i="27" s="1"/>
  <c r="X10" i="27"/>
  <c r="V10" i="27"/>
  <c r="AA10" i="27" s="1"/>
  <c r="AB10" i="27" s="1"/>
  <c r="U10" i="27"/>
  <c r="M10" i="27"/>
  <c r="K10" i="27"/>
  <c r="J10" i="27"/>
  <c r="H10" i="27"/>
  <c r="F10" i="27"/>
  <c r="Y9" i="27"/>
  <c r="Z9" i="27" s="1"/>
  <c r="X9" i="27"/>
  <c r="V9" i="27"/>
  <c r="U9" i="27"/>
  <c r="M9" i="27"/>
  <c r="K9" i="27"/>
  <c r="J9" i="27"/>
  <c r="H9" i="27"/>
  <c r="F9" i="27"/>
  <c r="Z8" i="27"/>
  <c r="AA8" i="27" s="1"/>
  <c r="AB8" i="27" s="1"/>
  <c r="Y8" i="27"/>
  <c r="X8" i="27"/>
  <c r="V8" i="27"/>
  <c r="U8" i="27"/>
  <c r="M8" i="27"/>
  <c r="K8" i="27"/>
  <c r="L12" i="27" s="1"/>
  <c r="J8" i="27"/>
  <c r="H8" i="27"/>
  <c r="F8" i="27"/>
  <c r="AA7" i="27"/>
  <c r="AB7" i="27" s="1"/>
  <c r="Z7" i="27"/>
  <c r="Y7" i="27"/>
  <c r="X7" i="27"/>
  <c r="U7" i="27"/>
  <c r="V7" i="27" s="1"/>
  <c r="M7" i="27"/>
  <c r="K7" i="27"/>
  <c r="J7" i="27"/>
  <c r="H7" i="27"/>
  <c r="F7" i="27"/>
  <c r="Z6" i="27"/>
  <c r="Y6" i="27"/>
  <c r="X6" i="27"/>
  <c r="U6" i="27"/>
  <c r="V6" i="27" s="1"/>
  <c r="AA6" i="27" s="1"/>
  <c r="AB6" i="27" s="1"/>
  <c r="Q6" i="27"/>
  <c r="M6" i="27"/>
  <c r="K6" i="27"/>
  <c r="J6" i="27"/>
  <c r="H6" i="27"/>
  <c r="F6" i="27"/>
  <c r="Z5" i="27"/>
  <c r="X5" i="27"/>
  <c r="Y5" i="27" s="1"/>
  <c r="U5" i="27"/>
  <c r="V5" i="27" s="1"/>
  <c r="AA5" i="27" s="1"/>
  <c r="AB5" i="27" s="1"/>
  <c r="Q5" i="27"/>
  <c r="M5" i="27"/>
  <c r="K5" i="27"/>
  <c r="J5" i="27"/>
  <c r="H5" i="27"/>
  <c r="F5" i="27"/>
  <c r="Y4" i="27"/>
  <c r="Z4" i="27" s="1"/>
  <c r="X4" i="27"/>
  <c r="U4" i="27"/>
  <c r="V4" i="27" s="1"/>
  <c r="AA4" i="27" s="1"/>
  <c r="AB4" i="27" s="1"/>
  <c r="Q4" i="27"/>
  <c r="O4" i="27"/>
  <c r="M4" i="27"/>
  <c r="K4" i="27"/>
  <c r="J4" i="27"/>
  <c r="H4" i="27"/>
  <c r="F4" i="27"/>
  <c r="Z3" i="27"/>
  <c r="Y3" i="27"/>
  <c r="X3" i="27"/>
  <c r="U3" i="27"/>
  <c r="V3" i="27" s="1"/>
  <c r="AA3" i="27" s="1"/>
  <c r="AB3" i="27" s="1"/>
  <c r="Q3" i="27"/>
  <c r="O3" i="27"/>
  <c r="M3" i="27"/>
  <c r="K3" i="27"/>
  <c r="J3" i="27"/>
  <c r="H3" i="27"/>
  <c r="F3" i="27"/>
  <c r="X2" i="27"/>
  <c r="Y2" i="27" s="1"/>
  <c r="Z2" i="27" s="1"/>
  <c r="V2" i="27"/>
  <c r="AA2" i="27" s="1"/>
  <c r="AB2" i="27" s="1"/>
  <c r="U2" i="27"/>
  <c r="Q2" i="27"/>
  <c r="M2" i="27"/>
  <c r="H2" i="27"/>
  <c r="F2" i="27"/>
  <c r="Q1" i="27"/>
  <c r="X50" i="26"/>
  <c r="Y50" i="26" s="1"/>
  <c r="Z50" i="26" s="1"/>
  <c r="V50" i="26"/>
  <c r="U50" i="26"/>
  <c r="M50" i="26"/>
  <c r="K50" i="26"/>
  <c r="J50" i="26"/>
  <c r="I50" i="26"/>
  <c r="G50" i="26"/>
  <c r="X49" i="26"/>
  <c r="Y49" i="26" s="1"/>
  <c r="Z49" i="26" s="1"/>
  <c r="U49" i="26"/>
  <c r="V49" i="26" s="1"/>
  <c r="M49" i="26"/>
  <c r="K49" i="26"/>
  <c r="J49" i="26"/>
  <c r="I49" i="26"/>
  <c r="G49" i="26"/>
  <c r="Y48" i="26"/>
  <c r="Z48" i="26" s="1"/>
  <c r="X48" i="26"/>
  <c r="V48" i="26"/>
  <c r="AA48" i="26" s="1"/>
  <c r="AB48" i="26" s="1"/>
  <c r="U48" i="26"/>
  <c r="M48" i="26"/>
  <c r="K48" i="26"/>
  <c r="J48" i="26"/>
  <c r="I48" i="26"/>
  <c r="G48" i="26"/>
  <c r="Y47" i="26"/>
  <c r="Z47" i="26" s="1"/>
  <c r="X47" i="26"/>
  <c r="V47" i="26"/>
  <c r="U47" i="26"/>
  <c r="M47" i="26"/>
  <c r="L47" i="26"/>
  <c r="K47" i="26"/>
  <c r="J47" i="26"/>
  <c r="I47" i="26"/>
  <c r="G47" i="26"/>
  <c r="X46" i="26"/>
  <c r="Y46" i="26" s="1"/>
  <c r="Z46" i="26" s="1"/>
  <c r="AA46" i="26" s="1"/>
  <c r="AB46" i="26" s="1"/>
  <c r="V46" i="26"/>
  <c r="U46" i="26"/>
  <c r="M46" i="26"/>
  <c r="L46" i="26"/>
  <c r="K46" i="26"/>
  <c r="L50" i="26" s="1"/>
  <c r="J46" i="26"/>
  <c r="I46" i="26"/>
  <c r="G46" i="26"/>
  <c r="AA45" i="26"/>
  <c r="AB45" i="26" s="1"/>
  <c r="Y45" i="26"/>
  <c r="Z45" i="26" s="1"/>
  <c r="X45" i="26"/>
  <c r="U45" i="26"/>
  <c r="V45" i="26" s="1"/>
  <c r="M45" i="26"/>
  <c r="L45" i="26"/>
  <c r="K45" i="26"/>
  <c r="L49" i="26" s="1"/>
  <c r="J45" i="26"/>
  <c r="I45" i="26"/>
  <c r="G45" i="26"/>
  <c r="Y44" i="26"/>
  <c r="Z44" i="26" s="1"/>
  <c r="X44" i="26"/>
  <c r="U44" i="26"/>
  <c r="V44" i="26" s="1"/>
  <c r="AA44" i="26" s="1"/>
  <c r="AB44" i="26" s="1"/>
  <c r="M44" i="26"/>
  <c r="L44" i="26"/>
  <c r="K44" i="26"/>
  <c r="J44" i="26"/>
  <c r="I44" i="26"/>
  <c r="G44" i="26"/>
  <c r="Z43" i="26"/>
  <c r="X43" i="26"/>
  <c r="Y43" i="26" s="1"/>
  <c r="U43" i="26"/>
  <c r="V43" i="26" s="1"/>
  <c r="AA43" i="26" s="1"/>
  <c r="AB43" i="26" s="1"/>
  <c r="M43" i="26"/>
  <c r="L43" i="26"/>
  <c r="K43" i="26"/>
  <c r="J43" i="26"/>
  <c r="I43" i="26"/>
  <c r="G43" i="26"/>
  <c r="Y42" i="26"/>
  <c r="Z42" i="26" s="1"/>
  <c r="X42" i="26"/>
  <c r="U42" i="26"/>
  <c r="V42" i="26" s="1"/>
  <c r="AA42" i="26" s="1"/>
  <c r="AB42" i="26" s="1"/>
  <c r="M42" i="26"/>
  <c r="K42" i="26"/>
  <c r="J42" i="26"/>
  <c r="I42" i="26"/>
  <c r="G42" i="26"/>
  <c r="Y41" i="26"/>
  <c r="Z41" i="26" s="1"/>
  <c r="X41" i="26"/>
  <c r="U41" i="26"/>
  <c r="V41" i="26" s="1"/>
  <c r="AA41" i="26" s="1"/>
  <c r="AB41" i="26" s="1"/>
  <c r="M41" i="26"/>
  <c r="K41" i="26"/>
  <c r="J41" i="26"/>
  <c r="I41" i="26"/>
  <c r="G41" i="26"/>
  <c r="AA40" i="26"/>
  <c r="AB40" i="26" s="1"/>
  <c r="Y40" i="26"/>
  <c r="Z40" i="26" s="1"/>
  <c r="X40" i="26"/>
  <c r="U40" i="26"/>
  <c r="V40" i="26" s="1"/>
  <c r="M40" i="26"/>
  <c r="K40" i="26"/>
  <c r="J40" i="26"/>
  <c r="I40" i="26"/>
  <c r="G40" i="26"/>
  <c r="X39" i="26"/>
  <c r="Y39" i="26" s="1"/>
  <c r="Z39" i="26" s="1"/>
  <c r="V39" i="26"/>
  <c r="AA39" i="26" s="1"/>
  <c r="AB39" i="26" s="1"/>
  <c r="U39" i="26"/>
  <c r="M39" i="26"/>
  <c r="K39" i="26"/>
  <c r="J39" i="26"/>
  <c r="I39" i="26"/>
  <c r="G39" i="26"/>
  <c r="X38" i="26"/>
  <c r="Y38" i="26" s="1"/>
  <c r="Z38" i="26" s="1"/>
  <c r="V38" i="26"/>
  <c r="U38" i="26"/>
  <c r="M38" i="26"/>
  <c r="K38" i="26"/>
  <c r="L42" i="26" s="1"/>
  <c r="J38" i="26"/>
  <c r="I38" i="26"/>
  <c r="G38" i="26"/>
  <c r="Y37" i="26"/>
  <c r="Z37" i="26" s="1"/>
  <c r="X37" i="26"/>
  <c r="V37" i="26"/>
  <c r="AA37" i="26" s="1"/>
  <c r="AB37" i="26" s="1"/>
  <c r="U37" i="26"/>
  <c r="M37" i="26"/>
  <c r="K37" i="26"/>
  <c r="J37" i="26"/>
  <c r="I37" i="26"/>
  <c r="G37" i="26"/>
  <c r="Z36" i="26"/>
  <c r="AA36" i="26" s="1"/>
  <c r="AB36" i="26" s="1"/>
  <c r="Y36" i="26"/>
  <c r="X36" i="26"/>
  <c r="V36" i="26"/>
  <c r="U36" i="26"/>
  <c r="M36" i="26"/>
  <c r="K36" i="26"/>
  <c r="L40" i="26" s="1"/>
  <c r="J36" i="26"/>
  <c r="I36" i="26"/>
  <c r="G36" i="26"/>
  <c r="Z35" i="26"/>
  <c r="AA35" i="26" s="1"/>
  <c r="AB35" i="26" s="1"/>
  <c r="Y35" i="26"/>
  <c r="X35" i="26"/>
  <c r="V35" i="26"/>
  <c r="U35" i="26"/>
  <c r="M35" i="26"/>
  <c r="K35" i="26"/>
  <c r="J35" i="26"/>
  <c r="I35" i="26"/>
  <c r="G35" i="26"/>
  <c r="AA34" i="26"/>
  <c r="AB34" i="26" s="1"/>
  <c r="Z34" i="26"/>
  <c r="Y34" i="26"/>
  <c r="X34" i="26"/>
  <c r="V34" i="26"/>
  <c r="U34" i="26"/>
  <c r="M34" i="26"/>
  <c r="L34" i="26"/>
  <c r="K34" i="26"/>
  <c r="L38" i="26" s="1"/>
  <c r="J34" i="26"/>
  <c r="I34" i="26"/>
  <c r="G34" i="26"/>
  <c r="AB33" i="26"/>
  <c r="AA33" i="26"/>
  <c r="Z33" i="26"/>
  <c r="Y33" i="26"/>
  <c r="X33" i="26"/>
  <c r="U33" i="26"/>
  <c r="V33" i="26" s="1"/>
  <c r="M33" i="26"/>
  <c r="L33" i="26"/>
  <c r="K33" i="26"/>
  <c r="J33" i="26"/>
  <c r="I33" i="26"/>
  <c r="G33" i="26"/>
  <c r="Z32" i="26"/>
  <c r="Y32" i="26"/>
  <c r="X32" i="26"/>
  <c r="U32" i="26"/>
  <c r="V32" i="26" s="1"/>
  <c r="AA32" i="26" s="1"/>
  <c r="AB32" i="26" s="1"/>
  <c r="M32" i="26"/>
  <c r="K32" i="26"/>
  <c r="J32" i="26"/>
  <c r="I32" i="26"/>
  <c r="G32" i="26"/>
  <c r="Z31" i="26"/>
  <c r="X31" i="26"/>
  <c r="Y31" i="26" s="1"/>
  <c r="U31" i="26"/>
  <c r="V31" i="26" s="1"/>
  <c r="AA31" i="26" s="1"/>
  <c r="AB31" i="26" s="1"/>
  <c r="M31" i="26"/>
  <c r="K31" i="26"/>
  <c r="J31" i="26"/>
  <c r="I31" i="26"/>
  <c r="G31" i="26"/>
  <c r="Y30" i="26"/>
  <c r="Z30" i="26" s="1"/>
  <c r="X30" i="26"/>
  <c r="U30" i="26"/>
  <c r="V30" i="26" s="1"/>
  <c r="AA30" i="26" s="1"/>
  <c r="AB30" i="26" s="1"/>
  <c r="M30" i="26"/>
  <c r="K30" i="26"/>
  <c r="J30" i="26"/>
  <c r="I30" i="26"/>
  <c r="G30" i="26"/>
  <c r="Z29" i="26"/>
  <c r="Y29" i="26"/>
  <c r="X29" i="26"/>
  <c r="U29" i="26"/>
  <c r="V29" i="26" s="1"/>
  <c r="AA29" i="26" s="1"/>
  <c r="AB29" i="26" s="1"/>
  <c r="M29" i="26"/>
  <c r="K29" i="26"/>
  <c r="J29" i="26"/>
  <c r="I29" i="26"/>
  <c r="G29" i="26"/>
  <c r="Z28" i="26"/>
  <c r="Y28" i="26"/>
  <c r="X28" i="26"/>
  <c r="U28" i="26"/>
  <c r="V28" i="26" s="1"/>
  <c r="AA28" i="26" s="1"/>
  <c r="AB28" i="26" s="1"/>
  <c r="M28" i="26"/>
  <c r="K28" i="26"/>
  <c r="L32" i="26" s="1"/>
  <c r="J28" i="26"/>
  <c r="I28" i="26"/>
  <c r="G28" i="26"/>
  <c r="X27" i="26"/>
  <c r="Y27" i="26" s="1"/>
  <c r="Z27" i="26" s="1"/>
  <c r="U27" i="26"/>
  <c r="V27" i="26" s="1"/>
  <c r="AA27" i="26" s="1"/>
  <c r="AB27" i="26" s="1"/>
  <c r="M27" i="26"/>
  <c r="K27" i="26"/>
  <c r="L31" i="26" s="1"/>
  <c r="J27" i="26"/>
  <c r="I27" i="26"/>
  <c r="G27" i="26"/>
  <c r="X26" i="26"/>
  <c r="Y26" i="26" s="1"/>
  <c r="Z26" i="26" s="1"/>
  <c r="V26" i="26"/>
  <c r="AA26" i="26" s="1"/>
  <c r="AB26" i="26" s="1"/>
  <c r="U26" i="26"/>
  <c r="M26" i="26"/>
  <c r="K26" i="26"/>
  <c r="L30" i="26" s="1"/>
  <c r="J26" i="26"/>
  <c r="I26" i="26"/>
  <c r="G26" i="26"/>
  <c r="X25" i="26"/>
  <c r="Y25" i="26" s="1"/>
  <c r="Z25" i="26" s="1"/>
  <c r="U25" i="26"/>
  <c r="V25" i="26" s="1"/>
  <c r="M25" i="26"/>
  <c r="K25" i="26"/>
  <c r="J25" i="26"/>
  <c r="I25" i="26"/>
  <c r="G25" i="26"/>
  <c r="Y24" i="26"/>
  <c r="Z24" i="26" s="1"/>
  <c r="X24" i="26"/>
  <c r="V24" i="26"/>
  <c r="U24" i="26"/>
  <c r="M24" i="26"/>
  <c r="K24" i="26"/>
  <c r="L28" i="26" s="1"/>
  <c r="J24" i="26"/>
  <c r="I24" i="26"/>
  <c r="G24" i="26"/>
  <c r="Y23" i="26"/>
  <c r="Z23" i="26" s="1"/>
  <c r="X23" i="26"/>
  <c r="V23" i="26"/>
  <c r="AA23" i="26" s="1"/>
  <c r="AB23" i="26" s="1"/>
  <c r="U23" i="26"/>
  <c r="M23" i="26"/>
  <c r="K23" i="26"/>
  <c r="J23" i="26"/>
  <c r="I23" i="26"/>
  <c r="G23" i="26"/>
  <c r="X22" i="26"/>
  <c r="Y22" i="26" s="1"/>
  <c r="Z22" i="26" s="1"/>
  <c r="AA22" i="26" s="1"/>
  <c r="AB22" i="26" s="1"/>
  <c r="V22" i="26"/>
  <c r="U22" i="26"/>
  <c r="M22" i="26"/>
  <c r="K22" i="26"/>
  <c r="J22" i="26"/>
  <c r="I22" i="26"/>
  <c r="G22" i="26"/>
  <c r="Z21" i="26"/>
  <c r="Y21" i="26"/>
  <c r="X21" i="26"/>
  <c r="U21" i="26"/>
  <c r="V21" i="26" s="1"/>
  <c r="AA21" i="26" s="1"/>
  <c r="AB21" i="26" s="1"/>
  <c r="M21" i="26"/>
  <c r="K21" i="26"/>
  <c r="J21" i="26"/>
  <c r="I21" i="26"/>
  <c r="G21" i="26"/>
  <c r="Z20" i="26"/>
  <c r="AA20" i="26" s="1"/>
  <c r="AB20" i="26" s="1"/>
  <c r="Y20" i="26"/>
  <c r="X20" i="26"/>
  <c r="V20" i="26"/>
  <c r="U20" i="26"/>
  <c r="M20" i="26"/>
  <c r="K20" i="26"/>
  <c r="J20" i="26"/>
  <c r="Z19" i="26"/>
  <c r="Y19" i="26"/>
  <c r="X19" i="26"/>
  <c r="U19" i="26"/>
  <c r="V19" i="26" s="1"/>
  <c r="AA19" i="26" s="1"/>
  <c r="AB19" i="26" s="1"/>
  <c r="M19" i="26"/>
  <c r="K19" i="26"/>
  <c r="J19" i="26"/>
  <c r="H19" i="26"/>
  <c r="F19" i="26"/>
  <c r="Z18" i="26"/>
  <c r="Y18" i="26"/>
  <c r="X18" i="26"/>
  <c r="V18" i="26"/>
  <c r="U18" i="26"/>
  <c r="O18" i="26"/>
  <c r="M18" i="26"/>
  <c r="K18" i="26"/>
  <c r="L22" i="26" s="1"/>
  <c r="J18" i="26"/>
  <c r="H18" i="26"/>
  <c r="F18" i="26"/>
  <c r="Y17" i="26"/>
  <c r="Z17" i="26" s="1"/>
  <c r="X17" i="26"/>
  <c r="U17" i="26"/>
  <c r="V17" i="26" s="1"/>
  <c r="AA17" i="26" s="1"/>
  <c r="AB17" i="26" s="1"/>
  <c r="Q17" i="26"/>
  <c r="M17" i="26"/>
  <c r="K17" i="26"/>
  <c r="J17" i="26"/>
  <c r="H17" i="26"/>
  <c r="F17" i="26"/>
  <c r="X16" i="26"/>
  <c r="Y16" i="26" s="1"/>
  <c r="Z16" i="26" s="1"/>
  <c r="V16" i="26"/>
  <c r="AA16" i="26" s="1"/>
  <c r="AB16" i="26" s="1"/>
  <c r="U16" i="26"/>
  <c r="R16" i="26"/>
  <c r="Q16" i="26"/>
  <c r="O16" i="26"/>
  <c r="M16" i="26"/>
  <c r="K16" i="26"/>
  <c r="L20" i="26" s="1"/>
  <c r="J16" i="26"/>
  <c r="H16" i="26"/>
  <c r="F16" i="26"/>
  <c r="Z15" i="26"/>
  <c r="AA15" i="26" s="1"/>
  <c r="AB15" i="26" s="1"/>
  <c r="Y15" i="26"/>
  <c r="X15" i="26"/>
  <c r="U15" i="26"/>
  <c r="V15" i="26" s="1"/>
  <c r="Q15" i="26"/>
  <c r="R15" i="26" s="1"/>
  <c r="O15" i="26"/>
  <c r="M15" i="26"/>
  <c r="K15" i="26"/>
  <c r="J15" i="26"/>
  <c r="H15" i="26"/>
  <c r="F15" i="26"/>
  <c r="Y14" i="26"/>
  <c r="Z14" i="26" s="1"/>
  <c r="X14" i="26"/>
  <c r="V14" i="26"/>
  <c r="AA14" i="26" s="1"/>
  <c r="AB14" i="26" s="1"/>
  <c r="U14" i="26"/>
  <c r="Q14" i="26"/>
  <c r="M14" i="26"/>
  <c r="K14" i="26"/>
  <c r="J14" i="26"/>
  <c r="H14" i="26"/>
  <c r="F14" i="26"/>
  <c r="Z13" i="26"/>
  <c r="AA13" i="26" s="1"/>
  <c r="AB13" i="26" s="1"/>
  <c r="Y13" i="26"/>
  <c r="X13" i="26"/>
  <c r="U13" i="26"/>
  <c r="V13" i="26" s="1"/>
  <c r="R13" i="26"/>
  <c r="M13" i="26"/>
  <c r="K13" i="26"/>
  <c r="J13" i="26"/>
  <c r="H13" i="26"/>
  <c r="F13" i="26"/>
  <c r="Y12" i="26"/>
  <c r="Z12" i="26" s="1"/>
  <c r="X12" i="26"/>
  <c r="U12" i="26"/>
  <c r="V12" i="26" s="1"/>
  <c r="AA12" i="26" s="1"/>
  <c r="AB12" i="26" s="1"/>
  <c r="Q12" i="26"/>
  <c r="M12" i="26"/>
  <c r="K12" i="26"/>
  <c r="J12" i="26"/>
  <c r="H12" i="26"/>
  <c r="F12" i="26"/>
  <c r="X11" i="26"/>
  <c r="Y11" i="26" s="1"/>
  <c r="Z11" i="26" s="1"/>
  <c r="V11" i="26"/>
  <c r="U11" i="26"/>
  <c r="Q11" i="26"/>
  <c r="M11" i="26"/>
  <c r="K11" i="26"/>
  <c r="J11" i="26"/>
  <c r="H11" i="26"/>
  <c r="F11" i="26"/>
  <c r="Y10" i="26"/>
  <c r="Z10" i="26" s="1"/>
  <c r="X10" i="26"/>
  <c r="V10" i="26"/>
  <c r="AA10" i="26" s="1"/>
  <c r="AB10" i="26" s="1"/>
  <c r="U10" i="26"/>
  <c r="M10" i="26"/>
  <c r="K10" i="26"/>
  <c r="L13" i="26" s="1"/>
  <c r="J10" i="26"/>
  <c r="H10" i="26"/>
  <c r="F10" i="26"/>
  <c r="Z9" i="26"/>
  <c r="AA9" i="26" s="1"/>
  <c r="AB9" i="26" s="1"/>
  <c r="Y9" i="26"/>
  <c r="X9" i="26"/>
  <c r="V9" i="26"/>
  <c r="U9" i="26"/>
  <c r="M9" i="26"/>
  <c r="L9" i="26"/>
  <c r="K9" i="26"/>
  <c r="J9" i="26"/>
  <c r="H9" i="26"/>
  <c r="F9" i="26"/>
  <c r="Z8" i="26"/>
  <c r="Y8" i="26"/>
  <c r="X8" i="26"/>
  <c r="U8" i="26"/>
  <c r="V8" i="26" s="1"/>
  <c r="AA8" i="26" s="1"/>
  <c r="AB8" i="26" s="1"/>
  <c r="M8" i="26"/>
  <c r="K8" i="26"/>
  <c r="L12" i="26" s="1"/>
  <c r="J8" i="26"/>
  <c r="H8" i="26"/>
  <c r="F8" i="26"/>
  <c r="Z7" i="26"/>
  <c r="AA7" i="26" s="1"/>
  <c r="AB7" i="26" s="1"/>
  <c r="Y7" i="26"/>
  <c r="X7" i="26"/>
  <c r="U7" i="26"/>
  <c r="V7" i="26" s="1"/>
  <c r="M7" i="26"/>
  <c r="K7" i="26"/>
  <c r="J7" i="26"/>
  <c r="H7" i="26"/>
  <c r="F7" i="26"/>
  <c r="AA6" i="26"/>
  <c r="AB6" i="26" s="1"/>
  <c r="Z6" i="26"/>
  <c r="Y6" i="26"/>
  <c r="X6" i="26"/>
  <c r="V6" i="26"/>
  <c r="U6" i="26"/>
  <c r="Q6" i="26"/>
  <c r="M6" i="26"/>
  <c r="K6" i="26"/>
  <c r="L10" i="26" s="1"/>
  <c r="J6" i="26"/>
  <c r="H6" i="26"/>
  <c r="F6" i="26"/>
  <c r="X5" i="26"/>
  <c r="Y5" i="26" s="1"/>
  <c r="Z5" i="26" s="1"/>
  <c r="U5" i="26"/>
  <c r="V5" i="26" s="1"/>
  <c r="Q5" i="26"/>
  <c r="M5" i="26"/>
  <c r="K5" i="26"/>
  <c r="J5" i="26"/>
  <c r="H5" i="26"/>
  <c r="F5" i="26"/>
  <c r="AB4" i="26"/>
  <c r="Z4" i="26"/>
  <c r="Y4" i="26"/>
  <c r="X4" i="26"/>
  <c r="V4" i="26"/>
  <c r="AA4" i="26" s="1"/>
  <c r="U4" i="26"/>
  <c r="Q4" i="26"/>
  <c r="O4" i="26"/>
  <c r="M4" i="26"/>
  <c r="K4" i="26"/>
  <c r="J4" i="26"/>
  <c r="H4" i="26"/>
  <c r="F4" i="26"/>
  <c r="X3" i="26"/>
  <c r="Y3" i="26" s="1"/>
  <c r="Z3" i="26" s="1"/>
  <c r="V3" i="26"/>
  <c r="U3" i="26"/>
  <c r="Q3" i="26"/>
  <c r="O3" i="26"/>
  <c r="M3" i="26"/>
  <c r="K3" i="26"/>
  <c r="J3" i="26"/>
  <c r="H3" i="26"/>
  <c r="F3" i="26"/>
  <c r="X2" i="26"/>
  <c r="Y2" i="26" s="1"/>
  <c r="Z2" i="26" s="1"/>
  <c r="U2" i="26"/>
  <c r="V2" i="26" s="1"/>
  <c r="Q2" i="26"/>
  <c r="M2" i="26"/>
  <c r="H2" i="26"/>
  <c r="F2" i="26"/>
  <c r="Q1" i="26"/>
  <c r="X95" i="25"/>
  <c r="Y95" i="25" s="1"/>
  <c r="Z95" i="25" s="1"/>
  <c r="V95" i="25"/>
  <c r="AA95" i="25" s="1"/>
  <c r="AB95" i="25" s="1"/>
  <c r="U95" i="25"/>
  <c r="M95" i="25"/>
  <c r="K95" i="25"/>
  <c r="J95" i="25"/>
  <c r="I95" i="25"/>
  <c r="G95" i="25"/>
  <c r="X94" i="25"/>
  <c r="Y94" i="25" s="1"/>
  <c r="Z94" i="25" s="1"/>
  <c r="U94" i="25"/>
  <c r="V94" i="25" s="1"/>
  <c r="M94" i="25"/>
  <c r="K94" i="25"/>
  <c r="J94" i="25"/>
  <c r="I94" i="25"/>
  <c r="G94" i="25"/>
  <c r="Y93" i="25"/>
  <c r="Z93" i="25" s="1"/>
  <c r="X93" i="25"/>
  <c r="V93" i="25"/>
  <c r="U93" i="25"/>
  <c r="M93" i="25"/>
  <c r="K93" i="25"/>
  <c r="L93" i="25" s="1"/>
  <c r="J93" i="25"/>
  <c r="I93" i="25"/>
  <c r="G93" i="25"/>
  <c r="Z92" i="25"/>
  <c r="X92" i="25"/>
  <c r="Y92" i="25" s="1"/>
  <c r="U92" i="25"/>
  <c r="V92" i="25" s="1"/>
  <c r="M92" i="25"/>
  <c r="L92" i="25"/>
  <c r="K92" i="25"/>
  <c r="J92" i="25"/>
  <c r="I92" i="25"/>
  <c r="G92" i="25"/>
  <c r="Y91" i="25"/>
  <c r="Z91" i="25" s="1"/>
  <c r="X91" i="25"/>
  <c r="U91" i="25"/>
  <c r="V91" i="25" s="1"/>
  <c r="AA91" i="25" s="1"/>
  <c r="AB91" i="25" s="1"/>
  <c r="M91" i="25"/>
  <c r="K91" i="25"/>
  <c r="J91" i="25"/>
  <c r="I91" i="25"/>
  <c r="G91" i="25"/>
  <c r="Y90" i="25"/>
  <c r="Z90" i="25" s="1"/>
  <c r="X90" i="25"/>
  <c r="U90" i="25"/>
  <c r="V90" i="25" s="1"/>
  <c r="AA90" i="25" s="1"/>
  <c r="AB90" i="25" s="1"/>
  <c r="M90" i="25"/>
  <c r="K90" i="25"/>
  <c r="J90" i="25"/>
  <c r="I90" i="25"/>
  <c r="G90" i="25"/>
  <c r="X89" i="25"/>
  <c r="Y89" i="25" s="1"/>
  <c r="Z89" i="25" s="1"/>
  <c r="V89" i="25"/>
  <c r="U89" i="25"/>
  <c r="M89" i="25"/>
  <c r="K89" i="25"/>
  <c r="J89" i="25"/>
  <c r="I89" i="25"/>
  <c r="G89" i="25"/>
  <c r="X88" i="25"/>
  <c r="Y88" i="25" s="1"/>
  <c r="Z88" i="25" s="1"/>
  <c r="U88" i="25"/>
  <c r="V88" i="25" s="1"/>
  <c r="AA88" i="25" s="1"/>
  <c r="AB88" i="25" s="1"/>
  <c r="M88" i="25"/>
  <c r="K88" i="25"/>
  <c r="J88" i="25"/>
  <c r="I88" i="25"/>
  <c r="G88" i="25"/>
  <c r="Y87" i="25"/>
  <c r="Z87" i="25" s="1"/>
  <c r="X87" i="25"/>
  <c r="V87" i="25"/>
  <c r="AA87" i="25" s="1"/>
  <c r="AB87" i="25" s="1"/>
  <c r="U87" i="25"/>
  <c r="M87" i="25"/>
  <c r="K87" i="25"/>
  <c r="L91" i="25" s="1"/>
  <c r="J87" i="25"/>
  <c r="I87" i="25"/>
  <c r="G87" i="25"/>
  <c r="X86" i="25"/>
  <c r="Y86" i="25" s="1"/>
  <c r="Z86" i="25" s="1"/>
  <c r="V86" i="25"/>
  <c r="U86" i="25"/>
  <c r="M86" i="25"/>
  <c r="K86" i="25"/>
  <c r="J86" i="25"/>
  <c r="I86" i="25"/>
  <c r="G86" i="25"/>
  <c r="X85" i="25"/>
  <c r="Y85" i="25" s="1"/>
  <c r="Z85" i="25" s="1"/>
  <c r="V85" i="25"/>
  <c r="U85" i="25"/>
  <c r="M85" i="25"/>
  <c r="K85" i="25"/>
  <c r="J85" i="25"/>
  <c r="I85" i="25"/>
  <c r="G85" i="25"/>
  <c r="X84" i="25"/>
  <c r="Y84" i="25" s="1"/>
  <c r="Z84" i="25" s="1"/>
  <c r="V84" i="25"/>
  <c r="AA84" i="25" s="1"/>
  <c r="AB84" i="25" s="1"/>
  <c r="U84" i="25"/>
  <c r="M84" i="25"/>
  <c r="K84" i="25"/>
  <c r="J84" i="25"/>
  <c r="I84" i="25"/>
  <c r="G84" i="25"/>
  <c r="X83" i="25"/>
  <c r="Y83" i="25" s="1"/>
  <c r="Z83" i="25" s="1"/>
  <c r="AA83" i="25" s="1"/>
  <c r="AB83" i="25" s="1"/>
  <c r="V83" i="25"/>
  <c r="U83" i="25"/>
  <c r="M83" i="25"/>
  <c r="K83" i="25"/>
  <c r="L87" i="25" s="1"/>
  <c r="J83" i="25"/>
  <c r="I83" i="25"/>
  <c r="G83" i="25"/>
  <c r="Y82" i="25"/>
  <c r="Z82" i="25" s="1"/>
  <c r="X82" i="25"/>
  <c r="V82" i="25"/>
  <c r="U82" i="25"/>
  <c r="M82" i="25"/>
  <c r="K82" i="25"/>
  <c r="J82" i="25"/>
  <c r="I82" i="25"/>
  <c r="G82" i="25"/>
  <c r="Y81" i="25"/>
  <c r="Z81" i="25" s="1"/>
  <c r="AA81" i="25" s="1"/>
  <c r="AB81" i="25" s="1"/>
  <c r="X81" i="25"/>
  <c r="V81" i="25"/>
  <c r="U81" i="25"/>
  <c r="M81" i="25"/>
  <c r="K81" i="25"/>
  <c r="J81" i="25"/>
  <c r="I81" i="25"/>
  <c r="G81" i="25"/>
  <c r="AA80" i="25"/>
  <c r="AB80" i="25" s="1"/>
  <c r="Z80" i="25"/>
  <c r="Y80" i="25"/>
  <c r="X80" i="25"/>
  <c r="U80" i="25"/>
  <c r="V80" i="25" s="1"/>
  <c r="M80" i="25"/>
  <c r="L80" i="25"/>
  <c r="K80" i="25"/>
  <c r="J80" i="25"/>
  <c r="I80" i="25"/>
  <c r="G80" i="25"/>
  <c r="Z79" i="25"/>
  <c r="Y79" i="25"/>
  <c r="X79" i="25"/>
  <c r="U79" i="25"/>
  <c r="V79" i="25" s="1"/>
  <c r="AA79" i="25" s="1"/>
  <c r="AB79" i="25" s="1"/>
  <c r="M79" i="25"/>
  <c r="K79" i="25"/>
  <c r="J79" i="25"/>
  <c r="I79" i="25"/>
  <c r="G79" i="25"/>
  <c r="Z78" i="25"/>
  <c r="Y78" i="25"/>
  <c r="X78" i="25"/>
  <c r="U78" i="25"/>
  <c r="V78" i="25" s="1"/>
  <c r="AA78" i="25" s="1"/>
  <c r="AB78" i="25" s="1"/>
  <c r="M78" i="25"/>
  <c r="K78" i="25"/>
  <c r="L81" i="25" s="1"/>
  <c r="J78" i="25"/>
  <c r="I78" i="25"/>
  <c r="G78" i="25"/>
  <c r="X77" i="25"/>
  <c r="Y77" i="25" s="1"/>
  <c r="Z77" i="25" s="1"/>
  <c r="V77" i="25"/>
  <c r="U77" i="25"/>
  <c r="M77" i="25"/>
  <c r="L77" i="25"/>
  <c r="K77" i="25"/>
  <c r="J77" i="25"/>
  <c r="I77" i="25"/>
  <c r="G77" i="25"/>
  <c r="X76" i="25"/>
  <c r="Y76" i="25" s="1"/>
  <c r="Z76" i="25" s="1"/>
  <c r="U76" i="25"/>
  <c r="V76" i="25" s="1"/>
  <c r="M76" i="25"/>
  <c r="L76" i="25"/>
  <c r="K76" i="25"/>
  <c r="J76" i="25"/>
  <c r="I76" i="25"/>
  <c r="G76" i="25"/>
  <c r="Y75" i="25"/>
  <c r="Z75" i="25" s="1"/>
  <c r="X75" i="25"/>
  <c r="V75" i="25"/>
  <c r="U75" i="25"/>
  <c r="M75" i="25"/>
  <c r="K75" i="25"/>
  <c r="J75" i="25"/>
  <c r="I75" i="25"/>
  <c r="G75" i="25"/>
  <c r="Z74" i="25"/>
  <c r="X74" i="25"/>
  <c r="Y74" i="25" s="1"/>
  <c r="V74" i="25"/>
  <c r="U74" i="25"/>
  <c r="M74" i="25"/>
  <c r="K74" i="25"/>
  <c r="J74" i="25"/>
  <c r="I74" i="25"/>
  <c r="G74" i="25"/>
  <c r="Y73" i="25"/>
  <c r="Z73" i="25" s="1"/>
  <c r="X73" i="25"/>
  <c r="V73" i="25"/>
  <c r="U73" i="25"/>
  <c r="M73" i="25"/>
  <c r="K73" i="25"/>
  <c r="J73" i="25"/>
  <c r="I73" i="25"/>
  <c r="G73" i="25"/>
  <c r="X72" i="25"/>
  <c r="Y72" i="25" s="1"/>
  <c r="Z72" i="25" s="1"/>
  <c r="V72" i="25"/>
  <c r="U72" i="25"/>
  <c r="M72" i="25"/>
  <c r="K72" i="25"/>
  <c r="J72" i="25"/>
  <c r="I72" i="25"/>
  <c r="G72" i="25"/>
  <c r="Y71" i="25"/>
  <c r="Z71" i="25" s="1"/>
  <c r="X71" i="25"/>
  <c r="V71" i="25"/>
  <c r="U71" i="25"/>
  <c r="M71" i="25"/>
  <c r="K71" i="25"/>
  <c r="L75" i="25" s="1"/>
  <c r="J71" i="25"/>
  <c r="I71" i="25"/>
  <c r="G71" i="25"/>
  <c r="X70" i="25"/>
  <c r="Y70" i="25" s="1"/>
  <c r="Z70" i="25" s="1"/>
  <c r="U70" i="25"/>
  <c r="V70" i="25" s="1"/>
  <c r="M70" i="25"/>
  <c r="K70" i="25"/>
  <c r="L74" i="25" s="1"/>
  <c r="J70" i="25"/>
  <c r="I70" i="25"/>
  <c r="G70" i="25"/>
  <c r="Y69" i="25"/>
  <c r="Z69" i="25" s="1"/>
  <c r="AA69" i="25" s="1"/>
  <c r="AB69" i="25" s="1"/>
  <c r="X69" i="25"/>
  <c r="V69" i="25"/>
  <c r="U69" i="25"/>
  <c r="M69" i="25"/>
  <c r="L69" i="25"/>
  <c r="K69" i="25"/>
  <c r="J69" i="25"/>
  <c r="I69" i="25"/>
  <c r="G69" i="25"/>
  <c r="X68" i="25"/>
  <c r="Y68" i="25" s="1"/>
  <c r="Z68" i="25" s="1"/>
  <c r="U68" i="25"/>
  <c r="V68" i="25" s="1"/>
  <c r="M68" i="25"/>
  <c r="L68" i="25"/>
  <c r="K68" i="25"/>
  <c r="J68" i="25"/>
  <c r="I68" i="25"/>
  <c r="G68" i="25"/>
  <c r="Y67" i="25"/>
  <c r="Z67" i="25" s="1"/>
  <c r="X67" i="25"/>
  <c r="U67" i="25"/>
  <c r="V67" i="25" s="1"/>
  <c r="AA67" i="25" s="1"/>
  <c r="AB67" i="25" s="1"/>
  <c r="M67" i="25"/>
  <c r="K67" i="25"/>
  <c r="L71" i="25" s="1"/>
  <c r="J67" i="25"/>
  <c r="I67" i="25"/>
  <c r="G67" i="25"/>
  <c r="AA66" i="25"/>
  <c r="AB66" i="25" s="1"/>
  <c r="Y66" i="25"/>
  <c r="Z66" i="25" s="1"/>
  <c r="X66" i="25"/>
  <c r="U66" i="25"/>
  <c r="V66" i="25" s="1"/>
  <c r="M66" i="25"/>
  <c r="K66" i="25"/>
  <c r="J66" i="25"/>
  <c r="I66" i="25"/>
  <c r="G66" i="25"/>
  <c r="Z65" i="25"/>
  <c r="X65" i="25"/>
  <c r="Y65" i="25" s="1"/>
  <c r="V65" i="25"/>
  <c r="AA65" i="25" s="1"/>
  <c r="AB65" i="25" s="1"/>
  <c r="U65" i="25"/>
  <c r="M65" i="25"/>
  <c r="K65" i="25"/>
  <c r="J65" i="25"/>
  <c r="I65" i="25"/>
  <c r="G65" i="25"/>
  <c r="X64" i="25"/>
  <c r="Y64" i="25" s="1"/>
  <c r="Z64" i="25" s="1"/>
  <c r="AA64" i="25" s="1"/>
  <c r="AB64" i="25" s="1"/>
  <c r="U64" i="25"/>
  <c r="V64" i="25" s="1"/>
  <c r="M64" i="25"/>
  <c r="K64" i="25"/>
  <c r="J64" i="25"/>
  <c r="I64" i="25"/>
  <c r="G64" i="25"/>
  <c r="Y63" i="25"/>
  <c r="Z63" i="25" s="1"/>
  <c r="X63" i="25"/>
  <c r="V63" i="25"/>
  <c r="AA63" i="25" s="1"/>
  <c r="AB63" i="25" s="1"/>
  <c r="U63" i="25"/>
  <c r="M63" i="25"/>
  <c r="K63" i="25"/>
  <c r="L67" i="25" s="1"/>
  <c r="J63" i="25"/>
  <c r="I63" i="25"/>
  <c r="G63" i="25"/>
  <c r="X62" i="25"/>
  <c r="Y62" i="25" s="1"/>
  <c r="Z62" i="25" s="1"/>
  <c r="V62" i="25"/>
  <c r="U62" i="25"/>
  <c r="M62" i="25"/>
  <c r="K62" i="25"/>
  <c r="J62" i="25"/>
  <c r="I62" i="25"/>
  <c r="G62" i="25"/>
  <c r="X61" i="25"/>
  <c r="Y61" i="25" s="1"/>
  <c r="Z61" i="25" s="1"/>
  <c r="V61" i="25"/>
  <c r="AA61" i="25" s="1"/>
  <c r="AB61" i="25" s="1"/>
  <c r="U61" i="25"/>
  <c r="M61" i="25"/>
  <c r="K61" i="25"/>
  <c r="J61" i="25"/>
  <c r="I61" i="25"/>
  <c r="G61" i="25"/>
  <c r="X60" i="25"/>
  <c r="Y60" i="25" s="1"/>
  <c r="Z60" i="25" s="1"/>
  <c r="V60" i="25"/>
  <c r="U60" i="25"/>
  <c r="M60" i="25"/>
  <c r="K60" i="25"/>
  <c r="L64" i="25" s="1"/>
  <c r="J60" i="25"/>
  <c r="I60" i="25"/>
  <c r="G60" i="25"/>
  <c r="X59" i="25"/>
  <c r="Y59" i="25" s="1"/>
  <c r="Z59" i="25" s="1"/>
  <c r="V59" i="25"/>
  <c r="AA59" i="25" s="1"/>
  <c r="AB59" i="25" s="1"/>
  <c r="U59" i="25"/>
  <c r="M59" i="25"/>
  <c r="K59" i="25"/>
  <c r="J59" i="25"/>
  <c r="I59" i="25"/>
  <c r="G59" i="25"/>
  <c r="Y58" i="25"/>
  <c r="Z58" i="25" s="1"/>
  <c r="X58" i="25"/>
  <c r="V58" i="25"/>
  <c r="U58" i="25"/>
  <c r="M58" i="25"/>
  <c r="K58" i="25"/>
  <c r="L62" i="25" s="1"/>
  <c r="J58" i="25"/>
  <c r="I58" i="25"/>
  <c r="G58" i="25"/>
  <c r="Z57" i="25"/>
  <c r="AA57" i="25" s="1"/>
  <c r="AB57" i="25" s="1"/>
  <c r="Y57" i="25"/>
  <c r="X57" i="25"/>
  <c r="V57" i="25"/>
  <c r="U57" i="25"/>
  <c r="M57" i="25"/>
  <c r="K57" i="25"/>
  <c r="J57" i="25"/>
  <c r="I57" i="25"/>
  <c r="G57" i="25"/>
  <c r="Z56" i="25"/>
  <c r="AA56" i="25" s="1"/>
  <c r="AB56" i="25" s="1"/>
  <c r="Y56" i="25"/>
  <c r="X56" i="25"/>
  <c r="U56" i="25"/>
  <c r="V56" i="25" s="1"/>
  <c r="M56" i="25"/>
  <c r="L56" i="25"/>
  <c r="K56" i="25"/>
  <c r="J56" i="25"/>
  <c r="I56" i="25"/>
  <c r="G56" i="25"/>
  <c r="Z55" i="25"/>
  <c r="Y55" i="25"/>
  <c r="X55" i="25"/>
  <c r="U55" i="25"/>
  <c r="V55" i="25" s="1"/>
  <c r="AA55" i="25" s="1"/>
  <c r="AB55" i="25" s="1"/>
  <c r="M55" i="25"/>
  <c r="K55" i="25"/>
  <c r="J55" i="25"/>
  <c r="I55" i="25"/>
  <c r="G55" i="25"/>
  <c r="Z54" i="25"/>
  <c r="Y54" i="25"/>
  <c r="X54" i="25"/>
  <c r="U54" i="25"/>
  <c r="V54" i="25" s="1"/>
  <c r="AA54" i="25" s="1"/>
  <c r="AB54" i="25" s="1"/>
  <c r="M54" i="25"/>
  <c r="K54" i="25"/>
  <c r="L57" i="25" s="1"/>
  <c r="J54" i="25"/>
  <c r="I54" i="25"/>
  <c r="G54" i="25"/>
  <c r="X53" i="25"/>
  <c r="Y53" i="25" s="1"/>
  <c r="Z53" i="25" s="1"/>
  <c r="V53" i="25"/>
  <c r="AA53" i="25" s="1"/>
  <c r="AB53" i="25" s="1"/>
  <c r="U53" i="25"/>
  <c r="M53" i="25"/>
  <c r="L53" i="25"/>
  <c r="K53" i="25"/>
  <c r="J53" i="25"/>
  <c r="I53" i="25"/>
  <c r="G53" i="25"/>
  <c r="Y52" i="25"/>
  <c r="Z52" i="25" s="1"/>
  <c r="X52" i="25"/>
  <c r="U52" i="25"/>
  <c r="V52" i="25" s="1"/>
  <c r="AA52" i="25" s="1"/>
  <c r="AB52" i="25" s="1"/>
  <c r="M52" i="25"/>
  <c r="L52" i="25"/>
  <c r="K52" i="25"/>
  <c r="J52" i="25"/>
  <c r="I52" i="25"/>
  <c r="G52" i="25"/>
  <c r="Y51" i="25"/>
  <c r="Z51" i="25" s="1"/>
  <c r="X51" i="25"/>
  <c r="V51" i="25"/>
  <c r="U51" i="25"/>
  <c r="M51" i="25"/>
  <c r="K51" i="25"/>
  <c r="J51" i="25"/>
  <c r="I51" i="25"/>
  <c r="G51" i="25"/>
  <c r="Z50" i="25"/>
  <c r="X50" i="25"/>
  <c r="Y50" i="25" s="1"/>
  <c r="V50" i="25"/>
  <c r="AA50" i="25" s="1"/>
  <c r="AB50" i="25" s="1"/>
  <c r="U50" i="25"/>
  <c r="M50" i="25"/>
  <c r="K50" i="25"/>
  <c r="L54" i="25" s="1"/>
  <c r="J50" i="25"/>
  <c r="I50" i="25"/>
  <c r="G50" i="25"/>
  <c r="Y49" i="25"/>
  <c r="Z49" i="25" s="1"/>
  <c r="X49" i="25"/>
  <c r="V49" i="25"/>
  <c r="U49" i="25"/>
  <c r="M49" i="25"/>
  <c r="K49" i="25"/>
  <c r="J49" i="25"/>
  <c r="I49" i="25"/>
  <c r="G49" i="25"/>
  <c r="X48" i="25"/>
  <c r="Y48" i="25" s="1"/>
  <c r="Z48" i="25" s="1"/>
  <c r="V48" i="25"/>
  <c r="U48" i="25"/>
  <c r="M48" i="25"/>
  <c r="K48" i="25"/>
  <c r="J48" i="25"/>
  <c r="I48" i="25"/>
  <c r="G48" i="25"/>
  <c r="Y47" i="25"/>
  <c r="Z47" i="25" s="1"/>
  <c r="X47" i="25"/>
  <c r="V47" i="25"/>
  <c r="U47" i="25"/>
  <c r="M47" i="25"/>
  <c r="K47" i="25"/>
  <c r="L51" i="25" s="1"/>
  <c r="J47" i="25"/>
  <c r="I47" i="25"/>
  <c r="G47" i="25"/>
  <c r="Z46" i="25"/>
  <c r="X46" i="25"/>
  <c r="Y46" i="25" s="1"/>
  <c r="U46" i="25"/>
  <c r="V46" i="25" s="1"/>
  <c r="M46" i="25"/>
  <c r="K46" i="25"/>
  <c r="L50" i="25" s="1"/>
  <c r="J46" i="25"/>
  <c r="I46" i="25"/>
  <c r="G46" i="25"/>
  <c r="Y45" i="25"/>
  <c r="Z45" i="25" s="1"/>
  <c r="AA45" i="25" s="1"/>
  <c r="AB45" i="25" s="1"/>
  <c r="X45" i="25"/>
  <c r="V45" i="25"/>
  <c r="U45" i="25"/>
  <c r="M45" i="25"/>
  <c r="K45" i="25"/>
  <c r="J45" i="25"/>
  <c r="I45" i="25"/>
  <c r="G45" i="25"/>
  <c r="X44" i="25"/>
  <c r="Y44" i="25" s="1"/>
  <c r="Z44" i="25" s="1"/>
  <c r="U44" i="25"/>
  <c r="V44" i="25" s="1"/>
  <c r="AA44" i="25" s="1"/>
  <c r="AB44" i="25" s="1"/>
  <c r="M44" i="25"/>
  <c r="L44" i="25"/>
  <c r="K44" i="25"/>
  <c r="J44" i="25"/>
  <c r="I44" i="25"/>
  <c r="G44" i="25"/>
  <c r="Y43" i="25"/>
  <c r="Z43" i="25" s="1"/>
  <c r="X43" i="25"/>
  <c r="U43" i="25"/>
  <c r="V43" i="25" s="1"/>
  <c r="AA43" i="25" s="1"/>
  <c r="AB43" i="25" s="1"/>
  <c r="M43" i="25"/>
  <c r="K43" i="25"/>
  <c r="J43" i="25"/>
  <c r="I43" i="25"/>
  <c r="G43" i="25"/>
  <c r="AA42" i="25"/>
  <c r="AB42" i="25" s="1"/>
  <c r="Y42" i="25"/>
  <c r="Z42" i="25" s="1"/>
  <c r="X42" i="25"/>
  <c r="U42" i="25"/>
  <c r="V42" i="25" s="1"/>
  <c r="M42" i="25"/>
  <c r="K42" i="25"/>
  <c r="J42" i="25"/>
  <c r="I42" i="25"/>
  <c r="G42" i="25"/>
  <c r="X41" i="25"/>
  <c r="Y41" i="25" s="1"/>
  <c r="Z41" i="25" s="1"/>
  <c r="V41" i="25"/>
  <c r="U41" i="25"/>
  <c r="M41" i="25"/>
  <c r="K41" i="25"/>
  <c r="J41" i="25"/>
  <c r="H41" i="25"/>
  <c r="Z40" i="25"/>
  <c r="X40" i="25"/>
  <c r="Y40" i="25" s="1"/>
  <c r="V40" i="25"/>
  <c r="U40" i="25"/>
  <c r="M40" i="25"/>
  <c r="K40" i="25"/>
  <c r="J40" i="25"/>
  <c r="H40" i="25"/>
  <c r="F40" i="25"/>
  <c r="AA39" i="25"/>
  <c r="AB39" i="25" s="1"/>
  <c r="X39" i="25"/>
  <c r="Y39" i="25" s="1"/>
  <c r="Z39" i="25" s="1"/>
  <c r="U39" i="25"/>
  <c r="V39" i="25" s="1"/>
  <c r="M39" i="25"/>
  <c r="K39" i="25"/>
  <c r="J39" i="25"/>
  <c r="H39" i="25"/>
  <c r="F39" i="25"/>
  <c r="Y38" i="25"/>
  <c r="Z38" i="25" s="1"/>
  <c r="X38" i="25"/>
  <c r="U38" i="25"/>
  <c r="V38" i="25" s="1"/>
  <c r="AA38" i="25" s="1"/>
  <c r="AB38" i="25" s="1"/>
  <c r="M38" i="25"/>
  <c r="K38" i="25"/>
  <c r="L42" i="25" s="1"/>
  <c r="J38" i="25"/>
  <c r="H38" i="25"/>
  <c r="F38" i="25"/>
  <c r="X37" i="25"/>
  <c r="Y37" i="25" s="1"/>
  <c r="Z37" i="25" s="1"/>
  <c r="U37" i="25"/>
  <c r="V37" i="25" s="1"/>
  <c r="AA37" i="25" s="1"/>
  <c r="AB37" i="25" s="1"/>
  <c r="M37" i="25"/>
  <c r="K37" i="25"/>
  <c r="J37" i="25"/>
  <c r="H37" i="25"/>
  <c r="F37" i="25"/>
  <c r="X36" i="25"/>
  <c r="Y36" i="25" s="1"/>
  <c r="Z36" i="25" s="1"/>
  <c r="V36" i="25"/>
  <c r="U36" i="25"/>
  <c r="M36" i="25"/>
  <c r="K36" i="25"/>
  <c r="J36" i="25"/>
  <c r="H36" i="25"/>
  <c r="F36" i="25"/>
  <c r="X35" i="25"/>
  <c r="Y35" i="25" s="1"/>
  <c r="Z35" i="25" s="1"/>
  <c r="U35" i="25"/>
  <c r="V35" i="25" s="1"/>
  <c r="AA35" i="25" s="1"/>
  <c r="AB35" i="25" s="1"/>
  <c r="M35" i="25"/>
  <c r="K35" i="25"/>
  <c r="J35" i="25"/>
  <c r="H35" i="25"/>
  <c r="F35" i="25"/>
  <c r="X34" i="25"/>
  <c r="Y34" i="25" s="1"/>
  <c r="Z34" i="25" s="1"/>
  <c r="U34" i="25"/>
  <c r="V34" i="25" s="1"/>
  <c r="AA34" i="25" s="1"/>
  <c r="AB34" i="25" s="1"/>
  <c r="M34" i="25"/>
  <c r="K34" i="25"/>
  <c r="J34" i="25"/>
  <c r="H34" i="25"/>
  <c r="F34" i="25"/>
  <c r="Y33" i="25"/>
  <c r="Z33" i="25" s="1"/>
  <c r="X33" i="25"/>
  <c r="V33" i="25"/>
  <c r="AA33" i="25" s="1"/>
  <c r="AB33" i="25" s="1"/>
  <c r="U33" i="25"/>
  <c r="M33" i="25"/>
  <c r="L33" i="25"/>
  <c r="K33" i="25"/>
  <c r="J33" i="25"/>
  <c r="H33" i="25"/>
  <c r="F33" i="25"/>
  <c r="X32" i="25"/>
  <c r="Y32" i="25" s="1"/>
  <c r="Z32" i="25" s="1"/>
  <c r="AA32" i="25" s="1"/>
  <c r="AB32" i="25" s="1"/>
  <c r="V32" i="25"/>
  <c r="U32" i="25"/>
  <c r="M32" i="25"/>
  <c r="K32" i="25"/>
  <c r="J32" i="25"/>
  <c r="H32" i="25"/>
  <c r="F32" i="25"/>
  <c r="AA31" i="25"/>
  <c r="AB31" i="25" s="1"/>
  <c r="Z31" i="25"/>
  <c r="Y31" i="25"/>
  <c r="X31" i="25"/>
  <c r="U31" i="25"/>
  <c r="V31" i="25" s="1"/>
  <c r="M31" i="25"/>
  <c r="K31" i="25"/>
  <c r="J31" i="25"/>
  <c r="H31" i="25"/>
  <c r="F31" i="25"/>
  <c r="Z30" i="25"/>
  <c r="Y30" i="25"/>
  <c r="X30" i="25"/>
  <c r="U30" i="25"/>
  <c r="V30" i="25" s="1"/>
  <c r="AA30" i="25" s="1"/>
  <c r="AB30" i="25" s="1"/>
  <c r="M30" i="25"/>
  <c r="K30" i="25"/>
  <c r="J30" i="25"/>
  <c r="H30" i="25"/>
  <c r="F30" i="25"/>
  <c r="Z29" i="25"/>
  <c r="Y29" i="25"/>
  <c r="X29" i="25"/>
  <c r="U29" i="25"/>
  <c r="V29" i="25" s="1"/>
  <c r="AA29" i="25" s="1"/>
  <c r="AB29" i="25" s="1"/>
  <c r="M29" i="25"/>
  <c r="K29" i="25"/>
  <c r="L31" i="25" s="1"/>
  <c r="J29" i="25"/>
  <c r="H29" i="25"/>
  <c r="F29" i="25"/>
  <c r="AB28" i="25"/>
  <c r="AA28" i="25"/>
  <c r="X28" i="25"/>
  <c r="Y28" i="25" s="1"/>
  <c r="Z28" i="25" s="1"/>
  <c r="V28" i="25"/>
  <c r="U28" i="25"/>
  <c r="M28" i="25"/>
  <c r="L28" i="25"/>
  <c r="K28" i="25"/>
  <c r="J28" i="25"/>
  <c r="H28" i="25"/>
  <c r="F28" i="25"/>
  <c r="Y27" i="25"/>
  <c r="Z27" i="25" s="1"/>
  <c r="X27" i="25"/>
  <c r="U27" i="25"/>
  <c r="V27" i="25" s="1"/>
  <c r="M27" i="25"/>
  <c r="L27" i="25"/>
  <c r="K27" i="25"/>
  <c r="J27" i="25"/>
  <c r="H27" i="25"/>
  <c r="F27" i="25"/>
  <c r="Y26" i="25"/>
  <c r="Z26" i="25" s="1"/>
  <c r="X26" i="25"/>
  <c r="V26" i="25"/>
  <c r="AA26" i="25" s="1"/>
  <c r="AB26" i="25" s="1"/>
  <c r="U26" i="25"/>
  <c r="M26" i="25"/>
  <c r="K26" i="25"/>
  <c r="J26" i="25"/>
  <c r="H26" i="25"/>
  <c r="F26" i="25"/>
  <c r="X25" i="25"/>
  <c r="Y25" i="25" s="1"/>
  <c r="Z25" i="25" s="1"/>
  <c r="V25" i="25"/>
  <c r="AA25" i="25" s="1"/>
  <c r="AB25" i="25" s="1"/>
  <c r="U25" i="25"/>
  <c r="M25" i="25"/>
  <c r="K25" i="25"/>
  <c r="L29" i="25" s="1"/>
  <c r="J25" i="25"/>
  <c r="H25" i="25"/>
  <c r="F25" i="25"/>
  <c r="Y24" i="25"/>
  <c r="Z24" i="25" s="1"/>
  <c r="X24" i="25"/>
  <c r="V24" i="25"/>
  <c r="AA24" i="25" s="1"/>
  <c r="AB24" i="25" s="1"/>
  <c r="U24" i="25"/>
  <c r="M24" i="25"/>
  <c r="K24" i="25"/>
  <c r="J24" i="25"/>
  <c r="H24" i="25"/>
  <c r="F24" i="25"/>
  <c r="Y23" i="25"/>
  <c r="Z23" i="25" s="1"/>
  <c r="X23" i="25"/>
  <c r="V23" i="25"/>
  <c r="U23" i="25"/>
  <c r="M23" i="25"/>
  <c r="K23" i="25"/>
  <c r="J23" i="25"/>
  <c r="H23" i="25"/>
  <c r="F23" i="25"/>
  <c r="X22" i="25"/>
  <c r="Y22" i="25" s="1"/>
  <c r="Z22" i="25" s="1"/>
  <c r="V22" i="25"/>
  <c r="U22" i="25"/>
  <c r="M22" i="25"/>
  <c r="K22" i="25"/>
  <c r="J22" i="25"/>
  <c r="H22" i="25"/>
  <c r="F22" i="25"/>
  <c r="Z21" i="25"/>
  <c r="Y21" i="25"/>
  <c r="X21" i="25"/>
  <c r="V21" i="25"/>
  <c r="AA21" i="25" s="1"/>
  <c r="AB21" i="25" s="1"/>
  <c r="U21" i="25"/>
  <c r="M21" i="25"/>
  <c r="K21" i="25"/>
  <c r="J21" i="25"/>
  <c r="H21" i="25"/>
  <c r="F21" i="25"/>
  <c r="AA20" i="25"/>
  <c r="AB20" i="25" s="1"/>
  <c r="X20" i="25"/>
  <c r="Y20" i="25" s="1"/>
  <c r="Z20" i="25" s="1"/>
  <c r="V20" i="25"/>
  <c r="U20" i="25"/>
  <c r="M20" i="25"/>
  <c r="K20" i="25"/>
  <c r="J20" i="25"/>
  <c r="H20" i="25"/>
  <c r="F20" i="25"/>
  <c r="AA19" i="25"/>
  <c r="AB19" i="25" s="1"/>
  <c r="Y19" i="25"/>
  <c r="Z19" i="25" s="1"/>
  <c r="X19" i="25"/>
  <c r="U19" i="25"/>
  <c r="V19" i="25" s="1"/>
  <c r="M19" i="25"/>
  <c r="K19" i="25"/>
  <c r="L23" i="25" s="1"/>
  <c r="J19" i="25"/>
  <c r="H19" i="25"/>
  <c r="F19" i="25"/>
  <c r="Y18" i="25"/>
  <c r="Z18" i="25" s="1"/>
  <c r="X18" i="25"/>
  <c r="U18" i="25"/>
  <c r="V18" i="25" s="1"/>
  <c r="AA18" i="25" s="1"/>
  <c r="AB18" i="25" s="1"/>
  <c r="O18" i="25"/>
  <c r="M18" i="25"/>
  <c r="L18" i="25"/>
  <c r="K18" i="25"/>
  <c r="J18" i="25"/>
  <c r="H18" i="25"/>
  <c r="F18" i="25"/>
  <c r="Z17" i="25"/>
  <c r="X17" i="25"/>
  <c r="Y17" i="25" s="1"/>
  <c r="U17" i="25"/>
  <c r="V17" i="25" s="1"/>
  <c r="AA17" i="25" s="1"/>
  <c r="AB17" i="25" s="1"/>
  <c r="Q17" i="25"/>
  <c r="R21" i="25" s="1"/>
  <c r="S21" i="25" s="1"/>
  <c r="Q21" i="25" s="1"/>
  <c r="M17" i="25"/>
  <c r="K17" i="25"/>
  <c r="L21" i="25" s="1"/>
  <c r="J17" i="25"/>
  <c r="H17" i="25"/>
  <c r="F17" i="25"/>
  <c r="X16" i="25"/>
  <c r="Y16" i="25" s="1"/>
  <c r="Z16" i="25" s="1"/>
  <c r="V16" i="25"/>
  <c r="U16" i="25"/>
  <c r="R16" i="25"/>
  <c r="Q16" i="25"/>
  <c r="O16" i="25"/>
  <c r="M16" i="25"/>
  <c r="K16" i="25"/>
  <c r="L20" i="25" s="1"/>
  <c r="J16" i="25"/>
  <c r="H16" i="25"/>
  <c r="F16" i="25"/>
  <c r="Y15" i="25"/>
  <c r="Z15" i="25" s="1"/>
  <c r="AA15" i="25" s="1"/>
  <c r="AB15" i="25" s="1"/>
  <c r="X15" i="25"/>
  <c r="V15" i="25"/>
  <c r="U15" i="25"/>
  <c r="Q15" i="25"/>
  <c r="R15" i="25" s="1"/>
  <c r="O15" i="25"/>
  <c r="M15" i="25"/>
  <c r="K15" i="25"/>
  <c r="J15" i="25"/>
  <c r="H15" i="25"/>
  <c r="F15" i="25"/>
  <c r="X14" i="25"/>
  <c r="Y14" i="25" s="1"/>
  <c r="Z14" i="25" s="1"/>
  <c r="V14" i="25"/>
  <c r="U14" i="25"/>
  <c r="Q14" i="25"/>
  <c r="M14" i="25"/>
  <c r="K14" i="25"/>
  <c r="J14" i="25"/>
  <c r="H14" i="25"/>
  <c r="F14" i="25"/>
  <c r="Y13" i="25"/>
  <c r="Z13" i="25" s="1"/>
  <c r="AA13" i="25" s="1"/>
  <c r="AB13" i="25" s="1"/>
  <c r="X13" i="25"/>
  <c r="V13" i="25"/>
  <c r="U13" i="25"/>
  <c r="R13" i="25"/>
  <c r="M13" i="25"/>
  <c r="K13" i="25"/>
  <c r="J13" i="25"/>
  <c r="H13" i="25"/>
  <c r="F13" i="25"/>
  <c r="AA12" i="25"/>
  <c r="AB12" i="25" s="1"/>
  <c r="Y12" i="25"/>
  <c r="Z12" i="25" s="1"/>
  <c r="X12" i="25"/>
  <c r="V12" i="25"/>
  <c r="U12" i="25"/>
  <c r="Q12" i="25"/>
  <c r="M12" i="25"/>
  <c r="K12" i="25"/>
  <c r="J12" i="25"/>
  <c r="H12" i="25"/>
  <c r="F12" i="25"/>
  <c r="Y11" i="25"/>
  <c r="Z11" i="25" s="1"/>
  <c r="X11" i="25"/>
  <c r="V11" i="25"/>
  <c r="AA11" i="25" s="1"/>
  <c r="AB11" i="25" s="1"/>
  <c r="U11" i="25"/>
  <c r="Q11" i="25"/>
  <c r="M11" i="25"/>
  <c r="K11" i="25"/>
  <c r="J11" i="25"/>
  <c r="H11" i="25"/>
  <c r="F11" i="25"/>
  <c r="Y10" i="25"/>
  <c r="Z10" i="25" s="1"/>
  <c r="X10" i="25"/>
  <c r="V10" i="25"/>
  <c r="AA10" i="25" s="1"/>
  <c r="AB10" i="25" s="1"/>
  <c r="U10" i="25"/>
  <c r="M10" i="25"/>
  <c r="K10" i="25"/>
  <c r="J10" i="25"/>
  <c r="H10" i="25"/>
  <c r="F10" i="25"/>
  <c r="X9" i="25"/>
  <c r="Y9" i="25" s="1"/>
  <c r="Z9" i="25" s="1"/>
  <c r="V9" i="25"/>
  <c r="U9" i="25"/>
  <c r="M9" i="25"/>
  <c r="K9" i="25"/>
  <c r="J9" i="25"/>
  <c r="H9" i="25"/>
  <c r="F9" i="25"/>
  <c r="Y8" i="25"/>
  <c r="Z8" i="25" s="1"/>
  <c r="X8" i="25"/>
  <c r="V8" i="25"/>
  <c r="U8" i="25"/>
  <c r="M8" i="25"/>
  <c r="K8" i="25"/>
  <c r="J8" i="25"/>
  <c r="H8" i="25"/>
  <c r="F8" i="25"/>
  <c r="Y7" i="25"/>
  <c r="Z7" i="25" s="1"/>
  <c r="AA7" i="25" s="1"/>
  <c r="AB7" i="25" s="1"/>
  <c r="X7" i="25"/>
  <c r="V7" i="25"/>
  <c r="U7" i="25"/>
  <c r="M7" i="25"/>
  <c r="K7" i="25"/>
  <c r="L8" i="25" s="1"/>
  <c r="J7" i="25"/>
  <c r="H7" i="25"/>
  <c r="F7" i="25"/>
  <c r="Z6" i="25"/>
  <c r="AA6" i="25" s="1"/>
  <c r="AB6" i="25" s="1"/>
  <c r="Y6" i="25"/>
  <c r="X6" i="25"/>
  <c r="U6" i="25"/>
  <c r="V6" i="25" s="1"/>
  <c r="Q6" i="25"/>
  <c r="M6" i="25"/>
  <c r="K6" i="25"/>
  <c r="J6" i="25"/>
  <c r="H6" i="25"/>
  <c r="F6" i="25"/>
  <c r="Z5" i="25"/>
  <c r="AA5" i="25" s="1"/>
  <c r="AB5" i="25" s="1"/>
  <c r="Y5" i="25"/>
  <c r="X5" i="25"/>
  <c r="U5" i="25"/>
  <c r="V5" i="25" s="1"/>
  <c r="Q5" i="25"/>
  <c r="M5" i="25"/>
  <c r="K5" i="25"/>
  <c r="J5" i="25"/>
  <c r="H5" i="25"/>
  <c r="F5" i="25"/>
  <c r="AB4" i="25"/>
  <c r="AA4" i="25"/>
  <c r="X4" i="25"/>
  <c r="Y4" i="25" s="1"/>
  <c r="Z4" i="25" s="1"/>
  <c r="V4" i="25"/>
  <c r="U4" i="25"/>
  <c r="Q4" i="25"/>
  <c r="O4" i="25"/>
  <c r="M4" i="25"/>
  <c r="K4" i="25"/>
  <c r="J4" i="25"/>
  <c r="H4" i="25"/>
  <c r="F4" i="25"/>
  <c r="Z3" i="25"/>
  <c r="Y3" i="25"/>
  <c r="X3" i="25"/>
  <c r="V3" i="25"/>
  <c r="U3" i="25"/>
  <c r="Q3" i="25"/>
  <c r="O3" i="25"/>
  <c r="M3" i="25"/>
  <c r="K3" i="25"/>
  <c r="J3" i="25"/>
  <c r="H3" i="25"/>
  <c r="F3" i="25"/>
  <c r="AB2" i="25"/>
  <c r="AA2" i="25"/>
  <c r="Z2" i="25"/>
  <c r="Y2" i="25"/>
  <c r="X2" i="25"/>
  <c r="U2" i="25"/>
  <c r="V2" i="25" s="1"/>
  <c r="Q2" i="25"/>
  <c r="M2" i="25"/>
  <c r="H2" i="25"/>
  <c r="F2" i="25"/>
  <c r="Q1" i="25"/>
  <c r="AA67" i="24"/>
  <c r="AB67" i="24" s="1"/>
  <c r="Z67" i="24"/>
  <c r="Y67" i="24"/>
  <c r="X67" i="24"/>
  <c r="U67" i="24"/>
  <c r="V67" i="24" s="1"/>
  <c r="M67" i="24"/>
  <c r="K67" i="24"/>
  <c r="J67" i="24"/>
  <c r="I67" i="24"/>
  <c r="G67" i="24"/>
  <c r="X66" i="24"/>
  <c r="Y66" i="24" s="1"/>
  <c r="Z66" i="24" s="1"/>
  <c r="AA66" i="24" s="1"/>
  <c r="AB66" i="24" s="1"/>
  <c r="U66" i="24"/>
  <c r="V66" i="24" s="1"/>
  <c r="M66" i="24"/>
  <c r="K66" i="24"/>
  <c r="J66" i="24"/>
  <c r="I66" i="24"/>
  <c r="G66" i="24"/>
  <c r="X65" i="24"/>
  <c r="Y65" i="24" s="1"/>
  <c r="Z65" i="24" s="1"/>
  <c r="U65" i="24"/>
  <c r="V65" i="24" s="1"/>
  <c r="AA65" i="24" s="1"/>
  <c r="AB65" i="24" s="1"/>
  <c r="M65" i="24"/>
  <c r="K65" i="24"/>
  <c r="J65" i="24"/>
  <c r="I65" i="24"/>
  <c r="G65" i="24"/>
  <c r="X64" i="24"/>
  <c r="Y64" i="24" s="1"/>
  <c r="Z64" i="24" s="1"/>
  <c r="U64" i="24"/>
  <c r="V64" i="24" s="1"/>
  <c r="AA64" i="24" s="1"/>
  <c r="AB64" i="24" s="1"/>
  <c r="M64" i="24"/>
  <c r="K64" i="24"/>
  <c r="J64" i="24"/>
  <c r="I64" i="24"/>
  <c r="G64" i="24"/>
  <c r="X63" i="24"/>
  <c r="Y63" i="24" s="1"/>
  <c r="Z63" i="24" s="1"/>
  <c r="AA63" i="24" s="1"/>
  <c r="AB63" i="24" s="1"/>
  <c r="U63" i="24"/>
  <c r="V63" i="24" s="1"/>
  <c r="M63" i="24"/>
  <c r="L63" i="24"/>
  <c r="K63" i="24"/>
  <c r="L66" i="24" s="1"/>
  <c r="J63" i="24"/>
  <c r="I63" i="24"/>
  <c r="G63" i="24"/>
  <c r="Y62" i="24"/>
  <c r="Z62" i="24" s="1"/>
  <c r="X62" i="24"/>
  <c r="V62" i="24"/>
  <c r="AA62" i="24" s="1"/>
  <c r="AB62" i="24" s="1"/>
  <c r="U62" i="24"/>
  <c r="M62" i="24"/>
  <c r="L62" i="24"/>
  <c r="K62" i="24"/>
  <c r="J62" i="24"/>
  <c r="I62" i="24"/>
  <c r="G62" i="24"/>
  <c r="X61" i="24"/>
  <c r="Y61" i="24" s="1"/>
  <c r="Z61" i="24" s="1"/>
  <c r="U61" i="24"/>
  <c r="V61" i="24" s="1"/>
  <c r="M61" i="24"/>
  <c r="K61" i="24"/>
  <c r="J61" i="24"/>
  <c r="I61" i="24"/>
  <c r="G61" i="24"/>
  <c r="X60" i="24"/>
  <c r="Y60" i="24" s="1"/>
  <c r="Z60" i="24" s="1"/>
  <c r="U60" i="24"/>
  <c r="V60" i="24" s="1"/>
  <c r="AA60" i="24" s="1"/>
  <c r="AB60" i="24" s="1"/>
  <c r="M60" i="24"/>
  <c r="K60" i="24"/>
  <c r="J60" i="24"/>
  <c r="I60" i="24"/>
  <c r="G60" i="24"/>
  <c r="Y59" i="24"/>
  <c r="Z59" i="24" s="1"/>
  <c r="X59" i="24"/>
  <c r="V59" i="24"/>
  <c r="U59" i="24"/>
  <c r="M59" i="24"/>
  <c r="K59" i="24"/>
  <c r="J59" i="24"/>
  <c r="I59" i="24"/>
  <c r="G59" i="24"/>
  <c r="X58" i="24"/>
  <c r="Y58" i="24" s="1"/>
  <c r="Z58" i="24" s="1"/>
  <c r="V58" i="24"/>
  <c r="U58" i="24"/>
  <c r="M58" i="24"/>
  <c r="L58" i="24"/>
  <c r="K58" i="24"/>
  <c r="J58" i="24"/>
  <c r="I58" i="24"/>
  <c r="G58" i="24"/>
  <c r="X57" i="24"/>
  <c r="Y57" i="24" s="1"/>
  <c r="Z57" i="24" s="1"/>
  <c r="AA57" i="24" s="1"/>
  <c r="AB57" i="24" s="1"/>
  <c r="V57" i="24"/>
  <c r="U57" i="24"/>
  <c r="M57" i="24"/>
  <c r="L57" i="24"/>
  <c r="K57" i="24"/>
  <c r="L61" i="24" s="1"/>
  <c r="J57" i="24"/>
  <c r="I57" i="24"/>
  <c r="G57" i="24"/>
  <c r="Z56" i="24"/>
  <c r="AA56" i="24" s="1"/>
  <c r="AB56" i="24" s="1"/>
  <c r="Y56" i="24"/>
  <c r="X56" i="24"/>
  <c r="U56" i="24"/>
  <c r="V56" i="24" s="1"/>
  <c r="M56" i="24"/>
  <c r="L56" i="24"/>
  <c r="K56" i="24"/>
  <c r="L60" i="24" s="1"/>
  <c r="J56" i="24"/>
  <c r="I56" i="24"/>
  <c r="G56" i="24"/>
  <c r="Y55" i="24"/>
  <c r="Z55" i="24" s="1"/>
  <c r="X55" i="24"/>
  <c r="U55" i="24"/>
  <c r="V55" i="24" s="1"/>
  <c r="M55" i="24"/>
  <c r="L55" i="24"/>
  <c r="K55" i="24"/>
  <c r="J55" i="24"/>
  <c r="I55" i="24"/>
  <c r="G55" i="24"/>
  <c r="Z54" i="24"/>
  <c r="X54" i="24"/>
  <c r="Y54" i="24" s="1"/>
  <c r="U54" i="24"/>
  <c r="V54" i="24" s="1"/>
  <c r="AA54" i="24" s="1"/>
  <c r="AB54" i="24" s="1"/>
  <c r="M54" i="24"/>
  <c r="K54" i="24"/>
  <c r="J54" i="24"/>
  <c r="I54" i="24"/>
  <c r="G54" i="24"/>
  <c r="Y53" i="24"/>
  <c r="Z53" i="24" s="1"/>
  <c r="X53" i="24"/>
  <c r="U53" i="24"/>
  <c r="V53" i="24" s="1"/>
  <c r="AA53" i="24" s="1"/>
  <c r="AB53" i="24" s="1"/>
  <c r="M53" i="24"/>
  <c r="K53" i="24"/>
  <c r="J53" i="24"/>
  <c r="I53" i="24"/>
  <c r="G53" i="24"/>
  <c r="Y52" i="24"/>
  <c r="Z52" i="24" s="1"/>
  <c r="X52" i="24"/>
  <c r="U52" i="24"/>
  <c r="V52" i="24" s="1"/>
  <c r="M52" i="24"/>
  <c r="K52" i="24"/>
  <c r="J52" i="24"/>
  <c r="I52" i="24"/>
  <c r="G52" i="24"/>
  <c r="Y51" i="24"/>
  <c r="Z51" i="24" s="1"/>
  <c r="AA51" i="24" s="1"/>
  <c r="AB51" i="24" s="1"/>
  <c r="X51" i="24"/>
  <c r="U51" i="24"/>
  <c r="V51" i="24" s="1"/>
  <c r="M51" i="24"/>
  <c r="L51" i="24"/>
  <c r="K51" i="24"/>
  <c r="J51" i="24"/>
  <c r="I51" i="24"/>
  <c r="G51" i="24"/>
  <c r="Z50" i="24"/>
  <c r="Y50" i="24"/>
  <c r="X50" i="24"/>
  <c r="U50" i="24"/>
  <c r="V50" i="24" s="1"/>
  <c r="AA50" i="24" s="1"/>
  <c r="AB50" i="24" s="1"/>
  <c r="M50" i="24"/>
  <c r="K50" i="24"/>
  <c r="L52" i="24" s="1"/>
  <c r="J50" i="24"/>
  <c r="I50" i="24"/>
  <c r="G50" i="24"/>
  <c r="X49" i="24"/>
  <c r="Y49" i="24" s="1"/>
  <c r="Z49" i="24" s="1"/>
  <c r="U49" i="24"/>
  <c r="V49" i="24" s="1"/>
  <c r="AA49" i="24" s="1"/>
  <c r="AB49" i="24" s="1"/>
  <c r="M49" i="24"/>
  <c r="L49" i="24"/>
  <c r="K49" i="24"/>
  <c r="J49" i="24"/>
  <c r="I49" i="24"/>
  <c r="G49" i="24"/>
  <c r="X48" i="24"/>
  <c r="Y48" i="24" s="1"/>
  <c r="Z48" i="24" s="1"/>
  <c r="V48" i="24"/>
  <c r="U48" i="24"/>
  <c r="M48" i="24"/>
  <c r="K48" i="24"/>
  <c r="J48" i="24"/>
  <c r="I48" i="24"/>
  <c r="G48" i="24"/>
  <c r="X47" i="24"/>
  <c r="Y47" i="24" s="1"/>
  <c r="Z47" i="24" s="1"/>
  <c r="U47" i="24"/>
  <c r="V47" i="24" s="1"/>
  <c r="M47" i="24"/>
  <c r="K47" i="24"/>
  <c r="J47" i="24"/>
  <c r="I47" i="24"/>
  <c r="G47" i="24"/>
  <c r="Z46" i="24"/>
  <c r="Y46" i="24"/>
  <c r="X46" i="24"/>
  <c r="U46" i="24"/>
  <c r="V46" i="24" s="1"/>
  <c r="M46" i="24"/>
  <c r="K46" i="24"/>
  <c r="L50" i="24" s="1"/>
  <c r="J46" i="24"/>
  <c r="I46" i="24"/>
  <c r="G46" i="24"/>
  <c r="Y45" i="24"/>
  <c r="Z45" i="24" s="1"/>
  <c r="AA45" i="24" s="1"/>
  <c r="AB45" i="24" s="1"/>
  <c r="X45" i="24"/>
  <c r="V45" i="24"/>
  <c r="U45" i="24"/>
  <c r="M45" i="24"/>
  <c r="K45" i="24"/>
  <c r="J45" i="24"/>
  <c r="I45" i="24"/>
  <c r="G45" i="24"/>
  <c r="Z44" i="24"/>
  <c r="AA44" i="24" s="1"/>
  <c r="AB44" i="24" s="1"/>
  <c r="X44" i="24"/>
  <c r="Y44" i="24" s="1"/>
  <c r="U44" i="24"/>
  <c r="V44" i="24" s="1"/>
  <c r="M44" i="24"/>
  <c r="K44" i="24"/>
  <c r="L48" i="24" s="1"/>
  <c r="J44" i="24"/>
  <c r="I44" i="24"/>
  <c r="G44" i="24"/>
  <c r="AA43" i="24"/>
  <c r="AB43" i="24" s="1"/>
  <c r="Z43" i="24"/>
  <c r="Y43" i="24"/>
  <c r="X43" i="24"/>
  <c r="U43" i="24"/>
  <c r="V43" i="24" s="1"/>
  <c r="M43" i="24"/>
  <c r="K43" i="24"/>
  <c r="L47" i="24" s="1"/>
  <c r="J43" i="24"/>
  <c r="I43" i="24"/>
  <c r="G43" i="24"/>
  <c r="X42" i="24"/>
  <c r="Y42" i="24" s="1"/>
  <c r="Z42" i="24" s="1"/>
  <c r="U42" i="24"/>
  <c r="V42" i="24" s="1"/>
  <c r="AA42" i="24" s="1"/>
  <c r="AB42" i="24" s="1"/>
  <c r="M42" i="24"/>
  <c r="K42" i="24"/>
  <c r="J42" i="24"/>
  <c r="I42" i="24"/>
  <c r="G42" i="24"/>
  <c r="X41" i="24"/>
  <c r="Y41" i="24" s="1"/>
  <c r="Z41" i="24" s="1"/>
  <c r="U41" i="24"/>
  <c r="V41" i="24" s="1"/>
  <c r="AA41" i="24" s="1"/>
  <c r="AB41" i="24" s="1"/>
  <c r="M41" i="24"/>
  <c r="K41" i="24"/>
  <c r="J41" i="24"/>
  <c r="I41" i="24"/>
  <c r="G41" i="24"/>
  <c r="X40" i="24"/>
  <c r="Y40" i="24" s="1"/>
  <c r="Z40" i="24" s="1"/>
  <c r="U40" i="24"/>
  <c r="V40" i="24" s="1"/>
  <c r="M40" i="24"/>
  <c r="L40" i="24"/>
  <c r="K40" i="24"/>
  <c r="J40" i="24"/>
  <c r="I40" i="24"/>
  <c r="G40" i="24"/>
  <c r="X39" i="24"/>
  <c r="Y39" i="24" s="1"/>
  <c r="Z39" i="24" s="1"/>
  <c r="U39" i="24"/>
  <c r="V39" i="24" s="1"/>
  <c r="AA39" i="24" s="1"/>
  <c r="AB39" i="24" s="1"/>
  <c r="M39" i="24"/>
  <c r="K39" i="24"/>
  <c r="J39" i="24"/>
  <c r="I39" i="24"/>
  <c r="G39" i="24"/>
  <c r="Y38" i="24"/>
  <c r="Z38" i="24" s="1"/>
  <c r="X38" i="24"/>
  <c r="V38" i="24"/>
  <c r="AA38" i="24" s="1"/>
  <c r="AB38" i="24" s="1"/>
  <c r="U38" i="24"/>
  <c r="M38" i="24"/>
  <c r="K38" i="24"/>
  <c r="J38" i="24"/>
  <c r="I38" i="24"/>
  <c r="G38" i="24"/>
  <c r="X37" i="24"/>
  <c r="Y37" i="24" s="1"/>
  <c r="Z37" i="24" s="1"/>
  <c r="U37" i="24"/>
  <c r="V37" i="24" s="1"/>
  <c r="M37" i="24"/>
  <c r="K37" i="24"/>
  <c r="J37" i="24"/>
  <c r="I37" i="24"/>
  <c r="G37" i="24"/>
  <c r="X36" i="24"/>
  <c r="Y36" i="24" s="1"/>
  <c r="Z36" i="24" s="1"/>
  <c r="U36" i="24"/>
  <c r="V36" i="24" s="1"/>
  <c r="M36" i="24"/>
  <c r="K36" i="24"/>
  <c r="J36" i="24"/>
  <c r="I36" i="24"/>
  <c r="G36" i="24"/>
  <c r="X35" i="24"/>
  <c r="Y35" i="24" s="1"/>
  <c r="Z35" i="24" s="1"/>
  <c r="V35" i="24"/>
  <c r="U35" i="24"/>
  <c r="M35" i="24"/>
  <c r="K35" i="24"/>
  <c r="L39" i="24" s="1"/>
  <c r="J35" i="24"/>
  <c r="I35" i="24"/>
  <c r="G35" i="24"/>
  <c r="Y34" i="24"/>
  <c r="Z34" i="24" s="1"/>
  <c r="X34" i="24"/>
  <c r="V34" i="24"/>
  <c r="U34" i="24"/>
  <c r="M34" i="24"/>
  <c r="K34" i="24"/>
  <c r="L37" i="24" s="1"/>
  <c r="J34" i="24"/>
  <c r="Y33" i="24"/>
  <c r="Z33" i="24" s="1"/>
  <c r="X33" i="24"/>
  <c r="U33" i="24"/>
  <c r="V33" i="24" s="1"/>
  <c r="AA33" i="24" s="1"/>
  <c r="AB33" i="24" s="1"/>
  <c r="M33" i="24"/>
  <c r="K33" i="24"/>
  <c r="J33" i="24"/>
  <c r="H33" i="24"/>
  <c r="F33" i="24"/>
  <c r="Y32" i="24"/>
  <c r="Z32" i="24" s="1"/>
  <c r="X32" i="24"/>
  <c r="V32" i="24"/>
  <c r="AA32" i="24" s="1"/>
  <c r="AB32" i="24" s="1"/>
  <c r="U32" i="24"/>
  <c r="M32" i="24"/>
  <c r="K32" i="24"/>
  <c r="L36" i="24" s="1"/>
  <c r="J32" i="24"/>
  <c r="H32" i="24"/>
  <c r="F32" i="24"/>
  <c r="X31" i="24"/>
  <c r="Y31" i="24" s="1"/>
  <c r="Z31" i="24" s="1"/>
  <c r="V31" i="24"/>
  <c r="U31" i="24"/>
  <c r="M31" i="24"/>
  <c r="K31" i="24"/>
  <c r="J31" i="24"/>
  <c r="H31" i="24"/>
  <c r="F31" i="24"/>
  <c r="X30" i="24"/>
  <c r="Y30" i="24" s="1"/>
  <c r="Z30" i="24" s="1"/>
  <c r="AA30" i="24" s="1"/>
  <c r="AB30" i="24" s="1"/>
  <c r="U30" i="24"/>
  <c r="V30" i="24" s="1"/>
  <c r="M30" i="24"/>
  <c r="K30" i="24"/>
  <c r="J30" i="24"/>
  <c r="H30" i="24"/>
  <c r="F30" i="24"/>
  <c r="Y29" i="24"/>
  <c r="Z29" i="24" s="1"/>
  <c r="AA29" i="24" s="1"/>
  <c r="AB29" i="24" s="1"/>
  <c r="X29" i="24"/>
  <c r="V29" i="24"/>
  <c r="U29" i="24"/>
  <c r="M29" i="24"/>
  <c r="K29" i="24"/>
  <c r="J29" i="24"/>
  <c r="H29" i="24"/>
  <c r="F29" i="24"/>
  <c r="Z28" i="24"/>
  <c r="AA28" i="24" s="1"/>
  <c r="AB28" i="24" s="1"/>
  <c r="X28" i="24"/>
  <c r="Y28" i="24" s="1"/>
  <c r="V28" i="24"/>
  <c r="U28" i="24"/>
  <c r="M28" i="24"/>
  <c r="K28" i="24"/>
  <c r="J28" i="24"/>
  <c r="H28" i="24"/>
  <c r="F28" i="24"/>
  <c r="AB27" i="24"/>
  <c r="Y27" i="24"/>
  <c r="Z27" i="24" s="1"/>
  <c r="AA27" i="24" s="1"/>
  <c r="X27" i="24"/>
  <c r="V27" i="24"/>
  <c r="U27" i="24"/>
  <c r="M27" i="24"/>
  <c r="K27" i="24"/>
  <c r="J27" i="24"/>
  <c r="H27" i="24"/>
  <c r="F27" i="24"/>
  <c r="Y26" i="24"/>
  <c r="Z26" i="24" s="1"/>
  <c r="X26" i="24"/>
  <c r="V26" i="24"/>
  <c r="U26" i="24"/>
  <c r="M26" i="24"/>
  <c r="K26" i="24"/>
  <c r="L30" i="24" s="1"/>
  <c r="J26" i="24"/>
  <c r="H26" i="24"/>
  <c r="F26" i="24"/>
  <c r="Y25" i="24"/>
  <c r="Z25" i="24" s="1"/>
  <c r="AA25" i="24" s="1"/>
  <c r="AB25" i="24" s="1"/>
  <c r="X25" i="24"/>
  <c r="V25" i="24"/>
  <c r="U25" i="24"/>
  <c r="M25" i="24"/>
  <c r="K25" i="24"/>
  <c r="L29" i="24" s="1"/>
  <c r="J25" i="24"/>
  <c r="H25" i="24"/>
  <c r="F25" i="24"/>
  <c r="Z24" i="24"/>
  <c r="Y24" i="24"/>
  <c r="X24" i="24"/>
  <c r="U24" i="24"/>
  <c r="V24" i="24" s="1"/>
  <c r="AA24" i="24" s="1"/>
  <c r="AB24" i="24" s="1"/>
  <c r="M24" i="24"/>
  <c r="K24" i="24"/>
  <c r="J24" i="24"/>
  <c r="H24" i="24"/>
  <c r="F24" i="24"/>
  <c r="Z23" i="24"/>
  <c r="Y23" i="24"/>
  <c r="X23" i="24"/>
  <c r="U23" i="24"/>
  <c r="V23" i="24" s="1"/>
  <c r="AA23" i="24" s="1"/>
  <c r="AB23" i="24" s="1"/>
  <c r="M23" i="24"/>
  <c r="K23" i="24"/>
  <c r="L27" i="24" s="1"/>
  <c r="J23" i="24"/>
  <c r="H23" i="24"/>
  <c r="F23" i="24"/>
  <c r="X22" i="24"/>
  <c r="Y22" i="24" s="1"/>
  <c r="Z22" i="24" s="1"/>
  <c r="U22" i="24"/>
  <c r="V22" i="24" s="1"/>
  <c r="AA22" i="24" s="1"/>
  <c r="AB22" i="24" s="1"/>
  <c r="M22" i="24"/>
  <c r="K22" i="24"/>
  <c r="J22" i="24"/>
  <c r="H22" i="24"/>
  <c r="F22" i="24"/>
  <c r="Y21" i="24"/>
  <c r="Z21" i="24" s="1"/>
  <c r="X21" i="24"/>
  <c r="V21" i="24"/>
  <c r="U21" i="24"/>
  <c r="M21" i="24"/>
  <c r="K21" i="24"/>
  <c r="L21" i="24" s="1"/>
  <c r="J21" i="24"/>
  <c r="H21" i="24"/>
  <c r="F21" i="24"/>
  <c r="Z20" i="24"/>
  <c r="AA20" i="24" s="1"/>
  <c r="AB20" i="24" s="1"/>
  <c r="X20" i="24"/>
  <c r="Y20" i="24" s="1"/>
  <c r="V20" i="24"/>
  <c r="U20" i="24"/>
  <c r="M20" i="24"/>
  <c r="K20" i="24"/>
  <c r="J20" i="24"/>
  <c r="H20" i="24"/>
  <c r="F20" i="24"/>
  <c r="AA19" i="24"/>
  <c r="AB19" i="24" s="1"/>
  <c r="X19" i="24"/>
  <c r="Y19" i="24" s="1"/>
  <c r="Z19" i="24" s="1"/>
  <c r="U19" i="24"/>
  <c r="V19" i="24" s="1"/>
  <c r="M19" i="24"/>
  <c r="K19" i="24"/>
  <c r="J19" i="24"/>
  <c r="H19" i="24"/>
  <c r="F19" i="24"/>
  <c r="Y18" i="24"/>
  <c r="Z18" i="24" s="1"/>
  <c r="AA18" i="24" s="1"/>
  <c r="AB18" i="24" s="1"/>
  <c r="X18" i="24"/>
  <c r="U18" i="24"/>
  <c r="V18" i="24" s="1"/>
  <c r="O18" i="24"/>
  <c r="M18" i="24"/>
  <c r="K18" i="24"/>
  <c r="J18" i="24"/>
  <c r="H18" i="24"/>
  <c r="F18" i="24"/>
  <c r="AB17" i="24"/>
  <c r="AA17" i="24"/>
  <c r="X17" i="24"/>
  <c r="Y17" i="24" s="1"/>
  <c r="Z17" i="24" s="1"/>
  <c r="U17" i="24"/>
  <c r="V17" i="24" s="1"/>
  <c r="Q17" i="24"/>
  <c r="M17" i="24"/>
  <c r="K17" i="24"/>
  <c r="J17" i="24"/>
  <c r="H17" i="24"/>
  <c r="F17" i="24"/>
  <c r="X16" i="24"/>
  <c r="Y16" i="24" s="1"/>
  <c r="Z16" i="24" s="1"/>
  <c r="V16" i="24"/>
  <c r="U16" i="24"/>
  <c r="Q16" i="24"/>
  <c r="R16" i="24" s="1"/>
  <c r="O16" i="24"/>
  <c r="M16" i="24"/>
  <c r="K16" i="24"/>
  <c r="L20" i="24" s="1"/>
  <c r="J16" i="24"/>
  <c r="H16" i="24"/>
  <c r="F16" i="24"/>
  <c r="Z15" i="24"/>
  <c r="AA15" i="24" s="1"/>
  <c r="AB15" i="24" s="1"/>
  <c r="X15" i="24"/>
  <c r="Y15" i="24" s="1"/>
  <c r="U15" i="24"/>
  <c r="V15" i="24" s="1"/>
  <c r="Q15" i="24"/>
  <c r="R15" i="24" s="1"/>
  <c r="O15" i="24"/>
  <c r="M15" i="24"/>
  <c r="K15" i="24"/>
  <c r="J15" i="24"/>
  <c r="H15" i="24"/>
  <c r="F15" i="24"/>
  <c r="Y14" i="24"/>
  <c r="Z14" i="24" s="1"/>
  <c r="AA14" i="24" s="1"/>
  <c r="AB14" i="24" s="1"/>
  <c r="X14" i="24"/>
  <c r="V14" i="24"/>
  <c r="U14" i="24"/>
  <c r="Q14" i="24"/>
  <c r="M14" i="24"/>
  <c r="L14" i="24"/>
  <c r="K14" i="24"/>
  <c r="J14" i="24"/>
  <c r="H14" i="24"/>
  <c r="F14" i="24"/>
  <c r="X13" i="24"/>
  <c r="Y13" i="24" s="1"/>
  <c r="Z13" i="24" s="1"/>
  <c r="AA13" i="24" s="1"/>
  <c r="AB13" i="24" s="1"/>
  <c r="U13" i="24"/>
  <c r="V13" i="24" s="1"/>
  <c r="R13" i="24"/>
  <c r="M13" i="24"/>
  <c r="K13" i="24"/>
  <c r="J13" i="24"/>
  <c r="H13" i="24"/>
  <c r="F13" i="24"/>
  <c r="AB12" i="24"/>
  <c r="AA12" i="24"/>
  <c r="X12" i="24"/>
  <c r="Y12" i="24" s="1"/>
  <c r="Z12" i="24" s="1"/>
  <c r="V12" i="24"/>
  <c r="U12" i="24"/>
  <c r="Q12" i="24"/>
  <c r="R21" i="24" s="1"/>
  <c r="S21" i="24" s="1"/>
  <c r="Q21" i="24" s="1"/>
  <c r="M12" i="24"/>
  <c r="K12" i="24"/>
  <c r="J12" i="24"/>
  <c r="H12" i="24"/>
  <c r="F12" i="24"/>
  <c r="Y11" i="24"/>
  <c r="Z11" i="24" s="1"/>
  <c r="X11" i="24"/>
  <c r="U11" i="24"/>
  <c r="V11" i="24" s="1"/>
  <c r="Q11" i="24"/>
  <c r="M11" i="24"/>
  <c r="K11" i="24"/>
  <c r="L15" i="24" s="1"/>
  <c r="J11" i="24"/>
  <c r="H11" i="24"/>
  <c r="F11" i="24"/>
  <c r="AA10" i="24"/>
  <c r="AB10" i="24" s="1"/>
  <c r="X10" i="24"/>
  <c r="Y10" i="24" s="1"/>
  <c r="Z10" i="24" s="1"/>
  <c r="V10" i="24"/>
  <c r="U10" i="24"/>
  <c r="M10" i="24"/>
  <c r="K10" i="24"/>
  <c r="J10" i="24"/>
  <c r="H10" i="24"/>
  <c r="F10" i="24"/>
  <c r="X9" i="24"/>
  <c r="Y9" i="24" s="1"/>
  <c r="Z9" i="24" s="1"/>
  <c r="V9" i="24"/>
  <c r="U9" i="24"/>
  <c r="M9" i="24"/>
  <c r="K9" i="24"/>
  <c r="L10" i="24" s="1"/>
  <c r="J9" i="24"/>
  <c r="H9" i="24"/>
  <c r="F9" i="24"/>
  <c r="Y8" i="24"/>
  <c r="Z8" i="24" s="1"/>
  <c r="X8" i="24"/>
  <c r="U8" i="24"/>
  <c r="V8" i="24" s="1"/>
  <c r="M8" i="24"/>
  <c r="K8" i="24"/>
  <c r="J8" i="24"/>
  <c r="H8" i="24"/>
  <c r="F8" i="24"/>
  <c r="Y7" i="24"/>
  <c r="Z7" i="24" s="1"/>
  <c r="AA7" i="24" s="1"/>
  <c r="AB7" i="24" s="1"/>
  <c r="X7" i="24"/>
  <c r="V7" i="24"/>
  <c r="U7" i="24"/>
  <c r="M7" i="24"/>
  <c r="K7" i="24"/>
  <c r="J7" i="24"/>
  <c r="H7" i="24"/>
  <c r="F7" i="24"/>
  <c r="Z6" i="24"/>
  <c r="Y6" i="24"/>
  <c r="X6" i="24"/>
  <c r="V6" i="24"/>
  <c r="AA6" i="24" s="1"/>
  <c r="AB6" i="24" s="1"/>
  <c r="U6" i="24"/>
  <c r="Q6" i="24"/>
  <c r="M6" i="24"/>
  <c r="K6" i="24"/>
  <c r="J6" i="24"/>
  <c r="H6" i="24"/>
  <c r="F6" i="24"/>
  <c r="X5" i="24"/>
  <c r="Y5" i="24" s="1"/>
  <c r="Z5" i="24" s="1"/>
  <c r="AA5" i="24" s="1"/>
  <c r="AB5" i="24" s="1"/>
  <c r="V5" i="24"/>
  <c r="U5" i="24"/>
  <c r="Q5" i="24"/>
  <c r="M5" i="24"/>
  <c r="K5" i="24"/>
  <c r="J5" i="24"/>
  <c r="H5" i="24"/>
  <c r="F5" i="24"/>
  <c r="Y4" i="24"/>
  <c r="Z4" i="24" s="1"/>
  <c r="X4" i="24"/>
  <c r="U4" i="24"/>
  <c r="V4" i="24" s="1"/>
  <c r="AA4" i="24" s="1"/>
  <c r="AB4" i="24" s="1"/>
  <c r="Q4" i="24"/>
  <c r="O4" i="24"/>
  <c r="M4" i="24"/>
  <c r="K4" i="24"/>
  <c r="J4" i="24"/>
  <c r="H4" i="24"/>
  <c r="F4" i="24"/>
  <c r="Z3" i="24"/>
  <c r="X3" i="24"/>
  <c r="Y3" i="24" s="1"/>
  <c r="U3" i="24"/>
  <c r="V3" i="24" s="1"/>
  <c r="AA3" i="24" s="1"/>
  <c r="AB3" i="24" s="1"/>
  <c r="Q3" i="24"/>
  <c r="O3" i="24"/>
  <c r="M3" i="24"/>
  <c r="K3" i="24"/>
  <c r="J3" i="24"/>
  <c r="H3" i="24"/>
  <c r="F3" i="24"/>
  <c r="X2" i="24"/>
  <c r="Y2" i="24" s="1"/>
  <c r="Z2" i="24" s="1"/>
  <c r="U2" i="24"/>
  <c r="V2" i="24" s="1"/>
  <c r="Q2" i="24"/>
  <c r="M2" i="24"/>
  <c r="H2" i="24"/>
  <c r="F2" i="24"/>
  <c r="Q1" i="24"/>
  <c r="Y167" i="23"/>
  <c r="Z167" i="23" s="1"/>
  <c r="X167" i="23"/>
  <c r="U167" i="23"/>
  <c r="V167" i="23" s="1"/>
  <c r="AA167" i="23" s="1"/>
  <c r="AB167" i="23" s="1"/>
  <c r="M167" i="23"/>
  <c r="K167" i="23"/>
  <c r="J167" i="23"/>
  <c r="I167" i="23"/>
  <c r="G167" i="23"/>
  <c r="Y166" i="23"/>
  <c r="Z166" i="23" s="1"/>
  <c r="X166" i="23"/>
  <c r="V166" i="23"/>
  <c r="AA166" i="23" s="1"/>
  <c r="AB166" i="23" s="1"/>
  <c r="U166" i="23"/>
  <c r="M166" i="23"/>
  <c r="K166" i="23"/>
  <c r="J166" i="23"/>
  <c r="I166" i="23"/>
  <c r="G166" i="23"/>
  <c r="X165" i="23"/>
  <c r="Y165" i="23" s="1"/>
  <c r="Z165" i="23" s="1"/>
  <c r="U165" i="23"/>
  <c r="V165" i="23" s="1"/>
  <c r="AA165" i="23" s="1"/>
  <c r="AB165" i="23" s="1"/>
  <c r="M165" i="23"/>
  <c r="K165" i="23"/>
  <c r="J165" i="23"/>
  <c r="I165" i="23"/>
  <c r="G165" i="23"/>
  <c r="X164" i="23"/>
  <c r="Y164" i="23" s="1"/>
  <c r="Z164" i="23" s="1"/>
  <c r="U164" i="23"/>
  <c r="V164" i="23" s="1"/>
  <c r="M164" i="23"/>
  <c r="K164" i="23"/>
  <c r="L167" i="23" s="1"/>
  <c r="J164" i="23"/>
  <c r="I164" i="23"/>
  <c r="G164" i="23"/>
  <c r="Z163" i="23"/>
  <c r="X163" i="23"/>
  <c r="Y163" i="23" s="1"/>
  <c r="V163" i="23"/>
  <c r="AA163" i="23" s="1"/>
  <c r="AB163" i="23" s="1"/>
  <c r="U163" i="23"/>
  <c r="M163" i="23"/>
  <c r="K163" i="23"/>
  <c r="J163" i="23"/>
  <c r="I163" i="23"/>
  <c r="G163" i="23"/>
  <c r="X162" i="23"/>
  <c r="Y162" i="23" s="1"/>
  <c r="Z162" i="23" s="1"/>
  <c r="AA162" i="23" s="1"/>
  <c r="AB162" i="23" s="1"/>
  <c r="V162" i="23"/>
  <c r="U162" i="23"/>
  <c r="M162" i="23"/>
  <c r="K162" i="23"/>
  <c r="L166" i="23" s="1"/>
  <c r="J162" i="23"/>
  <c r="I162" i="23"/>
  <c r="G162" i="23"/>
  <c r="Y161" i="23"/>
  <c r="Z161" i="23" s="1"/>
  <c r="AA161" i="23" s="1"/>
  <c r="AB161" i="23" s="1"/>
  <c r="X161" i="23"/>
  <c r="V161" i="23"/>
  <c r="U161" i="23"/>
  <c r="M161" i="23"/>
  <c r="K161" i="23"/>
  <c r="J161" i="23"/>
  <c r="I161" i="23"/>
  <c r="G161" i="23"/>
  <c r="Z160" i="23"/>
  <c r="AA160" i="23" s="1"/>
  <c r="AB160" i="23" s="1"/>
  <c r="Y160" i="23"/>
  <c r="X160" i="23"/>
  <c r="V160" i="23"/>
  <c r="U160" i="23"/>
  <c r="M160" i="23"/>
  <c r="K160" i="23"/>
  <c r="L164" i="23" s="1"/>
  <c r="J160" i="23"/>
  <c r="I160" i="23"/>
  <c r="G160" i="23"/>
  <c r="AA159" i="23"/>
  <c r="AB159" i="23" s="1"/>
  <c r="Z159" i="23"/>
  <c r="Y159" i="23"/>
  <c r="X159" i="23"/>
  <c r="U159" i="23"/>
  <c r="V159" i="23" s="1"/>
  <c r="M159" i="23"/>
  <c r="K159" i="23"/>
  <c r="J159" i="23"/>
  <c r="I159" i="23"/>
  <c r="G159" i="23"/>
  <c r="Z158" i="23"/>
  <c r="Y158" i="23"/>
  <c r="X158" i="23"/>
  <c r="U158" i="23"/>
  <c r="V158" i="23" s="1"/>
  <c r="AA158" i="23" s="1"/>
  <c r="AB158" i="23" s="1"/>
  <c r="M158" i="23"/>
  <c r="K158" i="23"/>
  <c r="L162" i="23" s="1"/>
  <c r="J158" i="23"/>
  <c r="I158" i="23"/>
  <c r="G158" i="23"/>
  <c r="Z157" i="23"/>
  <c r="X157" i="23"/>
  <c r="Y157" i="23" s="1"/>
  <c r="V157" i="23"/>
  <c r="AA157" i="23" s="1"/>
  <c r="AB157" i="23" s="1"/>
  <c r="U157" i="23"/>
  <c r="M157" i="23"/>
  <c r="K157" i="23"/>
  <c r="J157" i="23"/>
  <c r="I157" i="23"/>
  <c r="G157" i="23"/>
  <c r="Y156" i="23"/>
  <c r="Z156" i="23" s="1"/>
  <c r="X156" i="23"/>
  <c r="U156" i="23"/>
  <c r="V156" i="23" s="1"/>
  <c r="AA156" i="23" s="1"/>
  <c r="AB156" i="23" s="1"/>
  <c r="M156" i="23"/>
  <c r="K156" i="23"/>
  <c r="L160" i="23" s="1"/>
  <c r="J156" i="23"/>
  <c r="I156" i="23"/>
  <c r="G156" i="23"/>
  <c r="Z155" i="23"/>
  <c r="Y155" i="23"/>
  <c r="X155" i="23"/>
  <c r="U155" i="23"/>
  <c r="V155" i="23" s="1"/>
  <c r="AA155" i="23" s="1"/>
  <c r="AB155" i="23" s="1"/>
  <c r="M155" i="23"/>
  <c r="K155" i="23"/>
  <c r="L159" i="23" s="1"/>
  <c r="J155" i="23"/>
  <c r="I155" i="23"/>
  <c r="G155" i="23"/>
  <c r="Z154" i="23"/>
  <c r="Y154" i="23"/>
  <c r="X154" i="23"/>
  <c r="V154" i="23"/>
  <c r="AA154" i="23" s="1"/>
  <c r="AB154" i="23" s="1"/>
  <c r="U154" i="23"/>
  <c r="M154" i="23"/>
  <c r="K154" i="23"/>
  <c r="L158" i="23" s="1"/>
  <c r="J154" i="23"/>
  <c r="I154" i="23"/>
  <c r="G154" i="23"/>
  <c r="X153" i="23"/>
  <c r="Y153" i="23" s="1"/>
  <c r="Z153" i="23" s="1"/>
  <c r="U153" i="23"/>
  <c r="V153" i="23" s="1"/>
  <c r="AA153" i="23" s="1"/>
  <c r="AB153" i="23" s="1"/>
  <c r="M153" i="23"/>
  <c r="K153" i="23"/>
  <c r="L157" i="23" s="1"/>
  <c r="J153" i="23"/>
  <c r="I153" i="23"/>
  <c r="G153" i="23"/>
  <c r="Y152" i="23"/>
  <c r="Z152" i="23" s="1"/>
  <c r="X152" i="23"/>
  <c r="V152" i="23"/>
  <c r="U152" i="23"/>
  <c r="M152" i="23"/>
  <c r="K152" i="23"/>
  <c r="J152" i="23"/>
  <c r="I152" i="23"/>
  <c r="G152" i="23"/>
  <c r="Y151" i="23"/>
  <c r="Z151" i="23" s="1"/>
  <c r="X151" i="23"/>
  <c r="U151" i="23"/>
  <c r="V151" i="23" s="1"/>
  <c r="M151" i="23"/>
  <c r="K151" i="23"/>
  <c r="J151" i="23"/>
  <c r="I151" i="23"/>
  <c r="G151" i="23"/>
  <c r="Z150" i="23"/>
  <c r="AA150" i="23" s="1"/>
  <c r="AB150" i="23" s="1"/>
  <c r="Y150" i="23"/>
  <c r="X150" i="23"/>
  <c r="V150" i="23"/>
  <c r="U150" i="23"/>
  <c r="M150" i="23"/>
  <c r="K150" i="23"/>
  <c r="J150" i="23"/>
  <c r="I150" i="23"/>
  <c r="G150" i="23"/>
  <c r="Y149" i="23"/>
  <c r="Z149" i="23" s="1"/>
  <c r="X149" i="23"/>
  <c r="V149" i="23"/>
  <c r="U149" i="23"/>
  <c r="M149" i="23"/>
  <c r="K149" i="23"/>
  <c r="J149" i="23"/>
  <c r="I149" i="23"/>
  <c r="G149" i="23"/>
  <c r="AA148" i="23"/>
  <c r="AB148" i="23" s="1"/>
  <c r="Z148" i="23"/>
  <c r="X148" i="23"/>
  <c r="Y148" i="23" s="1"/>
  <c r="V148" i="23"/>
  <c r="U148" i="23"/>
  <c r="M148" i="23"/>
  <c r="K148" i="23"/>
  <c r="J148" i="23"/>
  <c r="I148" i="23"/>
  <c r="G148" i="23"/>
  <c r="Y147" i="23"/>
  <c r="Z147" i="23" s="1"/>
  <c r="AA147" i="23" s="1"/>
  <c r="AB147" i="23" s="1"/>
  <c r="X147" i="23"/>
  <c r="U147" i="23"/>
  <c r="V147" i="23" s="1"/>
  <c r="M147" i="23"/>
  <c r="L147" i="23"/>
  <c r="K147" i="23"/>
  <c r="L149" i="23" s="1"/>
  <c r="J147" i="23"/>
  <c r="I147" i="23"/>
  <c r="G147" i="23"/>
  <c r="Y146" i="23"/>
  <c r="Z146" i="23" s="1"/>
  <c r="X146" i="23"/>
  <c r="U146" i="23"/>
  <c r="V146" i="23" s="1"/>
  <c r="AA146" i="23" s="1"/>
  <c r="AB146" i="23" s="1"/>
  <c r="M146" i="23"/>
  <c r="L146" i="23"/>
  <c r="K146" i="23"/>
  <c r="J146" i="23"/>
  <c r="I146" i="23"/>
  <c r="G146" i="23"/>
  <c r="AB145" i="23"/>
  <c r="Z145" i="23"/>
  <c r="X145" i="23"/>
  <c r="Y145" i="23" s="1"/>
  <c r="V145" i="23"/>
  <c r="AA145" i="23" s="1"/>
  <c r="U145" i="23"/>
  <c r="M145" i="23"/>
  <c r="L145" i="23"/>
  <c r="K145" i="23"/>
  <c r="J145" i="23"/>
  <c r="I145" i="23"/>
  <c r="G145" i="23"/>
  <c r="Y144" i="23"/>
  <c r="Z144" i="23" s="1"/>
  <c r="X144" i="23"/>
  <c r="V144" i="23"/>
  <c r="AA144" i="23" s="1"/>
  <c r="AB144" i="23" s="1"/>
  <c r="U144" i="23"/>
  <c r="M144" i="23"/>
  <c r="K144" i="23"/>
  <c r="J144" i="23"/>
  <c r="I144" i="23"/>
  <c r="G144" i="23"/>
  <c r="Y143" i="23"/>
  <c r="Z143" i="23" s="1"/>
  <c r="X143" i="23"/>
  <c r="U143" i="23"/>
  <c r="V143" i="23" s="1"/>
  <c r="AA143" i="23" s="1"/>
  <c r="AB143" i="23" s="1"/>
  <c r="M143" i="23"/>
  <c r="K143" i="23"/>
  <c r="J143" i="23"/>
  <c r="I143" i="23"/>
  <c r="G143" i="23"/>
  <c r="Y142" i="23"/>
  <c r="Z142" i="23" s="1"/>
  <c r="X142" i="23"/>
  <c r="V142" i="23"/>
  <c r="AA142" i="23" s="1"/>
  <c r="AB142" i="23" s="1"/>
  <c r="U142" i="23"/>
  <c r="M142" i="23"/>
  <c r="L142" i="23"/>
  <c r="K142" i="23"/>
  <c r="J142" i="23"/>
  <c r="I142" i="23"/>
  <c r="G142" i="23"/>
  <c r="Z141" i="23"/>
  <c r="X141" i="23"/>
  <c r="Y141" i="23" s="1"/>
  <c r="U141" i="23"/>
  <c r="V141" i="23" s="1"/>
  <c r="AA141" i="23" s="1"/>
  <c r="AB141" i="23" s="1"/>
  <c r="M141" i="23"/>
  <c r="K141" i="23"/>
  <c r="J141" i="23"/>
  <c r="I141" i="23"/>
  <c r="G141" i="23"/>
  <c r="Y140" i="23"/>
  <c r="Z140" i="23" s="1"/>
  <c r="X140" i="23"/>
  <c r="V140" i="23"/>
  <c r="AA140" i="23" s="1"/>
  <c r="AB140" i="23" s="1"/>
  <c r="U140" i="23"/>
  <c r="M140" i="23"/>
  <c r="K140" i="23"/>
  <c r="J140" i="23"/>
  <c r="I140" i="23"/>
  <c r="G140" i="23"/>
  <c r="X139" i="23"/>
  <c r="Y139" i="23" s="1"/>
  <c r="Z139" i="23" s="1"/>
  <c r="V139" i="23"/>
  <c r="U139" i="23"/>
  <c r="M139" i="23"/>
  <c r="K139" i="23"/>
  <c r="J139" i="23"/>
  <c r="I139" i="23"/>
  <c r="G139" i="23"/>
  <c r="X138" i="23"/>
  <c r="Y138" i="23" s="1"/>
  <c r="Z138" i="23" s="1"/>
  <c r="AA138" i="23" s="1"/>
  <c r="AB138" i="23" s="1"/>
  <c r="V138" i="23"/>
  <c r="U138" i="23"/>
  <c r="M138" i="23"/>
  <c r="K138" i="23"/>
  <c r="J138" i="23"/>
  <c r="I138" i="23"/>
  <c r="G138" i="23"/>
  <c r="Y137" i="23"/>
  <c r="Z137" i="23" s="1"/>
  <c r="AA137" i="23" s="1"/>
  <c r="AB137" i="23" s="1"/>
  <c r="X137" i="23"/>
  <c r="V137" i="23"/>
  <c r="U137" i="23"/>
  <c r="M137" i="23"/>
  <c r="K137" i="23"/>
  <c r="J137" i="23"/>
  <c r="I137" i="23"/>
  <c r="G137" i="23"/>
  <c r="Z136" i="23"/>
  <c r="AA136" i="23" s="1"/>
  <c r="AB136" i="23" s="1"/>
  <c r="Y136" i="23"/>
  <c r="X136" i="23"/>
  <c r="V136" i="23"/>
  <c r="U136" i="23"/>
  <c r="M136" i="23"/>
  <c r="K136" i="23"/>
  <c r="L140" i="23" s="1"/>
  <c r="J136" i="23"/>
  <c r="I136" i="23"/>
  <c r="G136" i="23"/>
  <c r="Z135" i="23"/>
  <c r="Y135" i="23"/>
  <c r="X135" i="23"/>
  <c r="U135" i="23"/>
  <c r="V135" i="23" s="1"/>
  <c r="AA135" i="23" s="1"/>
  <c r="AB135" i="23" s="1"/>
  <c r="M135" i="23"/>
  <c r="K135" i="23"/>
  <c r="J135" i="23"/>
  <c r="I135" i="23"/>
  <c r="G135" i="23"/>
  <c r="Z134" i="23"/>
  <c r="Y134" i="23"/>
  <c r="X134" i="23"/>
  <c r="V134" i="23"/>
  <c r="AA134" i="23" s="1"/>
  <c r="AB134" i="23" s="1"/>
  <c r="U134" i="23"/>
  <c r="M134" i="23"/>
  <c r="K134" i="23"/>
  <c r="J134" i="23"/>
  <c r="I134" i="23"/>
  <c r="G134" i="23"/>
  <c r="X133" i="23"/>
  <c r="Y133" i="23" s="1"/>
  <c r="Z133" i="23" s="1"/>
  <c r="V133" i="23"/>
  <c r="AA133" i="23" s="1"/>
  <c r="AB133" i="23" s="1"/>
  <c r="U133" i="23"/>
  <c r="M133" i="23"/>
  <c r="K133" i="23"/>
  <c r="J133" i="23"/>
  <c r="I133" i="23"/>
  <c r="G133" i="23"/>
  <c r="X132" i="23"/>
  <c r="Y132" i="23" s="1"/>
  <c r="Z132" i="23" s="1"/>
  <c r="V132" i="23"/>
  <c r="U132" i="23"/>
  <c r="M132" i="23"/>
  <c r="K132" i="23"/>
  <c r="L136" i="23" s="1"/>
  <c r="J132" i="23"/>
  <c r="I132" i="23"/>
  <c r="G132" i="23"/>
  <c r="X131" i="23"/>
  <c r="Y131" i="23" s="1"/>
  <c r="Z131" i="23" s="1"/>
  <c r="U131" i="23"/>
  <c r="V131" i="23" s="1"/>
  <c r="M131" i="23"/>
  <c r="K131" i="23"/>
  <c r="L135" i="23" s="1"/>
  <c r="J131" i="23"/>
  <c r="I131" i="23"/>
  <c r="G131" i="23"/>
  <c r="Z130" i="23"/>
  <c r="Y130" i="23"/>
  <c r="X130" i="23"/>
  <c r="V130" i="23"/>
  <c r="U130" i="23"/>
  <c r="M130" i="23"/>
  <c r="K130" i="23"/>
  <c r="J130" i="23"/>
  <c r="I130" i="23"/>
  <c r="G130" i="23"/>
  <c r="X129" i="23"/>
  <c r="Y129" i="23" s="1"/>
  <c r="Z129" i="23" s="1"/>
  <c r="U129" i="23"/>
  <c r="V129" i="23" s="1"/>
  <c r="AA129" i="23" s="1"/>
  <c r="AB129" i="23" s="1"/>
  <c r="M129" i="23"/>
  <c r="K129" i="23"/>
  <c r="L131" i="23" s="1"/>
  <c r="J129" i="23"/>
  <c r="I129" i="23"/>
  <c r="G129" i="23"/>
  <c r="Y128" i="23"/>
  <c r="Z128" i="23" s="1"/>
  <c r="X128" i="23"/>
  <c r="U128" i="23"/>
  <c r="V128" i="23" s="1"/>
  <c r="AA128" i="23" s="1"/>
  <c r="AB128" i="23" s="1"/>
  <c r="M128" i="23"/>
  <c r="K128" i="23"/>
  <c r="J128" i="23"/>
  <c r="I128" i="23"/>
  <c r="G128" i="23"/>
  <c r="X127" i="23"/>
  <c r="Y127" i="23" s="1"/>
  <c r="Z127" i="23" s="1"/>
  <c r="U127" i="23"/>
  <c r="V127" i="23" s="1"/>
  <c r="AA127" i="23" s="1"/>
  <c r="AB127" i="23" s="1"/>
  <c r="M127" i="23"/>
  <c r="K127" i="23"/>
  <c r="J127" i="23"/>
  <c r="I127" i="23"/>
  <c r="G127" i="23"/>
  <c r="Y126" i="23"/>
  <c r="Z126" i="23" s="1"/>
  <c r="X126" i="23"/>
  <c r="U126" i="23"/>
  <c r="V126" i="23" s="1"/>
  <c r="AA126" i="23" s="1"/>
  <c r="AB126" i="23" s="1"/>
  <c r="M126" i="23"/>
  <c r="K126" i="23"/>
  <c r="L130" i="23" s="1"/>
  <c r="J126" i="23"/>
  <c r="I126" i="23"/>
  <c r="G126" i="23"/>
  <c r="X125" i="23"/>
  <c r="Y125" i="23" s="1"/>
  <c r="Z125" i="23" s="1"/>
  <c r="V125" i="23"/>
  <c r="U125" i="23"/>
  <c r="M125" i="23"/>
  <c r="K125" i="23"/>
  <c r="J125" i="23"/>
  <c r="I125" i="23"/>
  <c r="G125" i="23"/>
  <c r="X124" i="23"/>
  <c r="Y124" i="23" s="1"/>
  <c r="Z124" i="23" s="1"/>
  <c r="AA124" i="23" s="1"/>
  <c r="AB124" i="23" s="1"/>
  <c r="V124" i="23"/>
  <c r="U124" i="23"/>
  <c r="M124" i="23"/>
  <c r="K124" i="23"/>
  <c r="J124" i="23"/>
  <c r="I124" i="23"/>
  <c r="G124" i="23"/>
  <c r="Y123" i="23"/>
  <c r="Z123" i="23" s="1"/>
  <c r="AA123" i="23" s="1"/>
  <c r="AB123" i="23" s="1"/>
  <c r="X123" i="23"/>
  <c r="U123" i="23"/>
  <c r="V123" i="23" s="1"/>
  <c r="M123" i="23"/>
  <c r="K123" i="23"/>
  <c r="J123" i="23"/>
  <c r="I123" i="23"/>
  <c r="G123" i="23"/>
  <c r="Z122" i="23"/>
  <c r="Y122" i="23"/>
  <c r="X122" i="23"/>
  <c r="U122" i="23"/>
  <c r="V122" i="23" s="1"/>
  <c r="AA122" i="23" s="1"/>
  <c r="AB122" i="23" s="1"/>
  <c r="M122" i="23"/>
  <c r="K122" i="23"/>
  <c r="J122" i="23"/>
  <c r="I122" i="23"/>
  <c r="G122" i="23"/>
  <c r="X121" i="23"/>
  <c r="Y121" i="23" s="1"/>
  <c r="Z121" i="23" s="1"/>
  <c r="V121" i="23"/>
  <c r="AA121" i="23" s="1"/>
  <c r="AB121" i="23" s="1"/>
  <c r="U121" i="23"/>
  <c r="M121" i="23"/>
  <c r="L121" i="23"/>
  <c r="K121" i="23"/>
  <c r="J121" i="23"/>
  <c r="I121" i="23"/>
  <c r="G121" i="23"/>
  <c r="X120" i="23"/>
  <c r="Y120" i="23" s="1"/>
  <c r="Z120" i="23" s="1"/>
  <c r="V120" i="23"/>
  <c r="U120" i="23"/>
  <c r="M120" i="23"/>
  <c r="K120" i="23"/>
  <c r="J120" i="23"/>
  <c r="I120" i="23"/>
  <c r="G120" i="23"/>
  <c r="X119" i="23"/>
  <c r="Y119" i="23" s="1"/>
  <c r="Z119" i="23" s="1"/>
  <c r="U119" i="23"/>
  <c r="V119" i="23" s="1"/>
  <c r="M119" i="23"/>
  <c r="K119" i="23"/>
  <c r="L123" i="23" s="1"/>
  <c r="J119" i="23"/>
  <c r="I119" i="23"/>
  <c r="G119" i="23"/>
  <c r="Y118" i="23"/>
  <c r="Z118" i="23" s="1"/>
  <c r="X118" i="23"/>
  <c r="V118" i="23"/>
  <c r="U118" i="23"/>
  <c r="M118" i="23"/>
  <c r="K118" i="23"/>
  <c r="J118" i="23"/>
  <c r="I118" i="23"/>
  <c r="G118" i="23"/>
  <c r="AA117" i="23"/>
  <c r="AB117" i="23" s="1"/>
  <c r="Z117" i="23"/>
  <c r="X117" i="23"/>
  <c r="Y117" i="23" s="1"/>
  <c r="U117" i="23"/>
  <c r="V117" i="23" s="1"/>
  <c r="M117" i="23"/>
  <c r="L117" i="23"/>
  <c r="K117" i="23"/>
  <c r="L119" i="23" s="1"/>
  <c r="J117" i="23"/>
  <c r="I117" i="23"/>
  <c r="G117" i="23"/>
  <c r="Y116" i="23"/>
  <c r="Z116" i="23" s="1"/>
  <c r="X116" i="23"/>
  <c r="U116" i="23"/>
  <c r="V116" i="23" s="1"/>
  <c r="M116" i="23"/>
  <c r="L116" i="23"/>
  <c r="K116" i="23"/>
  <c r="J116" i="23"/>
  <c r="I116" i="23"/>
  <c r="G116" i="23"/>
  <c r="X115" i="23"/>
  <c r="Y115" i="23" s="1"/>
  <c r="Z115" i="23" s="1"/>
  <c r="V115" i="23"/>
  <c r="AA115" i="23" s="1"/>
  <c r="AB115" i="23" s="1"/>
  <c r="U115" i="23"/>
  <c r="M115" i="23"/>
  <c r="K115" i="23"/>
  <c r="J115" i="23"/>
  <c r="I115" i="23"/>
  <c r="G115" i="23"/>
  <c r="X114" i="23"/>
  <c r="Y114" i="23" s="1"/>
  <c r="Z114" i="23" s="1"/>
  <c r="U114" i="23"/>
  <c r="V114" i="23" s="1"/>
  <c r="AA114" i="23" s="1"/>
  <c r="AB114" i="23" s="1"/>
  <c r="M114" i="23"/>
  <c r="K114" i="23"/>
  <c r="J114" i="23"/>
  <c r="I114" i="23"/>
  <c r="G114" i="23"/>
  <c r="X113" i="23"/>
  <c r="Y113" i="23" s="1"/>
  <c r="Z113" i="23" s="1"/>
  <c r="V113" i="23"/>
  <c r="U113" i="23"/>
  <c r="M113" i="23"/>
  <c r="L113" i="23"/>
  <c r="K113" i="23"/>
  <c r="J113" i="23"/>
  <c r="I113" i="23"/>
  <c r="G113" i="23"/>
  <c r="X112" i="23"/>
  <c r="Y112" i="23" s="1"/>
  <c r="Z112" i="23" s="1"/>
  <c r="AA112" i="23" s="1"/>
  <c r="AB112" i="23" s="1"/>
  <c r="V112" i="23"/>
  <c r="U112" i="23"/>
  <c r="M112" i="23"/>
  <c r="L112" i="23"/>
  <c r="K112" i="23"/>
  <c r="L115" i="23" s="1"/>
  <c r="J112" i="23"/>
  <c r="I112" i="23"/>
  <c r="G112" i="23"/>
  <c r="Y111" i="23"/>
  <c r="Z111" i="23" s="1"/>
  <c r="AA111" i="23" s="1"/>
  <c r="AB111" i="23" s="1"/>
  <c r="X111" i="23"/>
  <c r="U111" i="23"/>
  <c r="V111" i="23" s="1"/>
  <c r="M111" i="23"/>
  <c r="L111" i="23"/>
  <c r="K111" i="23"/>
  <c r="J111" i="23"/>
  <c r="I111" i="23"/>
  <c r="G111" i="23"/>
  <c r="Z110" i="23"/>
  <c r="Y110" i="23"/>
  <c r="X110" i="23"/>
  <c r="U110" i="23"/>
  <c r="V110" i="23" s="1"/>
  <c r="AA110" i="23" s="1"/>
  <c r="AB110" i="23" s="1"/>
  <c r="M110" i="23"/>
  <c r="K110" i="23"/>
  <c r="L114" i="23" s="1"/>
  <c r="J110" i="23"/>
  <c r="I110" i="23"/>
  <c r="G110" i="23"/>
  <c r="X109" i="23"/>
  <c r="Y109" i="23" s="1"/>
  <c r="Z109" i="23" s="1"/>
  <c r="U109" i="23"/>
  <c r="V109" i="23" s="1"/>
  <c r="AA109" i="23" s="1"/>
  <c r="AB109" i="23" s="1"/>
  <c r="M109" i="23"/>
  <c r="L109" i="23"/>
  <c r="K109" i="23"/>
  <c r="J109" i="23"/>
  <c r="I109" i="23"/>
  <c r="G109" i="23"/>
  <c r="X108" i="23"/>
  <c r="Y108" i="23" s="1"/>
  <c r="Z108" i="23" s="1"/>
  <c r="V108" i="23"/>
  <c r="U108" i="23"/>
  <c r="M108" i="23"/>
  <c r="K108" i="23"/>
  <c r="J108" i="23"/>
  <c r="I108" i="23"/>
  <c r="G108" i="23"/>
  <c r="X107" i="23"/>
  <c r="Y107" i="23" s="1"/>
  <c r="Z107" i="23" s="1"/>
  <c r="U107" i="23"/>
  <c r="V107" i="23" s="1"/>
  <c r="M107" i="23"/>
  <c r="K107" i="23"/>
  <c r="J107" i="23"/>
  <c r="I107" i="23"/>
  <c r="G107" i="23"/>
  <c r="AA106" i="23"/>
  <c r="AB106" i="23" s="1"/>
  <c r="Y106" i="23"/>
  <c r="Z106" i="23" s="1"/>
  <c r="X106" i="23"/>
  <c r="V106" i="23"/>
  <c r="U106" i="23"/>
  <c r="M106" i="23"/>
  <c r="K106" i="23"/>
  <c r="J106" i="23"/>
  <c r="I106" i="23"/>
  <c r="G106" i="23"/>
  <c r="Z105" i="23"/>
  <c r="X105" i="23"/>
  <c r="Y105" i="23" s="1"/>
  <c r="U105" i="23"/>
  <c r="V105" i="23" s="1"/>
  <c r="AA105" i="23" s="1"/>
  <c r="AB105" i="23" s="1"/>
  <c r="M105" i="23"/>
  <c r="L105" i="23"/>
  <c r="K105" i="23"/>
  <c r="L107" i="23" s="1"/>
  <c r="J105" i="23"/>
  <c r="I105" i="23"/>
  <c r="G105" i="23"/>
  <c r="Y104" i="23"/>
  <c r="Z104" i="23" s="1"/>
  <c r="X104" i="23"/>
  <c r="U104" i="23"/>
  <c r="V104" i="23" s="1"/>
  <c r="AA104" i="23" s="1"/>
  <c r="AB104" i="23" s="1"/>
  <c r="M104" i="23"/>
  <c r="L104" i="23"/>
  <c r="K104" i="23"/>
  <c r="J104" i="23"/>
  <c r="I104" i="23"/>
  <c r="G104" i="23"/>
  <c r="Z103" i="23"/>
  <c r="X103" i="23"/>
  <c r="Y103" i="23" s="1"/>
  <c r="V103" i="23"/>
  <c r="U103" i="23"/>
  <c r="M103" i="23"/>
  <c r="K103" i="23"/>
  <c r="J103" i="23"/>
  <c r="I103" i="23"/>
  <c r="G103" i="23"/>
  <c r="X102" i="23"/>
  <c r="Y102" i="23" s="1"/>
  <c r="Z102" i="23" s="1"/>
  <c r="V102" i="23"/>
  <c r="AA102" i="23" s="1"/>
  <c r="AB102" i="23" s="1"/>
  <c r="U102" i="23"/>
  <c r="M102" i="23"/>
  <c r="K102" i="23"/>
  <c r="L106" i="23" s="1"/>
  <c r="J102" i="23"/>
  <c r="I102" i="23"/>
  <c r="G102" i="23"/>
  <c r="Y101" i="23"/>
  <c r="Z101" i="23" s="1"/>
  <c r="X101" i="23"/>
  <c r="U101" i="23"/>
  <c r="V101" i="23" s="1"/>
  <c r="AA101" i="23" s="1"/>
  <c r="AB101" i="23" s="1"/>
  <c r="M101" i="23"/>
  <c r="L101" i="23"/>
  <c r="K101" i="23"/>
  <c r="J101" i="23"/>
  <c r="I101" i="23"/>
  <c r="G101" i="23"/>
  <c r="Y100" i="23"/>
  <c r="Z100" i="23" s="1"/>
  <c r="X100" i="23"/>
  <c r="V100" i="23"/>
  <c r="U100" i="23"/>
  <c r="M100" i="23"/>
  <c r="K100" i="23"/>
  <c r="L103" i="23" s="1"/>
  <c r="J100" i="23"/>
  <c r="I100" i="23"/>
  <c r="G100" i="23"/>
  <c r="X99" i="23"/>
  <c r="Y99" i="23" s="1"/>
  <c r="Z99" i="23" s="1"/>
  <c r="U99" i="23"/>
  <c r="V99" i="23" s="1"/>
  <c r="M99" i="23"/>
  <c r="K99" i="23"/>
  <c r="J99" i="23"/>
  <c r="I99" i="23"/>
  <c r="G99" i="23"/>
  <c r="Z98" i="23"/>
  <c r="Y98" i="23"/>
  <c r="X98" i="23"/>
  <c r="V98" i="23"/>
  <c r="AA98" i="23" s="1"/>
  <c r="AB98" i="23" s="1"/>
  <c r="U98" i="23"/>
  <c r="M98" i="23"/>
  <c r="K98" i="23"/>
  <c r="L102" i="23" s="1"/>
  <c r="J98" i="23"/>
  <c r="I98" i="23"/>
  <c r="G98" i="23"/>
  <c r="Z97" i="23"/>
  <c r="X97" i="23"/>
  <c r="Y97" i="23" s="1"/>
  <c r="V97" i="23"/>
  <c r="AA97" i="23" s="1"/>
  <c r="AB97" i="23" s="1"/>
  <c r="U97" i="23"/>
  <c r="M97" i="23"/>
  <c r="K97" i="23"/>
  <c r="J97" i="23"/>
  <c r="I97" i="23"/>
  <c r="G97" i="23"/>
  <c r="Y96" i="23"/>
  <c r="Z96" i="23" s="1"/>
  <c r="X96" i="23"/>
  <c r="V96" i="23"/>
  <c r="U96" i="23"/>
  <c r="M96" i="23"/>
  <c r="K96" i="23"/>
  <c r="L100" i="23" s="1"/>
  <c r="J96" i="23"/>
  <c r="I96" i="23"/>
  <c r="G96" i="23"/>
  <c r="X95" i="23"/>
  <c r="Y95" i="23" s="1"/>
  <c r="Z95" i="23" s="1"/>
  <c r="U95" i="23"/>
  <c r="V95" i="23" s="1"/>
  <c r="M95" i="23"/>
  <c r="K95" i="23"/>
  <c r="J95" i="23"/>
  <c r="I95" i="23"/>
  <c r="G95" i="23"/>
  <c r="Z94" i="23"/>
  <c r="Y94" i="23"/>
  <c r="X94" i="23"/>
  <c r="V94" i="23"/>
  <c r="AA94" i="23" s="1"/>
  <c r="AB94" i="23" s="1"/>
  <c r="U94" i="23"/>
  <c r="M94" i="23"/>
  <c r="K94" i="23"/>
  <c r="J94" i="23"/>
  <c r="I94" i="23"/>
  <c r="G94" i="23"/>
  <c r="X93" i="23"/>
  <c r="Y93" i="23" s="1"/>
  <c r="Z93" i="23" s="1"/>
  <c r="U93" i="23"/>
  <c r="V93" i="23" s="1"/>
  <c r="AA93" i="23" s="1"/>
  <c r="AB93" i="23" s="1"/>
  <c r="M93" i="23"/>
  <c r="K93" i="23"/>
  <c r="L97" i="23" s="1"/>
  <c r="J93" i="23"/>
  <c r="I93" i="23"/>
  <c r="G93" i="23"/>
  <c r="Y92" i="23"/>
  <c r="Z92" i="23" s="1"/>
  <c r="X92" i="23"/>
  <c r="U92" i="23"/>
  <c r="V92" i="23" s="1"/>
  <c r="AA92" i="23" s="1"/>
  <c r="AB92" i="23" s="1"/>
  <c r="M92" i="23"/>
  <c r="K92" i="23"/>
  <c r="J92" i="23"/>
  <c r="I92" i="23"/>
  <c r="G92" i="23"/>
  <c r="X91" i="23"/>
  <c r="Y91" i="23" s="1"/>
  <c r="Z91" i="23" s="1"/>
  <c r="U91" i="23"/>
  <c r="V91" i="23" s="1"/>
  <c r="AA91" i="23" s="1"/>
  <c r="AB91" i="23" s="1"/>
  <c r="M91" i="23"/>
  <c r="K91" i="23"/>
  <c r="J91" i="23"/>
  <c r="I91" i="23"/>
  <c r="G91" i="23"/>
  <c r="Y90" i="23"/>
  <c r="Z90" i="23" s="1"/>
  <c r="X90" i="23"/>
  <c r="V90" i="23"/>
  <c r="AA90" i="23" s="1"/>
  <c r="AB90" i="23" s="1"/>
  <c r="U90" i="23"/>
  <c r="M90" i="23"/>
  <c r="K90" i="23"/>
  <c r="J90" i="23"/>
  <c r="I90" i="23"/>
  <c r="G90" i="23"/>
  <c r="X89" i="23"/>
  <c r="Y89" i="23" s="1"/>
  <c r="Z89" i="23" s="1"/>
  <c r="U89" i="23"/>
  <c r="V89" i="23" s="1"/>
  <c r="M89" i="23"/>
  <c r="K89" i="23"/>
  <c r="L92" i="23" s="1"/>
  <c r="J89" i="23"/>
  <c r="I89" i="23"/>
  <c r="G89" i="23"/>
  <c r="X88" i="23"/>
  <c r="Y88" i="23" s="1"/>
  <c r="Z88" i="23" s="1"/>
  <c r="V88" i="23"/>
  <c r="U88" i="23"/>
  <c r="M88" i="23"/>
  <c r="K88" i="23"/>
  <c r="J88" i="23"/>
  <c r="I88" i="23"/>
  <c r="G88" i="23"/>
  <c r="Y87" i="23"/>
  <c r="Z87" i="23" s="1"/>
  <c r="X87" i="23"/>
  <c r="U87" i="23"/>
  <c r="V87" i="23" s="1"/>
  <c r="M87" i="23"/>
  <c r="K87" i="23"/>
  <c r="J87" i="23"/>
  <c r="I87" i="23"/>
  <c r="G87" i="23"/>
  <c r="Y86" i="23"/>
  <c r="Z86" i="23" s="1"/>
  <c r="X86" i="23"/>
  <c r="V86" i="23"/>
  <c r="U86" i="23"/>
  <c r="M86" i="23"/>
  <c r="K86" i="23"/>
  <c r="J86" i="23"/>
  <c r="I86" i="23"/>
  <c r="G86" i="23"/>
  <c r="X85" i="23"/>
  <c r="Y85" i="23" s="1"/>
  <c r="Z85" i="23" s="1"/>
  <c r="U85" i="23"/>
  <c r="V85" i="23" s="1"/>
  <c r="AA85" i="23" s="1"/>
  <c r="AB85" i="23" s="1"/>
  <c r="M85" i="23"/>
  <c r="K85" i="23"/>
  <c r="J85" i="23"/>
  <c r="I85" i="23"/>
  <c r="G85" i="23"/>
  <c r="X84" i="23"/>
  <c r="Y84" i="23" s="1"/>
  <c r="Z84" i="23" s="1"/>
  <c r="V84" i="23"/>
  <c r="AA84" i="23" s="1"/>
  <c r="AB84" i="23" s="1"/>
  <c r="U84" i="23"/>
  <c r="M84" i="23"/>
  <c r="K84" i="23"/>
  <c r="L88" i="23" s="1"/>
  <c r="J84" i="23"/>
  <c r="I84" i="23"/>
  <c r="G84" i="23"/>
  <c r="Y83" i="23"/>
  <c r="Z83" i="23" s="1"/>
  <c r="X83" i="23"/>
  <c r="U83" i="23"/>
  <c r="V83" i="23" s="1"/>
  <c r="M83" i="23"/>
  <c r="L83" i="23"/>
  <c r="K83" i="23"/>
  <c r="J83" i="23"/>
  <c r="X82" i="23"/>
  <c r="Y82" i="23" s="1"/>
  <c r="Z82" i="23" s="1"/>
  <c r="V82" i="23"/>
  <c r="U82" i="23"/>
  <c r="M82" i="23"/>
  <c r="K82" i="23"/>
  <c r="J82" i="23"/>
  <c r="H82" i="23"/>
  <c r="F82" i="23"/>
  <c r="X81" i="23"/>
  <c r="Y81" i="23" s="1"/>
  <c r="Z81" i="23" s="1"/>
  <c r="U81" i="23"/>
  <c r="V81" i="23" s="1"/>
  <c r="AA81" i="23" s="1"/>
  <c r="AB81" i="23" s="1"/>
  <c r="M81" i="23"/>
  <c r="K81" i="23"/>
  <c r="L85" i="23" s="1"/>
  <c r="J81" i="23"/>
  <c r="H81" i="23"/>
  <c r="F81" i="23"/>
  <c r="Y80" i="23"/>
  <c r="Z80" i="23" s="1"/>
  <c r="X80" i="23"/>
  <c r="V80" i="23"/>
  <c r="AA80" i="23" s="1"/>
  <c r="AB80" i="23" s="1"/>
  <c r="U80" i="23"/>
  <c r="M80" i="23"/>
  <c r="K80" i="23"/>
  <c r="J80" i="23"/>
  <c r="H80" i="23"/>
  <c r="F80" i="23"/>
  <c r="Z79" i="23"/>
  <c r="X79" i="23"/>
  <c r="Y79" i="23" s="1"/>
  <c r="U79" i="23"/>
  <c r="V79" i="23" s="1"/>
  <c r="M79" i="23"/>
  <c r="K79" i="23"/>
  <c r="J79" i="23"/>
  <c r="H79" i="23"/>
  <c r="F79" i="23"/>
  <c r="Y78" i="23"/>
  <c r="Z78" i="23" s="1"/>
  <c r="X78" i="23"/>
  <c r="U78" i="23"/>
  <c r="V78" i="23" s="1"/>
  <c r="AA78" i="23" s="1"/>
  <c r="AB78" i="23" s="1"/>
  <c r="M78" i="23"/>
  <c r="K78" i="23"/>
  <c r="J78" i="23"/>
  <c r="H78" i="23"/>
  <c r="F78" i="23"/>
  <c r="X77" i="23"/>
  <c r="Y77" i="23" s="1"/>
  <c r="Z77" i="23" s="1"/>
  <c r="V77" i="23"/>
  <c r="AA77" i="23" s="1"/>
  <c r="AB77" i="23" s="1"/>
  <c r="U77" i="23"/>
  <c r="M77" i="23"/>
  <c r="K77" i="23"/>
  <c r="J77" i="23"/>
  <c r="H77" i="23"/>
  <c r="F77" i="23"/>
  <c r="Y76" i="23"/>
  <c r="Z76" i="23" s="1"/>
  <c r="X76" i="23"/>
  <c r="U76" i="23"/>
  <c r="V76" i="23" s="1"/>
  <c r="AA76" i="23" s="1"/>
  <c r="AB76" i="23" s="1"/>
  <c r="M76" i="23"/>
  <c r="K76" i="23"/>
  <c r="L80" i="23" s="1"/>
  <c r="J76" i="23"/>
  <c r="H76" i="23"/>
  <c r="F76" i="23"/>
  <c r="X75" i="23"/>
  <c r="Y75" i="23" s="1"/>
  <c r="Z75" i="23" s="1"/>
  <c r="U75" i="23"/>
  <c r="V75" i="23" s="1"/>
  <c r="M75" i="23"/>
  <c r="K75" i="23"/>
  <c r="J75" i="23"/>
  <c r="H75" i="23"/>
  <c r="F75" i="23"/>
  <c r="X74" i="23"/>
  <c r="Y74" i="23" s="1"/>
  <c r="Z74" i="23" s="1"/>
  <c r="AA74" i="23" s="1"/>
  <c r="AB74" i="23" s="1"/>
  <c r="V74" i="23"/>
  <c r="U74" i="23"/>
  <c r="M74" i="23"/>
  <c r="K74" i="23"/>
  <c r="L78" i="23" s="1"/>
  <c r="J74" i="23"/>
  <c r="H74" i="23"/>
  <c r="F74" i="23"/>
  <c r="Y73" i="23"/>
  <c r="Z73" i="23" s="1"/>
  <c r="AA73" i="23" s="1"/>
  <c r="AB73" i="23" s="1"/>
  <c r="X73" i="23"/>
  <c r="U73" i="23"/>
  <c r="V73" i="23" s="1"/>
  <c r="M73" i="23"/>
  <c r="K73" i="23"/>
  <c r="J73" i="23"/>
  <c r="H73" i="23"/>
  <c r="F73" i="23"/>
  <c r="Y72" i="23"/>
  <c r="Z72" i="23" s="1"/>
  <c r="X72" i="23"/>
  <c r="U72" i="23"/>
  <c r="V72" i="23" s="1"/>
  <c r="M72" i="23"/>
  <c r="K72" i="23"/>
  <c r="J72" i="23"/>
  <c r="H72" i="23"/>
  <c r="F72" i="23"/>
  <c r="X71" i="23"/>
  <c r="Y71" i="23" s="1"/>
  <c r="Z71" i="23" s="1"/>
  <c r="U71" i="23"/>
  <c r="V71" i="23" s="1"/>
  <c r="AA71" i="23" s="1"/>
  <c r="AB71" i="23" s="1"/>
  <c r="M71" i="23"/>
  <c r="K71" i="23"/>
  <c r="J71" i="23"/>
  <c r="H71" i="23"/>
  <c r="F71" i="23"/>
  <c r="X70" i="23"/>
  <c r="Y70" i="23" s="1"/>
  <c r="Z70" i="23" s="1"/>
  <c r="AA70" i="23" s="1"/>
  <c r="AB70" i="23" s="1"/>
  <c r="V70" i="23"/>
  <c r="U70" i="23"/>
  <c r="M70" i="23"/>
  <c r="K70" i="23"/>
  <c r="J70" i="23"/>
  <c r="H70" i="23"/>
  <c r="F70" i="23"/>
  <c r="Y69" i="23"/>
  <c r="Z69" i="23" s="1"/>
  <c r="X69" i="23"/>
  <c r="U69" i="23"/>
  <c r="V69" i="23" s="1"/>
  <c r="M69" i="23"/>
  <c r="K69" i="23"/>
  <c r="J69" i="23"/>
  <c r="H69" i="23"/>
  <c r="F69" i="23"/>
  <c r="Z68" i="23"/>
  <c r="Y68" i="23"/>
  <c r="X68" i="23"/>
  <c r="V68" i="23"/>
  <c r="AA68" i="23" s="1"/>
  <c r="AB68" i="23" s="1"/>
  <c r="U68" i="23"/>
  <c r="M68" i="23"/>
  <c r="K68" i="23"/>
  <c r="L72" i="23" s="1"/>
  <c r="J68" i="23"/>
  <c r="H68" i="23"/>
  <c r="F68" i="23"/>
  <c r="X67" i="23"/>
  <c r="Y67" i="23" s="1"/>
  <c r="Z67" i="23" s="1"/>
  <c r="U67" i="23"/>
  <c r="V67" i="23" s="1"/>
  <c r="M67" i="23"/>
  <c r="K67" i="23"/>
  <c r="J67" i="23"/>
  <c r="H67" i="23"/>
  <c r="F67" i="23"/>
  <c r="X66" i="23"/>
  <c r="Y66" i="23" s="1"/>
  <c r="Z66" i="23" s="1"/>
  <c r="U66" i="23"/>
  <c r="V66" i="23" s="1"/>
  <c r="AA66" i="23" s="1"/>
  <c r="AB66" i="23" s="1"/>
  <c r="M66" i="23"/>
  <c r="K66" i="23"/>
  <c r="J66" i="23"/>
  <c r="H66" i="23"/>
  <c r="F66" i="23"/>
  <c r="X65" i="23"/>
  <c r="Y65" i="23" s="1"/>
  <c r="Z65" i="23" s="1"/>
  <c r="U65" i="23"/>
  <c r="V65" i="23" s="1"/>
  <c r="AA65" i="23" s="1"/>
  <c r="AB65" i="23" s="1"/>
  <c r="M65" i="23"/>
  <c r="K65" i="23"/>
  <c r="J65" i="23"/>
  <c r="H65" i="23"/>
  <c r="F65" i="23"/>
  <c r="X64" i="23"/>
  <c r="Y64" i="23" s="1"/>
  <c r="Z64" i="23" s="1"/>
  <c r="U64" i="23"/>
  <c r="V64" i="23" s="1"/>
  <c r="AA64" i="23" s="1"/>
  <c r="AB64" i="23" s="1"/>
  <c r="M64" i="23"/>
  <c r="K64" i="23"/>
  <c r="J64" i="23"/>
  <c r="H64" i="23"/>
  <c r="F64" i="23"/>
  <c r="Y63" i="23"/>
  <c r="Z63" i="23" s="1"/>
  <c r="X63" i="23"/>
  <c r="V63" i="23"/>
  <c r="U63" i="23"/>
  <c r="M63" i="23"/>
  <c r="K63" i="23"/>
  <c r="J63" i="23"/>
  <c r="H63" i="23"/>
  <c r="F63" i="23"/>
  <c r="X62" i="23"/>
  <c r="Y62" i="23" s="1"/>
  <c r="Z62" i="23" s="1"/>
  <c r="U62" i="23"/>
  <c r="V62" i="23" s="1"/>
  <c r="AA62" i="23" s="1"/>
  <c r="AB62" i="23" s="1"/>
  <c r="M62" i="23"/>
  <c r="K62" i="23"/>
  <c r="L66" i="23" s="1"/>
  <c r="J62" i="23"/>
  <c r="H62" i="23"/>
  <c r="F62" i="23"/>
  <c r="Y61" i="23"/>
  <c r="Z61" i="23" s="1"/>
  <c r="X61" i="23"/>
  <c r="U61" i="23"/>
  <c r="V61" i="23" s="1"/>
  <c r="AA61" i="23" s="1"/>
  <c r="AB61" i="23" s="1"/>
  <c r="M61" i="23"/>
  <c r="K61" i="23"/>
  <c r="J61" i="23"/>
  <c r="H61" i="23"/>
  <c r="F61" i="23"/>
  <c r="X60" i="23"/>
  <c r="Y60" i="23" s="1"/>
  <c r="Z60" i="23" s="1"/>
  <c r="V60" i="23"/>
  <c r="AA60" i="23" s="1"/>
  <c r="AB60" i="23" s="1"/>
  <c r="U60" i="23"/>
  <c r="M60" i="23"/>
  <c r="L60" i="23"/>
  <c r="K60" i="23"/>
  <c r="J60" i="23"/>
  <c r="H60" i="23"/>
  <c r="F60" i="23"/>
  <c r="X59" i="23"/>
  <c r="Y59" i="23" s="1"/>
  <c r="Z59" i="23" s="1"/>
  <c r="U59" i="23"/>
  <c r="V59" i="23" s="1"/>
  <c r="AA59" i="23" s="1"/>
  <c r="AB59" i="23" s="1"/>
  <c r="M59" i="23"/>
  <c r="K59" i="23"/>
  <c r="J59" i="23"/>
  <c r="H59" i="23"/>
  <c r="F59" i="23"/>
  <c r="Y58" i="23"/>
  <c r="Z58" i="23" s="1"/>
  <c r="X58" i="23"/>
  <c r="V58" i="23"/>
  <c r="U58" i="23"/>
  <c r="M58" i="23"/>
  <c r="K58" i="23"/>
  <c r="J58" i="23"/>
  <c r="H58" i="23"/>
  <c r="F58" i="23"/>
  <c r="Z57" i="23"/>
  <c r="X57" i="23"/>
  <c r="Y57" i="23" s="1"/>
  <c r="V57" i="23"/>
  <c r="U57" i="23"/>
  <c r="M57" i="23"/>
  <c r="K57" i="23"/>
  <c r="J57" i="23"/>
  <c r="H57" i="23"/>
  <c r="F57" i="23"/>
  <c r="Y56" i="23"/>
  <c r="Z56" i="23" s="1"/>
  <c r="X56" i="23"/>
  <c r="U56" i="23"/>
  <c r="V56" i="23" s="1"/>
  <c r="AA56" i="23" s="1"/>
  <c r="AB56" i="23" s="1"/>
  <c r="M56" i="23"/>
  <c r="K56" i="23"/>
  <c r="J56" i="23"/>
  <c r="H56" i="23"/>
  <c r="F56" i="23"/>
  <c r="Y55" i="23"/>
  <c r="Z55" i="23" s="1"/>
  <c r="X55" i="23"/>
  <c r="V55" i="23"/>
  <c r="U55" i="23"/>
  <c r="M55" i="23"/>
  <c r="K55" i="23"/>
  <c r="L59" i="23" s="1"/>
  <c r="J55" i="23"/>
  <c r="H55" i="23"/>
  <c r="F55" i="23"/>
  <c r="X54" i="23"/>
  <c r="Y54" i="23" s="1"/>
  <c r="Z54" i="23" s="1"/>
  <c r="U54" i="23"/>
  <c r="V54" i="23" s="1"/>
  <c r="AA54" i="23" s="1"/>
  <c r="AB54" i="23" s="1"/>
  <c r="M54" i="23"/>
  <c r="K54" i="23"/>
  <c r="J54" i="23"/>
  <c r="H54" i="23"/>
  <c r="F54" i="23"/>
  <c r="AA53" i="23"/>
  <c r="AB53" i="23" s="1"/>
  <c r="Y53" i="23"/>
  <c r="Z53" i="23" s="1"/>
  <c r="X53" i="23"/>
  <c r="V53" i="23"/>
  <c r="U53" i="23"/>
  <c r="M53" i="23"/>
  <c r="K53" i="23"/>
  <c r="J53" i="23"/>
  <c r="H53" i="23"/>
  <c r="F53" i="23"/>
  <c r="AB52" i="23"/>
  <c r="X52" i="23"/>
  <c r="Y52" i="23" s="1"/>
  <c r="Z52" i="23" s="1"/>
  <c r="U52" i="23"/>
  <c r="V52" i="23" s="1"/>
  <c r="AA52" i="23" s="1"/>
  <c r="M52" i="23"/>
  <c r="K52" i="23"/>
  <c r="J52" i="23"/>
  <c r="H52" i="23"/>
  <c r="F52" i="23"/>
  <c r="Y51" i="23"/>
  <c r="Z51" i="23" s="1"/>
  <c r="X51" i="23"/>
  <c r="V51" i="23"/>
  <c r="U51" i="23"/>
  <c r="M51" i="23"/>
  <c r="K51" i="23"/>
  <c r="J51" i="23"/>
  <c r="H51" i="23"/>
  <c r="F51" i="23"/>
  <c r="X50" i="23"/>
  <c r="Y50" i="23" s="1"/>
  <c r="Z50" i="23" s="1"/>
  <c r="U50" i="23"/>
  <c r="V50" i="23" s="1"/>
  <c r="AA50" i="23" s="1"/>
  <c r="AB50" i="23" s="1"/>
  <c r="M50" i="23"/>
  <c r="K50" i="23"/>
  <c r="L54" i="23" s="1"/>
  <c r="J50" i="23"/>
  <c r="H50" i="23"/>
  <c r="F50" i="23"/>
  <c r="Y49" i="23"/>
  <c r="Z49" i="23" s="1"/>
  <c r="X49" i="23"/>
  <c r="U49" i="23"/>
  <c r="V49" i="23" s="1"/>
  <c r="AA49" i="23" s="1"/>
  <c r="AB49" i="23" s="1"/>
  <c r="M49" i="23"/>
  <c r="K49" i="23"/>
  <c r="J49" i="23"/>
  <c r="H49" i="23"/>
  <c r="F49" i="23"/>
  <c r="X48" i="23"/>
  <c r="Y48" i="23" s="1"/>
  <c r="Z48" i="23" s="1"/>
  <c r="V48" i="23"/>
  <c r="AA48" i="23" s="1"/>
  <c r="AB48" i="23" s="1"/>
  <c r="U48" i="23"/>
  <c r="M48" i="23"/>
  <c r="L48" i="23"/>
  <c r="K48" i="23"/>
  <c r="J48" i="23"/>
  <c r="H48" i="23"/>
  <c r="F48" i="23"/>
  <c r="X47" i="23"/>
  <c r="Y47" i="23" s="1"/>
  <c r="Z47" i="23" s="1"/>
  <c r="U47" i="23"/>
  <c r="V47" i="23" s="1"/>
  <c r="AA47" i="23" s="1"/>
  <c r="AB47" i="23" s="1"/>
  <c r="M47" i="23"/>
  <c r="K47" i="23"/>
  <c r="J47" i="23"/>
  <c r="H47" i="23"/>
  <c r="F47" i="23"/>
  <c r="Y46" i="23"/>
  <c r="Z46" i="23" s="1"/>
  <c r="X46" i="23"/>
  <c r="V46" i="23"/>
  <c r="U46" i="23"/>
  <c r="M46" i="23"/>
  <c r="K46" i="23"/>
  <c r="J46" i="23"/>
  <c r="H46" i="23"/>
  <c r="F46" i="23"/>
  <c r="X45" i="23"/>
  <c r="Y45" i="23" s="1"/>
  <c r="Z45" i="23" s="1"/>
  <c r="V45" i="23"/>
  <c r="U45" i="23"/>
  <c r="M45" i="23"/>
  <c r="K45" i="23"/>
  <c r="J45" i="23"/>
  <c r="H45" i="23"/>
  <c r="F45" i="23"/>
  <c r="Y44" i="23"/>
  <c r="Z44" i="23" s="1"/>
  <c r="X44" i="23"/>
  <c r="U44" i="23"/>
  <c r="V44" i="23" s="1"/>
  <c r="AA44" i="23" s="1"/>
  <c r="AB44" i="23" s="1"/>
  <c r="M44" i="23"/>
  <c r="K44" i="23"/>
  <c r="J44" i="23"/>
  <c r="H44" i="23"/>
  <c r="F44" i="23"/>
  <c r="Y43" i="23"/>
  <c r="Z43" i="23" s="1"/>
  <c r="X43" i="23"/>
  <c r="V43" i="23"/>
  <c r="U43" i="23"/>
  <c r="M43" i="23"/>
  <c r="K43" i="23"/>
  <c r="L47" i="23" s="1"/>
  <c r="J43" i="23"/>
  <c r="H43" i="23"/>
  <c r="F43" i="23"/>
  <c r="X42" i="23"/>
  <c r="Y42" i="23" s="1"/>
  <c r="Z42" i="23" s="1"/>
  <c r="U42" i="23"/>
  <c r="V42" i="23" s="1"/>
  <c r="AA42" i="23" s="1"/>
  <c r="AB42" i="23" s="1"/>
  <c r="M42" i="23"/>
  <c r="K42" i="23"/>
  <c r="J42" i="23"/>
  <c r="H42" i="23"/>
  <c r="F42" i="23"/>
  <c r="AA41" i="23"/>
  <c r="AB41" i="23" s="1"/>
  <c r="Y41" i="23"/>
  <c r="Z41" i="23" s="1"/>
  <c r="X41" i="23"/>
  <c r="V41" i="23"/>
  <c r="U41" i="23"/>
  <c r="M41" i="23"/>
  <c r="K41" i="23"/>
  <c r="J41" i="23"/>
  <c r="H41" i="23"/>
  <c r="F41" i="23"/>
  <c r="AB40" i="23"/>
  <c r="X40" i="23"/>
  <c r="Y40" i="23" s="1"/>
  <c r="Z40" i="23" s="1"/>
  <c r="U40" i="23"/>
  <c r="V40" i="23" s="1"/>
  <c r="AA40" i="23" s="1"/>
  <c r="M40" i="23"/>
  <c r="K40" i="23"/>
  <c r="J40" i="23"/>
  <c r="H40" i="23"/>
  <c r="F40" i="23"/>
  <c r="Y39" i="23"/>
  <c r="Z39" i="23" s="1"/>
  <c r="X39" i="23"/>
  <c r="V39" i="23"/>
  <c r="U39" i="23"/>
  <c r="M39" i="23"/>
  <c r="K39" i="23"/>
  <c r="J39" i="23"/>
  <c r="H39" i="23"/>
  <c r="F39" i="23"/>
  <c r="X38" i="23"/>
  <c r="Y38" i="23" s="1"/>
  <c r="Z38" i="23" s="1"/>
  <c r="U38" i="23"/>
  <c r="V38" i="23" s="1"/>
  <c r="AA38" i="23" s="1"/>
  <c r="AB38" i="23" s="1"/>
  <c r="M38" i="23"/>
  <c r="K38" i="23"/>
  <c r="L42" i="23" s="1"/>
  <c r="J38" i="23"/>
  <c r="H38" i="23"/>
  <c r="F38" i="23"/>
  <c r="Y37" i="23"/>
  <c r="Z37" i="23" s="1"/>
  <c r="X37" i="23"/>
  <c r="U37" i="23"/>
  <c r="V37" i="23" s="1"/>
  <c r="AA37" i="23" s="1"/>
  <c r="AB37" i="23" s="1"/>
  <c r="M37" i="23"/>
  <c r="K37" i="23"/>
  <c r="J37" i="23"/>
  <c r="H37" i="23"/>
  <c r="F37" i="23"/>
  <c r="X36" i="23"/>
  <c r="Y36" i="23" s="1"/>
  <c r="Z36" i="23" s="1"/>
  <c r="V36" i="23"/>
  <c r="AA36" i="23" s="1"/>
  <c r="AB36" i="23" s="1"/>
  <c r="U36" i="23"/>
  <c r="M36" i="23"/>
  <c r="L36" i="23"/>
  <c r="K36" i="23"/>
  <c r="J36" i="23"/>
  <c r="H36" i="23"/>
  <c r="F36" i="23"/>
  <c r="X35" i="23"/>
  <c r="Y35" i="23" s="1"/>
  <c r="Z35" i="23" s="1"/>
  <c r="U35" i="23"/>
  <c r="V35" i="23" s="1"/>
  <c r="AA35" i="23" s="1"/>
  <c r="AB35" i="23" s="1"/>
  <c r="M35" i="23"/>
  <c r="K35" i="23"/>
  <c r="J35" i="23"/>
  <c r="H35" i="23"/>
  <c r="F35" i="23"/>
  <c r="Y34" i="23"/>
  <c r="Z34" i="23" s="1"/>
  <c r="X34" i="23"/>
  <c r="V34" i="23"/>
  <c r="U34" i="23"/>
  <c r="M34" i="23"/>
  <c r="K34" i="23"/>
  <c r="J34" i="23"/>
  <c r="H34" i="23"/>
  <c r="F34" i="23"/>
  <c r="Z33" i="23"/>
  <c r="X33" i="23"/>
  <c r="Y33" i="23" s="1"/>
  <c r="V33" i="23"/>
  <c r="U33" i="23"/>
  <c r="M33" i="23"/>
  <c r="K33" i="23"/>
  <c r="J33" i="23"/>
  <c r="H33" i="23"/>
  <c r="F33" i="23"/>
  <c r="Y32" i="23"/>
  <c r="Z32" i="23" s="1"/>
  <c r="X32" i="23"/>
  <c r="U32" i="23"/>
  <c r="V32" i="23" s="1"/>
  <c r="AA32" i="23" s="1"/>
  <c r="AB32" i="23" s="1"/>
  <c r="M32" i="23"/>
  <c r="K32" i="23"/>
  <c r="J32" i="23"/>
  <c r="H32" i="23"/>
  <c r="F32" i="23"/>
  <c r="Y31" i="23"/>
  <c r="Z31" i="23" s="1"/>
  <c r="X31" i="23"/>
  <c r="V31" i="23"/>
  <c r="U31" i="23"/>
  <c r="M31" i="23"/>
  <c r="K31" i="23"/>
  <c r="L35" i="23" s="1"/>
  <c r="J31" i="23"/>
  <c r="H31" i="23"/>
  <c r="F31" i="23"/>
  <c r="X30" i="23"/>
  <c r="Y30" i="23" s="1"/>
  <c r="Z30" i="23" s="1"/>
  <c r="U30" i="23"/>
  <c r="V30" i="23" s="1"/>
  <c r="M30" i="23"/>
  <c r="K30" i="23"/>
  <c r="J30" i="23"/>
  <c r="H30" i="23"/>
  <c r="F30" i="23"/>
  <c r="AA29" i="23"/>
  <c r="AB29" i="23" s="1"/>
  <c r="Y29" i="23"/>
  <c r="Z29" i="23" s="1"/>
  <c r="X29" i="23"/>
  <c r="V29" i="23"/>
  <c r="U29" i="23"/>
  <c r="M29" i="23"/>
  <c r="K29" i="23"/>
  <c r="J29" i="23"/>
  <c r="H29" i="23"/>
  <c r="F29" i="23"/>
  <c r="AB28" i="23"/>
  <c r="X28" i="23"/>
  <c r="Y28" i="23" s="1"/>
  <c r="Z28" i="23" s="1"/>
  <c r="U28" i="23"/>
  <c r="V28" i="23" s="1"/>
  <c r="AA28" i="23" s="1"/>
  <c r="M28" i="23"/>
  <c r="K28" i="23"/>
  <c r="J28" i="23"/>
  <c r="H28" i="23"/>
  <c r="F28" i="23"/>
  <c r="Y27" i="23"/>
  <c r="Z27" i="23" s="1"/>
  <c r="X27" i="23"/>
  <c r="V27" i="23"/>
  <c r="U27" i="23"/>
  <c r="M27" i="23"/>
  <c r="K27" i="23"/>
  <c r="J27" i="23"/>
  <c r="H27" i="23"/>
  <c r="F27" i="23"/>
  <c r="X26" i="23"/>
  <c r="Y26" i="23" s="1"/>
  <c r="Z26" i="23" s="1"/>
  <c r="U26" i="23"/>
  <c r="V26" i="23" s="1"/>
  <c r="AA26" i="23" s="1"/>
  <c r="AB26" i="23" s="1"/>
  <c r="M26" i="23"/>
  <c r="K26" i="23"/>
  <c r="L30" i="23" s="1"/>
  <c r="J26" i="23"/>
  <c r="H26" i="23"/>
  <c r="F26" i="23"/>
  <c r="Y25" i="23"/>
  <c r="Z25" i="23" s="1"/>
  <c r="X25" i="23"/>
  <c r="U25" i="23"/>
  <c r="V25" i="23" s="1"/>
  <c r="AA25" i="23" s="1"/>
  <c r="AB25" i="23" s="1"/>
  <c r="M25" i="23"/>
  <c r="K25" i="23"/>
  <c r="J25" i="23"/>
  <c r="H25" i="23"/>
  <c r="F25" i="23"/>
  <c r="X24" i="23"/>
  <c r="Y24" i="23" s="1"/>
  <c r="Z24" i="23" s="1"/>
  <c r="V24" i="23"/>
  <c r="AA24" i="23" s="1"/>
  <c r="AB24" i="23" s="1"/>
  <c r="U24" i="23"/>
  <c r="M24" i="23"/>
  <c r="L24" i="23"/>
  <c r="K24" i="23"/>
  <c r="J24" i="23"/>
  <c r="H24" i="23"/>
  <c r="F24" i="23"/>
  <c r="X23" i="23"/>
  <c r="Y23" i="23" s="1"/>
  <c r="Z23" i="23" s="1"/>
  <c r="U23" i="23"/>
  <c r="V23" i="23" s="1"/>
  <c r="AA23" i="23" s="1"/>
  <c r="AB23" i="23" s="1"/>
  <c r="M23" i="23"/>
  <c r="K23" i="23"/>
  <c r="J23" i="23"/>
  <c r="H23" i="23"/>
  <c r="F23" i="23"/>
  <c r="Y22" i="23"/>
  <c r="Z22" i="23" s="1"/>
  <c r="X22" i="23"/>
  <c r="V22" i="23"/>
  <c r="U22" i="23"/>
  <c r="M22" i="23"/>
  <c r="K22" i="23"/>
  <c r="J22" i="23"/>
  <c r="H22" i="23"/>
  <c r="F22" i="23"/>
  <c r="AA21" i="23"/>
  <c r="AB21" i="23" s="1"/>
  <c r="Y21" i="23"/>
  <c r="Z21" i="23" s="1"/>
  <c r="X21" i="23"/>
  <c r="U21" i="23"/>
  <c r="V21" i="23" s="1"/>
  <c r="R21" i="23"/>
  <c r="S21" i="23" s="1"/>
  <c r="Q21" i="23" s="1"/>
  <c r="M21" i="23"/>
  <c r="K21" i="23"/>
  <c r="J21" i="23"/>
  <c r="H21" i="23"/>
  <c r="F21" i="23"/>
  <c r="X20" i="23"/>
  <c r="Y20" i="23" s="1"/>
  <c r="Z20" i="23" s="1"/>
  <c r="U20" i="23"/>
  <c r="V20" i="23" s="1"/>
  <c r="AA20" i="23" s="1"/>
  <c r="AB20" i="23" s="1"/>
  <c r="M20" i="23"/>
  <c r="L20" i="23"/>
  <c r="K20" i="23"/>
  <c r="J20" i="23"/>
  <c r="H20" i="23"/>
  <c r="F20" i="23"/>
  <c r="X19" i="23"/>
  <c r="Y19" i="23" s="1"/>
  <c r="Z19" i="23" s="1"/>
  <c r="V19" i="23"/>
  <c r="AA19" i="23" s="1"/>
  <c r="AB19" i="23" s="1"/>
  <c r="U19" i="23"/>
  <c r="M19" i="23"/>
  <c r="K19" i="23"/>
  <c r="J19" i="23"/>
  <c r="H19" i="23"/>
  <c r="F19" i="23"/>
  <c r="X18" i="23"/>
  <c r="Y18" i="23" s="1"/>
  <c r="Z18" i="23" s="1"/>
  <c r="U18" i="23"/>
  <c r="V18" i="23" s="1"/>
  <c r="AA18" i="23" s="1"/>
  <c r="AB18" i="23" s="1"/>
  <c r="O18" i="23"/>
  <c r="M18" i="23"/>
  <c r="K18" i="23"/>
  <c r="L22" i="23" s="1"/>
  <c r="J18" i="23"/>
  <c r="H18" i="23"/>
  <c r="F18" i="23"/>
  <c r="AA17" i="23"/>
  <c r="AB17" i="23" s="1"/>
  <c r="Z17" i="23"/>
  <c r="X17" i="23"/>
  <c r="Y17" i="23" s="1"/>
  <c r="U17" i="23"/>
  <c r="V17" i="23" s="1"/>
  <c r="Q17" i="23"/>
  <c r="M17" i="23"/>
  <c r="K17" i="23"/>
  <c r="L21" i="23" s="1"/>
  <c r="J17" i="23"/>
  <c r="H17" i="23"/>
  <c r="F17" i="23"/>
  <c r="X16" i="23"/>
  <c r="Y16" i="23" s="1"/>
  <c r="Z16" i="23" s="1"/>
  <c r="U16" i="23"/>
  <c r="V16" i="23" s="1"/>
  <c r="Q16" i="23"/>
  <c r="R16" i="23" s="1"/>
  <c r="O16" i="23"/>
  <c r="M16" i="23"/>
  <c r="K16" i="23"/>
  <c r="L16" i="23" s="1"/>
  <c r="J16" i="23"/>
  <c r="H16" i="23"/>
  <c r="F16" i="23"/>
  <c r="X15" i="23"/>
  <c r="Y15" i="23" s="1"/>
  <c r="Z15" i="23" s="1"/>
  <c r="V15" i="23"/>
  <c r="U15" i="23"/>
  <c r="R15" i="23"/>
  <c r="Q15" i="23"/>
  <c r="O15" i="23"/>
  <c r="M15" i="23"/>
  <c r="K15" i="23"/>
  <c r="J15" i="23"/>
  <c r="H15" i="23"/>
  <c r="F15" i="23"/>
  <c r="Y14" i="23"/>
  <c r="Z14" i="23" s="1"/>
  <c r="AA14" i="23" s="1"/>
  <c r="AB14" i="23" s="1"/>
  <c r="X14" i="23"/>
  <c r="U14" i="23"/>
  <c r="V14" i="23" s="1"/>
  <c r="Q14" i="23"/>
  <c r="M14" i="23"/>
  <c r="K14" i="23"/>
  <c r="J14" i="23"/>
  <c r="H14" i="23"/>
  <c r="F14" i="23"/>
  <c r="X13" i="23"/>
  <c r="Y13" i="23" s="1"/>
  <c r="Z13" i="23" s="1"/>
  <c r="U13" i="23"/>
  <c r="V13" i="23" s="1"/>
  <c r="AA13" i="23" s="1"/>
  <c r="AB13" i="23" s="1"/>
  <c r="R13" i="23"/>
  <c r="M13" i="23"/>
  <c r="K13" i="23"/>
  <c r="J13" i="23"/>
  <c r="H13" i="23"/>
  <c r="F13" i="23"/>
  <c r="X12" i="23"/>
  <c r="Y12" i="23" s="1"/>
  <c r="Z12" i="23" s="1"/>
  <c r="U12" i="23"/>
  <c r="V12" i="23" s="1"/>
  <c r="Q12" i="23"/>
  <c r="M12" i="23"/>
  <c r="L12" i="23"/>
  <c r="K12" i="23"/>
  <c r="J12" i="23"/>
  <c r="H12" i="23"/>
  <c r="F12" i="23"/>
  <c r="X11" i="23"/>
  <c r="Y11" i="23" s="1"/>
  <c r="Z11" i="23" s="1"/>
  <c r="U11" i="23"/>
  <c r="V11" i="23" s="1"/>
  <c r="AA11" i="23" s="1"/>
  <c r="AB11" i="23" s="1"/>
  <c r="Q11" i="23"/>
  <c r="M11" i="23"/>
  <c r="L11" i="23"/>
  <c r="K11" i="23"/>
  <c r="J11" i="23"/>
  <c r="H11" i="23"/>
  <c r="F11" i="23"/>
  <c r="X10" i="23"/>
  <c r="Y10" i="23" s="1"/>
  <c r="Z10" i="23" s="1"/>
  <c r="V10" i="23"/>
  <c r="U10" i="23"/>
  <c r="M10" i="23"/>
  <c r="L10" i="23"/>
  <c r="K10" i="23"/>
  <c r="J10" i="23"/>
  <c r="H10" i="23"/>
  <c r="F10" i="23"/>
  <c r="X9" i="23"/>
  <c r="Y9" i="23" s="1"/>
  <c r="Z9" i="23" s="1"/>
  <c r="U9" i="23"/>
  <c r="V9" i="23" s="1"/>
  <c r="AA9" i="23" s="1"/>
  <c r="AB9" i="23" s="1"/>
  <c r="M9" i="23"/>
  <c r="K9" i="23"/>
  <c r="L13" i="23" s="1"/>
  <c r="J9" i="23"/>
  <c r="H9" i="23"/>
  <c r="F9" i="23"/>
  <c r="Y8" i="23"/>
  <c r="Z8" i="23" s="1"/>
  <c r="X8" i="23"/>
  <c r="U8" i="23"/>
  <c r="V8" i="23" s="1"/>
  <c r="AA8" i="23" s="1"/>
  <c r="AB8" i="23" s="1"/>
  <c r="M8" i="23"/>
  <c r="K8" i="23"/>
  <c r="J8" i="23"/>
  <c r="H8" i="23"/>
  <c r="F8" i="23"/>
  <c r="Z7" i="23"/>
  <c r="X7" i="23"/>
  <c r="Y7" i="23" s="1"/>
  <c r="V7" i="23"/>
  <c r="U7" i="23"/>
  <c r="M7" i="23"/>
  <c r="K7" i="23"/>
  <c r="J7" i="23"/>
  <c r="H7" i="23"/>
  <c r="F7" i="23"/>
  <c r="X6" i="23"/>
  <c r="Y6" i="23" s="1"/>
  <c r="Z6" i="23" s="1"/>
  <c r="AA6" i="23" s="1"/>
  <c r="AB6" i="23" s="1"/>
  <c r="U6" i="23"/>
  <c r="V6" i="23" s="1"/>
  <c r="Q6" i="23"/>
  <c r="M6" i="23"/>
  <c r="K6" i="23"/>
  <c r="J6" i="23"/>
  <c r="H6" i="23"/>
  <c r="F6" i="23"/>
  <c r="Z5" i="23"/>
  <c r="Y5" i="23"/>
  <c r="X5" i="23"/>
  <c r="V5" i="23"/>
  <c r="U5" i="23"/>
  <c r="Q5" i="23"/>
  <c r="M5" i="23"/>
  <c r="K5" i="23"/>
  <c r="L9" i="23" s="1"/>
  <c r="J5" i="23"/>
  <c r="H5" i="23"/>
  <c r="F5" i="23"/>
  <c r="X4" i="23"/>
  <c r="Y4" i="23" s="1"/>
  <c r="Z4" i="23" s="1"/>
  <c r="AA4" i="23" s="1"/>
  <c r="AB4" i="23" s="1"/>
  <c r="U4" i="23"/>
  <c r="V4" i="23" s="1"/>
  <c r="Q4" i="23"/>
  <c r="O4" i="23"/>
  <c r="M4" i="23"/>
  <c r="K4" i="23"/>
  <c r="J4" i="23"/>
  <c r="H4" i="23"/>
  <c r="F4" i="23"/>
  <c r="X3" i="23"/>
  <c r="Y3" i="23" s="1"/>
  <c r="Z3" i="23" s="1"/>
  <c r="U3" i="23"/>
  <c r="V3" i="23" s="1"/>
  <c r="AA3" i="23" s="1"/>
  <c r="AB3" i="23" s="1"/>
  <c r="Q3" i="23"/>
  <c r="O3" i="23"/>
  <c r="M3" i="23"/>
  <c r="K3" i="23"/>
  <c r="J3" i="23"/>
  <c r="H3" i="23"/>
  <c r="F3" i="23"/>
  <c r="X2" i="23"/>
  <c r="Y2" i="23" s="1"/>
  <c r="Z2" i="23" s="1"/>
  <c r="U2" i="23"/>
  <c r="V2" i="23" s="1"/>
  <c r="AA2" i="23" s="1"/>
  <c r="AB2" i="23" s="1"/>
  <c r="Q2" i="23"/>
  <c r="M2" i="23"/>
  <c r="H2" i="23"/>
  <c r="F2" i="23"/>
  <c r="Q1" i="23"/>
  <c r="X110" i="22"/>
  <c r="Y110" i="22" s="1"/>
  <c r="Z110" i="22" s="1"/>
  <c r="U110" i="22"/>
  <c r="V110" i="22" s="1"/>
  <c r="M110" i="22"/>
  <c r="K110" i="22"/>
  <c r="J110" i="22"/>
  <c r="I110" i="22"/>
  <c r="G110" i="22"/>
  <c r="Y109" i="22"/>
  <c r="Z109" i="22" s="1"/>
  <c r="X109" i="22"/>
  <c r="U109" i="22"/>
  <c r="V109" i="22" s="1"/>
  <c r="AA109" i="22" s="1"/>
  <c r="AB109" i="22" s="1"/>
  <c r="M109" i="22"/>
  <c r="K109" i="22"/>
  <c r="L109" i="22" s="1"/>
  <c r="J109" i="22"/>
  <c r="I109" i="22"/>
  <c r="G109" i="22"/>
  <c r="X108" i="22"/>
  <c r="Y108" i="22" s="1"/>
  <c r="Z108" i="22" s="1"/>
  <c r="V108" i="22"/>
  <c r="AA108" i="22" s="1"/>
  <c r="AB108" i="22" s="1"/>
  <c r="U108" i="22"/>
  <c r="M108" i="22"/>
  <c r="L108" i="22"/>
  <c r="K108" i="22"/>
  <c r="J108" i="22"/>
  <c r="I108" i="22"/>
  <c r="G108" i="22"/>
  <c r="X107" i="22"/>
  <c r="Y107" i="22" s="1"/>
  <c r="Z107" i="22" s="1"/>
  <c r="U107" i="22"/>
  <c r="V107" i="22" s="1"/>
  <c r="M107" i="22"/>
  <c r="K107" i="22"/>
  <c r="J107" i="22"/>
  <c r="I107" i="22"/>
  <c r="G107" i="22"/>
  <c r="Y106" i="22"/>
  <c r="Z106" i="22" s="1"/>
  <c r="X106" i="22"/>
  <c r="V106" i="22"/>
  <c r="AA106" i="22" s="1"/>
  <c r="AB106" i="22" s="1"/>
  <c r="U106" i="22"/>
  <c r="M106" i="22"/>
  <c r="K106" i="22"/>
  <c r="J106" i="22"/>
  <c r="I106" i="22"/>
  <c r="G106" i="22"/>
  <c r="X105" i="22"/>
  <c r="Y105" i="22" s="1"/>
  <c r="Z105" i="22" s="1"/>
  <c r="V105" i="22"/>
  <c r="U105" i="22"/>
  <c r="M105" i="22"/>
  <c r="K105" i="22"/>
  <c r="J105" i="22"/>
  <c r="I105" i="22"/>
  <c r="G105" i="22"/>
  <c r="X104" i="22"/>
  <c r="Y104" i="22" s="1"/>
  <c r="Z104" i="22" s="1"/>
  <c r="U104" i="22"/>
  <c r="V104" i="22" s="1"/>
  <c r="M104" i="22"/>
  <c r="K104" i="22"/>
  <c r="J104" i="22"/>
  <c r="I104" i="22"/>
  <c r="G104" i="22"/>
  <c r="Z103" i="22"/>
  <c r="Y103" i="22"/>
  <c r="X103" i="22"/>
  <c r="V103" i="22"/>
  <c r="U103" i="22"/>
  <c r="M103" i="22"/>
  <c r="K103" i="22"/>
  <c r="L107" i="22" s="1"/>
  <c r="J103" i="22"/>
  <c r="I103" i="22"/>
  <c r="G103" i="22"/>
  <c r="X102" i="22"/>
  <c r="Y102" i="22" s="1"/>
  <c r="Z102" i="22" s="1"/>
  <c r="AA102" i="22" s="1"/>
  <c r="AB102" i="22" s="1"/>
  <c r="U102" i="22"/>
  <c r="V102" i="22" s="1"/>
  <c r="M102" i="22"/>
  <c r="K102" i="22"/>
  <c r="J102" i="22"/>
  <c r="I102" i="22"/>
  <c r="G102" i="22"/>
  <c r="Y101" i="22"/>
  <c r="Z101" i="22" s="1"/>
  <c r="AA101" i="22" s="1"/>
  <c r="AB101" i="22" s="1"/>
  <c r="X101" i="22"/>
  <c r="V101" i="22"/>
  <c r="U101" i="22"/>
  <c r="M101" i="22"/>
  <c r="K101" i="22"/>
  <c r="J101" i="22"/>
  <c r="I101" i="22"/>
  <c r="G101" i="22"/>
  <c r="X100" i="22"/>
  <c r="Y100" i="22" s="1"/>
  <c r="Z100" i="22" s="1"/>
  <c r="U100" i="22"/>
  <c r="V100" i="22" s="1"/>
  <c r="M100" i="22"/>
  <c r="K100" i="22"/>
  <c r="J100" i="22"/>
  <c r="I100" i="22"/>
  <c r="G100" i="22"/>
  <c r="Y99" i="22"/>
  <c r="Z99" i="22" s="1"/>
  <c r="X99" i="22"/>
  <c r="V99" i="22"/>
  <c r="U99" i="22"/>
  <c r="M99" i="22"/>
  <c r="K99" i="22"/>
  <c r="J99" i="22"/>
  <c r="I99" i="22"/>
  <c r="G99" i="22"/>
  <c r="X98" i="22"/>
  <c r="Y98" i="22" s="1"/>
  <c r="Z98" i="22" s="1"/>
  <c r="U98" i="22"/>
  <c r="V98" i="22" s="1"/>
  <c r="M98" i="22"/>
  <c r="K98" i="22"/>
  <c r="J98" i="22"/>
  <c r="I98" i="22"/>
  <c r="G98" i="22"/>
  <c r="Y97" i="22"/>
  <c r="Z97" i="22" s="1"/>
  <c r="X97" i="22"/>
  <c r="U97" i="22"/>
  <c r="V97" i="22" s="1"/>
  <c r="AA97" i="22" s="1"/>
  <c r="AB97" i="22" s="1"/>
  <c r="M97" i="22"/>
  <c r="K97" i="22"/>
  <c r="L99" i="22" s="1"/>
  <c r="J97" i="22"/>
  <c r="I97" i="22"/>
  <c r="G97" i="22"/>
  <c r="X96" i="22"/>
  <c r="Y96" i="22" s="1"/>
  <c r="Z96" i="22" s="1"/>
  <c r="V96" i="22"/>
  <c r="AA96" i="22" s="1"/>
  <c r="AB96" i="22" s="1"/>
  <c r="U96" i="22"/>
  <c r="M96" i="22"/>
  <c r="L96" i="22"/>
  <c r="K96" i="22"/>
  <c r="J96" i="22"/>
  <c r="I96" i="22"/>
  <c r="G96" i="22"/>
  <c r="X95" i="22"/>
  <c r="Y95" i="22" s="1"/>
  <c r="Z95" i="22" s="1"/>
  <c r="U95" i="22"/>
  <c r="V95" i="22" s="1"/>
  <c r="M95" i="22"/>
  <c r="K95" i="22"/>
  <c r="J95" i="22"/>
  <c r="I95" i="22"/>
  <c r="G95" i="22"/>
  <c r="Y94" i="22"/>
  <c r="Z94" i="22" s="1"/>
  <c r="X94" i="22"/>
  <c r="V94" i="22"/>
  <c r="AA94" i="22" s="1"/>
  <c r="AB94" i="22" s="1"/>
  <c r="U94" i="22"/>
  <c r="M94" i="22"/>
  <c r="K94" i="22"/>
  <c r="J94" i="22"/>
  <c r="I94" i="22"/>
  <c r="G94" i="22"/>
  <c r="Z93" i="22"/>
  <c r="X93" i="22"/>
  <c r="Y93" i="22" s="1"/>
  <c r="V93" i="22"/>
  <c r="AA93" i="22" s="1"/>
  <c r="AB93" i="22" s="1"/>
  <c r="U93" i="22"/>
  <c r="M93" i="22"/>
  <c r="K93" i="22"/>
  <c r="J93" i="22"/>
  <c r="I93" i="22"/>
  <c r="G93" i="22"/>
  <c r="X92" i="22"/>
  <c r="Y92" i="22" s="1"/>
  <c r="Z92" i="22" s="1"/>
  <c r="U92" i="22"/>
  <c r="V92" i="22" s="1"/>
  <c r="AA92" i="22" s="1"/>
  <c r="AB92" i="22" s="1"/>
  <c r="M92" i="22"/>
  <c r="K92" i="22"/>
  <c r="J92" i="22"/>
  <c r="I92" i="22"/>
  <c r="G92" i="22"/>
  <c r="Z91" i="22"/>
  <c r="Y91" i="22"/>
  <c r="X91" i="22"/>
  <c r="V91" i="22"/>
  <c r="U91" i="22"/>
  <c r="M91" i="22"/>
  <c r="K91" i="22"/>
  <c r="L95" i="22" s="1"/>
  <c r="J91" i="22"/>
  <c r="I91" i="22"/>
  <c r="G91" i="22"/>
  <c r="X90" i="22"/>
  <c r="Y90" i="22" s="1"/>
  <c r="Z90" i="22" s="1"/>
  <c r="AA90" i="22" s="1"/>
  <c r="AB90" i="22" s="1"/>
  <c r="U90" i="22"/>
  <c r="V90" i="22" s="1"/>
  <c r="M90" i="22"/>
  <c r="K90" i="22"/>
  <c r="J90" i="22"/>
  <c r="I90" i="22"/>
  <c r="G90" i="22"/>
  <c r="Y89" i="22"/>
  <c r="Z89" i="22" s="1"/>
  <c r="AA89" i="22" s="1"/>
  <c r="AB89" i="22" s="1"/>
  <c r="X89" i="22"/>
  <c r="V89" i="22"/>
  <c r="U89" i="22"/>
  <c r="M89" i="22"/>
  <c r="K89" i="22"/>
  <c r="J89" i="22"/>
  <c r="I89" i="22"/>
  <c r="G89" i="22"/>
  <c r="X88" i="22"/>
  <c r="Y88" i="22" s="1"/>
  <c r="Z88" i="22" s="1"/>
  <c r="U88" i="22"/>
  <c r="V88" i="22" s="1"/>
  <c r="M88" i="22"/>
  <c r="K88" i="22"/>
  <c r="J88" i="22"/>
  <c r="I88" i="22"/>
  <c r="G88" i="22"/>
  <c r="Y87" i="22"/>
  <c r="Z87" i="22" s="1"/>
  <c r="X87" i="22"/>
  <c r="V87" i="22"/>
  <c r="U87" i="22"/>
  <c r="M87" i="22"/>
  <c r="K87" i="22"/>
  <c r="J87" i="22"/>
  <c r="I87" i="22"/>
  <c r="G87" i="22"/>
  <c r="X86" i="22"/>
  <c r="Y86" i="22" s="1"/>
  <c r="Z86" i="22" s="1"/>
  <c r="U86" i="22"/>
  <c r="V86" i="22" s="1"/>
  <c r="M86" i="22"/>
  <c r="K86" i="22"/>
  <c r="J86" i="22"/>
  <c r="I86" i="22"/>
  <c r="G86" i="22"/>
  <c r="Y85" i="22"/>
  <c r="Z85" i="22" s="1"/>
  <c r="X85" i="22"/>
  <c r="U85" i="22"/>
  <c r="V85" i="22" s="1"/>
  <c r="AA85" i="22" s="1"/>
  <c r="AB85" i="22" s="1"/>
  <c r="M85" i="22"/>
  <c r="K85" i="22"/>
  <c r="L87" i="22" s="1"/>
  <c r="J85" i="22"/>
  <c r="I85" i="22"/>
  <c r="G85" i="22"/>
  <c r="X84" i="22"/>
  <c r="Y84" i="22" s="1"/>
  <c r="Z84" i="22" s="1"/>
  <c r="V84" i="22"/>
  <c r="AA84" i="22" s="1"/>
  <c r="AB84" i="22" s="1"/>
  <c r="U84" i="22"/>
  <c r="M84" i="22"/>
  <c r="L84" i="22"/>
  <c r="K84" i="22"/>
  <c r="J84" i="22"/>
  <c r="I84" i="22"/>
  <c r="G84" i="22"/>
  <c r="X83" i="22"/>
  <c r="Y83" i="22" s="1"/>
  <c r="Z83" i="22" s="1"/>
  <c r="U83" i="22"/>
  <c r="V83" i="22" s="1"/>
  <c r="M83" i="22"/>
  <c r="K83" i="22"/>
  <c r="J83" i="22"/>
  <c r="I83" i="22"/>
  <c r="G83" i="22"/>
  <c r="Y82" i="22"/>
  <c r="Z82" i="22" s="1"/>
  <c r="X82" i="22"/>
  <c r="V82" i="22"/>
  <c r="AA82" i="22" s="1"/>
  <c r="AB82" i="22" s="1"/>
  <c r="U82" i="22"/>
  <c r="M82" i="22"/>
  <c r="K82" i="22"/>
  <c r="J82" i="22"/>
  <c r="I82" i="22"/>
  <c r="G82" i="22"/>
  <c r="Z81" i="22"/>
  <c r="X81" i="22"/>
  <c r="Y81" i="22" s="1"/>
  <c r="V81" i="22"/>
  <c r="AA81" i="22" s="1"/>
  <c r="AB81" i="22" s="1"/>
  <c r="U81" i="22"/>
  <c r="M81" i="22"/>
  <c r="K81" i="22"/>
  <c r="J81" i="22"/>
  <c r="I81" i="22"/>
  <c r="G81" i="22"/>
  <c r="X80" i="22"/>
  <c r="Y80" i="22" s="1"/>
  <c r="Z80" i="22" s="1"/>
  <c r="U80" i="22"/>
  <c r="V80" i="22" s="1"/>
  <c r="AA80" i="22" s="1"/>
  <c r="AB80" i="22" s="1"/>
  <c r="M80" i="22"/>
  <c r="K80" i="22"/>
  <c r="J80" i="22"/>
  <c r="I80" i="22"/>
  <c r="G80" i="22"/>
  <c r="Z79" i="22"/>
  <c r="Y79" i="22"/>
  <c r="X79" i="22"/>
  <c r="V79" i="22"/>
  <c r="U79" i="22"/>
  <c r="M79" i="22"/>
  <c r="K79" i="22"/>
  <c r="L83" i="22" s="1"/>
  <c r="J79" i="22"/>
  <c r="I79" i="22"/>
  <c r="G79" i="22"/>
  <c r="AA78" i="22"/>
  <c r="AB78" i="22" s="1"/>
  <c r="X78" i="22"/>
  <c r="Y78" i="22" s="1"/>
  <c r="Z78" i="22" s="1"/>
  <c r="U78" i="22"/>
  <c r="V78" i="22" s="1"/>
  <c r="M78" i="22"/>
  <c r="K78" i="22"/>
  <c r="J78" i="22"/>
  <c r="I78" i="22"/>
  <c r="G78" i="22"/>
  <c r="Y77" i="22"/>
  <c r="Z77" i="22" s="1"/>
  <c r="AA77" i="22" s="1"/>
  <c r="AB77" i="22" s="1"/>
  <c r="X77" i="22"/>
  <c r="V77" i="22"/>
  <c r="U77" i="22"/>
  <c r="M77" i="22"/>
  <c r="K77" i="22"/>
  <c r="J77" i="22"/>
  <c r="I77" i="22"/>
  <c r="G77" i="22"/>
  <c r="X76" i="22"/>
  <c r="Y76" i="22" s="1"/>
  <c r="Z76" i="22" s="1"/>
  <c r="U76" i="22"/>
  <c r="V76" i="22" s="1"/>
  <c r="M76" i="22"/>
  <c r="K76" i="22"/>
  <c r="J76" i="22"/>
  <c r="I76" i="22"/>
  <c r="G76" i="22"/>
  <c r="Y75" i="22"/>
  <c r="Z75" i="22" s="1"/>
  <c r="X75" i="22"/>
  <c r="V75" i="22"/>
  <c r="U75" i="22"/>
  <c r="M75" i="22"/>
  <c r="K75" i="22"/>
  <c r="J75" i="22"/>
  <c r="I75" i="22"/>
  <c r="G75" i="22"/>
  <c r="X74" i="22"/>
  <c r="Y74" i="22" s="1"/>
  <c r="Z74" i="22" s="1"/>
  <c r="U74" i="22"/>
  <c r="V74" i="22" s="1"/>
  <c r="M74" i="22"/>
  <c r="K74" i="22"/>
  <c r="J74" i="22"/>
  <c r="I74" i="22"/>
  <c r="G74" i="22"/>
  <c r="Y73" i="22"/>
  <c r="Z73" i="22" s="1"/>
  <c r="X73" i="22"/>
  <c r="U73" i="22"/>
  <c r="V73" i="22" s="1"/>
  <c r="AA73" i="22" s="1"/>
  <c r="AB73" i="22" s="1"/>
  <c r="M73" i="22"/>
  <c r="K73" i="22"/>
  <c r="L75" i="22" s="1"/>
  <c r="J73" i="22"/>
  <c r="I73" i="22"/>
  <c r="G73" i="22"/>
  <c r="X72" i="22"/>
  <c r="Y72" i="22" s="1"/>
  <c r="Z72" i="22" s="1"/>
  <c r="V72" i="22"/>
  <c r="U72" i="22"/>
  <c r="M72" i="22"/>
  <c r="L72" i="22"/>
  <c r="K72" i="22"/>
  <c r="J72" i="22"/>
  <c r="I72" i="22"/>
  <c r="G72" i="22"/>
  <c r="AA71" i="22"/>
  <c r="AB71" i="22" s="1"/>
  <c r="X71" i="22"/>
  <c r="Y71" i="22" s="1"/>
  <c r="Z71" i="22" s="1"/>
  <c r="U71" i="22"/>
  <c r="V71" i="22" s="1"/>
  <c r="M71" i="22"/>
  <c r="K71" i="22"/>
  <c r="J71" i="22"/>
  <c r="I71" i="22"/>
  <c r="G71" i="22"/>
  <c r="AB70" i="22"/>
  <c r="Y70" i="22"/>
  <c r="Z70" i="22" s="1"/>
  <c r="X70" i="22"/>
  <c r="V70" i="22"/>
  <c r="AA70" i="22" s="1"/>
  <c r="U70" i="22"/>
  <c r="M70" i="22"/>
  <c r="K70" i="22"/>
  <c r="J70" i="22"/>
  <c r="I70" i="22"/>
  <c r="G70" i="22"/>
  <c r="X69" i="22"/>
  <c r="Y69" i="22" s="1"/>
  <c r="Z69" i="22" s="1"/>
  <c r="V69" i="22"/>
  <c r="AA69" i="22" s="1"/>
  <c r="AB69" i="22" s="1"/>
  <c r="U69" i="22"/>
  <c r="M69" i="22"/>
  <c r="K69" i="22"/>
  <c r="J69" i="22"/>
  <c r="I69" i="22"/>
  <c r="G69" i="22"/>
  <c r="X68" i="22"/>
  <c r="Y68" i="22" s="1"/>
  <c r="Z68" i="22" s="1"/>
  <c r="AA68" i="22" s="1"/>
  <c r="AB68" i="22" s="1"/>
  <c r="U68" i="22"/>
  <c r="V68" i="22" s="1"/>
  <c r="M68" i="22"/>
  <c r="K68" i="22"/>
  <c r="J68" i="22"/>
  <c r="I68" i="22"/>
  <c r="G68" i="22"/>
  <c r="Y67" i="22"/>
  <c r="Z67" i="22" s="1"/>
  <c r="X67" i="22"/>
  <c r="V67" i="22"/>
  <c r="U67" i="22"/>
  <c r="M67" i="22"/>
  <c r="K67" i="22"/>
  <c r="J67" i="22"/>
  <c r="I67" i="22"/>
  <c r="G67" i="22"/>
  <c r="AA66" i="22"/>
  <c r="AB66" i="22" s="1"/>
  <c r="Z66" i="22"/>
  <c r="X66" i="22"/>
  <c r="Y66" i="22" s="1"/>
  <c r="U66" i="22"/>
  <c r="V66" i="22" s="1"/>
  <c r="M66" i="22"/>
  <c r="K66" i="22"/>
  <c r="J66" i="22"/>
  <c r="I66" i="22"/>
  <c r="G66" i="22"/>
  <c r="AA65" i="22"/>
  <c r="AB65" i="22" s="1"/>
  <c r="Y65" i="22"/>
  <c r="Z65" i="22" s="1"/>
  <c r="X65" i="22"/>
  <c r="V65" i="22"/>
  <c r="U65" i="22"/>
  <c r="M65" i="22"/>
  <c r="K65" i="22"/>
  <c r="J65" i="22"/>
  <c r="I65" i="22"/>
  <c r="G65" i="22"/>
  <c r="AB64" i="22"/>
  <c r="X64" i="22"/>
  <c r="Y64" i="22" s="1"/>
  <c r="Z64" i="22" s="1"/>
  <c r="U64" i="22"/>
  <c r="V64" i="22" s="1"/>
  <c r="AA64" i="22" s="1"/>
  <c r="M64" i="22"/>
  <c r="K64" i="22"/>
  <c r="J64" i="22"/>
  <c r="I64" i="22"/>
  <c r="G64" i="22"/>
  <c r="Y63" i="22"/>
  <c r="Z63" i="22" s="1"/>
  <c r="X63" i="22"/>
  <c r="V63" i="22"/>
  <c r="U63" i="22"/>
  <c r="M63" i="22"/>
  <c r="K63" i="22"/>
  <c r="J63" i="22"/>
  <c r="I63" i="22"/>
  <c r="G63" i="22"/>
  <c r="X62" i="22"/>
  <c r="Y62" i="22" s="1"/>
  <c r="Z62" i="22" s="1"/>
  <c r="U62" i="22"/>
  <c r="V62" i="22" s="1"/>
  <c r="AA62" i="22" s="1"/>
  <c r="AB62" i="22" s="1"/>
  <c r="M62" i="22"/>
  <c r="K62" i="22"/>
  <c r="L66" i="22" s="1"/>
  <c r="J62" i="22"/>
  <c r="I62" i="22"/>
  <c r="G62" i="22"/>
  <c r="Y61" i="22"/>
  <c r="Z61" i="22" s="1"/>
  <c r="X61" i="22"/>
  <c r="U61" i="22"/>
  <c r="V61" i="22" s="1"/>
  <c r="AA61" i="22" s="1"/>
  <c r="AB61" i="22" s="1"/>
  <c r="M61" i="22"/>
  <c r="K61" i="22"/>
  <c r="J61" i="22"/>
  <c r="I61" i="22"/>
  <c r="G61" i="22"/>
  <c r="X60" i="22"/>
  <c r="Y60" i="22" s="1"/>
  <c r="Z60" i="22" s="1"/>
  <c r="V60" i="22"/>
  <c r="AA60" i="22" s="1"/>
  <c r="AB60" i="22" s="1"/>
  <c r="U60" i="22"/>
  <c r="M60" i="22"/>
  <c r="K60" i="22"/>
  <c r="J60" i="22"/>
  <c r="I60" i="22"/>
  <c r="G60" i="22"/>
  <c r="X59" i="22"/>
  <c r="Y59" i="22" s="1"/>
  <c r="Z59" i="22" s="1"/>
  <c r="AA59" i="22" s="1"/>
  <c r="AB59" i="22" s="1"/>
  <c r="U59" i="22"/>
  <c r="V59" i="22" s="1"/>
  <c r="M59" i="22"/>
  <c r="K59" i="22"/>
  <c r="J59" i="22"/>
  <c r="I59" i="22"/>
  <c r="G59" i="22"/>
  <c r="Y58" i="22"/>
  <c r="Z58" i="22" s="1"/>
  <c r="X58" i="22"/>
  <c r="V58" i="22"/>
  <c r="AA58" i="22" s="1"/>
  <c r="AB58" i="22" s="1"/>
  <c r="U58" i="22"/>
  <c r="M58" i="22"/>
  <c r="K58" i="22"/>
  <c r="J58" i="22"/>
  <c r="I58" i="22"/>
  <c r="G58" i="22"/>
  <c r="Z57" i="22"/>
  <c r="X57" i="22"/>
  <c r="Y57" i="22" s="1"/>
  <c r="V57" i="22"/>
  <c r="U57" i="22"/>
  <c r="M57" i="22"/>
  <c r="K57" i="22"/>
  <c r="L60" i="22" s="1"/>
  <c r="J57" i="22"/>
  <c r="I57" i="22"/>
  <c r="G57" i="22"/>
  <c r="Y56" i="22"/>
  <c r="Z56" i="22" s="1"/>
  <c r="AA56" i="22" s="1"/>
  <c r="AB56" i="22" s="1"/>
  <c r="X56" i="22"/>
  <c r="U56" i="22"/>
  <c r="V56" i="22" s="1"/>
  <c r="M56" i="22"/>
  <c r="K56" i="22"/>
  <c r="J56" i="22"/>
  <c r="I56" i="22"/>
  <c r="G56" i="22"/>
  <c r="Y55" i="22"/>
  <c r="Z55" i="22" s="1"/>
  <c r="X55" i="22"/>
  <c r="V55" i="22"/>
  <c r="U55" i="22"/>
  <c r="M55" i="22"/>
  <c r="K55" i="22"/>
  <c r="J55" i="22"/>
  <c r="I55" i="22"/>
  <c r="G55" i="22"/>
  <c r="Z54" i="22"/>
  <c r="X54" i="22"/>
  <c r="Y54" i="22" s="1"/>
  <c r="U54" i="22"/>
  <c r="V54" i="22" s="1"/>
  <c r="AA54" i="22" s="1"/>
  <c r="AB54" i="22" s="1"/>
  <c r="M54" i="22"/>
  <c r="K54" i="22"/>
  <c r="J54" i="22"/>
  <c r="I54" i="22"/>
  <c r="G54" i="22"/>
  <c r="AA53" i="22"/>
  <c r="AB53" i="22" s="1"/>
  <c r="Y53" i="22"/>
  <c r="Z53" i="22" s="1"/>
  <c r="X53" i="22"/>
  <c r="V53" i="22"/>
  <c r="U53" i="22"/>
  <c r="M53" i="22"/>
  <c r="K53" i="22"/>
  <c r="J53" i="22"/>
  <c r="I53" i="22"/>
  <c r="G53" i="22"/>
  <c r="X52" i="22"/>
  <c r="Y52" i="22" s="1"/>
  <c r="Z52" i="22" s="1"/>
  <c r="U52" i="22"/>
  <c r="V52" i="22" s="1"/>
  <c r="AA52" i="22" s="1"/>
  <c r="AB52" i="22" s="1"/>
  <c r="M52" i="22"/>
  <c r="K52" i="22"/>
  <c r="L55" i="22" s="1"/>
  <c r="J52" i="22"/>
  <c r="I52" i="22"/>
  <c r="G52" i="22"/>
  <c r="Y51" i="22"/>
  <c r="Z51" i="22" s="1"/>
  <c r="X51" i="22"/>
  <c r="V51" i="22"/>
  <c r="AA51" i="22" s="1"/>
  <c r="AB51" i="22" s="1"/>
  <c r="U51" i="22"/>
  <c r="M51" i="22"/>
  <c r="K51" i="22"/>
  <c r="J51" i="22"/>
  <c r="I51" i="22"/>
  <c r="G51" i="22"/>
  <c r="X50" i="22"/>
  <c r="Y50" i="22" s="1"/>
  <c r="Z50" i="22" s="1"/>
  <c r="U50" i="22"/>
  <c r="V50" i="22" s="1"/>
  <c r="M50" i="22"/>
  <c r="K50" i="22"/>
  <c r="L54" i="22" s="1"/>
  <c r="J50" i="22"/>
  <c r="I50" i="22"/>
  <c r="G50" i="22"/>
  <c r="AA49" i="22"/>
  <c r="AB49" i="22" s="1"/>
  <c r="Y49" i="22"/>
  <c r="Z49" i="22" s="1"/>
  <c r="X49" i="22"/>
  <c r="U49" i="22"/>
  <c r="V49" i="22" s="1"/>
  <c r="M49" i="22"/>
  <c r="L49" i="22"/>
  <c r="K49" i="22"/>
  <c r="J49" i="22"/>
  <c r="I49" i="22"/>
  <c r="G49" i="22"/>
  <c r="X48" i="22"/>
  <c r="Y48" i="22" s="1"/>
  <c r="Z48" i="22" s="1"/>
  <c r="V48" i="22"/>
  <c r="U48" i="22"/>
  <c r="M48" i="22"/>
  <c r="L48" i="22"/>
  <c r="K48" i="22"/>
  <c r="L52" i="22" s="1"/>
  <c r="J48" i="22"/>
  <c r="I48" i="22"/>
  <c r="G48" i="22"/>
  <c r="AA47" i="22"/>
  <c r="AB47" i="22" s="1"/>
  <c r="X47" i="22"/>
  <c r="Y47" i="22" s="1"/>
  <c r="Z47" i="22" s="1"/>
  <c r="U47" i="22"/>
  <c r="V47" i="22" s="1"/>
  <c r="M47" i="22"/>
  <c r="K47" i="22"/>
  <c r="J47" i="22"/>
  <c r="I47" i="22"/>
  <c r="G47" i="22"/>
  <c r="AB46" i="22"/>
  <c r="Y46" i="22"/>
  <c r="Z46" i="22" s="1"/>
  <c r="X46" i="22"/>
  <c r="V46" i="22"/>
  <c r="AA46" i="22" s="1"/>
  <c r="U46" i="22"/>
  <c r="M46" i="22"/>
  <c r="K46" i="22"/>
  <c r="J46" i="22"/>
  <c r="I46" i="22"/>
  <c r="G46" i="22"/>
  <c r="X45" i="22"/>
  <c r="Y45" i="22" s="1"/>
  <c r="Z45" i="22" s="1"/>
  <c r="V45" i="22"/>
  <c r="AA45" i="22" s="1"/>
  <c r="AB45" i="22" s="1"/>
  <c r="U45" i="22"/>
  <c r="M45" i="22"/>
  <c r="K45" i="22"/>
  <c r="J45" i="22"/>
  <c r="I45" i="22"/>
  <c r="G45" i="22"/>
  <c r="X44" i="22"/>
  <c r="Y44" i="22" s="1"/>
  <c r="Z44" i="22" s="1"/>
  <c r="AA44" i="22" s="1"/>
  <c r="AB44" i="22" s="1"/>
  <c r="U44" i="22"/>
  <c r="V44" i="22" s="1"/>
  <c r="M44" i="22"/>
  <c r="L44" i="22"/>
  <c r="K44" i="22"/>
  <c r="J44" i="22"/>
  <c r="I44" i="22"/>
  <c r="G44" i="22"/>
  <c r="Y43" i="22"/>
  <c r="Z43" i="22" s="1"/>
  <c r="X43" i="22"/>
  <c r="V43" i="22"/>
  <c r="U43" i="22"/>
  <c r="M43" i="22"/>
  <c r="K43" i="22"/>
  <c r="J43" i="22"/>
  <c r="I43" i="22"/>
  <c r="G43" i="22"/>
  <c r="X42" i="22"/>
  <c r="Y42" i="22" s="1"/>
  <c r="Z42" i="22" s="1"/>
  <c r="U42" i="22"/>
  <c r="V42" i="22" s="1"/>
  <c r="M42" i="22"/>
  <c r="K42" i="22"/>
  <c r="J42" i="22"/>
  <c r="I42" i="22"/>
  <c r="G42" i="22"/>
  <c r="AB41" i="22"/>
  <c r="AA41" i="22"/>
  <c r="Y41" i="22"/>
  <c r="Z41" i="22" s="1"/>
  <c r="X41" i="22"/>
  <c r="V41" i="22"/>
  <c r="U41" i="22"/>
  <c r="M41" i="22"/>
  <c r="K41" i="22"/>
  <c r="J41" i="22"/>
  <c r="I41" i="22"/>
  <c r="G41" i="22"/>
  <c r="X40" i="22"/>
  <c r="Y40" i="22" s="1"/>
  <c r="Z40" i="22" s="1"/>
  <c r="U40" i="22"/>
  <c r="V40" i="22" s="1"/>
  <c r="M40" i="22"/>
  <c r="K40" i="22"/>
  <c r="J40" i="22"/>
  <c r="I40" i="22"/>
  <c r="G40" i="22"/>
  <c r="Y39" i="22"/>
  <c r="Z39" i="22" s="1"/>
  <c r="X39" i="22"/>
  <c r="V39" i="22"/>
  <c r="AA39" i="22" s="1"/>
  <c r="AB39" i="22" s="1"/>
  <c r="U39" i="22"/>
  <c r="M39" i="22"/>
  <c r="K39" i="22"/>
  <c r="J39" i="22"/>
  <c r="I39" i="22"/>
  <c r="G39" i="22"/>
  <c r="Z38" i="22"/>
  <c r="X38" i="22"/>
  <c r="Y38" i="22" s="1"/>
  <c r="U38" i="22"/>
  <c r="V38" i="22" s="1"/>
  <c r="AA38" i="22" s="1"/>
  <c r="AB38" i="22" s="1"/>
  <c r="M38" i="22"/>
  <c r="K38" i="22"/>
  <c r="J38" i="22"/>
  <c r="I38" i="22"/>
  <c r="G38" i="22"/>
  <c r="AA37" i="22"/>
  <c r="AB37" i="22" s="1"/>
  <c r="Y37" i="22"/>
  <c r="Z37" i="22" s="1"/>
  <c r="X37" i="22"/>
  <c r="U37" i="22"/>
  <c r="V37" i="22" s="1"/>
  <c r="M37" i="22"/>
  <c r="K37" i="22"/>
  <c r="J37" i="22"/>
  <c r="I37" i="22"/>
  <c r="G37" i="22"/>
  <c r="Z36" i="22"/>
  <c r="X36" i="22"/>
  <c r="Y36" i="22" s="1"/>
  <c r="V36" i="22"/>
  <c r="U36" i="22"/>
  <c r="M36" i="22"/>
  <c r="L36" i="22"/>
  <c r="K36" i="22"/>
  <c r="J36" i="22"/>
  <c r="I36" i="22"/>
  <c r="G36" i="22"/>
  <c r="AA35" i="22"/>
  <c r="AB35" i="22" s="1"/>
  <c r="X35" i="22"/>
  <c r="Y35" i="22" s="1"/>
  <c r="Z35" i="22" s="1"/>
  <c r="U35" i="22"/>
  <c r="V35" i="22" s="1"/>
  <c r="M35" i="22"/>
  <c r="K35" i="22"/>
  <c r="J35" i="22"/>
  <c r="Z34" i="22"/>
  <c r="X34" i="22"/>
  <c r="Y34" i="22" s="1"/>
  <c r="V34" i="22"/>
  <c r="AA34" i="22" s="1"/>
  <c r="AB34" i="22" s="1"/>
  <c r="U34" i="22"/>
  <c r="M34" i="22"/>
  <c r="L34" i="22"/>
  <c r="K34" i="22"/>
  <c r="J34" i="22"/>
  <c r="H34" i="22"/>
  <c r="F34" i="22"/>
  <c r="X33" i="22"/>
  <c r="Y33" i="22" s="1"/>
  <c r="Z33" i="22" s="1"/>
  <c r="U33" i="22"/>
  <c r="V33" i="22" s="1"/>
  <c r="AA33" i="22" s="1"/>
  <c r="AB33" i="22" s="1"/>
  <c r="M33" i="22"/>
  <c r="K33" i="22"/>
  <c r="J33" i="22"/>
  <c r="H33" i="22"/>
  <c r="F33" i="22"/>
  <c r="Y32" i="22"/>
  <c r="Z32" i="22" s="1"/>
  <c r="X32" i="22"/>
  <c r="V32" i="22"/>
  <c r="U32" i="22"/>
  <c r="M32" i="22"/>
  <c r="K32" i="22"/>
  <c r="J32" i="22"/>
  <c r="H32" i="22"/>
  <c r="F32" i="22"/>
  <c r="X31" i="22"/>
  <c r="Y31" i="22" s="1"/>
  <c r="Z31" i="22" s="1"/>
  <c r="V31" i="22"/>
  <c r="U31" i="22"/>
  <c r="M31" i="22"/>
  <c r="K31" i="22"/>
  <c r="L35" i="22" s="1"/>
  <c r="J31" i="22"/>
  <c r="H31" i="22"/>
  <c r="F31" i="22"/>
  <c r="Y30" i="22"/>
  <c r="Z30" i="22" s="1"/>
  <c r="X30" i="22"/>
  <c r="U30" i="22"/>
  <c r="V30" i="22" s="1"/>
  <c r="AA30" i="22" s="1"/>
  <c r="AB30" i="22" s="1"/>
  <c r="M30" i="22"/>
  <c r="K30" i="22"/>
  <c r="J30" i="22"/>
  <c r="H30" i="22"/>
  <c r="F30" i="22"/>
  <c r="Z29" i="22"/>
  <c r="Y29" i="22"/>
  <c r="X29" i="22"/>
  <c r="V29" i="22"/>
  <c r="U29" i="22"/>
  <c r="M29" i="22"/>
  <c r="K29" i="22"/>
  <c r="J29" i="22"/>
  <c r="H29" i="22"/>
  <c r="F29" i="22"/>
  <c r="Z28" i="22"/>
  <c r="X28" i="22"/>
  <c r="Y28" i="22" s="1"/>
  <c r="U28" i="22"/>
  <c r="V28" i="22" s="1"/>
  <c r="AA28" i="22" s="1"/>
  <c r="AB28" i="22" s="1"/>
  <c r="M28" i="22"/>
  <c r="L28" i="22"/>
  <c r="K28" i="22"/>
  <c r="J28" i="22"/>
  <c r="H28" i="22"/>
  <c r="F28" i="22"/>
  <c r="Y27" i="22"/>
  <c r="Z27" i="22" s="1"/>
  <c r="X27" i="22"/>
  <c r="U27" i="22"/>
  <c r="V27" i="22" s="1"/>
  <c r="AA27" i="22" s="1"/>
  <c r="AB27" i="22" s="1"/>
  <c r="M27" i="22"/>
  <c r="K27" i="22"/>
  <c r="J27" i="22"/>
  <c r="H27" i="22"/>
  <c r="F27" i="22"/>
  <c r="X26" i="22"/>
  <c r="Y26" i="22" s="1"/>
  <c r="Z26" i="22" s="1"/>
  <c r="U26" i="22"/>
  <c r="V26" i="22" s="1"/>
  <c r="AA26" i="22" s="1"/>
  <c r="AB26" i="22" s="1"/>
  <c r="M26" i="22"/>
  <c r="K26" i="22"/>
  <c r="L30" i="22" s="1"/>
  <c r="J26" i="22"/>
  <c r="H26" i="22"/>
  <c r="F26" i="22"/>
  <c r="Y25" i="22"/>
  <c r="Z25" i="22" s="1"/>
  <c r="X25" i="22"/>
  <c r="V25" i="22"/>
  <c r="U25" i="22"/>
  <c r="M25" i="22"/>
  <c r="K25" i="22"/>
  <c r="J25" i="22"/>
  <c r="H25" i="22"/>
  <c r="F25" i="22"/>
  <c r="X24" i="22"/>
  <c r="Y24" i="22" s="1"/>
  <c r="Z24" i="22" s="1"/>
  <c r="U24" i="22"/>
  <c r="V24" i="22" s="1"/>
  <c r="M24" i="22"/>
  <c r="K24" i="22"/>
  <c r="J24" i="22"/>
  <c r="H24" i="22"/>
  <c r="F24" i="22"/>
  <c r="Y23" i="22"/>
  <c r="Z23" i="22" s="1"/>
  <c r="X23" i="22"/>
  <c r="U23" i="22"/>
  <c r="V23" i="22" s="1"/>
  <c r="AA23" i="22" s="1"/>
  <c r="AB23" i="22" s="1"/>
  <c r="M23" i="22"/>
  <c r="K23" i="22"/>
  <c r="L27" i="22" s="1"/>
  <c r="J23" i="22"/>
  <c r="H23" i="22"/>
  <c r="F23" i="22"/>
  <c r="X22" i="22"/>
  <c r="Y22" i="22" s="1"/>
  <c r="Z22" i="22" s="1"/>
  <c r="AA22" i="22" s="1"/>
  <c r="AB22" i="22" s="1"/>
  <c r="V22" i="22"/>
  <c r="U22" i="22"/>
  <c r="M22" i="22"/>
  <c r="K22" i="22"/>
  <c r="L26" i="22" s="1"/>
  <c r="J22" i="22"/>
  <c r="H22" i="22"/>
  <c r="F22" i="22"/>
  <c r="Y21" i="22"/>
  <c r="Z21" i="22" s="1"/>
  <c r="X21" i="22"/>
  <c r="V21" i="22"/>
  <c r="AA21" i="22" s="1"/>
  <c r="AB21" i="22" s="1"/>
  <c r="U21" i="22"/>
  <c r="M21" i="22"/>
  <c r="L21" i="22"/>
  <c r="K21" i="22"/>
  <c r="L23" i="22" s="1"/>
  <c r="J21" i="22"/>
  <c r="H21" i="22"/>
  <c r="F21" i="22"/>
  <c r="X20" i="22"/>
  <c r="Y20" i="22" s="1"/>
  <c r="Z20" i="22" s="1"/>
  <c r="U20" i="22"/>
  <c r="V20" i="22" s="1"/>
  <c r="M20" i="22"/>
  <c r="L20" i="22"/>
  <c r="K20" i="22"/>
  <c r="J20" i="22"/>
  <c r="H20" i="22"/>
  <c r="F20" i="22"/>
  <c r="X19" i="22"/>
  <c r="Y19" i="22" s="1"/>
  <c r="Z19" i="22" s="1"/>
  <c r="U19" i="22"/>
  <c r="V19" i="22" s="1"/>
  <c r="M19" i="22"/>
  <c r="K19" i="22"/>
  <c r="J19" i="22"/>
  <c r="H19" i="22"/>
  <c r="F19" i="22"/>
  <c r="Y18" i="22"/>
  <c r="Z18" i="22" s="1"/>
  <c r="X18" i="22"/>
  <c r="V18" i="22"/>
  <c r="AA18" i="22" s="1"/>
  <c r="AB18" i="22" s="1"/>
  <c r="U18" i="22"/>
  <c r="O18" i="22"/>
  <c r="M18" i="22"/>
  <c r="K18" i="22"/>
  <c r="L22" i="22" s="1"/>
  <c r="J18" i="22"/>
  <c r="H18" i="22"/>
  <c r="F18" i="22"/>
  <c r="AA17" i="22"/>
  <c r="AB17" i="22" s="1"/>
  <c r="Y17" i="22"/>
  <c r="Z17" i="22" s="1"/>
  <c r="X17" i="22"/>
  <c r="U17" i="22"/>
  <c r="V17" i="22" s="1"/>
  <c r="Q17" i="22"/>
  <c r="M17" i="22"/>
  <c r="K17" i="22"/>
  <c r="J17" i="22"/>
  <c r="H17" i="22"/>
  <c r="F17" i="22"/>
  <c r="AA16" i="22"/>
  <c r="AB16" i="22" s="1"/>
  <c r="Z16" i="22"/>
  <c r="X16" i="22"/>
  <c r="Y16" i="22" s="1"/>
  <c r="U16" i="22"/>
  <c r="V16" i="22" s="1"/>
  <c r="Q16" i="22"/>
  <c r="R16" i="22" s="1"/>
  <c r="O16" i="22"/>
  <c r="M16" i="22"/>
  <c r="K16" i="22"/>
  <c r="J16" i="22"/>
  <c r="H16" i="22"/>
  <c r="F16" i="22"/>
  <c r="Z15" i="22"/>
  <c r="Y15" i="22"/>
  <c r="X15" i="22"/>
  <c r="U15" i="22"/>
  <c r="V15" i="22" s="1"/>
  <c r="R15" i="22"/>
  <c r="Q15" i="22"/>
  <c r="O15" i="22"/>
  <c r="M15" i="22"/>
  <c r="K15" i="22"/>
  <c r="L19" i="22" s="1"/>
  <c r="J15" i="22"/>
  <c r="H15" i="22"/>
  <c r="F15" i="22"/>
  <c r="Y14" i="22"/>
  <c r="Z14" i="22" s="1"/>
  <c r="X14" i="22"/>
  <c r="U14" i="22"/>
  <c r="V14" i="22" s="1"/>
  <c r="AA14" i="22" s="1"/>
  <c r="AB14" i="22" s="1"/>
  <c r="Q14" i="22"/>
  <c r="M14" i="22"/>
  <c r="K14" i="22"/>
  <c r="J14" i="22"/>
  <c r="H14" i="22"/>
  <c r="F14" i="22"/>
  <c r="AA13" i="22"/>
  <c r="AB13" i="22" s="1"/>
  <c r="Y13" i="22"/>
  <c r="Z13" i="22" s="1"/>
  <c r="X13" i="22"/>
  <c r="U13" i="22"/>
  <c r="V13" i="22" s="1"/>
  <c r="R13" i="22"/>
  <c r="M13" i="22"/>
  <c r="K13" i="22"/>
  <c r="L15" i="22" s="1"/>
  <c r="J13" i="22"/>
  <c r="H13" i="22"/>
  <c r="F13" i="22"/>
  <c r="Z12" i="22"/>
  <c r="X12" i="22"/>
  <c r="Y12" i="22" s="1"/>
  <c r="U12" i="22"/>
  <c r="V12" i="22" s="1"/>
  <c r="AA12" i="22" s="1"/>
  <c r="AB12" i="22" s="1"/>
  <c r="Q12" i="22"/>
  <c r="R21" i="22" s="1"/>
  <c r="S21" i="22" s="1"/>
  <c r="Q21" i="22" s="1"/>
  <c r="M12" i="22"/>
  <c r="K12" i="22"/>
  <c r="J12" i="22"/>
  <c r="H12" i="22"/>
  <c r="F12" i="22"/>
  <c r="X11" i="22"/>
  <c r="Y11" i="22" s="1"/>
  <c r="Z11" i="22" s="1"/>
  <c r="U11" i="22"/>
  <c r="V11" i="22" s="1"/>
  <c r="AA11" i="22" s="1"/>
  <c r="AB11" i="22" s="1"/>
  <c r="Q11" i="22"/>
  <c r="M11" i="22"/>
  <c r="K11" i="22"/>
  <c r="J11" i="22"/>
  <c r="H11" i="22"/>
  <c r="F11" i="22"/>
  <c r="Y10" i="22"/>
  <c r="Z10" i="22" s="1"/>
  <c r="X10" i="22"/>
  <c r="U10" i="22"/>
  <c r="V10" i="22" s="1"/>
  <c r="M10" i="22"/>
  <c r="K10" i="22"/>
  <c r="J10" i="22"/>
  <c r="H10" i="22"/>
  <c r="F10" i="22"/>
  <c r="Y9" i="22"/>
  <c r="Z9" i="22" s="1"/>
  <c r="X9" i="22"/>
  <c r="U9" i="22"/>
  <c r="V9" i="22" s="1"/>
  <c r="M9" i="22"/>
  <c r="K9" i="22"/>
  <c r="L11" i="22" s="1"/>
  <c r="J9" i="22"/>
  <c r="H9" i="22"/>
  <c r="F9" i="22"/>
  <c r="X8" i="22"/>
  <c r="Y8" i="22" s="1"/>
  <c r="Z8" i="22" s="1"/>
  <c r="AA8" i="22" s="1"/>
  <c r="AB8" i="22" s="1"/>
  <c r="V8" i="22"/>
  <c r="U8" i="22"/>
  <c r="M8" i="22"/>
  <c r="K8" i="22"/>
  <c r="L12" i="22" s="1"/>
  <c r="J8" i="22"/>
  <c r="H8" i="22"/>
  <c r="F8" i="22"/>
  <c r="X7" i="22"/>
  <c r="Y7" i="22" s="1"/>
  <c r="Z7" i="22" s="1"/>
  <c r="U7" i="22"/>
  <c r="V7" i="22" s="1"/>
  <c r="AA7" i="22" s="1"/>
  <c r="AB7" i="22" s="1"/>
  <c r="M7" i="22"/>
  <c r="K7" i="22"/>
  <c r="J7" i="22"/>
  <c r="H7" i="22"/>
  <c r="F7" i="22"/>
  <c r="Y6" i="22"/>
  <c r="Z6" i="22" s="1"/>
  <c r="X6" i="22"/>
  <c r="U6" i="22"/>
  <c r="V6" i="22" s="1"/>
  <c r="AA6" i="22" s="1"/>
  <c r="AB6" i="22" s="1"/>
  <c r="Q6" i="22"/>
  <c r="M6" i="22"/>
  <c r="K6" i="22"/>
  <c r="J6" i="22"/>
  <c r="H6" i="22"/>
  <c r="F6" i="22"/>
  <c r="Z5" i="22"/>
  <c r="X5" i="22"/>
  <c r="Y5" i="22" s="1"/>
  <c r="V5" i="22"/>
  <c r="U5" i="22"/>
  <c r="Q5" i="22"/>
  <c r="M5" i="22"/>
  <c r="K5" i="22"/>
  <c r="L9" i="22" s="1"/>
  <c r="J5" i="22"/>
  <c r="H5" i="22"/>
  <c r="F5" i="22"/>
  <c r="X4" i="22"/>
  <c r="Y4" i="22" s="1"/>
  <c r="Z4" i="22" s="1"/>
  <c r="AA4" i="22" s="1"/>
  <c r="AB4" i="22" s="1"/>
  <c r="U4" i="22"/>
  <c r="V4" i="22" s="1"/>
  <c r="Q4" i="22"/>
  <c r="O4" i="22"/>
  <c r="M4" i="22"/>
  <c r="K4" i="22"/>
  <c r="L7" i="22" s="1"/>
  <c r="J4" i="22"/>
  <c r="H4" i="22"/>
  <c r="F4" i="22"/>
  <c r="AA3" i="22"/>
  <c r="AB3" i="22" s="1"/>
  <c r="Z3" i="22"/>
  <c r="X3" i="22"/>
  <c r="Y3" i="22" s="1"/>
  <c r="U3" i="22"/>
  <c r="V3" i="22" s="1"/>
  <c r="Q3" i="22"/>
  <c r="O3" i="22"/>
  <c r="M3" i="22"/>
  <c r="K3" i="22"/>
  <c r="J3" i="22"/>
  <c r="H3" i="22"/>
  <c r="F3" i="22"/>
  <c r="X2" i="22"/>
  <c r="Y2" i="22" s="1"/>
  <c r="Z2" i="22" s="1"/>
  <c r="U2" i="22"/>
  <c r="V2" i="22" s="1"/>
  <c r="Q2" i="22"/>
  <c r="M2" i="22"/>
  <c r="H2" i="22"/>
  <c r="F2" i="22"/>
  <c r="Q1" i="22"/>
  <c r="Z181" i="21"/>
  <c r="X181" i="21"/>
  <c r="Y181" i="21" s="1"/>
  <c r="U181" i="21"/>
  <c r="V181" i="21" s="1"/>
  <c r="AA181" i="21" s="1"/>
  <c r="AB181" i="21" s="1"/>
  <c r="M181" i="21"/>
  <c r="K181" i="21"/>
  <c r="J181" i="21"/>
  <c r="I181" i="21"/>
  <c r="G181" i="21"/>
  <c r="Y180" i="21"/>
  <c r="Z180" i="21" s="1"/>
  <c r="X180" i="21"/>
  <c r="V180" i="21"/>
  <c r="AA180" i="21" s="1"/>
  <c r="AB180" i="21" s="1"/>
  <c r="U180" i="21"/>
  <c r="M180" i="21"/>
  <c r="K180" i="21"/>
  <c r="J180" i="21"/>
  <c r="I180" i="21"/>
  <c r="G180" i="21"/>
  <c r="Y179" i="21"/>
  <c r="Z179" i="21" s="1"/>
  <c r="X179" i="21"/>
  <c r="U179" i="21"/>
  <c r="V179" i="21" s="1"/>
  <c r="M179" i="21"/>
  <c r="K179" i="21"/>
  <c r="L180" i="21" s="1"/>
  <c r="J179" i="21"/>
  <c r="I179" i="21"/>
  <c r="G179" i="21"/>
  <c r="Z178" i="21"/>
  <c r="Y178" i="21"/>
  <c r="X178" i="21"/>
  <c r="U178" i="21"/>
  <c r="V178" i="21" s="1"/>
  <c r="AA178" i="21" s="1"/>
  <c r="AB178" i="21" s="1"/>
  <c r="M178" i="21"/>
  <c r="L178" i="21"/>
  <c r="K178" i="21"/>
  <c r="J178" i="21"/>
  <c r="I178" i="21"/>
  <c r="G178" i="21"/>
  <c r="AB177" i="21"/>
  <c r="AA177" i="21"/>
  <c r="Z177" i="21"/>
  <c r="X177" i="21"/>
  <c r="Y177" i="21" s="1"/>
  <c r="V177" i="21"/>
  <c r="U177" i="21"/>
  <c r="M177" i="21"/>
  <c r="K177" i="21"/>
  <c r="J177" i="21"/>
  <c r="I177" i="21"/>
  <c r="G177" i="21"/>
  <c r="AB176" i="21"/>
  <c r="AA176" i="21"/>
  <c r="X176" i="21"/>
  <c r="Y176" i="21" s="1"/>
  <c r="Z176" i="21" s="1"/>
  <c r="U176" i="21"/>
  <c r="V176" i="21" s="1"/>
  <c r="M176" i="21"/>
  <c r="K176" i="21"/>
  <c r="J176" i="21"/>
  <c r="I176" i="21"/>
  <c r="G176" i="21"/>
  <c r="Y175" i="21"/>
  <c r="Z175" i="21" s="1"/>
  <c r="X175" i="21"/>
  <c r="V175" i="21"/>
  <c r="U175" i="21"/>
  <c r="M175" i="21"/>
  <c r="K175" i="21"/>
  <c r="J175" i="21"/>
  <c r="I175" i="21"/>
  <c r="G175" i="21"/>
  <c r="X174" i="21"/>
  <c r="Y174" i="21" s="1"/>
  <c r="Z174" i="21" s="1"/>
  <c r="V174" i="21"/>
  <c r="AA174" i="21" s="1"/>
  <c r="AB174" i="21" s="1"/>
  <c r="U174" i="21"/>
  <c r="M174" i="21"/>
  <c r="K174" i="21"/>
  <c r="J174" i="21"/>
  <c r="I174" i="21"/>
  <c r="G174" i="21"/>
  <c r="X173" i="21"/>
  <c r="Y173" i="21" s="1"/>
  <c r="Z173" i="21" s="1"/>
  <c r="U173" i="21"/>
  <c r="V173" i="21" s="1"/>
  <c r="M173" i="21"/>
  <c r="K173" i="21"/>
  <c r="L177" i="21" s="1"/>
  <c r="J173" i="21"/>
  <c r="I173" i="21"/>
  <c r="G173" i="21"/>
  <c r="X172" i="21"/>
  <c r="Y172" i="21" s="1"/>
  <c r="Z172" i="21" s="1"/>
  <c r="V172" i="21"/>
  <c r="U172" i="21"/>
  <c r="M172" i="21"/>
  <c r="K172" i="21"/>
  <c r="L175" i="21" s="1"/>
  <c r="J172" i="21"/>
  <c r="I172" i="21"/>
  <c r="G172" i="21"/>
  <c r="X171" i="21"/>
  <c r="Y171" i="21" s="1"/>
  <c r="Z171" i="21" s="1"/>
  <c r="U171" i="21"/>
  <c r="V171" i="21" s="1"/>
  <c r="M171" i="21"/>
  <c r="L171" i="21"/>
  <c r="K171" i="21"/>
  <c r="J171" i="21"/>
  <c r="I171" i="21"/>
  <c r="G171" i="21"/>
  <c r="Z170" i="21"/>
  <c r="Y170" i="21"/>
  <c r="X170" i="21"/>
  <c r="U170" i="21"/>
  <c r="V170" i="21" s="1"/>
  <c r="AA170" i="21" s="1"/>
  <c r="AB170" i="21" s="1"/>
  <c r="M170" i="21"/>
  <c r="K170" i="21"/>
  <c r="J170" i="21"/>
  <c r="I170" i="21"/>
  <c r="G170" i="21"/>
  <c r="Z169" i="21"/>
  <c r="X169" i="21"/>
  <c r="Y169" i="21" s="1"/>
  <c r="V169" i="21"/>
  <c r="AA169" i="21" s="1"/>
  <c r="AB169" i="21" s="1"/>
  <c r="U169" i="21"/>
  <c r="M169" i="21"/>
  <c r="K169" i="21"/>
  <c r="J169" i="21"/>
  <c r="I169" i="21"/>
  <c r="G169" i="21"/>
  <c r="X168" i="21"/>
  <c r="Y168" i="21" s="1"/>
  <c r="Z168" i="21" s="1"/>
  <c r="V168" i="21"/>
  <c r="AA168" i="21" s="1"/>
  <c r="AB168" i="21" s="1"/>
  <c r="U168" i="21"/>
  <c r="M168" i="21"/>
  <c r="L168" i="21"/>
  <c r="K168" i="21"/>
  <c r="J168" i="21"/>
  <c r="I168" i="21"/>
  <c r="G168" i="21"/>
  <c r="X167" i="21"/>
  <c r="Y167" i="21" s="1"/>
  <c r="Z167" i="21" s="1"/>
  <c r="U167" i="21"/>
  <c r="V167" i="21" s="1"/>
  <c r="M167" i="21"/>
  <c r="K167" i="21"/>
  <c r="J167" i="21"/>
  <c r="I167" i="21"/>
  <c r="G167" i="21"/>
  <c r="AA166" i="21"/>
  <c r="AB166" i="21" s="1"/>
  <c r="Z166" i="21"/>
  <c r="Y166" i="21"/>
  <c r="X166" i="21"/>
  <c r="U166" i="21"/>
  <c r="V166" i="21" s="1"/>
  <c r="M166" i="21"/>
  <c r="K166" i="21"/>
  <c r="J166" i="21"/>
  <c r="I166" i="21"/>
  <c r="G166" i="21"/>
  <c r="AA165" i="21"/>
  <c r="AB165" i="21" s="1"/>
  <c r="Z165" i="21"/>
  <c r="X165" i="21"/>
  <c r="Y165" i="21" s="1"/>
  <c r="V165" i="21"/>
  <c r="U165" i="21"/>
  <c r="M165" i="21"/>
  <c r="K165" i="21"/>
  <c r="J165" i="21"/>
  <c r="I165" i="21"/>
  <c r="G165" i="21"/>
  <c r="AA164" i="21"/>
  <c r="AB164" i="21" s="1"/>
  <c r="X164" i="21"/>
  <c r="Y164" i="21" s="1"/>
  <c r="Z164" i="21" s="1"/>
  <c r="U164" i="21"/>
  <c r="V164" i="21" s="1"/>
  <c r="M164" i="21"/>
  <c r="K164" i="21"/>
  <c r="J164" i="21"/>
  <c r="I164" i="21"/>
  <c r="G164" i="21"/>
  <c r="Y163" i="21"/>
  <c r="Z163" i="21" s="1"/>
  <c r="X163" i="21"/>
  <c r="V163" i="21"/>
  <c r="U163" i="21"/>
  <c r="M163" i="21"/>
  <c r="K163" i="21"/>
  <c r="J163" i="21"/>
  <c r="I163" i="21"/>
  <c r="G163" i="21"/>
  <c r="X162" i="21"/>
  <c r="Y162" i="21" s="1"/>
  <c r="Z162" i="21" s="1"/>
  <c r="V162" i="21"/>
  <c r="AA162" i="21" s="1"/>
  <c r="AB162" i="21" s="1"/>
  <c r="U162" i="21"/>
  <c r="M162" i="21"/>
  <c r="K162" i="21"/>
  <c r="L166" i="21" s="1"/>
  <c r="J162" i="21"/>
  <c r="I162" i="21"/>
  <c r="G162" i="21"/>
  <c r="X161" i="21"/>
  <c r="Y161" i="21" s="1"/>
  <c r="Z161" i="21" s="1"/>
  <c r="U161" i="21"/>
  <c r="V161" i="21" s="1"/>
  <c r="M161" i="21"/>
  <c r="K161" i="21"/>
  <c r="L165" i="21" s="1"/>
  <c r="J161" i="21"/>
  <c r="I161" i="21"/>
  <c r="G161" i="21"/>
  <c r="X160" i="21"/>
  <c r="Y160" i="21" s="1"/>
  <c r="Z160" i="21" s="1"/>
  <c r="V160" i="21"/>
  <c r="U160" i="21"/>
  <c r="M160" i="21"/>
  <c r="K160" i="21"/>
  <c r="L162" i="21" s="1"/>
  <c r="J160" i="21"/>
  <c r="I160" i="21"/>
  <c r="G160" i="21"/>
  <c r="X159" i="21"/>
  <c r="Y159" i="21" s="1"/>
  <c r="Z159" i="21" s="1"/>
  <c r="U159" i="21"/>
  <c r="V159" i="21" s="1"/>
  <c r="M159" i="21"/>
  <c r="K159" i="21"/>
  <c r="J159" i="21"/>
  <c r="I159" i="21"/>
  <c r="G159" i="21"/>
  <c r="Z158" i="21"/>
  <c r="Y158" i="21"/>
  <c r="X158" i="21"/>
  <c r="U158" i="21"/>
  <c r="V158" i="21" s="1"/>
  <c r="AA158" i="21" s="1"/>
  <c r="AB158" i="21" s="1"/>
  <c r="M158" i="21"/>
  <c r="K158" i="21"/>
  <c r="J158" i="21"/>
  <c r="I158" i="21"/>
  <c r="G158" i="21"/>
  <c r="Z157" i="21"/>
  <c r="X157" i="21"/>
  <c r="Y157" i="21" s="1"/>
  <c r="V157" i="21"/>
  <c r="AA157" i="21" s="1"/>
  <c r="AB157" i="21" s="1"/>
  <c r="U157" i="21"/>
  <c r="M157" i="21"/>
  <c r="K157" i="21"/>
  <c r="J157" i="21"/>
  <c r="I157" i="21"/>
  <c r="G157" i="21"/>
  <c r="X156" i="21"/>
  <c r="Y156" i="21" s="1"/>
  <c r="Z156" i="21" s="1"/>
  <c r="V156" i="21"/>
  <c r="U156" i="21"/>
  <c r="M156" i="21"/>
  <c r="L156" i="21"/>
  <c r="K156" i="21"/>
  <c r="J156" i="21"/>
  <c r="I156" i="21"/>
  <c r="G156" i="21"/>
  <c r="X155" i="21"/>
  <c r="Y155" i="21" s="1"/>
  <c r="Z155" i="21" s="1"/>
  <c r="U155" i="21"/>
  <c r="V155" i="21" s="1"/>
  <c r="M155" i="21"/>
  <c r="K155" i="21"/>
  <c r="J155" i="21"/>
  <c r="I155" i="21"/>
  <c r="G155" i="21"/>
  <c r="AA154" i="21"/>
  <c r="AB154" i="21" s="1"/>
  <c r="Z154" i="21"/>
  <c r="Y154" i="21"/>
  <c r="X154" i="21"/>
  <c r="U154" i="21"/>
  <c r="V154" i="21" s="1"/>
  <c r="M154" i="21"/>
  <c r="K154" i="21"/>
  <c r="J154" i="21"/>
  <c r="I154" i="21"/>
  <c r="G154" i="21"/>
  <c r="AA153" i="21"/>
  <c r="AB153" i="21" s="1"/>
  <c r="Z153" i="21"/>
  <c r="X153" i="21"/>
  <c r="Y153" i="21" s="1"/>
  <c r="V153" i="21"/>
  <c r="U153" i="21"/>
  <c r="M153" i="21"/>
  <c r="K153" i="21"/>
  <c r="J153" i="21"/>
  <c r="I153" i="21"/>
  <c r="G153" i="21"/>
  <c r="AA152" i="21"/>
  <c r="AB152" i="21" s="1"/>
  <c r="X152" i="21"/>
  <c r="Y152" i="21" s="1"/>
  <c r="Z152" i="21" s="1"/>
  <c r="U152" i="21"/>
  <c r="V152" i="21" s="1"/>
  <c r="M152" i="21"/>
  <c r="K152" i="21"/>
  <c r="J152" i="21"/>
  <c r="I152" i="21"/>
  <c r="G152" i="21"/>
  <c r="Y151" i="21"/>
  <c r="Z151" i="21" s="1"/>
  <c r="X151" i="21"/>
  <c r="V151" i="21"/>
  <c r="U151" i="21"/>
  <c r="M151" i="21"/>
  <c r="K151" i="21"/>
  <c r="J151" i="21"/>
  <c r="I151" i="21"/>
  <c r="G151" i="21"/>
  <c r="X150" i="21"/>
  <c r="Y150" i="21" s="1"/>
  <c r="Z150" i="21" s="1"/>
  <c r="V150" i="21"/>
  <c r="AA150" i="21" s="1"/>
  <c r="AB150" i="21" s="1"/>
  <c r="U150" i="21"/>
  <c r="M150" i="21"/>
  <c r="K150" i="21"/>
  <c r="L154" i="21" s="1"/>
  <c r="J150" i="21"/>
  <c r="I150" i="21"/>
  <c r="G150" i="21"/>
  <c r="X149" i="21"/>
  <c r="Y149" i="21" s="1"/>
  <c r="Z149" i="21" s="1"/>
  <c r="U149" i="21"/>
  <c r="V149" i="21" s="1"/>
  <c r="M149" i="21"/>
  <c r="K149" i="21"/>
  <c r="L153" i="21" s="1"/>
  <c r="J149" i="21"/>
  <c r="I149" i="21"/>
  <c r="G149" i="21"/>
  <c r="X148" i="21"/>
  <c r="Y148" i="21" s="1"/>
  <c r="Z148" i="21" s="1"/>
  <c r="V148" i="21"/>
  <c r="U148" i="21"/>
  <c r="M148" i="21"/>
  <c r="K148" i="21"/>
  <c r="L150" i="21" s="1"/>
  <c r="J148" i="21"/>
  <c r="I148" i="21"/>
  <c r="G148" i="21"/>
  <c r="X147" i="21"/>
  <c r="Y147" i="21" s="1"/>
  <c r="Z147" i="21" s="1"/>
  <c r="U147" i="21"/>
  <c r="V147" i="21" s="1"/>
  <c r="AA147" i="21" s="1"/>
  <c r="AB147" i="21" s="1"/>
  <c r="M147" i="21"/>
  <c r="K147" i="21"/>
  <c r="J147" i="21"/>
  <c r="I147" i="21"/>
  <c r="G147" i="21"/>
  <c r="Z146" i="21"/>
  <c r="Y146" i="21"/>
  <c r="X146" i="21"/>
  <c r="U146" i="21"/>
  <c r="V146" i="21" s="1"/>
  <c r="AA146" i="21" s="1"/>
  <c r="AB146" i="21" s="1"/>
  <c r="M146" i="21"/>
  <c r="K146" i="21"/>
  <c r="J146" i="21"/>
  <c r="I146" i="21"/>
  <c r="G146" i="21"/>
  <c r="Z145" i="21"/>
  <c r="X145" i="21"/>
  <c r="Y145" i="21" s="1"/>
  <c r="V145" i="21"/>
  <c r="AA145" i="21" s="1"/>
  <c r="AB145" i="21" s="1"/>
  <c r="U145" i="21"/>
  <c r="M145" i="21"/>
  <c r="K145" i="21"/>
  <c r="L147" i="21" s="1"/>
  <c r="J145" i="21"/>
  <c r="I145" i="21"/>
  <c r="G145" i="21"/>
  <c r="X144" i="21"/>
  <c r="Y144" i="21" s="1"/>
  <c r="Z144" i="21" s="1"/>
  <c r="V144" i="21"/>
  <c r="U144" i="21"/>
  <c r="M144" i="21"/>
  <c r="L144" i="21"/>
  <c r="K144" i="21"/>
  <c r="J144" i="21"/>
  <c r="I144" i="21"/>
  <c r="G144" i="21"/>
  <c r="X143" i="21"/>
  <c r="Y143" i="21" s="1"/>
  <c r="Z143" i="21" s="1"/>
  <c r="U143" i="21"/>
  <c r="V143" i="21" s="1"/>
  <c r="M143" i="21"/>
  <c r="K143" i="21"/>
  <c r="J143" i="21"/>
  <c r="I143" i="21"/>
  <c r="G143" i="21"/>
  <c r="AA142" i="21"/>
  <c r="AB142" i="21" s="1"/>
  <c r="Z142" i="21"/>
  <c r="Y142" i="21"/>
  <c r="X142" i="21"/>
  <c r="U142" i="21"/>
  <c r="V142" i="21" s="1"/>
  <c r="M142" i="21"/>
  <c r="K142" i="21"/>
  <c r="J142" i="21"/>
  <c r="I142" i="21"/>
  <c r="G142" i="21"/>
  <c r="AA141" i="21"/>
  <c r="AB141" i="21" s="1"/>
  <c r="Z141" i="21"/>
  <c r="X141" i="21"/>
  <c r="Y141" i="21" s="1"/>
  <c r="V141" i="21"/>
  <c r="U141" i="21"/>
  <c r="M141" i="21"/>
  <c r="K141" i="21"/>
  <c r="J141" i="21"/>
  <c r="I141" i="21"/>
  <c r="G141" i="21"/>
  <c r="AA140" i="21"/>
  <c r="AB140" i="21" s="1"/>
  <c r="X140" i="21"/>
  <c r="Y140" i="21" s="1"/>
  <c r="Z140" i="21" s="1"/>
  <c r="U140" i="21"/>
  <c r="V140" i="21" s="1"/>
  <c r="M140" i="21"/>
  <c r="K140" i="21"/>
  <c r="J140" i="21"/>
  <c r="I140" i="21"/>
  <c r="G140" i="21"/>
  <c r="Y139" i="21"/>
  <c r="Z139" i="21" s="1"/>
  <c r="X139" i="21"/>
  <c r="V139" i="21"/>
  <c r="U139" i="21"/>
  <c r="M139" i="21"/>
  <c r="K139" i="21"/>
  <c r="J139" i="21"/>
  <c r="I139" i="21"/>
  <c r="G139" i="21"/>
  <c r="X138" i="21"/>
  <c r="Y138" i="21" s="1"/>
  <c r="Z138" i="21" s="1"/>
  <c r="V138" i="21"/>
  <c r="AA138" i="21" s="1"/>
  <c r="AB138" i="21" s="1"/>
  <c r="U138" i="21"/>
  <c r="M138" i="21"/>
  <c r="K138" i="21"/>
  <c r="L142" i="21" s="1"/>
  <c r="J138" i="21"/>
  <c r="I138" i="21"/>
  <c r="G138" i="21"/>
  <c r="X137" i="21"/>
  <c r="Y137" i="21" s="1"/>
  <c r="Z137" i="21" s="1"/>
  <c r="U137" i="21"/>
  <c r="V137" i="21" s="1"/>
  <c r="AA137" i="21" s="1"/>
  <c r="AB137" i="21" s="1"/>
  <c r="M137" i="21"/>
  <c r="K137" i="21"/>
  <c r="L141" i="21" s="1"/>
  <c r="J137" i="21"/>
  <c r="I137" i="21"/>
  <c r="G137" i="21"/>
  <c r="X136" i="21"/>
  <c r="Y136" i="21" s="1"/>
  <c r="Z136" i="21" s="1"/>
  <c r="V136" i="21"/>
  <c r="U136" i="21"/>
  <c r="M136" i="21"/>
  <c r="K136" i="21"/>
  <c r="L138" i="21" s="1"/>
  <c r="J136" i="21"/>
  <c r="I136" i="21"/>
  <c r="G136" i="21"/>
  <c r="X135" i="21"/>
  <c r="Y135" i="21" s="1"/>
  <c r="Z135" i="21" s="1"/>
  <c r="U135" i="21"/>
  <c r="V135" i="21" s="1"/>
  <c r="M135" i="21"/>
  <c r="K135" i="21"/>
  <c r="J135" i="21"/>
  <c r="I135" i="21"/>
  <c r="G135" i="21"/>
  <c r="Z134" i="21"/>
  <c r="Y134" i="21"/>
  <c r="X134" i="21"/>
  <c r="U134" i="21"/>
  <c r="V134" i="21" s="1"/>
  <c r="AA134" i="21" s="1"/>
  <c r="AB134" i="21" s="1"/>
  <c r="M134" i="21"/>
  <c r="K134" i="21"/>
  <c r="J134" i="21"/>
  <c r="I134" i="21"/>
  <c r="G134" i="21"/>
  <c r="Z133" i="21"/>
  <c r="X133" i="21"/>
  <c r="Y133" i="21" s="1"/>
  <c r="V133" i="21"/>
  <c r="AA133" i="21" s="1"/>
  <c r="AB133" i="21" s="1"/>
  <c r="U133" i="21"/>
  <c r="M133" i="21"/>
  <c r="K133" i="21"/>
  <c r="J133" i="21"/>
  <c r="I133" i="21"/>
  <c r="G133" i="21"/>
  <c r="X132" i="21"/>
  <c r="Y132" i="21" s="1"/>
  <c r="Z132" i="21" s="1"/>
  <c r="V132" i="21"/>
  <c r="U132" i="21"/>
  <c r="M132" i="21"/>
  <c r="L132" i="21"/>
  <c r="K132" i="21"/>
  <c r="J132" i="21"/>
  <c r="I132" i="21"/>
  <c r="G132" i="21"/>
  <c r="X131" i="21"/>
  <c r="Y131" i="21" s="1"/>
  <c r="Z131" i="21" s="1"/>
  <c r="U131" i="21"/>
  <c r="V131" i="21" s="1"/>
  <c r="M131" i="21"/>
  <c r="K131" i="21"/>
  <c r="J131" i="21"/>
  <c r="I131" i="21"/>
  <c r="G131" i="21"/>
  <c r="AA130" i="21"/>
  <c r="AB130" i="21" s="1"/>
  <c r="Z130" i="21"/>
  <c r="Y130" i="21"/>
  <c r="X130" i="21"/>
  <c r="U130" i="21"/>
  <c r="V130" i="21" s="1"/>
  <c r="M130" i="21"/>
  <c r="K130" i="21"/>
  <c r="J130" i="21"/>
  <c r="I130" i="21"/>
  <c r="G130" i="21"/>
  <c r="AA129" i="21"/>
  <c r="AB129" i="21" s="1"/>
  <c r="Z129" i="21"/>
  <c r="X129" i="21"/>
  <c r="Y129" i="21" s="1"/>
  <c r="V129" i="21"/>
  <c r="U129" i="21"/>
  <c r="M129" i="21"/>
  <c r="K129" i="21"/>
  <c r="J129" i="21"/>
  <c r="I129" i="21"/>
  <c r="G129" i="21"/>
  <c r="AA128" i="21"/>
  <c r="AB128" i="21" s="1"/>
  <c r="X128" i="21"/>
  <c r="Y128" i="21" s="1"/>
  <c r="Z128" i="21" s="1"/>
  <c r="U128" i="21"/>
  <c r="V128" i="21" s="1"/>
  <c r="M128" i="21"/>
  <c r="K128" i="21"/>
  <c r="J128" i="21"/>
  <c r="I128" i="21"/>
  <c r="G128" i="21"/>
  <c r="Y127" i="21"/>
  <c r="Z127" i="21" s="1"/>
  <c r="X127" i="21"/>
  <c r="V127" i="21"/>
  <c r="U127" i="21"/>
  <c r="M127" i="21"/>
  <c r="K127" i="21"/>
  <c r="J127" i="21"/>
  <c r="I127" i="21"/>
  <c r="G127" i="21"/>
  <c r="X126" i="21"/>
  <c r="Y126" i="21" s="1"/>
  <c r="Z126" i="21" s="1"/>
  <c r="V126" i="21"/>
  <c r="AA126" i="21" s="1"/>
  <c r="AB126" i="21" s="1"/>
  <c r="U126" i="21"/>
  <c r="M126" i="21"/>
  <c r="K126" i="21"/>
  <c r="L130" i="21" s="1"/>
  <c r="J126" i="21"/>
  <c r="I126" i="21"/>
  <c r="G126" i="21"/>
  <c r="X125" i="21"/>
  <c r="Y125" i="21" s="1"/>
  <c r="Z125" i="21" s="1"/>
  <c r="U125" i="21"/>
  <c r="V125" i="21" s="1"/>
  <c r="AA125" i="21" s="1"/>
  <c r="AB125" i="21" s="1"/>
  <c r="M125" i="21"/>
  <c r="K125" i="21"/>
  <c r="L129" i="21" s="1"/>
  <c r="J125" i="21"/>
  <c r="I125" i="21"/>
  <c r="G125" i="21"/>
  <c r="X124" i="21"/>
  <c r="Y124" i="21" s="1"/>
  <c r="Z124" i="21" s="1"/>
  <c r="V124" i="21"/>
  <c r="U124" i="21"/>
  <c r="M124" i="21"/>
  <c r="K124" i="21"/>
  <c r="L126" i="21" s="1"/>
  <c r="J124" i="21"/>
  <c r="I124" i="21"/>
  <c r="G124" i="21"/>
  <c r="X123" i="21"/>
  <c r="Y123" i="21" s="1"/>
  <c r="Z123" i="21" s="1"/>
  <c r="U123" i="21"/>
  <c r="V123" i="21" s="1"/>
  <c r="M123" i="21"/>
  <c r="L123" i="21"/>
  <c r="K123" i="21"/>
  <c r="J123" i="21"/>
  <c r="I123" i="21"/>
  <c r="G123" i="21"/>
  <c r="Z122" i="21"/>
  <c r="Y122" i="21"/>
  <c r="X122" i="21"/>
  <c r="U122" i="21"/>
  <c r="V122" i="21" s="1"/>
  <c r="AA122" i="21" s="1"/>
  <c r="AB122" i="21" s="1"/>
  <c r="M122" i="21"/>
  <c r="K122" i="21"/>
  <c r="J122" i="21"/>
  <c r="I122" i="21"/>
  <c r="G122" i="21"/>
  <c r="Z121" i="21"/>
  <c r="X121" i="21"/>
  <c r="Y121" i="21" s="1"/>
  <c r="V121" i="21"/>
  <c r="AA121" i="21" s="1"/>
  <c r="AB121" i="21" s="1"/>
  <c r="U121" i="21"/>
  <c r="M121" i="21"/>
  <c r="K121" i="21"/>
  <c r="J121" i="21"/>
  <c r="I121" i="21"/>
  <c r="G121" i="21"/>
  <c r="X120" i="21"/>
  <c r="Y120" i="21" s="1"/>
  <c r="Z120" i="21" s="1"/>
  <c r="V120" i="21"/>
  <c r="AA120" i="21" s="1"/>
  <c r="AB120" i="21" s="1"/>
  <c r="U120" i="21"/>
  <c r="M120" i="21"/>
  <c r="L120" i="21"/>
  <c r="K120" i="21"/>
  <c r="J120" i="21"/>
  <c r="I120" i="21"/>
  <c r="G120" i="21"/>
  <c r="X119" i="21"/>
  <c r="Y119" i="21" s="1"/>
  <c r="Z119" i="21" s="1"/>
  <c r="U119" i="21"/>
  <c r="V119" i="21" s="1"/>
  <c r="M119" i="21"/>
  <c r="K119" i="21"/>
  <c r="J119" i="21"/>
  <c r="I119" i="21"/>
  <c r="G119" i="21"/>
  <c r="AA118" i="21"/>
  <c r="AB118" i="21" s="1"/>
  <c r="Z118" i="21"/>
  <c r="Y118" i="21"/>
  <c r="X118" i="21"/>
  <c r="U118" i="21"/>
  <c r="V118" i="21" s="1"/>
  <c r="M118" i="21"/>
  <c r="K118" i="21"/>
  <c r="J118" i="21"/>
  <c r="I118" i="21"/>
  <c r="G118" i="21"/>
  <c r="AA117" i="21"/>
  <c r="AB117" i="21" s="1"/>
  <c r="Z117" i="21"/>
  <c r="X117" i="21"/>
  <c r="Y117" i="21" s="1"/>
  <c r="V117" i="21"/>
  <c r="U117" i="21"/>
  <c r="M117" i="21"/>
  <c r="K117" i="21"/>
  <c r="J117" i="21"/>
  <c r="I117" i="21"/>
  <c r="G117" i="21"/>
  <c r="AA116" i="21"/>
  <c r="AB116" i="21" s="1"/>
  <c r="X116" i="21"/>
  <c r="Y116" i="21" s="1"/>
  <c r="Z116" i="21" s="1"/>
  <c r="U116" i="21"/>
  <c r="V116" i="21" s="1"/>
  <c r="M116" i="21"/>
  <c r="K116" i="21"/>
  <c r="J116" i="21"/>
  <c r="I116" i="21"/>
  <c r="G116" i="21"/>
  <c r="Y115" i="21"/>
  <c r="Z115" i="21" s="1"/>
  <c r="X115" i="21"/>
  <c r="V115" i="21"/>
  <c r="U115" i="21"/>
  <c r="M115" i="21"/>
  <c r="K115" i="21"/>
  <c r="J115" i="21"/>
  <c r="I115" i="21"/>
  <c r="G115" i="21"/>
  <c r="X114" i="21"/>
  <c r="Y114" i="21" s="1"/>
  <c r="Z114" i="21" s="1"/>
  <c r="V114" i="21"/>
  <c r="U114" i="21"/>
  <c r="M114" i="21"/>
  <c r="K114" i="21"/>
  <c r="L118" i="21" s="1"/>
  <c r="J114" i="21"/>
  <c r="I114" i="21"/>
  <c r="G114" i="21"/>
  <c r="X113" i="21"/>
  <c r="Y113" i="21" s="1"/>
  <c r="Z113" i="21" s="1"/>
  <c r="U113" i="21"/>
  <c r="V113" i="21" s="1"/>
  <c r="AA113" i="21" s="1"/>
  <c r="AB113" i="21" s="1"/>
  <c r="M113" i="21"/>
  <c r="K113" i="21"/>
  <c r="L117" i="21" s="1"/>
  <c r="J113" i="21"/>
  <c r="I113" i="21"/>
  <c r="G113" i="21"/>
  <c r="X112" i="21"/>
  <c r="Y112" i="21" s="1"/>
  <c r="Z112" i="21" s="1"/>
  <c r="V112" i="21"/>
  <c r="U112" i="21"/>
  <c r="M112" i="21"/>
  <c r="K112" i="21"/>
  <c r="L114" i="21" s="1"/>
  <c r="J112" i="21"/>
  <c r="I112" i="21"/>
  <c r="G112" i="21"/>
  <c r="X111" i="21"/>
  <c r="Y111" i="21" s="1"/>
  <c r="Z111" i="21" s="1"/>
  <c r="U111" i="21"/>
  <c r="V111" i="21" s="1"/>
  <c r="M111" i="21"/>
  <c r="L111" i="21"/>
  <c r="K111" i="21"/>
  <c r="J111" i="21"/>
  <c r="I111" i="21"/>
  <c r="G111" i="21"/>
  <c r="Z110" i="21"/>
  <c r="Y110" i="21"/>
  <c r="X110" i="21"/>
  <c r="U110" i="21"/>
  <c r="V110" i="21" s="1"/>
  <c r="AA110" i="21" s="1"/>
  <c r="AB110" i="21" s="1"/>
  <c r="M110" i="21"/>
  <c r="K110" i="21"/>
  <c r="J110" i="21"/>
  <c r="I110" i="21"/>
  <c r="G110" i="21"/>
  <c r="Z109" i="21"/>
  <c r="X109" i="21"/>
  <c r="Y109" i="21" s="1"/>
  <c r="V109" i="21"/>
  <c r="AA109" i="21" s="1"/>
  <c r="AB109" i="21" s="1"/>
  <c r="U109" i="21"/>
  <c r="M109" i="21"/>
  <c r="K109" i="21"/>
  <c r="J109" i="21"/>
  <c r="I109" i="21"/>
  <c r="G109" i="21"/>
  <c r="X108" i="21"/>
  <c r="Y108" i="21" s="1"/>
  <c r="Z108" i="21" s="1"/>
  <c r="V108" i="21"/>
  <c r="AA108" i="21" s="1"/>
  <c r="AB108" i="21" s="1"/>
  <c r="U108" i="21"/>
  <c r="M108" i="21"/>
  <c r="L108" i="21"/>
  <c r="K108" i="21"/>
  <c r="J108" i="21"/>
  <c r="I108" i="21"/>
  <c r="G108" i="21"/>
  <c r="X107" i="21"/>
  <c r="Y107" i="21" s="1"/>
  <c r="Z107" i="21" s="1"/>
  <c r="U107" i="21"/>
  <c r="V107" i="21" s="1"/>
  <c r="M107" i="21"/>
  <c r="K107" i="21"/>
  <c r="J107" i="21"/>
  <c r="I107" i="21"/>
  <c r="G107" i="21"/>
  <c r="AA106" i="21"/>
  <c r="AB106" i="21" s="1"/>
  <c r="Z106" i="21"/>
  <c r="Y106" i="21"/>
  <c r="X106" i="21"/>
  <c r="U106" i="21"/>
  <c r="V106" i="21" s="1"/>
  <c r="M106" i="21"/>
  <c r="K106" i="21"/>
  <c r="J106" i="21"/>
  <c r="I106" i="21"/>
  <c r="G106" i="21"/>
  <c r="AA105" i="21"/>
  <c r="AB105" i="21" s="1"/>
  <c r="Z105" i="21"/>
  <c r="X105" i="21"/>
  <c r="Y105" i="21" s="1"/>
  <c r="V105" i="21"/>
  <c r="U105" i="21"/>
  <c r="M105" i="21"/>
  <c r="K105" i="21"/>
  <c r="J105" i="21"/>
  <c r="I105" i="21"/>
  <c r="G105" i="21"/>
  <c r="AA104" i="21"/>
  <c r="AB104" i="21" s="1"/>
  <c r="X104" i="21"/>
  <c r="Y104" i="21" s="1"/>
  <c r="Z104" i="21" s="1"/>
  <c r="U104" i="21"/>
  <c r="V104" i="21" s="1"/>
  <c r="M104" i="21"/>
  <c r="K104" i="21"/>
  <c r="J104" i="21"/>
  <c r="I104" i="21"/>
  <c r="G104" i="21"/>
  <c r="Y103" i="21"/>
  <c r="Z103" i="21" s="1"/>
  <c r="X103" i="21"/>
  <c r="V103" i="21"/>
  <c r="U103" i="21"/>
  <c r="M103" i="21"/>
  <c r="K103" i="21"/>
  <c r="J103" i="21"/>
  <c r="I103" i="21"/>
  <c r="G103" i="21"/>
  <c r="X102" i="21"/>
  <c r="Y102" i="21" s="1"/>
  <c r="Z102" i="21" s="1"/>
  <c r="V102" i="21"/>
  <c r="U102" i="21"/>
  <c r="M102" i="21"/>
  <c r="K102" i="21"/>
  <c r="L106" i="21" s="1"/>
  <c r="J102" i="21"/>
  <c r="I102" i="21"/>
  <c r="G102" i="21"/>
  <c r="X101" i="21"/>
  <c r="Y101" i="21" s="1"/>
  <c r="Z101" i="21" s="1"/>
  <c r="U101" i="21"/>
  <c r="V101" i="21" s="1"/>
  <c r="AA101" i="21" s="1"/>
  <c r="AB101" i="21" s="1"/>
  <c r="M101" i="21"/>
  <c r="K101" i="21"/>
  <c r="L105" i="21" s="1"/>
  <c r="J101" i="21"/>
  <c r="I101" i="21"/>
  <c r="G101" i="21"/>
  <c r="X100" i="21"/>
  <c r="Y100" i="21" s="1"/>
  <c r="Z100" i="21" s="1"/>
  <c r="V100" i="21"/>
  <c r="U100" i="21"/>
  <c r="M100" i="21"/>
  <c r="K100" i="21"/>
  <c r="L102" i="21" s="1"/>
  <c r="J100" i="21"/>
  <c r="I100" i="21"/>
  <c r="G100" i="21"/>
  <c r="X99" i="21"/>
  <c r="Y99" i="21" s="1"/>
  <c r="Z99" i="21" s="1"/>
  <c r="U99" i="21"/>
  <c r="V99" i="21" s="1"/>
  <c r="AA99" i="21" s="1"/>
  <c r="AB99" i="21" s="1"/>
  <c r="M99" i="21"/>
  <c r="K99" i="21"/>
  <c r="J99" i="21"/>
  <c r="I99" i="21"/>
  <c r="G99" i="21"/>
  <c r="Z98" i="21"/>
  <c r="Y98" i="21"/>
  <c r="X98" i="21"/>
  <c r="U98" i="21"/>
  <c r="V98" i="21" s="1"/>
  <c r="AA98" i="21" s="1"/>
  <c r="AB98" i="21" s="1"/>
  <c r="M98" i="21"/>
  <c r="K98" i="21"/>
  <c r="J98" i="21"/>
  <c r="I98" i="21"/>
  <c r="G98" i="21"/>
  <c r="Z97" i="21"/>
  <c r="X97" i="21"/>
  <c r="Y97" i="21" s="1"/>
  <c r="V97" i="21"/>
  <c r="AA97" i="21" s="1"/>
  <c r="AB97" i="21" s="1"/>
  <c r="U97" i="21"/>
  <c r="M97" i="21"/>
  <c r="K97" i="21"/>
  <c r="J97" i="21"/>
  <c r="I97" i="21"/>
  <c r="G97" i="21"/>
  <c r="X96" i="21"/>
  <c r="Y96" i="21" s="1"/>
  <c r="Z96" i="21" s="1"/>
  <c r="V96" i="21"/>
  <c r="AA96" i="21" s="1"/>
  <c r="AB96" i="21" s="1"/>
  <c r="U96" i="21"/>
  <c r="M96" i="21"/>
  <c r="L96" i="21"/>
  <c r="K96" i="21"/>
  <c r="J96" i="21"/>
  <c r="I96" i="21"/>
  <c r="G96" i="21"/>
  <c r="X95" i="21"/>
  <c r="Y95" i="21" s="1"/>
  <c r="Z95" i="21" s="1"/>
  <c r="U95" i="21"/>
  <c r="V95" i="21" s="1"/>
  <c r="M95" i="21"/>
  <c r="K95" i="21"/>
  <c r="J95" i="21"/>
  <c r="I95" i="21"/>
  <c r="G95" i="21"/>
  <c r="AA94" i="21"/>
  <c r="AB94" i="21" s="1"/>
  <c r="Z94" i="21"/>
  <c r="Y94" i="21"/>
  <c r="X94" i="21"/>
  <c r="U94" i="21"/>
  <c r="V94" i="21" s="1"/>
  <c r="M94" i="21"/>
  <c r="K94" i="21"/>
  <c r="J94" i="21"/>
  <c r="I94" i="21"/>
  <c r="G94" i="21"/>
  <c r="AA93" i="21"/>
  <c r="AB93" i="21" s="1"/>
  <c r="Z93" i="21"/>
  <c r="X93" i="21"/>
  <c r="Y93" i="21" s="1"/>
  <c r="V93" i="21"/>
  <c r="U93" i="21"/>
  <c r="M93" i="21"/>
  <c r="K93" i="21"/>
  <c r="J93" i="21"/>
  <c r="I93" i="21"/>
  <c r="G93" i="21"/>
  <c r="AA92" i="21"/>
  <c r="AB92" i="21" s="1"/>
  <c r="X92" i="21"/>
  <c r="Y92" i="21" s="1"/>
  <c r="Z92" i="21" s="1"/>
  <c r="U92" i="21"/>
  <c r="V92" i="21" s="1"/>
  <c r="M92" i="21"/>
  <c r="K92" i="21"/>
  <c r="J92" i="21"/>
  <c r="I92" i="21"/>
  <c r="G92" i="21"/>
  <c r="Y91" i="21"/>
  <c r="Z91" i="21" s="1"/>
  <c r="X91" i="21"/>
  <c r="V91" i="21"/>
  <c r="U91" i="21"/>
  <c r="M91" i="21"/>
  <c r="K91" i="21"/>
  <c r="J91" i="21"/>
  <c r="I91" i="21"/>
  <c r="G91" i="21"/>
  <c r="X90" i="21"/>
  <c r="Y90" i="21" s="1"/>
  <c r="Z90" i="21" s="1"/>
  <c r="V90" i="21"/>
  <c r="AA90" i="21" s="1"/>
  <c r="AB90" i="21" s="1"/>
  <c r="U90" i="21"/>
  <c r="M90" i="21"/>
  <c r="K90" i="21"/>
  <c r="L94" i="21" s="1"/>
  <c r="J90" i="21"/>
  <c r="I90" i="21"/>
  <c r="G90" i="21"/>
  <c r="X89" i="21"/>
  <c r="Y89" i="21" s="1"/>
  <c r="Z89" i="21" s="1"/>
  <c r="U89" i="21"/>
  <c r="V89" i="21" s="1"/>
  <c r="AA89" i="21" s="1"/>
  <c r="AB89" i="21" s="1"/>
  <c r="M89" i="21"/>
  <c r="K89" i="21"/>
  <c r="L93" i="21" s="1"/>
  <c r="J89" i="21"/>
  <c r="I89" i="21"/>
  <c r="G89" i="21"/>
  <c r="X88" i="21"/>
  <c r="Y88" i="21" s="1"/>
  <c r="Z88" i="21" s="1"/>
  <c r="V88" i="21"/>
  <c r="U88" i="21"/>
  <c r="M88" i="21"/>
  <c r="K88" i="21"/>
  <c r="L90" i="21" s="1"/>
  <c r="J88" i="21"/>
  <c r="I88" i="21"/>
  <c r="G88" i="21"/>
  <c r="X87" i="21"/>
  <c r="Y87" i="21" s="1"/>
  <c r="Z87" i="21" s="1"/>
  <c r="U87" i="21"/>
  <c r="V87" i="21" s="1"/>
  <c r="AA87" i="21" s="1"/>
  <c r="AB87" i="21" s="1"/>
  <c r="M87" i="21"/>
  <c r="L87" i="21"/>
  <c r="K87" i="21"/>
  <c r="J87" i="21"/>
  <c r="I87" i="21"/>
  <c r="G87" i="21"/>
  <c r="Z86" i="21"/>
  <c r="Y86" i="21"/>
  <c r="X86" i="21"/>
  <c r="U86" i="21"/>
  <c r="V86" i="21" s="1"/>
  <c r="AA86" i="21" s="1"/>
  <c r="AB86" i="21" s="1"/>
  <c r="M86" i="21"/>
  <c r="K86" i="21"/>
  <c r="J86" i="21"/>
  <c r="I86" i="21"/>
  <c r="G86" i="21"/>
  <c r="Z85" i="21"/>
  <c r="X85" i="21"/>
  <c r="Y85" i="21" s="1"/>
  <c r="V85" i="21"/>
  <c r="AA85" i="21" s="1"/>
  <c r="AB85" i="21" s="1"/>
  <c r="U85" i="21"/>
  <c r="M85" i="21"/>
  <c r="K85" i="21"/>
  <c r="J85" i="21"/>
  <c r="I85" i="21"/>
  <c r="G85" i="21"/>
  <c r="X84" i="21"/>
  <c r="Y84" i="21" s="1"/>
  <c r="Z84" i="21" s="1"/>
  <c r="V84" i="21"/>
  <c r="AA84" i="21" s="1"/>
  <c r="AB84" i="21" s="1"/>
  <c r="U84" i="21"/>
  <c r="M84" i="21"/>
  <c r="L84" i="21"/>
  <c r="K84" i="21"/>
  <c r="J84" i="21"/>
  <c r="I84" i="21"/>
  <c r="G84" i="21"/>
  <c r="X83" i="21"/>
  <c r="Y83" i="21" s="1"/>
  <c r="Z83" i="21" s="1"/>
  <c r="U83" i="21"/>
  <c r="V83" i="21" s="1"/>
  <c r="M83" i="21"/>
  <c r="K83" i="21"/>
  <c r="J83" i="21"/>
  <c r="I83" i="21"/>
  <c r="G83" i="21"/>
  <c r="AA82" i="21"/>
  <c r="AB82" i="21" s="1"/>
  <c r="Z82" i="21"/>
  <c r="Y82" i="21"/>
  <c r="X82" i="21"/>
  <c r="U82" i="21"/>
  <c r="V82" i="21" s="1"/>
  <c r="M82" i="21"/>
  <c r="K82" i="21"/>
  <c r="J82" i="21"/>
  <c r="I82" i="21"/>
  <c r="G82" i="21"/>
  <c r="AA81" i="21"/>
  <c r="AB81" i="21" s="1"/>
  <c r="Z81" i="21"/>
  <c r="X81" i="21"/>
  <c r="Y81" i="21" s="1"/>
  <c r="V81" i="21"/>
  <c r="U81" i="21"/>
  <c r="M81" i="21"/>
  <c r="K81" i="21"/>
  <c r="J81" i="21"/>
  <c r="I81" i="21"/>
  <c r="G81" i="21"/>
  <c r="AA80" i="21"/>
  <c r="AB80" i="21" s="1"/>
  <c r="X80" i="21"/>
  <c r="Y80" i="21" s="1"/>
  <c r="Z80" i="21" s="1"/>
  <c r="U80" i="21"/>
  <c r="V80" i="21" s="1"/>
  <c r="M80" i="21"/>
  <c r="K80" i="21"/>
  <c r="J80" i="21"/>
  <c r="I80" i="21"/>
  <c r="G80" i="21"/>
  <c r="Y79" i="21"/>
  <c r="Z79" i="21" s="1"/>
  <c r="X79" i="21"/>
  <c r="V79" i="21"/>
  <c r="U79" i="21"/>
  <c r="M79" i="21"/>
  <c r="K79" i="21"/>
  <c r="J79" i="21"/>
  <c r="I79" i="21"/>
  <c r="G79" i="21"/>
  <c r="X78" i="21"/>
  <c r="Y78" i="21" s="1"/>
  <c r="Z78" i="21" s="1"/>
  <c r="V78" i="21"/>
  <c r="U78" i="21"/>
  <c r="M78" i="21"/>
  <c r="K78" i="21"/>
  <c r="L82" i="21" s="1"/>
  <c r="J78" i="21"/>
  <c r="I78" i="21"/>
  <c r="G78" i="21"/>
  <c r="X77" i="21"/>
  <c r="Y77" i="21" s="1"/>
  <c r="Z77" i="21" s="1"/>
  <c r="U77" i="21"/>
  <c r="V77" i="21" s="1"/>
  <c r="AA77" i="21" s="1"/>
  <c r="AB77" i="21" s="1"/>
  <c r="M77" i="21"/>
  <c r="K77" i="21"/>
  <c r="L81" i="21" s="1"/>
  <c r="J77" i="21"/>
  <c r="I77" i="21"/>
  <c r="G77" i="21"/>
  <c r="X76" i="21"/>
  <c r="Y76" i="21" s="1"/>
  <c r="Z76" i="21" s="1"/>
  <c r="U76" i="21"/>
  <c r="V76" i="21" s="1"/>
  <c r="M76" i="21"/>
  <c r="K76" i="21"/>
  <c r="L78" i="21" s="1"/>
  <c r="J76" i="21"/>
  <c r="I76" i="21"/>
  <c r="G76" i="21"/>
  <c r="X75" i="21"/>
  <c r="Y75" i="21" s="1"/>
  <c r="Z75" i="21" s="1"/>
  <c r="U75" i="21"/>
  <c r="V75" i="21" s="1"/>
  <c r="M75" i="21"/>
  <c r="K75" i="21"/>
  <c r="J75" i="21"/>
  <c r="I75" i="21"/>
  <c r="G75" i="21"/>
  <c r="Y74" i="21"/>
  <c r="Z74" i="21" s="1"/>
  <c r="X74" i="21"/>
  <c r="V74" i="21"/>
  <c r="AA74" i="21" s="1"/>
  <c r="AB74" i="21" s="1"/>
  <c r="U74" i="21"/>
  <c r="M74" i="21"/>
  <c r="K74" i="21"/>
  <c r="J74" i="21"/>
  <c r="I74" i="21"/>
  <c r="G74" i="21"/>
  <c r="Y73" i="21"/>
  <c r="Z73" i="21" s="1"/>
  <c r="X73" i="21"/>
  <c r="U73" i="21"/>
  <c r="V73" i="21" s="1"/>
  <c r="AA73" i="21" s="1"/>
  <c r="AB73" i="21" s="1"/>
  <c r="M73" i="21"/>
  <c r="K73" i="21"/>
  <c r="L77" i="21" s="1"/>
  <c r="J73" i="21"/>
  <c r="I73" i="21"/>
  <c r="G73" i="21"/>
  <c r="Y72" i="21"/>
  <c r="Z72" i="21" s="1"/>
  <c r="X72" i="21"/>
  <c r="V72" i="21"/>
  <c r="AA72" i="21" s="1"/>
  <c r="AB72" i="21" s="1"/>
  <c r="U72" i="21"/>
  <c r="M72" i="21"/>
  <c r="K72" i="21"/>
  <c r="J72" i="21"/>
  <c r="I72" i="21"/>
  <c r="G72" i="21"/>
  <c r="X71" i="21"/>
  <c r="Y71" i="21" s="1"/>
  <c r="Z71" i="21" s="1"/>
  <c r="U71" i="21"/>
  <c r="V71" i="21" s="1"/>
  <c r="AA71" i="21" s="1"/>
  <c r="AB71" i="21" s="1"/>
  <c r="M71" i="21"/>
  <c r="K71" i="21"/>
  <c r="L75" i="21" s="1"/>
  <c r="J71" i="21"/>
  <c r="Y70" i="21"/>
  <c r="Z70" i="21" s="1"/>
  <c r="X70" i="21"/>
  <c r="V70" i="21"/>
  <c r="AA70" i="21" s="1"/>
  <c r="AB70" i="21" s="1"/>
  <c r="U70" i="21"/>
  <c r="M70" i="21"/>
  <c r="L70" i="21"/>
  <c r="K70" i="21"/>
  <c r="J70" i="21"/>
  <c r="H70" i="21"/>
  <c r="F70" i="21"/>
  <c r="X69" i="21"/>
  <c r="Y69" i="21" s="1"/>
  <c r="Z69" i="21" s="1"/>
  <c r="U69" i="21"/>
  <c r="V69" i="21" s="1"/>
  <c r="AA69" i="21" s="1"/>
  <c r="AB69" i="21" s="1"/>
  <c r="M69" i="21"/>
  <c r="K69" i="21"/>
  <c r="L73" i="21" s="1"/>
  <c r="J69" i="21"/>
  <c r="H69" i="21"/>
  <c r="F69" i="21"/>
  <c r="Y68" i="21"/>
  <c r="Z68" i="21" s="1"/>
  <c r="X68" i="21"/>
  <c r="U68" i="21"/>
  <c r="V68" i="21" s="1"/>
  <c r="M68" i="21"/>
  <c r="L68" i="21"/>
  <c r="K68" i="21"/>
  <c r="J68" i="21"/>
  <c r="H68" i="21"/>
  <c r="F68" i="21"/>
  <c r="X67" i="21"/>
  <c r="Y67" i="21" s="1"/>
  <c r="Z67" i="21" s="1"/>
  <c r="V67" i="21"/>
  <c r="U67" i="21"/>
  <c r="M67" i="21"/>
  <c r="L67" i="21"/>
  <c r="K67" i="21"/>
  <c r="J67" i="21"/>
  <c r="H67" i="21"/>
  <c r="F67" i="21"/>
  <c r="X66" i="21"/>
  <c r="Y66" i="21" s="1"/>
  <c r="Z66" i="21" s="1"/>
  <c r="U66" i="21"/>
  <c r="V66" i="21" s="1"/>
  <c r="AA66" i="21" s="1"/>
  <c r="AB66" i="21" s="1"/>
  <c r="M66" i="21"/>
  <c r="K66" i="21"/>
  <c r="J66" i="21"/>
  <c r="H66" i="21"/>
  <c r="F66" i="21"/>
  <c r="Y65" i="21"/>
  <c r="Z65" i="21" s="1"/>
  <c r="X65" i="21"/>
  <c r="V65" i="21"/>
  <c r="U65" i="21"/>
  <c r="M65" i="21"/>
  <c r="K65" i="21"/>
  <c r="J65" i="21"/>
  <c r="H65" i="21"/>
  <c r="F65" i="21"/>
  <c r="X64" i="21"/>
  <c r="Y64" i="21" s="1"/>
  <c r="Z64" i="21" s="1"/>
  <c r="V64" i="21"/>
  <c r="U64" i="21"/>
  <c r="M64" i="21"/>
  <c r="K64" i="21"/>
  <c r="L65" i="21" s="1"/>
  <c r="J64" i="21"/>
  <c r="H64" i="21"/>
  <c r="F64" i="21"/>
  <c r="AA63" i="21"/>
  <c r="AB63" i="21" s="1"/>
  <c r="Y63" i="21"/>
  <c r="Z63" i="21" s="1"/>
  <c r="X63" i="21"/>
  <c r="V63" i="21"/>
  <c r="U63" i="21"/>
  <c r="M63" i="21"/>
  <c r="L63" i="21"/>
  <c r="K63" i="21"/>
  <c r="J63" i="21"/>
  <c r="H63" i="21"/>
  <c r="F63" i="21"/>
  <c r="Y62" i="21"/>
  <c r="Z62" i="21" s="1"/>
  <c r="X62" i="21"/>
  <c r="V62" i="21"/>
  <c r="U62" i="21"/>
  <c r="M62" i="21"/>
  <c r="L62" i="21"/>
  <c r="K62" i="21"/>
  <c r="L64" i="21" s="1"/>
  <c r="J62" i="21"/>
  <c r="H62" i="21"/>
  <c r="F62" i="21"/>
  <c r="Z61" i="21"/>
  <c r="Y61" i="21"/>
  <c r="X61" i="21"/>
  <c r="V61" i="21"/>
  <c r="U61" i="21"/>
  <c r="M61" i="21"/>
  <c r="L61" i="21"/>
  <c r="K61" i="21"/>
  <c r="J61" i="21"/>
  <c r="H61" i="21"/>
  <c r="F61" i="21"/>
  <c r="Z60" i="21"/>
  <c r="AA60" i="21" s="1"/>
  <c r="AB60" i="21" s="1"/>
  <c r="X60" i="21"/>
  <c r="Y60" i="21" s="1"/>
  <c r="V60" i="21"/>
  <c r="U60" i="21"/>
  <c r="M60" i="21"/>
  <c r="K60" i="21"/>
  <c r="J60" i="21"/>
  <c r="H60" i="21"/>
  <c r="F60" i="21"/>
  <c r="X59" i="21"/>
  <c r="Y59" i="21" s="1"/>
  <c r="Z59" i="21" s="1"/>
  <c r="AA59" i="21" s="1"/>
  <c r="AB59" i="21" s="1"/>
  <c r="V59" i="21"/>
  <c r="U59" i="21"/>
  <c r="M59" i="21"/>
  <c r="K59" i="21"/>
  <c r="J59" i="21"/>
  <c r="H59" i="21"/>
  <c r="F59" i="21"/>
  <c r="X58" i="21"/>
  <c r="Y58" i="21" s="1"/>
  <c r="Z58" i="21" s="1"/>
  <c r="AA58" i="21" s="1"/>
  <c r="AB58" i="21" s="1"/>
  <c r="V58" i="21"/>
  <c r="U58" i="21"/>
  <c r="M58" i="21"/>
  <c r="K58" i="21"/>
  <c r="J58" i="21"/>
  <c r="H58" i="21"/>
  <c r="F58" i="21"/>
  <c r="Y57" i="21"/>
  <c r="Z57" i="21" s="1"/>
  <c r="AA57" i="21" s="1"/>
  <c r="AB57" i="21" s="1"/>
  <c r="X57" i="21"/>
  <c r="U57" i="21"/>
  <c r="V57" i="21" s="1"/>
  <c r="M57" i="21"/>
  <c r="K57" i="21"/>
  <c r="J57" i="21"/>
  <c r="H57" i="21"/>
  <c r="F57" i="21"/>
  <c r="Z56" i="21"/>
  <c r="AA56" i="21" s="1"/>
  <c r="AB56" i="21" s="1"/>
  <c r="Y56" i="21"/>
  <c r="X56" i="21"/>
  <c r="U56" i="21"/>
  <c r="V56" i="21" s="1"/>
  <c r="M56" i="21"/>
  <c r="K56" i="21"/>
  <c r="L60" i="21" s="1"/>
  <c r="J56" i="21"/>
  <c r="H56" i="21"/>
  <c r="F56" i="21"/>
  <c r="Z55" i="21"/>
  <c r="AA55" i="21" s="1"/>
  <c r="AB55" i="21" s="1"/>
  <c r="X55" i="21"/>
  <c r="Y55" i="21" s="1"/>
  <c r="V55" i="21"/>
  <c r="U55" i="21"/>
  <c r="M55" i="21"/>
  <c r="K55" i="21"/>
  <c r="L59" i="21" s="1"/>
  <c r="J55" i="21"/>
  <c r="H55" i="21"/>
  <c r="F55" i="21"/>
  <c r="X54" i="21"/>
  <c r="Y54" i="21" s="1"/>
  <c r="Z54" i="21" s="1"/>
  <c r="AA54" i="21" s="1"/>
  <c r="AB54" i="21" s="1"/>
  <c r="U54" i="21"/>
  <c r="V54" i="21" s="1"/>
  <c r="M54" i="21"/>
  <c r="K54" i="21"/>
  <c r="L58" i="21" s="1"/>
  <c r="J54" i="21"/>
  <c r="H54" i="21"/>
  <c r="F54" i="21"/>
  <c r="Y53" i="21"/>
  <c r="Z53" i="21" s="1"/>
  <c r="X53" i="21"/>
  <c r="V53" i="21"/>
  <c r="AA53" i="21" s="1"/>
  <c r="AB53" i="21" s="1"/>
  <c r="U53" i="21"/>
  <c r="M53" i="21"/>
  <c r="K53" i="21"/>
  <c r="L57" i="21" s="1"/>
  <c r="J53" i="21"/>
  <c r="H53" i="21"/>
  <c r="F53" i="21"/>
  <c r="Z52" i="21"/>
  <c r="X52" i="21"/>
  <c r="Y52" i="21" s="1"/>
  <c r="V52" i="21"/>
  <c r="AA52" i="21" s="1"/>
  <c r="AB52" i="21" s="1"/>
  <c r="U52" i="21"/>
  <c r="M52" i="21"/>
  <c r="L52" i="21"/>
  <c r="K52" i="21"/>
  <c r="J52" i="21"/>
  <c r="H52" i="21"/>
  <c r="F52" i="21"/>
  <c r="X51" i="21"/>
  <c r="Y51" i="21" s="1"/>
  <c r="Z51" i="21" s="1"/>
  <c r="U51" i="21"/>
  <c r="V51" i="21" s="1"/>
  <c r="M51" i="21"/>
  <c r="K51" i="21"/>
  <c r="L55" i="21" s="1"/>
  <c r="J51" i="21"/>
  <c r="H51" i="21"/>
  <c r="F51" i="21"/>
  <c r="X50" i="21"/>
  <c r="Y50" i="21" s="1"/>
  <c r="Z50" i="21" s="1"/>
  <c r="U50" i="21"/>
  <c r="V50" i="21" s="1"/>
  <c r="AA50" i="21" s="1"/>
  <c r="AB50" i="21" s="1"/>
  <c r="M50" i="21"/>
  <c r="K50" i="21"/>
  <c r="J50" i="21"/>
  <c r="H50" i="21"/>
  <c r="F50" i="21"/>
  <c r="X49" i="21"/>
  <c r="Y49" i="21" s="1"/>
  <c r="Z49" i="21" s="1"/>
  <c r="U49" i="21"/>
  <c r="V49" i="21" s="1"/>
  <c r="AA49" i="21" s="1"/>
  <c r="AB49" i="21" s="1"/>
  <c r="M49" i="21"/>
  <c r="K49" i="21"/>
  <c r="J49" i="21"/>
  <c r="H49" i="21"/>
  <c r="F49" i="21"/>
  <c r="Y48" i="21"/>
  <c r="Z48" i="21" s="1"/>
  <c r="X48" i="21"/>
  <c r="V48" i="21"/>
  <c r="AA48" i="21" s="1"/>
  <c r="AB48" i="21" s="1"/>
  <c r="U48" i="21"/>
  <c r="M48" i="21"/>
  <c r="K48" i="21"/>
  <c r="J48" i="21"/>
  <c r="H48" i="21"/>
  <c r="F48" i="21"/>
  <c r="Y47" i="21"/>
  <c r="Z47" i="21" s="1"/>
  <c r="X47" i="21"/>
  <c r="V47" i="21"/>
  <c r="U47" i="21"/>
  <c r="M47" i="21"/>
  <c r="K47" i="21"/>
  <c r="L50" i="21" s="1"/>
  <c r="J47" i="21"/>
  <c r="H47" i="21"/>
  <c r="F47" i="21"/>
  <c r="Y46" i="21"/>
  <c r="Z46" i="21" s="1"/>
  <c r="X46" i="21"/>
  <c r="V46" i="21"/>
  <c r="U46" i="21"/>
  <c r="M46" i="21"/>
  <c r="K46" i="21"/>
  <c r="J46" i="21"/>
  <c r="H46" i="21"/>
  <c r="F46" i="21"/>
  <c r="X45" i="21"/>
  <c r="Y45" i="21" s="1"/>
  <c r="Z45" i="21" s="1"/>
  <c r="U45" i="21"/>
  <c r="V45" i="21" s="1"/>
  <c r="AA45" i="21" s="1"/>
  <c r="AB45" i="21" s="1"/>
  <c r="M45" i="21"/>
  <c r="K45" i="21"/>
  <c r="L49" i="21" s="1"/>
  <c r="J45" i="21"/>
  <c r="H45" i="21"/>
  <c r="F45" i="21"/>
  <c r="Y44" i="21"/>
  <c r="Z44" i="21" s="1"/>
  <c r="X44" i="21"/>
  <c r="U44" i="21"/>
  <c r="V44" i="21" s="1"/>
  <c r="AA44" i="21" s="1"/>
  <c r="AB44" i="21" s="1"/>
  <c r="M44" i="21"/>
  <c r="L44" i="21"/>
  <c r="K44" i="21"/>
  <c r="J44" i="21"/>
  <c r="H44" i="21"/>
  <c r="F44" i="21"/>
  <c r="X43" i="21"/>
  <c r="Y43" i="21" s="1"/>
  <c r="Z43" i="21" s="1"/>
  <c r="V43" i="21"/>
  <c r="AA43" i="21" s="1"/>
  <c r="AB43" i="21" s="1"/>
  <c r="U43" i="21"/>
  <c r="M43" i="21"/>
  <c r="L43" i="21"/>
  <c r="K43" i="21"/>
  <c r="J43" i="21"/>
  <c r="H43" i="21"/>
  <c r="F43" i="21"/>
  <c r="X42" i="21"/>
  <c r="Y42" i="21" s="1"/>
  <c r="Z42" i="21" s="1"/>
  <c r="U42" i="21"/>
  <c r="V42" i="21" s="1"/>
  <c r="AA42" i="21" s="1"/>
  <c r="AB42" i="21" s="1"/>
  <c r="M42" i="21"/>
  <c r="K42" i="21"/>
  <c r="J42" i="21"/>
  <c r="H42" i="21"/>
  <c r="F42" i="21"/>
  <c r="Y41" i="21"/>
  <c r="Z41" i="21" s="1"/>
  <c r="X41" i="21"/>
  <c r="V41" i="21"/>
  <c r="U41" i="21"/>
  <c r="M41" i="21"/>
  <c r="K41" i="21"/>
  <c r="J41" i="21"/>
  <c r="H41" i="21"/>
  <c r="F41" i="21"/>
  <c r="X40" i="21"/>
  <c r="Y40" i="21" s="1"/>
  <c r="Z40" i="21" s="1"/>
  <c r="V40" i="21"/>
  <c r="U40" i="21"/>
  <c r="M40" i="21"/>
  <c r="K40" i="21"/>
  <c r="L41" i="21" s="1"/>
  <c r="J40" i="21"/>
  <c r="H40" i="21"/>
  <c r="F40" i="21"/>
  <c r="Y39" i="21"/>
  <c r="Z39" i="21" s="1"/>
  <c r="AA39" i="21" s="1"/>
  <c r="AB39" i="21" s="1"/>
  <c r="X39" i="21"/>
  <c r="V39" i="21"/>
  <c r="U39" i="21"/>
  <c r="M39" i="21"/>
  <c r="L39" i="21"/>
  <c r="K39" i="21"/>
  <c r="J39" i="21"/>
  <c r="H39" i="21"/>
  <c r="F39" i="21"/>
  <c r="Y38" i="21"/>
  <c r="Z38" i="21" s="1"/>
  <c r="X38" i="21"/>
  <c r="V38" i="21"/>
  <c r="U38" i="21"/>
  <c r="M38" i="21"/>
  <c r="L38" i="21"/>
  <c r="K38" i="21"/>
  <c r="L40" i="21" s="1"/>
  <c r="J38" i="21"/>
  <c r="H38" i="21"/>
  <c r="F38" i="21"/>
  <c r="Z37" i="21"/>
  <c r="Y37" i="21"/>
  <c r="X37" i="21"/>
  <c r="V37" i="21"/>
  <c r="AA37" i="21" s="1"/>
  <c r="AB37" i="21" s="1"/>
  <c r="U37" i="21"/>
  <c r="M37" i="21"/>
  <c r="L37" i="21"/>
  <c r="K37" i="21"/>
  <c r="J37" i="21"/>
  <c r="H37" i="21"/>
  <c r="F37" i="21"/>
  <c r="AA36" i="21"/>
  <c r="AB36" i="21" s="1"/>
  <c r="Z36" i="21"/>
  <c r="X36" i="21"/>
  <c r="Y36" i="21" s="1"/>
  <c r="V36" i="21"/>
  <c r="U36" i="21"/>
  <c r="M36" i="21"/>
  <c r="K36" i="21"/>
  <c r="J36" i="21"/>
  <c r="H36" i="21"/>
  <c r="F36" i="21"/>
  <c r="X35" i="21"/>
  <c r="Y35" i="21" s="1"/>
  <c r="Z35" i="21" s="1"/>
  <c r="AA35" i="21" s="1"/>
  <c r="AB35" i="21" s="1"/>
  <c r="V35" i="21"/>
  <c r="U35" i="21"/>
  <c r="M35" i="21"/>
  <c r="K35" i="21"/>
  <c r="J35" i="21"/>
  <c r="H35" i="21"/>
  <c r="F35" i="21"/>
  <c r="X34" i="21"/>
  <c r="Y34" i="21" s="1"/>
  <c r="Z34" i="21" s="1"/>
  <c r="AA34" i="21" s="1"/>
  <c r="AB34" i="21" s="1"/>
  <c r="V34" i="21"/>
  <c r="U34" i="21"/>
  <c r="M34" i="21"/>
  <c r="K34" i="21"/>
  <c r="J34" i="21"/>
  <c r="H34" i="21"/>
  <c r="F34" i="21"/>
  <c r="Y33" i="21"/>
  <c r="Z33" i="21" s="1"/>
  <c r="AA33" i="21" s="1"/>
  <c r="AB33" i="21" s="1"/>
  <c r="X33" i="21"/>
  <c r="U33" i="21"/>
  <c r="V33" i="21" s="1"/>
  <c r="M33" i="21"/>
  <c r="K33" i="21"/>
  <c r="J33" i="21"/>
  <c r="H33" i="21"/>
  <c r="F33" i="21"/>
  <c r="Z32" i="21"/>
  <c r="AA32" i="21" s="1"/>
  <c r="AB32" i="21" s="1"/>
  <c r="Y32" i="21"/>
  <c r="X32" i="21"/>
  <c r="U32" i="21"/>
  <c r="V32" i="21" s="1"/>
  <c r="M32" i="21"/>
  <c r="K32" i="21"/>
  <c r="L36" i="21" s="1"/>
  <c r="J32" i="21"/>
  <c r="H32" i="21"/>
  <c r="F32" i="21"/>
  <c r="Z31" i="21"/>
  <c r="AA31" i="21" s="1"/>
  <c r="AB31" i="21" s="1"/>
  <c r="X31" i="21"/>
  <c r="Y31" i="21" s="1"/>
  <c r="V31" i="21"/>
  <c r="U31" i="21"/>
  <c r="M31" i="21"/>
  <c r="K31" i="21"/>
  <c r="L35" i="21" s="1"/>
  <c r="J31" i="21"/>
  <c r="H31" i="21"/>
  <c r="F31" i="21"/>
  <c r="AA30" i="21"/>
  <c r="AB30" i="21" s="1"/>
  <c r="X30" i="21"/>
  <c r="Y30" i="21" s="1"/>
  <c r="Z30" i="21" s="1"/>
  <c r="U30" i="21"/>
  <c r="V30" i="21" s="1"/>
  <c r="M30" i="21"/>
  <c r="K30" i="21"/>
  <c r="L34" i="21" s="1"/>
  <c r="J30" i="21"/>
  <c r="H30" i="21"/>
  <c r="F30" i="21"/>
  <c r="Y29" i="21"/>
  <c r="Z29" i="21" s="1"/>
  <c r="X29" i="21"/>
  <c r="V29" i="21"/>
  <c r="AA29" i="21" s="1"/>
  <c r="AB29" i="21" s="1"/>
  <c r="U29" i="21"/>
  <c r="M29" i="21"/>
  <c r="K29" i="21"/>
  <c r="L33" i="21" s="1"/>
  <c r="J29" i="21"/>
  <c r="H29" i="21"/>
  <c r="F29" i="21"/>
  <c r="Z28" i="21"/>
  <c r="X28" i="21"/>
  <c r="Y28" i="21" s="1"/>
  <c r="V28" i="21"/>
  <c r="AA28" i="21" s="1"/>
  <c r="AB28" i="21" s="1"/>
  <c r="U28" i="21"/>
  <c r="M28" i="21"/>
  <c r="K28" i="21"/>
  <c r="J28" i="21"/>
  <c r="H28" i="21"/>
  <c r="F28" i="21"/>
  <c r="X27" i="21"/>
  <c r="Y27" i="21" s="1"/>
  <c r="Z27" i="21" s="1"/>
  <c r="U27" i="21"/>
  <c r="V27" i="21" s="1"/>
  <c r="AA27" i="21" s="1"/>
  <c r="AB27" i="21" s="1"/>
  <c r="M27" i="21"/>
  <c r="K27" i="21"/>
  <c r="L31" i="21" s="1"/>
  <c r="J27" i="21"/>
  <c r="H27" i="21"/>
  <c r="F27" i="21"/>
  <c r="X26" i="21"/>
  <c r="Y26" i="21" s="1"/>
  <c r="Z26" i="21" s="1"/>
  <c r="U26" i="21"/>
  <c r="V26" i="21" s="1"/>
  <c r="AA26" i="21" s="1"/>
  <c r="AB26" i="21" s="1"/>
  <c r="M26" i="21"/>
  <c r="K26" i="21"/>
  <c r="J26" i="21"/>
  <c r="H26" i="21"/>
  <c r="F26" i="21"/>
  <c r="X25" i="21"/>
  <c r="Y25" i="21" s="1"/>
  <c r="Z25" i="21" s="1"/>
  <c r="U25" i="21"/>
  <c r="V25" i="21" s="1"/>
  <c r="AA25" i="21" s="1"/>
  <c r="AB25" i="21" s="1"/>
  <c r="M25" i="21"/>
  <c r="K25" i="21"/>
  <c r="J25" i="21"/>
  <c r="H25" i="21"/>
  <c r="F25" i="21"/>
  <c r="Y24" i="21"/>
  <c r="Z24" i="21" s="1"/>
  <c r="X24" i="21"/>
  <c r="V24" i="21"/>
  <c r="AA24" i="21" s="1"/>
  <c r="AB24" i="21" s="1"/>
  <c r="U24" i="21"/>
  <c r="M24" i="21"/>
  <c r="K24" i="21"/>
  <c r="J24" i="21"/>
  <c r="H24" i="21"/>
  <c r="F24" i="21"/>
  <c r="Y23" i="21"/>
  <c r="Z23" i="21" s="1"/>
  <c r="X23" i="21"/>
  <c r="V23" i="21"/>
  <c r="U23" i="21"/>
  <c r="M23" i="21"/>
  <c r="K23" i="21"/>
  <c r="L25" i="21" s="1"/>
  <c r="J23" i="21"/>
  <c r="H23" i="21"/>
  <c r="F23" i="21"/>
  <c r="Y22" i="21"/>
  <c r="Z22" i="21" s="1"/>
  <c r="X22" i="21"/>
  <c r="V22" i="21"/>
  <c r="AA22" i="21" s="1"/>
  <c r="AB22" i="21" s="1"/>
  <c r="U22" i="21"/>
  <c r="M22" i="21"/>
  <c r="K22" i="21"/>
  <c r="L26" i="21" s="1"/>
  <c r="J22" i="21"/>
  <c r="H22" i="21"/>
  <c r="F22" i="21"/>
  <c r="Y21" i="21"/>
  <c r="Z21" i="21" s="1"/>
  <c r="X21" i="21"/>
  <c r="U21" i="21"/>
  <c r="V21" i="21" s="1"/>
  <c r="AA21" i="21" s="1"/>
  <c r="AB21" i="21" s="1"/>
  <c r="M21" i="21"/>
  <c r="K21" i="21"/>
  <c r="J21" i="21"/>
  <c r="H21" i="21"/>
  <c r="F21" i="21"/>
  <c r="X20" i="21"/>
  <c r="Y20" i="21" s="1"/>
  <c r="Z20" i="21" s="1"/>
  <c r="U20" i="21"/>
  <c r="V20" i="21" s="1"/>
  <c r="AA20" i="21" s="1"/>
  <c r="AB20" i="21" s="1"/>
  <c r="M20" i="21"/>
  <c r="L20" i="21"/>
  <c r="K20" i="21"/>
  <c r="J20" i="21"/>
  <c r="H20" i="21"/>
  <c r="F20" i="21"/>
  <c r="X19" i="21"/>
  <c r="Y19" i="21" s="1"/>
  <c r="Z19" i="21" s="1"/>
  <c r="V19" i="21"/>
  <c r="U19" i="21"/>
  <c r="M19" i="21"/>
  <c r="K19" i="21"/>
  <c r="J19" i="21"/>
  <c r="H19" i="21"/>
  <c r="F19" i="21"/>
  <c r="Y18" i="21"/>
  <c r="Z18" i="21" s="1"/>
  <c r="AA18" i="21" s="1"/>
  <c r="AB18" i="21" s="1"/>
  <c r="X18" i="21"/>
  <c r="U18" i="21"/>
  <c r="V18" i="21" s="1"/>
  <c r="O18" i="21"/>
  <c r="M18" i="21"/>
  <c r="K18" i="21"/>
  <c r="J18" i="21"/>
  <c r="H18" i="21"/>
  <c r="F18" i="21"/>
  <c r="X17" i="21"/>
  <c r="Y17" i="21" s="1"/>
  <c r="Z17" i="21" s="1"/>
  <c r="U17" i="21"/>
  <c r="V17" i="21" s="1"/>
  <c r="AA17" i="21" s="1"/>
  <c r="AB17" i="21" s="1"/>
  <c r="Q17" i="21"/>
  <c r="M17" i="21"/>
  <c r="K17" i="21"/>
  <c r="L21" i="21" s="1"/>
  <c r="J17" i="21"/>
  <c r="H17" i="21"/>
  <c r="F17" i="21"/>
  <c r="X16" i="21"/>
  <c r="Y16" i="21" s="1"/>
  <c r="Z16" i="21" s="1"/>
  <c r="U16" i="21"/>
  <c r="V16" i="21" s="1"/>
  <c r="AA16" i="21" s="1"/>
  <c r="AB16" i="21" s="1"/>
  <c r="R16" i="21"/>
  <c r="Q16" i="21"/>
  <c r="O16" i="21"/>
  <c r="M16" i="21"/>
  <c r="K16" i="21"/>
  <c r="J16" i="21"/>
  <c r="H16" i="21"/>
  <c r="F16" i="21"/>
  <c r="Z15" i="21"/>
  <c r="Y15" i="21"/>
  <c r="X15" i="21"/>
  <c r="V15" i="21"/>
  <c r="AA15" i="21" s="1"/>
  <c r="AB15" i="21" s="1"/>
  <c r="U15" i="21"/>
  <c r="R15" i="21"/>
  <c r="Q15" i="21"/>
  <c r="O15" i="21"/>
  <c r="M15" i="21"/>
  <c r="K15" i="21"/>
  <c r="L19" i="21" s="1"/>
  <c r="J15" i="21"/>
  <c r="H15" i="21"/>
  <c r="F15" i="21"/>
  <c r="Z14" i="21"/>
  <c r="Y14" i="21"/>
  <c r="X14" i="21"/>
  <c r="U14" i="21"/>
  <c r="V14" i="21" s="1"/>
  <c r="AA14" i="21" s="1"/>
  <c r="AB14" i="21" s="1"/>
  <c r="Q14" i="21"/>
  <c r="M14" i="21"/>
  <c r="K14" i="21"/>
  <c r="L17" i="21" s="1"/>
  <c r="J14" i="21"/>
  <c r="H14" i="21"/>
  <c r="F14" i="21"/>
  <c r="AA13" i="21"/>
  <c r="AB13" i="21" s="1"/>
  <c r="X13" i="21"/>
  <c r="Y13" i="21" s="1"/>
  <c r="Z13" i="21" s="1"/>
  <c r="U13" i="21"/>
  <c r="V13" i="21" s="1"/>
  <c r="R13" i="21"/>
  <c r="M13" i="21"/>
  <c r="K13" i="21"/>
  <c r="J13" i="21"/>
  <c r="H13" i="21"/>
  <c r="F13" i="21"/>
  <c r="Z12" i="21"/>
  <c r="X12" i="21"/>
  <c r="Y12" i="21" s="1"/>
  <c r="V12" i="21"/>
  <c r="U12" i="21"/>
  <c r="Q12" i="21"/>
  <c r="R21" i="21" s="1"/>
  <c r="S21" i="21" s="1"/>
  <c r="Q21" i="21" s="1"/>
  <c r="M12" i="21"/>
  <c r="K12" i="21"/>
  <c r="L14" i="21" s="1"/>
  <c r="J12" i="21"/>
  <c r="H12" i="21"/>
  <c r="F12" i="21"/>
  <c r="Z11" i="21"/>
  <c r="X11" i="21"/>
  <c r="Y11" i="21" s="1"/>
  <c r="V11" i="21"/>
  <c r="U11" i="21"/>
  <c r="Q11" i="21"/>
  <c r="M11" i="21"/>
  <c r="K11" i="21"/>
  <c r="J11" i="21"/>
  <c r="H11" i="21"/>
  <c r="F11" i="21"/>
  <c r="Z10" i="21"/>
  <c r="Y10" i="21"/>
  <c r="X10" i="21"/>
  <c r="V10" i="21"/>
  <c r="AA10" i="21" s="1"/>
  <c r="AB10" i="21" s="1"/>
  <c r="U10" i="21"/>
  <c r="M10" i="21"/>
  <c r="K10" i="21"/>
  <c r="J10" i="21"/>
  <c r="H10" i="21"/>
  <c r="F10" i="21"/>
  <c r="AB9" i="21"/>
  <c r="Z9" i="21"/>
  <c r="Y9" i="21"/>
  <c r="X9" i="21"/>
  <c r="V9" i="21"/>
  <c r="AA9" i="21" s="1"/>
  <c r="U9" i="21"/>
  <c r="M9" i="21"/>
  <c r="K9" i="21"/>
  <c r="L12" i="21" s="1"/>
  <c r="J9" i="21"/>
  <c r="H9" i="21"/>
  <c r="F9" i="21"/>
  <c r="Z8" i="21"/>
  <c r="Y8" i="21"/>
  <c r="X8" i="21"/>
  <c r="V8" i="21"/>
  <c r="AA8" i="21" s="1"/>
  <c r="AB8" i="21" s="1"/>
  <c r="U8" i="21"/>
  <c r="M8" i="21"/>
  <c r="K8" i="21"/>
  <c r="J8" i="21"/>
  <c r="H8" i="21"/>
  <c r="F8" i="21"/>
  <c r="AA7" i="21"/>
  <c r="AB7" i="21" s="1"/>
  <c r="Z7" i="21"/>
  <c r="Y7" i="21"/>
  <c r="X7" i="21"/>
  <c r="V7" i="21"/>
  <c r="U7" i="21"/>
  <c r="M7" i="21"/>
  <c r="K7" i="21"/>
  <c r="L11" i="21" s="1"/>
  <c r="J7" i="21"/>
  <c r="H7" i="21"/>
  <c r="F7" i="21"/>
  <c r="AA6" i="21"/>
  <c r="AB6" i="21" s="1"/>
  <c r="Z6" i="21"/>
  <c r="Y6" i="21"/>
  <c r="X6" i="21"/>
  <c r="U6" i="21"/>
  <c r="V6" i="21" s="1"/>
  <c r="Q6" i="21"/>
  <c r="M6" i="21"/>
  <c r="K6" i="21"/>
  <c r="L10" i="21" s="1"/>
  <c r="J6" i="21"/>
  <c r="H6" i="21"/>
  <c r="F6" i="21"/>
  <c r="AA5" i="21"/>
  <c r="AB5" i="21" s="1"/>
  <c r="Z5" i="21"/>
  <c r="Y5" i="21"/>
  <c r="X5" i="21"/>
  <c r="V5" i="21"/>
  <c r="U5" i="21"/>
  <c r="Q5" i="21"/>
  <c r="M5" i="21"/>
  <c r="K5" i="21"/>
  <c r="J5" i="21"/>
  <c r="H5" i="21"/>
  <c r="F5" i="21"/>
  <c r="AB4" i="21"/>
  <c r="AA4" i="21"/>
  <c r="X4" i="21"/>
  <c r="Y4" i="21" s="1"/>
  <c r="Z4" i="21" s="1"/>
  <c r="U4" i="21"/>
  <c r="V4" i="21" s="1"/>
  <c r="Q4" i="21"/>
  <c r="O4" i="21"/>
  <c r="M4" i="21"/>
  <c r="K4" i="21"/>
  <c r="L8" i="21" s="1"/>
  <c r="J4" i="21"/>
  <c r="H4" i="21"/>
  <c r="F4" i="21"/>
  <c r="X3" i="21"/>
  <c r="Y3" i="21" s="1"/>
  <c r="Z3" i="21" s="1"/>
  <c r="V3" i="21"/>
  <c r="U3" i="21"/>
  <c r="Q3" i="21"/>
  <c r="O3" i="21"/>
  <c r="M3" i="21"/>
  <c r="K3" i="21"/>
  <c r="J3" i="21"/>
  <c r="H3" i="21"/>
  <c r="F3" i="21"/>
  <c r="AB2" i="21"/>
  <c r="Y2" i="21"/>
  <c r="Z2" i="21" s="1"/>
  <c r="X2" i="21"/>
  <c r="U2" i="21"/>
  <c r="V2" i="21" s="1"/>
  <c r="AA2" i="21" s="1"/>
  <c r="Q2" i="21"/>
  <c r="M2" i="21"/>
  <c r="H2" i="21"/>
  <c r="F2" i="21"/>
  <c r="Q1" i="21"/>
  <c r="Z73" i="20"/>
  <c r="X73" i="20"/>
  <c r="Y73" i="20" s="1"/>
  <c r="V73" i="20"/>
  <c r="U73" i="20"/>
  <c r="M73" i="20"/>
  <c r="K73" i="20"/>
  <c r="J73" i="20"/>
  <c r="I73" i="20"/>
  <c r="G73" i="20"/>
  <c r="C73" i="20"/>
  <c r="Z72" i="20"/>
  <c r="Y72" i="20"/>
  <c r="X72" i="20"/>
  <c r="V72" i="20"/>
  <c r="AA72" i="20" s="1"/>
  <c r="AB72" i="20" s="1"/>
  <c r="U72" i="20"/>
  <c r="M72" i="20"/>
  <c r="K72" i="20"/>
  <c r="J72" i="20"/>
  <c r="I72" i="20"/>
  <c r="G72" i="20"/>
  <c r="C72" i="20"/>
  <c r="X71" i="20"/>
  <c r="Y71" i="20" s="1"/>
  <c r="Z71" i="20" s="1"/>
  <c r="AA71" i="20" s="1"/>
  <c r="AB71" i="20" s="1"/>
  <c r="V71" i="20"/>
  <c r="U71" i="20"/>
  <c r="M71" i="20"/>
  <c r="K71" i="20"/>
  <c r="J71" i="20"/>
  <c r="I71" i="20"/>
  <c r="G71" i="20"/>
  <c r="C71" i="20"/>
  <c r="Z70" i="20"/>
  <c r="Y70" i="20"/>
  <c r="X70" i="20"/>
  <c r="U70" i="20"/>
  <c r="V70" i="20" s="1"/>
  <c r="AA70" i="20" s="1"/>
  <c r="AB70" i="20" s="1"/>
  <c r="M70" i="20"/>
  <c r="K70" i="20"/>
  <c r="L73" i="20" s="1"/>
  <c r="J70" i="20"/>
  <c r="I70" i="20"/>
  <c r="G70" i="20"/>
  <c r="C70" i="20"/>
  <c r="X69" i="20"/>
  <c r="Y69" i="20" s="1"/>
  <c r="Z69" i="20" s="1"/>
  <c r="U69" i="20"/>
  <c r="V69" i="20" s="1"/>
  <c r="AA69" i="20" s="1"/>
  <c r="AB69" i="20" s="1"/>
  <c r="M69" i="20"/>
  <c r="K69" i="20"/>
  <c r="J69" i="20"/>
  <c r="I69" i="20"/>
  <c r="G69" i="20"/>
  <c r="C69" i="20"/>
  <c r="Z68" i="20"/>
  <c r="X68" i="20"/>
  <c r="Y68" i="20" s="1"/>
  <c r="V68" i="20"/>
  <c r="U68" i="20"/>
  <c r="M68" i="20"/>
  <c r="K68" i="20"/>
  <c r="J68" i="20"/>
  <c r="I68" i="20"/>
  <c r="G68" i="20"/>
  <c r="C68" i="20"/>
  <c r="X67" i="20"/>
  <c r="Y67" i="20" s="1"/>
  <c r="Z67" i="20" s="1"/>
  <c r="U67" i="20"/>
  <c r="V67" i="20" s="1"/>
  <c r="AA67" i="20" s="1"/>
  <c r="AB67" i="20" s="1"/>
  <c r="M67" i="20"/>
  <c r="K67" i="20"/>
  <c r="J67" i="20"/>
  <c r="I67" i="20"/>
  <c r="G67" i="20"/>
  <c r="C67" i="20"/>
  <c r="X66" i="20"/>
  <c r="Y66" i="20" s="1"/>
  <c r="Z66" i="20" s="1"/>
  <c r="U66" i="20"/>
  <c r="V66" i="20" s="1"/>
  <c r="AA66" i="20" s="1"/>
  <c r="AB66" i="20" s="1"/>
  <c r="M66" i="20"/>
  <c r="K66" i="20"/>
  <c r="J66" i="20"/>
  <c r="I66" i="20"/>
  <c r="G66" i="20"/>
  <c r="C66" i="20"/>
  <c r="Y65" i="20"/>
  <c r="Z65" i="20" s="1"/>
  <c r="X65" i="20"/>
  <c r="V65" i="20"/>
  <c r="AA65" i="20" s="1"/>
  <c r="AB65" i="20" s="1"/>
  <c r="U65" i="20"/>
  <c r="M65" i="20"/>
  <c r="K65" i="20"/>
  <c r="J65" i="20"/>
  <c r="I65" i="20"/>
  <c r="G65" i="20"/>
  <c r="C65" i="20"/>
  <c r="Y64" i="20"/>
  <c r="Z64" i="20" s="1"/>
  <c r="X64" i="20"/>
  <c r="U64" i="20"/>
  <c r="V64" i="20" s="1"/>
  <c r="AA64" i="20" s="1"/>
  <c r="AB64" i="20" s="1"/>
  <c r="M64" i="20"/>
  <c r="K64" i="20"/>
  <c r="L68" i="20" s="1"/>
  <c r="J64" i="20"/>
  <c r="I64" i="20"/>
  <c r="G64" i="20"/>
  <c r="C64" i="20"/>
  <c r="X63" i="20"/>
  <c r="Y63" i="20" s="1"/>
  <c r="Z63" i="20" s="1"/>
  <c r="AA63" i="20" s="1"/>
  <c r="AB63" i="20" s="1"/>
  <c r="U63" i="20"/>
  <c r="V63" i="20" s="1"/>
  <c r="M63" i="20"/>
  <c r="K63" i="20"/>
  <c r="J63" i="20"/>
  <c r="I63" i="20"/>
  <c r="G63" i="20"/>
  <c r="C63" i="20"/>
  <c r="X62" i="20"/>
  <c r="Y62" i="20" s="1"/>
  <c r="Z62" i="20" s="1"/>
  <c r="U62" i="20"/>
  <c r="V62" i="20" s="1"/>
  <c r="AA62" i="20" s="1"/>
  <c r="AB62" i="20" s="1"/>
  <c r="M62" i="20"/>
  <c r="K62" i="20"/>
  <c r="J62" i="20"/>
  <c r="I62" i="20"/>
  <c r="G62" i="20"/>
  <c r="C62" i="20"/>
  <c r="Y61" i="20"/>
  <c r="Z61" i="20" s="1"/>
  <c r="X61" i="20"/>
  <c r="V61" i="20"/>
  <c r="U61" i="20"/>
  <c r="M61" i="20"/>
  <c r="L61" i="20"/>
  <c r="K61" i="20"/>
  <c r="J61" i="20"/>
  <c r="I61" i="20"/>
  <c r="G61" i="20"/>
  <c r="C61" i="20"/>
  <c r="Y60" i="20"/>
  <c r="Z60" i="20" s="1"/>
  <c r="X60" i="20"/>
  <c r="U60" i="20"/>
  <c r="V60" i="20" s="1"/>
  <c r="AA60" i="20" s="1"/>
  <c r="AB60" i="20" s="1"/>
  <c r="M60" i="20"/>
  <c r="K60" i="20"/>
  <c r="J60" i="20"/>
  <c r="I60" i="20"/>
  <c r="G60" i="20"/>
  <c r="C60" i="20"/>
  <c r="X59" i="20"/>
  <c r="Y59" i="20" s="1"/>
  <c r="Z59" i="20" s="1"/>
  <c r="V59" i="20"/>
  <c r="U59" i="20"/>
  <c r="M59" i="20"/>
  <c r="K59" i="20"/>
  <c r="J59" i="20"/>
  <c r="I59" i="20"/>
  <c r="G59" i="20"/>
  <c r="C59" i="20"/>
  <c r="Y58" i="20"/>
  <c r="Z58" i="20" s="1"/>
  <c r="X58" i="20"/>
  <c r="U58" i="20"/>
  <c r="V58" i="20" s="1"/>
  <c r="M58" i="20"/>
  <c r="K58" i="20"/>
  <c r="J58" i="20"/>
  <c r="I58" i="20"/>
  <c r="G58" i="20"/>
  <c r="C58" i="20"/>
  <c r="AA57" i="20"/>
  <c r="AB57" i="20" s="1"/>
  <c r="X57" i="20"/>
  <c r="Y57" i="20" s="1"/>
  <c r="Z57" i="20" s="1"/>
  <c r="U57" i="20"/>
  <c r="V57" i="20" s="1"/>
  <c r="M57" i="20"/>
  <c r="K57" i="20"/>
  <c r="J57" i="20"/>
  <c r="I57" i="20"/>
  <c r="G57" i="20"/>
  <c r="C57" i="20"/>
  <c r="Z56" i="20"/>
  <c r="X56" i="20"/>
  <c r="Y56" i="20" s="1"/>
  <c r="U56" i="20"/>
  <c r="V56" i="20" s="1"/>
  <c r="AA56" i="20" s="1"/>
  <c r="AB56" i="20" s="1"/>
  <c r="M56" i="20"/>
  <c r="L56" i="20"/>
  <c r="K56" i="20"/>
  <c r="L60" i="20" s="1"/>
  <c r="J56" i="20"/>
  <c r="I56" i="20"/>
  <c r="G56" i="20"/>
  <c r="C56" i="20"/>
  <c r="X55" i="20"/>
  <c r="Y55" i="20" s="1"/>
  <c r="Z55" i="20" s="1"/>
  <c r="V55" i="20"/>
  <c r="U55" i="20"/>
  <c r="M55" i="20"/>
  <c r="L55" i="20"/>
  <c r="K55" i="20"/>
  <c r="L58" i="20" s="1"/>
  <c r="J55" i="20"/>
  <c r="I55" i="20"/>
  <c r="G55" i="20"/>
  <c r="C55" i="20"/>
  <c r="Y54" i="20"/>
  <c r="Z54" i="20" s="1"/>
  <c r="X54" i="20"/>
  <c r="V54" i="20"/>
  <c r="U54" i="20"/>
  <c r="M54" i="20"/>
  <c r="K54" i="20"/>
  <c r="J54" i="20"/>
  <c r="I54" i="20"/>
  <c r="G54" i="20"/>
  <c r="C54" i="20"/>
  <c r="X53" i="20"/>
  <c r="Y53" i="20" s="1"/>
  <c r="Z53" i="20" s="1"/>
  <c r="AA53" i="20" s="1"/>
  <c r="AB53" i="20" s="1"/>
  <c r="V53" i="20"/>
  <c r="U53" i="20"/>
  <c r="M53" i="20"/>
  <c r="K53" i="20"/>
  <c r="J53" i="20"/>
  <c r="I53" i="20"/>
  <c r="G53" i="20"/>
  <c r="C53" i="20"/>
  <c r="Z52" i="20"/>
  <c r="Y52" i="20"/>
  <c r="X52" i="20"/>
  <c r="U52" i="20"/>
  <c r="V52" i="20" s="1"/>
  <c r="AA52" i="20" s="1"/>
  <c r="AB52" i="20" s="1"/>
  <c r="M52" i="20"/>
  <c r="K52" i="20"/>
  <c r="J52" i="20"/>
  <c r="I52" i="20"/>
  <c r="G52" i="20"/>
  <c r="C52" i="20"/>
  <c r="AA51" i="20"/>
  <c r="AB51" i="20" s="1"/>
  <c r="X51" i="20"/>
  <c r="Y51" i="20" s="1"/>
  <c r="Z51" i="20" s="1"/>
  <c r="U51" i="20"/>
  <c r="V51" i="20" s="1"/>
  <c r="M51" i="20"/>
  <c r="K51" i="20"/>
  <c r="J51" i="20"/>
  <c r="I51" i="20"/>
  <c r="G51" i="20"/>
  <c r="C51" i="20"/>
  <c r="Z50" i="20"/>
  <c r="X50" i="20"/>
  <c r="Y50" i="20" s="1"/>
  <c r="V50" i="20"/>
  <c r="U50" i="20"/>
  <c r="M50" i="20"/>
  <c r="K50" i="20"/>
  <c r="J50" i="20"/>
  <c r="I50" i="20"/>
  <c r="G50" i="20"/>
  <c r="C50" i="20"/>
  <c r="X49" i="20"/>
  <c r="Y49" i="20" s="1"/>
  <c r="Z49" i="20" s="1"/>
  <c r="V49" i="20"/>
  <c r="U49" i="20"/>
  <c r="M49" i="20"/>
  <c r="K49" i="20"/>
  <c r="L53" i="20" s="1"/>
  <c r="J49" i="20"/>
  <c r="I49" i="20"/>
  <c r="G49" i="20"/>
  <c r="C49" i="20"/>
  <c r="Z48" i="20"/>
  <c r="Y48" i="20"/>
  <c r="X48" i="20"/>
  <c r="V48" i="20"/>
  <c r="AA48" i="20" s="1"/>
  <c r="AB48" i="20" s="1"/>
  <c r="U48" i="20"/>
  <c r="M48" i="20"/>
  <c r="K48" i="20"/>
  <c r="J48" i="20"/>
  <c r="I48" i="20"/>
  <c r="G48" i="20"/>
  <c r="C48" i="20"/>
  <c r="X47" i="20"/>
  <c r="Y47" i="20" s="1"/>
  <c r="Z47" i="20" s="1"/>
  <c r="AA47" i="20" s="1"/>
  <c r="AB47" i="20" s="1"/>
  <c r="V47" i="20"/>
  <c r="U47" i="20"/>
  <c r="M47" i="20"/>
  <c r="K47" i="20"/>
  <c r="J47" i="20"/>
  <c r="I47" i="20"/>
  <c r="G47" i="20"/>
  <c r="C47" i="20"/>
  <c r="Z46" i="20"/>
  <c r="Y46" i="20"/>
  <c r="X46" i="20"/>
  <c r="U46" i="20"/>
  <c r="V46" i="20" s="1"/>
  <c r="AA46" i="20" s="1"/>
  <c r="AB46" i="20" s="1"/>
  <c r="M46" i="20"/>
  <c r="K46" i="20"/>
  <c r="J46" i="20"/>
  <c r="I46" i="20"/>
  <c r="G46" i="20"/>
  <c r="C46" i="20"/>
  <c r="X45" i="20"/>
  <c r="Y45" i="20" s="1"/>
  <c r="Z45" i="20" s="1"/>
  <c r="U45" i="20"/>
  <c r="V45" i="20" s="1"/>
  <c r="AA45" i="20" s="1"/>
  <c r="AB45" i="20" s="1"/>
  <c r="M45" i="20"/>
  <c r="K45" i="20"/>
  <c r="J45" i="20"/>
  <c r="I45" i="20"/>
  <c r="G45" i="20"/>
  <c r="C45" i="20"/>
  <c r="Z44" i="20"/>
  <c r="X44" i="20"/>
  <c r="Y44" i="20" s="1"/>
  <c r="V44" i="20"/>
  <c r="U44" i="20"/>
  <c r="M44" i="20"/>
  <c r="K44" i="20"/>
  <c r="J44" i="20"/>
  <c r="I44" i="20"/>
  <c r="G44" i="20"/>
  <c r="C44" i="20"/>
  <c r="X43" i="20"/>
  <c r="Y43" i="20" s="1"/>
  <c r="Z43" i="20" s="1"/>
  <c r="U43" i="20"/>
  <c r="V43" i="20" s="1"/>
  <c r="AA43" i="20" s="1"/>
  <c r="AB43" i="20" s="1"/>
  <c r="M43" i="20"/>
  <c r="K43" i="20"/>
  <c r="J43" i="20"/>
  <c r="I43" i="20"/>
  <c r="G43" i="20"/>
  <c r="C43" i="20"/>
  <c r="X42" i="20"/>
  <c r="Y42" i="20" s="1"/>
  <c r="Z42" i="20" s="1"/>
  <c r="U42" i="20"/>
  <c r="V42" i="20" s="1"/>
  <c r="AA42" i="20" s="1"/>
  <c r="AB42" i="20" s="1"/>
  <c r="M42" i="20"/>
  <c r="K42" i="20"/>
  <c r="J42" i="20"/>
  <c r="I42" i="20"/>
  <c r="G42" i="20"/>
  <c r="C42" i="20"/>
  <c r="Y41" i="20"/>
  <c r="Z41" i="20" s="1"/>
  <c r="X41" i="20"/>
  <c r="V41" i="20"/>
  <c r="U41" i="20"/>
  <c r="M41" i="20"/>
  <c r="K41" i="20"/>
  <c r="J41" i="20"/>
  <c r="I41" i="20"/>
  <c r="G41" i="20"/>
  <c r="C41" i="20"/>
  <c r="Y40" i="20"/>
  <c r="Z40" i="20" s="1"/>
  <c r="X40" i="20"/>
  <c r="U40" i="20"/>
  <c r="V40" i="20" s="1"/>
  <c r="AA40" i="20" s="1"/>
  <c r="AB40" i="20" s="1"/>
  <c r="M40" i="20"/>
  <c r="K40" i="20"/>
  <c r="L44" i="20" s="1"/>
  <c r="J40" i="20"/>
  <c r="I40" i="20"/>
  <c r="G40" i="20"/>
  <c r="C40" i="20"/>
  <c r="X39" i="20"/>
  <c r="Y39" i="20" s="1"/>
  <c r="Z39" i="20" s="1"/>
  <c r="AA39" i="20" s="1"/>
  <c r="AB39" i="20" s="1"/>
  <c r="U39" i="20"/>
  <c r="V39" i="20" s="1"/>
  <c r="M39" i="20"/>
  <c r="K39" i="20"/>
  <c r="J39" i="20"/>
  <c r="I39" i="20"/>
  <c r="G39" i="20"/>
  <c r="C39" i="20"/>
  <c r="X38" i="20"/>
  <c r="Y38" i="20" s="1"/>
  <c r="Z38" i="20" s="1"/>
  <c r="U38" i="20"/>
  <c r="V38" i="20" s="1"/>
  <c r="M38" i="20"/>
  <c r="K38" i="20"/>
  <c r="L42" i="20" s="1"/>
  <c r="J38" i="20"/>
  <c r="I38" i="20"/>
  <c r="G38" i="20"/>
  <c r="C38" i="20"/>
  <c r="Y37" i="20"/>
  <c r="Z37" i="20" s="1"/>
  <c r="X37" i="20"/>
  <c r="V37" i="20"/>
  <c r="U37" i="20"/>
  <c r="M37" i="20"/>
  <c r="L37" i="20"/>
  <c r="K37" i="20"/>
  <c r="J37" i="20"/>
  <c r="I37" i="20"/>
  <c r="G37" i="20"/>
  <c r="C37" i="20"/>
  <c r="Y36" i="20"/>
  <c r="Z36" i="20" s="1"/>
  <c r="X36" i="20"/>
  <c r="V36" i="20"/>
  <c r="U36" i="20"/>
  <c r="M36" i="20"/>
  <c r="K36" i="20"/>
  <c r="J36" i="20"/>
  <c r="I36" i="20"/>
  <c r="G36" i="20"/>
  <c r="C36" i="20"/>
  <c r="X35" i="20"/>
  <c r="Y35" i="20" s="1"/>
  <c r="Z35" i="20" s="1"/>
  <c r="V35" i="20"/>
  <c r="AA35" i="20" s="1"/>
  <c r="AB35" i="20" s="1"/>
  <c r="U35" i="20"/>
  <c r="M35" i="20"/>
  <c r="K35" i="20"/>
  <c r="J35" i="20"/>
  <c r="I35" i="20"/>
  <c r="G35" i="20"/>
  <c r="C35" i="20"/>
  <c r="Y34" i="20"/>
  <c r="Z34" i="20" s="1"/>
  <c r="X34" i="20"/>
  <c r="U34" i="20"/>
  <c r="V34" i="20" s="1"/>
  <c r="M34" i="20"/>
  <c r="K34" i="20"/>
  <c r="J34" i="20"/>
  <c r="I34" i="20"/>
  <c r="G34" i="20"/>
  <c r="C34" i="20"/>
  <c r="AA33" i="20"/>
  <c r="AB33" i="20" s="1"/>
  <c r="X33" i="20"/>
  <c r="Y33" i="20" s="1"/>
  <c r="Z33" i="20" s="1"/>
  <c r="U33" i="20"/>
  <c r="V33" i="20" s="1"/>
  <c r="M33" i="20"/>
  <c r="K33" i="20"/>
  <c r="J33" i="20"/>
  <c r="I33" i="20"/>
  <c r="G33" i="20"/>
  <c r="C33" i="20"/>
  <c r="Z32" i="20"/>
  <c r="X32" i="20"/>
  <c r="Y32" i="20" s="1"/>
  <c r="V32" i="20"/>
  <c r="AA32" i="20" s="1"/>
  <c r="AB32" i="20" s="1"/>
  <c r="U32" i="20"/>
  <c r="M32" i="20"/>
  <c r="L32" i="20"/>
  <c r="K32" i="20"/>
  <c r="L36" i="20" s="1"/>
  <c r="J32" i="20"/>
  <c r="I32" i="20"/>
  <c r="G32" i="20"/>
  <c r="C32" i="20"/>
  <c r="X31" i="20"/>
  <c r="Y31" i="20" s="1"/>
  <c r="Z31" i="20" s="1"/>
  <c r="V31" i="20"/>
  <c r="AA31" i="20" s="1"/>
  <c r="AB31" i="20" s="1"/>
  <c r="U31" i="20"/>
  <c r="M31" i="20"/>
  <c r="L31" i="20"/>
  <c r="K31" i="20"/>
  <c r="L34" i="20" s="1"/>
  <c r="J31" i="20"/>
  <c r="I31" i="20"/>
  <c r="G31" i="20"/>
  <c r="C31" i="20"/>
  <c r="Y30" i="20"/>
  <c r="Z30" i="20" s="1"/>
  <c r="X30" i="20"/>
  <c r="V30" i="20"/>
  <c r="U30" i="20"/>
  <c r="M30" i="20"/>
  <c r="K30" i="20"/>
  <c r="J30" i="20"/>
  <c r="I30" i="20"/>
  <c r="G30" i="20"/>
  <c r="C30" i="20"/>
  <c r="X29" i="20"/>
  <c r="Y29" i="20" s="1"/>
  <c r="Z29" i="20" s="1"/>
  <c r="AA29" i="20" s="1"/>
  <c r="AB29" i="20" s="1"/>
  <c r="V29" i="20"/>
  <c r="U29" i="20"/>
  <c r="M29" i="20"/>
  <c r="K29" i="20"/>
  <c r="J29" i="20"/>
  <c r="I29" i="20"/>
  <c r="G29" i="20"/>
  <c r="C29" i="20"/>
  <c r="AB28" i="20"/>
  <c r="Z28" i="20"/>
  <c r="Y28" i="20"/>
  <c r="X28" i="20"/>
  <c r="U28" i="20"/>
  <c r="V28" i="20" s="1"/>
  <c r="AA28" i="20" s="1"/>
  <c r="M28" i="20"/>
  <c r="K28" i="20"/>
  <c r="J28" i="20"/>
  <c r="C28" i="20"/>
  <c r="Y27" i="20"/>
  <c r="Z27" i="20" s="1"/>
  <c r="AA27" i="20" s="1"/>
  <c r="AB27" i="20" s="1"/>
  <c r="X27" i="20"/>
  <c r="U27" i="20"/>
  <c r="V27" i="20" s="1"/>
  <c r="M27" i="20"/>
  <c r="K27" i="20"/>
  <c r="L28" i="20" s="1"/>
  <c r="J27" i="20"/>
  <c r="H27" i="20"/>
  <c r="F27" i="20"/>
  <c r="C27" i="20"/>
  <c r="X26" i="20"/>
  <c r="Y26" i="20" s="1"/>
  <c r="Z26" i="20" s="1"/>
  <c r="U26" i="20"/>
  <c r="V26" i="20" s="1"/>
  <c r="AA26" i="20" s="1"/>
  <c r="AB26" i="20" s="1"/>
  <c r="M26" i="20"/>
  <c r="K26" i="20"/>
  <c r="J26" i="20"/>
  <c r="H26" i="20"/>
  <c r="F26" i="20"/>
  <c r="C26" i="20"/>
  <c r="Z25" i="20"/>
  <c r="X25" i="20"/>
  <c r="Y25" i="20" s="1"/>
  <c r="U25" i="20"/>
  <c r="V25" i="20" s="1"/>
  <c r="AA25" i="20" s="1"/>
  <c r="AB25" i="20" s="1"/>
  <c r="M25" i="20"/>
  <c r="K25" i="20"/>
  <c r="L29" i="20" s="1"/>
  <c r="J25" i="20"/>
  <c r="H25" i="20"/>
  <c r="F25" i="20"/>
  <c r="C25" i="20"/>
  <c r="Y24" i="20"/>
  <c r="Z24" i="20" s="1"/>
  <c r="X24" i="20"/>
  <c r="V24" i="20"/>
  <c r="U24" i="20"/>
  <c r="M24" i="20"/>
  <c r="K24" i="20"/>
  <c r="L27" i="20" s="1"/>
  <c r="J24" i="20"/>
  <c r="H24" i="20"/>
  <c r="F24" i="20"/>
  <c r="C24" i="20"/>
  <c r="Y23" i="20"/>
  <c r="Z23" i="20" s="1"/>
  <c r="AA23" i="20" s="1"/>
  <c r="AB23" i="20" s="1"/>
  <c r="X23" i="20"/>
  <c r="U23" i="20"/>
  <c r="V23" i="20" s="1"/>
  <c r="M23" i="20"/>
  <c r="K23" i="20"/>
  <c r="J23" i="20"/>
  <c r="H23" i="20"/>
  <c r="F23" i="20"/>
  <c r="C23" i="20"/>
  <c r="AB22" i="20"/>
  <c r="Z22" i="20"/>
  <c r="Y22" i="20"/>
  <c r="X22" i="20"/>
  <c r="V22" i="20"/>
  <c r="AA22" i="20" s="1"/>
  <c r="U22" i="20"/>
  <c r="M22" i="20"/>
  <c r="K22" i="20"/>
  <c r="L26" i="20" s="1"/>
  <c r="J22" i="20"/>
  <c r="H22" i="20"/>
  <c r="F22" i="20"/>
  <c r="C22" i="20"/>
  <c r="AA21" i="20"/>
  <c r="AB21" i="20" s="1"/>
  <c r="Z21" i="20"/>
  <c r="X21" i="20"/>
  <c r="Y21" i="20" s="1"/>
  <c r="V21" i="20"/>
  <c r="U21" i="20"/>
  <c r="M21" i="20"/>
  <c r="K21" i="20"/>
  <c r="L25" i="20" s="1"/>
  <c r="J21" i="20"/>
  <c r="H21" i="20"/>
  <c r="F21" i="20"/>
  <c r="C21" i="20"/>
  <c r="Y20" i="20"/>
  <c r="Z20" i="20" s="1"/>
  <c r="X20" i="20"/>
  <c r="V20" i="20"/>
  <c r="U20" i="20"/>
  <c r="M20" i="20"/>
  <c r="K20" i="20"/>
  <c r="L24" i="20" s="1"/>
  <c r="J20" i="20"/>
  <c r="H20" i="20"/>
  <c r="F20" i="20"/>
  <c r="C20" i="20"/>
  <c r="Y19" i="20"/>
  <c r="Z19" i="20" s="1"/>
  <c r="AA19" i="20" s="1"/>
  <c r="AB19" i="20" s="1"/>
  <c r="X19" i="20"/>
  <c r="U19" i="20"/>
  <c r="V19" i="20" s="1"/>
  <c r="M19" i="20"/>
  <c r="L19" i="20"/>
  <c r="K19" i="20"/>
  <c r="J19" i="20"/>
  <c r="H19" i="20"/>
  <c r="F19" i="20"/>
  <c r="C19" i="20"/>
  <c r="X18" i="20"/>
  <c r="Y18" i="20" s="1"/>
  <c r="Z18" i="20" s="1"/>
  <c r="U18" i="20"/>
  <c r="V18" i="20" s="1"/>
  <c r="O18" i="20"/>
  <c r="M18" i="20"/>
  <c r="K18" i="20"/>
  <c r="J18" i="20"/>
  <c r="H18" i="20"/>
  <c r="F18" i="20"/>
  <c r="C18" i="20"/>
  <c r="X17" i="20"/>
  <c r="Y17" i="20" s="1"/>
  <c r="Z17" i="20" s="1"/>
  <c r="AA17" i="20" s="1"/>
  <c r="AB17" i="20" s="1"/>
  <c r="V17" i="20"/>
  <c r="U17" i="20"/>
  <c r="Q17" i="20"/>
  <c r="M17" i="20"/>
  <c r="K17" i="20"/>
  <c r="J17" i="20"/>
  <c r="H17" i="20"/>
  <c r="F17" i="20"/>
  <c r="C17" i="20"/>
  <c r="Z16" i="20"/>
  <c r="Y16" i="20"/>
  <c r="X16" i="20"/>
  <c r="V16" i="20"/>
  <c r="AA16" i="20" s="1"/>
  <c r="AB16" i="20" s="1"/>
  <c r="U16" i="20"/>
  <c r="Q16" i="20"/>
  <c r="R16" i="20" s="1"/>
  <c r="M16" i="20"/>
  <c r="L16" i="20"/>
  <c r="K16" i="20"/>
  <c r="J16" i="20"/>
  <c r="H16" i="20"/>
  <c r="F16" i="20"/>
  <c r="C16" i="20"/>
  <c r="Y15" i="20"/>
  <c r="Z15" i="20" s="1"/>
  <c r="X15" i="20"/>
  <c r="U15" i="20"/>
  <c r="V15" i="20" s="1"/>
  <c r="AA15" i="20" s="1"/>
  <c r="AB15" i="20" s="1"/>
  <c r="Q15" i="20"/>
  <c r="R15" i="20" s="1"/>
  <c r="M15" i="20"/>
  <c r="L15" i="20"/>
  <c r="K15" i="20"/>
  <c r="J15" i="20"/>
  <c r="H15" i="20"/>
  <c r="F15" i="20"/>
  <c r="C15" i="20"/>
  <c r="Y14" i="20"/>
  <c r="Z14" i="20" s="1"/>
  <c r="X14" i="20"/>
  <c r="U14" i="20"/>
  <c r="V14" i="20" s="1"/>
  <c r="AA14" i="20" s="1"/>
  <c r="AB14" i="20" s="1"/>
  <c r="Q14" i="20"/>
  <c r="M14" i="20"/>
  <c r="K14" i="20"/>
  <c r="L18" i="20" s="1"/>
  <c r="J14" i="20"/>
  <c r="H14" i="20"/>
  <c r="F14" i="20"/>
  <c r="C14" i="20"/>
  <c r="Y13" i="20"/>
  <c r="Z13" i="20" s="1"/>
  <c r="AA13" i="20" s="1"/>
  <c r="AB13" i="20" s="1"/>
  <c r="X13" i="20"/>
  <c r="U13" i="20"/>
  <c r="V13" i="20" s="1"/>
  <c r="R13" i="20"/>
  <c r="M13" i="20"/>
  <c r="K13" i="20"/>
  <c r="J13" i="20"/>
  <c r="H13" i="20"/>
  <c r="F13" i="20"/>
  <c r="C13" i="20"/>
  <c r="X12" i="20"/>
  <c r="Y12" i="20" s="1"/>
  <c r="Z12" i="20" s="1"/>
  <c r="AA12" i="20" s="1"/>
  <c r="AB12" i="20" s="1"/>
  <c r="U12" i="20"/>
  <c r="V12" i="20" s="1"/>
  <c r="Q12" i="20"/>
  <c r="R21" i="20" s="1"/>
  <c r="S21" i="20" s="1"/>
  <c r="Q21" i="20" s="1"/>
  <c r="M12" i="20"/>
  <c r="K12" i="20"/>
  <c r="L13" i="20" s="1"/>
  <c r="J12" i="20"/>
  <c r="H12" i="20"/>
  <c r="F12" i="20"/>
  <c r="C12" i="20"/>
  <c r="X11" i="20"/>
  <c r="Y11" i="20" s="1"/>
  <c r="Z11" i="20" s="1"/>
  <c r="U11" i="20"/>
  <c r="V11" i="20" s="1"/>
  <c r="Q11" i="20"/>
  <c r="M11" i="20"/>
  <c r="K11" i="20"/>
  <c r="J11" i="20"/>
  <c r="H11" i="20"/>
  <c r="F11" i="20"/>
  <c r="C11" i="20"/>
  <c r="AA10" i="20"/>
  <c r="AB10" i="20" s="1"/>
  <c r="Y10" i="20"/>
  <c r="Z10" i="20" s="1"/>
  <c r="X10" i="20"/>
  <c r="U10" i="20"/>
  <c r="V10" i="20" s="1"/>
  <c r="M10" i="20"/>
  <c r="K10" i="20"/>
  <c r="J10" i="20"/>
  <c r="H10" i="20"/>
  <c r="F10" i="20"/>
  <c r="C10" i="20"/>
  <c r="Z9" i="20"/>
  <c r="Y9" i="20"/>
  <c r="X9" i="20"/>
  <c r="V9" i="20"/>
  <c r="AA9" i="20" s="1"/>
  <c r="AB9" i="20" s="1"/>
  <c r="U9" i="20"/>
  <c r="M9" i="20"/>
  <c r="K9" i="20"/>
  <c r="J9" i="20"/>
  <c r="H9" i="20"/>
  <c r="F9" i="20"/>
  <c r="C9" i="20"/>
  <c r="Y8" i="20"/>
  <c r="Z8" i="20" s="1"/>
  <c r="AA8" i="20" s="1"/>
  <c r="AB8" i="20" s="1"/>
  <c r="X8" i="20"/>
  <c r="U8" i="20"/>
  <c r="V8" i="20" s="1"/>
  <c r="M8" i="20"/>
  <c r="K8" i="20"/>
  <c r="J8" i="20"/>
  <c r="H8" i="20"/>
  <c r="F8" i="20"/>
  <c r="C8" i="20"/>
  <c r="X7" i="20"/>
  <c r="Y7" i="20" s="1"/>
  <c r="Z7" i="20" s="1"/>
  <c r="AA7" i="20" s="1"/>
  <c r="AB7" i="20" s="1"/>
  <c r="U7" i="20"/>
  <c r="V7" i="20" s="1"/>
  <c r="M7" i="20"/>
  <c r="K7" i="20"/>
  <c r="L11" i="20" s="1"/>
  <c r="J7" i="20"/>
  <c r="H7" i="20"/>
  <c r="F7" i="20"/>
  <c r="C7" i="20"/>
  <c r="Z6" i="20"/>
  <c r="X6" i="20"/>
  <c r="Y6" i="20" s="1"/>
  <c r="U6" i="20"/>
  <c r="V6" i="20" s="1"/>
  <c r="AA6" i="20" s="1"/>
  <c r="AB6" i="20" s="1"/>
  <c r="Q6" i="20"/>
  <c r="M6" i="20"/>
  <c r="K6" i="20"/>
  <c r="J6" i="20"/>
  <c r="H6" i="20"/>
  <c r="F6" i="20"/>
  <c r="C6" i="20"/>
  <c r="Z5" i="20"/>
  <c r="Y5" i="20"/>
  <c r="X5" i="20"/>
  <c r="V5" i="20"/>
  <c r="U5" i="20"/>
  <c r="Q5" i="20"/>
  <c r="M5" i="20"/>
  <c r="K5" i="20"/>
  <c r="L9" i="20" s="1"/>
  <c r="J5" i="20"/>
  <c r="H5" i="20"/>
  <c r="F5" i="20"/>
  <c r="C5" i="20"/>
  <c r="Y4" i="20"/>
  <c r="Z4" i="20" s="1"/>
  <c r="AA4" i="20" s="1"/>
  <c r="AB4" i="20" s="1"/>
  <c r="X4" i="20"/>
  <c r="V4" i="20"/>
  <c r="U4" i="20"/>
  <c r="Q4" i="20"/>
  <c r="O4" i="20"/>
  <c r="M4" i="20"/>
  <c r="K4" i="20"/>
  <c r="L8" i="20" s="1"/>
  <c r="J4" i="20"/>
  <c r="H4" i="20"/>
  <c r="F4" i="20"/>
  <c r="C4" i="20"/>
  <c r="X3" i="20"/>
  <c r="Y3" i="20" s="1"/>
  <c r="Z3" i="20" s="1"/>
  <c r="AA3" i="20" s="1"/>
  <c r="AB3" i="20" s="1"/>
  <c r="V3" i="20"/>
  <c r="U3" i="20"/>
  <c r="Q3" i="20"/>
  <c r="O3" i="20"/>
  <c r="M3" i="20"/>
  <c r="K3" i="20"/>
  <c r="J3" i="20"/>
  <c r="H3" i="20"/>
  <c r="F3" i="20"/>
  <c r="C3" i="20"/>
  <c r="X2" i="20"/>
  <c r="Y2" i="20" s="1"/>
  <c r="Z2" i="20" s="1"/>
  <c r="U2" i="20"/>
  <c r="V2" i="20" s="1"/>
  <c r="AA2" i="20" s="1"/>
  <c r="AB2" i="20" s="1"/>
  <c r="Q2" i="20"/>
  <c r="M2" i="20"/>
  <c r="H2" i="20"/>
  <c r="F2" i="20"/>
  <c r="C2" i="20"/>
  <c r="Q1" i="20"/>
  <c r="Y122" i="19"/>
  <c r="Z122" i="19" s="1"/>
  <c r="X122" i="19"/>
  <c r="V122" i="19"/>
  <c r="AA122" i="19" s="1"/>
  <c r="AB122" i="19" s="1"/>
  <c r="U122" i="19"/>
  <c r="M122" i="19"/>
  <c r="L122" i="19"/>
  <c r="K122" i="19"/>
  <c r="J122" i="19"/>
  <c r="I122" i="19"/>
  <c r="G122" i="19"/>
  <c r="C122" i="19"/>
  <c r="Y121" i="19"/>
  <c r="Z121" i="19" s="1"/>
  <c r="X121" i="19"/>
  <c r="V121" i="19"/>
  <c r="AA121" i="19" s="1"/>
  <c r="AB121" i="19" s="1"/>
  <c r="U121" i="19"/>
  <c r="M121" i="19"/>
  <c r="L121" i="19"/>
  <c r="K121" i="19"/>
  <c r="J121" i="19"/>
  <c r="I121" i="19"/>
  <c r="G121" i="19"/>
  <c r="C121" i="19"/>
  <c r="X120" i="19"/>
  <c r="Y120" i="19" s="1"/>
  <c r="Z120" i="19" s="1"/>
  <c r="U120" i="19"/>
  <c r="V120" i="19" s="1"/>
  <c r="AA120" i="19" s="1"/>
  <c r="AB120" i="19" s="1"/>
  <c r="M120" i="19"/>
  <c r="K120" i="19"/>
  <c r="J120" i="19"/>
  <c r="I120" i="19"/>
  <c r="G120" i="19"/>
  <c r="C120" i="19"/>
  <c r="X119" i="19"/>
  <c r="Y119" i="19" s="1"/>
  <c r="Z119" i="19" s="1"/>
  <c r="V119" i="19"/>
  <c r="U119" i="19"/>
  <c r="M119" i="19"/>
  <c r="K119" i="19"/>
  <c r="J119" i="19"/>
  <c r="I119" i="19"/>
  <c r="G119" i="19"/>
  <c r="C119" i="19"/>
  <c r="X118" i="19"/>
  <c r="Y118" i="19" s="1"/>
  <c r="Z118" i="19" s="1"/>
  <c r="AA118" i="19" s="1"/>
  <c r="AB118" i="19" s="1"/>
  <c r="V118" i="19"/>
  <c r="U118" i="19"/>
  <c r="M118" i="19"/>
  <c r="K118" i="19"/>
  <c r="L120" i="19" s="1"/>
  <c r="J118" i="19"/>
  <c r="I118" i="19"/>
  <c r="G118" i="19"/>
  <c r="C118" i="19"/>
  <c r="Z117" i="19"/>
  <c r="Y117" i="19"/>
  <c r="X117" i="19"/>
  <c r="V117" i="19"/>
  <c r="AA117" i="19" s="1"/>
  <c r="AB117" i="19" s="1"/>
  <c r="U117" i="19"/>
  <c r="M117" i="19"/>
  <c r="K117" i="19"/>
  <c r="J117" i="19"/>
  <c r="I117" i="19"/>
  <c r="G117" i="19"/>
  <c r="C117" i="19"/>
  <c r="Y116" i="19"/>
  <c r="Z116" i="19" s="1"/>
  <c r="X116" i="19"/>
  <c r="V116" i="19"/>
  <c r="U116" i="19"/>
  <c r="M116" i="19"/>
  <c r="K116" i="19"/>
  <c r="J116" i="19"/>
  <c r="I116" i="19"/>
  <c r="G116" i="19"/>
  <c r="C116" i="19"/>
  <c r="Y115" i="19"/>
  <c r="Z115" i="19" s="1"/>
  <c r="AA115" i="19" s="1"/>
  <c r="AB115" i="19" s="1"/>
  <c r="X115" i="19"/>
  <c r="V115" i="19"/>
  <c r="U115" i="19"/>
  <c r="M115" i="19"/>
  <c r="K115" i="19"/>
  <c r="J115" i="19"/>
  <c r="I115" i="19"/>
  <c r="G115" i="19"/>
  <c r="C115" i="19"/>
  <c r="X114" i="19"/>
  <c r="Y114" i="19" s="1"/>
  <c r="Z114" i="19" s="1"/>
  <c r="AA114" i="19" s="1"/>
  <c r="AB114" i="19" s="1"/>
  <c r="V114" i="19"/>
  <c r="U114" i="19"/>
  <c r="M114" i="19"/>
  <c r="K114" i="19"/>
  <c r="J114" i="19"/>
  <c r="I114" i="19"/>
  <c r="G114" i="19"/>
  <c r="C114" i="19"/>
  <c r="Z113" i="19"/>
  <c r="Y113" i="19"/>
  <c r="X113" i="19"/>
  <c r="V113" i="19"/>
  <c r="AA113" i="19" s="1"/>
  <c r="AB113" i="19" s="1"/>
  <c r="U113" i="19"/>
  <c r="M113" i="19"/>
  <c r="K113" i="19"/>
  <c r="L117" i="19" s="1"/>
  <c r="J113" i="19"/>
  <c r="I113" i="19"/>
  <c r="G113" i="19"/>
  <c r="C113" i="19"/>
  <c r="X112" i="19"/>
  <c r="Y112" i="19" s="1"/>
  <c r="Z112" i="19" s="1"/>
  <c r="AA112" i="19" s="1"/>
  <c r="AB112" i="19" s="1"/>
  <c r="U112" i="19"/>
  <c r="V112" i="19" s="1"/>
  <c r="M112" i="19"/>
  <c r="K112" i="19"/>
  <c r="L116" i="19" s="1"/>
  <c r="J112" i="19"/>
  <c r="I112" i="19"/>
  <c r="G112" i="19"/>
  <c r="C112" i="19"/>
  <c r="AA111" i="19"/>
  <c r="AB111" i="19" s="1"/>
  <c r="Z111" i="19"/>
  <c r="X111" i="19"/>
  <c r="Y111" i="19" s="1"/>
  <c r="V111" i="19"/>
  <c r="U111" i="19"/>
  <c r="M111" i="19"/>
  <c r="K111" i="19"/>
  <c r="L115" i="19" s="1"/>
  <c r="J111" i="19"/>
  <c r="I111" i="19"/>
  <c r="G111" i="19"/>
  <c r="C111" i="19"/>
  <c r="Y110" i="19"/>
  <c r="Z110" i="19" s="1"/>
  <c r="X110" i="19"/>
  <c r="V110" i="19"/>
  <c r="U110" i="19"/>
  <c r="M110" i="19"/>
  <c r="K110" i="19"/>
  <c r="L114" i="19" s="1"/>
  <c r="J110" i="19"/>
  <c r="I110" i="19"/>
  <c r="G110" i="19"/>
  <c r="C110" i="19"/>
  <c r="AA109" i="19"/>
  <c r="AB109" i="19" s="1"/>
  <c r="Y109" i="19"/>
  <c r="Z109" i="19" s="1"/>
  <c r="X109" i="19"/>
  <c r="V109" i="19"/>
  <c r="U109" i="19"/>
  <c r="M109" i="19"/>
  <c r="K109" i="19"/>
  <c r="J109" i="19"/>
  <c r="I109" i="19"/>
  <c r="G109" i="19"/>
  <c r="C109" i="19"/>
  <c r="X108" i="19"/>
  <c r="Y108" i="19" s="1"/>
  <c r="Z108" i="19" s="1"/>
  <c r="U108" i="19"/>
  <c r="V108" i="19" s="1"/>
  <c r="M108" i="19"/>
  <c r="K108" i="19"/>
  <c r="J108" i="19"/>
  <c r="I108" i="19"/>
  <c r="G108" i="19"/>
  <c r="C108" i="19"/>
  <c r="X107" i="19"/>
  <c r="Y107" i="19" s="1"/>
  <c r="Z107" i="19" s="1"/>
  <c r="U107" i="19"/>
  <c r="V107" i="19" s="1"/>
  <c r="M107" i="19"/>
  <c r="K107" i="19"/>
  <c r="L111" i="19" s="1"/>
  <c r="J107" i="19"/>
  <c r="I107" i="19"/>
  <c r="G107" i="19"/>
  <c r="C107" i="19"/>
  <c r="Y106" i="19"/>
  <c r="Z106" i="19" s="1"/>
  <c r="X106" i="19"/>
  <c r="U106" i="19"/>
  <c r="V106" i="19" s="1"/>
  <c r="AA106" i="19" s="1"/>
  <c r="AB106" i="19" s="1"/>
  <c r="M106" i="19"/>
  <c r="K106" i="19"/>
  <c r="J106" i="19"/>
  <c r="I106" i="19"/>
  <c r="G106" i="19"/>
  <c r="C106" i="19"/>
  <c r="X105" i="19"/>
  <c r="Y105" i="19" s="1"/>
  <c r="Z105" i="19" s="1"/>
  <c r="V105" i="19"/>
  <c r="AA105" i="19" s="1"/>
  <c r="AB105" i="19" s="1"/>
  <c r="U105" i="19"/>
  <c r="M105" i="19"/>
  <c r="L105" i="19"/>
  <c r="K105" i="19"/>
  <c r="J105" i="19"/>
  <c r="I105" i="19"/>
  <c r="G105" i="19"/>
  <c r="C105" i="19"/>
  <c r="Y104" i="19"/>
  <c r="Z104" i="19" s="1"/>
  <c r="X104" i="19"/>
  <c r="U104" i="19"/>
  <c r="V104" i="19" s="1"/>
  <c r="AA104" i="19" s="1"/>
  <c r="AB104" i="19" s="1"/>
  <c r="M104" i="19"/>
  <c r="L104" i="19"/>
  <c r="K104" i="19"/>
  <c r="J104" i="19"/>
  <c r="I104" i="19"/>
  <c r="G104" i="19"/>
  <c r="C104" i="19"/>
  <c r="X103" i="19"/>
  <c r="Y103" i="19" s="1"/>
  <c r="Z103" i="19" s="1"/>
  <c r="U103" i="19"/>
  <c r="V103" i="19" s="1"/>
  <c r="AA103" i="19" s="1"/>
  <c r="AB103" i="19" s="1"/>
  <c r="M103" i="19"/>
  <c r="L103" i="19"/>
  <c r="K103" i="19"/>
  <c r="J103" i="19"/>
  <c r="I103" i="19"/>
  <c r="G103" i="19"/>
  <c r="C103" i="19"/>
  <c r="Y102" i="19"/>
  <c r="Z102" i="19" s="1"/>
  <c r="X102" i="19"/>
  <c r="V102" i="19"/>
  <c r="AA102" i="19" s="1"/>
  <c r="AB102" i="19" s="1"/>
  <c r="U102" i="19"/>
  <c r="M102" i="19"/>
  <c r="L102" i="19"/>
  <c r="K102" i="19"/>
  <c r="J102" i="19"/>
  <c r="I102" i="19"/>
  <c r="G102" i="19"/>
  <c r="C102" i="19"/>
  <c r="Y101" i="19"/>
  <c r="Z101" i="19" s="1"/>
  <c r="X101" i="19"/>
  <c r="V101" i="19"/>
  <c r="AA101" i="19" s="1"/>
  <c r="AB101" i="19" s="1"/>
  <c r="U101" i="19"/>
  <c r="M101" i="19"/>
  <c r="K101" i="19"/>
  <c r="J101" i="19"/>
  <c r="I101" i="19"/>
  <c r="G101" i="19"/>
  <c r="C101" i="19"/>
  <c r="X100" i="19"/>
  <c r="Y100" i="19" s="1"/>
  <c r="Z100" i="19" s="1"/>
  <c r="U100" i="19"/>
  <c r="V100" i="19" s="1"/>
  <c r="M100" i="19"/>
  <c r="K100" i="19"/>
  <c r="J100" i="19"/>
  <c r="I100" i="19"/>
  <c r="G100" i="19"/>
  <c r="C100" i="19"/>
  <c r="Z99" i="19"/>
  <c r="X99" i="19"/>
  <c r="Y99" i="19" s="1"/>
  <c r="V99" i="19"/>
  <c r="AA99" i="19" s="1"/>
  <c r="AB99" i="19" s="1"/>
  <c r="U99" i="19"/>
  <c r="M99" i="19"/>
  <c r="L99" i="19"/>
  <c r="K99" i="19"/>
  <c r="J99" i="19"/>
  <c r="I99" i="19"/>
  <c r="G99" i="19"/>
  <c r="C99" i="19"/>
  <c r="Y98" i="19"/>
  <c r="Z98" i="19" s="1"/>
  <c r="X98" i="19"/>
  <c r="V98" i="19"/>
  <c r="AA98" i="19" s="1"/>
  <c r="AB98" i="19" s="1"/>
  <c r="U98" i="19"/>
  <c r="M98" i="19"/>
  <c r="L98" i="19"/>
  <c r="K98" i="19"/>
  <c r="J98" i="19"/>
  <c r="I98" i="19"/>
  <c r="G98" i="19"/>
  <c r="C98" i="19"/>
  <c r="Y97" i="19"/>
  <c r="Z97" i="19" s="1"/>
  <c r="X97" i="19"/>
  <c r="U97" i="19"/>
  <c r="V97" i="19" s="1"/>
  <c r="AA97" i="19" s="1"/>
  <c r="AB97" i="19" s="1"/>
  <c r="M97" i="19"/>
  <c r="L97" i="19"/>
  <c r="K97" i="19"/>
  <c r="J97" i="19"/>
  <c r="I97" i="19"/>
  <c r="G97" i="19"/>
  <c r="C97" i="19"/>
  <c r="X96" i="19"/>
  <c r="Y96" i="19" s="1"/>
  <c r="Z96" i="19" s="1"/>
  <c r="V96" i="19"/>
  <c r="U96" i="19"/>
  <c r="M96" i="19"/>
  <c r="L96" i="19"/>
  <c r="K96" i="19"/>
  <c r="J96" i="19"/>
  <c r="I96" i="19"/>
  <c r="G96" i="19"/>
  <c r="C96" i="19"/>
  <c r="Y95" i="19"/>
  <c r="Z95" i="19" s="1"/>
  <c r="X95" i="19"/>
  <c r="V95" i="19"/>
  <c r="U95" i="19"/>
  <c r="M95" i="19"/>
  <c r="K95" i="19"/>
  <c r="J95" i="19"/>
  <c r="I95" i="19"/>
  <c r="G95" i="19"/>
  <c r="C95" i="19"/>
  <c r="X94" i="19"/>
  <c r="Y94" i="19" s="1"/>
  <c r="Z94" i="19" s="1"/>
  <c r="AA94" i="19" s="1"/>
  <c r="AB94" i="19" s="1"/>
  <c r="U94" i="19"/>
  <c r="V94" i="19" s="1"/>
  <c r="M94" i="19"/>
  <c r="K94" i="19"/>
  <c r="J94" i="19"/>
  <c r="I94" i="19"/>
  <c r="G94" i="19"/>
  <c r="C94" i="19"/>
  <c r="AA93" i="19"/>
  <c r="AB93" i="19" s="1"/>
  <c r="Z93" i="19"/>
  <c r="X93" i="19"/>
  <c r="Y93" i="19" s="1"/>
  <c r="V93" i="19"/>
  <c r="U93" i="19"/>
  <c r="M93" i="19"/>
  <c r="K93" i="19"/>
  <c r="J93" i="19"/>
  <c r="I93" i="19"/>
  <c r="G93" i="19"/>
  <c r="C93" i="19"/>
  <c r="Y92" i="19"/>
  <c r="Z92" i="19" s="1"/>
  <c r="X92" i="19"/>
  <c r="V92" i="19"/>
  <c r="U92" i="19"/>
  <c r="M92" i="19"/>
  <c r="K92" i="19"/>
  <c r="J92" i="19"/>
  <c r="I92" i="19"/>
  <c r="G92" i="19"/>
  <c r="C92" i="19"/>
  <c r="Y91" i="19"/>
  <c r="Z91" i="19" s="1"/>
  <c r="AA91" i="19" s="1"/>
  <c r="AB91" i="19" s="1"/>
  <c r="X91" i="19"/>
  <c r="V91" i="19"/>
  <c r="U91" i="19"/>
  <c r="M91" i="19"/>
  <c r="K91" i="19"/>
  <c r="J91" i="19"/>
  <c r="I91" i="19"/>
  <c r="G91" i="19"/>
  <c r="C91" i="19"/>
  <c r="X90" i="19"/>
  <c r="Y90" i="19" s="1"/>
  <c r="Z90" i="19" s="1"/>
  <c r="AA90" i="19" s="1"/>
  <c r="AB90" i="19" s="1"/>
  <c r="V90" i="19"/>
  <c r="U90" i="19"/>
  <c r="M90" i="19"/>
  <c r="K90" i="19"/>
  <c r="J90" i="19"/>
  <c r="I90" i="19"/>
  <c r="G90" i="19"/>
  <c r="C90" i="19"/>
  <c r="Z89" i="19"/>
  <c r="Y89" i="19"/>
  <c r="X89" i="19"/>
  <c r="V89" i="19"/>
  <c r="AA89" i="19" s="1"/>
  <c r="AB89" i="19" s="1"/>
  <c r="U89" i="19"/>
  <c r="M89" i="19"/>
  <c r="K89" i="19"/>
  <c r="L93" i="19" s="1"/>
  <c r="J89" i="19"/>
  <c r="I89" i="19"/>
  <c r="G89" i="19"/>
  <c r="C89" i="19"/>
  <c r="X88" i="19"/>
  <c r="Y88" i="19" s="1"/>
  <c r="Z88" i="19" s="1"/>
  <c r="AA88" i="19" s="1"/>
  <c r="AB88" i="19" s="1"/>
  <c r="U88" i="19"/>
  <c r="V88" i="19" s="1"/>
  <c r="M88" i="19"/>
  <c r="K88" i="19"/>
  <c r="L92" i="19" s="1"/>
  <c r="J88" i="19"/>
  <c r="I88" i="19"/>
  <c r="G88" i="19"/>
  <c r="C88" i="19"/>
  <c r="AA87" i="19"/>
  <c r="AB87" i="19" s="1"/>
  <c r="Z87" i="19"/>
  <c r="X87" i="19"/>
  <c r="Y87" i="19" s="1"/>
  <c r="V87" i="19"/>
  <c r="U87" i="19"/>
  <c r="M87" i="19"/>
  <c r="K87" i="19"/>
  <c r="L91" i="19" s="1"/>
  <c r="J87" i="19"/>
  <c r="I87" i="19"/>
  <c r="G87" i="19"/>
  <c r="C87" i="19"/>
  <c r="Y86" i="19"/>
  <c r="Z86" i="19" s="1"/>
  <c r="X86" i="19"/>
  <c r="V86" i="19"/>
  <c r="U86" i="19"/>
  <c r="M86" i="19"/>
  <c r="K86" i="19"/>
  <c r="L90" i="19" s="1"/>
  <c r="J86" i="19"/>
  <c r="I86" i="19"/>
  <c r="G86" i="19"/>
  <c r="C86" i="19"/>
  <c r="AA85" i="19"/>
  <c r="AB85" i="19" s="1"/>
  <c r="Y85" i="19"/>
  <c r="Z85" i="19" s="1"/>
  <c r="X85" i="19"/>
  <c r="V85" i="19"/>
  <c r="U85" i="19"/>
  <c r="M85" i="19"/>
  <c r="K85" i="19"/>
  <c r="J85" i="19"/>
  <c r="I85" i="19"/>
  <c r="G85" i="19"/>
  <c r="C85" i="19"/>
  <c r="X84" i="19"/>
  <c r="Y84" i="19" s="1"/>
  <c r="Z84" i="19" s="1"/>
  <c r="U84" i="19"/>
  <c r="V84" i="19" s="1"/>
  <c r="M84" i="19"/>
  <c r="K84" i="19"/>
  <c r="J84" i="19"/>
  <c r="I84" i="19"/>
  <c r="G84" i="19"/>
  <c r="C84" i="19"/>
  <c r="X83" i="19"/>
  <c r="Y83" i="19" s="1"/>
  <c r="Z83" i="19" s="1"/>
  <c r="U83" i="19"/>
  <c r="V83" i="19" s="1"/>
  <c r="AA83" i="19" s="1"/>
  <c r="AB83" i="19" s="1"/>
  <c r="M83" i="19"/>
  <c r="K83" i="19"/>
  <c r="L87" i="19" s="1"/>
  <c r="J83" i="19"/>
  <c r="I83" i="19"/>
  <c r="G83" i="19"/>
  <c r="C83" i="19"/>
  <c r="Y82" i="19"/>
  <c r="Z82" i="19" s="1"/>
  <c r="X82" i="19"/>
  <c r="U82" i="19"/>
  <c r="V82" i="19" s="1"/>
  <c r="M82" i="19"/>
  <c r="K82" i="19"/>
  <c r="L86" i="19" s="1"/>
  <c r="J82" i="19"/>
  <c r="I82" i="19"/>
  <c r="G82" i="19"/>
  <c r="C82" i="19"/>
  <c r="X81" i="19"/>
  <c r="Y81" i="19" s="1"/>
  <c r="Z81" i="19" s="1"/>
  <c r="V81" i="19"/>
  <c r="AA81" i="19" s="1"/>
  <c r="AB81" i="19" s="1"/>
  <c r="U81" i="19"/>
  <c r="M81" i="19"/>
  <c r="K81" i="19"/>
  <c r="J81" i="19"/>
  <c r="I81" i="19"/>
  <c r="G81" i="19"/>
  <c r="C81" i="19"/>
  <c r="Y80" i="19"/>
  <c r="Z80" i="19" s="1"/>
  <c r="X80" i="19"/>
  <c r="U80" i="19"/>
  <c r="V80" i="19" s="1"/>
  <c r="AA80" i="19" s="1"/>
  <c r="AB80" i="19" s="1"/>
  <c r="M80" i="19"/>
  <c r="K80" i="19"/>
  <c r="L84" i="19" s="1"/>
  <c r="J80" i="19"/>
  <c r="I80" i="19"/>
  <c r="G80" i="19"/>
  <c r="C80" i="19"/>
  <c r="X79" i="19"/>
  <c r="Y79" i="19" s="1"/>
  <c r="Z79" i="19" s="1"/>
  <c r="U79" i="19"/>
  <c r="V79" i="19" s="1"/>
  <c r="M79" i="19"/>
  <c r="L79" i="19"/>
  <c r="K79" i="19"/>
  <c r="J79" i="19"/>
  <c r="I79" i="19"/>
  <c r="G79" i="19"/>
  <c r="C79" i="19"/>
  <c r="Y78" i="19"/>
  <c r="Z78" i="19" s="1"/>
  <c r="X78" i="19"/>
  <c r="V78" i="19"/>
  <c r="AA78" i="19" s="1"/>
  <c r="AB78" i="19" s="1"/>
  <c r="U78" i="19"/>
  <c r="M78" i="19"/>
  <c r="L78" i="19"/>
  <c r="K78" i="19"/>
  <c r="J78" i="19"/>
  <c r="I78" i="19"/>
  <c r="G78" i="19"/>
  <c r="C78" i="19"/>
  <c r="Y77" i="19"/>
  <c r="Z77" i="19" s="1"/>
  <c r="X77" i="19"/>
  <c r="U77" i="19"/>
  <c r="V77" i="19" s="1"/>
  <c r="AA77" i="19" s="1"/>
  <c r="AB77" i="19" s="1"/>
  <c r="M77" i="19"/>
  <c r="K77" i="19"/>
  <c r="J77" i="19"/>
  <c r="I77" i="19"/>
  <c r="G77" i="19"/>
  <c r="C77" i="19"/>
  <c r="X76" i="19"/>
  <c r="Y76" i="19" s="1"/>
  <c r="Z76" i="19" s="1"/>
  <c r="U76" i="19"/>
  <c r="V76" i="19" s="1"/>
  <c r="AA76" i="19" s="1"/>
  <c r="AB76" i="19" s="1"/>
  <c r="M76" i="19"/>
  <c r="K76" i="19"/>
  <c r="J76" i="19"/>
  <c r="I76" i="19"/>
  <c r="G76" i="19"/>
  <c r="C76" i="19"/>
  <c r="Z75" i="19"/>
  <c r="X75" i="19"/>
  <c r="Y75" i="19" s="1"/>
  <c r="V75" i="19"/>
  <c r="AA75" i="19" s="1"/>
  <c r="AB75" i="19" s="1"/>
  <c r="U75" i="19"/>
  <c r="M75" i="19"/>
  <c r="L75" i="19"/>
  <c r="K75" i="19"/>
  <c r="J75" i="19"/>
  <c r="I75" i="19"/>
  <c r="G75" i="19"/>
  <c r="C75" i="19"/>
  <c r="Y74" i="19"/>
  <c r="Z74" i="19" s="1"/>
  <c r="X74" i="19"/>
  <c r="V74" i="19"/>
  <c r="AA74" i="19" s="1"/>
  <c r="AB74" i="19" s="1"/>
  <c r="U74" i="19"/>
  <c r="M74" i="19"/>
  <c r="L74" i="19"/>
  <c r="K74" i="19"/>
  <c r="J74" i="19"/>
  <c r="I74" i="19"/>
  <c r="G74" i="19"/>
  <c r="C74" i="19"/>
  <c r="Y73" i="19"/>
  <c r="Z73" i="19" s="1"/>
  <c r="X73" i="19"/>
  <c r="U73" i="19"/>
  <c r="V73" i="19" s="1"/>
  <c r="AA73" i="19" s="1"/>
  <c r="AB73" i="19" s="1"/>
  <c r="M73" i="19"/>
  <c r="L73" i="19"/>
  <c r="K73" i="19"/>
  <c r="J73" i="19"/>
  <c r="I73" i="19"/>
  <c r="G73" i="19"/>
  <c r="C73" i="19"/>
  <c r="X72" i="19"/>
  <c r="Y72" i="19" s="1"/>
  <c r="Z72" i="19" s="1"/>
  <c r="V72" i="19"/>
  <c r="AA72" i="19" s="1"/>
  <c r="AB72" i="19" s="1"/>
  <c r="U72" i="19"/>
  <c r="M72" i="19"/>
  <c r="L72" i="19"/>
  <c r="K72" i="19"/>
  <c r="J72" i="19"/>
  <c r="I72" i="19"/>
  <c r="G72" i="19"/>
  <c r="C72" i="19"/>
  <c r="Y71" i="19"/>
  <c r="Z71" i="19" s="1"/>
  <c r="X71" i="19"/>
  <c r="V71" i="19"/>
  <c r="U71" i="19"/>
  <c r="M71" i="19"/>
  <c r="K71" i="19"/>
  <c r="J71" i="19"/>
  <c r="I71" i="19"/>
  <c r="G71" i="19"/>
  <c r="C71" i="19"/>
  <c r="X70" i="19"/>
  <c r="Y70" i="19" s="1"/>
  <c r="Z70" i="19" s="1"/>
  <c r="AA70" i="19" s="1"/>
  <c r="AB70" i="19" s="1"/>
  <c r="V70" i="19"/>
  <c r="U70" i="19"/>
  <c r="M70" i="19"/>
  <c r="K70" i="19"/>
  <c r="J70" i="19"/>
  <c r="I70" i="19"/>
  <c r="G70" i="19"/>
  <c r="C70" i="19"/>
  <c r="AB69" i="19"/>
  <c r="AA69" i="19"/>
  <c r="Z69" i="19"/>
  <c r="Y69" i="19"/>
  <c r="X69" i="19"/>
  <c r="V69" i="19"/>
  <c r="U69" i="19"/>
  <c r="M69" i="19"/>
  <c r="L69" i="19"/>
  <c r="K69" i="19"/>
  <c r="J69" i="19"/>
  <c r="I69" i="19"/>
  <c r="G69" i="19"/>
  <c r="C69" i="19"/>
  <c r="Y68" i="19"/>
  <c r="Z68" i="19" s="1"/>
  <c r="X68" i="19"/>
  <c r="U68" i="19"/>
  <c r="V68" i="19" s="1"/>
  <c r="AA68" i="19" s="1"/>
  <c r="AB68" i="19" s="1"/>
  <c r="M68" i="19"/>
  <c r="K68" i="19"/>
  <c r="J68" i="19"/>
  <c r="I68" i="19"/>
  <c r="G68" i="19"/>
  <c r="C68" i="19"/>
  <c r="Y67" i="19"/>
  <c r="Z67" i="19" s="1"/>
  <c r="X67" i="19"/>
  <c r="U67" i="19"/>
  <c r="V67" i="19" s="1"/>
  <c r="AA67" i="19" s="1"/>
  <c r="AB67" i="19" s="1"/>
  <c r="M67" i="19"/>
  <c r="K67" i="19"/>
  <c r="J67" i="19"/>
  <c r="I67" i="19"/>
  <c r="G67" i="19"/>
  <c r="C67" i="19"/>
  <c r="Z66" i="19"/>
  <c r="Y66" i="19"/>
  <c r="X66" i="19"/>
  <c r="V66" i="19"/>
  <c r="U66" i="19"/>
  <c r="M66" i="19"/>
  <c r="K66" i="19"/>
  <c r="J66" i="19"/>
  <c r="I66" i="19"/>
  <c r="G66" i="19"/>
  <c r="C66" i="19"/>
  <c r="Y65" i="19"/>
  <c r="Z65" i="19" s="1"/>
  <c r="AA65" i="19" s="1"/>
  <c r="AB65" i="19" s="1"/>
  <c r="X65" i="19"/>
  <c r="V65" i="19"/>
  <c r="U65" i="19"/>
  <c r="M65" i="19"/>
  <c r="K65" i="19"/>
  <c r="J65" i="19"/>
  <c r="I65" i="19"/>
  <c r="G65" i="19"/>
  <c r="C65" i="19"/>
  <c r="X64" i="19"/>
  <c r="Y64" i="19" s="1"/>
  <c r="Z64" i="19" s="1"/>
  <c r="AA64" i="19" s="1"/>
  <c r="AB64" i="19" s="1"/>
  <c r="V64" i="19"/>
  <c r="U64" i="19"/>
  <c r="M64" i="19"/>
  <c r="K64" i="19"/>
  <c r="L68" i="19" s="1"/>
  <c r="J64" i="19"/>
  <c r="I64" i="19"/>
  <c r="G64" i="19"/>
  <c r="C64" i="19"/>
  <c r="Z63" i="19"/>
  <c r="Y63" i="19"/>
  <c r="X63" i="19"/>
  <c r="U63" i="19"/>
  <c r="V63" i="19" s="1"/>
  <c r="AA63" i="19" s="1"/>
  <c r="AB63" i="19" s="1"/>
  <c r="M63" i="19"/>
  <c r="K63" i="19"/>
  <c r="J63" i="19"/>
  <c r="I63" i="19"/>
  <c r="G63" i="19"/>
  <c r="C63" i="19"/>
  <c r="X62" i="19"/>
  <c r="Y62" i="19" s="1"/>
  <c r="Z62" i="19" s="1"/>
  <c r="U62" i="19"/>
  <c r="V62" i="19" s="1"/>
  <c r="AA62" i="19" s="1"/>
  <c r="AB62" i="19" s="1"/>
  <c r="M62" i="19"/>
  <c r="K62" i="19"/>
  <c r="L66" i="19" s="1"/>
  <c r="J62" i="19"/>
  <c r="I62" i="19"/>
  <c r="G62" i="19"/>
  <c r="C62" i="19"/>
  <c r="Y61" i="19"/>
  <c r="Z61" i="19" s="1"/>
  <c r="X61" i="19"/>
  <c r="V61" i="19"/>
  <c r="AA61" i="19" s="1"/>
  <c r="AB61" i="19" s="1"/>
  <c r="U61" i="19"/>
  <c r="M61" i="19"/>
  <c r="L61" i="19"/>
  <c r="K61" i="19"/>
  <c r="J61" i="19"/>
  <c r="I61" i="19"/>
  <c r="G61" i="19"/>
  <c r="C61" i="19"/>
  <c r="X60" i="19"/>
  <c r="Y60" i="19" s="1"/>
  <c r="Z60" i="19" s="1"/>
  <c r="U60" i="19"/>
  <c r="V60" i="19" s="1"/>
  <c r="M60" i="19"/>
  <c r="K60" i="19"/>
  <c r="J60" i="19"/>
  <c r="C60" i="19"/>
  <c r="X59" i="19"/>
  <c r="Y59" i="19" s="1"/>
  <c r="Z59" i="19" s="1"/>
  <c r="U59" i="19"/>
  <c r="V59" i="19" s="1"/>
  <c r="M59" i="19"/>
  <c r="K59" i="19"/>
  <c r="J59" i="19"/>
  <c r="H59" i="19"/>
  <c r="F59" i="19"/>
  <c r="C59" i="19"/>
  <c r="X58" i="19"/>
  <c r="Y58" i="19" s="1"/>
  <c r="Z58" i="19" s="1"/>
  <c r="AA58" i="19" s="1"/>
  <c r="AB58" i="19" s="1"/>
  <c r="V58" i="19"/>
  <c r="U58" i="19"/>
  <c r="M58" i="19"/>
  <c r="K58" i="19"/>
  <c r="J58" i="19"/>
  <c r="H58" i="19"/>
  <c r="F58" i="19"/>
  <c r="C58" i="19"/>
  <c r="AB57" i="19"/>
  <c r="AA57" i="19"/>
  <c r="Y57" i="19"/>
  <c r="Z57" i="19" s="1"/>
  <c r="X57" i="19"/>
  <c r="V57" i="19"/>
  <c r="U57" i="19"/>
  <c r="M57" i="19"/>
  <c r="K57" i="19"/>
  <c r="L60" i="19" s="1"/>
  <c r="J57" i="19"/>
  <c r="H57" i="19"/>
  <c r="F57" i="19"/>
  <c r="C57" i="19"/>
  <c r="AA56" i="19"/>
  <c r="AB56" i="19" s="1"/>
  <c r="Z56" i="19"/>
  <c r="Y56" i="19"/>
  <c r="X56" i="19"/>
  <c r="U56" i="19"/>
  <c r="V56" i="19" s="1"/>
  <c r="M56" i="19"/>
  <c r="K56" i="19"/>
  <c r="J56" i="19"/>
  <c r="H56" i="19"/>
  <c r="F56" i="19"/>
  <c r="C56" i="19"/>
  <c r="X55" i="19"/>
  <c r="Y55" i="19" s="1"/>
  <c r="Z55" i="19" s="1"/>
  <c r="U55" i="19"/>
  <c r="V55" i="19" s="1"/>
  <c r="AA55" i="19" s="1"/>
  <c r="AB55" i="19" s="1"/>
  <c r="M55" i="19"/>
  <c r="K55" i="19"/>
  <c r="J55" i="19"/>
  <c r="H55" i="19"/>
  <c r="F55" i="19"/>
  <c r="C55" i="19"/>
  <c r="Y54" i="19"/>
  <c r="Z54" i="19" s="1"/>
  <c r="AA54" i="19" s="1"/>
  <c r="AB54" i="19" s="1"/>
  <c r="X54" i="19"/>
  <c r="V54" i="19"/>
  <c r="U54" i="19"/>
  <c r="M54" i="19"/>
  <c r="K54" i="19"/>
  <c r="J54" i="19"/>
  <c r="H54" i="19"/>
  <c r="F54" i="19"/>
  <c r="C54" i="19"/>
  <c r="Y53" i="19"/>
  <c r="Z53" i="19" s="1"/>
  <c r="X53" i="19"/>
  <c r="V53" i="19"/>
  <c r="U53" i="19"/>
  <c r="M53" i="19"/>
  <c r="L53" i="19"/>
  <c r="K53" i="19"/>
  <c r="J53" i="19"/>
  <c r="H53" i="19"/>
  <c r="F53" i="19"/>
  <c r="C53" i="19"/>
  <c r="Y52" i="19"/>
  <c r="Z52" i="19" s="1"/>
  <c r="X52" i="19"/>
  <c r="U52" i="19"/>
  <c r="V52" i="19" s="1"/>
  <c r="AA52" i="19" s="1"/>
  <c r="AB52" i="19" s="1"/>
  <c r="M52" i="19"/>
  <c r="K52" i="19"/>
  <c r="J52" i="19"/>
  <c r="H52" i="19"/>
  <c r="F52" i="19"/>
  <c r="C52" i="19"/>
  <c r="X51" i="19"/>
  <c r="Y51" i="19" s="1"/>
  <c r="Z51" i="19" s="1"/>
  <c r="AA51" i="19" s="1"/>
  <c r="AB51" i="19" s="1"/>
  <c r="V51" i="19"/>
  <c r="U51" i="19"/>
  <c r="M51" i="19"/>
  <c r="L51" i="19"/>
  <c r="K51" i="19"/>
  <c r="J51" i="19"/>
  <c r="H51" i="19"/>
  <c r="F51" i="19"/>
  <c r="C51" i="19"/>
  <c r="Z50" i="19"/>
  <c r="Y50" i="19"/>
  <c r="X50" i="19"/>
  <c r="V50" i="19"/>
  <c r="U50" i="19"/>
  <c r="M50" i="19"/>
  <c r="K50" i="19"/>
  <c r="J50" i="19"/>
  <c r="H50" i="19"/>
  <c r="F50" i="19"/>
  <c r="C50" i="19"/>
  <c r="AA49" i="19"/>
  <c r="AB49" i="19" s="1"/>
  <c r="X49" i="19"/>
  <c r="Y49" i="19" s="1"/>
  <c r="Z49" i="19" s="1"/>
  <c r="V49" i="19"/>
  <c r="U49" i="19"/>
  <c r="M49" i="19"/>
  <c r="K49" i="19"/>
  <c r="J49" i="19"/>
  <c r="H49" i="19"/>
  <c r="F49" i="19"/>
  <c r="C49" i="19"/>
  <c r="AA48" i="19"/>
  <c r="AB48" i="19" s="1"/>
  <c r="Y48" i="19"/>
  <c r="Z48" i="19" s="1"/>
  <c r="X48" i="19"/>
  <c r="U48" i="19"/>
  <c r="V48" i="19" s="1"/>
  <c r="M48" i="19"/>
  <c r="K48" i="19"/>
  <c r="J48" i="19"/>
  <c r="H48" i="19"/>
  <c r="F48" i="19"/>
  <c r="C48" i="19"/>
  <c r="AA47" i="19"/>
  <c r="AB47" i="19" s="1"/>
  <c r="X47" i="19"/>
  <c r="Y47" i="19" s="1"/>
  <c r="Z47" i="19" s="1"/>
  <c r="U47" i="19"/>
  <c r="V47" i="19" s="1"/>
  <c r="M47" i="19"/>
  <c r="K47" i="19"/>
  <c r="J47" i="19"/>
  <c r="H47" i="19"/>
  <c r="F47" i="19"/>
  <c r="C47" i="19"/>
  <c r="X46" i="19"/>
  <c r="Y46" i="19" s="1"/>
  <c r="Z46" i="19" s="1"/>
  <c r="U46" i="19"/>
  <c r="V46" i="19" s="1"/>
  <c r="M46" i="19"/>
  <c r="K46" i="19"/>
  <c r="J46" i="19"/>
  <c r="H46" i="19"/>
  <c r="F46" i="19"/>
  <c r="C46" i="19"/>
  <c r="Y45" i="19"/>
  <c r="Z45" i="19" s="1"/>
  <c r="X45" i="19"/>
  <c r="V45" i="19"/>
  <c r="AA45" i="19" s="1"/>
  <c r="AB45" i="19" s="1"/>
  <c r="U45" i="19"/>
  <c r="M45" i="19"/>
  <c r="L45" i="19"/>
  <c r="K45" i="19"/>
  <c r="J45" i="19"/>
  <c r="H45" i="19"/>
  <c r="F45" i="19"/>
  <c r="C45" i="19"/>
  <c r="Y44" i="19"/>
  <c r="Z44" i="19" s="1"/>
  <c r="X44" i="19"/>
  <c r="U44" i="19"/>
  <c r="V44" i="19" s="1"/>
  <c r="AA44" i="19" s="1"/>
  <c r="AB44" i="19" s="1"/>
  <c r="M44" i="19"/>
  <c r="L44" i="19"/>
  <c r="K44" i="19"/>
  <c r="J44" i="19"/>
  <c r="H44" i="19"/>
  <c r="F44" i="19"/>
  <c r="C44" i="19"/>
  <c r="X43" i="19"/>
  <c r="Y43" i="19" s="1"/>
  <c r="Z43" i="19" s="1"/>
  <c r="V43" i="19"/>
  <c r="AA43" i="19" s="1"/>
  <c r="AB43" i="19" s="1"/>
  <c r="U43" i="19"/>
  <c r="M43" i="19"/>
  <c r="K43" i="19"/>
  <c r="J43" i="19"/>
  <c r="H43" i="19"/>
  <c r="F43" i="19"/>
  <c r="C43" i="19"/>
  <c r="Z42" i="19"/>
  <c r="Y42" i="19"/>
  <c r="X42" i="19"/>
  <c r="V42" i="19"/>
  <c r="U42" i="19"/>
  <c r="M42" i="19"/>
  <c r="K42" i="19"/>
  <c r="J42" i="19"/>
  <c r="H42" i="19"/>
  <c r="F42" i="19"/>
  <c r="C42" i="19"/>
  <c r="AA41" i="19"/>
  <c r="AB41" i="19" s="1"/>
  <c r="Y41" i="19"/>
  <c r="Z41" i="19" s="1"/>
  <c r="X41" i="19"/>
  <c r="U41" i="19"/>
  <c r="V41" i="19" s="1"/>
  <c r="M41" i="19"/>
  <c r="K41" i="19"/>
  <c r="J41" i="19"/>
  <c r="H41" i="19"/>
  <c r="F41" i="19"/>
  <c r="C41" i="19"/>
  <c r="X40" i="19"/>
  <c r="Y40" i="19" s="1"/>
  <c r="Z40" i="19" s="1"/>
  <c r="U40" i="19"/>
  <c r="V40" i="19" s="1"/>
  <c r="AA40" i="19" s="1"/>
  <c r="AB40" i="19" s="1"/>
  <c r="M40" i="19"/>
  <c r="K40" i="19"/>
  <c r="J40" i="19"/>
  <c r="H40" i="19"/>
  <c r="F40" i="19"/>
  <c r="C40" i="19"/>
  <c r="X39" i="19"/>
  <c r="Y39" i="19" s="1"/>
  <c r="Z39" i="19" s="1"/>
  <c r="U39" i="19"/>
  <c r="V39" i="19" s="1"/>
  <c r="AA39" i="19" s="1"/>
  <c r="AB39" i="19" s="1"/>
  <c r="M39" i="19"/>
  <c r="K39" i="19"/>
  <c r="L43" i="19" s="1"/>
  <c r="J39" i="19"/>
  <c r="H39" i="19"/>
  <c r="F39" i="19"/>
  <c r="C39" i="19"/>
  <c r="X38" i="19"/>
  <c r="Y38" i="19" s="1"/>
  <c r="Z38" i="19" s="1"/>
  <c r="U38" i="19"/>
  <c r="V38" i="19" s="1"/>
  <c r="M38" i="19"/>
  <c r="K38" i="19"/>
  <c r="L39" i="19" s="1"/>
  <c r="J38" i="19"/>
  <c r="H38" i="19"/>
  <c r="F38" i="19"/>
  <c r="C38" i="19"/>
  <c r="X37" i="19"/>
  <c r="Y37" i="19" s="1"/>
  <c r="Z37" i="19" s="1"/>
  <c r="V37" i="19"/>
  <c r="U37" i="19"/>
  <c r="M37" i="19"/>
  <c r="K37" i="19"/>
  <c r="J37" i="19"/>
  <c r="H37" i="19"/>
  <c r="F37" i="19"/>
  <c r="C37" i="19"/>
  <c r="Z36" i="19"/>
  <c r="Y36" i="19"/>
  <c r="X36" i="19"/>
  <c r="V36" i="19"/>
  <c r="AA36" i="19" s="1"/>
  <c r="AB36" i="19" s="1"/>
  <c r="U36" i="19"/>
  <c r="M36" i="19"/>
  <c r="K36" i="19"/>
  <c r="J36" i="19"/>
  <c r="H36" i="19"/>
  <c r="F36" i="19"/>
  <c r="C36" i="19"/>
  <c r="Y35" i="19"/>
  <c r="Z35" i="19" s="1"/>
  <c r="X35" i="19"/>
  <c r="U35" i="19"/>
  <c r="V35" i="19" s="1"/>
  <c r="AA35" i="19" s="1"/>
  <c r="AB35" i="19" s="1"/>
  <c r="M35" i="19"/>
  <c r="K35" i="19"/>
  <c r="J35" i="19"/>
  <c r="H35" i="19"/>
  <c r="F35" i="19"/>
  <c r="C35" i="19"/>
  <c r="X34" i="19"/>
  <c r="Y34" i="19" s="1"/>
  <c r="Z34" i="19" s="1"/>
  <c r="U34" i="19"/>
  <c r="V34" i="19" s="1"/>
  <c r="AA34" i="19" s="1"/>
  <c r="AB34" i="19" s="1"/>
  <c r="M34" i="19"/>
  <c r="K34" i="19"/>
  <c r="J34" i="19"/>
  <c r="H34" i="19"/>
  <c r="F34" i="19"/>
  <c r="C34" i="19"/>
  <c r="X33" i="19"/>
  <c r="Y33" i="19" s="1"/>
  <c r="Z33" i="19" s="1"/>
  <c r="U33" i="19"/>
  <c r="V33" i="19" s="1"/>
  <c r="M33" i="19"/>
  <c r="K33" i="19"/>
  <c r="L37" i="19" s="1"/>
  <c r="J33" i="19"/>
  <c r="H33" i="19"/>
  <c r="F33" i="19"/>
  <c r="C33" i="19"/>
  <c r="X32" i="19"/>
  <c r="Y32" i="19" s="1"/>
  <c r="Z32" i="19" s="1"/>
  <c r="U32" i="19"/>
  <c r="V32" i="19" s="1"/>
  <c r="AA32" i="19" s="1"/>
  <c r="AB32" i="19" s="1"/>
  <c r="M32" i="19"/>
  <c r="K32" i="19"/>
  <c r="L33" i="19" s="1"/>
  <c r="J32" i="19"/>
  <c r="H32" i="19"/>
  <c r="F32" i="19"/>
  <c r="C32" i="19"/>
  <c r="X31" i="19"/>
  <c r="Y31" i="19" s="1"/>
  <c r="Z31" i="19" s="1"/>
  <c r="V31" i="19"/>
  <c r="U31" i="19"/>
  <c r="M31" i="19"/>
  <c r="K31" i="19"/>
  <c r="J31" i="19"/>
  <c r="H31" i="19"/>
  <c r="F31" i="19"/>
  <c r="C31" i="19"/>
  <c r="Y30" i="19"/>
  <c r="Z30" i="19" s="1"/>
  <c r="X30" i="19"/>
  <c r="V30" i="19"/>
  <c r="U30" i="19"/>
  <c r="M30" i="19"/>
  <c r="K30" i="19"/>
  <c r="J30" i="19"/>
  <c r="H30" i="19"/>
  <c r="F30" i="19"/>
  <c r="C30" i="19"/>
  <c r="Y29" i="19"/>
  <c r="Z29" i="19" s="1"/>
  <c r="X29" i="19"/>
  <c r="U29" i="19"/>
  <c r="V29" i="19" s="1"/>
  <c r="AA29" i="19" s="1"/>
  <c r="AB29" i="19" s="1"/>
  <c r="M29" i="19"/>
  <c r="K29" i="19"/>
  <c r="J29" i="19"/>
  <c r="H29" i="19"/>
  <c r="F29" i="19"/>
  <c r="C29" i="19"/>
  <c r="AA28" i="19"/>
  <c r="AB28" i="19" s="1"/>
  <c r="X28" i="19"/>
  <c r="Y28" i="19" s="1"/>
  <c r="Z28" i="19" s="1"/>
  <c r="U28" i="19"/>
  <c r="V28" i="19" s="1"/>
  <c r="M28" i="19"/>
  <c r="K28" i="19"/>
  <c r="J28" i="19"/>
  <c r="H28" i="19"/>
  <c r="F28" i="19"/>
  <c r="C28" i="19"/>
  <c r="X27" i="19"/>
  <c r="Y27" i="19" s="1"/>
  <c r="Z27" i="19" s="1"/>
  <c r="U27" i="19"/>
  <c r="V27" i="19" s="1"/>
  <c r="AA27" i="19" s="1"/>
  <c r="AB27" i="19" s="1"/>
  <c r="M27" i="19"/>
  <c r="L27" i="19"/>
  <c r="K27" i="19"/>
  <c r="L31" i="19" s="1"/>
  <c r="J27" i="19"/>
  <c r="H27" i="19"/>
  <c r="F27" i="19"/>
  <c r="C27" i="19"/>
  <c r="X26" i="19"/>
  <c r="Y26" i="19" s="1"/>
  <c r="Z26" i="19" s="1"/>
  <c r="U26" i="19"/>
  <c r="V26" i="19" s="1"/>
  <c r="AA26" i="19" s="1"/>
  <c r="AB26" i="19" s="1"/>
  <c r="M26" i="19"/>
  <c r="K26" i="19"/>
  <c r="J26" i="19"/>
  <c r="H26" i="19"/>
  <c r="F26" i="19"/>
  <c r="C26" i="19"/>
  <c r="X25" i="19"/>
  <c r="Y25" i="19" s="1"/>
  <c r="Z25" i="19" s="1"/>
  <c r="V25" i="19"/>
  <c r="AA25" i="19" s="1"/>
  <c r="AB25" i="19" s="1"/>
  <c r="U25" i="19"/>
  <c r="M25" i="19"/>
  <c r="K25" i="19"/>
  <c r="J25" i="19"/>
  <c r="H25" i="19"/>
  <c r="F25" i="19"/>
  <c r="C25" i="19"/>
  <c r="Y24" i="19"/>
  <c r="Z24" i="19" s="1"/>
  <c r="X24" i="19"/>
  <c r="V24" i="19"/>
  <c r="U24" i="19"/>
  <c r="M24" i="19"/>
  <c r="K24" i="19"/>
  <c r="J24" i="19"/>
  <c r="H24" i="19"/>
  <c r="F24" i="19"/>
  <c r="C24" i="19"/>
  <c r="Y23" i="19"/>
  <c r="Z23" i="19" s="1"/>
  <c r="X23" i="19"/>
  <c r="U23" i="19"/>
  <c r="V23" i="19" s="1"/>
  <c r="AA23" i="19" s="1"/>
  <c r="AB23" i="19" s="1"/>
  <c r="M23" i="19"/>
  <c r="K23" i="19"/>
  <c r="J23" i="19"/>
  <c r="H23" i="19"/>
  <c r="F23" i="19"/>
  <c r="C23" i="19"/>
  <c r="X22" i="19"/>
  <c r="Y22" i="19" s="1"/>
  <c r="Z22" i="19" s="1"/>
  <c r="U22" i="19"/>
  <c r="V22" i="19" s="1"/>
  <c r="AA22" i="19" s="1"/>
  <c r="AB22" i="19" s="1"/>
  <c r="M22" i="19"/>
  <c r="K22" i="19"/>
  <c r="J22" i="19"/>
  <c r="H22" i="19"/>
  <c r="F22" i="19"/>
  <c r="C22" i="19"/>
  <c r="Y21" i="19"/>
  <c r="Z21" i="19" s="1"/>
  <c r="X21" i="19"/>
  <c r="V21" i="19"/>
  <c r="AA21" i="19" s="1"/>
  <c r="AB21" i="19" s="1"/>
  <c r="U21" i="19"/>
  <c r="M21" i="19"/>
  <c r="K21" i="19"/>
  <c r="J21" i="19"/>
  <c r="H21" i="19"/>
  <c r="F21" i="19"/>
  <c r="C21" i="19"/>
  <c r="Y20" i="19"/>
  <c r="Z20" i="19" s="1"/>
  <c r="X20" i="19"/>
  <c r="V20" i="19"/>
  <c r="U20" i="19"/>
  <c r="M20" i="19"/>
  <c r="K20" i="19"/>
  <c r="L24" i="19" s="1"/>
  <c r="J20" i="19"/>
  <c r="H20" i="19"/>
  <c r="F20" i="19"/>
  <c r="C20" i="19"/>
  <c r="AB19" i="19"/>
  <c r="Y19" i="19"/>
  <c r="Z19" i="19" s="1"/>
  <c r="AA19" i="19" s="1"/>
  <c r="X19" i="19"/>
  <c r="V19" i="19"/>
  <c r="U19" i="19"/>
  <c r="M19" i="19"/>
  <c r="K19" i="19"/>
  <c r="J19" i="19"/>
  <c r="H19" i="19"/>
  <c r="F19" i="19"/>
  <c r="C19" i="19"/>
  <c r="X18" i="19"/>
  <c r="Y18" i="19" s="1"/>
  <c r="Z18" i="19" s="1"/>
  <c r="V18" i="19"/>
  <c r="U18" i="19"/>
  <c r="O18" i="19"/>
  <c r="M18" i="19"/>
  <c r="K18" i="19"/>
  <c r="J18" i="19"/>
  <c r="H18" i="19"/>
  <c r="F18" i="19"/>
  <c r="C18" i="19"/>
  <c r="X17" i="19"/>
  <c r="Y17" i="19" s="1"/>
  <c r="Z17" i="19" s="1"/>
  <c r="AA17" i="19" s="1"/>
  <c r="AB17" i="19" s="1"/>
  <c r="V17" i="19"/>
  <c r="U17" i="19"/>
  <c r="Q17" i="19"/>
  <c r="M17" i="19"/>
  <c r="K17" i="19"/>
  <c r="J17" i="19"/>
  <c r="H17" i="19"/>
  <c r="F17" i="19"/>
  <c r="C17" i="19"/>
  <c r="X16" i="19"/>
  <c r="Y16" i="19" s="1"/>
  <c r="Z16" i="19" s="1"/>
  <c r="U16" i="19"/>
  <c r="V16" i="19" s="1"/>
  <c r="AA16" i="19" s="1"/>
  <c r="AB16" i="19" s="1"/>
  <c r="Q16" i="19"/>
  <c r="R16" i="19" s="1"/>
  <c r="M16" i="19"/>
  <c r="L16" i="19"/>
  <c r="K16" i="19"/>
  <c r="J16" i="19"/>
  <c r="H16" i="19"/>
  <c r="F16" i="19"/>
  <c r="C16" i="19"/>
  <c r="Y15" i="19"/>
  <c r="Z15" i="19" s="1"/>
  <c r="X15" i="19"/>
  <c r="U15" i="19"/>
  <c r="V15" i="19" s="1"/>
  <c r="AA15" i="19" s="1"/>
  <c r="AB15" i="19" s="1"/>
  <c r="Q15" i="19"/>
  <c r="R15" i="19" s="1"/>
  <c r="M15" i="19"/>
  <c r="K15" i="19"/>
  <c r="L19" i="19" s="1"/>
  <c r="J15" i="19"/>
  <c r="H15" i="19"/>
  <c r="F15" i="19"/>
  <c r="C15" i="19"/>
  <c r="Y14" i="19"/>
  <c r="Z14" i="19" s="1"/>
  <c r="X14" i="19"/>
  <c r="U14" i="19"/>
  <c r="V14" i="19" s="1"/>
  <c r="AA14" i="19" s="1"/>
  <c r="AB14" i="19" s="1"/>
  <c r="Q14" i="19"/>
  <c r="M14" i="19"/>
  <c r="K14" i="19"/>
  <c r="L18" i="19" s="1"/>
  <c r="J14" i="19"/>
  <c r="H14" i="19"/>
  <c r="F14" i="19"/>
  <c r="C14" i="19"/>
  <c r="AB13" i="19"/>
  <c r="Y13" i="19"/>
  <c r="Z13" i="19" s="1"/>
  <c r="AA13" i="19" s="1"/>
  <c r="X13" i="19"/>
  <c r="V13" i="19"/>
  <c r="U13" i="19"/>
  <c r="R13" i="19"/>
  <c r="M13" i="19"/>
  <c r="L13" i="19"/>
  <c r="K13" i="19"/>
  <c r="L17" i="19" s="1"/>
  <c r="J13" i="19"/>
  <c r="H13" i="19"/>
  <c r="F13" i="19"/>
  <c r="C13" i="19"/>
  <c r="X12" i="19"/>
  <c r="Y12" i="19" s="1"/>
  <c r="Z12" i="19" s="1"/>
  <c r="U12" i="19"/>
  <c r="V12" i="19" s="1"/>
  <c r="AA12" i="19" s="1"/>
  <c r="AB12" i="19" s="1"/>
  <c r="Q12" i="19"/>
  <c r="R21" i="19" s="1"/>
  <c r="S21" i="19" s="1"/>
  <c r="Q21" i="19" s="1"/>
  <c r="M12" i="19"/>
  <c r="L12" i="19"/>
  <c r="K12" i="19"/>
  <c r="L15" i="19" s="1"/>
  <c r="J12" i="19"/>
  <c r="H12" i="19"/>
  <c r="F12" i="19"/>
  <c r="C12" i="19"/>
  <c r="Y11" i="19"/>
  <c r="Z11" i="19" s="1"/>
  <c r="X11" i="19"/>
  <c r="U11" i="19"/>
  <c r="V11" i="19" s="1"/>
  <c r="Q11" i="19"/>
  <c r="M11" i="19"/>
  <c r="K11" i="19"/>
  <c r="J11" i="19"/>
  <c r="H11" i="19"/>
  <c r="F11" i="19"/>
  <c r="C11" i="19"/>
  <c r="Y10" i="19"/>
  <c r="Z10" i="19" s="1"/>
  <c r="X10" i="19"/>
  <c r="U10" i="19"/>
  <c r="V10" i="19" s="1"/>
  <c r="AA10" i="19" s="1"/>
  <c r="AB10" i="19" s="1"/>
  <c r="M10" i="19"/>
  <c r="K10" i="19"/>
  <c r="L14" i="19" s="1"/>
  <c r="J10" i="19"/>
  <c r="H10" i="19"/>
  <c r="F10" i="19"/>
  <c r="C10" i="19"/>
  <c r="X9" i="19"/>
  <c r="Y9" i="19" s="1"/>
  <c r="Z9" i="19" s="1"/>
  <c r="U9" i="19"/>
  <c r="V9" i="19" s="1"/>
  <c r="AA9" i="19" s="1"/>
  <c r="AB9" i="19" s="1"/>
  <c r="M9" i="19"/>
  <c r="K9" i="19"/>
  <c r="J9" i="19"/>
  <c r="H9" i="19"/>
  <c r="F9" i="19"/>
  <c r="C9" i="19"/>
  <c r="X8" i="19"/>
  <c r="Y8" i="19" s="1"/>
  <c r="Z8" i="19" s="1"/>
  <c r="U8" i="19"/>
  <c r="V8" i="19" s="1"/>
  <c r="M8" i="19"/>
  <c r="K8" i="19"/>
  <c r="J8" i="19"/>
  <c r="H8" i="19"/>
  <c r="F8" i="19"/>
  <c r="C8" i="19"/>
  <c r="X7" i="19"/>
  <c r="Y7" i="19" s="1"/>
  <c r="Z7" i="19" s="1"/>
  <c r="U7" i="19"/>
  <c r="V7" i="19" s="1"/>
  <c r="AA7" i="19" s="1"/>
  <c r="AB7" i="19" s="1"/>
  <c r="M7" i="19"/>
  <c r="K7" i="19"/>
  <c r="J7" i="19"/>
  <c r="H7" i="19"/>
  <c r="F7" i="19"/>
  <c r="C7" i="19"/>
  <c r="X6" i="19"/>
  <c r="Y6" i="19" s="1"/>
  <c r="Z6" i="19" s="1"/>
  <c r="V6" i="19"/>
  <c r="AA6" i="19" s="1"/>
  <c r="AB6" i="19" s="1"/>
  <c r="U6" i="19"/>
  <c r="Q6" i="19"/>
  <c r="M6" i="19"/>
  <c r="K6" i="19"/>
  <c r="J6" i="19"/>
  <c r="H6" i="19"/>
  <c r="F6" i="19"/>
  <c r="C6" i="19"/>
  <c r="Y5" i="19"/>
  <c r="Z5" i="19" s="1"/>
  <c r="X5" i="19"/>
  <c r="V5" i="19"/>
  <c r="U5" i="19"/>
  <c r="Q5" i="19"/>
  <c r="M5" i="19"/>
  <c r="K5" i="19"/>
  <c r="J5" i="19"/>
  <c r="H5" i="19"/>
  <c r="F5" i="19"/>
  <c r="C5" i="19"/>
  <c r="AA4" i="19"/>
  <c r="AB4" i="19" s="1"/>
  <c r="Y4" i="19"/>
  <c r="Z4" i="19" s="1"/>
  <c r="X4" i="19"/>
  <c r="U4" i="19"/>
  <c r="V4" i="19" s="1"/>
  <c r="Q4" i="19"/>
  <c r="O4" i="19"/>
  <c r="M4" i="19"/>
  <c r="K4" i="19"/>
  <c r="J4" i="19"/>
  <c r="H4" i="19"/>
  <c r="F4" i="19"/>
  <c r="C4" i="19"/>
  <c r="AB3" i="19"/>
  <c r="Y3" i="19"/>
  <c r="Z3" i="19" s="1"/>
  <c r="AA3" i="19" s="1"/>
  <c r="X3" i="19"/>
  <c r="V3" i="19"/>
  <c r="U3" i="19"/>
  <c r="Q3" i="19"/>
  <c r="O3" i="19"/>
  <c r="M3" i="19"/>
  <c r="K3" i="19"/>
  <c r="L7" i="19" s="1"/>
  <c r="J3" i="19"/>
  <c r="H3" i="19"/>
  <c r="F3" i="19"/>
  <c r="C3" i="19"/>
  <c r="X2" i="19"/>
  <c r="Y2" i="19" s="1"/>
  <c r="Z2" i="19" s="1"/>
  <c r="U2" i="19"/>
  <c r="V2" i="19" s="1"/>
  <c r="AA2" i="19" s="1"/>
  <c r="AB2" i="19" s="1"/>
  <c r="Q2" i="19"/>
  <c r="M2" i="19"/>
  <c r="H2" i="19"/>
  <c r="F2" i="19"/>
  <c r="C2" i="19"/>
  <c r="Q1" i="19"/>
  <c r="Y65" i="18"/>
  <c r="Z65" i="18" s="1"/>
  <c r="X65" i="18"/>
  <c r="U65" i="18"/>
  <c r="V65" i="18" s="1"/>
  <c r="AA65" i="18" s="1"/>
  <c r="AB65" i="18" s="1"/>
  <c r="M65" i="18"/>
  <c r="L65" i="18"/>
  <c r="K65" i="18"/>
  <c r="J65" i="18"/>
  <c r="I65" i="18"/>
  <c r="G65" i="18"/>
  <c r="X64" i="18"/>
  <c r="Y64" i="18" s="1"/>
  <c r="Z64" i="18" s="1"/>
  <c r="V64" i="18"/>
  <c r="AA64" i="18" s="1"/>
  <c r="AB64" i="18" s="1"/>
  <c r="U64" i="18"/>
  <c r="M64" i="18"/>
  <c r="L64" i="18"/>
  <c r="K64" i="18"/>
  <c r="J64" i="18"/>
  <c r="I64" i="18"/>
  <c r="G64" i="18"/>
  <c r="X63" i="18"/>
  <c r="Y63" i="18" s="1"/>
  <c r="Z63" i="18" s="1"/>
  <c r="U63" i="18"/>
  <c r="V63" i="18" s="1"/>
  <c r="AA63" i="18" s="1"/>
  <c r="AB63" i="18" s="1"/>
  <c r="M63" i="18"/>
  <c r="K63" i="18"/>
  <c r="J63" i="18"/>
  <c r="I63" i="18"/>
  <c r="G63" i="18"/>
  <c r="Z62" i="18"/>
  <c r="Y62" i="18"/>
  <c r="X62" i="18"/>
  <c r="V62" i="18"/>
  <c r="AA62" i="18" s="1"/>
  <c r="AB62" i="18" s="1"/>
  <c r="U62" i="18"/>
  <c r="M62" i="18"/>
  <c r="K62" i="18"/>
  <c r="J62" i="18"/>
  <c r="I62" i="18"/>
  <c r="G62" i="18"/>
  <c r="AA61" i="18"/>
  <c r="AB61" i="18" s="1"/>
  <c r="X61" i="18"/>
  <c r="Y61" i="18" s="1"/>
  <c r="Z61" i="18" s="1"/>
  <c r="V61" i="18"/>
  <c r="U61" i="18"/>
  <c r="M61" i="18"/>
  <c r="K61" i="18"/>
  <c r="J61" i="18"/>
  <c r="I61" i="18"/>
  <c r="G61" i="18"/>
  <c r="Y60" i="18"/>
  <c r="Z60" i="18" s="1"/>
  <c r="X60" i="18"/>
  <c r="U60" i="18"/>
  <c r="V60" i="18" s="1"/>
  <c r="AA60" i="18" s="1"/>
  <c r="AB60" i="18" s="1"/>
  <c r="M60" i="18"/>
  <c r="K60" i="18"/>
  <c r="J60" i="18"/>
  <c r="I60" i="18"/>
  <c r="G60" i="18"/>
  <c r="Z59" i="18"/>
  <c r="Y59" i="18"/>
  <c r="X59" i="18"/>
  <c r="V59" i="18"/>
  <c r="AA59" i="18" s="1"/>
  <c r="AB59" i="18" s="1"/>
  <c r="U59" i="18"/>
  <c r="M59" i="18"/>
  <c r="K59" i="18"/>
  <c r="J59" i="18"/>
  <c r="I59" i="18"/>
  <c r="G59" i="18"/>
  <c r="X58" i="18"/>
  <c r="Y58" i="18" s="1"/>
  <c r="Z58" i="18" s="1"/>
  <c r="U58" i="18"/>
  <c r="V58" i="18" s="1"/>
  <c r="AA58" i="18" s="1"/>
  <c r="AB58" i="18" s="1"/>
  <c r="M58" i="18"/>
  <c r="K58" i="18"/>
  <c r="J58" i="18"/>
  <c r="I58" i="18"/>
  <c r="G58" i="18"/>
  <c r="AB57" i="18"/>
  <c r="AA57" i="18"/>
  <c r="Y57" i="18"/>
  <c r="Z57" i="18" s="1"/>
  <c r="X57" i="18"/>
  <c r="V57" i="18"/>
  <c r="U57" i="18"/>
  <c r="M57" i="18"/>
  <c r="K57" i="18"/>
  <c r="L61" i="18" s="1"/>
  <c r="J57" i="18"/>
  <c r="I57" i="18"/>
  <c r="G57" i="18"/>
  <c r="X56" i="18"/>
  <c r="Y56" i="18" s="1"/>
  <c r="Z56" i="18" s="1"/>
  <c r="U56" i="18"/>
  <c r="V56" i="18" s="1"/>
  <c r="AA56" i="18" s="1"/>
  <c r="AB56" i="18" s="1"/>
  <c r="M56" i="18"/>
  <c r="K56" i="18"/>
  <c r="J56" i="18"/>
  <c r="I56" i="18"/>
  <c r="G56" i="18"/>
  <c r="Y55" i="18"/>
  <c r="Z55" i="18" s="1"/>
  <c r="X55" i="18"/>
  <c r="V55" i="18"/>
  <c r="U55" i="18"/>
  <c r="M55" i="18"/>
  <c r="K55" i="18"/>
  <c r="J55" i="18"/>
  <c r="I55" i="18"/>
  <c r="G55" i="18"/>
  <c r="X54" i="18"/>
  <c r="Y54" i="18" s="1"/>
  <c r="Z54" i="18" s="1"/>
  <c r="U54" i="18"/>
  <c r="V54" i="18" s="1"/>
  <c r="M54" i="18"/>
  <c r="K54" i="18"/>
  <c r="J54" i="18"/>
  <c r="I54" i="18"/>
  <c r="G54" i="18"/>
  <c r="Y53" i="18"/>
  <c r="Z53" i="18" s="1"/>
  <c r="X53" i="18"/>
  <c r="U53" i="18"/>
  <c r="V53" i="18" s="1"/>
  <c r="AA53" i="18" s="1"/>
  <c r="AB53" i="18" s="1"/>
  <c r="M53" i="18"/>
  <c r="L53" i="18"/>
  <c r="K53" i="18"/>
  <c r="J53" i="18"/>
  <c r="I53" i="18"/>
  <c r="G53" i="18"/>
  <c r="Z52" i="18"/>
  <c r="X52" i="18"/>
  <c r="Y52" i="18" s="1"/>
  <c r="V52" i="18"/>
  <c r="AA52" i="18" s="1"/>
  <c r="AB52" i="18" s="1"/>
  <c r="U52" i="18"/>
  <c r="M52" i="18"/>
  <c r="L52" i="18"/>
  <c r="K52" i="18"/>
  <c r="J52" i="18"/>
  <c r="I52" i="18"/>
  <c r="G52" i="18"/>
  <c r="AA51" i="18"/>
  <c r="AB51" i="18" s="1"/>
  <c r="X51" i="18"/>
  <c r="Y51" i="18" s="1"/>
  <c r="Z51" i="18" s="1"/>
  <c r="U51" i="18"/>
  <c r="V51" i="18" s="1"/>
  <c r="M51" i="18"/>
  <c r="K51" i="18"/>
  <c r="J51" i="18"/>
  <c r="I51" i="18"/>
  <c r="G51" i="18"/>
  <c r="Z50" i="18"/>
  <c r="Y50" i="18"/>
  <c r="X50" i="18"/>
  <c r="V50" i="18"/>
  <c r="U50" i="18"/>
  <c r="M50" i="18"/>
  <c r="K50" i="18"/>
  <c r="J50" i="18"/>
  <c r="I50" i="18"/>
  <c r="G50" i="18"/>
  <c r="Z49" i="18"/>
  <c r="AA49" i="18" s="1"/>
  <c r="AB49" i="18" s="1"/>
  <c r="X49" i="18"/>
  <c r="Y49" i="18" s="1"/>
  <c r="V49" i="18"/>
  <c r="U49" i="18"/>
  <c r="M49" i="18"/>
  <c r="K49" i="18"/>
  <c r="J49" i="18"/>
  <c r="Y48" i="18"/>
  <c r="Z48" i="18" s="1"/>
  <c r="X48" i="18"/>
  <c r="V48" i="18"/>
  <c r="U48" i="18"/>
  <c r="M48" i="18"/>
  <c r="K48" i="18"/>
  <c r="J48" i="18"/>
  <c r="H48" i="18"/>
  <c r="F48" i="18"/>
  <c r="AA47" i="18"/>
  <c r="AB47" i="18" s="1"/>
  <c r="Z47" i="18"/>
  <c r="X47" i="18"/>
  <c r="Y47" i="18" s="1"/>
  <c r="V47" i="18"/>
  <c r="U47" i="18"/>
  <c r="M47" i="18"/>
  <c r="K47" i="18"/>
  <c r="L51" i="18" s="1"/>
  <c r="J47" i="18"/>
  <c r="H47" i="18"/>
  <c r="F47" i="18"/>
  <c r="AA46" i="18"/>
  <c r="AB46" i="18" s="1"/>
  <c r="Y46" i="18"/>
  <c r="Z46" i="18" s="1"/>
  <c r="X46" i="18"/>
  <c r="U46" i="18"/>
  <c r="V46" i="18" s="1"/>
  <c r="M46" i="18"/>
  <c r="K46" i="18"/>
  <c r="L50" i="18" s="1"/>
  <c r="J46" i="18"/>
  <c r="H46" i="18"/>
  <c r="F46" i="18"/>
  <c r="AB45" i="18"/>
  <c r="Z45" i="18"/>
  <c r="Y45" i="18"/>
  <c r="X45" i="18"/>
  <c r="V45" i="18"/>
  <c r="AA45" i="18" s="1"/>
  <c r="U45" i="18"/>
  <c r="M45" i="18"/>
  <c r="K45" i="18"/>
  <c r="J45" i="18"/>
  <c r="H45" i="18"/>
  <c r="F45" i="18"/>
  <c r="X44" i="18"/>
  <c r="Y44" i="18" s="1"/>
  <c r="Z44" i="18" s="1"/>
  <c r="U44" i="18"/>
  <c r="V44" i="18" s="1"/>
  <c r="AA44" i="18" s="1"/>
  <c r="AB44" i="18" s="1"/>
  <c r="M44" i="18"/>
  <c r="K44" i="18"/>
  <c r="J44" i="18"/>
  <c r="H44" i="18"/>
  <c r="F44" i="18"/>
  <c r="AB43" i="18"/>
  <c r="AA43" i="18"/>
  <c r="Y43" i="18"/>
  <c r="Z43" i="18" s="1"/>
  <c r="X43" i="18"/>
  <c r="V43" i="18"/>
  <c r="U43" i="18"/>
  <c r="M43" i="18"/>
  <c r="K43" i="18"/>
  <c r="L47" i="18" s="1"/>
  <c r="J43" i="18"/>
  <c r="H43" i="18"/>
  <c r="F43" i="18"/>
  <c r="X42" i="18"/>
  <c r="Y42" i="18" s="1"/>
  <c r="Z42" i="18" s="1"/>
  <c r="U42" i="18"/>
  <c r="V42" i="18" s="1"/>
  <c r="AA42" i="18" s="1"/>
  <c r="AB42" i="18" s="1"/>
  <c r="M42" i="18"/>
  <c r="L42" i="18"/>
  <c r="K42" i="18"/>
  <c r="J42" i="18"/>
  <c r="H42" i="18"/>
  <c r="F42" i="18"/>
  <c r="Y41" i="18"/>
  <c r="Z41" i="18" s="1"/>
  <c r="X41" i="18"/>
  <c r="V41" i="18"/>
  <c r="AA41" i="18" s="1"/>
  <c r="AB41" i="18" s="1"/>
  <c r="U41" i="18"/>
  <c r="M41" i="18"/>
  <c r="L41" i="18"/>
  <c r="K41" i="18"/>
  <c r="J41" i="18"/>
  <c r="H41" i="18"/>
  <c r="F41" i="18"/>
  <c r="X40" i="18"/>
  <c r="Y40" i="18" s="1"/>
  <c r="Z40" i="18" s="1"/>
  <c r="U40" i="18"/>
  <c r="V40" i="18" s="1"/>
  <c r="AA40" i="18" s="1"/>
  <c r="AB40" i="18" s="1"/>
  <c r="M40" i="18"/>
  <c r="K40" i="18"/>
  <c r="J40" i="18"/>
  <c r="H40" i="18"/>
  <c r="F40" i="18"/>
  <c r="Y39" i="18"/>
  <c r="Z39" i="18" s="1"/>
  <c r="X39" i="18"/>
  <c r="V39" i="18"/>
  <c r="AA39" i="18" s="1"/>
  <c r="AB39" i="18" s="1"/>
  <c r="U39" i="18"/>
  <c r="M39" i="18"/>
  <c r="L39" i="18"/>
  <c r="K39" i="18"/>
  <c r="J39" i="18"/>
  <c r="H39" i="18"/>
  <c r="F39" i="18"/>
  <c r="X38" i="18"/>
  <c r="Y38" i="18" s="1"/>
  <c r="Z38" i="18" s="1"/>
  <c r="V38" i="18"/>
  <c r="AA38" i="18" s="1"/>
  <c r="AB38" i="18" s="1"/>
  <c r="U38" i="18"/>
  <c r="M38" i="18"/>
  <c r="L38" i="18"/>
  <c r="K38" i="18"/>
  <c r="J38" i="18"/>
  <c r="H38" i="18"/>
  <c r="F38" i="18"/>
  <c r="Y37" i="18"/>
  <c r="Z37" i="18" s="1"/>
  <c r="X37" i="18"/>
  <c r="U37" i="18"/>
  <c r="V37" i="18" s="1"/>
  <c r="AA37" i="18" s="1"/>
  <c r="AB37" i="18" s="1"/>
  <c r="M37" i="18"/>
  <c r="K37" i="18"/>
  <c r="J37" i="18"/>
  <c r="H37" i="18"/>
  <c r="F37" i="18"/>
  <c r="AB36" i="18"/>
  <c r="Y36" i="18"/>
  <c r="Z36" i="18" s="1"/>
  <c r="X36" i="18"/>
  <c r="V36" i="18"/>
  <c r="AA36" i="18" s="1"/>
  <c r="U36" i="18"/>
  <c r="M36" i="18"/>
  <c r="K36" i="18"/>
  <c r="L40" i="18" s="1"/>
  <c r="J36" i="18"/>
  <c r="H36" i="18"/>
  <c r="F36" i="18"/>
  <c r="Z35" i="18"/>
  <c r="X35" i="18"/>
  <c r="Y35" i="18" s="1"/>
  <c r="V35" i="18"/>
  <c r="AA35" i="18" s="1"/>
  <c r="AB35" i="18" s="1"/>
  <c r="U35" i="18"/>
  <c r="M35" i="18"/>
  <c r="K35" i="18"/>
  <c r="J35" i="18"/>
  <c r="H35" i="18"/>
  <c r="F35" i="18"/>
  <c r="AB34" i="18"/>
  <c r="AA34" i="18"/>
  <c r="X34" i="18"/>
  <c r="Y34" i="18" s="1"/>
  <c r="Z34" i="18" s="1"/>
  <c r="U34" i="18"/>
  <c r="V34" i="18" s="1"/>
  <c r="M34" i="18"/>
  <c r="K34" i="18"/>
  <c r="J34" i="18"/>
  <c r="H34" i="18"/>
  <c r="F34" i="18"/>
  <c r="AB33" i="18"/>
  <c r="Y33" i="18"/>
  <c r="Z33" i="18" s="1"/>
  <c r="X33" i="18"/>
  <c r="V33" i="18"/>
  <c r="AA33" i="18" s="1"/>
  <c r="U33" i="18"/>
  <c r="M33" i="18"/>
  <c r="K33" i="18"/>
  <c r="J33" i="18"/>
  <c r="H33" i="18"/>
  <c r="F33" i="18"/>
  <c r="Z32" i="18"/>
  <c r="X32" i="18"/>
  <c r="Y32" i="18" s="1"/>
  <c r="U32" i="18"/>
  <c r="V32" i="18" s="1"/>
  <c r="AA32" i="18" s="1"/>
  <c r="AB32" i="18" s="1"/>
  <c r="M32" i="18"/>
  <c r="K32" i="18"/>
  <c r="J32" i="18"/>
  <c r="H32" i="18"/>
  <c r="F32" i="18"/>
  <c r="AB31" i="18"/>
  <c r="AA31" i="18"/>
  <c r="Y31" i="18"/>
  <c r="Z31" i="18" s="1"/>
  <c r="X31" i="18"/>
  <c r="V31" i="18"/>
  <c r="U31" i="18"/>
  <c r="M31" i="18"/>
  <c r="K31" i="18"/>
  <c r="J31" i="18"/>
  <c r="H31" i="18"/>
  <c r="F31" i="18"/>
  <c r="X30" i="18"/>
  <c r="Y30" i="18" s="1"/>
  <c r="Z30" i="18" s="1"/>
  <c r="U30" i="18"/>
  <c r="V30" i="18" s="1"/>
  <c r="AA30" i="18" s="1"/>
  <c r="AB30" i="18" s="1"/>
  <c r="M30" i="18"/>
  <c r="L30" i="18"/>
  <c r="K30" i="18"/>
  <c r="L32" i="18" s="1"/>
  <c r="J30" i="18"/>
  <c r="H30" i="18"/>
  <c r="F30" i="18"/>
  <c r="Y29" i="18"/>
  <c r="Z29" i="18" s="1"/>
  <c r="X29" i="18"/>
  <c r="V29" i="18"/>
  <c r="AA29" i="18" s="1"/>
  <c r="AB29" i="18" s="1"/>
  <c r="U29" i="18"/>
  <c r="M29" i="18"/>
  <c r="K29" i="18"/>
  <c r="J29" i="18"/>
  <c r="H29" i="18"/>
  <c r="F29" i="18"/>
  <c r="X28" i="18"/>
  <c r="Y28" i="18" s="1"/>
  <c r="Z28" i="18" s="1"/>
  <c r="U28" i="18"/>
  <c r="V28" i="18" s="1"/>
  <c r="AA28" i="18" s="1"/>
  <c r="AB28" i="18" s="1"/>
  <c r="M28" i="18"/>
  <c r="K28" i="18"/>
  <c r="J28" i="18"/>
  <c r="H28" i="18"/>
  <c r="F28" i="18"/>
  <c r="Y27" i="18"/>
  <c r="Z27" i="18" s="1"/>
  <c r="X27" i="18"/>
  <c r="V27" i="18"/>
  <c r="AA27" i="18" s="1"/>
  <c r="AB27" i="18" s="1"/>
  <c r="U27" i="18"/>
  <c r="M27" i="18"/>
  <c r="L27" i="18"/>
  <c r="K27" i="18"/>
  <c r="J27" i="18"/>
  <c r="H27" i="18"/>
  <c r="F27" i="18"/>
  <c r="X26" i="18"/>
  <c r="Y26" i="18" s="1"/>
  <c r="Z26" i="18" s="1"/>
  <c r="V26" i="18"/>
  <c r="AA26" i="18" s="1"/>
  <c r="AB26" i="18" s="1"/>
  <c r="U26" i="18"/>
  <c r="M26" i="18"/>
  <c r="L26" i="18"/>
  <c r="K26" i="18"/>
  <c r="J26" i="18"/>
  <c r="H26" i="18"/>
  <c r="F26" i="18"/>
  <c r="Y25" i="18"/>
  <c r="Z25" i="18" s="1"/>
  <c r="X25" i="18"/>
  <c r="U25" i="18"/>
  <c r="V25" i="18" s="1"/>
  <c r="AA25" i="18" s="1"/>
  <c r="AB25" i="18" s="1"/>
  <c r="M25" i="18"/>
  <c r="K25" i="18"/>
  <c r="J25" i="18"/>
  <c r="H25" i="18"/>
  <c r="F25" i="18"/>
  <c r="AB24" i="18"/>
  <c r="Y24" i="18"/>
  <c r="Z24" i="18" s="1"/>
  <c r="X24" i="18"/>
  <c r="V24" i="18"/>
  <c r="AA24" i="18" s="1"/>
  <c r="U24" i="18"/>
  <c r="M24" i="18"/>
  <c r="K24" i="18"/>
  <c r="J24" i="18"/>
  <c r="H24" i="18"/>
  <c r="F24" i="18"/>
  <c r="Z23" i="18"/>
  <c r="X23" i="18"/>
  <c r="Y23" i="18" s="1"/>
  <c r="V23" i="18"/>
  <c r="AA23" i="18" s="1"/>
  <c r="AB23" i="18" s="1"/>
  <c r="U23" i="18"/>
  <c r="M23" i="18"/>
  <c r="K23" i="18"/>
  <c r="J23" i="18"/>
  <c r="H23" i="18"/>
  <c r="F23" i="18"/>
  <c r="AB22" i="18"/>
  <c r="AA22" i="18"/>
  <c r="Y22" i="18"/>
  <c r="Z22" i="18" s="1"/>
  <c r="X22" i="18"/>
  <c r="U22" i="18"/>
  <c r="V22" i="18" s="1"/>
  <c r="M22" i="18"/>
  <c r="K22" i="18"/>
  <c r="L25" i="18" s="1"/>
  <c r="J22" i="18"/>
  <c r="H22" i="18"/>
  <c r="F22" i="18"/>
  <c r="X21" i="18"/>
  <c r="Y21" i="18" s="1"/>
  <c r="Z21" i="18" s="1"/>
  <c r="U21" i="18"/>
  <c r="V21" i="18" s="1"/>
  <c r="AA21" i="18" s="1"/>
  <c r="AB21" i="18" s="1"/>
  <c r="R21" i="18"/>
  <c r="S21" i="18" s="1"/>
  <c r="Q21" i="18" s="1"/>
  <c r="M21" i="18"/>
  <c r="K21" i="18"/>
  <c r="J21" i="18"/>
  <c r="H21" i="18"/>
  <c r="F21" i="18"/>
  <c r="X20" i="18"/>
  <c r="Y20" i="18" s="1"/>
  <c r="Z20" i="18" s="1"/>
  <c r="U20" i="18"/>
  <c r="V20" i="18" s="1"/>
  <c r="AA20" i="18" s="1"/>
  <c r="AB20" i="18" s="1"/>
  <c r="M20" i="18"/>
  <c r="K20" i="18"/>
  <c r="L24" i="18" s="1"/>
  <c r="J20" i="18"/>
  <c r="H20" i="18"/>
  <c r="F20" i="18"/>
  <c r="Z19" i="18"/>
  <c r="Y19" i="18"/>
  <c r="X19" i="18"/>
  <c r="V19" i="18"/>
  <c r="U19" i="18"/>
  <c r="M19" i="18"/>
  <c r="K19" i="18"/>
  <c r="L23" i="18" s="1"/>
  <c r="J19" i="18"/>
  <c r="H19" i="18"/>
  <c r="F19" i="18"/>
  <c r="AA18" i="18"/>
  <c r="AB18" i="18" s="1"/>
  <c r="X18" i="18"/>
  <c r="Y18" i="18" s="1"/>
  <c r="Z18" i="18" s="1"/>
  <c r="U18" i="18"/>
  <c r="V18" i="18" s="1"/>
  <c r="O18" i="18"/>
  <c r="M18" i="18"/>
  <c r="K18" i="18"/>
  <c r="J18" i="18"/>
  <c r="H18" i="18"/>
  <c r="F18" i="18"/>
  <c r="X17" i="18"/>
  <c r="Y17" i="18" s="1"/>
  <c r="Z17" i="18" s="1"/>
  <c r="U17" i="18"/>
  <c r="V17" i="18" s="1"/>
  <c r="AA17" i="18" s="1"/>
  <c r="AB17" i="18" s="1"/>
  <c r="Q17" i="18"/>
  <c r="M17" i="18"/>
  <c r="K17" i="18"/>
  <c r="J17" i="18"/>
  <c r="H17" i="18"/>
  <c r="F17" i="18"/>
  <c r="X16" i="18"/>
  <c r="Y16" i="18" s="1"/>
  <c r="Z16" i="18" s="1"/>
  <c r="U16" i="18"/>
  <c r="V16" i="18" s="1"/>
  <c r="AA16" i="18" s="1"/>
  <c r="AB16" i="18" s="1"/>
  <c r="R16" i="18"/>
  <c r="Q16" i="18"/>
  <c r="O16" i="18"/>
  <c r="M16" i="18"/>
  <c r="K16" i="18"/>
  <c r="L20" i="18" s="1"/>
  <c r="J16" i="18"/>
  <c r="H16" i="18"/>
  <c r="F16" i="18"/>
  <c r="Z15" i="18"/>
  <c r="Y15" i="18"/>
  <c r="X15" i="18"/>
  <c r="V15" i="18"/>
  <c r="AA15" i="18" s="1"/>
  <c r="AB15" i="18" s="1"/>
  <c r="U15" i="18"/>
  <c r="Q15" i="18"/>
  <c r="R15" i="18" s="1"/>
  <c r="O15" i="18"/>
  <c r="M15" i="18"/>
  <c r="K15" i="18"/>
  <c r="J15" i="18"/>
  <c r="H15" i="18"/>
  <c r="F15" i="18"/>
  <c r="X14" i="18"/>
  <c r="Y14" i="18" s="1"/>
  <c r="Z14" i="18" s="1"/>
  <c r="U14" i="18"/>
  <c r="V14" i="18" s="1"/>
  <c r="AA14" i="18" s="1"/>
  <c r="AB14" i="18" s="1"/>
  <c r="Q14" i="18"/>
  <c r="M14" i="18"/>
  <c r="K14" i="18"/>
  <c r="J14" i="18"/>
  <c r="H14" i="18"/>
  <c r="F14" i="18"/>
  <c r="X13" i="18"/>
  <c r="Y13" i="18" s="1"/>
  <c r="Z13" i="18" s="1"/>
  <c r="U13" i="18"/>
  <c r="V13" i="18" s="1"/>
  <c r="AA13" i="18" s="1"/>
  <c r="AB13" i="18" s="1"/>
  <c r="R13" i="18"/>
  <c r="M13" i="18"/>
  <c r="L13" i="18"/>
  <c r="K13" i="18"/>
  <c r="J13" i="18"/>
  <c r="H13" i="18"/>
  <c r="F13" i="18"/>
  <c r="X12" i="18"/>
  <c r="Y12" i="18" s="1"/>
  <c r="Z12" i="18" s="1"/>
  <c r="U12" i="18"/>
  <c r="V12" i="18" s="1"/>
  <c r="AA12" i="18" s="1"/>
  <c r="AB12" i="18" s="1"/>
  <c r="Q12" i="18"/>
  <c r="M12" i="18"/>
  <c r="L12" i="18"/>
  <c r="K12" i="18"/>
  <c r="J12" i="18"/>
  <c r="H12" i="18"/>
  <c r="F12" i="18"/>
  <c r="Z11" i="18"/>
  <c r="X11" i="18"/>
  <c r="Y11" i="18" s="1"/>
  <c r="V11" i="18"/>
  <c r="U11" i="18"/>
  <c r="Q11" i="18"/>
  <c r="M11" i="18"/>
  <c r="K11" i="18"/>
  <c r="J11" i="18"/>
  <c r="H11" i="18"/>
  <c r="F11" i="18"/>
  <c r="Y10" i="18"/>
  <c r="Z10" i="18" s="1"/>
  <c r="X10" i="18"/>
  <c r="V10" i="18"/>
  <c r="U10" i="18"/>
  <c r="M10" i="18"/>
  <c r="K10" i="18"/>
  <c r="J10" i="18"/>
  <c r="H10" i="18"/>
  <c r="F10" i="18"/>
  <c r="AA9" i="18"/>
  <c r="AB9" i="18" s="1"/>
  <c r="Z9" i="18"/>
  <c r="X9" i="18"/>
  <c r="Y9" i="18" s="1"/>
  <c r="V9" i="18"/>
  <c r="U9" i="18"/>
  <c r="M9" i="18"/>
  <c r="K9" i="18"/>
  <c r="J9" i="18"/>
  <c r="H9" i="18"/>
  <c r="F9" i="18"/>
  <c r="Y8" i="18"/>
  <c r="Z8" i="18" s="1"/>
  <c r="AA8" i="18" s="1"/>
  <c r="AB8" i="18" s="1"/>
  <c r="X8" i="18"/>
  <c r="U8" i="18"/>
  <c r="V8" i="18" s="1"/>
  <c r="M8" i="18"/>
  <c r="K8" i="18"/>
  <c r="J8" i="18"/>
  <c r="H8" i="18"/>
  <c r="F8" i="18"/>
  <c r="Y7" i="18"/>
  <c r="Z7" i="18" s="1"/>
  <c r="X7" i="18"/>
  <c r="V7" i="18"/>
  <c r="AA7" i="18" s="1"/>
  <c r="AB7" i="18" s="1"/>
  <c r="U7" i="18"/>
  <c r="M7" i="18"/>
  <c r="K7" i="18"/>
  <c r="J7" i="18"/>
  <c r="H7" i="18"/>
  <c r="F7" i="18"/>
  <c r="AA6" i="18"/>
  <c r="AB6" i="18" s="1"/>
  <c r="Z6" i="18"/>
  <c r="X6" i="18"/>
  <c r="Y6" i="18" s="1"/>
  <c r="U6" i="18"/>
  <c r="V6" i="18" s="1"/>
  <c r="Q6" i="18"/>
  <c r="M6" i="18"/>
  <c r="K6" i="18"/>
  <c r="J6" i="18"/>
  <c r="H6" i="18"/>
  <c r="F6" i="18"/>
  <c r="Y5" i="18"/>
  <c r="Z5" i="18" s="1"/>
  <c r="X5" i="18"/>
  <c r="V5" i="18"/>
  <c r="AA5" i="18" s="1"/>
  <c r="AB5" i="18" s="1"/>
  <c r="U5" i="18"/>
  <c r="Q5" i="18"/>
  <c r="M5" i="18"/>
  <c r="K5" i="18"/>
  <c r="J5" i="18"/>
  <c r="H5" i="18"/>
  <c r="F5" i="18"/>
  <c r="X4" i="18"/>
  <c r="Y4" i="18" s="1"/>
  <c r="Z4" i="18" s="1"/>
  <c r="U4" i="18"/>
  <c r="V4" i="18" s="1"/>
  <c r="AA4" i="18" s="1"/>
  <c r="AB4" i="18" s="1"/>
  <c r="Q4" i="18"/>
  <c r="O4" i="18"/>
  <c r="M4" i="18"/>
  <c r="K4" i="18"/>
  <c r="J4" i="18"/>
  <c r="H4" i="18"/>
  <c r="F4" i="18"/>
  <c r="Z3" i="18"/>
  <c r="X3" i="18"/>
  <c r="Y3" i="18" s="1"/>
  <c r="U3" i="18"/>
  <c r="V3" i="18" s="1"/>
  <c r="Q3" i="18"/>
  <c r="O3" i="18"/>
  <c r="M3" i="18"/>
  <c r="K3" i="18"/>
  <c r="J3" i="18"/>
  <c r="H3" i="18"/>
  <c r="F3" i="18"/>
  <c r="X2" i="18"/>
  <c r="Y2" i="18" s="1"/>
  <c r="Z2" i="18" s="1"/>
  <c r="V2" i="18"/>
  <c r="U2" i="18"/>
  <c r="Q2" i="18"/>
  <c r="M2" i="18"/>
  <c r="H2" i="18"/>
  <c r="F2" i="18"/>
  <c r="Q1" i="18"/>
  <c r="Z70" i="17"/>
  <c r="X70" i="17"/>
  <c r="Y70" i="17" s="1"/>
  <c r="V70" i="17"/>
  <c r="U70" i="17"/>
  <c r="M70" i="17"/>
  <c r="K70" i="17"/>
  <c r="J70" i="17"/>
  <c r="I70" i="17"/>
  <c r="G70" i="17"/>
  <c r="X69" i="17"/>
  <c r="Y69" i="17" s="1"/>
  <c r="Z69" i="17" s="1"/>
  <c r="U69" i="17"/>
  <c r="V69" i="17" s="1"/>
  <c r="M69" i="17"/>
  <c r="K69" i="17"/>
  <c r="J69" i="17"/>
  <c r="I69" i="17"/>
  <c r="G69" i="17"/>
  <c r="Z68" i="17"/>
  <c r="Y68" i="17"/>
  <c r="X68" i="17"/>
  <c r="U68" i="17"/>
  <c r="V68" i="17" s="1"/>
  <c r="AA68" i="17" s="1"/>
  <c r="AB68" i="17" s="1"/>
  <c r="M68" i="17"/>
  <c r="K68" i="17"/>
  <c r="J68" i="17"/>
  <c r="I68" i="17"/>
  <c r="G68" i="17"/>
  <c r="Z67" i="17"/>
  <c r="X67" i="17"/>
  <c r="Y67" i="17" s="1"/>
  <c r="V67" i="17"/>
  <c r="AA67" i="17" s="1"/>
  <c r="AB67" i="17" s="1"/>
  <c r="U67" i="17"/>
  <c r="M67" i="17"/>
  <c r="K67" i="17"/>
  <c r="L70" i="17" s="1"/>
  <c r="J67" i="17"/>
  <c r="I67" i="17"/>
  <c r="G67" i="17"/>
  <c r="X66" i="17"/>
  <c r="Y66" i="17" s="1"/>
  <c r="Z66" i="17" s="1"/>
  <c r="AA66" i="17" s="1"/>
  <c r="AB66" i="17" s="1"/>
  <c r="U66" i="17"/>
  <c r="V66" i="17" s="1"/>
  <c r="M66" i="17"/>
  <c r="K66" i="17"/>
  <c r="J66" i="17"/>
  <c r="I66" i="17"/>
  <c r="G66" i="17"/>
  <c r="Y65" i="17"/>
  <c r="Z65" i="17" s="1"/>
  <c r="X65" i="17"/>
  <c r="V65" i="17"/>
  <c r="U65" i="17"/>
  <c r="M65" i="17"/>
  <c r="K65" i="17"/>
  <c r="J65" i="17"/>
  <c r="I65" i="17"/>
  <c r="G65" i="17"/>
  <c r="Z64" i="17"/>
  <c r="X64" i="17"/>
  <c r="Y64" i="17" s="1"/>
  <c r="U64" i="17"/>
  <c r="V64" i="17" s="1"/>
  <c r="AA64" i="17" s="1"/>
  <c r="AB64" i="17" s="1"/>
  <c r="M64" i="17"/>
  <c r="K64" i="17"/>
  <c r="J64" i="17"/>
  <c r="I64" i="17"/>
  <c r="G64" i="17"/>
  <c r="AB63" i="17"/>
  <c r="AA63" i="17"/>
  <c r="Y63" i="17"/>
  <c r="Z63" i="17" s="1"/>
  <c r="X63" i="17"/>
  <c r="V63" i="17"/>
  <c r="U63" i="17"/>
  <c r="M63" i="17"/>
  <c r="K63" i="17"/>
  <c r="L66" i="17" s="1"/>
  <c r="J63" i="17"/>
  <c r="I63" i="17"/>
  <c r="G63" i="17"/>
  <c r="X62" i="17"/>
  <c r="Y62" i="17" s="1"/>
  <c r="Z62" i="17" s="1"/>
  <c r="U62" i="17"/>
  <c r="V62" i="17" s="1"/>
  <c r="AA62" i="17" s="1"/>
  <c r="AB62" i="17" s="1"/>
  <c r="M62" i="17"/>
  <c r="L62" i="17"/>
  <c r="K62" i="17"/>
  <c r="J62" i="17"/>
  <c r="I62" i="17"/>
  <c r="G62" i="17"/>
  <c r="Y61" i="17"/>
  <c r="Z61" i="17" s="1"/>
  <c r="X61" i="17"/>
  <c r="V61" i="17"/>
  <c r="AA61" i="17" s="1"/>
  <c r="AB61" i="17" s="1"/>
  <c r="U61" i="17"/>
  <c r="M61" i="17"/>
  <c r="K61" i="17"/>
  <c r="J61" i="17"/>
  <c r="I61" i="17"/>
  <c r="G61" i="17"/>
  <c r="X60" i="17"/>
  <c r="Y60" i="17" s="1"/>
  <c r="Z60" i="17" s="1"/>
  <c r="U60" i="17"/>
  <c r="V60" i="17" s="1"/>
  <c r="M60" i="17"/>
  <c r="K60" i="17"/>
  <c r="L61" i="17" s="1"/>
  <c r="J60" i="17"/>
  <c r="I60" i="17"/>
  <c r="G60" i="17"/>
  <c r="Y59" i="17"/>
  <c r="Z59" i="17" s="1"/>
  <c r="X59" i="17"/>
  <c r="V59" i="17"/>
  <c r="AA59" i="17" s="1"/>
  <c r="AB59" i="17" s="1"/>
  <c r="U59" i="17"/>
  <c r="M59" i="17"/>
  <c r="K59" i="17"/>
  <c r="J59" i="17"/>
  <c r="I59" i="17"/>
  <c r="G59" i="17"/>
  <c r="X58" i="17"/>
  <c r="Y58" i="17" s="1"/>
  <c r="Z58" i="17" s="1"/>
  <c r="V58" i="17"/>
  <c r="U58" i="17"/>
  <c r="M58" i="17"/>
  <c r="L58" i="17"/>
  <c r="K58" i="17"/>
  <c r="J58" i="17"/>
  <c r="I58" i="17"/>
  <c r="G58" i="17"/>
  <c r="Y57" i="17"/>
  <c r="Z57" i="17" s="1"/>
  <c r="X57" i="17"/>
  <c r="U57" i="17"/>
  <c r="V57" i="17" s="1"/>
  <c r="AA57" i="17" s="1"/>
  <c r="AB57" i="17" s="1"/>
  <c r="M57" i="17"/>
  <c r="K57" i="17"/>
  <c r="J57" i="17"/>
  <c r="I57" i="17"/>
  <c r="G57" i="17"/>
  <c r="Y56" i="17"/>
  <c r="Z56" i="17" s="1"/>
  <c r="X56" i="17"/>
  <c r="V56" i="17"/>
  <c r="U56" i="17"/>
  <c r="M56" i="17"/>
  <c r="K56" i="17"/>
  <c r="J56" i="17"/>
  <c r="I56" i="17"/>
  <c r="G56" i="17"/>
  <c r="X55" i="17"/>
  <c r="Y55" i="17" s="1"/>
  <c r="Z55" i="17" s="1"/>
  <c r="V55" i="17"/>
  <c r="U55" i="17"/>
  <c r="M55" i="17"/>
  <c r="K55" i="17"/>
  <c r="L59" i="17" s="1"/>
  <c r="J55" i="17"/>
  <c r="I55" i="17"/>
  <c r="G55" i="17"/>
  <c r="AA54" i="17"/>
  <c r="AB54" i="17" s="1"/>
  <c r="Y54" i="17"/>
  <c r="Z54" i="17" s="1"/>
  <c r="X54" i="17"/>
  <c r="U54" i="17"/>
  <c r="V54" i="17" s="1"/>
  <c r="M54" i="17"/>
  <c r="K54" i="17"/>
  <c r="J54" i="17"/>
  <c r="I54" i="17"/>
  <c r="G54" i="17"/>
  <c r="Y53" i="17"/>
  <c r="Z53" i="17" s="1"/>
  <c r="X53" i="17"/>
  <c r="V53" i="17"/>
  <c r="U53" i="17"/>
  <c r="M53" i="17"/>
  <c r="K53" i="17"/>
  <c r="L54" i="17" s="1"/>
  <c r="J53" i="17"/>
  <c r="I53" i="17"/>
  <c r="G53" i="17"/>
  <c r="Z52" i="17"/>
  <c r="X52" i="17"/>
  <c r="Y52" i="17" s="1"/>
  <c r="U52" i="17"/>
  <c r="V52" i="17" s="1"/>
  <c r="AA52" i="17" s="1"/>
  <c r="AB52" i="17" s="1"/>
  <c r="M52" i="17"/>
  <c r="K52" i="17"/>
  <c r="J52" i="17"/>
  <c r="I52" i="17"/>
  <c r="G52" i="17"/>
  <c r="AA51" i="17"/>
  <c r="AB51" i="17" s="1"/>
  <c r="Y51" i="17"/>
  <c r="Z51" i="17" s="1"/>
  <c r="X51" i="17"/>
  <c r="V51" i="17"/>
  <c r="U51" i="17"/>
  <c r="M51" i="17"/>
  <c r="K51" i="17"/>
  <c r="J51" i="17"/>
  <c r="I51" i="17"/>
  <c r="G51" i="17"/>
  <c r="X50" i="17"/>
  <c r="Y50" i="17" s="1"/>
  <c r="Z50" i="17" s="1"/>
  <c r="U50" i="17"/>
  <c r="V50" i="17" s="1"/>
  <c r="AA50" i="17" s="1"/>
  <c r="AB50" i="17" s="1"/>
  <c r="M50" i="17"/>
  <c r="K50" i="17"/>
  <c r="J50" i="17"/>
  <c r="I50" i="17"/>
  <c r="G50" i="17"/>
  <c r="Y49" i="17"/>
  <c r="Z49" i="17" s="1"/>
  <c r="X49" i="17"/>
  <c r="V49" i="17"/>
  <c r="AA49" i="17" s="1"/>
  <c r="AB49" i="17" s="1"/>
  <c r="U49" i="17"/>
  <c r="M49" i="17"/>
  <c r="L49" i="17"/>
  <c r="K49" i="17"/>
  <c r="J49" i="17"/>
  <c r="I49" i="17"/>
  <c r="G49" i="17"/>
  <c r="Z48" i="17"/>
  <c r="X48" i="17"/>
  <c r="Y48" i="17" s="1"/>
  <c r="U48" i="17"/>
  <c r="V48" i="17" s="1"/>
  <c r="AA48" i="17" s="1"/>
  <c r="AB48" i="17" s="1"/>
  <c r="M48" i="17"/>
  <c r="K48" i="17"/>
  <c r="L52" i="17" s="1"/>
  <c r="J48" i="17"/>
  <c r="I48" i="17"/>
  <c r="G48" i="17"/>
  <c r="Y47" i="17"/>
  <c r="Z47" i="17" s="1"/>
  <c r="X47" i="17"/>
  <c r="V47" i="17"/>
  <c r="AA47" i="17" s="1"/>
  <c r="AB47" i="17" s="1"/>
  <c r="U47" i="17"/>
  <c r="M47" i="17"/>
  <c r="L47" i="17"/>
  <c r="K47" i="17"/>
  <c r="J47" i="17"/>
  <c r="I47" i="17"/>
  <c r="G47" i="17"/>
  <c r="AB46" i="17"/>
  <c r="X46" i="17"/>
  <c r="Y46" i="17" s="1"/>
  <c r="Z46" i="17" s="1"/>
  <c r="V46" i="17"/>
  <c r="AA46" i="17" s="1"/>
  <c r="U46" i="17"/>
  <c r="M46" i="17"/>
  <c r="L46" i="17"/>
  <c r="K46" i="17"/>
  <c r="J46" i="17"/>
  <c r="I46" i="17"/>
  <c r="G46" i="17"/>
  <c r="Y45" i="17"/>
  <c r="Z45" i="17" s="1"/>
  <c r="X45" i="17"/>
  <c r="U45" i="17"/>
  <c r="V45" i="17" s="1"/>
  <c r="AA45" i="17" s="1"/>
  <c r="AB45" i="17" s="1"/>
  <c r="M45" i="17"/>
  <c r="K45" i="17"/>
  <c r="J45" i="17"/>
  <c r="I45" i="17"/>
  <c r="G45" i="17"/>
  <c r="Z44" i="17"/>
  <c r="Y44" i="17"/>
  <c r="X44" i="17"/>
  <c r="V44" i="17"/>
  <c r="AA44" i="17" s="1"/>
  <c r="AB44" i="17" s="1"/>
  <c r="U44" i="17"/>
  <c r="M44" i="17"/>
  <c r="K44" i="17"/>
  <c r="J44" i="17"/>
  <c r="I44" i="17"/>
  <c r="G44" i="17"/>
  <c r="AA43" i="17"/>
  <c r="AB43" i="17" s="1"/>
  <c r="X43" i="17"/>
  <c r="Y43" i="17" s="1"/>
  <c r="Z43" i="17" s="1"/>
  <c r="V43" i="17"/>
  <c r="U43" i="17"/>
  <c r="M43" i="17"/>
  <c r="K43" i="17"/>
  <c r="J43" i="17"/>
  <c r="I43" i="17"/>
  <c r="G43" i="17"/>
  <c r="Y42" i="17"/>
  <c r="Z42" i="17" s="1"/>
  <c r="X42" i="17"/>
  <c r="U42" i="17"/>
  <c r="V42" i="17" s="1"/>
  <c r="AA42" i="17" s="1"/>
  <c r="AB42" i="17" s="1"/>
  <c r="M42" i="17"/>
  <c r="K42" i="17"/>
  <c r="J42" i="17"/>
  <c r="I42" i="17"/>
  <c r="G42" i="17"/>
  <c r="Y41" i="17"/>
  <c r="Z41" i="17" s="1"/>
  <c r="X41" i="17"/>
  <c r="V41" i="17"/>
  <c r="U41" i="17"/>
  <c r="M41" i="17"/>
  <c r="K41" i="17"/>
  <c r="J41" i="17"/>
  <c r="I41" i="17"/>
  <c r="G41" i="17"/>
  <c r="Z40" i="17"/>
  <c r="X40" i="17"/>
  <c r="Y40" i="17" s="1"/>
  <c r="U40" i="17"/>
  <c r="V40" i="17" s="1"/>
  <c r="AA40" i="17" s="1"/>
  <c r="AB40" i="17" s="1"/>
  <c r="M40" i="17"/>
  <c r="K40" i="17"/>
  <c r="J40" i="17"/>
  <c r="I40" i="17"/>
  <c r="G40" i="17"/>
  <c r="AA39" i="17"/>
  <c r="AB39" i="17" s="1"/>
  <c r="Y39" i="17"/>
  <c r="Z39" i="17" s="1"/>
  <c r="X39" i="17"/>
  <c r="V39" i="17"/>
  <c r="U39" i="17"/>
  <c r="M39" i="17"/>
  <c r="K39" i="17"/>
  <c r="L43" i="17" s="1"/>
  <c r="J39" i="17"/>
  <c r="I39" i="17"/>
  <c r="G39" i="17"/>
  <c r="AB38" i="17"/>
  <c r="X38" i="17"/>
  <c r="Y38" i="17" s="1"/>
  <c r="Z38" i="17" s="1"/>
  <c r="U38" i="17"/>
  <c r="V38" i="17" s="1"/>
  <c r="AA38" i="17" s="1"/>
  <c r="M38" i="17"/>
  <c r="L38" i="17"/>
  <c r="K38" i="17"/>
  <c r="J38" i="17"/>
  <c r="I38" i="17"/>
  <c r="G38" i="17"/>
  <c r="Y37" i="17"/>
  <c r="Z37" i="17" s="1"/>
  <c r="X37" i="17"/>
  <c r="V37" i="17"/>
  <c r="U37" i="17"/>
  <c r="M37" i="17"/>
  <c r="K37" i="17"/>
  <c r="J37" i="17"/>
  <c r="I37" i="17"/>
  <c r="G37" i="17"/>
  <c r="Z36" i="17"/>
  <c r="X36" i="17"/>
  <c r="Y36" i="17" s="1"/>
  <c r="U36" i="17"/>
  <c r="V36" i="17" s="1"/>
  <c r="AA36" i="17" s="1"/>
  <c r="AB36" i="17" s="1"/>
  <c r="M36" i="17"/>
  <c r="K36" i="17"/>
  <c r="J36" i="17"/>
  <c r="I36" i="17"/>
  <c r="G36" i="17"/>
  <c r="Y35" i="17"/>
  <c r="Z35" i="17" s="1"/>
  <c r="X35" i="17"/>
  <c r="U35" i="17"/>
  <c r="V35" i="17" s="1"/>
  <c r="AA35" i="17" s="1"/>
  <c r="AB35" i="17" s="1"/>
  <c r="M35" i="17"/>
  <c r="L35" i="17"/>
  <c r="K35" i="17"/>
  <c r="L39" i="17" s="1"/>
  <c r="J35" i="17"/>
  <c r="I35" i="17"/>
  <c r="G35" i="17"/>
  <c r="X34" i="17"/>
  <c r="Y34" i="17" s="1"/>
  <c r="Z34" i="17" s="1"/>
  <c r="V34" i="17"/>
  <c r="U34" i="17"/>
  <c r="M34" i="17"/>
  <c r="L34" i="17"/>
  <c r="K34" i="17"/>
  <c r="J34" i="17"/>
  <c r="I34" i="17"/>
  <c r="G34" i="17"/>
  <c r="Y33" i="17"/>
  <c r="Z33" i="17" s="1"/>
  <c r="X33" i="17"/>
  <c r="U33" i="17"/>
  <c r="V33" i="17" s="1"/>
  <c r="AA33" i="17" s="1"/>
  <c r="AB33" i="17" s="1"/>
  <c r="M33" i="17"/>
  <c r="K33" i="17"/>
  <c r="J33" i="17"/>
  <c r="I33" i="17"/>
  <c r="G33" i="17"/>
  <c r="Y32" i="17"/>
  <c r="Z32" i="17" s="1"/>
  <c r="X32" i="17"/>
  <c r="V32" i="17"/>
  <c r="U32" i="17"/>
  <c r="M32" i="17"/>
  <c r="K32" i="17"/>
  <c r="J32" i="17"/>
  <c r="I32" i="17"/>
  <c r="G32" i="17"/>
  <c r="AA31" i="17"/>
  <c r="AB31" i="17" s="1"/>
  <c r="Z31" i="17"/>
  <c r="X31" i="17"/>
  <c r="Y31" i="17" s="1"/>
  <c r="V31" i="17"/>
  <c r="U31" i="17"/>
  <c r="M31" i="17"/>
  <c r="K31" i="17"/>
  <c r="J31" i="17"/>
  <c r="I31" i="17"/>
  <c r="G31" i="17"/>
  <c r="AA30" i="17"/>
  <c r="AB30" i="17" s="1"/>
  <c r="Y30" i="17"/>
  <c r="Z30" i="17" s="1"/>
  <c r="X30" i="17"/>
  <c r="U30" i="17"/>
  <c r="V30" i="17" s="1"/>
  <c r="M30" i="17"/>
  <c r="K30" i="17"/>
  <c r="J30" i="17"/>
  <c r="I30" i="17"/>
  <c r="G30" i="17"/>
  <c r="Y29" i="17"/>
  <c r="Z29" i="17" s="1"/>
  <c r="X29" i="17"/>
  <c r="V29" i="17"/>
  <c r="AA29" i="17" s="1"/>
  <c r="AB29" i="17" s="1"/>
  <c r="U29" i="17"/>
  <c r="M29" i="17"/>
  <c r="K29" i="17"/>
  <c r="J29" i="17"/>
  <c r="I29" i="17"/>
  <c r="G29" i="17"/>
  <c r="X28" i="17"/>
  <c r="Y28" i="17" s="1"/>
  <c r="Z28" i="17" s="1"/>
  <c r="U28" i="17"/>
  <c r="V28" i="17" s="1"/>
  <c r="AA28" i="17" s="1"/>
  <c r="AB28" i="17" s="1"/>
  <c r="M28" i="17"/>
  <c r="K28" i="17"/>
  <c r="J28" i="17"/>
  <c r="I28" i="17"/>
  <c r="G28" i="17"/>
  <c r="AA27" i="17"/>
  <c r="AB27" i="17" s="1"/>
  <c r="Y27" i="17"/>
  <c r="Z27" i="17" s="1"/>
  <c r="X27" i="17"/>
  <c r="V27" i="17"/>
  <c r="U27" i="17"/>
  <c r="M27" i="17"/>
  <c r="K27" i="17"/>
  <c r="L31" i="17" s="1"/>
  <c r="J27" i="17"/>
  <c r="I27" i="17"/>
  <c r="G27" i="17"/>
  <c r="X26" i="17"/>
  <c r="Y26" i="17" s="1"/>
  <c r="Z26" i="17" s="1"/>
  <c r="U26" i="17"/>
  <c r="V26" i="17" s="1"/>
  <c r="AA26" i="17" s="1"/>
  <c r="AB26" i="17" s="1"/>
  <c r="M26" i="17"/>
  <c r="K26" i="17"/>
  <c r="L29" i="17" s="1"/>
  <c r="J26" i="17"/>
  <c r="I26" i="17"/>
  <c r="G26" i="17"/>
  <c r="Y25" i="17"/>
  <c r="Z25" i="17" s="1"/>
  <c r="X25" i="17"/>
  <c r="V25" i="17"/>
  <c r="U25" i="17"/>
  <c r="M25" i="17"/>
  <c r="K25" i="17"/>
  <c r="J25" i="17"/>
  <c r="I25" i="17"/>
  <c r="G25" i="17"/>
  <c r="Z24" i="17"/>
  <c r="X24" i="17"/>
  <c r="Y24" i="17" s="1"/>
  <c r="U24" i="17"/>
  <c r="V24" i="17" s="1"/>
  <c r="M24" i="17"/>
  <c r="K24" i="17"/>
  <c r="J24" i="17"/>
  <c r="I24" i="17"/>
  <c r="G24" i="17"/>
  <c r="Y23" i="17"/>
  <c r="Z23" i="17" s="1"/>
  <c r="X23" i="17"/>
  <c r="U23" i="17"/>
  <c r="V23" i="17" s="1"/>
  <c r="AA23" i="17" s="1"/>
  <c r="AB23" i="17" s="1"/>
  <c r="M23" i="17"/>
  <c r="K23" i="17"/>
  <c r="J23" i="17"/>
  <c r="I23" i="17"/>
  <c r="G23" i="17"/>
  <c r="AB22" i="17"/>
  <c r="Z22" i="17"/>
  <c r="X22" i="17"/>
  <c r="Y22" i="17" s="1"/>
  <c r="V22" i="17"/>
  <c r="AA22" i="17" s="1"/>
  <c r="U22" i="17"/>
  <c r="M22" i="17"/>
  <c r="K22" i="17"/>
  <c r="J22" i="17"/>
  <c r="I22" i="17"/>
  <c r="G22" i="17"/>
  <c r="Z21" i="17"/>
  <c r="Y21" i="17"/>
  <c r="X21" i="17"/>
  <c r="V21" i="17"/>
  <c r="U21" i="17"/>
  <c r="M21" i="17"/>
  <c r="K21" i="17"/>
  <c r="L23" i="17" s="1"/>
  <c r="J21" i="17"/>
  <c r="I21" i="17"/>
  <c r="G21" i="17"/>
  <c r="X20" i="17"/>
  <c r="Y20" i="17" s="1"/>
  <c r="Z20" i="17" s="1"/>
  <c r="AA20" i="17" s="1"/>
  <c r="AB20" i="17" s="1"/>
  <c r="U20" i="17"/>
  <c r="V20" i="17" s="1"/>
  <c r="M20" i="17"/>
  <c r="K20" i="17"/>
  <c r="L24" i="17" s="1"/>
  <c r="J20" i="17"/>
  <c r="I20" i="17"/>
  <c r="G20" i="17"/>
  <c r="X19" i="17"/>
  <c r="Y19" i="17" s="1"/>
  <c r="Z19" i="17" s="1"/>
  <c r="U19" i="17"/>
  <c r="V19" i="17" s="1"/>
  <c r="M19" i="17"/>
  <c r="K19" i="17"/>
  <c r="J19" i="17"/>
  <c r="I19" i="17"/>
  <c r="G19" i="17"/>
  <c r="Z18" i="17"/>
  <c r="Y18" i="17"/>
  <c r="X18" i="17"/>
  <c r="U18" i="17"/>
  <c r="V18" i="17" s="1"/>
  <c r="AA18" i="17" s="1"/>
  <c r="AB18" i="17" s="1"/>
  <c r="O18" i="17"/>
  <c r="M18" i="17"/>
  <c r="K18" i="17"/>
  <c r="L22" i="17" s="1"/>
  <c r="J18" i="17"/>
  <c r="AB17" i="17"/>
  <c r="Z17" i="17"/>
  <c r="Y17" i="17"/>
  <c r="X17" i="17"/>
  <c r="U17" i="17"/>
  <c r="V17" i="17" s="1"/>
  <c r="AA17" i="17" s="1"/>
  <c r="Q17" i="17"/>
  <c r="M17" i="17"/>
  <c r="K17" i="17"/>
  <c r="J17" i="17"/>
  <c r="H17" i="17"/>
  <c r="F17" i="17"/>
  <c r="AB16" i="17"/>
  <c r="AA16" i="17"/>
  <c r="X16" i="17"/>
  <c r="Y16" i="17" s="1"/>
  <c r="Z16" i="17" s="1"/>
  <c r="U16" i="17"/>
  <c r="V16" i="17" s="1"/>
  <c r="Q16" i="17"/>
  <c r="R16" i="17" s="1"/>
  <c r="O16" i="17"/>
  <c r="M16" i="17"/>
  <c r="K16" i="17"/>
  <c r="J16" i="17"/>
  <c r="H16" i="17"/>
  <c r="F16" i="17"/>
  <c r="AB15" i="17"/>
  <c r="X15" i="17"/>
  <c r="Y15" i="17" s="1"/>
  <c r="Z15" i="17" s="1"/>
  <c r="U15" i="17"/>
  <c r="V15" i="17" s="1"/>
  <c r="AA15" i="17" s="1"/>
  <c r="Q15" i="17"/>
  <c r="R15" i="17" s="1"/>
  <c r="O15" i="17"/>
  <c r="M15" i="17"/>
  <c r="K15" i="17"/>
  <c r="L19" i="17" s="1"/>
  <c r="J15" i="17"/>
  <c r="H15" i="17"/>
  <c r="F15" i="17"/>
  <c r="AB14" i="17"/>
  <c r="Z14" i="17"/>
  <c r="X14" i="17"/>
  <c r="Y14" i="17" s="1"/>
  <c r="V14" i="17"/>
  <c r="AA14" i="17" s="1"/>
  <c r="U14" i="17"/>
  <c r="Q14" i="17"/>
  <c r="M14" i="17"/>
  <c r="K14" i="17"/>
  <c r="J14" i="17"/>
  <c r="H14" i="17"/>
  <c r="F14" i="17"/>
  <c r="Y13" i="17"/>
  <c r="Z13" i="17" s="1"/>
  <c r="X13" i="17"/>
  <c r="U13" i="17"/>
  <c r="V13" i="17" s="1"/>
  <c r="AA13" i="17" s="1"/>
  <c r="AB13" i="17" s="1"/>
  <c r="R13" i="17"/>
  <c r="M13" i="17"/>
  <c r="K13" i="17"/>
  <c r="J13" i="17"/>
  <c r="H13" i="17"/>
  <c r="F13" i="17"/>
  <c r="AB12" i="17"/>
  <c r="AA12" i="17"/>
  <c r="Y12" i="17"/>
  <c r="Z12" i="17" s="1"/>
  <c r="X12" i="17"/>
  <c r="U12" i="17"/>
  <c r="V12" i="17" s="1"/>
  <c r="Q12" i="17"/>
  <c r="R21" i="17" s="1"/>
  <c r="S21" i="17" s="1"/>
  <c r="Q21" i="17" s="1"/>
  <c r="M12" i="17"/>
  <c r="K12" i="17"/>
  <c r="J12" i="17"/>
  <c r="H12" i="17"/>
  <c r="F12" i="17"/>
  <c r="Z11" i="17"/>
  <c r="X11" i="17"/>
  <c r="Y11" i="17" s="1"/>
  <c r="U11" i="17"/>
  <c r="V11" i="17" s="1"/>
  <c r="AA11" i="17" s="1"/>
  <c r="AB11" i="17" s="1"/>
  <c r="Q11" i="17"/>
  <c r="M11" i="17"/>
  <c r="K11" i="17"/>
  <c r="L15" i="17" s="1"/>
  <c r="J11" i="17"/>
  <c r="H11" i="17"/>
  <c r="F11" i="17"/>
  <c r="AB10" i="17"/>
  <c r="X10" i="17"/>
  <c r="Y10" i="17" s="1"/>
  <c r="Z10" i="17" s="1"/>
  <c r="U10" i="17"/>
  <c r="V10" i="17" s="1"/>
  <c r="AA10" i="17" s="1"/>
  <c r="M10" i="17"/>
  <c r="K10" i="17"/>
  <c r="J10" i="17"/>
  <c r="H10" i="17"/>
  <c r="F10" i="17"/>
  <c r="Y9" i="17"/>
  <c r="Z9" i="17" s="1"/>
  <c r="X9" i="17"/>
  <c r="V9" i="17"/>
  <c r="AA9" i="17" s="1"/>
  <c r="AB9" i="17" s="1"/>
  <c r="U9" i="17"/>
  <c r="M9" i="17"/>
  <c r="K9" i="17"/>
  <c r="J9" i="17"/>
  <c r="H9" i="17"/>
  <c r="F9" i="17"/>
  <c r="X8" i="17"/>
  <c r="Y8" i="17" s="1"/>
  <c r="Z8" i="17" s="1"/>
  <c r="U8" i="17"/>
  <c r="V8" i="17" s="1"/>
  <c r="AA8" i="17" s="1"/>
  <c r="AB8" i="17" s="1"/>
  <c r="M8" i="17"/>
  <c r="K8" i="17"/>
  <c r="J8" i="17"/>
  <c r="H8" i="17"/>
  <c r="F8" i="17"/>
  <c r="AA7" i="17"/>
  <c r="AB7" i="17" s="1"/>
  <c r="Y7" i="17"/>
  <c r="Z7" i="17" s="1"/>
  <c r="X7" i="17"/>
  <c r="V7" i="17"/>
  <c r="U7" i="17"/>
  <c r="M7" i="17"/>
  <c r="K7" i="17"/>
  <c r="L9" i="17" s="1"/>
  <c r="J7" i="17"/>
  <c r="H7" i="17"/>
  <c r="F7" i="17"/>
  <c r="Z6" i="17"/>
  <c r="X6" i="17"/>
  <c r="Y6" i="17" s="1"/>
  <c r="V6" i="17"/>
  <c r="AA6" i="17" s="1"/>
  <c r="AB6" i="17" s="1"/>
  <c r="U6" i="17"/>
  <c r="Q6" i="17"/>
  <c r="M6" i="17"/>
  <c r="K6" i="17"/>
  <c r="J6" i="17"/>
  <c r="H6" i="17"/>
  <c r="F6" i="17"/>
  <c r="X5" i="17"/>
  <c r="Y5" i="17" s="1"/>
  <c r="Z5" i="17" s="1"/>
  <c r="U5" i="17"/>
  <c r="V5" i="17" s="1"/>
  <c r="AA5" i="17" s="1"/>
  <c r="AB5" i="17" s="1"/>
  <c r="Q5" i="17"/>
  <c r="M5" i="17"/>
  <c r="K5" i="17"/>
  <c r="J5" i="17"/>
  <c r="H5" i="17"/>
  <c r="F5" i="17"/>
  <c r="Z4" i="17"/>
  <c r="Y4" i="17"/>
  <c r="X4" i="17"/>
  <c r="V4" i="17"/>
  <c r="AA4" i="17" s="1"/>
  <c r="AB4" i="17" s="1"/>
  <c r="U4" i="17"/>
  <c r="Q4" i="17"/>
  <c r="O4" i="17"/>
  <c r="M4" i="17"/>
  <c r="K4" i="17"/>
  <c r="L8" i="17" s="1"/>
  <c r="J4" i="17"/>
  <c r="H4" i="17"/>
  <c r="F4" i="17"/>
  <c r="AB3" i="17"/>
  <c r="AA3" i="17"/>
  <c r="X3" i="17"/>
  <c r="Y3" i="17" s="1"/>
  <c r="Z3" i="17" s="1"/>
  <c r="V3" i="17"/>
  <c r="U3" i="17"/>
  <c r="Q3" i="17"/>
  <c r="O3" i="17"/>
  <c r="M3" i="17"/>
  <c r="K3" i="17"/>
  <c r="L7" i="17" s="1"/>
  <c r="J3" i="17"/>
  <c r="H3" i="17"/>
  <c r="F3" i="17"/>
  <c r="Z2" i="17"/>
  <c r="Y2" i="17"/>
  <c r="X2" i="17"/>
  <c r="U2" i="17"/>
  <c r="V2" i="17" s="1"/>
  <c r="AA2" i="17" s="1"/>
  <c r="AB2" i="17" s="1"/>
  <c r="Q2" i="17"/>
  <c r="M2" i="17"/>
  <c r="H2" i="17"/>
  <c r="F2" i="17"/>
  <c r="Q1" i="17"/>
  <c r="Z75" i="16"/>
  <c r="Y75" i="16"/>
  <c r="X75" i="16"/>
  <c r="U75" i="16"/>
  <c r="V75" i="16" s="1"/>
  <c r="AA75" i="16" s="1"/>
  <c r="AB75" i="16" s="1"/>
  <c r="M75" i="16"/>
  <c r="L75" i="16"/>
  <c r="K75" i="16"/>
  <c r="J75" i="16"/>
  <c r="I75" i="16"/>
  <c r="G75" i="16"/>
  <c r="X74" i="16"/>
  <c r="Y74" i="16" s="1"/>
  <c r="Z74" i="16" s="1"/>
  <c r="V74" i="16"/>
  <c r="AA74" i="16" s="1"/>
  <c r="AB74" i="16" s="1"/>
  <c r="U74" i="16"/>
  <c r="M74" i="16"/>
  <c r="K74" i="16"/>
  <c r="J74" i="16"/>
  <c r="I74" i="16"/>
  <c r="G74" i="16"/>
  <c r="AB73" i="16"/>
  <c r="X73" i="16"/>
  <c r="Y73" i="16" s="1"/>
  <c r="Z73" i="16" s="1"/>
  <c r="V73" i="16"/>
  <c r="AA73" i="16" s="1"/>
  <c r="U73" i="16"/>
  <c r="M73" i="16"/>
  <c r="L73" i="16"/>
  <c r="K73" i="16"/>
  <c r="J73" i="16"/>
  <c r="I73" i="16"/>
  <c r="G73" i="16"/>
  <c r="Y72" i="16"/>
  <c r="Z72" i="16" s="1"/>
  <c r="X72" i="16"/>
  <c r="V72" i="16"/>
  <c r="AA72" i="16" s="1"/>
  <c r="AB72" i="16" s="1"/>
  <c r="U72" i="16"/>
  <c r="M72" i="16"/>
  <c r="L72" i="16"/>
  <c r="K72" i="16"/>
  <c r="J72" i="16"/>
  <c r="I72" i="16"/>
  <c r="G72" i="16"/>
  <c r="Y71" i="16"/>
  <c r="Z71" i="16" s="1"/>
  <c r="X71" i="16"/>
  <c r="U71" i="16"/>
  <c r="V71" i="16" s="1"/>
  <c r="AA71" i="16" s="1"/>
  <c r="AB71" i="16" s="1"/>
  <c r="M71" i="16"/>
  <c r="K71" i="16"/>
  <c r="J71" i="16"/>
  <c r="I71" i="16"/>
  <c r="G71" i="16"/>
  <c r="Y70" i="16"/>
  <c r="Z70" i="16" s="1"/>
  <c r="X70" i="16"/>
  <c r="V70" i="16"/>
  <c r="AA70" i="16" s="1"/>
  <c r="AB70" i="16" s="1"/>
  <c r="U70" i="16"/>
  <c r="M70" i="16"/>
  <c r="L70" i="16"/>
  <c r="K70" i="16"/>
  <c r="J70" i="16"/>
  <c r="I70" i="16"/>
  <c r="G70" i="16"/>
  <c r="Z69" i="16"/>
  <c r="X69" i="16"/>
  <c r="Y69" i="16" s="1"/>
  <c r="V69" i="16"/>
  <c r="AA69" i="16" s="1"/>
  <c r="AB69" i="16" s="1"/>
  <c r="U69" i="16"/>
  <c r="M69" i="16"/>
  <c r="L69" i="16"/>
  <c r="K69" i="16"/>
  <c r="J69" i="16"/>
  <c r="I69" i="16"/>
  <c r="G69" i="16"/>
  <c r="Y68" i="16"/>
  <c r="Z68" i="16" s="1"/>
  <c r="X68" i="16"/>
  <c r="U68" i="16"/>
  <c r="V68" i="16" s="1"/>
  <c r="AA68" i="16" s="1"/>
  <c r="AB68" i="16" s="1"/>
  <c r="M68" i="16"/>
  <c r="K68" i="16"/>
  <c r="J68" i="16"/>
  <c r="I68" i="16"/>
  <c r="G68" i="16"/>
  <c r="Z67" i="16"/>
  <c r="Y67" i="16"/>
  <c r="X67" i="16"/>
  <c r="V67" i="16"/>
  <c r="AA67" i="16" s="1"/>
  <c r="AB67" i="16" s="1"/>
  <c r="U67" i="16"/>
  <c r="M67" i="16"/>
  <c r="K67" i="16"/>
  <c r="L71" i="16" s="1"/>
  <c r="J67" i="16"/>
  <c r="I67" i="16"/>
  <c r="G67" i="16"/>
  <c r="AA66" i="16"/>
  <c r="AB66" i="16" s="1"/>
  <c r="X66" i="16"/>
  <c r="Y66" i="16" s="1"/>
  <c r="Z66" i="16" s="1"/>
  <c r="V66" i="16"/>
  <c r="U66" i="16"/>
  <c r="M66" i="16"/>
  <c r="K66" i="16"/>
  <c r="J66" i="16"/>
  <c r="I66" i="16"/>
  <c r="G66" i="16"/>
  <c r="AB65" i="16"/>
  <c r="AA65" i="16"/>
  <c r="Y65" i="16"/>
  <c r="Z65" i="16" s="1"/>
  <c r="X65" i="16"/>
  <c r="V65" i="16"/>
  <c r="U65" i="16"/>
  <c r="M65" i="16"/>
  <c r="K65" i="16"/>
  <c r="J65" i="16"/>
  <c r="I65" i="16"/>
  <c r="G65" i="16"/>
  <c r="AB64" i="16"/>
  <c r="Y64" i="16"/>
  <c r="Z64" i="16" s="1"/>
  <c r="X64" i="16"/>
  <c r="U64" i="16"/>
  <c r="V64" i="16" s="1"/>
  <c r="AA64" i="16" s="1"/>
  <c r="M64" i="16"/>
  <c r="K64" i="16"/>
  <c r="J64" i="16"/>
  <c r="I64" i="16"/>
  <c r="G64" i="16"/>
  <c r="AA63" i="16"/>
  <c r="AB63" i="16" s="1"/>
  <c r="Z63" i="16"/>
  <c r="Y63" i="16"/>
  <c r="X63" i="16"/>
  <c r="U63" i="16"/>
  <c r="V63" i="16" s="1"/>
  <c r="M63" i="16"/>
  <c r="K63" i="16"/>
  <c r="J63" i="16"/>
  <c r="I63" i="16"/>
  <c r="G63" i="16"/>
  <c r="X62" i="16"/>
  <c r="Y62" i="16" s="1"/>
  <c r="Z62" i="16" s="1"/>
  <c r="U62" i="16"/>
  <c r="V62" i="16" s="1"/>
  <c r="AA62" i="16" s="1"/>
  <c r="AB62" i="16" s="1"/>
  <c r="M62" i="16"/>
  <c r="K62" i="16"/>
  <c r="L66" i="16" s="1"/>
  <c r="J62" i="16"/>
  <c r="I62" i="16"/>
  <c r="G62" i="16"/>
  <c r="X61" i="16"/>
  <c r="Y61" i="16" s="1"/>
  <c r="Z61" i="16" s="1"/>
  <c r="V61" i="16"/>
  <c r="AA61" i="16" s="1"/>
  <c r="AB61" i="16" s="1"/>
  <c r="U61" i="16"/>
  <c r="M61" i="16"/>
  <c r="K61" i="16"/>
  <c r="L64" i="16" s="1"/>
  <c r="J61" i="16"/>
  <c r="I61" i="16"/>
  <c r="G61" i="16"/>
  <c r="X60" i="16"/>
  <c r="Y60" i="16" s="1"/>
  <c r="Z60" i="16" s="1"/>
  <c r="V60" i="16"/>
  <c r="AA60" i="16" s="1"/>
  <c r="AB60" i="16" s="1"/>
  <c r="U60" i="16"/>
  <c r="M60" i="16"/>
  <c r="K60" i="16"/>
  <c r="J60" i="16"/>
  <c r="I60" i="16"/>
  <c r="G60" i="16"/>
  <c r="Z59" i="16"/>
  <c r="Y59" i="16"/>
  <c r="X59" i="16"/>
  <c r="U59" i="16"/>
  <c r="V59" i="16" s="1"/>
  <c r="AA59" i="16" s="1"/>
  <c r="AB59" i="16" s="1"/>
  <c r="M59" i="16"/>
  <c r="K59" i="16"/>
  <c r="L63" i="16" s="1"/>
  <c r="J59" i="16"/>
  <c r="I59" i="16"/>
  <c r="G59" i="16"/>
  <c r="Z58" i="16"/>
  <c r="Y58" i="16"/>
  <c r="X58" i="16"/>
  <c r="V58" i="16"/>
  <c r="AA58" i="16" s="1"/>
  <c r="AB58" i="16" s="1"/>
  <c r="U58" i="16"/>
  <c r="M58" i="16"/>
  <c r="K58" i="16"/>
  <c r="J58" i="16"/>
  <c r="I58" i="16"/>
  <c r="G58" i="16"/>
  <c r="AA57" i="16"/>
  <c r="AB57" i="16" s="1"/>
  <c r="X57" i="16"/>
  <c r="Y57" i="16" s="1"/>
  <c r="Z57" i="16" s="1"/>
  <c r="V57" i="16"/>
  <c r="U57" i="16"/>
  <c r="M57" i="16"/>
  <c r="K57" i="16"/>
  <c r="J57" i="16"/>
  <c r="I57" i="16"/>
  <c r="G57" i="16"/>
  <c r="AA56" i="16"/>
  <c r="AB56" i="16" s="1"/>
  <c r="X56" i="16"/>
  <c r="Y56" i="16" s="1"/>
  <c r="Z56" i="16" s="1"/>
  <c r="U56" i="16"/>
  <c r="V56" i="16" s="1"/>
  <c r="M56" i="16"/>
  <c r="K56" i="16"/>
  <c r="J56" i="16"/>
  <c r="I56" i="16"/>
  <c r="G56" i="16"/>
  <c r="Z55" i="16"/>
  <c r="Y55" i="16"/>
  <c r="X55" i="16"/>
  <c r="U55" i="16"/>
  <c r="V55" i="16" s="1"/>
  <c r="AA55" i="16" s="1"/>
  <c r="AB55" i="16" s="1"/>
  <c r="M55" i="16"/>
  <c r="K55" i="16"/>
  <c r="J55" i="16"/>
  <c r="I55" i="16"/>
  <c r="G55" i="16"/>
  <c r="AA54" i="16"/>
  <c r="AB54" i="16" s="1"/>
  <c r="X54" i="16"/>
  <c r="Y54" i="16" s="1"/>
  <c r="Z54" i="16" s="1"/>
  <c r="V54" i="16"/>
  <c r="U54" i="16"/>
  <c r="M54" i="16"/>
  <c r="K54" i="16"/>
  <c r="L58" i="16" s="1"/>
  <c r="J54" i="16"/>
  <c r="I54" i="16"/>
  <c r="G54" i="16"/>
  <c r="AA53" i="16"/>
  <c r="AB53" i="16" s="1"/>
  <c r="Y53" i="16"/>
  <c r="Z53" i="16" s="1"/>
  <c r="X53" i="16"/>
  <c r="V53" i="16"/>
  <c r="U53" i="16"/>
  <c r="M53" i="16"/>
  <c r="K53" i="16"/>
  <c r="L57" i="16" s="1"/>
  <c r="J53" i="16"/>
  <c r="I53" i="16"/>
  <c r="G53" i="16"/>
  <c r="Z52" i="16"/>
  <c r="Y52" i="16"/>
  <c r="X52" i="16"/>
  <c r="U52" i="16"/>
  <c r="V52" i="16" s="1"/>
  <c r="AA52" i="16" s="1"/>
  <c r="AB52" i="16" s="1"/>
  <c r="M52" i="16"/>
  <c r="K52" i="16"/>
  <c r="J52" i="16"/>
  <c r="I52" i="16"/>
  <c r="G52" i="16"/>
  <c r="AA51" i="16"/>
  <c r="AB51" i="16" s="1"/>
  <c r="Z51" i="16"/>
  <c r="Y51" i="16"/>
  <c r="X51" i="16"/>
  <c r="U51" i="16"/>
  <c r="V51" i="16" s="1"/>
  <c r="M51" i="16"/>
  <c r="K51" i="16"/>
  <c r="J51" i="16"/>
  <c r="I51" i="16"/>
  <c r="G51" i="16"/>
  <c r="X50" i="16"/>
  <c r="Y50" i="16" s="1"/>
  <c r="Z50" i="16" s="1"/>
  <c r="V50" i="16"/>
  <c r="AA50" i="16" s="1"/>
  <c r="AB50" i="16" s="1"/>
  <c r="U50" i="16"/>
  <c r="M50" i="16"/>
  <c r="K50" i="16"/>
  <c r="J50" i="16"/>
  <c r="I50" i="16"/>
  <c r="G50" i="16"/>
  <c r="X49" i="16"/>
  <c r="Y49" i="16" s="1"/>
  <c r="Z49" i="16" s="1"/>
  <c r="U49" i="16"/>
  <c r="V49" i="16" s="1"/>
  <c r="AA49" i="16" s="1"/>
  <c r="AB49" i="16" s="1"/>
  <c r="M49" i="16"/>
  <c r="L49" i="16"/>
  <c r="K49" i="16"/>
  <c r="L53" i="16" s="1"/>
  <c r="J49" i="16"/>
  <c r="I49" i="16"/>
  <c r="G49" i="16"/>
  <c r="AB48" i="16"/>
  <c r="X48" i="16"/>
  <c r="Y48" i="16" s="1"/>
  <c r="Z48" i="16" s="1"/>
  <c r="V48" i="16"/>
  <c r="AA48" i="16" s="1"/>
  <c r="U48" i="16"/>
  <c r="M48" i="16"/>
  <c r="L48" i="16"/>
  <c r="K48" i="16"/>
  <c r="J48" i="16"/>
  <c r="I48" i="16"/>
  <c r="G48" i="16"/>
  <c r="Y47" i="16"/>
  <c r="Z47" i="16" s="1"/>
  <c r="X47" i="16"/>
  <c r="U47" i="16"/>
  <c r="V47" i="16" s="1"/>
  <c r="AA47" i="16" s="1"/>
  <c r="AB47" i="16" s="1"/>
  <c r="M47" i="16"/>
  <c r="K47" i="16"/>
  <c r="L51" i="16" s="1"/>
  <c r="J47" i="16"/>
  <c r="I47" i="16"/>
  <c r="G47" i="16"/>
  <c r="Y46" i="16"/>
  <c r="Z46" i="16" s="1"/>
  <c r="X46" i="16"/>
  <c r="V46" i="16"/>
  <c r="AA46" i="16" s="1"/>
  <c r="AB46" i="16" s="1"/>
  <c r="U46" i="16"/>
  <c r="M46" i="16"/>
  <c r="K46" i="16"/>
  <c r="J46" i="16"/>
  <c r="I46" i="16"/>
  <c r="G46" i="16"/>
  <c r="Z45" i="16"/>
  <c r="X45" i="16"/>
  <c r="Y45" i="16" s="1"/>
  <c r="V45" i="16"/>
  <c r="AA45" i="16" s="1"/>
  <c r="AB45" i="16" s="1"/>
  <c r="U45" i="16"/>
  <c r="M45" i="16"/>
  <c r="K45" i="16"/>
  <c r="J45" i="16"/>
  <c r="I45" i="16"/>
  <c r="G45" i="16"/>
  <c r="Y44" i="16"/>
  <c r="Z44" i="16" s="1"/>
  <c r="X44" i="16"/>
  <c r="U44" i="16"/>
  <c r="V44" i="16" s="1"/>
  <c r="AA44" i="16" s="1"/>
  <c r="AB44" i="16" s="1"/>
  <c r="M44" i="16"/>
  <c r="K44" i="16"/>
  <c r="J44" i="16"/>
  <c r="I44" i="16"/>
  <c r="G44" i="16"/>
  <c r="AB43" i="16"/>
  <c r="Z43" i="16"/>
  <c r="Y43" i="16"/>
  <c r="X43" i="16"/>
  <c r="U43" i="16"/>
  <c r="V43" i="16" s="1"/>
  <c r="AA43" i="16" s="1"/>
  <c r="M43" i="16"/>
  <c r="K43" i="16"/>
  <c r="L47" i="16" s="1"/>
  <c r="J43" i="16"/>
  <c r="I43" i="16"/>
  <c r="G43" i="16"/>
  <c r="Z42" i="16"/>
  <c r="X42" i="16"/>
  <c r="Y42" i="16" s="1"/>
  <c r="U42" i="16"/>
  <c r="V42" i="16" s="1"/>
  <c r="AA42" i="16" s="1"/>
  <c r="AB42" i="16" s="1"/>
  <c r="M42" i="16"/>
  <c r="L42" i="16"/>
  <c r="K42" i="16"/>
  <c r="J42" i="16"/>
  <c r="I42" i="16"/>
  <c r="G42" i="16"/>
  <c r="AB41" i="16"/>
  <c r="AA41" i="16"/>
  <c r="Y41" i="16"/>
  <c r="Z41" i="16" s="1"/>
  <c r="X41" i="16"/>
  <c r="V41" i="16"/>
  <c r="U41" i="16"/>
  <c r="M41" i="16"/>
  <c r="K41" i="16"/>
  <c r="J41" i="16"/>
  <c r="I41" i="16"/>
  <c r="G41" i="16"/>
  <c r="Y40" i="16"/>
  <c r="Z40" i="16" s="1"/>
  <c r="X40" i="16"/>
  <c r="U40" i="16"/>
  <c r="V40" i="16" s="1"/>
  <c r="AA40" i="16" s="1"/>
  <c r="AB40" i="16" s="1"/>
  <c r="M40" i="16"/>
  <c r="K40" i="16"/>
  <c r="J40" i="16"/>
  <c r="I40" i="16"/>
  <c r="G40" i="16"/>
  <c r="Y39" i="16"/>
  <c r="Z39" i="16" s="1"/>
  <c r="X39" i="16"/>
  <c r="U39" i="16"/>
  <c r="V39" i="16" s="1"/>
  <c r="AA39" i="16" s="1"/>
  <c r="AB39" i="16" s="1"/>
  <c r="M39" i="16"/>
  <c r="K39" i="16"/>
  <c r="J39" i="16"/>
  <c r="I39" i="16"/>
  <c r="G39" i="16"/>
  <c r="Z38" i="16"/>
  <c r="Y38" i="16"/>
  <c r="X38" i="16"/>
  <c r="V38" i="16"/>
  <c r="AA38" i="16" s="1"/>
  <c r="AB38" i="16" s="1"/>
  <c r="U38" i="16"/>
  <c r="M38" i="16"/>
  <c r="K38" i="16"/>
  <c r="J38" i="16"/>
  <c r="I38" i="16"/>
  <c r="G38" i="16"/>
  <c r="Z37" i="16"/>
  <c r="Y37" i="16"/>
  <c r="X37" i="16"/>
  <c r="V37" i="16"/>
  <c r="AA37" i="16" s="1"/>
  <c r="AB37" i="16" s="1"/>
  <c r="U37" i="16"/>
  <c r="M37" i="16"/>
  <c r="K37" i="16"/>
  <c r="L41" i="16" s="1"/>
  <c r="J37" i="16"/>
  <c r="I37" i="16"/>
  <c r="G37" i="16"/>
  <c r="AA36" i="16"/>
  <c r="AB36" i="16" s="1"/>
  <c r="X36" i="16"/>
  <c r="Y36" i="16" s="1"/>
  <c r="Z36" i="16" s="1"/>
  <c r="V36" i="16"/>
  <c r="U36" i="16"/>
  <c r="M36" i="16"/>
  <c r="K36" i="16"/>
  <c r="J36" i="16"/>
  <c r="I36" i="16"/>
  <c r="G36" i="16"/>
  <c r="Y35" i="16"/>
  <c r="Z35" i="16" s="1"/>
  <c r="X35" i="16"/>
  <c r="U35" i="16"/>
  <c r="V35" i="16" s="1"/>
  <c r="AA35" i="16" s="1"/>
  <c r="AB35" i="16" s="1"/>
  <c r="M35" i="16"/>
  <c r="K35" i="16"/>
  <c r="L39" i="16" s="1"/>
  <c r="J35" i="16"/>
  <c r="I35" i="16"/>
  <c r="G35" i="16"/>
  <c r="AA34" i="16"/>
  <c r="AB34" i="16" s="1"/>
  <c r="Z34" i="16"/>
  <c r="Y34" i="16"/>
  <c r="X34" i="16"/>
  <c r="U34" i="16"/>
  <c r="V34" i="16" s="1"/>
  <c r="M34" i="16"/>
  <c r="K34" i="16"/>
  <c r="J34" i="16"/>
  <c r="I34" i="16"/>
  <c r="G34" i="16"/>
  <c r="AB33" i="16"/>
  <c r="AA33" i="16"/>
  <c r="X33" i="16"/>
  <c r="Y33" i="16" s="1"/>
  <c r="Z33" i="16" s="1"/>
  <c r="V33" i="16"/>
  <c r="U33" i="16"/>
  <c r="M33" i="16"/>
  <c r="K33" i="16"/>
  <c r="L37" i="16" s="1"/>
  <c r="J33" i="16"/>
  <c r="I33" i="16"/>
  <c r="G33" i="16"/>
  <c r="AB32" i="16"/>
  <c r="AA32" i="16"/>
  <c r="X32" i="16"/>
  <c r="Y32" i="16" s="1"/>
  <c r="Z32" i="16" s="1"/>
  <c r="U32" i="16"/>
  <c r="V32" i="16" s="1"/>
  <c r="M32" i="16"/>
  <c r="K32" i="16"/>
  <c r="L36" i="16" s="1"/>
  <c r="J32" i="16"/>
  <c r="I32" i="16"/>
  <c r="G32" i="16"/>
  <c r="Z31" i="16"/>
  <c r="Y31" i="16"/>
  <c r="X31" i="16"/>
  <c r="V31" i="16"/>
  <c r="AA31" i="16" s="1"/>
  <c r="AB31" i="16" s="1"/>
  <c r="U31" i="16"/>
  <c r="M31" i="16"/>
  <c r="K31" i="16"/>
  <c r="L35" i="16" s="1"/>
  <c r="J31" i="16"/>
  <c r="I31" i="16"/>
  <c r="G31" i="16"/>
  <c r="Z30" i="16"/>
  <c r="X30" i="16"/>
  <c r="Y30" i="16" s="1"/>
  <c r="U30" i="16"/>
  <c r="V30" i="16" s="1"/>
  <c r="AA30" i="16" s="1"/>
  <c r="AB30" i="16" s="1"/>
  <c r="M30" i="16"/>
  <c r="K30" i="16"/>
  <c r="J30" i="16"/>
  <c r="Y29" i="16"/>
  <c r="Z29" i="16" s="1"/>
  <c r="X29" i="16"/>
  <c r="V29" i="16"/>
  <c r="AA29" i="16" s="1"/>
  <c r="AB29" i="16" s="1"/>
  <c r="U29" i="16"/>
  <c r="M29" i="16"/>
  <c r="K29" i="16"/>
  <c r="J29" i="16"/>
  <c r="H29" i="16"/>
  <c r="F29" i="16"/>
  <c r="X28" i="16"/>
  <c r="Y28" i="16" s="1"/>
  <c r="Z28" i="16" s="1"/>
  <c r="U28" i="16"/>
  <c r="V28" i="16" s="1"/>
  <c r="AA28" i="16" s="1"/>
  <c r="AB28" i="16" s="1"/>
  <c r="M28" i="16"/>
  <c r="K28" i="16"/>
  <c r="L32" i="16" s="1"/>
  <c r="J28" i="16"/>
  <c r="H28" i="16"/>
  <c r="F28" i="16"/>
  <c r="X27" i="16"/>
  <c r="Y27" i="16" s="1"/>
  <c r="Z27" i="16" s="1"/>
  <c r="U27" i="16"/>
  <c r="V27" i="16" s="1"/>
  <c r="AA27" i="16" s="1"/>
  <c r="AB27" i="16" s="1"/>
  <c r="M27" i="16"/>
  <c r="K27" i="16"/>
  <c r="L31" i="16" s="1"/>
  <c r="J27" i="16"/>
  <c r="H27" i="16"/>
  <c r="F27" i="16"/>
  <c r="X26" i="16"/>
  <c r="Y26" i="16" s="1"/>
  <c r="Z26" i="16" s="1"/>
  <c r="U26" i="16"/>
  <c r="V26" i="16" s="1"/>
  <c r="AA26" i="16" s="1"/>
  <c r="AB26" i="16" s="1"/>
  <c r="M26" i="16"/>
  <c r="K26" i="16"/>
  <c r="L29" i="16" s="1"/>
  <c r="J26" i="16"/>
  <c r="H26" i="16"/>
  <c r="F26" i="16"/>
  <c r="X25" i="16"/>
  <c r="Y25" i="16" s="1"/>
  <c r="Z25" i="16" s="1"/>
  <c r="U25" i="16"/>
  <c r="V25" i="16" s="1"/>
  <c r="AA25" i="16" s="1"/>
  <c r="AB25" i="16" s="1"/>
  <c r="M25" i="16"/>
  <c r="K25" i="16"/>
  <c r="J25" i="16"/>
  <c r="H25" i="16"/>
  <c r="F25" i="16"/>
  <c r="Y24" i="16"/>
  <c r="Z24" i="16" s="1"/>
  <c r="X24" i="16"/>
  <c r="V24" i="16"/>
  <c r="AA24" i="16" s="1"/>
  <c r="AB24" i="16" s="1"/>
  <c r="U24" i="16"/>
  <c r="M24" i="16"/>
  <c r="K24" i="16"/>
  <c r="J24" i="16"/>
  <c r="H24" i="16"/>
  <c r="F24" i="16"/>
  <c r="Y23" i="16"/>
  <c r="Z23" i="16" s="1"/>
  <c r="X23" i="16"/>
  <c r="V23" i="16"/>
  <c r="AA23" i="16" s="1"/>
  <c r="AB23" i="16" s="1"/>
  <c r="U23" i="16"/>
  <c r="M23" i="16"/>
  <c r="K23" i="16"/>
  <c r="J23" i="16"/>
  <c r="H23" i="16"/>
  <c r="F23" i="16"/>
  <c r="X22" i="16"/>
  <c r="Y22" i="16" s="1"/>
  <c r="Z22" i="16" s="1"/>
  <c r="V22" i="16"/>
  <c r="AA22" i="16" s="1"/>
  <c r="AB22" i="16" s="1"/>
  <c r="U22" i="16"/>
  <c r="M22" i="16"/>
  <c r="K22" i="16"/>
  <c r="L26" i="16" s="1"/>
  <c r="J22" i="16"/>
  <c r="H22" i="16"/>
  <c r="F22" i="16"/>
  <c r="Y21" i="16"/>
  <c r="Z21" i="16" s="1"/>
  <c r="X21" i="16"/>
  <c r="U21" i="16"/>
  <c r="V21" i="16" s="1"/>
  <c r="AA21" i="16" s="1"/>
  <c r="AB21" i="16" s="1"/>
  <c r="M21" i="16"/>
  <c r="K21" i="16"/>
  <c r="J21" i="16"/>
  <c r="H21" i="16"/>
  <c r="F21" i="16"/>
  <c r="AA20" i="16"/>
  <c r="AB20" i="16" s="1"/>
  <c r="Z20" i="16"/>
  <c r="X20" i="16"/>
  <c r="Y20" i="16" s="1"/>
  <c r="V20" i="16"/>
  <c r="U20" i="16"/>
  <c r="M20" i="16"/>
  <c r="K20" i="16"/>
  <c r="J20" i="16"/>
  <c r="H20" i="16"/>
  <c r="F20" i="16"/>
  <c r="Y19" i="16"/>
  <c r="Z19" i="16" s="1"/>
  <c r="AA19" i="16" s="1"/>
  <c r="AB19" i="16" s="1"/>
  <c r="X19" i="16"/>
  <c r="V19" i="16"/>
  <c r="U19" i="16"/>
  <c r="M19" i="16"/>
  <c r="K19" i="16"/>
  <c r="J19" i="16"/>
  <c r="H19" i="16"/>
  <c r="F19" i="16"/>
  <c r="Y18" i="16"/>
  <c r="Z18" i="16" s="1"/>
  <c r="X18" i="16"/>
  <c r="U18" i="16"/>
  <c r="V18" i="16" s="1"/>
  <c r="AA18" i="16" s="1"/>
  <c r="AB18" i="16" s="1"/>
  <c r="O18" i="16"/>
  <c r="M18" i="16"/>
  <c r="K18" i="16"/>
  <c r="J18" i="16"/>
  <c r="H18" i="16"/>
  <c r="F18" i="16"/>
  <c r="AA17" i="16"/>
  <c r="AB17" i="16" s="1"/>
  <c r="Y17" i="16"/>
  <c r="Z17" i="16" s="1"/>
  <c r="X17" i="16"/>
  <c r="U17" i="16"/>
  <c r="V17" i="16" s="1"/>
  <c r="Q17" i="16"/>
  <c r="M17" i="16"/>
  <c r="K17" i="16"/>
  <c r="J17" i="16"/>
  <c r="H17" i="16"/>
  <c r="F17" i="16"/>
  <c r="Z16" i="16"/>
  <c r="X16" i="16"/>
  <c r="Y16" i="16" s="1"/>
  <c r="U16" i="16"/>
  <c r="V16" i="16" s="1"/>
  <c r="AA16" i="16" s="1"/>
  <c r="AB16" i="16" s="1"/>
  <c r="Q16" i="16"/>
  <c r="R16" i="16" s="1"/>
  <c r="O16" i="16"/>
  <c r="M16" i="16"/>
  <c r="L16" i="16"/>
  <c r="K16" i="16"/>
  <c r="J16" i="16"/>
  <c r="H16" i="16"/>
  <c r="F16" i="16"/>
  <c r="X15" i="16"/>
  <c r="Y15" i="16" s="1"/>
  <c r="Z15" i="16" s="1"/>
  <c r="V15" i="16"/>
  <c r="U15" i="16"/>
  <c r="R15" i="16"/>
  <c r="Q15" i="16"/>
  <c r="O15" i="16"/>
  <c r="M15" i="16"/>
  <c r="K15" i="16"/>
  <c r="L18" i="16" s="1"/>
  <c r="J15" i="16"/>
  <c r="H15" i="16"/>
  <c r="F15" i="16"/>
  <c r="AA14" i="16"/>
  <c r="AB14" i="16" s="1"/>
  <c r="Z14" i="16"/>
  <c r="Y14" i="16"/>
  <c r="X14" i="16"/>
  <c r="U14" i="16"/>
  <c r="V14" i="16" s="1"/>
  <c r="Q14" i="16"/>
  <c r="M14" i="16"/>
  <c r="K14" i="16"/>
  <c r="J14" i="16"/>
  <c r="H14" i="16"/>
  <c r="F14" i="16"/>
  <c r="Y13" i="16"/>
  <c r="Z13" i="16" s="1"/>
  <c r="X13" i="16"/>
  <c r="U13" i="16"/>
  <c r="V13" i="16" s="1"/>
  <c r="AA13" i="16" s="1"/>
  <c r="AB13" i="16" s="1"/>
  <c r="R13" i="16"/>
  <c r="M13" i="16"/>
  <c r="K13" i="16"/>
  <c r="J13" i="16"/>
  <c r="H13" i="16"/>
  <c r="F13" i="16"/>
  <c r="X12" i="16"/>
  <c r="Y12" i="16" s="1"/>
  <c r="Z12" i="16" s="1"/>
  <c r="U12" i="16"/>
  <c r="V12" i="16" s="1"/>
  <c r="AA12" i="16" s="1"/>
  <c r="AB12" i="16" s="1"/>
  <c r="Q12" i="16"/>
  <c r="R21" i="16" s="1"/>
  <c r="S21" i="16" s="1"/>
  <c r="Q21" i="16" s="1"/>
  <c r="M12" i="16"/>
  <c r="K12" i="16"/>
  <c r="J12" i="16"/>
  <c r="H12" i="16"/>
  <c r="F12" i="16"/>
  <c r="Y11" i="16"/>
  <c r="Z11" i="16" s="1"/>
  <c r="X11" i="16"/>
  <c r="V11" i="16"/>
  <c r="U11" i="16"/>
  <c r="Q11" i="16"/>
  <c r="M11" i="16"/>
  <c r="K11" i="16"/>
  <c r="J11" i="16"/>
  <c r="H11" i="16"/>
  <c r="F11" i="16"/>
  <c r="Y10" i="16"/>
  <c r="Z10" i="16" s="1"/>
  <c r="AA10" i="16" s="1"/>
  <c r="AB10" i="16" s="1"/>
  <c r="X10" i="16"/>
  <c r="V10" i="16"/>
  <c r="U10" i="16"/>
  <c r="M10" i="16"/>
  <c r="K10" i="16"/>
  <c r="L14" i="16" s="1"/>
  <c r="J10" i="16"/>
  <c r="H10" i="16"/>
  <c r="F10" i="16"/>
  <c r="Y9" i="16"/>
  <c r="Z9" i="16" s="1"/>
  <c r="AA9" i="16" s="1"/>
  <c r="AB9" i="16" s="1"/>
  <c r="X9" i="16"/>
  <c r="V9" i="16"/>
  <c r="U9" i="16"/>
  <c r="M9" i="16"/>
  <c r="K9" i="16"/>
  <c r="L13" i="16" s="1"/>
  <c r="J9" i="16"/>
  <c r="H9" i="16"/>
  <c r="F9" i="16"/>
  <c r="X8" i="16"/>
  <c r="Y8" i="16" s="1"/>
  <c r="Z8" i="16" s="1"/>
  <c r="V8" i="16"/>
  <c r="U8" i="16"/>
  <c r="M8" i="16"/>
  <c r="K8" i="16"/>
  <c r="J8" i="16"/>
  <c r="H8" i="16"/>
  <c r="F8" i="16"/>
  <c r="Y7" i="16"/>
  <c r="Z7" i="16" s="1"/>
  <c r="AA7" i="16" s="1"/>
  <c r="AB7" i="16" s="1"/>
  <c r="X7" i="16"/>
  <c r="U7" i="16"/>
  <c r="V7" i="16" s="1"/>
  <c r="M7" i="16"/>
  <c r="K7" i="16"/>
  <c r="L11" i="16" s="1"/>
  <c r="J7" i="16"/>
  <c r="H7" i="16"/>
  <c r="F7" i="16"/>
  <c r="AB6" i="16"/>
  <c r="Z6" i="16"/>
  <c r="Y6" i="16"/>
  <c r="X6" i="16"/>
  <c r="V6" i="16"/>
  <c r="AA6" i="16" s="1"/>
  <c r="U6" i="16"/>
  <c r="Q6" i="16"/>
  <c r="M6" i="16"/>
  <c r="K6" i="16"/>
  <c r="L10" i="16" s="1"/>
  <c r="J6" i="16"/>
  <c r="H6" i="16"/>
  <c r="F6" i="16"/>
  <c r="X5" i="16"/>
  <c r="Y5" i="16" s="1"/>
  <c r="Z5" i="16" s="1"/>
  <c r="AA5" i="16" s="1"/>
  <c r="AB5" i="16" s="1"/>
  <c r="V5" i="16"/>
  <c r="U5" i="16"/>
  <c r="Q5" i="16"/>
  <c r="M5" i="16"/>
  <c r="K5" i="16"/>
  <c r="L9" i="16" s="1"/>
  <c r="J5" i="16"/>
  <c r="H5" i="16"/>
  <c r="F5" i="16"/>
  <c r="X4" i="16"/>
  <c r="Y4" i="16" s="1"/>
  <c r="Z4" i="16" s="1"/>
  <c r="AA4" i="16" s="1"/>
  <c r="AB4" i="16" s="1"/>
  <c r="U4" i="16"/>
  <c r="V4" i="16" s="1"/>
  <c r="Q4" i="16"/>
  <c r="O4" i="16"/>
  <c r="M4" i="16"/>
  <c r="K4" i="16"/>
  <c r="L8" i="16" s="1"/>
  <c r="J4" i="16"/>
  <c r="H4" i="16"/>
  <c r="F4" i="16"/>
  <c r="Z3" i="16"/>
  <c r="X3" i="16"/>
  <c r="Y3" i="16" s="1"/>
  <c r="V3" i="16"/>
  <c r="AA3" i="16" s="1"/>
  <c r="AB3" i="16" s="1"/>
  <c r="U3" i="16"/>
  <c r="Q3" i="16"/>
  <c r="O3" i="16"/>
  <c r="M3" i="16"/>
  <c r="K3" i="16"/>
  <c r="J3" i="16"/>
  <c r="H3" i="16"/>
  <c r="F3" i="16"/>
  <c r="X2" i="16"/>
  <c r="Y2" i="16" s="1"/>
  <c r="Z2" i="16" s="1"/>
  <c r="U2" i="16"/>
  <c r="V2" i="16" s="1"/>
  <c r="Q2" i="16"/>
  <c r="M2" i="16"/>
  <c r="H2" i="16"/>
  <c r="F2" i="16"/>
  <c r="Q1" i="16"/>
  <c r="AB115" i="15"/>
  <c r="Y115" i="15"/>
  <c r="Z115" i="15" s="1"/>
  <c r="X115" i="15"/>
  <c r="V115" i="15"/>
  <c r="AA115" i="15" s="1"/>
  <c r="U115" i="15"/>
  <c r="M115" i="15"/>
  <c r="K115" i="15"/>
  <c r="J115" i="15"/>
  <c r="I115" i="15"/>
  <c r="G115" i="15"/>
  <c r="AA114" i="15"/>
  <c r="AB114" i="15" s="1"/>
  <c r="Y114" i="15"/>
  <c r="Z114" i="15" s="1"/>
  <c r="X114" i="15"/>
  <c r="V114" i="15"/>
  <c r="U114" i="15"/>
  <c r="M114" i="15"/>
  <c r="K114" i="15"/>
  <c r="J114" i="15"/>
  <c r="I114" i="15"/>
  <c r="G114" i="15"/>
  <c r="X113" i="15"/>
  <c r="Y113" i="15" s="1"/>
  <c r="Z113" i="15" s="1"/>
  <c r="U113" i="15"/>
  <c r="V113" i="15" s="1"/>
  <c r="AA113" i="15" s="1"/>
  <c r="AB113" i="15" s="1"/>
  <c r="M113" i="15"/>
  <c r="K113" i="15"/>
  <c r="J113" i="15"/>
  <c r="I113" i="15"/>
  <c r="G113" i="15"/>
  <c r="X112" i="15"/>
  <c r="Y112" i="15" s="1"/>
  <c r="Z112" i="15" s="1"/>
  <c r="U112" i="15"/>
  <c r="V112" i="15" s="1"/>
  <c r="AA112" i="15" s="1"/>
  <c r="AB112" i="15" s="1"/>
  <c r="M112" i="15"/>
  <c r="K112" i="15"/>
  <c r="L115" i="15" s="1"/>
  <c r="J112" i="15"/>
  <c r="I112" i="15"/>
  <c r="G112" i="15"/>
  <c r="AA111" i="15"/>
  <c r="AB111" i="15" s="1"/>
  <c r="Y111" i="15"/>
  <c r="Z111" i="15" s="1"/>
  <c r="X111" i="15"/>
  <c r="V111" i="15"/>
  <c r="U111" i="15"/>
  <c r="M111" i="15"/>
  <c r="K111" i="15"/>
  <c r="J111" i="15"/>
  <c r="I111" i="15"/>
  <c r="G111" i="15"/>
  <c r="X110" i="15"/>
  <c r="Y110" i="15" s="1"/>
  <c r="Z110" i="15" s="1"/>
  <c r="U110" i="15"/>
  <c r="V110" i="15" s="1"/>
  <c r="AA110" i="15" s="1"/>
  <c r="AB110" i="15" s="1"/>
  <c r="M110" i="15"/>
  <c r="K110" i="15"/>
  <c r="L114" i="15" s="1"/>
  <c r="J110" i="15"/>
  <c r="I110" i="15"/>
  <c r="G110" i="15"/>
  <c r="Y109" i="15"/>
  <c r="Z109" i="15" s="1"/>
  <c r="X109" i="15"/>
  <c r="U109" i="15"/>
  <c r="V109" i="15" s="1"/>
  <c r="AA109" i="15" s="1"/>
  <c r="AB109" i="15" s="1"/>
  <c r="M109" i="15"/>
  <c r="K109" i="15"/>
  <c r="J109" i="15"/>
  <c r="I109" i="15"/>
  <c r="G109" i="15"/>
  <c r="Z108" i="15"/>
  <c r="X108" i="15"/>
  <c r="Y108" i="15" s="1"/>
  <c r="V108" i="15"/>
  <c r="AA108" i="15" s="1"/>
  <c r="AB108" i="15" s="1"/>
  <c r="U108" i="15"/>
  <c r="M108" i="15"/>
  <c r="K108" i="15"/>
  <c r="J108" i="15"/>
  <c r="I108" i="15"/>
  <c r="G108" i="15"/>
  <c r="Y107" i="15"/>
  <c r="Z107" i="15" s="1"/>
  <c r="X107" i="15"/>
  <c r="U107" i="15"/>
  <c r="V107" i="15" s="1"/>
  <c r="AA107" i="15" s="1"/>
  <c r="AB107" i="15" s="1"/>
  <c r="M107" i="15"/>
  <c r="K107" i="15"/>
  <c r="J107" i="15"/>
  <c r="I107" i="15"/>
  <c r="G107" i="15"/>
  <c r="Z106" i="15"/>
  <c r="Y106" i="15"/>
  <c r="X106" i="15"/>
  <c r="U106" i="15"/>
  <c r="V106" i="15" s="1"/>
  <c r="AA106" i="15" s="1"/>
  <c r="AB106" i="15" s="1"/>
  <c r="M106" i="15"/>
  <c r="K106" i="15"/>
  <c r="J106" i="15"/>
  <c r="I106" i="15"/>
  <c r="G106" i="15"/>
  <c r="Z105" i="15"/>
  <c r="X105" i="15"/>
  <c r="Y105" i="15" s="1"/>
  <c r="V105" i="15"/>
  <c r="AA105" i="15" s="1"/>
  <c r="AB105" i="15" s="1"/>
  <c r="U105" i="15"/>
  <c r="M105" i="15"/>
  <c r="L105" i="15"/>
  <c r="K105" i="15"/>
  <c r="J105" i="15"/>
  <c r="I105" i="15"/>
  <c r="G105" i="15"/>
  <c r="Y104" i="15"/>
  <c r="Z104" i="15" s="1"/>
  <c r="X104" i="15"/>
  <c r="V104" i="15"/>
  <c r="AA104" i="15" s="1"/>
  <c r="AB104" i="15" s="1"/>
  <c r="U104" i="15"/>
  <c r="M104" i="15"/>
  <c r="K104" i="15"/>
  <c r="J104" i="15"/>
  <c r="I104" i="15"/>
  <c r="G104" i="15"/>
  <c r="AB103" i="15"/>
  <c r="Y103" i="15"/>
  <c r="Z103" i="15" s="1"/>
  <c r="X103" i="15"/>
  <c r="V103" i="15"/>
  <c r="AA103" i="15" s="1"/>
  <c r="U103" i="15"/>
  <c r="M103" i="15"/>
  <c r="K103" i="15"/>
  <c r="J103" i="15"/>
  <c r="I103" i="15"/>
  <c r="G103" i="15"/>
  <c r="AA102" i="15"/>
  <c r="AB102" i="15" s="1"/>
  <c r="Y102" i="15"/>
  <c r="Z102" i="15" s="1"/>
  <c r="X102" i="15"/>
  <c r="V102" i="15"/>
  <c r="U102" i="15"/>
  <c r="M102" i="15"/>
  <c r="K102" i="15"/>
  <c r="J102" i="15"/>
  <c r="I102" i="15"/>
  <c r="G102" i="15"/>
  <c r="X101" i="15"/>
  <c r="Y101" i="15" s="1"/>
  <c r="Z101" i="15" s="1"/>
  <c r="U101" i="15"/>
  <c r="V101" i="15" s="1"/>
  <c r="AA101" i="15" s="1"/>
  <c r="AB101" i="15" s="1"/>
  <c r="M101" i="15"/>
  <c r="K101" i="15"/>
  <c r="J101" i="15"/>
  <c r="I101" i="15"/>
  <c r="G101" i="15"/>
  <c r="AB100" i="15"/>
  <c r="X100" i="15"/>
  <c r="Y100" i="15" s="1"/>
  <c r="Z100" i="15" s="1"/>
  <c r="U100" i="15"/>
  <c r="V100" i="15" s="1"/>
  <c r="AA100" i="15" s="1"/>
  <c r="M100" i="15"/>
  <c r="K100" i="15"/>
  <c r="J100" i="15"/>
  <c r="I100" i="15"/>
  <c r="G100" i="15"/>
  <c r="AA99" i="15"/>
  <c r="AB99" i="15" s="1"/>
  <c r="Y99" i="15"/>
  <c r="Z99" i="15" s="1"/>
  <c r="X99" i="15"/>
  <c r="V99" i="15"/>
  <c r="U99" i="15"/>
  <c r="M99" i="15"/>
  <c r="K99" i="15"/>
  <c r="J99" i="15"/>
  <c r="I99" i="15"/>
  <c r="G99" i="15"/>
  <c r="X98" i="15"/>
  <c r="Y98" i="15" s="1"/>
  <c r="Z98" i="15" s="1"/>
  <c r="U98" i="15"/>
  <c r="V98" i="15" s="1"/>
  <c r="AA98" i="15" s="1"/>
  <c r="AB98" i="15" s="1"/>
  <c r="M98" i="15"/>
  <c r="K98" i="15"/>
  <c r="L102" i="15" s="1"/>
  <c r="J98" i="15"/>
  <c r="I98" i="15"/>
  <c r="G98" i="15"/>
  <c r="Y97" i="15"/>
  <c r="Z97" i="15" s="1"/>
  <c r="X97" i="15"/>
  <c r="U97" i="15"/>
  <c r="V97" i="15" s="1"/>
  <c r="AA97" i="15" s="1"/>
  <c r="AB97" i="15" s="1"/>
  <c r="M97" i="15"/>
  <c r="L97" i="15"/>
  <c r="K97" i="15"/>
  <c r="J97" i="15"/>
  <c r="I97" i="15"/>
  <c r="G97" i="15"/>
  <c r="Z96" i="15"/>
  <c r="X96" i="15"/>
  <c r="Y96" i="15" s="1"/>
  <c r="V96" i="15"/>
  <c r="AA96" i="15" s="1"/>
  <c r="AB96" i="15" s="1"/>
  <c r="U96" i="15"/>
  <c r="M96" i="15"/>
  <c r="K96" i="15"/>
  <c r="J96" i="15"/>
  <c r="I96" i="15"/>
  <c r="G96" i="15"/>
  <c r="Y95" i="15"/>
  <c r="Z95" i="15" s="1"/>
  <c r="X95" i="15"/>
  <c r="U95" i="15"/>
  <c r="V95" i="15" s="1"/>
  <c r="AA95" i="15" s="1"/>
  <c r="AB95" i="15" s="1"/>
  <c r="M95" i="15"/>
  <c r="K95" i="15"/>
  <c r="L99" i="15" s="1"/>
  <c r="J95" i="15"/>
  <c r="I95" i="15"/>
  <c r="G95" i="15"/>
  <c r="Z94" i="15"/>
  <c r="Y94" i="15"/>
  <c r="X94" i="15"/>
  <c r="U94" i="15"/>
  <c r="V94" i="15" s="1"/>
  <c r="AA94" i="15" s="1"/>
  <c r="AB94" i="15" s="1"/>
  <c r="M94" i="15"/>
  <c r="K94" i="15"/>
  <c r="L96" i="15" s="1"/>
  <c r="J94" i="15"/>
  <c r="I94" i="15"/>
  <c r="G94" i="15"/>
  <c r="Z93" i="15"/>
  <c r="X93" i="15"/>
  <c r="Y93" i="15" s="1"/>
  <c r="V93" i="15"/>
  <c r="AA93" i="15" s="1"/>
  <c r="AB93" i="15" s="1"/>
  <c r="U93" i="15"/>
  <c r="M93" i="15"/>
  <c r="L93" i="15"/>
  <c r="K93" i="15"/>
  <c r="J93" i="15"/>
  <c r="I93" i="15"/>
  <c r="G93" i="15"/>
  <c r="AB92" i="15"/>
  <c r="Y92" i="15"/>
  <c r="Z92" i="15" s="1"/>
  <c r="X92" i="15"/>
  <c r="V92" i="15"/>
  <c r="AA92" i="15" s="1"/>
  <c r="U92" i="15"/>
  <c r="M92" i="15"/>
  <c r="K92" i="15"/>
  <c r="J92" i="15"/>
  <c r="I92" i="15"/>
  <c r="G92" i="15"/>
  <c r="AB91" i="15"/>
  <c r="Y91" i="15"/>
  <c r="Z91" i="15" s="1"/>
  <c r="X91" i="15"/>
  <c r="V91" i="15"/>
  <c r="AA91" i="15" s="1"/>
  <c r="U91" i="15"/>
  <c r="M91" i="15"/>
  <c r="K91" i="15"/>
  <c r="J91" i="15"/>
  <c r="I91" i="15"/>
  <c r="G91" i="15"/>
  <c r="AA90" i="15"/>
  <c r="AB90" i="15" s="1"/>
  <c r="Y90" i="15"/>
  <c r="Z90" i="15" s="1"/>
  <c r="X90" i="15"/>
  <c r="V90" i="15"/>
  <c r="U90" i="15"/>
  <c r="M90" i="15"/>
  <c r="K90" i="15"/>
  <c r="J90" i="15"/>
  <c r="I90" i="15"/>
  <c r="G90" i="15"/>
  <c r="AB89" i="15"/>
  <c r="X89" i="15"/>
  <c r="Y89" i="15" s="1"/>
  <c r="Z89" i="15" s="1"/>
  <c r="U89" i="15"/>
  <c r="V89" i="15" s="1"/>
  <c r="AA89" i="15" s="1"/>
  <c r="M89" i="15"/>
  <c r="K89" i="15"/>
  <c r="J89" i="15"/>
  <c r="I89" i="15"/>
  <c r="G89" i="15"/>
  <c r="X88" i="15"/>
  <c r="Y88" i="15" s="1"/>
  <c r="Z88" i="15" s="1"/>
  <c r="U88" i="15"/>
  <c r="V88" i="15" s="1"/>
  <c r="AA88" i="15" s="1"/>
  <c r="AB88" i="15" s="1"/>
  <c r="M88" i="15"/>
  <c r="K88" i="15"/>
  <c r="J88" i="15"/>
  <c r="I88" i="15"/>
  <c r="G88" i="15"/>
  <c r="AA87" i="15"/>
  <c r="AB87" i="15" s="1"/>
  <c r="Y87" i="15"/>
  <c r="Z87" i="15" s="1"/>
  <c r="X87" i="15"/>
  <c r="V87" i="15"/>
  <c r="U87" i="15"/>
  <c r="M87" i="15"/>
  <c r="K87" i="15"/>
  <c r="J87" i="15"/>
  <c r="I87" i="15"/>
  <c r="G87" i="15"/>
  <c r="X86" i="15"/>
  <c r="Y86" i="15" s="1"/>
  <c r="Z86" i="15" s="1"/>
  <c r="U86" i="15"/>
  <c r="V86" i="15" s="1"/>
  <c r="AA86" i="15" s="1"/>
  <c r="AB86" i="15" s="1"/>
  <c r="M86" i="15"/>
  <c r="K86" i="15"/>
  <c r="L87" i="15" s="1"/>
  <c r="J86" i="15"/>
  <c r="I86" i="15"/>
  <c r="G86" i="15"/>
  <c r="Y85" i="15"/>
  <c r="Z85" i="15" s="1"/>
  <c r="X85" i="15"/>
  <c r="U85" i="15"/>
  <c r="V85" i="15" s="1"/>
  <c r="AA85" i="15" s="1"/>
  <c r="AB85" i="15" s="1"/>
  <c r="M85" i="15"/>
  <c r="L85" i="15"/>
  <c r="K85" i="15"/>
  <c r="J85" i="15"/>
  <c r="I85" i="15"/>
  <c r="G85" i="15"/>
  <c r="Z84" i="15"/>
  <c r="X84" i="15"/>
  <c r="Y84" i="15" s="1"/>
  <c r="V84" i="15"/>
  <c r="AA84" i="15" s="1"/>
  <c r="AB84" i="15" s="1"/>
  <c r="U84" i="15"/>
  <c r="M84" i="15"/>
  <c r="L84" i="15"/>
  <c r="K84" i="15"/>
  <c r="J84" i="15"/>
  <c r="I84" i="15"/>
  <c r="G84" i="15"/>
  <c r="Y83" i="15"/>
  <c r="Z83" i="15" s="1"/>
  <c r="X83" i="15"/>
  <c r="U83" i="15"/>
  <c r="V83" i="15" s="1"/>
  <c r="AA83" i="15" s="1"/>
  <c r="AB83" i="15" s="1"/>
  <c r="M83" i="15"/>
  <c r="K83" i="15"/>
  <c r="J83" i="15"/>
  <c r="I83" i="15"/>
  <c r="G83" i="15"/>
  <c r="Z82" i="15"/>
  <c r="Y82" i="15"/>
  <c r="X82" i="15"/>
  <c r="U82" i="15"/>
  <c r="V82" i="15" s="1"/>
  <c r="AA82" i="15" s="1"/>
  <c r="AB82" i="15" s="1"/>
  <c r="M82" i="15"/>
  <c r="K82" i="15"/>
  <c r="L86" i="15" s="1"/>
  <c r="J82" i="15"/>
  <c r="I82" i="15"/>
  <c r="G82" i="15"/>
  <c r="Z81" i="15"/>
  <c r="X81" i="15"/>
  <c r="Y81" i="15" s="1"/>
  <c r="V81" i="15"/>
  <c r="AA81" i="15" s="1"/>
  <c r="AB81" i="15" s="1"/>
  <c r="U81" i="15"/>
  <c r="M81" i="15"/>
  <c r="L81" i="15"/>
  <c r="K81" i="15"/>
  <c r="J81" i="15"/>
  <c r="I81" i="15"/>
  <c r="G81" i="15"/>
  <c r="AB80" i="15"/>
  <c r="Y80" i="15"/>
  <c r="Z80" i="15" s="1"/>
  <c r="X80" i="15"/>
  <c r="V80" i="15"/>
  <c r="AA80" i="15" s="1"/>
  <c r="U80" i="15"/>
  <c r="M80" i="15"/>
  <c r="K80" i="15"/>
  <c r="J80" i="15"/>
  <c r="I80" i="15"/>
  <c r="G80" i="15"/>
  <c r="AB79" i="15"/>
  <c r="Y79" i="15"/>
  <c r="Z79" i="15" s="1"/>
  <c r="X79" i="15"/>
  <c r="V79" i="15"/>
  <c r="AA79" i="15" s="1"/>
  <c r="U79" i="15"/>
  <c r="M79" i="15"/>
  <c r="K79" i="15"/>
  <c r="L83" i="15" s="1"/>
  <c r="J79" i="15"/>
  <c r="I79" i="15"/>
  <c r="G79" i="15"/>
  <c r="AA78" i="15"/>
  <c r="AB78" i="15" s="1"/>
  <c r="Y78" i="15"/>
  <c r="Z78" i="15" s="1"/>
  <c r="X78" i="15"/>
  <c r="V78" i="15"/>
  <c r="U78" i="15"/>
  <c r="M78" i="15"/>
  <c r="K78" i="15"/>
  <c r="J78" i="15"/>
  <c r="I78" i="15"/>
  <c r="G78" i="15"/>
  <c r="AB77" i="15"/>
  <c r="X77" i="15"/>
  <c r="Y77" i="15" s="1"/>
  <c r="Z77" i="15" s="1"/>
  <c r="U77" i="15"/>
  <c r="V77" i="15" s="1"/>
  <c r="AA77" i="15" s="1"/>
  <c r="M77" i="15"/>
  <c r="K77" i="15"/>
  <c r="J77" i="15"/>
  <c r="I77" i="15"/>
  <c r="G77" i="15"/>
  <c r="X76" i="15"/>
  <c r="Y76" i="15" s="1"/>
  <c r="Z76" i="15" s="1"/>
  <c r="U76" i="15"/>
  <c r="V76" i="15" s="1"/>
  <c r="AA76" i="15" s="1"/>
  <c r="AB76" i="15" s="1"/>
  <c r="M76" i="15"/>
  <c r="K76" i="15"/>
  <c r="J76" i="15"/>
  <c r="I76" i="15"/>
  <c r="G76" i="15"/>
  <c r="AA75" i="15"/>
  <c r="AB75" i="15" s="1"/>
  <c r="Y75" i="15"/>
  <c r="Z75" i="15" s="1"/>
  <c r="X75" i="15"/>
  <c r="V75" i="15"/>
  <c r="U75" i="15"/>
  <c r="M75" i="15"/>
  <c r="L75" i="15"/>
  <c r="K75" i="15"/>
  <c r="J75" i="15"/>
  <c r="I75" i="15"/>
  <c r="G75" i="15"/>
  <c r="X74" i="15"/>
  <c r="Y74" i="15" s="1"/>
  <c r="Z74" i="15" s="1"/>
  <c r="U74" i="15"/>
  <c r="V74" i="15" s="1"/>
  <c r="AA74" i="15" s="1"/>
  <c r="AB74" i="15" s="1"/>
  <c r="M74" i="15"/>
  <c r="K74" i="15"/>
  <c r="J74" i="15"/>
  <c r="I74" i="15"/>
  <c r="G74" i="15"/>
  <c r="Y73" i="15"/>
  <c r="Z73" i="15" s="1"/>
  <c r="X73" i="15"/>
  <c r="U73" i="15"/>
  <c r="V73" i="15" s="1"/>
  <c r="AA73" i="15" s="1"/>
  <c r="AB73" i="15" s="1"/>
  <c r="M73" i="15"/>
  <c r="L73" i="15"/>
  <c r="K73" i="15"/>
  <c r="J73" i="15"/>
  <c r="I73" i="15"/>
  <c r="G73" i="15"/>
  <c r="Z72" i="15"/>
  <c r="X72" i="15"/>
  <c r="Y72" i="15" s="1"/>
  <c r="V72" i="15"/>
  <c r="AA72" i="15" s="1"/>
  <c r="AB72" i="15" s="1"/>
  <c r="U72" i="15"/>
  <c r="M72" i="15"/>
  <c r="L72" i="15"/>
  <c r="K72" i="15"/>
  <c r="L76" i="15" s="1"/>
  <c r="J72" i="15"/>
  <c r="I72" i="15"/>
  <c r="G72" i="15"/>
  <c r="Y71" i="15"/>
  <c r="Z71" i="15" s="1"/>
  <c r="X71" i="15"/>
  <c r="U71" i="15"/>
  <c r="V71" i="15" s="1"/>
  <c r="AA71" i="15" s="1"/>
  <c r="AB71" i="15" s="1"/>
  <c r="M71" i="15"/>
  <c r="K71" i="15"/>
  <c r="J71" i="15"/>
  <c r="I71" i="15"/>
  <c r="G71" i="15"/>
  <c r="Z70" i="15"/>
  <c r="Y70" i="15"/>
  <c r="X70" i="15"/>
  <c r="U70" i="15"/>
  <c r="V70" i="15" s="1"/>
  <c r="AA70" i="15" s="1"/>
  <c r="AB70" i="15" s="1"/>
  <c r="M70" i="15"/>
  <c r="K70" i="15"/>
  <c r="L74" i="15" s="1"/>
  <c r="J70" i="15"/>
  <c r="I70" i="15"/>
  <c r="G70" i="15"/>
  <c r="Z69" i="15"/>
  <c r="X69" i="15"/>
  <c r="Y69" i="15" s="1"/>
  <c r="V69" i="15"/>
  <c r="AA69" i="15" s="1"/>
  <c r="AB69" i="15" s="1"/>
  <c r="U69" i="15"/>
  <c r="M69" i="15"/>
  <c r="L69" i="15"/>
  <c r="K69" i="15"/>
  <c r="J69" i="15"/>
  <c r="I69" i="15"/>
  <c r="G69" i="15"/>
  <c r="AB68" i="15"/>
  <c r="Y68" i="15"/>
  <c r="Z68" i="15" s="1"/>
  <c r="X68" i="15"/>
  <c r="V68" i="15"/>
  <c r="AA68" i="15" s="1"/>
  <c r="U68" i="15"/>
  <c r="M68" i="15"/>
  <c r="K68" i="15"/>
  <c r="J68" i="15"/>
  <c r="I68" i="15"/>
  <c r="G68" i="15"/>
  <c r="AB67" i="15"/>
  <c r="Y67" i="15"/>
  <c r="Z67" i="15" s="1"/>
  <c r="X67" i="15"/>
  <c r="V67" i="15"/>
  <c r="AA67" i="15" s="1"/>
  <c r="U67" i="15"/>
  <c r="M67" i="15"/>
  <c r="K67" i="15"/>
  <c r="L71" i="15" s="1"/>
  <c r="J67" i="15"/>
  <c r="I67" i="15"/>
  <c r="G67" i="15"/>
  <c r="AA66" i="15"/>
  <c r="AB66" i="15" s="1"/>
  <c r="Y66" i="15"/>
  <c r="Z66" i="15" s="1"/>
  <c r="X66" i="15"/>
  <c r="V66" i="15"/>
  <c r="U66" i="15"/>
  <c r="M66" i="15"/>
  <c r="K66" i="15"/>
  <c r="J66" i="15"/>
  <c r="I66" i="15"/>
  <c r="G66" i="15"/>
  <c r="X65" i="15"/>
  <c r="Y65" i="15" s="1"/>
  <c r="Z65" i="15" s="1"/>
  <c r="U65" i="15"/>
  <c r="V65" i="15" s="1"/>
  <c r="AA65" i="15" s="1"/>
  <c r="AB65" i="15" s="1"/>
  <c r="M65" i="15"/>
  <c r="K65" i="15"/>
  <c r="J65" i="15"/>
  <c r="I65" i="15"/>
  <c r="G65" i="15"/>
  <c r="X64" i="15"/>
  <c r="Y64" i="15" s="1"/>
  <c r="Z64" i="15" s="1"/>
  <c r="U64" i="15"/>
  <c r="V64" i="15" s="1"/>
  <c r="AA64" i="15" s="1"/>
  <c r="AB64" i="15" s="1"/>
  <c r="M64" i="15"/>
  <c r="K64" i="15"/>
  <c r="J64" i="15"/>
  <c r="I64" i="15"/>
  <c r="G64" i="15"/>
  <c r="AA63" i="15"/>
  <c r="AB63" i="15" s="1"/>
  <c r="Y63" i="15"/>
  <c r="Z63" i="15" s="1"/>
  <c r="X63" i="15"/>
  <c r="V63" i="15"/>
  <c r="U63" i="15"/>
  <c r="M63" i="15"/>
  <c r="L63" i="15"/>
  <c r="K63" i="15"/>
  <c r="J63" i="15"/>
  <c r="I63" i="15"/>
  <c r="G63" i="15"/>
  <c r="X62" i="15"/>
  <c r="Y62" i="15" s="1"/>
  <c r="Z62" i="15" s="1"/>
  <c r="U62" i="15"/>
  <c r="V62" i="15" s="1"/>
  <c r="AA62" i="15" s="1"/>
  <c r="AB62" i="15" s="1"/>
  <c r="M62" i="15"/>
  <c r="K62" i="15"/>
  <c r="J62" i="15"/>
  <c r="I62" i="15"/>
  <c r="G62" i="15"/>
  <c r="Y61" i="15"/>
  <c r="Z61" i="15" s="1"/>
  <c r="X61" i="15"/>
  <c r="U61" i="15"/>
  <c r="V61" i="15" s="1"/>
  <c r="AA61" i="15" s="1"/>
  <c r="AB61" i="15" s="1"/>
  <c r="M61" i="15"/>
  <c r="L61" i="15"/>
  <c r="K61" i="15"/>
  <c r="J61" i="15"/>
  <c r="I61" i="15"/>
  <c r="G61" i="15"/>
  <c r="Z60" i="15"/>
  <c r="X60" i="15"/>
  <c r="Y60" i="15" s="1"/>
  <c r="V60" i="15"/>
  <c r="AA60" i="15" s="1"/>
  <c r="AB60" i="15" s="1"/>
  <c r="U60" i="15"/>
  <c r="M60" i="15"/>
  <c r="L60" i="15"/>
  <c r="K60" i="15"/>
  <c r="L64" i="15" s="1"/>
  <c r="J60" i="15"/>
  <c r="I60" i="15"/>
  <c r="G60" i="15"/>
  <c r="Y59" i="15"/>
  <c r="Z59" i="15" s="1"/>
  <c r="X59" i="15"/>
  <c r="U59" i="15"/>
  <c r="V59" i="15" s="1"/>
  <c r="AA59" i="15" s="1"/>
  <c r="AB59" i="15" s="1"/>
  <c r="M59" i="15"/>
  <c r="K59" i="15"/>
  <c r="J59" i="15"/>
  <c r="I59" i="15"/>
  <c r="G59" i="15"/>
  <c r="Z58" i="15"/>
  <c r="Y58" i="15"/>
  <c r="X58" i="15"/>
  <c r="U58" i="15"/>
  <c r="V58" i="15" s="1"/>
  <c r="AA58" i="15" s="1"/>
  <c r="AB58" i="15" s="1"/>
  <c r="M58" i="15"/>
  <c r="K58" i="15"/>
  <c r="L62" i="15" s="1"/>
  <c r="J58" i="15"/>
  <c r="I58" i="15"/>
  <c r="G58" i="15"/>
  <c r="Z57" i="15"/>
  <c r="X57" i="15"/>
  <c r="Y57" i="15" s="1"/>
  <c r="V57" i="15"/>
  <c r="AA57" i="15" s="1"/>
  <c r="AB57" i="15" s="1"/>
  <c r="U57" i="15"/>
  <c r="M57" i="15"/>
  <c r="L57" i="15"/>
  <c r="K57" i="15"/>
  <c r="J57" i="15"/>
  <c r="I57" i="15"/>
  <c r="G57" i="15"/>
  <c r="Y56" i="15"/>
  <c r="Z56" i="15" s="1"/>
  <c r="X56" i="15"/>
  <c r="V56" i="15"/>
  <c r="AA56" i="15" s="1"/>
  <c r="AB56" i="15" s="1"/>
  <c r="U56" i="15"/>
  <c r="M56" i="15"/>
  <c r="K56" i="15"/>
  <c r="J56" i="15"/>
  <c r="I56" i="15"/>
  <c r="G56" i="15"/>
  <c r="AB55" i="15"/>
  <c r="Y55" i="15"/>
  <c r="Z55" i="15" s="1"/>
  <c r="X55" i="15"/>
  <c r="V55" i="15"/>
  <c r="AA55" i="15" s="1"/>
  <c r="U55" i="15"/>
  <c r="M55" i="15"/>
  <c r="K55" i="15"/>
  <c r="L59" i="15" s="1"/>
  <c r="J55" i="15"/>
  <c r="I55" i="15"/>
  <c r="G55" i="15"/>
  <c r="AA54" i="15"/>
  <c r="AB54" i="15" s="1"/>
  <c r="Y54" i="15"/>
  <c r="Z54" i="15" s="1"/>
  <c r="X54" i="15"/>
  <c r="V54" i="15"/>
  <c r="U54" i="15"/>
  <c r="M54" i="15"/>
  <c r="K54" i="15"/>
  <c r="J54" i="15"/>
  <c r="I54" i="15"/>
  <c r="G54" i="15"/>
  <c r="AB53" i="15"/>
  <c r="X53" i="15"/>
  <c r="Y53" i="15" s="1"/>
  <c r="Z53" i="15" s="1"/>
  <c r="U53" i="15"/>
  <c r="V53" i="15" s="1"/>
  <c r="AA53" i="15" s="1"/>
  <c r="M53" i="15"/>
  <c r="K53" i="15"/>
  <c r="J53" i="15"/>
  <c r="I53" i="15"/>
  <c r="G53" i="15"/>
  <c r="AB52" i="15"/>
  <c r="X52" i="15"/>
  <c r="Y52" i="15" s="1"/>
  <c r="Z52" i="15" s="1"/>
  <c r="U52" i="15"/>
  <c r="V52" i="15" s="1"/>
  <c r="AA52" i="15" s="1"/>
  <c r="M52" i="15"/>
  <c r="K52" i="15"/>
  <c r="J52" i="15"/>
  <c r="I52" i="15"/>
  <c r="G52" i="15"/>
  <c r="AA51" i="15"/>
  <c r="AB51" i="15" s="1"/>
  <c r="Y51" i="15"/>
  <c r="Z51" i="15" s="1"/>
  <c r="X51" i="15"/>
  <c r="V51" i="15"/>
  <c r="U51" i="15"/>
  <c r="M51" i="15"/>
  <c r="K51" i="15"/>
  <c r="J51" i="15"/>
  <c r="I51" i="15"/>
  <c r="G51" i="15"/>
  <c r="X50" i="15"/>
  <c r="Y50" i="15" s="1"/>
  <c r="Z50" i="15" s="1"/>
  <c r="U50" i="15"/>
  <c r="V50" i="15" s="1"/>
  <c r="AA50" i="15" s="1"/>
  <c r="AB50" i="15" s="1"/>
  <c r="M50" i="15"/>
  <c r="K50" i="15"/>
  <c r="J50" i="15"/>
  <c r="I50" i="15"/>
  <c r="G50" i="15"/>
  <c r="Y49" i="15"/>
  <c r="Z49" i="15" s="1"/>
  <c r="X49" i="15"/>
  <c r="U49" i="15"/>
  <c r="V49" i="15" s="1"/>
  <c r="AA49" i="15" s="1"/>
  <c r="AB49" i="15" s="1"/>
  <c r="M49" i="15"/>
  <c r="L49" i="15"/>
  <c r="K49" i="15"/>
  <c r="J49" i="15"/>
  <c r="I49" i="15"/>
  <c r="G49" i="15"/>
  <c r="Z48" i="15"/>
  <c r="X48" i="15"/>
  <c r="Y48" i="15" s="1"/>
  <c r="U48" i="15"/>
  <c r="V48" i="15" s="1"/>
  <c r="AA48" i="15" s="1"/>
  <c r="AB48" i="15" s="1"/>
  <c r="M48" i="15"/>
  <c r="L48" i="15"/>
  <c r="K48" i="15"/>
  <c r="J48" i="15"/>
  <c r="I48" i="15"/>
  <c r="G48" i="15"/>
  <c r="Y47" i="15"/>
  <c r="Z47" i="15" s="1"/>
  <c r="X47" i="15"/>
  <c r="U47" i="15"/>
  <c r="V47" i="15" s="1"/>
  <c r="AA47" i="15" s="1"/>
  <c r="AB47" i="15" s="1"/>
  <c r="M47" i="15"/>
  <c r="K47" i="15"/>
  <c r="J47" i="15"/>
  <c r="I47" i="15"/>
  <c r="G47" i="15"/>
  <c r="Y46" i="15"/>
  <c r="Z46" i="15" s="1"/>
  <c r="X46" i="15"/>
  <c r="U46" i="15"/>
  <c r="V46" i="15" s="1"/>
  <c r="AA46" i="15" s="1"/>
  <c r="AB46" i="15" s="1"/>
  <c r="M46" i="15"/>
  <c r="K46" i="15"/>
  <c r="J46" i="15"/>
  <c r="I46" i="15"/>
  <c r="G46" i="15"/>
  <c r="Y45" i="15"/>
  <c r="Z45" i="15" s="1"/>
  <c r="X45" i="15"/>
  <c r="U45" i="15"/>
  <c r="V45" i="15" s="1"/>
  <c r="M45" i="15"/>
  <c r="K45" i="15"/>
  <c r="J45" i="15"/>
  <c r="I45" i="15"/>
  <c r="G45" i="15"/>
  <c r="X44" i="15"/>
  <c r="Y44" i="15" s="1"/>
  <c r="Z44" i="15" s="1"/>
  <c r="V44" i="15"/>
  <c r="AA44" i="15" s="1"/>
  <c r="AB44" i="15" s="1"/>
  <c r="U44" i="15"/>
  <c r="M44" i="15"/>
  <c r="K44" i="15"/>
  <c r="J44" i="15"/>
  <c r="I44" i="15"/>
  <c r="G44" i="15"/>
  <c r="X43" i="15"/>
  <c r="Y43" i="15" s="1"/>
  <c r="Z43" i="15" s="1"/>
  <c r="U43" i="15"/>
  <c r="V43" i="15" s="1"/>
  <c r="AA43" i="15" s="1"/>
  <c r="AB43" i="15" s="1"/>
  <c r="M43" i="15"/>
  <c r="K43" i="15"/>
  <c r="L47" i="15" s="1"/>
  <c r="J43" i="15"/>
  <c r="I43" i="15"/>
  <c r="G43" i="15"/>
  <c r="Y42" i="15"/>
  <c r="Z42" i="15" s="1"/>
  <c r="X42" i="15"/>
  <c r="V42" i="15"/>
  <c r="AA42" i="15" s="1"/>
  <c r="AB42" i="15" s="1"/>
  <c r="U42" i="15"/>
  <c r="M42" i="15"/>
  <c r="L42" i="15"/>
  <c r="K42" i="15"/>
  <c r="J42" i="15"/>
  <c r="I42" i="15"/>
  <c r="G42" i="15"/>
  <c r="X41" i="15"/>
  <c r="Y41" i="15" s="1"/>
  <c r="Z41" i="15" s="1"/>
  <c r="V41" i="15"/>
  <c r="AA41" i="15" s="1"/>
  <c r="AB41" i="15" s="1"/>
  <c r="U41" i="15"/>
  <c r="M41" i="15"/>
  <c r="K41" i="15"/>
  <c r="J41" i="15"/>
  <c r="I41" i="15"/>
  <c r="G41" i="15"/>
  <c r="X40" i="15"/>
  <c r="Y40" i="15" s="1"/>
  <c r="Z40" i="15" s="1"/>
  <c r="V40" i="15"/>
  <c r="U40" i="15"/>
  <c r="M40" i="15"/>
  <c r="K40" i="15"/>
  <c r="L44" i="15" s="1"/>
  <c r="J40" i="15"/>
  <c r="I40" i="15"/>
  <c r="G40" i="15"/>
  <c r="AA39" i="15"/>
  <c r="AB39" i="15" s="1"/>
  <c r="Y39" i="15"/>
  <c r="Z39" i="15" s="1"/>
  <c r="X39" i="15"/>
  <c r="V39" i="15"/>
  <c r="U39" i="15"/>
  <c r="M39" i="15"/>
  <c r="K39" i="15"/>
  <c r="J39" i="15"/>
  <c r="I39" i="15"/>
  <c r="G39" i="15"/>
  <c r="Z38" i="15"/>
  <c r="Y38" i="15"/>
  <c r="X38" i="15"/>
  <c r="U38" i="15"/>
  <c r="V38" i="15" s="1"/>
  <c r="AA38" i="15" s="1"/>
  <c r="AB38" i="15" s="1"/>
  <c r="M38" i="15"/>
  <c r="K38" i="15"/>
  <c r="J38" i="15"/>
  <c r="I38" i="15"/>
  <c r="G38" i="15"/>
  <c r="Z37" i="15"/>
  <c r="Y37" i="15"/>
  <c r="X37" i="15"/>
  <c r="V37" i="15"/>
  <c r="AA37" i="15" s="1"/>
  <c r="AB37" i="15" s="1"/>
  <c r="U37" i="15"/>
  <c r="M37" i="15"/>
  <c r="K37" i="15"/>
  <c r="L41" i="15" s="1"/>
  <c r="J37" i="15"/>
  <c r="I37" i="15"/>
  <c r="G37" i="15"/>
  <c r="Z36" i="15"/>
  <c r="X36" i="15"/>
  <c r="Y36" i="15" s="1"/>
  <c r="V36" i="15"/>
  <c r="AA36" i="15" s="1"/>
  <c r="AB36" i="15" s="1"/>
  <c r="U36" i="15"/>
  <c r="M36" i="15"/>
  <c r="K36" i="15"/>
  <c r="L40" i="15" s="1"/>
  <c r="J36" i="15"/>
  <c r="I36" i="15"/>
  <c r="G36" i="15"/>
  <c r="Y35" i="15"/>
  <c r="Z35" i="15" s="1"/>
  <c r="X35" i="15"/>
  <c r="V35" i="15"/>
  <c r="AA35" i="15" s="1"/>
  <c r="AB35" i="15" s="1"/>
  <c r="U35" i="15"/>
  <c r="M35" i="15"/>
  <c r="K35" i="15"/>
  <c r="L39" i="15" s="1"/>
  <c r="J35" i="15"/>
  <c r="I35" i="15"/>
  <c r="G35" i="15"/>
  <c r="Z34" i="15"/>
  <c r="Y34" i="15"/>
  <c r="X34" i="15"/>
  <c r="V34" i="15"/>
  <c r="AA34" i="15" s="1"/>
  <c r="AB34" i="15" s="1"/>
  <c r="U34" i="15"/>
  <c r="M34" i="15"/>
  <c r="K34" i="15"/>
  <c r="L38" i="15" s="1"/>
  <c r="J34" i="15"/>
  <c r="I34" i="15"/>
  <c r="G34" i="15"/>
  <c r="Z33" i="15"/>
  <c r="Y33" i="15"/>
  <c r="X33" i="15"/>
  <c r="V33" i="15"/>
  <c r="AA33" i="15" s="1"/>
  <c r="AB33" i="15" s="1"/>
  <c r="U33" i="15"/>
  <c r="M33" i="15"/>
  <c r="K33" i="15"/>
  <c r="L37" i="15" s="1"/>
  <c r="J33" i="15"/>
  <c r="X32" i="15"/>
  <c r="Y32" i="15" s="1"/>
  <c r="Z32" i="15" s="1"/>
  <c r="V32" i="15"/>
  <c r="AA32" i="15" s="1"/>
  <c r="AB32" i="15" s="1"/>
  <c r="U32" i="15"/>
  <c r="M32" i="15"/>
  <c r="K32" i="15"/>
  <c r="L36" i="15" s="1"/>
  <c r="J32" i="15"/>
  <c r="H32" i="15"/>
  <c r="F32" i="15"/>
  <c r="X31" i="15"/>
  <c r="Y31" i="15" s="1"/>
  <c r="Z31" i="15" s="1"/>
  <c r="V31" i="15"/>
  <c r="AA31" i="15" s="1"/>
  <c r="AB31" i="15" s="1"/>
  <c r="U31" i="15"/>
  <c r="M31" i="15"/>
  <c r="K31" i="15"/>
  <c r="L35" i="15" s="1"/>
  <c r="J31" i="15"/>
  <c r="H31" i="15"/>
  <c r="F31" i="15"/>
  <c r="Y30" i="15"/>
  <c r="Z30" i="15" s="1"/>
  <c r="X30" i="15"/>
  <c r="U30" i="15"/>
  <c r="V30" i="15" s="1"/>
  <c r="AA30" i="15" s="1"/>
  <c r="AB30" i="15" s="1"/>
  <c r="M30" i="15"/>
  <c r="K30" i="15"/>
  <c r="L34" i="15" s="1"/>
  <c r="J30" i="15"/>
  <c r="H30" i="15"/>
  <c r="F30" i="15"/>
  <c r="Z29" i="15"/>
  <c r="Y29" i="15"/>
  <c r="X29" i="15"/>
  <c r="V29" i="15"/>
  <c r="AA29" i="15" s="1"/>
  <c r="AB29" i="15" s="1"/>
  <c r="U29" i="15"/>
  <c r="M29" i="15"/>
  <c r="K29" i="15"/>
  <c r="L32" i="15" s="1"/>
  <c r="J29" i="15"/>
  <c r="H29" i="15"/>
  <c r="F29" i="15"/>
  <c r="X28" i="15"/>
  <c r="Y28" i="15" s="1"/>
  <c r="Z28" i="15" s="1"/>
  <c r="U28" i="15"/>
  <c r="V28" i="15" s="1"/>
  <c r="AA28" i="15" s="1"/>
  <c r="AB28" i="15" s="1"/>
  <c r="M28" i="15"/>
  <c r="K28" i="15"/>
  <c r="J28" i="15"/>
  <c r="H28" i="15"/>
  <c r="F28" i="15"/>
  <c r="AB27" i="15"/>
  <c r="Y27" i="15"/>
  <c r="Z27" i="15" s="1"/>
  <c r="X27" i="15"/>
  <c r="V27" i="15"/>
  <c r="AA27" i="15" s="1"/>
  <c r="U27" i="15"/>
  <c r="M27" i="15"/>
  <c r="K27" i="15"/>
  <c r="L31" i="15" s="1"/>
  <c r="J27" i="15"/>
  <c r="H27" i="15"/>
  <c r="F27" i="15"/>
  <c r="AB26" i="15"/>
  <c r="Y26" i="15"/>
  <c r="Z26" i="15" s="1"/>
  <c r="X26" i="15"/>
  <c r="V26" i="15"/>
  <c r="AA26" i="15" s="1"/>
  <c r="U26" i="15"/>
  <c r="M26" i="15"/>
  <c r="K26" i="15"/>
  <c r="J26" i="15"/>
  <c r="H26" i="15"/>
  <c r="F26" i="15"/>
  <c r="Z25" i="15"/>
  <c r="AA25" i="15" s="1"/>
  <c r="AB25" i="15" s="1"/>
  <c r="X25" i="15"/>
  <c r="Y25" i="15" s="1"/>
  <c r="V25" i="15"/>
  <c r="U25" i="15"/>
  <c r="M25" i="15"/>
  <c r="K25" i="15"/>
  <c r="L29" i="15" s="1"/>
  <c r="J25" i="15"/>
  <c r="H25" i="15"/>
  <c r="F25" i="15"/>
  <c r="AA24" i="15"/>
  <c r="AB24" i="15" s="1"/>
  <c r="Y24" i="15"/>
  <c r="Z24" i="15" s="1"/>
  <c r="X24" i="15"/>
  <c r="U24" i="15"/>
  <c r="V24" i="15" s="1"/>
  <c r="M24" i="15"/>
  <c r="K24" i="15"/>
  <c r="L28" i="15" s="1"/>
  <c r="J24" i="15"/>
  <c r="H24" i="15"/>
  <c r="F24" i="15"/>
  <c r="Y23" i="15"/>
  <c r="Z23" i="15" s="1"/>
  <c r="AA23" i="15" s="1"/>
  <c r="AB23" i="15" s="1"/>
  <c r="X23" i="15"/>
  <c r="V23" i="15"/>
  <c r="U23" i="15"/>
  <c r="M23" i="15"/>
  <c r="K23" i="15"/>
  <c r="J23" i="15"/>
  <c r="H23" i="15"/>
  <c r="F23" i="15"/>
  <c r="AB22" i="15"/>
  <c r="Z22" i="15"/>
  <c r="X22" i="15"/>
  <c r="Y22" i="15" s="1"/>
  <c r="V22" i="15"/>
  <c r="AA22" i="15" s="1"/>
  <c r="U22" i="15"/>
  <c r="M22" i="15"/>
  <c r="K22" i="15"/>
  <c r="L26" i="15" s="1"/>
  <c r="J22" i="15"/>
  <c r="H22" i="15"/>
  <c r="F22" i="15"/>
  <c r="X21" i="15"/>
  <c r="Y21" i="15" s="1"/>
  <c r="Z21" i="15" s="1"/>
  <c r="U21" i="15"/>
  <c r="V21" i="15" s="1"/>
  <c r="M21" i="15"/>
  <c r="K21" i="15"/>
  <c r="J21" i="15"/>
  <c r="H21" i="15"/>
  <c r="F21" i="15"/>
  <c r="Y20" i="15"/>
  <c r="Z20" i="15" s="1"/>
  <c r="X20" i="15"/>
  <c r="V20" i="15"/>
  <c r="AA20" i="15" s="1"/>
  <c r="AB20" i="15" s="1"/>
  <c r="U20" i="15"/>
  <c r="M20" i="15"/>
  <c r="K20" i="15"/>
  <c r="J20" i="15"/>
  <c r="H20" i="15"/>
  <c r="F20" i="15"/>
  <c r="Z19" i="15"/>
  <c r="Y19" i="15"/>
  <c r="X19" i="15"/>
  <c r="U19" i="15"/>
  <c r="V19" i="15" s="1"/>
  <c r="AA19" i="15" s="1"/>
  <c r="AB19" i="15" s="1"/>
  <c r="M19" i="15"/>
  <c r="K19" i="15"/>
  <c r="J19" i="15"/>
  <c r="H19" i="15"/>
  <c r="F19" i="15"/>
  <c r="Y18" i="15"/>
  <c r="Z18" i="15" s="1"/>
  <c r="X18" i="15"/>
  <c r="V18" i="15"/>
  <c r="AA18" i="15" s="1"/>
  <c r="AB18" i="15" s="1"/>
  <c r="U18" i="15"/>
  <c r="O18" i="15"/>
  <c r="M18" i="15"/>
  <c r="K18" i="15"/>
  <c r="L22" i="15" s="1"/>
  <c r="J18" i="15"/>
  <c r="H18" i="15"/>
  <c r="F18" i="15"/>
  <c r="Y17" i="15"/>
  <c r="Z17" i="15" s="1"/>
  <c r="AA17" i="15" s="1"/>
  <c r="AB17" i="15" s="1"/>
  <c r="X17" i="15"/>
  <c r="V17" i="15"/>
  <c r="U17" i="15"/>
  <c r="Q17" i="15"/>
  <c r="M17" i="15"/>
  <c r="K17" i="15"/>
  <c r="J17" i="15"/>
  <c r="H17" i="15"/>
  <c r="F17" i="15"/>
  <c r="Y16" i="15"/>
  <c r="Z16" i="15" s="1"/>
  <c r="X16" i="15"/>
  <c r="U16" i="15"/>
  <c r="V16" i="15" s="1"/>
  <c r="Q16" i="15"/>
  <c r="R16" i="15" s="1"/>
  <c r="O16" i="15"/>
  <c r="M16" i="15"/>
  <c r="K16" i="15"/>
  <c r="J16" i="15"/>
  <c r="H16" i="15"/>
  <c r="F16" i="15"/>
  <c r="X15" i="15"/>
  <c r="Y15" i="15" s="1"/>
  <c r="Z15" i="15" s="1"/>
  <c r="V15" i="15"/>
  <c r="AA15" i="15" s="1"/>
  <c r="AB15" i="15" s="1"/>
  <c r="U15" i="15"/>
  <c r="R15" i="15"/>
  <c r="Q15" i="15"/>
  <c r="O15" i="15"/>
  <c r="M15" i="15"/>
  <c r="K15" i="15"/>
  <c r="J15" i="15"/>
  <c r="H15" i="15"/>
  <c r="F15" i="15"/>
  <c r="Y14" i="15"/>
  <c r="Z14" i="15" s="1"/>
  <c r="X14" i="15"/>
  <c r="V14" i="15"/>
  <c r="U14" i="15"/>
  <c r="Q14" i="15"/>
  <c r="M14" i="15"/>
  <c r="K14" i="15"/>
  <c r="L18" i="15" s="1"/>
  <c r="J14" i="15"/>
  <c r="H14" i="15"/>
  <c r="F14" i="15"/>
  <c r="Y13" i="15"/>
  <c r="Z13" i="15" s="1"/>
  <c r="AA13" i="15" s="1"/>
  <c r="AB13" i="15" s="1"/>
  <c r="X13" i="15"/>
  <c r="V13" i="15"/>
  <c r="U13" i="15"/>
  <c r="R13" i="15"/>
  <c r="M13" i="15"/>
  <c r="K13" i="15"/>
  <c r="L16" i="15" s="1"/>
  <c r="J13" i="15"/>
  <c r="H13" i="15"/>
  <c r="F13" i="15"/>
  <c r="Y12" i="15"/>
  <c r="Z12" i="15" s="1"/>
  <c r="X12" i="15"/>
  <c r="U12" i="15"/>
  <c r="V12" i="15" s="1"/>
  <c r="AA12" i="15" s="1"/>
  <c r="AB12" i="15" s="1"/>
  <c r="Q12" i="15"/>
  <c r="R21" i="15" s="1"/>
  <c r="S21" i="15" s="1"/>
  <c r="Q21" i="15" s="1"/>
  <c r="M12" i="15"/>
  <c r="K12" i="15"/>
  <c r="J12" i="15"/>
  <c r="H12" i="15"/>
  <c r="F12" i="15"/>
  <c r="X11" i="15"/>
  <c r="Y11" i="15" s="1"/>
  <c r="Z11" i="15" s="1"/>
  <c r="U11" i="15"/>
  <c r="V11" i="15" s="1"/>
  <c r="AA11" i="15" s="1"/>
  <c r="AB11" i="15" s="1"/>
  <c r="Q11" i="15"/>
  <c r="M11" i="15"/>
  <c r="L11" i="15"/>
  <c r="K11" i="15"/>
  <c r="J11" i="15"/>
  <c r="H11" i="15"/>
  <c r="F11" i="15"/>
  <c r="X10" i="15"/>
  <c r="Y10" i="15" s="1"/>
  <c r="Z10" i="15" s="1"/>
  <c r="V10" i="15"/>
  <c r="U10" i="15"/>
  <c r="M10" i="15"/>
  <c r="K10" i="15"/>
  <c r="J10" i="15"/>
  <c r="H10" i="15"/>
  <c r="F10" i="15"/>
  <c r="Y9" i="15"/>
  <c r="Z9" i="15" s="1"/>
  <c r="X9" i="15"/>
  <c r="U9" i="15"/>
  <c r="V9" i="15" s="1"/>
  <c r="M9" i="15"/>
  <c r="K9" i="15"/>
  <c r="J9" i="15"/>
  <c r="H9" i="15"/>
  <c r="F9" i="15"/>
  <c r="Z8" i="15"/>
  <c r="Y8" i="15"/>
  <c r="X8" i="15"/>
  <c r="V8" i="15"/>
  <c r="AA8" i="15" s="1"/>
  <c r="AB8" i="15" s="1"/>
  <c r="U8" i="15"/>
  <c r="M8" i="15"/>
  <c r="K8" i="15"/>
  <c r="L12" i="15" s="1"/>
  <c r="J8" i="15"/>
  <c r="H8" i="15"/>
  <c r="F8" i="15"/>
  <c r="AA7" i="15"/>
  <c r="AB7" i="15" s="1"/>
  <c r="X7" i="15"/>
  <c r="Y7" i="15" s="1"/>
  <c r="Z7" i="15" s="1"/>
  <c r="U7" i="15"/>
  <c r="V7" i="15" s="1"/>
  <c r="M7" i="15"/>
  <c r="K7" i="15"/>
  <c r="J7" i="15"/>
  <c r="H7" i="15"/>
  <c r="F7" i="15"/>
  <c r="Y6" i="15"/>
  <c r="Z6" i="15" s="1"/>
  <c r="X6" i="15"/>
  <c r="V6" i="15"/>
  <c r="U6" i="15"/>
  <c r="Q6" i="15"/>
  <c r="M6" i="15"/>
  <c r="K6" i="15"/>
  <c r="L10" i="15" s="1"/>
  <c r="J6" i="15"/>
  <c r="H6" i="15"/>
  <c r="F6" i="15"/>
  <c r="X5" i="15"/>
  <c r="Y5" i="15" s="1"/>
  <c r="Z5" i="15" s="1"/>
  <c r="U5" i="15"/>
  <c r="V5" i="15" s="1"/>
  <c r="AA5" i="15" s="1"/>
  <c r="AB5" i="15" s="1"/>
  <c r="Q5" i="15"/>
  <c r="M5" i="15"/>
  <c r="K5" i="15"/>
  <c r="L9" i="15" s="1"/>
  <c r="J5" i="15"/>
  <c r="H5" i="15"/>
  <c r="F5" i="15"/>
  <c r="AA4" i="15"/>
  <c r="AB4" i="15" s="1"/>
  <c r="Y4" i="15"/>
  <c r="Z4" i="15" s="1"/>
  <c r="X4" i="15"/>
  <c r="V4" i="15"/>
  <c r="U4" i="15"/>
  <c r="Q4" i="15"/>
  <c r="O4" i="15"/>
  <c r="M4" i="15"/>
  <c r="K4" i="15"/>
  <c r="J4" i="15"/>
  <c r="H4" i="15"/>
  <c r="F4" i="15"/>
  <c r="Y3" i="15"/>
  <c r="Z3" i="15" s="1"/>
  <c r="X3" i="15"/>
  <c r="U3" i="15"/>
  <c r="V3" i="15" s="1"/>
  <c r="AA3" i="15" s="1"/>
  <c r="AB3" i="15" s="1"/>
  <c r="Q3" i="15"/>
  <c r="O3" i="15"/>
  <c r="M3" i="15"/>
  <c r="K3" i="15"/>
  <c r="J3" i="15"/>
  <c r="H3" i="15"/>
  <c r="F3" i="15"/>
  <c r="X2" i="15"/>
  <c r="Y2" i="15" s="1"/>
  <c r="Z2" i="15" s="1"/>
  <c r="U2" i="15"/>
  <c r="V2" i="15" s="1"/>
  <c r="AA2" i="15" s="1"/>
  <c r="AB2" i="15" s="1"/>
  <c r="Q2" i="15"/>
  <c r="M2" i="15"/>
  <c r="H2" i="15"/>
  <c r="F2" i="15"/>
  <c r="Q1" i="15"/>
  <c r="X87" i="14"/>
  <c r="Y87" i="14" s="1"/>
  <c r="Z87" i="14" s="1"/>
  <c r="U87" i="14"/>
  <c r="V87" i="14" s="1"/>
  <c r="AA87" i="14" s="1"/>
  <c r="AB87" i="14" s="1"/>
  <c r="M87" i="14"/>
  <c r="K87" i="14"/>
  <c r="J87" i="14"/>
  <c r="I87" i="14"/>
  <c r="G87" i="14"/>
  <c r="Y86" i="14"/>
  <c r="Z86" i="14" s="1"/>
  <c r="X86" i="14"/>
  <c r="V86" i="14"/>
  <c r="AA86" i="14" s="1"/>
  <c r="AB86" i="14" s="1"/>
  <c r="U86" i="14"/>
  <c r="M86" i="14"/>
  <c r="L86" i="14"/>
  <c r="K86" i="14"/>
  <c r="J86" i="14"/>
  <c r="I86" i="14"/>
  <c r="G86" i="14"/>
  <c r="X85" i="14"/>
  <c r="Y85" i="14" s="1"/>
  <c r="Z85" i="14" s="1"/>
  <c r="V85" i="14"/>
  <c r="AA85" i="14" s="1"/>
  <c r="AB85" i="14" s="1"/>
  <c r="U85" i="14"/>
  <c r="M85" i="14"/>
  <c r="K85" i="14"/>
  <c r="J85" i="14"/>
  <c r="I85" i="14"/>
  <c r="G85" i="14"/>
  <c r="Y84" i="14"/>
  <c r="Z84" i="14" s="1"/>
  <c r="X84" i="14"/>
  <c r="U84" i="14"/>
  <c r="V84" i="14" s="1"/>
  <c r="M84" i="14"/>
  <c r="K84" i="14"/>
  <c r="J84" i="14"/>
  <c r="I84" i="14"/>
  <c r="G84" i="14"/>
  <c r="Z83" i="14"/>
  <c r="Y83" i="14"/>
  <c r="X83" i="14"/>
  <c r="V83" i="14"/>
  <c r="U83" i="14"/>
  <c r="M83" i="14"/>
  <c r="K83" i="14"/>
  <c r="L87" i="14" s="1"/>
  <c r="J83" i="14"/>
  <c r="I83" i="14"/>
  <c r="G83" i="14"/>
  <c r="X82" i="14"/>
  <c r="Y82" i="14" s="1"/>
  <c r="Z82" i="14" s="1"/>
  <c r="U82" i="14"/>
  <c r="V82" i="14" s="1"/>
  <c r="M82" i="14"/>
  <c r="K82" i="14"/>
  <c r="J82" i="14"/>
  <c r="I82" i="14"/>
  <c r="G82" i="14"/>
  <c r="Y81" i="14"/>
  <c r="Z81" i="14" s="1"/>
  <c r="X81" i="14"/>
  <c r="V81" i="14"/>
  <c r="AA81" i="14" s="1"/>
  <c r="AB81" i="14" s="1"/>
  <c r="U81" i="14"/>
  <c r="M81" i="14"/>
  <c r="K81" i="14"/>
  <c r="L85" i="14" s="1"/>
  <c r="J81" i="14"/>
  <c r="I81" i="14"/>
  <c r="G81" i="14"/>
  <c r="Z80" i="14"/>
  <c r="X80" i="14"/>
  <c r="Y80" i="14" s="1"/>
  <c r="U80" i="14"/>
  <c r="V80" i="14" s="1"/>
  <c r="M80" i="14"/>
  <c r="K80" i="14"/>
  <c r="L84" i="14" s="1"/>
  <c r="J80" i="14"/>
  <c r="I80" i="14"/>
  <c r="G80" i="14"/>
  <c r="AA79" i="14"/>
  <c r="AB79" i="14" s="1"/>
  <c r="Y79" i="14"/>
  <c r="Z79" i="14" s="1"/>
  <c r="X79" i="14"/>
  <c r="V79" i="14"/>
  <c r="U79" i="14"/>
  <c r="M79" i="14"/>
  <c r="K79" i="14"/>
  <c r="L83" i="14" s="1"/>
  <c r="J79" i="14"/>
  <c r="I79" i="14"/>
  <c r="G79" i="14"/>
  <c r="X78" i="14"/>
  <c r="Y78" i="14" s="1"/>
  <c r="Z78" i="14" s="1"/>
  <c r="U78" i="14"/>
  <c r="V78" i="14" s="1"/>
  <c r="AA78" i="14" s="1"/>
  <c r="AB78" i="14" s="1"/>
  <c r="M78" i="14"/>
  <c r="K78" i="14"/>
  <c r="L82" i="14" s="1"/>
  <c r="J78" i="14"/>
  <c r="I78" i="14"/>
  <c r="G78" i="14"/>
  <c r="Y77" i="14"/>
  <c r="Z77" i="14" s="1"/>
  <c r="X77" i="14"/>
  <c r="U77" i="14"/>
  <c r="V77" i="14" s="1"/>
  <c r="M77" i="14"/>
  <c r="K77" i="14"/>
  <c r="L81" i="14" s="1"/>
  <c r="J77" i="14"/>
  <c r="I77" i="14"/>
  <c r="G77" i="14"/>
  <c r="X76" i="14"/>
  <c r="Y76" i="14" s="1"/>
  <c r="Z76" i="14" s="1"/>
  <c r="V76" i="14"/>
  <c r="AA76" i="14" s="1"/>
  <c r="AB76" i="14" s="1"/>
  <c r="U76" i="14"/>
  <c r="M76" i="14"/>
  <c r="K76" i="14"/>
  <c r="J76" i="14"/>
  <c r="I76" i="14"/>
  <c r="G76" i="14"/>
  <c r="X75" i="14"/>
  <c r="Y75" i="14" s="1"/>
  <c r="Z75" i="14" s="1"/>
  <c r="U75" i="14"/>
  <c r="V75" i="14" s="1"/>
  <c r="M75" i="14"/>
  <c r="K75" i="14"/>
  <c r="L77" i="14" s="1"/>
  <c r="J75" i="14"/>
  <c r="I75" i="14"/>
  <c r="G75" i="14"/>
  <c r="Y74" i="14"/>
  <c r="Z74" i="14" s="1"/>
  <c r="X74" i="14"/>
  <c r="V74" i="14"/>
  <c r="U74" i="14"/>
  <c r="M74" i="14"/>
  <c r="L74" i="14"/>
  <c r="K74" i="14"/>
  <c r="J74" i="14"/>
  <c r="I74" i="14"/>
  <c r="G74" i="14"/>
  <c r="X73" i="14"/>
  <c r="Y73" i="14" s="1"/>
  <c r="Z73" i="14" s="1"/>
  <c r="V73" i="14"/>
  <c r="U73" i="14"/>
  <c r="M73" i="14"/>
  <c r="K73" i="14"/>
  <c r="J73" i="14"/>
  <c r="I73" i="14"/>
  <c r="G73" i="14"/>
  <c r="Y72" i="14"/>
  <c r="Z72" i="14" s="1"/>
  <c r="X72" i="14"/>
  <c r="U72" i="14"/>
  <c r="V72" i="14" s="1"/>
  <c r="M72" i="14"/>
  <c r="K72" i="14"/>
  <c r="J72" i="14"/>
  <c r="I72" i="14"/>
  <c r="G72" i="14"/>
  <c r="Z71" i="14"/>
  <c r="Y71" i="14"/>
  <c r="X71" i="14"/>
  <c r="V71" i="14"/>
  <c r="AA71" i="14" s="1"/>
  <c r="AB71" i="14" s="1"/>
  <c r="U71" i="14"/>
  <c r="M71" i="14"/>
  <c r="K71" i="14"/>
  <c r="L75" i="14" s="1"/>
  <c r="J71" i="14"/>
  <c r="I71" i="14"/>
  <c r="G71" i="14"/>
  <c r="X70" i="14"/>
  <c r="Y70" i="14" s="1"/>
  <c r="Z70" i="14" s="1"/>
  <c r="AA70" i="14" s="1"/>
  <c r="AB70" i="14" s="1"/>
  <c r="U70" i="14"/>
  <c r="V70" i="14" s="1"/>
  <c r="M70" i="14"/>
  <c r="K70" i="14"/>
  <c r="J70" i="14"/>
  <c r="I70" i="14"/>
  <c r="G70" i="14"/>
  <c r="Y69" i="14"/>
  <c r="Z69" i="14" s="1"/>
  <c r="X69" i="14"/>
  <c r="V69" i="14"/>
  <c r="U69" i="14"/>
  <c r="M69" i="14"/>
  <c r="K69" i="14"/>
  <c r="L73" i="14" s="1"/>
  <c r="J69" i="14"/>
  <c r="I69" i="14"/>
  <c r="G69" i="14"/>
  <c r="Z68" i="14"/>
  <c r="X68" i="14"/>
  <c r="Y68" i="14" s="1"/>
  <c r="U68" i="14"/>
  <c r="V68" i="14" s="1"/>
  <c r="M68" i="14"/>
  <c r="K68" i="14"/>
  <c r="L72" i="14" s="1"/>
  <c r="J68" i="14"/>
  <c r="I68" i="14"/>
  <c r="G68" i="14"/>
  <c r="Y67" i="14"/>
  <c r="Z67" i="14" s="1"/>
  <c r="AA67" i="14" s="1"/>
  <c r="AB67" i="14" s="1"/>
  <c r="X67" i="14"/>
  <c r="V67" i="14"/>
  <c r="U67" i="14"/>
  <c r="M67" i="14"/>
  <c r="K67" i="14"/>
  <c r="L71" i="14" s="1"/>
  <c r="J67" i="14"/>
  <c r="I67" i="14"/>
  <c r="G67" i="14"/>
  <c r="X66" i="14"/>
  <c r="Y66" i="14" s="1"/>
  <c r="Z66" i="14" s="1"/>
  <c r="U66" i="14"/>
  <c r="V66" i="14" s="1"/>
  <c r="M66" i="14"/>
  <c r="K66" i="14"/>
  <c r="L70" i="14" s="1"/>
  <c r="J66" i="14"/>
  <c r="I66" i="14"/>
  <c r="G66" i="14"/>
  <c r="Y65" i="14"/>
  <c r="Z65" i="14" s="1"/>
  <c r="X65" i="14"/>
  <c r="U65" i="14"/>
  <c r="V65" i="14" s="1"/>
  <c r="M65" i="14"/>
  <c r="L65" i="14"/>
  <c r="K65" i="14"/>
  <c r="L69" i="14" s="1"/>
  <c r="J65" i="14"/>
  <c r="I65" i="14"/>
  <c r="G65" i="14"/>
  <c r="X64" i="14"/>
  <c r="Y64" i="14" s="1"/>
  <c r="Z64" i="14" s="1"/>
  <c r="V64" i="14"/>
  <c r="U64" i="14"/>
  <c r="M64" i="14"/>
  <c r="K64" i="14"/>
  <c r="L68" i="14" s="1"/>
  <c r="J64" i="14"/>
  <c r="I64" i="14"/>
  <c r="G64" i="14"/>
  <c r="X63" i="14"/>
  <c r="Y63" i="14" s="1"/>
  <c r="Z63" i="14" s="1"/>
  <c r="U63" i="14"/>
  <c r="V63" i="14" s="1"/>
  <c r="M63" i="14"/>
  <c r="K63" i="14"/>
  <c r="J63" i="14"/>
  <c r="I63" i="14"/>
  <c r="G63" i="14"/>
  <c r="Y62" i="14"/>
  <c r="Z62" i="14" s="1"/>
  <c r="X62" i="14"/>
  <c r="V62" i="14"/>
  <c r="U62" i="14"/>
  <c r="M62" i="14"/>
  <c r="L62" i="14"/>
  <c r="K62" i="14"/>
  <c r="J62" i="14"/>
  <c r="I62" i="14"/>
  <c r="G62" i="14"/>
  <c r="X61" i="14"/>
  <c r="Y61" i="14" s="1"/>
  <c r="Z61" i="14" s="1"/>
  <c r="V61" i="14"/>
  <c r="U61" i="14"/>
  <c r="M61" i="14"/>
  <c r="K61" i="14"/>
  <c r="L64" i="14" s="1"/>
  <c r="J61" i="14"/>
  <c r="I61" i="14"/>
  <c r="G61" i="14"/>
  <c r="Y60" i="14"/>
  <c r="Z60" i="14" s="1"/>
  <c r="X60" i="14"/>
  <c r="U60" i="14"/>
  <c r="V60" i="14" s="1"/>
  <c r="AA60" i="14" s="1"/>
  <c r="AB60" i="14" s="1"/>
  <c r="M60" i="14"/>
  <c r="K60" i="14"/>
  <c r="J60" i="14"/>
  <c r="I60" i="14"/>
  <c r="G60" i="14"/>
  <c r="Z59" i="14"/>
  <c r="Y59" i="14"/>
  <c r="X59" i="14"/>
  <c r="V59" i="14"/>
  <c r="U59" i="14"/>
  <c r="M59" i="14"/>
  <c r="K59" i="14"/>
  <c r="L63" i="14" s="1"/>
  <c r="J59" i="14"/>
  <c r="I59" i="14"/>
  <c r="G59" i="14"/>
  <c r="AA58" i="14"/>
  <c r="AB58" i="14" s="1"/>
  <c r="X58" i="14"/>
  <c r="Y58" i="14" s="1"/>
  <c r="Z58" i="14" s="1"/>
  <c r="U58" i="14"/>
  <c r="V58" i="14" s="1"/>
  <c r="M58" i="14"/>
  <c r="K58" i="14"/>
  <c r="J58" i="14"/>
  <c r="I58" i="14"/>
  <c r="G58" i="14"/>
  <c r="Y57" i="14"/>
  <c r="Z57" i="14" s="1"/>
  <c r="X57" i="14"/>
  <c r="V57" i="14"/>
  <c r="U57" i="14"/>
  <c r="M57" i="14"/>
  <c r="K57" i="14"/>
  <c r="L61" i="14" s="1"/>
  <c r="J57" i="14"/>
  <c r="I57" i="14"/>
  <c r="G57" i="14"/>
  <c r="X56" i="14"/>
  <c r="Y56" i="14" s="1"/>
  <c r="Z56" i="14" s="1"/>
  <c r="U56" i="14"/>
  <c r="V56" i="14" s="1"/>
  <c r="M56" i="14"/>
  <c r="K56" i="14"/>
  <c r="L60" i="14" s="1"/>
  <c r="J56" i="14"/>
  <c r="I56" i="14"/>
  <c r="G56" i="14"/>
  <c r="AA55" i="14"/>
  <c r="AB55" i="14" s="1"/>
  <c r="Y55" i="14"/>
  <c r="Z55" i="14" s="1"/>
  <c r="X55" i="14"/>
  <c r="V55" i="14"/>
  <c r="U55" i="14"/>
  <c r="M55" i="14"/>
  <c r="K55" i="14"/>
  <c r="L59" i="14" s="1"/>
  <c r="J55" i="14"/>
  <c r="I55" i="14"/>
  <c r="G55" i="14"/>
  <c r="AB54" i="14"/>
  <c r="X54" i="14"/>
  <c r="Y54" i="14" s="1"/>
  <c r="Z54" i="14" s="1"/>
  <c r="U54" i="14"/>
  <c r="V54" i="14" s="1"/>
  <c r="AA54" i="14" s="1"/>
  <c r="M54" i="14"/>
  <c r="K54" i="14"/>
  <c r="L58" i="14" s="1"/>
  <c r="J54" i="14"/>
  <c r="I54" i="14"/>
  <c r="G54" i="14"/>
  <c r="Y53" i="14"/>
  <c r="Z53" i="14" s="1"/>
  <c r="X53" i="14"/>
  <c r="U53" i="14"/>
  <c r="V53" i="14" s="1"/>
  <c r="AA53" i="14" s="1"/>
  <c r="AB53" i="14" s="1"/>
  <c r="M53" i="14"/>
  <c r="L53" i="14"/>
  <c r="K53" i="14"/>
  <c r="L57" i="14" s="1"/>
  <c r="J53" i="14"/>
  <c r="I53" i="14"/>
  <c r="G53" i="14"/>
  <c r="X52" i="14"/>
  <c r="Y52" i="14" s="1"/>
  <c r="Z52" i="14" s="1"/>
  <c r="V52" i="14"/>
  <c r="U52" i="14"/>
  <c r="M52" i="14"/>
  <c r="K52" i="14"/>
  <c r="L56" i="14" s="1"/>
  <c r="J52" i="14"/>
  <c r="I52" i="14"/>
  <c r="G52" i="14"/>
  <c r="X51" i="14"/>
  <c r="Y51" i="14" s="1"/>
  <c r="Z51" i="14" s="1"/>
  <c r="U51" i="14"/>
  <c r="V51" i="14" s="1"/>
  <c r="AA51" i="14" s="1"/>
  <c r="AB51" i="14" s="1"/>
  <c r="M51" i="14"/>
  <c r="K51" i="14"/>
  <c r="J51" i="14"/>
  <c r="I51" i="14"/>
  <c r="G51" i="14"/>
  <c r="Y50" i="14"/>
  <c r="Z50" i="14" s="1"/>
  <c r="X50" i="14"/>
  <c r="V50" i="14"/>
  <c r="AA50" i="14" s="1"/>
  <c r="AB50" i="14" s="1"/>
  <c r="U50" i="14"/>
  <c r="M50" i="14"/>
  <c r="L50" i="14"/>
  <c r="K50" i="14"/>
  <c r="J50" i="14"/>
  <c r="I50" i="14"/>
  <c r="G50" i="14"/>
  <c r="X49" i="14"/>
  <c r="Y49" i="14" s="1"/>
  <c r="Z49" i="14" s="1"/>
  <c r="V49" i="14"/>
  <c r="AA49" i="14" s="1"/>
  <c r="AB49" i="14" s="1"/>
  <c r="U49" i="14"/>
  <c r="M49" i="14"/>
  <c r="K49" i="14"/>
  <c r="L52" i="14" s="1"/>
  <c r="J49" i="14"/>
  <c r="I49" i="14"/>
  <c r="G49" i="14"/>
  <c r="Y48" i="14"/>
  <c r="Z48" i="14" s="1"/>
  <c r="X48" i="14"/>
  <c r="U48" i="14"/>
  <c r="V48" i="14" s="1"/>
  <c r="M48" i="14"/>
  <c r="K48" i="14"/>
  <c r="J48" i="14"/>
  <c r="I48" i="14"/>
  <c r="G48" i="14"/>
  <c r="Z47" i="14"/>
  <c r="Y47" i="14"/>
  <c r="X47" i="14"/>
  <c r="V47" i="14"/>
  <c r="U47" i="14"/>
  <c r="M47" i="14"/>
  <c r="K47" i="14"/>
  <c r="L51" i="14" s="1"/>
  <c r="J47" i="14"/>
  <c r="I47" i="14"/>
  <c r="G47" i="14"/>
  <c r="X46" i="14"/>
  <c r="Y46" i="14" s="1"/>
  <c r="Z46" i="14" s="1"/>
  <c r="U46" i="14"/>
  <c r="V46" i="14" s="1"/>
  <c r="M46" i="14"/>
  <c r="K46" i="14"/>
  <c r="J46" i="14"/>
  <c r="I46" i="14"/>
  <c r="G46" i="14"/>
  <c r="Y45" i="14"/>
  <c r="Z45" i="14" s="1"/>
  <c r="X45" i="14"/>
  <c r="V45" i="14"/>
  <c r="AA45" i="14" s="1"/>
  <c r="AB45" i="14" s="1"/>
  <c r="U45" i="14"/>
  <c r="M45" i="14"/>
  <c r="K45" i="14"/>
  <c r="L49" i="14" s="1"/>
  <c r="J45" i="14"/>
  <c r="I45" i="14"/>
  <c r="G45" i="14"/>
  <c r="Z44" i="14"/>
  <c r="X44" i="14"/>
  <c r="Y44" i="14" s="1"/>
  <c r="U44" i="14"/>
  <c r="V44" i="14" s="1"/>
  <c r="M44" i="14"/>
  <c r="K44" i="14"/>
  <c r="L48" i="14" s="1"/>
  <c r="J44" i="14"/>
  <c r="I44" i="14"/>
  <c r="G44" i="14"/>
  <c r="AA43" i="14"/>
  <c r="AB43" i="14" s="1"/>
  <c r="Y43" i="14"/>
  <c r="Z43" i="14" s="1"/>
  <c r="X43" i="14"/>
  <c r="V43" i="14"/>
  <c r="U43" i="14"/>
  <c r="M43" i="14"/>
  <c r="K43" i="14"/>
  <c r="L47" i="14" s="1"/>
  <c r="J43" i="14"/>
  <c r="I43" i="14"/>
  <c r="G43" i="14"/>
  <c r="X42" i="14"/>
  <c r="Y42" i="14" s="1"/>
  <c r="Z42" i="14" s="1"/>
  <c r="U42" i="14"/>
  <c r="V42" i="14" s="1"/>
  <c r="M42" i="14"/>
  <c r="K42" i="14"/>
  <c r="L46" i="14" s="1"/>
  <c r="J42" i="14"/>
  <c r="AA41" i="14"/>
  <c r="AB41" i="14" s="1"/>
  <c r="Y41" i="14"/>
  <c r="Z41" i="14" s="1"/>
  <c r="X41" i="14"/>
  <c r="V41" i="14"/>
  <c r="U41" i="14"/>
  <c r="M41" i="14"/>
  <c r="K41" i="14"/>
  <c r="J41" i="14"/>
  <c r="H41" i="14"/>
  <c r="F41" i="14"/>
  <c r="AB40" i="14"/>
  <c r="X40" i="14"/>
  <c r="Y40" i="14" s="1"/>
  <c r="Z40" i="14" s="1"/>
  <c r="U40" i="14"/>
  <c r="V40" i="14" s="1"/>
  <c r="AA40" i="14" s="1"/>
  <c r="M40" i="14"/>
  <c r="K40" i="14"/>
  <c r="J40" i="14"/>
  <c r="H40" i="14"/>
  <c r="F40" i="14"/>
  <c r="Y39" i="14"/>
  <c r="Z39" i="14" s="1"/>
  <c r="X39" i="14"/>
  <c r="U39" i="14"/>
  <c r="V39" i="14" s="1"/>
  <c r="AA39" i="14" s="1"/>
  <c r="AB39" i="14" s="1"/>
  <c r="M39" i="14"/>
  <c r="L39" i="14"/>
  <c r="K39" i="14"/>
  <c r="J39" i="14"/>
  <c r="H39" i="14"/>
  <c r="F39" i="14"/>
  <c r="X38" i="14"/>
  <c r="Y38" i="14" s="1"/>
  <c r="Z38" i="14" s="1"/>
  <c r="V38" i="14"/>
  <c r="U38" i="14"/>
  <c r="M38" i="14"/>
  <c r="K38" i="14"/>
  <c r="J38" i="14"/>
  <c r="H38" i="14"/>
  <c r="F38" i="14"/>
  <c r="X37" i="14"/>
  <c r="Y37" i="14" s="1"/>
  <c r="Z37" i="14" s="1"/>
  <c r="U37" i="14"/>
  <c r="V37" i="14" s="1"/>
  <c r="AA37" i="14" s="1"/>
  <c r="AB37" i="14" s="1"/>
  <c r="M37" i="14"/>
  <c r="K37" i="14"/>
  <c r="J37" i="14"/>
  <c r="H37" i="14"/>
  <c r="F37" i="14"/>
  <c r="Y36" i="14"/>
  <c r="Z36" i="14" s="1"/>
  <c r="X36" i="14"/>
  <c r="V36" i="14"/>
  <c r="AA36" i="14" s="1"/>
  <c r="AB36" i="14" s="1"/>
  <c r="U36" i="14"/>
  <c r="M36" i="14"/>
  <c r="L36" i="14"/>
  <c r="K36" i="14"/>
  <c r="J36" i="14"/>
  <c r="H36" i="14"/>
  <c r="F36" i="14"/>
  <c r="X35" i="14"/>
  <c r="Y35" i="14" s="1"/>
  <c r="Z35" i="14" s="1"/>
  <c r="V35" i="14"/>
  <c r="AA35" i="14" s="1"/>
  <c r="AB35" i="14" s="1"/>
  <c r="U35" i="14"/>
  <c r="M35" i="14"/>
  <c r="K35" i="14"/>
  <c r="L38" i="14" s="1"/>
  <c r="J35" i="14"/>
  <c r="H35" i="14"/>
  <c r="F35" i="14"/>
  <c r="Y34" i="14"/>
  <c r="Z34" i="14" s="1"/>
  <c r="X34" i="14"/>
  <c r="U34" i="14"/>
  <c r="V34" i="14" s="1"/>
  <c r="M34" i="14"/>
  <c r="K34" i="14"/>
  <c r="J34" i="14"/>
  <c r="H34" i="14"/>
  <c r="F34" i="14"/>
  <c r="Z33" i="14"/>
  <c r="Y33" i="14"/>
  <c r="X33" i="14"/>
  <c r="V33" i="14"/>
  <c r="U33" i="14"/>
  <c r="M33" i="14"/>
  <c r="K33" i="14"/>
  <c r="L37" i="14" s="1"/>
  <c r="J33" i="14"/>
  <c r="H33" i="14"/>
  <c r="F33" i="14"/>
  <c r="X32" i="14"/>
  <c r="Y32" i="14" s="1"/>
  <c r="Z32" i="14" s="1"/>
  <c r="U32" i="14"/>
  <c r="V32" i="14" s="1"/>
  <c r="M32" i="14"/>
  <c r="K32" i="14"/>
  <c r="J32" i="14"/>
  <c r="H32" i="14"/>
  <c r="F32" i="14"/>
  <c r="Y31" i="14"/>
  <c r="Z31" i="14" s="1"/>
  <c r="X31" i="14"/>
  <c r="V31" i="14"/>
  <c r="AA31" i="14" s="1"/>
  <c r="AB31" i="14" s="1"/>
  <c r="U31" i="14"/>
  <c r="M31" i="14"/>
  <c r="K31" i="14"/>
  <c r="L35" i="14" s="1"/>
  <c r="J31" i="14"/>
  <c r="H31" i="14"/>
  <c r="F31" i="14"/>
  <c r="Z30" i="14"/>
  <c r="X30" i="14"/>
  <c r="Y30" i="14" s="1"/>
  <c r="U30" i="14"/>
  <c r="V30" i="14" s="1"/>
  <c r="M30" i="14"/>
  <c r="K30" i="14"/>
  <c r="L34" i="14" s="1"/>
  <c r="J30" i="14"/>
  <c r="H30" i="14"/>
  <c r="F30" i="14"/>
  <c r="AA29" i="14"/>
  <c r="AB29" i="14" s="1"/>
  <c r="Y29" i="14"/>
  <c r="Z29" i="14" s="1"/>
  <c r="X29" i="14"/>
  <c r="V29" i="14"/>
  <c r="U29" i="14"/>
  <c r="M29" i="14"/>
  <c r="K29" i="14"/>
  <c r="L33" i="14" s="1"/>
  <c r="J29" i="14"/>
  <c r="H29" i="14"/>
  <c r="F29" i="14"/>
  <c r="X28" i="14"/>
  <c r="Y28" i="14" s="1"/>
  <c r="Z28" i="14" s="1"/>
  <c r="U28" i="14"/>
  <c r="V28" i="14" s="1"/>
  <c r="M28" i="14"/>
  <c r="K28" i="14"/>
  <c r="L32" i="14" s="1"/>
  <c r="J28" i="14"/>
  <c r="H28" i="14"/>
  <c r="F28" i="14"/>
  <c r="Y27" i="14"/>
  <c r="Z27" i="14" s="1"/>
  <c r="X27" i="14"/>
  <c r="U27" i="14"/>
  <c r="V27" i="14" s="1"/>
  <c r="M27" i="14"/>
  <c r="K27" i="14"/>
  <c r="L31" i="14" s="1"/>
  <c r="J27" i="14"/>
  <c r="H27" i="14"/>
  <c r="F27" i="14"/>
  <c r="X26" i="14"/>
  <c r="Y26" i="14" s="1"/>
  <c r="Z26" i="14" s="1"/>
  <c r="V26" i="14"/>
  <c r="AA26" i="14" s="1"/>
  <c r="AB26" i="14" s="1"/>
  <c r="U26" i="14"/>
  <c r="M26" i="14"/>
  <c r="K26" i="14"/>
  <c r="J26" i="14"/>
  <c r="H26" i="14"/>
  <c r="F26" i="14"/>
  <c r="X25" i="14"/>
  <c r="Y25" i="14" s="1"/>
  <c r="Z25" i="14" s="1"/>
  <c r="U25" i="14"/>
  <c r="V25" i="14" s="1"/>
  <c r="AA25" i="14" s="1"/>
  <c r="AB25" i="14" s="1"/>
  <c r="M25" i="14"/>
  <c r="K25" i="14"/>
  <c r="L27" i="14" s="1"/>
  <c r="J25" i="14"/>
  <c r="H25" i="14"/>
  <c r="F25" i="14"/>
  <c r="Y24" i="14"/>
  <c r="Z24" i="14" s="1"/>
  <c r="X24" i="14"/>
  <c r="V24" i="14"/>
  <c r="U24" i="14"/>
  <c r="M24" i="14"/>
  <c r="K24" i="14"/>
  <c r="J24" i="14"/>
  <c r="H24" i="14"/>
  <c r="F24" i="14"/>
  <c r="X23" i="14"/>
  <c r="Y23" i="14" s="1"/>
  <c r="Z23" i="14" s="1"/>
  <c r="V23" i="14"/>
  <c r="U23" i="14"/>
  <c r="M23" i="14"/>
  <c r="K23" i="14"/>
  <c r="J23" i="14"/>
  <c r="H23" i="14"/>
  <c r="F23" i="14"/>
  <c r="Y22" i="14"/>
  <c r="Z22" i="14" s="1"/>
  <c r="X22" i="14"/>
  <c r="U22" i="14"/>
  <c r="V22" i="14" s="1"/>
  <c r="M22" i="14"/>
  <c r="K22" i="14"/>
  <c r="J22" i="14"/>
  <c r="H22" i="14"/>
  <c r="F22" i="14"/>
  <c r="X21" i="14"/>
  <c r="Y21" i="14" s="1"/>
  <c r="Z21" i="14" s="1"/>
  <c r="U21" i="14"/>
  <c r="V21" i="14" s="1"/>
  <c r="M21" i="14"/>
  <c r="K21" i="14"/>
  <c r="L25" i="14" s="1"/>
  <c r="J21" i="14"/>
  <c r="H21" i="14"/>
  <c r="F21" i="14"/>
  <c r="AB20" i="14"/>
  <c r="X20" i="14"/>
  <c r="Y20" i="14" s="1"/>
  <c r="Z20" i="14" s="1"/>
  <c r="U20" i="14"/>
  <c r="V20" i="14" s="1"/>
  <c r="AA20" i="14" s="1"/>
  <c r="M20" i="14"/>
  <c r="K20" i="14"/>
  <c r="L24" i="14" s="1"/>
  <c r="J20" i="14"/>
  <c r="H20" i="14"/>
  <c r="F20" i="14"/>
  <c r="Y19" i="14"/>
  <c r="Z19" i="14" s="1"/>
  <c r="X19" i="14"/>
  <c r="V19" i="14"/>
  <c r="AA19" i="14" s="1"/>
  <c r="AB19" i="14" s="1"/>
  <c r="U19" i="14"/>
  <c r="M19" i="14"/>
  <c r="K19" i="14"/>
  <c r="J19" i="14"/>
  <c r="H19" i="14"/>
  <c r="F19" i="14"/>
  <c r="AA18" i="14"/>
  <c r="AB18" i="14" s="1"/>
  <c r="X18" i="14"/>
  <c r="Y18" i="14" s="1"/>
  <c r="Z18" i="14" s="1"/>
  <c r="U18" i="14"/>
  <c r="V18" i="14" s="1"/>
  <c r="O18" i="14"/>
  <c r="M18" i="14"/>
  <c r="K18" i="14"/>
  <c r="J18" i="14"/>
  <c r="H18" i="14"/>
  <c r="F18" i="14"/>
  <c r="X17" i="14"/>
  <c r="Y17" i="14" s="1"/>
  <c r="Z17" i="14" s="1"/>
  <c r="U17" i="14"/>
  <c r="V17" i="14" s="1"/>
  <c r="Q17" i="14"/>
  <c r="M17" i="14"/>
  <c r="K17" i="14"/>
  <c r="J17" i="14"/>
  <c r="H17" i="14"/>
  <c r="F17" i="14"/>
  <c r="X16" i="14"/>
  <c r="Y16" i="14" s="1"/>
  <c r="Z16" i="14" s="1"/>
  <c r="U16" i="14"/>
  <c r="V16" i="14" s="1"/>
  <c r="AA16" i="14" s="1"/>
  <c r="AB16" i="14" s="1"/>
  <c r="R16" i="14"/>
  <c r="Q16" i="14"/>
  <c r="O16" i="14"/>
  <c r="M16" i="14"/>
  <c r="K16" i="14"/>
  <c r="L20" i="14" s="1"/>
  <c r="J16" i="14"/>
  <c r="H16" i="14"/>
  <c r="F16" i="14"/>
  <c r="Y15" i="14"/>
  <c r="Z15" i="14" s="1"/>
  <c r="X15" i="14"/>
  <c r="V15" i="14"/>
  <c r="U15" i="14"/>
  <c r="Q15" i="14"/>
  <c r="R15" i="14" s="1"/>
  <c r="O15" i="14"/>
  <c r="M15" i="14"/>
  <c r="K15" i="14"/>
  <c r="J15" i="14"/>
  <c r="H15" i="14"/>
  <c r="F15" i="14"/>
  <c r="X14" i="14"/>
  <c r="Y14" i="14" s="1"/>
  <c r="Z14" i="14" s="1"/>
  <c r="AA14" i="14" s="1"/>
  <c r="AB14" i="14" s="1"/>
  <c r="U14" i="14"/>
  <c r="V14" i="14" s="1"/>
  <c r="Q14" i="14"/>
  <c r="M14" i="14"/>
  <c r="K14" i="14"/>
  <c r="J14" i="14"/>
  <c r="H14" i="14"/>
  <c r="F14" i="14"/>
  <c r="Z13" i="14"/>
  <c r="X13" i="14"/>
  <c r="Y13" i="14" s="1"/>
  <c r="U13" i="14"/>
  <c r="V13" i="14" s="1"/>
  <c r="R13" i="14"/>
  <c r="M13" i="14"/>
  <c r="K13" i="14"/>
  <c r="J13" i="14"/>
  <c r="H13" i="14"/>
  <c r="F13" i="14"/>
  <c r="X12" i="14"/>
  <c r="Y12" i="14" s="1"/>
  <c r="Z12" i="14" s="1"/>
  <c r="U12" i="14"/>
  <c r="V12" i="14" s="1"/>
  <c r="AA12" i="14" s="1"/>
  <c r="AB12" i="14" s="1"/>
  <c r="Q12" i="14"/>
  <c r="R21" i="14" s="1"/>
  <c r="S21" i="14" s="1"/>
  <c r="Q21" i="14" s="1"/>
  <c r="M12" i="14"/>
  <c r="K12" i="14"/>
  <c r="J12" i="14"/>
  <c r="H12" i="14"/>
  <c r="F12" i="14"/>
  <c r="X11" i="14"/>
  <c r="Y11" i="14" s="1"/>
  <c r="Z11" i="14" s="1"/>
  <c r="V11" i="14"/>
  <c r="U11" i="14"/>
  <c r="Q11" i="14"/>
  <c r="M11" i="14"/>
  <c r="K11" i="14"/>
  <c r="J11" i="14"/>
  <c r="H11" i="14"/>
  <c r="F11" i="14"/>
  <c r="Y10" i="14"/>
  <c r="Z10" i="14" s="1"/>
  <c r="X10" i="14"/>
  <c r="V10" i="14"/>
  <c r="U10" i="14"/>
  <c r="M10" i="14"/>
  <c r="L10" i="14"/>
  <c r="K10" i="14"/>
  <c r="J10" i="14"/>
  <c r="H10" i="14"/>
  <c r="F10" i="14"/>
  <c r="X9" i="14"/>
  <c r="Y9" i="14" s="1"/>
  <c r="Z9" i="14" s="1"/>
  <c r="V9" i="14"/>
  <c r="U9" i="14"/>
  <c r="M9" i="14"/>
  <c r="K9" i="14"/>
  <c r="J9" i="14"/>
  <c r="H9" i="14"/>
  <c r="F9" i="14"/>
  <c r="Y8" i="14"/>
  <c r="Z8" i="14" s="1"/>
  <c r="X8" i="14"/>
  <c r="U8" i="14"/>
  <c r="V8" i="14" s="1"/>
  <c r="AA8" i="14" s="1"/>
  <c r="AB8" i="14" s="1"/>
  <c r="M8" i="14"/>
  <c r="K8" i="14"/>
  <c r="J8" i="14"/>
  <c r="H8" i="14"/>
  <c r="F8" i="14"/>
  <c r="Z7" i="14"/>
  <c r="Y7" i="14"/>
  <c r="X7" i="14"/>
  <c r="V7" i="14"/>
  <c r="AA7" i="14" s="1"/>
  <c r="AB7" i="14" s="1"/>
  <c r="U7" i="14"/>
  <c r="M7" i="14"/>
  <c r="K7" i="14"/>
  <c r="L8" i="14" s="1"/>
  <c r="J7" i="14"/>
  <c r="H7" i="14"/>
  <c r="F7" i="14"/>
  <c r="AA6" i="14"/>
  <c r="AB6" i="14" s="1"/>
  <c r="X6" i="14"/>
  <c r="Y6" i="14" s="1"/>
  <c r="Z6" i="14" s="1"/>
  <c r="U6" i="14"/>
  <c r="V6" i="14" s="1"/>
  <c r="Q6" i="14"/>
  <c r="M6" i="14"/>
  <c r="K6" i="14"/>
  <c r="J6" i="14"/>
  <c r="H6" i="14"/>
  <c r="F6" i="14"/>
  <c r="Y5" i="14"/>
  <c r="Z5" i="14" s="1"/>
  <c r="X5" i="14"/>
  <c r="V5" i="14"/>
  <c r="U5" i="14"/>
  <c r="Q5" i="14"/>
  <c r="M5" i="14"/>
  <c r="K5" i="14"/>
  <c r="L9" i="14" s="1"/>
  <c r="J5" i="14"/>
  <c r="H5" i="14"/>
  <c r="F5" i="14"/>
  <c r="Z4" i="14"/>
  <c r="X4" i="14"/>
  <c r="Y4" i="14" s="1"/>
  <c r="U4" i="14"/>
  <c r="V4" i="14" s="1"/>
  <c r="Q4" i="14"/>
  <c r="O4" i="14"/>
  <c r="M4" i="14"/>
  <c r="K4" i="14"/>
  <c r="J4" i="14"/>
  <c r="H4" i="14"/>
  <c r="F4" i="14"/>
  <c r="X3" i="14"/>
  <c r="Y3" i="14" s="1"/>
  <c r="Z3" i="14" s="1"/>
  <c r="U3" i="14"/>
  <c r="V3" i="14" s="1"/>
  <c r="Q3" i="14"/>
  <c r="O3" i="14"/>
  <c r="M3" i="14"/>
  <c r="K3" i="14"/>
  <c r="L7" i="14" s="1"/>
  <c r="J3" i="14"/>
  <c r="H3" i="14"/>
  <c r="F3" i="14"/>
  <c r="X2" i="14"/>
  <c r="Y2" i="14" s="1"/>
  <c r="Z2" i="14" s="1"/>
  <c r="V2" i="14"/>
  <c r="AA2" i="14" s="1"/>
  <c r="AB2" i="14" s="1"/>
  <c r="U2" i="14"/>
  <c r="Q2" i="14"/>
  <c r="M2" i="14"/>
  <c r="H2" i="14"/>
  <c r="F2" i="14"/>
  <c r="Q1" i="14"/>
  <c r="X81" i="13"/>
  <c r="Y81" i="13" s="1"/>
  <c r="Z81" i="13" s="1"/>
  <c r="V81" i="13"/>
  <c r="U81" i="13"/>
  <c r="M81" i="13"/>
  <c r="K81" i="13"/>
  <c r="J81" i="13"/>
  <c r="I81" i="13"/>
  <c r="G81" i="13"/>
  <c r="X80" i="13"/>
  <c r="Y80" i="13" s="1"/>
  <c r="Z80" i="13" s="1"/>
  <c r="U80" i="13"/>
  <c r="V80" i="13" s="1"/>
  <c r="M80" i="13"/>
  <c r="K80" i="13"/>
  <c r="J80" i="13"/>
  <c r="I80" i="13"/>
  <c r="G80" i="13"/>
  <c r="Y79" i="13"/>
  <c r="Z79" i="13" s="1"/>
  <c r="X79" i="13"/>
  <c r="V79" i="13"/>
  <c r="AA79" i="13" s="1"/>
  <c r="AB79" i="13" s="1"/>
  <c r="U79" i="13"/>
  <c r="M79" i="13"/>
  <c r="L79" i="13"/>
  <c r="K79" i="13"/>
  <c r="J79" i="13"/>
  <c r="I79" i="13"/>
  <c r="G79" i="13"/>
  <c r="X78" i="13"/>
  <c r="Y78" i="13" s="1"/>
  <c r="Z78" i="13" s="1"/>
  <c r="V78" i="13"/>
  <c r="AA78" i="13" s="1"/>
  <c r="AB78" i="13" s="1"/>
  <c r="U78" i="13"/>
  <c r="M78" i="13"/>
  <c r="K78" i="13"/>
  <c r="L81" i="13" s="1"/>
  <c r="J78" i="13"/>
  <c r="I78" i="13"/>
  <c r="G78" i="13"/>
  <c r="Y77" i="13"/>
  <c r="Z77" i="13" s="1"/>
  <c r="X77" i="13"/>
  <c r="U77" i="13"/>
  <c r="V77" i="13" s="1"/>
  <c r="AA77" i="13" s="1"/>
  <c r="AB77" i="13" s="1"/>
  <c r="M77" i="13"/>
  <c r="K77" i="13"/>
  <c r="J77" i="13"/>
  <c r="I77" i="13"/>
  <c r="G77" i="13"/>
  <c r="Z76" i="13"/>
  <c r="Y76" i="13"/>
  <c r="X76" i="13"/>
  <c r="V76" i="13"/>
  <c r="AA76" i="13" s="1"/>
  <c r="AB76" i="13" s="1"/>
  <c r="U76" i="13"/>
  <c r="M76" i="13"/>
  <c r="K76" i="13"/>
  <c r="L80" i="13" s="1"/>
  <c r="J76" i="13"/>
  <c r="I76" i="13"/>
  <c r="G76" i="13"/>
  <c r="X75" i="13"/>
  <c r="Y75" i="13" s="1"/>
  <c r="Z75" i="13" s="1"/>
  <c r="U75" i="13"/>
  <c r="V75" i="13" s="1"/>
  <c r="AA75" i="13" s="1"/>
  <c r="AB75" i="13" s="1"/>
  <c r="M75" i="13"/>
  <c r="K75" i="13"/>
  <c r="J75" i="13"/>
  <c r="I75" i="13"/>
  <c r="G75" i="13"/>
  <c r="Y74" i="13"/>
  <c r="Z74" i="13" s="1"/>
  <c r="X74" i="13"/>
  <c r="V74" i="13"/>
  <c r="U74" i="13"/>
  <c r="M74" i="13"/>
  <c r="K74" i="13"/>
  <c r="L78" i="13" s="1"/>
  <c r="J74" i="13"/>
  <c r="I74" i="13"/>
  <c r="G74" i="13"/>
  <c r="X73" i="13"/>
  <c r="Y73" i="13" s="1"/>
  <c r="Z73" i="13" s="1"/>
  <c r="U73" i="13"/>
  <c r="V73" i="13" s="1"/>
  <c r="M73" i="13"/>
  <c r="K73" i="13"/>
  <c r="L77" i="13" s="1"/>
  <c r="J73" i="13"/>
  <c r="I73" i="13"/>
  <c r="G73" i="13"/>
  <c r="AA72" i="13"/>
  <c r="AB72" i="13" s="1"/>
  <c r="Y72" i="13"/>
  <c r="Z72" i="13" s="1"/>
  <c r="X72" i="13"/>
  <c r="V72" i="13"/>
  <c r="U72" i="13"/>
  <c r="M72" i="13"/>
  <c r="K72" i="13"/>
  <c r="L76" i="13" s="1"/>
  <c r="J72" i="13"/>
  <c r="I72" i="13"/>
  <c r="G72" i="13"/>
  <c r="X71" i="13"/>
  <c r="Y71" i="13" s="1"/>
  <c r="Z71" i="13" s="1"/>
  <c r="U71" i="13"/>
  <c r="V71" i="13" s="1"/>
  <c r="AA71" i="13" s="1"/>
  <c r="AB71" i="13" s="1"/>
  <c r="M71" i="13"/>
  <c r="K71" i="13"/>
  <c r="L75" i="13" s="1"/>
  <c r="J71" i="13"/>
  <c r="I71" i="13"/>
  <c r="G71" i="13"/>
  <c r="Y70" i="13"/>
  <c r="Z70" i="13" s="1"/>
  <c r="X70" i="13"/>
  <c r="U70" i="13"/>
  <c r="V70" i="13" s="1"/>
  <c r="M70" i="13"/>
  <c r="K70" i="13"/>
  <c r="J70" i="13"/>
  <c r="I70" i="13"/>
  <c r="G70" i="13"/>
  <c r="X69" i="13"/>
  <c r="Y69" i="13" s="1"/>
  <c r="Z69" i="13" s="1"/>
  <c r="V69" i="13"/>
  <c r="U69" i="13"/>
  <c r="M69" i="13"/>
  <c r="K69" i="13"/>
  <c r="J69" i="13"/>
  <c r="I69" i="13"/>
  <c r="G69" i="13"/>
  <c r="X68" i="13"/>
  <c r="Y68" i="13" s="1"/>
  <c r="Z68" i="13" s="1"/>
  <c r="U68" i="13"/>
  <c r="V68" i="13" s="1"/>
  <c r="AA68" i="13" s="1"/>
  <c r="AB68" i="13" s="1"/>
  <c r="M68" i="13"/>
  <c r="K68" i="13"/>
  <c r="J68" i="13"/>
  <c r="I68" i="13"/>
  <c r="G68" i="13"/>
  <c r="Y67" i="13"/>
  <c r="Z67" i="13" s="1"/>
  <c r="X67" i="13"/>
  <c r="V67" i="13"/>
  <c r="U67" i="13"/>
  <c r="M67" i="13"/>
  <c r="L67" i="13"/>
  <c r="K67" i="13"/>
  <c r="J67" i="13"/>
  <c r="I67" i="13"/>
  <c r="G67" i="13"/>
  <c r="X66" i="13"/>
  <c r="Y66" i="13" s="1"/>
  <c r="Z66" i="13" s="1"/>
  <c r="V66" i="13"/>
  <c r="AA66" i="13" s="1"/>
  <c r="AB66" i="13" s="1"/>
  <c r="U66" i="13"/>
  <c r="M66" i="13"/>
  <c r="K66" i="13"/>
  <c r="J66" i="13"/>
  <c r="I66" i="13"/>
  <c r="G66" i="13"/>
  <c r="Y65" i="13"/>
  <c r="Z65" i="13" s="1"/>
  <c r="X65" i="13"/>
  <c r="U65" i="13"/>
  <c r="V65" i="13" s="1"/>
  <c r="M65" i="13"/>
  <c r="K65" i="13"/>
  <c r="J65" i="13"/>
  <c r="I65" i="13"/>
  <c r="G65" i="13"/>
  <c r="Z64" i="13"/>
  <c r="Y64" i="13"/>
  <c r="X64" i="13"/>
  <c r="V64" i="13"/>
  <c r="U64" i="13"/>
  <c r="M64" i="13"/>
  <c r="K64" i="13"/>
  <c r="L68" i="13" s="1"/>
  <c r="J64" i="13"/>
  <c r="I64" i="13"/>
  <c r="G64" i="13"/>
  <c r="X63" i="13"/>
  <c r="Y63" i="13" s="1"/>
  <c r="Z63" i="13" s="1"/>
  <c r="AA63" i="13" s="1"/>
  <c r="AB63" i="13" s="1"/>
  <c r="U63" i="13"/>
  <c r="V63" i="13" s="1"/>
  <c r="M63" i="13"/>
  <c r="K63" i="13"/>
  <c r="J63" i="13"/>
  <c r="I63" i="13"/>
  <c r="G63" i="13"/>
  <c r="Y62" i="13"/>
  <c r="Z62" i="13" s="1"/>
  <c r="X62" i="13"/>
  <c r="V62" i="13"/>
  <c r="U62" i="13"/>
  <c r="M62" i="13"/>
  <c r="K62" i="13"/>
  <c r="L66" i="13" s="1"/>
  <c r="J62" i="13"/>
  <c r="I62" i="13"/>
  <c r="G62" i="13"/>
  <c r="Z61" i="13"/>
  <c r="X61" i="13"/>
  <c r="Y61" i="13" s="1"/>
  <c r="U61" i="13"/>
  <c r="V61" i="13" s="1"/>
  <c r="M61" i="13"/>
  <c r="K61" i="13"/>
  <c r="L65" i="13" s="1"/>
  <c r="J61" i="13"/>
  <c r="I61" i="13"/>
  <c r="G61" i="13"/>
  <c r="Y60" i="13"/>
  <c r="Z60" i="13" s="1"/>
  <c r="AA60" i="13" s="1"/>
  <c r="AB60" i="13" s="1"/>
  <c r="X60" i="13"/>
  <c r="V60" i="13"/>
  <c r="U60" i="13"/>
  <c r="M60" i="13"/>
  <c r="K60" i="13"/>
  <c r="L64" i="13" s="1"/>
  <c r="J60" i="13"/>
  <c r="I60" i="13"/>
  <c r="G60" i="13"/>
  <c r="X59" i="13"/>
  <c r="Y59" i="13" s="1"/>
  <c r="Z59" i="13" s="1"/>
  <c r="U59" i="13"/>
  <c r="V59" i="13" s="1"/>
  <c r="M59" i="13"/>
  <c r="K59" i="13"/>
  <c r="L63" i="13" s="1"/>
  <c r="J59" i="13"/>
  <c r="I59" i="13"/>
  <c r="G59" i="13"/>
  <c r="Y58" i="13"/>
  <c r="Z58" i="13" s="1"/>
  <c r="X58" i="13"/>
  <c r="U58" i="13"/>
  <c r="V58" i="13" s="1"/>
  <c r="M58" i="13"/>
  <c r="L58" i="13"/>
  <c r="K58" i="13"/>
  <c r="L62" i="13" s="1"/>
  <c r="J58" i="13"/>
  <c r="I58" i="13"/>
  <c r="G58" i="13"/>
  <c r="X57" i="13"/>
  <c r="Y57" i="13" s="1"/>
  <c r="Z57" i="13" s="1"/>
  <c r="V57" i="13"/>
  <c r="AA57" i="13" s="1"/>
  <c r="AB57" i="13" s="1"/>
  <c r="U57" i="13"/>
  <c r="M57" i="13"/>
  <c r="K57" i="13"/>
  <c r="L61" i="13" s="1"/>
  <c r="J57" i="13"/>
  <c r="I57" i="13"/>
  <c r="G57" i="13"/>
  <c r="X56" i="13"/>
  <c r="Y56" i="13" s="1"/>
  <c r="Z56" i="13" s="1"/>
  <c r="U56" i="13"/>
  <c r="V56" i="13" s="1"/>
  <c r="M56" i="13"/>
  <c r="K56" i="13"/>
  <c r="J56" i="13"/>
  <c r="I56" i="13"/>
  <c r="G56" i="13"/>
  <c r="Y55" i="13"/>
  <c r="Z55" i="13" s="1"/>
  <c r="X55" i="13"/>
  <c r="V55" i="13"/>
  <c r="U55" i="13"/>
  <c r="M55" i="13"/>
  <c r="L55" i="13"/>
  <c r="K55" i="13"/>
  <c r="J55" i="13"/>
  <c r="I55" i="13"/>
  <c r="G55" i="13"/>
  <c r="X54" i="13"/>
  <c r="Y54" i="13" s="1"/>
  <c r="Z54" i="13" s="1"/>
  <c r="V54" i="13"/>
  <c r="U54" i="13"/>
  <c r="M54" i="13"/>
  <c r="K54" i="13"/>
  <c r="L57" i="13" s="1"/>
  <c r="J54" i="13"/>
  <c r="I54" i="13"/>
  <c r="G54" i="13"/>
  <c r="Y53" i="13"/>
  <c r="Z53" i="13" s="1"/>
  <c r="X53" i="13"/>
  <c r="U53" i="13"/>
  <c r="V53" i="13" s="1"/>
  <c r="AA53" i="13" s="1"/>
  <c r="AB53" i="13" s="1"/>
  <c r="M53" i="13"/>
  <c r="K53" i="13"/>
  <c r="J53" i="13"/>
  <c r="I53" i="13"/>
  <c r="G53" i="13"/>
  <c r="Z52" i="13"/>
  <c r="Y52" i="13"/>
  <c r="X52" i="13"/>
  <c r="V52" i="13"/>
  <c r="AA52" i="13" s="1"/>
  <c r="AB52" i="13" s="1"/>
  <c r="U52" i="13"/>
  <c r="M52" i="13"/>
  <c r="K52" i="13"/>
  <c r="L56" i="13" s="1"/>
  <c r="J52" i="13"/>
  <c r="I52" i="13"/>
  <c r="G52" i="13"/>
  <c r="X51" i="13"/>
  <c r="Y51" i="13" s="1"/>
  <c r="Z51" i="13" s="1"/>
  <c r="AA51" i="13" s="1"/>
  <c r="AB51" i="13" s="1"/>
  <c r="U51" i="13"/>
  <c r="V51" i="13" s="1"/>
  <c r="M51" i="13"/>
  <c r="K51" i="13"/>
  <c r="J51" i="13"/>
  <c r="I51" i="13"/>
  <c r="G51" i="13"/>
  <c r="Y50" i="13"/>
  <c r="Z50" i="13" s="1"/>
  <c r="X50" i="13"/>
  <c r="V50" i="13"/>
  <c r="U50" i="13"/>
  <c r="M50" i="13"/>
  <c r="K50" i="13"/>
  <c r="L54" i="13" s="1"/>
  <c r="J50" i="13"/>
  <c r="I50" i="13"/>
  <c r="G50" i="13"/>
  <c r="X49" i="13"/>
  <c r="Y49" i="13" s="1"/>
  <c r="Z49" i="13" s="1"/>
  <c r="U49" i="13"/>
  <c r="V49" i="13" s="1"/>
  <c r="M49" i="13"/>
  <c r="K49" i="13"/>
  <c r="L53" i="13" s="1"/>
  <c r="J49" i="13"/>
  <c r="I49" i="13"/>
  <c r="G49" i="13"/>
  <c r="Y48" i="13"/>
  <c r="Z48" i="13" s="1"/>
  <c r="AA48" i="13" s="1"/>
  <c r="AB48" i="13" s="1"/>
  <c r="X48" i="13"/>
  <c r="V48" i="13"/>
  <c r="U48" i="13"/>
  <c r="M48" i="13"/>
  <c r="K48" i="13"/>
  <c r="L52" i="13" s="1"/>
  <c r="J48" i="13"/>
  <c r="I48" i="13"/>
  <c r="G48" i="13"/>
  <c r="X47" i="13"/>
  <c r="Y47" i="13" s="1"/>
  <c r="Z47" i="13" s="1"/>
  <c r="U47" i="13"/>
  <c r="V47" i="13" s="1"/>
  <c r="M47" i="13"/>
  <c r="K47" i="13"/>
  <c r="L51" i="13" s="1"/>
  <c r="J47" i="13"/>
  <c r="I47" i="13"/>
  <c r="G47" i="13"/>
  <c r="Y46" i="13"/>
  <c r="Z46" i="13" s="1"/>
  <c r="X46" i="13"/>
  <c r="U46" i="13"/>
  <c r="V46" i="13" s="1"/>
  <c r="AA46" i="13" s="1"/>
  <c r="AB46" i="13" s="1"/>
  <c r="M46" i="13"/>
  <c r="L46" i="13"/>
  <c r="K46" i="13"/>
  <c r="L50" i="13" s="1"/>
  <c r="J46" i="13"/>
  <c r="I46" i="13"/>
  <c r="G46" i="13"/>
  <c r="X45" i="13"/>
  <c r="Y45" i="13" s="1"/>
  <c r="Z45" i="13" s="1"/>
  <c r="V45" i="13"/>
  <c r="U45" i="13"/>
  <c r="M45" i="13"/>
  <c r="K45" i="13"/>
  <c r="J45" i="13"/>
  <c r="I45" i="13"/>
  <c r="G45" i="13"/>
  <c r="X44" i="13"/>
  <c r="Y44" i="13" s="1"/>
  <c r="Z44" i="13" s="1"/>
  <c r="U44" i="13"/>
  <c r="V44" i="13" s="1"/>
  <c r="M44" i="13"/>
  <c r="K44" i="13"/>
  <c r="J44" i="13"/>
  <c r="I44" i="13"/>
  <c r="G44" i="13"/>
  <c r="Y43" i="13"/>
  <c r="Z43" i="13" s="1"/>
  <c r="X43" i="13"/>
  <c r="V43" i="13"/>
  <c r="AA43" i="13" s="1"/>
  <c r="AB43" i="13" s="1"/>
  <c r="U43" i="13"/>
  <c r="M43" i="13"/>
  <c r="L43" i="13"/>
  <c r="K43" i="13"/>
  <c r="J43" i="13"/>
  <c r="I43" i="13"/>
  <c r="G43" i="13"/>
  <c r="X42" i="13"/>
  <c r="Y42" i="13" s="1"/>
  <c r="Z42" i="13" s="1"/>
  <c r="V42" i="13"/>
  <c r="AA42" i="13" s="1"/>
  <c r="AB42" i="13" s="1"/>
  <c r="U42" i="13"/>
  <c r="M42" i="13"/>
  <c r="K42" i="13"/>
  <c r="L45" i="13" s="1"/>
  <c r="J42" i="13"/>
  <c r="I42" i="13"/>
  <c r="G42" i="13"/>
  <c r="Y41" i="13"/>
  <c r="Z41" i="13" s="1"/>
  <c r="X41" i="13"/>
  <c r="U41" i="13"/>
  <c r="V41" i="13" s="1"/>
  <c r="M41" i="13"/>
  <c r="K41" i="13"/>
  <c r="J41" i="13"/>
  <c r="I41" i="13"/>
  <c r="G41" i="13"/>
  <c r="Z40" i="13"/>
  <c r="Y40" i="13"/>
  <c r="X40" i="13"/>
  <c r="V40" i="13"/>
  <c r="AA40" i="13" s="1"/>
  <c r="AB40" i="13" s="1"/>
  <c r="U40" i="13"/>
  <c r="M40" i="13"/>
  <c r="K40" i="13"/>
  <c r="L44" i="13" s="1"/>
  <c r="J40" i="13"/>
  <c r="Y39" i="13"/>
  <c r="Z39" i="13" s="1"/>
  <c r="X39" i="13"/>
  <c r="U39" i="13"/>
  <c r="V39" i="13" s="1"/>
  <c r="AA39" i="13" s="1"/>
  <c r="AB39" i="13" s="1"/>
  <c r="M39" i="13"/>
  <c r="K39" i="13"/>
  <c r="J39" i="13"/>
  <c r="H39" i="13"/>
  <c r="F39" i="13"/>
  <c r="Z38" i="13"/>
  <c r="Y38" i="13"/>
  <c r="X38" i="13"/>
  <c r="V38" i="13"/>
  <c r="AA38" i="13" s="1"/>
  <c r="AB38" i="13" s="1"/>
  <c r="U38" i="13"/>
  <c r="M38" i="13"/>
  <c r="K38" i="13"/>
  <c r="L42" i="13" s="1"/>
  <c r="J38" i="13"/>
  <c r="H38" i="13"/>
  <c r="F38" i="13"/>
  <c r="X37" i="13"/>
  <c r="Y37" i="13" s="1"/>
  <c r="Z37" i="13" s="1"/>
  <c r="AA37" i="13" s="1"/>
  <c r="AB37" i="13" s="1"/>
  <c r="U37" i="13"/>
  <c r="V37" i="13" s="1"/>
  <c r="M37" i="13"/>
  <c r="K37" i="13"/>
  <c r="J37" i="13"/>
  <c r="H37" i="13"/>
  <c r="F37" i="13"/>
  <c r="Y36" i="13"/>
  <c r="Z36" i="13" s="1"/>
  <c r="X36" i="13"/>
  <c r="V36" i="13"/>
  <c r="U36" i="13"/>
  <c r="M36" i="13"/>
  <c r="K36" i="13"/>
  <c r="L40" i="13" s="1"/>
  <c r="J36" i="13"/>
  <c r="H36" i="13"/>
  <c r="F36" i="13"/>
  <c r="X35" i="13"/>
  <c r="Y35" i="13" s="1"/>
  <c r="Z35" i="13" s="1"/>
  <c r="U35" i="13"/>
  <c r="V35" i="13" s="1"/>
  <c r="M35" i="13"/>
  <c r="K35" i="13"/>
  <c r="L39" i="13" s="1"/>
  <c r="J35" i="13"/>
  <c r="H35" i="13"/>
  <c r="F35" i="13"/>
  <c r="Y34" i="13"/>
  <c r="Z34" i="13" s="1"/>
  <c r="AA34" i="13" s="1"/>
  <c r="AB34" i="13" s="1"/>
  <c r="X34" i="13"/>
  <c r="V34" i="13"/>
  <c r="U34" i="13"/>
  <c r="M34" i="13"/>
  <c r="K34" i="13"/>
  <c r="L38" i="13" s="1"/>
  <c r="J34" i="13"/>
  <c r="H34" i="13"/>
  <c r="F34" i="13"/>
  <c r="X33" i="13"/>
  <c r="Y33" i="13" s="1"/>
  <c r="Z33" i="13" s="1"/>
  <c r="U33" i="13"/>
  <c r="V33" i="13" s="1"/>
  <c r="M33" i="13"/>
  <c r="K33" i="13"/>
  <c r="L37" i="13" s="1"/>
  <c r="J33" i="13"/>
  <c r="H33" i="13"/>
  <c r="F33" i="13"/>
  <c r="Y32" i="13"/>
  <c r="Z32" i="13" s="1"/>
  <c r="X32" i="13"/>
  <c r="U32" i="13"/>
  <c r="V32" i="13" s="1"/>
  <c r="AA32" i="13" s="1"/>
  <c r="AB32" i="13" s="1"/>
  <c r="M32" i="13"/>
  <c r="L32" i="13"/>
  <c r="K32" i="13"/>
  <c r="L36" i="13" s="1"/>
  <c r="J32" i="13"/>
  <c r="H32" i="13"/>
  <c r="F32" i="13"/>
  <c r="X31" i="13"/>
  <c r="Y31" i="13" s="1"/>
  <c r="Z31" i="13" s="1"/>
  <c r="V31" i="13"/>
  <c r="U31" i="13"/>
  <c r="M31" i="13"/>
  <c r="K31" i="13"/>
  <c r="J31" i="13"/>
  <c r="H31" i="13"/>
  <c r="F31" i="13"/>
  <c r="X30" i="13"/>
  <c r="Y30" i="13" s="1"/>
  <c r="Z30" i="13" s="1"/>
  <c r="U30" i="13"/>
  <c r="V30" i="13" s="1"/>
  <c r="M30" i="13"/>
  <c r="K30" i="13"/>
  <c r="J30" i="13"/>
  <c r="H30" i="13"/>
  <c r="F30" i="13"/>
  <c r="Y29" i="13"/>
  <c r="Z29" i="13" s="1"/>
  <c r="X29" i="13"/>
  <c r="V29" i="13"/>
  <c r="AA29" i="13" s="1"/>
  <c r="AB29" i="13" s="1"/>
  <c r="U29" i="13"/>
  <c r="M29" i="13"/>
  <c r="L29" i="13"/>
  <c r="K29" i="13"/>
  <c r="J29" i="13"/>
  <c r="H29" i="13"/>
  <c r="F29" i="13"/>
  <c r="X28" i="13"/>
  <c r="Y28" i="13" s="1"/>
  <c r="Z28" i="13" s="1"/>
  <c r="V28" i="13"/>
  <c r="AA28" i="13" s="1"/>
  <c r="AB28" i="13" s="1"/>
  <c r="U28" i="13"/>
  <c r="M28" i="13"/>
  <c r="K28" i="13"/>
  <c r="L31" i="13" s="1"/>
  <c r="J28" i="13"/>
  <c r="H28" i="13"/>
  <c r="F28" i="13"/>
  <c r="Y27" i="13"/>
  <c r="Z27" i="13" s="1"/>
  <c r="X27" i="13"/>
  <c r="U27" i="13"/>
  <c r="V27" i="13" s="1"/>
  <c r="M27" i="13"/>
  <c r="K27" i="13"/>
  <c r="J27" i="13"/>
  <c r="H27" i="13"/>
  <c r="F27" i="13"/>
  <c r="Z26" i="13"/>
  <c r="Y26" i="13"/>
  <c r="X26" i="13"/>
  <c r="V26" i="13"/>
  <c r="AA26" i="13" s="1"/>
  <c r="AB26" i="13" s="1"/>
  <c r="U26" i="13"/>
  <c r="M26" i="13"/>
  <c r="K26" i="13"/>
  <c r="L30" i="13" s="1"/>
  <c r="J26" i="13"/>
  <c r="H26" i="13"/>
  <c r="F26" i="13"/>
  <c r="X25" i="13"/>
  <c r="Y25" i="13" s="1"/>
  <c r="Z25" i="13" s="1"/>
  <c r="U25" i="13"/>
  <c r="V25" i="13" s="1"/>
  <c r="AA25" i="13" s="1"/>
  <c r="AB25" i="13" s="1"/>
  <c r="M25" i="13"/>
  <c r="K25" i="13"/>
  <c r="J25" i="13"/>
  <c r="H25" i="13"/>
  <c r="F25" i="13"/>
  <c r="AB24" i="13"/>
  <c r="Y24" i="13"/>
  <c r="Z24" i="13" s="1"/>
  <c r="X24" i="13"/>
  <c r="V24" i="13"/>
  <c r="AA24" i="13" s="1"/>
  <c r="U24" i="13"/>
  <c r="M24" i="13"/>
  <c r="K24" i="13"/>
  <c r="L28" i="13" s="1"/>
  <c r="J24" i="13"/>
  <c r="H24" i="13"/>
  <c r="F24" i="13"/>
  <c r="X23" i="13"/>
  <c r="Y23" i="13" s="1"/>
  <c r="Z23" i="13" s="1"/>
  <c r="U23" i="13"/>
  <c r="V23" i="13" s="1"/>
  <c r="AA23" i="13" s="1"/>
  <c r="AB23" i="13" s="1"/>
  <c r="M23" i="13"/>
  <c r="K23" i="13"/>
  <c r="L27" i="13" s="1"/>
  <c r="J23" i="13"/>
  <c r="H23" i="13"/>
  <c r="F23" i="13"/>
  <c r="AA22" i="13"/>
  <c r="AB22" i="13" s="1"/>
  <c r="Y22" i="13"/>
  <c r="Z22" i="13" s="1"/>
  <c r="X22" i="13"/>
  <c r="V22" i="13"/>
  <c r="U22" i="13"/>
  <c r="M22" i="13"/>
  <c r="K22" i="13"/>
  <c r="J22" i="13"/>
  <c r="H22" i="13"/>
  <c r="F22" i="13"/>
  <c r="Y21" i="13"/>
  <c r="Z21" i="13" s="1"/>
  <c r="X21" i="13"/>
  <c r="U21" i="13"/>
  <c r="V21" i="13" s="1"/>
  <c r="AA21" i="13" s="1"/>
  <c r="AB21" i="13" s="1"/>
  <c r="M21" i="13"/>
  <c r="L21" i="13"/>
  <c r="K21" i="13"/>
  <c r="J21" i="13"/>
  <c r="H21" i="13"/>
  <c r="F21" i="13"/>
  <c r="X20" i="13"/>
  <c r="Y20" i="13" s="1"/>
  <c r="Z20" i="13" s="1"/>
  <c r="V20" i="13"/>
  <c r="AA20" i="13" s="1"/>
  <c r="AB20" i="13" s="1"/>
  <c r="U20" i="13"/>
  <c r="M20" i="13"/>
  <c r="K20" i="13"/>
  <c r="L24" i="13" s="1"/>
  <c r="J20" i="13"/>
  <c r="H20" i="13"/>
  <c r="F20" i="13"/>
  <c r="Y19" i="13"/>
  <c r="Z19" i="13" s="1"/>
  <c r="X19" i="13"/>
  <c r="V19" i="13"/>
  <c r="U19" i="13"/>
  <c r="M19" i="13"/>
  <c r="K19" i="13"/>
  <c r="J19" i="13"/>
  <c r="H19" i="13"/>
  <c r="F19" i="13"/>
  <c r="Y18" i="13"/>
  <c r="Z18" i="13" s="1"/>
  <c r="X18" i="13"/>
  <c r="U18" i="13"/>
  <c r="V18" i="13" s="1"/>
  <c r="O18" i="13"/>
  <c r="M18" i="13"/>
  <c r="K18" i="13"/>
  <c r="J18" i="13"/>
  <c r="H18" i="13"/>
  <c r="F18" i="13"/>
  <c r="X17" i="13"/>
  <c r="Y17" i="13" s="1"/>
  <c r="Z17" i="13" s="1"/>
  <c r="AA17" i="13" s="1"/>
  <c r="AB17" i="13" s="1"/>
  <c r="U17" i="13"/>
  <c r="V17" i="13" s="1"/>
  <c r="Q17" i="13"/>
  <c r="M17" i="13"/>
  <c r="L17" i="13"/>
  <c r="K17" i="13"/>
  <c r="J17" i="13"/>
  <c r="H17" i="13"/>
  <c r="F17" i="13"/>
  <c r="X16" i="13"/>
  <c r="Y16" i="13" s="1"/>
  <c r="Z16" i="13" s="1"/>
  <c r="V16" i="13"/>
  <c r="U16" i="13"/>
  <c r="R16" i="13"/>
  <c r="Q16" i="13"/>
  <c r="O16" i="13"/>
  <c r="M16" i="13"/>
  <c r="L16" i="13"/>
  <c r="K16" i="13"/>
  <c r="J16" i="13"/>
  <c r="H16" i="13"/>
  <c r="F16" i="13"/>
  <c r="Y15" i="13"/>
  <c r="Z15" i="13" s="1"/>
  <c r="X15" i="13"/>
  <c r="V15" i="13"/>
  <c r="AA15" i="13" s="1"/>
  <c r="AB15" i="13" s="1"/>
  <c r="U15" i="13"/>
  <c r="R15" i="13"/>
  <c r="Q15" i="13"/>
  <c r="O15" i="13"/>
  <c r="M15" i="13"/>
  <c r="K15" i="13"/>
  <c r="J15" i="13"/>
  <c r="H15" i="13"/>
  <c r="F15" i="13"/>
  <c r="Y14" i="13"/>
  <c r="Z14" i="13" s="1"/>
  <c r="X14" i="13"/>
  <c r="U14" i="13"/>
  <c r="V14" i="13" s="1"/>
  <c r="AA14" i="13" s="1"/>
  <c r="AB14" i="13" s="1"/>
  <c r="Q14" i="13"/>
  <c r="M14" i="13"/>
  <c r="L14" i="13"/>
  <c r="K14" i="13"/>
  <c r="J14" i="13"/>
  <c r="H14" i="13"/>
  <c r="F14" i="13"/>
  <c r="X13" i="13"/>
  <c r="Y13" i="13" s="1"/>
  <c r="Z13" i="13" s="1"/>
  <c r="AA13" i="13" s="1"/>
  <c r="AB13" i="13" s="1"/>
  <c r="U13" i="13"/>
  <c r="V13" i="13" s="1"/>
  <c r="R13" i="13"/>
  <c r="M13" i="13"/>
  <c r="L13" i="13"/>
  <c r="K13" i="13"/>
  <c r="J13" i="13"/>
  <c r="H13" i="13"/>
  <c r="F13" i="13"/>
  <c r="X12" i="13"/>
  <c r="Y12" i="13" s="1"/>
  <c r="Z12" i="13" s="1"/>
  <c r="V12" i="13"/>
  <c r="AA12" i="13" s="1"/>
  <c r="AB12" i="13" s="1"/>
  <c r="U12" i="13"/>
  <c r="Q12" i="13"/>
  <c r="R21" i="13" s="1"/>
  <c r="S21" i="13" s="1"/>
  <c r="Q21" i="13" s="1"/>
  <c r="M12" i="13"/>
  <c r="K12" i="13"/>
  <c r="J12" i="13"/>
  <c r="H12" i="13"/>
  <c r="F12" i="13"/>
  <c r="Z11" i="13"/>
  <c r="Y11" i="13"/>
  <c r="X11" i="13"/>
  <c r="V11" i="13"/>
  <c r="U11" i="13"/>
  <c r="Q11" i="13"/>
  <c r="M11" i="13"/>
  <c r="K11" i="13"/>
  <c r="J11" i="13"/>
  <c r="H11" i="13"/>
  <c r="F11" i="13"/>
  <c r="Y10" i="13"/>
  <c r="Z10" i="13" s="1"/>
  <c r="X10" i="13"/>
  <c r="V10" i="13"/>
  <c r="U10" i="13"/>
  <c r="M10" i="13"/>
  <c r="K10" i="13"/>
  <c r="J10" i="13"/>
  <c r="H10" i="13"/>
  <c r="F10" i="13"/>
  <c r="X9" i="13"/>
  <c r="Y9" i="13" s="1"/>
  <c r="Z9" i="13" s="1"/>
  <c r="U9" i="13"/>
  <c r="V9" i="13" s="1"/>
  <c r="M9" i="13"/>
  <c r="K9" i="13"/>
  <c r="L12" i="13" s="1"/>
  <c r="J9" i="13"/>
  <c r="H9" i="13"/>
  <c r="F9" i="13"/>
  <c r="Y8" i="13"/>
  <c r="Z8" i="13" s="1"/>
  <c r="X8" i="13"/>
  <c r="V8" i="13"/>
  <c r="AA8" i="13" s="1"/>
  <c r="AB8" i="13" s="1"/>
  <c r="U8" i="13"/>
  <c r="M8" i="13"/>
  <c r="K8" i="13"/>
  <c r="J8" i="13"/>
  <c r="H8" i="13"/>
  <c r="F8" i="13"/>
  <c r="X7" i="13"/>
  <c r="Y7" i="13" s="1"/>
  <c r="Z7" i="13" s="1"/>
  <c r="U7" i="13"/>
  <c r="V7" i="13" s="1"/>
  <c r="AA7" i="13" s="1"/>
  <c r="AB7" i="13" s="1"/>
  <c r="M7" i="13"/>
  <c r="K7" i="13"/>
  <c r="J7" i="13"/>
  <c r="H7" i="13"/>
  <c r="F7" i="13"/>
  <c r="Y6" i="13"/>
  <c r="Z6" i="13" s="1"/>
  <c r="X6" i="13"/>
  <c r="U6" i="13"/>
  <c r="V6" i="13" s="1"/>
  <c r="Q6" i="13"/>
  <c r="M6" i="13"/>
  <c r="K6" i="13"/>
  <c r="J6" i="13"/>
  <c r="H6" i="13"/>
  <c r="F6" i="13"/>
  <c r="Z5" i="13"/>
  <c r="X5" i="13"/>
  <c r="Y5" i="13" s="1"/>
  <c r="V5" i="13"/>
  <c r="U5" i="13"/>
  <c r="Q5" i="13"/>
  <c r="M5" i="13"/>
  <c r="K5" i="13"/>
  <c r="J5" i="13"/>
  <c r="H5" i="13"/>
  <c r="F5" i="13"/>
  <c r="X4" i="13"/>
  <c r="Y4" i="13" s="1"/>
  <c r="Z4" i="13" s="1"/>
  <c r="U4" i="13"/>
  <c r="V4" i="13" s="1"/>
  <c r="Q4" i="13"/>
  <c r="O4" i="13"/>
  <c r="M4" i="13"/>
  <c r="K4" i="13"/>
  <c r="J4" i="13"/>
  <c r="H4" i="13"/>
  <c r="F4" i="13"/>
  <c r="X3" i="13"/>
  <c r="Y3" i="13" s="1"/>
  <c r="Z3" i="13" s="1"/>
  <c r="V3" i="13"/>
  <c r="AA3" i="13" s="1"/>
  <c r="AB3" i="13" s="1"/>
  <c r="U3" i="13"/>
  <c r="Q3" i="13"/>
  <c r="O3" i="13"/>
  <c r="M3" i="13"/>
  <c r="K3" i="13"/>
  <c r="J3" i="13"/>
  <c r="H3" i="13"/>
  <c r="F3" i="13"/>
  <c r="Z2" i="13"/>
  <c r="Y2" i="13"/>
  <c r="X2" i="13"/>
  <c r="V2" i="13"/>
  <c r="AA2" i="13" s="1"/>
  <c r="AB2" i="13" s="1"/>
  <c r="U2" i="13"/>
  <c r="Q2" i="13"/>
  <c r="M2" i="13"/>
  <c r="H2" i="13"/>
  <c r="F2" i="13"/>
  <c r="Q1" i="13"/>
  <c r="Z150" i="12"/>
  <c r="Y150" i="12"/>
  <c r="X150" i="12"/>
  <c r="V150" i="12"/>
  <c r="U150" i="12"/>
  <c r="M150" i="12"/>
  <c r="K150" i="12"/>
  <c r="J150" i="12"/>
  <c r="I150" i="12"/>
  <c r="G150" i="12"/>
  <c r="X149" i="12"/>
  <c r="Y149" i="12" s="1"/>
  <c r="Z149" i="12" s="1"/>
  <c r="AA149" i="12" s="1"/>
  <c r="AB149" i="12" s="1"/>
  <c r="U149" i="12"/>
  <c r="V149" i="12" s="1"/>
  <c r="M149" i="12"/>
  <c r="K149" i="12"/>
  <c r="J149" i="12"/>
  <c r="I149" i="12"/>
  <c r="G149" i="12"/>
  <c r="Y148" i="12"/>
  <c r="Z148" i="12" s="1"/>
  <c r="X148" i="12"/>
  <c r="V148" i="12"/>
  <c r="U148" i="12"/>
  <c r="M148" i="12"/>
  <c r="K148" i="12"/>
  <c r="J148" i="12"/>
  <c r="I148" i="12"/>
  <c r="G148" i="12"/>
  <c r="X147" i="12"/>
  <c r="Y147" i="12" s="1"/>
  <c r="Z147" i="12" s="1"/>
  <c r="U147" i="12"/>
  <c r="V147" i="12" s="1"/>
  <c r="M147" i="12"/>
  <c r="K147" i="12"/>
  <c r="J147" i="12"/>
  <c r="I147" i="12"/>
  <c r="G147" i="12"/>
  <c r="Y146" i="12"/>
  <c r="Z146" i="12" s="1"/>
  <c r="X146" i="12"/>
  <c r="V146" i="12"/>
  <c r="AA146" i="12" s="1"/>
  <c r="AB146" i="12" s="1"/>
  <c r="U146" i="12"/>
  <c r="M146" i="12"/>
  <c r="L146" i="12"/>
  <c r="K146" i="12"/>
  <c r="J146" i="12"/>
  <c r="I146" i="12"/>
  <c r="G146" i="12"/>
  <c r="X145" i="12"/>
  <c r="Y145" i="12" s="1"/>
  <c r="Z145" i="12" s="1"/>
  <c r="U145" i="12"/>
  <c r="V145" i="12" s="1"/>
  <c r="AA145" i="12" s="1"/>
  <c r="AB145" i="12" s="1"/>
  <c r="M145" i="12"/>
  <c r="K145" i="12"/>
  <c r="L149" i="12" s="1"/>
  <c r="J145" i="12"/>
  <c r="I145" i="12"/>
  <c r="G145" i="12"/>
  <c r="Y144" i="12"/>
  <c r="Z144" i="12" s="1"/>
  <c r="X144" i="12"/>
  <c r="U144" i="12"/>
  <c r="V144" i="12" s="1"/>
  <c r="M144" i="12"/>
  <c r="K144" i="12"/>
  <c r="J144" i="12"/>
  <c r="I144" i="12"/>
  <c r="G144" i="12"/>
  <c r="X143" i="12"/>
  <c r="Y143" i="12" s="1"/>
  <c r="Z143" i="12" s="1"/>
  <c r="V143" i="12"/>
  <c r="AA143" i="12" s="1"/>
  <c r="AB143" i="12" s="1"/>
  <c r="U143" i="12"/>
  <c r="M143" i="12"/>
  <c r="K143" i="12"/>
  <c r="J143" i="12"/>
  <c r="I143" i="12"/>
  <c r="G143" i="12"/>
  <c r="X142" i="12"/>
  <c r="Y142" i="12" s="1"/>
  <c r="Z142" i="12" s="1"/>
  <c r="U142" i="12"/>
  <c r="V142" i="12" s="1"/>
  <c r="AA142" i="12" s="1"/>
  <c r="AB142" i="12" s="1"/>
  <c r="M142" i="12"/>
  <c r="K142" i="12"/>
  <c r="J142" i="12"/>
  <c r="I142" i="12"/>
  <c r="G142" i="12"/>
  <c r="Y141" i="12"/>
  <c r="Z141" i="12" s="1"/>
  <c r="X141" i="12"/>
  <c r="V141" i="12"/>
  <c r="U141" i="12"/>
  <c r="M141" i="12"/>
  <c r="L141" i="12"/>
  <c r="K141" i="12"/>
  <c r="J141" i="12"/>
  <c r="I141" i="12"/>
  <c r="G141" i="12"/>
  <c r="Z140" i="12"/>
  <c r="X140" i="12"/>
  <c r="Y140" i="12" s="1"/>
  <c r="V140" i="12"/>
  <c r="AA140" i="12" s="1"/>
  <c r="AB140" i="12" s="1"/>
  <c r="U140" i="12"/>
  <c r="M140" i="12"/>
  <c r="K140" i="12"/>
  <c r="J140" i="12"/>
  <c r="I140" i="12"/>
  <c r="G140" i="12"/>
  <c r="Y139" i="12"/>
  <c r="Z139" i="12" s="1"/>
  <c r="AA139" i="12" s="1"/>
  <c r="AB139" i="12" s="1"/>
  <c r="X139" i="12"/>
  <c r="U139" i="12"/>
  <c r="V139" i="12" s="1"/>
  <c r="M139" i="12"/>
  <c r="K139" i="12"/>
  <c r="J139" i="12"/>
  <c r="I139" i="12"/>
  <c r="G139" i="12"/>
  <c r="Z138" i="12"/>
  <c r="Y138" i="12"/>
  <c r="X138" i="12"/>
  <c r="V138" i="12"/>
  <c r="AA138" i="12" s="1"/>
  <c r="AB138" i="12" s="1"/>
  <c r="U138" i="12"/>
  <c r="M138" i="12"/>
  <c r="K138" i="12"/>
  <c r="J138" i="12"/>
  <c r="I138" i="12"/>
  <c r="G138" i="12"/>
  <c r="X137" i="12"/>
  <c r="Y137" i="12" s="1"/>
  <c r="Z137" i="12" s="1"/>
  <c r="U137" i="12"/>
  <c r="V137" i="12" s="1"/>
  <c r="AA137" i="12" s="1"/>
  <c r="AB137" i="12" s="1"/>
  <c r="M137" i="12"/>
  <c r="L137" i="12"/>
  <c r="K137" i="12"/>
  <c r="J137" i="12"/>
  <c r="I137" i="12"/>
  <c r="G137" i="12"/>
  <c r="AB136" i="12"/>
  <c r="Y136" i="12"/>
  <c r="Z136" i="12" s="1"/>
  <c r="X136" i="12"/>
  <c r="V136" i="12"/>
  <c r="AA136" i="12" s="1"/>
  <c r="U136" i="12"/>
  <c r="M136" i="12"/>
  <c r="K136" i="12"/>
  <c r="J136" i="12"/>
  <c r="I136" i="12"/>
  <c r="G136" i="12"/>
  <c r="Z135" i="12"/>
  <c r="X135" i="12"/>
  <c r="Y135" i="12" s="1"/>
  <c r="U135" i="12"/>
  <c r="V135" i="12" s="1"/>
  <c r="AA135" i="12" s="1"/>
  <c r="AB135" i="12" s="1"/>
  <c r="M135" i="12"/>
  <c r="K135" i="12"/>
  <c r="J135" i="12"/>
  <c r="I135" i="12"/>
  <c r="G135" i="12"/>
  <c r="Y134" i="12"/>
  <c r="Z134" i="12" s="1"/>
  <c r="X134" i="12"/>
  <c r="V134" i="12"/>
  <c r="U134" i="12"/>
  <c r="M134" i="12"/>
  <c r="L134" i="12"/>
  <c r="K134" i="12"/>
  <c r="J134" i="12"/>
  <c r="I134" i="12"/>
  <c r="G134" i="12"/>
  <c r="X133" i="12"/>
  <c r="Y133" i="12" s="1"/>
  <c r="Z133" i="12" s="1"/>
  <c r="U133" i="12"/>
  <c r="V133" i="12" s="1"/>
  <c r="AA133" i="12" s="1"/>
  <c r="AB133" i="12" s="1"/>
  <c r="M133" i="12"/>
  <c r="K133" i="12"/>
  <c r="J133" i="12"/>
  <c r="I133" i="12"/>
  <c r="G133" i="12"/>
  <c r="Y132" i="12"/>
  <c r="Z132" i="12" s="1"/>
  <c r="X132" i="12"/>
  <c r="U132" i="12"/>
  <c r="V132" i="12" s="1"/>
  <c r="AA132" i="12" s="1"/>
  <c r="AB132" i="12" s="1"/>
  <c r="M132" i="12"/>
  <c r="K132" i="12"/>
  <c r="J132" i="12"/>
  <c r="I132" i="12"/>
  <c r="G132" i="12"/>
  <c r="Z131" i="12"/>
  <c r="X131" i="12"/>
  <c r="Y131" i="12" s="1"/>
  <c r="V131" i="12"/>
  <c r="AA131" i="12" s="1"/>
  <c r="AB131" i="12" s="1"/>
  <c r="U131" i="12"/>
  <c r="M131" i="12"/>
  <c r="K131" i="12"/>
  <c r="J131" i="12"/>
  <c r="I131" i="12"/>
  <c r="G131" i="12"/>
  <c r="X130" i="12"/>
  <c r="Y130" i="12" s="1"/>
  <c r="Z130" i="12" s="1"/>
  <c r="AA130" i="12" s="1"/>
  <c r="AB130" i="12" s="1"/>
  <c r="U130" i="12"/>
  <c r="V130" i="12" s="1"/>
  <c r="M130" i="12"/>
  <c r="K130" i="12"/>
  <c r="L133" i="12" s="1"/>
  <c r="J130" i="12"/>
  <c r="I130" i="12"/>
  <c r="G130" i="12"/>
  <c r="Y129" i="12"/>
  <c r="Z129" i="12" s="1"/>
  <c r="X129" i="12"/>
  <c r="V129" i="12"/>
  <c r="U129" i="12"/>
  <c r="M129" i="12"/>
  <c r="K129" i="12"/>
  <c r="J129" i="12"/>
  <c r="I129" i="12"/>
  <c r="G129" i="12"/>
  <c r="X128" i="12"/>
  <c r="Y128" i="12" s="1"/>
  <c r="Z128" i="12" s="1"/>
  <c r="V128" i="12"/>
  <c r="U128" i="12"/>
  <c r="M128" i="12"/>
  <c r="K128" i="12"/>
  <c r="J128" i="12"/>
  <c r="I128" i="12"/>
  <c r="G128" i="12"/>
  <c r="Y127" i="12"/>
  <c r="Z127" i="12" s="1"/>
  <c r="AA127" i="12" s="1"/>
  <c r="AB127" i="12" s="1"/>
  <c r="X127" i="12"/>
  <c r="U127" i="12"/>
  <c r="V127" i="12" s="1"/>
  <c r="M127" i="12"/>
  <c r="K127" i="12"/>
  <c r="J127" i="12"/>
  <c r="I127" i="12"/>
  <c r="G127" i="12"/>
  <c r="Z126" i="12"/>
  <c r="Y126" i="12"/>
  <c r="X126" i="12"/>
  <c r="V126" i="12"/>
  <c r="U126" i="12"/>
  <c r="M126" i="12"/>
  <c r="K126" i="12"/>
  <c r="J126" i="12"/>
  <c r="I126" i="12"/>
  <c r="G126" i="12"/>
  <c r="AA125" i="12"/>
  <c r="AB125" i="12" s="1"/>
  <c r="X125" i="12"/>
  <c r="Y125" i="12" s="1"/>
  <c r="Z125" i="12" s="1"/>
  <c r="U125" i="12"/>
  <c r="V125" i="12" s="1"/>
  <c r="M125" i="12"/>
  <c r="K125" i="12"/>
  <c r="J125" i="12"/>
  <c r="I125" i="12"/>
  <c r="G125" i="12"/>
  <c r="Y124" i="12"/>
  <c r="Z124" i="12" s="1"/>
  <c r="X124" i="12"/>
  <c r="V124" i="12"/>
  <c r="AA124" i="12" s="1"/>
  <c r="AB124" i="12" s="1"/>
  <c r="U124" i="12"/>
  <c r="M124" i="12"/>
  <c r="K124" i="12"/>
  <c r="J124" i="12"/>
  <c r="I124" i="12"/>
  <c r="G124" i="12"/>
  <c r="Z123" i="12"/>
  <c r="X123" i="12"/>
  <c r="Y123" i="12" s="1"/>
  <c r="U123" i="12"/>
  <c r="V123" i="12" s="1"/>
  <c r="AA123" i="12" s="1"/>
  <c r="AB123" i="12" s="1"/>
  <c r="M123" i="12"/>
  <c r="K123" i="12"/>
  <c r="J123" i="12"/>
  <c r="I123" i="12"/>
  <c r="G123" i="12"/>
  <c r="Y122" i="12"/>
  <c r="Z122" i="12" s="1"/>
  <c r="AA122" i="12" s="1"/>
  <c r="AB122" i="12" s="1"/>
  <c r="X122" i="12"/>
  <c r="V122" i="12"/>
  <c r="U122" i="12"/>
  <c r="M122" i="12"/>
  <c r="L122" i="12"/>
  <c r="K122" i="12"/>
  <c r="J122" i="12"/>
  <c r="I122" i="12"/>
  <c r="G122" i="12"/>
  <c r="X121" i="12"/>
  <c r="Y121" i="12" s="1"/>
  <c r="Z121" i="12" s="1"/>
  <c r="U121" i="12"/>
  <c r="V121" i="12" s="1"/>
  <c r="M121" i="12"/>
  <c r="K121" i="12"/>
  <c r="J121" i="12"/>
  <c r="I121" i="12"/>
  <c r="G121" i="12"/>
  <c r="Y120" i="12"/>
  <c r="Z120" i="12" s="1"/>
  <c r="AA120" i="12" s="1"/>
  <c r="AB120" i="12" s="1"/>
  <c r="X120" i="12"/>
  <c r="U120" i="12"/>
  <c r="V120" i="12" s="1"/>
  <c r="M120" i="12"/>
  <c r="K120" i="12"/>
  <c r="J120" i="12"/>
  <c r="I120" i="12"/>
  <c r="G120" i="12"/>
  <c r="X119" i="12"/>
  <c r="Y119" i="12" s="1"/>
  <c r="Z119" i="12" s="1"/>
  <c r="V119" i="12"/>
  <c r="AA119" i="12" s="1"/>
  <c r="AB119" i="12" s="1"/>
  <c r="U119" i="12"/>
  <c r="M119" i="12"/>
  <c r="K119" i="12"/>
  <c r="J119" i="12"/>
  <c r="I119" i="12"/>
  <c r="G119" i="12"/>
  <c r="X118" i="12"/>
  <c r="Y118" i="12" s="1"/>
  <c r="Z118" i="12" s="1"/>
  <c r="U118" i="12"/>
  <c r="V118" i="12" s="1"/>
  <c r="AA118" i="12" s="1"/>
  <c r="AB118" i="12" s="1"/>
  <c r="M118" i="12"/>
  <c r="K118" i="12"/>
  <c r="J118" i="12"/>
  <c r="I118" i="12"/>
  <c r="G118" i="12"/>
  <c r="Y117" i="12"/>
  <c r="Z117" i="12" s="1"/>
  <c r="X117" i="12"/>
  <c r="U117" i="12"/>
  <c r="V117" i="12" s="1"/>
  <c r="AA117" i="12" s="1"/>
  <c r="AB117" i="12" s="1"/>
  <c r="M117" i="12"/>
  <c r="L117" i="12"/>
  <c r="K117" i="12"/>
  <c r="J117" i="12"/>
  <c r="I117" i="12"/>
  <c r="G117" i="12"/>
  <c r="Z116" i="12"/>
  <c r="X116" i="12"/>
  <c r="Y116" i="12" s="1"/>
  <c r="V116" i="12"/>
  <c r="AA116" i="12" s="1"/>
  <c r="AB116" i="12" s="1"/>
  <c r="U116" i="12"/>
  <c r="M116" i="12"/>
  <c r="K116" i="12"/>
  <c r="J116" i="12"/>
  <c r="I116" i="12"/>
  <c r="G116" i="12"/>
  <c r="AA115" i="12"/>
  <c r="AB115" i="12" s="1"/>
  <c r="Y115" i="12"/>
  <c r="Z115" i="12" s="1"/>
  <c r="X115" i="12"/>
  <c r="U115" i="12"/>
  <c r="V115" i="12" s="1"/>
  <c r="M115" i="12"/>
  <c r="K115" i="12"/>
  <c r="J115" i="12"/>
  <c r="I115" i="12"/>
  <c r="G115" i="12"/>
  <c r="Y114" i="12"/>
  <c r="Z114" i="12" s="1"/>
  <c r="X114" i="12"/>
  <c r="V114" i="12"/>
  <c r="U114" i="12"/>
  <c r="M114" i="12"/>
  <c r="K114" i="12"/>
  <c r="J114" i="12"/>
  <c r="I114" i="12"/>
  <c r="G114" i="12"/>
  <c r="Z113" i="12"/>
  <c r="X113" i="12"/>
  <c r="Y113" i="12" s="1"/>
  <c r="U113" i="12"/>
  <c r="V113" i="12" s="1"/>
  <c r="AA113" i="12" s="1"/>
  <c r="AB113" i="12" s="1"/>
  <c r="M113" i="12"/>
  <c r="L113" i="12"/>
  <c r="K113" i="12"/>
  <c r="J113" i="12"/>
  <c r="I113" i="12"/>
  <c r="G113" i="12"/>
  <c r="AA112" i="12"/>
  <c r="AB112" i="12" s="1"/>
  <c r="Y112" i="12"/>
  <c r="Z112" i="12" s="1"/>
  <c r="X112" i="12"/>
  <c r="V112" i="12"/>
  <c r="U112" i="12"/>
  <c r="M112" i="12"/>
  <c r="K112" i="12"/>
  <c r="J112" i="12"/>
  <c r="I112" i="12"/>
  <c r="G112" i="12"/>
  <c r="X111" i="12"/>
  <c r="Y111" i="12" s="1"/>
  <c r="Z111" i="12" s="1"/>
  <c r="U111" i="12"/>
  <c r="V111" i="12" s="1"/>
  <c r="M111" i="12"/>
  <c r="K111" i="12"/>
  <c r="J111" i="12"/>
  <c r="I111" i="12"/>
  <c r="G111" i="12"/>
  <c r="AA110" i="12"/>
  <c r="AB110" i="12" s="1"/>
  <c r="Y110" i="12"/>
  <c r="Z110" i="12" s="1"/>
  <c r="X110" i="12"/>
  <c r="V110" i="12"/>
  <c r="U110" i="12"/>
  <c r="M110" i="12"/>
  <c r="K110" i="12"/>
  <c r="L114" i="12" s="1"/>
  <c r="J110" i="12"/>
  <c r="I110" i="12"/>
  <c r="G110" i="12"/>
  <c r="Z109" i="12"/>
  <c r="X109" i="12"/>
  <c r="Y109" i="12" s="1"/>
  <c r="U109" i="12"/>
  <c r="V109" i="12" s="1"/>
  <c r="AA109" i="12" s="1"/>
  <c r="AB109" i="12" s="1"/>
  <c r="M109" i="12"/>
  <c r="K109" i="12"/>
  <c r="J109" i="12"/>
  <c r="I109" i="12"/>
  <c r="G109" i="12"/>
  <c r="Y108" i="12"/>
  <c r="Z108" i="12" s="1"/>
  <c r="X108" i="12"/>
  <c r="U108" i="12"/>
  <c r="V108" i="12" s="1"/>
  <c r="M108" i="12"/>
  <c r="K108" i="12"/>
  <c r="L112" i="12" s="1"/>
  <c r="J108" i="12"/>
  <c r="I108" i="12"/>
  <c r="G108" i="12"/>
  <c r="Z107" i="12"/>
  <c r="X107" i="12"/>
  <c r="Y107" i="12" s="1"/>
  <c r="V107" i="12"/>
  <c r="U107" i="12"/>
  <c r="M107" i="12"/>
  <c r="K107" i="12"/>
  <c r="J107" i="12"/>
  <c r="I107" i="12"/>
  <c r="G107" i="12"/>
  <c r="X106" i="12"/>
  <c r="Y106" i="12" s="1"/>
  <c r="Z106" i="12" s="1"/>
  <c r="U106" i="12"/>
  <c r="V106" i="12" s="1"/>
  <c r="AA106" i="12" s="1"/>
  <c r="AB106" i="12" s="1"/>
  <c r="M106" i="12"/>
  <c r="K106" i="12"/>
  <c r="J106" i="12"/>
  <c r="I106" i="12"/>
  <c r="G106" i="12"/>
  <c r="Y105" i="12"/>
  <c r="Z105" i="12" s="1"/>
  <c r="X105" i="12"/>
  <c r="U105" i="12"/>
  <c r="V105" i="12" s="1"/>
  <c r="AA105" i="12" s="1"/>
  <c r="AB105" i="12" s="1"/>
  <c r="M105" i="12"/>
  <c r="L105" i="12"/>
  <c r="K105" i="12"/>
  <c r="J105" i="12"/>
  <c r="I105" i="12"/>
  <c r="G105" i="12"/>
  <c r="Z104" i="12"/>
  <c r="X104" i="12"/>
  <c r="Y104" i="12" s="1"/>
  <c r="V104" i="12"/>
  <c r="AA104" i="12" s="1"/>
  <c r="AB104" i="12" s="1"/>
  <c r="U104" i="12"/>
  <c r="M104" i="12"/>
  <c r="K104" i="12"/>
  <c r="J104" i="12"/>
  <c r="I104" i="12"/>
  <c r="G104" i="12"/>
  <c r="AA103" i="12"/>
  <c r="AB103" i="12" s="1"/>
  <c r="Y103" i="12"/>
  <c r="Z103" i="12" s="1"/>
  <c r="X103" i="12"/>
  <c r="U103" i="12"/>
  <c r="V103" i="12" s="1"/>
  <c r="M103" i="12"/>
  <c r="K103" i="12"/>
  <c r="J103" i="12"/>
  <c r="I103" i="12"/>
  <c r="G103" i="12"/>
  <c r="Y102" i="12"/>
  <c r="Z102" i="12" s="1"/>
  <c r="X102" i="12"/>
  <c r="V102" i="12"/>
  <c r="U102" i="12"/>
  <c r="M102" i="12"/>
  <c r="K102" i="12"/>
  <c r="J102" i="12"/>
  <c r="I102" i="12"/>
  <c r="G102" i="12"/>
  <c r="Z101" i="12"/>
  <c r="X101" i="12"/>
  <c r="Y101" i="12" s="1"/>
  <c r="U101" i="12"/>
  <c r="V101" i="12" s="1"/>
  <c r="AA101" i="12" s="1"/>
  <c r="AB101" i="12" s="1"/>
  <c r="M101" i="12"/>
  <c r="L101" i="12"/>
  <c r="K101" i="12"/>
  <c r="J101" i="12"/>
  <c r="I101" i="12"/>
  <c r="G101" i="12"/>
  <c r="AA100" i="12"/>
  <c r="AB100" i="12" s="1"/>
  <c r="Y100" i="12"/>
  <c r="Z100" i="12" s="1"/>
  <c r="X100" i="12"/>
  <c r="V100" i="12"/>
  <c r="U100" i="12"/>
  <c r="M100" i="12"/>
  <c r="K100" i="12"/>
  <c r="J100" i="12"/>
  <c r="I100" i="12"/>
  <c r="G100" i="12"/>
  <c r="X99" i="12"/>
  <c r="Y99" i="12" s="1"/>
  <c r="Z99" i="12" s="1"/>
  <c r="U99" i="12"/>
  <c r="V99" i="12" s="1"/>
  <c r="M99" i="12"/>
  <c r="K99" i="12"/>
  <c r="J99" i="12"/>
  <c r="I99" i="12"/>
  <c r="G99" i="12"/>
  <c r="AA98" i="12"/>
  <c r="AB98" i="12" s="1"/>
  <c r="Y98" i="12"/>
  <c r="Z98" i="12" s="1"/>
  <c r="X98" i="12"/>
  <c r="V98" i="12"/>
  <c r="U98" i="12"/>
  <c r="M98" i="12"/>
  <c r="K98" i="12"/>
  <c r="L102" i="12" s="1"/>
  <c r="J98" i="12"/>
  <c r="I98" i="12"/>
  <c r="G98" i="12"/>
  <c r="Z97" i="12"/>
  <c r="X97" i="12"/>
  <c r="Y97" i="12" s="1"/>
  <c r="U97" i="12"/>
  <c r="V97" i="12" s="1"/>
  <c r="AA97" i="12" s="1"/>
  <c r="AB97" i="12" s="1"/>
  <c r="M97" i="12"/>
  <c r="K97" i="12"/>
  <c r="J97" i="12"/>
  <c r="I97" i="12"/>
  <c r="G97" i="12"/>
  <c r="Y96" i="12"/>
  <c r="Z96" i="12" s="1"/>
  <c r="X96" i="12"/>
  <c r="U96" i="12"/>
  <c r="V96" i="12" s="1"/>
  <c r="M96" i="12"/>
  <c r="K96" i="12"/>
  <c r="L100" i="12" s="1"/>
  <c r="J96" i="12"/>
  <c r="I96" i="12"/>
  <c r="G96" i="12"/>
  <c r="Z95" i="12"/>
  <c r="X95" i="12"/>
  <c r="Y95" i="12" s="1"/>
  <c r="V95" i="12"/>
  <c r="U95" i="12"/>
  <c r="M95" i="12"/>
  <c r="K95" i="12"/>
  <c r="J95" i="12"/>
  <c r="I95" i="12"/>
  <c r="G95" i="12"/>
  <c r="X94" i="12"/>
  <c r="Y94" i="12" s="1"/>
  <c r="Z94" i="12" s="1"/>
  <c r="U94" i="12"/>
  <c r="V94" i="12" s="1"/>
  <c r="AA94" i="12" s="1"/>
  <c r="AB94" i="12" s="1"/>
  <c r="M94" i="12"/>
  <c r="K94" i="12"/>
  <c r="J94" i="12"/>
  <c r="I94" i="12"/>
  <c r="G94" i="12"/>
  <c r="Y93" i="12"/>
  <c r="Z93" i="12" s="1"/>
  <c r="X93" i="12"/>
  <c r="U93" i="12"/>
  <c r="V93" i="12" s="1"/>
  <c r="AA93" i="12" s="1"/>
  <c r="AB93" i="12" s="1"/>
  <c r="M93" i="12"/>
  <c r="L93" i="12"/>
  <c r="K93" i="12"/>
  <c r="J93" i="12"/>
  <c r="I93" i="12"/>
  <c r="G93" i="12"/>
  <c r="Z92" i="12"/>
  <c r="X92" i="12"/>
  <c r="Y92" i="12" s="1"/>
  <c r="V92" i="12"/>
  <c r="AA92" i="12" s="1"/>
  <c r="AB92" i="12" s="1"/>
  <c r="U92" i="12"/>
  <c r="M92" i="12"/>
  <c r="K92" i="12"/>
  <c r="J92" i="12"/>
  <c r="I92" i="12"/>
  <c r="G92" i="12"/>
  <c r="Y91" i="12"/>
  <c r="Z91" i="12" s="1"/>
  <c r="AA91" i="12" s="1"/>
  <c r="AB91" i="12" s="1"/>
  <c r="X91" i="12"/>
  <c r="U91" i="12"/>
  <c r="V91" i="12" s="1"/>
  <c r="M91" i="12"/>
  <c r="K91" i="12"/>
  <c r="J91" i="12"/>
  <c r="I91" i="12"/>
  <c r="G91" i="12"/>
  <c r="Y90" i="12"/>
  <c r="Z90" i="12" s="1"/>
  <c r="X90" i="12"/>
  <c r="V90" i="12"/>
  <c r="U90" i="12"/>
  <c r="M90" i="12"/>
  <c r="K90" i="12"/>
  <c r="J90" i="12"/>
  <c r="I90" i="12"/>
  <c r="G90" i="12"/>
  <c r="Z89" i="12"/>
  <c r="X89" i="12"/>
  <c r="Y89" i="12" s="1"/>
  <c r="U89" i="12"/>
  <c r="V89" i="12" s="1"/>
  <c r="AA89" i="12" s="1"/>
  <c r="AB89" i="12" s="1"/>
  <c r="M89" i="12"/>
  <c r="L89" i="12"/>
  <c r="K89" i="12"/>
  <c r="J89" i="12"/>
  <c r="I89" i="12"/>
  <c r="G89" i="12"/>
  <c r="AA88" i="12"/>
  <c r="AB88" i="12" s="1"/>
  <c r="Y88" i="12"/>
  <c r="Z88" i="12" s="1"/>
  <c r="X88" i="12"/>
  <c r="V88" i="12"/>
  <c r="U88" i="12"/>
  <c r="M88" i="12"/>
  <c r="K88" i="12"/>
  <c r="J88" i="12"/>
  <c r="I88" i="12"/>
  <c r="G88" i="12"/>
  <c r="X87" i="12"/>
  <c r="Y87" i="12" s="1"/>
  <c r="Z87" i="12" s="1"/>
  <c r="U87" i="12"/>
  <c r="V87" i="12" s="1"/>
  <c r="M87" i="12"/>
  <c r="K87" i="12"/>
  <c r="J87" i="12"/>
  <c r="I87" i="12"/>
  <c r="G87" i="12"/>
  <c r="AA86" i="12"/>
  <c r="AB86" i="12" s="1"/>
  <c r="Y86" i="12"/>
  <c r="Z86" i="12" s="1"/>
  <c r="X86" i="12"/>
  <c r="V86" i="12"/>
  <c r="U86" i="12"/>
  <c r="M86" i="12"/>
  <c r="K86" i="12"/>
  <c r="L90" i="12" s="1"/>
  <c r="J86" i="12"/>
  <c r="I86" i="12"/>
  <c r="G86" i="12"/>
  <c r="Z85" i="12"/>
  <c r="X85" i="12"/>
  <c r="Y85" i="12" s="1"/>
  <c r="U85" i="12"/>
  <c r="V85" i="12" s="1"/>
  <c r="AA85" i="12" s="1"/>
  <c r="AB85" i="12" s="1"/>
  <c r="M85" i="12"/>
  <c r="K85" i="12"/>
  <c r="J85" i="12"/>
  <c r="I85" i="12"/>
  <c r="G85" i="12"/>
  <c r="Y84" i="12"/>
  <c r="Z84" i="12" s="1"/>
  <c r="X84" i="12"/>
  <c r="U84" i="12"/>
  <c r="V84" i="12" s="1"/>
  <c r="M84" i="12"/>
  <c r="K84" i="12"/>
  <c r="L88" i="12" s="1"/>
  <c r="J84" i="12"/>
  <c r="I84" i="12"/>
  <c r="G84" i="12"/>
  <c r="Z83" i="12"/>
  <c r="X83" i="12"/>
  <c r="Y83" i="12" s="1"/>
  <c r="V83" i="12"/>
  <c r="AA83" i="12" s="1"/>
  <c r="AB83" i="12" s="1"/>
  <c r="U83" i="12"/>
  <c r="M83" i="12"/>
  <c r="K83" i="12"/>
  <c r="J83" i="12"/>
  <c r="I83" i="12"/>
  <c r="G83" i="12"/>
  <c r="X82" i="12"/>
  <c r="Y82" i="12" s="1"/>
  <c r="Z82" i="12" s="1"/>
  <c r="U82" i="12"/>
  <c r="V82" i="12" s="1"/>
  <c r="AA82" i="12" s="1"/>
  <c r="AB82" i="12" s="1"/>
  <c r="M82" i="12"/>
  <c r="K82" i="12"/>
  <c r="J82" i="12"/>
  <c r="I82" i="12"/>
  <c r="G82" i="12"/>
  <c r="Y81" i="12"/>
  <c r="Z81" i="12" s="1"/>
  <c r="X81" i="12"/>
  <c r="U81" i="12"/>
  <c r="V81" i="12" s="1"/>
  <c r="AA81" i="12" s="1"/>
  <c r="AB81" i="12" s="1"/>
  <c r="M81" i="12"/>
  <c r="L81" i="12"/>
  <c r="K81" i="12"/>
  <c r="J81" i="12"/>
  <c r="I81" i="12"/>
  <c r="G81" i="12"/>
  <c r="Z80" i="12"/>
  <c r="X80" i="12"/>
  <c r="Y80" i="12" s="1"/>
  <c r="V80" i="12"/>
  <c r="AA80" i="12" s="1"/>
  <c r="AB80" i="12" s="1"/>
  <c r="U80" i="12"/>
  <c r="M80" i="12"/>
  <c r="K80" i="12"/>
  <c r="J80" i="12"/>
  <c r="I80" i="12"/>
  <c r="G80" i="12"/>
  <c r="Y79" i="12"/>
  <c r="Z79" i="12" s="1"/>
  <c r="AA79" i="12" s="1"/>
  <c r="AB79" i="12" s="1"/>
  <c r="X79" i="12"/>
  <c r="U79" i="12"/>
  <c r="V79" i="12" s="1"/>
  <c r="M79" i="12"/>
  <c r="K79" i="12"/>
  <c r="J79" i="12"/>
  <c r="I79" i="12"/>
  <c r="G79" i="12"/>
  <c r="Y78" i="12"/>
  <c r="Z78" i="12" s="1"/>
  <c r="X78" i="12"/>
  <c r="V78" i="12"/>
  <c r="U78" i="12"/>
  <c r="M78" i="12"/>
  <c r="K78" i="12"/>
  <c r="J78" i="12"/>
  <c r="I78" i="12"/>
  <c r="G78" i="12"/>
  <c r="Z77" i="12"/>
  <c r="X77" i="12"/>
  <c r="Y77" i="12" s="1"/>
  <c r="U77" i="12"/>
  <c r="V77" i="12" s="1"/>
  <c r="AA77" i="12" s="1"/>
  <c r="AB77" i="12" s="1"/>
  <c r="M77" i="12"/>
  <c r="K77" i="12"/>
  <c r="J77" i="12"/>
  <c r="I77" i="12"/>
  <c r="G77" i="12"/>
  <c r="AA76" i="12"/>
  <c r="AB76" i="12" s="1"/>
  <c r="Y76" i="12"/>
  <c r="Z76" i="12" s="1"/>
  <c r="X76" i="12"/>
  <c r="V76" i="12"/>
  <c r="U76" i="12"/>
  <c r="M76" i="12"/>
  <c r="K76" i="12"/>
  <c r="J76" i="12"/>
  <c r="I76" i="12"/>
  <c r="G76" i="12"/>
  <c r="X75" i="12"/>
  <c r="Y75" i="12" s="1"/>
  <c r="Z75" i="12" s="1"/>
  <c r="U75" i="12"/>
  <c r="V75" i="12" s="1"/>
  <c r="M75" i="12"/>
  <c r="K75" i="12"/>
  <c r="J75" i="12"/>
  <c r="I75" i="12"/>
  <c r="G75" i="12"/>
  <c r="AA74" i="12"/>
  <c r="AB74" i="12" s="1"/>
  <c r="Y74" i="12"/>
  <c r="Z74" i="12" s="1"/>
  <c r="X74" i="12"/>
  <c r="V74" i="12"/>
  <c r="U74" i="12"/>
  <c r="M74" i="12"/>
  <c r="K74" i="12"/>
  <c r="J74" i="12"/>
  <c r="I74" i="12"/>
  <c r="G74" i="12"/>
  <c r="Z73" i="12"/>
  <c r="X73" i="12"/>
  <c r="Y73" i="12" s="1"/>
  <c r="U73" i="12"/>
  <c r="V73" i="12" s="1"/>
  <c r="AA73" i="12" s="1"/>
  <c r="AB73" i="12" s="1"/>
  <c r="M73" i="12"/>
  <c r="K73" i="12"/>
  <c r="J73" i="12"/>
  <c r="I73" i="12"/>
  <c r="G73" i="12"/>
  <c r="Y72" i="12"/>
  <c r="Z72" i="12" s="1"/>
  <c r="AA72" i="12" s="1"/>
  <c r="AB72" i="12" s="1"/>
  <c r="X72" i="12"/>
  <c r="U72" i="12"/>
  <c r="V72" i="12" s="1"/>
  <c r="M72" i="12"/>
  <c r="L72" i="12"/>
  <c r="K72" i="12"/>
  <c r="J72" i="12"/>
  <c r="I72" i="12"/>
  <c r="G72" i="12"/>
  <c r="X71" i="12"/>
  <c r="Y71" i="12" s="1"/>
  <c r="Z71" i="12" s="1"/>
  <c r="V71" i="12"/>
  <c r="U71" i="12"/>
  <c r="M71" i="12"/>
  <c r="K71" i="12"/>
  <c r="J71" i="12"/>
  <c r="I71" i="12"/>
  <c r="G71" i="12"/>
  <c r="X70" i="12"/>
  <c r="Y70" i="12" s="1"/>
  <c r="Z70" i="12" s="1"/>
  <c r="U70" i="12"/>
  <c r="V70" i="12" s="1"/>
  <c r="M70" i="12"/>
  <c r="K70" i="12"/>
  <c r="L71" i="12" s="1"/>
  <c r="J70" i="12"/>
  <c r="Z69" i="12"/>
  <c r="X69" i="12"/>
  <c r="Y69" i="12" s="1"/>
  <c r="U69" i="12"/>
  <c r="V69" i="12" s="1"/>
  <c r="AA69" i="12" s="1"/>
  <c r="AB69" i="12" s="1"/>
  <c r="M69" i="12"/>
  <c r="L69" i="12"/>
  <c r="K69" i="12"/>
  <c r="J69" i="12"/>
  <c r="H69" i="12"/>
  <c r="F69" i="12"/>
  <c r="X68" i="12"/>
  <c r="Y68" i="12" s="1"/>
  <c r="Z68" i="12" s="1"/>
  <c r="V68" i="12"/>
  <c r="AA68" i="12" s="1"/>
  <c r="AB68" i="12" s="1"/>
  <c r="U68" i="12"/>
  <c r="M68" i="12"/>
  <c r="K68" i="12"/>
  <c r="J68" i="12"/>
  <c r="H68" i="12"/>
  <c r="F68" i="12"/>
  <c r="Y67" i="12"/>
  <c r="Z67" i="12" s="1"/>
  <c r="X67" i="12"/>
  <c r="V67" i="12"/>
  <c r="U67" i="12"/>
  <c r="M67" i="12"/>
  <c r="K67" i="12"/>
  <c r="J67" i="12"/>
  <c r="H67" i="12"/>
  <c r="F67" i="12"/>
  <c r="X66" i="12"/>
  <c r="Y66" i="12" s="1"/>
  <c r="Z66" i="12" s="1"/>
  <c r="V66" i="12"/>
  <c r="U66" i="12"/>
  <c r="M66" i="12"/>
  <c r="K66" i="12"/>
  <c r="L70" i="12" s="1"/>
  <c r="J66" i="12"/>
  <c r="H66" i="12"/>
  <c r="F66" i="12"/>
  <c r="X65" i="12"/>
  <c r="Y65" i="12" s="1"/>
  <c r="Z65" i="12" s="1"/>
  <c r="U65" i="12"/>
  <c r="V65" i="12" s="1"/>
  <c r="M65" i="12"/>
  <c r="L65" i="12"/>
  <c r="K65" i="12"/>
  <c r="J65" i="12"/>
  <c r="H65" i="12"/>
  <c r="F65" i="12"/>
  <c r="Z64" i="12"/>
  <c r="Y64" i="12"/>
  <c r="X64" i="12"/>
  <c r="V64" i="12"/>
  <c r="AA64" i="12" s="1"/>
  <c r="AB64" i="12" s="1"/>
  <c r="U64" i="12"/>
  <c r="M64" i="12"/>
  <c r="K64" i="12"/>
  <c r="L67" i="12" s="1"/>
  <c r="J64" i="12"/>
  <c r="H64" i="12"/>
  <c r="F64" i="12"/>
  <c r="Z63" i="12"/>
  <c r="X63" i="12"/>
  <c r="Y63" i="12" s="1"/>
  <c r="U63" i="12"/>
  <c r="V63" i="12" s="1"/>
  <c r="M63" i="12"/>
  <c r="K63" i="12"/>
  <c r="J63" i="12"/>
  <c r="H63" i="12"/>
  <c r="F63" i="12"/>
  <c r="AA62" i="12"/>
  <c r="AB62" i="12" s="1"/>
  <c r="Y62" i="12"/>
  <c r="Z62" i="12" s="1"/>
  <c r="X62" i="12"/>
  <c r="V62" i="12"/>
  <c r="U62" i="12"/>
  <c r="M62" i="12"/>
  <c r="K62" i="12"/>
  <c r="J62" i="12"/>
  <c r="H62" i="12"/>
  <c r="F62" i="12"/>
  <c r="X61" i="12"/>
  <c r="Y61" i="12" s="1"/>
  <c r="Z61" i="12" s="1"/>
  <c r="U61" i="12"/>
  <c r="V61" i="12" s="1"/>
  <c r="M61" i="12"/>
  <c r="K61" i="12"/>
  <c r="J61" i="12"/>
  <c r="H61" i="12"/>
  <c r="F61" i="12"/>
  <c r="AA60" i="12"/>
  <c r="AB60" i="12" s="1"/>
  <c r="Y60" i="12"/>
  <c r="Z60" i="12" s="1"/>
  <c r="X60" i="12"/>
  <c r="V60" i="12"/>
  <c r="U60" i="12"/>
  <c r="M60" i="12"/>
  <c r="K60" i="12"/>
  <c r="J60" i="12"/>
  <c r="H60" i="12"/>
  <c r="F60" i="12"/>
  <c r="Z59" i="12"/>
  <c r="X59" i="12"/>
  <c r="Y59" i="12" s="1"/>
  <c r="U59" i="12"/>
  <c r="V59" i="12" s="1"/>
  <c r="AA59" i="12" s="1"/>
  <c r="AB59" i="12" s="1"/>
  <c r="M59" i="12"/>
  <c r="K59" i="12"/>
  <c r="J59" i="12"/>
  <c r="H59" i="12"/>
  <c r="F59" i="12"/>
  <c r="AA58" i="12"/>
  <c r="AB58" i="12" s="1"/>
  <c r="Y58" i="12"/>
  <c r="Z58" i="12" s="1"/>
  <c r="X58" i="12"/>
  <c r="U58" i="12"/>
  <c r="V58" i="12" s="1"/>
  <c r="M58" i="12"/>
  <c r="L58" i="12"/>
  <c r="K58" i="12"/>
  <c r="J58" i="12"/>
  <c r="H58" i="12"/>
  <c r="F58" i="12"/>
  <c r="X57" i="12"/>
  <c r="Y57" i="12" s="1"/>
  <c r="Z57" i="12" s="1"/>
  <c r="V57" i="12"/>
  <c r="AA57" i="12" s="1"/>
  <c r="AB57" i="12" s="1"/>
  <c r="U57" i="12"/>
  <c r="M57" i="12"/>
  <c r="K57" i="12"/>
  <c r="J57" i="12"/>
  <c r="H57" i="12"/>
  <c r="F57" i="12"/>
  <c r="X56" i="12"/>
  <c r="Y56" i="12" s="1"/>
  <c r="Z56" i="12" s="1"/>
  <c r="U56" i="12"/>
  <c r="V56" i="12" s="1"/>
  <c r="AA56" i="12" s="1"/>
  <c r="AB56" i="12" s="1"/>
  <c r="M56" i="12"/>
  <c r="K56" i="12"/>
  <c r="L57" i="12" s="1"/>
  <c r="J56" i="12"/>
  <c r="H56" i="12"/>
  <c r="F56" i="12"/>
  <c r="X55" i="12"/>
  <c r="Y55" i="12" s="1"/>
  <c r="Z55" i="12" s="1"/>
  <c r="U55" i="12"/>
  <c r="V55" i="12" s="1"/>
  <c r="M55" i="12"/>
  <c r="L55" i="12"/>
  <c r="K55" i="12"/>
  <c r="J55" i="12"/>
  <c r="H55" i="12"/>
  <c r="F55" i="12"/>
  <c r="X54" i="12"/>
  <c r="Y54" i="12" s="1"/>
  <c r="Z54" i="12" s="1"/>
  <c r="V54" i="12"/>
  <c r="U54" i="12"/>
  <c r="M54" i="12"/>
  <c r="K54" i="12"/>
  <c r="J54" i="12"/>
  <c r="H54" i="12"/>
  <c r="F54" i="12"/>
  <c r="Y53" i="12"/>
  <c r="Z53" i="12" s="1"/>
  <c r="AA53" i="12" s="1"/>
  <c r="AB53" i="12" s="1"/>
  <c r="X53" i="12"/>
  <c r="U53" i="12"/>
  <c r="V53" i="12" s="1"/>
  <c r="M53" i="12"/>
  <c r="K53" i="12"/>
  <c r="J53" i="12"/>
  <c r="H53" i="12"/>
  <c r="F53" i="12"/>
  <c r="Y52" i="12"/>
  <c r="Z52" i="12" s="1"/>
  <c r="AA52" i="12" s="1"/>
  <c r="AB52" i="12" s="1"/>
  <c r="X52" i="12"/>
  <c r="V52" i="12"/>
  <c r="U52" i="12"/>
  <c r="M52" i="12"/>
  <c r="K52" i="12"/>
  <c r="L56" i="12" s="1"/>
  <c r="J52" i="12"/>
  <c r="H52" i="12"/>
  <c r="F52" i="12"/>
  <c r="X51" i="12"/>
  <c r="Y51" i="12" s="1"/>
  <c r="Z51" i="12" s="1"/>
  <c r="AA51" i="12" s="1"/>
  <c r="AB51" i="12" s="1"/>
  <c r="U51" i="12"/>
  <c r="V51" i="12" s="1"/>
  <c r="M51" i="12"/>
  <c r="K51" i="12"/>
  <c r="J51" i="12"/>
  <c r="H51" i="12"/>
  <c r="F51" i="12"/>
  <c r="Y50" i="12"/>
  <c r="Z50" i="12" s="1"/>
  <c r="X50" i="12"/>
  <c r="V50" i="12"/>
  <c r="AA50" i="12" s="1"/>
  <c r="AB50" i="12" s="1"/>
  <c r="U50" i="12"/>
  <c r="M50" i="12"/>
  <c r="K50" i="12"/>
  <c r="J50" i="12"/>
  <c r="H50" i="12"/>
  <c r="F50" i="12"/>
  <c r="Z49" i="12"/>
  <c r="X49" i="12"/>
  <c r="Y49" i="12" s="1"/>
  <c r="U49" i="12"/>
  <c r="V49" i="12" s="1"/>
  <c r="M49" i="12"/>
  <c r="K49" i="12"/>
  <c r="L53" i="12" s="1"/>
  <c r="J49" i="12"/>
  <c r="H49" i="12"/>
  <c r="F49" i="12"/>
  <c r="Y48" i="12"/>
  <c r="Z48" i="12" s="1"/>
  <c r="X48" i="12"/>
  <c r="V48" i="12"/>
  <c r="U48" i="12"/>
  <c r="M48" i="12"/>
  <c r="K48" i="12"/>
  <c r="J48" i="12"/>
  <c r="H48" i="12"/>
  <c r="F48" i="12"/>
  <c r="X47" i="12"/>
  <c r="Y47" i="12" s="1"/>
  <c r="Z47" i="12" s="1"/>
  <c r="U47" i="12"/>
  <c r="V47" i="12" s="1"/>
  <c r="M47" i="12"/>
  <c r="L47" i="12"/>
  <c r="K47" i="12"/>
  <c r="L51" i="12" s="1"/>
  <c r="J47" i="12"/>
  <c r="H47" i="12"/>
  <c r="F47" i="12"/>
  <c r="Y46" i="12"/>
  <c r="Z46" i="12" s="1"/>
  <c r="AA46" i="12" s="1"/>
  <c r="AB46" i="12" s="1"/>
  <c r="X46" i="12"/>
  <c r="U46" i="12"/>
  <c r="V46" i="12" s="1"/>
  <c r="M46" i="12"/>
  <c r="K46" i="12"/>
  <c r="J46" i="12"/>
  <c r="H46" i="12"/>
  <c r="F46" i="12"/>
  <c r="Z45" i="12"/>
  <c r="X45" i="12"/>
  <c r="Y45" i="12" s="1"/>
  <c r="U45" i="12"/>
  <c r="V45" i="12" s="1"/>
  <c r="AA45" i="12" s="1"/>
  <c r="AB45" i="12" s="1"/>
  <c r="M45" i="12"/>
  <c r="L45" i="12"/>
  <c r="K45" i="12"/>
  <c r="J45" i="12"/>
  <c r="H45" i="12"/>
  <c r="F45" i="12"/>
  <c r="X44" i="12"/>
  <c r="Y44" i="12" s="1"/>
  <c r="Z44" i="12" s="1"/>
  <c r="V44" i="12"/>
  <c r="AA44" i="12" s="1"/>
  <c r="AB44" i="12" s="1"/>
  <c r="U44" i="12"/>
  <c r="M44" i="12"/>
  <c r="K44" i="12"/>
  <c r="J44" i="12"/>
  <c r="H44" i="12"/>
  <c r="F44" i="12"/>
  <c r="Y43" i="12"/>
  <c r="Z43" i="12" s="1"/>
  <c r="X43" i="12"/>
  <c r="V43" i="12"/>
  <c r="U43" i="12"/>
  <c r="M43" i="12"/>
  <c r="K43" i="12"/>
  <c r="J43" i="12"/>
  <c r="H43" i="12"/>
  <c r="F43" i="12"/>
  <c r="Y42" i="12"/>
  <c r="Z42" i="12" s="1"/>
  <c r="X42" i="12"/>
  <c r="V42" i="12"/>
  <c r="U42" i="12"/>
  <c r="M42" i="12"/>
  <c r="K42" i="12"/>
  <c r="L46" i="12" s="1"/>
  <c r="J42" i="12"/>
  <c r="H42" i="12"/>
  <c r="F42" i="12"/>
  <c r="Z41" i="12"/>
  <c r="X41" i="12"/>
  <c r="Y41" i="12" s="1"/>
  <c r="U41" i="12"/>
  <c r="V41" i="12" s="1"/>
  <c r="M41" i="12"/>
  <c r="L41" i="12"/>
  <c r="K41" i="12"/>
  <c r="J41" i="12"/>
  <c r="H41" i="12"/>
  <c r="F41" i="12"/>
  <c r="Z40" i="12"/>
  <c r="Y40" i="12"/>
  <c r="X40" i="12"/>
  <c r="V40" i="12"/>
  <c r="AA40" i="12" s="1"/>
  <c r="AB40" i="12" s="1"/>
  <c r="U40" i="12"/>
  <c r="M40" i="12"/>
  <c r="K40" i="12"/>
  <c r="L43" i="12" s="1"/>
  <c r="J40" i="12"/>
  <c r="H40" i="12"/>
  <c r="F40" i="12"/>
  <c r="Z39" i="12"/>
  <c r="X39" i="12"/>
  <c r="Y39" i="12" s="1"/>
  <c r="U39" i="12"/>
  <c r="V39" i="12" s="1"/>
  <c r="AA39" i="12" s="1"/>
  <c r="AB39" i="12" s="1"/>
  <c r="M39" i="12"/>
  <c r="K39" i="12"/>
  <c r="J39" i="12"/>
  <c r="H39" i="12"/>
  <c r="F39" i="12"/>
  <c r="AA38" i="12"/>
  <c r="AB38" i="12" s="1"/>
  <c r="Y38" i="12"/>
  <c r="Z38" i="12" s="1"/>
  <c r="X38" i="12"/>
  <c r="V38" i="12"/>
  <c r="U38" i="12"/>
  <c r="M38" i="12"/>
  <c r="K38" i="12"/>
  <c r="J38" i="12"/>
  <c r="H38" i="12"/>
  <c r="F38" i="12"/>
  <c r="X37" i="12"/>
  <c r="Y37" i="12" s="1"/>
  <c r="Z37" i="12" s="1"/>
  <c r="U37" i="12"/>
  <c r="V37" i="12" s="1"/>
  <c r="M37" i="12"/>
  <c r="K37" i="12"/>
  <c r="J37" i="12"/>
  <c r="H37" i="12"/>
  <c r="F37" i="12"/>
  <c r="AA36" i="12"/>
  <c r="AB36" i="12" s="1"/>
  <c r="Y36" i="12"/>
  <c r="Z36" i="12" s="1"/>
  <c r="X36" i="12"/>
  <c r="V36" i="12"/>
  <c r="U36" i="12"/>
  <c r="M36" i="12"/>
  <c r="K36" i="12"/>
  <c r="J36" i="12"/>
  <c r="H36" i="12"/>
  <c r="F36" i="12"/>
  <c r="Z35" i="12"/>
  <c r="X35" i="12"/>
  <c r="Y35" i="12" s="1"/>
  <c r="U35" i="12"/>
  <c r="V35" i="12" s="1"/>
  <c r="AA35" i="12" s="1"/>
  <c r="AB35" i="12" s="1"/>
  <c r="M35" i="12"/>
  <c r="K35" i="12"/>
  <c r="J35" i="12"/>
  <c r="H35" i="12"/>
  <c r="F35" i="12"/>
  <c r="Y34" i="12"/>
  <c r="Z34" i="12" s="1"/>
  <c r="AA34" i="12" s="1"/>
  <c r="AB34" i="12" s="1"/>
  <c r="X34" i="12"/>
  <c r="U34" i="12"/>
  <c r="V34" i="12" s="1"/>
  <c r="M34" i="12"/>
  <c r="L34" i="12"/>
  <c r="K34" i="12"/>
  <c r="J34" i="12"/>
  <c r="H34" i="12"/>
  <c r="F34" i="12"/>
  <c r="AB33" i="12"/>
  <c r="X33" i="12"/>
  <c r="Y33" i="12" s="1"/>
  <c r="Z33" i="12" s="1"/>
  <c r="V33" i="12"/>
  <c r="AA33" i="12" s="1"/>
  <c r="U33" i="12"/>
  <c r="M33" i="12"/>
  <c r="L33" i="12"/>
  <c r="K33" i="12"/>
  <c r="J33" i="12"/>
  <c r="H33" i="12"/>
  <c r="F33" i="12"/>
  <c r="X32" i="12"/>
  <c r="Y32" i="12" s="1"/>
  <c r="Z32" i="12" s="1"/>
  <c r="U32" i="12"/>
  <c r="V32" i="12" s="1"/>
  <c r="M32" i="12"/>
  <c r="K32" i="12"/>
  <c r="L35" i="12" s="1"/>
  <c r="J32" i="12"/>
  <c r="H32" i="12"/>
  <c r="F32" i="12"/>
  <c r="X31" i="12"/>
  <c r="Y31" i="12" s="1"/>
  <c r="Z31" i="12" s="1"/>
  <c r="U31" i="12"/>
  <c r="V31" i="12" s="1"/>
  <c r="AA31" i="12" s="1"/>
  <c r="AB31" i="12" s="1"/>
  <c r="M31" i="12"/>
  <c r="K31" i="12"/>
  <c r="J31" i="12"/>
  <c r="H31" i="12"/>
  <c r="F31" i="12"/>
  <c r="X30" i="12"/>
  <c r="Y30" i="12" s="1"/>
  <c r="Z30" i="12" s="1"/>
  <c r="V30" i="12"/>
  <c r="U30" i="12"/>
  <c r="M30" i="12"/>
  <c r="K30" i="12"/>
  <c r="J30" i="12"/>
  <c r="H30" i="12"/>
  <c r="F30" i="12"/>
  <c r="Y29" i="12"/>
  <c r="Z29" i="12" s="1"/>
  <c r="AA29" i="12" s="1"/>
  <c r="AB29" i="12" s="1"/>
  <c r="X29" i="12"/>
  <c r="U29" i="12"/>
  <c r="V29" i="12" s="1"/>
  <c r="M29" i="12"/>
  <c r="K29" i="12"/>
  <c r="J29" i="12"/>
  <c r="H29" i="12"/>
  <c r="F29" i="12"/>
  <c r="Y28" i="12"/>
  <c r="Z28" i="12" s="1"/>
  <c r="AA28" i="12" s="1"/>
  <c r="AB28" i="12" s="1"/>
  <c r="X28" i="12"/>
  <c r="V28" i="12"/>
  <c r="U28" i="12"/>
  <c r="M28" i="12"/>
  <c r="K28" i="12"/>
  <c r="L32" i="12" s="1"/>
  <c r="J28" i="12"/>
  <c r="H28" i="12"/>
  <c r="F28" i="12"/>
  <c r="X27" i="12"/>
  <c r="Y27" i="12" s="1"/>
  <c r="Z27" i="12" s="1"/>
  <c r="AA27" i="12" s="1"/>
  <c r="AB27" i="12" s="1"/>
  <c r="U27" i="12"/>
  <c r="V27" i="12" s="1"/>
  <c r="M27" i="12"/>
  <c r="K27" i="12"/>
  <c r="J27" i="12"/>
  <c r="H27" i="12"/>
  <c r="F27" i="12"/>
  <c r="Y26" i="12"/>
  <c r="Z26" i="12" s="1"/>
  <c r="X26" i="12"/>
  <c r="V26" i="12"/>
  <c r="AA26" i="12" s="1"/>
  <c r="AB26" i="12" s="1"/>
  <c r="U26" i="12"/>
  <c r="M26" i="12"/>
  <c r="K26" i="12"/>
  <c r="J26" i="12"/>
  <c r="H26" i="12"/>
  <c r="F26" i="12"/>
  <c r="Z25" i="12"/>
  <c r="X25" i="12"/>
  <c r="Y25" i="12" s="1"/>
  <c r="U25" i="12"/>
  <c r="V25" i="12" s="1"/>
  <c r="M25" i="12"/>
  <c r="K25" i="12"/>
  <c r="L29" i="12" s="1"/>
  <c r="J25" i="12"/>
  <c r="H25" i="12"/>
  <c r="F25" i="12"/>
  <c r="Y24" i="12"/>
  <c r="Z24" i="12" s="1"/>
  <c r="X24" i="12"/>
  <c r="V24" i="12"/>
  <c r="AA24" i="12" s="1"/>
  <c r="AB24" i="12" s="1"/>
  <c r="U24" i="12"/>
  <c r="M24" i="12"/>
  <c r="K24" i="12"/>
  <c r="J24" i="12"/>
  <c r="H24" i="12"/>
  <c r="F24" i="12"/>
  <c r="X23" i="12"/>
  <c r="Y23" i="12" s="1"/>
  <c r="Z23" i="12" s="1"/>
  <c r="U23" i="12"/>
  <c r="V23" i="12" s="1"/>
  <c r="M23" i="12"/>
  <c r="L23" i="12"/>
  <c r="K23" i="12"/>
  <c r="L27" i="12" s="1"/>
  <c r="J23" i="12"/>
  <c r="H23" i="12"/>
  <c r="F23" i="12"/>
  <c r="Y22" i="12"/>
  <c r="Z22" i="12" s="1"/>
  <c r="X22" i="12"/>
  <c r="U22" i="12"/>
  <c r="V22" i="12" s="1"/>
  <c r="AA22" i="12" s="1"/>
  <c r="AB22" i="12" s="1"/>
  <c r="M22" i="12"/>
  <c r="L22" i="12"/>
  <c r="K22" i="12"/>
  <c r="L26" i="12" s="1"/>
  <c r="J22" i="12"/>
  <c r="H22" i="12"/>
  <c r="F22" i="12"/>
  <c r="X21" i="12"/>
  <c r="Y21" i="12" s="1"/>
  <c r="Z21" i="12" s="1"/>
  <c r="U21" i="12"/>
  <c r="V21" i="12" s="1"/>
  <c r="AA21" i="12" s="1"/>
  <c r="AB21" i="12" s="1"/>
  <c r="M21" i="12"/>
  <c r="L21" i="12"/>
  <c r="K21" i="12"/>
  <c r="J21" i="12"/>
  <c r="H21" i="12"/>
  <c r="F21" i="12"/>
  <c r="Y20" i="12"/>
  <c r="Z20" i="12" s="1"/>
  <c r="X20" i="12"/>
  <c r="V20" i="12"/>
  <c r="AA20" i="12" s="1"/>
  <c r="AB20" i="12" s="1"/>
  <c r="U20" i="12"/>
  <c r="M20" i="12"/>
  <c r="K20" i="12"/>
  <c r="L24" i="12" s="1"/>
  <c r="J20" i="12"/>
  <c r="H20" i="12"/>
  <c r="F20" i="12"/>
  <c r="Y19" i="12"/>
  <c r="Z19" i="12" s="1"/>
  <c r="X19" i="12"/>
  <c r="V19" i="12"/>
  <c r="AA19" i="12" s="1"/>
  <c r="AB19" i="12" s="1"/>
  <c r="U19" i="12"/>
  <c r="M19" i="12"/>
  <c r="L19" i="12"/>
  <c r="K19" i="12"/>
  <c r="J19" i="12"/>
  <c r="H19" i="12"/>
  <c r="F19" i="12"/>
  <c r="X18" i="12"/>
  <c r="Y18" i="12" s="1"/>
  <c r="Z18" i="12" s="1"/>
  <c r="V18" i="12"/>
  <c r="AA18" i="12" s="1"/>
  <c r="AB18" i="12" s="1"/>
  <c r="U18" i="12"/>
  <c r="O18" i="12"/>
  <c r="M18" i="12"/>
  <c r="L18" i="12"/>
  <c r="K18" i="12"/>
  <c r="J18" i="12"/>
  <c r="H18" i="12"/>
  <c r="F18" i="12"/>
  <c r="Y17" i="12"/>
  <c r="Z17" i="12" s="1"/>
  <c r="X17" i="12"/>
  <c r="V17" i="12"/>
  <c r="AA17" i="12" s="1"/>
  <c r="AB17" i="12" s="1"/>
  <c r="U17" i="12"/>
  <c r="Q17" i="12"/>
  <c r="M17" i="12"/>
  <c r="L17" i="12"/>
  <c r="K17" i="12"/>
  <c r="J17" i="12"/>
  <c r="H17" i="12"/>
  <c r="F17" i="12"/>
  <c r="Y16" i="12"/>
  <c r="Z16" i="12" s="1"/>
  <c r="X16" i="12"/>
  <c r="V16" i="12"/>
  <c r="U16" i="12"/>
  <c r="R16" i="12"/>
  <c r="Q16" i="12"/>
  <c r="O16" i="12"/>
  <c r="M16" i="12"/>
  <c r="K16" i="12"/>
  <c r="J16" i="12"/>
  <c r="H16" i="12"/>
  <c r="F16" i="12"/>
  <c r="Y15" i="12"/>
  <c r="Z15" i="12" s="1"/>
  <c r="X15" i="12"/>
  <c r="V15" i="12"/>
  <c r="AA15" i="12" s="1"/>
  <c r="AB15" i="12" s="1"/>
  <c r="U15" i="12"/>
  <c r="Q15" i="12"/>
  <c r="R15" i="12" s="1"/>
  <c r="O15" i="12"/>
  <c r="M15" i="12"/>
  <c r="K15" i="12"/>
  <c r="L16" i="12" s="1"/>
  <c r="J15" i="12"/>
  <c r="H15" i="12"/>
  <c r="F15" i="12"/>
  <c r="X14" i="12"/>
  <c r="Y14" i="12" s="1"/>
  <c r="Z14" i="12" s="1"/>
  <c r="V14" i="12"/>
  <c r="U14" i="12"/>
  <c r="Q14" i="12"/>
  <c r="M14" i="12"/>
  <c r="L14" i="12"/>
  <c r="K14" i="12"/>
  <c r="J14" i="12"/>
  <c r="H14" i="12"/>
  <c r="F14" i="12"/>
  <c r="Z13" i="12"/>
  <c r="X13" i="12"/>
  <c r="Y13" i="12" s="1"/>
  <c r="V13" i="12"/>
  <c r="AA13" i="12" s="1"/>
  <c r="AB13" i="12" s="1"/>
  <c r="U13" i="12"/>
  <c r="R13" i="12"/>
  <c r="M13" i="12"/>
  <c r="K13" i="12"/>
  <c r="J13" i="12"/>
  <c r="H13" i="12"/>
  <c r="F13" i="12"/>
  <c r="Y12" i="12"/>
  <c r="Z12" i="12" s="1"/>
  <c r="X12" i="12"/>
  <c r="V12" i="12"/>
  <c r="U12" i="12"/>
  <c r="Q12" i="12"/>
  <c r="M12" i="12"/>
  <c r="K12" i="12"/>
  <c r="J12" i="12"/>
  <c r="H12" i="12"/>
  <c r="F12" i="12"/>
  <c r="AA11" i="12"/>
  <c r="AB11" i="12" s="1"/>
  <c r="Y11" i="12"/>
  <c r="Z11" i="12" s="1"/>
  <c r="X11" i="12"/>
  <c r="V11" i="12"/>
  <c r="U11" i="12"/>
  <c r="Q11" i="12"/>
  <c r="M11" i="12"/>
  <c r="K11" i="12"/>
  <c r="L15" i="12" s="1"/>
  <c r="J11" i="12"/>
  <c r="H11" i="12"/>
  <c r="F11" i="12"/>
  <c r="Y10" i="12"/>
  <c r="Z10" i="12" s="1"/>
  <c r="AA10" i="12" s="1"/>
  <c r="AB10" i="12" s="1"/>
  <c r="X10" i="12"/>
  <c r="V10" i="12"/>
  <c r="U10" i="12"/>
  <c r="M10" i="12"/>
  <c r="K10" i="12"/>
  <c r="J10" i="12"/>
  <c r="H10" i="12"/>
  <c r="F10" i="12"/>
  <c r="Z9" i="12"/>
  <c r="X9" i="12"/>
  <c r="Y9" i="12" s="1"/>
  <c r="U9" i="12"/>
  <c r="V9" i="12" s="1"/>
  <c r="M9" i="12"/>
  <c r="K9" i="12"/>
  <c r="L13" i="12" s="1"/>
  <c r="J9" i="12"/>
  <c r="H9" i="12"/>
  <c r="F9" i="12"/>
  <c r="Y8" i="12"/>
  <c r="Z8" i="12" s="1"/>
  <c r="X8" i="12"/>
  <c r="U8" i="12"/>
  <c r="V8" i="12" s="1"/>
  <c r="M8" i="12"/>
  <c r="K8" i="12"/>
  <c r="L12" i="12" s="1"/>
  <c r="J8" i="12"/>
  <c r="H8" i="12"/>
  <c r="F8" i="12"/>
  <c r="Z7" i="12"/>
  <c r="X7" i="12"/>
  <c r="Y7" i="12" s="1"/>
  <c r="V7" i="12"/>
  <c r="AA7" i="12" s="1"/>
  <c r="AB7" i="12" s="1"/>
  <c r="U7" i="12"/>
  <c r="M7" i="12"/>
  <c r="L7" i="12"/>
  <c r="K7" i="12"/>
  <c r="J7" i="12"/>
  <c r="H7" i="12"/>
  <c r="F7" i="12"/>
  <c r="X6" i="12"/>
  <c r="Y6" i="12" s="1"/>
  <c r="Z6" i="12" s="1"/>
  <c r="V6" i="12"/>
  <c r="AA6" i="12" s="1"/>
  <c r="AB6" i="12" s="1"/>
  <c r="U6" i="12"/>
  <c r="Q6" i="12"/>
  <c r="M6" i="12"/>
  <c r="K6" i="12"/>
  <c r="J6" i="12"/>
  <c r="H6" i="12"/>
  <c r="F6" i="12"/>
  <c r="Y5" i="12"/>
  <c r="Z5" i="12" s="1"/>
  <c r="X5" i="12"/>
  <c r="U5" i="12"/>
  <c r="V5" i="12" s="1"/>
  <c r="AA5" i="12" s="1"/>
  <c r="AB5" i="12" s="1"/>
  <c r="Q5" i="12"/>
  <c r="M5" i="12"/>
  <c r="K5" i="12"/>
  <c r="J5" i="12"/>
  <c r="H5" i="12"/>
  <c r="F5" i="12"/>
  <c r="X4" i="12"/>
  <c r="Y4" i="12" s="1"/>
  <c r="Z4" i="12" s="1"/>
  <c r="U4" i="12"/>
  <c r="V4" i="12" s="1"/>
  <c r="AA4" i="12" s="1"/>
  <c r="AB4" i="12" s="1"/>
  <c r="Q4" i="12"/>
  <c r="O4" i="12"/>
  <c r="M4" i="12"/>
  <c r="K4" i="12"/>
  <c r="J4" i="12"/>
  <c r="H4" i="12"/>
  <c r="F4" i="12"/>
  <c r="X3" i="12"/>
  <c r="Y3" i="12" s="1"/>
  <c r="Z3" i="12" s="1"/>
  <c r="AA3" i="12" s="1"/>
  <c r="AB3" i="12" s="1"/>
  <c r="V3" i="12"/>
  <c r="U3" i="12"/>
  <c r="Q3" i="12"/>
  <c r="O3" i="12"/>
  <c r="M3" i="12"/>
  <c r="K3" i="12"/>
  <c r="J3" i="12"/>
  <c r="H3" i="12"/>
  <c r="F3" i="12"/>
  <c r="Y2" i="12"/>
  <c r="Z2" i="12" s="1"/>
  <c r="X2" i="12"/>
  <c r="V2" i="12"/>
  <c r="AA2" i="12" s="1"/>
  <c r="AB2" i="12" s="1"/>
  <c r="U2" i="12"/>
  <c r="Q2" i="12"/>
  <c r="M2" i="12"/>
  <c r="H2" i="12"/>
  <c r="F2" i="12"/>
  <c r="Q1" i="12"/>
  <c r="Y49" i="11"/>
  <c r="Z49" i="11" s="1"/>
  <c r="X49" i="11"/>
  <c r="V49" i="11"/>
  <c r="U49" i="11"/>
  <c r="M49" i="11"/>
  <c r="K49" i="11"/>
  <c r="J49" i="11"/>
  <c r="I49" i="11"/>
  <c r="G49" i="11"/>
  <c r="X48" i="11"/>
  <c r="Y48" i="11" s="1"/>
  <c r="Z48" i="11" s="1"/>
  <c r="U48" i="11"/>
  <c r="V48" i="11" s="1"/>
  <c r="M48" i="11"/>
  <c r="K48" i="11"/>
  <c r="J48" i="11"/>
  <c r="I48" i="11"/>
  <c r="G48" i="11"/>
  <c r="Y47" i="11"/>
  <c r="Z47" i="11" s="1"/>
  <c r="AA47" i="11" s="1"/>
  <c r="AB47" i="11" s="1"/>
  <c r="X47" i="11"/>
  <c r="V47" i="11"/>
  <c r="U47" i="11"/>
  <c r="M47" i="11"/>
  <c r="L47" i="11"/>
  <c r="K47" i="11"/>
  <c r="J47" i="11"/>
  <c r="I47" i="11"/>
  <c r="G47" i="11"/>
  <c r="X46" i="11"/>
  <c r="Y46" i="11" s="1"/>
  <c r="Z46" i="11" s="1"/>
  <c r="U46" i="11"/>
  <c r="V46" i="11" s="1"/>
  <c r="M46" i="11"/>
  <c r="K46" i="11"/>
  <c r="J46" i="11"/>
  <c r="I46" i="11"/>
  <c r="G46" i="11"/>
  <c r="AA45" i="11"/>
  <c r="AB45" i="11" s="1"/>
  <c r="Y45" i="11"/>
  <c r="Z45" i="11" s="1"/>
  <c r="X45" i="11"/>
  <c r="U45" i="11"/>
  <c r="V45" i="11" s="1"/>
  <c r="M45" i="11"/>
  <c r="K45" i="11"/>
  <c r="L49" i="11" s="1"/>
  <c r="J45" i="11"/>
  <c r="I45" i="11"/>
  <c r="G45" i="11"/>
  <c r="Z44" i="11"/>
  <c r="X44" i="11"/>
  <c r="Y44" i="11" s="1"/>
  <c r="U44" i="11"/>
  <c r="V44" i="11" s="1"/>
  <c r="AA44" i="11" s="1"/>
  <c r="AB44" i="11" s="1"/>
  <c r="M44" i="11"/>
  <c r="K44" i="11"/>
  <c r="J44" i="11"/>
  <c r="I44" i="11"/>
  <c r="G44" i="11"/>
  <c r="X43" i="11"/>
  <c r="Y43" i="11" s="1"/>
  <c r="Z43" i="11" s="1"/>
  <c r="U43" i="11"/>
  <c r="V43" i="11" s="1"/>
  <c r="AA43" i="11" s="1"/>
  <c r="AB43" i="11" s="1"/>
  <c r="M43" i="11"/>
  <c r="K43" i="11"/>
  <c r="L46" i="11" s="1"/>
  <c r="J43" i="11"/>
  <c r="I43" i="11"/>
  <c r="G43" i="11"/>
  <c r="X42" i="11"/>
  <c r="Y42" i="11" s="1"/>
  <c r="Z42" i="11" s="1"/>
  <c r="U42" i="11"/>
  <c r="V42" i="11" s="1"/>
  <c r="AA42" i="11" s="1"/>
  <c r="AB42" i="11" s="1"/>
  <c r="M42" i="11"/>
  <c r="K42" i="11"/>
  <c r="J42" i="11"/>
  <c r="I42" i="11"/>
  <c r="G42" i="11"/>
  <c r="Y41" i="11"/>
  <c r="Z41" i="11" s="1"/>
  <c r="X41" i="11"/>
  <c r="V41" i="11"/>
  <c r="U41" i="11"/>
  <c r="M41" i="11"/>
  <c r="K41" i="11"/>
  <c r="J41" i="11"/>
  <c r="I41" i="11"/>
  <c r="G41" i="11"/>
  <c r="X40" i="11"/>
  <c r="Y40" i="11" s="1"/>
  <c r="Z40" i="11" s="1"/>
  <c r="U40" i="11"/>
  <c r="V40" i="11" s="1"/>
  <c r="M40" i="11"/>
  <c r="L40" i="11"/>
  <c r="K40" i="11"/>
  <c r="J40" i="11"/>
  <c r="I40" i="11"/>
  <c r="G40" i="11"/>
  <c r="Y39" i="11"/>
  <c r="Z39" i="11" s="1"/>
  <c r="X39" i="11"/>
  <c r="V39" i="11"/>
  <c r="AA39" i="11" s="1"/>
  <c r="AB39" i="11" s="1"/>
  <c r="U39" i="11"/>
  <c r="M39" i="11"/>
  <c r="K39" i="11"/>
  <c r="J39" i="11"/>
  <c r="I39" i="11"/>
  <c r="G39" i="11"/>
  <c r="Y38" i="11"/>
  <c r="Z38" i="11" s="1"/>
  <c r="X38" i="11"/>
  <c r="U38" i="11"/>
  <c r="V38" i="11" s="1"/>
  <c r="M38" i="11"/>
  <c r="L38" i="11"/>
  <c r="K38" i="11"/>
  <c r="J38" i="11"/>
  <c r="I38" i="11"/>
  <c r="G38" i="11"/>
  <c r="Y37" i="11"/>
  <c r="Z37" i="11" s="1"/>
  <c r="X37" i="11"/>
  <c r="V37" i="11"/>
  <c r="U37" i="11"/>
  <c r="M37" i="11"/>
  <c r="K37" i="11"/>
  <c r="J37" i="11"/>
  <c r="I37" i="11"/>
  <c r="G37" i="11"/>
  <c r="X36" i="11"/>
  <c r="Y36" i="11" s="1"/>
  <c r="Z36" i="11" s="1"/>
  <c r="U36" i="11"/>
  <c r="V36" i="11" s="1"/>
  <c r="AA36" i="11" s="1"/>
  <c r="AB36" i="11" s="1"/>
  <c r="M36" i="11"/>
  <c r="K36" i="11"/>
  <c r="J36" i="11"/>
  <c r="I36" i="11"/>
  <c r="G36" i="11"/>
  <c r="Y35" i="11"/>
  <c r="Z35" i="11" s="1"/>
  <c r="AA35" i="11" s="1"/>
  <c r="AB35" i="11" s="1"/>
  <c r="X35" i="11"/>
  <c r="V35" i="11"/>
  <c r="U35" i="11"/>
  <c r="M35" i="11"/>
  <c r="L35" i="11"/>
  <c r="K35" i="11"/>
  <c r="J35" i="11"/>
  <c r="I35" i="11"/>
  <c r="G35" i="11"/>
  <c r="X34" i="11"/>
  <c r="Y34" i="11" s="1"/>
  <c r="Z34" i="11" s="1"/>
  <c r="U34" i="11"/>
  <c r="V34" i="11" s="1"/>
  <c r="M34" i="11"/>
  <c r="K34" i="11"/>
  <c r="J34" i="11"/>
  <c r="I34" i="11"/>
  <c r="G34" i="11"/>
  <c r="AA33" i="11"/>
  <c r="AB33" i="11" s="1"/>
  <c r="Y33" i="11"/>
  <c r="Z33" i="11" s="1"/>
  <c r="X33" i="11"/>
  <c r="U33" i="11"/>
  <c r="V33" i="11" s="1"/>
  <c r="M33" i="11"/>
  <c r="K33" i="11"/>
  <c r="L37" i="11" s="1"/>
  <c r="J33" i="11"/>
  <c r="I33" i="11"/>
  <c r="G33" i="11"/>
  <c r="X32" i="11"/>
  <c r="Y32" i="11" s="1"/>
  <c r="Z32" i="11" s="1"/>
  <c r="U32" i="11"/>
  <c r="V32" i="11" s="1"/>
  <c r="M32" i="11"/>
  <c r="K32" i="11"/>
  <c r="J32" i="11"/>
  <c r="I32" i="11"/>
  <c r="G32" i="11"/>
  <c r="X31" i="11"/>
  <c r="Y31" i="11" s="1"/>
  <c r="Z31" i="11" s="1"/>
  <c r="V31" i="11"/>
  <c r="AA31" i="11" s="1"/>
  <c r="AB31" i="11" s="1"/>
  <c r="U31" i="11"/>
  <c r="M31" i="11"/>
  <c r="K31" i="11"/>
  <c r="L34" i="11" s="1"/>
  <c r="J31" i="11"/>
  <c r="I31" i="11"/>
  <c r="G31" i="11"/>
  <c r="X30" i="11"/>
  <c r="Y30" i="11" s="1"/>
  <c r="Z30" i="11" s="1"/>
  <c r="U30" i="11"/>
  <c r="V30" i="11" s="1"/>
  <c r="AA30" i="11" s="1"/>
  <c r="AB30" i="11" s="1"/>
  <c r="M30" i="11"/>
  <c r="K30" i="11"/>
  <c r="J30" i="11"/>
  <c r="I30" i="11"/>
  <c r="G30" i="11"/>
  <c r="Y29" i="11"/>
  <c r="Z29" i="11" s="1"/>
  <c r="X29" i="11"/>
  <c r="V29" i="11"/>
  <c r="AA29" i="11" s="1"/>
  <c r="AB29" i="11" s="1"/>
  <c r="U29" i="11"/>
  <c r="M29" i="11"/>
  <c r="K29" i="11"/>
  <c r="J29" i="11"/>
  <c r="X28" i="11"/>
  <c r="Y28" i="11" s="1"/>
  <c r="Z28" i="11" s="1"/>
  <c r="U28" i="11"/>
  <c r="V28" i="11" s="1"/>
  <c r="M28" i="11"/>
  <c r="K28" i="11"/>
  <c r="J28" i="11"/>
  <c r="H28" i="11"/>
  <c r="F28" i="11"/>
  <c r="Y27" i="11"/>
  <c r="Z27" i="11" s="1"/>
  <c r="X27" i="11"/>
  <c r="V27" i="11"/>
  <c r="U27" i="11"/>
  <c r="M27" i="11"/>
  <c r="K27" i="11"/>
  <c r="J27" i="11"/>
  <c r="H27" i="11"/>
  <c r="F27" i="11"/>
  <c r="X26" i="11"/>
  <c r="Y26" i="11" s="1"/>
  <c r="Z26" i="11" s="1"/>
  <c r="U26" i="11"/>
  <c r="V26" i="11" s="1"/>
  <c r="M26" i="11"/>
  <c r="K26" i="11"/>
  <c r="J26" i="11"/>
  <c r="H26" i="11"/>
  <c r="F26" i="11"/>
  <c r="Y25" i="11"/>
  <c r="Z25" i="11" s="1"/>
  <c r="AA25" i="11" s="1"/>
  <c r="AB25" i="11" s="1"/>
  <c r="X25" i="11"/>
  <c r="V25" i="11"/>
  <c r="U25" i="11"/>
  <c r="M25" i="11"/>
  <c r="K25" i="11"/>
  <c r="L28" i="11" s="1"/>
  <c r="J25" i="11"/>
  <c r="H25" i="11"/>
  <c r="F25" i="11"/>
  <c r="AB24" i="11"/>
  <c r="Y24" i="11"/>
  <c r="Z24" i="11" s="1"/>
  <c r="AA24" i="11" s="1"/>
  <c r="X24" i="11"/>
  <c r="U24" i="11"/>
  <c r="V24" i="11" s="1"/>
  <c r="M24" i="11"/>
  <c r="K24" i="11"/>
  <c r="J24" i="11"/>
  <c r="H24" i="11"/>
  <c r="F24" i="11"/>
  <c r="Y23" i="11"/>
  <c r="Z23" i="11" s="1"/>
  <c r="AA23" i="11" s="1"/>
  <c r="AB23" i="11" s="1"/>
  <c r="X23" i="11"/>
  <c r="V23" i="11"/>
  <c r="U23" i="11"/>
  <c r="M23" i="11"/>
  <c r="K23" i="11"/>
  <c r="L27" i="11" s="1"/>
  <c r="J23" i="11"/>
  <c r="H23" i="11"/>
  <c r="F23" i="11"/>
  <c r="X22" i="11"/>
  <c r="Y22" i="11" s="1"/>
  <c r="Z22" i="11" s="1"/>
  <c r="AA22" i="11" s="1"/>
  <c r="AB22" i="11" s="1"/>
  <c r="U22" i="11"/>
  <c r="V22" i="11" s="1"/>
  <c r="M22" i="11"/>
  <c r="K22" i="11"/>
  <c r="L26" i="11" s="1"/>
  <c r="J22" i="11"/>
  <c r="H22" i="11"/>
  <c r="F22" i="11"/>
  <c r="X21" i="11"/>
  <c r="Y21" i="11" s="1"/>
  <c r="Z21" i="11" s="1"/>
  <c r="U21" i="11"/>
  <c r="V21" i="11" s="1"/>
  <c r="M21" i="11"/>
  <c r="K21" i="11"/>
  <c r="L25" i="11" s="1"/>
  <c r="J21" i="11"/>
  <c r="H21" i="11"/>
  <c r="F21" i="11"/>
  <c r="Y20" i="11"/>
  <c r="Z20" i="11" s="1"/>
  <c r="X20" i="11"/>
  <c r="V20" i="11"/>
  <c r="U20" i="11"/>
  <c r="M20" i="11"/>
  <c r="K20" i="11"/>
  <c r="L24" i="11" s="1"/>
  <c r="J20" i="11"/>
  <c r="H20" i="11"/>
  <c r="F20" i="11"/>
  <c r="AB19" i="11"/>
  <c r="Y19" i="11"/>
  <c r="Z19" i="11" s="1"/>
  <c r="AA19" i="11" s="1"/>
  <c r="X19" i="11"/>
  <c r="U19" i="11"/>
  <c r="V19" i="11" s="1"/>
  <c r="M19" i="11"/>
  <c r="K19" i="11"/>
  <c r="J19" i="11"/>
  <c r="H19" i="11"/>
  <c r="F19" i="11"/>
  <c r="X18" i="11"/>
  <c r="Y18" i="11" s="1"/>
  <c r="Z18" i="11" s="1"/>
  <c r="U18" i="11"/>
  <c r="V18" i="11" s="1"/>
  <c r="O18" i="11"/>
  <c r="M18" i="11"/>
  <c r="K18" i="11"/>
  <c r="L22" i="11" s="1"/>
  <c r="J18" i="11"/>
  <c r="H18" i="11"/>
  <c r="F18" i="11"/>
  <c r="Z17" i="11"/>
  <c r="X17" i="11"/>
  <c r="Y17" i="11" s="1"/>
  <c r="V17" i="11"/>
  <c r="U17" i="11"/>
  <c r="Q17" i="11"/>
  <c r="R21" i="11" s="1"/>
  <c r="S21" i="11" s="1"/>
  <c r="Q21" i="11" s="1"/>
  <c r="M17" i="11"/>
  <c r="K17" i="11"/>
  <c r="L21" i="11" s="1"/>
  <c r="J17" i="11"/>
  <c r="H17" i="11"/>
  <c r="F17" i="11"/>
  <c r="Y16" i="11"/>
  <c r="Z16" i="11" s="1"/>
  <c r="X16" i="11"/>
  <c r="V16" i="11"/>
  <c r="U16" i="11"/>
  <c r="R16" i="11"/>
  <c r="Q16" i="11"/>
  <c r="O16" i="11"/>
  <c r="M16" i="11"/>
  <c r="K16" i="11"/>
  <c r="J16" i="11"/>
  <c r="H16" i="11"/>
  <c r="F16" i="11"/>
  <c r="AB15" i="11"/>
  <c r="X15" i="11"/>
  <c r="Y15" i="11" s="1"/>
  <c r="Z15" i="11" s="1"/>
  <c r="AA15" i="11" s="1"/>
  <c r="U15" i="11"/>
  <c r="V15" i="11" s="1"/>
  <c r="Q15" i="11"/>
  <c r="R15" i="11" s="1"/>
  <c r="O15" i="11"/>
  <c r="M15" i="11"/>
  <c r="K15" i="11"/>
  <c r="J15" i="11"/>
  <c r="H15" i="11"/>
  <c r="F15" i="11"/>
  <c r="X14" i="11"/>
  <c r="Y14" i="11" s="1"/>
  <c r="Z14" i="11" s="1"/>
  <c r="U14" i="11"/>
  <c r="V14" i="11" s="1"/>
  <c r="Q14" i="11"/>
  <c r="M14" i="11"/>
  <c r="K14" i="11"/>
  <c r="L18" i="11" s="1"/>
  <c r="J14" i="11"/>
  <c r="H14" i="11"/>
  <c r="F14" i="11"/>
  <c r="Z13" i="11"/>
  <c r="X13" i="11"/>
  <c r="Y13" i="11" s="1"/>
  <c r="V13" i="11"/>
  <c r="AA13" i="11" s="1"/>
  <c r="AB13" i="11" s="1"/>
  <c r="U13" i="11"/>
  <c r="R13" i="11"/>
  <c r="M13" i="11"/>
  <c r="K13" i="11"/>
  <c r="J13" i="11"/>
  <c r="H13" i="11"/>
  <c r="F13" i="11"/>
  <c r="Y12" i="11"/>
  <c r="Z12" i="11" s="1"/>
  <c r="X12" i="11"/>
  <c r="V12" i="11"/>
  <c r="AA12" i="11" s="1"/>
  <c r="AB12" i="11" s="1"/>
  <c r="U12" i="11"/>
  <c r="Q12" i="11"/>
  <c r="M12" i="11"/>
  <c r="K12" i="11"/>
  <c r="J12" i="11"/>
  <c r="H12" i="11"/>
  <c r="F12" i="11"/>
  <c r="AA11" i="11"/>
  <c r="AB11" i="11" s="1"/>
  <c r="Y11" i="11"/>
  <c r="Z11" i="11" s="1"/>
  <c r="X11" i="11"/>
  <c r="V11" i="11"/>
  <c r="U11" i="11"/>
  <c r="Q11" i="11"/>
  <c r="M11" i="11"/>
  <c r="K11" i="11"/>
  <c r="J11" i="11"/>
  <c r="H11" i="11"/>
  <c r="F11" i="11"/>
  <c r="X10" i="11"/>
  <c r="Y10" i="11" s="1"/>
  <c r="Z10" i="11" s="1"/>
  <c r="AA10" i="11" s="1"/>
  <c r="AB10" i="11" s="1"/>
  <c r="U10" i="11"/>
  <c r="V10" i="11" s="1"/>
  <c r="M10" i="11"/>
  <c r="K10" i="11"/>
  <c r="J10" i="11"/>
  <c r="H10" i="11"/>
  <c r="F10" i="11"/>
  <c r="Z9" i="11"/>
  <c r="AA9" i="11" s="1"/>
  <c r="AB9" i="11" s="1"/>
  <c r="Y9" i="11"/>
  <c r="X9" i="11"/>
  <c r="V9" i="11"/>
  <c r="U9" i="11"/>
  <c r="M9" i="11"/>
  <c r="K9" i="11"/>
  <c r="J9" i="11"/>
  <c r="H9" i="11"/>
  <c r="F9" i="11"/>
  <c r="Z8" i="11"/>
  <c r="X8" i="11"/>
  <c r="Y8" i="11" s="1"/>
  <c r="U8" i="11"/>
  <c r="V8" i="11" s="1"/>
  <c r="AA8" i="11" s="1"/>
  <c r="AB8" i="11" s="1"/>
  <c r="M8" i="11"/>
  <c r="K8" i="11"/>
  <c r="L12" i="11" s="1"/>
  <c r="J8" i="11"/>
  <c r="H8" i="11"/>
  <c r="F8" i="11"/>
  <c r="Y7" i="11"/>
  <c r="Z7" i="11" s="1"/>
  <c r="AA7" i="11" s="1"/>
  <c r="AB7" i="11" s="1"/>
  <c r="X7" i="11"/>
  <c r="V7" i="11"/>
  <c r="U7" i="11"/>
  <c r="M7" i="11"/>
  <c r="K7" i="11"/>
  <c r="L11" i="11" s="1"/>
  <c r="J7" i="11"/>
  <c r="H7" i="11"/>
  <c r="F7" i="11"/>
  <c r="X6" i="11"/>
  <c r="Y6" i="11" s="1"/>
  <c r="Z6" i="11" s="1"/>
  <c r="U6" i="11"/>
  <c r="V6" i="11" s="1"/>
  <c r="Q6" i="11"/>
  <c r="M6" i="11"/>
  <c r="K6" i="11"/>
  <c r="L10" i="11" s="1"/>
  <c r="J6" i="11"/>
  <c r="H6" i="11"/>
  <c r="F6" i="11"/>
  <c r="Y5" i="11"/>
  <c r="Z5" i="11" s="1"/>
  <c r="X5" i="11"/>
  <c r="U5" i="11"/>
  <c r="V5" i="11" s="1"/>
  <c r="AA5" i="11" s="1"/>
  <c r="AB5" i="11" s="1"/>
  <c r="Q5" i="11"/>
  <c r="M5" i="11"/>
  <c r="K5" i="11"/>
  <c r="J5" i="11"/>
  <c r="H5" i="11"/>
  <c r="F5" i="11"/>
  <c r="Z4" i="11"/>
  <c r="X4" i="11"/>
  <c r="Y4" i="11" s="1"/>
  <c r="V4" i="11"/>
  <c r="AA4" i="11" s="1"/>
  <c r="AB4" i="11" s="1"/>
  <c r="U4" i="11"/>
  <c r="Q4" i="11"/>
  <c r="O4" i="11"/>
  <c r="M4" i="11"/>
  <c r="K4" i="11"/>
  <c r="J4" i="11"/>
  <c r="H4" i="11"/>
  <c r="F4" i="11"/>
  <c r="Y3" i="11"/>
  <c r="Z3" i="11" s="1"/>
  <c r="X3" i="11"/>
  <c r="V3" i="11"/>
  <c r="AA3" i="11" s="1"/>
  <c r="AB3" i="11" s="1"/>
  <c r="U3" i="11"/>
  <c r="Q3" i="11"/>
  <c r="O3" i="11"/>
  <c r="M3" i="11"/>
  <c r="K3" i="11"/>
  <c r="L7" i="11" s="1"/>
  <c r="J3" i="11"/>
  <c r="H3" i="11"/>
  <c r="F3" i="11"/>
  <c r="X2" i="11"/>
  <c r="Y2" i="11" s="1"/>
  <c r="Z2" i="11" s="1"/>
  <c r="U2" i="11"/>
  <c r="V2" i="11" s="1"/>
  <c r="Q2" i="11"/>
  <c r="M2" i="11"/>
  <c r="H2" i="11"/>
  <c r="F2" i="11"/>
  <c r="Q1" i="11"/>
  <c r="Y152" i="10"/>
  <c r="Z152" i="10" s="1"/>
  <c r="X152" i="10"/>
  <c r="V152" i="10"/>
  <c r="AA152" i="10" s="1"/>
  <c r="AB152" i="10" s="1"/>
  <c r="U152" i="10"/>
  <c r="M152" i="10"/>
  <c r="K152" i="10"/>
  <c r="J152" i="10"/>
  <c r="I152" i="10"/>
  <c r="G152" i="10"/>
  <c r="X151" i="10"/>
  <c r="Y151" i="10" s="1"/>
  <c r="Z151" i="10" s="1"/>
  <c r="AA151" i="10" s="1"/>
  <c r="AB151" i="10" s="1"/>
  <c r="V151" i="10"/>
  <c r="U151" i="10"/>
  <c r="M151" i="10"/>
  <c r="K151" i="10"/>
  <c r="J151" i="10"/>
  <c r="I151" i="10"/>
  <c r="G151" i="10"/>
  <c r="X150" i="10"/>
  <c r="Y150" i="10" s="1"/>
  <c r="Z150" i="10" s="1"/>
  <c r="AA150" i="10" s="1"/>
  <c r="AB150" i="10" s="1"/>
  <c r="U150" i="10"/>
  <c r="V150" i="10" s="1"/>
  <c r="M150" i="10"/>
  <c r="K150" i="10"/>
  <c r="J150" i="10"/>
  <c r="I150" i="10"/>
  <c r="G150" i="10"/>
  <c r="Z149" i="10"/>
  <c r="AA149" i="10" s="1"/>
  <c r="AB149" i="10" s="1"/>
  <c r="Y149" i="10"/>
  <c r="X149" i="10"/>
  <c r="V149" i="10"/>
  <c r="U149" i="10"/>
  <c r="M149" i="10"/>
  <c r="K149" i="10"/>
  <c r="J149" i="10"/>
  <c r="I149" i="10"/>
  <c r="G149" i="10"/>
  <c r="Z148" i="10"/>
  <c r="X148" i="10"/>
  <c r="Y148" i="10" s="1"/>
  <c r="U148" i="10"/>
  <c r="V148" i="10" s="1"/>
  <c r="AA148" i="10" s="1"/>
  <c r="AB148" i="10" s="1"/>
  <c r="M148" i="10"/>
  <c r="K148" i="10"/>
  <c r="L152" i="10" s="1"/>
  <c r="J148" i="10"/>
  <c r="I148" i="10"/>
  <c r="G148" i="10"/>
  <c r="AA147" i="10"/>
  <c r="AB147" i="10" s="1"/>
  <c r="Y147" i="10"/>
  <c r="Z147" i="10" s="1"/>
  <c r="X147" i="10"/>
  <c r="V147" i="10"/>
  <c r="U147" i="10"/>
  <c r="M147" i="10"/>
  <c r="K147" i="10"/>
  <c r="J147" i="10"/>
  <c r="I147" i="10"/>
  <c r="G147" i="10"/>
  <c r="Z146" i="10"/>
  <c r="X146" i="10"/>
  <c r="Y146" i="10" s="1"/>
  <c r="U146" i="10"/>
  <c r="V146" i="10" s="1"/>
  <c r="M146" i="10"/>
  <c r="K146" i="10"/>
  <c r="J146" i="10"/>
  <c r="I146" i="10"/>
  <c r="G146" i="10"/>
  <c r="Y145" i="10"/>
  <c r="Z145" i="10" s="1"/>
  <c r="X145" i="10"/>
  <c r="U145" i="10"/>
  <c r="V145" i="10" s="1"/>
  <c r="AA145" i="10" s="1"/>
  <c r="AB145" i="10" s="1"/>
  <c r="M145" i="10"/>
  <c r="K145" i="10"/>
  <c r="J145" i="10"/>
  <c r="I145" i="10"/>
  <c r="G145" i="10"/>
  <c r="Z144" i="10"/>
  <c r="X144" i="10"/>
  <c r="Y144" i="10" s="1"/>
  <c r="V144" i="10"/>
  <c r="U144" i="10"/>
  <c r="M144" i="10"/>
  <c r="K144" i="10"/>
  <c r="J144" i="10"/>
  <c r="I144" i="10"/>
  <c r="G144" i="10"/>
  <c r="X143" i="10"/>
  <c r="Y143" i="10" s="1"/>
  <c r="Z143" i="10" s="1"/>
  <c r="V143" i="10"/>
  <c r="AA143" i="10" s="1"/>
  <c r="AB143" i="10" s="1"/>
  <c r="U143" i="10"/>
  <c r="M143" i="10"/>
  <c r="K143" i="10"/>
  <c r="L146" i="10" s="1"/>
  <c r="J143" i="10"/>
  <c r="I143" i="10"/>
  <c r="G143" i="10"/>
  <c r="Y142" i="10"/>
  <c r="Z142" i="10" s="1"/>
  <c r="X142" i="10"/>
  <c r="V142" i="10"/>
  <c r="U142" i="10"/>
  <c r="M142" i="10"/>
  <c r="L142" i="10"/>
  <c r="K142" i="10"/>
  <c r="J142" i="10"/>
  <c r="I142" i="10"/>
  <c r="G142" i="10"/>
  <c r="X141" i="10"/>
  <c r="Y141" i="10" s="1"/>
  <c r="Z141" i="10" s="1"/>
  <c r="U141" i="10"/>
  <c r="V141" i="10" s="1"/>
  <c r="M141" i="10"/>
  <c r="K141" i="10"/>
  <c r="L144" i="10" s="1"/>
  <c r="J141" i="10"/>
  <c r="I141" i="10"/>
  <c r="G141" i="10"/>
  <c r="Y140" i="10"/>
  <c r="Z140" i="10" s="1"/>
  <c r="X140" i="10"/>
  <c r="V140" i="10"/>
  <c r="AA140" i="10" s="1"/>
  <c r="AB140" i="10" s="1"/>
  <c r="U140" i="10"/>
  <c r="M140" i="10"/>
  <c r="L140" i="10"/>
  <c r="K140" i="10"/>
  <c r="J140" i="10"/>
  <c r="I140" i="10"/>
  <c r="G140" i="10"/>
  <c r="X139" i="10"/>
  <c r="Y139" i="10" s="1"/>
  <c r="Z139" i="10" s="1"/>
  <c r="AA139" i="10" s="1"/>
  <c r="AB139" i="10" s="1"/>
  <c r="V139" i="10"/>
  <c r="U139" i="10"/>
  <c r="M139" i="10"/>
  <c r="K139" i="10"/>
  <c r="L143" i="10" s="1"/>
  <c r="J139" i="10"/>
  <c r="I139" i="10"/>
  <c r="G139" i="10"/>
  <c r="X138" i="10"/>
  <c r="Y138" i="10" s="1"/>
  <c r="Z138" i="10" s="1"/>
  <c r="AA138" i="10" s="1"/>
  <c r="AB138" i="10" s="1"/>
  <c r="U138" i="10"/>
  <c r="V138" i="10" s="1"/>
  <c r="M138" i="10"/>
  <c r="K138" i="10"/>
  <c r="J138" i="10"/>
  <c r="I138" i="10"/>
  <c r="G138" i="10"/>
  <c r="Z137" i="10"/>
  <c r="AA137" i="10" s="1"/>
  <c r="AB137" i="10" s="1"/>
  <c r="Y137" i="10"/>
  <c r="X137" i="10"/>
  <c r="V137" i="10"/>
  <c r="U137" i="10"/>
  <c r="M137" i="10"/>
  <c r="K137" i="10"/>
  <c r="L141" i="10" s="1"/>
  <c r="J137" i="10"/>
  <c r="I137" i="10"/>
  <c r="G137" i="10"/>
  <c r="Z136" i="10"/>
  <c r="X136" i="10"/>
  <c r="Y136" i="10" s="1"/>
  <c r="U136" i="10"/>
  <c r="V136" i="10" s="1"/>
  <c r="AA136" i="10" s="1"/>
  <c r="AB136" i="10" s="1"/>
  <c r="M136" i="10"/>
  <c r="K136" i="10"/>
  <c r="J136" i="10"/>
  <c r="I136" i="10"/>
  <c r="G136" i="10"/>
  <c r="AA135" i="10"/>
  <c r="AB135" i="10" s="1"/>
  <c r="Y135" i="10"/>
  <c r="Z135" i="10" s="1"/>
  <c r="X135" i="10"/>
  <c r="V135" i="10"/>
  <c r="U135" i="10"/>
  <c r="M135" i="10"/>
  <c r="K135" i="10"/>
  <c r="J135" i="10"/>
  <c r="I135" i="10"/>
  <c r="G135" i="10"/>
  <c r="Z134" i="10"/>
  <c r="X134" i="10"/>
  <c r="Y134" i="10" s="1"/>
  <c r="U134" i="10"/>
  <c r="V134" i="10" s="1"/>
  <c r="M134" i="10"/>
  <c r="K134" i="10"/>
  <c r="J134" i="10"/>
  <c r="I134" i="10"/>
  <c r="G134" i="10"/>
  <c r="Y133" i="10"/>
  <c r="Z133" i="10" s="1"/>
  <c r="X133" i="10"/>
  <c r="U133" i="10"/>
  <c r="V133" i="10" s="1"/>
  <c r="AA133" i="10" s="1"/>
  <c r="AB133" i="10" s="1"/>
  <c r="M133" i="10"/>
  <c r="K133" i="10"/>
  <c r="J133" i="10"/>
  <c r="I133" i="10"/>
  <c r="G133" i="10"/>
  <c r="Z132" i="10"/>
  <c r="X132" i="10"/>
  <c r="Y132" i="10" s="1"/>
  <c r="V132" i="10"/>
  <c r="U132" i="10"/>
  <c r="M132" i="10"/>
  <c r="K132" i="10"/>
  <c r="J132" i="10"/>
  <c r="I132" i="10"/>
  <c r="G132" i="10"/>
  <c r="X131" i="10"/>
  <c r="Y131" i="10" s="1"/>
  <c r="Z131" i="10" s="1"/>
  <c r="V131" i="10"/>
  <c r="U131" i="10"/>
  <c r="M131" i="10"/>
  <c r="K131" i="10"/>
  <c r="L134" i="10" s="1"/>
  <c r="J131" i="10"/>
  <c r="I131" i="10"/>
  <c r="G131" i="10"/>
  <c r="Y130" i="10"/>
  <c r="Z130" i="10" s="1"/>
  <c r="X130" i="10"/>
  <c r="U130" i="10"/>
  <c r="V130" i="10" s="1"/>
  <c r="AA130" i="10" s="1"/>
  <c r="AB130" i="10" s="1"/>
  <c r="M130" i="10"/>
  <c r="L130" i="10"/>
  <c r="K130" i="10"/>
  <c r="J130" i="10"/>
  <c r="I130" i="10"/>
  <c r="G130" i="10"/>
  <c r="X129" i="10"/>
  <c r="Y129" i="10" s="1"/>
  <c r="Z129" i="10" s="1"/>
  <c r="U129" i="10"/>
  <c r="V129" i="10" s="1"/>
  <c r="AA129" i="10" s="1"/>
  <c r="AB129" i="10" s="1"/>
  <c r="M129" i="10"/>
  <c r="K129" i="10"/>
  <c r="L132" i="10" s="1"/>
  <c r="J129" i="10"/>
  <c r="I129" i="10"/>
  <c r="G129" i="10"/>
  <c r="Y128" i="10"/>
  <c r="Z128" i="10" s="1"/>
  <c r="X128" i="10"/>
  <c r="V128" i="10"/>
  <c r="AA128" i="10" s="1"/>
  <c r="AB128" i="10" s="1"/>
  <c r="U128" i="10"/>
  <c r="M128" i="10"/>
  <c r="K128" i="10"/>
  <c r="J128" i="10"/>
  <c r="I128" i="10"/>
  <c r="G128" i="10"/>
  <c r="X127" i="10"/>
  <c r="Y127" i="10" s="1"/>
  <c r="Z127" i="10" s="1"/>
  <c r="AA127" i="10" s="1"/>
  <c r="AB127" i="10" s="1"/>
  <c r="V127" i="10"/>
  <c r="U127" i="10"/>
  <c r="M127" i="10"/>
  <c r="K127" i="10"/>
  <c r="L131" i="10" s="1"/>
  <c r="J127" i="10"/>
  <c r="I127" i="10"/>
  <c r="G127" i="10"/>
  <c r="X126" i="10"/>
  <c r="Y126" i="10" s="1"/>
  <c r="Z126" i="10" s="1"/>
  <c r="AA126" i="10" s="1"/>
  <c r="AB126" i="10" s="1"/>
  <c r="U126" i="10"/>
  <c r="V126" i="10" s="1"/>
  <c r="M126" i="10"/>
  <c r="K126" i="10"/>
  <c r="J126" i="10"/>
  <c r="I126" i="10"/>
  <c r="G126" i="10"/>
  <c r="Z125" i="10"/>
  <c r="AA125" i="10" s="1"/>
  <c r="AB125" i="10" s="1"/>
  <c r="Y125" i="10"/>
  <c r="X125" i="10"/>
  <c r="V125" i="10"/>
  <c r="U125" i="10"/>
  <c r="M125" i="10"/>
  <c r="K125" i="10"/>
  <c r="L129" i="10" s="1"/>
  <c r="J125" i="10"/>
  <c r="I125" i="10"/>
  <c r="G125" i="10"/>
  <c r="Z124" i="10"/>
  <c r="X124" i="10"/>
  <c r="Y124" i="10" s="1"/>
  <c r="U124" i="10"/>
  <c r="V124" i="10" s="1"/>
  <c r="AA124" i="10" s="1"/>
  <c r="AB124" i="10" s="1"/>
  <c r="M124" i="10"/>
  <c r="K124" i="10"/>
  <c r="L128" i="10" s="1"/>
  <c r="J124" i="10"/>
  <c r="I124" i="10"/>
  <c r="G124" i="10"/>
  <c r="Y123" i="10"/>
  <c r="Z123" i="10" s="1"/>
  <c r="X123" i="10"/>
  <c r="V123" i="10"/>
  <c r="AA123" i="10" s="1"/>
  <c r="AB123" i="10" s="1"/>
  <c r="U123" i="10"/>
  <c r="M123" i="10"/>
  <c r="K123" i="10"/>
  <c r="L126" i="10" s="1"/>
  <c r="J123" i="10"/>
  <c r="I123" i="10"/>
  <c r="G123" i="10"/>
  <c r="X122" i="10"/>
  <c r="Y122" i="10" s="1"/>
  <c r="Z122" i="10" s="1"/>
  <c r="U122" i="10"/>
  <c r="V122" i="10" s="1"/>
  <c r="M122" i="10"/>
  <c r="L122" i="10"/>
  <c r="K122" i="10"/>
  <c r="J122" i="10"/>
  <c r="I122" i="10"/>
  <c r="G122" i="10"/>
  <c r="Y121" i="10"/>
  <c r="Z121" i="10" s="1"/>
  <c r="X121" i="10"/>
  <c r="U121" i="10"/>
  <c r="V121" i="10" s="1"/>
  <c r="AA121" i="10" s="1"/>
  <c r="AB121" i="10" s="1"/>
  <c r="M121" i="10"/>
  <c r="K121" i="10"/>
  <c r="L125" i="10" s="1"/>
  <c r="J121" i="10"/>
  <c r="I121" i="10"/>
  <c r="G121" i="10"/>
  <c r="Z120" i="10"/>
  <c r="X120" i="10"/>
  <c r="Y120" i="10" s="1"/>
  <c r="V120" i="10"/>
  <c r="AA120" i="10" s="1"/>
  <c r="AB120" i="10" s="1"/>
  <c r="U120" i="10"/>
  <c r="M120" i="10"/>
  <c r="K120" i="10"/>
  <c r="J120" i="10"/>
  <c r="I120" i="10"/>
  <c r="G120" i="10"/>
  <c r="AA119" i="10"/>
  <c r="AB119" i="10" s="1"/>
  <c r="X119" i="10"/>
  <c r="Y119" i="10" s="1"/>
  <c r="Z119" i="10" s="1"/>
  <c r="U119" i="10"/>
  <c r="V119" i="10" s="1"/>
  <c r="M119" i="10"/>
  <c r="K119" i="10"/>
  <c r="L120" i="10" s="1"/>
  <c r="J119" i="10"/>
  <c r="I119" i="10"/>
  <c r="G119" i="10"/>
  <c r="X118" i="10"/>
  <c r="Y118" i="10" s="1"/>
  <c r="Z118" i="10" s="1"/>
  <c r="U118" i="10"/>
  <c r="V118" i="10" s="1"/>
  <c r="M118" i="10"/>
  <c r="K118" i="10"/>
  <c r="J118" i="10"/>
  <c r="I118" i="10"/>
  <c r="G118" i="10"/>
  <c r="X117" i="10"/>
  <c r="Y117" i="10" s="1"/>
  <c r="Z117" i="10" s="1"/>
  <c r="AA117" i="10" s="1"/>
  <c r="AB117" i="10" s="1"/>
  <c r="U117" i="10"/>
  <c r="V117" i="10" s="1"/>
  <c r="M117" i="10"/>
  <c r="K117" i="10"/>
  <c r="L121" i="10" s="1"/>
  <c r="J117" i="10"/>
  <c r="I117" i="10"/>
  <c r="G117" i="10"/>
  <c r="AA116" i="10"/>
  <c r="AB116" i="10" s="1"/>
  <c r="Z116" i="10"/>
  <c r="X116" i="10"/>
  <c r="Y116" i="10" s="1"/>
  <c r="U116" i="10"/>
  <c r="V116" i="10" s="1"/>
  <c r="M116" i="10"/>
  <c r="K116" i="10"/>
  <c r="J116" i="10"/>
  <c r="I116" i="10"/>
  <c r="G116" i="10"/>
  <c r="AA115" i="10"/>
  <c r="AB115" i="10" s="1"/>
  <c r="Y115" i="10"/>
  <c r="Z115" i="10" s="1"/>
  <c r="X115" i="10"/>
  <c r="V115" i="10"/>
  <c r="U115" i="10"/>
  <c r="M115" i="10"/>
  <c r="K115" i="10"/>
  <c r="L119" i="10" s="1"/>
  <c r="J115" i="10"/>
  <c r="I115" i="10"/>
  <c r="G115" i="10"/>
  <c r="Y114" i="10"/>
  <c r="Z114" i="10" s="1"/>
  <c r="AA114" i="10" s="1"/>
  <c r="AB114" i="10" s="1"/>
  <c r="X114" i="10"/>
  <c r="U114" i="10"/>
  <c r="V114" i="10" s="1"/>
  <c r="M114" i="10"/>
  <c r="K114" i="10"/>
  <c r="J114" i="10"/>
  <c r="I114" i="10"/>
  <c r="G114" i="10"/>
  <c r="Y113" i="10"/>
  <c r="Z113" i="10" s="1"/>
  <c r="AA113" i="10" s="1"/>
  <c r="AB113" i="10" s="1"/>
  <c r="X113" i="10"/>
  <c r="V113" i="10"/>
  <c r="U113" i="10"/>
  <c r="M113" i="10"/>
  <c r="K113" i="10"/>
  <c r="L117" i="10" s="1"/>
  <c r="J113" i="10"/>
  <c r="I113" i="10"/>
  <c r="G113" i="10"/>
  <c r="X112" i="10"/>
  <c r="Y112" i="10" s="1"/>
  <c r="Z112" i="10" s="1"/>
  <c r="AA112" i="10" s="1"/>
  <c r="AB112" i="10" s="1"/>
  <c r="U112" i="10"/>
  <c r="V112" i="10" s="1"/>
  <c r="M112" i="10"/>
  <c r="K112" i="10"/>
  <c r="L116" i="10" s="1"/>
  <c r="J112" i="10"/>
  <c r="I112" i="10"/>
  <c r="G112" i="10"/>
  <c r="AA111" i="10"/>
  <c r="AB111" i="10" s="1"/>
  <c r="Y111" i="10"/>
  <c r="Z111" i="10" s="1"/>
  <c r="X111" i="10"/>
  <c r="V111" i="10"/>
  <c r="U111" i="10"/>
  <c r="M111" i="10"/>
  <c r="K111" i="10"/>
  <c r="J111" i="10"/>
  <c r="I111" i="10"/>
  <c r="G111" i="10"/>
  <c r="X110" i="10"/>
  <c r="Y110" i="10" s="1"/>
  <c r="Z110" i="10" s="1"/>
  <c r="U110" i="10"/>
  <c r="V110" i="10" s="1"/>
  <c r="M110" i="10"/>
  <c r="K110" i="10"/>
  <c r="L114" i="10" s="1"/>
  <c r="J110" i="10"/>
  <c r="I110" i="10"/>
  <c r="G110" i="10"/>
  <c r="Y109" i="10"/>
  <c r="Z109" i="10" s="1"/>
  <c r="X109" i="10"/>
  <c r="V109" i="10"/>
  <c r="AA109" i="10" s="1"/>
  <c r="AB109" i="10" s="1"/>
  <c r="U109" i="10"/>
  <c r="M109" i="10"/>
  <c r="K109" i="10"/>
  <c r="J109" i="10"/>
  <c r="I109" i="10"/>
  <c r="G109" i="10"/>
  <c r="X108" i="10"/>
  <c r="Y108" i="10" s="1"/>
  <c r="Z108" i="10" s="1"/>
  <c r="U108" i="10"/>
  <c r="V108" i="10" s="1"/>
  <c r="M108" i="10"/>
  <c r="K108" i="10"/>
  <c r="L112" i="10" s="1"/>
  <c r="J108" i="10"/>
  <c r="I108" i="10"/>
  <c r="G108" i="10"/>
  <c r="Y107" i="10"/>
  <c r="Z107" i="10" s="1"/>
  <c r="X107" i="10"/>
  <c r="V107" i="10"/>
  <c r="AA107" i="10" s="1"/>
  <c r="AB107" i="10" s="1"/>
  <c r="U107" i="10"/>
  <c r="M107" i="10"/>
  <c r="K107" i="10"/>
  <c r="L110" i="10" s="1"/>
  <c r="J107" i="10"/>
  <c r="I107" i="10"/>
  <c r="G107" i="10"/>
  <c r="Y106" i="10"/>
  <c r="Z106" i="10" s="1"/>
  <c r="X106" i="10"/>
  <c r="V106" i="10"/>
  <c r="U106" i="10"/>
  <c r="M106" i="10"/>
  <c r="K106" i="10"/>
  <c r="J106" i="10"/>
  <c r="I106" i="10"/>
  <c r="G106" i="10"/>
  <c r="Y105" i="10"/>
  <c r="Z105" i="10" s="1"/>
  <c r="X105" i="10"/>
  <c r="V105" i="10"/>
  <c r="AA105" i="10" s="1"/>
  <c r="AB105" i="10" s="1"/>
  <c r="U105" i="10"/>
  <c r="M105" i="10"/>
  <c r="K105" i="10"/>
  <c r="J105" i="10"/>
  <c r="I105" i="10"/>
  <c r="G105" i="10"/>
  <c r="Y104" i="10"/>
  <c r="Z104" i="10" s="1"/>
  <c r="X104" i="10"/>
  <c r="V104" i="10"/>
  <c r="AA104" i="10" s="1"/>
  <c r="AB104" i="10" s="1"/>
  <c r="U104" i="10"/>
  <c r="M104" i="10"/>
  <c r="L104" i="10"/>
  <c r="K104" i="10"/>
  <c r="J104" i="10"/>
  <c r="I104" i="10"/>
  <c r="G104" i="10"/>
  <c r="X103" i="10"/>
  <c r="Y103" i="10" s="1"/>
  <c r="Z103" i="10" s="1"/>
  <c r="AA103" i="10" s="1"/>
  <c r="AB103" i="10" s="1"/>
  <c r="V103" i="10"/>
  <c r="U103" i="10"/>
  <c r="M103" i="10"/>
  <c r="K103" i="10"/>
  <c r="J103" i="10"/>
  <c r="I103" i="10"/>
  <c r="G103" i="10"/>
  <c r="X102" i="10"/>
  <c r="Y102" i="10" s="1"/>
  <c r="Z102" i="10" s="1"/>
  <c r="AA102" i="10" s="1"/>
  <c r="AB102" i="10" s="1"/>
  <c r="U102" i="10"/>
  <c r="V102" i="10" s="1"/>
  <c r="M102" i="10"/>
  <c r="L102" i="10"/>
  <c r="K102" i="10"/>
  <c r="J102" i="10"/>
  <c r="I102" i="10"/>
  <c r="G102" i="10"/>
  <c r="Z101" i="10"/>
  <c r="AA101" i="10" s="1"/>
  <c r="AB101" i="10" s="1"/>
  <c r="Y101" i="10"/>
  <c r="X101" i="10"/>
  <c r="V101" i="10"/>
  <c r="U101" i="10"/>
  <c r="M101" i="10"/>
  <c r="K101" i="10"/>
  <c r="J101" i="10"/>
  <c r="X100" i="10"/>
  <c r="Y100" i="10" s="1"/>
  <c r="Z100" i="10" s="1"/>
  <c r="AA100" i="10" s="1"/>
  <c r="AB100" i="10" s="1"/>
  <c r="U100" i="10"/>
  <c r="V100" i="10" s="1"/>
  <c r="M100" i="10"/>
  <c r="K100" i="10"/>
  <c r="J100" i="10"/>
  <c r="H100" i="10"/>
  <c r="F100" i="10"/>
  <c r="Y99" i="10"/>
  <c r="Z99" i="10" s="1"/>
  <c r="AA99" i="10" s="1"/>
  <c r="AB99" i="10" s="1"/>
  <c r="X99" i="10"/>
  <c r="V99" i="10"/>
  <c r="U99" i="10"/>
  <c r="M99" i="10"/>
  <c r="K99" i="10"/>
  <c r="L103" i="10" s="1"/>
  <c r="J99" i="10"/>
  <c r="H99" i="10"/>
  <c r="F99" i="10"/>
  <c r="X98" i="10"/>
  <c r="Y98" i="10" s="1"/>
  <c r="Z98" i="10" s="1"/>
  <c r="AA98" i="10" s="1"/>
  <c r="AB98" i="10" s="1"/>
  <c r="U98" i="10"/>
  <c r="V98" i="10" s="1"/>
  <c r="M98" i="10"/>
  <c r="L98" i="10"/>
  <c r="K98" i="10"/>
  <c r="J98" i="10"/>
  <c r="H98" i="10"/>
  <c r="F98" i="10"/>
  <c r="Y97" i="10"/>
  <c r="Z97" i="10" s="1"/>
  <c r="AA97" i="10" s="1"/>
  <c r="AB97" i="10" s="1"/>
  <c r="X97" i="10"/>
  <c r="V97" i="10"/>
  <c r="U97" i="10"/>
  <c r="M97" i="10"/>
  <c r="L97" i="10"/>
  <c r="K97" i="10"/>
  <c r="J97" i="10"/>
  <c r="H97" i="10"/>
  <c r="F97" i="10"/>
  <c r="X96" i="10"/>
  <c r="Y96" i="10" s="1"/>
  <c r="Z96" i="10" s="1"/>
  <c r="U96" i="10"/>
  <c r="V96" i="10" s="1"/>
  <c r="M96" i="10"/>
  <c r="K96" i="10"/>
  <c r="L100" i="10" s="1"/>
  <c r="J96" i="10"/>
  <c r="H96" i="10"/>
  <c r="F96" i="10"/>
  <c r="AA95" i="10"/>
  <c r="AB95" i="10" s="1"/>
  <c r="Y95" i="10"/>
  <c r="Z95" i="10" s="1"/>
  <c r="X95" i="10"/>
  <c r="U95" i="10"/>
  <c r="V95" i="10" s="1"/>
  <c r="M95" i="10"/>
  <c r="K95" i="10"/>
  <c r="J95" i="10"/>
  <c r="H95" i="10"/>
  <c r="F95" i="10"/>
  <c r="Z94" i="10"/>
  <c r="X94" i="10"/>
  <c r="Y94" i="10" s="1"/>
  <c r="V94" i="10"/>
  <c r="U94" i="10"/>
  <c r="M94" i="10"/>
  <c r="K94" i="10"/>
  <c r="J94" i="10"/>
  <c r="H94" i="10"/>
  <c r="F94" i="10"/>
  <c r="X93" i="10"/>
  <c r="Y93" i="10" s="1"/>
  <c r="Z93" i="10" s="1"/>
  <c r="U93" i="10"/>
  <c r="V93" i="10" s="1"/>
  <c r="M93" i="10"/>
  <c r="K93" i="10"/>
  <c r="J93" i="10"/>
  <c r="H93" i="10"/>
  <c r="F93" i="10"/>
  <c r="Y92" i="10"/>
  <c r="Z92" i="10" s="1"/>
  <c r="X92" i="10"/>
  <c r="U92" i="10"/>
  <c r="V92" i="10" s="1"/>
  <c r="M92" i="10"/>
  <c r="K92" i="10"/>
  <c r="J92" i="10"/>
  <c r="H92" i="10"/>
  <c r="F92" i="10"/>
  <c r="X91" i="10"/>
  <c r="Y91" i="10" s="1"/>
  <c r="Z91" i="10" s="1"/>
  <c r="AA91" i="10" s="1"/>
  <c r="AB91" i="10" s="1"/>
  <c r="U91" i="10"/>
  <c r="V91" i="10" s="1"/>
  <c r="M91" i="10"/>
  <c r="K91" i="10"/>
  <c r="L93" i="10" s="1"/>
  <c r="J91" i="10"/>
  <c r="H91" i="10"/>
  <c r="F91" i="10"/>
  <c r="X90" i="10"/>
  <c r="Y90" i="10" s="1"/>
  <c r="Z90" i="10" s="1"/>
  <c r="U90" i="10"/>
  <c r="V90" i="10" s="1"/>
  <c r="AA90" i="10" s="1"/>
  <c r="AB90" i="10" s="1"/>
  <c r="M90" i="10"/>
  <c r="K90" i="10"/>
  <c r="J90" i="10"/>
  <c r="H90" i="10"/>
  <c r="F90" i="10"/>
  <c r="Y89" i="10"/>
  <c r="Z89" i="10" s="1"/>
  <c r="X89" i="10"/>
  <c r="V89" i="10"/>
  <c r="U89" i="10"/>
  <c r="M89" i="10"/>
  <c r="K89" i="10"/>
  <c r="J89" i="10"/>
  <c r="H89" i="10"/>
  <c r="F89" i="10"/>
  <c r="AB88" i="10"/>
  <c r="Z88" i="10"/>
  <c r="Y88" i="10"/>
  <c r="X88" i="10"/>
  <c r="U88" i="10"/>
  <c r="V88" i="10" s="1"/>
  <c r="AA88" i="10" s="1"/>
  <c r="M88" i="10"/>
  <c r="K88" i="10"/>
  <c r="J88" i="10"/>
  <c r="H88" i="10"/>
  <c r="F88" i="10"/>
  <c r="Y87" i="10"/>
  <c r="Z87" i="10" s="1"/>
  <c r="X87" i="10"/>
  <c r="V87" i="10"/>
  <c r="U87" i="10"/>
  <c r="M87" i="10"/>
  <c r="K87" i="10"/>
  <c r="J87" i="10"/>
  <c r="H87" i="10"/>
  <c r="F87" i="10"/>
  <c r="X86" i="10"/>
  <c r="Y86" i="10" s="1"/>
  <c r="Z86" i="10" s="1"/>
  <c r="U86" i="10"/>
  <c r="V86" i="10" s="1"/>
  <c r="M86" i="10"/>
  <c r="K86" i="10"/>
  <c r="L90" i="10" s="1"/>
  <c r="J86" i="10"/>
  <c r="H86" i="10"/>
  <c r="F86" i="10"/>
  <c r="Y85" i="10"/>
  <c r="Z85" i="10" s="1"/>
  <c r="X85" i="10"/>
  <c r="V85" i="10"/>
  <c r="AA85" i="10" s="1"/>
  <c r="AB85" i="10" s="1"/>
  <c r="U85" i="10"/>
  <c r="M85" i="10"/>
  <c r="K85" i="10"/>
  <c r="L89" i="10" s="1"/>
  <c r="J85" i="10"/>
  <c r="H85" i="10"/>
  <c r="F85" i="10"/>
  <c r="Z84" i="10"/>
  <c r="X84" i="10"/>
  <c r="Y84" i="10" s="1"/>
  <c r="U84" i="10"/>
  <c r="V84" i="10" s="1"/>
  <c r="AA84" i="10" s="1"/>
  <c r="AB84" i="10" s="1"/>
  <c r="M84" i="10"/>
  <c r="K84" i="10"/>
  <c r="J84" i="10"/>
  <c r="H84" i="10"/>
  <c r="F84" i="10"/>
  <c r="Y83" i="10"/>
  <c r="Z83" i="10" s="1"/>
  <c r="X83" i="10"/>
  <c r="V83" i="10"/>
  <c r="AA83" i="10" s="1"/>
  <c r="AB83" i="10" s="1"/>
  <c r="U83" i="10"/>
  <c r="M83" i="10"/>
  <c r="K83" i="10"/>
  <c r="J83" i="10"/>
  <c r="H83" i="10"/>
  <c r="F83" i="10"/>
  <c r="X82" i="10"/>
  <c r="Y82" i="10" s="1"/>
  <c r="Z82" i="10" s="1"/>
  <c r="U82" i="10"/>
  <c r="V82" i="10" s="1"/>
  <c r="AA82" i="10" s="1"/>
  <c r="AB82" i="10" s="1"/>
  <c r="M82" i="10"/>
  <c r="L82" i="10"/>
  <c r="K82" i="10"/>
  <c r="L86" i="10" s="1"/>
  <c r="J82" i="10"/>
  <c r="H82" i="10"/>
  <c r="F82" i="10"/>
  <c r="X81" i="10"/>
  <c r="Y81" i="10" s="1"/>
  <c r="Z81" i="10" s="1"/>
  <c r="AA81" i="10" s="1"/>
  <c r="AB81" i="10" s="1"/>
  <c r="V81" i="10"/>
  <c r="U81" i="10"/>
  <c r="M81" i="10"/>
  <c r="K81" i="10"/>
  <c r="J81" i="10"/>
  <c r="H81" i="10"/>
  <c r="F81" i="10"/>
  <c r="X80" i="10"/>
  <c r="Y80" i="10" s="1"/>
  <c r="Z80" i="10" s="1"/>
  <c r="V80" i="10"/>
  <c r="U80" i="10"/>
  <c r="M80" i="10"/>
  <c r="K80" i="10"/>
  <c r="J80" i="10"/>
  <c r="H80" i="10"/>
  <c r="F80" i="10"/>
  <c r="X79" i="10"/>
  <c r="Y79" i="10" s="1"/>
  <c r="Z79" i="10" s="1"/>
  <c r="AA79" i="10" s="1"/>
  <c r="AB79" i="10" s="1"/>
  <c r="V79" i="10"/>
  <c r="U79" i="10"/>
  <c r="M79" i="10"/>
  <c r="K79" i="10"/>
  <c r="J79" i="10"/>
  <c r="H79" i="10"/>
  <c r="F79" i="10"/>
  <c r="X78" i="10"/>
  <c r="Y78" i="10" s="1"/>
  <c r="Z78" i="10" s="1"/>
  <c r="AA78" i="10" s="1"/>
  <c r="AB78" i="10" s="1"/>
  <c r="V78" i="10"/>
  <c r="U78" i="10"/>
  <c r="M78" i="10"/>
  <c r="K78" i="10"/>
  <c r="J78" i="10"/>
  <c r="H78" i="10"/>
  <c r="F78" i="10"/>
  <c r="X77" i="10"/>
  <c r="Y77" i="10" s="1"/>
  <c r="Z77" i="10" s="1"/>
  <c r="AA77" i="10" s="1"/>
  <c r="AB77" i="10" s="1"/>
  <c r="V77" i="10"/>
  <c r="U77" i="10"/>
  <c r="M77" i="10"/>
  <c r="K77" i="10"/>
  <c r="J77" i="10"/>
  <c r="H77" i="10"/>
  <c r="F77" i="10"/>
  <c r="X76" i="10"/>
  <c r="Y76" i="10" s="1"/>
  <c r="Z76" i="10" s="1"/>
  <c r="AA76" i="10" s="1"/>
  <c r="AB76" i="10" s="1"/>
  <c r="U76" i="10"/>
  <c r="V76" i="10" s="1"/>
  <c r="M76" i="10"/>
  <c r="K76" i="10"/>
  <c r="J76" i="10"/>
  <c r="H76" i="10"/>
  <c r="F76" i="10"/>
  <c r="Y75" i="10"/>
  <c r="Z75" i="10" s="1"/>
  <c r="AA75" i="10" s="1"/>
  <c r="AB75" i="10" s="1"/>
  <c r="X75" i="10"/>
  <c r="V75" i="10"/>
  <c r="U75" i="10"/>
  <c r="M75" i="10"/>
  <c r="K75" i="10"/>
  <c r="J75" i="10"/>
  <c r="H75" i="10"/>
  <c r="F75" i="10"/>
  <c r="X74" i="10"/>
  <c r="Y74" i="10" s="1"/>
  <c r="Z74" i="10" s="1"/>
  <c r="AA74" i="10" s="1"/>
  <c r="AB74" i="10" s="1"/>
  <c r="U74" i="10"/>
  <c r="V74" i="10" s="1"/>
  <c r="M74" i="10"/>
  <c r="L74" i="10"/>
  <c r="K74" i="10"/>
  <c r="L78" i="10" s="1"/>
  <c r="J74" i="10"/>
  <c r="H74" i="10"/>
  <c r="F74" i="10"/>
  <c r="Y73" i="10"/>
  <c r="Z73" i="10" s="1"/>
  <c r="AA73" i="10" s="1"/>
  <c r="AB73" i="10" s="1"/>
  <c r="X73" i="10"/>
  <c r="V73" i="10"/>
  <c r="U73" i="10"/>
  <c r="M73" i="10"/>
  <c r="L73" i="10"/>
  <c r="K73" i="10"/>
  <c r="J73" i="10"/>
  <c r="H73" i="10"/>
  <c r="F73" i="10"/>
  <c r="X72" i="10"/>
  <c r="Y72" i="10" s="1"/>
  <c r="Z72" i="10" s="1"/>
  <c r="U72" i="10"/>
  <c r="V72" i="10" s="1"/>
  <c r="M72" i="10"/>
  <c r="K72" i="10"/>
  <c r="L76" i="10" s="1"/>
  <c r="J72" i="10"/>
  <c r="H72" i="10"/>
  <c r="F72" i="10"/>
  <c r="Y71" i="10"/>
  <c r="Z71" i="10" s="1"/>
  <c r="X71" i="10"/>
  <c r="U71" i="10"/>
  <c r="V71" i="10" s="1"/>
  <c r="AA71" i="10" s="1"/>
  <c r="AB71" i="10" s="1"/>
  <c r="M71" i="10"/>
  <c r="K71" i="10"/>
  <c r="J71" i="10"/>
  <c r="H71" i="10"/>
  <c r="F71" i="10"/>
  <c r="Z70" i="10"/>
  <c r="X70" i="10"/>
  <c r="Y70" i="10" s="1"/>
  <c r="V70" i="10"/>
  <c r="U70" i="10"/>
  <c r="M70" i="10"/>
  <c r="K70" i="10"/>
  <c r="J70" i="10"/>
  <c r="H70" i="10"/>
  <c r="F70" i="10"/>
  <c r="X69" i="10"/>
  <c r="Y69" i="10" s="1"/>
  <c r="Z69" i="10" s="1"/>
  <c r="U69" i="10"/>
  <c r="V69" i="10" s="1"/>
  <c r="M69" i="10"/>
  <c r="K69" i="10"/>
  <c r="J69" i="10"/>
  <c r="H69" i="10"/>
  <c r="F69" i="10"/>
  <c r="Y68" i="10"/>
  <c r="Z68" i="10" s="1"/>
  <c r="X68" i="10"/>
  <c r="U68" i="10"/>
  <c r="V68" i="10" s="1"/>
  <c r="AA68" i="10" s="1"/>
  <c r="AB68" i="10" s="1"/>
  <c r="M68" i="10"/>
  <c r="K68" i="10"/>
  <c r="J68" i="10"/>
  <c r="H68" i="10"/>
  <c r="F68" i="10"/>
  <c r="Y67" i="10"/>
  <c r="Z67" i="10" s="1"/>
  <c r="X67" i="10"/>
  <c r="U67" i="10"/>
  <c r="V67" i="10" s="1"/>
  <c r="AA67" i="10" s="1"/>
  <c r="AB67" i="10" s="1"/>
  <c r="M67" i="10"/>
  <c r="K67" i="10"/>
  <c r="L69" i="10" s="1"/>
  <c r="J67" i="10"/>
  <c r="H67" i="10"/>
  <c r="F67" i="10"/>
  <c r="AA66" i="10"/>
  <c r="AB66" i="10" s="1"/>
  <c r="Y66" i="10"/>
  <c r="Z66" i="10" s="1"/>
  <c r="X66" i="10"/>
  <c r="U66" i="10"/>
  <c r="V66" i="10" s="1"/>
  <c r="M66" i="10"/>
  <c r="K66" i="10"/>
  <c r="J66" i="10"/>
  <c r="H66" i="10"/>
  <c r="F66" i="10"/>
  <c r="Y65" i="10"/>
  <c r="Z65" i="10" s="1"/>
  <c r="X65" i="10"/>
  <c r="V65" i="10"/>
  <c r="U65" i="10"/>
  <c r="M65" i="10"/>
  <c r="K65" i="10"/>
  <c r="J65" i="10"/>
  <c r="H65" i="10"/>
  <c r="F65" i="10"/>
  <c r="Z64" i="10"/>
  <c r="Y64" i="10"/>
  <c r="X64" i="10"/>
  <c r="U64" i="10"/>
  <c r="V64" i="10" s="1"/>
  <c r="AA64" i="10" s="1"/>
  <c r="AB64" i="10" s="1"/>
  <c r="M64" i="10"/>
  <c r="K64" i="10"/>
  <c r="J64" i="10"/>
  <c r="H64" i="10"/>
  <c r="F64" i="10"/>
  <c r="Z63" i="10"/>
  <c r="Y63" i="10"/>
  <c r="X63" i="10"/>
  <c r="V63" i="10"/>
  <c r="U63" i="10"/>
  <c r="M63" i="10"/>
  <c r="K63" i="10"/>
  <c r="J63" i="10"/>
  <c r="H63" i="10"/>
  <c r="F63" i="10"/>
  <c r="Z62" i="10"/>
  <c r="X62" i="10"/>
  <c r="Y62" i="10" s="1"/>
  <c r="U62" i="10"/>
  <c r="V62" i="10" s="1"/>
  <c r="M62" i="10"/>
  <c r="K62" i="10"/>
  <c r="L66" i="10" s="1"/>
  <c r="J62" i="10"/>
  <c r="H62" i="10"/>
  <c r="F62" i="10"/>
  <c r="AA61" i="10"/>
  <c r="AB61" i="10" s="1"/>
  <c r="Y61" i="10"/>
  <c r="Z61" i="10" s="1"/>
  <c r="X61" i="10"/>
  <c r="V61" i="10"/>
  <c r="U61" i="10"/>
  <c r="M61" i="10"/>
  <c r="K61" i="10"/>
  <c r="L65" i="10" s="1"/>
  <c r="J61" i="10"/>
  <c r="H61" i="10"/>
  <c r="F61" i="10"/>
  <c r="Z60" i="10"/>
  <c r="X60" i="10"/>
  <c r="Y60" i="10" s="1"/>
  <c r="U60" i="10"/>
  <c r="V60" i="10" s="1"/>
  <c r="M60" i="10"/>
  <c r="K60" i="10"/>
  <c r="J60" i="10"/>
  <c r="H60" i="10"/>
  <c r="F60" i="10"/>
  <c r="Y59" i="10"/>
  <c r="Z59" i="10" s="1"/>
  <c r="X59" i="10"/>
  <c r="V59" i="10"/>
  <c r="AA59" i="10" s="1"/>
  <c r="AB59" i="10" s="1"/>
  <c r="U59" i="10"/>
  <c r="M59" i="10"/>
  <c r="K59" i="10"/>
  <c r="J59" i="10"/>
  <c r="H59" i="10"/>
  <c r="F59" i="10"/>
  <c r="X58" i="10"/>
  <c r="Y58" i="10" s="1"/>
  <c r="Z58" i="10" s="1"/>
  <c r="U58" i="10"/>
  <c r="V58" i="10" s="1"/>
  <c r="M58" i="10"/>
  <c r="K58" i="10"/>
  <c r="L62" i="10" s="1"/>
  <c r="J58" i="10"/>
  <c r="H58" i="10"/>
  <c r="F58" i="10"/>
  <c r="X57" i="10"/>
  <c r="Y57" i="10" s="1"/>
  <c r="Z57" i="10" s="1"/>
  <c r="AA57" i="10" s="1"/>
  <c r="AB57" i="10" s="1"/>
  <c r="V57" i="10"/>
  <c r="U57" i="10"/>
  <c r="M57" i="10"/>
  <c r="K57" i="10"/>
  <c r="J57" i="10"/>
  <c r="H57" i="10"/>
  <c r="F57" i="10"/>
  <c r="X56" i="10"/>
  <c r="Y56" i="10" s="1"/>
  <c r="Z56" i="10" s="1"/>
  <c r="V56" i="10"/>
  <c r="U56" i="10"/>
  <c r="M56" i="10"/>
  <c r="K56" i="10"/>
  <c r="J56" i="10"/>
  <c r="H56" i="10"/>
  <c r="F56" i="10"/>
  <c r="X55" i="10"/>
  <c r="Y55" i="10" s="1"/>
  <c r="Z55" i="10" s="1"/>
  <c r="U55" i="10"/>
  <c r="V55" i="10" s="1"/>
  <c r="M55" i="10"/>
  <c r="K55" i="10"/>
  <c r="L59" i="10" s="1"/>
  <c r="J55" i="10"/>
  <c r="H55" i="10"/>
  <c r="F55" i="10"/>
  <c r="X54" i="10"/>
  <c r="Y54" i="10" s="1"/>
  <c r="Z54" i="10" s="1"/>
  <c r="U54" i="10"/>
  <c r="V54" i="10" s="1"/>
  <c r="M54" i="10"/>
  <c r="K54" i="10"/>
  <c r="J54" i="10"/>
  <c r="H54" i="10"/>
  <c r="F54" i="10"/>
  <c r="Y53" i="10"/>
  <c r="Z53" i="10" s="1"/>
  <c r="X53" i="10"/>
  <c r="V53" i="10"/>
  <c r="U53" i="10"/>
  <c r="M53" i="10"/>
  <c r="K53" i="10"/>
  <c r="J53" i="10"/>
  <c r="H53" i="10"/>
  <c r="F53" i="10"/>
  <c r="Y52" i="10"/>
  <c r="Z52" i="10" s="1"/>
  <c r="X52" i="10"/>
  <c r="U52" i="10"/>
  <c r="V52" i="10" s="1"/>
  <c r="M52" i="10"/>
  <c r="K52" i="10"/>
  <c r="L56" i="10" s="1"/>
  <c r="J52" i="10"/>
  <c r="H52" i="10"/>
  <c r="F52" i="10"/>
  <c r="Y51" i="10"/>
  <c r="Z51" i="10" s="1"/>
  <c r="X51" i="10"/>
  <c r="V51" i="10"/>
  <c r="U51" i="10"/>
  <c r="M51" i="10"/>
  <c r="K51" i="10"/>
  <c r="J51" i="10"/>
  <c r="H51" i="10"/>
  <c r="F51" i="10"/>
  <c r="Z50" i="10"/>
  <c r="X50" i="10"/>
  <c r="Y50" i="10" s="1"/>
  <c r="U50" i="10"/>
  <c r="V50" i="10" s="1"/>
  <c r="AA50" i="10" s="1"/>
  <c r="AB50" i="10" s="1"/>
  <c r="M50" i="10"/>
  <c r="K50" i="10"/>
  <c r="L54" i="10" s="1"/>
  <c r="J50" i="10"/>
  <c r="H50" i="10"/>
  <c r="F50" i="10"/>
  <c r="Y49" i="10"/>
  <c r="Z49" i="10" s="1"/>
  <c r="X49" i="10"/>
  <c r="U49" i="10"/>
  <c r="V49" i="10" s="1"/>
  <c r="AA49" i="10" s="1"/>
  <c r="AB49" i="10" s="1"/>
  <c r="M49" i="10"/>
  <c r="K49" i="10"/>
  <c r="J49" i="10"/>
  <c r="H49" i="10"/>
  <c r="F49" i="10"/>
  <c r="X48" i="10"/>
  <c r="Y48" i="10" s="1"/>
  <c r="Z48" i="10" s="1"/>
  <c r="V48" i="10"/>
  <c r="U48" i="10"/>
  <c r="M48" i="10"/>
  <c r="K48" i="10"/>
  <c r="J48" i="10"/>
  <c r="H48" i="10"/>
  <c r="F48" i="10"/>
  <c r="Y47" i="10"/>
  <c r="Z47" i="10" s="1"/>
  <c r="X47" i="10"/>
  <c r="U47" i="10"/>
  <c r="V47" i="10" s="1"/>
  <c r="AA47" i="10" s="1"/>
  <c r="AB47" i="10" s="1"/>
  <c r="M47" i="10"/>
  <c r="L47" i="10"/>
  <c r="K47" i="10"/>
  <c r="J47" i="10"/>
  <c r="H47" i="10"/>
  <c r="F47" i="10"/>
  <c r="Y46" i="10"/>
  <c r="Z46" i="10" s="1"/>
  <c r="X46" i="10"/>
  <c r="U46" i="10"/>
  <c r="V46" i="10" s="1"/>
  <c r="M46" i="10"/>
  <c r="L46" i="10"/>
  <c r="K46" i="10"/>
  <c r="J46" i="10"/>
  <c r="H46" i="10"/>
  <c r="F46" i="10"/>
  <c r="Y45" i="10"/>
  <c r="Z45" i="10" s="1"/>
  <c r="X45" i="10"/>
  <c r="U45" i="10"/>
  <c r="V45" i="10" s="1"/>
  <c r="AA45" i="10" s="1"/>
  <c r="AB45" i="10" s="1"/>
  <c r="M45" i="10"/>
  <c r="L45" i="10"/>
  <c r="K45" i="10"/>
  <c r="J45" i="10"/>
  <c r="H45" i="10"/>
  <c r="F45" i="10"/>
  <c r="X44" i="10"/>
  <c r="Y44" i="10" s="1"/>
  <c r="Z44" i="10" s="1"/>
  <c r="AA44" i="10" s="1"/>
  <c r="AB44" i="10" s="1"/>
  <c r="V44" i="10"/>
  <c r="U44" i="10"/>
  <c r="M44" i="10"/>
  <c r="K44" i="10"/>
  <c r="J44" i="10"/>
  <c r="H44" i="10"/>
  <c r="F44" i="10"/>
  <c r="X43" i="10"/>
  <c r="Y43" i="10" s="1"/>
  <c r="Z43" i="10" s="1"/>
  <c r="U43" i="10"/>
  <c r="V43" i="10" s="1"/>
  <c r="AA43" i="10" s="1"/>
  <c r="AB43" i="10" s="1"/>
  <c r="M43" i="10"/>
  <c r="K43" i="10"/>
  <c r="J43" i="10"/>
  <c r="H43" i="10"/>
  <c r="F43" i="10"/>
  <c r="X42" i="10"/>
  <c r="Y42" i="10" s="1"/>
  <c r="Z42" i="10" s="1"/>
  <c r="U42" i="10"/>
  <c r="V42" i="10" s="1"/>
  <c r="M42" i="10"/>
  <c r="L42" i="10"/>
  <c r="K42" i="10"/>
  <c r="J42" i="10"/>
  <c r="H42" i="10"/>
  <c r="F42" i="10"/>
  <c r="Y41" i="10"/>
  <c r="Z41" i="10" s="1"/>
  <c r="X41" i="10"/>
  <c r="V41" i="10"/>
  <c r="AA41" i="10" s="1"/>
  <c r="AB41" i="10" s="1"/>
  <c r="U41" i="10"/>
  <c r="M41" i="10"/>
  <c r="K41" i="10"/>
  <c r="J41" i="10"/>
  <c r="H41" i="10"/>
  <c r="F41" i="10"/>
  <c r="Y40" i="10"/>
  <c r="Z40" i="10" s="1"/>
  <c r="X40" i="10"/>
  <c r="U40" i="10"/>
  <c r="V40" i="10" s="1"/>
  <c r="AA40" i="10" s="1"/>
  <c r="AB40" i="10" s="1"/>
  <c r="M40" i="10"/>
  <c r="K40" i="10"/>
  <c r="L44" i="10" s="1"/>
  <c r="J40" i="10"/>
  <c r="H40" i="10"/>
  <c r="F40" i="10"/>
  <c r="Y39" i="10"/>
  <c r="Z39" i="10" s="1"/>
  <c r="X39" i="10"/>
  <c r="V39" i="10"/>
  <c r="U39" i="10"/>
  <c r="M39" i="10"/>
  <c r="K39" i="10"/>
  <c r="J39" i="10"/>
  <c r="H39" i="10"/>
  <c r="F39" i="10"/>
  <c r="Z38" i="10"/>
  <c r="X38" i="10"/>
  <c r="Y38" i="10" s="1"/>
  <c r="U38" i="10"/>
  <c r="V38" i="10" s="1"/>
  <c r="AA38" i="10" s="1"/>
  <c r="AB38" i="10" s="1"/>
  <c r="M38" i="10"/>
  <c r="K38" i="10"/>
  <c r="J38" i="10"/>
  <c r="H38" i="10"/>
  <c r="F38" i="10"/>
  <c r="Y37" i="10"/>
  <c r="Z37" i="10" s="1"/>
  <c r="X37" i="10"/>
  <c r="U37" i="10"/>
  <c r="V37" i="10" s="1"/>
  <c r="AA37" i="10" s="1"/>
  <c r="AB37" i="10" s="1"/>
  <c r="M37" i="10"/>
  <c r="K37" i="10"/>
  <c r="J37" i="10"/>
  <c r="H37" i="10"/>
  <c r="F37" i="10"/>
  <c r="X36" i="10"/>
  <c r="Y36" i="10" s="1"/>
  <c r="Z36" i="10" s="1"/>
  <c r="V36" i="10"/>
  <c r="U36" i="10"/>
  <c r="M36" i="10"/>
  <c r="K36" i="10"/>
  <c r="J36" i="10"/>
  <c r="H36" i="10"/>
  <c r="F36" i="10"/>
  <c r="Y35" i="10"/>
  <c r="Z35" i="10" s="1"/>
  <c r="X35" i="10"/>
  <c r="U35" i="10"/>
  <c r="V35" i="10" s="1"/>
  <c r="AA35" i="10" s="1"/>
  <c r="AB35" i="10" s="1"/>
  <c r="M35" i="10"/>
  <c r="L35" i="10"/>
  <c r="K35" i="10"/>
  <c r="J35" i="10"/>
  <c r="H35" i="10"/>
  <c r="F35" i="10"/>
  <c r="Y34" i="10"/>
  <c r="Z34" i="10" s="1"/>
  <c r="X34" i="10"/>
  <c r="U34" i="10"/>
  <c r="V34" i="10" s="1"/>
  <c r="M34" i="10"/>
  <c r="L34" i="10"/>
  <c r="K34" i="10"/>
  <c r="J34" i="10"/>
  <c r="H34" i="10"/>
  <c r="F34" i="10"/>
  <c r="Y33" i="10"/>
  <c r="Z33" i="10" s="1"/>
  <c r="X33" i="10"/>
  <c r="U33" i="10"/>
  <c r="V33" i="10" s="1"/>
  <c r="AA33" i="10" s="1"/>
  <c r="AB33" i="10" s="1"/>
  <c r="M33" i="10"/>
  <c r="L33" i="10"/>
  <c r="K33" i="10"/>
  <c r="J33" i="10"/>
  <c r="H33" i="10"/>
  <c r="F33" i="10"/>
  <c r="X32" i="10"/>
  <c r="Y32" i="10" s="1"/>
  <c r="Z32" i="10" s="1"/>
  <c r="AA32" i="10" s="1"/>
  <c r="AB32" i="10" s="1"/>
  <c r="V32" i="10"/>
  <c r="U32" i="10"/>
  <c r="M32" i="10"/>
  <c r="K32" i="10"/>
  <c r="J32" i="10"/>
  <c r="H32" i="10"/>
  <c r="F32" i="10"/>
  <c r="X31" i="10"/>
  <c r="Y31" i="10" s="1"/>
  <c r="Z31" i="10" s="1"/>
  <c r="U31" i="10"/>
  <c r="V31" i="10" s="1"/>
  <c r="AA31" i="10" s="1"/>
  <c r="AB31" i="10" s="1"/>
  <c r="M31" i="10"/>
  <c r="K31" i="10"/>
  <c r="J31" i="10"/>
  <c r="H31" i="10"/>
  <c r="F31" i="10"/>
  <c r="X30" i="10"/>
  <c r="Y30" i="10" s="1"/>
  <c r="Z30" i="10" s="1"/>
  <c r="U30" i="10"/>
  <c r="V30" i="10" s="1"/>
  <c r="AA30" i="10" s="1"/>
  <c r="AB30" i="10" s="1"/>
  <c r="M30" i="10"/>
  <c r="K30" i="10"/>
  <c r="J30" i="10"/>
  <c r="H30" i="10"/>
  <c r="F30" i="10"/>
  <c r="Y29" i="10"/>
  <c r="Z29" i="10" s="1"/>
  <c r="X29" i="10"/>
  <c r="V29" i="10"/>
  <c r="AA29" i="10" s="1"/>
  <c r="AB29" i="10" s="1"/>
  <c r="U29" i="10"/>
  <c r="M29" i="10"/>
  <c r="K29" i="10"/>
  <c r="L30" i="10" s="1"/>
  <c r="J29" i="10"/>
  <c r="H29" i="10"/>
  <c r="F29" i="10"/>
  <c r="Y28" i="10"/>
  <c r="Z28" i="10" s="1"/>
  <c r="X28" i="10"/>
  <c r="U28" i="10"/>
  <c r="V28" i="10" s="1"/>
  <c r="AA28" i="10" s="1"/>
  <c r="AB28" i="10" s="1"/>
  <c r="M28" i="10"/>
  <c r="K28" i="10"/>
  <c r="J28" i="10"/>
  <c r="H28" i="10"/>
  <c r="F28" i="10"/>
  <c r="Y27" i="10"/>
  <c r="Z27" i="10" s="1"/>
  <c r="X27" i="10"/>
  <c r="V27" i="10"/>
  <c r="AA27" i="10" s="1"/>
  <c r="AB27" i="10" s="1"/>
  <c r="U27" i="10"/>
  <c r="M27" i="10"/>
  <c r="L27" i="10"/>
  <c r="K27" i="10"/>
  <c r="J27" i="10"/>
  <c r="H27" i="10"/>
  <c r="F27" i="10"/>
  <c r="Z26" i="10"/>
  <c r="X26" i="10"/>
  <c r="Y26" i="10" s="1"/>
  <c r="U26" i="10"/>
  <c r="V26" i="10" s="1"/>
  <c r="AA26" i="10" s="1"/>
  <c r="AB26" i="10" s="1"/>
  <c r="M26" i="10"/>
  <c r="L26" i="10"/>
  <c r="K26" i="10"/>
  <c r="J26" i="10"/>
  <c r="H26" i="10"/>
  <c r="F26" i="10"/>
  <c r="Y25" i="10"/>
  <c r="Z25" i="10" s="1"/>
  <c r="X25" i="10"/>
  <c r="U25" i="10"/>
  <c r="V25" i="10" s="1"/>
  <c r="AA25" i="10" s="1"/>
  <c r="AB25" i="10" s="1"/>
  <c r="M25" i="10"/>
  <c r="L25" i="10"/>
  <c r="K25" i="10"/>
  <c r="J25" i="10"/>
  <c r="H25" i="10"/>
  <c r="F25" i="10"/>
  <c r="X24" i="10"/>
  <c r="Y24" i="10" s="1"/>
  <c r="Z24" i="10" s="1"/>
  <c r="V24" i="10"/>
  <c r="U24" i="10"/>
  <c r="M24" i="10"/>
  <c r="K24" i="10"/>
  <c r="L28" i="10" s="1"/>
  <c r="J24" i="10"/>
  <c r="H24" i="10"/>
  <c r="F24" i="10"/>
  <c r="Y23" i="10"/>
  <c r="Z23" i="10" s="1"/>
  <c r="X23" i="10"/>
  <c r="U23" i="10"/>
  <c r="V23" i="10" s="1"/>
  <c r="AA23" i="10" s="1"/>
  <c r="AB23" i="10" s="1"/>
  <c r="M23" i="10"/>
  <c r="L23" i="10"/>
  <c r="K23" i="10"/>
  <c r="J23" i="10"/>
  <c r="H23" i="10"/>
  <c r="F23" i="10"/>
  <c r="Y22" i="10"/>
  <c r="Z22" i="10" s="1"/>
  <c r="X22" i="10"/>
  <c r="U22" i="10"/>
  <c r="V22" i="10" s="1"/>
  <c r="AA22" i="10" s="1"/>
  <c r="AB22" i="10" s="1"/>
  <c r="M22" i="10"/>
  <c r="K22" i="10"/>
  <c r="J22" i="10"/>
  <c r="H22" i="10"/>
  <c r="F22" i="10"/>
  <c r="X21" i="10"/>
  <c r="Y21" i="10" s="1"/>
  <c r="Z21" i="10" s="1"/>
  <c r="U21" i="10"/>
  <c r="V21" i="10" s="1"/>
  <c r="R21" i="10"/>
  <c r="S21" i="10" s="1"/>
  <c r="Q21" i="10" s="1"/>
  <c r="M21" i="10"/>
  <c r="K21" i="10"/>
  <c r="J21" i="10"/>
  <c r="H21" i="10"/>
  <c r="F21" i="10"/>
  <c r="X20" i="10"/>
  <c r="Y20" i="10" s="1"/>
  <c r="Z20" i="10" s="1"/>
  <c r="AA20" i="10" s="1"/>
  <c r="AB20" i="10" s="1"/>
  <c r="U20" i="10"/>
  <c r="V20" i="10" s="1"/>
  <c r="M20" i="10"/>
  <c r="K20" i="10"/>
  <c r="J20" i="10"/>
  <c r="H20" i="10"/>
  <c r="F20" i="10"/>
  <c r="X19" i="10"/>
  <c r="Y19" i="10" s="1"/>
  <c r="Z19" i="10" s="1"/>
  <c r="U19" i="10"/>
  <c r="V19" i="10" s="1"/>
  <c r="AA19" i="10" s="1"/>
  <c r="AB19" i="10" s="1"/>
  <c r="M19" i="10"/>
  <c r="K19" i="10"/>
  <c r="J19" i="10"/>
  <c r="H19" i="10"/>
  <c r="F19" i="10"/>
  <c r="Y18" i="10"/>
  <c r="Z18" i="10" s="1"/>
  <c r="X18" i="10"/>
  <c r="V18" i="10"/>
  <c r="U18" i="10"/>
  <c r="O18" i="10"/>
  <c r="M18" i="10"/>
  <c r="K18" i="10"/>
  <c r="L22" i="10" s="1"/>
  <c r="J18" i="10"/>
  <c r="H18" i="10"/>
  <c r="F18" i="10"/>
  <c r="X17" i="10"/>
  <c r="Y17" i="10" s="1"/>
  <c r="Z17" i="10" s="1"/>
  <c r="U17" i="10"/>
  <c r="V17" i="10" s="1"/>
  <c r="Q17" i="10"/>
  <c r="M17" i="10"/>
  <c r="K17" i="10"/>
  <c r="J17" i="10"/>
  <c r="H17" i="10"/>
  <c r="F17" i="10"/>
  <c r="AB16" i="10"/>
  <c r="AA16" i="10"/>
  <c r="Y16" i="10"/>
  <c r="Z16" i="10" s="1"/>
  <c r="X16" i="10"/>
  <c r="U16" i="10"/>
  <c r="V16" i="10" s="1"/>
  <c r="Q16" i="10"/>
  <c r="R16" i="10" s="1"/>
  <c r="O16" i="10"/>
  <c r="M16" i="10"/>
  <c r="K16" i="10"/>
  <c r="L20" i="10" s="1"/>
  <c r="J16" i="10"/>
  <c r="H16" i="10"/>
  <c r="F16" i="10"/>
  <c r="Z15" i="10"/>
  <c r="X15" i="10"/>
  <c r="Y15" i="10" s="1"/>
  <c r="V15" i="10"/>
  <c r="AA15" i="10" s="1"/>
  <c r="AB15" i="10" s="1"/>
  <c r="U15" i="10"/>
  <c r="Q15" i="10"/>
  <c r="R15" i="10" s="1"/>
  <c r="O15" i="10"/>
  <c r="M15" i="10"/>
  <c r="K15" i="10"/>
  <c r="L19" i="10" s="1"/>
  <c r="J15" i="10"/>
  <c r="H15" i="10"/>
  <c r="F15" i="10"/>
  <c r="X14" i="10"/>
  <c r="Y14" i="10" s="1"/>
  <c r="Z14" i="10" s="1"/>
  <c r="U14" i="10"/>
  <c r="V14" i="10" s="1"/>
  <c r="AA14" i="10" s="1"/>
  <c r="AB14" i="10" s="1"/>
  <c r="Q14" i="10"/>
  <c r="M14" i="10"/>
  <c r="K14" i="10"/>
  <c r="J14" i="10"/>
  <c r="H14" i="10"/>
  <c r="F14" i="10"/>
  <c r="Y13" i="10"/>
  <c r="Z13" i="10" s="1"/>
  <c r="X13" i="10"/>
  <c r="V13" i="10"/>
  <c r="U13" i="10"/>
  <c r="R13" i="10"/>
  <c r="M13" i="10"/>
  <c r="K13" i="10"/>
  <c r="J13" i="10"/>
  <c r="H13" i="10"/>
  <c r="F13" i="10"/>
  <c r="X12" i="10"/>
  <c r="Y12" i="10" s="1"/>
  <c r="Z12" i="10" s="1"/>
  <c r="AA12" i="10" s="1"/>
  <c r="AB12" i="10" s="1"/>
  <c r="U12" i="10"/>
  <c r="V12" i="10" s="1"/>
  <c r="Q12" i="10"/>
  <c r="M12" i="10"/>
  <c r="K12" i="10"/>
  <c r="J12" i="10"/>
  <c r="H12" i="10"/>
  <c r="F12" i="10"/>
  <c r="X11" i="10"/>
  <c r="Y11" i="10" s="1"/>
  <c r="Z11" i="10" s="1"/>
  <c r="AA11" i="10" s="1"/>
  <c r="AB11" i="10" s="1"/>
  <c r="U11" i="10"/>
  <c r="V11" i="10" s="1"/>
  <c r="Q11" i="10"/>
  <c r="M11" i="10"/>
  <c r="K11" i="10"/>
  <c r="J11" i="10"/>
  <c r="H11" i="10"/>
  <c r="F11" i="10"/>
  <c r="Z10" i="10"/>
  <c r="X10" i="10"/>
  <c r="Y10" i="10" s="1"/>
  <c r="V10" i="10"/>
  <c r="AA10" i="10" s="1"/>
  <c r="AB10" i="10" s="1"/>
  <c r="U10" i="10"/>
  <c r="M10" i="10"/>
  <c r="K10" i="10"/>
  <c r="J10" i="10"/>
  <c r="H10" i="10"/>
  <c r="F10" i="10"/>
  <c r="X9" i="10"/>
  <c r="Y9" i="10" s="1"/>
  <c r="Z9" i="10" s="1"/>
  <c r="U9" i="10"/>
  <c r="V9" i="10" s="1"/>
  <c r="M9" i="10"/>
  <c r="L9" i="10"/>
  <c r="K9" i="10"/>
  <c r="L13" i="10" s="1"/>
  <c r="J9" i="10"/>
  <c r="H9" i="10"/>
  <c r="F9" i="10"/>
  <c r="X8" i="10"/>
  <c r="Y8" i="10" s="1"/>
  <c r="Z8" i="10" s="1"/>
  <c r="U8" i="10"/>
  <c r="V8" i="10" s="1"/>
  <c r="AA8" i="10" s="1"/>
  <c r="AB8" i="10" s="1"/>
  <c r="M8" i="10"/>
  <c r="K8" i="10"/>
  <c r="L12" i="10" s="1"/>
  <c r="J8" i="10"/>
  <c r="H8" i="10"/>
  <c r="F8" i="10"/>
  <c r="X7" i="10"/>
  <c r="Y7" i="10" s="1"/>
  <c r="Z7" i="10" s="1"/>
  <c r="U7" i="10"/>
  <c r="V7" i="10" s="1"/>
  <c r="AA7" i="10" s="1"/>
  <c r="AB7" i="10" s="1"/>
  <c r="M7" i="10"/>
  <c r="L7" i="10"/>
  <c r="K7" i="10"/>
  <c r="L8" i="10" s="1"/>
  <c r="J7" i="10"/>
  <c r="H7" i="10"/>
  <c r="F7" i="10"/>
  <c r="Y6" i="10"/>
  <c r="Z6" i="10" s="1"/>
  <c r="X6" i="10"/>
  <c r="V6" i="10"/>
  <c r="U6" i="10"/>
  <c r="Q6" i="10"/>
  <c r="M6" i="10"/>
  <c r="K6" i="10"/>
  <c r="J6" i="10"/>
  <c r="H6" i="10"/>
  <c r="F6" i="10"/>
  <c r="X5" i="10"/>
  <c r="Y5" i="10" s="1"/>
  <c r="Z5" i="10" s="1"/>
  <c r="U5" i="10"/>
  <c r="V5" i="10" s="1"/>
  <c r="Q5" i="10"/>
  <c r="M5" i="10"/>
  <c r="K5" i="10"/>
  <c r="J5" i="10"/>
  <c r="H5" i="10"/>
  <c r="F5" i="10"/>
  <c r="Y4" i="10"/>
  <c r="Z4" i="10" s="1"/>
  <c r="X4" i="10"/>
  <c r="U4" i="10"/>
  <c r="V4" i="10" s="1"/>
  <c r="AA4" i="10" s="1"/>
  <c r="AB4" i="10" s="1"/>
  <c r="Q4" i="10"/>
  <c r="O4" i="10"/>
  <c r="M4" i="10"/>
  <c r="K4" i="10"/>
  <c r="J4" i="10"/>
  <c r="H4" i="10"/>
  <c r="F4" i="10"/>
  <c r="AA3" i="10"/>
  <c r="AB3" i="10" s="1"/>
  <c r="Y3" i="10"/>
  <c r="Z3" i="10" s="1"/>
  <c r="X3" i="10"/>
  <c r="U3" i="10"/>
  <c r="V3" i="10" s="1"/>
  <c r="Q3" i="10"/>
  <c r="O3" i="10"/>
  <c r="M3" i="10"/>
  <c r="K3" i="10"/>
  <c r="J3" i="10"/>
  <c r="H3" i="10"/>
  <c r="F3" i="10"/>
  <c r="X2" i="10"/>
  <c r="Y2" i="10" s="1"/>
  <c r="Z2" i="10" s="1"/>
  <c r="U2" i="10"/>
  <c r="V2" i="10" s="1"/>
  <c r="Q2" i="10"/>
  <c r="M2" i="10"/>
  <c r="H2" i="10"/>
  <c r="F2" i="10"/>
  <c r="Q1" i="10"/>
  <c r="X50" i="9"/>
  <c r="Y50" i="9" s="1"/>
  <c r="Z50" i="9" s="1"/>
  <c r="AA50" i="9" s="1"/>
  <c r="AB50" i="9" s="1"/>
  <c r="U50" i="9"/>
  <c r="V50" i="9" s="1"/>
  <c r="M50" i="9"/>
  <c r="I50" i="9"/>
  <c r="G50" i="9"/>
  <c r="M49" i="9"/>
  <c r="G49" i="9"/>
  <c r="B49" i="9"/>
  <c r="M48" i="9"/>
  <c r="K48" i="9"/>
  <c r="J48" i="9"/>
  <c r="I48" i="9"/>
  <c r="B48" i="9"/>
  <c r="X48" i="9" s="1"/>
  <c r="Y48" i="9" s="1"/>
  <c r="Z48" i="9" s="1"/>
  <c r="A48" i="9"/>
  <c r="A49" i="9" s="1"/>
  <c r="X47" i="9"/>
  <c r="Y47" i="9" s="1"/>
  <c r="Z47" i="9" s="1"/>
  <c r="U47" i="9"/>
  <c r="V47" i="9" s="1"/>
  <c r="AA47" i="9" s="1"/>
  <c r="AB47" i="9" s="1"/>
  <c r="M47" i="9"/>
  <c r="K47" i="9"/>
  <c r="I47" i="9"/>
  <c r="G47" i="9"/>
  <c r="V46" i="9"/>
  <c r="U46" i="9"/>
  <c r="M46" i="9"/>
  <c r="J46" i="9"/>
  <c r="B46" i="9"/>
  <c r="J47" i="9" s="1"/>
  <c r="Z45" i="9"/>
  <c r="Y45" i="9"/>
  <c r="X45" i="9"/>
  <c r="V45" i="9"/>
  <c r="AA45" i="9" s="1"/>
  <c r="AB45" i="9" s="1"/>
  <c r="U45" i="9"/>
  <c r="M45" i="9"/>
  <c r="K45" i="9"/>
  <c r="J45" i="9"/>
  <c r="I45" i="9"/>
  <c r="G45" i="9"/>
  <c r="B45" i="9"/>
  <c r="A45" i="9"/>
  <c r="A46" i="9" s="1"/>
  <c r="G46" i="9" s="1"/>
  <c r="X44" i="9"/>
  <c r="Y44" i="9" s="1"/>
  <c r="Z44" i="9" s="1"/>
  <c r="U44" i="9"/>
  <c r="V44" i="9" s="1"/>
  <c r="M44" i="9"/>
  <c r="K44" i="9"/>
  <c r="I44" i="9"/>
  <c r="G44" i="9"/>
  <c r="M43" i="9"/>
  <c r="J43" i="9"/>
  <c r="I43" i="9"/>
  <c r="G43" i="9"/>
  <c r="B43" i="9"/>
  <c r="A43" i="9"/>
  <c r="Y42" i="9"/>
  <c r="Z42" i="9" s="1"/>
  <c r="X42" i="9"/>
  <c r="V42" i="9"/>
  <c r="AA42" i="9" s="1"/>
  <c r="AB42" i="9" s="1"/>
  <c r="M42" i="9"/>
  <c r="K42" i="9"/>
  <c r="J42" i="9"/>
  <c r="I42" i="9"/>
  <c r="G42" i="9"/>
  <c r="B42" i="9"/>
  <c r="U42" i="9" s="1"/>
  <c r="A42" i="9"/>
  <c r="Z41" i="9"/>
  <c r="X41" i="9"/>
  <c r="Y41" i="9" s="1"/>
  <c r="V41" i="9"/>
  <c r="AA41" i="9" s="1"/>
  <c r="AB41" i="9" s="1"/>
  <c r="U41" i="9"/>
  <c r="M41" i="9"/>
  <c r="I41" i="9"/>
  <c r="G41" i="9"/>
  <c r="M40" i="9"/>
  <c r="M39" i="9"/>
  <c r="G39" i="9"/>
  <c r="B39" i="9"/>
  <c r="A39" i="9"/>
  <c r="A40" i="9" s="1"/>
  <c r="G40" i="9" s="1"/>
  <c r="X38" i="9"/>
  <c r="Y38" i="9" s="1"/>
  <c r="Z38" i="9" s="1"/>
  <c r="V38" i="9"/>
  <c r="AA38" i="9" s="1"/>
  <c r="AB38" i="9" s="1"/>
  <c r="U38" i="9"/>
  <c r="M38" i="9"/>
  <c r="K38" i="9"/>
  <c r="J38" i="9"/>
  <c r="I38" i="9"/>
  <c r="G38" i="9"/>
  <c r="U37" i="9"/>
  <c r="V37" i="9" s="1"/>
  <c r="M37" i="9"/>
  <c r="K37" i="9"/>
  <c r="B37" i="9"/>
  <c r="J37" i="9" s="1"/>
  <c r="U36" i="9"/>
  <c r="V36" i="9" s="1"/>
  <c r="M36" i="9"/>
  <c r="J36" i="9"/>
  <c r="G36" i="9"/>
  <c r="B36" i="9"/>
  <c r="K36" i="9" s="1"/>
  <c r="A36" i="9"/>
  <c r="A37" i="9" s="1"/>
  <c r="G37" i="9" s="1"/>
  <c r="Z35" i="9"/>
  <c r="Y35" i="9"/>
  <c r="X35" i="9"/>
  <c r="V35" i="9"/>
  <c r="AA35" i="9" s="1"/>
  <c r="AB35" i="9" s="1"/>
  <c r="U35" i="9"/>
  <c r="M35" i="9"/>
  <c r="I35" i="9"/>
  <c r="G35" i="9"/>
  <c r="M34" i="9"/>
  <c r="B34" i="9"/>
  <c r="A34" i="9"/>
  <c r="G34" i="9" s="1"/>
  <c r="M33" i="9"/>
  <c r="J33" i="9"/>
  <c r="I33" i="9"/>
  <c r="G33" i="9"/>
  <c r="B33" i="9"/>
  <c r="A33" i="9"/>
  <c r="Y32" i="9"/>
  <c r="Z32" i="9" s="1"/>
  <c r="X32" i="9"/>
  <c r="V32" i="9"/>
  <c r="U32" i="9"/>
  <c r="M32" i="9"/>
  <c r="I32" i="9"/>
  <c r="G32" i="9"/>
  <c r="M31" i="9"/>
  <c r="A31" i="9"/>
  <c r="G31" i="9" s="1"/>
  <c r="M30" i="9"/>
  <c r="G30" i="9"/>
  <c r="B30" i="9"/>
  <c r="A30" i="9"/>
  <c r="Y29" i="9"/>
  <c r="Z29" i="9" s="1"/>
  <c r="AA29" i="9" s="1"/>
  <c r="AB29" i="9" s="1"/>
  <c r="X29" i="9"/>
  <c r="V29" i="9"/>
  <c r="U29" i="9"/>
  <c r="M29" i="9"/>
  <c r="J29" i="9"/>
  <c r="I29" i="9"/>
  <c r="G29" i="9"/>
  <c r="M28" i="9"/>
  <c r="K28" i="9"/>
  <c r="I28" i="9"/>
  <c r="G28" i="9"/>
  <c r="A28" i="9"/>
  <c r="U27" i="9"/>
  <c r="V27" i="9" s="1"/>
  <c r="M27" i="9"/>
  <c r="K27" i="9"/>
  <c r="G27" i="9"/>
  <c r="B27" i="9"/>
  <c r="B28" i="9" s="1"/>
  <c r="A27" i="9"/>
  <c r="Y26" i="9"/>
  <c r="Z26" i="9" s="1"/>
  <c r="X26" i="9"/>
  <c r="U26" i="9"/>
  <c r="V26" i="9" s="1"/>
  <c r="AA26" i="9" s="1"/>
  <c r="AB26" i="9" s="1"/>
  <c r="M26" i="9"/>
  <c r="I26" i="9"/>
  <c r="G26" i="9"/>
  <c r="M25" i="9"/>
  <c r="A25" i="9"/>
  <c r="G25" i="9" s="1"/>
  <c r="M24" i="9"/>
  <c r="I24" i="9"/>
  <c r="B24" i="9"/>
  <c r="A24" i="9"/>
  <c r="G24" i="9" s="1"/>
  <c r="Y23" i="9"/>
  <c r="Z23" i="9" s="1"/>
  <c r="X23" i="9"/>
  <c r="U23" i="9"/>
  <c r="V23" i="9" s="1"/>
  <c r="M23" i="9"/>
  <c r="J23" i="9"/>
  <c r="I23" i="9"/>
  <c r="G23" i="9"/>
  <c r="M22" i="9"/>
  <c r="K22" i="9"/>
  <c r="B22" i="9"/>
  <c r="J22" i="9" s="1"/>
  <c r="Y21" i="9"/>
  <c r="Z21" i="9" s="1"/>
  <c r="U21" i="9"/>
  <c r="V21" i="9" s="1"/>
  <c r="AA21" i="9" s="1"/>
  <c r="AB21" i="9" s="1"/>
  <c r="R21" i="9"/>
  <c r="S21" i="9" s="1"/>
  <c r="Q21" i="9" s="1"/>
  <c r="M21" i="9"/>
  <c r="K21" i="9"/>
  <c r="J21" i="9"/>
  <c r="I21" i="9"/>
  <c r="G21" i="9"/>
  <c r="B21" i="9"/>
  <c r="X21" i="9" s="1"/>
  <c r="A21" i="9"/>
  <c r="A22" i="9" s="1"/>
  <c r="G22" i="9" s="1"/>
  <c r="X20" i="9"/>
  <c r="Y20" i="9" s="1"/>
  <c r="Z20" i="9" s="1"/>
  <c r="U20" i="9"/>
  <c r="V20" i="9" s="1"/>
  <c r="M20" i="9"/>
  <c r="K20" i="9"/>
  <c r="J20" i="9"/>
  <c r="M19" i="9"/>
  <c r="K19" i="9"/>
  <c r="J19" i="9"/>
  <c r="H19" i="9"/>
  <c r="B19" i="9"/>
  <c r="X19" i="9" s="1"/>
  <c r="Y19" i="9" s="1"/>
  <c r="Z19" i="9" s="1"/>
  <c r="X18" i="9"/>
  <c r="Y18" i="9" s="1"/>
  <c r="Z18" i="9" s="1"/>
  <c r="AA18" i="9" s="1"/>
  <c r="AB18" i="9" s="1"/>
  <c r="U18" i="9"/>
  <c r="V18" i="9" s="1"/>
  <c r="M18" i="9"/>
  <c r="K18" i="9"/>
  <c r="J18" i="9"/>
  <c r="H18" i="9"/>
  <c r="B18" i="9"/>
  <c r="A18" i="9"/>
  <c r="A19" i="9" s="1"/>
  <c r="F19" i="9" s="1"/>
  <c r="X17" i="9"/>
  <c r="Y17" i="9" s="1"/>
  <c r="Z17" i="9" s="1"/>
  <c r="U17" i="9"/>
  <c r="V17" i="9" s="1"/>
  <c r="Q17" i="9"/>
  <c r="M17" i="9"/>
  <c r="H17" i="9"/>
  <c r="F17" i="9"/>
  <c r="R16" i="9"/>
  <c r="Q16" i="9"/>
  <c r="O16" i="9"/>
  <c r="M16" i="9"/>
  <c r="X15" i="9"/>
  <c r="Y15" i="9" s="1"/>
  <c r="Z15" i="9" s="1"/>
  <c r="Q15" i="9"/>
  <c r="R15" i="9" s="1"/>
  <c r="O15" i="9"/>
  <c r="M15" i="9"/>
  <c r="J15" i="9"/>
  <c r="F15" i="9"/>
  <c r="B15" i="9"/>
  <c r="A15" i="9"/>
  <c r="A16" i="9" s="1"/>
  <c r="F16" i="9" s="1"/>
  <c r="X14" i="9"/>
  <c r="Y14" i="9" s="1"/>
  <c r="Z14" i="9" s="1"/>
  <c r="V14" i="9"/>
  <c r="U14" i="9"/>
  <c r="M14" i="9"/>
  <c r="K14" i="9"/>
  <c r="J14" i="9"/>
  <c r="H14" i="9"/>
  <c r="F14" i="9"/>
  <c r="R13" i="9"/>
  <c r="M13" i="9"/>
  <c r="K13" i="9"/>
  <c r="J13" i="9"/>
  <c r="H13" i="9"/>
  <c r="B13" i="9"/>
  <c r="X13" i="9" s="1"/>
  <c r="Y13" i="9" s="1"/>
  <c r="Z13" i="9" s="1"/>
  <c r="AA12" i="9"/>
  <c r="AB12" i="9" s="1"/>
  <c r="Y12" i="9"/>
  <c r="Z12" i="9" s="1"/>
  <c r="X12" i="9"/>
  <c r="U12" i="9"/>
  <c r="V12" i="9" s="1"/>
  <c r="Q12" i="9"/>
  <c r="M12" i="9"/>
  <c r="K12" i="9"/>
  <c r="J12" i="9"/>
  <c r="H12" i="9"/>
  <c r="F12" i="9"/>
  <c r="B12" i="9"/>
  <c r="A12" i="9"/>
  <c r="A13" i="9" s="1"/>
  <c r="F13" i="9" s="1"/>
  <c r="X11" i="9"/>
  <c r="Y11" i="9" s="1"/>
  <c r="Z11" i="9" s="1"/>
  <c r="U11" i="9"/>
  <c r="V11" i="9" s="1"/>
  <c r="Q11" i="9"/>
  <c r="M11" i="9"/>
  <c r="J11" i="9"/>
  <c r="H11" i="9"/>
  <c r="F11" i="9"/>
  <c r="M10" i="9"/>
  <c r="K10" i="9"/>
  <c r="J10" i="9"/>
  <c r="H10" i="9"/>
  <c r="B10" i="9"/>
  <c r="X10" i="9" s="1"/>
  <c r="Y10" i="9" s="1"/>
  <c r="Z10" i="9" s="1"/>
  <c r="A10" i="9"/>
  <c r="F10" i="9" s="1"/>
  <c r="X9" i="9"/>
  <c r="Y9" i="9" s="1"/>
  <c r="Z9" i="9" s="1"/>
  <c r="U9" i="9"/>
  <c r="V9" i="9" s="1"/>
  <c r="M9" i="9"/>
  <c r="K9" i="9"/>
  <c r="J9" i="9"/>
  <c r="H9" i="9"/>
  <c r="B9" i="9"/>
  <c r="A9" i="9"/>
  <c r="F9" i="9" s="1"/>
  <c r="AA8" i="9"/>
  <c r="AB8" i="9" s="1"/>
  <c r="Y8" i="9"/>
  <c r="Z8" i="9" s="1"/>
  <c r="X8" i="9"/>
  <c r="U8" i="9"/>
  <c r="V8" i="9" s="1"/>
  <c r="M8" i="9"/>
  <c r="H8" i="9"/>
  <c r="F8" i="9"/>
  <c r="M7" i="9"/>
  <c r="A7" i="9"/>
  <c r="F7" i="9" s="1"/>
  <c r="X6" i="9"/>
  <c r="Y6" i="9" s="1"/>
  <c r="Z6" i="9" s="1"/>
  <c r="M6" i="9"/>
  <c r="K6" i="9"/>
  <c r="H6" i="9"/>
  <c r="F6" i="9"/>
  <c r="B6" i="9"/>
  <c r="A6" i="9"/>
  <c r="X5" i="9"/>
  <c r="Y5" i="9" s="1"/>
  <c r="Z5" i="9" s="1"/>
  <c r="U5" i="9"/>
  <c r="V5" i="9" s="1"/>
  <c r="AA5" i="9" s="1"/>
  <c r="AB5" i="9" s="1"/>
  <c r="M5" i="9"/>
  <c r="K5" i="9"/>
  <c r="J5" i="9"/>
  <c r="H5" i="9"/>
  <c r="F5" i="9"/>
  <c r="M4" i="9"/>
  <c r="K4" i="9"/>
  <c r="J4" i="9"/>
  <c r="H4" i="9"/>
  <c r="B4" i="9"/>
  <c r="X4" i="9" s="1"/>
  <c r="Y4" i="9" s="1"/>
  <c r="Z4" i="9" s="1"/>
  <c r="Y3" i="9"/>
  <c r="Z3" i="9" s="1"/>
  <c r="AA3" i="9" s="1"/>
  <c r="AB3" i="9" s="1"/>
  <c r="X3" i="9"/>
  <c r="U3" i="9"/>
  <c r="V3" i="9" s="1"/>
  <c r="M3" i="9"/>
  <c r="K3" i="9"/>
  <c r="J3" i="9"/>
  <c r="H3" i="9"/>
  <c r="B3" i="9"/>
  <c r="A3" i="9"/>
  <c r="X2" i="9"/>
  <c r="Y2" i="9" s="1"/>
  <c r="Z2" i="9" s="1"/>
  <c r="U2" i="9"/>
  <c r="V2" i="9" s="1"/>
  <c r="M2" i="9"/>
  <c r="H2" i="9"/>
  <c r="F2" i="9"/>
  <c r="X128" i="8"/>
  <c r="Y128" i="8" s="1"/>
  <c r="Z128" i="8" s="1"/>
  <c r="U128" i="8"/>
  <c r="V128" i="8" s="1"/>
  <c r="M128" i="8"/>
  <c r="K128" i="8"/>
  <c r="J128" i="8"/>
  <c r="I128" i="8"/>
  <c r="G128" i="8"/>
  <c r="Y127" i="8"/>
  <c r="Z127" i="8" s="1"/>
  <c r="X127" i="8"/>
  <c r="U127" i="8"/>
  <c r="V127" i="8" s="1"/>
  <c r="AA127" i="8" s="1"/>
  <c r="AB127" i="8" s="1"/>
  <c r="M127" i="8"/>
  <c r="K127" i="8"/>
  <c r="J127" i="8"/>
  <c r="I127" i="8"/>
  <c r="G127" i="8"/>
  <c r="X126" i="8"/>
  <c r="Y126" i="8" s="1"/>
  <c r="Z126" i="8" s="1"/>
  <c r="V126" i="8"/>
  <c r="AA126" i="8" s="1"/>
  <c r="AB126" i="8" s="1"/>
  <c r="U126" i="8"/>
  <c r="M126" i="8"/>
  <c r="K126" i="8"/>
  <c r="J126" i="8"/>
  <c r="I126" i="8"/>
  <c r="G126" i="8"/>
  <c r="X125" i="8"/>
  <c r="Y125" i="8" s="1"/>
  <c r="Z125" i="8" s="1"/>
  <c r="U125" i="8"/>
  <c r="V125" i="8" s="1"/>
  <c r="M125" i="8"/>
  <c r="L125" i="8"/>
  <c r="K125" i="8"/>
  <c r="L127" i="8" s="1"/>
  <c r="J125" i="8"/>
  <c r="I125" i="8"/>
  <c r="G125" i="8"/>
  <c r="Y124" i="8"/>
  <c r="Z124" i="8" s="1"/>
  <c r="X124" i="8"/>
  <c r="V124" i="8"/>
  <c r="AA124" i="8" s="1"/>
  <c r="AB124" i="8" s="1"/>
  <c r="U124" i="8"/>
  <c r="M124" i="8"/>
  <c r="L124" i="8"/>
  <c r="K124" i="8"/>
  <c r="J124" i="8"/>
  <c r="I124" i="8"/>
  <c r="G124" i="8"/>
  <c r="X123" i="8"/>
  <c r="Y123" i="8" s="1"/>
  <c r="Z123" i="8" s="1"/>
  <c r="U123" i="8"/>
  <c r="V123" i="8" s="1"/>
  <c r="M123" i="8"/>
  <c r="K123" i="8"/>
  <c r="J123" i="8"/>
  <c r="I123" i="8"/>
  <c r="G123" i="8"/>
  <c r="Y122" i="8"/>
  <c r="Z122" i="8" s="1"/>
  <c r="X122" i="8"/>
  <c r="V122" i="8"/>
  <c r="AA122" i="8" s="1"/>
  <c r="AB122" i="8" s="1"/>
  <c r="U122" i="8"/>
  <c r="M122" i="8"/>
  <c r="K122" i="8"/>
  <c r="L126" i="8" s="1"/>
  <c r="J122" i="8"/>
  <c r="I122" i="8"/>
  <c r="G122" i="8"/>
  <c r="Z121" i="8"/>
  <c r="X121" i="8"/>
  <c r="Y121" i="8" s="1"/>
  <c r="V121" i="8"/>
  <c r="AA121" i="8" s="1"/>
  <c r="AB121" i="8" s="1"/>
  <c r="U121" i="8"/>
  <c r="M121" i="8"/>
  <c r="K121" i="8"/>
  <c r="L123" i="8" s="1"/>
  <c r="J121" i="8"/>
  <c r="I121" i="8"/>
  <c r="G121" i="8"/>
  <c r="X120" i="8"/>
  <c r="Y120" i="8" s="1"/>
  <c r="Z120" i="8" s="1"/>
  <c r="U120" i="8"/>
  <c r="V120" i="8" s="1"/>
  <c r="M120" i="8"/>
  <c r="K120" i="8"/>
  <c r="J120" i="8"/>
  <c r="I120" i="8"/>
  <c r="G120" i="8"/>
  <c r="Y119" i="8"/>
  <c r="Z119" i="8" s="1"/>
  <c r="X119" i="8"/>
  <c r="V119" i="8"/>
  <c r="U119" i="8"/>
  <c r="M119" i="8"/>
  <c r="K119" i="8"/>
  <c r="J119" i="8"/>
  <c r="I119" i="8"/>
  <c r="G119" i="8"/>
  <c r="X118" i="8"/>
  <c r="Y118" i="8" s="1"/>
  <c r="Z118" i="8" s="1"/>
  <c r="AA118" i="8" s="1"/>
  <c r="AB118" i="8" s="1"/>
  <c r="U118" i="8"/>
  <c r="V118" i="8" s="1"/>
  <c r="M118" i="8"/>
  <c r="K118" i="8"/>
  <c r="L121" i="8" s="1"/>
  <c r="J118" i="8"/>
  <c r="I118" i="8"/>
  <c r="G118" i="8"/>
  <c r="AB117" i="8"/>
  <c r="AA117" i="8"/>
  <c r="Y117" i="8"/>
  <c r="Z117" i="8" s="1"/>
  <c r="X117" i="8"/>
  <c r="V117" i="8"/>
  <c r="U117" i="8"/>
  <c r="M117" i="8"/>
  <c r="K117" i="8"/>
  <c r="J117" i="8"/>
  <c r="I117" i="8"/>
  <c r="G117" i="8"/>
  <c r="X116" i="8"/>
  <c r="Y116" i="8" s="1"/>
  <c r="Z116" i="8" s="1"/>
  <c r="U116" i="8"/>
  <c r="V116" i="8" s="1"/>
  <c r="M116" i="8"/>
  <c r="K116" i="8"/>
  <c r="J116" i="8"/>
  <c r="I116" i="8"/>
  <c r="G116" i="8"/>
  <c r="Y115" i="8"/>
  <c r="Z115" i="8" s="1"/>
  <c r="X115" i="8"/>
  <c r="U115" i="8"/>
  <c r="V115" i="8" s="1"/>
  <c r="AA115" i="8" s="1"/>
  <c r="AB115" i="8" s="1"/>
  <c r="M115" i="8"/>
  <c r="K115" i="8"/>
  <c r="J115" i="8"/>
  <c r="I115" i="8"/>
  <c r="G115" i="8"/>
  <c r="X114" i="8"/>
  <c r="Y114" i="8" s="1"/>
  <c r="Z114" i="8" s="1"/>
  <c r="V114" i="8"/>
  <c r="AA114" i="8" s="1"/>
  <c r="AB114" i="8" s="1"/>
  <c r="U114" i="8"/>
  <c r="M114" i="8"/>
  <c r="K114" i="8"/>
  <c r="J114" i="8"/>
  <c r="I114" i="8"/>
  <c r="G114" i="8"/>
  <c r="X113" i="8"/>
  <c r="Y113" i="8" s="1"/>
  <c r="Z113" i="8" s="1"/>
  <c r="U113" i="8"/>
  <c r="V113" i="8" s="1"/>
  <c r="M113" i="8"/>
  <c r="L113" i="8"/>
  <c r="K113" i="8"/>
  <c r="J113" i="8"/>
  <c r="I113" i="8"/>
  <c r="G113" i="8"/>
  <c r="Y112" i="8"/>
  <c r="Z112" i="8" s="1"/>
  <c r="X112" i="8"/>
  <c r="V112" i="8"/>
  <c r="AA112" i="8" s="1"/>
  <c r="AB112" i="8" s="1"/>
  <c r="U112" i="8"/>
  <c r="M112" i="8"/>
  <c r="L112" i="8"/>
  <c r="K112" i="8"/>
  <c r="J112" i="8"/>
  <c r="I112" i="8"/>
  <c r="G112" i="8"/>
  <c r="X111" i="8"/>
  <c r="Y111" i="8" s="1"/>
  <c r="Z111" i="8" s="1"/>
  <c r="U111" i="8"/>
  <c r="V111" i="8" s="1"/>
  <c r="M111" i="8"/>
  <c r="K111" i="8"/>
  <c r="J111" i="8"/>
  <c r="I111" i="8"/>
  <c r="G111" i="8"/>
  <c r="Y110" i="8"/>
  <c r="Z110" i="8" s="1"/>
  <c r="X110" i="8"/>
  <c r="V110" i="8"/>
  <c r="AA110" i="8" s="1"/>
  <c r="AB110" i="8" s="1"/>
  <c r="U110" i="8"/>
  <c r="M110" i="8"/>
  <c r="K110" i="8"/>
  <c r="L114" i="8" s="1"/>
  <c r="J110" i="8"/>
  <c r="I110" i="8"/>
  <c r="G110" i="8"/>
  <c r="Z109" i="8"/>
  <c r="X109" i="8"/>
  <c r="Y109" i="8" s="1"/>
  <c r="V109" i="8"/>
  <c r="AA109" i="8" s="1"/>
  <c r="AB109" i="8" s="1"/>
  <c r="U109" i="8"/>
  <c r="M109" i="8"/>
  <c r="K109" i="8"/>
  <c r="L111" i="8" s="1"/>
  <c r="J109" i="8"/>
  <c r="I109" i="8"/>
  <c r="G109" i="8"/>
  <c r="X108" i="8"/>
  <c r="Y108" i="8" s="1"/>
  <c r="Z108" i="8" s="1"/>
  <c r="U108" i="8"/>
  <c r="V108" i="8" s="1"/>
  <c r="M108" i="8"/>
  <c r="K108" i="8"/>
  <c r="J108" i="8"/>
  <c r="I108" i="8"/>
  <c r="G108" i="8"/>
  <c r="Z107" i="8"/>
  <c r="Y107" i="8"/>
  <c r="X107" i="8"/>
  <c r="V107" i="8"/>
  <c r="U107" i="8"/>
  <c r="M107" i="8"/>
  <c r="K107" i="8"/>
  <c r="J107" i="8"/>
  <c r="I107" i="8"/>
  <c r="G107" i="8"/>
  <c r="X106" i="8"/>
  <c r="Y106" i="8" s="1"/>
  <c r="Z106" i="8" s="1"/>
  <c r="U106" i="8"/>
  <c r="V106" i="8" s="1"/>
  <c r="AA106" i="8" s="1"/>
  <c r="AB106" i="8" s="1"/>
  <c r="M106" i="8"/>
  <c r="K106" i="8"/>
  <c r="L109" i="8" s="1"/>
  <c r="J106" i="8"/>
  <c r="I106" i="8"/>
  <c r="G106" i="8"/>
  <c r="AB105" i="8"/>
  <c r="AA105" i="8"/>
  <c r="Y105" i="8"/>
  <c r="Z105" i="8" s="1"/>
  <c r="X105" i="8"/>
  <c r="V105" i="8"/>
  <c r="U105" i="8"/>
  <c r="M105" i="8"/>
  <c r="K105" i="8"/>
  <c r="J105" i="8"/>
  <c r="I105" i="8"/>
  <c r="G105" i="8"/>
  <c r="X104" i="8"/>
  <c r="Y104" i="8" s="1"/>
  <c r="Z104" i="8" s="1"/>
  <c r="U104" i="8"/>
  <c r="V104" i="8" s="1"/>
  <c r="M104" i="8"/>
  <c r="K104" i="8"/>
  <c r="J104" i="8"/>
  <c r="I104" i="8"/>
  <c r="G104" i="8"/>
  <c r="Y103" i="8"/>
  <c r="Z103" i="8" s="1"/>
  <c r="X103" i="8"/>
  <c r="U103" i="8"/>
  <c r="V103" i="8" s="1"/>
  <c r="AA103" i="8" s="1"/>
  <c r="AB103" i="8" s="1"/>
  <c r="M103" i="8"/>
  <c r="K103" i="8"/>
  <c r="J103" i="8"/>
  <c r="I103" i="8"/>
  <c r="G103" i="8"/>
  <c r="X102" i="8"/>
  <c r="Y102" i="8" s="1"/>
  <c r="Z102" i="8" s="1"/>
  <c r="V102" i="8"/>
  <c r="AA102" i="8" s="1"/>
  <c r="AB102" i="8" s="1"/>
  <c r="U102" i="8"/>
  <c r="M102" i="8"/>
  <c r="K102" i="8"/>
  <c r="J102" i="8"/>
  <c r="I102" i="8"/>
  <c r="G102" i="8"/>
  <c r="X101" i="8"/>
  <c r="Y101" i="8" s="1"/>
  <c r="Z101" i="8" s="1"/>
  <c r="U101" i="8"/>
  <c r="V101" i="8" s="1"/>
  <c r="M101" i="8"/>
  <c r="L101" i="8"/>
  <c r="K101" i="8"/>
  <c r="J101" i="8"/>
  <c r="I101" i="8"/>
  <c r="G101" i="8"/>
  <c r="Y100" i="8"/>
  <c r="Z100" i="8" s="1"/>
  <c r="X100" i="8"/>
  <c r="V100" i="8"/>
  <c r="AA100" i="8" s="1"/>
  <c r="AB100" i="8" s="1"/>
  <c r="U100" i="8"/>
  <c r="M100" i="8"/>
  <c r="L100" i="8"/>
  <c r="K100" i="8"/>
  <c r="J100" i="8"/>
  <c r="I100" i="8"/>
  <c r="G100" i="8"/>
  <c r="X99" i="8"/>
  <c r="Y99" i="8" s="1"/>
  <c r="Z99" i="8" s="1"/>
  <c r="U99" i="8"/>
  <c r="V99" i="8" s="1"/>
  <c r="M99" i="8"/>
  <c r="K99" i="8"/>
  <c r="J99" i="8"/>
  <c r="I99" i="8"/>
  <c r="G99" i="8"/>
  <c r="Y98" i="8"/>
  <c r="Z98" i="8" s="1"/>
  <c r="X98" i="8"/>
  <c r="V98" i="8"/>
  <c r="AA98" i="8" s="1"/>
  <c r="AB98" i="8" s="1"/>
  <c r="U98" i="8"/>
  <c r="M98" i="8"/>
  <c r="K98" i="8"/>
  <c r="L102" i="8" s="1"/>
  <c r="J98" i="8"/>
  <c r="I98" i="8"/>
  <c r="G98" i="8"/>
  <c r="Z97" i="8"/>
  <c r="X97" i="8"/>
  <c r="Y97" i="8" s="1"/>
  <c r="V97" i="8"/>
  <c r="AA97" i="8" s="1"/>
  <c r="AB97" i="8" s="1"/>
  <c r="U97" i="8"/>
  <c r="M97" i="8"/>
  <c r="K97" i="8"/>
  <c r="L99" i="8" s="1"/>
  <c r="J97" i="8"/>
  <c r="I97" i="8"/>
  <c r="G97" i="8"/>
  <c r="X96" i="8"/>
  <c r="Y96" i="8" s="1"/>
  <c r="Z96" i="8" s="1"/>
  <c r="U96" i="8"/>
  <c r="V96" i="8" s="1"/>
  <c r="M96" i="8"/>
  <c r="K96" i="8"/>
  <c r="J96" i="8"/>
  <c r="I96" i="8"/>
  <c r="G96" i="8"/>
  <c r="Y95" i="8"/>
  <c r="Z95" i="8" s="1"/>
  <c r="X95" i="8"/>
  <c r="V95" i="8"/>
  <c r="U95" i="8"/>
  <c r="M95" i="8"/>
  <c r="K95" i="8"/>
  <c r="J95" i="8"/>
  <c r="I95" i="8"/>
  <c r="G95" i="8"/>
  <c r="X94" i="8"/>
  <c r="Y94" i="8" s="1"/>
  <c r="Z94" i="8" s="1"/>
  <c r="AA94" i="8" s="1"/>
  <c r="AB94" i="8" s="1"/>
  <c r="U94" i="8"/>
  <c r="V94" i="8" s="1"/>
  <c r="M94" i="8"/>
  <c r="K94" i="8"/>
  <c r="L97" i="8" s="1"/>
  <c r="J94" i="8"/>
  <c r="I94" i="8"/>
  <c r="G94" i="8"/>
  <c r="AB93" i="8"/>
  <c r="AA93" i="8"/>
  <c r="Y93" i="8"/>
  <c r="Z93" i="8" s="1"/>
  <c r="X93" i="8"/>
  <c r="V93" i="8"/>
  <c r="U93" i="8"/>
  <c r="M93" i="8"/>
  <c r="K93" i="8"/>
  <c r="J93" i="8"/>
  <c r="I93" i="8"/>
  <c r="G93" i="8"/>
  <c r="X92" i="8"/>
  <c r="Y92" i="8" s="1"/>
  <c r="Z92" i="8" s="1"/>
  <c r="U92" i="8"/>
  <c r="V92" i="8" s="1"/>
  <c r="M92" i="8"/>
  <c r="K92" i="8"/>
  <c r="J92" i="8"/>
  <c r="I92" i="8"/>
  <c r="G92" i="8"/>
  <c r="Y91" i="8"/>
  <c r="Z91" i="8" s="1"/>
  <c r="X91" i="8"/>
  <c r="U91" i="8"/>
  <c r="V91" i="8" s="1"/>
  <c r="AA91" i="8" s="1"/>
  <c r="AB91" i="8" s="1"/>
  <c r="M91" i="8"/>
  <c r="K91" i="8"/>
  <c r="J91" i="8"/>
  <c r="I91" i="8"/>
  <c r="G91" i="8"/>
  <c r="X90" i="8"/>
  <c r="Y90" i="8" s="1"/>
  <c r="Z90" i="8" s="1"/>
  <c r="V90" i="8"/>
  <c r="AA90" i="8" s="1"/>
  <c r="AB90" i="8" s="1"/>
  <c r="U90" i="8"/>
  <c r="M90" i="8"/>
  <c r="K90" i="8"/>
  <c r="J90" i="8"/>
  <c r="I90" i="8"/>
  <c r="G90" i="8"/>
  <c r="X89" i="8"/>
  <c r="Y89" i="8" s="1"/>
  <c r="Z89" i="8" s="1"/>
  <c r="U89" i="8"/>
  <c r="V89" i="8" s="1"/>
  <c r="M89" i="8"/>
  <c r="L89" i="8"/>
  <c r="K89" i="8"/>
  <c r="J89" i="8"/>
  <c r="I89" i="8"/>
  <c r="G89" i="8"/>
  <c r="Y88" i="8"/>
  <c r="Z88" i="8" s="1"/>
  <c r="X88" i="8"/>
  <c r="V88" i="8"/>
  <c r="AA88" i="8" s="1"/>
  <c r="AB88" i="8" s="1"/>
  <c r="U88" i="8"/>
  <c r="M88" i="8"/>
  <c r="L88" i="8"/>
  <c r="K88" i="8"/>
  <c r="J88" i="8"/>
  <c r="I88" i="8"/>
  <c r="G88" i="8"/>
  <c r="X87" i="8"/>
  <c r="Y87" i="8" s="1"/>
  <c r="Z87" i="8" s="1"/>
  <c r="U87" i="8"/>
  <c r="V87" i="8" s="1"/>
  <c r="M87" i="8"/>
  <c r="K87" i="8"/>
  <c r="J87" i="8"/>
  <c r="I87" i="8"/>
  <c r="G87" i="8"/>
  <c r="Y86" i="8"/>
  <c r="Z86" i="8" s="1"/>
  <c r="X86" i="8"/>
  <c r="V86" i="8"/>
  <c r="AA86" i="8" s="1"/>
  <c r="AB86" i="8" s="1"/>
  <c r="U86" i="8"/>
  <c r="M86" i="8"/>
  <c r="K86" i="8"/>
  <c r="L90" i="8" s="1"/>
  <c r="J86" i="8"/>
  <c r="I86" i="8"/>
  <c r="G86" i="8"/>
  <c r="Z85" i="8"/>
  <c r="X85" i="8"/>
  <c r="Y85" i="8" s="1"/>
  <c r="V85" i="8"/>
  <c r="AA85" i="8" s="1"/>
  <c r="AB85" i="8" s="1"/>
  <c r="U85" i="8"/>
  <c r="M85" i="8"/>
  <c r="K85" i="8"/>
  <c r="L87" i="8" s="1"/>
  <c r="J85" i="8"/>
  <c r="I85" i="8"/>
  <c r="G85" i="8"/>
  <c r="X84" i="8"/>
  <c r="Y84" i="8" s="1"/>
  <c r="Z84" i="8" s="1"/>
  <c r="U84" i="8"/>
  <c r="V84" i="8" s="1"/>
  <c r="M84" i="8"/>
  <c r="K84" i="8"/>
  <c r="J84" i="8"/>
  <c r="I84" i="8"/>
  <c r="G84" i="8"/>
  <c r="Z83" i="8"/>
  <c r="Y83" i="8"/>
  <c r="X83" i="8"/>
  <c r="V83" i="8"/>
  <c r="U83" i="8"/>
  <c r="M83" i="8"/>
  <c r="K83" i="8"/>
  <c r="J83" i="8"/>
  <c r="I83" i="8"/>
  <c r="G83" i="8"/>
  <c r="X82" i="8"/>
  <c r="Y82" i="8" s="1"/>
  <c r="Z82" i="8" s="1"/>
  <c r="U82" i="8"/>
  <c r="V82" i="8" s="1"/>
  <c r="AA82" i="8" s="1"/>
  <c r="AB82" i="8" s="1"/>
  <c r="M82" i="8"/>
  <c r="K82" i="8"/>
  <c r="L85" i="8" s="1"/>
  <c r="J82" i="8"/>
  <c r="I82" i="8"/>
  <c r="G82" i="8"/>
  <c r="AB81" i="8"/>
  <c r="AA81" i="8"/>
  <c r="Y81" i="8"/>
  <c r="Z81" i="8" s="1"/>
  <c r="X81" i="8"/>
  <c r="V81" i="8"/>
  <c r="U81" i="8"/>
  <c r="M81" i="8"/>
  <c r="K81" i="8"/>
  <c r="J81" i="8"/>
  <c r="I81" i="8"/>
  <c r="G81" i="8"/>
  <c r="X80" i="8"/>
  <c r="Y80" i="8" s="1"/>
  <c r="Z80" i="8" s="1"/>
  <c r="U80" i="8"/>
  <c r="V80" i="8" s="1"/>
  <c r="M80" i="8"/>
  <c r="K80" i="8"/>
  <c r="J80" i="8"/>
  <c r="I80" i="8"/>
  <c r="G80" i="8"/>
  <c r="Y79" i="8"/>
  <c r="Z79" i="8" s="1"/>
  <c r="X79" i="8"/>
  <c r="U79" i="8"/>
  <c r="V79" i="8" s="1"/>
  <c r="AA79" i="8" s="1"/>
  <c r="AB79" i="8" s="1"/>
  <c r="M79" i="8"/>
  <c r="K79" i="8"/>
  <c r="J79" i="8"/>
  <c r="I79" i="8"/>
  <c r="G79" i="8"/>
  <c r="X78" i="8"/>
  <c r="Y78" i="8" s="1"/>
  <c r="Z78" i="8" s="1"/>
  <c r="V78" i="8"/>
  <c r="AA78" i="8" s="1"/>
  <c r="AB78" i="8" s="1"/>
  <c r="U78" i="8"/>
  <c r="M78" i="8"/>
  <c r="K78" i="8"/>
  <c r="J78" i="8"/>
  <c r="I78" i="8"/>
  <c r="G78" i="8"/>
  <c r="X77" i="8"/>
  <c r="Y77" i="8" s="1"/>
  <c r="Z77" i="8" s="1"/>
  <c r="U77" i="8"/>
  <c r="V77" i="8" s="1"/>
  <c r="M77" i="8"/>
  <c r="L77" i="8"/>
  <c r="K77" i="8"/>
  <c r="J77" i="8"/>
  <c r="I77" i="8"/>
  <c r="G77" i="8"/>
  <c r="Y76" i="8"/>
  <c r="Z76" i="8" s="1"/>
  <c r="X76" i="8"/>
  <c r="V76" i="8"/>
  <c r="AA76" i="8" s="1"/>
  <c r="AB76" i="8" s="1"/>
  <c r="U76" i="8"/>
  <c r="M76" i="8"/>
  <c r="L76" i="8"/>
  <c r="K76" i="8"/>
  <c r="J76" i="8"/>
  <c r="I76" i="8"/>
  <c r="G76" i="8"/>
  <c r="X75" i="8"/>
  <c r="Y75" i="8" s="1"/>
  <c r="Z75" i="8" s="1"/>
  <c r="U75" i="8"/>
  <c r="V75" i="8" s="1"/>
  <c r="M75" i="8"/>
  <c r="K75" i="8"/>
  <c r="J75" i="8"/>
  <c r="I75" i="8"/>
  <c r="G75" i="8"/>
  <c r="Y74" i="8"/>
  <c r="Z74" i="8" s="1"/>
  <c r="X74" i="8"/>
  <c r="V74" i="8"/>
  <c r="AA74" i="8" s="1"/>
  <c r="AB74" i="8" s="1"/>
  <c r="U74" i="8"/>
  <c r="M74" i="8"/>
  <c r="K74" i="8"/>
  <c r="L78" i="8" s="1"/>
  <c r="J74" i="8"/>
  <c r="I74" i="8"/>
  <c r="G74" i="8"/>
  <c r="Z73" i="8"/>
  <c r="X73" i="8"/>
  <c r="Y73" i="8" s="1"/>
  <c r="V73" i="8"/>
  <c r="AA73" i="8" s="1"/>
  <c r="AB73" i="8" s="1"/>
  <c r="U73" i="8"/>
  <c r="M73" i="8"/>
  <c r="K73" i="8"/>
  <c r="L75" i="8" s="1"/>
  <c r="J73" i="8"/>
  <c r="I73" i="8"/>
  <c r="G73" i="8"/>
  <c r="X72" i="8"/>
  <c r="Y72" i="8" s="1"/>
  <c r="Z72" i="8" s="1"/>
  <c r="U72" i="8"/>
  <c r="V72" i="8" s="1"/>
  <c r="M72" i="8"/>
  <c r="K72" i="8"/>
  <c r="J72" i="8"/>
  <c r="I72" i="8"/>
  <c r="G72" i="8"/>
  <c r="Y71" i="8"/>
  <c r="Z71" i="8" s="1"/>
  <c r="X71" i="8"/>
  <c r="V71" i="8"/>
  <c r="U71" i="8"/>
  <c r="M71" i="8"/>
  <c r="K71" i="8"/>
  <c r="J71" i="8"/>
  <c r="I71" i="8"/>
  <c r="G71" i="8"/>
  <c r="X70" i="8"/>
  <c r="Y70" i="8" s="1"/>
  <c r="Z70" i="8" s="1"/>
  <c r="AA70" i="8" s="1"/>
  <c r="AB70" i="8" s="1"/>
  <c r="U70" i="8"/>
  <c r="V70" i="8" s="1"/>
  <c r="M70" i="8"/>
  <c r="K70" i="8"/>
  <c r="L73" i="8" s="1"/>
  <c r="J70" i="8"/>
  <c r="I70" i="8"/>
  <c r="G70" i="8"/>
  <c r="AB69" i="8"/>
  <c r="AA69" i="8"/>
  <c r="Y69" i="8"/>
  <c r="Z69" i="8" s="1"/>
  <c r="X69" i="8"/>
  <c r="V69" i="8"/>
  <c r="U69" i="8"/>
  <c r="M69" i="8"/>
  <c r="K69" i="8"/>
  <c r="J69" i="8"/>
  <c r="I69" i="8"/>
  <c r="G69" i="8"/>
  <c r="X68" i="8"/>
  <c r="Y68" i="8" s="1"/>
  <c r="Z68" i="8" s="1"/>
  <c r="U68" i="8"/>
  <c r="V68" i="8" s="1"/>
  <c r="M68" i="8"/>
  <c r="K68" i="8"/>
  <c r="J68" i="8"/>
  <c r="I68" i="8"/>
  <c r="G68" i="8"/>
  <c r="Y67" i="8"/>
  <c r="Z67" i="8" s="1"/>
  <c r="X67" i="8"/>
  <c r="U67" i="8"/>
  <c r="V67" i="8" s="1"/>
  <c r="AA67" i="8" s="1"/>
  <c r="AB67" i="8" s="1"/>
  <c r="M67" i="8"/>
  <c r="K67" i="8"/>
  <c r="J67" i="8"/>
  <c r="I67" i="8"/>
  <c r="G67" i="8"/>
  <c r="X66" i="8"/>
  <c r="Y66" i="8" s="1"/>
  <c r="Z66" i="8" s="1"/>
  <c r="V66" i="8"/>
  <c r="AA66" i="8" s="1"/>
  <c r="AB66" i="8" s="1"/>
  <c r="U66" i="8"/>
  <c r="M66" i="8"/>
  <c r="K66" i="8"/>
  <c r="J66" i="8"/>
  <c r="I66" i="8"/>
  <c r="G66" i="8"/>
  <c r="X65" i="8"/>
  <c r="Y65" i="8" s="1"/>
  <c r="Z65" i="8" s="1"/>
  <c r="U65" i="8"/>
  <c r="V65" i="8" s="1"/>
  <c r="AA65" i="8" s="1"/>
  <c r="AB65" i="8" s="1"/>
  <c r="M65" i="8"/>
  <c r="K65" i="8"/>
  <c r="J65" i="8"/>
  <c r="I65" i="8"/>
  <c r="G65" i="8"/>
  <c r="Y64" i="8"/>
  <c r="Z64" i="8" s="1"/>
  <c r="X64" i="8"/>
  <c r="V64" i="8"/>
  <c r="AA64" i="8" s="1"/>
  <c r="AB64" i="8" s="1"/>
  <c r="U64" i="8"/>
  <c r="M64" i="8"/>
  <c r="K64" i="8"/>
  <c r="L68" i="8" s="1"/>
  <c r="J64" i="8"/>
  <c r="I64" i="8"/>
  <c r="G64" i="8"/>
  <c r="X63" i="8"/>
  <c r="Y63" i="8" s="1"/>
  <c r="Z63" i="8" s="1"/>
  <c r="U63" i="8"/>
  <c r="V63" i="8" s="1"/>
  <c r="AA63" i="8" s="1"/>
  <c r="AB63" i="8" s="1"/>
  <c r="M63" i="8"/>
  <c r="K63" i="8"/>
  <c r="J63" i="8"/>
  <c r="I63" i="8"/>
  <c r="G63" i="8"/>
  <c r="Y62" i="8"/>
  <c r="Z62" i="8" s="1"/>
  <c r="X62" i="8"/>
  <c r="V62" i="8"/>
  <c r="AA62" i="8" s="1"/>
  <c r="AB62" i="8" s="1"/>
  <c r="U62" i="8"/>
  <c r="M62" i="8"/>
  <c r="K62" i="8"/>
  <c r="J62" i="8"/>
  <c r="I62" i="8"/>
  <c r="G62" i="8"/>
  <c r="Z61" i="8"/>
  <c r="X61" i="8"/>
  <c r="Y61" i="8" s="1"/>
  <c r="V61" i="8"/>
  <c r="AA61" i="8" s="1"/>
  <c r="AB61" i="8" s="1"/>
  <c r="U61" i="8"/>
  <c r="M61" i="8"/>
  <c r="K61" i="8"/>
  <c r="L65" i="8" s="1"/>
  <c r="J61" i="8"/>
  <c r="I61" i="8"/>
  <c r="G61" i="8"/>
  <c r="X60" i="8"/>
  <c r="Y60" i="8" s="1"/>
  <c r="Z60" i="8" s="1"/>
  <c r="U60" i="8"/>
  <c r="V60" i="8" s="1"/>
  <c r="AA60" i="8" s="1"/>
  <c r="AB60" i="8" s="1"/>
  <c r="M60" i="8"/>
  <c r="L60" i="8"/>
  <c r="K60" i="8"/>
  <c r="J60" i="8"/>
  <c r="I60" i="8"/>
  <c r="G60" i="8"/>
  <c r="Y59" i="8"/>
  <c r="Z59" i="8" s="1"/>
  <c r="X59" i="8"/>
  <c r="V59" i="8"/>
  <c r="U59" i="8"/>
  <c r="M59" i="8"/>
  <c r="K59" i="8"/>
  <c r="J59" i="8"/>
  <c r="I59" i="8"/>
  <c r="G59" i="8"/>
  <c r="X58" i="8"/>
  <c r="Y58" i="8" s="1"/>
  <c r="Z58" i="8" s="1"/>
  <c r="U58" i="8"/>
  <c r="V58" i="8" s="1"/>
  <c r="M58" i="8"/>
  <c r="K58" i="8"/>
  <c r="J58" i="8"/>
  <c r="I58" i="8"/>
  <c r="G58" i="8"/>
  <c r="Y57" i="8"/>
  <c r="Z57" i="8" s="1"/>
  <c r="AA57" i="8" s="1"/>
  <c r="AB57" i="8" s="1"/>
  <c r="X57" i="8"/>
  <c r="V57" i="8"/>
  <c r="U57" i="8"/>
  <c r="M57" i="8"/>
  <c r="K57" i="8"/>
  <c r="J57" i="8"/>
  <c r="I57" i="8"/>
  <c r="G57" i="8"/>
  <c r="X56" i="8"/>
  <c r="Y56" i="8" s="1"/>
  <c r="Z56" i="8" s="1"/>
  <c r="U56" i="8"/>
  <c r="V56" i="8" s="1"/>
  <c r="AA56" i="8" s="1"/>
  <c r="AB56" i="8" s="1"/>
  <c r="M56" i="8"/>
  <c r="K56" i="8"/>
  <c r="L59" i="8" s="1"/>
  <c r="J56" i="8"/>
  <c r="I56" i="8"/>
  <c r="G56" i="8"/>
  <c r="Y55" i="8"/>
  <c r="Z55" i="8" s="1"/>
  <c r="X55" i="8"/>
  <c r="U55" i="8"/>
  <c r="V55" i="8" s="1"/>
  <c r="AA55" i="8" s="1"/>
  <c r="AB55" i="8" s="1"/>
  <c r="M55" i="8"/>
  <c r="L55" i="8"/>
  <c r="K55" i="8"/>
  <c r="J55" i="8"/>
  <c r="I55" i="8"/>
  <c r="G55" i="8"/>
  <c r="X54" i="8"/>
  <c r="Y54" i="8" s="1"/>
  <c r="Z54" i="8" s="1"/>
  <c r="V54" i="8"/>
  <c r="U54" i="8"/>
  <c r="M54" i="8"/>
  <c r="K54" i="8"/>
  <c r="L58" i="8" s="1"/>
  <c r="J54" i="8"/>
  <c r="I54" i="8"/>
  <c r="G54" i="8"/>
  <c r="AA53" i="8"/>
  <c r="AB53" i="8" s="1"/>
  <c r="X53" i="8"/>
  <c r="Y53" i="8" s="1"/>
  <c r="Z53" i="8" s="1"/>
  <c r="U53" i="8"/>
  <c r="V53" i="8" s="1"/>
  <c r="M53" i="8"/>
  <c r="K53" i="8"/>
  <c r="J53" i="8"/>
  <c r="I53" i="8"/>
  <c r="G53" i="8"/>
  <c r="Y52" i="8"/>
  <c r="Z52" i="8" s="1"/>
  <c r="X52" i="8"/>
  <c r="V52" i="8"/>
  <c r="U52" i="8"/>
  <c r="M52" i="8"/>
  <c r="K52" i="8"/>
  <c r="J52" i="8"/>
  <c r="I52" i="8"/>
  <c r="G52" i="8"/>
  <c r="X51" i="8"/>
  <c r="Y51" i="8" s="1"/>
  <c r="Z51" i="8" s="1"/>
  <c r="U51" i="8"/>
  <c r="V51" i="8" s="1"/>
  <c r="M51" i="8"/>
  <c r="K51" i="8"/>
  <c r="J51" i="8"/>
  <c r="I51" i="8"/>
  <c r="G51" i="8"/>
  <c r="Y50" i="8"/>
  <c r="Z50" i="8" s="1"/>
  <c r="X50" i="8"/>
  <c r="V50" i="8"/>
  <c r="AA50" i="8" s="1"/>
  <c r="AB50" i="8" s="1"/>
  <c r="U50" i="8"/>
  <c r="M50" i="8"/>
  <c r="K50" i="8"/>
  <c r="L54" i="8" s="1"/>
  <c r="J50" i="8"/>
  <c r="I50" i="8"/>
  <c r="G50" i="8"/>
  <c r="Z49" i="8"/>
  <c r="X49" i="8"/>
  <c r="Y49" i="8" s="1"/>
  <c r="V49" i="8"/>
  <c r="U49" i="8"/>
  <c r="M49" i="8"/>
  <c r="K49" i="8"/>
  <c r="J49" i="8"/>
  <c r="I49" i="8"/>
  <c r="G49" i="8"/>
  <c r="Y48" i="8"/>
  <c r="Z48" i="8" s="1"/>
  <c r="X48" i="8"/>
  <c r="U48" i="8"/>
  <c r="V48" i="8" s="1"/>
  <c r="AA48" i="8" s="1"/>
  <c r="AB48" i="8" s="1"/>
  <c r="M48" i="8"/>
  <c r="K48" i="8"/>
  <c r="J48" i="8"/>
  <c r="I48" i="8"/>
  <c r="G48" i="8"/>
  <c r="Z47" i="8"/>
  <c r="Y47" i="8"/>
  <c r="X47" i="8"/>
  <c r="V47" i="8"/>
  <c r="U47" i="8"/>
  <c r="M47" i="8"/>
  <c r="K47" i="8"/>
  <c r="J47" i="8"/>
  <c r="I47" i="8"/>
  <c r="G47" i="8"/>
  <c r="Z46" i="8"/>
  <c r="X46" i="8"/>
  <c r="Y46" i="8" s="1"/>
  <c r="U46" i="8"/>
  <c r="V46" i="8" s="1"/>
  <c r="AA46" i="8" s="1"/>
  <c r="AB46" i="8" s="1"/>
  <c r="M46" i="8"/>
  <c r="K46" i="8"/>
  <c r="J46" i="8"/>
  <c r="I46" i="8"/>
  <c r="G46" i="8"/>
  <c r="Y45" i="8"/>
  <c r="Z45" i="8" s="1"/>
  <c r="X45" i="8"/>
  <c r="V45" i="8"/>
  <c r="AA45" i="8" s="1"/>
  <c r="AB45" i="8" s="1"/>
  <c r="U45" i="8"/>
  <c r="M45" i="8"/>
  <c r="K45" i="8"/>
  <c r="J45" i="8"/>
  <c r="I45" i="8"/>
  <c r="G45" i="8"/>
  <c r="X44" i="8"/>
  <c r="Y44" i="8" s="1"/>
  <c r="Z44" i="8" s="1"/>
  <c r="U44" i="8"/>
  <c r="V44" i="8" s="1"/>
  <c r="M44" i="8"/>
  <c r="K44" i="8"/>
  <c r="L47" i="8" s="1"/>
  <c r="J44" i="8"/>
  <c r="I44" i="8"/>
  <c r="G44" i="8"/>
  <c r="Y43" i="8"/>
  <c r="Z43" i="8" s="1"/>
  <c r="X43" i="8"/>
  <c r="U43" i="8"/>
  <c r="V43" i="8" s="1"/>
  <c r="AA43" i="8" s="1"/>
  <c r="AB43" i="8" s="1"/>
  <c r="M43" i="8"/>
  <c r="K43" i="8"/>
  <c r="J43" i="8"/>
  <c r="I43" i="8"/>
  <c r="G43" i="8"/>
  <c r="Z42" i="8"/>
  <c r="X42" i="8"/>
  <c r="Y42" i="8" s="1"/>
  <c r="V42" i="8"/>
  <c r="U42" i="8"/>
  <c r="M42" i="8"/>
  <c r="K42" i="8"/>
  <c r="J42" i="8"/>
  <c r="I42" i="8"/>
  <c r="G42" i="8"/>
  <c r="AA41" i="8"/>
  <c r="AB41" i="8" s="1"/>
  <c r="X41" i="8"/>
  <c r="Y41" i="8" s="1"/>
  <c r="Z41" i="8" s="1"/>
  <c r="U41" i="8"/>
  <c r="V41" i="8" s="1"/>
  <c r="M41" i="8"/>
  <c r="K41" i="8"/>
  <c r="J41" i="8"/>
  <c r="I41" i="8"/>
  <c r="G41" i="8"/>
  <c r="Y40" i="8"/>
  <c r="Z40" i="8" s="1"/>
  <c r="X40" i="8"/>
  <c r="V40" i="8"/>
  <c r="AA40" i="8" s="1"/>
  <c r="AB40" i="8" s="1"/>
  <c r="U40" i="8"/>
  <c r="M40" i="8"/>
  <c r="K40" i="8"/>
  <c r="J40" i="8"/>
  <c r="I40" i="8"/>
  <c r="G40" i="8"/>
  <c r="X39" i="8"/>
  <c r="Y39" i="8" s="1"/>
  <c r="Z39" i="8" s="1"/>
  <c r="U39" i="8"/>
  <c r="V39" i="8" s="1"/>
  <c r="AA39" i="8" s="1"/>
  <c r="AB39" i="8" s="1"/>
  <c r="M39" i="8"/>
  <c r="K39" i="8"/>
  <c r="J39" i="8"/>
  <c r="I39" i="8"/>
  <c r="G39" i="8"/>
  <c r="Y38" i="8"/>
  <c r="Z38" i="8" s="1"/>
  <c r="X38" i="8"/>
  <c r="V38" i="8"/>
  <c r="AA38" i="8" s="1"/>
  <c r="AB38" i="8" s="1"/>
  <c r="U38" i="8"/>
  <c r="M38" i="8"/>
  <c r="K38" i="8"/>
  <c r="J38" i="8"/>
  <c r="I38" i="8"/>
  <c r="G38" i="8"/>
  <c r="Z37" i="8"/>
  <c r="X37" i="8"/>
  <c r="Y37" i="8" s="1"/>
  <c r="V37" i="8"/>
  <c r="AA37" i="8" s="1"/>
  <c r="AB37" i="8" s="1"/>
  <c r="U37" i="8"/>
  <c r="M37" i="8"/>
  <c r="K37" i="8"/>
  <c r="J37" i="8"/>
  <c r="I37" i="8"/>
  <c r="G37" i="8"/>
  <c r="X36" i="8"/>
  <c r="Y36" i="8" s="1"/>
  <c r="Z36" i="8" s="1"/>
  <c r="U36" i="8"/>
  <c r="V36" i="8" s="1"/>
  <c r="M36" i="8"/>
  <c r="L36" i="8"/>
  <c r="K36" i="8"/>
  <c r="J36" i="8"/>
  <c r="I36" i="8"/>
  <c r="G36" i="8"/>
  <c r="Y35" i="8"/>
  <c r="Z35" i="8" s="1"/>
  <c r="X35" i="8"/>
  <c r="V35" i="8"/>
  <c r="U35" i="8"/>
  <c r="M35" i="8"/>
  <c r="K35" i="8"/>
  <c r="J35" i="8"/>
  <c r="I35" i="8"/>
  <c r="G35" i="8"/>
  <c r="X34" i="8"/>
  <c r="Y34" i="8" s="1"/>
  <c r="Z34" i="8" s="1"/>
  <c r="U34" i="8"/>
  <c r="V34" i="8" s="1"/>
  <c r="M34" i="8"/>
  <c r="K34" i="8"/>
  <c r="J34" i="8"/>
  <c r="I34" i="8"/>
  <c r="G34" i="8"/>
  <c r="AA33" i="8"/>
  <c r="AB33" i="8" s="1"/>
  <c r="Y33" i="8"/>
  <c r="Z33" i="8" s="1"/>
  <c r="X33" i="8"/>
  <c r="V33" i="8"/>
  <c r="U33" i="8"/>
  <c r="M33" i="8"/>
  <c r="K33" i="8"/>
  <c r="J33" i="8"/>
  <c r="I33" i="8"/>
  <c r="G33" i="8"/>
  <c r="AB32" i="8"/>
  <c r="X32" i="8"/>
  <c r="Y32" i="8" s="1"/>
  <c r="Z32" i="8" s="1"/>
  <c r="U32" i="8"/>
  <c r="V32" i="8" s="1"/>
  <c r="AA32" i="8" s="1"/>
  <c r="M32" i="8"/>
  <c r="K32" i="8"/>
  <c r="J32" i="8"/>
  <c r="Y31" i="8"/>
  <c r="Z31" i="8" s="1"/>
  <c r="X31" i="8"/>
  <c r="V31" i="8"/>
  <c r="AA31" i="8" s="1"/>
  <c r="AB31" i="8" s="1"/>
  <c r="U31" i="8"/>
  <c r="M31" i="8"/>
  <c r="K31" i="8"/>
  <c r="L35" i="8" s="1"/>
  <c r="J31" i="8"/>
  <c r="H31" i="8"/>
  <c r="F31" i="8"/>
  <c r="Z30" i="8"/>
  <c r="X30" i="8"/>
  <c r="Y30" i="8" s="1"/>
  <c r="U30" i="8"/>
  <c r="V30" i="8" s="1"/>
  <c r="AA30" i="8" s="1"/>
  <c r="AB30" i="8" s="1"/>
  <c r="M30" i="8"/>
  <c r="K30" i="8"/>
  <c r="J30" i="8"/>
  <c r="H30" i="8"/>
  <c r="F30" i="8"/>
  <c r="AA29" i="8"/>
  <c r="AB29" i="8" s="1"/>
  <c r="Y29" i="8"/>
  <c r="Z29" i="8" s="1"/>
  <c r="X29" i="8"/>
  <c r="U29" i="8"/>
  <c r="V29" i="8" s="1"/>
  <c r="M29" i="8"/>
  <c r="K29" i="8"/>
  <c r="J29" i="8"/>
  <c r="H29" i="8"/>
  <c r="F29" i="8"/>
  <c r="Z28" i="8"/>
  <c r="X28" i="8"/>
  <c r="Y28" i="8" s="1"/>
  <c r="V28" i="8"/>
  <c r="U28" i="8"/>
  <c r="M28" i="8"/>
  <c r="K28" i="8"/>
  <c r="L32" i="8" s="1"/>
  <c r="J28" i="8"/>
  <c r="H28" i="8"/>
  <c r="F28" i="8"/>
  <c r="X27" i="8"/>
  <c r="Y27" i="8" s="1"/>
  <c r="Z27" i="8" s="1"/>
  <c r="AA27" i="8" s="1"/>
  <c r="AB27" i="8" s="1"/>
  <c r="U27" i="8"/>
  <c r="V27" i="8" s="1"/>
  <c r="M27" i="8"/>
  <c r="L27" i="8"/>
  <c r="K27" i="8"/>
  <c r="J27" i="8"/>
  <c r="H27" i="8"/>
  <c r="F27" i="8"/>
  <c r="Y26" i="8"/>
  <c r="Z26" i="8" s="1"/>
  <c r="X26" i="8"/>
  <c r="V26" i="8"/>
  <c r="U26" i="8"/>
  <c r="M26" i="8"/>
  <c r="L26" i="8"/>
  <c r="K26" i="8"/>
  <c r="L30" i="8" s="1"/>
  <c r="J26" i="8"/>
  <c r="H26" i="8"/>
  <c r="F26" i="8"/>
  <c r="X25" i="8"/>
  <c r="Y25" i="8" s="1"/>
  <c r="Z25" i="8" s="1"/>
  <c r="U25" i="8"/>
  <c r="V25" i="8" s="1"/>
  <c r="M25" i="8"/>
  <c r="K25" i="8"/>
  <c r="L29" i="8" s="1"/>
  <c r="J25" i="8"/>
  <c r="H25" i="8"/>
  <c r="F25" i="8"/>
  <c r="Y24" i="8"/>
  <c r="Z24" i="8" s="1"/>
  <c r="X24" i="8"/>
  <c r="U24" i="8"/>
  <c r="V24" i="8" s="1"/>
  <c r="M24" i="8"/>
  <c r="K24" i="8"/>
  <c r="J24" i="8"/>
  <c r="H24" i="8"/>
  <c r="F24" i="8"/>
  <c r="Z23" i="8"/>
  <c r="X23" i="8"/>
  <c r="Y23" i="8" s="1"/>
  <c r="V23" i="8"/>
  <c r="AA23" i="8" s="1"/>
  <c r="AB23" i="8" s="1"/>
  <c r="U23" i="8"/>
  <c r="M23" i="8"/>
  <c r="K23" i="8"/>
  <c r="J23" i="8"/>
  <c r="H23" i="8"/>
  <c r="F23" i="8"/>
  <c r="Y22" i="8"/>
  <c r="Z22" i="8" s="1"/>
  <c r="X22" i="8"/>
  <c r="U22" i="8"/>
  <c r="V22" i="8" s="1"/>
  <c r="AA22" i="8" s="1"/>
  <c r="AB22" i="8" s="1"/>
  <c r="M22" i="8"/>
  <c r="K22" i="8"/>
  <c r="J22" i="8"/>
  <c r="H22" i="8"/>
  <c r="F22" i="8"/>
  <c r="Z21" i="8"/>
  <c r="X21" i="8"/>
  <c r="Y21" i="8" s="1"/>
  <c r="U21" i="8"/>
  <c r="V21" i="8" s="1"/>
  <c r="AA21" i="8" s="1"/>
  <c r="AB21" i="8" s="1"/>
  <c r="M21" i="8"/>
  <c r="K21" i="8"/>
  <c r="J21" i="8"/>
  <c r="H21" i="8"/>
  <c r="F21" i="8"/>
  <c r="X20" i="8"/>
  <c r="Y20" i="8" s="1"/>
  <c r="Z20" i="8" s="1"/>
  <c r="V20" i="8"/>
  <c r="U20" i="8"/>
  <c r="M20" i="8"/>
  <c r="K20" i="8"/>
  <c r="J20" i="8"/>
  <c r="H20" i="8"/>
  <c r="F20" i="8"/>
  <c r="Y19" i="8"/>
  <c r="Z19" i="8" s="1"/>
  <c r="X19" i="8"/>
  <c r="U19" i="8"/>
  <c r="V19" i="8" s="1"/>
  <c r="AA19" i="8" s="1"/>
  <c r="AB19" i="8" s="1"/>
  <c r="M19" i="8"/>
  <c r="K19" i="8"/>
  <c r="J19" i="8"/>
  <c r="H19" i="8"/>
  <c r="F19" i="8"/>
  <c r="AA18" i="8"/>
  <c r="AB18" i="8" s="1"/>
  <c r="Z18" i="8"/>
  <c r="X18" i="8"/>
  <c r="Y18" i="8" s="1"/>
  <c r="U18" i="8"/>
  <c r="V18" i="8" s="1"/>
  <c r="O18" i="8"/>
  <c r="M18" i="8"/>
  <c r="K18" i="8"/>
  <c r="J18" i="8"/>
  <c r="H18" i="8"/>
  <c r="F18" i="8"/>
  <c r="X17" i="8"/>
  <c r="Y17" i="8" s="1"/>
  <c r="Z17" i="8" s="1"/>
  <c r="U17" i="8"/>
  <c r="V17" i="8" s="1"/>
  <c r="Q17" i="8"/>
  <c r="M17" i="8"/>
  <c r="L17" i="8"/>
  <c r="K17" i="8"/>
  <c r="J17" i="8"/>
  <c r="H17" i="8"/>
  <c r="F17" i="8"/>
  <c r="Z16" i="8"/>
  <c r="X16" i="8"/>
  <c r="Y16" i="8" s="1"/>
  <c r="V16" i="8"/>
  <c r="AA16" i="8" s="1"/>
  <c r="AB16" i="8" s="1"/>
  <c r="U16" i="8"/>
  <c r="R16" i="8"/>
  <c r="Q16" i="8"/>
  <c r="O16" i="8"/>
  <c r="M16" i="8"/>
  <c r="K16" i="8"/>
  <c r="J16" i="8"/>
  <c r="H16" i="8"/>
  <c r="F16" i="8"/>
  <c r="Y15" i="8"/>
  <c r="Z15" i="8" s="1"/>
  <c r="X15" i="8"/>
  <c r="U15" i="8"/>
  <c r="V15" i="8" s="1"/>
  <c r="AA15" i="8" s="1"/>
  <c r="AB15" i="8" s="1"/>
  <c r="Q15" i="8"/>
  <c r="R15" i="8" s="1"/>
  <c r="O15" i="8"/>
  <c r="M15" i="8"/>
  <c r="K15" i="8"/>
  <c r="L19" i="8" s="1"/>
  <c r="J15" i="8"/>
  <c r="H15" i="8"/>
  <c r="F15" i="8"/>
  <c r="Z14" i="8"/>
  <c r="X14" i="8"/>
  <c r="Y14" i="8" s="1"/>
  <c r="U14" i="8"/>
  <c r="V14" i="8" s="1"/>
  <c r="AA14" i="8" s="1"/>
  <c r="AB14" i="8" s="1"/>
  <c r="Q14" i="8"/>
  <c r="M14" i="8"/>
  <c r="K14" i="8"/>
  <c r="J14" i="8"/>
  <c r="H14" i="8"/>
  <c r="F14" i="8"/>
  <c r="Z13" i="8"/>
  <c r="X13" i="8"/>
  <c r="Y13" i="8" s="1"/>
  <c r="U13" i="8"/>
  <c r="V13" i="8" s="1"/>
  <c r="AA13" i="8" s="1"/>
  <c r="AB13" i="8" s="1"/>
  <c r="R13" i="8"/>
  <c r="M13" i="8"/>
  <c r="K13" i="8"/>
  <c r="J13" i="8"/>
  <c r="H13" i="8"/>
  <c r="F13" i="8"/>
  <c r="Z12" i="8"/>
  <c r="X12" i="8"/>
  <c r="Y12" i="8" s="1"/>
  <c r="V12" i="8"/>
  <c r="AA12" i="8" s="1"/>
  <c r="AB12" i="8" s="1"/>
  <c r="U12" i="8"/>
  <c r="Q12" i="8"/>
  <c r="R21" i="8" s="1"/>
  <c r="S21" i="8" s="1"/>
  <c r="Q21" i="8" s="1"/>
  <c r="M12" i="8"/>
  <c r="L12" i="8"/>
  <c r="K12" i="8"/>
  <c r="L16" i="8" s="1"/>
  <c r="J12" i="8"/>
  <c r="H12" i="8"/>
  <c r="F12" i="8"/>
  <c r="Y11" i="8"/>
  <c r="Z11" i="8" s="1"/>
  <c r="X11" i="8"/>
  <c r="V11" i="8"/>
  <c r="AA11" i="8" s="1"/>
  <c r="AB11" i="8" s="1"/>
  <c r="U11" i="8"/>
  <c r="Q11" i="8"/>
  <c r="M11" i="8"/>
  <c r="K11" i="8"/>
  <c r="L13" i="8" s="1"/>
  <c r="J11" i="8"/>
  <c r="H11" i="8"/>
  <c r="F11" i="8"/>
  <c r="Y10" i="8"/>
  <c r="Z10" i="8" s="1"/>
  <c r="X10" i="8"/>
  <c r="V10" i="8"/>
  <c r="AA10" i="8" s="1"/>
  <c r="AB10" i="8" s="1"/>
  <c r="U10" i="8"/>
  <c r="M10" i="8"/>
  <c r="L10" i="8"/>
  <c r="K10" i="8"/>
  <c r="J10" i="8"/>
  <c r="H10" i="8"/>
  <c r="F10" i="8"/>
  <c r="X9" i="8"/>
  <c r="Y9" i="8" s="1"/>
  <c r="Z9" i="8" s="1"/>
  <c r="V9" i="8"/>
  <c r="U9" i="8"/>
  <c r="M9" i="8"/>
  <c r="K9" i="8"/>
  <c r="J9" i="8"/>
  <c r="H9" i="8"/>
  <c r="F9" i="8"/>
  <c r="Y8" i="8"/>
  <c r="Z8" i="8" s="1"/>
  <c r="AA8" i="8" s="1"/>
  <c r="AB8" i="8" s="1"/>
  <c r="X8" i="8"/>
  <c r="U8" i="8"/>
  <c r="V8" i="8" s="1"/>
  <c r="M8" i="8"/>
  <c r="L8" i="8"/>
  <c r="K8" i="8"/>
  <c r="J8" i="8"/>
  <c r="H8" i="8"/>
  <c r="F8" i="8"/>
  <c r="Y7" i="8"/>
  <c r="Z7" i="8" s="1"/>
  <c r="X7" i="8"/>
  <c r="V7" i="8"/>
  <c r="U7" i="8"/>
  <c r="M7" i="8"/>
  <c r="K7" i="8"/>
  <c r="J7" i="8"/>
  <c r="H7" i="8"/>
  <c r="F7" i="8"/>
  <c r="Z6" i="8"/>
  <c r="X6" i="8"/>
  <c r="Y6" i="8" s="1"/>
  <c r="U6" i="8"/>
  <c r="V6" i="8" s="1"/>
  <c r="AA6" i="8" s="1"/>
  <c r="AB6" i="8" s="1"/>
  <c r="Q6" i="8"/>
  <c r="M6" i="8"/>
  <c r="K6" i="8"/>
  <c r="J6" i="8"/>
  <c r="H6" i="8"/>
  <c r="F6" i="8"/>
  <c r="AB5" i="8"/>
  <c r="AA5" i="8"/>
  <c r="Y5" i="8"/>
  <c r="Z5" i="8" s="1"/>
  <c r="X5" i="8"/>
  <c r="V5" i="8"/>
  <c r="U5" i="8"/>
  <c r="Q5" i="8"/>
  <c r="M5" i="8"/>
  <c r="K5" i="8"/>
  <c r="J5" i="8"/>
  <c r="H5" i="8"/>
  <c r="F5" i="8"/>
  <c r="Z4" i="8"/>
  <c r="X4" i="8"/>
  <c r="Y4" i="8" s="1"/>
  <c r="U4" i="8"/>
  <c r="V4" i="8" s="1"/>
  <c r="AA4" i="8" s="1"/>
  <c r="AB4" i="8" s="1"/>
  <c r="Q4" i="8"/>
  <c r="O4" i="8"/>
  <c r="M4" i="8"/>
  <c r="K4" i="8"/>
  <c r="J4" i="8"/>
  <c r="H4" i="8"/>
  <c r="F4" i="8"/>
  <c r="Z3" i="8"/>
  <c r="X3" i="8"/>
  <c r="Y3" i="8" s="1"/>
  <c r="V3" i="8"/>
  <c r="U3" i="8"/>
  <c r="Q3" i="8"/>
  <c r="O3" i="8"/>
  <c r="M3" i="8"/>
  <c r="K3" i="8"/>
  <c r="L7" i="8" s="1"/>
  <c r="J3" i="8"/>
  <c r="H3" i="8"/>
  <c r="F3" i="8"/>
  <c r="Y2" i="8"/>
  <c r="Z2" i="8" s="1"/>
  <c r="X2" i="8"/>
  <c r="V2" i="8"/>
  <c r="U2" i="8"/>
  <c r="Q2" i="8"/>
  <c r="M2" i="8"/>
  <c r="H2" i="8"/>
  <c r="F2" i="8"/>
  <c r="Q1" i="8"/>
  <c r="Y134" i="7"/>
  <c r="Z134" i="7" s="1"/>
  <c r="X134" i="7"/>
  <c r="V134" i="7"/>
  <c r="AA134" i="7" s="1"/>
  <c r="AB134" i="7" s="1"/>
  <c r="U134" i="7"/>
  <c r="M134" i="7"/>
  <c r="L134" i="7"/>
  <c r="K134" i="7"/>
  <c r="J134" i="7"/>
  <c r="I134" i="7"/>
  <c r="G134" i="7"/>
  <c r="X133" i="7"/>
  <c r="Y133" i="7" s="1"/>
  <c r="Z133" i="7" s="1"/>
  <c r="U133" i="7"/>
  <c r="V133" i="7" s="1"/>
  <c r="M133" i="7"/>
  <c r="K133" i="7"/>
  <c r="J133" i="7"/>
  <c r="I133" i="7"/>
  <c r="G133" i="7"/>
  <c r="Y132" i="7"/>
  <c r="Z132" i="7" s="1"/>
  <c r="X132" i="7"/>
  <c r="V132" i="7"/>
  <c r="AA132" i="7" s="1"/>
  <c r="AB132" i="7" s="1"/>
  <c r="U132" i="7"/>
  <c r="M132" i="7"/>
  <c r="K132" i="7"/>
  <c r="J132" i="7"/>
  <c r="I132" i="7"/>
  <c r="G132" i="7"/>
  <c r="X131" i="7"/>
  <c r="Y131" i="7" s="1"/>
  <c r="Z131" i="7" s="1"/>
  <c r="V131" i="7"/>
  <c r="AA131" i="7" s="1"/>
  <c r="AB131" i="7" s="1"/>
  <c r="U131" i="7"/>
  <c r="M131" i="7"/>
  <c r="K131" i="7"/>
  <c r="J131" i="7"/>
  <c r="I131" i="7"/>
  <c r="G131" i="7"/>
  <c r="X130" i="7"/>
  <c r="Y130" i="7" s="1"/>
  <c r="Z130" i="7" s="1"/>
  <c r="AA130" i="7" s="1"/>
  <c r="AB130" i="7" s="1"/>
  <c r="U130" i="7"/>
  <c r="V130" i="7" s="1"/>
  <c r="M130" i="7"/>
  <c r="K130" i="7"/>
  <c r="J130" i="7"/>
  <c r="I130" i="7"/>
  <c r="G130" i="7"/>
  <c r="Z129" i="7"/>
  <c r="Y129" i="7"/>
  <c r="X129" i="7"/>
  <c r="V129" i="7"/>
  <c r="AA129" i="7" s="1"/>
  <c r="AB129" i="7" s="1"/>
  <c r="U129" i="7"/>
  <c r="M129" i="7"/>
  <c r="K129" i="7"/>
  <c r="J129" i="7"/>
  <c r="I129" i="7"/>
  <c r="G129" i="7"/>
  <c r="X128" i="7"/>
  <c r="Y128" i="7" s="1"/>
  <c r="Z128" i="7" s="1"/>
  <c r="U128" i="7"/>
  <c r="V128" i="7" s="1"/>
  <c r="AA128" i="7" s="1"/>
  <c r="AB128" i="7" s="1"/>
  <c r="M128" i="7"/>
  <c r="K128" i="7"/>
  <c r="L130" i="7" s="1"/>
  <c r="J128" i="7"/>
  <c r="I128" i="7"/>
  <c r="G128" i="7"/>
  <c r="Y127" i="7"/>
  <c r="Z127" i="7" s="1"/>
  <c r="AA127" i="7" s="1"/>
  <c r="AB127" i="7" s="1"/>
  <c r="X127" i="7"/>
  <c r="V127" i="7"/>
  <c r="U127" i="7"/>
  <c r="M127" i="7"/>
  <c r="K127" i="7"/>
  <c r="J127" i="7"/>
  <c r="I127" i="7"/>
  <c r="G127" i="7"/>
  <c r="X126" i="7"/>
  <c r="Y126" i="7" s="1"/>
  <c r="Z126" i="7" s="1"/>
  <c r="U126" i="7"/>
  <c r="V126" i="7" s="1"/>
  <c r="M126" i="7"/>
  <c r="K126" i="7"/>
  <c r="J126" i="7"/>
  <c r="I126" i="7"/>
  <c r="G126" i="7"/>
  <c r="Y125" i="7"/>
  <c r="Z125" i="7" s="1"/>
  <c r="X125" i="7"/>
  <c r="U125" i="7"/>
  <c r="V125" i="7" s="1"/>
  <c r="AA125" i="7" s="1"/>
  <c r="AB125" i="7" s="1"/>
  <c r="M125" i="7"/>
  <c r="K125" i="7"/>
  <c r="J125" i="7"/>
  <c r="I125" i="7"/>
  <c r="G125" i="7"/>
  <c r="Z124" i="7"/>
  <c r="X124" i="7"/>
  <c r="Y124" i="7" s="1"/>
  <c r="V124" i="7"/>
  <c r="U124" i="7"/>
  <c r="M124" i="7"/>
  <c r="K124" i="7"/>
  <c r="J124" i="7"/>
  <c r="I124" i="7"/>
  <c r="G124" i="7"/>
  <c r="AA123" i="7"/>
  <c r="AB123" i="7" s="1"/>
  <c r="X123" i="7"/>
  <c r="Y123" i="7" s="1"/>
  <c r="Z123" i="7" s="1"/>
  <c r="U123" i="7"/>
  <c r="V123" i="7" s="1"/>
  <c r="M123" i="7"/>
  <c r="K123" i="7"/>
  <c r="L127" i="7" s="1"/>
  <c r="J123" i="7"/>
  <c r="I123" i="7"/>
  <c r="G123" i="7"/>
  <c r="Y122" i="7"/>
  <c r="Z122" i="7" s="1"/>
  <c r="X122" i="7"/>
  <c r="V122" i="7"/>
  <c r="AA122" i="7" s="1"/>
  <c r="AB122" i="7" s="1"/>
  <c r="U122" i="7"/>
  <c r="M122" i="7"/>
  <c r="L122" i="7"/>
  <c r="K122" i="7"/>
  <c r="J122" i="7"/>
  <c r="I122" i="7"/>
  <c r="G122" i="7"/>
  <c r="X121" i="7"/>
  <c r="Y121" i="7" s="1"/>
  <c r="Z121" i="7" s="1"/>
  <c r="U121" i="7"/>
  <c r="V121" i="7" s="1"/>
  <c r="M121" i="7"/>
  <c r="K121" i="7"/>
  <c r="L125" i="7" s="1"/>
  <c r="J121" i="7"/>
  <c r="I121" i="7"/>
  <c r="G121" i="7"/>
  <c r="Y120" i="7"/>
  <c r="Z120" i="7" s="1"/>
  <c r="X120" i="7"/>
  <c r="V120" i="7"/>
  <c r="U120" i="7"/>
  <c r="M120" i="7"/>
  <c r="K120" i="7"/>
  <c r="J120" i="7"/>
  <c r="I120" i="7"/>
  <c r="G120" i="7"/>
  <c r="X119" i="7"/>
  <c r="Y119" i="7" s="1"/>
  <c r="Z119" i="7" s="1"/>
  <c r="V119" i="7"/>
  <c r="U119" i="7"/>
  <c r="M119" i="7"/>
  <c r="K119" i="7"/>
  <c r="L123" i="7" s="1"/>
  <c r="J119" i="7"/>
  <c r="I119" i="7"/>
  <c r="G119" i="7"/>
  <c r="X118" i="7"/>
  <c r="Y118" i="7" s="1"/>
  <c r="Z118" i="7" s="1"/>
  <c r="AA118" i="7" s="1"/>
  <c r="AB118" i="7" s="1"/>
  <c r="U118" i="7"/>
  <c r="V118" i="7" s="1"/>
  <c r="M118" i="7"/>
  <c r="L118" i="7"/>
  <c r="K118" i="7"/>
  <c r="J118" i="7"/>
  <c r="I118" i="7"/>
  <c r="G118" i="7"/>
  <c r="Z117" i="7"/>
  <c r="Y117" i="7"/>
  <c r="X117" i="7"/>
  <c r="V117" i="7"/>
  <c r="AA117" i="7" s="1"/>
  <c r="AB117" i="7" s="1"/>
  <c r="U117" i="7"/>
  <c r="M117" i="7"/>
  <c r="K117" i="7"/>
  <c r="J117" i="7"/>
  <c r="I117" i="7"/>
  <c r="G117" i="7"/>
  <c r="X116" i="7"/>
  <c r="Y116" i="7" s="1"/>
  <c r="Z116" i="7" s="1"/>
  <c r="U116" i="7"/>
  <c r="V116" i="7" s="1"/>
  <c r="M116" i="7"/>
  <c r="K116" i="7"/>
  <c r="J116" i="7"/>
  <c r="I116" i="7"/>
  <c r="G116" i="7"/>
  <c r="Y115" i="7"/>
  <c r="Z115" i="7" s="1"/>
  <c r="AA115" i="7" s="1"/>
  <c r="AB115" i="7" s="1"/>
  <c r="X115" i="7"/>
  <c r="V115" i="7"/>
  <c r="U115" i="7"/>
  <c r="M115" i="7"/>
  <c r="K115" i="7"/>
  <c r="J115" i="7"/>
  <c r="I115" i="7"/>
  <c r="G115" i="7"/>
  <c r="X114" i="7"/>
  <c r="Y114" i="7" s="1"/>
  <c r="Z114" i="7" s="1"/>
  <c r="U114" i="7"/>
  <c r="V114" i="7" s="1"/>
  <c r="M114" i="7"/>
  <c r="K114" i="7"/>
  <c r="J114" i="7"/>
  <c r="I114" i="7"/>
  <c r="G114" i="7"/>
  <c r="Y113" i="7"/>
  <c r="Z113" i="7" s="1"/>
  <c r="X113" i="7"/>
  <c r="U113" i="7"/>
  <c r="V113" i="7" s="1"/>
  <c r="AA113" i="7" s="1"/>
  <c r="AB113" i="7" s="1"/>
  <c r="M113" i="7"/>
  <c r="K113" i="7"/>
  <c r="J113" i="7"/>
  <c r="I113" i="7"/>
  <c r="G113" i="7"/>
  <c r="Z112" i="7"/>
  <c r="X112" i="7"/>
  <c r="Y112" i="7" s="1"/>
  <c r="V112" i="7"/>
  <c r="AA112" i="7" s="1"/>
  <c r="AB112" i="7" s="1"/>
  <c r="U112" i="7"/>
  <c r="M112" i="7"/>
  <c r="K112" i="7"/>
  <c r="J112" i="7"/>
  <c r="I112" i="7"/>
  <c r="G112" i="7"/>
  <c r="AA111" i="7"/>
  <c r="AB111" i="7" s="1"/>
  <c r="X111" i="7"/>
  <c r="Y111" i="7" s="1"/>
  <c r="Z111" i="7" s="1"/>
  <c r="U111" i="7"/>
  <c r="V111" i="7" s="1"/>
  <c r="M111" i="7"/>
  <c r="K111" i="7"/>
  <c r="L115" i="7" s="1"/>
  <c r="J111" i="7"/>
  <c r="I111" i="7"/>
  <c r="G111" i="7"/>
  <c r="Y110" i="7"/>
  <c r="Z110" i="7" s="1"/>
  <c r="X110" i="7"/>
  <c r="V110" i="7"/>
  <c r="AA110" i="7" s="1"/>
  <c r="AB110" i="7" s="1"/>
  <c r="U110" i="7"/>
  <c r="M110" i="7"/>
  <c r="L110" i="7"/>
  <c r="K110" i="7"/>
  <c r="J110" i="7"/>
  <c r="I110" i="7"/>
  <c r="G110" i="7"/>
  <c r="X109" i="7"/>
  <c r="Y109" i="7" s="1"/>
  <c r="Z109" i="7" s="1"/>
  <c r="U109" i="7"/>
  <c r="V109" i="7" s="1"/>
  <c r="M109" i="7"/>
  <c r="L109" i="7"/>
  <c r="K109" i="7"/>
  <c r="J109" i="7"/>
  <c r="I109" i="7"/>
  <c r="G109" i="7"/>
  <c r="Y108" i="7"/>
  <c r="Z108" i="7" s="1"/>
  <c r="X108" i="7"/>
  <c r="U108" i="7"/>
  <c r="V108" i="7" s="1"/>
  <c r="AA108" i="7" s="1"/>
  <c r="AB108" i="7" s="1"/>
  <c r="M108" i="7"/>
  <c r="K108" i="7"/>
  <c r="J108" i="7"/>
  <c r="I108" i="7"/>
  <c r="G108" i="7"/>
  <c r="X107" i="7"/>
  <c r="Y107" i="7" s="1"/>
  <c r="Z107" i="7" s="1"/>
  <c r="V107" i="7"/>
  <c r="U107" i="7"/>
  <c r="M107" i="7"/>
  <c r="K107" i="7"/>
  <c r="L111" i="7" s="1"/>
  <c r="J107" i="7"/>
  <c r="I107" i="7"/>
  <c r="G107" i="7"/>
  <c r="Y106" i="7"/>
  <c r="Z106" i="7" s="1"/>
  <c r="X106" i="7"/>
  <c r="V106" i="7"/>
  <c r="U106" i="7"/>
  <c r="M106" i="7"/>
  <c r="K106" i="7"/>
  <c r="J106" i="7"/>
  <c r="I106" i="7"/>
  <c r="G106" i="7"/>
  <c r="Y105" i="7"/>
  <c r="Z105" i="7" s="1"/>
  <c r="X105" i="7"/>
  <c r="V105" i="7"/>
  <c r="U105" i="7"/>
  <c r="M105" i="7"/>
  <c r="K105" i="7"/>
  <c r="J105" i="7"/>
  <c r="I105" i="7"/>
  <c r="G105" i="7"/>
  <c r="X104" i="7"/>
  <c r="Y104" i="7" s="1"/>
  <c r="Z104" i="7" s="1"/>
  <c r="AA104" i="7" s="1"/>
  <c r="AB104" i="7" s="1"/>
  <c r="U104" i="7"/>
  <c r="V104" i="7" s="1"/>
  <c r="M104" i="7"/>
  <c r="K104" i="7"/>
  <c r="J104" i="7"/>
  <c r="I104" i="7"/>
  <c r="G104" i="7"/>
  <c r="Z103" i="7"/>
  <c r="Y103" i="7"/>
  <c r="X103" i="7"/>
  <c r="V103" i="7"/>
  <c r="AA103" i="7" s="1"/>
  <c r="AB103" i="7" s="1"/>
  <c r="U103" i="7"/>
  <c r="M103" i="7"/>
  <c r="K103" i="7"/>
  <c r="J103" i="7"/>
  <c r="I103" i="7"/>
  <c r="G103" i="7"/>
  <c r="Z102" i="7"/>
  <c r="X102" i="7"/>
  <c r="Y102" i="7" s="1"/>
  <c r="U102" i="7"/>
  <c r="V102" i="7" s="1"/>
  <c r="AA102" i="7" s="1"/>
  <c r="AB102" i="7" s="1"/>
  <c r="M102" i="7"/>
  <c r="K102" i="7"/>
  <c r="L103" i="7" s="1"/>
  <c r="J102" i="7"/>
  <c r="I102" i="7"/>
  <c r="G102" i="7"/>
  <c r="Y101" i="7"/>
  <c r="Z101" i="7" s="1"/>
  <c r="X101" i="7"/>
  <c r="U101" i="7"/>
  <c r="V101" i="7" s="1"/>
  <c r="AA101" i="7" s="1"/>
  <c r="AB101" i="7" s="1"/>
  <c r="M101" i="7"/>
  <c r="L101" i="7"/>
  <c r="K101" i="7"/>
  <c r="J101" i="7"/>
  <c r="I101" i="7"/>
  <c r="G101" i="7"/>
  <c r="X100" i="7"/>
  <c r="Y100" i="7" s="1"/>
  <c r="Z100" i="7" s="1"/>
  <c r="V100" i="7"/>
  <c r="U100" i="7"/>
  <c r="M100" i="7"/>
  <c r="K100" i="7"/>
  <c r="J100" i="7"/>
  <c r="I100" i="7"/>
  <c r="G100" i="7"/>
  <c r="AA99" i="7"/>
  <c r="AB99" i="7" s="1"/>
  <c r="X99" i="7"/>
  <c r="Y99" i="7" s="1"/>
  <c r="Z99" i="7" s="1"/>
  <c r="U99" i="7"/>
  <c r="V99" i="7" s="1"/>
  <c r="M99" i="7"/>
  <c r="K99" i="7"/>
  <c r="J99" i="7"/>
  <c r="I99" i="7"/>
  <c r="G99" i="7"/>
  <c r="AB98" i="7"/>
  <c r="Y98" i="7"/>
  <c r="Z98" i="7" s="1"/>
  <c r="X98" i="7"/>
  <c r="V98" i="7"/>
  <c r="AA98" i="7" s="1"/>
  <c r="U98" i="7"/>
  <c r="M98" i="7"/>
  <c r="K98" i="7"/>
  <c r="J98" i="7"/>
  <c r="I98" i="7"/>
  <c r="G98" i="7"/>
  <c r="X97" i="7"/>
  <c r="Y97" i="7" s="1"/>
  <c r="Z97" i="7" s="1"/>
  <c r="U97" i="7"/>
  <c r="V97" i="7" s="1"/>
  <c r="M97" i="7"/>
  <c r="L97" i="7"/>
  <c r="K97" i="7"/>
  <c r="J97" i="7"/>
  <c r="I97" i="7"/>
  <c r="G97" i="7"/>
  <c r="Y96" i="7"/>
  <c r="Z96" i="7" s="1"/>
  <c r="X96" i="7"/>
  <c r="U96" i="7"/>
  <c r="V96" i="7" s="1"/>
  <c r="AA96" i="7" s="1"/>
  <c r="AB96" i="7" s="1"/>
  <c r="M96" i="7"/>
  <c r="L96" i="7"/>
  <c r="K96" i="7"/>
  <c r="L100" i="7" s="1"/>
  <c r="J96" i="7"/>
  <c r="I96" i="7"/>
  <c r="G96" i="7"/>
  <c r="X95" i="7"/>
  <c r="Y95" i="7" s="1"/>
  <c r="Z95" i="7" s="1"/>
  <c r="V95" i="7"/>
  <c r="U95" i="7"/>
  <c r="M95" i="7"/>
  <c r="K95" i="7"/>
  <c r="J95" i="7"/>
  <c r="I95" i="7"/>
  <c r="G95" i="7"/>
  <c r="X94" i="7"/>
  <c r="Y94" i="7" s="1"/>
  <c r="Z94" i="7" s="1"/>
  <c r="U94" i="7"/>
  <c r="V94" i="7" s="1"/>
  <c r="AA94" i="7" s="1"/>
  <c r="AB94" i="7" s="1"/>
  <c r="M94" i="7"/>
  <c r="K94" i="7"/>
  <c r="J94" i="7"/>
  <c r="I94" i="7"/>
  <c r="G94" i="7"/>
  <c r="X93" i="7"/>
  <c r="Y93" i="7" s="1"/>
  <c r="Z93" i="7" s="1"/>
  <c r="V93" i="7"/>
  <c r="U93" i="7"/>
  <c r="M93" i="7"/>
  <c r="K93" i="7"/>
  <c r="J93" i="7"/>
  <c r="I93" i="7"/>
  <c r="G93" i="7"/>
  <c r="X92" i="7"/>
  <c r="Y92" i="7" s="1"/>
  <c r="Z92" i="7" s="1"/>
  <c r="AA92" i="7" s="1"/>
  <c r="AB92" i="7" s="1"/>
  <c r="U92" i="7"/>
  <c r="V92" i="7" s="1"/>
  <c r="M92" i="7"/>
  <c r="K92" i="7"/>
  <c r="L95" i="7" s="1"/>
  <c r="J92" i="7"/>
  <c r="I92" i="7"/>
  <c r="G92" i="7"/>
  <c r="Z91" i="7"/>
  <c r="AA91" i="7" s="1"/>
  <c r="AB91" i="7" s="1"/>
  <c r="Y91" i="7"/>
  <c r="X91" i="7"/>
  <c r="V91" i="7"/>
  <c r="U91" i="7"/>
  <c r="M91" i="7"/>
  <c r="L91" i="7"/>
  <c r="K91" i="7"/>
  <c r="J91" i="7"/>
  <c r="I91" i="7"/>
  <c r="G91" i="7"/>
  <c r="AA90" i="7"/>
  <c r="AB90" i="7" s="1"/>
  <c r="Z90" i="7"/>
  <c r="X90" i="7"/>
  <c r="Y90" i="7" s="1"/>
  <c r="U90" i="7"/>
  <c r="V90" i="7" s="1"/>
  <c r="M90" i="7"/>
  <c r="K90" i="7"/>
  <c r="J90" i="7"/>
  <c r="I90" i="7"/>
  <c r="G90" i="7"/>
  <c r="Y89" i="7"/>
  <c r="Z89" i="7" s="1"/>
  <c r="X89" i="7"/>
  <c r="U89" i="7"/>
  <c r="V89" i="7" s="1"/>
  <c r="AA89" i="7" s="1"/>
  <c r="AB89" i="7" s="1"/>
  <c r="M89" i="7"/>
  <c r="K89" i="7"/>
  <c r="J89" i="7"/>
  <c r="I89" i="7"/>
  <c r="G89" i="7"/>
  <c r="AA88" i="7"/>
  <c r="AB88" i="7" s="1"/>
  <c r="X88" i="7"/>
  <c r="Y88" i="7" s="1"/>
  <c r="Z88" i="7" s="1"/>
  <c r="V88" i="7"/>
  <c r="U88" i="7"/>
  <c r="M88" i="7"/>
  <c r="K88" i="7"/>
  <c r="J88" i="7"/>
  <c r="I88" i="7"/>
  <c r="G88" i="7"/>
  <c r="X87" i="7"/>
  <c r="Y87" i="7" s="1"/>
  <c r="Z87" i="7" s="1"/>
  <c r="AA87" i="7" s="1"/>
  <c r="AB87" i="7" s="1"/>
  <c r="U87" i="7"/>
  <c r="V87" i="7" s="1"/>
  <c r="M87" i="7"/>
  <c r="K87" i="7"/>
  <c r="J87" i="7"/>
  <c r="I87" i="7"/>
  <c r="G87" i="7"/>
  <c r="Y86" i="7"/>
  <c r="Z86" i="7" s="1"/>
  <c r="X86" i="7"/>
  <c r="V86" i="7"/>
  <c r="U86" i="7"/>
  <c r="M86" i="7"/>
  <c r="K86" i="7"/>
  <c r="L90" i="7" s="1"/>
  <c r="J86" i="7"/>
  <c r="I86" i="7"/>
  <c r="G86" i="7"/>
  <c r="Z85" i="7"/>
  <c r="X85" i="7"/>
  <c r="Y85" i="7" s="1"/>
  <c r="U85" i="7"/>
  <c r="V85" i="7" s="1"/>
  <c r="AA85" i="7" s="1"/>
  <c r="AB85" i="7" s="1"/>
  <c r="M85" i="7"/>
  <c r="K85" i="7"/>
  <c r="L89" i="7" s="1"/>
  <c r="J85" i="7"/>
  <c r="I85" i="7"/>
  <c r="G85" i="7"/>
  <c r="Y84" i="7"/>
  <c r="Z84" i="7" s="1"/>
  <c r="X84" i="7"/>
  <c r="V84" i="7"/>
  <c r="AA84" i="7" s="1"/>
  <c r="AB84" i="7" s="1"/>
  <c r="U84" i="7"/>
  <c r="M84" i="7"/>
  <c r="K84" i="7"/>
  <c r="J84" i="7"/>
  <c r="I84" i="7"/>
  <c r="G84" i="7"/>
  <c r="Z83" i="7"/>
  <c r="X83" i="7"/>
  <c r="Y83" i="7" s="1"/>
  <c r="U83" i="7"/>
  <c r="V83" i="7" s="1"/>
  <c r="AA83" i="7" s="1"/>
  <c r="AB83" i="7" s="1"/>
  <c r="M83" i="7"/>
  <c r="L83" i="7"/>
  <c r="K83" i="7"/>
  <c r="L84" i="7" s="1"/>
  <c r="J83" i="7"/>
  <c r="I83" i="7"/>
  <c r="G83" i="7"/>
  <c r="Y82" i="7"/>
  <c r="Z82" i="7" s="1"/>
  <c r="AA82" i="7" s="1"/>
  <c r="AB82" i="7" s="1"/>
  <c r="X82" i="7"/>
  <c r="U82" i="7"/>
  <c r="V82" i="7" s="1"/>
  <c r="M82" i="7"/>
  <c r="K82" i="7"/>
  <c r="J82" i="7"/>
  <c r="I82" i="7"/>
  <c r="G82" i="7"/>
  <c r="Y81" i="7"/>
  <c r="Z81" i="7" s="1"/>
  <c r="X81" i="7"/>
  <c r="U81" i="7"/>
  <c r="V81" i="7" s="1"/>
  <c r="M81" i="7"/>
  <c r="K81" i="7"/>
  <c r="J81" i="7"/>
  <c r="I81" i="7"/>
  <c r="G81" i="7"/>
  <c r="X80" i="7"/>
  <c r="Y80" i="7" s="1"/>
  <c r="Z80" i="7" s="1"/>
  <c r="AA80" i="7" s="1"/>
  <c r="AB80" i="7" s="1"/>
  <c r="V80" i="7"/>
  <c r="U80" i="7"/>
  <c r="M80" i="7"/>
  <c r="K80" i="7"/>
  <c r="J80" i="7"/>
  <c r="I80" i="7"/>
  <c r="G80" i="7"/>
  <c r="AA79" i="7"/>
  <c r="AB79" i="7" s="1"/>
  <c r="Y79" i="7"/>
  <c r="Z79" i="7" s="1"/>
  <c r="X79" i="7"/>
  <c r="V79" i="7"/>
  <c r="U79" i="7"/>
  <c r="M79" i="7"/>
  <c r="K79" i="7"/>
  <c r="J79" i="7"/>
  <c r="I79" i="7"/>
  <c r="G79" i="7"/>
  <c r="Y78" i="7"/>
  <c r="Z78" i="7" s="1"/>
  <c r="X78" i="7"/>
  <c r="U78" i="7"/>
  <c r="V78" i="7" s="1"/>
  <c r="M78" i="7"/>
  <c r="K78" i="7"/>
  <c r="L81" i="7" s="1"/>
  <c r="J78" i="7"/>
  <c r="I78" i="7"/>
  <c r="G78" i="7"/>
  <c r="Y77" i="7"/>
  <c r="Z77" i="7" s="1"/>
  <c r="AA77" i="7" s="1"/>
  <c r="AB77" i="7" s="1"/>
  <c r="X77" i="7"/>
  <c r="U77" i="7"/>
  <c r="V77" i="7" s="1"/>
  <c r="M77" i="7"/>
  <c r="K77" i="7"/>
  <c r="J77" i="7"/>
  <c r="I77" i="7"/>
  <c r="G77" i="7"/>
  <c r="X76" i="7"/>
  <c r="Y76" i="7" s="1"/>
  <c r="Z76" i="7" s="1"/>
  <c r="AA76" i="7" s="1"/>
  <c r="AB76" i="7" s="1"/>
  <c r="V76" i="7"/>
  <c r="U76" i="7"/>
  <c r="M76" i="7"/>
  <c r="K76" i="7"/>
  <c r="J76" i="7"/>
  <c r="I76" i="7"/>
  <c r="G76" i="7"/>
  <c r="X75" i="7"/>
  <c r="Y75" i="7" s="1"/>
  <c r="Z75" i="7" s="1"/>
  <c r="AA75" i="7" s="1"/>
  <c r="AB75" i="7" s="1"/>
  <c r="U75" i="7"/>
  <c r="V75" i="7" s="1"/>
  <c r="M75" i="7"/>
  <c r="K75" i="7"/>
  <c r="J75" i="7"/>
  <c r="I75" i="7"/>
  <c r="G75" i="7"/>
  <c r="Y74" i="7"/>
  <c r="Z74" i="7" s="1"/>
  <c r="X74" i="7"/>
  <c r="V74" i="7"/>
  <c r="U74" i="7"/>
  <c r="M74" i="7"/>
  <c r="K74" i="7"/>
  <c r="L78" i="7" s="1"/>
  <c r="J74" i="7"/>
  <c r="I74" i="7"/>
  <c r="G74" i="7"/>
  <c r="Z73" i="7"/>
  <c r="X73" i="7"/>
  <c r="Y73" i="7" s="1"/>
  <c r="U73" i="7"/>
  <c r="V73" i="7" s="1"/>
  <c r="AA73" i="7" s="1"/>
  <c r="AB73" i="7" s="1"/>
  <c r="M73" i="7"/>
  <c r="K73" i="7"/>
  <c r="L77" i="7" s="1"/>
  <c r="J73" i="7"/>
  <c r="I73" i="7"/>
  <c r="G73" i="7"/>
  <c r="Y72" i="7"/>
  <c r="Z72" i="7" s="1"/>
  <c r="X72" i="7"/>
  <c r="V72" i="7"/>
  <c r="AA72" i="7" s="1"/>
  <c r="AB72" i="7" s="1"/>
  <c r="U72" i="7"/>
  <c r="M72" i="7"/>
  <c r="K72" i="7"/>
  <c r="J72" i="7"/>
  <c r="I72" i="7"/>
  <c r="G72" i="7"/>
  <c r="AB71" i="7"/>
  <c r="Z71" i="7"/>
  <c r="X71" i="7"/>
  <c r="Y71" i="7" s="1"/>
  <c r="U71" i="7"/>
  <c r="V71" i="7" s="1"/>
  <c r="AA71" i="7" s="1"/>
  <c r="M71" i="7"/>
  <c r="L71" i="7"/>
  <c r="K71" i="7"/>
  <c r="L72" i="7" s="1"/>
  <c r="J71" i="7"/>
  <c r="I71" i="7"/>
  <c r="G71" i="7"/>
  <c r="Y70" i="7"/>
  <c r="Z70" i="7" s="1"/>
  <c r="X70" i="7"/>
  <c r="U70" i="7"/>
  <c r="V70" i="7" s="1"/>
  <c r="AA70" i="7" s="1"/>
  <c r="AB70" i="7" s="1"/>
  <c r="M70" i="7"/>
  <c r="K70" i="7"/>
  <c r="J70" i="7"/>
  <c r="I70" i="7"/>
  <c r="G70" i="7"/>
  <c r="Y69" i="7"/>
  <c r="Z69" i="7" s="1"/>
  <c r="X69" i="7"/>
  <c r="U69" i="7"/>
  <c r="V69" i="7" s="1"/>
  <c r="M69" i="7"/>
  <c r="K69" i="7"/>
  <c r="J69" i="7"/>
  <c r="I69" i="7"/>
  <c r="G69" i="7"/>
  <c r="Y68" i="7"/>
  <c r="Z68" i="7" s="1"/>
  <c r="AA68" i="7" s="1"/>
  <c r="AB68" i="7" s="1"/>
  <c r="X68" i="7"/>
  <c r="V68" i="7"/>
  <c r="U68" i="7"/>
  <c r="M68" i="7"/>
  <c r="K68" i="7"/>
  <c r="J68" i="7"/>
  <c r="I68" i="7"/>
  <c r="G68" i="7"/>
  <c r="Y67" i="7"/>
  <c r="Z67" i="7" s="1"/>
  <c r="AA67" i="7" s="1"/>
  <c r="AB67" i="7" s="1"/>
  <c r="X67" i="7"/>
  <c r="V67" i="7"/>
  <c r="U67" i="7"/>
  <c r="M67" i="7"/>
  <c r="K67" i="7"/>
  <c r="J67" i="7"/>
  <c r="I67" i="7"/>
  <c r="G67" i="7"/>
  <c r="Z66" i="7"/>
  <c r="Y66" i="7"/>
  <c r="X66" i="7"/>
  <c r="U66" i="7"/>
  <c r="V66" i="7" s="1"/>
  <c r="M66" i="7"/>
  <c r="K66" i="7"/>
  <c r="L69" i="7" s="1"/>
  <c r="J66" i="7"/>
  <c r="I66" i="7"/>
  <c r="G66" i="7"/>
  <c r="Y65" i="7"/>
  <c r="Z65" i="7" s="1"/>
  <c r="AA65" i="7" s="1"/>
  <c r="AB65" i="7" s="1"/>
  <c r="X65" i="7"/>
  <c r="U65" i="7"/>
  <c r="V65" i="7" s="1"/>
  <c r="M65" i="7"/>
  <c r="K65" i="7"/>
  <c r="J65" i="7"/>
  <c r="I65" i="7"/>
  <c r="G65" i="7"/>
  <c r="X64" i="7"/>
  <c r="Y64" i="7" s="1"/>
  <c r="Z64" i="7" s="1"/>
  <c r="AA64" i="7" s="1"/>
  <c r="AB64" i="7" s="1"/>
  <c r="V64" i="7"/>
  <c r="U64" i="7"/>
  <c r="M64" i="7"/>
  <c r="K64" i="7"/>
  <c r="J64" i="7"/>
  <c r="I64" i="7"/>
  <c r="G64" i="7"/>
  <c r="X63" i="7"/>
  <c r="Y63" i="7" s="1"/>
  <c r="Z63" i="7" s="1"/>
  <c r="AA63" i="7" s="1"/>
  <c r="AB63" i="7" s="1"/>
  <c r="U63" i="7"/>
  <c r="V63" i="7" s="1"/>
  <c r="M63" i="7"/>
  <c r="L63" i="7"/>
  <c r="K63" i="7"/>
  <c r="J63" i="7"/>
  <c r="I63" i="7"/>
  <c r="G63" i="7"/>
  <c r="Y62" i="7"/>
  <c r="Z62" i="7" s="1"/>
  <c r="X62" i="7"/>
  <c r="V62" i="7"/>
  <c r="U62" i="7"/>
  <c r="M62" i="7"/>
  <c r="L62" i="7"/>
  <c r="K62" i="7"/>
  <c r="L66" i="7" s="1"/>
  <c r="J62" i="7"/>
  <c r="I62" i="7"/>
  <c r="G62" i="7"/>
  <c r="Z61" i="7"/>
  <c r="X61" i="7"/>
  <c r="Y61" i="7" s="1"/>
  <c r="U61" i="7"/>
  <c r="V61" i="7" s="1"/>
  <c r="AA61" i="7" s="1"/>
  <c r="AB61" i="7" s="1"/>
  <c r="M61" i="7"/>
  <c r="K61" i="7"/>
  <c r="L65" i="7" s="1"/>
  <c r="J61" i="7"/>
  <c r="I61" i="7"/>
  <c r="G61" i="7"/>
  <c r="Y60" i="7"/>
  <c r="Z60" i="7" s="1"/>
  <c r="X60" i="7"/>
  <c r="V60" i="7"/>
  <c r="AA60" i="7" s="1"/>
  <c r="AB60" i="7" s="1"/>
  <c r="U60" i="7"/>
  <c r="M60" i="7"/>
  <c r="K60" i="7"/>
  <c r="J60" i="7"/>
  <c r="I60" i="7"/>
  <c r="G60" i="7"/>
  <c r="AB59" i="7"/>
  <c r="Z59" i="7"/>
  <c r="X59" i="7"/>
  <c r="Y59" i="7" s="1"/>
  <c r="U59" i="7"/>
  <c r="V59" i="7" s="1"/>
  <c r="AA59" i="7" s="1"/>
  <c r="M59" i="7"/>
  <c r="L59" i="7"/>
  <c r="K59" i="7"/>
  <c r="L60" i="7" s="1"/>
  <c r="J59" i="7"/>
  <c r="I59" i="7"/>
  <c r="G59" i="7"/>
  <c r="AA58" i="7"/>
  <c r="AB58" i="7" s="1"/>
  <c r="Y58" i="7"/>
  <c r="Z58" i="7" s="1"/>
  <c r="X58" i="7"/>
  <c r="U58" i="7"/>
  <c r="V58" i="7" s="1"/>
  <c r="M58" i="7"/>
  <c r="K58" i="7"/>
  <c r="J58" i="7"/>
  <c r="I58" i="7"/>
  <c r="G58" i="7"/>
  <c r="Y57" i="7"/>
  <c r="Z57" i="7" s="1"/>
  <c r="X57" i="7"/>
  <c r="U57" i="7"/>
  <c r="V57" i="7" s="1"/>
  <c r="M57" i="7"/>
  <c r="K57" i="7"/>
  <c r="J57" i="7"/>
  <c r="I57" i="7"/>
  <c r="G57" i="7"/>
  <c r="Y56" i="7"/>
  <c r="Z56" i="7" s="1"/>
  <c r="AA56" i="7" s="1"/>
  <c r="AB56" i="7" s="1"/>
  <c r="X56" i="7"/>
  <c r="V56" i="7"/>
  <c r="U56" i="7"/>
  <c r="M56" i="7"/>
  <c r="K56" i="7"/>
  <c r="J56" i="7"/>
  <c r="I56" i="7"/>
  <c r="G56" i="7"/>
  <c r="X55" i="7"/>
  <c r="Y55" i="7" s="1"/>
  <c r="Z55" i="7" s="1"/>
  <c r="AA55" i="7" s="1"/>
  <c r="AB55" i="7" s="1"/>
  <c r="V55" i="7"/>
  <c r="U55" i="7"/>
  <c r="M55" i="7"/>
  <c r="K55" i="7"/>
  <c r="J55" i="7"/>
  <c r="I55" i="7"/>
  <c r="G55" i="7"/>
  <c r="Y54" i="7"/>
  <c r="Z54" i="7" s="1"/>
  <c r="X54" i="7"/>
  <c r="U54" i="7"/>
  <c r="V54" i="7" s="1"/>
  <c r="M54" i="7"/>
  <c r="K54" i="7"/>
  <c r="L57" i="7" s="1"/>
  <c r="J54" i="7"/>
  <c r="I54" i="7"/>
  <c r="G54" i="7"/>
  <c r="AA53" i="7"/>
  <c r="AB53" i="7" s="1"/>
  <c r="Y53" i="7"/>
  <c r="Z53" i="7" s="1"/>
  <c r="X53" i="7"/>
  <c r="U53" i="7"/>
  <c r="V53" i="7" s="1"/>
  <c r="M53" i="7"/>
  <c r="K53" i="7"/>
  <c r="J53" i="7"/>
  <c r="I53" i="7"/>
  <c r="G53" i="7"/>
  <c r="X52" i="7"/>
  <c r="Y52" i="7" s="1"/>
  <c r="Z52" i="7" s="1"/>
  <c r="V52" i="7"/>
  <c r="AA52" i="7" s="1"/>
  <c r="AB52" i="7" s="1"/>
  <c r="U52" i="7"/>
  <c r="M52" i="7"/>
  <c r="K52" i="7"/>
  <c r="J52" i="7"/>
  <c r="I52" i="7"/>
  <c r="G52" i="7"/>
  <c r="X51" i="7"/>
  <c r="Y51" i="7" s="1"/>
  <c r="Z51" i="7" s="1"/>
  <c r="AA51" i="7" s="1"/>
  <c r="AB51" i="7" s="1"/>
  <c r="U51" i="7"/>
  <c r="V51" i="7" s="1"/>
  <c r="M51" i="7"/>
  <c r="K51" i="7"/>
  <c r="J51" i="7"/>
  <c r="I51" i="7"/>
  <c r="G51" i="7"/>
  <c r="Y50" i="7"/>
  <c r="Z50" i="7" s="1"/>
  <c r="X50" i="7"/>
  <c r="V50" i="7"/>
  <c r="U50" i="7"/>
  <c r="M50" i="7"/>
  <c r="L50" i="7"/>
  <c r="K50" i="7"/>
  <c r="L54" i="7" s="1"/>
  <c r="J50" i="7"/>
  <c r="I50" i="7"/>
  <c r="G50" i="7"/>
  <c r="Z49" i="7"/>
  <c r="X49" i="7"/>
  <c r="Y49" i="7" s="1"/>
  <c r="U49" i="7"/>
  <c r="V49" i="7" s="1"/>
  <c r="AA49" i="7" s="1"/>
  <c r="AB49" i="7" s="1"/>
  <c r="M49" i="7"/>
  <c r="K49" i="7"/>
  <c r="L53" i="7" s="1"/>
  <c r="J49" i="7"/>
  <c r="I49" i="7"/>
  <c r="G49" i="7"/>
  <c r="Y48" i="7"/>
  <c r="Z48" i="7" s="1"/>
  <c r="X48" i="7"/>
  <c r="V48" i="7"/>
  <c r="AA48" i="7" s="1"/>
  <c r="AB48" i="7" s="1"/>
  <c r="U48" i="7"/>
  <c r="M48" i="7"/>
  <c r="K48" i="7"/>
  <c r="J48" i="7"/>
  <c r="I48" i="7"/>
  <c r="G48" i="7"/>
  <c r="Z47" i="7"/>
  <c r="X47" i="7"/>
  <c r="Y47" i="7" s="1"/>
  <c r="U47" i="7"/>
  <c r="V47" i="7" s="1"/>
  <c r="AA47" i="7" s="1"/>
  <c r="AB47" i="7" s="1"/>
  <c r="M47" i="7"/>
  <c r="L47" i="7"/>
  <c r="K47" i="7"/>
  <c r="L48" i="7" s="1"/>
  <c r="J47" i="7"/>
  <c r="I47" i="7"/>
  <c r="G47" i="7"/>
  <c r="Y46" i="7"/>
  <c r="Z46" i="7" s="1"/>
  <c r="X46" i="7"/>
  <c r="U46" i="7"/>
  <c r="V46" i="7" s="1"/>
  <c r="AA46" i="7" s="1"/>
  <c r="AB46" i="7" s="1"/>
  <c r="M46" i="7"/>
  <c r="K46" i="7"/>
  <c r="J46" i="7"/>
  <c r="I46" i="7"/>
  <c r="G46" i="7"/>
  <c r="Z45" i="7"/>
  <c r="Y45" i="7"/>
  <c r="X45" i="7"/>
  <c r="U45" i="7"/>
  <c r="V45" i="7" s="1"/>
  <c r="M45" i="7"/>
  <c r="K45" i="7"/>
  <c r="J45" i="7"/>
  <c r="I45" i="7"/>
  <c r="G45" i="7"/>
  <c r="Y44" i="7"/>
  <c r="Z44" i="7" s="1"/>
  <c r="AA44" i="7" s="1"/>
  <c r="AB44" i="7" s="1"/>
  <c r="X44" i="7"/>
  <c r="V44" i="7"/>
  <c r="U44" i="7"/>
  <c r="M44" i="7"/>
  <c r="K44" i="7"/>
  <c r="J44" i="7"/>
  <c r="H44" i="7"/>
  <c r="Y43" i="7"/>
  <c r="Z43" i="7" s="1"/>
  <c r="X43" i="7"/>
  <c r="V43" i="7"/>
  <c r="U43" i="7"/>
  <c r="M43" i="7"/>
  <c r="K43" i="7"/>
  <c r="L46" i="7" s="1"/>
  <c r="J43" i="7"/>
  <c r="H43" i="7"/>
  <c r="F43" i="7"/>
  <c r="Y42" i="7"/>
  <c r="Z42" i="7" s="1"/>
  <c r="X42" i="7"/>
  <c r="V42" i="7"/>
  <c r="U42" i="7"/>
  <c r="M42" i="7"/>
  <c r="K42" i="7"/>
  <c r="J42" i="7"/>
  <c r="H42" i="7"/>
  <c r="F42" i="7"/>
  <c r="Z41" i="7"/>
  <c r="X41" i="7"/>
  <c r="Y41" i="7" s="1"/>
  <c r="U41" i="7"/>
  <c r="V41" i="7" s="1"/>
  <c r="M41" i="7"/>
  <c r="K41" i="7"/>
  <c r="J41" i="7"/>
  <c r="H41" i="7"/>
  <c r="F41" i="7"/>
  <c r="Y40" i="7"/>
  <c r="Z40" i="7" s="1"/>
  <c r="X40" i="7"/>
  <c r="U40" i="7"/>
  <c r="V40" i="7" s="1"/>
  <c r="AA40" i="7" s="1"/>
  <c r="AB40" i="7" s="1"/>
  <c r="M40" i="7"/>
  <c r="K40" i="7"/>
  <c r="J40" i="7"/>
  <c r="H40" i="7"/>
  <c r="F40" i="7"/>
  <c r="X39" i="7"/>
  <c r="Y39" i="7" s="1"/>
  <c r="Z39" i="7" s="1"/>
  <c r="AA39" i="7" s="1"/>
  <c r="AB39" i="7" s="1"/>
  <c r="V39" i="7"/>
  <c r="U39" i="7"/>
  <c r="M39" i="7"/>
  <c r="K39" i="7"/>
  <c r="L43" i="7" s="1"/>
  <c r="J39" i="7"/>
  <c r="H39" i="7"/>
  <c r="F39" i="7"/>
  <c r="AA38" i="7"/>
  <c r="AB38" i="7" s="1"/>
  <c r="X38" i="7"/>
  <c r="Y38" i="7" s="1"/>
  <c r="Z38" i="7" s="1"/>
  <c r="U38" i="7"/>
  <c r="V38" i="7" s="1"/>
  <c r="M38" i="7"/>
  <c r="K38" i="7"/>
  <c r="L42" i="7" s="1"/>
  <c r="J38" i="7"/>
  <c r="H38" i="7"/>
  <c r="F38" i="7"/>
  <c r="Y37" i="7"/>
  <c r="Z37" i="7" s="1"/>
  <c r="X37" i="7"/>
  <c r="V37" i="7"/>
  <c r="AA37" i="7" s="1"/>
  <c r="AB37" i="7" s="1"/>
  <c r="U37" i="7"/>
  <c r="M37" i="7"/>
  <c r="L37" i="7"/>
  <c r="K37" i="7"/>
  <c r="J37" i="7"/>
  <c r="H37" i="7"/>
  <c r="F37" i="7"/>
  <c r="X36" i="7"/>
  <c r="Y36" i="7" s="1"/>
  <c r="Z36" i="7" s="1"/>
  <c r="U36" i="7"/>
  <c r="V36" i="7" s="1"/>
  <c r="M36" i="7"/>
  <c r="K36" i="7"/>
  <c r="J36" i="7"/>
  <c r="H36" i="7"/>
  <c r="F36" i="7"/>
  <c r="Y35" i="7"/>
  <c r="Z35" i="7" s="1"/>
  <c r="X35" i="7"/>
  <c r="U35" i="7"/>
  <c r="V35" i="7" s="1"/>
  <c r="AA35" i="7" s="1"/>
  <c r="AB35" i="7" s="1"/>
  <c r="M35" i="7"/>
  <c r="K35" i="7"/>
  <c r="L38" i="7" s="1"/>
  <c r="J35" i="7"/>
  <c r="H35" i="7"/>
  <c r="F35" i="7"/>
  <c r="Z34" i="7"/>
  <c r="X34" i="7"/>
  <c r="Y34" i="7" s="1"/>
  <c r="V34" i="7"/>
  <c r="U34" i="7"/>
  <c r="M34" i="7"/>
  <c r="L34" i="7"/>
  <c r="K34" i="7"/>
  <c r="J34" i="7"/>
  <c r="H34" i="7"/>
  <c r="F34" i="7"/>
  <c r="X33" i="7"/>
  <c r="Y33" i="7" s="1"/>
  <c r="Z33" i="7" s="1"/>
  <c r="V33" i="7"/>
  <c r="AA33" i="7" s="1"/>
  <c r="AB33" i="7" s="1"/>
  <c r="U33" i="7"/>
  <c r="M33" i="7"/>
  <c r="L33" i="7"/>
  <c r="K33" i="7"/>
  <c r="J33" i="7"/>
  <c r="H33" i="7"/>
  <c r="F33" i="7"/>
  <c r="X32" i="7"/>
  <c r="Y32" i="7" s="1"/>
  <c r="Z32" i="7" s="1"/>
  <c r="V32" i="7"/>
  <c r="U32" i="7"/>
  <c r="M32" i="7"/>
  <c r="K32" i="7"/>
  <c r="J32" i="7"/>
  <c r="H32" i="7"/>
  <c r="F32" i="7"/>
  <c r="Y31" i="7"/>
  <c r="Z31" i="7" s="1"/>
  <c r="X31" i="7"/>
  <c r="U31" i="7"/>
  <c r="V31" i="7" s="1"/>
  <c r="AA31" i="7" s="1"/>
  <c r="AB31" i="7" s="1"/>
  <c r="M31" i="7"/>
  <c r="K31" i="7"/>
  <c r="L35" i="7" s="1"/>
  <c r="J31" i="7"/>
  <c r="H31" i="7"/>
  <c r="F31" i="7"/>
  <c r="Y30" i="7"/>
  <c r="Z30" i="7" s="1"/>
  <c r="X30" i="7"/>
  <c r="V30" i="7"/>
  <c r="U30" i="7"/>
  <c r="M30" i="7"/>
  <c r="K30" i="7"/>
  <c r="J30" i="7"/>
  <c r="H30" i="7"/>
  <c r="F30" i="7"/>
  <c r="X29" i="7"/>
  <c r="Y29" i="7" s="1"/>
  <c r="Z29" i="7" s="1"/>
  <c r="U29" i="7"/>
  <c r="V29" i="7" s="1"/>
  <c r="M29" i="7"/>
  <c r="K29" i="7"/>
  <c r="L32" i="7" s="1"/>
  <c r="J29" i="7"/>
  <c r="H29" i="7"/>
  <c r="F29" i="7"/>
  <c r="Y28" i="7"/>
  <c r="Z28" i="7" s="1"/>
  <c r="X28" i="7"/>
  <c r="U28" i="7"/>
  <c r="V28" i="7" s="1"/>
  <c r="AA28" i="7" s="1"/>
  <c r="AB28" i="7" s="1"/>
  <c r="M28" i="7"/>
  <c r="K28" i="7"/>
  <c r="J28" i="7"/>
  <c r="H28" i="7"/>
  <c r="F28" i="7"/>
  <c r="X27" i="7"/>
  <c r="Y27" i="7" s="1"/>
  <c r="Z27" i="7" s="1"/>
  <c r="AA27" i="7" s="1"/>
  <c r="AB27" i="7" s="1"/>
  <c r="V27" i="7"/>
  <c r="U27" i="7"/>
  <c r="M27" i="7"/>
  <c r="K27" i="7"/>
  <c r="L31" i="7" s="1"/>
  <c r="J27" i="7"/>
  <c r="H27" i="7"/>
  <c r="F27" i="7"/>
  <c r="AA26" i="7"/>
  <c r="AB26" i="7" s="1"/>
  <c r="X26" i="7"/>
  <c r="Y26" i="7" s="1"/>
  <c r="Z26" i="7" s="1"/>
  <c r="U26" i="7"/>
  <c r="V26" i="7" s="1"/>
  <c r="M26" i="7"/>
  <c r="K26" i="7"/>
  <c r="L30" i="7" s="1"/>
  <c r="J26" i="7"/>
  <c r="H26" i="7"/>
  <c r="F26" i="7"/>
  <c r="Y25" i="7"/>
  <c r="Z25" i="7" s="1"/>
  <c r="X25" i="7"/>
  <c r="V25" i="7"/>
  <c r="AA25" i="7" s="1"/>
  <c r="AB25" i="7" s="1"/>
  <c r="U25" i="7"/>
  <c r="M25" i="7"/>
  <c r="L25" i="7"/>
  <c r="K25" i="7"/>
  <c r="J25" i="7"/>
  <c r="H25" i="7"/>
  <c r="F25" i="7"/>
  <c r="X24" i="7"/>
  <c r="Y24" i="7" s="1"/>
  <c r="Z24" i="7" s="1"/>
  <c r="U24" i="7"/>
  <c r="V24" i="7" s="1"/>
  <c r="M24" i="7"/>
  <c r="K24" i="7"/>
  <c r="L28" i="7" s="1"/>
  <c r="J24" i="7"/>
  <c r="H24" i="7"/>
  <c r="F24" i="7"/>
  <c r="AA23" i="7"/>
  <c r="AB23" i="7" s="1"/>
  <c r="Y23" i="7"/>
  <c r="Z23" i="7" s="1"/>
  <c r="X23" i="7"/>
  <c r="U23" i="7"/>
  <c r="V23" i="7" s="1"/>
  <c r="M23" i="7"/>
  <c r="K23" i="7"/>
  <c r="L26" i="7" s="1"/>
  <c r="J23" i="7"/>
  <c r="H23" i="7"/>
  <c r="F23" i="7"/>
  <c r="Z22" i="7"/>
  <c r="X22" i="7"/>
  <c r="Y22" i="7" s="1"/>
  <c r="V22" i="7"/>
  <c r="U22" i="7"/>
  <c r="M22" i="7"/>
  <c r="K22" i="7"/>
  <c r="J22" i="7"/>
  <c r="H22" i="7"/>
  <c r="F22" i="7"/>
  <c r="Z21" i="7"/>
  <c r="Y21" i="7"/>
  <c r="X21" i="7"/>
  <c r="U21" i="7"/>
  <c r="V21" i="7" s="1"/>
  <c r="AA21" i="7" s="1"/>
  <c r="AB21" i="7" s="1"/>
  <c r="M21" i="7"/>
  <c r="K21" i="7"/>
  <c r="L24" i="7" s="1"/>
  <c r="J21" i="7"/>
  <c r="H21" i="7"/>
  <c r="F21" i="7"/>
  <c r="Z20" i="7"/>
  <c r="AA20" i="7" s="1"/>
  <c r="AB20" i="7" s="1"/>
  <c r="Y20" i="7"/>
  <c r="X20" i="7"/>
  <c r="U20" i="7"/>
  <c r="V20" i="7" s="1"/>
  <c r="M20" i="7"/>
  <c r="L20" i="7"/>
  <c r="K20" i="7"/>
  <c r="L23" i="7" s="1"/>
  <c r="J20" i="7"/>
  <c r="H20" i="7"/>
  <c r="F20" i="7"/>
  <c r="Z19" i="7"/>
  <c r="X19" i="7"/>
  <c r="Y19" i="7" s="1"/>
  <c r="U19" i="7"/>
  <c r="V19" i="7" s="1"/>
  <c r="M19" i="7"/>
  <c r="L19" i="7"/>
  <c r="K19" i="7"/>
  <c r="J19" i="7"/>
  <c r="H19" i="7"/>
  <c r="F19" i="7"/>
  <c r="Z18" i="7"/>
  <c r="Y18" i="7"/>
  <c r="X18" i="7"/>
  <c r="U18" i="7"/>
  <c r="V18" i="7" s="1"/>
  <c r="O18" i="7"/>
  <c r="M18" i="7"/>
  <c r="K18" i="7"/>
  <c r="L22" i="7" s="1"/>
  <c r="J18" i="7"/>
  <c r="H18" i="7"/>
  <c r="F18" i="7"/>
  <c r="X17" i="7"/>
  <c r="Y17" i="7" s="1"/>
  <c r="Z17" i="7" s="1"/>
  <c r="AA17" i="7" s="1"/>
  <c r="AB17" i="7" s="1"/>
  <c r="V17" i="7"/>
  <c r="U17" i="7"/>
  <c r="Q17" i="7"/>
  <c r="M17" i="7"/>
  <c r="K17" i="7"/>
  <c r="J17" i="7"/>
  <c r="H17" i="7"/>
  <c r="F17" i="7"/>
  <c r="AB16" i="7"/>
  <c r="Y16" i="7"/>
  <c r="Z16" i="7" s="1"/>
  <c r="AA16" i="7" s="1"/>
  <c r="X16" i="7"/>
  <c r="U16" i="7"/>
  <c r="V16" i="7" s="1"/>
  <c r="Q16" i="7"/>
  <c r="R16" i="7" s="1"/>
  <c r="O16" i="7"/>
  <c r="M16" i="7"/>
  <c r="K16" i="7"/>
  <c r="J16" i="7"/>
  <c r="H16" i="7"/>
  <c r="F16" i="7"/>
  <c r="X15" i="7"/>
  <c r="Y15" i="7" s="1"/>
  <c r="Z15" i="7" s="1"/>
  <c r="U15" i="7"/>
  <c r="V15" i="7" s="1"/>
  <c r="Q15" i="7"/>
  <c r="R15" i="7" s="1"/>
  <c r="O15" i="7"/>
  <c r="M15" i="7"/>
  <c r="L15" i="7"/>
  <c r="K15" i="7"/>
  <c r="J15" i="7"/>
  <c r="H15" i="7"/>
  <c r="F15" i="7"/>
  <c r="Y14" i="7"/>
  <c r="Z14" i="7" s="1"/>
  <c r="X14" i="7"/>
  <c r="V14" i="7"/>
  <c r="U14" i="7"/>
  <c r="Q14" i="7"/>
  <c r="M14" i="7"/>
  <c r="K14" i="7"/>
  <c r="J14" i="7"/>
  <c r="H14" i="7"/>
  <c r="F14" i="7"/>
  <c r="X13" i="7"/>
  <c r="Y13" i="7" s="1"/>
  <c r="Z13" i="7" s="1"/>
  <c r="V13" i="7"/>
  <c r="AA13" i="7" s="1"/>
  <c r="AB13" i="7" s="1"/>
  <c r="U13" i="7"/>
  <c r="R13" i="7"/>
  <c r="M13" i="7"/>
  <c r="K13" i="7"/>
  <c r="L17" i="7" s="1"/>
  <c r="J13" i="7"/>
  <c r="H13" i="7"/>
  <c r="F13" i="7"/>
  <c r="Y12" i="7"/>
  <c r="Z12" i="7" s="1"/>
  <c r="AA12" i="7" s="1"/>
  <c r="AB12" i="7" s="1"/>
  <c r="X12" i="7"/>
  <c r="U12" i="7"/>
  <c r="V12" i="7" s="1"/>
  <c r="Q12" i="7"/>
  <c r="R21" i="7" s="1"/>
  <c r="S21" i="7" s="1"/>
  <c r="Q21" i="7" s="1"/>
  <c r="M12" i="7"/>
  <c r="K12" i="7"/>
  <c r="J12" i="7"/>
  <c r="H12" i="7"/>
  <c r="F12" i="7"/>
  <c r="X11" i="7"/>
  <c r="Y11" i="7" s="1"/>
  <c r="Z11" i="7" s="1"/>
  <c r="U11" i="7"/>
  <c r="V11" i="7" s="1"/>
  <c r="AA11" i="7" s="1"/>
  <c r="AB11" i="7" s="1"/>
  <c r="Q11" i="7"/>
  <c r="M11" i="7"/>
  <c r="L11" i="7"/>
  <c r="K11" i="7"/>
  <c r="J11" i="7"/>
  <c r="H11" i="7"/>
  <c r="F11" i="7"/>
  <c r="X10" i="7"/>
  <c r="Y10" i="7" s="1"/>
  <c r="Z10" i="7" s="1"/>
  <c r="U10" i="7"/>
  <c r="V10" i="7" s="1"/>
  <c r="M10" i="7"/>
  <c r="K10" i="7"/>
  <c r="J10" i="7"/>
  <c r="H10" i="7"/>
  <c r="F10" i="7"/>
  <c r="Y9" i="7"/>
  <c r="Z9" i="7" s="1"/>
  <c r="X9" i="7"/>
  <c r="U9" i="7"/>
  <c r="V9" i="7" s="1"/>
  <c r="AA9" i="7" s="1"/>
  <c r="AB9" i="7" s="1"/>
  <c r="M9" i="7"/>
  <c r="K9" i="7"/>
  <c r="J9" i="7"/>
  <c r="H9" i="7"/>
  <c r="F9" i="7"/>
  <c r="Z8" i="7"/>
  <c r="X8" i="7"/>
  <c r="Y8" i="7" s="1"/>
  <c r="V8" i="7"/>
  <c r="U8" i="7"/>
  <c r="M8" i="7"/>
  <c r="K8" i="7"/>
  <c r="J8" i="7"/>
  <c r="H8" i="7"/>
  <c r="F8" i="7"/>
  <c r="AA7" i="7"/>
  <c r="AB7" i="7" s="1"/>
  <c r="X7" i="7"/>
  <c r="Y7" i="7" s="1"/>
  <c r="Z7" i="7" s="1"/>
  <c r="V7" i="7"/>
  <c r="U7" i="7"/>
  <c r="M7" i="7"/>
  <c r="K7" i="7"/>
  <c r="J7" i="7"/>
  <c r="H7" i="7"/>
  <c r="F7" i="7"/>
  <c r="Z6" i="7"/>
  <c r="X6" i="7"/>
  <c r="Y6" i="7" s="1"/>
  <c r="V6" i="7"/>
  <c r="AA6" i="7" s="1"/>
  <c r="AB6" i="7" s="1"/>
  <c r="U6" i="7"/>
  <c r="Q6" i="7"/>
  <c r="M6" i="7"/>
  <c r="K6" i="7"/>
  <c r="J6" i="7"/>
  <c r="H6" i="7"/>
  <c r="F6" i="7"/>
  <c r="Z5" i="7"/>
  <c r="X5" i="7"/>
  <c r="Y5" i="7" s="1"/>
  <c r="V5" i="7"/>
  <c r="AA5" i="7" s="1"/>
  <c r="AB5" i="7" s="1"/>
  <c r="U5" i="7"/>
  <c r="Q5" i="7"/>
  <c r="M5" i="7"/>
  <c r="K5" i="7"/>
  <c r="L9" i="7" s="1"/>
  <c r="J5" i="7"/>
  <c r="H5" i="7"/>
  <c r="F5" i="7"/>
  <c r="X4" i="7"/>
  <c r="Y4" i="7" s="1"/>
  <c r="Z4" i="7" s="1"/>
  <c r="AA4" i="7" s="1"/>
  <c r="AB4" i="7" s="1"/>
  <c r="V4" i="7"/>
  <c r="U4" i="7"/>
  <c r="Q4" i="7"/>
  <c r="O4" i="7"/>
  <c r="M4" i="7"/>
  <c r="K4" i="7"/>
  <c r="L8" i="7" s="1"/>
  <c r="J4" i="7"/>
  <c r="H4" i="7"/>
  <c r="F4" i="7"/>
  <c r="AA3" i="7"/>
  <c r="AB3" i="7" s="1"/>
  <c r="Z3" i="7"/>
  <c r="Y3" i="7"/>
  <c r="X3" i="7"/>
  <c r="U3" i="7"/>
  <c r="V3" i="7" s="1"/>
  <c r="Q3" i="7"/>
  <c r="O3" i="7"/>
  <c r="M3" i="7"/>
  <c r="K3" i="7"/>
  <c r="L7" i="7" s="1"/>
  <c r="J3" i="7"/>
  <c r="H3" i="7"/>
  <c r="F3" i="7"/>
  <c r="AB2" i="7"/>
  <c r="AA2" i="7"/>
  <c r="X2" i="7"/>
  <c r="Y2" i="7" s="1"/>
  <c r="Z2" i="7" s="1"/>
  <c r="U2" i="7"/>
  <c r="V2" i="7" s="1"/>
  <c r="Q2" i="7"/>
  <c r="M2" i="7"/>
  <c r="H2" i="7"/>
  <c r="F2" i="7"/>
  <c r="Q1" i="7"/>
  <c r="X110" i="6"/>
  <c r="Y110" i="6" s="1"/>
  <c r="Z110" i="6" s="1"/>
  <c r="U110" i="6"/>
  <c r="V110" i="6" s="1"/>
  <c r="AA110" i="6" s="1"/>
  <c r="AB110" i="6" s="1"/>
  <c r="M110" i="6"/>
  <c r="K110" i="6"/>
  <c r="J110" i="6"/>
  <c r="I110" i="6"/>
  <c r="G110" i="6"/>
  <c r="Y109" i="6"/>
  <c r="Z109" i="6" s="1"/>
  <c r="X109" i="6"/>
  <c r="V109" i="6"/>
  <c r="AA109" i="6" s="1"/>
  <c r="AB109" i="6" s="1"/>
  <c r="U109" i="6"/>
  <c r="M109" i="6"/>
  <c r="L109" i="6"/>
  <c r="K109" i="6"/>
  <c r="J109" i="6"/>
  <c r="I109" i="6"/>
  <c r="G109" i="6"/>
  <c r="X108" i="6"/>
  <c r="Y108" i="6" s="1"/>
  <c r="Z108" i="6" s="1"/>
  <c r="U108" i="6"/>
  <c r="V108" i="6" s="1"/>
  <c r="M108" i="6"/>
  <c r="L108" i="6"/>
  <c r="K108" i="6"/>
  <c r="J108" i="6"/>
  <c r="I108" i="6"/>
  <c r="G108" i="6"/>
  <c r="Y107" i="6"/>
  <c r="Z107" i="6" s="1"/>
  <c r="X107" i="6"/>
  <c r="U107" i="6"/>
  <c r="V107" i="6" s="1"/>
  <c r="AA107" i="6" s="1"/>
  <c r="AB107" i="6" s="1"/>
  <c r="M107" i="6"/>
  <c r="K107" i="6"/>
  <c r="J107" i="6"/>
  <c r="I107" i="6"/>
  <c r="G107" i="6"/>
  <c r="X106" i="6"/>
  <c r="Y106" i="6" s="1"/>
  <c r="Z106" i="6" s="1"/>
  <c r="V106" i="6"/>
  <c r="U106" i="6"/>
  <c r="M106" i="6"/>
  <c r="L106" i="6"/>
  <c r="K106" i="6"/>
  <c r="L110" i="6" s="1"/>
  <c r="J106" i="6"/>
  <c r="I106" i="6"/>
  <c r="G106" i="6"/>
  <c r="Y105" i="6"/>
  <c r="Z105" i="6" s="1"/>
  <c r="X105" i="6"/>
  <c r="U105" i="6"/>
  <c r="V105" i="6" s="1"/>
  <c r="AA105" i="6" s="1"/>
  <c r="AB105" i="6" s="1"/>
  <c r="M105" i="6"/>
  <c r="L105" i="6"/>
  <c r="K105" i="6"/>
  <c r="J105" i="6"/>
  <c r="I105" i="6"/>
  <c r="G105" i="6"/>
  <c r="Z104" i="6"/>
  <c r="Y104" i="6"/>
  <c r="X104" i="6"/>
  <c r="U104" i="6"/>
  <c r="V104" i="6" s="1"/>
  <c r="AA104" i="6" s="1"/>
  <c r="AB104" i="6" s="1"/>
  <c r="M104" i="6"/>
  <c r="K104" i="6"/>
  <c r="J104" i="6"/>
  <c r="I104" i="6"/>
  <c r="G104" i="6"/>
  <c r="Z103" i="6"/>
  <c r="Y103" i="6"/>
  <c r="X103" i="6"/>
  <c r="U103" i="6"/>
  <c r="V103" i="6" s="1"/>
  <c r="M103" i="6"/>
  <c r="K103" i="6"/>
  <c r="J103" i="6"/>
  <c r="I103" i="6"/>
  <c r="G103" i="6"/>
  <c r="Z102" i="6"/>
  <c r="Y102" i="6"/>
  <c r="X102" i="6"/>
  <c r="V102" i="6"/>
  <c r="U102" i="6"/>
  <c r="M102" i="6"/>
  <c r="K102" i="6"/>
  <c r="J102" i="6"/>
  <c r="I102" i="6"/>
  <c r="G102" i="6"/>
  <c r="AA101" i="6"/>
  <c r="AB101" i="6" s="1"/>
  <c r="Z101" i="6"/>
  <c r="Y101" i="6"/>
  <c r="X101" i="6"/>
  <c r="U101" i="6"/>
  <c r="V101" i="6" s="1"/>
  <c r="M101" i="6"/>
  <c r="K101" i="6"/>
  <c r="L104" i="6" s="1"/>
  <c r="J101" i="6"/>
  <c r="I101" i="6"/>
  <c r="G101" i="6"/>
  <c r="Z100" i="6"/>
  <c r="Y100" i="6"/>
  <c r="X100" i="6"/>
  <c r="U100" i="6"/>
  <c r="V100" i="6" s="1"/>
  <c r="M100" i="6"/>
  <c r="K100" i="6"/>
  <c r="J100" i="6"/>
  <c r="I100" i="6"/>
  <c r="G100" i="6"/>
  <c r="X99" i="6"/>
  <c r="Y99" i="6" s="1"/>
  <c r="Z99" i="6" s="1"/>
  <c r="V99" i="6"/>
  <c r="U99" i="6"/>
  <c r="M99" i="6"/>
  <c r="K99" i="6"/>
  <c r="L103" i="6" s="1"/>
  <c r="J99" i="6"/>
  <c r="I99" i="6"/>
  <c r="G99" i="6"/>
  <c r="X98" i="6"/>
  <c r="Y98" i="6" s="1"/>
  <c r="Z98" i="6" s="1"/>
  <c r="U98" i="6"/>
  <c r="V98" i="6" s="1"/>
  <c r="AA98" i="6" s="1"/>
  <c r="AB98" i="6" s="1"/>
  <c r="M98" i="6"/>
  <c r="K98" i="6"/>
  <c r="L102" i="6" s="1"/>
  <c r="J98" i="6"/>
  <c r="I98" i="6"/>
  <c r="G98" i="6"/>
  <c r="Y97" i="6"/>
  <c r="Z97" i="6" s="1"/>
  <c r="X97" i="6"/>
  <c r="V97" i="6"/>
  <c r="AA97" i="6" s="1"/>
  <c r="AB97" i="6" s="1"/>
  <c r="U97" i="6"/>
  <c r="M97" i="6"/>
  <c r="K97" i="6"/>
  <c r="J97" i="6"/>
  <c r="I97" i="6"/>
  <c r="G97" i="6"/>
  <c r="X96" i="6"/>
  <c r="Y96" i="6" s="1"/>
  <c r="Z96" i="6" s="1"/>
  <c r="U96" i="6"/>
  <c r="V96" i="6" s="1"/>
  <c r="M96" i="6"/>
  <c r="K96" i="6"/>
  <c r="J96" i="6"/>
  <c r="I96" i="6"/>
  <c r="G96" i="6"/>
  <c r="Y95" i="6"/>
  <c r="Z95" i="6" s="1"/>
  <c r="X95" i="6"/>
  <c r="U95" i="6"/>
  <c r="V95" i="6" s="1"/>
  <c r="AA95" i="6" s="1"/>
  <c r="AB95" i="6" s="1"/>
  <c r="M95" i="6"/>
  <c r="K95" i="6"/>
  <c r="L99" i="6" s="1"/>
  <c r="J95" i="6"/>
  <c r="I95" i="6"/>
  <c r="G95" i="6"/>
  <c r="X94" i="6"/>
  <c r="Y94" i="6" s="1"/>
  <c r="Z94" i="6" s="1"/>
  <c r="V94" i="6"/>
  <c r="U94" i="6"/>
  <c r="M94" i="6"/>
  <c r="L94" i="6"/>
  <c r="K94" i="6"/>
  <c r="J94" i="6"/>
  <c r="I94" i="6"/>
  <c r="G94" i="6"/>
  <c r="Y93" i="6"/>
  <c r="Z93" i="6" s="1"/>
  <c r="X93" i="6"/>
  <c r="U93" i="6"/>
  <c r="V93" i="6" s="1"/>
  <c r="AA93" i="6" s="1"/>
  <c r="AB93" i="6" s="1"/>
  <c r="M93" i="6"/>
  <c r="L93" i="6"/>
  <c r="K93" i="6"/>
  <c r="J93" i="6"/>
  <c r="I93" i="6"/>
  <c r="G93" i="6"/>
  <c r="Z92" i="6"/>
  <c r="Y92" i="6"/>
  <c r="X92" i="6"/>
  <c r="U92" i="6"/>
  <c r="V92" i="6" s="1"/>
  <c r="M92" i="6"/>
  <c r="K92" i="6"/>
  <c r="J92" i="6"/>
  <c r="I92" i="6"/>
  <c r="G92" i="6"/>
  <c r="Y91" i="6"/>
  <c r="Z91" i="6" s="1"/>
  <c r="X91" i="6"/>
  <c r="U91" i="6"/>
  <c r="V91" i="6" s="1"/>
  <c r="M91" i="6"/>
  <c r="K91" i="6"/>
  <c r="J91" i="6"/>
  <c r="I91" i="6"/>
  <c r="G91" i="6"/>
  <c r="Y90" i="6"/>
  <c r="Z90" i="6" s="1"/>
  <c r="X90" i="6"/>
  <c r="V90" i="6"/>
  <c r="U90" i="6"/>
  <c r="M90" i="6"/>
  <c r="K90" i="6"/>
  <c r="J90" i="6"/>
  <c r="I90" i="6"/>
  <c r="G90" i="6"/>
  <c r="Z89" i="6"/>
  <c r="AA89" i="6" s="1"/>
  <c r="AB89" i="6" s="1"/>
  <c r="Y89" i="6"/>
  <c r="X89" i="6"/>
  <c r="U89" i="6"/>
  <c r="V89" i="6" s="1"/>
  <c r="M89" i="6"/>
  <c r="K89" i="6"/>
  <c r="L92" i="6" s="1"/>
  <c r="J89" i="6"/>
  <c r="I89" i="6"/>
  <c r="G89" i="6"/>
  <c r="Z88" i="6"/>
  <c r="Y88" i="6"/>
  <c r="X88" i="6"/>
  <c r="U88" i="6"/>
  <c r="V88" i="6" s="1"/>
  <c r="M88" i="6"/>
  <c r="K88" i="6"/>
  <c r="J88" i="6"/>
  <c r="I88" i="6"/>
  <c r="G88" i="6"/>
  <c r="Z87" i="6"/>
  <c r="AA87" i="6" s="1"/>
  <c r="AB87" i="6" s="1"/>
  <c r="X87" i="6"/>
  <c r="Y87" i="6" s="1"/>
  <c r="V87" i="6"/>
  <c r="U87" i="6"/>
  <c r="M87" i="6"/>
  <c r="K87" i="6"/>
  <c r="L91" i="6" s="1"/>
  <c r="J87" i="6"/>
  <c r="I87" i="6"/>
  <c r="G87" i="6"/>
  <c r="AB86" i="6"/>
  <c r="Y86" i="6"/>
  <c r="Z86" i="6" s="1"/>
  <c r="X86" i="6"/>
  <c r="U86" i="6"/>
  <c r="V86" i="6" s="1"/>
  <c r="AA86" i="6" s="1"/>
  <c r="M86" i="6"/>
  <c r="K86" i="6"/>
  <c r="L90" i="6" s="1"/>
  <c r="J86" i="6"/>
  <c r="I86" i="6"/>
  <c r="G86" i="6"/>
  <c r="Z85" i="6"/>
  <c r="Y85" i="6"/>
  <c r="X85" i="6"/>
  <c r="V85" i="6"/>
  <c r="AA85" i="6" s="1"/>
  <c r="AB85" i="6" s="1"/>
  <c r="U85" i="6"/>
  <c r="M85" i="6"/>
  <c r="K85" i="6"/>
  <c r="L89" i="6" s="1"/>
  <c r="J85" i="6"/>
  <c r="I85" i="6"/>
  <c r="G85" i="6"/>
  <c r="Z84" i="6"/>
  <c r="X84" i="6"/>
  <c r="Y84" i="6" s="1"/>
  <c r="U84" i="6"/>
  <c r="V84" i="6" s="1"/>
  <c r="AA84" i="6" s="1"/>
  <c r="AB84" i="6" s="1"/>
  <c r="M84" i="6"/>
  <c r="K84" i="6"/>
  <c r="L88" i="6" s="1"/>
  <c r="J84" i="6"/>
  <c r="I84" i="6"/>
  <c r="G84" i="6"/>
  <c r="Y83" i="6"/>
  <c r="Z83" i="6" s="1"/>
  <c r="X83" i="6"/>
  <c r="U83" i="6"/>
  <c r="V83" i="6" s="1"/>
  <c r="AA83" i="6" s="1"/>
  <c r="AB83" i="6" s="1"/>
  <c r="M83" i="6"/>
  <c r="K83" i="6"/>
  <c r="J83" i="6"/>
  <c r="I83" i="6"/>
  <c r="G83" i="6"/>
  <c r="Z82" i="6"/>
  <c r="X82" i="6"/>
  <c r="Y82" i="6" s="1"/>
  <c r="V82" i="6"/>
  <c r="AA82" i="6" s="1"/>
  <c r="AB82" i="6" s="1"/>
  <c r="U82" i="6"/>
  <c r="M82" i="6"/>
  <c r="L82" i="6"/>
  <c r="K82" i="6"/>
  <c r="J82" i="6"/>
  <c r="I82" i="6"/>
  <c r="G82" i="6"/>
  <c r="Y81" i="6"/>
  <c r="Z81" i="6" s="1"/>
  <c r="X81" i="6"/>
  <c r="U81" i="6"/>
  <c r="V81" i="6" s="1"/>
  <c r="AA81" i="6" s="1"/>
  <c r="AB81" i="6" s="1"/>
  <c r="M81" i="6"/>
  <c r="K81" i="6"/>
  <c r="J81" i="6"/>
  <c r="I81" i="6"/>
  <c r="G81" i="6"/>
  <c r="Y80" i="6"/>
  <c r="Z80" i="6" s="1"/>
  <c r="X80" i="6"/>
  <c r="U80" i="6"/>
  <c r="V80" i="6" s="1"/>
  <c r="AA80" i="6" s="1"/>
  <c r="AB80" i="6" s="1"/>
  <c r="M80" i="6"/>
  <c r="K80" i="6"/>
  <c r="L84" i="6" s="1"/>
  <c r="J80" i="6"/>
  <c r="I80" i="6"/>
  <c r="G80" i="6"/>
  <c r="X79" i="6"/>
  <c r="Y79" i="6" s="1"/>
  <c r="Z79" i="6" s="1"/>
  <c r="V79" i="6"/>
  <c r="AA79" i="6" s="1"/>
  <c r="AB79" i="6" s="1"/>
  <c r="U79" i="6"/>
  <c r="M79" i="6"/>
  <c r="K79" i="6"/>
  <c r="L83" i="6" s="1"/>
  <c r="J79" i="6"/>
  <c r="I79" i="6"/>
  <c r="G79" i="6"/>
  <c r="Y78" i="6"/>
  <c r="Z78" i="6" s="1"/>
  <c r="AA78" i="6" s="1"/>
  <c r="AB78" i="6" s="1"/>
  <c r="X78" i="6"/>
  <c r="V78" i="6"/>
  <c r="U78" i="6"/>
  <c r="M78" i="6"/>
  <c r="L78" i="6"/>
  <c r="K78" i="6"/>
  <c r="J78" i="6"/>
  <c r="I78" i="6"/>
  <c r="G78" i="6"/>
  <c r="Z77" i="6"/>
  <c r="Y77" i="6"/>
  <c r="X77" i="6"/>
  <c r="U77" i="6"/>
  <c r="V77" i="6" s="1"/>
  <c r="AA77" i="6" s="1"/>
  <c r="AB77" i="6" s="1"/>
  <c r="M77" i="6"/>
  <c r="K77" i="6"/>
  <c r="L80" i="6" s="1"/>
  <c r="J77" i="6"/>
  <c r="I77" i="6"/>
  <c r="G77" i="6"/>
  <c r="Y76" i="6"/>
  <c r="Z76" i="6" s="1"/>
  <c r="X76" i="6"/>
  <c r="U76" i="6"/>
  <c r="V76" i="6" s="1"/>
  <c r="M76" i="6"/>
  <c r="L76" i="6"/>
  <c r="K76" i="6"/>
  <c r="J76" i="6"/>
  <c r="I76" i="6"/>
  <c r="G76" i="6"/>
  <c r="Z75" i="6"/>
  <c r="X75" i="6"/>
  <c r="Y75" i="6" s="1"/>
  <c r="V75" i="6"/>
  <c r="AA75" i="6" s="1"/>
  <c r="AB75" i="6" s="1"/>
  <c r="U75" i="6"/>
  <c r="M75" i="6"/>
  <c r="K75" i="6"/>
  <c r="J75" i="6"/>
  <c r="I75" i="6"/>
  <c r="G75" i="6"/>
  <c r="X74" i="6"/>
  <c r="Y74" i="6" s="1"/>
  <c r="Z74" i="6" s="1"/>
  <c r="U74" i="6"/>
  <c r="V74" i="6" s="1"/>
  <c r="AA74" i="6" s="1"/>
  <c r="AB74" i="6" s="1"/>
  <c r="M74" i="6"/>
  <c r="L74" i="6"/>
  <c r="K74" i="6"/>
  <c r="J74" i="6"/>
  <c r="I74" i="6"/>
  <c r="G74" i="6"/>
  <c r="Y73" i="6"/>
  <c r="Z73" i="6" s="1"/>
  <c r="X73" i="6"/>
  <c r="V73" i="6"/>
  <c r="U73" i="6"/>
  <c r="M73" i="6"/>
  <c r="L73" i="6"/>
  <c r="K73" i="6"/>
  <c r="J73" i="6"/>
  <c r="I73" i="6"/>
  <c r="G73" i="6"/>
  <c r="X72" i="6"/>
  <c r="Y72" i="6" s="1"/>
  <c r="Z72" i="6" s="1"/>
  <c r="AA72" i="6" s="1"/>
  <c r="AB72" i="6" s="1"/>
  <c r="U72" i="6"/>
  <c r="V72" i="6" s="1"/>
  <c r="M72" i="6"/>
  <c r="K72" i="6"/>
  <c r="J72" i="6"/>
  <c r="I72" i="6"/>
  <c r="G72" i="6"/>
  <c r="AB71" i="6"/>
  <c r="Y71" i="6"/>
  <c r="Z71" i="6" s="1"/>
  <c r="X71" i="6"/>
  <c r="V71" i="6"/>
  <c r="AA71" i="6" s="1"/>
  <c r="U71" i="6"/>
  <c r="M71" i="6"/>
  <c r="K71" i="6"/>
  <c r="J71" i="6"/>
  <c r="I71" i="6"/>
  <c r="G71" i="6"/>
  <c r="Z70" i="6"/>
  <c r="X70" i="6"/>
  <c r="Y70" i="6" s="1"/>
  <c r="U70" i="6"/>
  <c r="V70" i="6" s="1"/>
  <c r="AA70" i="6" s="1"/>
  <c r="AB70" i="6" s="1"/>
  <c r="M70" i="6"/>
  <c r="L70" i="6"/>
  <c r="K70" i="6"/>
  <c r="L72" i="6" s="1"/>
  <c r="J70" i="6"/>
  <c r="I70" i="6"/>
  <c r="G70" i="6"/>
  <c r="Y69" i="6"/>
  <c r="Z69" i="6" s="1"/>
  <c r="X69" i="6"/>
  <c r="U69" i="6"/>
  <c r="V69" i="6" s="1"/>
  <c r="AA69" i="6" s="1"/>
  <c r="AB69" i="6" s="1"/>
  <c r="M69" i="6"/>
  <c r="K69" i="6"/>
  <c r="J69" i="6"/>
  <c r="I69" i="6"/>
  <c r="G69" i="6"/>
  <c r="Z68" i="6"/>
  <c r="Y68" i="6"/>
  <c r="X68" i="6"/>
  <c r="U68" i="6"/>
  <c r="V68" i="6" s="1"/>
  <c r="M68" i="6"/>
  <c r="K68" i="6"/>
  <c r="J68" i="6"/>
  <c r="I68" i="6"/>
  <c r="G68" i="6"/>
  <c r="Y67" i="6"/>
  <c r="Z67" i="6" s="1"/>
  <c r="AA67" i="6" s="1"/>
  <c r="AB67" i="6" s="1"/>
  <c r="X67" i="6"/>
  <c r="V67" i="6"/>
  <c r="U67" i="6"/>
  <c r="M67" i="6"/>
  <c r="L67" i="6"/>
  <c r="K67" i="6"/>
  <c r="J67" i="6"/>
  <c r="I67" i="6"/>
  <c r="G67" i="6"/>
  <c r="Y66" i="6"/>
  <c r="Z66" i="6" s="1"/>
  <c r="X66" i="6"/>
  <c r="V66" i="6"/>
  <c r="U66" i="6"/>
  <c r="M66" i="6"/>
  <c r="K66" i="6"/>
  <c r="J66" i="6"/>
  <c r="I66" i="6"/>
  <c r="G66" i="6"/>
  <c r="AA65" i="6"/>
  <c r="AB65" i="6" s="1"/>
  <c r="Z65" i="6"/>
  <c r="Y65" i="6"/>
  <c r="X65" i="6"/>
  <c r="U65" i="6"/>
  <c r="V65" i="6" s="1"/>
  <c r="M65" i="6"/>
  <c r="K65" i="6"/>
  <c r="L68" i="6" s="1"/>
  <c r="J65" i="6"/>
  <c r="I65" i="6"/>
  <c r="G65" i="6"/>
  <c r="Y64" i="6"/>
  <c r="Z64" i="6" s="1"/>
  <c r="X64" i="6"/>
  <c r="U64" i="6"/>
  <c r="V64" i="6" s="1"/>
  <c r="M64" i="6"/>
  <c r="K64" i="6"/>
  <c r="J64" i="6"/>
  <c r="I64" i="6"/>
  <c r="G64" i="6"/>
  <c r="Z63" i="6"/>
  <c r="AA63" i="6" s="1"/>
  <c r="AB63" i="6" s="1"/>
  <c r="X63" i="6"/>
  <c r="Y63" i="6" s="1"/>
  <c r="V63" i="6"/>
  <c r="U63" i="6"/>
  <c r="M63" i="6"/>
  <c r="K63" i="6"/>
  <c r="J63" i="6"/>
  <c r="I63" i="6"/>
  <c r="G63" i="6"/>
  <c r="Y62" i="6"/>
  <c r="Z62" i="6" s="1"/>
  <c r="X62" i="6"/>
  <c r="U62" i="6"/>
  <c r="V62" i="6" s="1"/>
  <c r="AA62" i="6" s="1"/>
  <c r="AB62" i="6" s="1"/>
  <c r="M62" i="6"/>
  <c r="K62" i="6"/>
  <c r="L66" i="6" s="1"/>
  <c r="J62" i="6"/>
  <c r="I62" i="6"/>
  <c r="G62" i="6"/>
  <c r="Z61" i="6"/>
  <c r="Y61" i="6"/>
  <c r="X61" i="6"/>
  <c r="V61" i="6"/>
  <c r="U61" i="6"/>
  <c r="M61" i="6"/>
  <c r="K61" i="6"/>
  <c r="L65" i="6" s="1"/>
  <c r="J61" i="6"/>
  <c r="I61" i="6"/>
  <c r="G61" i="6"/>
  <c r="Z60" i="6"/>
  <c r="X60" i="6"/>
  <c r="Y60" i="6" s="1"/>
  <c r="U60" i="6"/>
  <c r="V60" i="6" s="1"/>
  <c r="AA60" i="6" s="1"/>
  <c r="AB60" i="6" s="1"/>
  <c r="M60" i="6"/>
  <c r="K60" i="6"/>
  <c r="L64" i="6" s="1"/>
  <c r="J60" i="6"/>
  <c r="I60" i="6"/>
  <c r="G60" i="6"/>
  <c r="Y59" i="6"/>
  <c r="Z59" i="6" s="1"/>
  <c r="X59" i="6"/>
  <c r="U59" i="6"/>
  <c r="V59" i="6" s="1"/>
  <c r="AA59" i="6" s="1"/>
  <c r="AB59" i="6" s="1"/>
  <c r="M59" i="6"/>
  <c r="K59" i="6"/>
  <c r="J59" i="6"/>
  <c r="I59" i="6"/>
  <c r="G59" i="6"/>
  <c r="Z58" i="6"/>
  <c r="X58" i="6"/>
  <c r="Y58" i="6" s="1"/>
  <c r="V58" i="6"/>
  <c r="AA58" i="6" s="1"/>
  <c r="AB58" i="6" s="1"/>
  <c r="U58" i="6"/>
  <c r="M58" i="6"/>
  <c r="K58" i="6"/>
  <c r="J58" i="6"/>
  <c r="I58" i="6"/>
  <c r="G58" i="6"/>
  <c r="Y57" i="6"/>
  <c r="Z57" i="6" s="1"/>
  <c r="X57" i="6"/>
  <c r="U57" i="6"/>
  <c r="V57" i="6" s="1"/>
  <c r="AA57" i="6" s="1"/>
  <c r="AB57" i="6" s="1"/>
  <c r="M57" i="6"/>
  <c r="K57" i="6"/>
  <c r="J57" i="6"/>
  <c r="I57" i="6"/>
  <c r="G57" i="6"/>
  <c r="Y56" i="6"/>
  <c r="Z56" i="6" s="1"/>
  <c r="X56" i="6"/>
  <c r="U56" i="6"/>
  <c r="V56" i="6" s="1"/>
  <c r="M56" i="6"/>
  <c r="K56" i="6"/>
  <c r="L60" i="6" s="1"/>
  <c r="J56" i="6"/>
  <c r="I56" i="6"/>
  <c r="G56" i="6"/>
  <c r="X55" i="6"/>
  <c r="Y55" i="6" s="1"/>
  <c r="Z55" i="6" s="1"/>
  <c r="V55" i="6"/>
  <c r="AA55" i="6" s="1"/>
  <c r="AB55" i="6" s="1"/>
  <c r="U55" i="6"/>
  <c r="M55" i="6"/>
  <c r="K55" i="6"/>
  <c r="L59" i="6" s="1"/>
  <c r="J55" i="6"/>
  <c r="I55" i="6"/>
  <c r="G55" i="6"/>
  <c r="Y54" i="6"/>
  <c r="Z54" i="6" s="1"/>
  <c r="AA54" i="6" s="1"/>
  <c r="AB54" i="6" s="1"/>
  <c r="X54" i="6"/>
  <c r="V54" i="6"/>
  <c r="U54" i="6"/>
  <c r="M54" i="6"/>
  <c r="L54" i="6"/>
  <c r="K54" i="6"/>
  <c r="J54" i="6"/>
  <c r="I54" i="6"/>
  <c r="G54" i="6"/>
  <c r="Z53" i="6"/>
  <c r="Y53" i="6"/>
  <c r="X53" i="6"/>
  <c r="U53" i="6"/>
  <c r="V53" i="6" s="1"/>
  <c r="AA53" i="6" s="1"/>
  <c r="AB53" i="6" s="1"/>
  <c r="M53" i="6"/>
  <c r="K53" i="6"/>
  <c r="L57" i="6" s="1"/>
  <c r="J53" i="6"/>
  <c r="Y52" i="6"/>
  <c r="Z52" i="6" s="1"/>
  <c r="X52" i="6"/>
  <c r="V52" i="6"/>
  <c r="AA52" i="6" s="1"/>
  <c r="AB52" i="6" s="1"/>
  <c r="U52" i="6"/>
  <c r="M52" i="6"/>
  <c r="K52" i="6"/>
  <c r="J52" i="6"/>
  <c r="H52" i="6"/>
  <c r="F52" i="6"/>
  <c r="X51" i="6"/>
  <c r="Y51" i="6" s="1"/>
  <c r="Z51" i="6" s="1"/>
  <c r="U51" i="6"/>
  <c r="V51" i="6" s="1"/>
  <c r="M51" i="6"/>
  <c r="K51" i="6"/>
  <c r="J51" i="6"/>
  <c r="H51" i="6"/>
  <c r="F51" i="6"/>
  <c r="Y50" i="6"/>
  <c r="Z50" i="6" s="1"/>
  <c r="X50" i="6"/>
  <c r="V50" i="6"/>
  <c r="AA50" i="6" s="1"/>
  <c r="AB50" i="6" s="1"/>
  <c r="U50" i="6"/>
  <c r="M50" i="6"/>
  <c r="K50" i="6"/>
  <c r="J50" i="6"/>
  <c r="H50" i="6"/>
  <c r="F50" i="6"/>
  <c r="Z49" i="6"/>
  <c r="X49" i="6"/>
  <c r="Y49" i="6" s="1"/>
  <c r="V49" i="6"/>
  <c r="AA49" i="6" s="1"/>
  <c r="AB49" i="6" s="1"/>
  <c r="U49" i="6"/>
  <c r="M49" i="6"/>
  <c r="K49" i="6"/>
  <c r="L53" i="6" s="1"/>
  <c r="J49" i="6"/>
  <c r="H49" i="6"/>
  <c r="F49" i="6"/>
  <c r="X48" i="6"/>
  <c r="Y48" i="6" s="1"/>
  <c r="Z48" i="6" s="1"/>
  <c r="AA48" i="6" s="1"/>
  <c r="AB48" i="6" s="1"/>
  <c r="U48" i="6"/>
  <c r="V48" i="6" s="1"/>
  <c r="M48" i="6"/>
  <c r="K48" i="6"/>
  <c r="J48" i="6"/>
  <c r="H48" i="6"/>
  <c r="F48" i="6"/>
  <c r="AB47" i="6"/>
  <c r="Z47" i="6"/>
  <c r="Y47" i="6"/>
  <c r="X47" i="6"/>
  <c r="V47" i="6"/>
  <c r="AA47" i="6" s="1"/>
  <c r="U47" i="6"/>
  <c r="M47" i="6"/>
  <c r="K47" i="6"/>
  <c r="J47" i="6"/>
  <c r="H47" i="6"/>
  <c r="F47" i="6"/>
  <c r="AA46" i="6"/>
  <c r="AB46" i="6" s="1"/>
  <c r="Z46" i="6"/>
  <c r="X46" i="6"/>
  <c r="Y46" i="6" s="1"/>
  <c r="U46" i="6"/>
  <c r="V46" i="6" s="1"/>
  <c r="M46" i="6"/>
  <c r="K46" i="6"/>
  <c r="J46" i="6"/>
  <c r="H46" i="6"/>
  <c r="F46" i="6"/>
  <c r="AA45" i="6"/>
  <c r="AB45" i="6" s="1"/>
  <c r="Y45" i="6"/>
  <c r="Z45" i="6" s="1"/>
  <c r="X45" i="6"/>
  <c r="U45" i="6"/>
  <c r="V45" i="6" s="1"/>
  <c r="M45" i="6"/>
  <c r="K45" i="6"/>
  <c r="L48" i="6" s="1"/>
  <c r="J45" i="6"/>
  <c r="H45" i="6"/>
  <c r="F45" i="6"/>
  <c r="Z44" i="6"/>
  <c r="X44" i="6"/>
  <c r="Y44" i="6" s="1"/>
  <c r="V44" i="6"/>
  <c r="U44" i="6"/>
  <c r="M44" i="6"/>
  <c r="L44" i="6"/>
  <c r="K44" i="6"/>
  <c r="J44" i="6"/>
  <c r="H44" i="6"/>
  <c r="F44" i="6"/>
  <c r="X43" i="6"/>
  <c r="Y43" i="6" s="1"/>
  <c r="Z43" i="6" s="1"/>
  <c r="V43" i="6"/>
  <c r="AA43" i="6" s="1"/>
  <c r="AB43" i="6" s="1"/>
  <c r="U43" i="6"/>
  <c r="M43" i="6"/>
  <c r="K43" i="6"/>
  <c r="J43" i="6"/>
  <c r="H43" i="6"/>
  <c r="F43" i="6"/>
  <c r="X42" i="6"/>
  <c r="Y42" i="6" s="1"/>
  <c r="Z42" i="6" s="1"/>
  <c r="V42" i="6"/>
  <c r="U42" i="6"/>
  <c r="M42" i="6"/>
  <c r="K42" i="6"/>
  <c r="L46" i="6" s="1"/>
  <c r="J42" i="6"/>
  <c r="H42" i="6"/>
  <c r="F42" i="6"/>
  <c r="Y41" i="6"/>
  <c r="Z41" i="6" s="1"/>
  <c r="X41" i="6"/>
  <c r="V41" i="6"/>
  <c r="AA41" i="6" s="1"/>
  <c r="AB41" i="6" s="1"/>
  <c r="U41" i="6"/>
  <c r="M41" i="6"/>
  <c r="K41" i="6"/>
  <c r="L45" i="6" s="1"/>
  <c r="J41" i="6"/>
  <c r="H41" i="6"/>
  <c r="F41" i="6"/>
  <c r="X40" i="6"/>
  <c r="Y40" i="6" s="1"/>
  <c r="Z40" i="6" s="1"/>
  <c r="V40" i="6"/>
  <c r="U40" i="6"/>
  <c r="M40" i="6"/>
  <c r="K40" i="6"/>
  <c r="J40" i="6"/>
  <c r="H40" i="6"/>
  <c r="F40" i="6"/>
  <c r="X39" i="6"/>
  <c r="Y39" i="6" s="1"/>
  <c r="Z39" i="6" s="1"/>
  <c r="AA39" i="6" s="1"/>
  <c r="AB39" i="6" s="1"/>
  <c r="U39" i="6"/>
  <c r="V39" i="6" s="1"/>
  <c r="M39" i="6"/>
  <c r="K39" i="6"/>
  <c r="L42" i="6" s="1"/>
  <c r="J39" i="6"/>
  <c r="H39" i="6"/>
  <c r="F39" i="6"/>
  <c r="Z38" i="6"/>
  <c r="Y38" i="6"/>
  <c r="X38" i="6"/>
  <c r="V38" i="6"/>
  <c r="U38" i="6"/>
  <c r="M38" i="6"/>
  <c r="K38" i="6"/>
  <c r="J38" i="6"/>
  <c r="H38" i="6"/>
  <c r="F38" i="6"/>
  <c r="X37" i="6"/>
  <c r="Y37" i="6" s="1"/>
  <c r="Z37" i="6" s="1"/>
  <c r="V37" i="6"/>
  <c r="AA37" i="6" s="1"/>
  <c r="AB37" i="6" s="1"/>
  <c r="U37" i="6"/>
  <c r="M37" i="6"/>
  <c r="K37" i="6"/>
  <c r="L41" i="6" s="1"/>
  <c r="J37" i="6"/>
  <c r="H37" i="6"/>
  <c r="F37" i="6"/>
  <c r="Y36" i="6"/>
  <c r="Z36" i="6" s="1"/>
  <c r="X36" i="6"/>
  <c r="U36" i="6"/>
  <c r="V36" i="6" s="1"/>
  <c r="M36" i="6"/>
  <c r="K36" i="6"/>
  <c r="J36" i="6"/>
  <c r="H36" i="6"/>
  <c r="F36" i="6"/>
  <c r="Z35" i="6"/>
  <c r="Y35" i="6"/>
  <c r="X35" i="6"/>
  <c r="V35" i="6"/>
  <c r="U35" i="6"/>
  <c r="M35" i="6"/>
  <c r="K35" i="6"/>
  <c r="J35" i="6"/>
  <c r="H35" i="6"/>
  <c r="F35" i="6"/>
  <c r="Z34" i="6"/>
  <c r="X34" i="6"/>
  <c r="Y34" i="6" s="1"/>
  <c r="U34" i="6"/>
  <c r="V34" i="6" s="1"/>
  <c r="AA34" i="6" s="1"/>
  <c r="AB34" i="6" s="1"/>
  <c r="M34" i="6"/>
  <c r="K34" i="6"/>
  <c r="L38" i="6" s="1"/>
  <c r="J34" i="6"/>
  <c r="H34" i="6"/>
  <c r="F34" i="6"/>
  <c r="Y33" i="6"/>
  <c r="Z33" i="6" s="1"/>
  <c r="X33" i="6"/>
  <c r="U33" i="6"/>
  <c r="V33" i="6" s="1"/>
  <c r="AA33" i="6" s="1"/>
  <c r="AB33" i="6" s="1"/>
  <c r="M33" i="6"/>
  <c r="K33" i="6"/>
  <c r="L37" i="6" s="1"/>
  <c r="J33" i="6"/>
  <c r="H33" i="6"/>
  <c r="F33" i="6"/>
  <c r="X32" i="6"/>
  <c r="Y32" i="6" s="1"/>
  <c r="Z32" i="6" s="1"/>
  <c r="V32" i="6"/>
  <c r="U32" i="6"/>
  <c r="M32" i="6"/>
  <c r="K32" i="6"/>
  <c r="L34" i="6" s="1"/>
  <c r="J32" i="6"/>
  <c r="H32" i="6"/>
  <c r="F32" i="6"/>
  <c r="Y31" i="6"/>
  <c r="Z31" i="6" s="1"/>
  <c r="X31" i="6"/>
  <c r="V31" i="6"/>
  <c r="AA31" i="6" s="1"/>
  <c r="AB31" i="6" s="1"/>
  <c r="U31" i="6"/>
  <c r="M31" i="6"/>
  <c r="L31" i="6"/>
  <c r="K31" i="6"/>
  <c r="J31" i="6"/>
  <c r="H31" i="6"/>
  <c r="F31" i="6"/>
  <c r="Y30" i="6"/>
  <c r="Z30" i="6" s="1"/>
  <c r="X30" i="6"/>
  <c r="V30" i="6"/>
  <c r="U30" i="6"/>
  <c r="M30" i="6"/>
  <c r="K30" i="6"/>
  <c r="J30" i="6"/>
  <c r="H30" i="6"/>
  <c r="F30" i="6"/>
  <c r="X29" i="6"/>
  <c r="Y29" i="6" s="1"/>
  <c r="Z29" i="6" s="1"/>
  <c r="U29" i="6"/>
  <c r="V29" i="6" s="1"/>
  <c r="AA29" i="6" s="1"/>
  <c r="AB29" i="6" s="1"/>
  <c r="M29" i="6"/>
  <c r="K29" i="6"/>
  <c r="L33" i="6" s="1"/>
  <c r="J29" i="6"/>
  <c r="H29" i="6"/>
  <c r="F29" i="6"/>
  <c r="Y28" i="6"/>
  <c r="Z28" i="6" s="1"/>
  <c r="X28" i="6"/>
  <c r="V28" i="6"/>
  <c r="AA28" i="6" s="1"/>
  <c r="AB28" i="6" s="1"/>
  <c r="U28" i="6"/>
  <c r="M28" i="6"/>
  <c r="K28" i="6"/>
  <c r="J28" i="6"/>
  <c r="H28" i="6"/>
  <c r="F28" i="6"/>
  <c r="X27" i="6"/>
  <c r="Y27" i="6" s="1"/>
  <c r="Z27" i="6" s="1"/>
  <c r="U27" i="6"/>
  <c r="V27" i="6" s="1"/>
  <c r="M27" i="6"/>
  <c r="K27" i="6"/>
  <c r="J27" i="6"/>
  <c r="H27" i="6"/>
  <c r="F27" i="6"/>
  <c r="Y26" i="6"/>
  <c r="Z26" i="6" s="1"/>
  <c r="X26" i="6"/>
  <c r="V26" i="6"/>
  <c r="AA26" i="6" s="1"/>
  <c r="AB26" i="6" s="1"/>
  <c r="U26" i="6"/>
  <c r="M26" i="6"/>
  <c r="K26" i="6"/>
  <c r="J26" i="6"/>
  <c r="H26" i="6"/>
  <c r="F26" i="6"/>
  <c r="Z25" i="6"/>
  <c r="X25" i="6"/>
  <c r="Y25" i="6" s="1"/>
  <c r="V25" i="6"/>
  <c r="AA25" i="6" s="1"/>
  <c r="AB25" i="6" s="1"/>
  <c r="U25" i="6"/>
  <c r="M25" i="6"/>
  <c r="K25" i="6"/>
  <c r="L29" i="6" s="1"/>
  <c r="J25" i="6"/>
  <c r="H25" i="6"/>
  <c r="F25" i="6"/>
  <c r="X24" i="6"/>
  <c r="Y24" i="6" s="1"/>
  <c r="Z24" i="6" s="1"/>
  <c r="AA24" i="6" s="1"/>
  <c r="AB24" i="6" s="1"/>
  <c r="U24" i="6"/>
  <c r="V24" i="6" s="1"/>
  <c r="M24" i="6"/>
  <c r="K24" i="6"/>
  <c r="J24" i="6"/>
  <c r="H24" i="6"/>
  <c r="F24" i="6"/>
  <c r="AB23" i="6"/>
  <c r="Z23" i="6"/>
  <c r="Y23" i="6"/>
  <c r="X23" i="6"/>
  <c r="V23" i="6"/>
  <c r="AA23" i="6" s="1"/>
  <c r="U23" i="6"/>
  <c r="M23" i="6"/>
  <c r="K23" i="6"/>
  <c r="J23" i="6"/>
  <c r="H23" i="6"/>
  <c r="F23" i="6"/>
  <c r="AA22" i="6"/>
  <c r="AB22" i="6" s="1"/>
  <c r="Z22" i="6"/>
  <c r="X22" i="6"/>
  <c r="Y22" i="6" s="1"/>
  <c r="U22" i="6"/>
  <c r="V22" i="6" s="1"/>
  <c r="M22" i="6"/>
  <c r="K22" i="6"/>
  <c r="J22" i="6"/>
  <c r="H22" i="6"/>
  <c r="F22" i="6"/>
  <c r="AB21" i="6"/>
  <c r="Z21" i="6"/>
  <c r="X21" i="6"/>
  <c r="Y21" i="6" s="1"/>
  <c r="U21" i="6"/>
  <c r="V21" i="6" s="1"/>
  <c r="AA21" i="6" s="1"/>
  <c r="M21" i="6"/>
  <c r="K21" i="6"/>
  <c r="L25" i="6" s="1"/>
  <c r="J21" i="6"/>
  <c r="H21" i="6"/>
  <c r="F21" i="6"/>
  <c r="Y20" i="6"/>
  <c r="Z20" i="6" s="1"/>
  <c r="X20" i="6"/>
  <c r="V20" i="6"/>
  <c r="AA20" i="6" s="1"/>
  <c r="AB20" i="6" s="1"/>
  <c r="U20" i="6"/>
  <c r="M20" i="6"/>
  <c r="K20" i="6"/>
  <c r="L24" i="6" s="1"/>
  <c r="J20" i="6"/>
  <c r="H20" i="6"/>
  <c r="F20" i="6"/>
  <c r="X19" i="6"/>
  <c r="Y19" i="6" s="1"/>
  <c r="Z19" i="6" s="1"/>
  <c r="U19" i="6"/>
  <c r="V19" i="6" s="1"/>
  <c r="M19" i="6"/>
  <c r="K19" i="6"/>
  <c r="L19" i="6" s="1"/>
  <c r="J19" i="6"/>
  <c r="H19" i="6"/>
  <c r="F19" i="6"/>
  <c r="X18" i="6"/>
  <c r="Y18" i="6" s="1"/>
  <c r="Z18" i="6" s="1"/>
  <c r="V18" i="6"/>
  <c r="U18" i="6"/>
  <c r="O18" i="6"/>
  <c r="M18" i="6"/>
  <c r="L18" i="6"/>
  <c r="K18" i="6"/>
  <c r="J18" i="6"/>
  <c r="H18" i="6"/>
  <c r="F18" i="6"/>
  <c r="Y17" i="6"/>
  <c r="Z17" i="6" s="1"/>
  <c r="X17" i="6"/>
  <c r="U17" i="6"/>
  <c r="V17" i="6" s="1"/>
  <c r="AA17" i="6" s="1"/>
  <c r="AB17" i="6" s="1"/>
  <c r="Q17" i="6"/>
  <c r="M17" i="6"/>
  <c r="L17" i="6"/>
  <c r="K17" i="6"/>
  <c r="J17" i="6"/>
  <c r="H17" i="6"/>
  <c r="F17" i="6"/>
  <c r="X16" i="6"/>
  <c r="Y16" i="6" s="1"/>
  <c r="Z16" i="6" s="1"/>
  <c r="AA16" i="6" s="1"/>
  <c r="AB16" i="6" s="1"/>
  <c r="V16" i="6"/>
  <c r="U16" i="6"/>
  <c r="R16" i="6"/>
  <c r="Q16" i="6"/>
  <c r="O16" i="6"/>
  <c r="M16" i="6"/>
  <c r="K16" i="6"/>
  <c r="J16" i="6"/>
  <c r="H16" i="6"/>
  <c r="F16" i="6"/>
  <c r="X15" i="6"/>
  <c r="Y15" i="6" s="1"/>
  <c r="Z15" i="6" s="1"/>
  <c r="AA15" i="6" s="1"/>
  <c r="AB15" i="6" s="1"/>
  <c r="U15" i="6"/>
  <c r="V15" i="6" s="1"/>
  <c r="Q15" i="6"/>
  <c r="R15" i="6" s="1"/>
  <c r="O15" i="6"/>
  <c r="M15" i="6"/>
  <c r="K15" i="6"/>
  <c r="J15" i="6"/>
  <c r="H15" i="6"/>
  <c r="F15" i="6"/>
  <c r="X14" i="6"/>
  <c r="Y14" i="6" s="1"/>
  <c r="Z14" i="6" s="1"/>
  <c r="V14" i="6"/>
  <c r="AA14" i="6" s="1"/>
  <c r="AB14" i="6" s="1"/>
  <c r="U14" i="6"/>
  <c r="Q14" i="6"/>
  <c r="M14" i="6"/>
  <c r="K14" i="6"/>
  <c r="J14" i="6"/>
  <c r="H14" i="6"/>
  <c r="F14" i="6"/>
  <c r="X13" i="6"/>
  <c r="Y13" i="6" s="1"/>
  <c r="Z13" i="6" s="1"/>
  <c r="V13" i="6"/>
  <c r="U13" i="6"/>
  <c r="R13" i="6"/>
  <c r="M13" i="6"/>
  <c r="K13" i="6"/>
  <c r="J13" i="6"/>
  <c r="H13" i="6"/>
  <c r="F13" i="6"/>
  <c r="Z12" i="6"/>
  <c r="AA12" i="6" s="1"/>
  <c r="AB12" i="6" s="1"/>
  <c r="Y12" i="6"/>
  <c r="X12" i="6"/>
  <c r="V12" i="6"/>
  <c r="U12" i="6"/>
  <c r="Q12" i="6"/>
  <c r="R21" i="6" s="1"/>
  <c r="S21" i="6" s="1"/>
  <c r="Q21" i="6" s="1"/>
  <c r="M12" i="6"/>
  <c r="K12" i="6"/>
  <c r="J12" i="6"/>
  <c r="H12" i="6"/>
  <c r="F12" i="6"/>
  <c r="AA11" i="6"/>
  <c r="AB11" i="6" s="1"/>
  <c r="Z11" i="6"/>
  <c r="Y11" i="6"/>
  <c r="X11" i="6"/>
  <c r="V11" i="6"/>
  <c r="U11" i="6"/>
  <c r="Q11" i="6"/>
  <c r="M11" i="6"/>
  <c r="K11" i="6"/>
  <c r="J11" i="6"/>
  <c r="H11" i="6"/>
  <c r="F11" i="6"/>
  <c r="X10" i="6"/>
  <c r="Y10" i="6" s="1"/>
  <c r="Z10" i="6" s="1"/>
  <c r="U10" i="6"/>
  <c r="V10" i="6" s="1"/>
  <c r="AA10" i="6" s="1"/>
  <c r="AB10" i="6" s="1"/>
  <c r="M10" i="6"/>
  <c r="L10" i="6"/>
  <c r="K10" i="6"/>
  <c r="L14" i="6" s="1"/>
  <c r="J10" i="6"/>
  <c r="H10" i="6"/>
  <c r="F10" i="6"/>
  <c r="Z9" i="6"/>
  <c r="Y9" i="6"/>
  <c r="X9" i="6"/>
  <c r="V9" i="6"/>
  <c r="U9" i="6"/>
  <c r="M9" i="6"/>
  <c r="L9" i="6"/>
  <c r="K9" i="6"/>
  <c r="L13" i="6" s="1"/>
  <c r="J9" i="6"/>
  <c r="H9" i="6"/>
  <c r="F9" i="6"/>
  <c r="Z8" i="6"/>
  <c r="AA8" i="6" s="1"/>
  <c r="AB8" i="6" s="1"/>
  <c r="X8" i="6"/>
  <c r="Y8" i="6" s="1"/>
  <c r="U8" i="6"/>
  <c r="V8" i="6" s="1"/>
  <c r="M8" i="6"/>
  <c r="K8" i="6"/>
  <c r="J8" i="6"/>
  <c r="H8" i="6"/>
  <c r="F8" i="6"/>
  <c r="AB7" i="6"/>
  <c r="Y7" i="6"/>
  <c r="Z7" i="6" s="1"/>
  <c r="X7" i="6"/>
  <c r="V7" i="6"/>
  <c r="AA7" i="6" s="1"/>
  <c r="U7" i="6"/>
  <c r="M7" i="6"/>
  <c r="K7" i="6"/>
  <c r="J7" i="6"/>
  <c r="H7" i="6"/>
  <c r="F7" i="6"/>
  <c r="X6" i="6"/>
  <c r="Y6" i="6" s="1"/>
  <c r="Z6" i="6" s="1"/>
  <c r="V6" i="6"/>
  <c r="U6" i="6"/>
  <c r="Q6" i="6"/>
  <c r="M6" i="6"/>
  <c r="K6" i="6"/>
  <c r="J6" i="6"/>
  <c r="H6" i="6"/>
  <c r="F6" i="6"/>
  <c r="Y5" i="6"/>
  <c r="Z5" i="6" s="1"/>
  <c r="X5" i="6"/>
  <c r="U5" i="6"/>
  <c r="V5" i="6" s="1"/>
  <c r="AA5" i="6" s="1"/>
  <c r="AB5" i="6" s="1"/>
  <c r="Q5" i="6"/>
  <c r="M5" i="6"/>
  <c r="K5" i="6"/>
  <c r="J5" i="6"/>
  <c r="H5" i="6"/>
  <c r="F5" i="6"/>
  <c r="Y4" i="6"/>
  <c r="Z4" i="6" s="1"/>
  <c r="X4" i="6"/>
  <c r="V4" i="6"/>
  <c r="AA4" i="6" s="1"/>
  <c r="AB4" i="6" s="1"/>
  <c r="U4" i="6"/>
  <c r="Q4" i="6"/>
  <c r="O4" i="6"/>
  <c r="M4" i="6"/>
  <c r="K4" i="6"/>
  <c r="L8" i="6" s="1"/>
  <c r="J4" i="6"/>
  <c r="H4" i="6"/>
  <c r="F4" i="6"/>
  <c r="Y3" i="6"/>
  <c r="Z3" i="6" s="1"/>
  <c r="AA3" i="6" s="1"/>
  <c r="AB3" i="6" s="1"/>
  <c r="X3" i="6"/>
  <c r="V3" i="6"/>
  <c r="U3" i="6"/>
  <c r="Q3" i="6"/>
  <c r="O3" i="6"/>
  <c r="M3" i="6"/>
  <c r="K3" i="6"/>
  <c r="L7" i="6" s="1"/>
  <c r="J3" i="6"/>
  <c r="H3" i="6"/>
  <c r="F3" i="6"/>
  <c r="Z2" i="6"/>
  <c r="AA2" i="6" s="1"/>
  <c r="AB2" i="6" s="1"/>
  <c r="Y2" i="6"/>
  <c r="X2" i="6"/>
  <c r="U2" i="6"/>
  <c r="V2" i="6" s="1"/>
  <c r="Q2" i="6"/>
  <c r="M2" i="6"/>
  <c r="H2" i="6"/>
  <c r="F2" i="6"/>
  <c r="Q1" i="6"/>
  <c r="Z173" i="5"/>
  <c r="AA173" i="5" s="1"/>
  <c r="AB173" i="5" s="1"/>
  <c r="Y173" i="5"/>
  <c r="X173" i="5"/>
  <c r="U173" i="5"/>
  <c r="V173" i="5" s="1"/>
  <c r="M173" i="5"/>
  <c r="I173" i="5"/>
  <c r="G173" i="5"/>
  <c r="C173" i="5"/>
  <c r="M172" i="5"/>
  <c r="A172" i="5"/>
  <c r="C172" i="5" s="1"/>
  <c r="M171" i="5"/>
  <c r="G171" i="5"/>
  <c r="C171" i="5"/>
  <c r="B171" i="5"/>
  <c r="A171" i="5"/>
  <c r="Y170" i="5"/>
  <c r="Z170" i="5" s="1"/>
  <c r="X170" i="5"/>
  <c r="V170" i="5"/>
  <c r="U170" i="5"/>
  <c r="M170" i="5"/>
  <c r="I170" i="5"/>
  <c r="G170" i="5"/>
  <c r="C170" i="5"/>
  <c r="M169" i="5"/>
  <c r="I169" i="5"/>
  <c r="G169" i="5"/>
  <c r="A169" i="5"/>
  <c r="C169" i="5" s="1"/>
  <c r="X168" i="5"/>
  <c r="Y168" i="5" s="1"/>
  <c r="Z168" i="5" s="1"/>
  <c r="AA168" i="5" s="1"/>
  <c r="U168" i="5"/>
  <c r="V168" i="5" s="1"/>
  <c r="M168" i="5"/>
  <c r="J168" i="5"/>
  <c r="I168" i="5"/>
  <c r="B168" i="5"/>
  <c r="B169" i="5" s="1"/>
  <c r="A168" i="5"/>
  <c r="G168" i="5" s="1"/>
  <c r="Y167" i="5"/>
  <c r="Z167" i="5" s="1"/>
  <c r="X167" i="5"/>
  <c r="V167" i="5"/>
  <c r="AA167" i="5" s="1"/>
  <c r="AB167" i="5" s="1"/>
  <c r="U167" i="5"/>
  <c r="M167" i="5"/>
  <c r="I167" i="5"/>
  <c r="G167" i="5"/>
  <c r="C167" i="5"/>
  <c r="V166" i="5"/>
  <c r="U166" i="5"/>
  <c r="M166" i="5"/>
  <c r="I166" i="5"/>
  <c r="C166" i="5"/>
  <c r="B166" i="5"/>
  <c r="X166" i="5" s="1"/>
  <c r="Y166" i="5" s="1"/>
  <c r="Z166" i="5" s="1"/>
  <c r="A166" i="5"/>
  <c r="G166" i="5" s="1"/>
  <c r="X165" i="5"/>
  <c r="Y165" i="5" s="1"/>
  <c r="Z165" i="5" s="1"/>
  <c r="AA165" i="5" s="1"/>
  <c r="AB165" i="5" s="1"/>
  <c r="V165" i="5"/>
  <c r="M165" i="5"/>
  <c r="K165" i="5"/>
  <c r="I165" i="5"/>
  <c r="G165" i="5"/>
  <c r="C165" i="5"/>
  <c r="B165" i="5"/>
  <c r="U165" i="5" s="1"/>
  <c r="A165" i="5"/>
  <c r="Y164" i="5"/>
  <c r="Z164" i="5" s="1"/>
  <c r="X164" i="5"/>
  <c r="U164" i="5"/>
  <c r="V164" i="5" s="1"/>
  <c r="AA164" i="5" s="1"/>
  <c r="AB164" i="5" s="1"/>
  <c r="M164" i="5"/>
  <c r="I164" i="5"/>
  <c r="G164" i="5"/>
  <c r="C164" i="5"/>
  <c r="M163" i="5"/>
  <c r="U162" i="5"/>
  <c r="V162" i="5" s="1"/>
  <c r="M162" i="5"/>
  <c r="K162" i="5"/>
  <c r="I162" i="5"/>
  <c r="B162" i="5"/>
  <c r="X162" i="5" s="1"/>
  <c r="Y162" i="5" s="1"/>
  <c r="Z162" i="5" s="1"/>
  <c r="A162" i="5"/>
  <c r="G162" i="5" s="1"/>
  <c r="Z161" i="5"/>
  <c r="Y161" i="5"/>
  <c r="X161" i="5"/>
  <c r="V161" i="5"/>
  <c r="AA161" i="5" s="1"/>
  <c r="AB161" i="5" s="1"/>
  <c r="U161" i="5"/>
  <c r="M161" i="5"/>
  <c r="I161" i="5"/>
  <c r="G161" i="5"/>
  <c r="Z160" i="5"/>
  <c r="X160" i="5"/>
  <c r="Y160" i="5" s="1"/>
  <c r="M160" i="5"/>
  <c r="K160" i="5"/>
  <c r="J160" i="5"/>
  <c r="B160" i="5"/>
  <c r="U160" i="5" s="1"/>
  <c r="V160" i="5" s="1"/>
  <c r="AA160" i="5" s="1"/>
  <c r="Y159" i="5"/>
  <c r="Z159" i="5" s="1"/>
  <c r="X159" i="5"/>
  <c r="U159" i="5"/>
  <c r="V159" i="5" s="1"/>
  <c r="AA159" i="5" s="1"/>
  <c r="AB159" i="5" s="1"/>
  <c r="M159" i="5"/>
  <c r="K159" i="5"/>
  <c r="J159" i="5"/>
  <c r="B159" i="5"/>
  <c r="I159" i="5" s="1"/>
  <c r="A159" i="5"/>
  <c r="Z158" i="5"/>
  <c r="Y158" i="5"/>
  <c r="X158" i="5"/>
  <c r="V158" i="5"/>
  <c r="AA158" i="5" s="1"/>
  <c r="AB158" i="5" s="1"/>
  <c r="U158" i="5"/>
  <c r="M158" i="5"/>
  <c r="I158" i="5"/>
  <c r="G158" i="5"/>
  <c r="C158" i="5"/>
  <c r="U157" i="5"/>
  <c r="V157" i="5" s="1"/>
  <c r="M157" i="5"/>
  <c r="K157" i="5"/>
  <c r="Z156" i="5"/>
  <c r="X156" i="5"/>
  <c r="Y156" i="5" s="1"/>
  <c r="V156" i="5"/>
  <c r="AA156" i="5" s="1"/>
  <c r="AB156" i="5" s="1"/>
  <c r="U156" i="5"/>
  <c r="M156" i="5"/>
  <c r="K156" i="5"/>
  <c r="L160" i="5" s="1"/>
  <c r="I156" i="5"/>
  <c r="G156" i="5"/>
  <c r="B156" i="5"/>
  <c r="B157" i="5" s="1"/>
  <c r="K158" i="5" s="1"/>
  <c r="A156" i="5"/>
  <c r="A157" i="5" s="1"/>
  <c r="X155" i="5"/>
  <c r="Y155" i="5" s="1"/>
  <c r="Z155" i="5" s="1"/>
  <c r="U155" i="5"/>
  <c r="V155" i="5" s="1"/>
  <c r="M155" i="5"/>
  <c r="I155" i="5"/>
  <c r="G155" i="5"/>
  <c r="C155" i="5"/>
  <c r="M154" i="5"/>
  <c r="M153" i="5"/>
  <c r="K153" i="5"/>
  <c r="J153" i="5"/>
  <c r="I153" i="5"/>
  <c r="B153" i="5"/>
  <c r="A153" i="5"/>
  <c r="C153" i="5" s="1"/>
  <c r="X152" i="5"/>
  <c r="Y152" i="5" s="1"/>
  <c r="Z152" i="5" s="1"/>
  <c r="U152" i="5"/>
  <c r="V152" i="5" s="1"/>
  <c r="M152" i="5"/>
  <c r="I152" i="5"/>
  <c r="G152" i="5"/>
  <c r="C152" i="5"/>
  <c r="M151" i="5"/>
  <c r="A151" i="5"/>
  <c r="G151" i="5" s="1"/>
  <c r="V150" i="5"/>
  <c r="M150" i="5"/>
  <c r="G150" i="5"/>
  <c r="C150" i="5"/>
  <c r="B150" i="5"/>
  <c r="U150" i="5" s="1"/>
  <c r="A150" i="5"/>
  <c r="AA149" i="5"/>
  <c r="AB149" i="5" s="1"/>
  <c r="Y149" i="5"/>
  <c r="Z149" i="5" s="1"/>
  <c r="X149" i="5"/>
  <c r="V149" i="5"/>
  <c r="U149" i="5"/>
  <c r="M149" i="5"/>
  <c r="I149" i="5"/>
  <c r="G149" i="5"/>
  <c r="C149" i="5"/>
  <c r="M148" i="5"/>
  <c r="C148" i="5"/>
  <c r="A148" i="5"/>
  <c r="G148" i="5" s="1"/>
  <c r="Y147" i="5"/>
  <c r="Z147" i="5" s="1"/>
  <c r="X147" i="5"/>
  <c r="M147" i="5"/>
  <c r="I147" i="5"/>
  <c r="C147" i="5"/>
  <c r="B147" i="5"/>
  <c r="A147" i="5"/>
  <c r="G147" i="5" s="1"/>
  <c r="Y146" i="5"/>
  <c r="Z146" i="5" s="1"/>
  <c r="X146" i="5"/>
  <c r="V146" i="5"/>
  <c r="U146" i="5"/>
  <c r="M146" i="5"/>
  <c r="I146" i="5"/>
  <c r="G146" i="5"/>
  <c r="C146" i="5"/>
  <c r="M145" i="5"/>
  <c r="A145" i="5"/>
  <c r="M144" i="5"/>
  <c r="C144" i="5"/>
  <c r="B144" i="5"/>
  <c r="A144" i="5"/>
  <c r="G144" i="5" s="1"/>
  <c r="AA143" i="5"/>
  <c r="AB143" i="5" s="1"/>
  <c r="Z143" i="5"/>
  <c r="X143" i="5"/>
  <c r="Y143" i="5" s="1"/>
  <c r="V143" i="5"/>
  <c r="U143" i="5"/>
  <c r="M143" i="5"/>
  <c r="I143" i="5"/>
  <c r="G143" i="5"/>
  <c r="C143" i="5"/>
  <c r="M142" i="5"/>
  <c r="B142" i="5"/>
  <c r="AA141" i="5"/>
  <c r="AB141" i="5" s="1"/>
  <c r="Y141" i="5"/>
  <c r="Z141" i="5" s="1"/>
  <c r="X141" i="5"/>
  <c r="U141" i="5"/>
  <c r="V141" i="5" s="1"/>
  <c r="M141" i="5"/>
  <c r="K141" i="5"/>
  <c r="J141" i="5"/>
  <c r="I141" i="5"/>
  <c r="B141" i="5"/>
  <c r="A141" i="5"/>
  <c r="AB140" i="5"/>
  <c r="X140" i="5"/>
  <c r="Y140" i="5" s="1"/>
  <c r="Z140" i="5" s="1"/>
  <c r="AA140" i="5" s="1"/>
  <c r="U140" i="5"/>
  <c r="V140" i="5" s="1"/>
  <c r="M140" i="5"/>
  <c r="K140" i="5"/>
  <c r="I140" i="5"/>
  <c r="G140" i="5"/>
  <c r="C140" i="5"/>
  <c r="Z139" i="5"/>
  <c r="X139" i="5"/>
  <c r="Y139" i="5" s="1"/>
  <c r="M139" i="5"/>
  <c r="J139" i="5"/>
  <c r="I139" i="5"/>
  <c r="B139" i="5"/>
  <c r="U138" i="5"/>
  <c r="V138" i="5" s="1"/>
  <c r="M138" i="5"/>
  <c r="K138" i="5"/>
  <c r="J138" i="5"/>
  <c r="C138" i="5"/>
  <c r="B138" i="5"/>
  <c r="I138" i="5" s="1"/>
  <c r="A138" i="5"/>
  <c r="X137" i="5"/>
  <c r="Y137" i="5" s="1"/>
  <c r="Z137" i="5" s="1"/>
  <c r="AA137" i="5" s="1"/>
  <c r="AB137" i="5" s="1"/>
  <c r="V137" i="5"/>
  <c r="U137" i="5"/>
  <c r="M137" i="5"/>
  <c r="I137" i="5"/>
  <c r="G137" i="5"/>
  <c r="C137" i="5"/>
  <c r="M136" i="5"/>
  <c r="G136" i="5"/>
  <c r="B136" i="5"/>
  <c r="A136" i="5"/>
  <c r="C136" i="5" s="1"/>
  <c r="M135" i="5"/>
  <c r="B135" i="5"/>
  <c r="A135" i="5"/>
  <c r="X134" i="5"/>
  <c r="Y134" i="5" s="1"/>
  <c r="Z134" i="5" s="1"/>
  <c r="V134" i="5"/>
  <c r="U134" i="5"/>
  <c r="M134" i="5"/>
  <c r="I134" i="5"/>
  <c r="G134" i="5"/>
  <c r="C134" i="5"/>
  <c r="M133" i="5"/>
  <c r="A133" i="5"/>
  <c r="M132" i="5"/>
  <c r="G132" i="5"/>
  <c r="C132" i="5"/>
  <c r="B132" i="5"/>
  <c r="A132" i="5"/>
  <c r="Y131" i="5"/>
  <c r="Z131" i="5" s="1"/>
  <c r="X131" i="5"/>
  <c r="V131" i="5"/>
  <c r="AA131" i="5" s="1"/>
  <c r="AB131" i="5" s="1"/>
  <c r="U131" i="5"/>
  <c r="M131" i="5"/>
  <c r="I131" i="5"/>
  <c r="G131" i="5"/>
  <c r="C131" i="5"/>
  <c r="M130" i="5"/>
  <c r="C130" i="5"/>
  <c r="A130" i="5"/>
  <c r="G130" i="5" s="1"/>
  <c r="X129" i="5"/>
  <c r="Y129" i="5" s="1"/>
  <c r="Z129" i="5" s="1"/>
  <c r="U129" i="5"/>
  <c r="V129" i="5" s="1"/>
  <c r="AA129" i="5" s="1"/>
  <c r="M129" i="5"/>
  <c r="K129" i="5"/>
  <c r="G129" i="5"/>
  <c r="C129" i="5"/>
  <c r="B129" i="5"/>
  <c r="A129" i="5"/>
  <c r="Z128" i="5"/>
  <c r="Y128" i="5"/>
  <c r="X128" i="5"/>
  <c r="V128" i="5"/>
  <c r="U128" i="5"/>
  <c r="M128" i="5"/>
  <c r="I128" i="5"/>
  <c r="G128" i="5"/>
  <c r="C128" i="5"/>
  <c r="M127" i="5"/>
  <c r="X126" i="5"/>
  <c r="Y126" i="5" s="1"/>
  <c r="Z126" i="5" s="1"/>
  <c r="M126" i="5"/>
  <c r="J126" i="5"/>
  <c r="G126" i="5"/>
  <c r="B126" i="5"/>
  <c r="I126" i="5" s="1"/>
  <c r="A126" i="5"/>
  <c r="Y125" i="5"/>
  <c r="Z125" i="5" s="1"/>
  <c r="X125" i="5"/>
  <c r="U125" i="5"/>
  <c r="V125" i="5" s="1"/>
  <c r="M125" i="5"/>
  <c r="J125" i="5"/>
  <c r="I125" i="5"/>
  <c r="G125" i="5"/>
  <c r="C125" i="5"/>
  <c r="Y124" i="5"/>
  <c r="Z124" i="5" s="1"/>
  <c r="X124" i="5"/>
  <c r="M124" i="5"/>
  <c r="K124" i="5"/>
  <c r="J124" i="5"/>
  <c r="Z123" i="5"/>
  <c r="X123" i="5"/>
  <c r="Y123" i="5" s="1"/>
  <c r="U123" i="5"/>
  <c r="V123" i="5" s="1"/>
  <c r="AA123" i="5" s="1"/>
  <c r="AB123" i="5" s="1"/>
  <c r="M123" i="5"/>
  <c r="K123" i="5"/>
  <c r="I123" i="5"/>
  <c r="B123" i="5"/>
  <c r="B124" i="5" s="1"/>
  <c r="K125" i="5" s="1"/>
  <c r="A123" i="5"/>
  <c r="G123" i="5" s="1"/>
  <c r="Z122" i="5"/>
  <c r="Y122" i="5"/>
  <c r="X122" i="5"/>
  <c r="V122" i="5"/>
  <c r="AA122" i="5" s="1"/>
  <c r="AB122" i="5" s="1"/>
  <c r="U122" i="5"/>
  <c r="M122" i="5"/>
  <c r="I122" i="5"/>
  <c r="G122" i="5"/>
  <c r="C122" i="5"/>
  <c r="M121" i="5"/>
  <c r="M120" i="5"/>
  <c r="K120" i="5"/>
  <c r="G120" i="5"/>
  <c r="B120" i="5"/>
  <c r="A120" i="5"/>
  <c r="C120" i="5" s="1"/>
  <c r="Y119" i="5"/>
  <c r="Z119" i="5" s="1"/>
  <c r="X119" i="5"/>
  <c r="V119" i="5"/>
  <c r="AA119" i="5" s="1"/>
  <c r="AB119" i="5" s="1"/>
  <c r="U119" i="5"/>
  <c r="M119" i="5"/>
  <c r="I119" i="5"/>
  <c r="G119" i="5"/>
  <c r="C119" i="5"/>
  <c r="M118" i="5"/>
  <c r="C118" i="5"/>
  <c r="B118" i="5"/>
  <c r="X118" i="5" s="1"/>
  <c r="Y118" i="5" s="1"/>
  <c r="Z118" i="5" s="1"/>
  <c r="A118" i="5"/>
  <c r="G118" i="5" s="1"/>
  <c r="X117" i="5"/>
  <c r="Y117" i="5" s="1"/>
  <c r="Z117" i="5" s="1"/>
  <c r="AA117" i="5" s="1"/>
  <c r="AB117" i="5" s="1"/>
  <c r="V117" i="5"/>
  <c r="M117" i="5"/>
  <c r="K117" i="5"/>
  <c r="J117" i="5"/>
  <c r="I117" i="5"/>
  <c r="G117" i="5"/>
  <c r="C117" i="5"/>
  <c r="B117" i="5"/>
  <c r="U117" i="5" s="1"/>
  <c r="A117" i="5"/>
  <c r="Y116" i="5"/>
  <c r="Z116" i="5" s="1"/>
  <c r="X116" i="5"/>
  <c r="U116" i="5"/>
  <c r="V116" i="5" s="1"/>
  <c r="AA116" i="5" s="1"/>
  <c r="AB116" i="5" s="1"/>
  <c r="M116" i="5"/>
  <c r="I116" i="5"/>
  <c r="G116" i="5"/>
  <c r="C116" i="5"/>
  <c r="M115" i="5"/>
  <c r="A115" i="5"/>
  <c r="G115" i="5" s="1"/>
  <c r="Z114" i="5"/>
  <c r="X114" i="5"/>
  <c r="Y114" i="5" s="1"/>
  <c r="U114" i="5"/>
  <c r="V114" i="5" s="1"/>
  <c r="M114" i="5"/>
  <c r="G114" i="5"/>
  <c r="B114" i="5"/>
  <c r="A114" i="5"/>
  <c r="C114" i="5" s="1"/>
  <c r="Z113" i="5"/>
  <c r="Y113" i="5"/>
  <c r="X113" i="5"/>
  <c r="V113" i="5"/>
  <c r="U113" i="5"/>
  <c r="M113" i="5"/>
  <c r="I113" i="5"/>
  <c r="G113" i="5"/>
  <c r="C113" i="5"/>
  <c r="M112" i="5"/>
  <c r="X111" i="5"/>
  <c r="Y111" i="5" s="1"/>
  <c r="Z111" i="5" s="1"/>
  <c r="M111" i="5"/>
  <c r="I111" i="5"/>
  <c r="B111" i="5"/>
  <c r="A111" i="5"/>
  <c r="Z110" i="5"/>
  <c r="AA110" i="5" s="1"/>
  <c r="AB110" i="5" s="1"/>
  <c r="X110" i="5"/>
  <c r="Y110" i="5" s="1"/>
  <c r="V110" i="5"/>
  <c r="U110" i="5"/>
  <c r="M110" i="5"/>
  <c r="I110" i="5"/>
  <c r="G110" i="5"/>
  <c r="M109" i="5"/>
  <c r="A109" i="5"/>
  <c r="M108" i="5"/>
  <c r="G108" i="5"/>
  <c r="C108" i="5"/>
  <c r="B108" i="5"/>
  <c r="X108" i="5" s="1"/>
  <c r="Y108" i="5" s="1"/>
  <c r="Z108" i="5" s="1"/>
  <c r="A108" i="5"/>
  <c r="AA107" i="5"/>
  <c r="AB107" i="5" s="1"/>
  <c r="X107" i="5"/>
  <c r="Y107" i="5" s="1"/>
  <c r="Z107" i="5" s="1"/>
  <c r="V107" i="5"/>
  <c r="U107" i="5"/>
  <c r="M107" i="5"/>
  <c r="I107" i="5"/>
  <c r="G107" i="5"/>
  <c r="C107" i="5"/>
  <c r="M106" i="5"/>
  <c r="I106" i="5"/>
  <c r="C106" i="5"/>
  <c r="B106" i="5"/>
  <c r="A106" i="5"/>
  <c r="G106" i="5" s="1"/>
  <c r="M105" i="5"/>
  <c r="J105" i="5"/>
  <c r="C105" i="5"/>
  <c r="B105" i="5"/>
  <c r="A105" i="5"/>
  <c r="G105" i="5" s="1"/>
  <c r="Y104" i="5"/>
  <c r="Z104" i="5" s="1"/>
  <c r="X104" i="5"/>
  <c r="V104" i="5"/>
  <c r="U104" i="5"/>
  <c r="M104" i="5"/>
  <c r="K104" i="5"/>
  <c r="I104" i="5"/>
  <c r="G104" i="5"/>
  <c r="C104" i="5"/>
  <c r="X103" i="5"/>
  <c r="Y103" i="5" s="1"/>
  <c r="Z103" i="5" s="1"/>
  <c r="M103" i="5"/>
  <c r="G103" i="5"/>
  <c r="C103" i="5"/>
  <c r="B103" i="5"/>
  <c r="A103" i="5"/>
  <c r="X102" i="5"/>
  <c r="Y102" i="5" s="1"/>
  <c r="Z102" i="5" s="1"/>
  <c r="AA102" i="5" s="1"/>
  <c r="AB102" i="5" s="1"/>
  <c r="U102" i="5"/>
  <c r="V102" i="5" s="1"/>
  <c r="M102" i="5"/>
  <c r="J102" i="5"/>
  <c r="I102" i="5"/>
  <c r="G102" i="5"/>
  <c r="B102" i="5"/>
  <c r="K102" i="5" s="1"/>
  <c r="A102" i="5"/>
  <c r="Y101" i="5"/>
  <c r="Z101" i="5" s="1"/>
  <c r="X101" i="5"/>
  <c r="U101" i="5"/>
  <c r="V101" i="5" s="1"/>
  <c r="AA101" i="5" s="1"/>
  <c r="AB101" i="5" s="1"/>
  <c r="M101" i="5"/>
  <c r="I101" i="5"/>
  <c r="G101" i="5"/>
  <c r="C101" i="5"/>
  <c r="M100" i="5"/>
  <c r="U99" i="5"/>
  <c r="V99" i="5" s="1"/>
  <c r="M99" i="5"/>
  <c r="G99" i="5"/>
  <c r="B99" i="5"/>
  <c r="X99" i="5" s="1"/>
  <c r="Y99" i="5" s="1"/>
  <c r="Z99" i="5" s="1"/>
  <c r="A99" i="5"/>
  <c r="A100" i="5" s="1"/>
  <c r="Z98" i="5"/>
  <c r="X98" i="5"/>
  <c r="Y98" i="5" s="1"/>
  <c r="V98" i="5"/>
  <c r="AA98" i="5" s="1"/>
  <c r="AB98" i="5" s="1"/>
  <c r="U98" i="5"/>
  <c r="M98" i="5"/>
  <c r="I98" i="5"/>
  <c r="G98" i="5"/>
  <c r="C98" i="5"/>
  <c r="M97" i="5"/>
  <c r="B97" i="5"/>
  <c r="Z96" i="5"/>
  <c r="Y96" i="5"/>
  <c r="X96" i="5"/>
  <c r="U96" i="5"/>
  <c r="V96" i="5" s="1"/>
  <c r="AA96" i="5" s="1"/>
  <c r="M96" i="5"/>
  <c r="K96" i="5"/>
  <c r="J96" i="5"/>
  <c r="I96" i="5"/>
  <c r="B96" i="5"/>
  <c r="A96" i="5"/>
  <c r="Y95" i="5"/>
  <c r="Z95" i="5" s="1"/>
  <c r="X95" i="5"/>
  <c r="U95" i="5"/>
  <c r="V95" i="5" s="1"/>
  <c r="M95" i="5"/>
  <c r="I95" i="5"/>
  <c r="G95" i="5"/>
  <c r="M94" i="5"/>
  <c r="A94" i="5"/>
  <c r="G94" i="5" s="1"/>
  <c r="M93" i="5"/>
  <c r="C93" i="5"/>
  <c r="B93" i="5"/>
  <c r="A93" i="5"/>
  <c r="G93" i="5" s="1"/>
  <c r="Y92" i="5"/>
  <c r="Z92" i="5" s="1"/>
  <c r="X92" i="5"/>
  <c r="V92" i="5"/>
  <c r="U92" i="5"/>
  <c r="M92" i="5"/>
  <c r="K92" i="5"/>
  <c r="I92" i="5"/>
  <c r="G92" i="5"/>
  <c r="C92" i="5"/>
  <c r="X91" i="5"/>
  <c r="Y91" i="5" s="1"/>
  <c r="Z91" i="5" s="1"/>
  <c r="M91" i="5"/>
  <c r="J91" i="5"/>
  <c r="B91" i="5"/>
  <c r="J92" i="5" s="1"/>
  <c r="Y90" i="5"/>
  <c r="Z90" i="5" s="1"/>
  <c r="X90" i="5"/>
  <c r="U90" i="5"/>
  <c r="V90" i="5" s="1"/>
  <c r="AA90" i="5" s="1"/>
  <c r="AB90" i="5" s="1"/>
  <c r="M90" i="5"/>
  <c r="K90" i="5"/>
  <c r="J90" i="5"/>
  <c r="I90" i="5"/>
  <c r="B90" i="5"/>
  <c r="A90" i="5"/>
  <c r="Z89" i="5"/>
  <c r="X89" i="5"/>
  <c r="Y89" i="5" s="1"/>
  <c r="U89" i="5"/>
  <c r="V89" i="5" s="1"/>
  <c r="AA89" i="5" s="1"/>
  <c r="AB89" i="5" s="1"/>
  <c r="M89" i="5"/>
  <c r="I89" i="5"/>
  <c r="G89" i="5"/>
  <c r="C89" i="5"/>
  <c r="U88" i="5"/>
  <c r="V88" i="5" s="1"/>
  <c r="M88" i="5"/>
  <c r="B88" i="5"/>
  <c r="J89" i="5" s="1"/>
  <c r="V87" i="5"/>
  <c r="U87" i="5"/>
  <c r="M87" i="5"/>
  <c r="J87" i="5"/>
  <c r="B87" i="5"/>
  <c r="A87" i="5"/>
  <c r="Y86" i="5"/>
  <c r="Z86" i="5" s="1"/>
  <c r="X86" i="5"/>
  <c r="U86" i="5"/>
  <c r="V86" i="5" s="1"/>
  <c r="M86" i="5"/>
  <c r="I86" i="5"/>
  <c r="G86" i="5"/>
  <c r="C86" i="5"/>
  <c r="M85" i="5"/>
  <c r="M84" i="5"/>
  <c r="B84" i="5"/>
  <c r="A84" i="5"/>
  <c r="X83" i="5"/>
  <c r="Y83" i="5" s="1"/>
  <c r="Z83" i="5" s="1"/>
  <c r="U83" i="5"/>
  <c r="V83" i="5" s="1"/>
  <c r="M83" i="5"/>
  <c r="K83" i="5"/>
  <c r="I83" i="5"/>
  <c r="G83" i="5"/>
  <c r="C83" i="5"/>
  <c r="U82" i="5"/>
  <c r="V82" i="5" s="1"/>
  <c r="AA82" i="5" s="1"/>
  <c r="M82" i="5"/>
  <c r="K82" i="5"/>
  <c r="I82" i="5"/>
  <c r="B82" i="5"/>
  <c r="X82" i="5" s="1"/>
  <c r="Y82" i="5" s="1"/>
  <c r="Z82" i="5" s="1"/>
  <c r="X81" i="5"/>
  <c r="Y81" i="5" s="1"/>
  <c r="Z81" i="5" s="1"/>
  <c r="V81" i="5"/>
  <c r="U81" i="5"/>
  <c r="M81" i="5"/>
  <c r="J81" i="5"/>
  <c r="I81" i="5"/>
  <c r="B81" i="5"/>
  <c r="K81" i="5" s="1"/>
  <c r="A81" i="5"/>
  <c r="C81" i="5" s="1"/>
  <c r="Z80" i="5"/>
  <c r="Y80" i="5"/>
  <c r="X80" i="5"/>
  <c r="V80" i="5"/>
  <c r="AA80" i="5" s="1"/>
  <c r="AB80" i="5" s="1"/>
  <c r="U80" i="5"/>
  <c r="M80" i="5"/>
  <c r="I80" i="5"/>
  <c r="G80" i="5"/>
  <c r="C80" i="5"/>
  <c r="M79" i="5"/>
  <c r="A79" i="5"/>
  <c r="G79" i="5" s="1"/>
  <c r="V78" i="5"/>
  <c r="U78" i="5"/>
  <c r="M78" i="5"/>
  <c r="I78" i="5"/>
  <c r="G78" i="5"/>
  <c r="C78" i="5"/>
  <c r="B78" i="5"/>
  <c r="X78" i="5" s="1"/>
  <c r="Y78" i="5" s="1"/>
  <c r="Z78" i="5" s="1"/>
  <c r="A78" i="5"/>
  <c r="Y77" i="5"/>
  <c r="Z77" i="5" s="1"/>
  <c r="X77" i="5"/>
  <c r="V77" i="5"/>
  <c r="U77" i="5"/>
  <c r="M77" i="5"/>
  <c r="I77" i="5"/>
  <c r="G77" i="5"/>
  <c r="C77" i="5"/>
  <c r="M76" i="5"/>
  <c r="G76" i="5"/>
  <c r="B76" i="5"/>
  <c r="K77" i="5" s="1"/>
  <c r="A76" i="5"/>
  <c r="C76" i="5" s="1"/>
  <c r="M75" i="5"/>
  <c r="J75" i="5"/>
  <c r="C75" i="5"/>
  <c r="B75" i="5"/>
  <c r="A75" i="5"/>
  <c r="G75" i="5" s="1"/>
  <c r="Y74" i="5"/>
  <c r="Z74" i="5" s="1"/>
  <c r="X74" i="5"/>
  <c r="V74" i="5"/>
  <c r="U74" i="5"/>
  <c r="M74" i="5"/>
  <c r="K74" i="5"/>
  <c r="C74" i="5"/>
  <c r="M73" i="5"/>
  <c r="H73" i="5"/>
  <c r="B73" i="5"/>
  <c r="A73" i="5"/>
  <c r="U72" i="5"/>
  <c r="V72" i="5" s="1"/>
  <c r="M72" i="5"/>
  <c r="J72" i="5"/>
  <c r="F72" i="5"/>
  <c r="C72" i="5"/>
  <c r="B72" i="5"/>
  <c r="H72" i="5" s="1"/>
  <c r="A72" i="5"/>
  <c r="X71" i="5"/>
  <c r="Y71" i="5" s="1"/>
  <c r="Z71" i="5" s="1"/>
  <c r="U71" i="5"/>
  <c r="V71" i="5" s="1"/>
  <c r="M71" i="5"/>
  <c r="H71" i="5"/>
  <c r="F71" i="5"/>
  <c r="C71" i="5"/>
  <c r="M70" i="5"/>
  <c r="F70" i="5"/>
  <c r="C70" i="5"/>
  <c r="Z69" i="5"/>
  <c r="M69" i="5"/>
  <c r="K69" i="5"/>
  <c r="F69" i="5"/>
  <c r="C69" i="5"/>
  <c r="B69" i="5"/>
  <c r="X69" i="5" s="1"/>
  <c r="Y69" i="5" s="1"/>
  <c r="A69" i="5"/>
  <c r="A70" i="5" s="1"/>
  <c r="X68" i="5"/>
  <c r="Y68" i="5" s="1"/>
  <c r="Z68" i="5" s="1"/>
  <c r="U68" i="5"/>
  <c r="V68" i="5" s="1"/>
  <c r="M68" i="5"/>
  <c r="H68" i="5"/>
  <c r="F68" i="5"/>
  <c r="C68" i="5"/>
  <c r="M67" i="5"/>
  <c r="B67" i="5"/>
  <c r="A67" i="5"/>
  <c r="F67" i="5" s="1"/>
  <c r="X66" i="5"/>
  <c r="Y66" i="5" s="1"/>
  <c r="Z66" i="5" s="1"/>
  <c r="M66" i="5"/>
  <c r="F66" i="5"/>
  <c r="B66" i="5"/>
  <c r="U66" i="5" s="1"/>
  <c r="V66" i="5" s="1"/>
  <c r="A66" i="5"/>
  <c r="C66" i="5" s="1"/>
  <c r="Y65" i="5"/>
  <c r="Z65" i="5" s="1"/>
  <c r="X65" i="5"/>
  <c r="U65" i="5"/>
  <c r="V65" i="5" s="1"/>
  <c r="M65" i="5"/>
  <c r="H65" i="5"/>
  <c r="F65" i="5"/>
  <c r="C65" i="5"/>
  <c r="M64" i="5"/>
  <c r="F64" i="5"/>
  <c r="A64" i="5"/>
  <c r="C64" i="5" s="1"/>
  <c r="M63" i="5"/>
  <c r="H63" i="5"/>
  <c r="F63" i="5"/>
  <c r="C63" i="5"/>
  <c r="B63" i="5"/>
  <c r="A63" i="5"/>
  <c r="X62" i="5"/>
  <c r="Y62" i="5" s="1"/>
  <c r="Z62" i="5" s="1"/>
  <c r="V62" i="5"/>
  <c r="U62" i="5"/>
  <c r="M62" i="5"/>
  <c r="K62" i="5"/>
  <c r="J62" i="5"/>
  <c r="H62" i="5"/>
  <c r="F62" i="5"/>
  <c r="C62" i="5"/>
  <c r="U61" i="5"/>
  <c r="V61" i="5" s="1"/>
  <c r="M61" i="5"/>
  <c r="J61" i="5"/>
  <c r="B61" i="5"/>
  <c r="AA60" i="5"/>
  <c r="X60" i="5"/>
  <c r="Y60" i="5" s="1"/>
  <c r="Z60" i="5" s="1"/>
  <c r="U60" i="5"/>
  <c r="V60" i="5" s="1"/>
  <c r="M60" i="5"/>
  <c r="K60" i="5"/>
  <c r="J60" i="5"/>
  <c r="H60" i="5"/>
  <c r="B60" i="5"/>
  <c r="A60" i="5"/>
  <c r="Y59" i="5"/>
  <c r="Z59" i="5" s="1"/>
  <c r="X59" i="5"/>
  <c r="V59" i="5"/>
  <c r="AA59" i="5" s="1"/>
  <c r="AB59" i="5" s="1"/>
  <c r="U59" i="5"/>
  <c r="M59" i="5"/>
  <c r="H59" i="5"/>
  <c r="F59" i="5"/>
  <c r="C59" i="5"/>
  <c r="Z58" i="5"/>
  <c r="X58" i="5"/>
  <c r="Y58" i="5" s="1"/>
  <c r="M58" i="5"/>
  <c r="B58" i="5"/>
  <c r="X57" i="5"/>
  <c r="Y57" i="5" s="1"/>
  <c r="Z57" i="5" s="1"/>
  <c r="V57" i="5"/>
  <c r="U57" i="5"/>
  <c r="M57" i="5"/>
  <c r="K57" i="5"/>
  <c r="J57" i="5"/>
  <c r="H57" i="5"/>
  <c r="C57" i="5"/>
  <c r="B57" i="5"/>
  <c r="A57" i="5"/>
  <c r="AB56" i="5"/>
  <c r="X56" i="5"/>
  <c r="Y56" i="5" s="1"/>
  <c r="Z56" i="5" s="1"/>
  <c r="V56" i="5"/>
  <c r="AA56" i="5" s="1"/>
  <c r="U56" i="5"/>
  <c r="M56" i="5"/>
  <c r="H56" i="5"/>
  <c r="F56" i="5"/>
  <c r="C56" i="5"/>
  <c r="M55" i="5"/>
  <c r="H55" i="5"/>
  <c r="B55" i="5"/>
  <c r="A55" i="5"/>
  <c r="U54" i="5"/>
  <c r="V54" i="5" s="1"/>
  <c r="M54" i="5"/>
  <c r="J54" i="5"/>
  <c r="F54" i="5"/>
  <c r="C54" i="5"/>
  <c r="B54" i="5"/>
  <c r="H54" i="5" s="1"/>
  <c r="A54" i="5"/>
  <c r="X53" i="5"/>
  <c r="Y53" i="5" s="1"/>
  <c r="Z53" i="5" s="1"/>
  <c r="U53" i="5"/>
  <c r="V53" i="5" s="1"/>
  <c r="AA53" i="5" s="1"/>
  <c r="AB53" i="5" s="1"/>
  <c r="M53" i="5"/>
  <c r="H53" i="5"/>
  <c r="F53" i="5"/>
  <c r="C53" i="5"/>
  <c r="M52" i="5"/>
  <c r="F52" i="5"/>
  <c r="C52" i="5"/>
  <c r="Z51" i="5"/>
  <c r="M51" i="5"/>
  <c r="K51" i="5"/>
  <c r="F51" i="5"/>
  <c r="C51" i="5"/>
  <c r="B51" i="5"/>
  <c r="X51" i="5" s="1"/>
  <c r="Y51" i="5" s="1"/>
  <c r="A51" i="5"/>
  <c r="A52" i="5" s="1"/>
  <c r="X50" i="5"/>
  <c r="Y50" i="5" s="1"/>
  <c r="Z50" i="5" s="1"/>
  <c r="U50" i="5"/>
  <c r="V50" i="5" s="1"/>
  <c r="AA50" i="5" s="1"/>
  <c r="AB50" i="5" s="1"/>
  <c r="M50" i="5"/>
  <c r="H50" i="5"/>
  <c r="F50" i="5"/>
  <c r="C50" i="5"/>
  <c r="M49" i="5"/>
  <c r="B49" i="5"/>
  <c r="A49" i="5"/>
  <c r="F49" i="5" s="1"/>
  <c r="X48" i="5"/>
  <c r="Y48" i="5" s="1"/>
  <c r="Z48" i="5" s="1"/>
  <c r="V48" i="5"/>
  <c r="M48" i="5"/>
  <c r="F48" i="5"/>
  <c r="B48" i="5"/>
  <c r="U48" i="5" s="1"/>
  <c r="A48" i="5"/>
  <c r="C48" i="5" s="1"/>
  <c r="Y47" i="5"/>
  <c r="Z47" i="5" s="1"/>
  <c r="X47" i="5"/>
  <c r="U47" i="5"/>
  <c r="V47" i="5" s="1"/>
  <c r="M47" i="5"/>
  <c r="H47" i="5"/>
  <c r="F47" i="5"/>
  <c r="C47" i="5"/>
  <c r="M46" i="5"/>
  <c r="F46" i="5"/>
  <c r="A46" i="5"/>
  <c r="C46" i="5" s="1"/>
  <c r="M45" i="5"/>
  <c r="H45" i="5"/>
  <c r="F45" i="5"/>
  <c r="C45" i="5"/>
  <c r="B45" i="5"/>
  <c r="A45" i="5"/>
  <c r="X44" i="5"/>
  <c r="Y44" i="5" s="1"/>
  <c r="Z44" i="5" s="1"/>
  <c r="V44" i="5"/>
  <c r="AA44" i="5" s="1"/>
  <c r="AB44" i="5" s="1"/>
  <c r="U44" i="5"/>
  <c r="M44" i="5"/>
  <c r="K44" i="5"/>
  <c r="J44" i="5"/>
  <c r="H44" i="5"/>
  <c r="F44" i="5"/>
  <c r="C44" i="5"/>
  <c r="U43" i="5"/>
  <c r="V43" i="5" s="1"/>
  <c r="M43" i="5"/>
  <c r="J43" i="5"/>
  <c r="B43" i="5"/>
  <c r="AA42" i="5"/>
  <c r="X42" i="5"/>
  <c r="Y42" i="5" s="1"/>
  <c r="Z42" i="5" s="1"/>
  <c r="U42" i="5"/>
  <c r="V42" i="5" s="1"/>
  <c r="M42" i="5"/>
  <c r="K42" i="5"/>
  <c r="J42" i="5"/>
  <c r="H42" i="5"/>
  <c r="B42" i="5"/>
  <c r="A42" i="5"/>
  <c r="Y41" i="5"/>
  <c r="Z41" i="5" s="1"/>
  <c r="X41" i="5"/>
  <c r="V41" i="5"/>
  <c r="U41" i="5"/>
  <c r="M41" i="5"/>
  <c r="H41" i="5"/>
  <c r="F41" i="5"/>
  <c r="C41" i="5"/>
  <c r="Z40" i="5"/>
  <c r="X40" i="5"/>
  <c r="Y40" i="5" s="1"/>
  <c r="M40" i="5"/>
  <c r="B40" i="5"/>
  <c r="X39" i="5"/>
  <c r="Y39" i="5" s="1"/>
  <c r="Z39" i="5" s="1"/>
  <c r="V39" i="5"/>
  <c r="U39" i="5"/>
  <c r="M39" i="5"/>
  <c r="K39" i="5"/>
  <c r="J39" i="5"/>
  <c r="H39" i="5"/>
  <c r="C39" i="5"/>
  <c r="B39" i="5"/>
  <c r="A39" i="5"/>
  <c r="X38" i="5"/>
  <c r="Y38" i="5" s="1"/>
  <c r="Z38" i="5" s="1"/>
  <c r="V38" i="5"/>
  <c r="AA38" i="5" s="1"/>
  <c r="AB38" i="5" s="1"/>
  <c r="U38" i="5"/>
  <c r="M38" i="5"/>
  <c r="H38" i="5"/>
  <c r="F38" i="5"/>
  <c r="C38" i="5"/>
  <c r="M37" i="5"/>
  <c r="H37" i="5"/>
  <c r="B37" i="5"/>
  <c r="A37" i="5"/>
  <c r="U36" i="5"/>
  <c r="V36" i="5" s="1"/>
  <c r="M36" i="5"/>
  <c r="J36" i="5"/>
  <c r="F36" i="5"/>
  <c r="C36" i="5"/>
  <c r="B36" i="5"/>
  <c r="H36" i="5" s="1"/>
  <c r="A36" i="5"/>
  <c r="X35" i="5"/>
  <c r="Y35" i="5" s="1"/>
  <c r="Z35" i="5" s="1"/>
  <c r="U35" i="5"/>
  <c r="V35" i="5" s="1"/>
  <c r="M35" i="5"/>
  <c r="H35" i="5"/>
  <c r="F35" i="5"/>
  <c r="C35" i="5"/>
  <c r="M34" i="5"/>
  <c r="F34" i="5"/>
  <c r="C34" i="5"/>
  <c r="M33" i="5"/>
  <c r="K33" i="5"/>
  <c r="F33" i="5"/>
  <c r="C33" i="5"/>
  <c r="B33" i="5"/>
  <c r="X33" i="5" s="1"/>
  <c r="Y33" i="5" s="1"/>
  <c r="Z33" i="5" s="1"/>
  <c r="A33" i="5"/>
  <c r="A34" i="5" s="1"/>
  <c r="X32" i="5"/>
  <c r="Y32" i="5" s="1"/>
  <c r="Z32" i="5" s="1"/>
  <c r="U32" i="5"/>
  <c r="V32" i="5" s="1"/>
  <c r="M32" i="5"/>
  <c r="H32" i="5"/>
  <c r="F32" i="5"/>
  <c r="C32" i="5"/>
  <c r="M31" i="5"/>
  <c r="B31" i="5"/>
  <c r="U31" i="5" s="1"/>
  <c r="V31" i="5" s="1"/>
  <c r="A31" i="5"/>
  <c r="F31" i="5" s="1"/>
  <c r="X30" i="5"/>
  <c r="Y30" i="5" s="1"/>
  <c r="Z30" i="5" s="1"/>
  <c r="V30" i="5"/>
  <c r="M30" i="5"/>
  <c r="F30" i="5"/>
  <c r="B30" i="5"/>
  <c r="U30" i="5" s="1"/>
  <c r="A30" i="5"/>
  <c r="C30" i="5" s="1"/>
  <c r="Y29" i="5"/>
  <c r="Z29" i="5" s="1"/>
  <c r="X29" i="5"/>
  <c r="U29" i="5"/>
  <c r="V29" i="5" s="1"/>
  <c r="M29" i="5"/>
  <c r="H29" i="5"/>
  <c r="F29" i="5"/>
  <c r="C29" i="5"/>
  <c r="M28" i="5"/>
  <c r="A28" i="5"/>
  <c r="C28" i="5" s="1"/>
  <c r="M27" i="5"/>
  <c r="H27" i="5"/>
  <c r="F27" i="5"/>
  <c r="C27" i="5"/>
  <c r="B27" i="5"/>
  <c r="A27" i="5"/>
  <c r="X26" i="5"/>
  <c r="Y26" i="5" s="1"/>
  <c r="Z26" i="5" s="1"/>
  <c r="V26" i="5"/>
  <c r="AA26" i="5" s="1"/>
  <c r="AB26" i="5" s="1"/>
  <c r="U26" i="5"/>
  <c r="M26" i="5"/>
  <c r="K26" i="5"/>
  <c r="J26" i="5"/>
  <c r="H26" i="5"/>
  <c r="F26" i="5"/>
  <c r="C26" i="5"/>
  <c r="U25" i="5"/>
  <c r="V25" i="5" s="1"/>
  <c r="M25" i="5"/>
  <c r="J25" i="5"/>
  <c r="B25" i="5"/>
  <c r="X24" i="5"/>
  <c r="Y24" i="5" s="1"/>
  <c r="Z24" i="5" s="1"/>
  <c r="AA24" i="5" s="1"/>
  <c r="U24" i="5"/>
  <c r="V24" i="5" s="1"/>
  <c r="M24" i="5"/>
  <c r="K24" i="5"/>
  <c r="J24" i="5"/>
  <c r="H24" i="5"/>
  <c r="B24" i="5"/>
  <c r="A24" i="5"/>
  <c r="Y23" i="5"/>
  <c r="Z23" i="5" s="1"/>
  <c r="X23" i="5"/>
  <c r="U23" i="5"/>
  <c r="V23" i="5" s="1"/>
  <c r="AA23" i="5" s="1"/>
  <c r="AB23" i="5" s="1"/>
  <c r="M23" i="5"/>
  <c r="H23" i="5"/>
  <c r="F23" i="5"/>
  <c r="C23" i="5"/>
  <c r="M22" i="5"/>
  <c r="F22" i="5"/>
  <c r="A22" i="5"/>
  <c r="C22" i="5" s="1"/>
  <c r="M21" i="5"/>
  <c r="F21" i="5"/>
  <c r="C21" i="5"/>
  <c r="B21" i="5"/>
  <c r="A21" i="5"/>
  <c r="X20" i="5"/>
  <c r="Y20" i="5" s="1"/>
  <c r="Z20" i="5" s="1"/>
  <c r="V20" i="5"/>
  <c r="U20" i="5"/>
  <c r="M20" i="5"/>
  <c r="K20" i="5"/>
  <c r="H20" i="5"/>
  <c r="F20" i="5"/>
  <c r="C20" i="5"/>
  <c r="X19" i="5"/>
  <c r="Y19" i="5" s="1"/>
  <c r="Z19" i="5" s="1"/>
  <c r="M19" i="5"/>
  <c r="K19" i="5"/>
  <c r="B19" i="5"/>
  <c r="Y18" i="5"/>
  <c r="Z18" i="5" s="1"/>
  <c r="X18" i="5"/>
  <c r="M18" i="5"/>
  <c r="K18" i="5"/>
  <c r="H18" i="5"/>
  <c r="B18" i="5"/>
  <c r="A18" i="5"/>
  <c r="C18" i="5" s="1"/>
  <c r="X17" i="5"/>
  <c r="Y17" i="5" s="1"/>
  <c r="Z17" i="5" s="1"/>
  <c r="V17" i="5"/>
  <c r="U17" i="5"/>
  <c r="Q17" i="5"/>
  <c r="R21" i="5" s="1"/>
  <c r="S21" i="5" s="1"/>
  <c r="Q21" i="5" s="1"/>
  <c r="M17" i="5"/>
  <c r="H17" i="5"/>
  <c r="F17" i="5"/>
  <c r="C17" i="5"/>
  <c r="U16" i="5"/>
  <c r="V16" i="5" s="1"/>
  <c r="Q16" i="5"/>
  <c r="R16" i="5" s="1"/>
  <c r="M16" i="5"/>
  <c r="V15" i="5"/>
  <c r="U15" i="5"/>
  <c r="R15" i="5"/>
  <c r="Q15" i="5"/>
  <c r="M15" i="5"/>
  <c r="K15" i="5"/>
  <c r="J15" i="5"/>
  <c r="H15" i="5"/>
  <c r="C15" i="5"/>
  <c r="B15" i="5"/>
  <c r="B16" i="5" s="1"/>
  <c r="K17" i="5" s="1"/>
  <c r="A15" i="5"/>
  <c r="F15" i="5" s="1"/>
  <c r="X14" i="5"/>
  <c r="Y14" i="5" s="1"/>
  <c r="Z14" i="5" s="1"/>
  <c r="V14" i="5"/>
  <c r="U14" i="5"/>
  <c r="M14" i="5"/>
  <c r="K14" i="5"/>
  <c r="H14" i="5"/>
  <c r="F14" i="5"/>
  <c r="C14" i="5"/>
  <c r="X13" i="5"/>
  <c r="Y13" i="5" s="1"/>
  <c r="Z13" i="5" s="1"/>
  <c r="U13" i="5"/>
  <c r="V13" i="5" s="1"/>
  <c r="R13" i="5"/>
  <c r="M13" i="5"/>
  <c r="J13" i="5"/>
  <c r="H13" i="5"/>
  <c r="B13" i="5"/>
  <c r="K13" i="5" s="1"/>
  <c r="Z12" i="5"/>
  <c r="Y12" i="5"/>
  <c r="X12" i="5"/>
  <c r="U12" i="5"/>
  <c r="V12" i="5" s="1"/>
  <c r="Q12" i="5"/>
  <c r="M12" i="5"/>
  <c r="K12" i="5"/>
  <c r="J12" i="5"/>
  <c r="B12" i="5"/>
  <c r="A12" i="5"/>
  <c r="F12" i="5" s="1"/>
  <c r="Y11" i="5"/>
  <c r="Z11" i="5" s="1"/>
  <c r="X11" i="5"/>
  <c r="U11" i="5"/>
  <c r="V11" i="5" s="1"/>
  <c r="AA11" i="5" s="1"/>
  <c r="AB11" i="5" s="1"/>
  <c r="Q11" i="5"/>
  <c r="M11" i="5"/>
  <c r="H11" i="5"/>
  <c r="F11" i="5"/>
  <c r="C11" i="5"/>
  <c r="M10" i="5"/>
  <c r="H10" i="5"/>
  <c r="B10" i="5"/>
  <c r="K11" i="5" s="1"/>
  <c r="L15" i="5" s="1"/>
  <c r="Z9" i="5"/>
  <c r="AA9" i="5" s="1"/>
  <c r="Y9" i="5"/>
  <c r="X9" i="5"/>
  <c r="U9" i="5"/>
  <c r="V9" i="5" s="1"/>
  <c r="M9" i="5"/>
  <c r="K9" i="5"/>
  <c r="J9" i="5"/>
  <c r="H9" i="5"/>
  <c r="C9" i="5"/>
  <c r="B9" i="5"/>
  <c r="A9" i="5"/>
  <c r="X8" i="5"/>
  <c r="Y8" i="5" s="1"/>
  <c r="Z8" i="5" s="1"/>
  <c r="V8" i="5"/>
  <c r="U8" i="5"/>
  <c r="M8" i="5"/>
  <c r="H8" i="5"/>
  <c r="F8" i="5"/>
  <c r="C8" i="5"/>
  <c r="M7" i="5"/>
  <c r="C7" i="5"/>
  <c r="B7" i="5"/>
  <c r="A7" i="5"/>
  <c r="F7" i="5" s="1"/>
  <c r="U6" i="5"/>
  <c r="V6" i="5" s="1"/>
  <c r="M6" i="5"/>
  <c r="K6" i="5"/>
  <c r="H6" i="5"/>
  <c r="F6" i="5"/>
  <c r="B6" i="5"/>
  <c r="A6" i="5"/>
  <c r="Y5" i="5"/>
  <c r="Z5" i="5" s="1"/>
  <c r="X5" i="5"/>
  <c r="U5" i="5"/>
  <c r="V5" i="5" s="1"/>
  <c r="AA5" i="5" s="1"/>
  <c r="AB5" i="5" s="1"/>
  <c r="M5" i="5"/>
  <c r="H5" i="5"/>
  <c r="F5" i="5"/>
  <c r="M4" i="5"/>
  <c r="B4" i="5"/>
  <c r="X3" i="5"/>
  <c r="Y3" i="5" s="1"/>
  <c r="Z3" i="5" s="1"/>
  <c r="M3" i="5"/>
  <c r="K3" i="5"/>
  <c r="H3" i="5"/>
  <c r="B3" i="5"/>
  <c r="A3" i="5"/>
  <c r="AB2" i="5"/>
  <c r="Y2" i="5"/>
  <c r="Z2" i="5" s="1"/>
  <c r="X2" i="5"/>
  <c r="V2" i="5"/>
  <c r="AA2" i="5" s="1"/>
  <c r="U2" i="5"/>
  <c r="M2" i="5"/>
  <c r="H2" i="5"/>
  <c r="F2" i="5"/>
  <c r="Y122" i="4"/>
  <c r="Z122" i="4" s="1"/>
  <c r="X122" i="4"/>
  <c r="V122" i="4"/>
  <c r="AA122" i="4" s="1"/>
  <c r="AB122" i="4" s="1"/>
  <c r="U122" i="4"/>
  <c r="M122" i="4"/>
  <c r="L122" i="4"/>
  <c r="K122" i="4"/>
  <c r="J122" i="4"/>
  <c r="I122" i="4"/>
  <c r="G122" i="4"/>
  <c r="Y121" i="4"/>
  <c r="Z121" i="4" s="1"/>
  <c r="X121" i="4"/>
  <c r="V121" i="4"/>
  <c r="U121" i="4"/>
  <c r="M121" i="4"/>
  <c r="K121" i="4"/>
  <c r="J121" i="4"/>
  <c r="I121" i="4"/>
  <c r="G121" i="4"/>
  <c r="Z120" i="4"/>
  <c r="Y120" i="4"/>
  <c r="X120" i="4"/>
  <c r="U120" i="4"/>
  <c r="V120" i="4" s="1"/>
  <c r="M120" i="4"/>
  <c r="L120" i="4"/>
  <c r="K120" i="4"/>
  <c r="L121" i="4" s="1"/>
  <c r="J120" i="4"/>
  <c r="I120" i="4"/>
  <c r="G120" i="4"/>
  <c r="Y119" i="4"/>
  <c r="Z119" i="4" s="1"/>
  <c r="X119" i="4"/>
  <c r="V119" i="4"/>
  <c r="U119" i="4"/>
  <c r="M119" i="4"/>
  <c r="L119" i="4"/>
  <c r="K119" i="4"/>
  <c r="J119" i="4"/>
  <c r="I119" i="4"/>
  <c r="G119" i="4"/>
  <c r="AA118" i="4"/>
  <c r="AB118" i="4" s="1"/>
  <c r="Z118" i="4"/>
  <c r="X118" i="4"/>
  <c r="Y118" i="4" s="1"/>
  <c r="V118" i="4"/>
  <c r="U118" i="4"/>
  <c r="M118" i="4"/>
  <c r="L118" i="4"/>
  <c r="K118" i="4"/>
  <c r="J118" i="4"/>
  <c r="I118" i="4"/>
  <c r="G118" i="4"/>
  <c r="Y117" i="4"/>
  <c r="Z117" i="4" s="1"/>
  <c r="AA117" i="4" s="1"/>
  <c r="AB117" i="4" s="1"/>
  <c r="X117" i="4"/>
  <c r="V117" i="4"/>
  <c r="U117" i="4"/>
  <c r="M117" i="4"/>
  <c r="K117" i="4"/>
  <c r="J117" i="4"/>
  <c r="I117" i="4"/>
  <c r="G117" i="4"/>
  <c r="Z116" i="4"/>
  <c r="Y116" i="4"/>
  <c r="X116" i="4"/>
  <c r="V116" i="4"/>
  <c r="U116" i="4"/>
  <c r="M116" i="4"/>
  <c r="K116" i="4"/>
  <c r="J116" i="4"/>
  <c r="I116" i="4"/>
  <c r="G116" i="4"/>
  <c r="X115" i="4"/>
  <c r="Y115" i="4" s="1"/>
  <c r="Z115" i="4" s="1"/>
  <c r="AA115" i="4" s="1"/>
  <c r="AB115" i="4" s="1"/>
  <c r="U115" i="4"/>
  <c r="V115" i="4" s="1"/>
  <c r="M115" i="4"/>
  <c r="K115" i="4"/>
  <c r="L115" i="4" s="1"/>
  <c r="J115" i="4"/>
  <c r="I115" i="4"/>
  <c r="G115" i="4"/>
  <c r="Z114" i="4"/>
  <c r="Y114" i="4"/>
  <c r="X114" i="4"/>
  <c r="V114" i="4"/>
  <c r="U114" i="4"/>
  <c r="M114" i="4"/>
  <c r="L114" i="4"/>
  <c r="K114" i="4"/>
  <c r="J114" i="4"/>
  <c r="I114" i="4"/>
  <c r="G114" i="4"/>
  <c r="Z113" i="4"/>
  <c r="AA113" i="4" s="1"/>
  <c r="AB113" i="4" s="1"/>
  <c r="X113" i="4"/>
  <c r="Y113" i="4" s="1"/>
  <c r="U113" i="4"/>
  <c r="V113" i="4" s="1"/>
  <c r="M113" i="4"/>
  <c r="L113" i="4"/>
  <c r="K113" i="4"/>
  <c r="J113" i="4"/>
  <c r="I113" i="4"/>
  <c r="G113" i="4"/>
  <c r="Z112" i="4"/>
  <c r="Y112" i="4"/>
  <c r="X112" i="4"/>
  <c r="U112" i="4"/>
  <c r="V112" i="4" s="1"/>
  <c r="AA112" i="4" s="1"/>
  <c r="AB112" i="4" s="1"/>
  <c r="M112" i="4"/>
  <c r="K112" i="4"/>
  <c r="J112" i="4"/>
  <c r="I112" i="4"/>
  <c r="G112" i="4"/>
  <c r="X111" i="4"/>
  <c r="Y111" i="4" s="1"/>
  <c r="Z111" i="4" s="1"/>
  <c r="AA111" i="4" s="1"/>
  <c r="AB111" i="4" s="1"/>
  <c r="U111" i="4"/>
  <c r="V111" i="4" s="1"/>
  <c r="M111" i="4"/>
  <c r="K111" i="4"/>
  <c r="J111" i="4"/>
  <c r="I111" i="4"/>
  <c r="G111" i="4"/>
  <c r="Y110" i="4"/>
  <c r="Z110" i="4" s="1"/>
  <c r="AA110" i="4" s="1"/>
  <c r="AB110" i="4" s="1"/>
  <c r="X110" i="4"/>
  <c r="V110" i="4"/>
  <c r="U110" i="4"/>
  <c r="M110" i="4"/>
  <c r="K110" i="4"/>
  <c r="J110" i="4"/>
  <c r="I110" i="4"/>
  <c r="G110" i="4"/>
  <c r="Z109" i="4"/>
  <c r="Y109" i="4"/>
  <c r="X109" i="4"/>
  <c r="V109" i="4"/>
  <c r="U109" i="4"/>
  <c r="M109" i="4"/>
  <c r="L109" i="4"/>
  <c r="K109" i="4"/>
  <c r="J109" i="4"/>
  <c r="I109" i="4"/>
  <c r="G109" i="4"/>
  <c r="Y108" i="4"/>
  <c r="Z108" i="4" s="1"/>
  <c r="X108" i="4"/>
  <c r="U108" i="4"/>
  <c r="V108" i="4" s="1"/>
  <c r="M108" i="4"/>
  <c r="K108" i="4"/>
  <c r="L112" i="4" s="1"/>
  <c r="J108" i="4"/>
  <c r="I108" i="4"/>
  <c r="G108" i="4"/>
  <c r="Z107" i="4"/>
  <c r="Y107" i="4"/>
  <c r="X107" i="4"/>
  <c r="V107" i="4"/>
  <c r="U107" i="4"/>
  <c r="M107" i="4"/>
  <c r="K107" i="4"/>
  <c r="J107" i="4"/>
  <c r="I107" i="4"/>
  <c r="G107" i="4"/>
  <c r="AA106" i="4"/>
  <c r="AB106" i="4" s="1"/>
  <c r="Z106" i="4"/>
  <c r="X106" i="4"/>
  <c r="Y106" i="4" s="1"/>
  <c r="V106" i="4"/>
  <c r="U106" i="4"/>
  <c r="M106" i="4"/>
  <c r="K106" i="4"/>
  <c r="J106" i="4"/>
  <c r="I106" i="4"/>
  <c r="G106" i="4"/>
  <c r="Y105" i="4"/>
  <c r="Z105" i="4" s="1"/>
  <c r="AA105" i="4" s="1"/>
  <c r="AB105" i="4" s="1"/>
  <c r="X105" i="4"/>
  <c r="V105" i="4"/>
  <c r="U105" i="4"/>
  <c r="M105" i="4"/>
  <c r="L105" i="4"/>
  <c r="K105" i="4"/>
  <c r="J105" i="4"/>
  <c r="I105" i="4"/>
  <c r="G105" i="4"/>
  <c r="Y104" i="4"/>
  <c r="Z104" i="4" s="1"/>
  <c r="X104" i="4"/>
  <c r="V104" i="4"/>
  <c r="U104" i="4"/>
  <c r="M104" i="4"/>
  <c r="K104" i="4"/>
  <c r="L108" i="4" s="1"/>
  <c r="J104" i="4"/>
  <c r="I104" i="4"/>
  <c r="G104" i="4"/>
  <c r="Y103" i="4"/>
  <c r="Z103" i="4" s="1"/>
  <c r="X103" i="4"/>
  <c r="U103" i="4"/>
  <c r="V103" i="4" s="1"/>
  <c r="AA103" i="4" s="1"/>
  <c r="AB103" i="4" s="1"/>
  <c r="M103" i="4"/>
  <c r="L103" i="4"/>
  <c r="K103" i="4"/>
  <c r="L106" i="4" s="1"/>
  <c r="J103" i="4"/>
  <c r="I103" i="4"/>
  <c r="G103" i="4"/>
  <c r="Z102" i="4"/>
  <c r="Y102" i="4"/>
  <c r="X102" i="4"/>
  <c r="V102" i="4"/>
  <c r="U102" i="4"/>
  <c r="M102" i="4"/>
  <c r="L102" i="4"/>
  <c r="K102" i="4"/>
  <c r="J102" i="4"/>
  <c r="I102" i="4"/>
  <c r="G102" i="4"/>
  <c r="Z101" i="4"/>
  <c r="AA101" i="4" s="1"/>
  <c r="AB101" i="4" s="1"/>
  <c r="X101" i="4"/>
  <c r="Y101" i="4" s="1"/>
  <c r="U101" i="4"/>
  <c r="V101" i="4" s="1"/>
  <c r="M101" i="4"/>
  <c r="L101" i="4"/>
  <c r="K101" i="4"/>
  <c r="J101" i="4"/>
  <c r="I101" i="4"/>
  <c r="G101" i="4"/>
  <c r="Z100" i="4"/>
  <c r="AA100" i="4" s="1"/>
  <c r="AB100" i="4" s="1"/>
  <c r="Y100" i="4"/>
  <c r="X100" i="4"/>
  <c r="U100" i="4"/>
  <c r="V100" i="4" s="1"/>
  <c r="M100" i="4"/>
  <c r="K100" i="4"/>
  <c r="J100" i="4"/>
  <c r="I100" i="4"/>
  <c r="G100" i="4"/>
  <c r="X99" i="4"/>
  <c r="Y99" i="4" s="1"/>
  <c r="Z99" i="4" s="1"/>
  <c r="U99" i="4"/>
  <c r="V99" i="4" s="1"/>
  <c r="AA99" i="4" s="1"/>
  <c r="AB99" i="4" s="1"/>
  <c r="M99" i="4"/>
  <c r="K99" i="4"/>
  <c r="J99" i="4"/>
  <c r="I99" i="4"/>
  <c r="G99" i="4"/>
  <c r="Y98" i="4"/>
  <c r="Z98" i="4" s="1"/>
  <c r="AA98" i="4" s="1"/>
  <c r="AB98" i="4" s="1"/>
  <c r="X98" i="4"/>
  <c r="V98" i="4"/>
  <c r="U98" i="4"/>
  <c r="M98" i="4"/>
  <c r="L98" i="4"/>
  <c r="K98" i="4"/>
  <c r="J98" i="4"/>
  <c r="I98" i="4"/>
  <c r="G98" i="4"/>
  <c r="Y97" i="4"/>
  <c r="Z97" i="4" s="1"/>
  <c r="X97" i="4"/>
  <c r="V97" i="4"/>
  <c r="U97" i="4"/>
  <c r="M97" i="4"/>
  <c r="K97" i="4"/>
  <c r="J97" i="4"/>
  <c r="I97" i="4"/>
  <c r="G97" i="4"/>
  <c r="Z96" i="4"/>
  <c r="Y96" i="4"/>
  <c r="X96" i="4"/>
  <c r="U96" i="4"/>
  <c r="V96" i="4" s="1"/>
  <c r="AA96" i="4" s="1"/>
  <c r="AB96" i="4" s="1"/>
  <c r="M96" i="4"/>
  <c r="K96" i="4"/>
  <c r="L100" i="4" s="1"/>
  <c r="J96" i="4"/>
  <c r="I96" i="4"/>
  <c r="G96" i="4"/>
  <c r="Y95" i="4"/>
  <c r="Z95" i="4" s="1"/>
  <c r="X95" i="4"/>
  <c r="V95" i="4"/>
  <c r="U95" i="4"/>
  <c r="M95" i="4"/>
  <c r="K95" i="4"/>
  <c r="J95" i="4"/>
  <c r="I95" i="4"/>
  <c r="G95" i="4"/>
  <c r="AA94" i="4"/>
  <c r="AB94" i="4" s="1"/>
  <c r="Z94" i="4"/>
  <c r="X94" i="4"/>
  <c r="Y94" i="4" s="1"/>
  <c r="V94" i="4"/>
  <c r="U94" i="4"/>
  <c r="M94" i="4"/>
  <c r="K94" i="4"/>
  <c r="J94" i="4"/>
  <c r="I94" i="4"/>
  <c r="G94" i="4"/>
  <c r="Y93" i="4"/>
  <c r="Z93" i="4" s="1"/>
  <c r="X93" i="4"/>
  <c r="V93" i="4"/>
  <c r="AA93" i="4" s="1"/>
  <c r="AB93" i="4" s="1"/>
  <c r="U93" i="4"/>
  <c r="M93" i="4"/>
  <c r="L93" i="4"/>
  <c r="K93" i="4"/>
  <c r="J93" i="4"/>
  <c r="I93" i="4"/>
  <c r="G93" i="4"/>
  <c r="Z92" i="4"/>
  <c r="Y92" i="4"/>
  <c r="X92" i="4"/>
  <c r="V92" i="4"/>
  <c r="U92" i="4"/>
  <c r="M92" i="4"/>
  <c r="K92" i="4"/>
  <c r="L94" i="4" s="1"/>
  <c r="J92" i="4"/>
  <c r="I92" i="4"/>
  <c r="G92" i="4"/>
  <c r="X91" i="4"/>
  <c r="Y91" i="4" s="1"/>
  <c r="Z91" i="4" s="1"/>
  <c r="AA91" i="4" s="1"/>
  <c r="AB91" i="4" s="1"/>
  <c r="U91" i="4"/>
  <c r="V91" i="4" s="1"/>
  <c r="M91" i="4"/>
  <c r="K91" i="4"/>
  <c r="L95" i="4" s="1"/>
  <c r="J91" i="4"/>
  <c r="I91" i="4"/>
  <c r="G91" i="4"/>
  <c r="Y90" i="4"/>
  <c r="Z90" i="4" s="1"/>
  <c r="X90" i="4"/>
  <c r="V90" i="4"/>
  <c r="U90" i="4"/>
  <c r="M90" i="4"/>
  <c r="L90" i="4"/>
  <c r="K90" i="4"/>
  <c r="J90" i="4"/>
  <c r="I90" i="4"/>
  <c r="G90" i="4"/>
  <c r="X89" i="4"/>
  <c r="Y89" i="4" s="1"/>
  <c r="Z89" i="4" s="1"/>
  <c r="AA89" i="4" s="1"/>
  <c r="AB89" i="4" s="1"/>
  <c r="U89" i="4"/>
  <c r="V89" i="4" s="1"/>
  <c r="M89" i="4"/>
  <c r="L89" i="4"/>
  <c r="K89" i="4"/>
  <c r="J89" i="4"/>
  <c r="I89" i="4"/>
  <c r="G89" i="4"/>
  <c r="Z88" i="4"/>
  <c r="AA88" i="4" s="1"/>
  <c r="AB88" i="4" s="1"/>
  <c r="Y88" i="4"/>
  <c r="X88" i="4"/>
  <c r="U88" i="4"/>
  <c r="V88" i="4" s="1"/>
  <c r="M88" i="4"/>
  <c r="K88" i="4"/>
  <c r="J88" i="4"/>
  <c r="I88" i="4"/>
  <c r="G88" i="4"/>
  <c r="X87" i="4"/>
  <c r="Y87" i="4" s="1"/>
  <c r="Z87" i="4" s="1"/>
  <c r="U87" i="4"/>
  <c r="V87" i="4" s="1"/>
  <c r="AA87" i="4" s="1"/>
  <c r="AB87" i="4" s="1"/>
  <c r="M87" i="4"/>
  <c r="K87" i="4"/>
  <c r="J87" i="4"/>
  <c r="I87" i="4"/>
  <c r="G87" i="4"/>
  <c r="Y86" i="4"/>
  <c r="Z86" i="4" s="1"/>
  <c r="X86" i="4"/>
  <c r="V86" i="4"/>
  <c r="AA86" i="4" s="1"/>
  <c r="AB86" i="4" s="1"/>
  <c r="U86" i="4"/>
  <c r="M86" i="4"/>
  <c r="L86" i="4"/>
  <c r="K86" i="4"/>
  <c r="J86" i="4"/>
  <c r="I86" i="4"/>
  <c r="G86" i="4"/>
  <c r="Z85" i="4"/>
  <c r="Y85" i="4"/>
  <c r="X85" i="4"/>
  <c r="V85" i="4"/>
  <c r="U85" i="4"/>
  <c r="M85" i="4"/>
  <c r="L85" i="4"/>
  <c r="K85" i="4"/>
  <c r="J85" i="4"/>
  <c r="I85" i="4"/>
  <c r="G85" i="4"/>
  <c r="Y84" i="4"/>
  <c r="Z84" i="4" s="1"/>
  <c r="X84" i="4"/>
  <c r="U84" i="4"/>
  <c r="V84" i="4" s="1"/>
  <c r="M84" i="4"/>
  <c r="L84" i="4"/>
  <c r="K84" i="4"/>
  <c r="L88" i="4" s="1"/>
  <c r="J84" i="4"/>
  <c r="I84" i="4"/>
  <c r="G84" i="4"/>
  <c r="Z83" i="4"/>
  <c r="Y83" i="4"/>
  <c r="X83" i="4"/>
  <c r="V83" i="4"/>
  <c r="U83" i="4"/>
  <c r="M83" i="4"/>
  <c r="L83" i="4"/>
  <c r="K83" i="4"/>
  <c r="J83" i="4"/>
  <c r="I83" i="4"/>
  <c r="G83" i="4"/>
  <c r="Z82" i="4"/>
  <c r="X82" i="4"/>
  <c r="Y82" i="4" s="1"/>
  <c r="V82" i="4"/>
  <c r="AA82" i="4" s="1"/>
  <c r="AB82" i="4" s="1"/>
  <c r="U82" i="4"/>
  <c r="M82" i="4"/>
  <c r="K82" i="4"/>
  <c r="J82" i="4"/>
  <c r="I82" i="4"/>
  <c r="G82" i="4"/>
  <c r="AA81" i="4"/>
  <c r="AB81" i="4" s="1"/>
  <c r="Y81" i="4"/>
  <c r="Z81" i="4" s="1"/>
  <c r="X81" i="4"/>
  <c r="V81" i="4"/>
  <c r="U81" i="4"/>
  <c r="M81" i="4"/>
  <c r="K81" i="4"/>
  <c r="J81" i="4"/>
  <c r="I81" i="4"/>
  <c r="G81" i="4"/>
  <c r="Z80" i="4"/>
  <c r="Y80" i="4"/>
  <c r="X80" i="4"/>
  <c r="V80" i="4"/>
  <c r="U80" i="4"/>
  <c r="M80" i="4"/>
  <c r="K80" i="4"/>
  <c r="J80" i="4"/>
  <c r="I80" i="4"/>
  <c r="G80" i="4"/>
  <c r="X79" i="4"/>
  <c r="Y79" i="4" s="1"/>
  <c r="Z79" i="4" s="1"/>
  <c r="U79" i="4"/>
  <c r="V79" i="4" s="1"/>
  <c r="AA79" i="4" s="1"/>
  <c r="AB79" i="4" s="1"/>
  <c r="M79" i="4"/>
  <c r="L79" i="4"/>
  <c r="K79" i="4"/>
  <c r="J79" i="4"/>
  <c r="I79" i="4"/>
  <c r="G79" i="4"/>
  <c r="Z78" i="4"/>
  <c r="Y78" i="4"/>
  <c r="X78" i="4"/>
  <c r="V78" i="4"/>
  <c r="AA78" i="4" s="1"/>
  <c r="AB78" i="4" s="1"/>
  <c r="U78" i="4"/>
  <c r="M78" i="4"/>
  <c r="L78" i="4"/>
  <c r="K78" i="4"/>
  <c r="L82" i="4" s="1"/>
  <c r="J78" i="4"/>
  <c r="I78" i="4"/>
  <c r="G78" i="4"/>
  <c r="Z77" i="4"/>
  <c r="AA77" i="4" s="1"/>
  <c r="AB77" i="4" s="1"/>
  <c r="X77" i="4"/>
  <c r="Y77" i="4" s="1"/>
  <c r="U77" i="4"/>
  <c r="V77" i="4" s="1"/>
  <c r="M77" i="4"/>
  <c r="L77" i="4"/>
  <c r="K77" i="4"/>
  <c r="L81" i="4" s="1"/>
  <c r="J77" i="4"/>
  <c r="I77" i="4"/>
  <c r="G77" i="4"/>
  <c r="Z76" i="4"/>
  <c r="AA76" i="4" s="1"/>
  <c r="AB76" i="4" s="1"/>
  <c r="Y76" i="4"/>
  <c r="X76" i="4"/>
  <c r="U76" i="4"/>
  <c r="V76" i="4" s="1"/>
  <c r="M76" i="4"/>
  <c r="L76" i="4"/>
  <c r="K76" i="4"/>
  <c r="J76" i="4"/>
  <c r="I76" i="4"/>
  <c r="G76" i="4"/>
  <c r="X75" i="4"/>
  <c r="Y75" i="4" s="1"/>
  <c r="Z75" i="4" s="1"/>
  <c r="U75" i="4"/>
  <c r="V75" i="4" s="1"/>
  <c r="AA75" i="4" s="1"/>
  <c r="AB75" i="4" s="1"/>
  <c r="M75" i="4"/>
  <c r="K75" i="4"/>
  <c r="J75" i="4"/>
  <c r="I75" i="4"/>
  <c r="G75" i="4"/>
  <c r="Y74" i="4"/>
  <c r="Z74" i="4" s="1"/>
  <c r="X74" i="4"/>
  <c r="V74" i="4"/>
  <c r="AA74" i="4" s="1"/>
  <c r="AB74" i="4" s="1"/>
  <c r="U74" i="4"/>
  <c r="M74" i="4"/>
  <c r="K74" i="4"/>
  <c r="J74" i="4"/>
  <c r="I74" i="4"/>
  <c r="G74" i="4"/>
  <c r="Z73" i="4"/>
  <c r="Y73" i="4"/>
  <c r="X73" i="4"/>
  <c r="V73" i="4"/>
  <c r="U73" i="4"/>
  <c r="M73" i="4"/>
  <c r="K73" i="4"/>
  <c r="J73" i="4"/>
  <c r="I73" i="4"/>
  <c r="G73" i="4"/>
  <c r="Z72" i="4"/>
  <c r="Y72" i="4"/>
  <c r="X72" i="4"/>
  <c r="U72" i="4"/>
  <c r="V72" i="4" s="1"/>
  <c r="M72" i="4"/>
  <c r="K72" i="4"/>
  <c r="J72" i="4"/>
  <c r="I72" i="4"/>
  <c r="G72" i="4"/>
  <c r="Y71" i="4"/>
  <c r="Z71" i="4" s="1"/>
  <c r="X71" i="4"/>
  <c r="V71" i="4"/>
  <c r="U71" i="4"/>
  <c r="M71" i="4"/>
  <c r="K71" i="4"/>
  <c r="J71" i="4"/>
  <c r="I71" i="4"/>
  <c r="G71" i="4"/>
  <c r="Z70" i="4"/>
  <c r="X70" i="4"/>
  <c r="Y70" i="4" s="1"/>
  <c r="V70" i="4"/>
  <c r="AA70" i="4" s="1"/>
  <c r="AB70" i="4" s="1"/>
  <c r="U70" i="4"/>
  <c r="M70" i="4"/>
  <c r="K70" i="4"/>
  <c r="L72" i="4" s="1"/>
  <c r="J70" i="4"/>
  <c r="I70" i="4"/>
  <c r="G70" i="4"/>
  <c r="Y69" i="4"/>
  <c r="Z69" i="4" s="1"/>
  <c r="X69" i="4"/>
  <c r="V69" i="4"/>
  <c r="AA69" i="4" s="1"/>
  <c r="AB69" i="4" s="1"/>
  <c r="U69" i="4"/>
  <c r="M69" i="4"/>
  <c r="K69" i="4"/>
  <c r="J69" i="4"/>
  <c r="I69" i="4"/>
  <c r="G69" i="4"/>
  <c r="Y68" i="4"/>
  <c r="Z68" i="4" s="1"/>
  <c r="X68" i="4"/>
  <c r="V68" i="4"/>
  <c r="U68" i="4"/>
  <c r="M68" i="4"/>
  <c r="K68" i="4"/>
  <c r="J68" i="4"/>
  <c r="I68" i="4"/>
  <c r="G68" i="4"/>
  <c r="Y67" i="4"/>
  <c r="Z67" i="4" s="1"/>
  <c r="X67" i="4"/>
  <c r="U67" i="4"/>
  <c r="V67" i="4" s="1"/>
  <c r="AA67" i="4" s="1"/>
  <c r="AB67" i="4" s="1"/>
  <c r="M67" i="4"/>
  <c r="K67" i="4"/>
  <c r="L71" i="4" s="1"/>
  <c r="J67" i="4"/>
  <c r="I67" i="4"/>
  <c r="G67" i="4"/>
  <c r="Z66" i="4"/>
  <c r="Y66" i="4"/>
  <c r="X66" i="4"/>
  <c r="V66" i="4"/>
  <c r="U66" i="4"/>
  <c r="M66" i="4"/>
  <c r="K66" i="4"/>
  <c r="L69" i="4" s="1"/>
  <c r="J66" i="4"/>
  <c r="I66" i="4"/>
  <c r="G66" i="4"/>
  <c r="Z65" i="4"/>
  <c r="AA65" i="4" s="1"/>
  <c r="AB65" i="4" s="1"/>
  <c r="X65" i="4"/>
  <c r="Y65" i="4" s="1"/>
  <c r="U65" i="4"/>
  <c r="V65" i="4" s="1"/>
  <c r="M65" i="4"/>
  <c r="K65" i="4"/>
  <c r="J65" i="4"/>
  <c r="I65" i="4"/>
  <c r="G65" i="4"/>
  <c r="Z64" i="4"/>
  <c r="AA64" i="4" s="1"/>
  <c r="AB64" i="4" s="1"/>
  <c r="Y64" i="4"/>
  <c r="X64" i="4"/>
  <c r="U64" i="4"/>
  <c r="V64" i="4" s="1"/>
  <c r="M64" i="4"/>
  <c r="K64" i="4"/>
  <c r="J64" i="4"/>
  <c r="I64" i="4"/>
  <c r="G64" i="4"/>
  <c r="X63" i="4"/>
  <c r="Y63" i="4" s="1"/>
  <c r="Z63" i="4" s="1"/>
  <c r="U63" i="4"/>
  <c r="V63" i="4" s="1"/>
  <c r="AA63" i="4" s="1"/>
  <c r="AB63" i="4" s="1"/>
  <c r="M63" i="4"/>
  <c r="K63" i="4"/>
  <c r="J63" i="4"/>
  <c r="I63" i="4"/>
  <c r="G63" i="4"/>
  <c r="Y62" i="4"/>
  <c r="Z62" i="4" s="1"/>
  <c r="X62" i="4"/>
  <c r="V62" i="4"/>
  <c r="AA62" i="4" s="1"/>
  <c r="AB62" i="4" s="1"/>
  <c r="U62" i="4"/>
  <c r="M62" i="4"/>
  <c r="K62" i="4"/>
  <c r="L65" i="4" s="1"/>
  <c r="J62" i="4"/>
  <c r="I62" i="4"/>
  <c r="G62" i="4"/>
  <c r="Z61" i="4"/>
  <c r="Y61" i="4"/>
  <c r="X61" i="4"/>
  <c r="V61" i="4"/>
  <c r="AA61" i="4" s="1"/>
  <c r="AB61" i="4" s="1"/>
  <c r="U61" i="4"/>
  <c r="M61" i="4"/>
  <c r="L61" i="4"/>
  <c r="K61" i="4"/>
  <c r="J61" i="4"/>
  <c r="I61" i="4"/>
  <c r="G61" i="4"/>
  <c r="Y60" i="4"/>
  <c r="Z60" i="4" s="1"/>
  <c r="X60" i="4"/>
  <c r="U60" i="4"/>
  <c r="V60" i="4" s="1"/>
  <c r="M60" i="4"/>
  <c r="K60" i="4"/>
  <c r="L64" i="4" s="1"/>
  <c r="J60" i="4"/>
  <c r="I60" i="4"/>
  <c r="G60" i="4"/>
  <c r="Z59" i="4"/>
  <c r="Y59" i="4"/>
  <c r="X59" i="4"/>
  <c r="V59" i="4"/>
  <c r="U59" i="4"/>
  <c r="M59" i="4"/>
  <c r="K59" i="4"/>
  <c r="J59" i="4"/>
  <c r="I59" i="4"/>
  <c r="G59" i="4"/>
  <c r="Z58" i="4"/>
  <c r="X58" i="4"/>
  <c r="Y58" i="4" s="1"/>
  <c r="V58" i="4"/>
  <c r="AA58" i="4" s="1"/>
  <c r="AB58" i="4" s="1"/>
  <c r="U58" i="4"/>
  <c r="M58" i="4"/>
  <c r="L58" i="4"/>
  <c r="K58" i="4"/>
  <c r="L60" i="4" s="1"/>
  <c r="J58" i="4"/>
  <c r="I58" i="4"/>
  <c r="G58" i="4"/>
  <c r="AA57" i="4"/>
  <c r="AB57" i="4" s="1"/>
  <c r="Y57" i="4"/>
  <c r="Z57" i="4" s="1"/>
  <c r="X57" i="4"/>
  <c r="V57" i="4"/>
  <c r="U57" i="4"/>
  <c r="M57" i="4"/>
  <c r="L57" i="4"/>
  <c r="K57" i="4"/>
  <c r="J57" i="4"/>
  <c r="I57" i="4"/>
  <c r="G57" i="4"/>
  <c r="Y56" i="4"/>
  <c r="Z56" i="4" s="1"/>
  <c r="X56" i="4"/>
  <c r="V56" i="4"/>
  <c r="U56" i="4"/>
  <c r="M56" i="4"/>
  <c r="K56" i="4"/>
  <c r="J56" i="4"/>
  <c r="I56" i="4"/>
  <c r="G56" i="4"/>
  <c r="Y55" i="4"/>
  <c r="Z55" i="4" s="1"/>
  <c r="X55" i="4"/>
  <c r="U55" i="4"/>
  <c r="V55" i="4" s="1"/>
  <c r="AA55" i="4" s="1"/>
  <c r="AB55" i="4" s="1"/>
  <c r="M55" i="4"/>
  <c r="K55" i="4"/>
  <c r="J55" i="4"/>
  <c r="I55" i="4"/>
  <c r="G55" i="4"/>
  <c r="Z54" i="4"/>
  <c r="Y54" i="4"/>
  <c r="X54" i="4"/>
  <c r="V54" i="4"/>
  <c r="U54" i="4"/>
  <c r="M54" i="4"/>
  <c r="K54" i="4"/>
  <c r="J54" i="4"/>
  <c r="I54" i="4"/>
  <c r="G54" i="4"/>
  <c r="AA53" i="4"/>
  <c r="AB53" i="4" s="1"/>
  <c r="Z53" i="4"/>
  <c r="X53" i="4"/>
  <c r="Y53" i="4" s="1"/>
  <c r="U53" i="4"/>
  <c r="V53" i="4" s="1"/>
  <c r="M53" i="4"/>
  <c r="K53" i="4"/>
  <c r="J53" i="4"/>
  <c r="I53" i="4"/>
  <c r="G53" i="4"/>
  <c r="Z52" i="4"/>
  <c r="Y52" i="4"/>
  <c r="X52" i="4"/>
  <c r="U52" i="4"/>
  <c r="V52" i="4" s="1"/>
  <c r="AA52" i="4" s="1"/>
  <c r="AB52" i="4" s="1"/>
  <c r="M52" i="4"/>
  <c r="K52" i="4"/>
  <c r="J52" i="4"/>
  <c r="I52" i="4"/>
  <c r="G52" i="4"/>
  <c r="X51" i="4"/>
  <c r="Y51" i="4" s="1"/>
  <c r="Z51" i="4" s="1"/>
  <c r="U51" i="4"/>
  <c r="V51" i="4" s="1"/>
  <c r="AA51" i="4" s="1"/>
  <c r="AB51" i="4" s="1"/>
  <c r="M51" i="4"/>
  <c r="K51" i="4"/>
  <c r="L55" i="4" s="1"/>
  <c r="J51" i="4"/>
  <c r="I51" i="4"/>
  <c r="G51" i="4"/>
  <c r="Y50" i="4"/>
  <c r="Z50" i="4" s="1"/>
  <c r="X50" i="4"/>
  <c r="V50" i="4"/>
  <c r="AA50" i="4" s="1"/>
  <c r="AB50" i="4" s="1"/>
  <c r="U50" i="4"/>
  <c r="M50" i="4"/>
  <c r="K50" i="4"/>
  <c r="L54" i="4" s="1"/>
  <c r="J50" i="4"/>
  <c r="I50" i="4"/>
  <c r="G50" i="4"/>
  <c r="Z49" i="4"/>
  <c r="Y49" i="4"/>
  <c r="X49" i="4"/>
  <c r="V49" i="4"/>
  <c r="U49" i="4"/>
  <c r="M49" i="4"/>
  <c r="K49" i="4"/>
  <c r="L52" i="4" s="1"/>
  <c r="J49" i="4"/>
  <c r="I49" i="4"/>
  <c r="G49" i="4"/>
  <c r="Y48" i="4"/>
  <c r="Z48" i="4" s="1"/>
  <c r="X48" i="4"/>
  <c r="U48" i="4"/>
  <c r="V48" i="4" s="1"/>
  <c r="M48" i="4"/>
  <c r="K48" i="4"/>
  <c r="J48" i="4"/>
  <c r="I48" i="4"/>
  <c r="G48" i="4"/>
  <c r="Z47" i="4"/>
  <c r="Y47" i="4"/>
  <c r="X47" i="4"/>
  <c r="V47" i="4"/>
  <c r="U47" i="4"/>
  <c r="M47" i="4"/>
  <c r="K47" i="4"/>
  <c r="J47" i="4"/>
  <c r="I47" i="4"/>
  <c r="G47" i="4"/>
  <c r="Z46" i="4"/>
  <c r="X46" i="4"/>
  <c r="Y46" i="4" s="1"/>
  <c r="V46" i="4"/>
  <c r="AA46" i="4" s="1"/>
  <c r="AB46" i="4" s="1"/>
  <c r="U46" i="4"/>
  <c r="M46" i="4"/>
  <c r="K46" i="4"/>
  <c r="L48" i="4" s="1"/>
  <c r="J46" i="4"/>
  <c r="I46" i="4"/>
  <c r="G46" i="4"/>
  <c r="AA45" i="4"/>
  <c r="AB45" i="4" s="1"/>
  <c r="Y45" i="4"/>
  <c r="Z45" i="4" s="1"/>
  <c r="X45" i="4"/>
  <c r="V45" i="4"/>
  <c r="U45" i="4"/>
  <c r="M45" i="4"/>
  <c r="K45" i="4"/>
  <c r="J45" i="4"/>
  <c r="I45" i="4"/>
  <c r="G45" i="4"/>
  <c r="Z44" i="4"/>
  <c r="Y44" i="4"/>
  <c r="X44" i="4"/>
  <c r="V44" i="4"/>
  <c r="U44" i="4"/>
  <c r="M44" i="4"/>
  <c r="K44" i="4"/>
  <c r="J44" i="4"/>
  <c r="I44" i="4"/>
  <c r="G44" i="4"/>
  <c r="X43" i="4"/>
  <c r="Y43" i="4" s="1"/>
  <c r="Z43" i="4" s="1"/>
  <c r="U43" i="4"/>
  <c r="V43" i="4" s="1"/>
  <c r="M43" i="4"/>
  <c r="L43" i="4"/>
  <c r="K43" i="4"/>
  <c r="J43" i="4"/>
  <c r="I43" i="4"/>
  <c r="G43" i="4"/>
  <c r="Z42" i="4"/>
  <c r="Y42" i="4"/>
  <c r="X42" i="4"/>
  <c r="V42" i="4"/>
  <c r="AA42" i="4" s="1"/>
  <c r="AB42" i="4" s="1"/>
  <c r="U42" i="4"/>
  <c r="M42" i="4"/>
  <c r="L42" i="4"/>
  <c r="K42" i="4"/>
  <c r="L46" i="4" s="1"/>
  <c r="J42" i="4"/>
  <c r="I42" i="4"/>
  <c r="G42" i="4"/>
  <c r="Z41" i="4"/>
  <c r="AA41" i="4" s="1"/>
  <c r="AB41" i="4" s="1"/>
  <c r="X41" i="4"/>
  <c r="Y41" i="4" s="1"/>
  <c r="U41" i="4"/>
  <c r="V41" i="4" s="1"/>
  <c r="M41" i="4"/>
  <c r="L41" i="4"/>
  <c r="K41" i="4"/>
  <c r="L45" i="4" s="1"/>
  <c r="J41" i="4"/>
  <c r="I41" i="4"/>
  <c r="G41" i="4"/>
  <c r="Z40" i="4"/>
  <c r="AA40" i="4" s="1"/>
  <c r="AB40" i="4" s="1"/>
  <c r="Y40" i="4"/>
  <c r="X40" i="4"/>
  <c r="U40" i="4"/>
  <c r="V40" i="4" s="1"/>
  <c r="M40" i="4"/>
  <c r="L40" i="4"/>
  <c r="K40" i="4"/>
  <c r="J40" i="4"/>
  <c r="I40" i="4"/>
  <c r="G40" i="4"/>
  <c r="X39" i="4"/>
  <c r="Y39" i="4" s="1"/>
  <c r="Z39" i="4" s="1"/>
  <c r="U39" i="4"/>
  <c r="V39" i="4" s="1"/>
  <c r="AA39" i="4" s="1"/>
  <c r="AB39" i="4" s="1"/>
  <c r="M39" i="4"/>
  <c r="K39" i="4"/>
  <c r="J39" i="4"/>
  <c r="I39" i="4"/>
  <c r="G39" i="4"/>
  <c r="Y38" i="4"/>
  <c r="Z38" i="4" s="1"/>
  <c r="X38" i="4"/>
  <c r="V38" i="4"/>
  <c r="AA38" i="4" s="1"/>
  <c r="AB38" i="4" s="1"/>
  <c r="U38" i="4"/>
  <c r="M38" i="4"/>
  <c r="K38" i="4"/>
  <c r="J38" i="4"/>
  <c r="AA37" i="4"/>
  <c r="AB37" i="4" s="1"/>
  <c r="X37" i="4"/>
  <c r="Y37" i="4" s="1"/>
  <c r="Z37" i="4" s="1"/>
  <c r="V37" i="4"/>
  <c r="U37" i="4"/>
  <c r="M37" i="4"/>
  <c r="K37" i="4"/>
  <c r="J37" i="4"/>
  <c r="H37" i="4"/>
  <c r="F37" i="4"/>
  <c r="Y36" i="4"/>
  <c r="Z36" i="4" s="1"/>
  <c r="X36" i="4"/>
  <c r="V36" i="4"/>
  <c r="AA36" i="4" s="1"/>
  <c r="AB36" i="4" s="1"/>
  <c r="U36" i="4"/>
  <c r="M36" i="4"/>
  <c r="K36" i="4"/>
  <c r="J36" i="4"/>
  <c r="H36" i="4"/>
  <c r="F36" i="4"/>
  <c r="Y35" i="4"/>
  <c r="Z35" i="4" s="1"/>
  <c r="X35" i="4"/>
  <c r="V35" i="4"/>
  <c r="U35" i="4"/>
  <c r="M35" i="4"/>
  <c r="K35" i="4"/>
  <c r="J35" i="4"/>
  <c r="H35" i="4"/>
  <c r="F35" i="4"/>
  <c r="Z34" i="4"/>
  <c r="Y34" i="4"/>
  <c r="X34" i="4"/>
  <c r="U34" i="4"/>
  <c r="V34" i="4" s="1"/>
  <c r="M34" i="4"/>
  <c r="K34" i="4"/>
  <c r="L35" i="4" s="1"/>
  <c r="J34" i="4"/>
  <c r="H34" i="4"/>
  <c r="F34" i="4"/>
  <c r="Z33" i="4"/>
  <c r="Y33" i="4"/>
  <c r="X33" i="4"/>
  <c r="U33" i="4"/>
  <c r="V33" i="4" s="1"/>
  <c r="AA33" i="4" s="1"/>
  <c r="AB33" i="4" s="1"/>
  <c r="M33" i="4"/>
  <c r="L33" i="4"/>
  <c r="K33" i="4"/>
  <c r="J33" i="4"/>
  <c r="H33" i="4"/>
  <c r="F33" i="4"/>
  <c r="Z32" i="4"/>
  <c r="AA32" i="4" s="1"/>
  <c r="AB32" i="4" s="1"/>
  <c r="X32" i="4"/>
  <c r="Y32" i="4" s="1"/>
  <c r="V32" i="4"/>
  <c r="U32" i="4"/>
  <c r="M32" i="4"/>
  <c r="K32" i="4"/>
  <c r="J32" i="4"/>
  <c r="H32" i="4"/>
  <c r="F32" i="4"/>
  <c r="Y31" i="4"/>
  <c r="Z31" i="4" s="1"/>
  <c r="X31" i="4"/>
  <c r="U31" i="4"/>
  <c r="V31" i="4" s="1"/>
  <c r="AA31" i="4" s="1"/>
  <c r="AB31" i="4" s="1"/>
  <c r="M31" i="4"/>
  <c r="K31" i="4"/>
  <c r="J31" i="4"/>
  <c r="H31" i="4"/>
  <c r="F31" i="4"/>
  <c r="Y30" i="4"/>
  <c r="Z30" i="4" s="1"/>
  <c r="X30" i="4"/>
  <c r="V30" i="4"/>
  <c r="U30" i="4"/>
  <c r="M30" i="4"/>
  <c r="K30" i="4"/>
  <c r="J30" i="4"/>
  <c r="H30" i="4"/>
  <c r="F30" i="4"/>
  <c r="AA29" i="4"/>
  <c r="AB29" i="4" s="1"/>
  <c r="Y29" i="4"/>
  <c r="Z29" i="4" s="1"/>
  <c r="X29" i="4"/>
  <c r="U29" i="4"/>
  <c r="V29" i="4" s="1"/>
  <c r="M29" i="4"/>
  <c r="K29" i="4"/>
  <c r="L29" i="4" s="1"/>
  <c r="J29" i="4"/>
  <c r="H29" i="4"/>
  <c r="F29" i="4"/>
  <c r="Y28" i="4"/>
  <c r="Z28" i="4" s="1"/>
  <c r="X28" i="4"/>
  <c r="V28" i="4"/>
  <c r="U28" i="4"/>
  <c r="M28" i="4"/>
  <c r="L28" i="4"/>
  <c r="K28" i="4"/>
  <c r="J28" i="4"/>
  <c r="H28" i="4"/>
  <c r="F28" i="4"/>
  <c r="X27" i="4"/>
  <c r="Y27" i="4" s="1"/>
  <c r="Z27" i="4" s="1"/>
  <c r="U27" i="4"/>
  <c r="V27" i="4" s="1"/>
  <c r="M27" i="4"/>
  <c r="L27" i="4"/>
  <c r="K27" i="4"/>
  <c r="J27" i="4"/>
  <c r="H27" i="4"/>
  <c r="F27" i="4"/>
  <c r="Z26" i="4"/>
  <c r="Y26" i="4"/>
  <c r="X26" i="4"/>
  <c r="V26" i="4"/>
  <c r="AA26" i="4" s="1"/>
  <c r="AB26" i="4" s="1"/>
  <c r="U26" i="4"/>
  <c r="M26" i="4"/>
  <c r="K26" i="4"/>
  <c r="J26" i="4"/>
  <c r="H26" i="4"/>
  <c r="F26" i="4"/>
  <c r="X25" i="4"/>
  <c r="Y25" i="4" s="1"/>
  <c r="Z25" i="4" s="1"/>
  <c r="V25" i="4"/>
  <c r="AA25" i="4" s="1"/>
  <c r="AB25" i="4" s="1"/>
  <c r="U25" i="4"/>
  <c r="M25" i="4"/>
  <c r="K25" i="4"/>
  <c r="J25" i="4"/>
  <c r="H25" i="4"/>
  <c r="F25" i="4"/>
  <c r="Y24" i="4"/>
  <c r="Z24" i="4" s="1"/>
  <c r="AA24" i="4" s="1"/>
  <c r="AB24" i="4" s="1"/>
  <c r="X24" i="4"/>
  <c r="V24" i="4"/>
  <c r="U24" i="4"/>
  <c r="M24" i="4"/>
  <c r="K24" i="4"/>
  <c r="J24" i="4"/>
  <c r="H24" i="4"/>
  <c r="F24" i="4"/>
  <c r="Z23" i="4"/>
  <c r="Y23" i="4"/>
  <c r="X23" i="4"/>
  <c r="V23" i="4"/>
  <c r="U23" i="4"/>
  <c r="M23" i="4"/>
  <c r="K23" i="4"/>
  <c r="J23" i="4"/>
  <c r="H23" i="4"/>
  <c r="F23" i="4"/>
  <c r="Y22" i="4"/>
  <c r="Z22" i="4" s="1"/>
  <c r="X22" i="4"/>
  <c r="U22" i="4"/>
  <c r="V22" i="4" s="1"/>
  <c r="M22" i="4"/>
  <c r="K22" i="4"/>
  <c r="L26" i="4" s="1"/>
  <c r="J22" i="4"/>
  <c r="H22" i="4"/>
  <c r="F22" i="4"/>
  <c r="Z21" i="4"/>
  <c r="X21" i="4"/>
  <c r="Y21" i="4" s="1"/>
  <c r="U21" i="4"/>
  <c r="V21" i="4" s="1"/>
  <c r="AA21" i="4" s="1"/>
  <c r="AB21" i="4" s="1"/>
  <c r="R21" i="4"/>
  <c r="S21" i="4" s="1"/>
  <c r="Q21" i="4" s="1"/>
  <c r="M21" i="4"/>
  <c r="K21" i="4"/>
  <c r="L25" i="4" s="1"/>
  <c r="J21" i="4"/>
  <c r="H21" i="4"/>
  <c r="F21" i="4"/>
  <c r="X20" i="4"/>
  <c r="Y20" i="4" s="1"/>
  <c r="Z20" i="4" s="1"/>
  <c r="AA20" i="4" s="1"/>
  <c r="AB20" i="4" s="1"/>
  <c r="V20" i="4"/>
  <c r="U20" i="4"/>
  <c r="M20" i="4"/>
  <c r="K20" i="4"/>
  <c r="L23" i="4" s="1"/>
  <c r="J20" i="4"/>
  <c r="H20" i="4"/>
  <c r="F20" i="4"/>
  <c r="X19" i="4"/>
  <c r="Y19" i="4" s="1"/>
  <c r="Z19" i="4" s="1"/>
  <c r="V19" i="4"/>
  <c r="AA19" i="4" s="1"/>
  <c r="AB19" i="4" s="1"/>
  <c r="U19" i="4"/>
  <c r="M19" i="4"/>
  <c r="K19" i="4"/>
  <c r="L22" i="4" s="1"/>
  <c r="J19" i="4"/>
  <c r="H19" i="4"/>
  <c r="F19" i="4"/>
  <c r="Z18" i="4"/>
  <c r="AA18" i="4" s="1"/>
  <c r="AB18" i="4" s="1"/>
  <c r="X18" i="4"/>
  <c r="Y18" i="4" s="1"/>
  <c r="U18" i="4"/>
  <c r="V18" i="4" s="1"/>
  <c r="O18" i="4"/>
  <c r="M18" i="4"/>
  <c r="L18" i="4"/>
  <c r="K18" i="4"/>
  <c r="J18" i="4"/>
  <c r="H18" i="4"/>
  <c r="F18" i="4"/>
  <c r="Y17" i="4"/>
  <c r="Z17" i="4" s="1"/>
  <c r="X17" i="4"/>
  <c r="U17" i="4"/>
  <c r="V17" i="4" s="1"/>
  <c r="AA17" i="4" s="1"/>
  <c r="AB17" i="4" s="1"/>
  <c r="Q17" i="4"/>
  <c r="M17" i="4"/>
  <c r="K17" i="4"/>
  <c r="J17" i="4"/>
  <c r="H17" i="4"/>
  <c r="F17" i="4"/>
  <c r="AA16" i="4"/>
  <c r="AB16" i="4" s="1"/>
  <c r="Y16" i="4"/>
  <c r="Z16" i="4" s="1"/>
  <c r="X16" i="4"/>
  <c r="V16" i="4"/>
  <c r="U16" i="4"/>
  <c r="R16" i="4"/>
  <c r="Q16" i="4"/>
  <c r="O16" i="4"/>
  <c r="M16" i="4"/>
  <c r="K16" i="4"/>
  <c r="L20" i="4" s="1"/>
  <c r="J16" i="4"/>
  <c r="H16" i="4"/>
  <c r="F16" i="4"/>
  <c r="X15" i="4"/>
  <c r="Y15" i="4" s="1"/>
  <c r="Z15" i="4" s="1"/>
  <c r="V15" i="4"/>
  <c r="AA15" i="4" s="1"/>
  <c r="AB15" i="4" s="1"/>
  <c r="U15" i="4"/>
  <c r="Q15" i="4"/>
  <c r="R15" i="4" s="1"/>
  <c r="O15" i="4"/>
  <c r="M15" i="4"/>
  <c r="L15" i="4"/>
  <c r="K15" i="4"/>
  <c r="J15" i="4"/>
  <c r="H15" i="4"/>
  <c r="F15" i="4"/>
  <c r="Z14" i="4"/>
  <c r="X14" i="4"/>
  <c r="Y14" i="4" s="1"/>
  <c r="V14" i="4"/>
  <c r="AA14" i="4" s="1"/>
  <c r="AB14" i="4" s="1"/>
  <c r="U14" i="4"/>
  <c r="Q14" i="4"/>
  <c r="M14" i="4"/>
  <c r="L14" i="4"/>
  <c r="K14" i="4"/>
  <c r="J14" i="4"/>
  <c r="H14" i="4"/>
  <c r="F14" i="4"/>
  <c r="Z13" i="4"/>
  <c r="X13" i="4"/>
  <c r="Y13" i="4" s="1"/>
  <c r="U13" i="4"/>
  <c r="V13" i="4" s="1"/>
  <c r="R13" i="4"/>
  <c r="M13" i="4"/>
  <c r="K13" i="4"/>
  <c r="L17" i="4" s="1"/>
  <c r="J13" i="4"/>
  <c r="H13" i="4"/>
  <c r="F13" i="4"/>
  <c r="AB12" i="4"/>
  <c r="Z12" i="4"/>
  <c r="X12" i="4"/>
  <c r="Y12" i="4" s="1"/>
  <c r="V12" i="4"/>
  <c r="AA12" i="4" s="1"/>
  <c r="U12" i="4"/>
  <c r="Q12" i="4"/>
  <c r="M12" i="4"/>
  <c r="K12" i="4"/>
  <c r="J12" i="4"/>
  <c r="H12" i="4"/>
  <c r="F12" i="4"/>
  <c r="Z11" i="4"/>
  <c r="Y11" i="4"/>
  <c r="X11" i="4"/>
  <c r="U11" i="4"/>
  <c r="V11" i="4" s="1"/>
  <c r="Q11" i="4"/>
  <c r="M11" i="4"/>
  <c r="K11" i="4"/>
  <c r="J11" i="4"/>
  <c r="H11" i="4"/>
  <c r="F11" i="4"/>
  <c r="Y10" i="4"/>
  <c r="Z10" i="4" s="1"/>
  <c r="AA10" i="4" s="1"/>
  <c r="AB10" i="4" s="1"/>
  <c r="X10" i="4"/>
  <c r="U10" i="4"/>
  <c r="V10" i="4" s="1"/>
  <c r="M10" i="4"/>
  <c r="K10" i="4"/>
  <c r="J10" i="4"/>
  <c r="H10" i="4"/>
  <c r="F10" i="4"/>
  <c r="Y9" i="4"/>
  <c r="Z9" i="4" s="1"/>
  <c r="X9" i="4"/>
  <c r="V9" i="4"/>
  <c r="U9" i="4"/>
  <c r="M9" i="4"/>
  <c r="K9" i="4"/>
  <c r="L12" i="4" s="1"/>
  <c r="J9" i="4"/>
  <c r="H9" i="4"/>
  <c r="F9" i="4"/>
  <c r="Y8" i="4"/>
  <c r="Z8" i="4" s="1"/>
  <c r="X8" i="4"/>
  <c r="U8" i="4"/>
  <c r="V8" i="4" s="1"/>
  <c r="M8" i="4"/>
  <c r="L8" i="4"/>
  <c r="K8" i="4"/>
  <c r="J8" i="4"/>
  <c r="H8" i="4"/>
  <c r="F8" i="4"/>
  <c r="Z7" i="4"/>
  <c r="Y7" i="4"/>
  <c r="X7" i="4"/>
  <c r="U7" i="4"/>
  <c r="V7" i="4" s="1"/>
  <c r="M7" i="4"/>
  <c r="K7" i="4"/>
  <c r="J7" i="4"/>
  <c r="H7" i="4"/>
  <c r="F7" i="4"/>
  <c r="Z6" i="4"/>
  <c r="X6" i="4"/>
  <c r="Y6" i="4" s="1"/>
  <c r="U6" i="4"/>
  <c r="V6" i="4" s="1"/>
  <c r="AA6" i="4" s="1"/>
  <c r="AB6" i="4" s="1"/>
  <c r="Q6" i="4"/>
  <c r="M6" i="4"/>
  <c r="K6" i="4"/>
  <c r="J6" i="4"/>
  <c r="H6" i="4"/>
  <c r="F6" i="4"/>
  <c r="AA5" i="4"/>
  <c r="AB5" i="4" s="1"/>
  <c r="Y5" i="4"/>
  <c r="Z5" i="4" s="1"/>
  <c r="X5" i="4"/>
  <c r="U5" i="4"/>
  <c r="V5" i="4" s="1"/>
  <c r="Q5" i="4"/>
  <c r="M5" i="4"/>
  <c r="K5" i="4"/>
  <c r="J5" i="4"/>
  <c r="H5" i="4"/>
  <c r="F5" i="4"/>
  <c r="X4" i="4"/>
  <c r="Y4" i="4" s="1"/>
  <c r="Z4" i="4" s="1"/>
  <c r="U4" i="4"/>
  <c r="V4" i="4" s="1"/>
  <c r="Q4" i="4"/>
  <c r="O4" i="4"/>
  <c r="M4" i="4"/>
  <c r="K4" i="4"/>
  <c r="J4" i="4"/>
  <c r="H4" i="4"/>
  <c r="F4" i="4"/>
  <c r="X3" i="4"/>
  <c r="Y3" i="4" s="1"/>
  <c r="Z3" i="4" s="1"/>
  <c r="V3" i="4"/>
  <c r="AA3" i="4" s="1"/>
  <c r="AB3" i="4" s="1"/>
  <c r="U3" i="4"/>
  <c r="Q3" i="4"/>
  <c r="O3" i="4"/>
  <c r="M3" i="4"/>
  <c r="K3" i="4"/>
  <c r="J3" i="4"/>
  <c r="H3" i="4"/>
  <c r="F3" i="4"/>
  <c r="Y2" i="4"/>
  <c r="Z2" i="4" s="1"/>
  <c r="X2" i="4"/>
  <c r="U2" i="4"/>
  <c r="V2" i="4" s="1"/>
  <c r="AA2" i="4" s="1"/>
  <c r="AB2" i="4" s="1"/>
  <c r="Q2" i="4"/>
  <c r="M2" i="4"/>
  <c r="H2" i="4"/>
  <c r="F2" i="4"/>
  <c r="Q1" i="4"/>
  <c r="Y181" i="3"/>
  <c r="Z181" i="3" s="1"/>
  <c r="X181" i="3"/>
  <c r="V181" i="3"/>
  <c r="U181" i="3"/>
  <c r="M181" i="3"/>
  <c r="K181" i="3"/>
  <c r="J181" i="3"/>
  <c r="I181" i="3"/>
  <c r="G181" i="3"/>
  <c r="Z180" i="3"/>
  <c r="X180" i="3"/>
  <c r="Y180" i="3" s="1"/>
  <c r="V180" i="3"/>
  <c r="AA180" i="3" s="1"/>
  <c r="AB180" i="3" s="1"/>
  <c r="U180" i="3"/>
  <c r="M180" i="3"/>
  <c r="K180" i="3"/>
  <c r="J180" i="3"/>
  <c r="I180" i="3"/>
  <c r="G180" i="3"/>
  <c r="X179" i="3"/>
  <c r="Y179" i="3" s="1"/>
  <c r="Z179" i="3" s="1"/>
  <c r="U179" i="3"/>
  <c r="V179" i="3" s="1"/>
  <c r="M179" i="3"/>
  <c r="L179" i="3"/>
  <c r="K179" i="3"/>
  <c r="J179" i="3"/>
  <c r="I179" i="3"/>
  <c r="G179" i="3"/>
  <c r="X178" i="3"/>
  <c r="Y178" i="3" s="1"/>
  <c r="Z178" i="3" s="1"/>
  <c r="V178" i="3"/>
  <c r="U178" i="3"/>
  <c r="M178" i="3"/>
  <c r="K178" i="3"/>
  <c r="L181" i="3" s="1"/>
  <c r="J178" i="3"/>
  <c r="I178" i="3"/>
  <c r="G178" i="3"/>
  <c r="Y177" i="3"/>
  <c r="Z177" i="3" s="1"/>
  <c r="AA177" i="3" s="1"/>
  <c r="AB177" i="3" s="1"/>
  <c r="X177" i="3"/>
  <c r="U177" i="3"/>
  <c r="V177" i="3" s="1"/>
  <c r="M177" i="3"/>
  <c r="K177" i="3"/>
  <c r="J177" i="3"/>
  <c r="I177" i="3"/>
  <c r="G177" i="3"/>
  <c r="AA176" i="3"/>
  <c r="AB176" i="3" s="1"/>
  <c r="Y176" i="3"/>
  <c r="Z176" i="3" s="1"/>
  <c r="X176" i="3"/>
  <c r="U176" i="3"/>
  <c r="V176" i="3" s="1"/>
  <c r="M176" i="3"/>
  <c r="K176" i="3"/>
  <c r="J176" i="3"/>
  <c r="I176" i="3"/>
  <c r="G176" i="3"/>
  <c r="X175" i="3"/>
  <c r="Y175" i="3" s="1"/>
  <c r="Z175" i="3" s="1"/>
  <c r="U175" i="3"/>
  <c r="V175" i="3" s="1"/>
  <c r="M175" i="3"/>
  <c r="K175" i="3"/>
  <c r="J175" i="3"/>
  <c r="I175" i="3"/>
  <c r="G175" i="3"/>
  <c r="Y174" i="3"/>
  <c r="Z174" i="3" s="1"/>
  <c r="X174" i="3"/>
  <c r="U174" i="3"/>
  <c r="V174" i="3" s="1"/>
  <c r="M174" i="3"/>
  <c r="K174" i="3"/>
  <c r="J174" i="3"/>
  <c r="I174" i="3"/>
  <c r="G174" i="3"/>
  <c r="X173" i="3"/>
  <c r="Y173" i="3" s="1"/>
  <c r="Z173" i="3" s="1"/>
  <c r="U173" i="3"/>
  <c r="V173" i="3" s="1"/>
  <c r="M173" i="3"/>
  <c r="K173" i="3"/>
  <c r="J173" i="3"/>
  <c r="I173" i="3"/>
  <c r="G173" i="3"/>
  <c r="Z172" i="3"/>
  <c r="X172" i="3"/>
  <c r="Y172" i="3" s="1"/>
  <c r="V172" i="3"/>
  <c r="AA172" i="3" s="1"/>
  <c r="AB172" i="3" s="1"/>
  <c r="U172" i="3"/>
  <c r="M172" i="3"/>
  <c r="K172" i="3"/>
  <c r="L176" i="3" s="1"/>
  <c r="J172" i="3"/>
  <c r="I172" i="3"/>
  <c r="G172" i="3"/>
  <c r="Y171" i="3"/>
  <c r="Z171" i="3" s="1"/>
  <c r="AA171" i="3" s="1"/>
  <c r="AB171" i="3" s="1"/>
  <c r="X171" i="3"/>
  <c r="V171" i="3"/>
  <c r="U171" i="3"/>
  <c r="M171" i="3"/>
  <c r="K171" i="3"/>
  <c r="L175" i="3" s="1"/>
  <c r="J171" i="3"/>
  <c r="I171" i="3"/>
  <c r="G171" i="3"/>
  <c r="Y170" i="3"/>
  <c r="Z170" i="3" s="1"/>
  <c r="X170" i="3"/>
  <c r="U170" i="3"/>
  <c r="V170" i="3" s="1"/>
  <c r="M170" i="3"/>
  <c r="K170" i="3"/>
  <c r="L173" i="3" s="1"/>
  <c r="J170" i="3"/>
  <c r="I170" i="3"/>
  <c r="G170" i="3"/>
  <c r="Z169" i="3"/>
  <c r="Y169" i="3"/>
  <c r="X169" i="3"/>
  <c r="U169" i="3"/>
  <c r="V169" i="3" s="1"/>
  <c r="AA169" i="3" s="1"/>
  <c r="AB169" i="3" s="1"/>
  <c r="M169" i="3"/>
  <c r="L169" i="3"/>
  <c r="K169" i="3"/>
  <c r="J169" i="3"/>
  <c r="I169" i="3"/>
  <c r="G169" i="3"/>
  <c r="Z168" i="3"/>
  <c r="AA168" i="3" s="1"/>
  <c r="AB168" i="3" s="1"/>
  <c r="X168" i="3"/>
  <c r="Y168" i="3" s="1"/>
  <c r="V168" i="3"/>
  <c r="U168" i="3"/>
  <c r="M168" i="3"/>
  <c r="K168" i="3"/>
  <c r="J168" i="3"/>
  <c r="I168" i="3"/>
  <c r="G168" i="3"/>
  <c r="Y167" i="3"/>
  <c r="Z167" i="3" s="1"/>
  <c r="X167" i="3"/>
  <c r="U167" i="3"/>
  <c r="V167" i="3" s="1"/>
  <c r="M167" i="3"/>
  <c r="K167" i="3"/>
  <c r="J167" i="3"/>
  <c r="I167" i="3"/>
  <c r="G167" i="3"/>
  <c r="Y166" i="3"/>
  <c r="Z166" i="3" s="1"/>
  <c r="X166" i="3"/>
  <c r="V166" i="3"/>
  <c r="U166" i="3"/>
  <c r="M166" i="3"/>
  <c r="K166" i="3"/>
  <c r="J166" i="3"/>
  <c r="I166" i="3"/>
  <c r="G166" i="3"/>
  <c r="Y165" i="3"/>
  <c r="Z165" i="3" s="1"/>
  <c r="AA165" i="3" s="1"/>
  <c r="AB165" i="3" s="1"/>
  <c r="X165" i="3"/>
  <c r="U165" i="3"/>
  <c r="V165" i="3" s="1"/>
  <c r="M165" i="3"/>
  <c r="K165" i="3"/>
  <c r="J165" i="3"/>
  <c r="I165" i="3"/>
  <c r="G165" i="3"/>
  <c r="Y164" i="3"/>
  <c r="Z164" i="3" s="1"/>
  <c r="X164" i="3"/>
  <c r="U164" i="3"/>
  <c r="V164" i="3" s="1"/>
  <c r="AA164" i="3" s="1"/>
  <c r="AB164" i="3" s="1"/>
  <c r="M164" i="3"/>
  <c r="L164" i="3"/>
  <c r="K164" i="3"/>
  <c r="J164" i="3"/>
  <c r="I164" i="3"/>
  <c r="G164" i="3"/>
  <c r="Z163" i="3"/>
  <c r="X163" i="3"/>
  <c r="Y163" i="3" s="1"/>
  <c r="U163" i="3"/>
  <c r="V163" i="3" s="1"/>
  <c r="AA163" i="3" s="1"/>
  <c r="AB163" i="3" s="1"/>
  <c r="M163" i="3"/>
  <c r="L163" i="3"/>
  <c r="K163" i="3"/>
  <c r="L166" i="3" s="1"/>
  <c r="J163" i="3"/>
  <c r="I163" i="3"/>
  <c r="G163" i="3"/>
  <c r="Y162" i="3"/>
  <c r="Z162" i="3" s="1"/>
  <c r="X162" i="3"/>
  <c r="U162" i="3"/>
  <c r="V162" i="3" s="1"/>
  <c r="AA162" i="3" s="1"/>
  <c r="AB162" i="3" s="1"/>
  <c r="M162" i="3"/>
  <c r="L162" i="3"/>
  <c r="K162" i="3"/>
  <c r="J162" i="3"/>
  <c r="I162" i="3"/>
  <c r="G162" i="3"/>
  <c r="Y161" i="3"/>
  <c r="Z161" i="3" s="1"/>
  <c r="X161" i="3"/>
  <c r="U161" i="3"/>
  <c r="V161" i="3" s="1"/>
  <c r="M161" i="3"/>
  <c r="K161" i="3"/>
  <c r="J161" i="3"/>
  <c r="I161" i="3"/>
  <c r="G161" i="3"/>
  <c r="X160" i="3"/>
  <c r="Y160" i="3" s="1"/>
  <c r="Z160" i="3" s="1"/>
  <c r="AA160" i="3" s="1"/>
  <c r="AB160" i="3" s="1"/>
  <c r="V160" i="3"/>
  <c r="U160" i="3"/>
  <c r="M160" i="3"/>
  <c r="K160" i="3"/>
  <c r="J160" i="3"/>
  <c r="I160" i="3"/>
  <c r="G160" i="3"/>
  <c r="X159" i="3"/>
  <c r="Y159" i="3" s="1"/>
  <c r="Z159" i="3" s="1"/>
  <c r="AA159" i="3" s="1"/>
  <c r="AB159" i="3" s="1"/>
  <c r="V159" i="3"/>
  <c r="U159" i="3"/>
  <c r="M159" i="3"/>
  <c r="K159" i="3"/>
  <c r="J159" i="3"/>
  <c r="I159" i="3"/>
  <c r="G159" i="3"/>
  <c r="Z158" i="3"/>
  <c r="Y158" i="3"/>
  <c r="X158" i="3"/>
  <c r="U158" i="3"/>
  <c r="V158" i="3" s="1"/>
  <c r="M158" i="3"/>
  <c r="K158" i="3"/>
  <c r="J158" i="3"/>
  <c r="I158" i="3"/>
  <c r="G158" i="3"/>
  <c r="Z157" i="3"/>
  <c r="Y157" i="3"/>
  <c r="X157" i="3"/>
  <c r="V157" i="3"/>
  <c r="U157" i="3"/>
  <c r="M157" i="3"/>
  <c r="K157" i="3"/>
  <c r="J157" i="3"/>
  <c r="I157" i="3"/>
  <c r="G157" i="3"/>
  <c r="Z156" i="3"/>
  <c r="X156" i="3"/>
  <c r="Y156" i="3" s="1"/>
  <c r="U156" i="3"/>
  <c r="V156" i="3" s="1"/>
  <c r="AA156" i="3" s="1"/>
  <c r="AB156" i="3" s="1"/>
  <c r="M156" i="3"/>
  <c r="K156" i="3"/>
  <c r="L160" i="3" s="1"/>
  <c r="J156" i="3"/>
  <c r="I156" i="3"/>
  <c r="G156" i="3"/>
  <c r="X155" i="3"/>
  <c r="Y155" i="3" s="1"/>
  <c r="Z155" i="3" s="1"/>
  <c r="U155" i="3"/>
  <c r="V155" i="3" s="1"/>
  <c r="M155" i="3"/>
  <c r="K155" i="3"/>
  <c r="L159" i="3" s="1"/>
  <c r="J155" i="3"/>
  <c r="I155" i="3"/>
  <c r="G155" i="3"/>
  <c r="X154" i="3"/>
  <c r="Y154" i="3" s="1"/>
  <c r="Z154" i="3" s="1"/>
  <c r="V154" i="3"/>
  <c r="U154" i="3"/>
  <c r="M154" i="3"/>
  <c r="K154" i="3"/>
  <c r="L158" i="3" s="1"/>
  <c r="J154" i="3"/>
  <c r="I154" i="3"/>
  <c r="G154" i="3"/>
  <c r="Z153" i="3"/>
  <c r="Y153" i="3"/>
  <c r="X153" i="3"/>
  <c r="U153" i="3"/>
  <c r="V153" i="3" s="1"/>
  <c r="M153" i="3"/>
  <c r="L153" i="3"/>
  <c r="K153" i="3"/>
  <c r="L154" i="3" s="1"/>
  <c r="J153" i="3"/>
  <c r="I153" i="3"/>
  <c r="G153" i="3"/>
  <c r="Y152" i="3"/>
  <c r="Z152" i="3" s="1"/>
  <c r="X152" i="3"/>
  <c r="V152" i="3"/>
  <c r="U152" i="3"/>
  <c r="M152" i="3"/>
  <c r="L152" i="3"/>
  <c r="K152" i="3"/>
  <c r="J152" i="3"/>
  <c r="I152" i="3"/>
  <c r="G152" i="3"/>
  <c r="Z151" i="3"/>
  <c r="X151" i="3"/>
  <c r="Y151" i="3" s="1"/>
  <c r="U151" i="3"/>
  <c r="V151" i="3" s="1"/>
  <c r="AA151" i="3" s="1"/>
  <c r="AB151" i="3" s="1"/>
  <c r="M151" i="3"/>
  <c r="L151" i="3"/>
  <c r="K151" i="3"/>
  <c r="J151" i="3"/>
  <c r="I151" i="3"/>
  <c r="G151" i="3"/>
  <c r="Y150" i="3"/>
  <c r="Z150" i="3" s="1"/>
  <c r="AA150" i="3" s="1"/>
  <c r="AB150" i="3" s="1"/>
  <c r="X150" i="3"/>
  <c r="V150" i="3"/>
  <c r="U150" i="3"/>
  <c r="M150" i="3"/>
  <c r="K150" i="3"/>
  <c r="J150" i="3"/>
  <c r="I150" i="3"/>
  <c r="G150" i="3"/>
  <c r="Z149" i="3"/>
  <c r="Y149" i="3"/>
  <c r="X149" i="3"/>
  <c r="U149" i="3"/>
  <c r="V149" i="3" s="1"/>
  <c r="AA149" i="3" s="1"/>
  <c r="AB149" i="3" s="1"/>
  <c r="M149" i="3"/>
  <c r="L149" i="3"/>
  <c r="K149" i="3"/>
  <c r="J149" i="3"/>
  <c r="I149" i="3"/>
  <c r="G149" i="3"/>
  <c r="Y148" i="3"/>
  <c r="Z148" i="3" s="1"/>
  <c r="X148" i="3"/>
  <c r="V148" i="3"/>
  <c r="U148" i="3"/>
  <c r="M148" i="3"/>
  <c r="K148" i="3"/>
  <c r="J148" i="3"/>
  <c r="I148" i="3"/>
  <c r="G148" i="3"/>
  <c r="X147" i="3"/>
  <c r="Y147" i="3" s="1"/>
  <c r="Z147" i="3" s="1"/>
  <c r="U147" i="3"/>
  <c r="V147" i="3" s="1"/>
  <c r="AA147" i="3" s="1"/>
  <c r="AB147" i="3" s="1"/>
  <c r="M147" i="3"/>
  <c r="K147" i="3"/>
  <c r="J147" i="3"/>
  <c r="I147" i="3"/>
  <c r="G147" i="3"/>
  <c r="AA146" i="3"/>
  <c r="AB146" i="3" s="1"/>
  <c r="Y146" i="3"/>
  <c r="Z146" i="3" s="1"/>
  <c r="X146" i="3"/>
  <c r="V146" i="3"/>
  <c r="U146" i="3"/>
  <c r="M146" i="3"/>
  <c r="K146" i="3"/>
  <c r="L150" i="3" s="1"/>
  <c r="J146" i="3"/>
  <c r="I146" i="3"/>
  <c r="G146" i="3"/>
  <c r="Z145" i="3"/>
  <c r="Y145" i="3"/>
  <c r="X145" i="3"/>
  <c r="V145" i="3"/>
  <c r="U145" i="3"/>
  <c r="M145" i="3"/>
  <c r="K145" i="3"/>
  <c r="J145" i="3"/>
  <c r="I145" i="3"/>
  <c r="G145" i="3"/>
  <c r="Z144" i="3"/>
  <c r="AA144" i="3" s="1"/>
  <c r="AB144" i="3" s="1"/>
  <c r="Y144" i="3"/>
  <c r="X144" i="3"/>
  <c r="U144" i="3"/>
  <c r="V144" i="3" s="1"/>
  <c r="M144" i="3"/>
  <c r="K144" i="3"/>
  <c r="L148" i="3" s="1"/>
  <c r="J144" i="3"/>
  <c r="I144" i="3"/>
  <c r="G144" i="3"/>
  <c r="X143" i="3"/>
  <c r="Y143" i="3" s="1"/>
  <c r="Z143" i="3" s="1"/>
  <c r="U143" i="3"/>
  <c r="V143" i="3" s="1"/>
  <c r="AA143" i="3" s="1"/>
  <c r="AB143" i="3" s="1"/>
  <c r="M143" i="3"/>
  <c r="K143" i="3"/>
  <c r="J143" i="3"/>
  <c r="I143" i="3"/>
  <c r="G143" i="3"/>
  <c r="Y142" i="3"/>
  <c r="Z142" i="3" s="1"/>
  <c r="X142" i="3"/>
  <c r="V142" i="3"/>
  <c r="U142" i="3"/>
  <c r="M142" i="3"/>
  <c r="K142" i="3"/>
  <c r="L146" i="3" s="1"/>
  <c r="J142" i="3"/>
  <c r="I142" i="3"/>
  <c r="G142" i="3"/>
  <c r="X141" i="3"/>
  <c r="Y141" i="3" s="1"/>
  <c r="Z141" i="3" s="1"/>
  <c r="U141" i="3"/>
  <c r="V141" i="3" s="1"/>
  <c r="M141" i="3"/>
  <c r="K141" i="3"/>
  <c r="L145" i="3" s="1"/>
  <c r="J141" i="3"/>
  <c r="I141" i="3"/>
  <c r="G141" i="3"/>
  <c r="Z140" i="3"/>
  <c r="Y140" i="3"/>
  <c r="X140" i="3"/>
  <c r="U140" i="3"/>
  <c r="V140" i="3" s="1"/>
  <c r="AA140" i="3" s="1"/>
  <c r="AB140" i="3" s="1"/>
  <c r="M140" i="3"/>
  <c r="K140" i="3"/>
  <c r="L144" i="3" s="1"/>
  <c r="J140" i="3"/>
  <c r="I140" i="3"/>
  <c r="G140" i="3"/>
  <c r="X139" i="3"/>
  <c r="Y139" i="3" s="1"/>
  <c r="Z139" i="3" s="1"/>
  <c r="U139" i="3"/>
  <c r="V139" i="3" s="1"/>
  <c r="AA139" i="3" s="1"/>
  <c r="AB139" i="3" s="1"/>
  <c r="M139" i="3"/>
  <c r="K139" i="3"/>
  <c r="J139" i="3"/>
  <c r="I139" i="3"/>
  <c r="G139" i="3"/>
  <c r="X138" i="3"/>
  <c r="Y138" i="3" s="1"/>
  <c r="Z138" i="3" s="1"/>
  <c r="V138" i="3"/>
  <c r="AA138" i="3" s="1"/>
  <c r="AB138" i="3" s="1"/>
  <c r="U138" i="3"/>
  <c r="M138" i="3"/>
  <c r="K138" i="3"/>
  <c r="J138" i="3"/>
  <c r="I138" i="3"/>
  <c r="G138" i="3"/>
  <c r="X137" i="3"/>
  <c r="Y137" i="3" s="1"/>
  <c r="Z137" i="3" s="1"/>
  <c r="U137" i="3"/>
  <c r="V137" i="3" s="1"/>
  <c r="M137" i="3"/>
  <c r="K137" i="3"/>
  <c r="L141" i="3" s="1"/>
  <c r="J137" i="3"/>
  <c r="I137" i="3"/>
  <c r="G137" i="3"/>
  <c r="Z136" i="3"/>
  <c r="AA136" i="3" s="1"/>
  <c r="AB136" i="3" s="1"/>
  <c r="X136" i="3"/>
  <c r="Y136" i="3" s="1"/>
  <c r="V136" i="3"/>
  <c r="U136" i="3"/>
  <c r="M136" i="3"/>
  <c r="K136" i="3"/>
  <c r="L139" i="3" s="1"/>
  <c r="J136" i="3"/>
  <c r="I136" i="3"/>
  <c r="G136" i="3"/>
  <c r="Y135" i="3"/>
  <c r="Z135" i="3" s="1"/>
  <c r="AA135" i="3" s="1"/>
  <c r="AB135" i="3" s="1"/>
  <c r="X135" i="3"/>
  <c r="V135" i="3"/>
  <c r="U135" i="3"/>
  <c r="M135" i="3"/>
  <c r="K135" i="3"/>
  <c r="J135" i="3"/>
  <c r="I135" i="3"/>
  <c r="G135" i="3"/>
  <c r="Y134" i="3"/>
  <c r="Z134" i="3" s="1"/>
  <c r="X134" i="3"/>
  <c r="U134" i="3"/>
  <c r="V134" i="3" s="1"/>
  <c r="M134" i="3"/>
  <c r="K134" i="3"/>
  <c r="J134" i="3"/>
  <c r="I134" i="3"/>
  <c r="G134" i="3"/>
  <c r="Y133" i="3"/>
  <c r="Z133" i="3" s="1"/>
  <c r="X133" i="3"/>
  <c r="V133" i="3"/>
  <c r="AA133" i="3" s="1"/>
  <c r="AB133" i="3" s="1"/>
  <c r="U133" i="3"/>
  <c r="M133" i="3"/>
  <c r="K133" i="3"/>
  <c r="J133" i="3"/>
  <c r="I133" i="3"/>
  <c r="G133" i="3"/>
  <c r="Z132" i="3"/>
  <c r="X132" i="3"/>
  <c r="Y132" i="3" s="1"/>
  <c r="V132" i="3"/>
  <c r="AA132" i="3" s="1"/>
  <c r="AB132" i="3" s="1"/>
  <c r="U132" i="3"/>
  <c r="M132" i="3"/>
  <c r="K132" i="3"/>
  <c r="L136" i="3" s="1"/>
  <c r="J132" i="3"/>
  <c r="I132" i="3"/>
  <c r="G132" i="3"/>
  <c r="X131" i="3"/>
  <c r="Y131" i="3" s="1"/>
  <c r="Z131" i="3" s="1"/>
  <c r="AA131" i="3" s="1"/>
  <c r="AB131" i="3" s="1"/>
  <c r="V131" i="3"/>
  <c r="U131" i="3"/>
  <c r="M131" i="3"/>
  <c r="K131" i="3"/>
  <c r="L135" i="3" s="1"/>
  <c r="J131" i="3"/>
  <c r="I131" i="3"/>
  <c r="G131" i="3"/>
  <c r="X130" i="3"/>
  <c r="Y130" i="3" s="1"/>
  <c r="Z130" i="3" s="1"/>
  <c r="AA130" i="3" s="1"/>
  <c r="AB130" i="3" s="1"/>
  <c r="V130" i="3"/>
  <c r="U130" i="3"/>
  <c r="M130" i="3"/>
  <c r="K130" i="3"/>
  <c r="J130" i="3"/>
  <c r="I130" i="3"/>
  <c r="G130" i="3"/>
  <c r="Z129" i="3"/>
  <c r="Y129" i="3"/>
  <c r="X129" i="3"/>
  <c r="U129" i="3"/>
  <c r="V129" i="3" s="1"/>
  <c r="M129" i="3"/>
  <c r="K129" i="3"/>
  <c r="L129" i="3" s="1"/>
  <c r="J129" i="3"/>
  <c r="I129" i="3"/>
  <c r="G129" i="3"/>
  <c r="Z128" i="3"/>
  <c r="Y128" i="3"/>
  <c r="X128" i="3"/>
  <c r="V128" i="3"/>
  <c r="U128" i="3"/>
  <c r="M128" i="3"/>
  <c r="L128" i="3"/>
  <c r="K128" i="3"/>
  <c r="J128" i="3"/>
  <c r="I128" i="3"/>
  <c r="G128" i="3"/>
  <c r="Z127" i="3"/>
  <c r="X127" i="3"/>
  <c r="Y127" i="3" s="1"/>
  <c r="U127" i="3"/>
  <c r="V127" i="3" s="1"/>
  <c r="AA127" i="3" s="1"/>
  <c r="AB127" i="3" s="1"/>
  <c r="M127" i="3"/>
  <c r="L127" i="3"/>
  <c r="K127" i="3"/>
  <c r="J127" i="3"/>
  <c r="I127" i="3"/>
  <c r="G127" i="3"/>
  <c r="Y126" i="3"/>
  <c r="Z126" i="3" s="1"/>
  <c r="X126" i="3"/>
  <c r="V126" i="3"/>
  <c r="AA126" i="3" s="1"/>
  <c r="AB126" i="3" s="1"/>
  <c r="U126" i="3"/>
  <c r="M126" i="3"/>
  <c r="K126" i="3"/>
  <c r="J126" i="3"/>
  <c r="I126" i="3"/>
  <c r="G126" i="3"/>
  <c r="Z125" i="3"/>
  <c r="Y125" i="3"/>
  <c r="X125" i="3"/>
  <c r="V125" i="3"/>
  <c r="AA125" i="3" s="1"/>
  <c r="AB125" i="3" s="1"/>
  <c r="U125" i="3"/>
  <c r="M125" i="3"/>
  <c r="L125" i="3"/>
  <c r="K125" i="3"/>
  <c r="J125" i="3"/>
  <c r="I125" i="3"/>
  <c r="G125" i="3"/>
  <c r="Y124" i="3"/>
  <c r="Z124" i="3" s="1"/>
  <c r="X124" i="3"/>
  <c r="U124" i="3"/>
  <c r="V124" i="3" s="1"/>
  <c r="M124" i="3"/>
  <c r="K124" i="3"/>
  <c r="J124" i="3"/>
  <c r="I124" i="3"/>
  <c r="G124" i="3"/>
  <c r="X123" i="3"/>
  <c r="Y123" i="3" s="1"/>
  <c r="Z123" i="3" s="1"/>
  <c r="U123" i="3"/>
  <c r="V123" i="3" s="1"/>
  <c r="AA123" i="3" s="1"/>
  <c r="AB123" i="3" s="1"/>
  <c r="M123" i="3"/>
  <c r="K123" i="3"/>
  <c r="J123" i="3"/>
  <c r="I123" i="3"/>
  <c r="G123" i="3"/>
  <c r="Y122" i="3"/>
  <c r="Z122" i="3" s="1"/>
  <c r="X122" i="3"/>
  <c r="V122" i="3"/>
  <c r="AA122" i="3" s="1"/>
  <c r="AB122" i="3" s="1"/>
  <c r="U122" i="3"/>
  <c r="M122" i="3"/>
  <c r="L122" i="3"/>
  <c r="K122" i="3"/>
  <c r="L126" i="3" s="1"/>
  <c r="J122" i="3"/>
  <c r="I122" i="3"/>
  <c r="G122" i="3"/>
  <c r="Y121" i="3"/>
  <c r="Z121" i="3" s="1"/>
  <c r="X121" i="3"/>
  <c r="V121" i="3"/>
  <c r="U121" i="3"/>
  <c r="M121" i="3"/>
  <c r="L121" i="3"/>
  <c r="K121" i="3"/>
  <c r="J121" i="3"/>
  <c r="I121" i="3"/>
  <c r="G121" i="3"/>
  <c r="Y120" i="3"/>
  <c r="Z120" i="3" s="1"/>
  <c r="AA120" i="3" s="1"/>
  <c r="AB120" i="3" s="1"/>
  <c r="X120" i="3"/>
  <c r="U120" i="3"/>
  <c r="V120" i="3" s="1"/>
  <c r="M120" i="3"/>
  <c r="K120" i="3"/>
  <c r="L124" i="3" s="1"/>
  <c r="J120" i="3"/>
  <c r="I120" i="3"/>
  <c r="G120" i="3"/>
  <c r="Y119" i="3"/>
  <c r="Z119" i="3" s="1"/>
  <c r="AA119" i="3" s="1"/>
  <c r="AB119" i="3" s="1"/>
  <c r="X119" i="3"/>
  <c r="U119" i="3"/>
  <c r="V119" i="3" s="1"/>
  <c r="M119" i="3"/>
  <c r="K119" i="3"/>
  <c r="J119" i="3"/>
  <c r="I119" i="3"/>
  <c r="G119" i="3"/>
  <c r="Y118" i="3"/>
  <c r="Z118" i="3" s="1"/>
  <c r="AA118" i="3" s="1"/>
  <c r="AB118" i="3" s="1"/>
  <c r="X118" i="3"/>
  <c r="V118" i="3"/>
  <c r="U118" i="3"/>
  <c r="M118" i="3"/>
  <c r="K118" i="3"/>
  <c r="J118" i="3"/>
  <c r="I118" i="3"/>
  <c r="G118" i="3"/>
  <c r="X117" i="3"/>
  <c r="Y117" i="3" s="1"/>
  <c r="Z117" i="3" s="1"/>
  <c r="AA117" i="3" s="1"/>
  <c r="AB117" i="3" s="1"/>
  <c r="U117" i="3"/>
  <c r="V117" i="3" s="1"/>
  <c r="M117" i="3"/>
  <c r="K117" i="3"/>
  <c r="J117" i="3"/>
  <c r="I117" i="3"/>
  <c r="G117" i="3"/>
  <c r="Z116" i="3"/>
  <c r="Y116" i="3"/>
  <c r="X116" i="3"/>
  <c r="V116" i="3"/>
  <c r="AA116" i="3" s="1"/>
  <c r="AB116" i="3" s="1"/>
  <c r="U116" i="3"/>
  <c r="M116" i="3"/>
  <c r="K116" i="3"/>
  <c r="J116" i="3"/>
  <c r="I116" i="3"/>
  <c r="G116" i="3"/>
  <c r="X115" i="3"/>
  <c r="Y115" i="3" s="1"/>
  <c r="Z115" i="3" s="1"/>
  <c r="U115" i="3"/>
  <c r="V115" i="3" s="1"/>
  <c r="AA115" i="3" s="1"/>
  <c r="AB115" i="3" s="1"/>
  <c r="M115" i="3"/>
  <c r="K115" i="3"/>
  <c r="J115" i="3"/>
  <c r="I115" i="3"/>
  <c r="G115" i="3"/>
  <c r="X114" i="3"/>
  <c r="Y114" i="3" s="1"/>
  <c r="Z114" i="3" s="1"/>
  <c r="V114" i="3"/>
  <c r="AA114" i="3" s="1"/>
  <c r="AB114" i="3" s="1"/>
  <c r="U114" i="3"/>
  <c r="M114" i="3"/>
  <c r="K114" i="3"/>
  <c r="J114" i="3"/>
  <c r="I114" i="3"/>
  <c r="G114" i="3"/>
  <c r="Z113" i="3"/>
  <c r="X113" i="3"/>
  <c r="Y113" i="3" s="1"/>
  <c r="U113" i="3"/>
  <c r="V113" i="3" s="1"/>
  <c r="AA113" i="3" s="1"/>
  <c r="AB113" i="3" s="1"/>
  <c r="M113" i="3"/>
  <c r="K113" i="3"/>
  <c r="J113" i="3"/>
  <c r="I113" i="3"/>
  <c r="G113" i="3"/>
  <c r="X112" i="3"/>
  <c r="Y112" i="3" s="1"/>
  <c r="Z112" i="3" s="1"/>
  <c r="V112" i="3"/>
  <c r="U112" i="3"/>
  <c r="M112" i="3"/>
  <c r="K112" i="3"/>
  <c r="L115" i="3" s="1"/>
  <c r="J112" i="3"/>
  <c r="I112" i="3"/>
  <c r="G112" i="3"/>
  <c r="X111" i="3"/>
  <c r="Y111" i="3" s="1"/>
  <c r="Z111" i="3" s="1"/>
  <c r="V111" i="3"/>
  <c r="U111" i="3"/>
  <c r="M111" i="3"/>
  <c r="K111" i="3"/>
  <c r="J111" i="3"/>
  <c r="I111" i="3"/>
  <c r="G111" i="3"/>
  <c r="X110" i="3"/>
  <c r="Y110" i="3" s="1"/>
  <c r="Z110" i="3" s="1"/>
  <c r="U110" i="3"/>
  <c r="V110" i="3" s="1"/>
  <c r="M110" i="3"/>
  <c r="K110" i="3"/>
  <c r="L112" i="3" s="1"/>
  <c r="J110" i="3"/>
  <c r="I110" i="3"/>
  <c r="G110" i="3"/>
  <c r="Y109" i="3"/>
  <c r="Z109" i="3" s="1"/>
  <c r="X109" i="3"/>
  <c r="U109" i="3"/>
  <c r="V109" i="3" s="1"/>
  <c r="M109" i="3"/>
  <c r="K109" i="3"/>
  <c r="J109" i="3"/>
  <c r="I109" i="3"/>
  <c r="G109" i="3"/>
  <c r="Z108" i="3"/>
  <c r="X108" i="3"/>
  <c r="Y108" i="3" s="1"/>
  <c r="V108" i="3"/>
  <c r="AA108" i="3" s="1"/>
  <c r="AB108" i="3" s="1"/>
  <c r="U108" i="3"/>
  <c r="M108" i="3"/>
  <c r="K108" i="3"/>
  <c r="J108" i="3"/>
  <c r="I108" i="3"/>
  <c r="G108" i="3"/>
  <c r="X107" i="3"/>
  <c r="Y107" i="3" s="1"/>
  <c r="Z107" i="3" s="1"/>
  <c r="AA107" i="3" s="1"/>
  <c r="AB107" i="3" s="1"/>
  <c r="V107" i="3"/>
  <c r="U107" i="3"/>
  <c r="M107" i="3"/>
  <c r="K107" i="3"/>
  <c r="J107" i="3"/>
  <c r="I107" i="3"/>
  <c r="G107" i="3"/>
  <c r="X106" i="3"/>
  <c r="Y106" i="3" s="1"/>
  <c r="Z106" i="3" s="1"/>
  <c r="AA106" i="3" s="1"/>
  <c r="AB106" i="3" s="1"/>
  <c r="V106" i="3"/>
  <c r="U106" i="3"/>
  <c r="M106" i="3"/>
  <c r="K106" i="3"/>
  <c r="J106" i="3"/>
  <c r="I106" i="3"/>
  <c r="G106" i="3"/>
  <c r="Z105" i="3"/>
  <c r="Y105" i="3"/>
  <c r="X105" i="3"/>
  <c r="U105" i="3"/>
  <c r="V105" i="3" s="1"/>
  <c r="M105" i="3"/>
  <c r="L105" i="3"/>
  <c r="K105" i="3"/>
  <c r="L107" i="3" s="1"/>
  <c r="J105" i="3"/>
  <c r="I105" i="3"/>
  <c r="G105" i="3"/>
  <c r="Y104" i="3"/>
  <c r="Z104" i="3" s="1"/>
  <c r="X104" i="3"/>
  <c r="V104" i="3"/>
  <c r="U104" i="3"/>
  <c r="M104" i="3"/>
  <c r="L104" i="3"/>
  <c r="K104" i="3"/>
  <c r="J104" i="3"/>
  <c r="I104" i="3"/>
  <c r="G104" i="3"/>
  <c r="Z103" i="3"/>
  <c r="X103" i="3"/>
  <c r="Y103" i="3" s="1"/>
  <c r="U103" i="3"/>
  <c r="V103" i="3" s="1"/>
  <c r="AA103" i="3" s="1"/>
  <c r="AB103" i="3" s="1"/>
  <c r="M103" i="3"/>
  <c r="L103" i="3"/>
  <c r="K103" i="3"/>
  <c r="J103" i="3"/>
  <c r="I103" i="3"/>
  <c r="G103" i="3"/>
  <c r="Y102" i="3"/>
  <c r="Z102" i="3" s="1"/>
  <c r="AA102" i="3" s="1"/>
  <c r="AB102" i="3" s="1"/>
  <c r="X102" i="3"/>
  <c r="V102" i="3"/>
  <c r="U102" i="3"/>
  <c r="M102" i="3"/>
  <c r="K102" i="3"/>
  <c r="J102" i="3"/>
  <c r="I102" i="3"/>
  <c r="G102" i="3"/>
  <c r="Z101" i="3"/>
  <c r="Y101" i="3"/>
  <c r="X101" i="3"/>
  <c r="U101" i="3"/>
  <c r="V101" i="3" s="1"/>
  <c r="AA101" i="3" s="1"/>
  <c r="AB101" i="3" s="1"/>
  <c r="M101" i="3"/>
  <c r="K101" i="3"/>
  <c r="J101" i="3"/>
  <c r="I101" i="3"/>
  <c r="G101" i="3"/>
  <c r="Z100" i="3"/>
  <c r="Y100" i="3"/>
  <c r="X100" i="3"/>
  <c r="U100" i="3"/>
  <c r="V100" i="3" s="1"/>
  <c r="AA100" i="3" s="1"/>
  <c r="AB100" i="3" s="1"/>
  <c r="M100" i="3"/>
  <c r="K100" i="3"/>
  <c r="J100" i="3"/>
  <c r="I100" i="3"/>
  <c r="G100" i="3"/>
  <c r="X99" i="3"/>
  <c r="Y99" i="3" s="1"/>
  <c r="Z99" i="3" s="1"/>
  <c r="U99" i="3"/>
  <c r="V99" i="3" s="1"/>
  <c r="AA99" i="3" s="1"/>
  <c r="AB99" i="3" s="1"/>
  <c r="M99" i="3"/>
  <c r="K99" i="3"/>
  <c r="J99" i="3"/>
  <c r="I99" i="3"/>
  <c r="G99" i="3"/>
  <c r="Y98" i="3"/>
  <c r="Z98" i="3" s="1"/>
  <c r="X98" i="3"/>
  <c r="V98" i="3"/>
  <c r="AA98" i="3" s="1"/>
  <c r="AB98" i="3" s="1"/>
  <c r="U98" i="3"/>
  <c r="M98" i="3"/>
  <c r="K98" i="3"/>
  <c r="L101" i="3" s="1"/>
  <c r="J98" i="3"/>
  <c r="I98" i="3"/>
  <c r="G98" i="3"/>
  <c r="Y97" i="3"/>
  <c r="Z97" i="3" s="1"/>
  <c r="X97" i="3"/>
  <c r="V97" i="3"/>
  <c r="U97" i="3"/>
  <c r="M97" i="3"/>
  <c r="K97" i="3"/>
  <c r="J97" i="3"/>
  <c r="I97" i="3"/>
  <c r="G97" i="3"/>
  <c r="Y96" i="3"/>
  <c r="Z96" i="3" s="1"/>
  <c r="X96" i="3"/>
  <c r="U96" i="3"/>
  <c r="V96" i="3" s="1"/>
  <c r="M96" i="3"/>
  <c r="K96" i="3"/>
  <c r="J96" i="3"/>
  <c r="I96" i="3"/>
  <c r="G96" i="3"/>
  <c r="Z95" i="3"/>
  <c r="AA95" i="3" s="1"/>
  <c r="AB95" i="3" s="1"/>
  <c r="Y95" i="3"/>
  <c r="X95" i="3"/>
  <c r="U95" i="3"/>
  <c r="V95" i="3" s="1"/>
  <c r="M95" i="3"/>
  <c r="L95" i="3"/>
  <c r="K95" i="3"/>
  <c r="J95" i="3"/>
  <c r="I95" i="3"/>
  <c r="G95" i="3"/>
  <c r="Z94" i="3"/>
  <c r="AA94" i="3" s="1"/>
  <c r="AB94" i="3" s="1"/>
  <c r="Y94" i="3"/>
  <c r="X94" i="3"/>
  <c r="V94" i="3"/>
  <c r="U94" i="3"/>
  <c r="M94" i="3"/>
  <c r="K94" i="3"/>
  <c r="L98" i="3" s="1"/>
  <c r="J94" i="3"/>
  <c r="I94" i="3"/>
  <c r="G94" i="3"/>
  <c r="AA93" i="3"/>
  <c r="AB93" i="3" s="1"/>
  <c r="Z93" i="3"/>
  <c r="X93" i="3"/>
  <c r="Y93" i="3" s="1"/>
  <c r="U93" i="3"/>
  <c r="V93" i="3" s="1"/>
  <c r="M93" i="3"/>
  <c r="K93" i="3"/>
  <c r="J93" i="3"/>
  <c r="I93" i="3"/>
  <c r="G93" i="3"/>
  <c r="Z92" i="3"/>
  <c r="AA92" i="3" s="1"/>
  <c r="AB92" i="3" s="1"/>
  <c r="Y92" i="3"/>
  <c r="X92" i="3"/>
  <c r="V92" i="3"/>
  <c r="U92" i="3"/>
  <c r="M92" i="3"/>
  <c r="K92" i="3"/>
  <c r="L96" i="3" s="1"/>
  <c r="J92" i="3"/>
  <c r="I92" i="3"/>
  <c r="G92" i="3"/>
  <c r="X91" i="3"/>
  <c r="Y91" i="3" s="1"/>
  <c r="Z91" i="3" s="1"/>
  <c r="U91" i="3"/>
  <c r="V91" i="3" s="1"/>
  <c r="AA91" i="3" s="1"/>
  <c r="AB91" i="3" s="1"/>
  <c r="M91" i="3"/>
  <c r="K91" i="3"/>
  <c r="J91" i="3"/>
  <c r="I91" i="3"/>
  <c r="G91" i="3"/>
  <c r="X90" i="3"/>
  <c r="Y90" i="3" s="1"/>
  <c r="Z90" i="3" s="1"/>
  <c r="AA90" i="3" s="1"/>
  <c r="AB90" i="3" s="1"/>
  <c r="V90" i="3"/>
  <c r="U90" i="3"/>
  <c r="M90" i="3"/>
  <c r="K90" i="3"/>
  <c r="L93" i="3" s="1"/>
  <c r="J90" i="3"/>
  <c r="I90" i="3"/>
  <c r="G90" i="3"/>
  <c r="X89" i="3"/>
  <c r="Y89" i="3" s="1"/>
  <c r="Z89" i="3" s="1"/>
  <c r="V89" i="3"/>
  <c r="U89" i="3"/>
  <c r="M89" i="3"/>
  <c r="K89" i="3"/>
  <c r="J89" i="3"/>
  <c r="I89" i="3"/>
  <c r="G89" i="3"/>
  <c r="Z88" i="3"/>
  <c r="X88" i="3"/>
  <c r="Y88" i="3" s="1"/>
  <c r="U88" i="3"/>
  <c r="V88" i="3" s="1"/>
  <c r="AA88" i="3" s="1"/>
  <c r="AB88" i="3" s="1"/>
  <c r="M88" i="3"/>
  <c r="K88" i="3"/>
  <c r="L89" i="3" s="1"/>
  <c r="J88" i="3"/>
  <c r="I88" i="3"/>
  <c r="G88" i="3"/>
  <c r="Y87" i="3"/>
  <c r="Z87" i="3" s="1"/>
  <c r="X87" i="3"/>
  <c r="U87" i="3"/>
  <c r="V87" i="3" s="1"/>
  <c r="AA87" i="3" s="1"/>
  <c r="AB87" i="3" s="1"/>
  <c r="M87" i="3"/>
  <c r="K87" i="3"/>
  <c r="J87" i="3"/>
  <c r="I87" i="3"/>
  <c r="G87" i="3"/>
  <c r="Y86" i="3"/>
  <c r="Z86" i="3" s="1"/>
  <c r="X86" i="3"/>
  <c r="U86" i="3"/>
  <c r="V86" i="3" s="1"/>
  <c r="AA86" i="3" s="1"/>
  <c r="AB86" i="3" s="1"/>
  <c r="M86" i="3"/>
  <c r="K86" i="3"/>
  <c r="J86" i="3"/>
  <c r="I86" i="3"/>
  <c r="G86" i="3"/>
  <c r="X85" i="3"/>
  <c r="Y85" i="3" s="1"/>
  <c r="Z85" i="3" s="1"/>
  <c r="U85" i="3"/>
  <c r="V85" i="3" s="1"/>
  <c r="M85" i="3"/>
  <c r="K85" i="3"/>
  <c r="J85" i="3"/>
  <c r="I85" i="3"/>
  <c r="G85" i="3"/>
  <c r="Y84" i="3"/>
  <c r="Z84" i="3" s="1"/>
  <c r="X84" i="3"/>
  <c r="V84" i="3"/>
  <c r="AA84" i="3" s="1"/>
  <c r="AB84" i="3" s="1"/>
  <c r="U84" i="3"/>
  <c r="M84" i="3"/>
  <c r="K84" i="3"/>
  <c r="L88" i="3" s="1"/>
  <c r="J84" i="3"/>
  <c r="I84" i="3"/>
  <c r="G84" i="3"/>
  <c r="Y83" i="3"/>
  <c r="Z83" i="3" s="1"/>
  <c r="X83" i="3"/>
  <c r="V83" i="3"/>
  <c r="AA83" i="3" s="1"/>
  <c r="AB83" i="3" s="1"/>
  <c r="U83" i="3"/>
  <c r="M83" i="3"/>
  <c r="K83" i="3"/>
  <c r="L85" i="3" s="1"/>
  <c r="J83" i="3"/>
  <c r="I83" i="3"/>
  <c r="G83" i="3"/>
  <c r="X82" i="3"/>
  <c r="Y82" i="3" s="1"/>
  <c r="Z82" i="3" s="1"/>
  <c r="AA82" i="3" s="1"/>
  <c r="AB82" i="3" s="1"/>
  <c r="V82" i="3"/>
  <c r="U82" i="3"/>
  <c r="M82" i="3"/>
  <c r="L82" i="3"/>
  <c r="K82" i="3"/>
  <c r="J82" i="3"/>
  <c r="I82" i="3"/>
  <c r="G82" i="3"/>
  <c r="Y81" i="3"/>
  <c r="Z81" i="3" s="1"/>
  <c r="X81" i="3"/>
  <c r="U81" i="3"/>
  <c r="V81" i="3" s="1"/>
  <c r="AA81" i="3" s="1"/>
  <c r="AB81" i="3" s="1"/>
  <c r="M81" i="3"/>
  <c r="L81" i="3"/>
  <c r="K81" i="3"/>
  <c r="L83" i="3" s="1"/>
  <c r="J81" i="3"/>
  <c r="I81" i="3"/>
  <c r="G81" i="3"/>
  <c r="Y80" i="3"/>
  <c r="Z80" i="3" s="1"/>
  <c r="X80" i="3"/>
  <c r="V80" i="3"/>
  <c r="AA80" i="3" s="1"/>
  <c r="AB80" i="3" s="1"/>
  <c r="U80" i="3"/>
  <c r="M80" i="3"/>
  <c r="L80" i="3"/>
  <c r="K80" i="3"/>
  <c r="J80" i="3"/>
  <c r="I80" i="3"/>
  <c r="G80" i="3"/>
  <c r="Z79" i="3"/>
  <c r="X79" i="3"/>
  <c r="Y79" i="3" s="1"/>
  <c r="V79" i="3"/>
  <c r="AA79" i="3" s="1"/>
  <c r="AB79" i="3" s="1"/>
  <c r="U79" i="3"/>
  <c r="M79" i="3"/>
  <c r="K79" i="3"/>
  <c r="J79" i="3"/>
  <c r="I79" i="3"/>
  <c r="G79" i="3"/>
  <c r="Y78" i="3"/>
  <c r="Z78" i="3" s="1"/>
  <c r="X78" i="3"/>
  <c r="V78" i="3"/>
  <c r="AA78" i="3" s="1"/>
  <c r="AB78" i="3" s="1"/>
  <c r="U78" i="3"/>
  <c r="M78" i="3"/>
  <c r="K78" i="3"/>
  <c r="J78" i="3"/>
  <c r="I78" i="3"/>
  <c r="G78" i="3"/>
  <c r="Y77" i="3"/>
  <c r="Z77" i="3" s="1"/>
  <c r="X77" i="3"/>
  <c r="V77" i="3"/>
  <c r="U77" i="3"/>
  <c r="M77" i="3"/>
  <c r="K77" i="3"/>
  <c r="J77" i="3"/>
  <c r="I77" i="3"/>
  <c r="G77" i="3"/>
  <c r="Y76" i="3"/>
  <c r="Z76" i="3" s="1"/>
  <c r="X76" i="3"/>
  <c r="V76" i="3"/>
  <c r="U76" i="3"/>
  <c r="M76" i="3"/>
  <c r="K76" i="3"/>
  <c r="J76" i="3"/>
  <c r="I76" i="3"/>
  <c r="G76" i="3"/>
  <c r="X75" i="3"/>
  <c r="Y75" i="3" s="1"/>
  <c r="Z75" i="3" s="1"/>
  <c r="V75" i="3"/>
  <c r="U75" i="3"/>
  <c r="M75" i="3"/>
  <c r="K75" i="3"/>
  <c r="L79" i="3" s="1"/>
  <c r="J75" i="3"/>
  <c r="I75" i="3"/>
  <c r="G75" i="3"/>
  <c r="X74" i="3"/>
  <c r="Y74" i="3" s="1"/>
  <c r="Z74" i="3" s="1"/>
  <c r="V74" i="3"/>
  <c r="AA74" i="3" s="1"/>
  <c r="AB74" i="3" s="1"/>
  <c r="U74" i="3"/>
  <c r="M74" i="3"/>
  <c r="L74" i="3"/>
  <c r="K74" i="3"/>
  <c r="L78" i="3" s="1"/>
  <c r="J74" i="3"/>
  <c r="I74" i="3"/>
  <c r="G74" i="3"/>
  <c r="X73" i="3"/>
  <c r="Y73" i="3" s="1"/>
  <c r="Z73" i="3" s="1"/>
  <c r="V73" i="3"/>
  <c r="U73" i="3"/>
  <c r="M73" i="3"/>
  <c r="L73" i="3"/>
  <c r="K73" i="3"/>
  <c r="J73" i="3"/>
  <c r="I73" i="3"/>
  <c r="G73" i="3"/>
  <c r="X72" i="3"/>
  <c r="Y72" i="3" s="1"/>
  <c r="Z72" i="3" s="1"/>
  <c r="U72" i="3"/>
  <c r="V72" i="3" s="1"/>
  <c r="AA72" i="3" s="1"/>
  <c r="AB72" i="3" s="1"/>
  <c r="M72" i="3"/>
  <c r="K72" i="3"/>
  <c r="J72" i="3"/>
  <c r="I72" i="3"/>
  <c r="G72" i="3"/>
  <c r="X71" i="3"/>
  <c r="Y71" i="3" s="1"/>
  <c r="Z71" i="3" s="1"/>
  <c r="AA71" i="3" s="1"/>
  <c r="AB71" i="3" s="1"/>
  <c r="U71" i="3"/>
  <c r="V71" i="3" s="1"/>
  <c r="M71" i="3"/>
  <c r="L71" i="3"/>
  <c r="K71" i="3"/>
  <c r="L75" i="3" s="1"/>
  <c r="J71" i="3"/>
  <c r="I71" i="3"/>
  <c r="G71" i="3"/>
  <c r="Z70" i="3"/>
  <c r="AA70" i="3" s="1"/>
  <c r="AB70" i="3" s="1"/>
  <c r="Y70" i="3"/>
  <c r="X70" i="3"/>
  <c r="V70" i="3"/>
  <c r="U70" i="3"/>
  <c r="M70" i="3"/>
  <c r="K70" i="3"/>
  <c r="J70" i="3"/>
  <c r="I70" i="3"/>
  <c r="G70" i="3"/>
  <c r="X69" i="3"/>
  <c r="Y69" i="3" s="1"/>
  <c r="Z69" i="3" s="1"/>
  <c r="AA69" i="3" s="1"/>
  <c r="AB69" i="3" s="1"/>
  <c r="U69" i="3"/>
  <c r="V69" i="3" s="1"/>
  <c r="M69" i="3"/>
  <c r="K69" i="3"/>
  <c r="J69" i="3"/>
  <c r="I69" i="3"/>
  <c r="G69" i="3"/>
  <c r="Z68" i="3"/>
  <c r="Y68" i="3"/>
  <c r="X68" i="3"/>
  <c r="U68" i="3"/>
  <c r="V68" i="3" s="1"/>
  <c r="AA68" i="3" s="1"/>
  <c r="AB68" i="3" s="1"/>
  <c r="M68" i="3"/>
  <c r="K68" i="3"/>
  <c r="J68" i="3"/>
  <c r="I68" i="3"/>
  <c r="G68" i="3"/>
  <c r="X67" i="3"/>
  <c r="Y67" i="3" s="1"/>
  <c r="Z67" i="3" s="1"/>
  <c r="V67" i="3"/>
  <c r="AA67" i="3" s="1"/>
  <c r="AB67" i="3" s="1"/>
  <c r="U67" i="3"/>
  <c r="M67" i="3"/>
  <c r="L67" i="3"/>
  <c r="K67" i="3"/>
  <c r="J67" i="3"/>
  <c r="I67" i="3"/>
  <c r="G67" i="3"/>
  <c r="X66" i="3"/>
  <c r="Y66" i="3" s="1"/>
  <c r="Z66" i="3" s="1"/>
  <c r="U66" i="3"/>
  <c r="V66" i="3" s="1"/>
  <c r="AA66" i="3" s="1"/>
  <c r="AB66" i="3" s="1"/>
  <c r="M66" i="3"/>
  <c r="K66" i="3"/>
  <c r="L70" i="3" s="1"/>
  <c r="J66" i="3"/>
  <c r="I66" i="3"/>
  <c r="G66" i="3"/>
  <c r="Z65" i="3"/>
  <c r="X65" i="3"/>
  <c r="Y65" i="3" s="1"/>
  <c r="V65" i="3"/>
  <c r="U65" i="3"/>
  <c r="M65" i="3"/>
  <c r="K65" i="3"/>
  <c r="L68" i="3" s="1"/>
  <c r="J65" i="3"/>
  <c r="I65" i="3"/>
  <c r="G65" i="3"/>
  <c r="X64" i="3"/>
  <c r="Y64" i="3" s="1"/>
  <c r="Z64" i="3" s="1"/>
  <c r="U64" i="3"/>
  <c r="V64" i="3" s="1"/>
  <c r="AA64" i="3" s="1"/>
  <c r="AB64" i="3" s="1"/>
  <c r="M64" i="3"/>
  <c r="K64" i="3"/>
  <c r="J64" i="3"/>
  <c r="I64" i="3"/>
  <c r="G64" i="3"/>
  <c r="X63" i="3"/>
  <c r="Y63" i="3" s="1"/>
  <c r="Z63" i="3" s="1"/>
  <c r="U63" i="3"/>
  <c r="V63" i="3" s="1"/>
  <c r="M63" i="3"/>
  <c r="K63" i="3"/>
  <c r="J63" i="3"/>
  <c r="I63" i="3"/>
  <c r="G63" i="3"/>
  <c r="X62" i="3"/>
  <c r="Y62" i="3" s="1"/>
  <c r="Z62" i="3" s="1"/>
  <c r="U62" i="3"/>
  <c r="V62" i="3" s="1"/>
  <c r="M62" i="3"/>
  <c r="K62" i="3"/>
  <c r="L64" i="3" s="1"/>
  <c r="J62" i="3"/>
  <c r="I62" i="3"/>
  <c r="G62" i="3"/>
  <c r="Y61" i="3"/>
  <c r="Z61" i="3" s="1"/>
  <c r="X61" i="3"/>
  <c r="V61" i="3"/>
  <c r="AA61" i="3" s="1"/>
  <c r="AB61" i="3" s="1"/>
  <c r="U61" i="3"/>
  <c r="M61" i="3"/>
  <c r="K61" i="3"/>
  <c r="J61" i="3"/>
  <c r="Z60" i="3"/>
  <c r="Y60" i="3"/>
  <c r="X60" i="3"/>
  <c r="V60" i="3"/>
  <c r="U60" i="3"/>
  <c r="M60" i="3"/>
  <c r="K60" i="3"/>
  <c r="J60" i="3"/>
  <c r="H60" i="3"/>
  <c r="F60" i="3"/>
  <c r="Y59" i="3"/>
  <c r="Z59" i="3" s="1"/>
  <c r="X59" i="3"/>
  <c r="U59" i="3"/>
  <c r="V59" i="3" s="1"/>
  <c r="M59" i="3"/>
  <c r="L59" i="3"/>
  <c r="K59" i="3"/>
  <c r="J59" i="3"/>
  <c r="H59" i="3"/>
  <c r="F59" i="3"/>
  <c r="Z58" i="3"/>
  <c r="AA58" i="3" s="1"/>
  <c r="AB58" i="3" s="1"/>
  <c r="Y58" i="3"/>
  <c r="X58" i="3"/>
  <c r="V58" i="3"/>
  <c r="U58" i="3"/>
  <c r="M58" i="3"/>
  <c r="K58" i="3"/>
  <c r="J58" i="3"/>
  <c r="H58" i="3"/>
  <c r="F58" i="3"/>
  <c r="Z57" i="3"/>
  <c r="AA57" i="3" s="1"/>
  <c r="AB57" i="3" s="1"/>
  <c r="Y57" i="3"/>
  <c r="X57" i="3"/>
  <c r="V57" i="3"/>
  <c r="U57" i="3"/>
  <c r="M57" i="3"/>
  <c r="K57" i="3"/>
  <c r="L61" i="3" s="1"/>
  <c r="J57" i="3"/>
  <c r="H57" i="3"/>
  <c r="F57" i="3"/>
  <c r="X56" i="3"/>
  <c r="Y56" i="3" s="1"/>
  <c r="Z56" i="3" s="1"/>
  <c r="AA56" i="3" s="1"/>
  <c r="AB56" i="3" s="1"/>
  <c r="V56" i="3"/>
  <c r="U56" i="3"/>
  <c r="M56" i="3"/>
  <c r="L56" i="3"/>
  <c r="K56" i="3"/>
  <c r="J56" i="3"/>
  <c r="H56" i="3"/>
  <c r="F56" i="3"/>
  <c r="Y55" i="3"/>
  <c r="Z55" i="3" s="1"/>
  <c r="X55" i="3"/>
  <c r="U55" i="3"/>
  <c r="V55" i="3" s="1"/>
  <c r="M55" i="3"/>
  <c r="L55" i="3"/>
  <c r="K55" i="3"/>
  <c r="L57" i="3" s="1"/>
  <c r="J55" i="3"/>
  <c r="H55" i="3"/>
  <c r="F55" i="3"/>
  <c r="Y54" i="3"/>
  <c r="Z54" i="3" s="1"/>
  <c r="X54" i="3"/>
  <c r="V54" i="3"/>
  <c r="U54" i="3"/>
  <c r="M54" i="3"/>
  <c r="L54" i="3"/>
  <c r="K54" i="3"/>
  <c r="J54" i="3"/>
  <c r="H54" i="3"/>
  <c r="F54" i="3"/>
  <c r="Z53" i="3"/>
  <c r="X53" i="3"/>
  <c r="Y53" i="3" s="1"/>
  <c r="V53" i="3"/>
  <c r="AA53" i="3" s="1"/>
  <c r="AB53" i="3" s="1"/>
  <c r="U53" i="3"/>
  <c r="M53" i="3"/>
  <c r="K53" i="3"/>
  <c r="J53" i="3"/>
  <c r="H53" i="3"/>
  <c r="F53" i="3"/>
  <c r="Y52" i="3"/>
  <c r="Z52" i="3" s="1"/>
  <c r="X52" i="3"/>
  <c r="V52" i="3"/>
  <c r="AA52" i="3" s="1"/>
  <c r="AB52" i="3" s="1"/>
  <c r="U52" i="3"/>
  <c r="M52" i="3"/>
  <c r="K52" i="3"/>
  <c r="J52" i="3"/>
  <c r="H52" i="3"/>
  <c r="F52" i="3"/>
  <c r="Y51" i="3"/>
  <c r="Z51" i="3" s="1"/>
  <c r="X51" i="3"/>
  <c r="V51" i="3"/>
  <c r="U51" i="3"/>
  <c r="M51" i="3"/>
  <c r="K51" i="3"/>
  <c r="J51" i="3"/>
  <c r="H51" i="3"/>
  <c r="F51" i="3"/>
  <c r="Y50" i="3"/>
  <c r="Z50" i="3" s="1"/>
  <c r="X50" i="3"/>
  <c r="V50" i="3"/>
  <c r="U50" i="3"/>
  <c r="M50" i="3"/>
  <c r="K50" i="3"/>
  <c r="J50" i="3"/>
  <c r="H50" i="3"/>
  <c r="F50" i="3"/>
  <c r="Z49" i="3"/>
  <c r="X49" i="3"/>
  <c r="Y49" i="3" s="1"/>
  <c r="V49" i="3"/>
  <c r="AA49" i="3" s="1"/>
  <c r="AB49" i="3" s="1"/>
  <c r="U49" i="3"/>
  <c r="M49" i="3"/>
  <c r="K49" i="3"/>
  <c r="L53" i="3" s="1"/>
  <c r="J49" i="3"/>
  <c r="H49" i="3"/>
  <c r="F49" i="3"/>
  <c r="X48" i="3"/>
  <c r="Y48" i="3" s="1"/>
  <c r="Z48" i="3" s="1"/>
  <c r="U48" i="3"/>
  <c r="V48" i="3" s="1"/>
  <c r="M48" i="3"/>
  <c r="K48" i="3"/>
  <c r="L52" i="3" s="1"/>
  <c r="J48" i="3"/>
  <c r="H48" i="3"/>
  <c r="F48" i="3"/>
  <c r="X47" i="3"/>
  <c r="Y47" i="3" s="1"/>
  <c r="Z47" i="3" s="1"/>
  <c r="V47" i="3"/>
  <c r="U47" i="3"/>
  <c r="M47" i="3"/>
  <c r="K47" i="3"/>
  <c r="J47" i="3"/>
  <c r="H47" i="3"/>
  <c r="F47" i="3"/>
  <c r="X46" i="3"/>
  <c r="Y46" i="3" s="1"/>
  <c r="Z46" i="3" s="1"/>
  <c r="AA46" i="3" s="1"/>
  <c r="AB46" i="3" s="1"/>
  <c r="U46" i="3"/>
  <c r="V46" i="3" s="1"/>
  <c r="M46" i="3"/>
  <c r="K46" i="3"/>
  <c r="J46" i="3"/>
  <c r="H46" i="3"/>
  <c r="F46" i="3"/>
  <c r="Y45" i="3"/>
  <c r="Z45" i="3" s="1"/>
  <c r="X45" i="3"/>
  <c r="U45" i="3"/>
  <c r="V45" i="3" s="1"/>
  <c r="AA45" i="3" s="1"/>
  <c r="AB45" i="3" s="1"/>
  <c r="M45" i="3"/>
  <c r="K45" i="3"/>
  <c r="L49" i="3" s="1"/>
  <c r="J45" i="3"/>
  <c r="H45" i="3"/>
  <c r="F45" i="3"/>
  <c r="Y44" i="3"/>
  <c r="Z44" i="3" s="1"/>
  <c r="X44" i="3"/>
  <c r="V44" i="3"/>
  <c r="U44" i="3"/>
  <c r="M44" i="3"/>
  <c r="K44" i="3"/>
  <c r="J44" i="3"/>
  <c r="H44" i="3"/>
  <c r="F44" i="3"/>
  <c r="Z43" i="3"/>
  <c r="AA43" i="3" s="1"/>
  <c r="AB43" i="3" s="1"/>
  <c r="X43" i="3"/>
  <c r="Y43" i="3" s="1"/>
  <c r="U43" i="3"/>
  <c r="V43" i="3" s="1"/>
  <c r="M43" i="3"/>
  <c r="K43" i="3"/>
  <c r="L47" i="3" s="1"/>
  <c r="J43" i="3"/>
  <c r="H43" i="3"/>
  <c r="F43" i="3"/>
  <c r="Z42" i="3"/>
  <c r="Y42" i="3"/>
  <c r="X42" i="3"/>
  <c r="U42" i="3"/>
  <c r="V42" i="3" s="1"/>
  <c r="AA42" i="3" s="1"/>
  <c r="AB42" i="3" s="1"/>
  <c r="M42" i="3"/>
  <c r="K42" i="3"/>
  <c r="J42" i="3"/>
  <c r="H42" i="3"/>
  <c r="F42" i="3"/>
  <c r="X41" i="3"/>
  <c r="Y41" i="3" s="1"/>
  <c r="Z41" i="3" s="1"/>
  <c r="AA41" i="3" s="1"/>
  <c r="AB41" i="3" s="1"/>
  <c r="V41" i="3"/>
  <c r="U41" i="3"/>
  <c r="M41" i="3"/>
  <c r="K41" i="3"/>
  <c r="L45" i="3" s="1"/>
  <c r="J41" i="3"/>
  <c r="H41" i="3"/>
  <c r="F41" i="3"/>
  <c r="X40" i="3"/>
  <c r="Y40" i="3" s="1"/>
  <c r="Z40" i="3" s="1"/>
  <c r="V40" i="3"/>
  <c r="AA40" i="3" s="1"/>
  <c r="AB40" i="3" s="1"/>
  <c r="U40" i="3"/>
  <c r="M40" i="3"/>
  <c r="K40" i="3"/>
  <c r="J40" i="3"/>
  <c r="H40" i="3"/>
  <c r="F40" i="3"/>
  <c r="Z39" i="3"/>
  <c r="X39" i="3"/>
  <c r="Y39" i="3" s="1"/>
  <c r="U39" i="3"/>
  <c r="V39" i="3" s="1"/>
  <c r="AA39" i="3" s="1"/>
  <c r="AB39" i="3" s="1"/>
  <c r="M39" i="3"/>
  <c r="K39" i="3"/>
  <c r="L40" i="3" s="1"/>
  <c r="J39" i="3"/>
  <c r="H39" i="3"/>
  <c r="F39" i="3"/>
  <c r="X38" i="3"/>
  <c r="Y38" i="3" s="1"/>
  <c r="Z38" i="3" s="1"/>
  <c r="U38" i="3"/>
  <c r="V38" i="3" s="1"/>
  <c r="M38" i="3"/>
  <c r="K38" i="3"/>
  <c r="J38" i="3"/>
  <c r="H38" i="3"/>
  <c r="F38" i="3"/>
  <c r="X37" i="3"/>
  <c r="Y37" i="3" s="1"/>
  <c r="Z37" i="3" s="1"/>
  <c r="U37" i="3"/>
  <c r="V37" i="3" s="1"/>
  <c r="M37" i="3"/>
  <c r="K37" i="3"/>
  <c r="J37" i="3"/>
  <c r="H37" i="3"/>
  <c r="F37" i="3"/>
  <c r="X36" i="3"/>
  <c r="Y36" i="3" s="1"/>
  <c r="Z36" i="3" s="1"/>
  <c r="U36" i="3"/>
  <c r="V36" i="3" s="1"/>
  <c r="AA36" i="3" s="1"/>
  <c r="AB36" i="3" s="1"/>
  <c r="M36" i="3"/>
  <c r="K36" i="3"/>
  <c r="L39" i="3" s="1"/>
  <c r="J36" i="3"/>
  <c r="H36" i="3"/>
  <c r="F36" i="3"/>
  <c r="Y35" i="3"/>
  <c r="Z35" i="3" s="1"/>
  <c r="AA35" i="3" s="1"/>
  <c r="AB35" i="3" s="1"/>
  <c r="X35" i="3"/>
  <c r="V35" i="3"/>
  <c r="U35" i="3"/>
  <c r="M35" i="3"/>
  <c r="L35" i="3"/>
  <c r="K35" i="3"/>
  <c r="J35" i="3"/>
  <c r="H35" i="3"/>
  <c r="F35" i="3"/>
  <c r="X34" i="3"/>
  <c r="Y34" i="3" s="1"/>
  <c r="Z34" i="3" s="1"/>
  <c r="AA34" i="3" s="1"/>
  <c r="AB34" i="3" s="1"/>
  <c r="V34" i="3"/>
  <c r="U34" i="3"/>
  <c r="M34" i="3"/>
  <c r="K34" i="3"/>
  <c r="L38" i="3" s="1"/>
  <c r="J34" i="3"/>
  <c r="H34" i="3"/>
  <c r="F34" i="3"/>
  <c r="X33" i="3"/>
  <c r="Y33" i="3" s="1"/>
  <c r="Z33" i="3" s="1"/>
  <c r="AA33" i="3" s="1"/>
  <c r="AB33" i="3" s="1"/>
  <c r="V33" i="3"/>
  <c r="U33" i="3"/>
  <c r="M33" i="3"/>
  <c r="K33" i="3"/>
  <c r="J33" i="3"/>
  <c r="H33" i="3"/>
  <c r="F33" i="3"/>
  <c r="Y32" i="3"/>
  <c r="Z32" i="3" s="1"/>
  <c r="AA32" i="3" s="1"/>
  <c r="AB32" i="3" s="1"/>
  <c r="X32" i="3"/>
  <c r="V32" i="3"/>
  <c r="U32" i="3"/>
  <c r="M32" i="3"/>
  <c r="K32" i="3"/>
  <c r="L36" i="3" s="1"/>
  <c r="J32" i="3"/>
  <c r="H32" i="3"/>
  <c r="F32" i="3"/>
  <c r="Z31" i="3"/>
  <c r="Y31" i="3"/>
  <c r="X31" i="3"/>
  <c r="U31" i="3"/>
  <c r="V31" i="3" s="1"/>
  <c r="AA31" i="3" s="1"/>
  <c r="AB31" i="3" s="1"/>
  <c r="M31" i="3"/>
  <c r="K31" i="3"/>
  <c r="L33" i="3" s="1"/>
  <c r="J31" i="3"/>
  <c r="H31" i="3"/>
  <c r="F31" i="3"/>
  <c r="Z30" i="3"/>
  <c r="Y30" i="3"/>
  <c r="X30" i="3"/>
  <c r="V30" i="3"/>
  <c r="AA30" i="3" s="1"/>
  <c r="AB30" i="3" s="1"/>
  <c r="U30" i="3"/>
  <c r="M30" i="3"/>
  <c r="L30" i="3"/>
  <c r="K30" i="3"/>
  <c r="J30" i="3"/>
  <c r="H30" i="3"/>
  <c r="F30" i="3"/>
  <c r="Z29" i="3"/>
  <c r="X29" i="3"/>
  <c r="Y29" i="3" s="1"/>
  <c r="V29" i="3"/>
  <c r="AA29" i="3" s="1"/>
  <c r="AB29" i="3" s="1"/>
  <c r="U29" i="3"/>
  <c r="M29" i="3"/>
  <c r="K29" i="3"/>
  <c r="J29" i="3"/>
  <c r="H29" i="3"/>
  <c r="F29" i="3"/>
  <c r="Y28" i="3"/>
  <c r="Z28" i="3" s="1"/>
  <c r="X28" i="3"/>
  <c r="V28" i="3"/>
  <c r="AA28" i="3" s="1"/>
  <c r="AB28" i="3" s="1"/>
  <c r="U28" i="3"/>
  <c r="M28" i="3"/>
  <c r="K28" i="3"/>
  <c r="J28" i="3"/>
  <c r="H28" i="3"/>
  <c r="F28" i="3"/>
  <c r="Z27" i="3"/>
  <c r="Y27" i="3"/>
  <c r="X27" i="3"/>
  <c r="V27" i="3"/>
  <c r="AA27" i="3" s="1"/>
  <c r="AB27" i="3" s="1"/>
  <c r="U27" i="3"/>
  <c r="M27" i="3"/>
  <c r="K27" i="3"/>
  <c r="J27" i="3"/>
  <c r="H27" i="3"/>
  <c r="F27" i="3"/>
  <c r="Z26" i="3"/>
  <c r="Y26" i="3"/>
  <c r="X26" i="3"/>
  <c r="V26" i="3"/>
  <c r="AA26" i="3" s="1"/>
  <c r="AB26" i="3" s="1"/>
  <c r="U26" i="3"/>
  <c r="M26" i="3"/>
  <c r="K26" i="3"/>
  <c r="J26" i="3"/>
  <c r="H26" i="3"/>
  <c r="F26" i="3"/>
  <c r="X25" i="3"/>
  <c r="Y25" i="3" s="1"/>
  <c r="Z25" i="3" s="1"/>
  <c r="V25" i="3"/>
  <c r="AA25" i="3" s="1"/>
  <c r="AB25" i="3" s="1"/>
  <c r="U25" i="3"/>
  <c r="M25" i="3"/>
  <c r="K25" i="3"/>
  <c r="L29" i="3" s="1"/>
  <c r="J25" i="3"/>
  <c r="H25" i="3"/>
  <c r="F25" i="3"/>
  <c r="Y24" i="3"/>
  <c r="Z24" i="3" s="1"/>
  <c r="X24" i="3"/>
  <c r="U24" i="3"/>
  <c r="V24" i="3" s="1"/>
  <c r="AA24" i="3" s="1"/>
  <c r="AB24" i="3" s="1"/>
  <c r="M24" i="3"/>
  <c r="K24" i="3"/>
  <c r="L28" i="3" s="1"/>
  <c r="J24" i="3"/>
  <c r="H24" i="3"/>
  <c r="F24" i="3"/>
  <c r="Y23" i="3"/>
  <c r="Z23" i="3" s="1"/>
  <c r="X23" i="3"/>
  <c r="V23" i="3"/>
  <c r="U23" i="3"/>
  <c r="M23" i="3"/>
  <c r="K23" i="3"/>
  <c r="J23" i="3"/>
  <c r="H23" i="3"/>
  <c r="F23" i="3"/>
  <c r="Y22" i="3"/>
  <c r="Z22" i="3" s="1"/>
  <c r="X22" i="3"/>
  <c r="U22" i="3"/>
  <c r="V22" i="3" s="1"/>
  <c r="M22" i="3"/>
  <c r="K22" i="3"/>
  <c r="L26" i="3" s="1"/>
  <c r="J22" i="3"/>
  <c r="H22" i="3"/>
  <c r="F22" i="3"/>
  <c r="Z21" i="3"/>
  <c r="X21" i="3"/>
  <c r="Y21" i="3" s="1"/>
  <c r="U21" i="3"/>
  <c r="V21" i="3" s="1"/>
  <c r="AA21" i="3" s="1"/>
  <c r="AB21" i="3" s="1"/>
  <c r="M21" i="3"/>
  <c r="K21" i="3"/>
  <c r="J21" i="3"/>
  <c r="H21" i="3"/>
  <c r="F21" i="3"/>
  <c r="Y20" i="3"/>
  <c r="Z20" i="3" s="1"/>
  <c r="X20" i="3"/>
  <c r="U20" i="3"/>
  <c r="V20" i="3" s="1"/>
  <c r="AA20" i="3" s="1"/>
  <c r="AB20" i="3" s="1"/>
  <c r="M20" i="3"/>
  <c r="K20" i="3"/>
  <c r="L24" i="3" s="1"/>
  <c r="J20" i="3"/>
  <c r="H20" i="3"/>
  <c r="F20" i="3"/>
  <c r="Y19" i="3"/>
  <c r="Z19" i="3" s="1"/>
  <c r="X19" i="3"/>
  <c r="U19" i="3"/>
  <c r="V19" i="3" s="1"/>
  <c r="AA19" i="3" s="1"/>
  <c r="AB19" i="3" s="1"/>
  <c r="M19" i="3"/>
  <c r="K19" i="3"/>
  <c r="J19" i="3"/>
  <c r="H19" i="3"/>
  <c r="F19" i="3"/>
  <c r="X18" i="3"/>
  <c r="Y18" i="3" s="1"/>
  <c r="Z18" i="3" s="1"/>
  <c r="U18" i="3"/>
  <c r="V18" i="3" s="1"/>
  <c r="O18" i="3"/>
  <c r="M18" i="3"/>
  <c r="K18" i="3"/>
  <c r="J18" i="3"/>
  <c r="H18" i="3"/>
  <c r="F18" i="3"/>
  <c r="AA17" i="3"/>
  <c r="AB17" i="3" s="1"/>
  <c r="Z17" i="3"/>
  <c r="X17" i="3"/>
  <c r="Y17" i="3" s="1"/>
  <c r="V17" i="3"/>
  <c r="U17" i="3"/>
  <c r="Q17" i="3"/>
  <c r="R21" i="3" s="1"/>
  <c r="S21" i="3" s="1"/>
  <c r="Q21" i="3" s="1"/>
  <c r="M17" i="3"/>
  <c r="K17" i="3"/>
  <c r="J17" i="3"/>
  <c r="H17" i="3"/>
  <c r="F17" i="3"/>
  <c r="Y16" i="3"/>
  <c r="Z16" i="3" s="1"/>
  <c r="X16" i="3"/>
  <c r="V16" i="3"/>
  <c r="AA16" i="3" s="1"/>
  <c r="AB16" i="3" s="1"/>
  <c r="U16" i="3"/>
  <c r="R16" i="3"/>
  <c r="Q16" i="3"/>
  <c r="O16" i="3"/>
  <c r="M16" i="3"/>
  <c r="K16" i="3"/>
  <c r="L20" i="3" s="1"/>
  <c r="J16" i="3"/>
  <c r="H16" i="3"/>
  <c r="F16" i="3"/>
  <c r="Y15" i="3"/>
  <c r="Z15" i="3" s="1"/>
  <c r="AA15" i="3" s="1"/>
  <c r="AB15" i="3" s="1"/>
  <c r="X15" i="3"/>
  <c r="V15" i="3"/>
  <c r="U15" i="3"/>
  <c r="Q15" i="3"/>
  <c r="R15" i="3" s="1"/>
  <c r="O15" i="3"/>
  <c r="M15" i="3"/>
  <c r="L15" i="3"/>
  <c r="K15" i="3"/>
  <c r="J15" i="3"/>
  <c r="H15" i="3"/>
  <c r="F15" i="3"/>
  <c r="Z14" i="3"/>
  <c r="X14" i="3"/>
  <c r="Y14" i="3" s="1"/>
  <c r="V14" i="3"/>
  <c r="AA14" i="3" s="1"/>
  <c r="AB14" i="3" s="1"/>
  <c r="U14" i="3"/>
  <c r="Q14" i="3"/>
  <c r="M14" i="3"/>
  <c r="K14" i="3"/>
  <c r="L18" i="3" s="1"/>
  <c r="J14" i="3"/>
  <c r="H14" i="3"/>
  <c r="F14" i="3"/>
  <c r="X13" i="3"/>
  <c r="Y13" i="3" s="1"/>
  <c r="Z13" i="3" s="1"/>
  <c r="V13" i="3"/>
  <c r="U13" i="3"/>
  <c r="R13" i="3"/>
  <c r="M13" i="3"/>
  <c r="K13" i="3"/>
  <c r="L17" i="3" s="1"/>
  <c r="J13" i="3"/>
  <c r="H13" i="3"/>
  <c r="F13" i="3"/>
  <c r="Z12" i="3"/>
  <c r="Y12" i="3"/>
  <c r="X12" i="3"/>
  <c r="V12" i="3"/>
  <c r="AA12" i="3" s="1"/>
  <c r="AB12" i="3" s="1"/>
  <c r="U12" i="3"/>
  <c r="Q12" i="3"/>
  <c r="M12" i="3"/>
  <c r="K12" i="3"/>
  <c r="J12" i="3"/>
  <c r="H12" i="3"/>
  <c r="F12" i="3"/>
  <c r="X11" i="3"/>
  <c r="Y11" i="3" s="1"/>
  <c r="Z11" i="3" s="1"/>
  <c r="V11" i="3"/>
  <c r="AA11" i="3" s="1"/>
  <c r="AB11" i="3" s="1"/>
  <c r="U11" i="3"/>
  <c r="Q11" i="3"/>
  <c r="M11" i="3"/>
  <c r="K11" i="3"/>
  <c r="J11" i="3"/>
  <c r="H11" i="3"/>
  <c r="F11" i="3"/>
  <c r="X10" i="3"/>
  <c r="Y10" i="3" s="1"/>
  <c r="Z10" i="3" s="1"/>
  <c r="V10" i="3"/>
  <c r="AA10" i="3" s="1"/>
  <c r="AB10" i="3" s="1"/>
  <c r="U10" i="3"/>
  <c r="M10" i="3"/>
  <c r="K10" i="3"/>
  <c r="L14" i="3" s="1"/>
  <c r="J10" i="3"/>
  <c r="H10" i="3"/>
  <c r="F10" i="3"/>
  <c r="Y9" i="3"/>
  <c r="Z9" i="3" s="1"/>
  <c r="X9" i="3"/>
  <c r="V9" i="3"/>
  <c r="U9" i="3"/>
  <c r="M9" i="3"/>
  <c r="L9" i="3"/>
  <c r="K9" i="3"/>
  <c r="J9" i="3"/>
  <c r="H9" i="3"/>
  <c r="F9" i="3"/>
  <c r="Z8" i="3"/>
  <c r="AA8" i="3" s="1"/>
  <c r="AB8" i="3" s="1"/>
  <c r="Y8" i="3"/>
  <c r="X8" i="3"/>
  <c r="U8" i="3"/>
  <c r="V8" i="3" s="1"/>
  <c r="M8" i="3"/>
  <c r="L8" i="3"/>
  <c r="K8" i="3"/>
  <c r="J8" i="3"/>
  <c r="H8" i="3"/>
  <c r="F8" i="3"/>
  <c r="Z7" i="3"/>
  <c r="AA7" i="3" s="1"/>
  <c r="AB7" i="3" s="1"/>
  <c r="Y7" i="3"/>
  <c r="X7" i="3"/>
  <c r="V7" i="3"/>
  <c r="U7" i="3"/>
  <c r="M7" i="3"/>
  <c r="K7" i="3"/>
  <c r="J7" i="3"/>
  <c r="H7" i="3"/>
  <c r="F7" i="3"/>
  <c r="AA6" i="3"/>
  <c r="AB6" i="3" s="1"/>
  <c r="Z6" i="3"/>
  <c r="X6" i="3"/>
  <c r="Y6" i="3" s="1"/>
  <c r="V6" i="3"/>
  <c r="U6" i="3"/>
  <c r="Q6" i="3"/>
  <c r="M6" i="3"/>
  <c r="K6" i="3"/>
  <c r="J6" i="3"/>
  <c r="H6" i="3"/>
  <c r="F6" i="3"/>
  <c r="AA5" i="3"/>
  <c r="AB5" i="3" s="1"/>
  <c r="Y5" i="3"/>
  <c r="Z5" i="3" s="1"/>
  <c r="X5" i="3"/>
  <c r="V5" i="3"/>
  <c r="U5" i="3"/>
  <c r="Q5" i="3"/>
  <c r="M5" i="3"/>
  <c r="K5" i="3"/>
  <c r="J5" i="3"/>
  <c r="H5" i="3"/>
  <c r="F5" i="3"/>
  <c r="Z4" i="3"/>
  <c r="Y4" i="3"/>
  <c r="X4" i="3"/>
  <c r="V4" i="3"/>
  <c r="U4" i="3"/>
  <c r="Q4" i="3"/>
  <c r="O4" i="3"/>
  <c r="M4" i="3"/>
  <c r="K4" i="3"/>
  <c r="L7" i="3" s="1"/>
  <c r="J4" i="3"/>
  <c r="H4" i="3"/>
  <c r="F4" i="3"/>
  <c r="Y3" i="3"/>
  <c r="Z3" i="3" s="1"/>
  <c r="X3" i="3"/>
  <c r="V3" i="3"/>
  <c r="AA3" i="3" s="1"/>
  <c r="AB3" i="3" s="1"/>
  <c r="U3" i="3"/>
  <c r="Q3" i="3"/>
  <c r="O3" i="3"/>
  <c r="M3" i="3"/>
  <c r="K3" i="3"/>
  <c r="J3" i="3"/>
  <c r="H3" i="3"/>
  <c r="F3" i="3"/>
  <c r="X2" i="3"/>
  <c r="Y2" i="3" s="1"/>
  <c r="Z2" i="3" s="1"/>
  <c r="U2" i="3"/>
  <c r="V2" i="3" s="1"/>
  <c r="AA2" i="3" s="1"/>
  <c r="AB2" i="3" s="1"/>
  <c r="Q2" i="3"/>
  <c r="M2" i="3"/>
  <c r="H2" i="3"/>
  <c r="F2" i="3"/>
  <c r="Q1" i="3"/>
  <c r="Y95" i="2"/>
  <c r="Z95" i="2" s="1"/>
  <c r="X95" i="2"/>
  <c r="V95" i="2"/>
  <c r="AA95" i="2" s="1"/>
  <c r="AB95" i="2" s="1"/>
  <c r="U95" i="2"/>
  <c r="M95" i="2"/>
  <c r="K95" i="2"/>
  <c r="J95" i="2"/>
  <c r="I95" i="2"/>
  <c r="G95" i="2"/>
  <c r="Y94" i="2"/>
  <c r="Z94" i="2" s="1"/>
  <c r="X94" i="2"/>
  <c r="V94" i="2"/>
  <c r="U94" i="2"/>
  <c r="M94" i="2"/>
  <c r="K94" i="2"/>
  <c r="J94" i="2"/>
  <c r="I94" i="2"/>
  <c r="G94" i="2"/>
  <c r="X93" i="2"/>
  <c r="Y93" i="2" s="1"/>
  <c r="Z93" i="2" s="1"/>
  <c r="U93" i="2"/>
  <c r="V93" i="2" s="1"/>
  <c r="AA93" i="2" s="1"/>
  <c r="AB93" i="2" s="1"/>
  <c r="M93" i="2"/>
  <c r="K93" i="2"/>
  <c r="J93" i="2"/>
  <c r="I93" i="2"/>
  <c r="G93" i="2"/>
  <c r="Y92" i="2"/>
  <c r="Z92" i="2" s="1"/>
  <c r="X92" i="2"/>
  <c r="V92" i="2"/>
  <c r="U92" i="2"/>
  <c r="M92" i="2"/>
  <c r="K92" i="2"/>
  <c r="J92" i="2"/>
  <c r="I92" i="2"/>
  <c r="G92" i="2"/>
  <c r="X91" i="2"/>
  <c r="Y91" i="2" s="1"/>
  <c r="Z91" i="2" s="1"/>
  <c r="AA91" i="2" s="1"/>
  <c r="AB91" i="2" s="1"/>
  <c r="U91" i="2"/>
  <c r="V91" i="2" s="1"/>
  <c r="M91" i="2"/>
  <c r="K91" i="2"/>
  <c r="L95" i="2" s="1"/>
  <c r="J91" i="2"/>
  <c r="I91" i="2"/>
  <c r="G91" i="2"/>
  <c r="Z90" i="2"/>
  <c r="Y90" i="2"/>
  <c r="X90" i="2"/>
  <c r="U90" i="2"/>
  <c r="V90" i="2" s="1"/>
  <c r="AA90" i="2" s="1"/>
  <c r="AB90" i="2" s="1"/>
  <c r="M90" i="2"/>
  <c r="K90" i="2"/>
  <c r="J90" i="2"/>
  <c r="I90" i="2"/>
  <c r="G90" i="2"/>
  <c r="X89" i="2"/>
  <c r="Y89" i="2" s="1"/>
  <c r="Z89" i="2" s="1"/>
  <c r="U89" i="2"/>
  <c r="V89" i="2" s="1"/>
  <c r="M89" i="2"/>
  <c r="K89" i="2"/>
  <c r="L93" i="2" s="1"/>
  <c r="J89" i="2"/>
  <c r="I89" i="2"/>
  <c r="G89" i="2"/>
  <c r="Y88" i="2"/>
  <c r="Z88" i="2" s="1"/>
  <c r="X88" i="2"/>
  <c r="V88" i="2"/>
  <c r="AA88" i="2" s="1"/>
  <c r="AB88" i="2" s="1"/>
  <c r="U88" i="2"/>
  <c r="M88" i="2"/>
  <c r="K88" i="2"/>
  <c r="L92" i="2" s="1"/>
  <c r="J88" i="2"/>
  <c r="I88" i="2"/>
  <c r="G88" i="2"/>
  <c r="Y87" i="2"/>
  <c r="Z87" i="2" s="1"/>
  <c r="X87" i="2"/>
  <c r="V87" i="2"/>
  <c r="U87" i="2"/>
  <c r="M87" i="2"/>
  <c r="K87" i="2"/>
  <c r="L91" i="2" s="1"/>
  <c r="J87" i="2"/>
  <c r="I87" i="2"/>
  <c r="G87" i="2"/>
  <c r="Y86" i="2"/>
  <c r="Z86" i="2" s="1"/>
  <c r="X86" i="2"/>
  <c r="U86" i="2"/>
  <c r="V86" i="2" s="1"/>
  <c r="AA86" i="2" s="1"/>
  <c r="AB86" i="2" s="1"/>
  <c r="M86" i="2"/>
  <c r="K86" i="2"/>
  <c r="J86" i="2"/>
  <c r="I86" i="2"/>
  <c r="G86" i="2"/>
  <c r="Y85" i="2"/>
  <c r="Z85" i="2" s="1"/>
  <c r="X85" i="2"/>
  <c r="V85" i="2"/>
  <c r="U85" i="2"/>
  <c r="M85" i="2"/>
  <c r="K85" i="2"/>
  <c r="L89" i="2" s="1"/>
  <c r="J85" i="2"/>
  <c r="I85" i="2"/>
  <c r="G85" i="2"/>
  <c r="Z84" i="2"/>
  <c r="X84" i="2"/>
  <c r="Y84" i="2" s="1"/>
  <c r="V84" i="2"/>
  <c r="AA84" i="2" s="1"/>
  <c r="AB84" i="2" s="1"/>
  <c r="U84" i="2"/>
  <c r="M84" i="2"/>
  <c r="K84" i="2"/>
  <c r="L86" i="2" s="1"/>
  <c r="J84" i="2"/>
  <c r="I84" i="2"/>
  <c r="G84" i="2"/>
  <c r="Y83" i="2"/>
  <c r="Z83" i="2" s="1"/>
  <c r="X83" i="2"/>
  <c r="V83" i="2"/>
  <c r="AA83" i="2" s="1"/>
  <c r="AB83" i="2" s="1"/>
  <c r="U83" i="2"/>
  <c r="M83" i="2"/>
  <c r="K83" i="2"/>
  <c r="J83" i="2"/>
  <c r="I83" i="2"/>
  <c r="G83" i="2"/>
  <c r="Y82" i="2"/>
  <c r="Z82" i="2" s="1"/>
  <c r="X82" i="2"/>
  <c r="V82" i="2"/>
  <c r="U82" i="2"/>
  <c r="M82" i="2"/>
  <c r="K82" i="2"/>
  <c r="J82" i="2"/>
  <c r="I82" i="2"/>
  <c r="G82" i="2"/>
  <c r="X81" i="2"/>
  <c r="Y81" i="2" s="1"/>
  <c r="Z81" i="2" s="1"/>
  <c r="U81" i="2"/>
  <c r="V81" i="2" s="1"/>
  <c r="M81" i="2"/>
  <c r="K81" i="2"/>
  <c r="L85" i="2" s="1"/>
  <c r="J81" i="2"/>
  <c r="I81" i="2"/>
  <c r="G81" i="2"/>
  <c r="Y80" i="2"/>
  <c r="Z80" i="2" s="1"/>
  <c r="X80" i="2"/>
  <c r="V80" i="2"/>
  <c r="AA80" i="2" s="1"/>
  <c r="AB80" i="2" s="1"/>
  <c r="U80" i="2"/>
  <c r="M80" i="2"/>
  <c r="K80" i="2"/>
  <c r="L84" i="2" s="1"/>
  <c r="J80" i="2"/>
  <c r="I80" i="2"/>
  <c r="G80" i="2"/>
  <c r="X79" i="2"/>
  <c r="Y79" i="2" s="1"/>
  <c r="Z79" i="2" s="1"/>
  <c r="AA79" i="2" s="1"/>
  <c r="AB79" i="2" s="1"/>
  <c r="U79" i="2"/>
  <c r="V79" i="2" s="1"/>
  <c r="M79" i="2"/>
  <c r="K79" i="2"/>
  <c r="L83" i="2" s="1"/>
  <c r="J79" i="2"/>
  <c r="I79" i="2"/>
  <c r="G79" i="2"/>
  <c r="Z78" i="2"/>
  <c r="Y78" i="2"/>
  <c r="X78" i="2"/>
  <c r="U78" i="2"/>
  <c r="V78" i="2" s="1"/>
  <c r="AA78" i="2" s="1"/>
  <c r="AB78" i="2" s="1"/>
  <c r="M78" i="2"/>
  <c r="K78" i="2"/>
  <c r="J78" i="2"/>
  <c r="I78" i="2"/>
  <c r="G78" i="2"/>
  <c r="X77" i="2"/>
  <c r="Y77" i="2" s="1"/>
  <c r="Z77" i="2" s="1"/>
  <c r="U77" i="2"/>
  <c r="V77" i="2" s="1"/>
  <c r="AA77" i="2" s="1"/>
  <c r="AB77" i="2" s="1"/>
  <c r="M77" i="2"/>
  <c r="K77" i="2"/>
  <c r="L81" i="2" s="1"/>
  <c r="J77" i="2"/>
  <c r="I77" i="2"/>
  <c r="G77" i="2"/>
  <c r="Y76" i="2"/>
  <c r="Z76" i="2" s="1"/>
  <c r="X76" i="2"/>
  <c r="V76" i="2"/>
  <c r="AA76" i="2" s="1"/>
  <c r="AB76" i="2" s="1"/>
  <c r="U76" i="2"/>
  <c r="M76" i="2"/>
  <c r="K76" i="2"/>
  <c r="L80" i="2" s="1"/>
  <c r="J76" i="2"/>
  <c r="I76" i="2"/>
  <c r="G76" i="2"/>
  <c r="Y75" i="2"/>
  <c r="Z75" i="2" s="1"/>
  <c r="X75" i="2"/>
  <c r="V75" i="2"/>
  <c r="U75" i="2"/>
  <c r="M75" i="2"/>
  <c r="K75" i="2"/>
  <c r="L79" i="2" s="1"/>
  <c r="J75" i="2"/>
  <c r="I75" i="2"/>
  <c r="G75" i="2"/>
  <c r="Y74" i="2"/>
  <c r="Z74" i="2" s="1"/>
  <c r="X74" i="2"/>
  <c r="U74" i="2"/>
  <c r="V74" i="2" s="1"/>
  <c r="AA74" i="2" s="1"/>
  <c r="AB74" i="2" s="1"/>
  <c r="M74" i="2"/>
  <c r="K74" i="2"/>
  <c r="J74" i="2"/>
  <c r="I74" i="2"/>
  <c r="G74" i="2"/>
  <c r="Y73" i="2"/>
  <c r="Z73" i="2" s="1"/>
  <c r="X73" i="2"/>
  <c r="V73" i="2"/>
  <c r="AA73" i="2" s="1"/>
  <c r="AB73" i="2" s="1"/>
  <c r="U73" i="2"/>
  <c r="M73" i="2"/>
  <c r="K73" i="2"/>
  <c r="L77" i="2" s="1"/>
  <c r="J73" i="2"/>
  <c r="I73" i="2"/>
  <c r="G73" i="2"/>
  <c r="Z72" i="2"/>
  <c r="X72" i="2"/>
  <c r="Y72" i="2" s="1"/>
  <c r="V72" i="2"/>
  <c r="AA72" i="2" s="1"/>
  <c r="AB72" i="2" s="1"/>
  <c r="U72" i="2"/>
  <c r="M72" i="2"/>
  <c r="K72" i="2"/>
  <c r="L74" i="2" s="1"/>
  <c r="J72" i="2"/>
  <c r="I72" i="2"/>
  <c r="G72" i="2"/>
  <c r="Y71" i="2"/>
  <c r="Z71" i="2" s="1"/>
  <c r="X71" i="2"/>
  <c r="V71" i="2"/>
  <c r="AA71" i="2" s="1"/>
  <c r="AB71" i="2" s="1"/>
  <c r="U71" i="2"/>
  <c r="M71" i="2"/>
  <c r="K71" i="2"/>
  <c r="J71" i="2"/>
  <c r="I71" i="2"/>
  <c r="G71" i="2"/>
  <c r="Y70" i="2"/>
  <c r="Z70" i="2" s="1"/>
  <c r="X70" i="2"/>
  <c r="V70" i="2"/>
  <c r="U70" i="2"/>
  <c r="M70" i="2"/>
  <c r="K70" i="2"/>
  <c r="J70" i="2"/>
  <c r="I70" i="2"/>
  <c r="G70" i="2"/>
  <c r="X69" i="2"/>
  <c r="Y69" i="2" s="1"/>
  <c r="Z69" i="2" s="1"/>
  <c r="U69" i="2"/>
  <c r="V69" i="2" s="1"/>
  <c r="AA69" i="2" s="1"/>
  <c r="AB69" i="2" s="1"/>
  <c r="M69" i="2"/>
  <c r="K69" i="2"/>
  <c r="L73" i="2" s="1"/>
  <c r="J69" i="2"/>
  <c r="I69" i="2"/>
  <c r="G69" i="2"/>
  <c r="Y68" i="2"/>
  <c r="Z68" i="2" s="1"/>
  <c r="X68" i="2"/>
  <c r="V68" i="2"/>
  <c r="U68" i="2"/>
  <c r="M68" i="2"/>
  <c r="K68" i="2"/>
  <c r="L72" i="2" s="1"/>
  <c r="J68" i="2"/>
  <c r="I68" i="2"/>
  <c r="G68" i="2"/>
  <c r="X67" i="2"/>
  <c r="Y67" i="2" s="1"/>
  <c r="Z67" i="2" s="1"/>
  <c r="AA67" i="2" s="1"/>
  <c r="AB67" i="2" s="1"/>
  <c r="U67" i="2"/>
  <c r="V67" i="2" s="1"/>
  <c r="M67" i="2"/>
  <c r="K67" i="2"/>
  <c r="L71" i="2" s="1"/>
  <c r="J67" i="2"/>
  <c r="I67" i="2"/>
  <c r="G67" i="2"/>
  <c r="Z66" i="2"/>
  <c r="Y66" i="2"/>
  <c r="X66" i="2"/>
  <c r="U66" i="2"/>
  <c r="V66" i="2" s="1"/>
  <c r="AA66" i="2" s="1"/>
  <c r="AB66" i="2" s="1"/>
  <c r="M66" i="2"/>
  <c r="K66" i="2"/>
  <c r="J66" i="2"/>
  <c r="I66" i="2"/>
  <c r="G66" i="2"/>
  <c r="X65" i="2"/>
  <c r="Y65" i="2" s="1"/>
  <c r="Z65" i="2" s="1"/>
  <c r="U65" i="2"/>
  <c r="V65" i="2" s="1"/>
  <c r="AA65" i="2" s="1"/>
  <c r="AB65" i="2" s="1"/>
  <c r="M65" i="2"/>
  <c r="K65" i="2"/>
  <c r="L69" i="2" s="1"/>
  <c r="J65" i="2"/>
  <c r="I65" i="2"/>
  <c r="G65" i="2"/>
  <c r="Y64" i="2"/>
  <c r="Z64" i="2" s="1"/>
  <c r="X64" i="2"/>
  <c r="V64" i="2"/>
  <c r="AA64" i="2" s="1"/>
  <c r="AB64" i="2" s="1"/>
  <c r="U64" i="2"/>
  <c r="M64" i="2"/>
  <c r="K64" i="2"/>
  <c r="L68" i="2" s="1"/>
  <c r="J64" i="2"/>
  <c r="I64" i="2"/>
  <c r="G64" i="2"/>
  <c r="Y63" i="2"/>
  <c r="Z63" i="2" s="1"/>
  <c r="X63" i="2"/>
  <c r="V63" i="2"/>
  <c r="U63" i="2"/>
  <c r="M63" i="2"/>
  <c r="K63" i="2"/>
  <c r="L67" i="2" s="1"/>
  <c r="J63" i="2"/>
  <c r="I63" i="2"/>
  <c r="G63" i="2"/>
  <c r="Y62" i="2"/>
  <c r="Z62" i="2" s="1"/>
  <c r="X62" i="2"/>
  <c r="U62" i="2"/>
  <c r="V62" i="2" s="1"/>
  <c r="M62" i="2"/>
  <c r="K62" i="2"/>
  <c r="J62" i="2"/>
  <c r="I62" i="2"/>
  <c r="G62" i="2"/>
  <c r="Y61" i="2"/>
  <c r="Z61" i="2" s="1"/>
  <c r="X61" i="2"/>
  <c r="V61" i="2"/>
  <c r="AA61" i="2" s="1"/>
  <c r="AB61" i="2" s="1"/>
  <c r="U61" i="2"/>
  <c r="M61" i="2"/>
  <c r="K61" i="2"/>
  <c r="L65" i="2" s="1"/>
  <c r="J61" i="2"/>
  <c r="I61" i="2"/>
  <c r="G61" i="2"/>
  <c r="Z60" i="2"/>
  <c r="X60" i="2"/>
  <c r="Y60" i="2" s="1"/>
  <c r="V60" i="2"/>
  <c r="AA60" i="2" s="1"/>
  <c r="AB60" i="2" s="1"/>
  <c r="U60" i="2"/>
  <c r="M60" i="2"/>
  <c r="K60" i="2"/>
  <c r="L62" i="2" s="1"/>
  <c r="J60" i="2"/>
  <c r="I60" i="2"/>
  <c r="G60" i="2"/>
  <c r="Y59" i="2"/>
  <c r="Z59" i="2" s="1"/>
  <c r="X59" i="2"/>
  <c r="V59" i="2"/>
  <c r="AA59" i="2" s="1"/>
  <c r="AB59" i="2" s="1"/>
  <c r="U59" i="2"/>
  <c r="M59" i="2"/>
  <c r="K59" i="2"/>
  <c r="J59" i="2"/>
  <c r="I59" i="2"/>
  <c r="G59" i="2"/>
  <c r="Y58" i="2"/>
  <c r="Z58" i="2" s="1"/>
  <c r="X58" i="2"/>
  <c r="V58" i="2"/>
  <c r="U58" i="2"/>
  <c r="M58" i="2"/>
  <c r="K58" i="2"/>
  <c r="J58" i="2"/>
  <c r="I58" i="2"/>
  <c r="G58" i="2"/>
  <c r="X57" i="2"/>
  <c r="Y57" i="2" s="1"/>
  <c r="Z57" i="2" s="1"/>
  <c r="U57" i="2"/>
  <c r="V57" i="2" s="1"/>
  <c r="AA57" i="2" s="1"/>
  <c r="AB57" i="2" s="1"/>
  <c r="M57" i="2"/>
  <c r="K57" i="2"/>
  <c r="L61" i="2" s="1"/>
  <c r="J57" i="2"/>
  <c r="I57" i="2"/>
  <c r="G57" i="2"/>
  <c r="Y56" i="2"/>
  <c r="Z56" i="2" s="1"/>
  <c r="X56" i="2"/>
  <c r="V56" i="2"/>
  <c r="AA56" i="2" s="1"/>
  <c r="AB56" i="2" s="1"/>
  <c r="U56" i="2"/>
  <c r="M56" i="2"/>
  <c r="K56" i="2"/>
  <c r="L60" i="2" s="1"/>
  <c r="J56" i="2"/>
  <c r="I56" i="2"/>
  <c r="G56" i="2"/>
  <c r="X55" i="2"/>
  <c r="Y55" i="2" s="1"/>
  <c r="Z55" i="2" s="1"/>
  <c r="AA55" i="2" s="1"/>
  <c r="AB55" i="2" s="1"/>
  <c r="U55" i="2"/>
  <c r="V55" i="2" s="1"/>
  <c r="M55" i="2"/>
  <c r="K55" i="2"/>
  <c r="L59" i="2" s="1"/>
  <c r="J55" i="2"/>
  <c r="I55" i="2"/>
  <c r="G55" i="2"/>
  <c r="Z54" i="2"/>
  <c r="Y54" i="2"/>
  <c r="X54" i="2"/>
  <c r="U54" i="2"/>
  <c r="V54" i="2" s="1"/>
  <c r="AA54" i="2" s="1"/>
  <c r="AB54" i="2" s="1"/>
  <c r="M54" i="2"/>
  <c r="K54" i="2"/>
  <c r="J54" i="2"/>
  <c r="I54" i="2"/>
  <c r="G54" i="2"/>
  <c r="X53" i="2"/>
  <c r="Y53" i="2" s="1"/>
  <c r="Z53" i="2" s="1"/>
  <c r="U53" i="2"/>
  <c r="V53" i="2" s="1"/>
  <c r="AA53" i="2" s="1"/>
  <c r="AB53" i="2" s="1"/>
  <c r="M53" i="2"/>
  <c r="K53" i="2"/>
  <c r="L57" i="2" s="1"/>
  <c r="J53" i="2"/>
  <c r="I53" i="2"/>
  <c r="G53" i="2"/>
  <c r="Y52" i="2"/>
  <c r="Z52" i="2" s="1"/>
  <c r="X52" i="2"/>
  <c r="V52" i="2"/>
  <c r="AA52" i="2" s="1"/>
  <c r="AB52" i="2" s="1"/>
  <c r="U52" i="2"/>
  <c r="M52" i="2"/>
  <c r="K52" i="2"/>
  <c r="L56" i="2" s="1"/>
  <c r="J52" i="2"/>
  <c r="I52" i="2"/>
  <c r="G52" i="2"/>
  <c r="Y51" i="2"/>
  <c r="Z51" i="2" s="1"/>
  <c r="X51" i="2"/>
  <c r="V51" i="2"/>
  <c r="U51" i="2"/>
  <c r="M51" i="2"/>
  <c r="K51" i="2"/>
  <c r="L55" i="2" s="1"/>
  <c r="J51" i="2"/>
  <c r="I51" i="2"/>
  <c r="G51" i="2"/>
  <c r="Y50" i="2"/>
  <c r="Z50" i="2" s="1"/>
  <c r="X50" i="2"/>
  <c r="U50" i="2"/>
  <c r="V50" i="2" s="1"/>
  <c r="AA50" i="2" s="1"/>
  <c r="AB50" i="2" s="1"/>
  <c r="M50" i="2"/>
  <c r="K50" i="2"/>
  <c r="J50" i="2"/>
  <c r="I50" i="2"/>
  <c r="G50" i="2"/>
  <c r="Y49" i="2"/>
  <c r="Z49" i="2" s="1"/>
  <c r="X49" i="2"/>
  <c r="V49" i="2"/>
  <c r="U49" i="2"/>
  <c r="M49" i="2"/>
  <c r="K49" i="2"/>
  <c r="L53" i="2" s="1"/>
  <c r="J49" i="2"/>
  <c r="I49" i="2"/>
  <c r="G49" i="2"/>
  <c r="Z48" i="2"/>
  <c r="X48" i="2"/>
  <c r="Y48" i="2" s="1"/>
  <c r="V48" i="2"/>
  <c r="AA48" i="2" s="1"/>
  <c r="AB48" i="2" s="1"/>
  <c r="U48" i="2"/>
  <c r="M48" i="2"/>
  <c r="K48" i="2"/>
  <c r="L50" i="2" s="1"/>
  <c r="J48" i="2"/>
  <c r="I48" i="2"/>
  <c r="G48" i="2"/>
  <c r="Y47" i="2"/>
  <c r="Z47" i="2" s="1"/>
  <c r="X47" i="2"/>
  <c r="V47" i="2"/>
  <c r="AA47" i="2" s="1"/>
  <c r="AB47" i="2" s="1"/>
  <c r="U47" i="2"/>
  <c r="M47" i="2"/>
  <c r="K47" i="2"/>
  <c r="J47" i="2"/>
  <c r="I47" i="2"/>
  <c r="G47" i="2"/>
  <c r="Y46" i="2"/>
  <c r="Z46" i="2" s="1"/>
  <c r="X46" i="2"/>
  <c r="V46" i="2"/>
  <c r="U46" i="2"/>
  <c r="M46" i="2"/>
  <c r="K46" i="2"/>
  <c r="J46" i="2"/>
  <c r="I46" i="2"/>
  <c r="G46" i="2"/>
  <c r="X45" i="2"/>
  <c r="Y45" i="2" s="1"/>
  <c r="Z45" i="2" s="1"/>
  <c r="U45" i="2"/>
  <c r="V45" i="2" s="1"/>
  <c r="M45" i="2"/>
  <c r="K45" i="2"/>
  <c r="L49" i="2" s="1"/>
  <c r="J45" i="2"/>
  <c r="I45" i="2"/>
  <c r="G45" i="2"/>
  <c r="Y44" i="2"/>
  <c r="Z44" i="2" s="1"/>
  <c r="X44" i="2"/>
  <c r="V44" i="2"/>
  <c r="AA44" i="2" s="1"/>
  <c r="AB44" i="2" s="1"/>
  <c r="U44" i="2"/>
  <c r="M44" i="2"/>
  <c r="K44" i="2"/>
  <c r="L48" i="2" s="1"/>
  <c r="J44" i="2"/>
  <c r="I44" i="2"/>
  <c r="G44" i="2"/>
  <c r="X43" i="2"/>
  <c r="Y43" i="2" s="1"/>
  <c r="Z43" i="2" s="1"/>
  <c r="AA43" i="2" s="1"/>
  <c r="AB43" i="2" s="1"/>
  <c r="U43" i="2"/>
  <c r="V43" i="2" s="1"/>
  <c r="M43" i="2"/>
  <c r="K43" i="2"/>
  <c r="L47" i="2" s="1"/>
  <c r="J43" i="2"/>
  <c r="I43" i="2"/>
  <c r="G43" i="2"/>
  <c r="Z42" i="2"/>
  <c r="Y42" i="2"/>
  <c r="X42" i="2"/>
  <c r="U42" i="2"/>
  <c r="V42" i="2" s="1"/>
  <c r="AA42" i="2" s="1"/>
  <c r="AB42" i="2" s="1"/>
  <c r="M42" i="2"/>
  <c r="K42" i="2"/>
  <c r="J42" i="2"/>
  <c r="I42" i="2"/>
  <c r="G42" i="2"/>
  <c r="X41" i="2"/>
  <c r="Y41" i="2" s="1"/>
  <c r="Z41" i="2" s="1"/>
  <c r="U41" i="2"/>
  <c r="V41" i="2" s="1"/>
  <c r="AA41" i="2" s="1"/>
  <c r="AB41" i="2" s="1"/>
  <c r="M41" i="2"/>
  <c r="K41" i="2"/>
  <c r="L45" i="2" s="1"/>
  <c r="J41" i="2"/>
  <c r="I41" i="2"/>
  <c r="G41" i="2"/>
  <c r="Y40" i="2"/>
  <c r="Z40" i="2" s="1"/>
  <c r="X40" i="2"/>
  <c r="V40" i="2"/>
  <c r="AA40" i="2" s="1"/>
  <c r="AB40" i="2" s="1"/>
  <c r="U40" i="2"/>
  <c r="M40" i="2"/>
  <c r="K40" i="2"/>
  <c r="L44" i="2" s="1"/>
  <c r="J40" i="2"/>
  <c r="I40" i="2"/>
  <c r="G40" i="2"/>
  <c r="Y39" i="2"/>
  <c r="Z39" i="2" s="1"/>
  <c r="X39" i="2"/>
  <c r="V39" i="2"/>
  <c r="AA39" i="2" s="1"/>
  <c r="AB39" i="2" s="1"/>
  <c r="U39" i="2"/>
  <c r="M39" i="2"/>
  <c r="K39" i="2"/>
  <c r="L43" i="2" s="1"/>
  <c r="J39" i="2"/>
  <c r="I39" i="2"/>
  <c r="G39" i="2"/>
  <c r="Y38" i="2"/>
  <c r="Z38" i="2" s="1"/>
  <c r="X38" i="2"/>
  <c r="U38" i="2"/>
  <c r="V38" i="2" s="1"/>
  <c r="AA38" i="2" s="1"/>
  <c r="AB38" i="2" s="1"/>
  <c r="M38" i="2"/>
  <c r="K38" i="2"/>
  <c r="J38" i="2"/>
  <c r="I38" i="2"/>
  <c r="G38" i="2"/>
  <c r="Y37" i="2"/>
  <c r="Z37" i="2" s="1"/>
  <c r="X37" i="2"/>
  <c r="V37" i="2"/>
  <c r="U37" i="2"/>
  <c r="M37" i="2"/>
  <c r="K37" i="2"/>
  <c r="L41" i="2" s="1"/>
  <c r="J37" i="2"/>
  <c r="I37" i="2"/>
  <c r="G37" i="2"/>
  <c r="Z36" i="2"/>
  <c r="X36" i="2"/>
  <c r="Y36" i="2" s="1"/>
  <c r="V36" i="2"/>
  <c r="AA36" i="2" s="1"/>
  <c r="AB36" i="2" s="1"/>
  <c r="U36" i="2"/>
  <c r="M36" i="2"/>
  <c r="K36" i="2"/>
  <c r="L38" i="2" s="1"/>
  <c r="J36" i="2"/>
  <c r="I36" i="2"/>
  <c r="G36" i="2"/>
  <c r="Y35" i="2"/>
  <c r="Z35" i="2" s="1"/>
  <c r="X35" i="2"/>
  <c r="V35" i="2"/>
  <c r="AA35" i="2" s="1"/>
  <c r="AB35" i="2" s="1"/>
  <c r="U35" i="2"/>
  <c r="M35" i="2"/>
  <c r="K35" i="2"/>
  <c r="J35" i="2"/>
  <c r="I35" i="2"/>
  <c r="G35" i="2"/>
  <c r="Y34" i="2"/>
  <c r="Z34" i="2" s="1"/>
  <c r="X34" i="2"/>
  <c r="V34" i="2"/>
  <c r="U34" i="2"/>
  <c r="M34" i="2"/>
  <c r="K34" i="2"/>
  <c r="J34" i="2"/>
  <c r="I34" i="2"/>
  <c r="G34" i="2"/>
  <c r="X33" i="2"/>
  <c r="Y33" i="2" s="1"/>
  <c r="Z33" i="2" s="1"/>
  <c r="U33" i="2"/>
  <c r="V33" i="2" s="1"/>
  <c r="AA33" i="2" s="1"/>
  <c r="AB33" i="2" s="1"/>
  <c r="M33" i="2"/>
  <c r="K33" i="2"/>
  <c r="L37" i="2" s="1"/>
  <c r="J33" i="2"/>
  <c r="I33" i="2"/>
  <c r="G33" i="2"/>
  <c r="Y32" i="2"/>
  <c r="Z32" i="2" s="1"/>
  <c r="X32" i="2"/>
  <c r="V32" i="2"/>
  <c r="U32" i="2"/>
  <c r="M32" i="2"/>
  <c r="K32" i="2"/>
  <c r="L36" i="2" s="1"/>
  <c r="J32" i="2"/>
  <c r="I32" i="2"/>
  <c r="G32" i="2"/>
  <c r="X31" i="2"/>
  <c r="Y31" i="2" s="1"/>
  <c r="Z31" i="2" s="1"/>
  <c r="AA31" i="2" s="1"/>
  <c r="AB31" i="2" s="1"/>
  <c r="U31" i="2"/>
  <c r="V31" i="2" s="1"/>
  <c r="M31" i="2"/>
  <c r="K31" i="2"/>
  <c r="L35" i="2" s="1"/>
  <c r="J31" i="2"/>
  <c r="I31" i="2"/>
  <c r="G31" i="2"/>
  <c r="Z30" i="2"/>
  <c r="Y30" i="2"/>
  <c r="X30" i="2"/>
  <c r="U30" i="2"/>
  <c r="V30" i="2" s="1"/>
  <c r="AA30" i="2" s="1"/>
  <c r="AB30" i="2" s="1"/>
  <c r="M30" i="2"/>
  <c r="K30" i="2"/>
  <c r="J30" i="2"/>
  <c r="I30" i="2"/>
  <c r="G30" i="2"/>
  <c r="X29" i="2"/>
  <c r="Y29" i="2" s="1"/>
  <c r="Z29" i="2" s="1"/>
  <c r="U29" i="2"/>
  <c r="V29" i="2" s="1"/>
  <c r="AA29" i="2" s="1"/>
  <c r="AB29" i="2" s="1"/>
  <c r="M29" i="2"/>
  <c r="K29" i="2"/>
  <c r="L33" i="2" s="1"/>
  <c r="J29" i="2"/>
  <c r="I29" i="2"/>
  <c r="G29" i="2"/>
  <c r="Y28" i="2"/>
  <c r="Z28" i="2" s="1"/>
  <c r="X28" i="2"/>
  <c r="V28" i="2"/>
  <c r="AA28" i="2" s="1"/>
  <c r="AB28" i="2" s="1"/>
  <c r="U28" i="2"/>
  <c r="M28" i="2"/>
  <c r="K28" i="2"/>
  <c r="L32" i="2" s="1"/>
  <c r="J28" i="2"/>
  <c r="I28" i="2"/>
  <c r="G28" i="2"/>
  <c r="Y27" i="2"/>
  <c r="Z27" i="2" s="1"/>
  <c r="X27" i="2"/>
  <c r="V27" i="2"/>
  <c r="U27" i="2"/>
  <c r="M27" i="2"/>
  <c r="K27" i="2"/>
  <c r="L31" i="2" s="1"/>
  <c r="J27" i="2"/>
  <c r="I27" i="2"/>
  <c r="G27" i="2"/>
  <c r="Y26" i="2"/>
  <c r="Z26" i="2" s="1"/>
  <c r="X26" i="2"/>
  <c r="U26" i="2"/>
  <c r="V26" i="2" s="1"/>
  <c r="AA26" i="2" s="1"/>
  <c r="AB26" i="2" s="1"/>
  <c r="M26" i="2"/>
  <c r="K26" i="2"/>
  <c r="J26" i="2"/>
  <c r="Y25" i="2"/>
  <c r="Z25" i="2" s="1"/>
  <c r="X25" i="2"/>
  <c r="V25" i="2"/>
  <c r="U25" i="2"/>
  <c r="M25" i="2"/>
  <c r="K25" i="2"/>
  <c r="J25" i="2"/>
  <c r="H25" i="2"/>
  <c r="F25" i="2"/>
  <c r="Y24" i="2"/>
  <c r="Z24" i="2" s="1"/>
  <c r="X24" i="2"/>
  <c r="U24" i="2"/>
  <c r="V24" i="2" s="1"/>
  <c r="M24" i="2"/>
  <c r="K24" i="2"/>
  <c r="L25" i="2" s="1"/>
  <c r="J24" i="2"/>
  <c r="H24" i="2"/>
  <c r="F24" i="2"/>
  <c r="Y23" i="2"/>
  <c r="Z23" i="2" s="1"/>
  <c r="X23" i="2"/>
  <c r="U23" i="2"/>
  <c r="V23" i="2" s="1"/>
  <c r="AA23" i="2" s="1"/>
  <c r="AB23" i="2" s="1"/>
  <c r="M23" i="2"/>
  <c r="K23" i="2"/>
  <c r="J23" i="2"/>
  <c r="H23" i="2"/>
  <c r="F23" i="2"/>
  <c r="Z22" i="2"/>
  <c r="X22" i="2"/>
  <c r="Y22" i="2" s="1"/>
  <c r="U22" i="2"/>
  <c r="V22" i="2" s="1"/>
  <c r="AA22" i="2" s="1"/>
  <c r="AB22" i="2" s="1"/>
  <c r="M22" i="2"/>
  <c r="K22" i="2"/>
  <c r="L26" i="2" s="1"/>
  <c r="J22" i="2"/>
  <c r="H22" i="2"/>
  <c r="F22" i="2"/>
  <c r="Z21" i="2"/>
  <c r="AA21" i="2" s="1"/>
  <c r="AB21" i="2" s="1"/>
  <c r="Y21" i="2"/>
  <c r="X21" i="2"/>
  <c r="V21" i="2"/>
  <c r="U21" i="2"/>
  <c r="R21" i="2"/>
  <c r="S21" i="2" s="1"/>
  <c r="Q21" i="2" s="1"/>
  <c r="M21" i="2"/>
  <c r="K21" i="2"/>
  <c r="J21" i="2"/>
  <c r="H21" i="2"/>
  <c r="F21" i="2"/>
  <c r="Z20" i="2"/>
  <c r="X20" i="2"/>
  <c r="Y20" i="2" s="1"/>
  <c r="V20" i="2"/>
  <c r="AA20" i="2" s="1"/>
  <c r="AB20" i="2" s="1"/>
  <c r="U20" i="2"/>
  <c r="M20" i="2"/>
  <c r="K20" i="2"/>
  <c r="L24" i="2" s="1"/>
  <c r="J20" i="2"/>
  <c r="H20" i="2"/>
  <c r="F20" i="2"/>
  <c r="Z19" i="2"/>
  <c r="Y19" i="2"/>
  <c r="X19" i="2"/>
  <c r="U19" i="2"/>
  <c r="V19" i="2" s="1"/>
  <c r="AA19" i="2" s="1"/>
  <c r="AB19" i="2" s="1"/>
  <c r="M19" i="2"/>
  <c r="K19" i="2"/>
  <c r="J19" i="2"/>
  <c r="H19" i="2"/>
  <c r="F19" i="2"/>
  <c r="X18" i="2"/>
  <c r="Y18" i="2" s="1"/>
  <c r="Z18" i="2" s="1"/>
  <c r="U18" i="2"/>
  <c r="V18" i="2" s="1"/>
  <c r="AA18" i="2" s="1"/>
  <c r="AB18" i="2" s="1"/>
  <c r="O18" i="2"/>
  <c r="M18" i="2"/>
  <c r="K18" i="2"/>
  <c r="L21" i="2" s="1"/>
  <c r="J18" i="2"/>
  <c r="H18" i="2"/>
  <c r="F18" i="2"/>
  <c r="X17" i="2"/>
  <c r="Y17" i="2" s="1"/>
  <c r="Z17" i="2" s="1"/>
  <c r="U17" i="2"/>
  <c r="V17" i="2" s="1"/>
  <c r="AA17" i="2" s="1"/>
  <c r="AB17" i="2" s="1"/>
  <c r="Q17" i="2"/>
  <c r="M17" i="2"/>
  <c r="K17" i="2"/>
  <c r="J17" i="2"/>
  <c r="H17" i="2"/>
  <c r="F17" i="2"/>
  <c r="X16" i="2"/>
  <c r="Y16" i="2" s="1"/>
  <c r="Z16" i="2" s="1"/>
  <c r="V16" i="2"/>
  <c r="AA16" i="2" s="1"/>
  <c r="AB16" i="2" s="1"/>
  <c r="U16" i="2"/>
  <c r="R16" i="2"/>
  <c r="Q16" i="2"/>
  <c r="O16" i="2"/>
  <c r="M16" i="2"/>
  <c r="K16" i="2"/>
  <c r="L20" i="2" s="1"/>
  <c r="J16" i="2"/>
  <c r="H16" i="2"/>
  <c r="F16" i="2"/>
  <c r="Z15" i="2"/>
  <c r="Y15" i="2"/>
  <c r="X15" i="2"/>
  <c r="U15" i="2"/>
  <c r="V15" i="2" s="1"/>
  <c r="AA15" i="2" s="1"/>
  <c r="AB15" i="2" s="1"/>
  <c r="Q15" i="2"/>
  <c r="R15" i="2" s="1"/>
  <c r="O15" i="2"/>
  <c r="M15" i="2"/>
  <c r="K15" i="2"/>
  <c r="J15" i="2"/>
  <c r="H15" i="2"/>
  <c r="F15" i="2"/>
  <c r="X14" i="2"/>
  <c r="Y14" i="2" s="1"/>
  <c r="Z14" i="2" s="1"/>
  <c r="U14" i="2"/>
  <c r="V14" i="2" s="1"/>
  <c r="AA14" i="2" s="1"/>
  <c r="AB14" i="2" s="1"/>
  <c r="Q14" i="2"/>
  <c r="M14" i="2"/>
  <c r="K14" i="2"/>
  <c r="L18" i="2" s="1"/>
  <c r="J14" i="2"/>
  <c r="H14" i="2"/>
  <c r="F14" i="2"/>
  <c r="X13" i="2"/>
  <c r="Y13" i="2" s="1"/>
  <c r="Z13" i="2" s="1"/>
  <c r="AA13" i="2" s="1"/>
  <c r="AB13" i="2" s="1"/>
  <c r="U13" i="2"/>
  <c r="V13" i="2" s="1"/>
  <c r="R13" i="2"/>
  <c r="M13" i="2"/>
  <c r="L13" i="2"/>
  <c r="K13" i="2"/>
  <c r="J13" i="2"/>
  <c r="H13" i="2"/>
  <c r="F13" i="2"/>
  <c r="X12" i="2"/>
  <c r="Y12" i="2" s="1"/>
  <c r="Z12" i="2" s="1"/>
  <c r="U12" i="2"/>
  <c r="V12" i="2" s="1"/>
  <c r="Q12" i="2"/>
  <c r="M12" i="2"/>
  <c r="L12" i="2"/>
  <c r="K12" i="2"/>
  <c r="L16" i="2" s="1"/>
  <c r="J12" i="2"/>
  <c r="H12" i="2"/>
  <c r="F12" i="2"/>
  <c r="Y11" i="2"/>
  <c r="Z11" i="2" s="1"/>
  <c r="X11" i="2"/>
  <c r="V11" i="2"/>
  <c r="U11" i="2"/>
  <c r="Q11" i="2"/>
  <c r="M11" i="2"/>
  <c r="K11" i="2"/>
  <c r="J11" i="2"/>
  <c r="H11" i="2"/>
  <c r="F11" i="2"/>
  <c r="Y10" i="2"/>
  <c r="Z10" i="2" s="1"/>
  <c r="X10" i="2"/>
  <c r="U10" i="2"/>
  <c r="V10" i="2" s="1"/>
  <c r="M10" i="2"/>
  <c r="K10" i="2"/>
  <c r="L14" i="2" s="1"/>
  <c r="J10" i="2"/>
  <c r="H10" i="2"/>
  <c r="F10" i="2"/>
  <c r="Z9" i="2"/>
  <c r="X9" i="2"/>
  <c r="Y9" i="2" s="1"/>
  <c r="U9" i="2"/>
  <c r="V9" i="2" s="1"/>
  <c r="AA9" i="2" s="1"/>
  <c r="AB9" i="2" s="1"/>
  <c r="M9" i="2"/>
  <c r="K9" i="2"/>
  <c r="L11" i="2" s="1"/>
  <c r="J9" i="2"/>
  <c r="H9" i="2"/>
  <c r="F9" i="2"/>
  <c r="Y8" i="2"/>
  <c r="Z8" i="2" s="1"/>
  <c r="X8" i="2"/>
  <c r="U8" i="2"/>
  <c r="V8" i="2" s="1"/>
  <c r="AA8" i="2" s="1"/>
  <c r="AB8" i="2" s="1"/>
  <c r="M8" i="2"/>
  <c r="K8" i="2"/>
  <c r="J8" i="2"/>
  <c r="H8" i="2"/>
  <c r="F8" i="2"/>
  <c r="Y7" i="2"/>
  <c r="Z7" i="2" s="1"/>
  <c r="X7" i="2"/>
  <c r="U7" i="2"/>
  <c r="V7" i="2" s="1"/>
  <c r="M7" i="2"/>
  <c r="K7" i="2"/>
  <c r="J7" i="2"/>
  <c r="H7" i="2"/>
  <c r="F7" i="2"/>
  <c r="X6" i="2"/>
  <c r="Y6" i="2" s="1"/>
  <c r="Z6" i="2" s="1"/>
  <c r="U6" i="2"/>
  <c r="V6" i="2" s="1"/>
  <c r="AA6" i="2" s="1"/>
  <c r="AB6" i="2" s="1"/>
  <c r="Q6" i="2"/>
  <c r="M6" i="2"/>
  <c r="K6" i="2"/>
  <c r="L10" i="2" s="1"/>
  <c r="J6" i="2"/>
  <c r="H6" i="2"/>
  <c r="F6" i="2"/>
  <c r="Y5" i="2"/>
  <c r="Z5" i="2" s="1"/>
  <c r="X5" i="2"/>
  <c r="V5" i="2"/>
  <c r="AA5" i="2" s="1"/>
  <c r="AB5" i="2" s="1"/>
  <c r="U5" i="2"/>
  <c r="Q5" i="2"/>
  <c r="M5" i="2"/>
  <c r="K5" i="2"/>
  <c r="L9" i="2" s="1"/>
  <c r="J5" i="2"/>
  <c r="H5" i="2"/>
  <c r="F5" i="2"/>
  <c r="X4" i="2"/>
  <c r="Y4" i="2" s="1"/>
  <c r="Z4" i="2" s="1"/>
  <c r="U4" i="2"/>
  <c r="V4" i="2" s="1"/>
  <c r="Q4" i="2"/>
  <c r="O4" i="2"/>
  <c r="M4" i="2"/>
  <c r="K4" i="2"/>
  <c r="J4" i="2"/>
  <c r="H4" i="2"/>
  <c r="F4" i="2"/>
  <c r="X3" i="2"/>
  <c r="Y3" i="2" s="1"/>
  <c r="Z3" i="2" s="1"/>
  <c r="V3" i="2"/>
  <c r="U3" i="2"/>
  <c r="Q3" i="2"/>
  <c r="O3" i="2"/>
  <c r="M3" i="2"/>
  <c r="K3" i="2"/>
  <c r="L7" i="2" s="1"/>
  <c r="J3" i="2"/>
  <c r="H3" i="2"/>
  <c r="F3" i="2"/>
  <c r="X2" i="2"/>
  <c r="Y2" i="2" s="1"/>
  <c r="Z2" i="2" s="1"/>
  <c r="V2" i="2"/>
  <c r="U2" i="2"/>
  <c r="Q2" i="2"/>
  <c r="M2" i="2"/>
  <c r="H2" i="2"/>
  <c r="F2" i="2"/>
  <c r="Q1" i="2"/>
  <c r="M712" i="1"/>
  <c r="L712" i="1"/>
  <c r="K712" i="1"/>
  <c r="M711" i="1"/>
  <c r="L711" i="1"/>
  <c r="K711" i="1"/>
  <c r="M710" i="1"/>
  <c r="L710" i="1"/>
  <c r="K710" i="1"/>
  <c r="M709" i="1"/>
  <c r="L709" i="1"/>
  <c r="K709" i="1"/>
  <c r="M708" i="1"/>
  <c r="L708" i="1"/>
  <c r="K708" i="1"/>
  <c r="M707" i="1"/>
  <c r="L707" i="1"/>
  <c r="K707" i="1"/>
  <c r="M706" i="1"/>
  <c r="L706" i="1"/>
  <c r="K706" i="1"/>
  <c r="M705" i="1"/>
  <c r="L705" i="1"/>
  <c r="K705" i="1"/>
  <c r="M704" i="1"/>
  <c r="L704" i="1"/>
  <c r="K704" i="1"/>
  <c r="M703" i="1"/>
  <c r="L703" i="1"/>
  <c r="K703" i="1"/>
  <c r="M702" i="1"/>
  <c r="L702" i="1"/>
  <c r="K702" i="1"/>
  <c r="M701" i="1"/>
  <c r="L701" i="1"/>
  <c r="K701" i="1"/>
  <c r="M700" i="1"/>
  <c r="L700" i="1"/>
  <c r="K700" i="1"/>
  <c r="M699" i="1"/>
  <c r="L699" i="1"/>
  <c r="K699" i="1"/>
  <c r="M698" i="1"/>
  <c r="L698" i="1"/>
  <c r="K698" i="1"/>
  <c r="M697" i="1"/>
  <c r="L697" i="1"/>
  <c r="K697" i="1"/>
  <c r="M696" i="1"/>
  <c r="L696" i="1"/>
  <c r="K696" i="1"/>
  <c r="M695" i="1"/>
  <c r="L695" i="1"/>
  <c r="K695" i="1"/>
  <c r="M694" i="1"/>
  <c r="L694" i="1"/>
  <c r="K694" i="1"/>
  <c r="M693" i="1"/>
  <c r="L693" i="1"/>
  <c r="K693" i="1"/>
  <c r="M692" i="1"/>
  <c r="L692" i="1"/>
  <c r="K692" i="1"/>
  <c r="M691" i="1"/>
  <c r="L691" i="1"/>
  <c r="K691" i="1"/>
  <c r="M690" i="1"/>
  <c r="L690" i="1"/>
  <c r="K690" i="1"/>
  <c r="M689" i="1"/>
  <c r="L689" i="1"/>
  <c r="K689" i="1"/>
  <c r="M688" i="1"/>
  <c r="L688" i="1"/>
  <c r="K688" i="1"/>
  <c r="M687" i="1"/>
  <c r="L687" i="1"/>
  <c r="K687" i="1"/>
  <c r="M686" i="1"/>
  <c r="L686" i="1"/>
  <c r="K686" i="1"/>
  <c r="M685" i="1"/>
  <c r="L685" i="1"/>
  <c r="K685" i="1"/>
  <c r="M684" i="1"/>
  <c r="L684" i="1"/>
  <c r="K684" i="1"/>
  <c r="M683" i="1"/>
  <c r="L683" i="1"/>
  <c r="K683" i="1"/>
  <c r="M682" i="1"/>
  <c r="L682" i="1"/>
  <c r="K682" i="1"/>
  <c r="M681" i="1"/>
  <c r="L681" i="1"/>
  <c r="K681" i="1"/>
  <c r="M680" i="1"/>
  <c r="L680" i="1"/>
  <c r="K680" i="1"/>
  <c r="M679" i="1"/>
  <c r="L679" i="1"/>
  <c r="K679" i="1"/>
  <c r="M678" i="1"/>
  <c r="L678" i="1"/>
  <c r="K678" i="1"/>
  <c r="M677" i="1"/>
  <c r="L677" i="1"/>
  <c r="K677" i="1"/>
  <c r="M676" i="1"/>
  <c r="L676" i="1"/>
  <c r="K676" i="1"/>
  <c r="M675" i="1"/>
  <c r="L675" i="1"/>
  <c r="K675" i="1"/>
  <c r="M674" i="1"/>
  <c r="L674" i="1"/>
  <c r="K674" i="1"/>
  <c r="M673" i="1"/>
  <c r="L673" i="1"/>
  <c r="K673" i="1"/>
  <c r="M672" i="1"/>
  <c r="L672" i="1"/>
  <c r="K672" i="1"/>
  <c r="M671" i="1"/>
  <c r="L671" i="1"/>
  <c r="K671" i="1"/>
  <c r="M670" i="1"/>
  <c r="L670" i="1"/>
  <c r="K670" i="1"/>
  <c r="M669" i="1"/>
  <c r="L669" i="1"/>
  <c r="K669" i="1"/>
  <c r="M668" i="1"/>
  <c r="L668" i="1"/>
  <c r="K668" i="1"/>
  <c r="M667" i="1"/>
  <c r="L667" i="1"/>
  <c r="K667" i="1"/>
  <c r="M666" i="1"/>
  <c r="L666" i="1"/>
  <c r="K666" i="1"/>
  <c r="M665" i="1"/>
  <c r="L665" i="1"/>
  <c r="K665" i="1"/>
  <c r="M664" i="1"/>
  <c r="L664" i="1"/>
  <c r="K664" i="1"/>
  <c r="M663" i="1"/>
  <c r="L663" i="1"/>
  <c r="K663" i="1"/>
  <c r="M662" i="1"/>
  <c r="L662" i="1"/>
  <c r="K662" i="1"/>
  <c r="M661" i="1"/>
  <c r="L661" i="1"/>
  <c r="K661" i="1"/>
  <c r="M660" i="1"/>
  <c r="L660" i="1"/>
  <c r="K660" i="1"/>
  <c r="M659" i="1"/>
  <c r="L659" i="1"/>
  <c r="K659" i="1"/>
  <c r="M658" i="1"/>
  <c r="L658" i="1"/>
  <c r="K658" i="1"/>
  <c r="M657" i="1"/>
  <c r="L657" i="1"/>
  <c r="K657" i="1"/>
  <c r="M656" i="1"/>
  <c r="L656" i="1"/>
  <c r="K656" i="1"/>
  <c r="M655" i="1"/>
  <c r="L655" i="1"/>
  <c r="K655" i="1"/>
  <c r="M654" i="1"/>
  <c r="L654" i="1"/>
  <c r="K654" i="1"/>
  <c r="M653" i="1"/>
  <c r="L653" i="1"/>
  <c r="K653" i="1"/>
  <c r="M652" i="1"/>
  <c r="L652" i="1"/>
  <c r="K652" i="1"/>
  <c r="M651" i="1"/>
  <c r="L651" i="1"/>
  <c r="K651" i="1"/>
  <c r="M650" i="1"/>
  <c r="L650" i="1"/>
  <c r="K650" i="1"/>
  <c r="M649" i="1"/>
  <c r="L649" i="1"/>
  <c r="K649" i="1"/>
  <c r="M648" i="1"/>
  <c r="L648" i="1"/>
  <c r="K648" i="1"/>
  <c r="M647" i="1"/>
  <c r="L647" i="1"/>
  <c r="K647" i="1"/>
  <c r="M646" i="1"/>
  <c r="L646" i="1"/>
  <c r="K646" i="1"/>
  <c r="M645" i="1"/>
  <c r="L645" i="1"/>
  <c r="K645" i="1"/>
  <c r="M644" i="1"/>
  <c r="L644" i="1"/>
  <c r="K644" i="1"/>
  <c r="M643" i="1"/>
  <c r="L643" i="1"/>
  <c r="K643" i="1"/>
  <c r="M642" i="1"/>
  <c r="L642" i="1"/>
  <c r="K642" i="1"/>
  <c r="M641" i="1"/>
  <c r="L641" i="1"/>
  <c r="K641" i="1"/>
  <c r="M640" i="1"/>
  <c r="L640" i="1"/>
  <c r="K640" i="1"/>
  <c r="M639" i="1"/>
  <c r="L639" i="1"/>
  <c r="K639" i="1"/>
  <c r="M638" i="1"/>
  <c r="L638" i="1"/>
  <c r="K638" i="1"/>
  <c r="M637" i="1"/>
  <c r="L637" i="1"/>
  <c r="K637" i="1"/>
  <c r="M636" i="1"/>
  <c r="L636" i="1"/>
  <c r="K636" i="1"/>
  <c r="M635" i="1"/>
  <c r="L635" i="1"/>
  <c r="K635" i="1"/>
  <c r="M634" i="1"/>
  <c r="L634" i="1"/>
  <c r="K634" i="1"/>
  <c r="M633" i="1"/>
  <c r="L633" i="1"/>
  <c r="K633" i="1"/>
  <c r="M632" i="1"/>
  <c r="L632" i="1"/>
  <c r="K632" i="1"/>
  <c r="M631" i="1"/>
  <c r="L631" i="1"/>
  <c r="K631" i="1"/>
  <c r="M630" i="1"/>
  <c r="L630" i="1"/>
  <c r="K630" i="1"/>
  <c r="M629" i="1"/>
  <c r="L629" i="1"/>
  <c r="K629" i="1"/>
  <c r="M628" i="1"/>
  <c r="L628" i="1"/>
  <c r="K628" i="1"/>
  <c r="M627" i="1"/>
  <c r="L627" i="1"/>
  <c r="K627" i="1"/>
  <c r="M626" i="1"/>
  <c r="L626" i="1"/>
  <c r="K626" i="1"/>
  <c r="M625" i="1"/>
  <c r="L625" i="1"/>
  <c r="K625" i="1"/>
  <c r="M624" i="1"/>
  <c r="L624" i="1"/>
  <c r="K624" i="1"/>
  <c r="M623" i="1"/>
  <c r="L623" i="1"/>
  <c r="K623" i="1"/>
  <c r="M622" i="1"/>
  <c r="L622" i="1"/>
  <c r="K622" i="1"/>
  <c r="M621" i="1"/>
  <c r="L621" i="1"/>
  <c r="K621" i="1"/>
  <c r="M620" i="1"/>
  <c r="L620" i="1"/>
  <c r="K620" i="1"/>
  <c r="M619" i="1"/>
  <c r="L619" i="1"/>
  <c r="K619" i="1"/>
  <c r="M618" i="1"/>
  <c r="L618" i="1"/>
  <c r="K618" i="1"/>
  <c r="M617" i="1"/>
  <c r="L617" i="1"/>
  <c r="K617" i="1"/>
  <c r="M616" i="1"/>
  <c r="L616" i="1"/>
  <c r="K616" i="1"/>
  <c r="M615" i="1"/>
  <c r="L615" i="1"/>
  <c r="K615" i="1"/>
  <c r="M614" i="1"/>
  <c r="L614" i="1"/>
  <c r="K614" i="1"/>
  <c r="M613" i="1"/>
  <c r="L613" i="1"/>
  <c r="K613" i="1"/>
  <c r="M612" i="1"/>
  <c r="L612" i="1"/>
  <c r="K612" i="1"/>
  <c r="M611" i="1"/>
  <c r="L611" i="1"/>
  <c r="K611" i="1"/>
  <c r="M610" i="1"/>
  <c r="L610" i="1"/>
  <c r="K610" i="1"/>
  <c r="M609" i="1"/>
  <c r="L609" i="1"/>
  <c r="K609" i="1"/>
  <c r="M608" i="1"/>
  <c r="L608" i="1"/>
  <c r="K608" i="1"/>
  <c r="M607" i="1"/>
  <c r="L607" i="1"/>
  <c r="K607" i="1"/>
  <c r="M606" i="1"/>
  <c r="L606" i="1"/>
  <c r="K606" i="1"/>
  <c r="M605" i="1"/>
  <c r="L605" i="1"/>
  <c r="K605" i="1"/>
  <c r="M604" i="1"/>
  <c r="L604" i="1"/>
  <c r="K604" i="1"/>
  <c r="M603" i="1"/>
  <c r="L603" i="1"/>
  <c r="K603" i="1"/>
  <c r="M602" i="1"/>
  <c r="L602" i="1"/>
  <c r="K602" i="1"/>
  <c r="M601" i="1"/>
  <c r="L601" i="1"/>
  <c r="K601" i="1"/>
  <c r="M600" i="1"/>
  <c r="L600" i="1"/>
  <c r="K600" i="1"/>
  <c r="M599" i="1"/>
  <c r="L599" i="1"/>
  <c r="K599" i="1"/>
  <c r="M598" i="1"/>
  <c r="L598" i="1"/>
  <c r="K598" i="1"/>
  <c r="M597" i="1"/>
  <c r="L597" i="1"/>
  <c r="K597" i="1"/>
  <c r="M596" i="1"/>
  <c r="L596" i="1"/>
  <c r="K596" i="1"/>
  <c r="M595" i="1"/>
  <c r="L595" i="1"/>
  <c r="K595" i="1"/>
  <c r="M594" i="1"/>
  <c r="L594" i="1"/>
  <c r="K594" i="1"/>
  <c r="M593" i="1"/>
  <c r="L593" i="1"/>
  <c r="K593" i="1"/>
  <c r="M592" i="1"/>
  <c r="L592" i="1"/>
  <c r="K592" i="1"/>
  <c r="M591" i="1"/>
  <c r="L591" i="1"/>
  <c r="K591" i="1"/>
  <c r="M590" i="1"/>
  <c r="L590" i="1"/>
  <c r="K590" i="1"/>
  <c r="M589" i="1"/>
  <c r="L589" i="1"/>
  <c r="K589" i="1"/>
  <c r="M588" i="1"/>
  <c r="L588" i="1"/>
  <c r="K588" i="1"/>
  <c r="M587" i="1"/>
  <c r="L587" i="1"/>
  <c r="K587" i="1"/>
  <c r="M586" i="1"/>
  <c r="L586" i="1"/>
  <c r="K586" i="1"/>
  <c r="M585" i="1"/>
  <c r="L585" i="1"/>
  <c r="K585" i="1"/>
  <c r="M584" i="1"/>
  <c r="L584" i="1"/>
  <c r="K584" i="1"/>
  <c r="M583" i="1"/>
  <c r="L583" i="1"/>
  <c r="K583" i="1"/>
  <c r="M582" i="1"/>
  <c r="L582" i="1"/>
  <c r="K582" i="1"/>
  <c r="M581" i="1"/>
  <c r="L581" i="1"/>
  <c r="K581" i="1"/>
  <c r="M580" i="1"/>
  <c r="L580" i="1"/>
  <c r="K580" i="1"/>
  <c r="M579" i="1"/>
  <c r="L579" i="1"/>
  <c r="K579" i="1"/>
  <c r="M578" i="1"/>
  <c r="L578" i="1"/>
  <c r="K578" i="1"/>
  <c r="M577" i="1"/>
  <c r="L577" i="1"/>
  <c r="K577" i="1"/>
  <c r="M576" i="1"/>
  <c r="L576" i="1"/>
  <c r="K576" i="1"/>
  <c r="M575" i="1"/>
  <c r="L575" i="1"/>
  <c r="K575" i="1"/>
  <c r="M574" i="1"/>
  <c r="L574" i="1"/>
  <c r="K574" i="1"/>
  <c r="M573" i="1"/>
  <c r="L573" i="1"/>
  <c r="K573" i="1"/>
  <c r="M572" i="1"/>
  <c r="L572" i="1"/>
  <c r="K572" i="1"/>
  <c r="M571" i="1"/>
  <c r="L571" i="1"/>
  <c r="K571" i="1"/>
  <c r="M570" i="1"/>
  <c r="L570" i="1"/>
  <c r="K570" i="1"/>
  <c r="M569" i="1"/>
  <c r="L569" i="1"/>
  <c r="K569" i="1"/>
  <c r="M568" i="1"/>
  <c r="L568" i="1"/>
  <c r="K568" i="1"/>
  <c r="M567" i="1"/>
  <c r="L567" i="1"/>
  <c r="K567" i="1"/>
  <c r="M566" i="1"/>
  <c r="L566" i="1"/>
  <c r="K566" i="1"/>
  <c r="M565" i="1"/>
  <c r="L565" i="1"/>
  <c r="K565" i="1"/>
  <c r="M564" i="1"/>
  <c r="L564" i="1"/>
  <c r="K564" i="1"/>
  <c r="M563" i="1"/>
  <c r="L563" i="1"/>
  <c r="K563" i="1"/>
  <c r="M562" i="1"/>
  <c r="L562" i="1"/>
  <c r="K562" i="1"/>
  <c r="M561" i="1"/>
  <c r="L561" i="1"/>
  <c r="K561" i="1"/>
  <c r="M560" i="1"/>
  <c r="L560" i="1"/>
  <c r="K560" i="1"/>
  <c r="M559" i="1"/>
  <c r="L559" i="1"/>
  <c r="K559" i="1"/>
  <c r="M558" i="1"/>
  <c r="L558" i="1"/>
  <c r="K558" i="1"/>
  <c r="M557" i="1"/>
  <c r="L557" i="1"/>
  <c r="K557" i="1"/>
  <c r="M556" i="1"/>
  <c r="L556" i="1"/>
  <c r="K556" i="1"/>
  <c r="M555" i="1"/>
  <c r="L555" i="1"/>
  <c r="K555" i="1"/>
  <c r="M554" i="1"/>
  <c r="L554" i="1"/>
  <c r="K554" i="1"/>
  <c r="M553" i="1"/>
  <c r="L553" i="1"/>
  <c r="K553" i="1"/>
  <c r="M552" i="1"/>
  <c r="L552" i="1"/>
  <c r="K552" i="1"/>
  <c r="M551" i="1"/>
  <c r="L551" i="1"/>
  <c r="K551" i="1"/>
  <c r="M550" i="1"/>
  <c r="L550" i="1"/>
  <c r="K550" i="1"/>
  <c r="M549" i="1"/>
  <c r="L549" i="1"/>
  <c r="K549" i="1"/>
  <c r="M548" i="1"/>
  <c r="L548" i="1"/>
  <c r="K548" i="1"/>
  <c r="M547" i="1"/>
  <c r="L547" i="1"/>
  <c r="K547" i="1"/>
  <c r="M546" i="1"/>
  <c r="L546" i="1"/>
  <c r="K546" i="1"/>
  <c r="M545" i="1"/>
  <c r="L545" i="1"/>
  <c r="K545" i="1"/>
  <c r="M544" i="1"/>
  <c r="L544" i="1"/>
  <c r="K544" i="1"/>
  <c r="M543" i="1"/>
  <c r="L543" i="1"/>
  <c r="K543" i="1"/>
  <c r="M542" i="1"/>
  <c r="L542" i="1"/>
  <c r="K542" i="1"/>
  <c r="M541" i="1"/>
  <c r="L541" i="1"/>
  <c r="K541" i="1"/>
  <c r="M540" i="1"/>
  <c r="L540" i="1"/>
  <c r="K540" i="1"/>
  <c r="M539" i="1"/>
  <c r="L539" i="1"/>
  <c r="K539" i="1"/>
  <c r="M538" i="1"/>
  <c r="L538" i="1"/>
  <c r="K538" i="1"/>
  <c r="M537" i="1"/>
  <c r="L537" i="1"/>
  <c r="K537" i="1"/>
  <c r="M536" i="1"/>
  <c r="L536" i="1"/>
  <c r="K536" i="1"/>
  <c r="M535" i="1"/>
  <c r="L535" i="1"/>
  <c r="K535" i="1"/>
  <c r="M534" i="1"/>
  <c r="L534" i="1"/>
  <c r="K534" i="1"/>
  <c r="M533" i="1"/>
  <c r="L533" i="1"/>
  <c r="K533" i="1"/>
  <c r="M532" i="1"/>
  <c r="L532" i="1"/>
  <c r="K532" i="1"/>
  <c r="M531" i="1"/>
  <c r="L531" i="1"/>
  <c r="K531" i="1"/>
  <c r="M530" i="1"/>
  <c r="L530" i="1"/>
  <c r="K530" i="1"/>
  <c r="M529" i="1"/>
  <c r="L529" i="1"/>
  <c r="K529" i="1"/>
  <c r="M528" i="1"/>
  <c r="L528" i="1"/>
  <c r="K528" i="1"/>
  <c r="M527" i="1"/>
  <c r="L527" i="1"/>
  <c r="K527" i="1"/>
  <c r="M526" i="1"/>
  <c r="L526" i="1"/>
  <c r="K526" i="1"/>
  <c r="M525" i="1"/>
  <c r="L525" i="1"/>
  <c r="K525" i="1"/>
  <c r="M524" i="1"/>
  <c r="L524" i="1"/>
  <c r="K524" i="1"/>
  <c r="M523" i="1"/>
  <c r="L523" i="1"/>
  <c r="K523" i="1"/>
  <c r="M522" i="1"/>
  <c r="L522" i="1"/>
  <c r="K522" i="1"/>
  <c r="M521" i="1"/>
  <c r="L521" i="1"/>
  <c r="K521" i="1"/>
  <c r="M520" i="1"/>
  <c r="L520" i="1"/>
  <c r="K520" i="1"/>
  <c r="M519" i="1"/>
  <c r="L519" i="1"/>
  <c r="K519" i="1"/>
  <c r="M518" i="1"/>
  <c r="L518" i="1"/>
  <c r="K518" i="1"/>
  <c r="M517" i="1"/>
  <c r="L517" i="1"/>
  <c r="K517" i="1"/>
  <c r="M516" i="1"/>
  <c r="L516" i="1"/>
  <c r="K516" i="1"/>
  <c r="M515" i="1"/>
  <c r="L515" i="1"/>
  <c r="K515" i="1"/>
  <c r="M514" i="1"/>
  <c r="L514" i="1"/>
  <c r="K514" i="1"/>
  <c r="M513" i="1"/>
  <c r="L513" i="1"/>
  <c r="K513" i="1"/>
  <c r="M512" i="1"/>
  <c r="L512" i="1"/>
  <c r="K512" i="1"/>
  <c r="M511" i="1"/>
  <c r="L511" i="1"/>
  <c r="K511" i="1"/>
  <c r="M510" i="1"/>
  <c r="L510" i="1"/>
  <c r="K510" i="1"/>
  <c r="M509" i="1"/>
  <c r="L509" i="1"/>
  <c r="K509" i="1"/>
  <c r="M508" i="1"/>
  <c r="L508" i="1"/>
  <c r="K508" i="1"/>
  <c r="M507" i="1"/>
  <c r="L507" i="1"/>
  <c r="K507" i="1"/>
  <c r="M506" i="1"/>
  <c r="L506" i="1"/>
  <c r="K506" i="1"/>
  <c r="M505" i="1"/>
  <c r="L505" i="1"/>
  <c r="K505" i="1"/>
  <c r="M504" i="1"/>
  <c r="L504" i="1"/>
  <c r="K504" i="1"/>
  <c r="M503" i="1"/>
  <c r="L503" i="1"/>
  <c r="K503" i="1"/>
  <c r="M502" i="1"/>
  <c r="L502" i="1"/>
  <c r="K502" i="1"/>
  <c r="M501" i="1"/>
  <c r="L501" i="1"/>
  <c r="K501" i="1"/>
  <c r="M500" i="1"/>
  <c r="L500" i="1"/>
  <c r="K500" i="1"/>
  <c r="M499" i="1"/>
  <c r="L499" i="1"/>
  <c r="K499" i="1"/>
  <c r="M498" i="1"/>
  <c r="L498" i="1"/>
  <c r="K498" i="1"/>
  <c r="M497" i="1"/>
  <c r="L497" i="1"/>
  <c r="K497" i="1"/>
  <c r="M496" i="1"/>
  <c r="L496" i="1"/>
  <c r="K496" i="1"/>
  <c r="M495" i="1"/>
  <c r="L495" i="1"/>
  <c r="K495" i="1"/>
  <c r="M494" i="1"/>
  <c r="L494" i="1"/>
  <c r="K494" i="1"/>
  <c r="M493" i="1"/>
  <c r="L493" i="1"/>
  <c r="K493" i="1"/>
  <c r="M492" i="1"/>
  <c r="L492" i="1"/>
  <c r="K492" i="1"/>
  <c r="M491" i="1"/>
  <c r="L491" i="1"/>
  <c r="K491" i="1"/>
  <c r="M490" i="1"/>
  <c r="L490" i="1"/>
  <c r="K490" i="1"/>
  <c r="M489" i="1"/>
  <c r="L489" i="1"/>
  <c r="K489" i="1"/>
  <c r="M488" i="1"/>
  <c r="L488" i="1"/>
  <c r="K488" i="1"/>
  <c r="M487" i="1"/>
  <c r="L487" i="1"/>
  <c r="K487" i="1"/>
  <c r="M486" i="1"/>
  <c r="L486" i="1"/>
  <c r="K486" i="1"/>
  <c r="M485" i="1"/>
  <c r="L485" i="1"/>
  <c r="K485" i="1"/>
  <c r="M484" i="1"/>
  <c r="L484" i="1"/>
  <c r="K484" i="1"/>
  <c r="M483" i="1"/>
  <c r="L483" i="1"/>
  <c r="K483" i="1"/>
  <c r="M482" i="1"/>
  <c r="L482" i="1"/>
  <c r="K482" i="1"/>
  <c r="M481" i="1"/>
  <c r="L481" i="1"/>
  <c r="K481" i="1"/>
  <c r="M480" i="1"/>
  <c r="L480" i="1"/>
  <c r="K480" i="1"/>
  <c r="M479" i="1"/>
  <c r="L479" i="1"/>
  <c r="K479" i="1"/>
  <c r="M478" i="1"/>
  <c r="L478" i="1"/>
  <c r="K478" i="1"/>
  <c r="M477" i="1"/>
  <c r="L477" i="1"/>
  <c r="K477" i="1"/>
  <c r="M476" i="1"/>
  <c r="L476" i="1"/>
  <c r="K476" i="1"/>
  <c r="M475" i="1"/>
  <c r="L475" i="1"/>
  <c r="K475" i="1"/>
  <c r="M474" i="1"/>
  <c r="L474" i="1"/>
  <c r="K474" i="1"/>
  <c r="M473" i="1"/>
  <c r="L473" i="1"/>
  <c r="K473" i="1"/>
  <c r="M472" i="1"/>
  <c r="L472" i="1"/>
  <c r="K472" i="1"/>
  <c r="M471" i="1"/>
  <c r="L471" i="1"/>
  <c r="K471" i="1"/>
  <c r="M470" i="1"/>
  <c r="L470" i="1"/>
  <c r="K470" i="1"/>
  <c r="M469" i="1"/>
  <c r="L469" i="1"/>
  <c r="K469" i="1"/>
  <c r="M468" i="1"/>
  <c r="L468" i="1"/>
  <c r="K468" i="1"/>
  <c r="M467" i="1"/>
  <c r="L467" i="1"/>
  <c r="K467" i="1"/>
  <c r="M466" i="1"/>
  <c r="L466" i="1"/>
  <c r="K466" i="1"/>
  <c r="M465" i="1"/>
  <c r="L465" i="1"/>
  <c r="K465" i="1"/>
  <c r="M464" i="1"/>
  <c r="L464" i="1"/>
  <c r="K464" i="1"/>
  <c r="M463" i="1"/>
  <c r="L463" i="1"/>
  <c r="K463" i="1"/>
  <c r="M462" i="1"/>
  <c r="L462" i="1"/>
  <c r="K462" i="1"/>
  <c r="M461" i="1"/>
  <c r="L461" i="1"/>
  <c r="K461" i="1"/>
  <c r="M460" i="1"/>
  <c r="L460" i="1"/>
  <c r="K460" i="1"/>
  <c r="M459" i="1"/>
  <c r="L459" i="1"/>
  <c r="K459" i="1"/>
  <c r="M458" i="1"/>
  <c r="L458" i="1"/>
  <c r="K458" i="1"/>
  <c r="M457" i="1"/>
  <c r="L457" i="1"/>
  <c r="K457" i="1"/>
  <c r="M456" i="1"/>
  <c r="L456" i="1"/>
  <c r="K456" i="1"/>
  <c r="M455" i="1"/>
  <c r="L455" i="1"/>
  <c r="K455" i="1"/>
  <c r="M454" i="1"/>
  <c r="L454" i="1"/>
  <c r="K454" i="1"/>
  <c r="M453" i="1"/>
  <c r="L453" i="1"/>
  <c r="K453" i="1"/>
  <c r="M452" i="1"/>
  <c r="L452" i="1"/>
  <c r="K452" i="1"/>
  <c r="M451" i="1"/>
  <c r="L451" i="1"/>
  <c r="K451" i="1"/>
  <c r="M450" i="1"/>
  <c r="L450" i="1"/>
  <c r="K450" i="1"/>
  <c r="M449" i="1"/>
  <c r="L449" i="1"/>
  <c r="K449" i="1"/>
  <c r="M448" i="1"/>
  <c r="L448" i="1"/>
  <c r="K448" i="1"/>
  <c r="M447" i="1"/>
  <c r="L447" i="1"/>
  <c r="K447" i="1"/>
  <c r="M446" i="1"/>
  <c r="L446" i="1"/>
  <c r="K446" i="1"/>
  <c r="M445" i="1"/>
  <c r="L445" i="1"/>
  <c r="K445" i="1"/>
  <c r="M444" i="1"/>
  <c r="L444" i="1"/>
  <c r="K444" i="1"/>
  <c r="M443" i="1"/>
  <c r="L443" i="1"/>
  <c r="K443" i="1"/>
  <c r="M442" i="1"/>
  <c r="L442" i="1"/>
  <c r="K442" i="1"/>
  <c r="M441" i="1"/>
  <c r="L441" i="1"/>
  <c r="K441" i="1"/>
  <c r="M440" i="1"/>
  <c r="L440" i="1"/>
  <c r="K440" i="1"/>
  <c r="M439" i="1"/>
  <c r="L439" i="1"/>
  <c r="K439" i="1"/>
  <c r="M438" i="1"/>
  <c r="L438" i="1"/>
  <c r="K438" i="1"/>
  <c r="M437" i="1"/>
  <c r="L437" i="1"/>
  <c r="K437" i="1"/>
  <c r="M436" i="1"/>
  <c r="L436" i="1"/>
  <c r="K436" i="1"/>
  <c r="M435" i="1"/>
  <c r="L435" i="1"/>
  <c r="K435" i="1"/>
  <c r="M434" i="1"/>
  <c r="L434" i="1"/>
  <c r="K434" i="1"/>
  <c r="M433" i="1"/>
  <c r="L433" i="1"/>
  <c r="K433" i="1"/>
  <c r="M432" i="1"/>
  <c r="L432" i="1"/>
  <c r="K432" i="1"/>
  <c r="M431" i="1"/>
  <c r="L431" i="1"/>
  <c r="K431" i="1"/>
  <c r="M430" i="1"/>
  <c r="L430" i="1"/>
  <c r="K430" i="1"/>
  <c r="M429" i="1"/>
  <c r="L429" i="1"/>
  <c r="K429" i="1"/>
  <c r="M428" i="1"/>
  <c r="L428" i="1"/>
  <c r="K428" i="1"/>
  <c r="M427" i="1"/>
  <c r="L427" i="1"/>
  <c r="K427" i="1"/>
  <c r="M426" i="1"/>
  <c r="L426" i="1"/>
  <c r="K426" i="1"/>
  <c r="M425" i="1"/>
  <c r="L425" i="1"/>
  <c r="K425" i="1"/>
  <c r="M424" i="1"/>
  <c r="L424" i="1"/>
  <c r="K424" i="1"/>
  <c r="M423" i="1"/>
  <c r="L423" i="1"/>
  <c r="K423" i="1"/>
  <c r="M422" i="1"/>
  <c r="L422" i="1"/>
  <c r="K422" i="1"/>
  <c r="M421" i="1"/>
  <c r="L421" i="1"/>
  <c r="K421" i="1"/>
  <c r="M420" i="1"/>
  <c r="L420" i="1"/>
  <c r="K420" i="1"/>
  <c r="M419" i="1"/>
  <c r="L419" i="1"/>
  <c r="K419" i="1"/>
  <c r="M418" i="1"/>
  <c r="L418" i="1"/>
  <c r="K418" i="1"/>
  <c r="M417" i="1"/>
  <c r="L417" i="1"/>
  <c r="K417" i="1"/>
  <c r="M416" i="1"/>
  <c r="L416" i="1"/>
  <c r="K416" i="1"/>
  <c r="M415" i="1"/>
  <c r="L415" i="1"/>
  <c r="K415" i="1"/>
  <c r="M414" i="1"/>
  <c r="L414" i="1"/>
  <c r="K414" i="1"/>
  <c r="M413" i="1"/>
  <c r="L413" i="1"/>
  <c r="K413" i="1"/>
  <c r="M412" i="1"/>
  <c r="L412" i="1"/>
  <c r="K412" i="1"/>
  <c r="M411" i="1"/>
  <c r="L411" i="1"/>
  <c r="K411" i="1"/>
  <c r="M410" i="1"/>
  <c r="L410" i="1"/>
  <c r="K410" i="1"/>
  <c r="M409" i="1"/>
  <c r="L409" i="1"/>
  <c r="K409" i="1"/>
  <c r="M408" i="1"/>
  <c r="L408" i="1"/>
  <c r="K408" i="1"/>
  <c r="M407" i="1"/>
  <c r="L407" i="1"/>
  <c r="K407" i="1"/>
  <c r="M406" i="1"/>
  <c r="L406" i="1"/>
  <c r="K406" i="1"/>
  <c r="M405" i="1"/>
  <c r="L405" i="1"/>
  <c r="K405" i="1"/>
  <c r="M404" i="1"/>
  <c r="L404" i="1"/>
  <c r="K404" i="1"/>
  <c r="M403" i="1"/>
  <c r="L403" i="1"/>
  <c r="K403" i="1"/>
  <c r="M402" i="1"/>
  <c r="L402" i="1"/>
  <c r="K402" i="1"/>
  <c r="M401" i="1"/>
  <c r="L401" i="1"/>
  <c r="K401" i="1"/>
  <c r="M400" i="1"/>
  <c r="L400" i="1"/>
  <c r="K400" i="1"/>
  <c r="M399" i="1"/>
  <c r="L399" i="1"/>
  <c r="K399" i="1"/>
  <c r="M398" i="1"/>
  <c r="L398" i="1"/>
  <c r="K398" i="1"/>
  <c r="M397" i="1"/>
  <c r="L397" i="1"/>
  <c r="K397" i="1"/>
  <c r="M396" i="1"/>
  <c r="L396" i="1"/>
  <c r="K396" i="1"/>
  <c r="M395" i="1"/>
  <c r="L395" i="1"/>
  <c r="K395" i="1"/>
  <c r="M394" i="1"/>
  <c r="L394" i="1"/>
  <c r="K394" i="1"/>
  <c r="M393" i="1"/>
  <c r="L393" i="1"/>
  <c r="K393" i="1"/>
  <c r="M392" i="1"/>
  <c r="L392" i="1"/>
  <c r="K392" i="1"/>
  <c r="M391" i="1"/>
  <c r="L391" i="1"/>
  <c r="K391" i="1"/>
  <c r="M390" i="1"/>
  <c r="L390" i="1"/>
  <c r="K390" i="1"/>
  <c r="M389" i="1"/>
  <c r="L389" i="1"/>
  <c r="K389" i="1"/>
  <c r="M388" i="1"/>
  <c r="L388" i="1"/>
  <c r="K388" i="1"/>
  <c r="M387" i="1"/>
  <c r="L387" i="1"/>
  <c r="K387" i="1"/>
  <c r="M386" i="1"/>
  <c r="L386" i="1"/>
  <c r="K386" i="1"/>
  <c r="M385" i="1"/>
  <c r="L385" i="1"/>
  <c r="K385" i="1"/>
  <c r="M384" i="1"/>
  <c r="L384" i="1"/>
  <c r="K384" i="1"/>
  <c r="M383" i="1"/>
  <c r="L383" i="1"/>
  <c r="K383" i="1"/>
  <c r="M382" i="1"/>
  <c r="L382" i="1"/>
  <c r="K382" i="1"/>
  <c r="M381" i="1"/>
  <c r="L381" i="1"/>
  <c r="K381" i="1"/>
  <c r="M380" i="1"/>
  <c r="L380" i="1"/>
  <c r="K380" i="1"/>
  <c r="M379" i="1"/>
  <c r="L379" i="1"/>
  <c r="K379" i="1"/>
  <c r="M378" i="1"/>
  <c r="L378" i="1"/>
  <c r="K378" i="1"/>
  <c r="M377" i="1"/>
  <c r="L377" i="1"/>
  <c r="K377" i="1"/>
  <c r="M376" i="1"/>
  <c r="L376" i="1"/>
  <c r="K376" i="1"/>
  <c r="M375" i="1"/>
  <c r="L375" i="1"/>
  <c r="K375" i="1"/>
  <c r="M374" i="1"/>
  <c r="L374" i="1"/>
  <c r="K374" i="1"/>
  <c r="M373" i="1"/>
  <c r="L373" i="1"/>
  <c r="K373" i="1"/>
  <c r="M372" i="1"/>
  <c r="L372" i="1"/>
  <c r="K372" i="1"/>
  <c r="M371" i="1"/>
  <c r="L371" i="1"/>
  <c r="K371" i="1"/>
  <c r="M370" i="1"/>
  <c r="L370" i="1"/>
  <c r="K370" i="1"/>
  <c r="M369" i="1"/>
  <c r="L369" i="1"/>
  <c r="K369" i="1"/>
  <c r="M368" i="1"/>
  <c r="L368" i="1"/>
  <c r="K368" i="1"/>
  <c r="M367" i="1"/>
  <c r="L367" i="1"/>
  <c r="K367" i="1"/>
  <c r="M366" i="1"/>
  <c r="L366" i="1"/>
  <c r="K366" i="1"/>
  <c r="M365" i="1"/>
  <c r="L365" i="1"/>
  <c r="K365" i="1"/>
  <c r="M364" i="1"/>
  <c r="L364" i="1"/>
  <c r="K364" i="1"/>
  <c r="M363" i="1"/>
  <c r="L363" i="1"/>
  <c r="K363" i="1"/>
  <c r="M362" i="1"/>
  <c r="L362" i="1"/>
  <c r="K362" i="1"/>
  <c r="M361" i="1"/>
  <c r="L361" i="1"/>
  <c r="K361" i="1"/>
  <c r="M360" i="1"/>
  <c r="L360" i="1"/>
  <c r="K360" i="1"/>
  <c r="M359" i="1"/>
  <c r="L359" i="1"/>
  <c r="K359" i="1"/>
  <c r="M358" i="1"/>
  <c r="L358" i="1"/>
  <c r="K358" i="1"/>
  <c r="M357" i="1"/>
  <c r="L357" i="1"/>
  <c r="K357" i="1"/>
  <c r="M356" i="1"/>
  <c r="L356" i="1"/>
  <c r="K356" i="1"/>
  <c r="M355" i="1"/>
  <c r="L355" i="1"/>
  <c r="K355" i="1"/>
  <c r="M354" i="1"/>
  <c r="L354" i="1"/>
  <c r="K354" i="1"/>
  <c r="M353" i="1"/>
  <c r="L353" i="1"/>
  <c r="K353" i="1"/>
  <c r="M352" i="1"/>
  <c r="L352" i="1"/>
  <c r="K352" i="1"/>
  <c r="M351" i="1"/>
  <c r="L351" i="1"/>
  <c r="K351" i="1"/>
  <c r="M350" i="1"/>
  <c r="L350" i="1"/>
  <c r="K350" i="1"/>
  <c r="M349" i="1"/>
  <c r="L349" i="1"/>
  <c r="K349" i="1"/>
  <c r="M348" i="1"/>
  <c r="L348" i="1"/>
  <c r="K348" i="1"/>
  <c r="M347" i="1"/>
  <c r="L347" i="1"/>
  <c r="K347" i="1"/>
  <c r="M346" i="1"/>
  <c r="L346" i="1"/>
  <c r="K346" i="1"/>
  <c r="M345" i="1"/>
  <c r="L345" i="1"/>
  <c r="K345" i="1"/>
  <c r="M344" i="1"/>
  <c r="L344" i="1"/>
  <c r="K344" i="1"/>
  <c r="M343" i="1"/>
  <c r="L343" i="1"/>
  <c r="K343" i="1"/>
  <c r="M342" i="1"/>
  <c r="L342" i="1"/>
  <c r="K342" i="1"/>
  <c r="M341" i="1"/>
  <c r="L341" i="1"/>
  <c r="K341" i="1"/>
  <c r="M340" i="1"/>
  <c r="L340" i="1"/>
  <c r="K340" i="1"/>
  <c r="M339" i="1"/>
  <c r="L339" i="1"/>
  <c r="K339" i="1"/>
  <c r="M338" i="1"/>
  <c r="L338" i="1"/>
  <c r="K338" i="1"/>
  <c r="M337" i="1"/>
  <c r="L337" i="1"/>
  <c r="K337" i="1"/>
  <c r="M336" i="1"/>
  <c r="L336" i="1"/>
  <c r="K336" i="1"/>
  <c r="M335" i="1"/>
  <c r="L335" i="1"/>
  <c r="K335" i="1"/>
  <c r="M334" i="1"/>
  <c r="L334" i="1"/>
  <c r="K334" i="1"/>
  <c r="M333" i="1"/>
  <c r="L333" i="1"/>
  <c r="K333" i="1"/>
  <c r="M332" i="1"/>
  <c r="L332" i="1"/>
  <c r="K332" i="1"/>
  <c r="M331" i="1"/>
  <c r="L331" i="1"/>
  <c r="K331" i="1"/>
  <c r="M330" i="1"/>
  <c r="L330" i="1"/>
  <c r="K330" i="1"/>
  <c r="M329" i="1"/>
  <c r="L329" i="1"/>
  <c r="K329" i="1"/>
  <c r="M328" i="1"/>
  <c r="L328" i="1"/>
  <c r="K328" i="1"/>
  <c r="M327" i="1"/>
  <c r="L327" i="1"/>
  <c r="K327" i="1"/>
  <c r="M326" i="1"/>
  <c r="L326" i="1"/>
  <c r="K326" i="1"/>
  <c r="M325" i="1"/>
  <c r="L325" i="1"/>
  <c r="K325" i="1"/>
  <c r="M324" i="1"/>
  <c r="L324" i="1"/>
  <c r="K324" i="1"/>
  <c r="M323" i="1"/>
  <c r="L323" i="1"/>
  <c r="K323" i="1"/>
  <c r="M322" i="1"/>
  <c r="L322" i="1"/>
  <c r="K322" i="1"/>
  <c r="M321" i="1"/>
  <c r="L321" i="1"/>
  <c r="K321" i="1"/>
  <c r="M320" i="1"/>
  <c r="L320" i="1"/>
  <c r="K320" i="1"/>
  <c r="M319" i="1"/>
  <c r="L319" i="1"/>
  <c r="K319" i="1"/>
  <c r="M318" i="1"/>
  <c r="L318" i="1"/>
  <c r="K318" i="1"/>
  <c r="M317" i="1"/>
  <c r="L317" i="1"/>
  <c r="K317" i="1"/>
  <c r="M316" i="1"/>
  <c r="L316" i="1"/>
  <c r="K316" i="1"/>
  <c r="M315" i="1"/>
  <c r="L315" i="1"/>
  <c r="K315" i="1"/>
  <c r="M314" i="1"/>
  <c r="L314" i="1"/>
  <c r="K314" i="1"/>
  <c r="M313" i="1"/>
  <c r="L313" i="1"/>
  <c r="K313" i="1"/>
  <c r="M312" i="1"/>
  <c r="L312" i="1"/>
  <c r="K312" i="1"/>
  <c r="M311" i="1"/>
  <c r="L311" i="1"/>
  <c r="K311" i="1"/>
  <c r="M310" i="1"/>
  <c r="L310" i="1"/>
  <c r="K310" i="1"/>
  <c r="M309" i="1"/>
  <c r="L309" i="1"/>
  <c r="K309" i="1"/>
  <c r="M308" i="1"/>
  <c r="L308" i="1"/>
  <c r="K308" i="1"/>
  <c r="M307" i="1"/>
  <c r="L307" i="1"/>
  <c r="K307" i="1"/>
  <c r="M306" i="1"/>
  <c r="L306" i="1"/>
  <c r="K306" i="1"/>
  <c r="M305" i="1"/>
  <c r="L305" i="1"/>
  <c r="K305" i="1"/>
  <c r="M304" i="1"/>
  <c r="L304" i="1"/>
  <c r="K304" i="1"/>
  <c r="M303" i="1"/>
  <c r="L303" i="1"/>
  <c r="K303" i="1"/>
  <c r="M302" i="1"/>
  <c r="L302" i="1"/>
  <c r="K302" i="1"/>
  <c r="M301" i="1"/>
  <c r="L301" i="1"/>
  <c r="K301" i="1"/>
  <c r="M300" i="1"/>
  <c r="L300" i="1"/>
  <c r="K300" i="1"/>
  <c r="M299" i="1"/>
  <c r="L299" i="1"/>
  <c r="K299" i="1"/>
  <c r="M298" i="1"/>
  <c r="L298" i="1"/>
  <c r="K298" i="1"/>
  <c r="M297" i="1"/>
  <c r="L297" i="1"/>
  <c r="K297" i="1"/>
  <c r="M296" i="1"/>
  <c r="L296" i="1"/>
  <c r="K296" i="1"/>
  <c r="M295" i="1"/>
  <c r="L295" i="1"/>
  <c r="K295" i="1"/>
  <c r="M294" i="1"/>
  <c r="L294" i="1"/>
  <c r="K294" i="1"/>
  <c r="M293" i="1"/>
  <c r="L293" i="1"/>
  <c r="K293" i="1"/>
  <c r="M292" i="1"/>
  <c r="L292" i="1"/>
  <c r="K292" i="1"/>
  <c r="M291" i="1"/>
  <c r="L291" i="1"/>
  <c r="K291" i="1"/>
  <c r="M290" i="1"/>
  <c r="L290" i="1"/>
  <c r="K290" i="1"/>
  <c r="M289" i="1"/>
  <c r="L289" i="1"/>
  <c r="K289" i="1"/>
  <c r="M288" i="1"/>
  <c r="L288" i="1"/>
  <c r="K288" i="1"/>
  <c r="M287" i="1"/>
  <c r="L287" i="1"/>
  <c r="K287" i="1"/>
  <c r="M286" i="1"/>
  <c r="L286" i="1"/>
  <c r="K286" i="1"/>
  <c r="M285" i="1"/>
  <c r="L285" i="1"/>
  <c r="K285" i="1"/>
  <c r="M284" i="1"/>
  <c r="L284" i="1"/>
  <c r="K284" i="1"/>
  <c r="M283" i="1"/>
  <c r="L283" i="1"/>
  <c r="K283" i="1"/>
  <c r="M282" i="1"/>
  <c r="L282" i="1"/>
  <c r="K282" i="1"/>
  <c r="M281" i="1"/>
  <c r="L281" i="1"/>
  <c r="K281" i="1"/>
  <c r="M280" i="1"/>
  <c r="L280" i="1"/>
  <c r="K280" i="1"/>
  <c r="M279" i="1"/>
  <c r="L279" i="1"/>
  <c r="K279" i="1"/>
  <c r="M278" i="1"/>
  <c r="L278" i="1"/>
  <c r="K278" i="1"/>
  <c r="M277" i="1"/>
  <c r="L277" i="1"/>
  <c r="K277" i="1"/>
  <c r="M276" i="1"/>
  <c r="L276" i="1"/>
  <c r="K276" i="1"/>
  <c r="M275" i="1"/>
  <c r="L275" i="1"/>
  <c r="K275" i="1"/>
  <c r="M274" i="1"/>
  <c r="L274" i="1"/>
  <c r="K274" i="1"/>
  <c r="M273" i="1"/>
  <c r="L273" i="1"/>
  <c r="K273" i="1"/>
  <c r="M272" i="1"/>
  <c r="L272" i="1"/>
  <c r="K272" i="1"/>
  <c r="M271" i="1"/>
  <c r="L271" i="1"/>
  <c r="K271" i="1"/>
  <c r="M270" i="1"/>
  <c r="L270" i="1"/>
  <c r="K270" i="1"/>
  <c r="M269" i="1"/>
  <c r="L269" i="1"/>
  <c r="K269" i="1"/>
  <c r="M268" i="1"/>
  <c r="L268" i="1"/>
  <c r="K268" i="1"/>
  <c r="M267" i="1"/>
  <c r="L267" i="1"/>
  <c r="K267" i="1"/>
  <c r="M266" i="1"/>
  <c r="L266" i="1"/>
  <c r="K266" i="1"/>
  <c r="M265" i="1"/>
  <c r="L265" i="1"/>
  <c r="K265" i="1"/>
  <c r="M264" i="1"/>
  <c r="L264" i="1"/>
  <c r="K264" i="1"/>
  <c r="M263" i="1"/>
  <c r="L263" i="1"/>
  <c r="K263" i="1"/>
  <c r="M262" i="1"/>
  <c r="L262" i="1"/>
  <c r="K262" i="1"/>
  <c r="M261" i="1"/>
  <c r="L261" i="1"/>
  <c r="K261" i="1"/>
  <c r="M260" i="1"/>
  <c r="L260" i="1"/>
  <c r="K260" i="1"/>
  <c r="M259" i="1"/>
  <c r="L259" i="1"/>
  <c r="K259" i="1"/>
  <c r="M258" i="1"/>
  <c r="L258" i="1"/>
  <c r="K258" i="1"/>
  <c r="M257" i="1"/>
  <c r="L257" i="1"/>
  <c r="K257" i="1"/>
  <c r="M256" i="1"/>
  <c r="L256" i="1"/>
  <c r="K256" i="1"/>
  <c r="M255" i="1"/>
  <c r="L255" i="1"/>
  <c r="K255" i="1"/>
  <c r="M254" i="1"/>
  <c r="L254" i="1"/>
  <c r="K254" i="1"/>
  <c r="M253" i="1"/>
  <c r="L253" i="1"/>
  <c r="K253" i="1"/>
  <c r="M252" i="1"/>
  <c r="L252" i="1"/>
  <c r="K252" i="1"/>
  <c r="M251" i="1"/>
  <c r="L251" i="1"/>
  <c r="K251" i="1"/>
  <c r="M250" i="1"/>
  <c r="L250" i="1"/>
  <c r="K250" i="1"/>
  <c r="M249" i="1"/>
  <c r="L249" i="1"/>
  <c r="K249" i="1"/>
  <c r="M248" i="1"/>
  <c r="L248" i="1"/>
  <c r="K248" i="1"/>
  <c r="M247" i="1"/>
  <c r="L247" i="1"/>
  <c r="K247" i="1"/>
  <c r="M246" i="1"/>
  <c r="L246" i="1"/>
  <c r="K246" i="1"/>
  <c r="M245" i="1"/>
  <c r="L245" i="1"/>
  <c r="K245" i="1"/>
  <c r="M244" i="1"/>
  <c r="L244" i="1"/>
  <c r="K244" i="1"/>
  <c r="M243" i="1"/>
  <c r="L243" i="1"/>
  <c r="K243" i="1"/>
  <c r="M242" i="1"/>
  <c r="L242" i="1"/>
  <c r="K242" i="1"/>
  <c r="M241" i="1"/>
  <c r="L241" i="1"/>
  <c r="K241" i="1"/>
  <c r="M240" i="1"/>
  <c r="L240" i="1"/>
  <c r="K240" i="1"/>
  <c r="M239" i="1"/>
  <c r="L239" i="1"/>
  <c r="K239" i="1"/>
  <c r="M238" i="1"/>
  <c r="L238" i="1"/>
  <c r="K238" i="1"/>
  <c r="M237" i="1"/>
  <c r="L237" i="1"/>
  <c r="K237" i="1"/>
  <c r="M236" i="1"/>
  <c r="L236" i="1"/>
  <c r="K236" i="1"/>
  <c r="M235" i="1"/>
  <c r="L235" i="1"/>
  <c r="K235" i="1"/>
  <c r="M234" i="1"/>
  <c r="L234" i="1"/>
  <c r="K234" i="1"/>
  <c r="M233" i="1"/>
  <c r="L233" i="1"/>
  <c r="K233" i="1"/>
  <c r="M232" i="1"/>
  <c r="L232" i="1"/>
  <c r="K232" i="1"/>
  <c r="M231" i="1"/>
  <c r="L231" i="1"/>
  <c r="K231" i="1"/>
  <c r="M230" i="1"/>
  <c r="L230" i="1"/>
  <c r="K230" i="1"/>
  <c r="M229" i="1"/>
  <c r="L229" i="1"/>
  <c r="K229" i="1"/>
  <c r="M228" i="1"/>
  <c r="L228" i="1"/>
  <c r="K228" i="1"/>
  <c r="M227" i="1"/>
  <c r="L227" i="1"/>
  <c r="K227" i="1"/>
  <c r="M226" i="1"/>
  <c r="L226" i="1"/>
  <c r="K226" i="1"/>
  <c r="M225" i="1"/>
  <c r="L225" i="1"/>
  <c r="K225" i="1"/>
  <c r="M224" i="1"/>
  <c r="L224" i="1"/>
  <c r="K224" i="1"/>
  <c r="M223" i="1"/>
  <c r="L223" i="1"/>
  <c r="K223" i="1"/>
  <c r="M222" i="1"/>
  <c r="L222" i="1"/>
  <c r="K222" i="1"/>
  <c r="M221" i="1"/>
  <c r="L221" i="1"/>
  <c r="K221" i="1"/>
  <c r="M220" i="1"/>
  <c r="L220" i="1"/>
  <c r="K220" i="1"/>
  <c r="M219" i="1"/>
  <c r="L219" i="1"/>
  <c r="K219" i="1"/>
  <c r="M218" i="1"/>
  <c r="L218" i="1"/>
  <c r="K218" i="1"/>
  <c r="M217" i="1"/>
  <c r="L217" i="1"/>
  <c r="K217" i="1"/>
  <c r="M216" i="1"/>
  <c r="L216" i="1"/>
  <c r="K216" i="1"/>
  <c r="M215" i="1"/>
  <c r="L215" i="1"/>
  <c r="K215" i="1"/>
  <c r="M214" i="1"/>
  <c r="L214" i="1"/>
  <c r="K214" i="1"/>
  <c r="M213" i="1"/>
  <c r="L213" i="1"/>
  <c r="K213" i="1"/>
  <c r="M212" i="1"/>
  <c r="L212" i="1"/>
  <c r="K212" i="1"/>
  <c r="M211" i="1"/>
  <c r="L211" i="1"/>
  <c r="K211" i="1"/>
  <c r="M210" i="1"/>
  <c r="L210" i="1"/>
  <c r="K210" i="1"/>
  <c r="M209" i="1"/>
  <c r="L209" i="1"/>
  <c r="K209" i="1"/>
  <c r="M208" i="1"/>
  <c r="L208" i="1"/>
  <c r="K208" i="1"/>
  <c r="M207" i="1"/>
  <c r="L207" i="1"/>
  <c r="K207" i="1"/>
  <c r="M206" i="1"/>
  <c r="L206" i="1"/>
  <c r="K206" i="1"/>
  <c r="M205" i="1"/>
  <c r="L205" i="1"/>
  <c r="K205" i="1"/>
  <c r="M204" i="1"/>
  <c r="L204" i="1"/>
  <c r="K204" i="1"/>
  <c r="M203" i="1"/>
  <c r="L203" i="1"/>
  <c r="K203" i="1"/>
  <c r="M202" i="1"/>
  <c r="L202" i="1"/>
  <c r="K202" i="1"/>
  <c r="M201" i="1"/>
  <c r="L201" i="1"/>
  <c r="K201" i="1"/>
  <c r="M200" i="1"/>
  <c r="L200" i="1"/>
  <c r="K200" i="1"/>
  <c r="M199" i="1"/>
  <c r="L199" i="1"/>
  <c r="K199" i="1"/>
  <c r="M198" i="1"/>
  <c r="L198" i="1"/>
  <c r="K198" i="1"/>
  <c r="M197" i="1"/>
  <c r="L197" i="1"/>
  <c r="K197" i="1"/>
  <c r="M196" i="1"/>
  <c r="L196" i="1"/>
  <c r="K196" i="1"/>
  <c r="M195" i="1"/>
  <c r="L195" i="1"/>
  <c r="K195" i="1"/>
  <c r="M194" i="1"/>
  <c r="L194" i="1"/>
  <c r="K194" i="1"/>
  <c r="M193" i="1"/>
  <c r="L193" i="1"/>
  <c r="K193" i="1"/>
  <c r="M192" i="1"/>
  <c r="L192" i="1"/>
  <c r="K192" i="1"/>
  <c r="M191" i="1"/>
  <c r="L191" i="1"/>
  <c r="K191" i="1"/>
  <c r="M190" i="1"/>
  <c r="L190" i="1"/>
  <c r="K190" i="1"/>
  <c r="M189" i="1"/>
  <c r="L189" i="1"/>
  <c r="K189" i="1"/>
  <c r="M188" i="1"/>
  <c r="L188" i="1"/>
  <c r="K188" i="1"/>
  <c r="M187" i="1"/>
  <c r="L187" i="1"/>
  <c r="K187" i="1"/>
  <c r="M186" i="1"/>
  <c r="L186" i="1"/>
  <c r="K186" i="1"/>
  <c r="M185" i="1"/>
  <c r="L185" i="1"/>
  <c r="K185" i="1"/>
  <c r="M184" i="1"/>
  <c r="L184" i="1"/>
  <c r="K184" i="1"/>
  <c r="M183" i="1"/>
  <c r="L183" i="1"/>
  <c r="K183" i="1"/>
  <c r="M182" i="1"/>
  <c r="L182" i="1"/>
  <c r="K182" i="1"/>
  <c r="M181" i="1"/>
  <c r="L181" i="1"/>
  <c r="K181" i="1"/>
  <c r="M180" i="1"/>
  <c r="L180" i="1"/>
  <c r="K180" i="1"/>
  <c r="M179" i="1"/>
  <c r="L179" i="1"/>
  <c r="K179" i="1"/>
  <c r="M178" i="1"/>
  <c r="L178" i="1"/>
  <c r="K178" i="1"/>
  <c r="M177" i="1"/>
  <c r="L177" i="1"/>
  <c r="K177" i="1"/>
  <c r="M176" i="1"/>
  <c r="L176" i="1"/>
  <c r="K176" i="1"/>
  <c r="M175" i="1"/>
  <c r="L175" i="1"/>
  <c r="K175" i="1"/>
  <c r="M174" i="1"/>
  <c r="L174" i="1"/>
  <c r="K174" i="1"/>
  <c r="M173" i="1"/>
  <c r="L173" i="1"/>
  <c r="K173" i="1"/>
  <c r="M172" i="1"/>
  <c r="L172" i="1"/>
  <c r="K172" i="1"/>
  <c r="M171" i="1"/>
  <c r="L171" i="1"/>
  <c r="K171" i="1"/>
  <c r="M170" i="1"/>
  <c r="L170" i="1"/>
  <c r="K170" i="1"/>
  <c r="M169" i="1"/>
  <c r="L169" i="1"/>
  <c r="K169" i="1"/>
  <c r="M168" i="1"/>
  <c r="L168" i="1"/>
  <c r="K168" i="1"/>
  <c r="M167" i="1"/>
  <c r="L167" i="1"/>
  <c r="K167" i="1"/>
  <c r="M166" i="1"/>
  <c r="L166" i="1"/>
  <c r="K166" i="1"/>
  <c r="M165" i="1"/>
  <c r="L165" i="1"/>
  <c r="K165" i="1"/>
  <c r="M164" i="1"/>
  <c r="L164" i="1"/>
  <c r="K164" i="1"/>
  <c r="M163" i="1"/>
  <c r="L163" i="1"/>
  <c r="K163" i="1"/>
  <c r="M162" i="1"/>
  <c r="L162" i="1"/>
  <c r="K162" i="1"/>
  <c r="M161" i="1"/>
  <c r="L161" i="1"/>
  <c r="K161" i="1"/>
  <c r="M160" i="1"/>
  <c r="L160" i="1"/>
  <c r="K160" i="1"/>
  <c r="M159" i="1"/>
  <c r="L159" i="1"/>
  <c r="K159" i="1"/>
  <c r="M158" i="1"/>
  <c r="L158" i="1"/>
  <c r="K158" i="1"/>
  <c r="M157" i="1"/>
  <c r="L157" i="1"/>
  <c r="K157" i="1"/>
  <c r="M156" i="1"/>
  <c r="L156" i="1"/>
  <c r="K156" i="1"/>
  <c r="M155" i="1"/>
  <c r="L155" i="1"/>
  <c r="K155" i="1"/>
  <c r="M154" i="1"/>
  <c r="L154" i="1"/>
  <c r="K154" i="1"/>
  <c r="M153" i="1"/>
  <c r="L153" i="1"/>
  <c r="K153" i="1"/>
  <c r="M152" i="1"/>
  <c r="L152" i="1"/>
  <c r="K152" i="1"/>
  <c r="M151" i="1"/>
  <c r="L151" i="1"/>
  <c r="K151" i="1"/>
  <c r="M150" i="1"/>
  <c r="L150" i="1"/>
  <c r="K150" i="1"/>
  <c r="M149" i="1"/>
  <c r="L149" i="1"/>
  <c r="K149" i="1"/>
  <c r="M148" i="1"/>
  <c r="L148" i="1"/>
  <c r="K148" i="1"/>
  <c r="M147" i="1"/>
  <c r="L147" i="1"/>
  <c r="K147" i="1"/>
  <c r="M146" i="1"/>
  <c r="L146" i="1"/>
  <c r="K146" i="1"/>
  <c r="M145" i="1"/>
  <c r="L145" i="1"/>
  <c r="K145" i="1"/>
  <c r="M144" i="1"/>
  <c r="L144" i="1"/>
  <c r="K144" i="1"/>
  <c r="M143" i="1"/>
  <c r="L143" i="1"/>
  <c r="K143" i="1"/>
  <c r="M142" i="1"/>
  <c r="L142" i="1"/>
  <c r="K142" i="1"/>
  <c r="M141" i="1"/>
  <c r="L141" i="1"/>
  <c r="K141" i="1"/>
  <c r="M140" i="1"/>
  <c r="L140" i="1"/>
  <c r="K140" i="1"/>
  <c r="M139" i="1"/>
  <c r="L139" i="1"/>
  <c r="K139" i="1"/>
  <c r="M138" i="1"/>
  <c r="L138" i="1"/>
  <c r="K138" i="1"/>
  <c r="M137" i="1"/>
  <c r="L137" i="1"/>
  <c r="K137" i="1"/>
  <c r="M136" i="1"/>
  <c r="L136" i="1"/>
  <c r="K136" i="1"/>
  <c r="M135" i="1"/>
  <c r="L135" i="1"/>
  <c r="K135" i="1"/>
  <c r="M134" i="1"/>
  <c r="L134" i="1"/>
  <c r="K134" i="1"/>
  <c r="M133" i="1"/>
  <c r="L133" i="1"/>
  <c r="K133" i="1"/>
  <c r="M132" i="1"/>
  <c r="L132" i="1"/>
  <c r="K132" i="1"/>
  <c r="M131" i="1"/>
  <c r="L131" i="1"/>
  <c r="K131" i="1"/>
  <c r="M130" i="1"/>
  <c r="L130" i="1"/>
  <c r="K130" i="1"/>
  <c r="M129" i="1"/>
  <c r="L129" i="1"/>
  <c r="K129" i="1"/>
  <c r="M128" i="1"/>
  <c r="L128" i="1"/>
  <c r="K128" i="1"/>
  <c r="M127" i="1"/>
  <c r="L127" i="1"/>
  <c r="K127" i="1"/>
  <c r="M126" i="1"/>
  <c r="L126" i="1"/>
  <c r="K126" i="1"/>
  <c r="M125" i="1"/>
  <c r="L125" i="1"/>
  <c r="K125" i="1"/>
  <c r="M124" i="1"/>
  <c r="L124" i="1"/>
  <c r="K124" i="1"/>
  <c r="M123" i="1"/>
  <c r="L123" i="1"/>
  <c r="K123" i="1"/>
  <c r="M122" i="1"/>
  <c r="L122" i="1"/>
  <c r="K122" i="1"/>
  <c r="M121" i="1"/>
  <c r="L121" i="1"/>
  <c r="K121" i="1"/>
  <c r="M120" i="1"/>
  <c r="L120" i="1"/>
  <c r="K120" i="1"/>
  <c r="M119" i="1"/>
  <c r="L119" i="1"/>
  <c r="K119" i="1"/>
  <c r="M118" i="1"/>
  <c r="L118" i="1"/>
  <c r="K118" i="1"/>
  <c r="M117" i="1"/>
  <c r="L117" i="1"/>
  <c r="K117" i="1"/>
  <c r="M116" i="1"/>
  <c r="L116" i="1"/>
  <c r="K116" i="1"/>
  <c r="M115" i="1"/>
  <c r="L115" i="1"/>
  <c r="K115" i="1"/>
  <c r="M114" i="1"/>
  <c r="L114" i="1"/>
  <c r="K114" i="1"/>
  <c r="M113" i="1"/>
  <c r="L113" i="1"/>
  <c r="K113" i="1"/>
  <c r="M112" i="1"/>
  <c r="L112" i="1"/>
  <c r="K112" i="1"/>
  <c r="M111" i="1"/>
  <c r="L111" i="1"/>
  <c r="K111" i="1"/>
  <c r="M110" i="1"/>
  <c r="L110" i="1"/>
  <c r="K110" i="1"/>
  <c r="M109" i="1"/>
  <c r="L109" i="1"/>
  <c r="K109" i="1"/>
  <c r="M108" i="1"/>
  <c r="L108" i="1"/>
  <c r="K108" i="1"/>
  <c r="M107" i="1"/>
  <c r="L107" i="1"/>
  <c r="K107" i="1"/>
  <c r="M106" i="1"/>
  <c r="L106" i="1"/>
  <c r="K106" i="1"/>
  <c r="M105" i="1"/>
  <c r="L105" i="1"/>
  <c r="K105" i="1"/>
  <c r="M104" i="1"/>
  <c r="L104" i="1"/>
  <c r="K104" i="1"/>
  <c r="M103" i="1"/>
  <c r="L103" i="1"/>
  <c r="K103" i="1"/>
  <c r="M102" i="1"/>
  <c r="L102" i="1"/>
  <c r="K102" i="1"/>
  <c r="M101" i="1"/>
  <c r="L101" i="1"/>
  <c r="K101" i="1"/>
  <c r="M100" i="1"/>
  <c r="L100" i="1"/>
  <c r="K100" i="1"/>
  <c r="M99" i="1"/>
  <c r="L99" i="1"/>
  <c r="K99" i="1"/>
  <c r="M98" i="1"/>
  <c r="L98" i="1"/>
  <c r="K98" i="1"/>
  <c r="M97" i="1"/>
  <c r="L97" i="1"/>
  <c r="K97" i="1"/>
  <c r="M96" i="1"/>
  <c r="L96" i="1"/>
  <c r="K96" i="1"/>
  <c r="M95" i="1"/>
  <c r="L95" i="1"/>
  <c r="K95" i="1"/>
  <c r="M94" i="1"/>
  <c r="L94" i="1"/>
  <c r="K94" i="1"/>
  <c r="M93" i="1"/>
  <c r="L93" i="1"/>
  <c r="K93" i="1"/>
  <c r="M92" i="1"/>
  <c r="L92" i="1"/>
  <c r="K92" i="1"/>
  <c r="M91" i="1"/>
  <c r="L91" i="1"/>
  <c r="K91" i="1"/>
  <c r="M90" i="1"/>
  <c r="L90" i="1"/>
  <c r="K90" i="1"/>
  <c r="M89" i="1"/>
  <c r="L89" i="1"/>
  <c r="K89" i="1"/>
  <c r="M88" i="1"/>
  <c r="L88" i="1"/>
  <c r="K88" i="1"/>
  <c r="M87" i="1"/>
  <c r="L87" i="1"/>
  <c r="K87" i="1"/>
  <c r="M86" i="1"/>
  <c r="L86" i="1"/>
  <c r="K86" i="1"/>
  <c r="M85" i="1"/>
  <c r="L85" i="1"/>
  <c r="K85" i="1"/>
  <c r="M84" i="1"/>
  <c r="L84" i="1"/>
  <c r="K84" i="1"/>
  <c r="M83" i="1"/>
  <c r="L83" i="1"/>
  <c r="K83" i="1"/>
  <c r="M82" i="1"/>
  <c r="L82" i="1"/>
  <c r="K82" i="1"/>
  <c r="M81" i="1"/>
  <c r="L81" i="1"/>
  <c r="K81" i="1"/>
  <c r="M80" i="1"/>
  <c r="L80" i="1"/>
  <c r="K80" i="1"/>
  <c r="M79" i="1"/>
  <c r="L79" i="1"/>
  <c r="K79" i="1"/>
  <c r="M78" i="1"/>
  <c r="L78" i="1"/>
  <c r="K78" i="1"/>
  <c r="M77" i="1"/>
  <c r="L77" i="1"/>
  <c r="K77" i="1"/>
  <c r="M76" i="1"/>
  <c r="L76" i="1"/>
  <c r="K76" i="1"/>
  <c r="M75" i="1"/>
  <c r="L75" i="1"/>
  <c r="K75" i="1"/>
  <c r="M74" i="1"/>
  <c r="L74" i="1"/>
  <c r="K74" i="1"/>
  <c r="M73" i="1"/>
  <c r="L73" i="1"/>
  <c r="K73" i="1"/>
  <c r="M72" i="1"/>
  <c r="L72" i="1"/>
  <c r="K72" i="1"/>
  <c r="M71" i="1"/>
  <c r="L71" i="1"/>
  <c r="K71" i="1"/>
  <c r="M70" i="1"/>
  <c r="L70" i="1"/>
  <c r="K70" i="1"/>
  <c r="M69" i="1"/>
  <c r="L69" i="1"/>
  <c r="K69" i="1"/>
  <c r="M68" i="1"/>
  <c r="L68" i="1"/>
  <c r="K68" i="1"/>
  <c r="M67" i="1"/>
  <c r="L67" i="1"/>
  <c r="K67" i="1"/>
  <c r="M66" i="1"/>
  <c r="L66" i="1"/>
  <c r="K66" i="1"/>
  <c r="M65" i="1"/>
  <c r="L65" i="1"/>
  <c r="K65" i="1"/>
  <c r="M64" i="1"/>
  <c r="L64" i="1"/>
  <c r="K64" i="1"/>
  <c r="M63" i="1"/>
  <c r="L63" i="1"/>
  <c r="K63" i="1"/>
  <c r="M62" i="1"/>
  <c r="L62" i="1"/>
  <c r="K62" i="1"/>
  <c r="M61" i="1"/>
  <c r="L61" i="1"/>
  <c r="K61" i="1"/>
  <c r="M60" i="1"/>
  <c r="L60" i="1"/>
  <c r="K60" i="1"/>
  <c r="M59" i="1"/>
  <c r="L59" i="1"/>
  <c r="K59" i="1"/>
  <c r="M58" i="1"/>
  <c r="L58" i="1"/>
  <c r="K58" i="1"/>
  <c r="M57" i="1"/>
  <c r="L57" i="1"/>
  <c r="K57" i="1"/>
  <c r="M56" i="1"/>
  <c r="L56" i="1"/>
  <c r="K56" i="1"/>
  <c r="M55" i="1"/>
  <c r="L55" i="1"/>
  <c r="K55" i="1"/>
  <c r="M54" i="1"/>
  <c r="L54" i="1"/>
  <c r="K54" i="1"/>
  <c r="M53" i="1"/>
  <c r="L53" i="1"/>
  <c r="K53" i="1"/>
  <c r="M52" i="1"/>
  <c r="L52" i="1"/>
  <c r="K52" i="1"/>
  <c r="M51" i="1"/>
  <c r="L51" i="1"/>
  <c r="K51" i="1"/>
  <c r="M50" i="1"/>
  <c r="L50" i="1"/>
  <c r="K50" i="1"/>
  <c r="M49" i="1"/>
  <c r="L49" i="1"/>
  <c r="K49" i="1"/>
  <c r="M48" i="1"/>
  <c r="L48" i="1"/>
  <c r="K48" i="1"/>
  <c r="M47" i="1"/>
  <c r="L47" i="1"/>
  <c r="K47" i="1"/>
  <c r="M46" i="1"/>
  <c r="L46" i="1"/>
  <c r="K46" i="1"/>
  <c r="M45" i="1"/>
  <c r="L45" i="1"/>
  <c r="K45" i="1"/>
  <c r="M44" i="1"/>
  <c r="L44" i="1"/>
  <c r="K44" i="1"/>
  <c r="M43" i="1"/>
  <c r="L43" i="1"/>
  <c r="K43" i="1"/>
  <c r="M42" i="1"/>
  <c r="L42" i="1"/>
  <c r="K42" i="1"/>
  <c r="M41" i="1"/>
  <c r="L41" i="1"/>
  <c r="K41" i="1"/>
  <c r="M40" i="1"/>
  <c r="L40" i="1"/>
  <c r="K40" i="1"/>
  <c r="M39" i="1"/>
  <c r="L39" i="1"/>
  <c r="K39" i="1"/>
  <c r="M38" i="1"/>
  <c r="L38" i="1"/>
  <c r="K38" i="1"/>
  <c r="M37" i="1"/>
  <c r="L37" i="1"/>
  <c r="K37" i="1"/>
  <c r="M36" i="1"/>
  <c r="L36" i="1"/>
  <c r="K36" i="1"/>
  <c r="M35" i="1"/>
  <c r="L35" i="1"/>
  <c r="K35" i="1"/>
  <c r="M34" i="1"/>
  <c r="L34" i="1"/>
  <c r="K34" i="1"/>
  <c r="M33" i="1"/>
  <c r="L33" i="1"/>
  <c r="K33" i="1"/>
  <c r="M32" i="1"/>
  <c r="L32" i="1"/>
  <c r="K32" i="1"/>
  <c r="M31" i="1"/>
  <c r="L31" i="1"/>
  <c r="K31" i="1"/>
  <c r="M30" i="1"/>
  <c r="L30" i="1"/>
  <c r="K30" i="1"/>
  <c r="M29" i="1"/>
  <c r="L29" i="1"/>
  <c r="K29" i="1"/>
  <c r="M28" i="1"/>
  <c r="L28" i="1"/>
  <c r="K28" i="1"/>
  <c r="M27" i="1"/>
  <c r="L27" i="1"/>
  <c r="K27" i="1"/>
  <c r="M26" i="1"/>
  <c r="L26" i="1"/>
  <c r="K26" i="1"/>
  <c r="M25" i="1"/>
  <c r="L25" i="1"/>
  <c r="K25" i="1"/>
  <c r="R24" i="1"/>
  <c r="M24" i="1"/>
  <c r="L24" i="1"/>
  <c r="K24" i="1"/>
  <c r="M23" i="1"/>
  <c r="L23" i="1"/>
  <c r="K23" i="1"/>
  <c r="M22" i="1"/>
  <c r="L22" i="1"/>
  <c r="K22" i="1"/>
  <c r="M21" i="1"/>
  <c r="L21" i="1"/>
  <c r="K21" i="1"/>
  <c r="M20" i="1"/>
  <c r="L20" i="1"/>
  <c r="K20" i="1"/>
  <c r="M19" i="1"/>
  <c r="L19" i="1"/>
  <c r="K19" i="1"/>
  <c r="M18" i="1"/>
  <c r="L18" i="1"/>
  <c r="K18" i="1"/>
  <c r="M17" i="1"/>
  <c r="L17" i="1"/>
  <c r="K17" i="1"/>
  <c r="M16" i="1"/>
  <c r="L16" i="1"/>
  <c r="K16" i="1"/>
  <c r="M15" i="1"/>
  <c r="L15" i="1"/>
  <c r="K15" i="1"/>
  <c r="O14" i="1"/>
  <c r="M14" i="1"/>
  <c r="L14" i="1"/>
  <c r="K14" i="1"/>
  <c r="O13" i="1"/>
  <c r="M13" i="1"/>
  <c r="L13" i="1"/>
  <c r="K13" i="1"/>
  <c r="Q12" i="1"/>
  <c r="O12" i="1"/>
  <c r="M12" i="1"/>
  <c r="L12" i="1"/>
  <c r="K12" i="1"/>
  <c r="M11" i="1"/>
  <c r="L11" i="1"/>
  <c r="K11" i="1"/>
  <c r="O10" i="1"/>
  <c r="M10" i="1"/>
  <c r="L10" i="1"/>
  <c r="K10" i="1"/>
  <c r="O9" i="1"/>
  <c r="M9" i="1"/>
  <c r="L9" i="1"/>
  <c r="K9" i="1"/>
  <c r="O8" i="1"/>
  <c r="M8" i="1"/>
  <c r="L8" i="1"/>
  <c r="K8" i="1"/>
  <c r="M7" i="1"/>
  <c r="L7" i="1"/>
  <c r="K7" i="1"/>
  <c r="M6" i="1"/>
  <c r="L6" i="1"/>
  <c r="K6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M5" i="1"/>
  <c r="L5" i="1"/>
  <c r="K5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M4" i="1"/>
  <c r="L4" i="1"/>
  <c r="K4" i="1"/>
  <c r="M3" i="1"/>
  <c r="Q14" i="1" s="1"/>
  <c r="L3" i="1"/>
  <c r="Q9" i="1" s="1"/>
  <c r="K3" i="1"/>
  <c r="M2" i="1"/>
  <c r="L2" i="1"/>
  <c r="K2" i="1"/>
  <c r="Q8" i="1" s="1"/>
  <c r="G2" i="1"/>
  <c r="F2" i="1"/>
  <c r="E2" i="1"/>
  <c r="D2" i="1"/>
  <c r="R20" i="12" l="1"/>
  <c r="S20" i="12" s="1"/>
  <c r="Q20" i="12" s="1"/>
  <c r="R20" i="28"/>
  <c r="S20" i="28" s="1"/>
  <c r="Q20" i="28" s="1"/>
  <c r="R20" i="26"/>
  <c r="S20" i="26" s="1"/>
  <c r="Q20" i="26" s="1"/>
  <c r="R20" i="57"/>
  <c r="S20" i="57" s="1"/>
  <c r="Q20" i="57" s="1"/>
  <c r="R20" i="25"/>
  <c r="S20" i="25" s="1"/>
  <c r="Q20" i="25" s="1"/>
  <c r="R20" i="36"/>
  <c r="S20" i="36" s="1"/>
  <c r="Q20" i="36" s="1"/>
  <c r="R20" i="64"/>
  <c r="S20" i="64" s="1"/>
  <c r="Q20" i="64" s="1"/>
  <c r="R20" i="58"/>
  <c r="S20" i="58" s="1"/>
  <c r="Q20" i="58" s="1"/>
  <c r="R20" i="14"/>
  <c r="S20" i="14" s="1"/>
  <c r="Q20" i="14" s="1"/>
  <c r="R20" i="44"/>
  <c r="S20" i="44" s="1"/>
  <c r="Q20" i="44" s="1"/>
  <c r="R20" i="49"/>
  <c r="S20" i="49" s="1"/>
  <c r="Q20" i="49" s="1"/>
  <c r="R20" i="30"/>
  <c r="S20" i="30" s="1"/>
  <c r="Q20" i="30" s="1"/>
  <c r="R20" i="20"/>
  <c r="S20" i="20" s="1"/>
  <c r="Q20" i="20" s="1"/>
  <c r="R20" i="67"/>
  <c r="S20" i="67" s="1"/>
  <c r="Q20" i="67" s="1"/>
  <c r="R20" i="71"/>
  <c r="S20" i="71" s="1"/>
  <c r="Q20" i="71" s="1"/>
  <c r="R20" i="40"/>
  <c r="S20" i="40" s="1"/>
  <c r="Q20" i="40" s="1"/>
  <c r="R20" i="68"/>
  <c r="S20" i="68" s="1"/>
  <c r="Q20" i="68" s="1"/>
  <c r="R20" i="43"/>
  <c r="S20" i="43" s="1"/>
  <c r="Q20" i="43" s="1"/>
  <c r="R20" i="37"/>
  <c r="S20" i="37" s="1"/>
  <c r="Q20" i="37" s="1"/>
  <c r="R20" i="39"/>
  <c r="S20" i="39" s="1"/>
  <c r="Q20" i="39" s="1"/>
  <c r="R20" i="18"/>
  <c r="S20" i="18" s="1"/>
  <c r="Q20" i="18" s="1"/>
  <c r="R20" i="21"/>
  <c r="S20" i="21" s="1"/>
  <c r="Q20" i="21" s="1"/>
  <c r="R20" i="72"/>
  <c r="S20" i="72" s="1"/>
  <c r="Q20" i="72" s="1"/>
  <c r="R20" i="4"/>
  <c r="S20" i="4" s="1"/>
  <c r="Q20" i="4" s="1"/>
  <c r="R20" i="9"/>
  <c r="S20" i="9" s="1"/>
  <c r="Q20" i="9" s="1"/>
  <c r="R20" i="53"/>
  <c r="S20" i="53" s="1"/>
  <c r="Q20" i="53" s="1"/>
  <c r="R20" i="55"/>
  <c r="S20" i="55" s="1"/>
  <c r="Q20" i="55" s="1"/>
  <c r="R20" i="69"/>
  <c r="S20" i="69" s="1"/>
  <c r="Q20" i="69" s="1"/>
  <c r="R20" i="70"/>
  <c r="S20" i="70" s="1"/>
  <c r="Q20" i="70" s="1"/>
  <c r="R20" i="6"/>
  <c r="S20" i="6" s="1"/>
  <c r="Q20" i="6" s="1"/>
  <c r="R20" i="61"/>
  <c r="S20" i="61" s="1"/>
  <c r="Q20" i="61" s="1"/>
  <c r="R20" i="10"/>
  <c r="S20" i="10" s="1"/>
  <c r="Q20" i="10" s="1"/>
  <c r="R20" i="3"/>
  <c r="S20" i="3" s="1"/>
  <c r="Q20" i="3" s="1"/>
  <c r="R20" i="60"/>
  <c r="S20" i="60" s="1"/>
  <c r="Q20" i="60" s="1"/>
  <c r="R20" i="15"/>
  <c r="S20" i="15" s="1"/>
  <c r="Q20" i="15" s="1"/>
  <c r="R20" i="17"/>
  <c r="S20" i="17" s="1"/>
  <c r="Q20" i="17" s="1"/>
  <c r="R20" i="65"/>
  <c r="S20" i="65" s="1"/>
  <c r="Q20" i="65" s="1"/>
  <c r="R20" i="33"/>
  <c r="S20" i="33" s="1"/>
  <c r="Q20" i="33" s="1"/>
  <c r="R20" i="47"/>
  <c r="S20" i="47" s="1"/>
  <c r="Q20" i="47" s="1"/>
  <c r="R20" i="66"/>
  <c r="S20" i="66" s="1"/>
  <c r="Q20" i="66" s="1"/>
  <c r="R20" i="31"/>
  <c r="S20" i="31" s="1"/>
  <c r="Q20" i="31" s="1"/>
  <c r="R20" i="11"/>
  <c r="S20" i="11" s="1"/>
  <c r="Q20" i="11" s="1"/>
  <c r="R20" i="7"/>
  <c r="S20" i="7" s="1"/>
  <c r="Q20" i="7" s="1"/>
  <c r="R20" i="32"/>
  <c r="S20" i="32" s="1"/>
  <c r="Q20" i="32" s="1"/>
  <c r="R20" i="46"/>
  <c r="S20" i="46" s="1"/>
  <c r="Q20" i="46" s="1"/>
  <c r="R20" i="23"/>
  <c r="S20" i="23" s="1"/>
  <c r="Q20" i="23" s="1"/>
  <c r="R20" i="8"/>
  <c r="S20" i="8" s="1"/>
  <c r="Q20" i="8" s="1"/>
  <c r="R20" i="56"/>
  <c r="S20" i="56" s="1"/>
  <c r="Q20" i="56" s="1"/>
  <c r="R20" i="19"/>
  <c r="S20" i="19" s="1"/>
  <c r="Q20" i="19" s="1"/>
  <c r="R20" i="45"/>
  <c r="S20" i="45" s="1"/>
  <c r="Q20" i="45" s="1"/>
  <c r="R20" i="35"/>
  <c r="S20" i="35" s="1"/>
  <c r="Q20" i="35" s="1"/>
  <c r="R20" i="24"/>
  <c r="S20" i="24" s="1"/>
  <c r="Q20" i="24" s="1"/>
  <c r="R20" i="38"/>
  <c r="S20" i="38" s="1"/>
  <c r="Q20" i="38" s="1"/>
  <c r="R20" i="41"/>
  <c r="S20" i="41" s="1"/>
  <c r="Q20" i="41" s="1"/>
  <c r="R20" i="59"/>
  <c r="S20" i="59" s="1"/>
  <c r="Q20" i="59" s="1"/>
  <c r="R20" i="2"/>
  <c r="S20" i="2" s="1"/>
  <c r="Q20" i="2" s="1"/>
  <c r="R20" i="42"/>
  <c r="S20" i="42" s="1"/>
  <c r="Q20" i="42" s="1"/>
  <c r="R20" i="54"/>
  <c r="S20" i="54" s="1"/>
  <c r="Q20" i="54" s="1"/>
  <c r="R20" i="50"/>
  <c r="S20" i="50" s="1"/>
  <c r="Q20" i="50" s="1"/>
  <c r="R20" i="51"/>
  <c r="S20" i="51" s="1"/>
  <c r="Q20" i="51" s="1"/>
  <c r="R20" i="74"/>
  <c r="S20" i="74" s="1"/>
  <c r="Q20" i="74" s="1"/>
  <c r="AA24" i="2"/>
  <c r="AB24" i="2" s="1"/>
  <c r="AA37" i="2"/>
  <c r="AB37" i="2" s="1"/>
  <c r="AA48" i="3"/>
  <c r="AB48" i="3" s="1"/>
  <c r="AA76" i="3"/>
  <c r="AB76" i="3" s="1"/>
  <c r="AA109" i="3"/>
  <c r="AB109" i="3" s="1"/>
  <c r="AA112" i="3"/>
  <c r="AB112" i="3" s="1"/>
  <c r="AA137" i="3"/>
  <c r="AB137" i="3" s="1"/>
  <c r="AA31" i="5"/>
  <c r="AB31" i="5" s="1"/>
  <c r="AA12" i="2"/>
  <c r="AB12" i="2" s="1"/>
  <c r="AA63" i="3"/>
  <c r="AB63" i="3" s="1"/>
  <c r="AB142" i="5"/>
  <c r="AA55" i="3"/>
  <c r="AB55" i="3" s="1"/>
  <c r="AA124" i="3"/>
  <c r="AB124" i="3" s="1"/>
  <c r="AA142" i="3"/>
  <c r="AB142" i="3" s="1"/>
  <c r="AA4" i="2"/>
  <c r="AB4" i="2" s="1"/>
  <c r="AA38" i="3"/>
  <c r="AB38" i="3" s="1"/>
  <c r="AA75" i="3"/>
  <c r="AB75" i="3" s="1"/>
  <c r="AA111" i="3"/>
  <c r="AB111" i="3" s="1"/>
  <c r="AA10" i="2"/>
  <c r="AB10" i="2" s="1"/>
  <c r="AA32" i="2"/>
  <c r="AB32" i="2" s="1"/>
  <c r="AA49" i="2"/>
  <c r="AB49" i="2" s="1"/>
  <c r="AA9" i="3"/>
  <c r="AB9" i="3" s="1"/>
  <c r="AA44" i="3"/>
  <c r="AB44" i="3" s="1"/>
  <c r="AA50" i="3"/>
  <c r="AB50" i="3" s="1"/>
  <c r="AA59" i="3"/>
  <c r="AB59" i="3" s="1"/>
  <c r="AA7" i="2"/>
  <c r="AB7" i="2" s="1"/>
  <c r="AA45" i="2"/>
  <c r="AB45" i="2" s="1"/>
  <c r="AA62" i="2"/>
  <c r="AB62" i="2" s="1"/>
  <c r="AA89" i="2"/>
  <c r="AB89" i="2" s="1"/>
  <c r="AA92" i="2"/>
  <c r="AB92" i="2" s="1"/>
  <c r="AA54" i="3"/>
  <c r="AB54" i="3" s="1"/>
  <c r="AA62" i="3"/>
  <c r="AB62" i="3" s="1"/>
  <c r="AA96" i="3"/>
  <c r="AB96" i="3" s="1"/>
  <c r="AA43" i="4"/>
  <c r="AB43" i="4" s="1"/>
  <c r="AA3" i="2"/>
  <c r="AB3" i="2" s="1"/>
  <c r="AA141" i="3"/>
  <c r="AB141" i="3" s="1"/>
  <c r="AA27" i="4"/>
  <c r="AB27" i="4" s="1"/>
  <c r="AA66" i="5"/>
  <c r="AA68" i="2"/>
  <c r="AB68" i="2" s="1"/>
  <c r="AA85" i="2"/>
  <c r="AB85" i="2" s="1"/>
  <c r="AA22" i="3"/>
  <c r="AB22" i="3" s="1"/>
  <c r="AA81" i="2"/>
  <c r="AB81" i="2" s="1"/>
  <c r="AA37" i="3"/>
  <c r="AB37" i="3" s="1"/>
  <c r="AA85" i="3"/>
  <c r="AB85" i="3" s="1"/>
  <c r="L69" i="3"/>
  <c r="L50" i="4"/>
  <c r="AA23" i="3"/>
  <c r="AB23" i="3" s="1"/>
  <c r="L66" i="3"/>
  <c r="L137" i="3"/>
  <c r="L170" i="3"/>
  <c r="L178" i="3"/>
  <c r="AA35" i="4"/>
  <c r="AB35" i="4" s="1"/>
  <c r="L49" i="4"/>
  <c r="AA60" i="4"/>
  <c r="AB60" i="4" s="1"/>
  <c r="L66" i="4"/>
  <c r="L67" i="4"/>
  <c r="AA68" i="4"/>
  <c r="AB68" i="4" s="1"/>
  <c r="AA95" i="4"/>
  <c r="AB95" i="4" s="1"/>
  <c r="AA121" i="4"/>
  <c r="AB121" i="4" s="1"/>
  <c r="A4" i="5"/>
  <c r="F4" i="5" s="1"/>
  <c r="U7" i="5"/>
  <c r="V7" i="5" s="1"/>
  <c r="H7" i="5"/>
  <c r="J8" i="5"/>
  <c r="K7" i="5"/>
  <c r="L11" i="5" s="1"/>
  <c r="F28" i="5"/>
  <c r="C73" i="5"/>
  <c r="F73" i="5"/>
  <c r="AB93" i="5"/>
  <c r="X93" i="5"/>
  <c r="Y93" i="5" s="1"/>
  <c r="Z93" i="5" s="1"/>
  <c r="U93" i="5"/>
  <c r="V93" i="5" s="1"/>
  <c r="AA93" i="5" s="1"/>
  <c r="K93" i="5"/>
  <c r="I93" i="5"/>
  <c r="U132" i="5"/>
  <c r="V132" i="5" s="1"/>
  <c r="AA132" i="5" s="1"/>
  <c r="AB132" i="5" s="1"/>
  <c r="X132" i="5"/>
  <c r="Y132" i="5" s="1"/>
  <c r="Z132" i="5" s="1"/>
  <c r="K132" i="5"/>
  <c r="J132" i="5"/>
  <c r="G141" i="5"/>
  <c r="A142" i="5"/>
  <c r="AA90" i="6"/>
  <c r="AB90" i="6" s="1"/>
  <c r="AA54" i="7"/>
  <c r="AB54" i="7" s="1"/>
  <c r="AA81" i="7"/>
  <c r="AB81" i="7" s="1"/>
  <c r="L41" i="10"/>
  <c r="L40" i="10"/>
  <c r="L80" i="22"/>
  <c r="L79" i="22"/>
  <c r="L19" i="2"/>
  <c r="L34" i="2"/>
  <c r="L46" i="2"/>
  <c r="L58" i="2"/>
  <c r="L70" i="2"/>
  <c r="L82" i="2"/>
  <c r="L94" i="2"/>
  <c r="AA13" i="3"/>
  <c r="AB13" i="3" s="1"/>
  <c r="L65" i="3"/>
  <c r="L102" i="3"/>
  <c r="AA105" i="3"/>
  <c r="AB105" i="3" s="1"/>
  <c r="L123" i="3"/>
  <c r="AA153" i="3"/>
  <c r="AB153" i="3" s="1"/>
  <c r="AA179" i="3"/>
  <c r="AB179" i="3" s="1"/>
  <c r="L11" i="4"/>
  <c r="L19" i="4"/>
  <c r="L24" i="4"/>
  <c r="L32" i="4"/>
  <c r="AA34" i="4"/>
  <c r="AB34" i="4" s="1"/>
  <c r="L51" i="4"/>
  <c r="AA59" i="4"/>
  <c r="AB59" i="4" s="1"/>
  <c r="L68" i="4"/>
  <c r="AA102" i="4"/>
  <c r="AB102" i="4" s="1"/>
  <c r="L110" i="4"/>
  <c r="L117" i="4"/>
  <c r="AA120" i="4"/>
  <c r="AB120" i="4" s="1"/>
  <c r="AA8" i="5"/>
  <c r="AB8" i="5" s="1"/>
  <c r="C12" i="5"/>
  <c r="AA39" i="5"/>
  <c r="AB39" i="5" s="1"/>
  <c r="B64" i="5"/>
  <c r="J63" i="5"/>
  <c r="X63" i="5"/>
  <c r="Y63" i="5" s="1"/>
  <c r="Z63" i="5" s="1"/>
  <c r="U63" i="5"/>
  <c r="V63" i="5" s="1"/>
  <c r="K63" i="5"/>
  <c r="X73" i="5"/>
  <c r="Y73" i="5" s="1"/>
  <c r="Z73" i="5" s="1"/>
  <c r="U73" i="5"/>
  <c r="V73" i="5" s="1"/>
  <c r="K73" i="5"/>
  <c r="J73" i="5"/>
  <c r="J74" i="5"/>
  <c r="AB75" i="5"/>
  <c r="X75" i="5"/>
  <c r="Y75" i="5" s="1"/>
  <c r="Z75" i="5" s="1"/>
  <c r="U75" i="5"/>
  <c r="V75" i="5" s="1"/>
  <c r="AA75" i="5" s="1"/>
  <c r="K75" i="5"/>
  <c r="I75" i="5"/>
  <c r="G87" i="5"/>
  <c r="A88" i="5"/>
  <c r="C87" i="5"/>
  <c r="AA95" i="5"/>
  <c r="AB95" i="5" s="1"/>
  <c r="X105" i="5"/>
  <c r="Y105" i="5" s="1"/>
  <c r="Z105" i="5" s="1"/>
  <c r="U105" i="5"/>
  <c r="V105" i="5" s="1"/>
  <c r="AA105" i="5" s="1"/>
  <c r="AB105" i="5" s="1"/>
  <c r="K105" i="5"/>
  <c r="I105" i="5"/>
  <c r="AB114" i="5"/>
  <c r="AA125" i="5"/>
  <c r="AB125" i="5" s="1"/>
  <c r="AB129" i="5"/>
  <c r="B172" i="5"/>
  <c r="J171" i="5"/>
  <c r="X171" i="5"/>
  <c r="Y171" i="5" s="1"/>
  <c r="Z171" i="5" s="1"/>
  <c r="U171" i="5"/>
  <c r="V171" i="5" s="1"/>
  <c r="K171" i="5"/>
  <c r="I171" i="5"/>
  <c r="L30" i="6"/>
  <c r="L55" i="6"/>
  <c r="L58" i="6"/>
  <c r="L98" i="6"/>
  <c r="AA42" i="7"/>
  <c r="AB42" i="7" s="1"/>
  <c r="AA84" i="8"/>
  <c r="AB84" i="8" s="1"/>
  <c r="AA108" i="8"/>
  <c r="AB108" i="8" s="1"/>
  <c r="AA84" i="12"/>
  <c r="AB84" i="12" s="1"/>
  <c r="L21" i="16"/>
  <c r="L23" i="16"/>
  <c r="AA89" i="3"/>
  <c r="AB89" i="3" s="1"/>
  <c r="AA155" i="3"/>
  <c r="AB155" i="3" s="1"/>
  <c r="AA173" i="3"/>
  <c r="AB173" i="3" s="1"/>
  <c r="A13" i="5"/>
  <c r="L84" i="8"/>
  <c r="L83" i="8"/>
  <c r="AA11" i="2"/>
  <c r="AB11" i="2" s="1"/>
  <c r="L30" i="2"/>
  <c r="L42" i="2"/>
  <c r="L54" i="2"/>
  <c r="L66" i="2"/>
  <c r="L78" i="2"/>
  <c r="L90" i="2"/>
  <c r="L63" i="3"/>
  <c r="L100" i="3"/>
  <c r="AA104" i="3"/>
  <c r="AB104" i="3" s="1"/>
  <c r="L120" i="3"/>
  <c r="L119" i="3"/>
  <c r="AA121" i="3"/>
  <c r="AB121" i="3" s="1"/>
  <c r="AA152" i="3"/>
  <c r="AB152" i="3" s="1"/>
  <c r="AA170" i="3"/>
  <c r="AB170" i="3" s="1"/>
  <c r="L180" i="3"/>
  <c r="L177" i="3"/>
  <c r="AA8" i="4"/>
  <c r="AB8" i="4" s="1"/>
  <c r="L31" i="4"/>
  <c r="L47" i="4"/>
  <c r="AA119" i="4"/>
  <c r="AB119" i="4" s="1"/>
  <c r="F3" i="5"/>
  <c r="U4" i="5"/>
  <c r="V4" i="5" s="1"/>
  <c r="J7" i="5"/>
  <c r="R20" i="5"/>
  <c r="S20" i="5" s="1"/>
  <c r="Q20" i="5" s="1"/>
  <c r="AA47" i="5"/>
  <c r="AB47" i="5" s="1"/>
  <c r="J93" i="5"/>
  <c r="C141" i="5"/>
  <c r="B145" i="5"/>
  <c r="J144" i="5"/>
  <c r="X144" i="5"/>
  <c r="Y144" i="5" s="1"/>
  <c r="Z144" i="5" s="1"/>
  <c r="U144" i="5"/>
  <c r="V144" i="5" s="1"/>
  <c r="AA144" i="5" s="1"/>
  <c r="AB144" i="5" s="1"/>
  <c r="K144" i="5"/>
  <c r="I144" i="5"/>
  <c r="X142" i="5"/>
  <c r="Y142" i="5" s="1"/>
  <c r="Z142" i="5" s="1"/>
  <c r="U142" i="5"/>
  <c r="V142" i="5" s="1"/>
  <c r="AA142" i="5" s="1"/>
  <c r="K142" i="5"/>
  <c r="K143" i="5"/>
  <c r="J142" i="5"/>
  <c r="J143" i="5"/>
  <c r="I142" i="5"/>
  <c r="L108" i="8"/>
  <c r="L107" i="8"/>
  <c r="U30" i="9"/>
  <c r="V30" i="9" s="1"/>
  <c r="K30" i="9"/>
  <c r="B31" i="9"/>
  <c r="J30" i="9"/>
  <c r="I30" i="9"/>
  <c r="X30" i="9"/>
  <c r="Y30" i="9" s="1"/>
  <c r="Z30" i="9" s="1"/>
  <c r="L27" i="2"/>
  <c r="L28" i="2"/>
  <c r="L39" i="2"/>
  <c r="L40" i="2"/>
  <c r="L51" i="2"/>
  <c r="L52" i="2"/>
  <c r="L63" i="2"/>
  <c r="L64" i="2"/>
  <c r="L75" i="2"/>
  <c r="L76" i="2"/>
  <c r="L87" i="2"/>
  <c r="L88" i="2"/>
  <c r="L21" i="3"/>
  <c r="L50" i="3"/>
  <c r="L51" i="3"/>
  <c r="L60" i="3"/>
  <c r="L97" i="3"/>
  <c r="L116" i="3"/>
  <c r="L134" i="3"/>
  <c r="L133" i="3"/>
  <c r="L10" i="4"/>
  <c r="L9" i="4"/>
  <c r="AA7" i="4"/>
  <c r="AB7" i="4" s="1"/>
  <c r="L21" i="4"/>
  <c r="L34" i="4"/>
  <c r="L38" i="4"/>
  <c r="AA49" i="4"/>
  <c r="AB49" i="4" s="1"/>
  <c r="AA66" i="4"/>
  <c r="AB66" i="4" s="1"/>
  <c r="L74" i="4"/>
  <c r="AA85" i="4"/>
  <c r="AB85" i="4" s="1"/>
  <c r="L91" i="4"/>
  <c r="AA92" i="4"/>
  <c r="AB92" i="4" s="1"/>
  <c r="X4" i="5"/>
  <c r="Y4" i="5" s="1"/>
  <c r="Z4" i="5" s="1"/>
  <c r="AA20" i="5"/>
  <c r="AB20" i="5" s="1"/>
  <c r="F24" i="5"/>
  <c r="C24" i="5"/>
  <c r="A25" i="5"/>
  <c r="K50" i="5"/>
  <c r="K49" i="5"/>
  <c r="J50" i="5"/>
  <c r="J49" i="5"/>
  <c r="H49" i="5"/>
  <c r="X49" i="5"/>
  <c r="Y49" i="5" s="1"/>
  <c r="Z49" i="5" s="1"/>
  <c r="AA68" i="5"/>
  <c r="AB68" i="5" s="1"/>
  <c r="AA71" i="5"/>
  <c r="AB71" i="5" s="1"/>
  <c r="G109" i="5"/>
  <c r="C109" i="5"/>
  <c r="I132" i="5"/>
  <c r="AA134" i="5"/>
  <c r="AB134" i="5" s="1"/>
  <c r="AA155" i="5"/>
  <c r="AB155" i="5" s="1"/>
  <c r="X169" i="5"/>
  <c r="Y169" i="5" s="1"/>
  <c r="Z169" i="5" s="1"/>
  <c r="K170" i="5"/>
  <c r="K169" i="5"/>
  <c r="U169" i="5"/>
  <c r="V169" i="5" s="1"/>
  <c r="J170" i="5"/>
  <c r="J169" i="5"/>
  <c r="AA19" i="6"/>
  <c r="AB19" i="6" s="1"/>
  <c r="AA27" i="6"/>
  <c r="AB27" i="6" s="1"/>
  <c r="AA51" i="6"/>
  <c r="AB51" i="6" s="1"/>
  <c r="AA68" i="6"/>
  <c r="AB68" i="6" s="1"/>
  <c r="AA88" i="6"/>
  <c r="AB88" i="6" s="1"/>
  <c r="L97" i="6"/>
  <c r="AA103" i="6"/>
  <c r="AB103" i="6" s="1"/>
  <c r="AA45" i="7"/>
  <c r="AB45" i="7" s="1"/>
  <c r="AA66" i="7"/>
  <c r="AB66" i="7" s="1"/>
  <c r="L75" i="7"/>
  <c r="L15" i="8"/>
  <c r="L14" i="8"/>
  <c r="AA36" i="8"/>
  <c r="AB36" i="8" s="1"/>
  <c r="X39" i="9"/>
  <c r="Y39" i="9" s="1"/>
  <c r="Z39" i="9" s="1"/>
  <c r="U39" i="9"/>
  <c r="V39" i="9" s="1"/>
  <c r="K39" i="9"/>
  <c r="I39" i="9"/>
  <c r="B40" i="9"/>
  <c r="J39" i="9"/>
  <c r="AA17" i="10"/>
  <c r="AB17" i="10" s="1"/>
  <c r="AA86" i="10"/>
  <c r="AB86" i="10" s="1"/>
  <c r="AA48" i="5"/>
  <c r="AA99" i="6"/>
  <c r="AB99" i="6" s="1"/>
  <c r="L11" i="3"/>
  <c r="L48" i="3"/>
  <c r="L118" i="3"/>
  <c r="L130" i="3"/>
  <c r="L131" i="3"/>
  <c r="AA134" i="3"/>
  <c r="AB134" i="3" s="1"/>
  <c r="L161" i="3"/>
  <c r="AA161" i="3"/>
  <c r="AB161" i="3" s="1"/>
  <c r="L167" i="3"/>
  <c r="AA48" i="4"/>
  <c r="AB48" i="4" s="1"/>
  <c r="AA56" i="4"/>
  <c r="AB56" i="4" s="1"/>
  <c r="L73" i="4"/>
  <c r="AA84" i="4"/>
  <c r="AB84" i="4" s="1"/>
  <c r="L107" i="4"/>
  <c r="F9" i="5"/>
  <c r="A10" i="5"/>
  <c r="X10" i="5"/>
  <c r="Y10" i="5" s="1"/>
  <c r="Z10" i="5" s="1"/>
  <c r="K10" i="5"/>
  <c r="L14" i="5" s="1"/>
  <c r="U10" i="5"/>
  <c r="V10" i="5" s="1"/>
  <c r="J11" i="5"/>
  <c r="J10" i="5"/>
  <c r="C37" i="5"/>
  <c r="F37" i="5"/>
  <c r="AA41" i="5"/>
  <c r="AB41" i="5" s="1"/>
  <c r="I97" i="5"/>
  <c r="X97" i="5"/>
  <c r="Y97" i="5" s="1"/>
  <c r="Z97" i="5" s="1"/>
  <c r="U97" i="5"/>
  <c r="V97" i="5" s="1"/>
  <c r="K98" i="5"/>
  <c r="J98" i="5"/>
  <c r="K97" i="5"/>
  <c r="J97" i="5"/>
  <c r="G111" i="5"/>
  <c r="C111" i="5"/>
  <c r="A112" i="5"/>
  <c r="AA114" i="5"/>
  <c r="AA166" i="5"/>
  <c r="L26" i="6"/>
  <c r="AA38" i="6"/>
  <c r="AB38" i="6" s="1"/>
  <c r="L50" i="6"/>
  <c r="L79" i="6"/>
  <c r="AA76" i="6"/>
  <c r="AB76" i="6" s="1"/>
  <c r="L16" i="7"/>
  <c r="AA30" i="7"/>
  <c r="AB30" i="7" s="1"/>
  <c r="AA41" i="7"/>
  <c r="AB41" i="7" s="1"/>
  <c r="L105" i="7"/>
  <c r="L106" i="7"/>
  <c r="AA124" i="7"/>
  <c r="AB124" i="7" s="1"/>
  <c r="L38" i="10"/>
  <c r="AA53" i="10"/>
  <c r="AB53" i="10" s="1"/>
  <c r="L108" i="10"/>
  <c r="L109" i="10"/>
  <c r="L106" i="10"/>
  <c r="L107" i="10"/>
  <c r="AA106" i="10"/>
  <c r="AB106" i="10" s="1"/>
  <c r="AA16" i="12"/>
  <c r="AB16" i="12" s="1"/>
  <c r="L172" i="3"/>
  <c r="K32" i="5"/>
  <c r="K31" i="5"/>
  <c r="J32" i="5"/>
  <c r="J31" i="5"/>
  <c r="H31" i="5"/>
  <c r="X31" i="5"/>
  <c r="Y31" i="5" s="1"/>
  <c r="Z31" i="5" s="1"/>
  <c r="F60" i="5"/>
  <c r="C60" i="5"/>
  <c r="A61" i="5"/>
  <c r="Q10" i="1"/>
  <c r="L19" i="3"/>
  <c r="AA65" i="3"/>
  <c r="AB65" i="3" s="1"/>
  <c r="L29" i="2"/>
  <c r="L46" i="3"/>
  <c r="L62" i="3"/>
  <c r="L92" i="3"/>
  <c r="L94" i="3"/>
  <c r="L99" i="3"/>
  <c r="L117" i="3"/>
  <c r="L114" i="3"/>
  <c r="L157" i="3"/>
  <c r="L7" i="4"/>
  <c r="AA23" i="4"/>
  <c r="AB23" i="4" s="1"/>
  <c r="AA47" i="4"/>
  <c r="AB47" i="4" s="1"/>
  <c r="L56" i="4"/>
  <c r="L75" i="4"/>
  <c r="AA83" i="4"/>
  <c r="AB83" i="4" s="1"/>
  <c r="AA109" i="4"/>
  <c r="AB109" i="4" s="1"/>
  <c r="AA116" i="4"/>
  <c r="AB116" i="4" s="1"/>
  <c r="X7" i="5"/>
  <c r="Y7" i="5" s="1"/>
  <c r="Z7" i="5" s="1"/>
  <c r="AA13" i="5"/>
  <c r="B28" i="5"/>
  <c r="J27" i="5"/>
  <c r="X27" i="5"/>
  <c r="Y27" i="5" s="1"/>
  <c r="Z27" i="5" s="1"/>
  <c r="U27" i="5"/>
  <c r="V27" i="5" s="1"/>
  <c r="AA27" i="5" s="1"/>
  <c r="AB27" i="5" s="1"/>
  <c r="K27" i="5"/>
  <c r="J38" i="5"/>
  <c r="X37" i="5"/>
  <c r="Y37" i="5" s="1"/>
  <c r="Z37" i="5" s="1"/>
  <c r="U37" i="5"/>
  <c r="V37" i="5" s="1"/>
  <c r="K37" i="5"/>
  <c r="K38" i="5"/>
  <c r="J37" i="5"/>
  <c r="A40" i="5"/>
  <c r="F39" i="5"/>
  <c r="U49" i="5"/>
  <c r="V49" i="5" s="1"/>
  <c r="AA57" i="5"/>
  <c r="AB57" i="5" s="1"/>
  <c r="AA83" i="5"/>
  <c r="AB83" i="5" s="1"/>
  <c r="B94" i="5"/>
  <c r="G96" i="5"/>
  <c r="A97" i="5"/>
  <c r="G100" i="5"/>
  <c r="C100" i="5"/>
  <c r="G133" i="5"/>
  <c r="C133" i="5"/>
  <c r="C135" i="5"/>
  <c r="G135" i="5"/>
  <c r="G157" i="5"/>
  <c r="C157" i="5"/>
  <c r="AA42" i="6"/>
  <c r="AB42" i="6" s="1"/>
  <c r="AA61" i="6"/>
  <c r="AB61" i="6" s="1"/>
  <c r="AA102" i="6"/>
  <c r="AB102" i="6" s="1"/>
  <c r="AA18" i="7"/>
  <c r="AB18" i="7" s="1"/>
  <c r="L74" i="7"/>
  <c r="L119" i="7"/>
  <c r="L120" i="7"/>
  <c r="L69" i="8"/>
  <c r="L67" i="8"/>
  <c r="L72" i="8"/>
  <c r="L71" i="8"/>
  <c r="L96" i="8"/>
  <c r="L95" i="8"/>
  <c r="L120" i="8"/>
  <c r="L119" i="8"/>
  <c r="L58" i="10"/>
  <c r="L23" i="2"/>
  <c r="AA27" i="2"/>
  <c r="AB27" i="2" s="1"/>
  <c r="AA34" i="2"/>
  <c r="AB34" i="2" s="1"/>
  <c r="AA46" i="2"/>
  <c r="AB46" i="2" s="1"/>
  <c r="AA51" i="2"/>
  <c r="AB51" i="2" s="1"/>
  <c r="AA58" i="2"/>
  <c r="AB58" i="2" s="1"/>
  <c r="AA63" i="2"/>
  <c r="AB63" i="2" s="1"/>
  <c r="AA70" i="2"/>
  <c r="AB70" i="2" s="1"/>
  <c r="AA75" i="2"/>
  <c r="AB75" i="2" s="1"/>
  <c r="AA82" i="2"/>
  <c r="AB82" i="2" s="1"/>
  <c r="AA87" i="2"/>
  <c r="AB87" i="2" s="1"/>
  <c r="AA94" i="2"/>
  <c r="AB94" i="2" s="1"/>
  <c r="L16" i="3"/>
  <c r="L42" i="3"/>
  <c r="L44" i="3"/>
  <c r="AA51" i="3"/>
  <c r="AB51" i="3" s="1"/>
  <c r="L91" i="3"/>
  <c r="AA97" i="3"/>
  <c r="AB97" i="3" s="1"/>
  <c r="L113" i="3"/>
  <c r="AA148" i="3"/>
  <c r="AB148" i="3" s="1"/>
  <c r="AA167" i="3"/>
  <c r="AB167" i="3" s="1"/>
  <c r="AA13" i="4"/>
  <c r="AB13" i="4" s="1"/>
  <c r="AA22" i="4"/>
  <c r="AB22" i="4" s="1"/>
  <c r="AA30" i="4"/>
  <c r="AB30" i="4" s="1"/>
  <c r="L53" i="4"/>
  <c r="AA90" i="4"/>
  <c r="AB90" i="4" s="1"/>
  <c r="AA108" i="4"/>
  <c r="AB108" i="4" s="1"/>
  <c r="J21" i="5"/>
  <c r="U21" i="5"/>
  <c r="V21" i="5" s="1"/>
  <c r="X21" i="5"/>
  <c r="Y21" i="5" s="1"/>
  <c r="Z21" i="5" s="1"/>
  <c r="B22" i="5"/>
  <c r="Q14" i="5" s="1"/>
  <c r="K21" i="5"/>
  <c r="AA65" i="5"/>
  <c r="AB65" i="5" s="1"/>
  <c r="X76" i="5"/>
  <c r="Y76" i="5" s="1"/>
  <c r="Z76" i="5" s="1"/>
  <c r="K76" i="5"/>
  <c r="U76" i="5"/>
  <c r="V76" i="5" s="1"/>
  <c r="J77" i="5"/>
  <c r="J76" i="5"/>
  <c r="I76" i="5"/>
  <c r="AA77" i="5"/>
  <c r="AB77" i="5" s="1"/>
  <c r="AA78" i="5"/>
  <c r="L108" i="5"/>
  <c r="X106" i="5"/>
  <c r="Y106" i="5" s="1"/>
  <c r="Z106" i="5" s="1"/>
  <c r="K107" i="5"/>
  <c r="K106" i="5"/>
  <c r="U106" i="5"/>
  <c r="V106" i="5" s="1"/>
  <c r="AA106" i="5" s="1"/>
  <c r="J107" i="5"/>
  <c r="J106" i="5"/>
  <c r="B133" i="5"/>
  <c r="X135" i="5"/>
  <c r="Y135" i="5" s="1"/>
  <c r="Z135" i="5" s="1"/>
  <c r="U135" i="5"/>
  <c r="V135" i="5" s="1"/>
  <c r="AA135" i="5" s="1"/>
  <c r="AB135" i="5"/>
  <c r="K135" i="5"/>
  <c r="J135" i="5"/>
  <c r="L32" i="6"/>
  <c r="AA66" i="6"/>
  <c r="AB66" i="6" s="1"/>
  <c r="AA57" i="7"/>
  <c r="AB57" i="7" s="1"/>
  <c r="AA78" i="7"/>
  <c r="AB78" i="7" s="1"/>
  <c r="L87" i="7"/>
  <c r="AA106" i="7"/>
  <c r="AB106" i="7" s="1"/>
  <c r="L113" i="7"/>
  <c r="AA120" i="7"/>
  <c r="AB120" i="7" s="1"/>
  <c r="AA42" i="8"/>
  <c r="AB42" i="8" s="1"/>
  <c r="AA52" i="8"/>
  <c r="AB52" i="8" s="1"/>
  <c r="AA2" i="9"/>
  <c r="AB2" i="9" s="1"/>
  <c r="L131" i="12"/>
  <c r="L129" i="12"/>
  <c r="L132" i="12"/>
  <c r="L19" i="14"/>
  <c r="L10" i="3"/>
  <c r="L12" i="3"/>
  <c r="AA18" i="3"/>
  <c r="AB18" i="3" s="1"/>
  <c r="L25" i="3"/>
  <c r="L41" i="3"/>
  <c r="L43" i="3"/>
  <c r="AA47" i="3"/>
  <c r="AB47" i="3" s="1"/>
  <c r="L76" i="3"/>
  <c r="L77" i="3"/>
  <c r="L86" i="3"/>
  <c r="L90" i="3"/>
  <c r="L111" i="3"/>
  <c r="AA129" i="3"/>
  <c r="AB129" i="3" s="1"/>
  <c r="L147" i="3"/>
  <c r="AA158" i="3"/>
  <c r="AB158" i="3" s="1"/>
  <c r="L168" i="3"/>
  <c r="L165" i="3"/>
  <c r="L174" i="3"/>
  <c r="AA175" i="3"/>
  <c r="AB175" i="3" s="1"/>
  <c r="AA11" i="4"/>
  <c r="AB11" i="4" s="1"/>
  <c r="AA54" i="4"/>
  <c r="AB54" i="4" s="1"/>
  <c r="L62" i="4"/>
  <c r="L70" i="4"/>
  <c r="AA73" i="4"/>
  <c r="AB73" i="4" s="1"/>
  <c r="L97" i="4"/>
  <c r="AA107" i="4"/>
  <c r="AB107" i="4" s="1"/>
  <c r="AA12" i="5"/>
  <c r="K16" i="5"/>
  <c r="L20" i="5" s="1"/>
  <c r="J16" i="5"/>
  <c r="H16" i="5"/>
  <c r="X16" i="5"/>
  <c r="Y16" i="5" s="1"/>
  <c r="Z16" i="5" s="1"/>
  <c r="AA16" i="5" s="1"/>
  <c r="AB16" i="5" s="1"/>
  <c r="J17" i="5"/>
  <c r="A16" i="5"/>
  <c r="AA30" i="5"/>
  <c r="AA32" i="5"/>
  <c r="AB32" i="5" s="1"/>
  <c r="AA35" i="5"/>
  <c r="AB35" i="5" s="1"/>
  <c r="F42" i="5"/>
  <c r="C42" i="5"/>
  <c r="A43" i="5"/>
  <c r="AA54" i="5"/>
  <c r="AB54" i="5" s="1"/>
  <c r="AB67" i="5"/>
  <c r="K68" i="5"/>
  <c r="K67" i="5"/>
  <c r="J68" i="5"/>
  <c r="J67" i="5"/>
  <c r="H67" i="5"/>
  <c r="X67" i="5"/>
  <c r="Y67" i="5" s="1"/>
  <c r="Z67" i="5" s="1"/>
  <c r="A85" i="5"/>
  <c r="C84" i="5"/>
  <c r="I135" i="5"/>
  <c r="L144" i="5"/>
  <c r="G145" i="5"/>
  <c r="C145" i="5"/>
  <c r="G172" i="5"/>
  <c r="AA92" i="6"/>
  <c r="AB92" i="6" s="1"/>
  <c r="L96" i="6"/>
  <c r="AA29" i="7"/>
  <c r="AB29" i="7" s="1"/>
  <c r="AA116" i="7"/>
  <c r="AB116" i="7" s="1"/>
  <c r="L45" i="8"/>
  <c r="L43" i="8"/>
  <c r="L63" i="8"/>
  <c r="L62" i="8"/>
  <c r="L64" i="8"/>
  <c r="AA72" i="8"/>
  <c r="AB72" i="8" s="1"/>
  <c r="AA96" i="8"/>
  <c r="AB96" i="8" s="1"/>
  <c r="AA120" i="8"/>
  <c r="AB120" i="8" s="1"/>
  <c r="AA69" i="10"/>
  <c r="AB69" i="10" s="1"/>
  <c r="AA73" i="3"/>
  <c r="AB73" i="3" s="1"/>
  <c r="K4" i="5"/>
  <c r="J5" i="5"/>
  <c r="J4" i="5"/>
  <c r="H4" i="5"/>
  <c r="Q5" i="5"/>
  <c r="L22" i="2"/>
  <c r="L27" i="3"/>
  <c r="AA60" i="3"/>
  <c r="AB60" i="3" s="1"/>
  <c r="AA128" i="3"/>
  <c r="AB128" i="3" s="1"/>
  <c r="L143" i="3"/>
  <c r="AA145" i="3"/>
  <c r="AB145" i="3" s="1"/>
  <c r="AA157" i="3"/>
  <c r="AB157" i="3" s="1"/>
  <c r="L36" i="4"/>
  <c r="AA44" i="4"/>
  <c r="AB44" i="4" s="1"/>
  <c r="AA72" i="4"/>
  <c r="AB72" i="4" s="1"/>
  <c r="AA80" i="4"/>
  <c r="AB80" i="4" s="1"/>
  <c r="AA114" i="4"/>
  <c r="AB114" i="4" s="1"/>
  <c r="K5" i="5"/>
  <c r="L16" i="5"/>
  <c r="C55" i="5"/>
  <c r="F55" i="5"/>
  <c r="U84" i="5"/>
  <c r="V84" i="5" s="1"/>
  <c r="I84" i="5"/>
  <c r="X84" i="5"/>
  <c r="Y84" i="5" s="1"/>
  <c r="Z84" i="5" s="1"/>
  <c r="K84" i="5"/>
  <c r="J84" i="5"/>
  <c r="B85" i="5"/>
  <c r="AA113" i="5"/>
  <c r="AB113" i="5" s="1"/>
  <c r="L36" i="6"/>
  <c r="L35" i="6"/>
  <c r="AA100" i="6"/>
  <c r="AB100" i="6" s="1"/>
  <c r="L86" i="7"/>
  <c r="L39" i="8"/>
  <c r="L38" i="8"/>
  <c r="L41" i="8"/>
  <c r="A4" i="9"/>
  <c r="F4" i="9" s="1"/>
  <c r="Q2" i="9"/>
  <c r="O4" i="9"/>
  <c r="F3" i="9"/>
  <c r="X34" i="9"/>
  <c r="Y34" i="9" s="1"/>
  <c r="Z34" i="9" s="1"/>
  <c r="U34" i="9"/>
  <c r="V34" i="9" s="1"/>
  <c r="K35" i="9"/>
  <c r="J35" i="9"/>
  <c r="K34" i="9"/>
  <c r="L38" i="9" s="1"/>
  <c r="J34" i="9"/>
  <c r="I34" i="9"/>
  <c r="AA46" i="9"/>
  <c r="AB46" i="9" s="1"/>
  <c r="L49" i="10"/>
  <c r="L50" i="10"/>
  <c r="L51" i="10"/>
  <c r="L52" i="10"/>
  <c r="AA12" i="12"/>
  <c r="AB12" i="12" s="1"/>
  <c r="L17" i="2"/>
  <c r="AA4" i="3"/>
  <c r="AB4" i="3" s="1"/>
  <c r="R19" i="3" s="1"/>
  <c r="S19" i="3" s="1"/>
  <c r="Q19" i="3" s="1"/>
  <c r="L8" i="2"/>
  <c r="L15" i="2"/>
  <c r="AA25" i="2"/>
  <c r="AB25" i="2" s="1"/>
  <c r="L13" i="3"/>
  <c r="L22" i="3"/>
  <c r="L23" i="3"/>
  <c r="L31" i="3"/>
  <c r="L32" i="3"/>
  <c r="L72" i="3"/>
  <c r="L87" i="3"/>
  <c r="L110" i="3"/>
  <c r="L109" i="3"/>
  <c r="L140" i="3"/>
  <c r="L155" i="3"/>
  <c r="AA174" i="3"/>
  <c r="AB174" i="3" s="1"/>
  <c r="L13" i="4"/>
  <c r="L44" i="4"/>
  <c r="L63" i="4"/>
  <c r="AA71" i="4"/>
  <c r="AB71" i="4" s="1"/>
  <c r="L80" i="4"/>
  <c r="L96" i="4"/>
  <c r="H21" i="5"/>
  <c r="B46" i="5"/>
  <c r="J45" i="5"/>
  <c r="X45" i="5"/>
  <c r="Y45" i="5" s="1"/>
  <c r="Z45" i="5" s="1"/>
  <c r="U45" i="5"/>
  <c r="V45" i="5" s="1"/>
  <c r="AA45" i="5" s="1"/>
  <c r="AB45" i="5" s="1"/>
  <c r="K45" i="5"/>
  <c r="J56" i="5"/>
  <c r="X55" i="5"/>
  <c r="Y55" i="5" s="1"/>
  <c r="Z55" i="5" s="1"/>
  <c r="U55" i="5"/>
  <c r="V55" i="5" s="1"/>
  <c r="K55" i="5"/>
  <c r="K56" i="5"/>
  <c r="J55" i="5"/>
  <c r="A58" i="5"/>
  <c r="F57" i="5"/>
  <c r="U67" i="5"/>
  <c r="V67" i="5" s="1"/>
  <c r="AA67" i="5" s="1"/>
  <c r="AA74" i="5"/>
  <c r="AB74" i="5" s="1"/>
  <c r="G84" i="5"/>
  <c r="AA86" i="5"/>
  <c r="AB86" i="5" s="1"/>
  <c r="AA99" i="5"/>
  <c r="AB99" i="5" s="1"/>
  <c r="B109" i="5"/>
  <c r="J108" i="5"/>
  <c r="U108" i="5"/>
  <c r="V108" i="5" s="1"/>
  <c r="AA108" i="5" s="1"/>
  <c r="K108" i="5"/>
  <c r="I108" i="5"/>
  <c r="AB108" i="5"/>
  <c r="AA170" i="5"/>
  <c r="AB170" i="5" s="1"/>
  <c r="L28" i="6"/>
  <c r="L52" i="6"/>
  <c r="AA56" i="6"/>
  <c r="AB56" i="6" s="1"/>
  <c r="AA64" i="6"/>
  <c r="AB64" i="6" s="1"/>
  <c r="L40" i="7"/>
  <c r="L51" i="7"/>
  <c r="AA69" i="7"/>
  <c r="AB69" i="7" s="1"/>
  <c r="AA105" i="7"/>
  <c r="AB105" i="7" s="1"/>
  <c r="AA119" i="7"/>
  <c r="AB119" i="7" s="1"/>
  <c r="AA58" i="8"/>
  <c r="AB58" i="8" s="1"/>
  <c r="AA26" i="11"/>
  <c r="AB26" i="11" s="1"/>
  <c r="L138" i="3"/>
  <c r="L171" i="3"/>
  <c r="A19" i="5"/>
  <c r="F18" i="5"/>
  <c r="L22" i="6"/>
  <c r="L23" i="6"/>
  <c r="L21" i="6"/>
  <c r="AA40" i="6"/>
  <c r="AB40" i="6" s="1"/>
  <c r="L107" i="7"/>
  <c r="L108" i="7"/>
  <c r="AA2" i="2"/>
  <c r="AB2" i="2" s="1"/>
  <c r="L37" i="3"/>
  <c r="AA77" i="3"/>
  <c r="AB77" i="3" s="1"/>
  <c r="L106" i="3"/>
  <c r="AA110" i="3"/>
  <c r="AB110" i="3" s="1"/>
  <c r="L142" i="3"/>
  <c r="AA181" i="3"/>
  <c r="AB181" i="3" s="1"/>
  <c r="AA4" i="4"/>
  <c r="AB4" i="4" s="1"/>
  <c r="R19" i="4" s="1"/>
  <c r="S19" i="4" s="1"/>
  <c r="Q19" i="4" s="1"/>
  <c r="AA28" i="4"/>
  <c r="AB28" i="4" s="1"/>
  <c r="L59" i="4"/>
  <c r="AA97" i="4"/>
  <c r="AB97" i="4" s="1"/>
  <c r="AA104" i="4"/>
  <c r="AB104" i="4" s="1"/>
  <c r="K8" i="5"/>
  <c r="L12" i="5" s="1"/>
  <c r="AA29" i="5"/>
  <c r="AB29" i="5" s="1"/>
  <c r="AA62" i="5"/>
  <c r="AB62" i="5" s="1"/>
  <c r="A91" i="5"/>
  <c r="G90" i="5"/>
  <c r="C90" i="5"/>
  <c r="AB106" i="5"/>
  <c r="J137" i="5"/>
  <c r="J136" i="5"/>
  <c r="X136" i="5"/>
  <c r="Y136" i="5" s="1"/>
  <c r="Z136" i="5" s="1"/>
  <c r="U136" i="5"/>
  <c r="V136" i="5" s="1"/>
  <c r="AA136" i="5" s="1"/>
  <c r="AB136" i="5" s="1"/>
  <c r="K136" i="5"/>
  <c r="K137" i="5"/>
  <c r="I136" i="5"/>
  <c r="A139" i="5"/>
  <c r="G138" i="5"/>
  <c r="AA152" i="5"/>
  <c r="AB152" i="5" s="1"/>
  <c r="AA162" i="5"/>
  <c r="AB162" i="5" s="1"/>
  <c r="AA6" i="6"/>
  <c r="AB6" i="6" s="1"/>
  <c r="R19" i="6" s="1"/>
  <c r="S19" i="6" s="1"/>
  <c r="Q19" i="6" s="1"/>
  <c r="AA36" i="6"/>
  <c r="AB36" i="6" s="1"/>
  <c r="L81" i="6"/>
  <c r="AA91" i="6"/>
  <c r="AB91" i="6" s="1"/>
  <c r="AA32" i="7"/>
  <c r="AB32" i="7" s="1"/>
  <c r="AA43" i="7"/>
  <c r="AB43" i="7" s="1"/>
  <c r="L131" i="7"/>
  <c r="L132" i="7"/>
  <c r="AA17" i="8"/>
  <c r="AB17" i="8" s="1"/>
  <c r="L23" i="8"/>
  <c r="L24" i="8"/>
  <c r="L21" i="8"/>
  <c r="AA24" i="8"/>
  <c r="AB24" i="8" s="1"/>
  <c r="AA34" i="8"/>
  <c r="AB34" i="8" s="1"/>
  <c r="L40" i="8"/>
  <c r="L22" i="9"/>
  <c r="AA2" i="10"/>
  <c r="AB2" i="10" s="1"/>
  <c r="L151" i="10"/>
  <c r="L150" i="10"/>
  <c r="AA41" i="11"/>
  <c r="AB41" i="11" s="1"/>
  <c r="L40" i="12"/>
  <c r="L39" i="12"/>
  <c r="AA41" i="12"/>
  <c r="AB41" i="12" s="1"/>
  <c r="L109" i="12"/>
  <c r="L107" i="12"/>
  <c r="L108" i="12"/>
  <c r="L110" i="12"/>
  <c r="L34" i="3"/>
  <c r="L58" i="3"/>
  <c r="L84" i="3"/>
  <c r="L108" i="3"/>
  <c r="L132" i="3"/>
  <c r="L156" i="3"/>
  <c r="L30" i="4"/>
  <c r="L37" i="4"/>
  <c r="L39" i="4"/>
  <c r="J6" i="5"/>
  <c r="AB9" i="5"/>
  <c r="J14" i="5"/>
  <c r="X15" i="5"/>
  <c r="Y15" i="5" s="1"/>
  <c r="Z15" i="5" s="1"/>
  <c r="AA15" i="5" s="1"/>
  <c r="AB15" i="5" s="1"/>
  <c r="U18" i="5"/>
  <c r="V18" i="5" s="1"/>
  <c r="AA18" i="5" s="1"/>
  <c r="AB18" i="5" s="1"/>
  <c r="J18" i="5"/>
  <c r="J82" i="5"/>
  <c r="J83" i="5"/>
  <c r="X88" i="5"/>
  <c r="Y88" i="5" s="1"/>
  <c r="Z88" i="5" s="1"/>
  <c r="AA88" i="5" s="1"/>
  <c r="AB88" i="5" s="1"/>
  <c r="K91" i="5"/>
  <c r="AB96" i="5"/>
  <c r="J103" i="5"/>
  <c r="J104" i="5"/>
  <c r="U118" i="5"/>
  <c r="V118" i="5" s="1"/>
  <c r="AA118" i="5" s="1"/>
  <c r="K126" i="5"/>
  <c r="I129" i="5"/>
  <c r="U139" i="5"/>
  <c r="V139" i="5" s="1"/>
  <c r="AA139" i="5" s="1"/>
  <c r="AB139" i="5" s="1"/>
  <c r="J140" i="5"/>
  <c r="X150" i="5"/>
  <c r="Y150" i="5" s="1"/>
  <c r="Z150" i="5" s="1"/>
  <c r="AA150" i="5" s="1"/>
  <c r="AB150" i="5" s="1"/>
  <c r="J165" i="5"/>
  <c r="K166" i="5"/>
  <c r="J167" i="5"/>
  <c r="K168" i="5"/>
  <c r="AA35" i="6"/>
  <c r="AB35" i="6" s="1"/>
  <c r="L56" i="6"/>
  <c r="L77" i="6"/>
  <c r="L18" i="7"/>
  <c r="L29" i="7"/>
  <c r="L41" i="7"/>
  <c r="AA97" i="7"/>
  <c r="AB97" i="7" s="1"/>
  <c r="L114" i="7"/>
  <c r="L126" i="7"/>
  <c r="L44" i="8"/>
  <c r="L49" i="8"/>
  <c r="AA47" i="8"/>
  <c r="AB47" i="8" s="1"/>
  <c r="L81" i="8"/>
  <c r="L93" i="8"/>
  <c r="L105" i="8"/>
  <c r="L117" i="8"/>
  <c r="AA17" i="9"/>
  <c r="AB17" i="9" s="1"/>
  <c r="X28" i="9"/>
  <c r="Y28" i="9" s="1"/>
  <c r="Z28" i="9" s="1"/>
  <c r="U28" i="9"/>
  <c r="V28" i="9" s="1"/>
  <c r="AA28" i="9" s="1"/>
  <c r="AB28" i="9" s="1"/>
  <c r="K29" i="9"/>
  <c r="J28" i="9"/>
  <c r="L36" i="10"/>
  <c r="AA34" i="10"/>
  <c r="AB34" i="10" s="1"/>
  <c r="L37" i="10"/>
  <c r="AA42" i="10"/>
  <c r="AB42" i="10" s="1"/>
  <c r="AA63" i="10"/>
  <c r="AB63" i="10" s="1"/>
  <c r="L79" i="10"/>
  <c r="L84" i="10"/>
  <c r="L85" i="10"/>
  <c r="AA141" i="10"/>
  <c r="AB141" i="10" s="1"/>
  <c r="L15" i="11"/>
  <c r="AA28" i="11"/>
  <c r="AB28" i="11" s="1"/>
  <c r="AA37" i="11"/>
  <c r="AB37" i="11" s="1"/>
  <c r="L8" i="12"/>
  <c r="L9" i="12"/>
  <c r="L10" i="12"/>
  <c r="AA14" i="12"/>
  <c r="AB14" i="12" s="1"/>
  <c r="AA48" i="12"/>
  <c r="AB48" i="12" s="1"/>
  <c r="AA55" i="12"/>
  <c r="AB55" i="12" s="1"/>
  <c r="AA95" i="12"/>
  <c r="AB95" i="12" s="1"/>
  <c r="L15" i="14"/>
  <c r="L14" i="14"/>
  <c r="L13" i="14"/>
  <c r="L12" i="14"/>
  <c r="AA46" i="14"/>
  <c r="AB46" i="14" s="1"/>
  <c r="L80" i="15"/>
  <c r="L79" i="15"/>
  <c r="L92" i="15"/>
  <c r="L91" i="15"/>
  <c r="L55" i="18"/>
  <c r="L56" i="18"/>
  <c r="L58" i="18"/>
  <c r="J19" i="5"/>
  <c r="U19" i="5"/>
  <c r="V19" i="5" s="1"/>
  <c r="AA19" i="5" s="1"/>
  <c r="AB19" i="5" s="1"/>
  <c r="AB30" i="5"/>
  <c r="AB48" i="5"/>
  <c r="AB66" i="5"/>
  <c r="X87" i="5"/>
  <c r="Y87" i="5" s="1"/>
  <c r="Z87" i="5" s="1"/>
  <c r="AA87" i="5" s="1"/>
  <c r="AB87" i="5" s="1"/>
  <c r="K87" i="5"/>
  <c r="B112" i="5"/>
  <c r="J111" i="5"/>
  <c r="U124" i="5"/>
  <c r="V124" i="5" s="1"/>
  <c r="AA124" i="5" s="1"/>
  <c r="AB124" i="5" s="1"/>
  <c r="U126" i="5"/>
  <c r="V126" i="5" s="1"/>
  <c r="AA126" i="5" s="1"/>
  <c r="AB126" i="5" s="1"/>
  <c r="X157" i="5"/>
  <c r="Y157" i="5" s="1"/>
  <c r="Z157" i="5" s="1"/>
  <c r="AA157" i="5" s="1"/>
  <c r="AB157" i="5" s="1"/>
  <c r="L27" i="6"/>
  <c r="L51" i="6"/>
  <c r="L75" i="6"/>
  <c r="L95" i="6"/>
  <c r="L107" i="6"/>
  <c r="L21" i="7"/>
  <c r="L52" i="7"/>
  <c r="L49" i="7"/>
  <c r="AA50" i="7"/>
  <c r="AB50" i="7" s="1"/>
  <c r="L64" i="7"/>
  <c r="L61" i="7"/>
  <c r="AA62" i="7"/>
  <c r="AB62" i="7" s="1"/>
  <c r="L76" i="7"/>
  <c r="L73" i="7"/>
  <c r="AA74" i="7"/>
  <c r="AB74" i="7" s="1"/>
  <c r="L88" i="7"/>
  <c r="L85" i="7"/>
  <c r="AA86" i="7"/>
  <c r="AB86" i="7" s="1"/>
  <c r="L94" i="7"/>
  <c r="L104" i="7"/>
  <c r="AA2" i="8"/>
  <c r="AB2" i="8" s="1"/>
  <c r="AA3" i="8"/>
  <c r="AB3" i="8" s="1"/>
  <c r="AA26" i="8"/>
  <c r="AB26" i="8" s="1"/>
  <c r="L34" i="8"/>
  <c r="L33" i="8"/>
  <c r="AA51" i="8"/>
  <c r="AB51" i="8" s="1"/>
  <c r="L80" i="8"/>
  <c r="L92" i="8"/>
  <c r="L104" i="8"/>
  <c r="L116" i="8"/>
  <c r="L128" i="8"/>
  <c r="AA14" i="9"/>
  <c r="AB14" i="9" s="1"/>
  <c r="AA20" i="9"/>
  <c r="AB20" i="9" s="1"/>
  <c r="AA23" i="9"/>
  <c r="AB23" i="9" s="1"/>
  <c r="AA32" i="9"/>
  <c r="AB32" i="9" s="1"/>
  <c r="AA6" i="10"/>
  <c r="AB6" i="10" s="1"/>
  <c r="L16" i="10"/>
  <c r="AA13" i="10"/>
  <c r="AB13" i="10" s="1"/>
  <c r="AA52" i="10"/>
  <c r="AB52" i="10" s="1"/>
  <c r="AA62" i="10"/>
  <c r="AB62" i="10" s="1"/>
  <c r="AA118" i="10"/>
  <c r="AB118" i="10" s="1"/>
  <c r="AA32" i="12"/>
  <c r="AB32" i="12" s="1"/>
  <c r="L97" i="12"/>
  <c r="L95" i="12"/>
  <c r="L96" i="12"/>
  <c r="L98" i="12"/>
  <c r="L125" i="12"/>
  <c r="L127" i="12"/>
  <c r="AA3" i="14"/>
  <c r="AB3" i="14" s="1"/>
  <c r="AA42" i="14"/>
  <c r="AB42" i="14" s="1"/>
  <c r="AA82" i="14"/>
  <c r="AB82" i="14" s="1"/>
  <c r="L111" i="15"/>
  <c r="U40" i="5"/>
  <c r="V40" i="5" s="1"/>
  <c r="AA40" i="5" s="1"/>
  <c r="H40" i="5"/>
  <c r="AB40" i="5"/>
  <c r="U58" i="5"/>
  <c r="V58" i="5" s="1"/>
  <c r="AA58" i="5" s="1"/>
  <c r="AB58" i="5" s="1"/>
  <c r="H58" i="5"/>
  <c r="B79" i="5"/>
  <c r="J78" i="5"/>
  <c r="AB78" i="5"/>
  <c r="AA81" i="5"/>
  <c r="AB81" i="5" s="1"/>
  <c r="AA128" i="5"/>
  <c r="AB128" i="5" s="1"/>
  <c r="B148" i="5"/>
  <c r="J147" i="5"/>
  <c r="L16" i="6"/>
  <c r="AA18" i="6"/>
  <c r="AB18" i="6" s="1"/>
  <c r="AA32" i="6"/>
  <c r="AB32" i="6" s="1"/>
  <c r="L47" i="6"/>
  <c r="L71" i="6"/>
  <c r="AA96" i="6"/>
  <c r="AB96" i="6" s="1"/>
  <c r="AA108" i="6"/>
  <c r="AB108" i="6" s="1"/>
  <c r="L14" i="7"/>
  <c r="AA95" i="7"/>
  <c r="AB95" i="7" s="1"/>
  <c r="L11" i="8"/>
  <c r="AA68" i="8"/>
  <c r="AB68" i="8" s="1"/>
  <c r="AA77" i="8"/>
  <c r="AB77" i="8" s="1"/>
  <c r="AA80" i="8"/>
  <c r="AB80" i="8" s="1"/>
  <c r="AA89" i="8"/>
  <c r="AB89" i="8" s="1"/>
  <c r="AA92" i="8"/>
  <c r="AB92" i="8" s="1"/>
  <c r="AA101" i="8"/>
  <c r="AB101" i="8" s="1"/>
  <c r="AA104" i="8"/>
  <c r="AB104" i="8" s="1"/>
  <c r="AA113" i="8"/>
  <c r="AB113" i="8" s="1"/>
  <c r="AA116" i="8"/>
  <c r="AB116" i="8" s="1"/>
  <c r="AA125" i="8"/>
  <c r="AB125" i="8" s="1"/>
  <c r="AA128" i="8"/>
  <c r="AB128" i="8" s="1"/>
  <c r="X49" i="9"/>
  <c r="Y49" i="9" s="1"/>
  <c r="Z49" i="9" s="1"/>
  <c r="U49" i="9"/>
  <c r="V49" i="9" s="1"/>
  <c r="AA49" i="9" s="1"/>
  <c r="K50" i="9"/>
  <c r="J50" i="9"/>
  <c r="K49" i="9"/>
  <c r="I49" i="9"/>
  <c r="AA9" i="10"/>
  <c r="AB9" i="10" s="1"/>
  <c r="L29" i="10"/>
  <c r="AA55" i="10"/>
  <c r="AB55" i="10" s="1"/>
  <c r="AA58" i="10"/>
  <c r="AB58" i="10" s="1"/>
  <c r="L30" i="11"/>
  <c r="L31" i="11"/>
  <c r="L32" i="11"/>
  <c r="L33" i="11"/>
  <c r="L42" i="11"/>
  <c r="L43" i="11"/>
  <c r="AA40" i="11"/>
  <c r="AB40" i="11" s="1"/>
  <c r="L64" i="12"/>
  <c r="L63" i="12"/>
  <c r="AA65" i="12"/>
  <c r="AB65" i="12" s="1"/>
  <c r="L145" i="12"/>
  <c r="L144" i="12"/>
  <c r="AA32" i="14"/>
  <c r="AB32" i="14" s="1"/>
  <c r="L66" i="20"/>
  <c r="L63" i="20"/>
  <c r="L65" i="20"/>
  <c r="L62" i="20"/>
  <c r="AA92" i="5"/>
  <c r="AB92" i="5" s="1"/>
  <c r="B100" i="5"/>
  <c r="J99" i="5"/>
  <c r="AA104" i="5"/>
  <c r="AB104" i="5" s="1"/>
  <c r="B115" i="5"/>
  <c r="J114" i="5"/>
  <c r="A154" i="5"/>
  <c r="AA30" i="6"/>
  <c r="AB30" i="6" s="1"/>
  <c r="L49" i="6"/>
  <c r="AA73" i="6"/>
  <c r="AB73" i="6" s="1"/>
  <c r="L13" i="7"/>
  <c r="L10" i="7"/>
  <c r="AA14" i="7"/>
  <c r="AB14" i="7" s="1"/>
  <c r="L27" i="7"/>
  <c r="L39" i="7"/>
  <c r="L36" i="7"/>
  <c r="L112" i="7"/>
  <c r="L117" i="7"/>
  <c r="L129" i="7"/>
  <c r="L37" i="8"/>
  <c r="AA35" i="8"/>
  <c r="AB35" i="8" s="1"/>
  <c r="L61" i="8"/>
  <c r="AA59" i="8"/>
  <c r="AB59" i="8" s="1"/>
  <c r="L60" i="10"/>
  <c r="L61" i="10"/>
  <c r="L81" i="10"/>
  <c r="L80" i="10"/>
  <c r="L139" i="10"/>
  <c r="L54" i="15"/>
  <c r="L51" i="15"/>
  <c r="AA154" i="3"/>
  <c r="AB154" i="3" s="1"/>
  <c r="AA166" i="3"/>
  <c r="AB166" i="3" s="1"/>
  <c r="AA178" i="3"/>
  <c r="AB178" i="3" s="1"/>
  <c r="L16" i="4"/>
  <c r="U3" i="5"/>
  <c r="V3" i="5" s="1"/>
  <c r="AA3" i="5" s="1"/>
  <c r="J3" i="5"/>
  <c r="AB3" i="5"/>
  <c r="X6" i="5"/>
  <c r="Y6" i="5" s="1"/>
  <c r="Z6" i="5" s="1"/>
  <c r="AA6" i="5" s="1"/>
  <c r="AB6" i="5" s="1"/>
  <c r="AB12" i="5"/>
  <c r="H12" i="5"/>
  <c r="H19" i="5"/>
  <c r="AB24" i="5"/>
  <c r="H30" i="5"/>
  <c r="C31" i="5"/>
  <c r="AB42" i="5"/>
  <c r="H48" i="5"/>
  <c r="C49" i="5"/>
  <c r="AB60" i="5"/>
  <c r="H66" i="5"/>
  <c r="C67" i="5"/>
  <c r="C79" i="5"/>
  <c r="I87" i="5"/>
  <c r="C99" i="5"/>
  <c r="K111" i="5"/>
  <c r="C115" i="5"/>
  <c r="A121" i="5"/>
  <c r="K139" i="5"/>
  <c r="B151" i="5"/>
  <c r="X153" i="5"/>
  <c r="Y153" i="5" s="1"/>
  <c r="Z153" i="5" s="1"/>
  <c r="U153" i="5"/>
  <c r="V153" i="5" s="1"/>
  <c r="B154" i="5"/>
  <c r="L11" i="6"/>
  <c r="L12" i="6"/>
  <c r="L69" i="6"/>
  <c r="L12" i="7"/>
  <c r="L58" i="7"/>
  <c r="L70" i="7"/>
  <c r="L82" i="7"/>
  <c r="L93" i="7"/>
  <c r="AA93" i="7"/>
  <c r="AB93" i="7" s="1"/>
  <c r="AA100" i="7"/>
  <c r="AB100" i="7" s="1"/>
  <c r="L124" i="7"/>
  <c r="L20" i="8"/>
  <c r="L18" i="8"/>
  <c r="L22" i="8"/>
  <c r="L28" i="8"/>
  <c r="AA25" i="8"/>
  <c r="AB25" i="8" s="1"/>
  <c r="L79" i="8"/>
  <c r="L91" i="8"/>
  <c r="L103" i="8"/>
  <c r="L115" i="8"/>
  <c r="U15" i="9"/>
  <c r="V15" i="9" s="1"/>
  <c r="AA15" i="9" s="1"/>
  <c r="B16" i="9"/>
  <c r="AB15" i="9"/>
  <c r="K15" i="9"/>
  <c r="H15" i="9"/>
  <c r="F18" i="9"/>
  <c r="AA44" i="9"/>
  <c r="AB44" i="9" s="1"/>
  <c r="J49" i="9"/>
  <c r="AA5" i="10"/>
  <c r="AB5" i="10" s="1"/>
  <c r="AA18" i="10"/>
  <c r="AB18" i="10" s="1"/>
  <c r="AA51" i="10"/>
  <c r="AB51" i="10" s="1"/>
  <c r="L83" i="10"/>
  <c r="AA89" i="10"/>
  <c r="AB89" i="10" s="1"/>
  <c r="AA108" i="10"/>
  <c r="AB108" i="10" s="1"/>
  <c r="L124" i="10"/>
  <c r="L17" i="11"/>
  <c r="AA49" i="11"/>
  <c r="AB49" i="11" s="1"/>
  <c r="L31" i="12"/>
  <c r="L50" i="12"/>
  <c r="L48" i="12"/>
  <c r="AA71" i="12"/>
  <c r="AB71" i="12" s="1"/>
  <c r="L78" i="12"/>
  <c r="L77" i="12"/>
  <c r="L85" i="12"/>
  <c r="L83" i="12"/>
  <c r="L84" i="12"/>
  <c r="L86" i="12"/>
  <c r="AA108" i="12"/>
  <c r="AB108" i="12" s="1"/>
  <c r="AA134" i="12"/>
  <c r="AB134" i="12" s="1"/>
  <c r="AA4" i="13"/>
  <c r="AB4" i="13" s="1"/>
  <c r="L8" i="13"/>
  <c r="L11" i="13"/>
  <c r="AA28" i="14"/>
  <c r="AB28" i="14" s="1"/>
  <c r="AA75" i="14"/>
  <c r="AB75" i="14" s="1"/>
  <c r="L110" i="15"/>
  <c r="L108" i="15"/>
  <c r="L109" i="15"/>
  <c r="AA14" i="5"/>
  <c r="AB14" i="5" s="1"/>
  <c r="AA17" i="5"/>
  <c r="AB17" i="5" s="1"/>
  <c r="X25" i="5"/>
  <c r="Y25" i="5" s="1"/>
  <c r="Z25" i="5" s="1"/>
  <c r="AA25" i="5" s="1"/>
  <c r="AB25" i="5" s="1"/>
  <c r="K25" i="5"/>
  <c r="J30" i="5"/>
  <c r="U33" i="5"/>
  <c r="V33" i="5" s="1"/>
  <c r="AA33" i="5" s="1"/>
  <c r="H33" i="5"/>
  <c r="AB33" i="5"/>
  <c r="J40" i="5"/>
  <c r="X43" i="5"/>
  <c r="Y43" i="5" s="1"/>
  <c r="Z43" i="5" s="1"/>
  <c r="AA43" i="5" s="1"/>
  <c r="AB43" i="5" s="1"/>
  <c r="K43" i="5"/>
  <c r="J48" i="5"/>
  <c r="U51" i="5"/>
  <c r="V51" i="5" s="1"/>
  <c r="AA51" i="5" s="1"/>
  <c r="AB51" i="5" s="1"/>
  <c r="H51" i="5"/>
  <c r="J58" i="5"/>
  <c r="X61" i="5"/>
  <c r="Y61" i="5" s="1"/>
  <c r="Z61" i="5" s="1"/>
  <c r="AA61" i="5" s="1"/>
  <c r="AB61" i="5" s="1"/>
  <c r="K61" i="5"/>
  <c r="J66" i="5"/>
  <c r="U69" i="5"/>
  <c r="V69" i="5" s="1"/>
  <c r="AA69" i="5" s="1"/>
  <c r="H69" i="5"/>
  <c r="AB69" i="5"/>
  <c r="I88" i="5"/>
  <c r="K119" i="5"/>
  <c r="J118" i="5"/>
  <c r="AB118" i="5"/>
  <c r="X120" i="5"/>
  <c r="Y120" i="5" s="1"/>
  <c r="Z120" i="5" s="1"/>
  <c r="U120" i="5"/>
  <c r="V120" i="5" s="1"/>
  <c r="B121" i="5"/>
  <c r="A124" i="5"/>
  <c r="C151" i="5"/>
  <c r="G153" i="5"/>
  <c r="L162" i="5"/>
  <c r="L15" i="6"/>
  <c r="L20" i="6"/>
  <c r="AA94" i="6"/>
  <c r="AB94" i="6" s="1"/>
  <c r="L100" i="6"/>
  <c r="AA106" i="6"/>
  <c r="AB106" i="6" s="1"/>
  <c r="AA10" i="7"/>
  <c r="AB10" i="7" s="1"/>
  <c r="AA15" i="7"/>
  <c r="AB15" i="7" s="1"/>
  <c r="AA24" i="7"/>
  <c r="AB24" i="7" s="1"/>
  <c r="AA36" i="7"/>
  <c r="AB36" i="7" s="1"/>
  <c r="L55" i="7"/>
  <c r="L67" i="7"/>
  <c r="L79" i="7"/>
  <c r="L102" i="7"/>
  <c r="L99" i="7"/>
  <c r="AA109" i="7"/>
  <c r="AB109" i="7" s="1"/>
  <c r="AA114" i="7"/>
  <c r="AB114" i="7" s="1"/>
  <c r="AA121" i="7"/>
  <c r="AB121" i="7" s="1"/>
  <c r="AA126" i="7"/>
  <c r="AB126" i="7" s="1"/>
  <c r="AA133" i="7"/>
  <c r="AB133" i="7" s="1"/>
  <c r="AA9" i="8"/>
  <c r="AB9" i="8" s="1"/>
  <c r="AA20" i="8"/>
  <c r="AB20" i="8" s="1"/>
  <c r="AA44" i="8"/>
  <c r="AB44" i="8" s="1"/>
  <c r="L51" i="8"/>
  <c r="L50" i="8"/>
  <c r="L57" i="8"/>
  <c r="AA54" i="8"/>
  <c r="AB54" i="8" s="1"/>
  <c r="AA9" i="9"/>
  <c r="AB9" i="9" s="1"/>
  <c r="X24" i="9"/>
  <c r="Y24" i="9" s="1"/>
  <c r="Z24" i="9" s="1"/>
  <c r="U24" i="9"/>
  <c r="V24" i="9" s="1"/>
  <c r="AA24" i="9" s="1"/>
  <c r="K24" i="9"/>
  <c r="B25" i="9"/>
  <c r="J24" i="9"/>
  <c r="AB24" i="9"/>
  <c r="L15" i="10"/>
  <c r="L39" i="10"/>
  <c r="AA93" i="10"/>
  <c r="AB93" i="10" s="1"/>
  <c r="L127" i="10"/>
  <c r="AA32" i="11"/>
  <c r="AB32" i="11" s="1"/>
  <c r="L45" i="15"/>
  <c r="L46" i="15"/>
  <c r="K30" i="5"/>
  <c r="B34" i="5"/>
  <c r="O18" i="5" s="1"/>
  <c r="K40" i="5"/>
  <c r="J41" i="5"/>
  <c r="K48" i="5"/>
  <c r="B52" i="5"/>
  <c r="K58" i="5"/>
  <c r="J59" i="5"/>
  <c r="K66" i="5"/>
  <c r="B70" i="5"/>
  <c r="K78" i="5"/>
  <c r="J88" i="5"/>
  <c r="K89" i="5"/>
  <c r="L93" i="5" s="1"/>
  <c r="I99" i="5"/>
  <c r="I114" i="5"/>
  <c r="K147" i="5"/>
  <c r="I150" i="5"/>
  <c r="A160" i="5"/>
  <c r="C159" i="5"/>
  <c r="AB160" i="5"/>
  <c r="B163" i="5"/>
  <c r="J162" i="5"/>
  <c r="A163" i="5"/>
  <c r="AA9" i="6"/>
  <c r="AB9" i="6" s="1"/>
  <c r="L40" i="6"/>
  <c r="L43" i="6"/>
  <c r="L61" i="6"/>
  <c r="L62" i="6"/>
  <c r="L85" i="6"/>
  <c r="L86" i="6"/>
  <c r="L56" i="7"/>
  <c r="L68" i="7"/>
  <c r="L80" i="7"/>
  <c r="L92" i="7"/>
  <c r="L98" i="7"/>
  <c r="L121" i="7"/>
  <c r="L133" i="7"/>
  <c r="L42" i="8"/>
  <c r="L56" i="8"/>
  <c r="L53" i="8"/>
  <c r="L66" i="8"/>
  <c r="L70" i="8"/>
  <c r="L32" i="10"/>
  <c r="L53" i="10"/>
  <c r="L123" i="10"/>
  <c r="AA9" i="4"/>
  <c r="AB9" i="4" s="1"/>
  <c r="AB13" i="5"/>
  <c r="J20" i="5"/>
  <c r="K41" i="5"/>
  <c r="K59" i="5"/>
  <c r="L63" i="5" s="1"/>
  <c r="A82" i="5"/>
  <c r="K88" i="5"/>
  <c r="L92" i="5" s="1"/>
  <c r="U91" i="5"/>
  <c r="V91" i="5" s="1"/>
  <c r="AA91" i="5" s="1"/>
  <c r="I91" i="5"/>
  <c r="AB91" i="5"/>
  <c r="K99" i="5"/>
  <c r="U111" i="5"/>
  <c r="V111" i="5" s="1"/>
  <c r="AA111" i="5" s="1"/>
  <c r="AB111" i="5" s="1"/>
  <c r="K114" i="5"/>
  <c r="I118" i="5"/>
  <c r="I120" i="5"/>
  <c r="A127" i="5"/>
  <c r="G127" i="5" s="1"/>
  <c r="C126" i="5"/>
  <c r="B127" i="5"/>
  <c r="J150" i="5"/>
  <c r="I157" i="5"/>
  <c r="J161" i="5"/>
  <c r="C162" i="5"/>
  <c r="L39" i="6"/>
  <c r="L63" i="6"/>
  <c r="L87" i="6"/>
  <c r="L45" i="7"/>
  <c r="L44" i="7"/>
  <c r="L116" i="7"/>
  <c r="L128" i="7"/>
  <c r="L9" i="8"/>
  <c r="L25" i="8"/>
  <c r="L46" i="8"/>
  <c r="L52" i="8"/>
  <c r="AA71" i="8"/>
  <c r="AB71" i="8" s="1"/>
  <c r="L82" i="8"/>
  <c r="AA83" i="8"/>
  <c r="AB83" i="8" s="1"/>
  <c r="L94" i="8"/>
  <c r="AA95" i="8"/>
  <c r="AB95" i="8" s="1"/>
  <c r="L106" i="8"/>
  <c r="AA107" i="8"/>
  <c r="AB107" i="8" s="1"/>
  <c r="L118" i="8"/>
  <c r="AA119" i="8"/>
  <c r="AB119" i="8" s="1"/>
  <c r="AA11" i="9"/>
  <c r="AB11" i="9" s="1"/>
  <c r="AB49" i="9"/>
  <c r="L11" i="10"/>
  <c r="L18" i="10"/>
  <c r="L48" i="10"/>
  <c r="AA46" i="10"/>
  <c r="AB46" i="10" s="1"/>
  <c r="L57" i="10"/>
  <c r="AA54" i="10"/>
  <c r="AB54" i="10" s="1"/>
  <c r="AA60" i="10"/>
  <c r="AB60" i="10" s="1"/>
  <c r="AA87" i="10"/>
  <c r="AB87" i="10" s="1"/>
  <c r="L14" i="11"/>
  <c r="L44" i="11"/>
  <c r="L45" i="11"/>
  <c r="AA63" i="12"/>
  <c r="AB63" i="12" s="1"/>
  <c r="AA96" i="12"/>
  <c r="AB96" i="12" s="1"/>
  <c r="L121" i="12"/>
  <c r="L120" i="12"/>
  <c r="AA65" i="13"/>
  <c r="AB65" i="13" s="1"/>
  <c r="L72" i="13"/>
  <c r="L71" i="13"/>
  <c r="L70" i="13"/>
  <c r="L87" i="4"/>
  <c r="L92" i="4"/>
  <c r="L99" i="4"/>
  <c r="L104" i="4"/>
  <c r="L111" i="4"/>
  <c r="L116" i="4"/>
  <c r="H25" i="5"/>
  <c r="J33" i="5"/>
  <c r="X36" i="5"/>
  <c r="Y36" i="5" s="1"/>
  <c r="Z36" i="5" s="1"/>
  <c r="AA36" i="5" s="1"/>
  <c r="AB36" i="5" s="1"/>
  <c r="K36" i="5"/>
  <c r="L40" i="5" s="1"/>
  <c r="H43" i="5"/>
  <c r="J51" i="5"/>
  <c r="X54" i="5"/>
  <c r="Y54" i="5" s="1"/>
  <c r="Z54" i="5" s="1"/>
  <c r="K54" i="5"/>
  <c r="L58" i="5" s="1"/>
  <c r="H61" i="5"/>
  <c r="J69" i="5"/>
  <c r="X72" i="5"/>
  <c r="Y72" i="5" s="1"/>
  <c r="Z72" i="5" s="1"/>
  <c r="AA72" i="5" s="1"/>
  <c r="AB72" i="5" s="1"/>
  <c r="K72" i="5"/>
  <c r="L76" i="5" s="1"/>
  <c r="G81" i="5"/>
  <c r="AB82" i="5"/>
  <c r="U103" i="5"/>
  <c r="V103" i="5" s="1"/>
  <c r="AA103" i="5" s="1"/>
  <c r="AB103" i="5" s="1"/>
  <c r="K103" i="5"/>
  <c r="I103" i="5"/>
  <c r="K118" i="5"/>
  <c r="J119" i="5"/>
  <c r="J120" i="5"/>
  <c r="I124" i="5"/>
  <c r="B130" i="5"/>
  <c r="J129" i="5"/>
  <c r="AA146" i="5"/>
  <c r="AB146" i="5" s="1"/>
  <c r="U147" i="5"/>
  <c r="V147" i="5" s="1"/>
  <c r="AA147" i="5" s="1"/>
  <c r="AB147" i="5" s="1"/>
  <c r="K150" i="5"/>
  <c r="J157" i="5"/>
  <c r="J158" i="5"/>
  <c r="G159" i="5"/>
  <c r="I160" i="5"/>
  <c r="K161" i="5"/>
  <c r="K167" i="5"/>
  <c r="L171" i="5" s="1"/>
  <c r="J166" i="5"/>
  <c r="AB166" i="5"/>
  <c r="AB168" i="5"/>
  <c r="AA13" i="6"/>
  <c r="AB13" i="6" s="1"/>
  <c r="AA44" i="6"/>
  <c r="AB44" i="6" s="1"/>
  <c r="L101" i="6"/>
  <c r="AA8" i="7"/>
  <c r="AB8" i="7" s="1"/>
  <c r="R19" i="7" s="1"/>
  <c r="S19" i="7" s="1"/>
  <c r="Q19" i="7" s="1"/>
  <c r="AA19" i="7"/>
  <c r="AB19" i="7" s="1"/>
  <c r="AA22" i="7"/>
  <c r="AB22" i="7" s="1"/>
  <c r="AA34" i="7"/>
  <c r="AB34" i="7" s="1"/>
  <c r="AA107" i="7"/>
  <c r="AB107" i="7" s="1"/>
  <c r="AA7" i="8"/>
  <c r="AB7" i="8" s="1"/>
  <c r="L31" i="8"/>
  <c r="AA28" i="8"/>
  <c r="AB28" i="8" s="1"/>
  <c r="L48" i="8"/>
  <c r="AA49" i="8"/>
  <c r="AB49" i="8" s="1"/>
  <c r="AA75" i="8"/>
  <c r="AB75" i="8" s="1"/>
  <c r="AA87" i="8"/>
  <c r="AB87" i="8" s="1"/>
  <c r="AA99" i="8"/>
  <c r="AB99" i="8" s="1"/>
  <c r="AA111" i="8"/>
  <c r="AB111" i="8" s="1"/>
  <c r="AA123" i="8"/>
  <c r="AB123" i="8" s="1"/>
  <c r="L10" i="10"/>
  <c r="L24" i="10"/>
  <c r="AA21" i="10"/>
  <c r="AB21" i="10" s="1"/>
  <c r="AA39" i="10"/>
  <c r="AB39" i="10" s="1"/>
  <c r="AA65" i="10"/>
  <c r="AB65" i="10" s="1"/>
  <c r="AA92" i="10"/>
  <c r="AB92" i="10" s="1"/>
  <c r="AA131" i="10"/>
  <c r="AB131" i="10" s="1"/>
  <c r="L138" i="10"/>
  <c r="AA142" i="10"/>
  <c r="AB142" i="10" s="1"/>
  <c r="AA2" i="11"/>
  <c r="AB2" i="11" s="1"/>
  <c r="L41" i="11"/>
  <c r="AA38" i="11"/>
  <c r="AB38" i="11" s="1"/>
  <c r="AA48" i="11"/>
  <c r="AB48" i="11" s="1"/>
  <c r="AA8" i="12"/>
  <c r="AB8" i="12" s="1"/>
  <c r="R19" i="12" s="1"/>
  <c r="S19" i="12" s="1"/>
  <c r="Q19" i="12" s="1"/>
  <c r="AA70" i="12"/>
  <c r="AB70" i="12" s="1"/>
  <c r="AA107" i="12"/>
  <c r="AB107" i="12" s="1"/>
  <c r="AA147" i="12"/>
  <c r="AB147" i="12" s="1"/>
  <c r="AA61" i="13"/>
  <c r="AB61" i="13" s="1"/>
  <c r="AA21" i="14"/>
  <c r="AB21" i="14" s="1"/>
  <c r="AA64" i="14"/>
  <c r="AB64" i="14" s="1"/>
  <c r="X138" i="5"/>
  <c r="Y138" i="5" s="1"/>
  <c r="Z138" i="5" s="1"/>
  <c r="AA138" i="5" s="1"/>
  <c r="AB138" i="5" s="1"/>
  <c r="U4" i="9"/>
  <c r="V4" i="9" s="1"/>
  <c r="AA4" i="9" s="1"/>
  <c r="AB4" i="9" s="1"/>
  <c r="J6" i="9"/>
  <c r="B7" i="9"/>
  <c r="K11" i="9"/>
  <c r="U13" i="9"/>
  <c r="V13" i="9" s="1"/>
  <c r="AA13" i="9" s="1"/>
  <c r="AB13" i="9" s="1"/>
  <c r="K23" i="9"/>
  <c r="L24" i="9" s="1"/>
  <c r="K33" i="9"/>
  <c r="L37" i="9" s="1"/>
  <c r="X36" i="9"/>
  <c r="Y36" i="9" s="1"/>
  <c r="Z36" i="9" s="1"/>
  <c r="AA36" i="9" s="1"/>
  <c r="AB36" i="9" s="1"/>
  <c r="K43" i="9"/>
  <c r="J44" i="9"/>
  <c r="X46" i="9"/>
  <c r="Y46" i="9" s="1"/>
  <c r="Z46" i="9" s="1"/>
  <c r="L77" i="10"/>
  <c r="L101" i="10"/>
  <c r="L135" i="10"/>
  <c r="L147" i="10"/>
  <c r="L39" i="11"/>
  <c r="AA23" i="12"/>
  <c r="AB23" i="12" s="1"/>
  <c r="L49" i="12"/>
  <c r="AA47" i="12"/>
  <c r="AB47" i="12" s="1"/>
  <c r="L126" i="12"/>
  <c r="AA129" i="12"/>
  <c r="AB129" i="12" s="1"/>
  <c r="L136" i="12"/>
  <c r="L140" i="12"/>
  <c r="AA16" i="13"/>
  <c r="AB16" i="13" s="1"/>
  <c r="L23" i="13"/>
  <c r="L22" i="13"/>
  <c r="L20" i="13"/>
  <c r="AA36" i="13"/>
  <c r="AB36" i="13" s="1"/>
  <c r="AA50" i="13"/>
  <c r="AB50" i="13" s="1"/>
  <c r="AA54" i="13"/>
  <c r="AB54" i="13" s="1"/>
  <c r="AA17" i="14"/>
  <c r="AB17" i="14" s="1"/>
  <c r="L45" i="14"/>
  <c r="AA56" i="14"/>
  <c r="AB56" i="14" s="1"/>
  <c r="L67" i="14"/>
  <c r="L66" i="14"/>
  <c r="L20" i="15"/>
  <c r="L21" i="15"/>
  <c r="L88" i="15"/>
  <c r="L7" i="16"/>
  <c r="R20" i="16"/>
  <c r="S20" i="16" s="1"/>
  <c r="Q20" i="16" s="1"/>
  <c r="L28" i="16"/>
  <c r="L27" i="16"/>
  <c r="L54" i="16"/>
  <c r="L52" i="16"/>
  <c r="L62" i="16"/>
  <c r="L61" i="16"/>
  <c r="L60" i="16"/>
  <c r="U10" i="9"/>
  <c r="V10" i="9" s="1"/>
  <c r="AA10" i="9" s="1"/>
  <c r="AB10" i="9" s="1"/>
  <c r="U19" i="9"/>
  <c r="V19" i="9" s="1"/>
  <c r="AA19" i="9" s="1"/>
  <c r="AB19" i="9" s="1"/>
  <c r="U22" i="9"/>
  <c r="V22" i="9" s="1"/>
  <c r="AA22" i="9" s="1"/>
  <c r="AB22" i="9" s="1"/>
  <c r="U48" i="9"/>
  <c r="V48" i="9" s="1"/>
  <c r="AA48" i="9" s="1"/>
  <c r="AB48" i="9" s="1"/>
  <c r="L16" i="11"/>
  <c r="L13" i="11"/>
  <c r="L20" i="11"/>
  <c r="L23" i="11"/>
  <c r="L36" i="12"/>
  <c r="AA37" i="12"/>
  <c r="AB37" i="12" s="1"/>
  <c r="L60" i="12"/>
  <c r="AA61" i="12"/>
  <c r="AB61" i="12" s="1"/>
  <c r="L74" i="12"/>
  <c r="AA75" i="12"/>
  <c r="AB75" i="12" s="1"/>
  <c r="AA87" i="12"/>
  <c r="AB87" i="12" s="1"/>
  <c r="AA99" i="12"/>
  <c r="AB99" i="12" s="1"/>
  <c r="AA111" i="12"/>
  <c r="AB111" i="12" s="1"/>
  <c r="L130" i="12"/>
  <c r="AA128" i="12"/>
  <c r="AB128" i="12" s="1"/>
  <c r="AA150" i="12"/>
  <c r="AB150" i="12" s="1"/>
  <c r="L10" i="13"/>
  <c r="L35" i="13"/>
  <c r="L49" i="13"/>
  <c r="AA64" i="13"/>
  <c r="AB64" i="13" s="1"/>
  <c r="L74" i="13"/>
  <c r="AA11" i="14"/>
  <c r="AB11" i="14" s="1"/>
  <c r="L18" i="14"/>
  <c r="AA24" i="14"/>
  <c r="AB24" i="14" s="1"/>
  <c r="AA27" i="14"/>
  <c r="AB27" i="14" s="1"/>
  <c r="AA38" i="14"/>
  <c r="AB38" i="14" s="1"/>
  <c r="AA52" i="14"/>
  <c r="AB52" i="14" s="1"/>
  <c r="AA63" i="14"/>
  <c r="AB63" i="14" s="1"/>
  <c r="AA66" i="14"/>
  <c r="AB66" i="14" s="1"/>
  <c r="L76" i="14"/>
  <c r="AA74" i="14"/>
  <c r="AB74" i="14" s="1"/>
  <c r="AA77" i="14"/>
  <c r="AB77" i="14" s="1"/>
  <c r="L14" i="15"/>
  <c r="L19" i="15"/>
  <c r="AA40" i="15"/>
  <c r="AB40" i="15" s="1"/>
  <c r="L100" i="15"/>
  <c r="AA15" i="16"/>
  <c r="AB15" i="16" s="1"/>
  <c r="L14" i="17"/>
  <c r="L13" i="17"/>
  <c r="AA55" i="17"/>
  <c r="AB55" i="17" s="1"/>
  <c r="X27" i="9"/>
  <c r="Y27" i="9" s="1"/>
  <c r="Z27" i="9" s="1"/>
  <c r="AA27" i="9" s="1"/>
  <c r="AB27" i="9" s="1"/>
  <c r="U33" i="9"/>
  <c r="V33" i="9" s="1"/>
  <c r="X37" i="9"/>
  <c r="Y37" i="9" s="1"/>
  <c r="Z37" i="9" s="1"/>
  <c r="AA37" i="9" s="1"/>
  <c r="AB37" i="9" s="1"/>
  <c r="U43" i="9"/>
  <c r="V43" i="9" s="1"/>
  <c r="L21" i="10"/>
  <c r="AA24" i="10"/>
  <c r="AB24" i="10" s="1"/>
  <c r="AA36" i="10"/>
  <c r="AB36" i="10" s="1"/>
  <c r="AA48" i="10"/>
  <c r="AB48" i="10" s="1"/>
  <c r="AA56" i="10"/>
  <c r="AB56" i="10" s="1"/>
  <c r="L75" i="10"/>
  <c r="L72" i="10"/>
  <c r="AA80" i="10"/>
  <c r="AB80" i="10" s="1"/>
  <c r="L99" i="10"/>
  <c r="L96" i="10"/>
  <c r="AA122" i="10"/>
  <c r="AB122" i="10" s="1"/>
  <c r="L137" i="10"/>
  <c r="L149" i="10"/>
  <c r="L19" i="11"/>
  <c r="L29" i="11"/>
  <c r="L30" i="12"/>
  <c r="AA30" i="12"/>
  <c r="AB30" i="12" s="1"/>
  <c r="L54" i="12"/>
  <c r="AA54" i="12"/>
  <c r="AB54" i="12" s="1"/>
  <c r="L119" i="12"/>
  <c r="L135" i="12"/>
  <c r="L143" i="12"/>
  <c r="AA35" i="13"/>
  <c r="AB35" i="13" s="1"/>
  <c r="AA49" i="13"/>
  <c r="AB49" i="13" s="1"/>
  <c r="L60" i="13"/>
  <c r="L59" i="13"/>
  <c r="L23" i="14"/>
  <c r="L30" i="14"/>
  <c r="AA59" i="14"/>
  <c r="AB59" i="14" s="1"/>
  <c r="L80" i="14"/>
  <c r="L66" i="15"/>
  <c r="L95" i="15"/>
  <c r="L104" i="15"/>
  <c r="L103" i="15"/>
  <c r="AA69" i="17"/>
  <c r="AB69" i="17" s="1"/>
  <c r="U6" i="9"/>
  <c r="V6" i="9" s="1"/>
  <c r="AA6" i="9" s="1"/>
  <c r="AB6" i="9" s="1"/>
  <c r="X22" i="9"/>
  <c r="Y22" i="9" s="1"/>
  <c r="Z22" i="9" s="1"/>
  <c r="L71" i="10"/>
  <c r="L95" i="10"/>
  <c r="L115" i="10"/>
  <c r="L118" i="10"/>
  <c r="L136" i="10"/>
  <c r="L133" i="10"/>
  <c r="AA134" i="10"/>
  <c r="AB134" i="10" s="1"/>
  <c r="L148" i="10"/>
  <c r="L145" i="10"/>
  <c r="AA146" i="10"/>
  <c r="AB146" i="10" s="1"/>
  <c r="L59" i="12"/>
  <c r="L73" i="12"/>
  <c r="L139" i="12"/>
  <c r="AA141" i="12"/>
  <c r="AB141" i="12" s="1"/>
  <c r="L148" i="12"/>
  <c r="L9" i="13"/>
  <c r="AA10" i="13"/>
  <c r="AB10" i="13" s="1"/>
  <c r="AA11" i="13"/>
  <c r="AB11" i="13" s="1"/>
  <c r="L19" i="13"/>
  <c r="L15" i="13"/>
  <c r="L18" i="13"/>
  <c r="AA19" i="13"/>
  <c r="AB19" i="13" s="1"/>
  <c r="AA74" i="13"/>
  <c r="AB74" i="13" s="1"/>
  <c r="AA10" i="14"/>
  <c r="AB10" i="14" s="1"/>
  <c r="AA15" i="14"/>
  <c r="AB15" i="14" s="1"/>
  <c r="AA30" i="14"/>
  <c r="AB30" i="14" s="1"/>
  <c r="AA34" i="14"/>
  <c r="AB34" i="14" s="1"/>
  <c r="L41" i="14"/>
  <c r="L40" i="14"/>
  <c r="L44" i="14"/>
  <c r="L43" i="14"/>
  <c r="AA44" i="14"/>
  <c r="AB44" i="14" s="1"/>
  <c r="AA48" i="14"/>
  <c r="AB48" i="14" s="1"/>
  <c r="L55" i="14"/>
  <c r="L54" i="14"/>
  <c r="AA80" i="14"/>
  <c r="AB80" i="14" s="1"/>
  <c r="AA84" i="14"/>
  <c r="AB84" i="14" s="1"/>
  <c r="L8" i="15"/>
  <c r="L7" i="15"/>
  <c r="L15" i="15"/>
  <c r="L17" i="15"/>
  <c r="L25" i="15"/>
  <c r="L24" i="15"/>
  <c r="L23" i="15"/>
  <c r="L112" i="15"/>
  <c r="AA8" i="16"/>
  <c r="AB8" i="16" s="1"/>
  <c r="L30" i="16"/>
  <c r="L57" i="17"/>
  <c r="L56" i="17"/>
  <c r="L11" i="18"/>
  <c r="L10" i="18"/>
  <c r="L137" i="21"/>
  <c r="L136" i="21"/>
  <c r="L135" i="21"/>
  <c r="J123" i="5"/>
  <c r="J156" i="5"/>
  <c r="X33" i="9"/>
  <c r="Y33" i="9" s="1"/>
  <c r="Z33" i="9" s="1"/>
  <c r="I36" i="9"/>
  <c r="X43" i="9"/>
  <c r="Y43" i="9" s="1"/>
  <c r="Z43" i="9" s="1"/>
  <c r="I46" i="9"/>
  <c r="L67" i="10"/>
  <c r="L70" i="10"/>
  <c r="AA72" i="10"/>
  <c r="AB72" i="10" s="1"/>
  <c r="L91" i="10"/>
  <c r="L94" i="10"/>
  <c r="AA96" i="10"/>
  <c r="AB96" i="10" s="1"/>
  <c r="L111" i="10"/>
  <c r="AA14" i="11"/>
  <c r="AB14" i="11" s="1"/>
  <c r="L36" i="11"/>
  <c r="AA34" i="11"/>
  <c r="AB34" i="11" s="1"/>
  <c r="L48" i="11"/>
  <c r="AA46" i="11"/>
  <c r="AB46" i="11" s="1"/>
  <c r="L20" i="12"/>
  <c r="L38" i="12"/>
  <c r="L62" i="12"/>
  <c r="L76" i="12"/>
  <c r="L124" i="12"/>
  <c r="AA121" i="12"/>
  <c r="AB121" i="12" s="1"/>
  <c r="AA126" i="12"/>
  <c r="AB126" i="12" s="1"/>
  <c r="L138" i="12"/>
  <c r="AA6" i="13"/>
  <c r="AB6" i="13" s="1"/>
  <c r="AA31" i="13"/>
  <c r="AB31" i="13" s="1"/>
  <c r="AA45" i="13"/>
  <c r="AB45" i="13" s="1"/>
  <c r="AA56" i="13"/>
  <c r="AB56" i="13" s="1"/>
  <c r="AA59" i="13"/>
  <c r="AB59" i="13" s="1"/>
  <c r="L69" i="13"/>
  <c r="AA67" i="13"/>
  <c r="AB67" i="13" s="1"/>
  <c r="AA70" i="13"/>
  <c r="AB70" i="13" s="1"/>
  <c r="AA81" i="13"/>
  <c r="AB81" i="13" s="1"/>
  <c r="AA23" i="14"/>
  <c r="AB23" i="14" s="1"/>
  <c r="AA69" i="14"/>
  <c r="AB69" i="14" s="1"/>
  <c r="AA73" i="14"/>
  <c r="AB73" i="14" s="1"/>
  <c r="AA6" i="15"/>
  <c r="AB6" i="15" s="1"/>
  <c r="R19" i="15" s="1"/>
  <c r="S19" i="15" s="1"/>
  <c r="Q19" i="15" s="1"/>
  <c r="AA10" i="15"/>
  <c r="AB10" i="15" s="1"/>
  <c r="L78" i="15"/>
  <c r="L107" i="15"/>
  <c r="L27" i="17"/>
  <c r="L25" i="17"/>
  <c r="L26" i="17"/>
  <c r="L50" i="19"/>
  <c r="L47" i="19"/>
  <c r="L64" i="10"/>
  <c r="L68" i="10"/>
  <c r="L88" i="10"/>
  <c r="L92" i="10"/>
  <c r="AA27" i="11"/>
  <c r="AB27" i="11" s="1"/>
  <c r="R21" i="12"/>
  <c r="S21" i="12" s="1"/>
  <c r="Q21" i="12" s="1"/>
  <c r="L37" i="12"/>
  <c r="L61" i="12"/>
  <c r="L75" i="12"/>
  <c r="L82" i="12"/>
  <c r="L79" i="12"/>
  <c r="L94" i="12"/>
  <c r="L91" i="12"/>
  <c r="L106" i="12"/>
  <c r="L103" i="12"/>
  <c r="L118" i="12"/>
  <c r="L115" i="12"/>
  <c r="AA18" i="13"/>
  <c r="AB18" i="13" s="1"/>
  <c r="L73" i="13"/>
  <c r="AA5" i="14"/>
  <c r="AB5" i="14" s="1"/>
  <c r="L22" i="14"/>
  <c r="L26" i="14"/>
  <c r="AA62" i="14"/>
  <c r="AB62" i="14" s="1"/>
  <c r="AA65" i="14"/>
  <c r="AB65" i="14" s="1"/>
  <c r="AA16" i="15"/>
  <c r="AB16" i="15" s="1"/>
  <c r="L20" i="16"/>
  <c r="K46" i="9"/>
  <c r="L113" i="10"/>
  <c r="AA18" i="11"/>
  <c r="AB18" i="11" s="1"/>
  <c r="L28" i="12"/>
  <c r="L44" i="12"/>
  <c r="L52" i="12"/>
  <c r="L68" i="12"/>
  <c r="L87" i="12"/>
  <c r="L99" i="12"/>
  <c r="L111" i="12"/>
  <c r="L123" i="12"/>
  <c r="L128" i="12"/>
  <c r="L142" i="12"/>
  <c r="L147" i="12"/>
  <c r="AA144" i="12"/>
  <c r="AB144" i="12" s="1"/>
  <c r="AA148" i="12"/>
  <c r="AB148" i="12" s="1"/>
  <c r="AA9" i="13"/>
  <c r="AB9" i="13" s="1"/>
  <c r="L26" i="13"/>
  <c r="L25" i="13"/>
  <c r="AA27" i="13"/>
  <c r="AB27" i="13" s="1"/>
  <c r="L34" i="13"/>
  <c r="L33" i="13"/>
  <c r="AA41" i="13"/>
  <c r="AB41" i="13" s="1"/>
  <c r="L48" i="13"/>
  <c r="L47" i="13"/>
  <c r="AA73" i="13"/>
  <c r="AB73" i="13" s="1"/>
  <c r="AA9" i="14"/>
  <c r="AB9" i="14" s="1"/>
  <c r="L16" i="14"/>
  <c r="AA33" i="14"/>
  <c r="AB33" i="14" s="1"/>
  <c r="L42" i="14"/>
  <c r="AA47" i="14"/>
  <c r="AB47" i="14" s="1"/>
  <c r="AA83" i="14"/>
  <c r="AB83" i="14" s="1"/>
  <c r="AA14" i="15"/>
  <c r="AB14" i="15" s="1"/>
  <c r="AA21" i="15"/>
  <c r="AB21" i="15" s="1"/>
  <c r="AA45" i="15"/>
  <c r="AB45" i="15" s="1"/>
  <c r="L52" i="15"/>
  <c r="L56" i="15"/>
  <c r="L55" i="15"/>
  <c r="L90" i="15"/>
  <c r="AA2" i="16"/>
  <c r="AB2" i="16" s="1"/>
  <c r="R19" i="16" s="1"/>
  <c r="S19" i="16" s="1"/>
  <c r="Q19" i="16" s="1"/>
  <c r="L74" i="8"/>
  <c r="L86" i="8"/>
  <c r="L98" i="8"/>
  <c r="L110" i="8"/>
  <c r="L122" i="8"/>
  <c r="I22" i="9"/>
  <c r="I27" i="9"/>
  <c r="I37" i="9"/>
  <c r="G48" i="9"/>
  <c r="AA70" i="10"/>
  <c r="AB70" i="10" s="1"/>
  <c r="AA94" i="10"/>
  <c r="AB94" i="10" s="1"/>
  <c r="AA132" i="10"/>
  <c r="AB132" i="10" s="1"/>
  <c r="AA144" i="10"/>
  <c r="AB144" i="10" s="1"/>
  <c r="L8" i="11"/>
  <c r="L9" i="11"/>
  <c r="AA16" i="11"/>
  <c r="AB16" i="11" s="1"/>
  <c r="AA17" i="11"/>
  <c r="AB17" i="11" s="1"/>
  <c r="AA20" i="11"/>
  <c r="AB20" i="11" s="1"/>
  <c r="AA25" i="12"/>
  <c r="AB25" i="12" s="1"/>
  <c r="AA43" i="12"/>
  <c r="AB43" i="12" s="1"/>
  <c r="AA49" i="12"/>
  <c r="AB49" i="12" s="1"/>
  <c r="AA67" i="12"/>
  <c r="AB67" i="12" s="1"/>
  <c r="AA5" i="13"/>
  <c r="AB5" i="13" s="1"/>
  <c r="R19" i="13" s="1"/>
  <c r="S19" i="13" s="1"/>
  <c r="Q19" i="13" s="1"/>
  <c r="R20" i="13"/>
  <c r="S20" i="13" s="1"/>
  <c r="Q20" i="13" s="1"/>
  <c r="AA62" i="13"/>
  <c r="AB62" i="13" s="1"/>
  <c r="AA4" i="14"/>
  <c r="AB4" i="14" s="1"/>
  <c r="R19" i="14" s="1"/>
  <c r="S19" i="14" s="1"/>
  <c r="Q19" i="14" s="1"/>
  <c r="AA13" i="14"/>
  <c r="AB13" i="14" s="1"/>
  <c r="AA22" i="14"/>
  <c r="AB22" i="14" s="1"/>
  <c r="L29" i="14"/>
  <c r="L28" i="14"/>
  <c r="AA68" i="14"/>
  <c r="AB68" i="14" s="1"/>
  <c r="AA72" i="14"/>
  <c r="AB72" i="14" s="1"/>
  <c r="L79" i="14"/>
  <c r="L78" i="14"/>
  <c r="AA9" i="15"/>
  <c r="AB9" i="15" s="1"/>
  <c r="J27" i="9"/>
  <c r="L14" i="10"/>
  <c r="L17" i="10"/>
  <c r="L31" i="10"/>
  <c r="L43" i="10"/>
  <c r="L55" i="10"/>
  <c r="L63" i="10"/>
  <c r="L87" i="10"/>
  <c r="L105" i="10"/>
  <c r="AA110" i="10"/>
  <c r="AB110" i="10" s="1"/>
  <c r="AA6" i="11"/>
  <c r="AB6" i="11" s="1"/>
  <c r="AA21" i="11"/>
  <c r="AB21" i="11" s="1"/>
  <c r="L11" i="12"/>
  <c r="AA9" i="12"/>
  <c r="AB9" i="12" s="1"/>
  <c r="L42" i="12"/>
  <c r="AA42" i="12"/>
  <c r="AB42" i="12" s="1"/>
  <c r="L66" i="12"/>
  <c r="AA66" i="12"/>
  <c r="AB66" i="12" s="1"/>
  <c r="L80" i="12"/>
  <c r="AA78" i="12"/>
  <c r="AB78" i="12" s="1"/>
  <c r="L92" i="12"/>
  <c r="AA90" i="12"/>
  <c r="AB90" i="12" s="1"/>
  <c r="L104" i="12"/>
  <c r="AA102" i="12"/>
  <c r="AB102" i="12" s="1"/>
  <c r="L116" i="12"/>
  <c r="AA114" i="12"/>
  <c r="AB114" i="12" s="1"/>
  <c r="L150" i="12"/>
  <c r="AA30" i="13"/>
  <c r="AB30" i="13" s="1"/>
  <c r="AA33" i="13"/>
  <c r="AB33" i="13" s="1"/>
  <c r="AA44" i="13"/>
  <c r="AB44" i="13" s="1"/>
  <c r="AA47" i="13"/>
  <c r="AB47" i="13" s="1"/>
  <c r="AA55" i="13"/>
  <c r="AB55" i="13" s="1"/>
  <c r="AA58" i="13"/>
  <c r="AB58" i="13" s="1"/>
  <c r="AA69" i="13"/>
  <c r="AB69" i="13" s="1"/>
  <c r="AA80" i="13"/>
  <c r="AB80" i="13" s="1"/>
  <c r="AA57" i="14"/>
  <c r="AB57" i="14" s="1"/>
  <c r="AA61" i="14"/>
  <c r="AB61" i="14" s="1"/>
  <c r="L68" i="15"/>
  <c r="L67" i="15"/>
  <c r="L98" i="15"/>
  <c r="L11" i="14"/>
  <c r="L43" i="15"/>
  <c r="L22" i="16"/>
  <c r="L25" i="16"/>
  <c r="AA24" i="17"/>
  <c r="AB24" i="17" s="1"/>
  <c r="AA37" i="17"/>
  <c r="AB37" i="17" s="1"/>
  <c r="L45" i="17"/>
  <c r="L44" i="17"/>
  <c r="L42" i="17"/>
  <c r="AA70" i="17"/>
  <c r="AB70" i="17" s="1"/>
  <c r="L21" i="18"/>
  <c r="L31" i="18"/>
  <c r="L35" i="18"/>
  <c r="AA8" i="19"/>
  <c r="AB8" i="19" s="1"/>
  <c r="L32" i="19"/>
  <c r="L49" i="19"/>
  <c r="AA53" i="19"/>
  <c r="AB53" i="19" s="1"/>
  <c r="L64" i="20"/>
  <c r="L39" i="22"/>
  <c r="L42" i="22"/>
  <c r="L50" i="15"/>
  <c r="L53" i="15"/>
  <c r="L65" i="15"/>
  <c r="L77" i="15"/>
  <c r="L89" i="15"/>
  <c r="L101" i="15"/>
  <c r="L113" i="15"/>
  <c r="L17" i="16"/>
  <c r="L28" i="17"/>
  <c r="AA56" i="17"/>
  <c r="AB56" i="17" s="1"/>
  <c r="L9" i="18"/>
  <c r="L8" i="18"/>
  <c r="L46" i="18"/>
  <c r="L45" i="18"/>
  <c r="L57" i="18"/>
  <c r="AA54" i="18"/>
  <c r="AB54" i="18" s="1"/>
  <c r="L11" i="19"/>
  <c r="L10" i="19"/>
  <c r="L9" i="19"/>
  <c r="AA18" i="19"/>
  <c r="AB18" i="19" s="1"/>
  <c r="AA31" i="19"/>
  <c r="AB31" i="19" s="1"/>
  <c r="L48" i="19"/>
  <c r="AA46" i="19"/>
  <c r="AB46" i="19" s="1"/>
  <c r="L54" i="19"/>
  <c r="AA59" i="19"/>
  <c r="AB59" i="19" s="1"/>
  <c r="AA79" i="19"/>
  <c r="AB79" i="19" s="1"/>
  <c r="L107" i="19"/>
  <c r="L106" i="19"/>
  <c r="AA108" i="19"/>
  <c r="AB108" i="19" s="1"/>
  <c r="AA34" i="20"/>
  <c r="AB34" i="20" s="1"/>
  <c r="L39" i="20"/>
  <c r="L46" i="20"/>
  <c r="L27" i="21"/>
  <c r="AA46" i="21"/>
  <c r="AB46" i="21" s="1"/>
  <c r="L71" i="21"/>
  <c r="AA68" i="21"/>
  <c r="AB68" i="21" s="1"/>
  <c r="AA123" i="21"/>
  <c r="AB123" i="21" s="1"/>
  <c r="AA144" i="21"/>
  <c r="AB144" i="21" s="1"/>
  <c r="L161" i="21"/>
  <c r="L160" i="21"/>
  <c r="AA161" i="21"/>
  <c r="AB161" i="21" s="1"/>
  <c r="AA42" i="22"/>
  <c r="AB42" i="22" s="1"/>
  <c r="L93" i="23"/>
  <c r="O16" i="19"/>
  <c r="O15" i="19"/>
  <c r="AA30" i="19"/>
  <c r="AB30" i="19" s="1"/>
  <c r="AA71" i="19"/>
  <c r="AB71" i="19" s="1"/>
  <c r="AA18" i="20"/>
  <c r="AB18" i="20" s="1"/>
  <c r="L101" i="21"/>
  <c r="L100" i="21"/>
  <c r="L76" i="22"/>
  <c r="L92" i="22"/>
  <c r="L91" i="22"/>
  <c r="L7" i="13"/>
  <c r="L13" i="15"/>
  <c r="L27" i="15"/>
  <c r="L58" i="15"/>
  <c r="L70" i="15"/>
  <c r="L82" i="15"/>
  <c r="L94" i="15"/>
  <c r="L106" i="15"/>
  <c r="L10" i="17"/>
  <c r="L20" i="17"/>
  <c r="L40" i="17"/>
  <c r="AA41" i="17"/>
  <c r="AB41" i="17" s="1"/>
  <c r="L51" i="17"/>
  <c r="L16" i="18"/>
  <c r="L15" i="18"/>
  <c r="L34" i="18"/>
  <c r="L33" i="18"/>
  <c r="AA48" i="18"/>
  <c r="AB48" i="18" s="1"/>
  <c r="L50" i="20"/>
  <c r="L49" i="20"/>
  <c r="L17" i="14"/>
  <c r="L21" i="14"/>
  <c r="L24" i="16"/>
  <c r="L68" i="16"/>
  <c r="L67" i="16"/>
  <c r="L65" i="16"/>
  <c r="AA21" i="17"/>
  <c r="AB21" i="17" s="1"/>
  <c r="L69" i="17"/>
  <c r="L68" i="17"/>
  <c r="L60" i="18"/>
  <c r="L59" i="18"/>
  <c r="L42" i="19"/>
  <c r="L41" i="19"/>
  <c r="L40" i="19"/>
  <c r="AA50" i="19"/>
  <c r="AB50" i="19" s="1"/>
  <c r="L7" i="20"/>
  <c r="L40" i="20"/>
  <c r="L38" i="20"/>
  <c r="L29" i="21"/>
  <c r="L30" i="21"/>
  <c r="L125" i="21"/>
  <c r="L124" i="21"/>
  <c r="R20" i="22"/>
  <c r="S20" i="22" s="1"/>
  <c r="Q20" i="22" s="1"/>
  <c r="L25" i="12"/>
  <c r="L15" i="16"/>
  <c r="L50" i="16"/>
  <c r="L59" i="16"/>
  <c r="L55" i="17"/>
  <c r="AA53" i="17"/>
  <c r="AB53" i="17" s="1"/>
  <c r="L63" i="17"/>
  <c r="L7" i="18"/>
  <c r="L22" i="18"/>
  <c r="L48" i="18"/>
  <c r="L49" i="18"/>
  <c r="AA11" i="19"/>
  <c r="AB11" i="19" s="1"/>
  <c r="R19" i="19" s="1"/>
  <c r="S19" i="19" s="1"/>
  <c r="Q19" i="19" s="1"/>
  <c r="AA24" i="19"/>
  <c r="AB24" i="19" s="1"/>
  <c r="L85" i="19"/>
  <c r="AA82" i="19"/>
  <c r="AB82" i="19" s="1"/>
  <c r="AA95" i="19"/>
  <c r="AB95" i="19" s="1"/>
  <c r="AA96" i="19"/>
  <c r="AB96" i="19" s="1"/>
  <c r="AA107" i="19"/>
  <c r="AB107" i="19" s="1"/>
  <c r="O15" i="20"/>
  <c r="AA54" i="20"/>
  <c r="AB54" i="20" s="1"/>
  <c r="AA55" i="20"/>
  <c r="AB55" i="20" s="1"/>
  <c r="AA19" i="21"/>
  <c r="AB19" i="21" s="1"/>
  <c r="AA23" i="21"/>
  <c r="AB23" i="21" s="1"/>
  <c r="L48" i="21"/>
  <c r="AA67" i="21"/>
  <c r="AB67" i="21" s="1"/>
  <c r="AA76" i="21"/>
  <c r="AB76" i="21" s="1"/>
  <c r="AA114" i="21"/>
  <c r="AB114" i="21" s="1"/>
  <c r="AA171" i="21"/>
  <c r="AB171" i="21" s="1"/>
  <c r="AA20" i="22"/>
  <c r="AB20" i="22" s="1"/>
  <c r="L88" i="22"/>
  <c r="L104" i="22"/>
  <c r="L103" i="22"/>
  <c r="AA104" i="22"/>
  <c r="AB104" i="22" s="1"/>
  <c r="L77" i="23"/>
  <c r="L12" i="16"/>
  <c r="L38" i="16"/>
  <c r="L45" i="16"/>
  <c r="L46" i="16"/>
  <c r="L21" i="17"/>
  <c r="L36" i="17"/>
  <c r="AA34" i="17"/>
  <c r="AB34" i="17" s="1"/>
  <c r="L41" i="17"/>
  <c r="AA60" i="17"/>
  <c r="AB60" i="17" s="1"/>
  <c r="L14" i="18"/>
  <c r="AA19" i="18"/>
  <c r="AB19" i="18" s="1"/>
  <c r="L28" i="18"/>
  <c r="L29" i="18"/>
  <c r="L26" i="19"/>
  <c r="L25" i="19"/>
  <c r="AA33" i="19"/>
  <c r="AB33" i="19" s="1"/>
  <c r="AA38" i="19"/>
  <c r="AB38" i="19" s="1"/>
  <c r="L81" i="19"/>
  <c r="L110" i="19"/>
  <c r="AA38" i="20"/>
  <c r="AB38" i="20" s="1"/>
  <c r="L51" i="21"/>
  <c r="AA111" i="21"/>
  <c r="AB111" i="21" s="1"/>
  <c r="AA132" i="21"/>
  <c r="AB132" i="21" s="1"/>
  <c r="L149" i="21"/>
  <c r="L148" i="21"/>
  <c r="AA149" i="21"/>
  <c r="AB149" i="21" s="1"/>
  <c r="AA2" i="22"/>
  <c r="AB2" i="22" s="1"/>
  <c r="L47" i="22"/>
  <c r="L46" i="22"/>
  <c r="L45" i="22"/>
  <c r="L19" i="16"/>
  <c r="L33" i="16"/>
  <c r="L34" i="16"/>
  <c r="L44" i="16"/>
  <c r="L67" i="17"/>
  <c r="L64" i="17"/>
  <c r="AA65" i="17"/>
  <c r="AB65" i="17" s="1"/>
  <c r="L54" i="18"/>
  <c r="AA5" i="19"/>
  <c r="AB5" i="19" s="1"/>
  <c r="L21" i="19"/>
  <c r="L23" i="19"/>
  <c r="L36" i="19"/>
  <c r="L35" i="19"/>
  <c r="L34" i="19"/>
  <c r="L58" i="19"/>
  <c r="L57" i="19"/>
  <c r="L41" i="20"/>
  <c r="L89" i="21"/>
  <c r="L88" i="21"/>
  <c r="L33" i="15"/>
  <c r="L43" i="16"/>
  <c r="L56" i="16"/>
  <c r="L55" i="16"/>
  <c r="L12" i="17"/>
  <c r="L17" i="17"/>
  <c r="L18" i="17"/>
  <c r="AA19" i="17"/>
  <c r="AB19" i="17" s="1"/>
  <c r="R19" i="17" s="1"/>
  <c r="S19" i="17" s="1"/>
  <c r="Q19" i="17" s="1"/>
  <c r="L48" i="17"/>
  <c r="L53" i="17"/>
  <c r="L19" i="18"/>
  <c r="L17" i="18"/>
  <c r="L63" i="18"/>
  <c r="L62" i="18"/>
  <c r="AA42" i="19"/>
  <c r="AB42" i="19" s="1"/>
  <c r="AA60" i="19"/>
  <c r="AB60" i="19" s="1"/>
  <c r="AA66" i="19"/>
  <c r="AB66" i="19" s="1"/>
  <c r="L80" i="19"/>
  <c r="L109" i="19"/>
  <c r="AA119" i="19"/>
  <c r="AB119" i="19" s="1"/>
  <c r="AA11" i="20"/>
  <c r="AB11" i="20" s="1"/>
  <c r="L21" i="20"/>
  <c r="AA59" i="20"/>
  <c r="AB59" i="20" s="1"/>
  <c r="L47" i="21"/>
  <c r="AA51" i="21"/>
  <c r="AB51" i="21" s="1"/>
  <c r="AA61" i="21"/>
  <c r="AB61" i="21" s="1"/>
  <c r="AA78" i="21"/>
  <c r="AB78" i="21" s="1"/>
  <c r="AA135" i="21"/>
  <c r="AB135" i="21" s="1"/>
  <c r="AA156" i="21"/>
  <c r="AB156" i="21" s="1"/>
  <c r="L159" i="21"/>
  <c r="L173" i="21"/>
  <c r="L172" i="21"/>
  <c r="AA173" i="21"/>
  <c r="AB173" i="21" s="1"/>
  <c r="L71" i="22"/>
  <c r="L70" i="22"/>
  <c r="L69" i="22"/>
  <c r="L100" i="22"/>
  <c r="AA30" i="23"/>
  <c r="AB30" i="23" s="1"/>
  <c r="L41" i="13"/>
  <c r="L30" i="15"/>
  <c r="AA11" i="16"/>
  <c r="AB11" i="16" s="1"/>
  <c r="L40" i="16"/>
  <c r="L11" i="17"/>
  <c r="L16" i="17"/>
  <c r="AA32" i="17"/>
  <c r="AB32" i="17" s="1"/>
  <c r="L37" i="17"/>
  <c r="L50" i="17"/>
  <c r="AA3" i="18"/>
  <c r="AB3" i="18" s="1"/>
  <c r="AA10" i="18"/>
  <c r="AB10" i="18" s="1"/>
  <c r="AA11" i="18"/>
  <c r="AB11" i="18" s="1"/>
  <c r="L37" i="18"/>
  <c r="L36" i="18"/>
  <c r="L44" i="18"/>
  <c r="L20" i="19"/>
  <c r="L22" i="19"/>
  <c r="L38" i="19"/>
  <c r="L64" i="19"/>
  <c r="AA30" i="20"/>
  <c r="AB30" i="20" s="1"/>
  <c r="AA36" i="20"/>
  <c r="AB36" i="20" s="1"/>
  <c r="AA58" i="20"/>
  <c r="AB58" i="20" s="1"/>
  <c r="L70" i="20"/>
  <c r="L28" i="21"/>
  <c r="L53" i="21"/>
  <c r="L54" i="21"/>
  <c r="L99" i="21"/>
  <c r="L113" i="21"/>
  <c r="L112" i="21"/>
  <c r="AA9" i="22"/>
  <c r="AB9" i="22" s="1"/>
  <c r="L74" i="16"/>
  <c r="AA25" i="17"/>
  <c r="AB25" i="17" s="1"/>
  <c r="L33" i="17"/>
  <c r="L32" i="17"/>
  <c r="L30" i="17"/>
  <c r="L60" i="17"/>
  <c r="AA58" i="17"/>
  <c r="AB58" i="17" s="1"/>
  <c r="L65" i="17"/>
  <c r="AA2" i="18"/>
  <c r="AB2" i="18" s="1"/>
  <c r="L18" i="18"/>
  <c r="L43" i="18"/>
  <c r="AA50" i="18"/>
  <c r="AB50" i="18" s="1"/>
  <c r="AA55" i="18"/>
  <c r="AB55" i="18" s="1"/>
  <c r="L8" i="19"/>
  <c r="AA20" i="19"/>
  <c r="AB20" i="19" s="1"/>
  <c r="L30" i="19"/>
  <c r="L29" i="19"/>
  <c r="L28" i="19"/>
  <c r="AA37" i="19"/>
  <c r="AB37" i="19" s="1"/>
  <c r="L56" i="19"/>
  <c r="L55" i="19"/>
  <c r="L67" i="19"/>
  <c r="L83" i="19"/>
  <c r="L82" i="19"/>
  <c r="AA84" i="19"/>
  <c r="AB84" i="19" s="1"/>
  <c r="AA100" i="19"/>
  <c r="AB100" i="19" s="1"/>
  <c r="L108" i="19"/>
  <c r="AA41" i="20"/>
  <c r="AB41" i="20" s="1"/>
  <c r="L46" i="21"/>
  <c r="AA47" i="21"/>
  <c r="AB47" i="21" s="1"/>
  <c r="L72" i="21"/>
  <c r="AA75" i="21"/>
  <c r="AB75" i="21" s="1"/>
  <c r="AA102" i="21"/>
  <c r="AB102" i="21" s="1"/>
  <c r="AA159" i="21"/>
  <c r="AB159" i="21" s="1"/>
  <c r="L20" i="20"/>
  <c r="L9" i="21"/>
  <c r="AA88" i="21"/>
  <c r="AB88" i="21" s="1"/>
  <c r="AA100" i="21"/>
  <c r="AB100" i="21" s="1"/>
  <c r="AA112" i="21"/>
  <c r="AB112" i="21" s="1"/>
  <c r="AA124" i="21"/>
  <c r="AB124" i="21" s="1"/>
  <c r="AA136" i="21"/>
  <c r="AB136" i="21" s="1"/>
  <c r="AA148" i="21"/>
  <c r="AB148" i="21" s="1"/>
  <c r="AA160" i="21"/>
  <c r="AB160" i="21" s="1"/>
  <c r="AA172" i="21"/>
  <c r="AB172" i="21" s="1"/>
  <c r="L181" i="21"/>
  <c r="L10" i="22"/>
  <c r="L18" i="22"/>
  <c r="L16" i="22"/>
  <c r="AA29" i="22"/>
  <c r="AB29" i="22" s="1"/>
  <c r="L62" i="22"/>
  <c r="AA63" i="22"/>
  <c r="AB63" i="22" s="1"/>
  <c r="AA76" i="22"/>
  <c r="AB76" i="22" s="1"/>
  <c r="AA88" i="22"/>
  <c r="AB88" i="22" s="1"/>
  <c r="AA100" i="22"/>
  <c r="AB100" i="22" s="1"/>
  <c r="L15" i="23"/>
  <c r="L14" i="23"/>
  <c r="AA27" i="23"/>
  <c r="AB27" i="23" s="1"/>
  <c r="AA39" i="23"/>
  <c r="AB39" i="23" s="1"/>
  <c r="AA51" i="23"/>
  <c r="AB51" i="23" s="1"/>
  <c r="AA63" i="23"/>
  <c r="AB63" i="23" s="1"/>
  <c r="AA87" i="23"/>
  <c r="AB87" i="23" s="1"/>
  <c r="AA118" i="23"/>
  <c r="AB118" i="23" s="1"/>
  <c r="L138" i="23"/>
  <c r="L137" i="23"/>
  <c r="AA149" i="23"/>
  <c r="AB149" i="23" s="1"/>
  <c r="AA8" i="24"/>
  <c r="AB8" i="24" s="1"/>
  <c r="AA16" i="24"/>
  <c r="AB16" i="24" s="1"/>
  <c r="AA22" i="25"/>
  <c r="AB22" i="25" s="1"/>
  <c r="AA68" i="25"/>
  <c r="AB68" i="25" s="1"/>
  <c r="L11" i="27"/>
  <c r="L9" i="27"/>
  <c r="L89" i="19"/>
  <c r="L88" i="19"/>
  <c r="L113" i="19"/>
  <c r="L112" i="19"/>
  <c r="AA20" i="20"/>
  <c r="AB20" i="20" s="1"/>
  <c r="AA37" i="20"/>
  <c r="AB37" i="20" s="1"/>
  <c r="L43" i="20"/>
  <c r="L48" i="20"/>
  <c r="L45" i="20"/>
  <c r="L47" i="20"/>
  <c r="AA61" i="20"/>
  <c r="AB61" i="20" s="1"/>
  <c r="L67" i="20"/>
  <c r="L72" i="20"/>
  <c r="L69" i="20"/>
  <c r="L71" i="20"/>
  <c r="L45" i="21"/>
  <c r="L42" i="21"/>
  <c r="L69" i="21"/>
  <c r="L66" i="21"/>
  <c r="L85" i="21"/>
  <c r="L86" i="21"/>
  <c r="L97" i="21"/>
  <c r="L98" i="21"/>
  <c r="L109" i="21"/>
  <c r="L110" i="21"/>
  <c r="L121" i="21"/>
  <c r="L122" i="21"/>
  <c r="L133" i="21"/>
  <c r="L134" i="21"/>
  <c r="L145" i="21"/>
  <c r="L146" i="21"/>
  <c r="L157" i="21"/>
  <c r="L158" i="21"/>
  <c r="L169" i="21"/>
  <c r="L170" i="21"/>
  <c r="AA179" i="21"/>
  <c r="AB179" i="21" s="1"/>
  <c r="L17" i="22"/>
  <c r="L41" i="22"/>
  <c r="AA43" i="22"/>
  <c r="AB43" i="22" s="1"/>
  <c r="AA105" i="22"/>
  <c r="AB105" i="22" s="1"/>
  <c r="AA12" i="23"/>
  <c r="AB12" i="23" s="1"/>
  <c r="AA31" i="23"/>
  <c r="AB31" i="23" s="1"/>
  <c r="AA43" i="23"/>
  <c r="AB43" i="23" s="1"/>
  <c r="AA55" i="23"/>
  <c r="AB55" i="23" s="1"/>
  <c r="L90" i="23"/>
  <c r="L89" i="23"/>
  <c r="L96" i="23"/>
  <c r="L127" i="23"/>
  <c r="L128" i="23"/>
  <c r="AA36" i="24"/>
  <c r="AB36" i="24" s="1"/>
  <c r="L52" i="19"/>
  <c r="L71" i="19"/>
  <c r="L70" i="19"/>
  <c r="L10" i="20"/>
  <c r="L7" i="21"/>
  <c r="AA83" i="21"/>
  <c r="AB83" i="21" s="1"/>
  <c r="AA95" i="21"/>
  <c r="AB95" i="21" s="1"/>
  <c r="AA107" i="21"/>
  <c r="AB107" i="21" s="1"/>
  <c r="AA119" i="21"/>
  <c r="AB119" i="21" s="1"/>
  <c r="AA131" i="21"/>
  <c r="AB131" i="21" s="1"/>
  <c r="AA143" i="21"/>
  <c r="AB143" i="21" s="1"/>
  <c r="AA155" i="21"/>
  <c r="AB155" i="21" s="1"/>
  <c r="AA167" i="21"/>
  <c r="AB167" i="21" s="1"/>
  <c r="L13" i="22"/>
  <c r="AA19" i="22"/>
  <c r="AB19" i="22" s="1"/>
  <c r="L40" i="22"/>
  <c r="L37" i="22"/>
  <c r="AA48" i="22"/>
  <c r="AB48" i="22" s="1"/>
  <c r="AA67" i="22"/>
  <c r="AB67" i="22" s="1"/>
  <c r="AA72" i="22"/>
  <c r="AB72" i="22" s="1"/>
  <c r="L156" i="23"/>
  <c r="L155" i="23"/>
  <c r="L17" i="25"/>
  <c r="L16" i="25"/>
  <c r="L38" i="25"/>
  <c r="L21" i="26"/>
  <c r="L23" i="26"/>
  <c r="L14" i="20"/>
  <c r="L52" i="20"/>
  <c r="L15" i="21"/>
  <c r="L13" i="21"/>
  <c r="L19" i="23"/>
  <c r="L26" i="23"/>
  <c r="L38" i="23"/>
  <c r="L50" i="23"/>
  <c r="L62" i="23"/>
  <c r="L71" i="23"/>
  <c r="L7" i="26"/>
  <c r="L18" i="26"/>
  <c r="L46" i="19"/>
  <c r="L95" i="19"/>
  <c r="L94" i="19"/>
  <c r="L119" i="19"/>
  <c r="L118" i="19"/>
  <c r="L22" i="20"/>
  <c r="L23" i="20"/>
  <c r="L30" i="20"/>
  <c r="L54" i="20"/>
  <c r="L51" i="20"/>
  <c r="L83" i="21"/>
  <c r="L80" i="21"/>
  <c r="L95" i="21"/>
  <c r="L92" i="21"/>
  <c r="L107" i="21"/>
  <c r="L104" i="21"/>
  <c r="L119" i="21"/>
  <c r="L116" i="21"/>
  <c r="L131" i="21"/>
  <c r="L128" i="21"/>
  <c r="L143" i="21"/>
  <c r="L140" i="21"/>
  <c r="L155" i="21"/>
  <c r="L152" i="21"/>
  <c r="L167" i="21"/>
  <c r="L164" i="21"/>
  <c r="L179" i="21"/>
  <c r="AA15" i="22"/>
  <c r="AB15" i="22" s="1"/>
  <c r="L50" i="22"/>
  <c r="L51" i="22"/>
  <c r="L65" i="22"/>
  <c r="L74" i="22"/>
  <c r="AA75" i="22"/>
  <c r="AB75" i="22" s="1"/>
  <c r="AA87" i="22"/>
  <c r="AB87" i="22" s="1"/>
  <c r="AA99" i="22"/>
  <c r="AB99" i="22" s="1"/>
  <c r="L29" i="23"/>
  <c r="L41" i="23"/>
  <c r="L53" i="23"/>
  <c r="L65" i="23"/>
  <c r="L74" i="23"/>
  <c r="AA86" i="23"/>
  <c r="AB86" i="23" s="1"/>
  <c r="AA89" i="23"/>
  <c r="AB89" i="23" s="1"/>
  <c r="AA96" i="23"/>
  <c r="AB96" i="23" s="1"/>
  <c r="AA100" i="23"/>
  <c r="AB100" i="23" s="1"/>
  <c r="AA113" i="23"/>
  <c r="AB113" i="23" s="1"/>
  <c r="AA116" i="23"/>
  <c r="AB116" i="23" s="1"/>
  <c r="AA130" i="23"/>
  <c r="AB130" i="23" s="1"/>
  <c r="AA2" i="24"/>
  <c r="AB2" i="24" s="1"/>
  <c r="L42" i="24"/>
  <c r="L45" i="24"/>
  <c r="AA74" i="25"/>
  <c r="AB74" i="25" s="1"/>
  <c r="AA92" i="25"/>
  <c r="AB92" i="25" s="1"/>
  <c r="AA86" i="19"/>
  <c r="AB86" i="19" s="1"/>
  <c r="AA110" i="19"/>
  <c r="AB110" i="19" s="1"/>
  <c r="AA5" i="20"/>
  <c r="AB5" i="20" s="1"/>
  <c r="R19" i="20" s="1"/>
  <c r="S19" i="20" s="1"/>
  <c r="Q19" i="20" s="1"/>
  <c r="L17" i="20"/>
  <c r="AA44" i="20"/>
  <c r="AB44" i="20" s="1"/>
  <c r="AA68" i="20"/>
  <c r="AB68" i="20" s="1"/>
  <c r="L22" i="21"/>
  <c r="L32" i="21"/>
  <c r="AA41" i="21"/>
  <c r="AB41" i="21" s="1"/>
  <c r="L56" i="21"/>
  <c r="AA65" i="21"/>
  <c r="AB65" i="21" s="1"/>
  <c r="L79" i="21"/>
  <c r="L91" i="21"/>
  <c r="L103" i="21"/>
  <c r="L115" i="21"/>
  <c r="L127" i="21"/>
  <c r="L139" i="21"/>
  <c r="L151" i="21"/>
  <c r="L163" i="21"/>
  <c r="L25" i="22"/>
  <c r="L43" i="22"/>
  <c r="L61" i="22"/>
  <c r="L78" i="22"/>
  <c r="AA79" i="22"/>
  <c r="AB79" i="22" s="1"/>
  <c r="L90" i="22"/>
  <c r="AA91" i="22"/>
  <c r="AB91" i="22" s="1"/>
  <c r="L102" i="22"/>
  <c r="AA103" i="22"/>
  <c r="AB103" i="22" s="1"/>
  <c r="AA7" i="23"/>
  <c r="AB7" i="23" s="1"/>
  <c r="L18" i="23"/>
  <c r="L25" i="23"/>
  <c r="L37" i="23"/>
  <c r="L49" i="23"/>
  <c r="L61" i="23"/>
  <c r="AA67" i="23"/>
  <c r="AB67" i="23" s="1"/>
  <c r="AA79" i="23"/>
  <c r="AB79" i="23" s="1"/>
  <c r="L31" i="24"/>
  <c r="AA35" i="24"/>
  <c r="AB35" i="24" s="1"/>
  <c r="L41" i="24"/>
  <c r="AA52" i="24"/>
  <c r="AB52" i="24" s="1"/>
  <c r="L15" i="25"/>
  <c r="L47" i="25"/>
  <c r="L46" i="25"/>
  <c r="L45" i="25"/>
  <c r="AA70" i="25"/>
  <c r="AB70" i="25" s="1"/>
  <c r="AA82" i="25"/>
  <c r="AB82" i="25" s="1"/>
  <c r="L59" i="19"/>
  <c r="O16" i="20"/>
  <c r="L12" i="20"/>
  <c r="L16" i="21"/>
  <c r="L18" i="21"/>
  <c r="L23" i="21"/>
  <c r="AA5" i="22"/>
  <c r="AB5" i="22" s="1"/>
  <c r="AA32" i="22"/>
  <c r="AB32" i="22" s="1"/>
  <c r="AA36" i="22"/>
  <c r="AB36" i="22" s="1"/>
  <c r="L59" i="22"/>
  <c r="L58" i="22"/>
  <c r="L57" i="22"/>
  <c r="L56" i="22"/>
  <c r="AA57" i="22"/>
  <c r="AB57" i="22" s="1"/>
  <c r="L64" i="22"/>
  <c r="L68" i="22"/>
  <c r="L67" i="22"/>
  <c r="AA83" i="22"/>
  <c r="AB83" i="22" s="1"/>
  <c r="AA95" i="22"/>
  <c r="AB95" i="22" s="1"/>
  <c r="AA107" i="22"/>
  <c r="AB107" i="22" s="1"/>
  <c r="AA22" i="23"/>
  <c r="AB22" i="23" s="1"/>
  <c r="L32" i="23"/>
  <c r="L31" i="23"/>
  <c r="AA34" i="23"/>
  <c r="AB34" i="23" s="1"/>
  <c r="L44" i="23"/>
  <c r="L43" i="23"/>
  <c r="AA46" i="23"/>
  <c r="AB46" i="23" s="1"/>
  <c r="L56" i="23"/>
  <c r="L55" i="23"/>
  <c r="AA58" i="23"/>
  <c r="AB58" i="23" s="1"/>
  <c r="L68" i="23"/>
  <c r="L91" i="23"/>
  <c r="L95" i="23"/>
  <c r="L35" i="24"/>
  <c r="L34" i="24"/>
  <c r="L65" i="19"/>
  <c r="L77" i="19"/>
  <c r="L76" i="19"/>
  <c r="L101" i="19"/>
  <c r="L100" i="19"/>
  <c r="L33" i="20"/>
  <c r="L35" i="20"/>
  <c r="AA49" i="20"/>
  <c r="AB49" i="20" s="1"/>
  <c r="L57" i="20"/>
  <c r="L59" i="20"/>
  <c r="AA73" i="20"/>
  <c r="AB73" i="20" s="1"/>
  <c r="AA3" i="21"/>
  <c r="AB3" i="21" s="1"/>
  <c r="R19" i="21" s="1"/>
  <c r="S19" i="21" s="1"/>
  <c r="Q19" i="21" s="1"/>
  <c r="AA11" i="21"/>
  <c r="AB11" i="21" s="1"/>
  <c r="L24" i="21"/>
  <c r="AA40" i="21"/>
  <c r="AB40" i="21" s="1"/>
  <c r="AA64" i="21"/>
  <c r="AB64" i="21" s="1"/>
  <c r="L14" i="22"/>
  <c r="AA40" i="22"/>
  <c r="AB40" i="22" s="1"/>
  <c r="AA74" i="22"/>
  <c r="AB74" i="22" s="1"/>
  <c r="L86" i="22"/>
  <c r="AA86" i="22"/>
  <c r="AB86" i="22" s="1"/>
  <c r="L98" i="22"/>
  <c r="AA98" i="22"/>
  <c r="AB98" i="22" s="1"/>
  <c r="L110" i="22"/>
  <c r="AA110" i="22"/>
  <c r="AB110" i="22" s="1"/>
  <c r="AA10" i="23"/>
  <c r="AB10" i="23" s="1"/>
  <c r="L17" i="23"/>
  <c r="AA16" i="23"/>
  <c r="AB16" i="23" s="1"/>
  <c r="L28" i="23"/>
  <c r="L40" i="23"/>
  <c r="L52" i="23"/>
  <c r="L64" i="23"/>
  <c r="L76" i="23"/>
  <c r="L75" i="23"/>
  <c r="L79" i="23"/>
  <c r="AA82" i="23"/>
  <c r="AB82" i="23" s="1"/>
  <c r="L94" i="23"/>
  <c r="AA99" i="23"/>
  <c r="AB99" i="23" s="1"/>
  <c r="AA164" i="23"/>
  <c r="AB164" i="23" s="1"/>
  <c r="L19" i="26"/>
  <c r="AA92" i="19"/>
  <c r="AB92" i="19" s="1"/>
  <c r="AA116" i="19"/>
  <c r="AB116" i="19" s="1"/>
  <c r="AA24" i="20"/>
  <c r="AB24" i="20" s="1"/>
  <c r="AA50" i="20"/>
  <c r="AB50" i="20" s="1"/>
  <c r="AA12" i="21"/>
  <c r="AB12" i="21" s="1"/>
  <c r="AA38" i="21"/>
  <c r="AB38" i="21" s="1"/>
  <c r="AA62" i="21"/>
  <c r="AB62" i="21" s="1"/>
  <c r="AA79" i="21"/>
  <c r="AB79" i="21" s="1"/>
  <c r="AA91" i="21"/>
  <c r="AB91" i="21" s="1"/>
  <c r="AA103" i="21"/>
  <c r="AB103" i="21" s="1"/>
  <c r="AA115" i="21"/>
  <c r="AB115" i="21" s="1"/>
  <c r="AA127" i="21"/>
  <c r="AB127" i="21" s="1"/>
  <c r="AA139" i="21"/>
  <c r="AB139" i="21" s="1"/>
  <c r="AA151" i="21"/>
  <c r="AB151" i="21" s="1"/>
  <c r="AA163" i="21"/>
  <c r="AB163" i="21" s="1"/>
  <c r="L176" i="21"/>
  <c r="L174" i="21"/>
  <c r="AA175" i="21"/>
  <c r="AB175" i="21" s="1"/>
  <c r="AA25" i="22"/>
  <c r="AB25" i="22" s="1"/>
  <c r="L33" i="22"/>
  <c r="L32" i="22"/>
  <c r="L31" i="22"/>
  <c r="L77" i="22"/>
  <c r="L89" i="22"/>
  <c r="L101" i="22"/>
  <c r="AA5" i="23"/>
  <c r="AB5" i="23" s="1"/>
  <c r="R19" i="23" s="1"/>
  <c r="S19" i="23" s="1"/>
  <c r="Q19" i="23" s="1"/>
  <c r="L67" i="23"/>
  <c r="L70" i="23"/>
  <c r="L69" i="23"/>
  <c r="L73" i="23"/>
  <c r="L126" i="23"/>
  <c r="L125" i="23"/>
  <c r="L124" i="23"/>
  <c r="L143" i="23"/>
  <c r="L144" i="23"/>
  <c r="AA34" i="24"/>
  <c r="AB34" i="24" s="1"/>
  <c r="L44" i="24"/>
  <c r="AA55" i="24"/>
  <c r="AB55" i="24" s="1"/>
  <c r="L65" i="24"/>
  <c r="L67" i="24"/>
  <c r="L14" i="25"/>
  <c r="L36" i="25"/>
  <c r="L35" i="25"/>
  <c r="AA46" i="25"/>
  <c r="AB46" i="25" s="1"/>
  <c r="L58" i="25"/>
  <c r="L62" i="19"/>
  <c r="L63" i="19"/>
  <c r="L74" i="21"/>
  <c r="L76" i="21"/>
  <c r="L8" i="22"/>
  <c r="AA10" i="22"/>
  <c r="AB10" i="22" s="1"/>
  <c r="L24" i="22"/>
  <c r="AA24" i="22"/>
  <c r="AB24" i="22" s="1"/>
  <c r="L29" i="22"/>
  <c r="AA31" i="22"/>
  <c r="AB31" i="22" s="1"/>
  <c r="L38" i="22"/>
  <c r="L53" i="22"/>
  <c r="AA50" i="22"/>
  <c r="AB50" i="22" s="1"/>
  <c r="AA55" i="22"/>
  <c r="AB55" i="22" s="1"/>
  <c r="L63" i="22"/>
  <c r="L73" i="22"/>
  <c r="L85" i="22"/>
  <c r="L97" i="22"/>
  <c r="AA15" i="23"/>
  <c r="AB15" i="23" s="1"/>
  <c r="L23" i="23"/>
  <c r="L27" i="23"/>
  <c r="AA33" i="23"/>
  <c r="AB33" i="23" s="1"/>
  <c r="L39" i="23"/>
  <c r="AA45" i="23"/>
  <c r="AB45" i="23" s="1"/>
  <c r="L51" i="23"/>
  <c r="AA57" i="23"/>
  <c r="AB57" i="23" s="1"/>
  <c r="L63" i="23"/>
  <c r="AA72" i="23"/>
  <c r="AB72" i="23" s="1"/>
  <c r="AA75" i="23"/>
  <c r="AB75" i="23" s="1"/>
  <c r="AA88" i="23"/>
  <c r="AB88" i="23" s="1"/>
  <c r="L129" i="23"/>
  <c r="L153" i="23"/>
  <c r="AA37" i="24"/>
  <c r="AB37" i="24" s="1"/>
  <c r="AA61" i="24"/>
  <c r="AB61" i="24" s="1"/>
  <c r="L64" i="24"/>
  <c r="L61" i="25"/>
  <c r="L60" i="25"/>
  <c r="L16" i="26"/>
  <c r="L14" i="26"/>
  <c r="AA95" i="23"/>
  <c r="AB95" i="23" s="1"/>
  <c r="AA16" i="25"/>
  <c r="AB16" i="25" s="1"/>
  <c r="L37" i="25"/>
  <c r="L59" i="25"/>
  <c r="L66" i="25"/>
  <c r="L89" i="25"/>
  <c r="AA86" i="25"/>
  <c r="AB86" i="25" s="1"/>
  <c r="L11" i="26"/>
  <c r="L17" i="26"/>
  <c r="AA13" i="27"/>
  <c r="AB13" i="27" s="1"/>
  <c r="AA30" i="27"/>
  <c r="AB30" i="27" s="1"/>
  <c r="AA34" i="27"/>
  <c r="AB34" i="27" s="1"/>
  <c r="AA46" i="27"/>
  <c r="AB46" i="27" s="1"/>
  <c r="AA60" i="27"/>
  <c r="AB60" i="27" s="1"/>
  <c r="AA65" i="27"/>
  <c r="AB65" i="27" s="1"/>
  <c r="AA74" i="27"/>
  <c r="AB74" i="27" s="1"/>
  <c r="AA6" i="28"/>
  <c r="AB6" i="28" s="1"/>
  <c r="AA13" i="28"/>
  <c r="AB13" i="28" s="1"/>
  <c r="AA31" i="28"/>
  <c r="AB31" i="28" s="1"/>
  <c r="AA34" i="28"/>
  <c r="AB34" i="28" s="1"/>
  <c r="AA37" i="28"/>
  <c r="AB37" i="28" s="1"/>
  <c r="L87" i="23"/>
  <c r="L110" i="23"/>
  <c r="L141" i="23"/>
  <c r="L139" i="23"/>
  <c r="L32" i="24"/>
  <c r="L33" i="24"/>
  <c r="L11" i="25"/>
  <c r="L13" i="25"/>
  <c r="L19" i="25"/>
  <c r="L34" i="25"/>
  <c r="L32" i="25"/>
  <c r="L41" i="25"/>
  <c r="AA49" i="25"/>
  <c r="AB49" i="25" s="1"/>
  <c r="AA58" i="25"/>
  <c r="AB58" i="25" s="1"/>
  <c r="AA73" i="25"/>
  <c r="AB73" i="25" s="1"/>
  <c r="AA26" i="27"/>
  <c r="AB26" i="27" s="1"/>
  <c r="L108" i="23"/>
  <c r="AA108" i="23"/>
  <c r="AB108" i="23" s="1"/>
  <c r="AA125" i="23"/>
  <c r="AB125" i="23" s="1"/>
  <c r="L133" i="23"/>
  <c r="L12" i="24"/>
  <c r="L18" i="24"/>
  <c r="L22" i="24"/>
  <c r="L23" i="24"/>
  <c r="L24" i="24"/>
  <c r="L25" i="24"/>
  <c r="L26" i="24"/>
  <c r="L28" i="24"/>
  <c r="L38" i="24"/>
  <c r="AA40" i="24"/>
  <c r="AB40" i="24" s="1"/>
  <c r="AA48" i="24"/>
  <c r="AB48" i="24" s="1"/>
  <c r="L10" i="25"/>
  <c r="L65" i="25"/>
  <c r="AA62" i="25"/>
  <c r="AB62" i="25" s="1"/>
  <c r="AA77" i="25"/>
  <c r="AB77" i="25" s="1"/>
  <c r="L88" i="25"/>
  <c r="AA85" i="25"/>
  <c r="AB85" i="25" s="1"/>
  <c r="AA89" i="25"/>
  <c r="AB89" i="25" s="1"/>
  <c r="AA18" i="26"/>
  <c r="AB18" i="26" s="1"/>
  <c r="AA25" i="26"/>
  <c r="AB25" i="26" s="1"/>
  <c r="AA38" i="26"/>
  <c r="AB38" i="26" s="1"/>
  <c r="AA23" i="27"/>
  <c r="AB23" i="27" s="1"/>
  <c r="AA5" i="28"/>
  <c r="AB5" i="28" s="1"/>
  <c r="AA21" i="28"/>
  <c r="AB21" i="28" s="1"/>
  <c r="AA27" i="28"/>
  <c r="AB27" i="28" s="1"/>
  <c r="AA69" i="23"/>
  <c r="AB69" i="23" s="1"/>
  <c r="L122" i="23"/>
  <c r="L152" i="23"/>
  <c r="L154" i="23"/>
  <c r="L151" i="23"/>
  <c r="AA152" i="23"/>
  <c r="AB152" i="23" s="1"/>
  <c r="L13" i="24"/>
  <c r="L12" i="25"/>
  <c r="L9" i="25"/>
  <c r="R21" i="26"/>
  <c r="S21" i="26" s="1"/>
  <c r="Q21" i="26" s="1"/>
  <c r="AA47" i="26"/>
  <c r="AB47" i="26" s="1"/>
  <c r="AA73" i="27"/>
  <c r="AB73" i="27" s="1"/>
  <c r="AA33" i="28"/>
  <c r="AB33" i="28" s="1"/>
  <c r="AA55" i="28"/>
  <c r="AB55" i="28" s="1"/>
  <c r="AA58" i="28"/>
  <c r="AB58" i="28" s="1"/>
  <c r="AA83" i="29"/>
  <c r="AB83" i="29" s="1"/>
  <c r="AA107" i="23"/>
  <c r="AB107" i="23" s="1"/>
  <c r="L120" i="23"/>
  <c r="L118" i="23"/>
  <c r="AA120" i="23"/>
  <c r="AB120" i="23" s="1"/>
  <c r="AA139" i="23"/>
  <c r="AB139" i="23" s="1"/>
  <c r="L148" i="23"/>
  <c r="L16" i="24"/>
  <c r="L17" i="24"/>
  <c r="AA31" i="24"/>
  <c r="AB31" i="24" s="1"/>
  <c r="AA47" i="24"/>
  <c r="AB47" i="24" s="1"/>
  <c r="L7" i="25"/>
  <c r="L40" i="25"/>
  <c r="AA41" i="25"/>
  <c r="AB41" i="25" s="1"/>
  <c r="AA48" i="25"/>
  <c r="AB48" i="25" s="1"/>
  <c r="AA72" i="25"/>
  <c r="AB72" i="25" s="1"/>
  <c r="AA76" i="25"/>
  <c r="AB76" i="25" s="1"/>
  <c r="AA94" i="25"/>
  <c r="AB94" i="25" s="1"/>
  <c r="AA5" i="26"/>
  <c r="AB5" i="26" s="1"/>
  <c r="L15" i="26"/>
  <c r="AA50" i="26"/>
  <c r="AB50" i="26" s="1"/>
  <c r="L8" i="27"/>
  <c r="AA70" i="27"/>
  <c r="AB70" i="27" s="1"/>
  <c r="AA84" i="27"/>
  <c r="AB84" i="27" s="1"/>
  <c r="AA89" i="27"/>
  <c r="AB89" i="27" s="1"/>
  <c r="AA17" i="28"/>
  <c r="AB17" i="28" s="1"/>
  <c r="AA39" i="28"/>
  <c r="AB39" i="28" s="1"/>
  <c r="L86" i="23"/>
  <c r="AA83" i="23"/>
  <c r="AB83" i="23" s="1"/>
  <c r="L134" i="23"/>
  <c r="AA151" i="23"/>
  <c r="AB151" i="23" s="1"/>
  <c r="AA11" i="24"/>
  <c r="AB11" i="24" s="1"/>
  <c r="L46" i="24"/>
  <c r="L26" i="25"/>
  <c r="L25" i="25"/>
  <c r="L24" i="25"/>
  <c r="L27" i="26"/>
  <c r="L81" i="22"/>
  <c r="L93" i="22"/>
  <c r="L105" i="22"/>
  <c r="L7" i="23"/>
  <c r="L33" i="23"/>
  <c r="L45" i="23"/>
  <c r="L57" i="23"/>
  <c r="L84" i="23"/>
  <c r="AA119" i="23"/>
  <c r="AB119" i="23" s="1"/>
  <c r="L132" i="23"/>
  <c r="AA132" i="23"/>
  <c r="AB132" i="23" s="1"/>
  <c r="L165" i="23"/>
  <c r="L163" i="23"/>
  <c r="L43" i="24"/>
  <c r="L54" i="24"/>
  <c r="AA9" i="25"/>
  <c r="AB9" i="25" s="1"/>
  <c r="AA14" i="25"/>
  <c r="AB14" i="25" s="1"/>
  <c r="AA23" i="25"/>
  <c r="AB23" i="25" s="1"/>
  <c r="L86" i="25"/>
  <c r="AA24" i="26"/>
  <c r="AB24" i="26" s="1"/>
  <c r="L37" i="26"/>
  <c r="L35" i="26"/>
  <c r="L39" i="26"/>
  <c r="AA22" i="27"/>
  <c r="AB22" i="27" s="1"/>
  <c r="AA36" i="27"/>
  <c r="AB36" i="27" s="1"/>
  <c r="AA4" i="28"/>
  <c r="AB4" i="28" s="1"/>
  <c r="R19" i="32"/>
  <c r="S19" i="32" s="1"/>
  <c r="Q19" i="32" s="1"/>
  <c r="L82" i="22"/>
  <c r="L94" i="22"/>
  <c r="L106" i="22"/>
  <c r="L8" i="23"/>
  <c r="L34" i="23"/>
  <c r="L46" i="23"/>
  <c r="L58" i="23"/>
  <c r="L82" i="23"/>
  <c r="L81" i="23"/>
  <c r="L99" i="23"/>
  <c r="AA103" i="23"/>
  <c r="AB103" i="23" s="1"/>
  <c r="L161" i="23"/>
  <c r="AA46" i="24"/>
  <c r="AB46" i="24" s="1"/>
  <c r="L53" i="24"/>
  <c r="AA59" i="24"/>
  <c r="AB59" i="24" s="1"/>
  <c r="AA3" i="25"/>
  <c r="AB3" i="25" s="1"/>
  <c r="AA8" i="25"/>
  <c r="AB8" i="25" s="1"/>
  <c r="AA27" i="25"/>
  <c r="AB27" i="25" s="1"/>
  <c r="L39" i="25"/>
  <c r="AA36" i="25"/>
  <c r="AB36" i="25" s="1"/>
  <c r="AA40" i="25"/>
  <c r="AB40" i="25" s="1"/>
  <c r="R19" i="25" s="1"/>
  <c r="S19" i="25" s="1"/>
  <c r="Q19" i="25" s="1"/>
  <c r="L49" i="25"/>
  <c r="L48" i="25"/>
  <c r="AA47" i="25"/>
  <c r="AB47" i="25" s="1"/>
  <c r="AA51" i="25"/>
  <c r="AB51" i="25" s="1"/>
  <c r="L73" i="25"/>
  <c r="L72" i="25"/>
  <c r="AA71" i="25"/>
  <c r="AB71" i="25" s="1"/>
  <c r="L78" i="25"/>
  <c r="AA75" i="25"/>
  <c r="AB75" i="25" s="1"/>
  <c r="L85" i="25"/>
  <c r="L84" i="25"/>
  <c r="L82" i="25"/>
  <c r="L95" i="25"/>
  <c r="AA93" i="25"/>
  <c r="AB93" i="25" s="1"/>
  <c r="AA3" i="26"/>
  <c r="AB3" i="26" s="1"/>
  <c r="L25" i="26"/>
  <c r="L26" i="26"/>
  <c r="AA3" i="28"/>
  <c r="AB3" i="28" s="1"/>
  <c r="R19" i="28" s="1"/>
  <c r="S19" i="28" s="1"/>
  <c r="Q19" i="28" s="1"/>
  <c r="AA32" i="28"/>
  <c r="AB32" i="28" s="1"/>
  <c r="AA57" i="28"/>
  <c r="AB57" i="28" s="1"/>
  <c r="L98" i="23"/>
  <c r="AA131" i="23"/>
  <c r="AB131" i="23" s="1"/>
  <c r="L9" i="24"/>
  <c r="L11" i="24"/>
  <c r="L8" i="24"/>
  <c r="AA9" i="24"/>
  <c r="AB9" i="24" s="1"/>
  <c r="AA21" i="24"/>
  <c r="AB21" i="24" s="1"/>
  <c r="AA58" i="24"/>
  <c r="AB58" i="24" s="1"/>
  <c r="L63" i="25"/>
  <c r="AA60" i="25"/>
  <c r="AB60" i="25" s="1"/>
  <c r="L83" i="25"/>
  <c r="L90" i="25"/>
  <c r="AA2" i="26"/>
  <c r="AB2" i="26" s="1"/>
  <c r="AA11" i="26"/>
  <c r="AB11" i="26" s="1"/>
  <c r="AA49" i="26"/>
  <c r="AB49" i="26" s="1"/>
  <c r="AA9" i="27"/>
  <c r="AB9" i="27" s="1"/>
  <c r="R19" i="27" s="1"/>
  <c r="S19" i="27" s="1"/>
  <c r="Q19" i="27" s="1"/>
  <c r="Q22" i="27" s="1"/>
  <c r="AA35" i="27"/>
  <c r="AB35" i="27" s="1"/>
  <c r="AA53" i="27"/>
  <c r="AB53" i="27" s="1"/>
  <c r="AA66" i="27"/>
  <c r="AB66" i="27" s="1"/>
  <c r="AA69" i="27"/>
  <c r="AB69" i="27" s="1"/>
  <c r="AA72" i="27"/>
  <c r="AB72" i="27" s="1"/>
  <c r="AA75" i="27"/>
  <c r="AB75" i="27" s="1"/>
  <c r="AA60" i="28"/>
  <c r="AB60" i="28" s="1"/>
  <c r="L150" i="23"/>
  <c r="AA26" i="24"/>
  <c r="AB26" i="24" s="1"/>
  <c r="L48" i="26"/>
  <c r="L23" i="27"/>
  <c r="L24" i="27"/>
  <c r="L13" i="28"/>
  <c r="L19" i="28"/>
  <c r="L63" i="28"/>
  <c r="L62" i="28"/>
  <c r="L61" i="28"/>
  <c r="L74" i="28"/>
  <c r="L80" i="28"/>
  <c r="AA9" i="29"/>
  <c r="AB9" i="29" s="1"/>
  <c r="AA16" i="29"/>
  <c r="AB16" i="29" s="1"/>
  <c r="AA20" i="29"/>
  <c r="AB20" i="29" s="1"/>
  <c r="AA22" i="29"/>
  <c r="AB22" i="29" s="1"/>
  <c r="L54" i="29"/>
  <c r="AA57" i="29"/>
  <c r="AB57" i="29" s="1"/>
  <c r="AA61" i="29"/>
  <c r="AB61" i="29" s="1"/>
  <c r="L65" i="29"/>
  <c r="L78" i="29"/>
  <c r="L97" i="29"/>
  <c r="L30" i="31"/>
  <c r="AA4" i="33"/>
  <c r="AB4" i="33" s="1"/>
  <c r="L18" i="33"/>
  <c r="L19" i="33"/>
  <c r="L17" i="33"/>
  <c r="AA30" i="33"/>
  <c r="AB30" i="33" s="1"/>
  <c r="AA35" i="33"/>
  <c r="AB35" i="33" s="1"/>
  <c r="L41" i="26"/>
  <c r="L18" i="27"/>
  <c r="AA11" i="28"/>
  <c r="AB11" i="28" s="1"/>
  <c r="L34" i="28"/>
  <c r="L35" i="28"/>
  <c r="L36" i="28"/>
  <c r="L46" i="28"/>
  <c r="L47" i="28"/>
  <c r="L48" i="28"/>
  <c r="L58" i="28"/>
  <c r="L59" i="28"/>
  <c r="L70" i="28"/>
  <c r="AA81" i="28"/>
  <c r="AB81" i="28" s="1"/>
  <c r="AA29" i="29"/>
  <c r="AB29" i="29" s="1"/>
  <c r="AA47" i="29"/>
  <c r="AB47" i="29" s="1"/>
  <c r="AA66" i="29"/>
  <c r="AB66" i="29" s="1"/>
  <c r="L82" i="29"/>
  <c r="AA79" i="29"/>
  <c r="AB79" i="29" s="1"/>
  <c r="AA19" i="30"/>
  <c r="AB19" i="30" s="1"/>
  <c r="AA26" i="30"/>
  <c r="AB26" i="30" s="1"/>
  <c r="AA3" i="33"/>
  <c r="AB3" i="33" s="1"/>
  <c r="AA9" i="33"/>
  <c r="AB9" i="33" s="1"/>
  <c r="AA53" i="33"/>
  <c r="AB53" i="33" s="1"/>
  <c r="AA43" i="27"/>
  <c r="AB43" i="27" s="1"/>
  <c r="AA67" i="27"/>
  <c r="AB67" i="27" s="1"/>
  <c r="AA91" i="27"/>
  <c r="AB91" i="27" s="1"/>
  <c r="L73" i="28"/>
  <c r="L10" i="29"/>
  <c r="AA74" i="29"/>
  <c r="AB74" i="29" s="1"/>
  <c r="L85" i="29"/>
  <c r="AA84" i="29"/>
  <c r="AB84" i="29" s="1"/>
  <c r="AA8" i="30"/>
  <c r="AB8" i="30" s="1"/>
  <c r="AA11" i="30"/>
  <c r="AB11" i="30" s="1"/>
  <c r="L26" i="30"/>
  <c r="O15" i="33"/>
  <c r="AA29" i="33"/>
  <c r="AB29" i="33" s="1"/>
  <c r="AA10" i="28"/>
  <c r="AB10" i="28" s="1"/>
  <c r="AA26" i="28"/>
  <c r="AB26" i="28" s="1"/>
  <c r="AA38" i="28"/>
  <c r="AB38" i="28" s="1"/>
  <c r="AA50" i="28"/>
  <c r="AB50" i="28" s="1"/>
  <c r="AA80" i="28"/>
  <c r="AB80" i="28" s="1"/>
  <c r="AA28" i="29"/>
  <c r="AB28" i="29" s="1"/>
  <c r="AA70" i="29"/>
  <c r="AB70" i="29" s="1"/>
  <c r="L96" i="29"/>
  <c r="L32" i="30"/>
  <c r="L31" i="30"/>
  <c r="L47" i="33"/>
  <c r="L43" i="33"/>
  <c r="L45" i="33"/>
  <c r="L46" i="33"/>
  <c r="L44" i="33"/>
  <c r="L22" i="25"/>
  <c r="L30" i="25"/>
  <c r="L55" i="25"/>
  <c r="L70" i="25"/>
  <c r="L79" i="25"/>
  <c r="L94" i="25"/>
  <c r="L8" i="26"/>
  <c r="L29" i="27"/>
  <c r="L38" i="27"/>
  <c r="L53" i="27"/>
  <c r="L62" i="27"/>
  <c r="L77" i="27"/>
  <c r="L86" i="27"/>
  <c r="L21" i="28"/>
  <c r="L22" i="28"/>
  <c r="L72" i="28"/>
  <c r="L11" i="29"/>
  <c r="L44" i="29"/>
  <c r="L86" i="29"/>
  <c r="L29" i="30"/>
  <c r="L28" i="30"/>
  <c r="AA76" i="33"/>
  <c r="AB76" i="33" s="1"/>
  <c r="L24" i="26"/>
  <c r="L31" i="27"/>
  <c r="L55" i="27"/>
  <c r="L79" i="27"/>
  <c r="AA6" i="29"/>
  <c r="AB6" i="29" s="1"/>
  <c r="L37" i="29"/>
  <c r="L43" i="29"/>
  <c r="L40" i="29"/>
  <c r="L63" i="29"/>
  <c r="AA7" i="30"/>
  <c r="AB7" i="30" s="1"/>
  <c r="R19" i="30" s="1"/>
  <c r="S19" i="30" s="1"/>
  <c r="Q19" i="30" s="1"/>
  <c r="AA10" i="30"/>
  <c r="AB10" i="30" s="1"/>
  <c r="AA16" i="30"/>
  <c r="AB16" i="30" s="1"/>
  <c r="L20" i="31"/>
  <c r="L50" i="31"/>
  <c r="AA43" i="33"/>
  <c r="AB43" i="33" s="1"/>
  <c r="AA47" i="33"/>
  <c r="AB47" i="33" s="1"/>
  <c r="L36" i="26"/>
  <c r="L20" i="27"/>
  <c r="L71" i="28"/>
  <c r="AA69" i="28"/>
  <c r="AB69" i="28" s="1"/>
  <c r="AA77" i="28"/>
  <c r="AB77" i="28" s="1"/>
  <c r="L27" i="29"/>
  <c r="L34" i="29"/>
  <c r="AA34" i="29"/>
  <c r="AB34" i="29" s="1"/>
  <c r="AA41" i="29"/>
  <c r="AB41" i="29" s="1"/>
  <c r="AA45" i="29"/>
  <c r="AB45" i="29" s="1"/>
  <c r="AA49" i="29"/>
  <c r="AB49" i="29" s="1"/>
  <c r="L60" i="29"/>
  <c r="L59" i="29"/>
  <c r="L9" i="30"/>
  <c r="L65" i="31"/>
  <c r="AA17" i="33"/>
  <c r="AB17" i="33" s="1"/>
  <c r="L25" i="33"/>
  <c r="L24" i="33"/>
  <c r="L21" i="33"/>
  <c r="L59" i="24"/>
  <c r="L29" i="26"/>
  <c r="L10" i="27"/>
  <c r="AA3" i="29"/>
  <c r="AB3" i="29" s="1"/>
  <c r="R19" i="29" s="1"/>
  <c r="S19" i="29" s="1"/>
  <c r="Q19" i="29" s="1"/>
  <c r="L23" i="29"/>
  <c r="L22" i="29"/>
  <c r="L24" i="29"/>
  <c r="L32" i="29"/>
  <c r="L58" i="29"/>
  <c r="L62" i="29"/>
  <c r="L79" i="29"/>
  <c r="L80" i="29"/>
  <c r="AA81" i="29"/>
  <c r="AB81" i="29" s="1"/>
  <c r="L25" i="30"/>
  <c r="AA22" i="30"/>
  <c r="AB22" i="30" s="1"/>
  <c r="L27" i="30"/>
  <c r="AA22" i="31"/>
  <c r="AB22" i="31" s="1"/>
  <c r="AA30" i="31"/>
  <c r="AB30" i="31" s="1"/>
  <c r="R19" i="31" s="1"/>
  <c r="S19" i="31" s="1"/>
  <c r="Q19" i="31" s="1"/>
  <c r="L47" i="31"/>
  <c r="L46" i="31"/>
  <c r="L68" i="31"/>
  <c r="AA12" i="33"/>
  <c r="AB12" i="33" s="1"/>
  <c r="AA75" i="33"/>
  <c r="AB75" i="33" s="1"/>
  <c r="L14" i="35"/>
  <c r="L12" i="35"/>
  <c r="L11" i="35"/>
  <c r="L77" i="35"/>
  <c r="L74" i="35"/>
  <c r="L75" i="35"/>
  <c r="AA31" i="27"/>
  <c r="AB31" i="27" s="1"/>
  <c r="AA55" i="27"/>
  <c r="AB55" i="27" s="1"/>
  <c r="AA79" i="27"/>
  <c r="AB79" i="27" s="1"/>
  <c r="L10" i="30"/>
  <c r="L12" i="30"/>
  <c r="L23" i="31"/>
  <c r="L22" i="31"/>
  <c r="L24" i="31"/>
  <c r="L7" i="27"/>
  <c r="L15" i="28"/>
  <c r="L76" i="28"/>
  <c r="R20" i="29"/>
  <c r="S20" i="29" s="1"/>
  <c r="Q20" i="29" s="1"/>
  <c r="L56" i="29"/>
  <c r="L61" i="29"/>
  <c r="AA62" i="29"/>
  <c r="AB62" i="29" s="1"/>
  <c r="L70" i="29"/>
  <c r="L69" i="29"/>
  <c r="L89" i="29"/>
  <c r="L51" i="31"/>
  <c r="L53" i="31"/>
  <c r="L52" i="31"/>
  <c r="L79" i="31"/>
  <c r="L10" i="32"/>
  <c r="L9" i="32"/>
  <c r="L8" i="32"/>
  <c r="AA55" i="33"/>
  <c r="AB55" i="33" s="1"/>
  <c r="L94" i="33"/>
  <c r="L41" i="27"/>
  <c r="L65" i="27"/>
  <c r="L89" i="27"/>
  <c r="L75" i="28"/>
  <c r="L31" i="31"/>
  <c r="L72" i="31"/>
  <c r="L75" i="31"/>
  <c r="L7" i="24"/>
  <c r="L19" i="24"/>
  <c r="L43" i="25"/>
  <c r="L43" i="27"/>
  <c r="L67" i="27"/>
  <c r="L91" i="27"/>
  <c r="L33" i="28"/>
  <c r="L45" i="28"/>
  <c r="L57" i="28"/>
  <c r="AA65" i="28"/>
  <c r="AB65" i="28" s="1"/>
  <c r="L12" i="29"/>
  <c r="L33" i="29"/>
  <c r="AA30" i="29"/>
  <c r="AB30" i="29" s="1"/>
  <c r="L36" i="29"/>
  <c r="AA67" i="29"/>
  <c r="AB67" i="29" s="1"/>
  <c r="L87" i="29"/>
  <c r="L84" i="29"/>
  <c r="L93" i="29"/>
  <c r="L11" i="30"/>
  <c r="L30" i="30"/>
  <c r="L42" i="30"/>
  <c r="L12" i="31"/>
  <c r="L23" i="33"/>
  <c r="L29" i="33"/>
  <c r="L28" i="33"/>
  <c r="L27" i="33"/>
  <c r="AA69" i="33"/>
  <c r="AB69" i="33" s="1"/>
  <c r="L74" i="29"/>
  <c r="L76" i="29"/>
  <c r="L91" i="29"/>
  <c r="L43" i="31"/>
  <c r="L49" i="31"/>
  <c r="AA5" i="33"/>
  <c r="AB5" i="33" s="1"/>
  <c r="L15" i="33"/>
  <c r="L35" i="33"/>
  <c r="L31" i="33"/>
  <c r="AA36" i="33"/>
  <c r="AB36" i="33" s="1"/>
  <c r="L65" i="33"/>
  <c r="L63" i="33"/>
  <c r="L61" i="33"/>
  <c r="L89" i="33"/>
  <c r="L87" i="33"/>
  <c r="L85" i="33"/>
  <c r="AA95" i="33"/>
  <c r="AB95" i="33" s="1"/>
  <c r="L9" i="34"/>
  <c r="L8" i="34"/>
  <c r="AA29" i="34"/>
  <c r="AB29" i="34" s="1"/>
  <c r="AA53" i="34"/>
  <c r="AB53" i="34" s="1"/>
  <c r="AA17" i="35"/>
  <c r="AB17" i="35" s="1"/>
  <c r="L43" i="35"/>
  <c r="L42" i="35"/>
  <c r="L92" i="29"/>
  <c r="L15" i="30"/>
  <c r="L21" i="31"/>
  <c r="L48" i="31"/>
  <c r="L7" i="32"/>
  <c r="AA11" i="33"/>
  <c r="AB11" i="33" s="1"/>
  <c r="AA24" i="34"/>
  <c r="AB24" i="34" s="1"/>
  <c r="L46" i="34"/>
  <c r="AA48" i="34"/>
  <c r="AB48" i="34" s="1"/>
  <c r="L60" i="34"/>
  <c r="AA62" i="34"/>
  <c r="AB62" i="34" s="1"/>
  <c r="AA82" i="34"/>
  <c r="AB82" i="34" s="1"/>
  <c r="AA12" i="35"/>
  <c r="AB12" i="35" s="1"/>
  <c r="R19" i="35" s="1"/>
  <c r="S19" i="35" s="1"/>
  <c r="Q19" i="35" s="1"/>
  <c r="AA20" i="35"/>
  <c r="AB20" i="35" s="1"/>
  <c r="L40" i="35"/>
  <c r="AA47" i="35"/>
  <c r="AB47" i="35" s="1"/>
  <c r="AA73" i="35"/>
  <c r="AB73" i="35" s="1"/>
  <c r="AA83" i="35"/>
  <c r="AB83" i="35" s="1"/>
  <c r="AA25" i="36"/>
  <c r="AB25" i="36" s="1"/>
  <c r="L99" i="36"/>
  <c r="L100" i="36"/>
  <c r="L21" i="37"/>
  <c r="L19" i="37"/>
  <c r="L20" i="37"/>
  <c r="L29" i="29"/>
  <c r="L90" i="29"/>
  <c r="L18" i="30"/>
  <c r="L67" i="31"/>
  <c r="L66" i="31"/>
  <c r="L35" i="32"/>
  <c r="L40" i="33"/>
  <c r="L71" i="33"/>
  <c r="L69" i="33"/>
  <c r="L67" i="33"/>
  <c r="AA68" i="33"/>
  <c r="AB68" i="33" s="1"/>
  <c r="AA6" i="34"/>
  <c r="AB6" i="34" s="1"/>
  <c r="L14" i="34"/>
  <c r="AA11" i="34"/>
  <c r="AB11" i="34" s="1"/>
  <c r="AA18" i="34"/>
  <c r="AB18" i="34" s="1"/>
  <c r="AA23" i="34"/>
  <c r="AB23" i="34" s="1"/>
  <c r="AA47" i="34"/>
  <c r="AB47" i="34" s="1"/>
  <c r="L59" i="34"/>
  <c r="AA61" i="34"/>
  <c r="AB61" i="34" s="1"/>
  <c r="AA76" i="34"/>
  <c r="AB76" i="34" s="1"/>
  <c r="L31" i="35"/>
  <c r="L30" i="35"/>
  <c r="L63" i="35"/>
  <c r="AA66" i="35"/>
  <c r="AB66" i="35" s="1"/>
  <c r="L89" i="35"/>
  <c r="L86" i="35"/>
  <c r="L87" i="35"/>
  <c r="AA17" i="36"/>
  <c r="AB17" i="36" s="1"/>
  <c r="AA67" i="36"/>
  <c r="AB67" i="36" s="1"/>
  <c r="AA79" i="36"/>
  <c r="AB79" i="36" s="1"/>
  <c r="AA2" i="37"/>
  <c r="AB2" i="37" s="1"/>
  <c r="AA50" i="37"/>
  <c r="AB50" i="37" s="1"/>
  <c r="L41" i="29"/>
  <c r="L19" i="30"/>
  <c r="L29" i="31"/>
  <c r="L26" i="31"/>
  <c r="L27" i="31"/>
  <c r="L22" i="33"/>
  <c r="AA67" i="33"/>
  <c r="AB67" i="33" s="1"/>
  <c r="L95" i="33"/>
  <c r="L93" i="33"/>
  <c r="L91" i="33"/>
  <c r="AA4" i="34"/>
  <c r="AB4" i="34" s="1"/>
  <c r="L13" i="34"/>
  <c r="AA10" i="34"/>
  <c r="AB10" i="34" s="1"/>
  <c r="L19" i="34"/>
  <c r="L63" i="34"/>
  <c r="L39" i="35"/>
  <c r="L51" i="36"/>
  <c r="L52" i="36"/>
  <c r="L123" i="36"/>
  <c r="L124" i="36"/>
  <c r="L21" i="29"/>
  <c r="L42" i="29"/>
  <c r="L55" i="29"/>
  <c r="L23" i="30"/>
  <c r="L41" i="30"/>
  <c r="L14" i="31"/>
  <c r="L56" i="31"/>
  <c r="L57" i="31"/>
  <c r="L62" i="31"/>
  <c r="L19" i="32"/>
  <c r="L7" i="33"/>
  <c r="L12" i="33"/>
  <c r="AA25" i="33"/>
  <c r="AB25" i="33" s="1"/>
  <c r="AA42" i="33"/>
  <c r="AB42" i="33" s="1"/>
  <c r="L53" i="33"/>
  <c r="L51" i="33"/>
  <c r="L49" i="33"/>
  <c r="AA50" i="33"/>
  <c r="AB50" i="33" s="1"/>
  <c r="L64" i="33"/>
  <c r="L77" i="33"/>
  <c r="L75" i="33"/>
  <c r="L73" i="33"/>
  <c r="AA74" i="33"/>
  <c r="AB74" i="33" s="1"/>
  <c r="AA41" i="34"/>
  <c r="AB41" i="34" s="1"/>
  <c r="AA55" i="34"/>
  <c r="AB55" i="34" s="1"/>
  <c r="AA69" i="34"/>
  <c r="AB69" i="34" s="1"/>
  <c r="AA14" i="35"/>
  <c r="AB14" i="35" s="1"/>
  <c r="AA19" i="35"/>
  <c r="AB19" i="35" s="1"/>
  <c r="AA46" i="35"/>
  <c r="AB46" i="35" s="1"/>
  <c r="L52" i="35"/>
  <c r="L50" i="35"/>
  <c r="L51" i="35"/>
  <c r="L85" i="35"/>
  <c r="L88" i="35"/>
  <c r="AA59" i="36"/>
  <c r="AB59" i="36" s="1"/>
  <c r="AA84" i="36"/>
  <c r="AB84" i="36" s="1"/>
  <c r="AA131" i="36"/>
  <c r="AB131" i="36" s="1"/>
  <c r="L18" i="37"/>
  <c r="AA28" i="37"/>
  <c r="AB28" i="37" s="1"/>
  <c r="L54" i="31"/>
  <c r="L8" i="33"/>
  <c r="L88" i="33"/>
  <c r="AA91" i="33"/>
  <c r="AB91" i="33" s="1"/>
  <c r="AA98" i="33"/>
  <c r="AB98" i="33" s="1"/>
  <c r="R19" i="34"/>
  <c r="S19" i="34" s="1"/>
  <c r="Q19" i="34" s="1"/>
  <c r="R20" i="34"/>
  <c r="S20" i="34" s="1"/>
  <c r="Q20" i="34" s="1"/>
  <c r="L34" i="34"/>
  <c r="L58" i="34"/>
  <c r="L10" i="35"/>
  <c r="AA38" i="35"/>
  <c r="AB38" i="35" s="1"/>
  <c r="L65" i="35"/>
  <c r="L62" i="35"/>
  <c r="AA78" i="35"/>
  <c r="AB78" i="35" s="1"/>
  <c r="AA103" i="36"/>
  <c r="AB103" i="36" s="1"/>
  <c r="L50" i="29"/>
  <c r="L52" i="29"/>
  <c r="L67" i="29"/>
  <c r="L7" i="30"/>
  <c r="L40" i="30"/>
  <c r="L13" i="31"/>
  <c r="L58" i="31"/>
  <c r="L61" i="31"/>
  <c r="L14" i="32"/>
  <c r="L16" i="33"/>
  <c r="L33" i="33"/>
  <c r="L34" i="33"/>
  <c r="L41" i="33"/>
  <c r="L37" i="33"/>
  <c r="AA65" i="33"/>
  <c r="AB65" i="33" s="1"/>
  <c r="O16" i="34"/>
  <c r="L13" i="29"/>
  <c r="L46" i="29"/>
  <c r="L68" i="29"/>
  <c r="L17" i="30"/>
  <c r="L33" i="30"/>
  <c r="L18" i="31"/>
  <c r="L11" i="32"/>
  <c r="L22" i="32"/>
  <c r="L27" i="32"/>
  <c r="L28" i="32"/>
  <c r="L29" i="32"/>
  <c r="L9" i="33"/>
  <c r="L11" i="33"/>
  <c r="AA18" i="33"/>
  <c r="AB18" i="33" s="1"/>
  <c r="AA20" i="33"/>
  <c r="AB20" i="33" s="1"/>
  <c r="AA21" i="33"/>
  <c r="AB21" i="33" s="1"/>
  <c r="L59" i="33"/>
  <c r="L57" i="33"/>
  <c r="L55" i="33"/>
  <c r="AA56" i="33"/>
  <c r="AB56" i="33" s="1"/>
  <c r="L70" i="33"/>
  <c r="L83" i="33"/>
  <c r="L81" i="33"/>
  <c r="L79" i="33"/>
  <c r="AA80" i="33"/>
  <c r="AB80" i="33" s="1"/>
  <c r="AA97" i="33"/>
  <c r="AB97" i="33" s="1"/>
  <c r="L38" i="34"/>
  <c r="AA35" i="34"/>
  <c r="AB35" i="34" s="1"/>
  <c r="AA74" i="34"/>
  <c r="AB74" i="34" s="1"/>
  <c r="AA94" i="34"/>
  <c r="AB94" i="34" s="1"/>
  <c r="AA3" i="35"/>
  <c r="AB3" i="35" s="1"/>
  <c r="AA7" i="35"/>
  <c r="AB7" i="35" s="1"/>
  <c r="AA21" i="35"/>
  <c r="AB21" i="35" s="1"/>
  <c r="L27" i="35"/>
  <c r="AA43" i="35"/>
  <c r="AB43" i="35" s="1"/>
  <c r="AA61" i="35"/>
  <c r="AB61" i="35" s="1"/>
  <c r="AA71" i="35"/>
  <c r="AB71" i="35" s="1"/>
  <c r="AA97" i="35"/>
  <c r="AB97" i="35" s="1"/>
  <c r="AA4" i="36"/>
  <c r="AB4" i="36" s="1"/>
  <c r="AA9" i="36"/>
  <c r="AB9" i="36" s="1"/>
  <c r="L75" i="36"/>
  <c r="L76" i="36"/>
  <c r="AA52" i="37"/>
  <c r="AB52" i="37" s="1"/>
  <c r="AA15" i="30"/>
  <c r="AB15" i="30" s="1"/>
  <c r="L44" i="31"/>
  <c r="L45" i="31"/>
  <c r="L80" i="31"/>
  <c r="L18" i="32"/>
  <c r="L24" i="32"/>
  <c r="AA6" i="33"/>
  <c r="AB6" i="33" s="1"/>
  <c r="R19" i="33" s="1"/>
  <c r="S19" i="33" s="1"/>
  <c r="Q19" i="33" s="1"/>
  <c r="L32" i="33"/>
  <c r="AA37" i="33"/>
  <c r="AB37" i="33" s="1"/>
  <c r="L62" i="33"/>
  <c r="L86" i="33"/>
  <c r="AA89" i="33"/>
  <c r="AB89" i="33" s="1"/>
  <c r="AA90" i="33"/>
  <c r="AB90" i="33" s="1"/>
  <c r="L11" i="34"/>
  <c r="AA8" i="34"/>
  <c r="AB8" i="34" s="1"/>
  <c r="L12" i="34"/>
  <c r="AA14" i="34"/>
  <c r="AB14" i="34" s="1"/>
  <c r="L23" i="34"/>
  <c r="L22" i="34"/>
  <c r="L21" i="34"/>
  <c r="AA20" i="34"/>
  <c r="AB20" i="34" s="1"/>
  <c r="AA30" i="34"/>
  <c r="AB30" i="34" s="1"/>
  <c r="AA54" i="34"/>
  <c r="AB54" i="34" s="1"/>
  <c r="AA58" i="34"/>
  <c r="AB58" i="34" s="1"/>
  <c r="L66" i="34"/>
  <c r="AA84" i="34"/>
  <c r="AB84" i="34" s="1"/>
  <c r="AA93" i="34"/>
  <c r="AB93" i="34" s="1"/>
  <c r="AA18" i="35"/>
  <c r="AB18" i="35" s="1"/>
  <c r="AA26" i="35"/>
  <c r="AB26" i="35" s="1"/>
  <c r="AA29" i="36"/>
  <c r="AB29" i="36" s="1"/>
  <c r="AA83" i="36"/>
  <c r="AB83" i="36" s="1"/>
  <c r="AA108" i="36"/>
  <c r="AB108" i="36" s="1"/>
  <c r="L16" i="37"/>
  <c r="L14" i="37"/>
  <c r="L24" i="34"/>
  <c r="L19" i="35"/>
  <c r="L55" i="35"/>
  <c r="L67" i="35"/>
  <c r="L79" i="35"/>
  <c r="L91" i="35"/>
  <c r="AA7" i="36"/>
  <c r="AB7" i="36" s="1"/>
  <c r="AA51" i="37"/>
  <c r="AB51" i="37" s="1"/>
  <c r="AA5" i="38"/>
  <c r="AB5" i="38" s="1"/>
  <c r="L30" i="38"/>
  <c r="L27" i="38"/>
  <c r="L18" i="34"/>
  <c r="AA52" i="35"/>
  <c r="AB52" i="35" s="1"/>
  <c r="AA64" i="35"/>
  <c r="AB64" i="35" s="1"/>
  <c r="AA76" i="35"/>
  <c r="AB76" i="35" s="1"/>
  <c r="AA88" i="35"/>
  <c r="AB88" i="35" s="1"/>
  <c r="L31" i="36"/>
  <c r="L43" i="36"/>
  <c r="L49" i="36"/>
  <c r="AA51" i="36"/>
  <c r="AB51" i="36" s="1"/>
  <c r="L73" i="36"/>
  <c r="L74" i="36"/>
  <c r="AA75" i="36"/>
  <c r="AB75" i="36" s="1"/>
  <c r="L97" i="36"/>
  <c r="L98" i="36"/>
  <c r="AA99" i="36"/>
  <c r="AB99" i="36" s="1"/>
  <c r="L121" i="36"/>
  <c r="L122" i="36"/>
  <c r="AA123" i="36"/>
  <c r="AB123" i="36" s="1"/>
  <c r="L8" i="37"/>
  <c r="AA8" i="37"/>
  <c r="AB8" i="37" s="1"/>
  <c r="L17" i="37"/>
  <c r="L23" i="37"/>
  <c r="AA24" i="37"/>
  <c r="AB24" i="37" s="1"/>
  <c r="L46" i="37"/>
  <c r="AA43" i="37"/>
  <c r="AB43" i="37" s="1"/>
  <c r="AA61" i="37"/>
  <c r="AB61" i="37" s="1"/>
  <c r="L73" i="37"/>
  <c r="L26" i="38"/>
  <c r="AA41" i="38"/>
  <c r="AB41" i="38" s="1"/>
  <c r="AA57" i="38"/>
  <c r="AB57" i="38" s="1"/>
  <c r="AA69" i="38"/>
  <c r="AB69" i="38" s="1"/>
  <c r="O15" i="34"/>
  <c r="L25" i="34"/>
  <c r="L31" i="34"/>
  <c r="L37" i="34"/>
  <c r="L43" i="34"/>
  <c r="L49" i="34"/>
  <c r="L56" i="34"/>
  <c r="L62" i="34"/>
  <c r="AA3" i="36"/>
  <c r="AB3" i="36" s="1"/>
  <c r="R19" i="36" s="1"/>
  <c r="S19" i="36" s="1"/>
  <c r="Q19" i="36" s="1"/>
  <c r="L27" i="36"/>
  <c r="AA28" i="36"/>
  <c r="AB28" i="36" s="1"/>
  <c r="L39" i="36"/>
  <c r="AA40" i="36"/>
  <c r="AB40" i="36" s="1"/>
  <c r="L60" i="36"/>
  <c r="L57" i="36"/>
  <c r="AA58" i="36"/>
  <c r="AB58" i="36" s="1"/>
  <c r="L84" i="36"/>
  <c r="L81" i="36"/>
  <c r="AA82" i="36"/>
  <c r="AB82" i="36" s="1"/>
  <c r="L108" i="36"/>
  <c r="L105" i="36"/>
  <c r="AA106" i="36"/>
  <c r="AB106" i="36" s="1"/>
  <c r="L132" i="36"/>
  <c r="L129" i="36"/>
  <c r="AA130" i="36"/>
  <c r="AB130" i="36" s="1"/>
  <c r="L9" i="37"/>
  <c r="L57" i="34"/>
  <c r="L13" i="35"/>
  <c r="L18" i="35"/>
  <c r="L29" i="35"/>
  <c r="L41" i="35"/>
  <c r="L45" i="35"/>
  <c r="L48" i="35"/>
  <c r="L60" i="35"/>
  <c r="L72" i="35"/>
  <c r="L84" i="35"/>
  <c r="L96" i="35"/>
  <c r="L19" i="36"/>
  <c r="L28" i="36"/>
  <c r="L40" i="36"/>
  <c r="AA49" i="36"/>
  <c r="AB49" i="36" s="1"/>
  <c r="L58" i="36"/>
  <c r="AA73" i="36"/>
  <c r="AB73" i="36" s="1"/>
  <c r="L82" i="36"/>
  <c r="AA97" i="36"/>
  <c r="AB97" i="36" s="1"/>
  <c r="L106" i="36"/>
  <c r="AA121" i="36"/>
  <c r="AB121" i="36" s="1"/>
  <c r="L130" i="36"/>
  <c r="AA6" i="37"/>
  <c r="AB6" i="37" s="1"/>
  <c r="L31" i="37"/>
  <c r="L54" i="37"/>
  <c r="L62" i="37"/>
  <c r="AA60" i="37"/>
  <c r="AB60" i="37" s="1"/>
  <c r="L67" i="37"/>
  <c r="L64" i="37"/>
  <c r="AA65" i="37"/>
  <c r="AB65" i="37" s="1"/>
  <c r="AA12" i="38"/>
  <c r="AB12" i="38" s="1"/>
  <c r="AA22" i="38"/>
  <c r="AB22" i="38" s="1"/>
  <c r="AA43" i="38"/>
  <c r="AB43" i="38" s="1"/>
  <c r="AA20" i="39"/>
  <c r="AB20" i="39" s="1"/>
  <c r="AA19" i="40"/>
  <c r="AB19" i="40" s="1"/>
  <c r="AA71" i="34"/>
  <c r="AB71" i="34" s="1"/>
  <c r="AA83" i="34"/>
  <c r="AB83" i="34" s="1"/>
  <c r="AA95" i="34"/>
  <c r="AB95" i="34" s="1"/>
  <c r="L37" i="35"/>
  <c r="L38" i="35"/>
  <c r="L46" i="35"/>
  <c r="AA50" i="35"/>
  <c r="AB50" i="35" s="1"/>
  <c r="AA62" i="35"/>
  <c r="AB62" i="35" s="1"/>
  <c r="AA74" i="35"/>
  <c r="AB74" i="35" s="1"/>
  <c r="AA86" i="35"/>
  <c r="AB86" i="35" s="1"/>
  <c r="AA98" i="35"/>
  <c r="AB98" i="35" s="1"/>
  <c r="L18" i="36"/>
  <c r="L36" i="36"/>
  <c r="L37" i="36"/>
  <c r="AA56" i="36"/>
  <c r="AB56" i="36" s="1"/>
  <c r="AA80" i="36"/>
  <c r="AB80" i="36" s="1"/>
  <c r="AA104" i="36"/>
  <c r="AB104" i="36" s="1"/>
  <c r="AA128" i="36"/>
  <c r="AB128" i="36" s="1"/>
  <c r="AA29" i="37"/>
  <c r="AB29" i="37" s="1"/>
  <c r="L36" i="37"/>
  <c r="L37" i="37"/>
  <c r="AA42" i="37"/>
  <c r="AB42" i="37" s="1"/>
  <c r="L50" i="37"/>
  <c r="AA48" i="37"/>
  <c r="AB48" i="37" s="1"/>
  <c r="AA3" i="38"/>
  <c r="AB3" i="38" s="1"/>
  <c r="L28" i="38"/>
  <c r="L39" i="38"/>
  <c r="AA40" i="38"/>
  <c r="AB40" i="38" s="1"/>
  <c r="AA68" i="38"/>
  <c r="AB68" i="38" s="1"/>
  <c r="AA15" i="39"/>
  <c r="AB15" i="39" s="1"/>
  <c r="L27" i="34"/>
  <c r="L33" i="34"/>
  <c r="L39" i="34"/>
  <c r="L45" i="34"/>
  <c r="L51" i="34"/>
  <c r="L64" i="34"/>
  <c r="L22" i="35"/>
  <c r="L58" i="35"/>
  <c r="L70" i="35"/>
  <c r="L82" i="35"/>
  <c r="L94" i="35"/>
  <c r="L14" i="36"/>
  <c r="L15" i="36"/>
  <c r="L13" i="36"/>
  <c r="L23" i="36"/>
  <c r="AA26" i="36"/>
  <c r="AB26" i="36" s="1"/>
  <c r="AA38" i="36"/>
  <c r="AB38" i="36" s="1"/>
  <c r="AA14" i="37"/>
  <c r="AB14" i="37" s="1"/>
  <c r="L32" i="37"/>
  <c r="AA34" i="37"/>
  <c r="AB34" i="37" s="1"/>
  <c r="L43" i="37"/>
  <c r="L43" i="38"/>
  <c r="L41" i="38"/>
  <c r="AA27" i="39"/>
  <c r="AB27" i="39" s="1"/>
  <c r="AA10" i="35"/>
  <c r="AB10" i="35" s="1"/>
  <c r="AA48" i="35"/>
  <c r="AB48" i="35" s="1"/>
  <c r="AA60" i="35"/>
  <c r="AB60" i="35" s="1"/>
  <c r="AA72" i="35"/>
  <c r="AB72" i="35" s="1"/>
  <c r="AA84" i="35"/>
  <c r="AB84" i="35" s="1"/>
  <c r="AA96" i="35"/>
  <c r="AB96" i="35" s="1"/>
  <c r="L48" i="36"/>
  <c r="L61" i="36"/>
  <c r="AA63" i="36"/>
  <c r="AB63" i="36" s="1"/>
  <c r="L85" i="36"/>
  <c r="AA87" i="36"/>
  <c r="AB87" i="36" s="1"/>
  <c r="L109" i="36"/>
  <c r="AA111" i="36"/>
  <c r="AB111" i="36" s="1"/>
  <c r="L133" i="36"/>
  <c r="L13" i="37"/>
  <c r="AA21" i="37"/>
  <c r="AB21" i="37" s="1"/>
  <c r="AA22" i="37"/>
  <c r="AB22" i="37" s="1"/>
  <c r="L39" i="37"/>
  <c r="AA41" i="37"/>
  <c r="AB41" i="37" s="1"/>
  <c r="AA2" i="38"/>
  <c r="AB2" i="38" s="1"/>
  <c r="L57" i="35"/>
  <c r="L69" i="35"/>
  <c r="L81" i="35"/>
  <c r="L93" i="35"/>
  <c r="L17" i="36"/>
  <c r="L21" i="36"/>
  <c r="L35" i="36"/>
  <c r="AA46" i="36"/>
  <c r="AB46" i="36" s="1"/>
  <c r="L56" i="36"/>
  <c r="L72" i="36"/>
  <c r="AA70" i="36"/>
  <c r="AB70" i="36" s="1"/>
  <c r="L80" i="36"/>
  <c r="L96" i="36"/>
  <c r="AA94" i="36"/>
  <c r="AB94" i="36" s="1"/>
  <c r="L104" i="36"/>
  <c r="L120" i="36"/>
  <c r="AA118" i="36"/>
  <c r="AB118" i="36" s="1"/>
  <c r="L128" i="36"/>
  <c r="AA18" i="37"/>
  <c r="AB18" i="37" s="1"/>
  <c r="AA27" i="37"/>
  <c r="AB27" i="37" s="1"/>
  <c r="AA46" i="37"/>
  <c r="AB46" i="37" s="1"/>
  <c r="L55" i="37"/>
  <c r="L60" i="37"/>
  <c r="L57" i="37"/>
  <c r="L65" i="37"/>
  <c r="L42" i="38"/>
  <c r="L68" i="34"/>
  <c r="L79" i="34"/>
  <c r="L80" i="34"/>
  <c r="L91" i="34"/>
  <c r="L92" i="34"/>
  <c r="L21" i="35"/>
  <c r="AA57" i="35"/>
  <c r="AB57" i="35" s="1"/>
  <c r="AA69" i="35"/>
  <c r="AB69" i="35" s="1"/>
  <c r="AA81" i="35"/>
  <c r="AB81" i="35" s="1"/>
  <c r="AA93" i="35"/>
  <c r="AB93" i="35" s="1"/>
  <c r="L9" i="36"/>
  <c r="L8" i="36"/>
  <c r="L33" i="36"/>
  <c r="L46" i="36"/>
  <c r="AA53" i="36"/>
  <c r="AB53" i="36" s="1"/>
  <c r="L63" i="36"/>
  <c r="AA77" i="36"/>
  <c r="AB77" i="36" s="1"/>
  <c r="L87" i="36"/>
  <c r="AA101" i="36"/>
  <c r="AB101" i="36" s="1"/>
  <c r="L111" i="36"/>
  <c r="AA125" i="36"/>
  <c r="AB125" i="36" s="1"/>
  <c r="L41" i="37"/>
  <c r="L51" i="37"/>
  <c r="AA53" i="37"/>
  <c r="AB53" i="37" s="1"/>
  <c r="AA14" i="38"/>
  <c r="AB14" i="38" s="1"/>
  <c r="AA31" i="38"/>
  <c r="AB31" i="38" s="1"/>
  <c r="AA58" i="38"/>
  <c r="AB58" i="38" s="1"/>
  <c r="AA70" i="38"/>
  <c r="AB70" i="38" s="1"/>
  <c r="L7" i="36"/>
  <c r="AA12" i="36"/>
  <c r="AB12" i="36" s="1"/>
  <c r="AA33" i="36"/>
  <c r="AB33" i="36" s="1"/>
  <c r="AA61" i="36"/>
  <c r="AB61" i="36" s="1"/>
  <c r="L70" i="36"/>
  <c r="AA85" i="36"/>
  <c r="AB85" i="36" s="1"/>
  <c r="L94" i="36"/>
  <c r="AA109" i="36"/>
  <c r="AB109" i="36" s="1"/>
  <c r="L118" i="36"/>
  <c r="AA133" i="36"/>
  <c r="AB133" i="36" s="1"/>
  <c r="L12" i="37"/>
  <c r="AA39" i="37"/>
  <c r="AB39" i="37" s="1"/>
  <c r="L70" i="37"/>
  <c r="AA67" i="37"/>
  <c r="AB67" i="37" s="1"/>
  <c r="L74" i="37"/>
  <c r="AA72" i="37"/>
  <c r="AB72" i="37" s="1"/>
  <c r="L76" i="37"/>
  <c r="AA77" i="37"/>
  <c r="AB77" i="37" s="1"/>
  <c r="AA6" i="38"/>
  <c r="AB6" i="38" s="1"/>
  <c r="AA16" i="38"/>
  <c r="AB16" i="38" s="1"/>
  <c r="AA55" i="38"/>
  <c r="AB55" i="38" s="1"/>
  <c r="AA65" i="34"/>
  <c r="AB65" i="34" s="1"/>
  <c r="AA77" i="34"/>
  <c r="AB77" i="34" s="1"/>
  <c r="AA89" i="34"/>
  <c r="AB89" i="34" s="1"/>
  <c r="AA11" i="36"/>
  <c r="AB11" i="36" s="1"/>
  <c r="L34" i="37"/>
  <c r="AA31" i="37"/>
  <c r="AB31" i="37" s="1"/>
  <c r="AA9" i="38"/>
  <c r="AB9" i="38" s="1"/>
  <c r="AA20" i="38"/>
  <c r="AB20" i="38" s="1"/>
  <c r="AA52" i="38"/>
  <c r="AB52" i="38" s="1"/>
  <c r="L8" i="38"/>
  <c r="AA15" i="40"/>
  <c r="AB15" i="40" s="1"/>
  <c r="AA24" i="40"/>
  <c r="AB24" i="40" s="1"/>
  <c r="L32" i="40"/>
  <c r="L56" i="40"/>
  <c r="L15" i="41"/>
  <c r="L14" i="42"/>
  <c r="AA16" i="42"/>
  <c r="AB16" i="42" s="1"/>
  <c r="AA20" i="42"/>
  <c r="AB20" i="42" s="1"/>
  <c r="L127" i="42"/>
  <c r="L128" i="42"/>
  <c r="L129" i="42"/>
  <c r="L176" i="42"/>
  <c r="L177" i="42"/>
  <c r="L174" i="42"/>
  <c r="L35" i="38"/>
  <c r="L40" i="38"/>
  <c r="L33" i="40"/>
  <c r="L31" i="40"/>
  <c r="L45" i="40"/>
  <c r="L43" i="40"/>
  <c r="L38" i="41"/>
  <c r="L39" i="41"/>
  <c r="L59" i="41"/>
  <c r="L17" i="42"/>
  <c r="AA41" i="42"/>
  <c r="AB41" i="42" s="1"/>
  <c r="AA76" i="42"/>
  <c r="AB76" i="42" s="1"/>
  <c r="AA122" i="42"/>
  <c r="AB122" i="42" s="1"/>
  <c r="L69" i="38"/>
  <c r="L81" i="38"/>
  <c r="L7" i="39"/>
  <c r="L11" i="39"/>
  <c r="L25" i="39"/>
  <c r="L28" i="39"/>
  <c r="L26" i="39"/>
  <c r="AA7" i="40"/>
  <c r="AB7" i="40" s="1"/>
  <c r="R19" i="40" s="1"/>
  <c r="S19" i="40" s="1"/>
  <c r="Q19" i="40" s="1"/>
  <c r="AA17" i="40"/>
  <c r="AB17" i="40" s="1"/>
  <c r="L40" i="40"/>
  <c r="L55" i="40"/>
  <c r="AA2" i="41"/>
  <c r="AB2" i="41" s="1"/>
  <c r="AA3" i="41"/>
  <c r="AB3" i="41" s="1"/>
  <c r="L16" i="41"/>
  <c r="L34" i="41"/>
  <c r="AA58" i="41"/>
  <c r="AB58" i="41" s="1"/>
  <c r="AA10" i="42"/>
  <c r="AB10" i="42" s="1"/>
  <c r="AA47" i="42"/>
  <c r="AB47" i="42" s="1"/>
  <c r="AA83" i="42"/>
  <c r="AB83" i="42" s="1"/>
  <c r="L107" i="43"/>
  <c r="L106" i="43"/>
  <c r="L64" i="38"/>
  <c r="L65" i="38"/>
  <c r="L76" i="38"/>
  <c r="L77" i="38"/>
  <c r="AA46" i="41"/>
  <c r="AB46" i="41" s="1"/>
  <c r="L55" i="38"/>
  <c r="L62" i="38"/>
  <c r="L74" i="38"/>
  <c r="L83" i="38"/>
  <c r="L14" i="39"/>
  <c r="L15" i="39"/>
  <c r="L22" i="39"/>
  <c r="L30" i="40"/>
  <c r="AA31" i="40"/>
  <c r="AB31" i="40" s="1"/>
  <c r="L42" i="40"/>
  <c r="AA43" i="40"/>
  <c r="AB43" i="40" s="1"/>
  <c r="L54" i="40"/>
  <c r="L9" i="41"/>
  <c r="AA14" i="41"/>
  <c r="AB14" i="41" s="1"/>
  <c r="L23" i="41"/>
  <c r="L21" i="41"/>
  <c r="L22" i="41"/>
  <c r="L27" i="41"/>
  <c r="AA25" i="41"/>
  <c r="AB25" i="41" s="1"/>
  <c r="L33" i="41"/>
  <c r="L42" i="41"/>
  <c r="L50" i="41"/>
  <c r="AA6" i="42"/>
  <c r="AB6" i="42" s="1"/>
  <c r="L13" i="42"/>
  <c r="L16" i="42"/>
  <c r="L50" i="38"/>
  <c r="L51" i="38"/>
  <c r="L58" i="38"/>
  <c r="L71" i="38"/>
  <c r="AA26" i="39"/>
  <c r="AB26" i="39" s="1"/>
  <c r="AA51" i="40"/>
  <c r="AB51" i="40" s="1"/>
  <c r="AA15" i="41"/>
  <c r="AB15" i="41" s="1"/>
  <c r="L24" i="41"/>
  <c r="L31" i="41"/>
  <c r="AA34" i="41"/>
  <c r="AB34" i="41" s="1"/>
  <c r="L41" i="41"/>
  <c r="L66" i="41"/>
  <c r="L65" i="41"/>
  <c r="L64" i="41"/>
  <c r="AA40" i="42"/>
  <c r="AB40" i="42" s="1"/>
  <c r="AA49" i="42"/>
  <c r="AB49" i="42" s="1"/>
  <c r="AA85" i="42"/>
  <c r="AB85" i="42" s="1"/>
  <c r="AA121" i="42"/>
  <c r="AB121" i="42" s="1"/>
  <c r="L48" i="38"/>
  <c r="L37" i="40"/>
  <c r="L52" i="40"/>
  <c r="L49" i="40"/>
  <c r="AA61" i="40"/>
  <c r="AB61" i="40" s="1"/>
  <c r="L11" i="41"/>
  <c r="L30" i="41"/>
  <c r="L54" i="41"/>
  <c r="AA26" i="42"/>
  <c r="AB26" i="42" s="1"/>
  <c r="AA46" i="42"/>
  <c r="AB46" i="42" s="1"/>
  <c r="AA82" i="42"/>
  <c r="AB82" i="42" s="1"/>
  <c r="L175" i="42"/>
  <c r="L13" i="38"/>
  <c r="L17" i="38"/>
  <c r="L21" i="38"/>
  <c r="L44" i="38"/>
  <c r="L45" i="38"/>
  <c r="AA62" i="38"/>
  <c r="AB62" i="38" s="1"/>
  <c r="AA74" i="38"/>
  <c r="AB74" i="38" s="1"/>
  <c r="AA83" i="38"/>
  <c r="AB83" i="38" s="1"/>
  <c r="AA12" i="39"/>
  <c r="AB12" i="39" s="1"/>
  <c r="R19" i="39" s="1"/>
  <c r="S19" i="39" s="1"/>
  <c r="Q19" i="39" s="1"/>
  <c r="L16" i="39"/>
  <c r="L15" i="40"/>
  <c r="AA26" i="40"/>
  <c r="AB26" i="40" s="1"/>
  <c r="L39" i="40"/>
  <c r="L38" i="40"/>
  <c r="AA38" i="40"/>
  <c r="AB38" i="40" s="1"/>
  <c r="L51" i="40"/>
  <c r="L50" i="40"/>
  <c r="AA50" i="40"/>
  <c r="AB50" i="40" s="1"/>
  <c r="L7" i="41"/>
  <c r="AA8" i="41"/>
  <c r="AB8" i="41" s="1"/>
  <c r="AA16" i="41"/>
  <c r="AB16" i="41" s="1"/>
  <c r="L29" i="41"/>
  <c r="AA55" i="41"/>
  <c r="AB55" i="41" s="1"/>
  <c r="L61" i="41"/>
  <c r="AA5" i="42"/>
  <c r="AB5" i="42" s="1"/>
  <c r="R19" i="42" s="1"/>
  <c r="S19" i="42" s="1"/>
  <c r="Q19" i="42" s="1"/>
  <c r="L62" i="42"/>
  <c r="L60" i="42"/>
  <c r="AA59" i="38"/>
  <c r="AB59" i="38" s="1"/>
  <c r="AA71" i="38"/>
  <c r="AB71" i="38" s="1"/>
  <c r="L34" i="39"/>
  <c r="L33" i="39"/>
  <c r="L31" i="39"/>
  <c r="AA33" i="39"/>
  <c r="AB33" i="39" s="1"/>
  <c r="L12" i="40"/>
  <c r="L13" i="40"/>
  <c r="AA41" i="41"/>
  <c r="AB41" i="41" s="1"/>
  <c r="L53" i="41"/>
  <c r="AA62" i="41"/>
  <c r="AB62" i="41" s="1"/>
  <c r="L58" i="42"/>
  <c r="L24" i="40"/>
  <c r="L25" i="40"/>
  <c r="AA55" i="40"/>
  <c r="AB55" i="40" s="1"/>
  <c r="AA7" i="41"/>
  <c r="AB7" i="41" s="1"/>
  <c r="AA49" i="41"/>
  <c r="AB49" i="41" s="1"/>
  <c r="AA54" i="41"/>
  <c r="AB54" i="41" s="1"/>
  <c r="AA70" i="41"/>
  <c r="AB70" i="41" s="1"/>
  <c r="L8" i="42"/>
  <c r="AA42" i="42"/>
  <c r="AB42" i="42" s="1"/>
  <c r="AA84" i="42"/>
  <c r="AB84" i="42" s="1"/>
  <c r="AA120" i="42"/>
  <c r="AB120" i="42" s="1"/>
  <c r="AA45" i="38"/>
  <c r="AB45" i="38" s="1"/>
  <c r="L21" i="40"/>
  <c r="AA35" i="40"/>
  <c r="AB35" i="40" s="1"/>
  <c r="AA47" i="40"/>
  <c r="AB47" i="40" s="1"/>
  <c r="L37" i="41"/>
  <c r="L63" i="41"/>
  <c r="AA11" i="42"/>
  <c r="AB11" i="42" s="1"/>
  <c r="AA30" i="39"/>
  <c r="AB30" i="39" s="1"/>
  <c r="L11" i="40"/>
  <c r="L10" i="40"/>
  <c r="L13" i="41"/>
  <c r="L51" i="41"/>
  <c r="AA53" i="41"/>
  <c r="AB53" i="41" s="1"/>
  <c r="L58" i="41"/>
  <c r="L18" i="42"/>
  <c r="AA28" i="42"/>
  <c r="AB28" i="42" s="1"/>
  <c r="L83" i="42"/>
  <c r="L82" i="42"/>
  <c r="L49" i="42"/>
  <c r="L47" i="42"/>
  <c r="AA68" i="42"/>
  <c r="AB68" i="42" s="1"/>
  <c r="AA94" i="42"/>
  <c r="AB94" i="42" s="1"/>
  <c r="L101" i="42"/>
  <c r="AA158" i="42"/>
  <c r="AB158" i="42" s="1"/>
  <c r="L173" i="42"/>
  <c r="AA26" i="43"/>
  <c r="AB26" i="43" s="1"/>
  <c r="L78" i="43"/>
  <c r="AA111" i="43"/>
  <c r="AB111" i="43" s="1"/>
  <c r="AA35" i="44"/>
  <c r="AB35" i="44" s="1"/>
  <c r="L29" i="48"/>
  <c r="L28" i="48"/>
  <c r="L25" i="48"/>
  <c r="L22" i="42"/>
  <c r="L23" i="42"/>
  <c r="L24" i="42"/>
  <c r="L37" i="42"/>
  <c r="L35" i="42"/>
  <c r="L45" i="42"/>
  <c r="AA62" i="42"/>
  <c r="AB62" i="42" s="1"/>
  <c r="AA67" i="42"/>
  <c r="AB67" i="42" s="1"/>
  <c r="L79" i="42"/>
  <c r="L126" i="42"/>
  <c r="AA162" i="42"/>
  <c r="AB162" i="42" s="1"/>
  <c r="L165" i="42"/>
  <c r="AA170" i="42"/>
  <c r="AB170" i="42" s="1"/>
  <c r="AA178" i="42"/>
  <c r="AB178" i="42" s="1"/>
  <c r="L32" i="43"/>
  <c r="AA35" i="43"/>
  <c r="AB35" i="43" s="1"/>
  <c r="L41" i="43"/>
  <c r="L40" i="43"/>
  <c r="L81" i="43"/>
  <c r="L15" i="44"/>
  <c r="L13" i="44"/>
  <c r="AA48" i="44"/>
  <c r="AB48" i="44" s="1"/>
  <c r="AA26" i="45"/>
  <c r="AB26" i="45" s="1"/>
  <c r="AA8" i="42"/>
  <c r="AB8" i="42" s="1"/>
  <c r="L30" i="42"/>
  <c r="L42" i="42"/>
  <c r="L59" i="42"/>
  <c r="AA61" i="42"/>
  <c r="AB61" i="42" s="1"/>
  <c r="AA111" i="42"/>
  <c r="AB111" i="42" s="1"/>
  <c r="L114" i="42"/>
  <c r="L140" i="42"/>
  <c r="AA174" i="42"/>
  <c r="AB174" i="42" s="1"/>
  <c r="AA17" i="43"/>
  <c r="AB17" i="43" s="1"/>
  <c r="L38" i="43"/>
  <c r="L42" i="43"/>
  <c r="L11" i="44"/>
  <c r="L68" i="44"/>
  <c r="L16" i="47"/>
  <c r="L14" i="47"/>
  <c r="L13" i="47"/>
  <c r="L25" i="46"/>
  <c r="L24" i="46"/>
  <c r="AA22" i="42"/>
  <c r="AB22" i="42" s="1"/>
  <c r="AA34" i="42"/>
  <c r="AB34" i="42" s="1"/>
  <c r="L61" i="42"/>
  <c r="L78" i="42"/>
  <c r="AA81" i="42"/>
  <c r="AB81" i="42" s="1"/>
  <c r="L96" i="42"/>
  <c r="L105" i="42"/>
  <c r="AA114" i="42"/>
  <c r="AB114" i="42" s="1"/>
  <c r="L132" i="42"/>
  <c r="L134" i="42"/>
  <c r="AA140" i="42"/>
  <c r="AB140" i="42" s="1"/>
  <c r="L148" i="42"/>
  <c r="L61" i="43"/>
  <c r="L79" i="43"/>
  <c r="L76" i="43"/>
  <c r="L80" i="43"/>
  <c r="L92" i="43"/>
  <c r="L94" i="43"/>
  <c r="L93" i="43"/>
  <c r="AA34" i="44"/>
  <c r="AB34" i="44" s="1"/>
  <c r="L48" i="41"/>
  <c r="L72" i="41"/>
  <c r="L21" i="42"/>
  <c r="L68" i="42"/>
  <c r="L76" i="42"/>
  <c r="L77" i="42"/>
  <c r="AA80" i="42"/>
  <c r="AB80" i="42" s="1"/>
  <c r="AA96" i="42"/>
  <c r="AB96" i="42" s="1"/>
  <c r="L108" i="42"/>
  <c r="L122" i="42"/>
  <c r="AA152" i="42"/>
  <c r="AB152" i="42" s="1"/>
  <c r="L160" i="42"/>
  <c r="L31" i="43"/>
  <c r="L56" i="43"/>
  <c r="AA7" i="44"/>
  <c r="AB7" i="44" s="1"/>
  <c r="L66" i="44"/>
  <c r="L64" i="44"/>
  <c r="L65" i="44"/>
  <c r="L67" i="44"/>
  <c r="L63" i="44"/>
  <c r="AA71" i="44"/>
  <c r="AB71" i="44" s="1"/>
  <c r="L45" i="45"/>
  <c r="L42" i="45"/>
  <c r="AA58" i="42"/>
  <c r="AB58" i="42" s="1"/>
  <c r="L72" i="42"/>
  <c r="L73" i="42"/>
  <c r="AA79" i="42"/>
  <c r="AB79" i="42" s="1"/>
  <c r="L91" i="42"/>
  <c r="L95" i="42"/>
  <c r="L100" i="42"/>
  <c r="AA143" i="42"/>
  <c r="AB143" i="42" s="1"/>
  <c r="AA15" i="43"/>
  <c r="AB15" i="43" s="1"/>
  <c r="AA24" i="43"/>
  <c r="AB24" i="43" s="1"/>
  <c r="AA37" i="43"/>
  <c r="AB37" i="43" s="1"/>
  <c r="L60" i="43"/>
  <c r="AA25" i="45"/>
  <c r="AB25" i="45" s="1"/>
  <c r="AA92" i="42"/>
  <c r="AB92" i="42" s="1"/>
  <c r="L107" i="42"/>
  <c r="AA135" i="42"/>
  <c r="AB135" i="42" s="1"/>
  <c r="AA139" i="42"/>
  <c r="AB139" i="42" s="1"/>
  <c r="AA176" i="42"/>
  <c r="AB176" i="42" s="1"/>
  <c r="AA109" i="43"/>
  <c r="AB109" i="43" s="1"/>
  <c r="L91" i="45"/>
  <c r="L93" i="45"/>
  <c r="L90" i="45"/>
  <c r="L103" i="45"/>
  <c r="L105" i="45"/>
  <c r="L102" i="45"/>
  <c r="AA55" i="46"/>
  <c r="AB55" i="46" s="1"/>
  <c r="L56" i="42"/>
  <c r="L54" i="42"/>
  <c r="L67" i="42"/>
  <c r="L81" i="42"/>
  <c r="AA95" i="42"/>
  <c r="AB95" i="42" s="1"/>
  <c r="AA100" i="42"/>
  <c r="AB100" i="42" s="1"/>
  <c r="AA108" i="42"/>
  <c r="AB108" i="42" s="1"/>
  <c r="L116" i="42"/>
  <c r="L120" i="42"/>
  <c r="AA124" i="42"/>
  <c r="AB124" i="42" s="1"/>
  <c r="L144" i="42"/>
  <c r="L146" i="42"/>
  <c r="AA147" i="42"/>
  <c r="AB147" i="42" s="1"/>
  <c r="AA151" i="42"/>
  <c r="AB151" i="42" s="1"/>
  <c r="AA167" i="42"/>
  <c r="AB167" i="42" s="1"/>
  <c r="L9" i="43"/>
  <c r="AA12" i="43"/>
  <c r="AB12" i="43" s="1"/>
  <c r="AA27" i="43"/>
  <c r="AB27" i="43" s="1"/>
  <c r="L59" i="43"/>
  <c r="L58" i="43"/>
  <c r="AA98" i="43"/>
  <c r="AB98" i="43" s="1"/>
  <c r="AA24" i="44"/>
  <c r="AB24" i="44" s="1"/>
  <c r="AA36" i="44"/>
  <c r="AB36" i="44" s="1"/>
  <c r="AA46" i="44"/>
  <c r="AB46" i="44" s="1"/>
  <c r="AA58" i="46"/>
  <c r="AB58" i="46" s="1"/>
  <c r="AA17" i="42"/>
  <c r="AB17" i="42" s="1"/>
  <c r="L52" i="42"/>
  <c r="AA56" i="42"/>
  <c r="AB56" i="42" s="1"/>
  <c r="L90" i="42"/>
  <c r="L156" i="42"/>
  <c r="L158" i="42"/>
  <c r="AA179" i="42"/>
  <c r="AB179" i="42" s="1"/>
  <c r="L30" i="43"/>
  <c r="L33" i="43"/>
  <c r="L54" i="43"/>
  <c r="L55" i="43"/>
  <c r="L72" i="44"/>
  <c r="L71" i="44"/>
  <c r="L72" i="47"/>
  <c r="L73" i="47"/>
  <c r="L71" i="47"/>
  <c r="L69" i="47"/>
  <c r="L50" i="42"/>
  <c r="L66" i="42"/>
  <c r="L80" i="42"/>
  <c r="L88" i="42"/>
  <c r="L89" i="42"/>
  <c r="L106" i="42"/>
  <c r="L125" i="42"/>
  <c r="AA123" i="42"/>
  <c r="AB123" i="42" s="1"/>
  <c r="AA134" i="42"/>
  <c r="AB134" i="42" s="1"/>
  <c r="L149" i="42"/>
  <c r="L168" i="42"/>
  <c r="L170" i="42"/>
  <c r="AA171" i="42"/>
  <c r="AB171" i="42" s="1"/>
  <c r="L7" i="43"/>
  <c r="AA18" i="43"/>
  <c r="AB18" i="43" s="1"/>
  <c r="L14" i="44"/>
  <c r="L36" i="41"/>
  <c r="L60" i="41"/>
  <c r="L11" i="42"/>
  <c r="AA54" i="42"/>
  <c r="AB54" i="42" s="1"/>
  <c r="L65" i="42"/>
  <c r="AA69" i="42"/>
  <c r="AB69" i="42" s="1"/>
  <c r="L86" i="42"/>
  <c r="L84" i="42"/>
  <c r="L85" i="42"/>
  <c r="AA99" i="42"/>
  <c r="AB99" i="42" s="1"/>
  <c r="L102" i="42"/>
  <c r="AA107" i="42"/>
  <c r="AB107" i="42" s="1"/>
  <c r="L115" i="42"/>
  <c r="AA112" i="42"/>
  <c r="AB112" i="42" s="1"/>
  <c r="AA138" i="42"/>
  <c r="AB138" i="42" s="1"/>
  <c r="AA146" i="42"/>
  <c r="AB146" i="42" s="1"/>
  <c r="AA154" i="42"/>
  <c r="AB154" i="42" s="1"/>
  <c r="L161" i="42"/>
  <c r="L39" i="43"/>
  <c r="AA108" i="43"/>
  <c r="AB108" i="43" s="1"/>
  <c r="AA5" i="44"/>
  <c r="AB5" i="44" s="1"/>
  <c r="AA21" i="45"/>
  <c r="AB21" i="45" s="1"/>
  <c r="L44" i="57"/>
  <c r="L45" i="57"/>
  <c r="L46" i="57"/>
  <c r="L42" i="57"/>
  <c r="L11" i="62"/>
  <c r="L7" i="62"/>
  <c r="L57" i="65"/>
  <c r="L56" i="65"/>
  <c r="L123" i="42"/>
  <c r="L135" i="42"/>
  <c r="L147" i="42"/>
  <c r="L159" i="42"/>
  <c r="L171" i="42"/>
  <c r="L97" i="43"/>
  <c r="L96" i="43"/>
  <c r="L32" i="44"/>
  <c r="L11" i="45"/>
  <c r="L21" i="45"/>
  <c r="AA22" i="45"/>
  <c r="AB22" i="45" s="1"/>
  <c r="L30" i="45"/>
  <c r="AA65" i="45"/>
  <c r="AB65" i="45" s="1"/>
  <c r="AA69" i="45"/>
  <c r="AB69" i="45" s="1"/>
  <c r="L87" i="45"/>
  <c r="AA36" i="46"/>
  <c r="AB36" i="46" s="1"/>
  <c r="L50" i="46"/>
  <c r="L49" i="46"/>
  <c r="L51" i="46"/>
  <c r="L48" i="46"/>
  <c r="AA54" i="46"/>
  <c r="AB54" i="46" s="1"/>
  <c r="L63" i="46"/>
  <c r="AA61" i="46"/>
  <c r="AB61" i="46" s="1"/>
  <c r="L18" i="47"/>
  <c r="AA30" i="47"/>
  <c r="AB30" i="47" s="1"/>
  <c r="AA49" i="47"/>
  <c r="AB49" i="47" s="1"/>
  <c r="AA70" i="47"/>
  <c r="AB70" i="47" s="1"/>
  <c r="L93" i="47"/>
  <c r="L97" i="47"/>
  <c r="AA98" i="47"/>
  <c r="AB98" i="47" s="1"/>
  <c r="L30" i="48"/>
  <c r="AA47" i="48"/>
  <c r="AB47" i="48" s="1"/>
  <c r="L77" i="48"/>
  <c r="L76" i="48"/>
  <c r="L73" i="48"/>
  <c r="AA95" i="48"/>
  <c r="AB95" i="48" s="1"/>
  <c r="L14" i="49"/>
  <c r="AA125" i="49"/>
  <c r="AB125" i="49" s="1"/>
  <c r="AA144" i="49"/>
  <c r="AB144" i="49" s="1"/>
  <c r="AA147" i="49"/>
  <c r="AB147" i="49" s="1"/>
  <c r="L16" i="43"/>
  <c r="L18" i="43"/>
  <c r="AA101" i="43"/>
  <c r="AB101" i="43" s="1"/>
  <c r="AA2" i="44"/>
  <c r="AB2" i="44" s="1"/>
  <c r="L40" i="44"/>
  <c r="L46" i="44"/>
  <c r="L45" i="44"/>
  <c r="L43" i="44"/>
  <c r="AA45" i="44"/>
  <c r="AB45" i="44" s="1"/>
  <c r="AA64" i="44"/>
  <c r="AB64" i="44" s="1"/>
  <c r="L10" i="45"/>
  <c r="L9" i="45"/>
  <c r="AA8" i="45"/>
  <c r="AB8" i="45" s="1"/>
  <c r="L44" i="45"/>
  <c r="L60" i="45"/>
  <c r="L72" i="45"/>
  <c r="L92" i="45"/>
  <c r="L104" i="45"/>
  <c r="AA60" i="46"/>
  <c r="AB60" i="46" s="1"/>
  <c r="AA17" i="47"/>
  <c r="AB17" i="47" s="1"/>
  <c r="L56" i="49"/>
  <c r="L54" i="49"/>
  <c r="L55" i="49"/>
  <c r="L117" i="49"/>
  <c r="L116" i="49"/>
  <c r="AA46" i="50"/>
  <c r="AB46" i="50" s="1"/>
  <c r="AA8" i="43"/>
  <c r="AB8" i="43" s="1"/>
  <c r="L24" i="43"/>
  <c r="L28" i="43"/>
  <c r="L109" i="43"/>
  <c r="L108" i="43"/>
  <c r="L37" i="44"/>
  <c r="AA63" i="44"/>
  <c r="AB63" i="44" s="1"/>
  <c r="L77" i="44"/>
  <c r="AA20" i="45"/>
  <c r="AB20" i="45" s="1"/>
  <c r="AA28" i="45"/>
  <c r="AB28" i="45" s="1"/>
  <c r="L86" i="45"/>
  <c r="L85" i="45"/>
  <c r="L10" i="47"/>
  <c r="L8" i="47"/>
  <c r="L92" i="47"/>
  <c r="L91" i="47"/>
  <c r="L90" i="47"/>
  <c r="L88" i="47"/>
  <c r="L22" i="53"/>
  <c r="L60" i="53"/>
  <c r="L61" i="53"/>
  <c r="L20" i="43"/>
  <c r="L29" i="43"/>
  <c r="L27" i="43"/>
  <c r="L66" i="43"/>
  <c r="AA96" i="43"/>
  <c r="AB96" i="43" s="1"/>
  <c r="L105" i="43"/>
  <c r="AA113" i="43"/>
  <c r="AB113" i="43" s="1"/>
  <c r="AA38" i="44"/>
  <c r="AB38" i="44" s="1"/>
  <c r="L60" i="44"/>
  <c r="L59" i="44"/>
  <c r="AA83" i="44"/>
  <c r="AB83" i="44" s="1"/>
  <c r="L16" i="45"/>
  <c r="L13" i="45"/>
  <c r="AA27" i="45"/>
  <c r="AB27" i="45" s="1"/>
  <c r="L39" i="45"/>
  <c r="AA73" i="45"/>
  <c r="AB73" i="45" s="1"/>
  <c r="L13" i="46"/>
  <c r="L12" i="46"/>
  <c r="AA53" i="46"/>
  <c r="AB53" i="46" s="1"/>
  <c r="L9" i="47"/>
  <c r="AA68" i="47"/>
  <c r="AB68" i="47" s="1"/>
  <c r="AA30" i="48"/>
  <c r="AB30" i="48" s="1"/>
  <c r="AA78" i="48"/>
  <c r="AB78" i="48" s="1"/>
  <c r="L32" i="49"/>
  <c r="L31" i="49"/>
  <c r="L30" i="49"/>
  <c r="AA83" i="49"/>
  <c r="AB83" i="49" s="1"/>
  <c r="AA168" i="49"/>
  <c r="AB168" i="49" s="1"/>
  <c r="AA171" i="49"/>
  <c r="AB171" i="49" s="1"/>
  <c r="L41" i="50"/>
  <c r="L42" i="50"/>
  <c r="L67" i="50"/>
  <c r="L66" i="50"/>
  <c r="L65" i="50"/>
  <c r="L64" i="50"/>
  <c r="AA3" i="43"/>
  <c r="AB3" i="43" s="1"/>
  <c r="R19" i="43" s="1"/>
  <c r="S19" i="43" s="1"/>
  <c r="Q19" i="43" s="1"/>
  <c r="AA41" i="43"/>
  <c r="AB41" i="43" s="1"/>
  <c r="L65" i="43"/>
  <c r="L104" i="43"/>
  <c r="L27" i="44"/>
  <c r="AA37" i="44"/>
  <c r="AB37" i="44" s="1"/>
  <c r="L41" i="44"/>
  <c r="L51" i="44"/>
  <c r="L70" i="44"/>
  <c r="L76" i="44"/>
  <c r="L8" i="45"/>
  <c r="AA17" i="45"/>
  <c r="AB17" i="45" s="1"/>
  <c r="L34" i="45"/>
  <c r="AA68" i="45"/>
  <c r="AB68" i="45" s="1"/>
  <c r="L21" i="46"/>
  <c r="AA39" i="46"/>
  <c r="AB39" i="46" s="1"/>
  <c r="R19" i="46" s="1"/>
  <c r="S19" i="46" s="1"/>
  <c r="Q19" i="46" s="1"/>
  <c r="AA16" i="47"/>
  <c r="AB16" i="47" s="1"/>
  <c r="AA78" i="47"/>
  <c r="AB78" i="47" s="1"/>
  <c r="AA97" i="47"/>
  <c r="AB97" i="47" s="1"/>
  <c r="AA46" i="48"/>
  <c r="AB46" i="48" s="1"/>
  <c r="L59" i="48"/>
  <c r="L57" i="48"/>
  <c r="L58" i="48"/>
  <c r="AA94" i="48"/>
  <c r="AB94" i="48" s="1"/>
  <c r="L51" i="49"/>
  <c r="L52" i="49"/>
  <c r="AA59" i="44"/>
  <c r="AB59" i="44" s="1"/>
  <c r="AA77" i="44"/>
  <c r="AB77" i="44" s="1"/>
  <c r="L84" i="44"/>
  <c r="L83" i="44"/>
  <c r="L81" i="44"/>
  <c r="AA82" i="44"/>
  <c r="AB82" i="44" s="1"/>
  <c r="L96" i="44"/>
  <c r="L95" i="44"/>
  <c r="AA72" i="45"/>
  <c r="AB72" i="45" s="1"/>
  <c r="L10" i="46"/>
  <c r="L9" i="46"/>
  <c r="L8" i="46"/>
  <c r="AA66" i="46"/>
  <c r="AB66" i="46" s="1"/>
  <c r="AA11" i="47"/>
  <c r="AB11" i="47" s="1"/>
  <c r="AA51" i="47"/>
  <c r="AB51" i="47" s="1"/>
  <c r="AA72" i="47"/>
  <c r="AB72" i="47" s="1"/>
  <c r="L66" i="48"/>
  <c r="AA35" i="50"/>
  <c r="AB35" i="50" s="1"/>
  <c r="R19" i="50" s="1"/>
  <c r="S19" i="50" s="1"/>
  <c r="Q19" i="50" s="1"/>
  <c r="L23" i="53"/>
  <c r="L29" i="53"/>
  <c r="L30" i="53"/>
  <c r="L90" i="44"/>
  <c r="L89" i="44"/>
  <c r="AA16" i="45"/>
  <c r="AB16" i="45" s="1"/>
  <c r="L38" i="45"/>
  <c r="L62" i="45"/>
  <c r="L61" i="45"/>
  <c r="L74" i="45"/>
  <c r="L73" i="45"/>
  <c r="L23" i="47"/>
  <c r="L24" i="47"/>
  <c r="L22" i="47"/>
  <c r="L44" i="48"/>
  <c r="L40" i="48"/>
  <c r="L53" i="48"/>
  <c r="L52" i="48"/>
  <c r="L49" i="48"/>
  <c r="L115" i="50"/>
  <c r="L114" i="50"/>
  <c r="L113" i="50"/>
  <c r="L112" i="50"/>
  <c r="L35" i="43"/>
  <c r="L34" i="43"/>
  <c r="L53" i="43"/>
  <c r="L51" i="43"/>
  <c r="R21" i="44"/>
  <c r="S21" i="44" s="1"/>
  <c r="Q21" i="44" s="1"/>
  <c r="L28" i="44"/>
  <c r="L34" i="44"/>
  <c r="L33" i="44"/>
  <c r="L31" i="44"/>
  <c r="AA33" i="44"/>
  <c r="AB33" i="44" s="1"/>
  <c r="L52" i="44"/>
  <c r="L58" i="44"/>
  <c r="AA76" i="44"/>
  <c r="AB76" i="44" s="1"/>
  <c r="L87" i="44"/>
  <c r="L37" i="45"/>
  <c r="L58" i="45"/>
  <c r="AA61" i="45"/>
  <c r="AB61" i="45" s="1"/>
  <c r="L70" i="45"/>
  <c r="L20" i="46"/>
  <c r="L41" i="46"/>
  <c r="L40" i="46"/>
  <c r="L38" i="46"/>
  <c r="L20" i="47"/>
  <c r="AA21" i="47"/>
  <c r="AB21" i="47" s="1"/>
  <c r="L54" i="47"/>
  <c r="L57" i="47"/>
  <c r="L130" i="42"/>
  <c r="L131" i="42"/>
  <c r="L142" i="42"/>
  <c r="L143" i="42"/>
  <c r="L154" i="42"/>
  <c r="L155" i="42"/>
  <c r="L166" i="42"/>
  <c r="L167" i="42"/>
  <c r="L178" i="42"/>
  <c r="L179" i="42"/>
  <c r="AA22" i="43"/>
  <c r="AB22" i="43" s="1"/>
  <c r="AA39" i="43"/>
  <c r="AB39" i="43" s="1"/>
  <c r="L67" i="43"/>
  <c r="L64" i="43"/>
  <c r="L73" i="43"/>
  <c r="L72" i="43"/>
  <c r="L91" i="43"/>
  <c r="L89" i="43"/>
  <c r="L22" i="44"/>
  <c r="L23" i="44"/>
  <c r="L24" i="44"/>
  <c r="L25" i="44"/>
  <c r="L49" i="44"/>
  <c r="AA75" i="44"/>
  <c r="AB75" i="44" s="1"/>
  <c r="L79" i="44"/>
  <c r="L91" i="44"/>
  <c r="AA12" i="45"/>
  <c r="AB12" i="45" s="1"/>
  <c r="L25" i="45"/>
  <c r="L51" i="45"/>
  <c r="L54" i="45"/>
  <c r="L66" i="45"/>
  <c r="L19" i="46"/>
  <c r="L18" i="46"/>
  <c r="L16" i="46"/>
  <c r="L29" i="46"/>
  <c r="L28" i="46"/>
  <c r="L37" i="46"/>
  <c r="L65" i="46"/>
  <c r="L64" i="46"/>
  <c r="L62" i="46"/>
  <c r="AA10" i="47"/>
  <c r="AB10" i="47" s="1"/>
  <c r="R19" i="47" s="1"/>
  <c r="S19" i="47" s="1"/>
  <c r="Q19" i="47" s="1"/>
  <c r="L45" i="47"/>
  <c r="L49" i="47"/>
  <c r="AA50" i="47"/>
  <c r="AB50" i="47" s="1"/>
  <c r="AA12" i="48"/>
  <c r="AB12" i="48" s="1"/>
  <c r="L22" i="48"/>
  <c r="L79" i="48"/>
  <c r="AA76" i="48"/>
  <c r="AB76" i="48" s="1"/>
  <c r="L27" i="49"/>
  <c r="L28" i="49"/>
  <c r="L26" i="49"/>
  <c r="L24" i="49"/>
  <c r="L46" i="49"/>
  <c r="L45" i="49"/>
  <c r="L43" i="49"/>
  <c r="L81" i="49"/>
  <c r="L80" i="49"/>
  <c r="L79" i="49"/>
  <c r="AA119" i="49"/>
  <c r="AB119" i="49" s="1"/>
  <c r="AA25" i="50"/>
  <c r="AB25" i="50" s="1"/>
  <c r="L14" i="43"/>
  <c r="L47" i="43"/>
  <c r="L46" i="43"/>
  <c r="AA52" i="43"/>
  <c r="AB52" i="43" s="1"/>
  <c r="L17" i="44"/>
  <c r="AA26" i="44"/>
  <c r="AB26" i="44" s="1"/>
  <c r="AA50" i="44"/>
  <c r="AB50" i="44" s="1"/>
  <c r="L35" i="45"/>
  <c r="L36" i="45"/>
  <c r="L56" i="45"/>
  <c r="L68" i="45"/>
  <c r="L84" i="45"/>
  <c r="L21" i="47"/>
  <c r="AA54" i="48"/>
  <c r="AB54" i="48" s="1"/>
  <c r="AA129" i="49"/>
  <c r="AB129" i="49" s="1"/>
  <c r="AA94" i="50"/>
  <c r="AB94" i="50" s="1"/>
  <c r="L13" i="43"/>
  <c r="AA34" i="43"/>
  <c r="AB34" i="43" s="1"/>
  <c r="L44" i="43"/>
  <c r="L85" i="43"/>
  <c r="L84" i="43"/>
  <c r="L103" i="43"/>
  <c r="L101" i="43"/>
  <c r="AA11" i="44"/>
  <c r="AB11" i="44" s="1"/>
  <c r="AA25" i="44"/>
  <c r="AB25" i="44" s="1"/>
  <c r="L29" i="44"/>
  <c r="L39" i="44"/>
  <c r="AA49" i="44"/>
  <c r="AB49" i="44" s="1"/>
  <c r="L53" i="44"/>
  <c r="L82" i="44"/>
  <c r="L94" i="44"/>
  <c r="AA3" i="45"/>
  <c r="AB3" i="45" s="1"/>
  <c r="R19" i="45" s="1"/>
  <c r="S19" i="45" s="1"/>
  <c r="Q19" i="45" s="1"/>
  <c r="L23" i="45"/>
  <c r="L22" i="45"/>
  <c r="AA23" i="45"/>
  <c r="AB23" i="45" s="1"/>
  <c r="L50" i="45"/>
  <c r="L49" i="45"/>
  <c r="L98" i="45"/>
  <c r="L97" i="45"/>
  <c r="L99" i="45"/>
  <c r="L110" i="45"/>
  <c r="L109" i="45"/>
  <c r="L111" i="45"/>
  <c r="L53" i="46"/>
  <c r="L52" i="46"/>
  <c r="AA68" i="46"/>
  <c r="AB68" i="46" s="1"/>
  <c r="L44" i="47"/>
  <c r="L43" i="47"/>
  <c r="L42" i="47"/>
  <c r="L40" i="47"/>
  <c r="L53" i="47"/>
  <c r="L52" i="47"/>
  <c r="L50" i="47"/>
  <c r="AA53" i="47"/>
  <c r="AB53" i="47" s="1"/>
  <c r="L56" i="47"/>
  <c r="AA7" i="48"/>
  <c r="AB7" i="48" s="1"/>
  <c r="R19" i="48" s="1"/>
  <c r="S19" i="48" s="1"/>
  <c r="Q19" i="48" s="1"/>
  <c r="L20" i="48"/>
  <c r="AA22" i="48"/>
  <c r="AB22" i="48" s="1"/>
  <c r="L35" i="48"/>
  <c r="L33" i="48"/>
  <c r="L34" i="48"/>
  <c r="L42" i="48"/>
  <c r="L83" i="48"/>
  <c r="L81" i="48"/>
  <c r="L82" i="48"/>
  <c r="L90" i="48"/>
  <c r="L115" i="49"/>
  <c r="L112" i="49"/>
  <c r="L111" i="50"/>
  <c r="L110" i="50"/>
  <c r="L12" i="51"/>
  <c r="L11" i="51"/>
  <c r="L10" i="51"/>
  <c r="L29" i="45"/>
  <c r="L43" i="45"/>
  <c r="L55" i="45"/>
  <c r="L67" i="45"/>
  <c r="L79" i="45"/>
  <c r="L47" i="46"/>
  <c r="L11" i="47"/>
  <c r="L58" i="47"/>
  <c r="L59" i="47"/>
  <c r="AA64" i="47"/>
  <c r="AB64" i="47" s="1"/>
  <c r="L10" i="48"/>
  <c r="AA68" i="49"/>
  <c r="AB68" i="49" s="1"/>
  <c r="AA97" i="49"/>
  <c r="AB97" i="49" s="1"/>
  <c r="L113" i="49"/>
  <c r="L124" i="49"/>
  <c r="L141" i="49"/>
  <c r="L140" i="49"/>
  <c r="L71" i="50"/>
  <c r="AA75" i="50"/>
  <c r="AB75" i="50" s="1"/>
  <c r="L121" i="50"/>
  <c r="L15" i="47"/>
  <c r="L51" i="47"/>
  <c r="L7" i="48"/>
  <c r="L12" i="48"/>
  <c r="L17" i="48"/>
  <c r="L26" i="48"/>
  <c r="L27" i="48"/>
  <c r="L50" i="48"/>
  <c r="L51" i="48"/>
  <c r="L74" i="48"/>
  <c r="L75" i="48"/>
  <c r="L98" i="48"/>
  <c r="L90" i="49"/>
  <c r="AA105" i="49"/>
  <c r="AB105" i="49" s="1"/>
  <c r="L127" i="49"/>
  <c r="AA128" i="49"/>
  <c r="AB128" i="49" s="1"/>
  <c r="AA150" i="49"/>
  <c r="AB150" i="49" s="1"/>
  <c r="AA174" i="49"/>
  <c r="AB174" i="49" s="1"/>
  <c r="AA11" i="50"/>
  <c r="AB11" i="50" s="1"/>
  <c r="AA24" i="50"/>
  <c r="AB24" i="50" s="1"/>
  <c r="AA111" i="50"/>
  <c r="AB111" i="50" s="1"/>
  <c r="AA73" i="51"/>
  <c r="AB73" i="51" s="1"/>
  <c r="L68" i="48"/>
  <c r="L65" i="48"/>
  <c r="L92" i="48"/>
  <c r="L89" i="48"/>
  <c r="L13" i="49"/>
  <c r="L12" i="49"/>
  <c r="L10" i="49"/>
  <c r="L11" i="49"/>
  <c r="AA13" i="49"/>
  <c r="AB13" i="49" s="1"/>
  <c r="AA16" i="49"/>
  <c r="AB16" i="49" s="1"/>
  <c r="L62" i="49"/>
  <c r="L65" i="49"/>
  <c r="AA81" i="49"/>
  <c r="AB81" i="49" s="1"/>
  <c r="AA133" i="49"/>
  <c r="AB133" i="49" s="1"/>
  <c r="AA7" i="50"/>
  <c r="AB7" i="50" s="1"/>
  <c r="AA17" i="50"/>
  <c r="AB17" i="50" s="1"/>
  <c r="L57" i="50"/>
  <c r="L56" i="50"/>
  <c r="L60" i="50"/>
  <c r="L58" i="50"/>
  <c r="L66" i="51"/>
  <c r="L68" i="51"/>
  <c r="L69" i="51"/>
  <c r="L64" i="48"/>
  <c r="L88" i="48"/>
  <c r="L44" i="49"/>
  <c r="L93" i="49"/>
  <c r="L92" i="49"/>
  <c r="AA95" i="49"/>
  <c r="AB95" i="49" s="1"/>
  <c r="L43" i="50"/>
  <c r="L23" i="46"/>
  <c r="L7" i="47"/>
  <c r="L32" i="47"/>
  <c r="L80" i="47"/>
  <c r="L15" i="48"/>
  <c r="L38" i="48"/>
  <c r="L43" i="48"/>
  <c r="L62" i="48"/>
  <c r="L67" i="48"/>
  <c r="L86" i="48"/>
  <c r="L91" i="48"/>
  <c r="L69" i="49"/>
  <c r="L68" i="49"/>
  <c r="L125" i="49"/>
  <c r="L47" i="50"/>
  <c r="L63" i="50"/>
  <c r="L62" i="50"/>
  <c r="L80" i="53"/>
  <c r="L81" i="53"/>
  <c r="L28" i="54"/>
  <c r="L29" i="54"/>
  <c r="L27" i="54"/>
  <c r="L15" i="46"/>
  <c r="L35" i="46"/>
  <c r="L59" i="46"/>
  <c r="L26" i="47"/>
  <c r="L28" i="47"/>
  <c r="L34" i="47"/>
  <c r="L35" i="47"/>
  <c r="L33" i="47"/>
  <c r="L76" i="47"/>
  <c r="L82" i="47"/>
  <c r="L83" i="47"/>
  <c r="L81" i="47"/>
  <c r="L16" i="48"/>
  <c r="L21" i="48"/>
  <c r="L37" i="48"/>
  <c r="L61" i="48"/>
  <c r="L85" i="48"/>
  <c r="L139" i="49"/>
  <c r="L12" i="50"/>
  <c r="L11" i="50"/>
  <c r="L69" i="50"/>
  <c r="L73" i="50"/>
  <c r="L116" i="50"/>
  <c r="L16" i="51"/>
  <c r="L19" i="51"/>
  <c r="L20" i="51"/>
  <c r="L56" i="51"/>
  <c r="L55" i="51"/>
  <c r="L81" i="51"/>
  <c r="L27" i="47"/>
  <c r="L75" i="47"/>
  <c r="L23" i="48"/>
  <c r="AA35" i="48"/>
  <c r="AB35" i="48" s="1"/>
  <c r="AA59" i="48"/>
  <c r="AB59" i="48" s="1"/>
  <c r="AA83" i="48"/>
  <c r="AB83" i="48" s="1"/>
  <c r="AA40" i="49"/>
  <c r="AB40" i="49" s="1"/>
  <c r="AA46" i="49"/>
  <c r="AB46" i="49" s="1"/>
  <c r="AA85" i="49"/>
  <c r="AB85" i="49" s="1"/>
  <c r="L101" i="49"/>
  <c r="L129" i="49"/>
  <c r="L128" i="49"/>
  <c r="AA131" i="49"/>
  <c r="AB131" i="49" s="1"/>
  <c r="AA145" i="49"/>
  <c r="AB145" i="49" s="1"/>
  <c r="AA169" i="49"/>
  <c r="AB169" i="49" s="1"/>
  <c r="L179" i="49"/>
  <c r="L16" i="50"/>
  <c r="L14" i="50"/>
  <c r="L13" i="54"/>
  <c r="L11" i="54"/>
  <c r="L12" i="54"/>
  <c r="L15" i="54"/>
  <c r="L16" i="54"/>
  <c r="AA19" i="47"/>
  <c r="AB19" i="47" s="1"/>
  <c r="AA26" i="47"/>
  <c r="AB26" i="47" s="1"/>
  <c r="AA28" i="47"/>
  <c r="AB28" i="47" s="1"/>
  <c r="AA38" i="47"/>
  <c r="AB38" i="47" s="1"/>
  <c r="AA39" i="47"/>
  <c r="AB39" i="47" s="1"/>
  <c r="AA46" i="47"/>
  <c r="AB46" i="47" s="1"/>
  <c r="AA74" i="47"/>
  <c r="AB74" i="47" s="1"/>
  <c r="AA76" i="47"/>
  <c r="AB76" i="47" s="1"/>
  <c r="AA86" i="47"/>
  <c r="AB86" i="47" s="1"/>
  <c r="AA87" i="47"/>
  <c r="AB87" i="47" s="1"/>
  <c r="AA94" i="47"/>
  <c r="AB94" i="47" s="1"/>
  <c r="O15" i="48"/>
  <c r="R20" i="48"/>
  <c r="S20" i="48" s="1"/>
  <c r="Q20" i="48" s="1"/>
  <c r="O16" i="48"/>
  <c r="AA34" i="48"/>
  <c r="AB34" i="48" s="1"/>
  <c r="AA58" i="48"/>
  <c r="AB58" i="48" s="1"/>
  <c r="AA63" i="48"/>
  <c r="AB63" i="48" s="1"/>
  <c r="AA82" i="48"/>
  <c r="AB82" i="48" s="1"/>
  <c r="AA87" i="48"/>
  <c r="AB87" i="48" s="1"/>
  <c r="L9" i="49"/>
  <c r="AA22" i="49"/>
  <c r="AB22" i="49" s="1"/>
  <c r="L41" i="49"/>
  <c r="AA61" i="49"/>
  <c r="AB61" i="49" s="1"/>
  <c r="AA65" i="49"/>
  <c r="AB65" i="49" s="1"/>
  <c r="AA93" i="49"/>
  <c r="AB93" i="49" s="1"/>
  <c r="AA116" i="49"/>
  <c r="AB116" i="49" s="1"/>
  <c r="AA6" i="50"/>
  <c r="AB6" i="50" s="1"/>
  <c r="AA13" i="50"/>
  <c r="AB13" i="50" s="1"/>
  <c r="AA50" i="50"/>
  <c r="AB50" i="50" s="1"/>
  <c r="AA122" i="50"/>
  <c r="AB122" i="50" s="1"/>
  <c r="AA143" i="50"/>
  <c r="AB143" i="50" s="1"/>
  <c r="L80" i="51"/>
  <c r="L9" i="52"/>
  <c r="L7" i="46"/>
  <c r="AA31" i="47"/>
  <c r="AB31" i="47" s="1"/>
  <c r="AA34" i="47"/>
  <c r="AB34" i="47" s="1"/>
  <c r="L68" i="47"/>
  <c r="L67" i="47"/>
  <c r="L65" i="47"/>
  <c r="L70" i="47"/>
  <c r="AA79" i="47"/>
  <c r="AB79" i="47" s="1"/>
  <c r="AA82" i="47"/>
  <c r="AB82" i="47" s="1"/>
  <c r="L36" i="48"/>
  <c r="L60" i="48"/>
  <c r="L84" i="48"/>
  <c r="L7" i="49"/>
  <c r="L53" i="49"/>
  <c r="AA50" i="49"/>
  <c r="AB50" i="49" s="1"/>
  <c r="AA53" i="49"/>
  <c r="AB53" i="49" s="1"/>
  <c r="L77" i="49"/>
  <c r="L105" i="49"/>
  <c r="L104" i="49"/>
  <c r="AA107" i="49"/>
  <c r="AB107" i="49" s="1"/>
  <c r="L138" i="49"/>
  <c r="AA22" i="50"/>
  <c r="AB22" i="50" s="1"/>
  <c r="AA17" i="51"/>
  <c r="AB17" i="51" s="1"/>
  <c r="L43" i="53"/>
  <c r="L40" i="53"/>
  <c r="L42" i="53"/>
  <c r="L44" i="53"/>
  <c r="L118" i="50"/>
  <c r="L52" i="51"/>
  <c r="L51" i="51"/>
  <c r="L77" i="51"/>
  <c r="L76" i="51"/>
  <c r="L75" i="51"/>
  <c r="L73" i="51"/>
  <c r="AA14" i="54"/>
  <c r="AB14" i="54" s="1"/>
  <c r="L46" i="54"/>
  <c r="L44" i="54"/>
  <c r="L82" i="55"/>
  <c r="L83" i="55"/>
  <c r="L85" i="55"/>
  <c r="L25" i="49"/>
  <c r="L166" i="49"/>
  <c r="L180" i="49"/>
  <c r="AA27" i="50"/>
  <c r="AB27" i="50" s="1"/>
  <c r="L44" i="50"/>
  <c r="AA70" i="50"/>
  <c r="AB70" i="50" s="1"/>
  <c r="L87" i="50"/>
  <c r="AA87" i="50"/>
  <c r="AB87" i="50" s="1"/>
  <c r="AA119" i="50"/>
  <c r="AB119" i="50" s="1"/>
  <c r="L13" i="51"/>
  <c r="AA10" i="51"/>
  <c r="AB10" i="51" s="1"/>
  <c r="AA18" i="51"/>
  <c r="AB18" i="51" s="1"/>
  <c r="AA26" i="51"/>
  <c r="AB26" i="51" s="1"/>
  <c r="L32" i="51"/>
  <c r="L79" i="51"/>
  <c r="AA19" i="52"/>
  <c r="AB19" i="52" s="1"/>
  <c r="L33" i="52"/>
  <c r="AA4" i="53"/>
  <c r="AB4" i="53" s="1"/>
  <c r="L8" i="53"/>
  <c r="L7" i="53"/>
  <c r="AA11" i="53"/>
  <c r="AB11" i="53" s="1"/>
  <c r="L48" i="53"/>
  <c r="L75" i="54"/>
  <c r="L76" i="54"/>
  <c r="L77" i="54"/>
  <c r="AA30" i="49"/>
  <c r="AB30" i="49" s="1"/>
  <c r="L49" i="49"/>
  <c r="AA54" i="49"/>
  <c r="AB54" i="49" s="1"/>
  <c r="L165" i="49"/>
  <c r="L162" i="49"/>
  <c r="AA163" i="49"/>
  <c r="AB163" i="49" s="1"/>
  <c r="L176" i="49"/>
  <c r="L7" i="50"/>
  <c r="L9" i="50"/>
  <c r="AA26" i="50"/>
  <c r="AB26" i="50" s="1"/>
  <c r="L33" i="50"/>
  <c r="L36" i="50"/>
  <c r="AA34" i="50"/>
  <c r="AB34" i="50" s="1"/>
  <c r="L46" i="50"/>
  <c r="L72" i="50"/>
  <c r="AA98" i="50"/>
  <c r="AB98" i="50" s="1"/>
  <c r="AA108" i="50"/>
  <c r="AB108" i="50" s="1"/>
  <c r="L139" i="50"/>
  <c r="L138" i="50"/>
  <c r="L137" i="50"/>
  <c r="L136" i="50"/>
  <c r="L142" i="50"/>
  <c r="AA148" i="50"/>
  <c r="AB148" i="50" s="1"/>
  <c r="L8" i="51"/>
  <c r="AA6" i="51"/>
  <c r="AB6" i="51" s="1"/>
  <c r="L9" i="51"/>
  <c r="L18" i="51"/>
  <c r="L38" i="51"/>
  <c r="AA35" i="51"/>
  <c r="AB35" i="51" s="1"/>
  <c r="AA39" i="51"/>
  <c r="AB39" i="51" s="1"/>
  <c r="AA44" i="51"/>
  <c r="AB44" i="51" s="1"/>
  <c r="AA48" i="51"/>
  <c r="AB48" i="51" s="1"/>
  <c r="L54" i="51"/>
  <c r="AA80" i="51"/>
  <c r="AB80" i="51" s="1"/>
  <c r="L7" i="52"/>
  <c r="L22" i="52"/>
  <c r="L21" i="52"/>
  <c r="L20" i="52"/>
  <c r="L19" i="52"/>
  <c r="AA3" i="53"/>
  <c r="AB3" i="53" s="1"/>
  <c r="R19" i="53" s="1"/>
  <c r="S19" i="53" s="1"/>
  <c r="Q19" i="53" s="1"/>
  <c r="AA36" i="53"/>
  <c r="AB36" i="53" s="1"/>
  <c r="L10" i="54"/>
  <c r="AA22" i="54"/>
  <c r="AB22" i="54" s="1"/>
  <c r="L87" i="49"/>
  <c r="L99" i="49"/>
  <c r="L111" i="49"/>
  <c r="L123" i="49"/>
  <c r="L135" i="49"/>
  <c r="L24" i="50"/>
  <c r="L21" i="50"/>
  <c r="AA68" i="50"/>
  <c r="AB68" i="50" s="1"/>
  <c r="AA118" i="50"/>
  <c r="AB118" i="50" s="1"/>
  <c r="AA22" i="51"/>
  <c r="AB22" i="51" s="1"/>
  <c r="L82" i="51"/>
  <c r="L24" i="53"/>
  <c r="L57" i="53"/>
  <c r="L9" i="55"/>
  <c r="L7" i="55"/>
  <c r="L73" i="49"/>
  <c r="L85" i="49"/>
  <c r="L97" i="49"/>
  <c r="L109" i="49"/>
  <c r="L121" i="49"/>
  <c r="L133" i="49"/>
  <c r="L151" i="49"/>
  <c r="L8" i="50"/>
  <c r="AA63" i="50"/>
  <c r="AB63" i="50" s="1"/>
  <c r="L70" i="50"/>
  <c r="L145" i="50"/>
  <c r="AA146" i="50"/>
  <c r="AB146" i="50" s="1"/>
  <c r="AA21" i="51"/>
  <c r="AB21" i="51" s="1"/>
  <c r="L50" i="51"/>
  <c r="L65" i="51"/>
  <c r="L64" i="51"/>
  <c r="L63" i="51"/>
  <c r="L61" i="51"/>
  <c r="L35" i="52"/>
  <c r="L16" i="53"/>
  <c r="L14" i="53"/>
  <c r="L40" i="49"/>
  <c r="L154" i="49"/>
  <c r="L178" i="49"/>
  <c r="L120" i="50"/>
  <c r="L134" i="50"/>
  <c r="L53" i="51"/>
  <c r="L67" i="51"/>
  <c r="L32" i="48"/>
  <c r="L56" i="48"/>
  <c r="L80" i="48"/>
  <c r="L37" i="49"/>
  <c r="AA42" i="49"/>
  <c r="AB42" i="49" s="1"/>
  <c r="L63" i="49"/>
  <c r="L72" i="49"/>
  <c r="L84" i="49"/>
  <c r="L96" i="49"/>
  <c r="L108" i="49"/>
  <c r="L120" i="49"/>
  <c r="L132" i="49"/>
  <c r="L144" i="49"/>
  <c r="L153" i="49"/>
  <c r="L150" i="49"/>
  <c r="AA151" i="49"/>
  <c r="AB151" i="49" s="1"/>
  <c r="L168" i="49"/>
  <c r="L177" i="49"/>
  <c r="L175" i="49"/>
  <c r="L174" i="49"/>
  <c r="L32" i="50"/>
  <c r="AA76" i="50"/>
  <c r="AB76" i="50" s="1"/>
  <c r="AA85" i="50"/>
  <c r="AB85" i="50" s="1"/>
  <c r="AA92" i="50"/>
  <c r="AB92" i="50" s="1"/>
  <c r="AA96" i="50"/>
  <c r="AB96" i="50" s="1"/>
  <c r="AA101" i="50"/>
  <c r="AB101" i="50" s="1"/>
  <c r="L109" i="50"/>
  <c r="L119" i="50"/>
  <c r="AA126" i="50"/>
  <c r="AB126" i="50" s="1"/>
  <c r="AA131" i="50"/>
  <c r="AB131" i="50" s="1"/>
  <c r="AA4" i="51"/>
  <c r="AB4" i="51" s="1"/>
  <c r="R19" i="51" s="1"/>
  <c r="S19" i="51" s="1"/>
  <c r="Q19" i="51" s="1"/>
  <c r="AA20" i="51"/>
  <c r="AB20" i="51" s="1"/>
  <c r="AA27" i="51"/>
  <c r="AB27" i="51" s="1"/>
  <c r="AA30" i="51"/>
  <c r="AB30" i="51" s="1"/>
  <c r="AA33" i="51"/>
  <c r="AB33" i="51" s="1"/>
  <c r="AA46" i="51"/>
  <c r="AB46" i="51" s="1"/>
  <c r="AA55" i="51"/>
  <c r="AB55" i="51" s="1"/>
  <c r="AA68" i="51"/>
  <c r="AB68" i="51" s="1"/>
  <c r="L10" i="52"/>
  <c r="AA24" i="52"/>
  <c r="AB24" i="52" s="1"/>
  <c r="AA35" i="52"/>
  <c r="AB35" i="52" s="1"/>
  <c r="L12" i="53"/>
  <c r="AA9" i="53"/>
  <c r="AB9" i="53" s="1"/>
  <c r="AA79" i="53"/>
  <c r="AB79" i="53" s="1"/>
  <c r="AA5" i="55"/>
  <c r="AB5" i="55" s="1"/>
  <c r="L22" i="49"/>
  <c r="AA62" i="49"/>
  <c r="AB62" i="49" s="1"/>
  <c r="AA74" i="49"/>
  <c r="AB74" i="49" s="1"/>
  <c r="AA86" i="49"/>
  <c r="AB86" i="49" s="1"/>
  <c r="AA98" i="49"/>
  <c r="AB98" i="49" s="1"/>
  <c r="AA110" i="49"/>
  <c r="AB110" i="49" s="1"/>
  <c r="AA122" i="49"/>
  <c r="AB122" i="49" s="1"/>
  <c r="AA134" i="49"/>
  <c r="AB134" i="49" s="1"/>
  <c r="L157" i="49"/>
  <c r="AA159" i="49"/>
  <c r="AB159" i="49" s="1"/>
  <c r="L164" i="49"/>
  <c r="AA180" i="49"/>
  <c r="AB180" i="49" s="1"/>
  <c r="AA8" i="50"/>
  <c r="AB8" i="50" s="1"/>
  <c r="AA52" i="50"/>
  <c r="AB52" i="50" s="1"/>
  <c r="L61" i="50"/>
  <c r="AA71" i="50"/>
  <c r="AB71" i="50" s="1"/>
  <c r="L81" i="50"/>
  <c r="L80" i="50"/>
  <c r="L84" i="50"/>
  <c r="AA106" i="50"/>
  <c r="AB106" i="50" s="1"/>
  <c r="AA134" i="50"/>
  <c r="AB134" i="50" s="1"/>
  <c r="L144" i="50"/>
  <c r="L7" i="51"/>
  <c r="L28" i="51"/>
  <c r="L27" i="51"/>
  <c r="L26" i="51"/>
  <c r="AA41" i="51"/>
  <c r="AB41" i="51" s="1"/>
  <c r="AA49" i="51"/>
  <c r="AB49" i="51" s="1"/>
  <c r="AA57" i="51"/>
  <c r="AB57" i="51" s="1"/>
  <c r="AA61" i="51"/>
  <c r="AB61" i="51" s="1"/>
  <c r="AA71" i="51"/>
  <c r="AB71" i="51" s="1"/>
  <c r="L78" i="51"/>
  <c r="AA28" i="53"/>
  <c r="AB28" i="53" s="1"/>
  <c r="L50" i="53"/>
  <c r="L49" i="53"/>
  <c r="L46" i="53"/>
  <c r="AA67" i="53"/>
  <c r="AB67" i="53" s="1"/>
  <c r="AA27" i="54"/>
  <c r="AB27" i="54" s="1"/>
  <c r="AA51" i="54"/>
  <c r="AB51" i="54" s="1"/>
  <c r="AA3" i="49"/>
  <c r="AB3" i="49" s="1"/>
  <c r="R19" i="49" s="1"/>
  <c r="S19" i="49" s="1"/>
  <c r="Q19" i="49" s="1"/>
  <c r="AA5" i="49"/>
  <c r="AB5" i="49" s="1"/>
  <c r="AA11" i="49"/>
  <c r="AB11" i="49" s="1"/>
  <c r="AA58" i="50"/>
  <c r="AB58" i="50" s="1"/>
  <c r="L91" i="50"/>
  <c r="L90" i="50"/>
  <c r="L89" i="50"/>
  <c r="L88" i="50"/>
  <c r="L94" i="50"/>
  <c r="AA100" i="50"/>
  <c r="AB100" i="50" s="1"/>
  <c r="AA109" i="50"/>
  <c r="AB109" i="50" s="1"/>
  <c r="AA116" i="50"/>
  <c r="AB116" i="50" s="1"/>
  <c r="AA120" i="50"/>
  <c r="AB120" i="50" s="1"/>
  <c r="AA125" i="50"/>
  <c r="AB125" i="50" s="1"/>
  <c r="L133" i="50"/>
  <c r="L143" i="50"/>
  <c r="L36" i="51"/>
  <c r="L35" i="51"/>
  <c r="L33" i="51"/>
  <c r="AA64" i="51"/>
  <c r="AB64" i="51" s="1"/>
  <c r="AA81" i="51"/>
  <c r="AB81" i="51" s="1"/>
  <c r="AA23" i="52"/>
  <c r="AB23" i="52" s="1"/>
  <c r="AA5" i="53"/>
  <c r="AB5" i="53" s="1"/>
  <c r="L28" i="53"/>
  <c r="L26" i="53"/>
  <c r="AA37" i="53"/>
  <c r="AB37" i="53" s="1"/>
  <c r="L14" i="54"/>
  <c r="L108" i="50"/>
  <c r="L132" i="50"/>
  <c r="L24" i="51"/>
  <c r="L48" i="51"/>
  <c r="L49" i="51"/>
  <c r="L58" i="51"/>
  <c r="L21" i="53"/>
  <c r="L55" i="53"/>
  <c r="L62" i="53"/>
  <c r="AA60" i="53"/>
  <c r="AB60" i="53" s="1"/>
  <c r="AA7" i="54"/>
  <c r="AB7" i="54" s="1"/>
  <c r="AA16" i="54"/>
  <c r="AB16" i="54" s="1"/>
  <c r="AA36" i="54"/>
  <c r="AB36" i="54" s="1"/>
  <c r="AA6" i="55"/>
  <c r="AB6" i="55" s="1"/>
  <c r="L60" i="55"/>
  <c r="L61" i="55"/>
  <c r="L63" i="55"/>
  <c r="L19" i="50"/>
  <c r="L62" i="51"/>
  <c r="L74" i="51"/>
  <c r="L9" i="53"/>
  <c r="L10" i="53"/>
  <c r="AA47" i="53"/>
  <c r="AB47" i="53" s="1"/>
  <c r="L58" i="53"/>
  <c r="L67" i="53"/>
  <c r="L74" i="53"/>
  <c r="AA73" i="53"/>
  <c r="AB73" i="53" s="1"/>
  <c r="L34" i="54"/>
  <c r="L58" i="54"/>
  <c r="AA28" i="55"/>
  <c r="AB28" i="55" s="1"/>
  <c r="AA60" i="55"/>
  <c r="AB60" i="55" s="1"/>
  <c r="L25" i="56"/>
  <c r="L24" i="56"/>
  <c r="L27" i="53"/>
  <c r="L54" i="53"/>
  <c r="AA65" i="53"/>
  <c r="AB65" i="53" s="1"/>
  <c r="L7" i="54"/>
  <c r="L23" i="54"/>
  <c r="AA58" i="54"/>
  <c r="AB58" i="54" s="1"/>
  <c r="L73" i="54"/>
  <c r="AA46" i="55"/>
  <c r="AB46" i="55" s="1"/>
  <c r="AA90" i="55"/>
  <c r="AB90" i="55" s="1"/>
  <c r="L36" i="56"/>
  <c r="L96" i="56"/>
  <c r="L68" i="57"/>
  <c r="L69" i="57"/>
  <c r="L70" i="57"/>
  <c r="L66" i="57"/>
  <c r="L44" i="51"/>
  <c r="AA67" i="51"/>
  <c r="AB67" i="51" s="1"/>
  <c r="AA79" i="51"/>
  <c r="AB79" i="51" s="1"/>
  <c r="L29" i="52"/>
  <c r="L31" i="52"/>
  <c r="AA33" i="52"/>
  <c r="AB33" i="52" s="1"/>
  <c r="R19" i="52" s="1"/>
  <c r="S19" i="52" s="1"/>
  <c r="Q19" i="52" s="1"/>
  <c r="Q22" i="52" s="1"/>
  <c r="AA41" i="53"/>
  <c r="AB41" i="53" s="1"/>
  <c r="L56" i="53"/>
  <c r="AA84" i="53"/>
  <c r="AB84" i="53" s="1"/>
  <c r="L9" i="54"/>
  <c r="AA10" i="54"/>
  <c r="AB10" i="54" s="1"/>
  <c r="L45" i="54"/>
  <c r="L49" i="54"/>
  <c r="L63" i="54"/>
  <c r="L64" i="54"/>
  <c r="L65" i="54"/>
  <c r="L58" i="56"/>
  <c r="L56" i="56"/>
  <c r="L60" i="56"/>
  <c r="L100" i="56"/>
  <c r="L101" i="56"/>
  <c r="AA101" i="56"/>
  <c r="AB101" i="56" s="1"/>
  <c r="AA112" i="57"/>
  <c r="AB112" i="57" s="1"/>
  <c r="AA40" i="50"/>
  <c r="AB40" i="50" s="1"/>
  <c r="AA64" i="50"/>
  <c r="AB64" i="50" s="1"/>
  <c r="AA88" i="50"/>
  <c r="AB88" i="50" s="1"/>
  <c r="AA112" i="50"/>
  <c r="AB112" i="50" s="1"/>
  <c r="AA136" i="50"/>
  <c r="AB136" i="50" s="1"/>
  <c r="L37" i="51"/>
  <c r="AA63" i="51"/>
  <c r="AB63" i="51" s="1"/>
  <c r="AA75" i="51"/>
  <c r="AB75" i="51" s="1"/>
  <c r="L28" i="52"/>
  <c r="AA23" i="53"/>
  <c r="AB23" i="53" s="1"/>
  <c r="AA50" i="53"/>
  <c r="AB50" i="53" s="1"/>
  <c r="AA76" i="53"/>
  <c r="AB76" i="53" s="1"/>
  <c r="L85" i="53"/>
  <c r="L51" i="54"/>
  <c r="L52" i="54"/>
  <c r="L53" i="54"/>
  <c r="L30" i="55"/>
  <c r="L26" i="55"/>
  <c r="L28" i="55"/>
  <c r="L99" i="55"/>
  <c r="L98" i="56"/>
  <c r="L97" i="56"/>
  <c r="AA7" i="52"/>
  <c r="AB7" i="52" s="1"/>
  <c r="L18" i="52"/>
  <c r="AA32" i="52"/>
  <c r="AB32" i="52" s="1"/>
  <c r="L59" i="53"/>
  <c r="AA62" i="53"/>
  <c r="AB62" i="53" s="1"/>
  <c r="L19" i="54"/>
  <c r="AA29" i="54"/>
  <c r="AB29" i="54" s="1"/>
  <c r="L39" i="54"/>
  <c r="L40" i="54"/>
  <c r="L41" i="54"/>
  <c r="AA53" i="54"/>
  <c r="AB53" i="54" s="1"/>
  <c r="L68" i="54"/>
  <c r="L78" i="54"/>
  <c r="AA37" i="55"/>
  <c r="AB37" i="55" s="1"/>
  <c r="AA97" i="56"/>
  <c r="AB97" i="56" s="1"/>
  <c r="L15" i="50"/>
  <c r="L22" i="50"/>
  <c r="L35" i="50"/>
  <c r="L59" i="50"/>
  <c r="L83" i="50"/>
  <c r="L107" i="50"/>
  <c r="L131" i="50"/>
  <c r="R21" i="51"/>
  <c r="S21" i="51" s="1"/>
  <c r="Q21" i="51" s="1"/>
  <c r="AA29" i="53"/>
  <c r="AB29" i="53" s="1"/>
  <c r="L33" i="53"/>
  <c r="L47" i="53"/>
  <c r="L71" i="53"/>
  <c r="L78" i="53"/>
  <c r="AA75" i="53"/>
  <c r="AB75" i="53" s="1"/>
  <c r="AA82" i="53"/>
  <c r="AB82" i="53" s="1"/>
  <c r="AA2" i="54"/>
  <c r="AB2" i="54" s="1"/>
  <c r="AA24" i="54"/>
  <c r="AB24" i="54" s="1"/>
  <c r="L67" i="54"/>
  <c r="L66" i="54"/>
  <c r="L29" i="55"/>
  <c r="L36" i="55"/>
  <c r="L37" i="55"/>
  <c r="L120" i="55"/>
  <c r="AA37" i="51"/>
  <c r="AB37" i="51" s="1"/>
  <c r="L77" i="53"/>
  <c r="AA17" i="54"/>
  <c r="AB17" i="54" s="1"/>
  <c r="L26" i="54"/>
  <c r="L31" i="54"/>
  <c r="L30" i="54"/>
  <c r="AA49" i="54"/>
  <c r="AB49" i="54" s="1"/>
  <c r="L55" i="54"/>
  <c r="L54" i="54"/>
  <c r="AA68" i="54"/>
  <c r="AB68" i="54" s="1"/>
  <c r="AA72" i="54"/>
  <c r="AB72" i="54" s="1"/>
  <c r="AA44" i="55"/>
  <c r="AB44" i="55" s="1"/>
  <c r="L123" i="55"/>
  <c r="L122" i="55"/>
  <c r="L121" i="55"/>
  <c r="L119" i="55"/>
  <c r="AA6" i="56"/>
  <c r="AB6" i="56" s="1"/>
  <c r="R19" i="56" s="1"/>
  <c r="S19" i="56" s="1"/>
  <c r="Q19" i="56" s="1"/>
  <c r="L15" i="56"/>
  <c r="L16" i="56"/>
  <c r="AA91" i="56"/>
  <c r="AB91" i="56" s="1"/>
  <c r="L93" i="57"/>
  <c r="L90" i="57"/>
  <c r="L89" i="57"/>
  <c r="L91" i="57"/>
  <c r="L104" i="50"/>
  <c r="L128" i="50"/>
  <c r="AA8" i="54"/>
  <c r="AB8" i="54" s="1"/>
  <c r="L17" i="54"/>
  <c r="L25" i="54"/>
  <c r="AA32" i="54"/>
  <c r="AB32" i="54" s="1"/>
  <c r="L43" i="54"/>
  <c r="L42" i="54"/>
  <c r="AA56" i="54"/>
  <c r="AB56" i="54" s="1"/>
  <c r="AA60" i="54"/>
  <c r="AB60" i="54" s="1"/>
  <c r="AA7" i="55"/>
  <c r="AB7" i="55" s="1"/>
  <c r="AA22" i="55"/>
  <c r="AB22" i="55" s="1"/>
  <c r="L54" i="55"/>
  <c r="L52" i="55"/>
  <c r="L64" i="56"/>
  <c r="L63" i="56"/>
  <c r="L65" i="56"/>
  <c r="L19" i="57"/>
  <c r="AA29" i="55"/>
  <c r="AB29" i="55" s="1"/>
  <c r="L39" i="55"/>
  <c r="AA53" i="55"/>
  <c r="AB53" i="55" s="1"/>
  <c r="L84" i="55"/>
  <c r="AA18" i="56"/>
  <c r="AB18" i="56" s="1"/>
  <c r="AA27" i="56"/>
  <c r="AB27" i="56" s="1"/>
  <c r="L22" i="57"/>
  <c r="L21" i="57"/>
  <c r="L20" i="57"/>
  <c r="L36" i="53"/>
  <c r="L41" i="53"/>
  <c r="AA36" i="55"/>
  <c r="AB36" i="55" s="1"/>
  <c r="L46" i="55"/>
  <c r="AA65" i="55"/>
  <c r="AB65" i="55" s="1"/>
  <c r="AA81" i="55"/>
  <c r="AB81" i="55" s="1"/>
  <c r="L88" i="55"/>
  <c r="AA91" i="55"/>
  <c r="AB91" i="55" s="1"/>
  <c r="L98" i="55"/>
  <c r="AA101" i="55"/>
  <c r="AB101" i="55" s="1"/>
  <c r="AA120" i="55"/>
  <c r="AB120" i="55" s="1"/>
  <c r="AA32" i="56"/>
  <c r="AB32" i="56" s="1"/>
  <c r="L61" i="56"/>
  <c r="AA58" i="56"/>
  <c r="AB58" i="56" s="1"/>
  <c r="AA61" i="56"/>
  <c r="AB61" i="56" s="1"/>
  <c r="L94" i="56"/>
  <c r="AA106" i="56"/>
  <c r="AB106" i="56" s="1"/>
  <c r="AA115" i="56"/>
  <c r="AB115" i="56" s="1"/>
  <c r="AA118" i="56"/>
  <c r="AB118" i="56" s="1"/>
  <c r="AA121" i="56"/>
  <c r="AB121" i="56" s="1"/>
  <c r="AA12" i="57"/>
  <c r="AB12" i="57" s="1"/>
  <c r="L31" i="57"/>
  <c r="L78" i="57"/>
  <c r="L80" i="57"/>
  <c r="L86" i="57"/>
  <c r="L87" i="57"/>
  <c r="AA31" i="54"/>
  <c r="AB31" i="54" s="1"/>
  <c r="AA43" i="54"/>
  <c r="AB43" i="54" s="1"/>
  <c r="AA55" i="54"/>
  <c r="AB55" i="54" s="1"/>
  <c r="AA67" i="54"/>
  <c r="AB67" i="54" s="1"/>
  <c r="L18" i="55"/>
  <c r="L49" i="55"/>
  <c r="L73" i="55"/>
  <c r="L109" i="55"/>
  <c r="L132" i="55"/>
  <c r="L12" i="56"/>
  <c r="AA14" i="56"/>
  <c r="AB14" i="56" s="1"/>
  <c r="AA26" i="56"/>
  <c r="AB26" i="56" s="1"/>
  <c r="AA35" i="56"/>
  <c r="AB35" i="56" s="1"/>
  <c r="AA48" i="56"/>
  <c r="AB48" i="56" s="1"/>
  <c r="AA71" i="56"/>
  <c r="AB71" i="56" s="1"/>
  <c r="AA10" i="57"/>
  <c r="AB10" i="57" s="1"/>
  <c r="AA31" i="57"/>
  <c r="AB31" i="57" s="1"/>
  <c r="L55" i="57"/>
  <c r="AA55" i="57"/>
  <c r="AB55" i="57" s="1"/>
  <c r="AA76" i="57"/>
  <c r="AB76" i="57" s="1"/>
  <c r="AA133" i="57"/>
  <c r="AB133" i="57" s="1"/>
  <c r="AA4" i="58"/>
  <c r="AB4" i="58" s="1"/>
  <c r="AA11" i="58"/>
  <c r="AB11" i="58" s="1"/>
  <c r="L63" i="58"/>
  <c r="AA34" i="53"/>
  <c r="AB34" i="53" s="1"/>
  <c r="L86" i="53"/>
  <c r="L84" i="53"/>
  <c r="L11" i="55"/>
  <c r="L21" i="55"/>
  <c r="L32" i="55"/>
  <c r="AA34" i="55"/>
  <c r="AB34" i="55" s="1"/>
  <c r="L56" i="55"/>
  <c r="AA58" i="55"/>
  <c r="AB58" i="55" s="1"/>
  <c r="AA69" i="55"/>
  <c r="AB69" i="55" s="1"/>
  <c r="L76" i="55"/>
  <c r="AA79" i="55"/>
  <c r="AB79" i="55" s="1"/>
  <c r="L86" i="55"/>
  <c r="AA89" i="55"/>
  <c r="AB89" i="55" s="1"/>
  <c r="AA105" i="55"/>
  <c r="AB105" i="55" s="1"/>
  <c r="L112" i="55"/>
  <c r="AA115" i="55"/>
  <c r="AB115" i="55" s="1"/>
  <c r="AA119" i="55"/>
  <c r="AB119" i="55" s="1"/>
  <c r="AA12" i="56"/>
  <c r="AB12" i="56" s="1"/>
  <c r="AA21" i="56"/>
  <c r="AB21" i="56" s="1"/>
  <c r="L41" i="56"/>
  <c r="L40" i="56"/>
  <c r="L39" i="56"/>
  <c r="AA60" i="56"/>
  <c r="AB60" i="56" s="1"/>
  <c r="AA96" i="56"/>
  <c r="AB96" i="56" s="1"/>
  <c r="L32" i="57"/>
  <c r="L33" i="57"/>
  <c r="L34" i="57"/>
  <c r="L56" i="57"/>
  <c r="L57" i="57"/>
  <c r="L58" i="57"/>
  <c r="L125" i="57"/>
  <c r="L136" i="57"/>
  <c r="L135" i="57"/>
  <c r="L134" i="57"/>
  <c r="L18" i="58"/>
  <c r="L17" i="58"/>
  <c r="L88" i="58"/>
  <c r="L85" i="58"/>
  <c r="L87" i="58"/>
  <c r="L14" i="55"/>
  <c r="L13" i="55"/>
  <c r="L27" i="55"/>
  <c r="L43" i="55"/>
  <c r="AA41" i="55"/>
  <c r="AB41" i="55" s="1"/>
  <c r="L51" i="55"/>
  <c r="L65" i="55"/>
  <c r="AA62" i="55"/>
  <c r="AB62" i="55" s="1"/>
  <c r="L81" i="55"/>
  <c r="L87" i="55"/>
  <c r="L101" i="55"/>
  <c r="L135" i="55"/>
  <c r="L134" i="55"/>
  <c r="AA8" i="56"/>
  <c r="AB8" i="56" s="1"/>
  <c r="AA51" i="56"/>
  <c r="AB51" i="56" s="1"/>
  <c r="L123" i="56"/>
  <c r="AA124" i="56"/>
  <c r="AB124" i="56" s="1"/>
  <c r="L83" i="53"/>
  <c r="AA28" i="54"/>
  <c r="AB28" i="54" s="1"/>
  <c r="AA40" i="54"/>
  <c r="AB40" i="54" s="1"/>
  <c r="AA52" i="54"/>
  <c r="AB52" i="54" s="1"/>
  <c r="AA64" i="54"/>
  <c r="AB64" i="54" s="1"/>
  <c r="AA76" i="54"/>
  <c r="AB76" i="54" s="1"/>
  <c r="AA14" i="55"/>
  <c r="AB14" i="55" s="1"/>
  <c r="AA24" i="55"/>
  <c r="AB24" i="55" s="1"/>
  <c r="L34" i="55"/>
  <c r="AA48" i="55"/>
  <c r="AB48" i="55" s="1"/>
  <c r="L58" i="55"/>
  <c r="L131" i="55"/>
  <c r="L144" i="55"/>
  <c r="L37" i="56"/>
  <c r="AA34" i="56"/>
  <c r="AB34" i="56" s="1"/>
  <c r="AA37" i="56"/>
  <c r="AB37" i="56" s="1"/>
  <c r="AA9" i="57"/>
  <c r="AB9" i="57" s="1"/>
  <c r="AA17" i="57"/>
  <c r="AB17" i="57" s="1"/>
  <c r="AA32" i="55"/>
  <c r="AB32" i="55" s="1"/>
  <c r="AA56" i="55"/>
  <c r="AB56" i="55" s="1"/>
  <c r="L64" i="55"/>
  <c r="AA118" i="55"/>
  <c r="AB118" i="55" s="1"/>
  <c r="L19" i="56"/>
  <c r="L21" i="56"/>
  <c r="L22" i="56"/>
  <c r="L84" i="57"/>
  <c r="L85" i="57"/>
  <c r="AA91" i="57"/>
  <c r="AB91" i="57" s="1"/>
  <c r="L79" i="53"/>
  <c r="L18" i="54"/>
  <c r="L38" i="54"/>
  <c r="L36" i="54"/>
  <c r="L50" i="54"/>
  <c r="L48" i="54"/>
  <c r="L62" i="54"/>
  <c r="L60" i="54"/>
  <c r="L74" i="54"/>
  <c r="L72" i="54"/>
  <c r="L8" i="55"/>
  <c r="L12" i="55"/>
  <c r="AA10" i="55"/>
  <c r="AB10" i="55" s="1"/>
  <c r="R19" i="55" s="1"/>
  <c r="S19" i="55" s="1"/>
  <c r="Q19" i="55" s="1"/>
  <c r="AA15" i="55"/>
  <c r="AB15" i="55" s="1"/>
  <c r="AA39" i="55"/>
  <c r="AB39" i="55" s="1"/>
  <c r="AA67" i="55"/>
  <c r="AB67" i="55" s="1"/>
  <c r="L74" i="55"/>
  <c r="AA77" i="55"/>
  <c r="AB77" i="55" s="1"/>
  <c r="AA93" i="55"/>
  <c r="AB93" i="55" s="1"/>
  <c r="L100" i="55"/>
  <c r="AA103" i="55"/>
  <c r="AB103" i="55" s="1"/>
  <c r="L110" i="55"/>
  <c r="AA113" i="55"/>
  <c r="AB113" i="55" s="1"/>
  <c r="AA144" i="55"/>
  <c r="AB144" i="55" s="1"/>
  <c r="AA11" i="56"/>
  <c r="AB11" i="56" s="1"/>
  <c r="AA50" i="56"/>
  <c r="AB50" i="56" s="1"/>
  <c r="AA59" i="56"/>
  <c r="AB59" i="56" s="1"/>
  <c r="AA73" i="56"/>
  <c r="AB73" i="56" s="1"/>
  <c r="AA95" i="56"/>
  <c r="AB95" i="56" s="1"/>
  <c r="AA103" i="56"/>
  <c r="AB103" i="56" s="1"/>
  <c r="AA108" i="56"/>
  <c r="AB108" i="56" s="1"/>
  <c r="AA116" i="56"/>
  <c r="AB116" i="56" s="1"/>
  <c r="L43" i="57"/>
  <c r="AA43" i="57"/>
  <c r="AB43" i="57" s="1"/>
  <c r="L67" i="57"/>
  <c r="AA67" i="57"/>
  <c r="AB67" i="57" s="1"/>
  <c r="L25" i="58"/>
  <c r="L26" i="58"/>
  <c r="L24" i="58"/>
  <c r="AA26" i="54"/>
  <c r="AB26" i="54" s="1"/>
  <c r="AA38" i="54"/>
  <c r="AB38" i="54" s="1"/>
  <c r="AA50" i="54"/>
  <c r="AB50" i="54" s="1"/>
  <c r="AA62" i="54"/>
  <c r="AB62" i="54" s="1"/>
  <c r="AA74" i="54"/>
  <c r="AB74" i="54" s="1"/>
  <c r="AA18" i="55"/>
  <c r="AB18" i="55" s="1"/>
  <c r="AA21" i="55"/>
  <c r="AB21" i="55" s="1"/>
  <c r="L48" i="55"/>
  <c r="L75" i="55"/>
  <c r="AA86" i="55"/>
  <c r="AB86" i="55" s="1"/>
  <c r="L111" i="55"/>
  <c r="L14" i="56"/>
  <c r="AA24" i="56"/>
  <c r="AB24" i="56" s="1"/>
  <c r="AA28" i="56"/>
  <c r="AB28" i="56" s="1"/>
  <c r="L34" i="56"/>
  <c r="AA45" i="56"/>
  <c r="AB45" i="56" s="1"/>
  <c r="AA55" i="56"/>
  <c r="AB55" i="56" s="1"/>
  <c r="L62" i="56"/>
  <c r="AA92" i="56"/>
  <c r="AB92" i="56" s="1"/>
  <c r="L124" i="56"/>
  <c r="L125" i="56"/>
  <c r="AA50" i="57"/>
  <c r="AB50" i="57" s="1"/>
  <c r="AA74" i="57"/>
  <c r="AB74" i="57" s="1"/>
  <c r="AA39" i="58"/>
  <c r="AB39" i="58" s="1"/>
  <c r="AA17" i="59"/>
  <c r="AB17" i="59" s="1"/>
  <c r="L95" i="56"/>
  <c r="L93" i="56"/>
  <c r="L119" i="56"/>
  <c r="L117" i="56"/>
  <c r="AA77" i="57"/>
  <c r="AB77" i="57" s="1"/>
  <c r="AA117" i="57"/>
  <c r="AB117" i="57" s="1"/>
  <c r="L124" i="57"/>
  <c r="AA143" i="57"/>
  <c r="AB143" i="57" s="1"/>
  <c r="AA3" i="58"/>
  <c r="AB3" i="58" s="1"/>
  <c r="R19" i="58" s="1"/>
  <c r="S19" i="58" s="1"/>
  <c r="Q19" i="58" s="1"/>
  <c r="AA10" i="58"/>
  <c r="AB10" i="58" s="1"/>
  <c r="L44" i="58"/>
  <c r="AA66" i="58"/>
  <c r="AB66" i="58" s="1"/>
  <c r="AA9" i="59"/>
  <c r="AB9" i="59" s="1"/>
  <c r="AA11" i="60"/>
  <c r="AB11" i="60" s="1"/>
  <c r="L13" i="56"/>
  <c r="L71" i="56"/>
  <c r="L72" i="56"/>
  <c r="L76" i="56"/>
  <c r="L83" i="56"/>
  <c r="L84" i="56"/>
  <c r="L88" i="56"/>
  <c r="L92" i="56"/>
  <c r="L89" i="56"/>
  <c r="L116" i="56"/>
  <c r="L25" i="57"/>
  <c r="L37" i="57"/>
  <c r="AA41" i="57"/>
  <c r="AB41" i="57" s="1"/>
  <c r="L49" i="57"/>
  <c r="AA53" i="57"/>
  <c r="AB53" i="57" s="1"/>
  <c r="L61" i="57"/>
  <c r="AA65" i="57"/>
  <c r="AB65" i="57" s="1"/>
  <c r="L76" i="57"/>
  <c r="L73" i="57"/>
  <c r="AA94" i="57"/>
  <c r="AB94" i="57" s="1"/>
  <c r="L107" i="57"/>
  <c r="L106" i="57"/>
  <c r="AA6" i="58"/>
  <c r="AB6" i="58" s="1"/>
  <c r="L37" i="58"/>
  <c r="AA90" i="58"/>
  <c r="AB90" i="58" s="1"/>
  <c r="AA49" i="59"/>
  <c r="AB49" i="59" s="1"/>
  <c r="L66" i="56"/>
  <c r="L69" i="56"/>
  <c r="L77" i="56"/>
  <c r="L78" i="56"/>
  <c r="L79" i="56"/>
  <c r="L81" i="56"/>
  <c r="AA93" i="56"/>
  <c r="AB93" i="56" s="1"/>
  <c r="AA117" i="56"/>
  <c r="AB117" i="56" s="1"/>
  <c r="AA81" i="57"/>
  <c r="AB81" i="57" s="1"/>
  <c r="AA110" i="57"/>
  <c r="AB110" i="57" s="1"/>
  <c r="AA130" i="57"/>
  <c r="AB130" i="57" s="1"/>
  <c r="AA73" i="58"/>
  <c r="AB73" i="58" s="1"/>
  <c r="AA8" i="59"/>
  <c r="AB8" i="59" s="1"/>
  <c r="AA65" i="59"/>
  <c r="AB65" i="59" s="1"/>
  <c r="L8" i="60"/>
  <c r="L42" i="56"/>
  <c r="L112" i="56"/>
  <c r="L110" i="56"/>
  <c r="L111" i="56"/>
  <c r="L11" i="57"/>
  <c r="L133" i="57"/>
  <c r="L132" i="57"/>
  <c r="AA16" i="58"/>
  <c r="AB16" i="58" s="1"/>
  <c r="L65" i="58"/>
  <c r="L23" i="56"/>
  <c r="L108" i="56"/>
  <c r="L18" i="57"/>
  <c r="AA24" i="57"/>
  <c r="AB24" i="57" s="1"/>
  <c r="AA36" i="57"/>
  <c r="AB36" i="57" s="1"/>
  <c r="AA48" i="57"/>
  <c r="AB48" i="57" s="1"/>
  <c r="AA60" i="57"/>
  <c r="AB60" i="57" s="1"/>
  <c r="AA72" i="57"/>
  <c r="AB72" i="57" s="1"/>
  <c r="L83" i="57"/>
  <c r="AA87" i="57"/>
  <c r="AB87" i="57" s="1"/>
  <c r="AA109" i="57"/>
  <c r="AB109" i="57" s="1"/>
  <c r="L123" i="57"/>
  <c r="AA135" i="57"/>
  <c r="AB135" i="57" s="1"/>
  <c r="L32" i="59"/>
  <c r="AA64" i="56"/>
  <c r="AB64" i="56" s="1"/>
  <c r="AA69" i="56"/>
  <c r="AB69" i="56" s="1"/>
  <c r="AA76" i="56"/>
  <c r="AB76" i="56" s="1"/>
  <c r="AA81" i="56"/>
  <c r="AB81" i="56" s="1"/>
  <c r="L105" i="56"/>
  <c r="L10" i="57"/>
  <c r="L8" i="57"/>
  <c r="L15" i="57"/>
  <c r="L36" i="57"/>
  <c r="L48" i="57"/>
  <c r="L60" i="57"/>
  <c r="L72" i="57"/>
  <c r="L100" i="57"/>
  <c r="L117" i="57"/>
  <c r="L114" i="57"/>
  <c r="L113" i="57"/>
  <c r="L122" i="57"/>
  <c r="L128" i="57"/>
  <c r="AA140" i="57"/>
  <c r="AB140" i="57" s="1"/>
  <c r="L27" i="58"/>
  <c r="L68" i="58"/>
  <c r="L67" i="58"/>
  <c r="L89" i="58"/>
  <c r="L102" i="56"/>
  <c r="L103" i="56"/>
  <c r="AA109" i="56"/>
  <c r="AB109" i="56" s="1"/>
  <c r="L81" i="57"/>
  <c r="AA86" i="57"/>
  <c r="AB86" i="57" s="1"/>
  <c r="L15" i="58"/>
  <c r="L46" i="58"/>
  <c r="AA61" i="58"/>
  <c r="AB61" i="58" s="1"/>
  <c r="AA7" i="59"/>
  <c r="AB7" i="59" s="1"/>
  <c r="AA19" i="59"/>
  <c r="AB19" i="59" s="1"/>
  <c r="L57" i="59"/>
  <c r="L58" i="59"/>
  <c r="L43" i="60"/>
  <c r="AA79" i="57"/>
  <c r="AB79" i="57" s="1"/>
  <c r="AA101" i="57"/>
  <c r="AB101" i="57" s="1"/>
  <c r="AA107" i="57"/>
  <c r="AB107" i="57" s="1"/>
  <c r="L126" i="57"/>
  <c r="L130" i="57"/>
  <c r="L23" i="58"/>
  <c r="L35" i="58"/>
  <c r="L43" i="58"/>
  <c r="AA46" i="58"/>
  <c r="AB46" i="58" s="1"/>
  <c r="L64" i="58"/>
  <c r="L91" i="58"/>
  <c r="L31" i="59"/>
  <c r="AA32" i="59"/>
  <c r="AB32" i="59" s="1"/>
  <c r="L35" i="56"/>
  <c r="L59" i="56"/>
  <c r="AA105" i="56"/>
  <c r="AB105" i="56" s="1"/>
  <c r="AA7" i="57"/>
  <c r="AB7" i="57" s="1"/>
  <c r="R19" i="57" s="1"/>
  <c r="S19" i="57" s="1"/>
  <c r="Q19" i="57" s="1"/>
  <c r="AA33" i="57"/>
  <c r="AB33" i="57" s="1"/>
  <c r="AA45" i="57"/>
  <c r="AB45" i="57" s="1"/>
  <c r="AA57" i="57"/>
  <c r="AB57" i="57" s="1"/>
  <c r="AA69" i="57"/>
  <c r="AB69" i="57" s="1"/>
  <c r="AA85" i="57"/>
  <c r="AB85" i="57" s="1"/>
  <c r="L99" i="57"/>
  <c r="AA96" i="57"/>
  <c r="AB96" i="57" s="1"/>
  <c r="L103" i="57"/>
  <c r="AA100" i="57"/>
  <c r="AB100" i="57" s="1"/>
  <c r="L105" i="57"/>
  <c r="AA144" i="57"/>
  <c r="AB144" i="57" s="1"/>
  <c r="L14" i="58"/>
  <c r="AA12" i="58"/>
  <c r="AB12" i="58" s="1"/>
  <c r="AA64" i="58"/>
  <c r="AB64" i="58" s="1"/>
  <c r="AA85" i="58"/>
  <c r="AB85" i="58" s="1"/>
  <c r="AA5" i="59"/>
  <c r="AB5" i="59" s="1"/>
  <c r="R19" i="59" s="1"/>
  <c r="S19" i="59" s="1"/>
  <c r="Q19" i="59" s="1"/>
  <c r="L97" i="57"/>
  <c r="L21" i="58"/>
  <c r="L62" i="58"/>
  <c r="L86" i="58"/>
  <c r="L25" i="59"/>
  <c r="L65" i="59"/>
  <c r="AA74" i="59"/>
  <c r="AB74" i="59" s="1"/>
  <c r="AA20" i="60"/>
  <c r="AB20" i="60" s="1"/>
  <c r="AA30" i="60"/>
  <c r="AB30" i="60" s="1"/>
  <c r="AA49" i="60"/>
  <c r="AB49" i="60" s="1"/>
  <c r="L20" i="58"/>
  <c r="L36" i="58"/>
  <c r="L84" i="58"/>
  <c r="L17" i="59"/>
  <c r="L64" i="59"/>
  <c r="AA44" i="60"/>
  <c r="AB44" i="60" s="1"/>
  <c r="AA62" i="60"/>
  <c r="AB62" i="60" s="1"/>
  <c r="AA66" i="60"/>
  <c r="AB66" i="60" s="1"/>
  <c r="AA91" i="60"/>
  <c r="AB91" i="60" s="1"/>
  <c r="AA108" i="60"/>
  <c r="AB108" i="60" s="1"/>
  <c r="AA13" i="58"/>
  <c r="AB13" i="58" s="1"/>
  <c r="L32" i="58"/>
  <c r="L60" i="58"/>
  <c r="L80" i="58"/>
  <c r="L81" i="58"/>
  <c r="L12" i="59"/>
  <c r="L42" i="59"/>
  <c r="L41" i="59"/>
  <c r="AA67" i="59"/>
  <c r="AB67" i="59" s="1"/>
  <c r="AA73" i="59"/>
  <c r="AB73" i="59" s="1"/>
  <c r="AA2" i="60"/>
  <c r="AB2" i="60" s="1"/>
  <c r="L28" i="61"/>
  <c r="L26" i="61"/>
  <c r="L142" i="57"/>
  <c r="L154" i="57"/>
  <c r="L166" i="57"/>
  <c r="L56" i="58"/>
  <c r="AA58" i="58"/>
  <c r="AB58" i="58" s="1"/>
  <c r="L14" i="59"/>
  <c r="L13" i="59"/>
  <c r="L11" i="59"/>
  <c r="L52" i="59"/>
  <c r="L42" i="60"/>
  <c r="L89" i="60"/>
  <c r="L88" i="60"/>
  <c r="L87" i="60"/>
  <c r="L86" i="60"/>
  <c r="L90" i="60"/>
  <c r="L92" i="57"/>
  <c r="L116" i="57"/>
  <c r="L139" i="57"/>
  <c r="L151" i="57"/>
  <c r="L163" i="57"/>
  <c r="L175" i="57"/>
  <c r="L10" i="59"/>
  <c r="AA20" i="59"/>
  <c r="AB20" i="59" s="1"/>
  <c r="L39" i="59"/>
  <c r="L40" i="59"/>
  <c r="AA79" i="59"/>
  <c r="AB79" i="59" s="1"/>
  <c r="AA33" i="60"/>
  <c r="AB33" i="60" s="1"/>
  <c r="L147" i="57"/>
  <c r="L159" i="57"/>
  <c r="L171" i="57"/>
  <c r="L54" i="58"/>
  <c r="L38" i="59"/>
  <c r="L62" i="59"/>
  <c r="AA66" i="59"/>
  <c r="AB66" i="59" s="1"/>
  <c r="AA70" i="59"/>
  <c r="AB70" i="59" s="1"/>
  <c r="L143" i="57"/>
  <c r="L144" i="57"/>
  <c r="L145" i="57"/>
  <c r="L155" i="57"/>
  <c r="L156" i="57"/>
  <c r="L157" i="57"/>
  <c r="L167" i="57"/>
  <c r="L168" i="57"/>
  <c r="L169" i="57"/>
  <c r="L11" i="58"/>
  <c r="L9" i="58"/>
  <c r="L51" i="58"/>
  <c r="AA56" i="58"/>
  <c r="AB56" i="58" s="1"/>
  <c r="L70" i="58"/>
  <c r="L71" i="58"/>
  <c r="L36" i="59"/>
  <c r="L76" i="59"/>
  <c r="O15" i="60"/>
  <c r="AA17" i="60"/>
  <c r="AB17" i="60" s="1"/>
  <c r="L27" i="61"/>
  <c r="L7" i="58"/>
  <c r="L16" i="58"/>
  <c r="L49" i="58"/>
  <c r="AA77" i="58"/>
  <c r="AB77" i="58" s="1"/>
  <c r="AA10" i="59"/>
  <c r="AB10" i="59" s="1"/>
  <c r="AA36" i="59"/>
  <c r="AB36" i="59" s="1"/>
  <c r="L54" i="61"/>
  <c r="L52" i="61"/>
  <c r="L53" i="61"/>
  <c r="L48" i="58"/>
  <c r="AA35" i="59"/>
  <c r="AB35" i="59" s="1"/>
  <c r="L49" i="59"/>
  <c r="L59" i="59"/>
  <c r="L78" i="59"/>
  <c r="O16" i="60"/>
  <c r="AA37" i="60"/>
  <c r="AB37" i="60" s="1"/>
  <c r="AA60" i="60"/>
  <c r="AB60" i="60" s="1"/>
  <c r="L49" i="61"/>
  <c r="L47" i="61"/>
  <c r="L46" i="61"/>
  <c r="L45" i="61"/>
  <c r="AA55" i="61"/>
  <c r="AB55" i="61" s="1"/>
  <c r="AA58" i="60"/>
  <c r="AB58" i="60" s="1"/>
  <c r="L69" i="60"/>
  <c r="AA70" i="60"/>
  <c r="AB70" i="60" s="1"/>
  <c r="AA4" i="61"/>
  <c r="AB4" i="61" s="1"/>
  <c r="AA5" i="61"/>
  <c r="AB5" i="61" s="1"/>
  <c r="L13" i="61"/>
  <c r="L22" i="60"/>
  <c r="AA81" i="60"/>
  <c r="AB81" i="60" s="1"/>
  <c r="AA97" i="60"/>
  <c r="AB97" i="60" s="1"/>
  <c r="AA104" i="60"/>
  <c r="AB104" i="60" s="1"/>
  <c r="AA117" i="60"/>
  <c r="AB117" i="60" s="1"/>
  <c r="L15" i="61"/>
  <c r="L14" i="61"/>
  <c r="AA15" i="61"/>
  <c r="AB15" i="61" s="1"/>
  <c r="AA28" i="61"/>
  <c r="AB28" i="61" s="1"/>
  <c r="AA39" i="61"/>
  <c r="AB39" i="61" s="1"/>
  <c r="AA45" i="61"/>
  <c r="AB45" i="61" s="1"/>
  <c r="AA50" i="61"/>
  <c r="AB50" i="61" s="1"/>
  <c r="AA56" i="61"/>
  <c r="AB56" i="61" s="1"/>
  <c r="AA61" i="61"/>
  <c r="AB61" i="61" s="1"/>
  <c r="L74" i="61"/>
  <c r="AA72" i="61"/>
  <c r="AB72" i="61" s="1"/>
  <c r="AA76" i="61"/>
  <c r="AB76" i="61" s="1"/>
  <c r="AA99" i="61"/>
  <c r="AB99" i="61" s="1"/>
  <c r="L10" i="62"/>
  <c r="AA80" i="60"/>
  <c r="AB80" i="60" s="1"/>
  <c r="AA14" i="61"/>
  <c r="AB14" i="61" s="1"/>
  <c r="L25" i="61"/>
  <c r="L37" i="61"/>
  <c r="L35" i="61"/>
  <c r="L34" i="61"/>
  <c r="L33" i="61"/>
  <c r="L42" i="61"/>
  <c r="L40" i="61"/>
  <c r="AA66" i="61"/>
  <c r="AB66" i="61" s="1"/>
  <c r="AA12" i="60"/>
  <c r="AB12" i="60" s="1"/>
  <c r="L53" i="60"/>
  <c r="L52" i="60"/>
  <c r="L51" i="60"/>
  <c r="AA52" i="60"/>
  <c r="AB52" i="60" s="1"/>
  <c r="AA57" i="60"/>
  <c r="AB57" i="60" s="1"/>
  <c r="AA69" i="60"/>
  <c r="AB69" i="60" s="1"/>
  <c r="AA95" i="60"/>
  <c r="AB95" i="60" s="1"/>
  <c r="AA109" i="60"/>
  <c r="AB109" i="60" s="1"/>
  <c r="AA116" i="60"/>
  <c r="AB116" i="60" s="1"/>
  <c r="AA81" i="61"/>
  <c r="AB81" i="61" s="1"/>
  <c r="L90" i="61"/>
  <c r="L89" i="61"/>
  <c r="L88" i="61"/>
  <c r="L86" i="61"/>
  <c r="AA87" i="61"/>
  <c r="AB87" i="61" s="1"/>
  <c r="L15" i="60"/>
  <c r="L30" i="60"/>
  <c r="AA47" i="60"/>
  <c r="AB47" i="60" s="1"/>
  <c r="AA94" i="60"/>
  <c r="AB94" i="60" s="1"/>
  <c r="AA107" i="60"/>
  <c r="AB107" i="60" s="1"/>
  <c r="AA114" i="60"/>
  <c r="AB114" i="60" s="1"/>
  <c r="AA121" i="60"/>
  <c r="AB121" i="60" s="1"/>
  <c r="AA11" i="61"/>
  <c r="AB11" i="61" s="1"/>
  <c r="L51" i="61"/>
  <c r="AA54" i="61"/>
  <c r="AB54" i="61" s="1"/>
  <c r="L73" i="61"/>
  <c r="L71" i="61"/>
  <c r="L70" i="61"/>
  <c r="L69" i="61"/>
  <c r="L106" i="61"/>
  <c r="L41" i="60"/>
  <c r="L40" i="60"/>
  <c r="L39" i="60"/>
  <c r="AA40" i="60"/>
  <c r="AB40" i="60" s="1"/>
  <c r="AA64" i="60"/>
  <c r="AB64" i="60" s="1"/>
  <c r="AA76" i="60"/>
  <c r="AB76" i="60" s="1"/>
  <c r="AA115" i="60"/>
  <c r="AB115" i="60" s="1"/>
  <c r="L41" i="61"/>
  <c r="L31" i="60"/>
  <c r="L38" i="60"/>
  <c r="L65" i="60"/>
  <c r="L64" i="60"/>
  <c r="L63" i="60"/>
  <c r="L62" i="60"/>
  <c r="L72" i="60"/>
  <c r="L77" i="60"/>
  <c r="L76" i="60"/>
  <c r="L75" i="60"/>
  <c r="L74" i="60"/>
  <c r="L50" i="61"/>
  <c r="L13" i="60"/>
  <c r="L21" i="60"/>
  <c r="AA35" i="60"/>
  <c r="AB35" i="60" s="1"/>
  <c r="L59" i="60"/>
  <c r="L71" i="60"/>
  <c r="AA83" i="60"/>
  <c r="AB83" i="60" s="1"/>
  <c r="AA85" i="60"/>
  <c r="AB85" i="60" s="1"/>
  <c r="AA93" i="60"/>
  <c r="AB93" i="60" s="1"/>
  <c r="AA106" i="60"/>
  <c r="AB106" i="60" s="1"/>
  <c r="L9" i="61"/>
  <c r="AA7" i="61"/>
  <c r="AB7" i="61" s="1"/>
  <c r="L39" i="61"/>
  <c r="AA47" i="61"/>
  <c r="AB47" i="61" s="1"/>
  <c r="L61" i="61"/>
  <c r="L59" i="61"/>
  <c r="L58" i="61"/>
  <c r="L57" i="61"/>
  <c r="L66" i="61"/>
  <c r="L64" i="61"/>
  <c r="L82" i="61"/>
  <c r="L104" i="61"/>
  <c r="L132" i="61"/>
  <c r="L50" i="59"/>
  <c r="L74" i="59"/>
  <c r="L29" i="60"/>
  <c r="L28" i="60"/>
  <c r="L27" i="60"/>
  <c r="AA28" i="60"/>
  <c r="AB28" i="60" s="1"/>
  <c r="AA92" i="60"/>
  <c r="AB92" i="60" s="1"/>
  <c r="L77" i="61"/>
  <c r="L114" i="61"/>
  <c r="L113" i="61"/>
  <c r="L112" i="61"/>
  <c r="L110" i="61"/>
  <c r="L131" i="61"/>
  <c r="L67" i="59"/>
  <c r="AA6" i="60"/>
  <c r="AB6" i="60" s="1"/>
  <c r="L25" i="60"/>
  <c r="AA59" i="60"/>
  <c r="AB59" i="60" s="1"/>
  <c r="AA71" i="60"/>
  <c r="AB71" i="60" s="1"/>
  <c r="AA82" i="60"/>
  <c r="AB82" i="60" s="1"/>
  <c r="AA90" i="60"/>
  <c r="AB90" i="60" s="1"/>
  <c r="AA118" i="60"/>
  <c r="AB118" i="60" s="1"/>
  <c r="AA6" i="61"/>
  <c r="AB6" i="61" s="1"/>
  <c r="R19" i="61" s="1"/>
  <c r="S19" i="61" s="1"/>
  <c r="Q19" i="61" s="1"/>
  <c r="L38" i="61"/>
  <c r="AA36" i="61"/>
  <c r="AB36" i="61" s="1"/>
  <c r="AA40" i="61"/>
  <c r="AB40" i="61" s="1"/>
  <c r="AA51" i="61"/>
  <c r="AB51" i="61" s="1"/>
  <c r="AA57" i="61"/>
  <c r="AB57" i="61" s="1"/>
  <c r="AA62" i="61"/>
  <c r="AB62" i="61" s="1"/>
  <c r="AA68" i="61"/>
  <c r="AB68" i="61" s="1"/>
  <c r="L76" i="61"/>
  <c r="AA73" i="61"/>
  <c r="AB73" i="61" s="1"/>
  <c r="AA83" i="61"/>
  <c r="AB83" i="61" s="1"/>
  <c r="AA89" i="61"/>
  <c r="AB89" i="61" s="1"/>
  <c r="AA100" i="61"/>
  <c r="AB100" i="61" s="1"/>
  <c r="L119" i="61"/>
  <c r="AA123" i="61"/>
  <c r="AB123" i="61" s="1"/>
  <c r="R20" i="62"/>
  <c r="S20" i="62" s="1"/>
  <c r="Q20" i="62" s="1"/>
  <c r="L91" i="61"/>
  <c r="L93" i="61"/>
  <c r="L115" i="61"/>
  <c r="L117" i="61"/>
  <c r="L120" i="61"/>
  <c r="L122" i="61"/>
  <c r="L8" i="62"/>
  <c r="L9" i="62"/>
  <c r="AA11" i="62"/>
  <c r="AB11" i="62" s="1"/>
  <c r="L25" i="62"/>
  <c r="L24" i="62"/>
  <c r="L100" i="62"/>
  <c r="L99" i="62"/>
  <c r="L98" i="62"/>
  <c r="L96" i="62"/>
  <c r="L97" i="62"/>
  <c r="L167" i="62"/>
  <c r="L165" i="62"/>
  <c r="L164" i="62"/>
  <c r="L166" i="62"/>
  <c r="L121" i="61"/>
  <c r="L39" i="62"/>
  <c r="L38" i="62"/>
  <c r="L37" i="62"/>
  <c r="L53" i="62"/>
  <c r="L52" i="62"/>
  <c r="L80" i="63"/>
  <c r="L79" i="63"/>
  <c r="L10" i="61"/>
  <c r="L23" i="61"/>
  <c r="L96" i="61"/>
  <c r="L22" i="62"/>
  <c r="L23" i="62"/>
  <c r="L31" i="62"/>
  <c r="AA37" i="62"/>
  <c r="AB37" i="62" s="1"/>
  <c r="AA55" i="62"/>
  <c r="AB55" i="62" s="1"/>
  <c r="L11" i="61"/>
  <c r="L97" i="61"/>
  <c r="L99" i="61"/>
  <c r="AA7" i="62"/>
  <c r="AB7" i="62" s="1"/>
  <c r="L19" i="62"/>
  <c r="L20" i="62"/>
  <c r="AA21" i="62"/>
  <c r="AB21" i="62" s="1"/>
  <c r="R19" i="62" s="1"/>
  <c r="S19" i="62" s="1"/>
  <c r="Q19" i="62" s="1"/>
  <c r="L139" i="61"/>
  <c r="AA5" i="62"/>
  <c r="AB5" i="62" s="1"/>
  <c r="L24" i="61"/>
  <c r="L79" i="61"/>
  <c r="L102" i="61"/>
  <c r="L135" i="61"/>
  <c r="L136" i="61"/>
  <c r="AA19" i="62"/>
  <c r="AB19" i="62" s="1"/>
  <c r="AA20" i="62"/>
  <c r="AB20" i="62" s="1"/>
  <c r="AA43" i="62"/>
  <c r="AB43" i="62" s="1"/>
  <c r="L74" i="62"/>
  <c r="L71" i="62"/>
  <c r="AA71" i="62"/>
  <c r="AB71" i="62" s="1"/>
  <c r="L112" i="62"/>
  <c r="L111" i="62"/>
  <c r="L114" i="62"/>
  <c r="L115" i="62"/>
  <c r="L151" i="62"/>
  <c r="L150" i="62"/>
  <c r="L149" i="62"/>
  <c r="L148" i="62"/>
  <c r="L147" i="62"/>
  <c r="L30" i="61"/>
  <c r="L31" i="61"/>
  <c r="L81" i="61"/>
  <c r="L103" i="61"/>
  <c r="L105" i="61"/>
  <c r="L134" i="61"/>
  <c r="AA26" i="62"/>
  <c r="AB26" i="62" s="1"/>
  <c r="L36" i="62"/>
  <c r="O16" i="62"/>
  <c r="AA16" i="62"/>
  <c r="AB16" i="62" s="1"/>
  <c r="L27" i="62"/>
  <c r="L26" i="62"/>
  <c r="L83" i="62"/>
  <c r="L80" i="62"/>
  <c r="L79" i="62"/>
  <c r="L15" i="64"/>
  <c r="L14" i="64"/>
  <c r="L129" i="61"/>
  <c r="L130" i="61"/>
  <c r="L13" i="62"/>
  <c r="L14" i="62"/>
  <c r="L15" i="62"/>
  <c r="L35" i="62"/>
  <c r="L50" i="62"/>
  <c r="L98" i="60"/>
  <c r="L110" i="60"/>
  <c r="L85" i="61"/>
  <c r="L87" i="61"/>
  <c r="L109" i="61"/>
  <c r="L111" i="61"/>
  <c r="L128" i="61"/>
  <c r="L125" i="61"/>
  <c r="AA14" i="62"/>
  <c r="AB14" i="62" s="1"/>
  <c r="AA74" i="62"/>
  <c r="AB74" i="62" s="1"/>
  <c r="L99" i="60"/>
  <c r="L100" i="60"/>
  <c r="L111" i="60"/>
  <c r="L112" i="60"/>
  <c r="L17" i="61"/>
  <c r="L36" i="61"/>
  <c r="L48" i="61"/>
  <c r="L60" i="61"/>
  <c r="L72" i="61"/>
  <c r="L126" i="61"/>
  <c r="L127" i="61"/>
  <c r="L12" i="62"/>
  <c r="AA41" i="62"/>
  <c r="AB41" i="62" s="1"/>
  <c r="AA46" i="62"/>
  <c r="AB46" i="62" s="1"/>
  <c r="AA68" i="62"/>
  <c r="AB68" i="62" s="1"/>
  <c r="AA69" i="62"/>
  <c r="AB69" i="62" s="1"/>
  <c r="O15" i="62"/>
  <c r="L87" i="62"/>
  <c r="L84" i="62"/>
  <c r="L126" i="62"/>
  <c r="L125" i="62"/>
  <c r="L132" i="62"/>
  <c r="L130" i="62"/>
  <c r="L128" i="62"/>
  <c r="AA129" i="62"/>
  <c r="AB129" i="62" s="1"/>
  <c r="AA15" i="63"/>
  <c r="AB15" i="63" s="1"/>
  <c r="AA32" i="63"/>
  <c r="AB32" i="63" s="1"/>
  <c r="AA44" i="63"/>
  <c r="AB44" i="63" s="1"/>
  <c r="AA32" i="62"/>
  <c r="AB32" i="62" s="1"/>
  <c r="AA44" i="62"/>
  <c r="AB44" i="62" s="1"/>
  <c r="L103" i="62"/>
  <c r="L81" i="62"/>
  <c r="AA94" i="62"/>
  <c r="AB94" i="62" s="1"/>
  <c r="L113" i="62"/>
  <c r="L123" i="62"/>
  <c r="L153" i="62"/>
  <c r="AA166" i="62"/>
  <c r="AB166" i="62" s="1"/>
  <c r="AA171" i="62"/>
  <c r="AB171" i="62" s="1"/>
  <c r="AA58" i="63"/>
  <c r="AB58" i="63" s="1"/>
  <c r="L59" i="62"/>
  <c r="L60" i="62"/>
  <c r="AA78" i="62"/>
  <c r="AB78" i="62" s="1"/>
  <c r="L102" i="62"/>
  <c r="AA99" i="62"/>
  <c r="AB99" i="62" s="1"/>
  <c r="AA110" i="62"/>
  <c r="AB110" i="62" s="1"/>
  <c r="AA115" i="62"/>
  <c r="AB115" i="62" s="1"/>
  <c r="AA127" i="62"/>
  <c r="AB127" i="62" s="1"/>
  <c r="AA128" i="62"/>
  <c r="AB128" i="62" s="1"/>
  <c r="L136" i="62"/>
  <c r="AA7" i="63"/>
  <c r="AB7" i="63" s="1"/>
  <c r="AA19" i="63"/>
  <c r="AB19" i="63" s="1"/>
  <c r="AA22" i="63"/>
  <c r="AB22" i="63" s="1"/>
  <c r="AA34" i="63"/>
  <c r="AB34" i="63" s="1"/>
  <c r="AA46" i="63"/>
  <c r="AB46" i="63" s="1"/>
  <c r="AA55" i="63"/>
  <c r="AB55" i="63" s="1"/>
  <c r="AA72" i="63"/>
  <c r="AB72" i="63" s="1"/>
  <c r="AA78" i="63"/>
  <c r="AB78" i="63" s="1"/>
  <c r="AA81" i="63"/>
  <c r="AB81" i="63" s="1"/>
  <c r="AA84" i="63"/>
  <c r="AB84" i="63" s="1"/>
  <c r="AA50" i="62"/>
  <c r="AB50" i="62" s="1"/>
  <c r="L68" i="62"/>
  <c r="L70" i="62"/>
  <c r="AA77" i="62"/>
  <c r="AB77" i="62" s="1"/>
  <c r="AA81" i="62"/>
  <c r="AB81" i="62" s="1"/>
  <c r="AA121" i="62"/>
  <c r="AB121" i="62" s="1"/>
  <c r="AA138" i="62"/>
  <c r="AB138" i="62" s="1"/>
  <c r="AA165" i="62"/>
  <c r="AB165" i="62" s="1"/>
  <c r="AA170" i="62"/>
  <c r="AB170" i="62" s="1"/>
  <c r="AA13" i="63"/>
  <c r="AB13" i="63" s="1"/>
  <c r="R19" i="63" s="1"/>
  <c r="S19" i="63" s="1"/>
  <c r="Q19" i="63" s="1"/>
  <c r="L22" i="63"/>
  <c r="L21" i="63"/>
  <c r="AA25" i="63"/>
  <c r="AB25" i="63" s="1"/>
  <c r="AA31" i="63"/>
  <c r="AB31" i="63" s="1"/>
  <c r="AA37" i="63"/>
  <c r="AB37" i="63" s="1"/>
  <c r="AA43" i="63"/>
  <c r="AB43" i="63" s="1"/>
  <c r="AA90" i="63"/>
  <c r="AB90" i="63" s="1"/>
  <c r="L33" i="62"/>
  <c r="L45" i="62"/>
  <c r="L72" i="62"/>
  <c r="L73" i="62"/>
  <c r="AA75" i="62"/>
  <c r="AB75" i="62" s="1"/>
  <c r="AA103" i="62"/>
  <c r="AB103" i="62" s="1"/>
  <c r="AA120" i="62"/>
  <c r="AB120" i="62" s="1"/>
  <c r="AA133" i="62"/>
  <c r="AB133" i="62" s="1"/>
  <c r="AA142" i="62"/>
  <c r="AB142" i="62" s="1"/>
  <c r="AA96" i="63"/>
  <c r="AB96" i="63" s="1"/>
  <c r="AA56" i="62"/>
  <c r="AB56" i="62" s="1"/>
  <c r="L60" i="63"/>
  <c r="L59" i="63"/>
  <c r="L78" i="63"/>
  <c r="AA92" i="62"/>
  <c r="AB92" i="62" s="1"/>
  <c r="L95" i="62"/>
  <c r="L101" i="62"/>
  <c r="AA102" i="62"/>
  <c r="AB102" i="62" s="1"/>
  <c r="AA113" i="62"/>
  <c r="AB113" i="62" s="1"/>
  <c r="AA163" i="62"/>
  <c r="AB163" i="62" s="1"/>
  <c r="AA21" i="63"/>
  <c r="AB21" i="63" s="1"/>
  <c r="AA30" i="63"/>
  <c r="AB30" i="63" s="1"/>
  <c r="AA33" i="63"/>
  <c r="AB33" i="63" s="1"/>
  <c r="AA42" i="63"/>
  <c r="AB42" i="63" s="1"/>
  <c r="AA45" i="63"/>
  <c r="AB45" i="63" s="1"/>
  <c r="AA70" i="63"/>
  <c r="AB70" i="63" s="1"/>
  <c r="AA77" i="63"/>
  <c r="AB77" i="63" s="1"/>
  <c r="AA89" i="63"/>
  <c r="AB89" i="63" s="1"/>
  <c r="L51" i="62"/>
  <c r="AA72" i="62"/>
  <c r="AB72" i="62" s="1"/>
  <c r="L140" i="62"/>
  <c r="L156" i="62"/>
  <c r="AA53" i="63"/>
  <c r="AB53" i="63" s="1"/>
  <c r="L77" i="63"/>
  <c r="L49" i="62"/>
  <c r="L46" i="62"/>
  <c r="L89" i="62"/>
  <c r="L86" i="62"/>
  <c r="L105" i="62"/>
  <c r="L106" i="62"/>
  <c r="AA117" i="62"/>
  <c r="AB117" i="62" s="1"/>
  <c r="L124" i="62"/>
  <c r="AA125" i="62"/>
  <c r="AB125" i="62" s="1"/>
  <c r="L133" i="62"/>
  <c r="AA146" i="62"/>
  <c r="AB146" i="62" s="1"/>
  <c r="AA152" i="62"/>
  <c r="AB152" i="62" s="1"/>
  <c r="AA162" i="62"/>
  <c r="AB162" i="62" s="1"/>
  <c r="AA167" i="62"/>
  <c r="AB167" i="62" s="1"/>
  <c r="R20" i="63"/>
  <c r="S20" i="63" s="1"/>
  <c r="Q20" i="63" s="1"/>
  <c r="AA47" i="63"/>
  <c r="AB47" i="63" s="1"/>
  <c r="L104" i="63"/>
  <c r="L103" i="63"/>
  <c r="L152" i="62"/>
  <c r="L62" i="63"/>
  <c r="L88" i="63"/>
  <c r="L86" i="63"/>
  <c r="AA115" i="63"/>
  <c r="AB115" i="63" s="1"/>
  <c r="L122" i="63"/>
  <c r="L121" i="63"/>
  <c r="L120" i="63"/>
  <c r="L8" i="63"/>
  <c r="L14" i="63"/>
  <c r="L11" i="63"/>
  <c r="L12" i="63"/>
  <c r="L19" i="63"/>
  <c r="L56" i="63"/>
  <c r="L57" i="63"/>
  <c r="L58" i="63"/>
  <c r="L61" i="63"/>
  <c r="L85" i="63"/>
  <c r="L118" i="63"/>
  <c r="L9" i="63"/>
  <c r="L55" i="63"/>
  <c r="L94" i="63"/>
  <c r="AA108" i="63"/>
  <c r="AB108" i="63" s="1"/>
  <c r="L114" i="63"/>
  <c r="AA43" i="64"/>
  <c r="AB43" i="64" s="1"/>
  <c r="AA59" i="64"/>
  <c r="AB59" i="64" s="1"/>
  <c r="AA77" i="64"/>
  <c r="AB77" i="64" s="1"/>
  <c r="L110" i="64"/>
  <c r="L170" i="62"/>
  <c r="L18" i="63"/>
  <c r="L54" i="63"/>
  <c r="AA62" i="63"/>
  <c r="AB62" i="63" s="1"/>
  <c r="AA85" i="63"/>
  <c r="AB85" i="63" s="1"/>
  <c r="L93" i="63"/>
  <c r="L113" i="63"/>
  <c r="L117" i="63"/>
  <c r="L13" i="64"/>
  <c r="AA11" i="64"/>
  <c r="AB11" i="64" s="1"/>
  <c r="AA46" i="64"/>
  <c r="AB46" i="64" s="1"/>
  <c r="AA103" i="64"/>
  <c r="AB103" i="64" s="1"/>
  <c r="AA118" i="64"/>
  <c r="AB118" i="64" s="1"/>
  <c r="AA61" i="63"/>
  <c r="AB61" i="63" s="1"/>
  <c r="AA91" i="63"/>
  <c r="AB91" i="63" s="1"/>
  <c r="L27" i="64"/>
  <c r="L25" i="64"/>
  <c r="L75" i="62"/>
  <c r="L122" i="62"/>
  <c r="L169" i="62"/>
  <c r="L76" i="63"/>
  <c r="L92" i="63"/>
  <c r="L112" i="63"/>
  <c r="L12" i="64"/>
  <c r="AA35" i="64"/>
  <c r="AB35" i="64" s="1"/>
  <c r="AA42" i="64"/>
  <c r="AB42" i="64" s="1"/>
  <c r="AA56" i="64"/>
  <c r="AB56" i="64" s="1"/>
  <c r="AA65" i="64"/>
  <c r="AB65" i="64" s="1"/>
  <c r="L75" i="64"/>
  <c r="AA80" i="64"/>
  <c r="AB80" i="64" s="1"/>
  <c r="AA99" i="64"/>
  <c r="AB99" i="64" s="1"/>
  <c r="AA128" i="64"/>
  <c r="AB128" i="64" s="1"/>
  <c r="L67" i="63"/>
  <c r="L100" i="63"/>
  <c r="L98" i="63"/>
  <c r="AA113" i="63"/>
  <c r="AB113" i="63" s="1"/>
  <c r="L34" i="64"/>
  <c r="L37" i="64"/>
  <c r="L45" i="65"/>
  <c r="L44" i="65"/>
  <c r="L93" i="62"/>
  <c r="L158" i="62"/>
  <c r="L27" i="63"/>
  <c r="L28" i="63"/>
  <c r="L29" i="63"/>
  <c r="L39" i="63"/>
  <c r="L40" i="63"/>
  <c r="L41" i="63"/>
  <c r="L68" i="63"/>
  <c r="AA74" i="63"/>
  <c r="AB74" i="63" s="1"/>
  <c r="L97" i="63"/>
  <c r="AA98" i="63"/>
  <c r="AB98" i="63" s="1"/>
  <c r="AA120" i="63"/>
  <c r="AB120" i="63" s="1"/>
  <c r="L11" i="64"/>
  <c r="AA117" i="64"/>
  <c r="AB117" i="64" s="1"/>
  <c r="L126" i="65"/>
  <c r="L124" i="65"/>
  <c r="AA122" i="62"/>
  <c r="AB122" i="62" s="1"/>
  <c r="AA147" i="62"/>
  <c r="AB147" i="62" s="1"/>
  <c r="L163" i="62"/>
  <c r="L38" i="63"/>
  <c r="L64" i="63"/>
  <c r="AA73" i="63"/>
  <c r="AB73" i="63" s="1"/>
  <c r="L82" i="63"/>
  <c r="L87" i="63"/>
  <c r="L106" i="63"/>
  <c r="AA123" i="63"/>
  <c r="AB123" i="63" s="1"/>
  <c r="L9" i="64"/>
  <c r="L8" i="64"/>
  <c r="L36" i="64"/>
  <c r="L74" i="64"/>
  <c r="L25" i="63"/>
  <c r="L37" i="63"/>
  <c r="L81" i="63"/>
  <c r="AA97" i="63"/>
  <c r="AB97" i="63" s="1"/>
  <c r="L105" i="63"/>
  <c r="AA116" i="63"/>
  <c r="AB116" i="63" s="1"/>
  <c r="L23" i="64"/>
  <c r="AA30" i="64"/>
  <c r="AB30" i="64" s="1"/>
  <c r="AA55" i="64"/>
  <c r="AB55" i="64" s="1"/>
  <c r="AA67" i="64"/>
  <c r="AB67" i="64" s="1"/>
  <c r="AA82" i="64"/>
  <c r="AB82" i="64" s="1"/>
  <c r="AA127" i="64"/>
  <c r="AB127" i="64" s="1"/>
  <c r="AA19" i="65"/>
  <c r="AB19" i="65" s="1"/>
  <c r="R19" i="65" s="1"/>
  <c r="S19" i="65" s="1"/>
  <c r="Q19" i="65" s="1"/>
  <c r="L23" i="63"/>
  <c r="AA79" i="63"/>
  <c r="AB79" i="63" s="1"/>
  <c r="AA103" i="63"/>
  <c r="AB103" i="63" s="1"/>
  <c r="AA7" i="64"/>
  <c r="AB7" i="64" s="1"/>
  <c r="AA13" i="64"/>
  <c r="AB13" i="64" s="1"/>
  <c r="AA3" i="65"/>
  <c r="AB3" i="65" s="1"/>
  <c r="L32" i="64"/>
  <c r="L33" i="64"/>
  <c r="L66" i="64"/>
  <c r="L72" i="64"/>
  <c r="L102" i="64"/>
  <c r="L108" i="64"/>
  <c r="AA12" i="65"/>
  <c r="AB12" i="65" s="1"/>
  <c r="AA16" i="65"/>
  <c r="AB16" i="65" s="1"/>
  <c r="AA28" i="65"/>
  <c r="AB28" i="65" s="1"/>
  <c r="AA38" i="65"/>
  <c r="AB38" i="65" s="1"/>
  <c r="AA50" i="65"/>
  <c r="AB50" i="65" s="1"/>
  <c r="AA62" i="65"/>
  <c r="AB62" i="65" s="1"/>
  <c r="L123" i="65"/>
  <c r="AA130" i="65"/>
  <c r="AB130" i="65" s="1"/>
  <c r="AA146" i="65"/>
  <c r="AB146" i="65" s="1"/>
  <c r="AA3" i="66"/>
  <c r="AB3" i="66" s="1"/>
  <c r="AA47" i="64"/>
  <c r="AB47" i="64" s="1"/>
  <c r="AA83" i="64"/>
  <c r="AB83" i="64" s="1"/>
  <c r="R19" i="64" s="1"/>
  <c r="S19" i="64" s="1"/>
  <c r="Q19" i="64" s="1"/>
  <c r="AA119" i="64"/>
  <c r="AB119" i="64" s="1"/>
  <c r="AA15" i="65"/>
  <c r="AB15" i="65" s="1"/>
  <c r="AA104" i="65"/>
  <c r="AB104" i="65" s="1"/>
  <c r="AA140" i="65"/>
  <c r="AB140" i="65" s="1"/>
  <c r="L40" i="66"/>
  <c r="L36" i="68"/>
  <c r="L35" i="68"/>
  <c r="L37" i="68"/>
  <c r="L38" i="68"/>
  <c r="L34" i="68"/>
  <c r="L18" i="64"/>
  <c r="L10" i="65"/>
  <c r="AA27" i="65"/>
  <c r="AB27" i="65" s="1"/>
  <c r="L34" i="65"/>
  <c r="AA41" i="65"/>
  <c r="AB41" i="65" s="1"/>
  <c r="AA53" i="65"/>
  <c r="AB53" i="65" s="1"/>
  <c r="L113" i="65"/>
  <c r="L112" i="65"/>
  <c r="L129" i="65"/>
  <c r="AA33" i="64"/>
  <c r="AB33" i="64" s="1"/>
  <c r="L61" i="64"/>
  <c r="L97" i="64"/>
  <c r="L54" i="64"/>
  <c r="L60" i="64"/>
  <c r="L90" i="64"/>
  <c r="L96" i="64"/>
  <c r="L126" i="64"/>
  <c r="L8" i="65"/>
  <c r="L9" i="65"/>
  <c r="AA36" i="65"/>
  <c r="AB36" i="65" s="1"/>
  <c r="L47" i="65"/>
  <c r="L59" i="65"/>
  <c r="AA103" i="65"/>
  <c r="AB103" i="65" s="1"/>
  <c r="AA109" i="65"/>
  <c r="AB109" i="65" s="1"/>
  <c r="L125" i="65"/>
  <c r="AA129" i="65"/>
  <c r="AB129" i="65" s="1"/>
  <c r="AA132" i="65"/>
  <c r="AB132" i="65" s="1"/>
  <c r="AA139" i="65"/>
  <c r="AB139" i="65" s="1"/>
  <c r="L9" i="66"/>
  <c r="AA31" i="64"/>
  <c r="AB31" i="64" s="1"/>
  <c r="L50" i="64"/>
  <c r="L55" i="64"/>
  <c r="AA71" i="64"/>
  <c r="AB71" i="64" s="1"/>
  <c r="L86" i="64"/>
  <c r="L91" i="64"/>
  <c r="AA107" i="64"/>
  <c r="AB107" i="64" s="1"/>
  <c r="L122" i="64"/>
  <c r="L18" i="65"/>
  <c r="L24" i="65"/>
  <c r="AA48" i="65"/>
  <c r="AB48" i="65" s="1"/>
  <c r="AA60" i="65"/>
  <c r="AB60" i="65" s="1"/>
  <c r="AA106" i="65"/>
  <c r="AB106" i="65" s="1"/>
  <c r="L12" i="66"/>
  <c r="L51" i="64"/>
  <c r="AA69" i="64"/>
  <c r="AB69" i="64" s="1"/>
  <c r="L87" i="64"/>
  <c r="AA105" i="64"/>
  <c r="AB105" i="64" s="1"/>
  <c r="L123" i="64"/>
  <c r="L20" i="65"/>
  <c r="L21" i="65"/>
  <c r="L43" i="65"/>
  <c r="L42" i="65"/>
  <c r="L41" i="65"/>
  <c r="L39" i="65"/>
  <c r="L55" i="65"/>
  <c r="L54" i="65"/>
  <c r="L53" i="65"/>
  <c r="L51" i="65"/>
  <c r="L67" i="65"/>
  <c r="L66" i="65"/>
  <c r="L63" i="65"/>
  <c r="L39" i="66"/>
  <c r="L52" i="64"/>
  <c r="L49" i="64"/>
  <c r="L57" i="64"/>
  <c r="L88" i="64"/>
  <c r="L85" i="64"/>
  <c r="L93" i="64"/>
  <c r="L124" i="64"/>
  <c r="L121" i="64"/>
  <c r="L46" i="65"/>
  <c r="L58" i="65"/>
  <c r="AA70" i="65"/>
  <c r="AB70" i="65" s="1"/>
  <c r="AA73" i="65"/>
  <c r="AB73" i="65" s="1"/>
  <c r="AA82" i="65"/>
  <c r="AB82" i="65" s="1"/>
  <c r="AA85" i="65"/>
  <c r="AB85" i="65" s="1"/>
  <c r="AA94" i="65"/>
  <c r="AB94" i="65" s="1"/>
  <c r="AA97" i="65"/>
  <c r="AB97" i="65" s="1"/>
  <c r="AA118" i="65"/>
  <c r="AB118" i="65" s="1"/>
  <c r="L48" i="64"/>
  <c r="L84" i="64"/>
  <c r="L120" i="64"/>
  <c r="L16" i="65"/>
  <c r="L14" i="65"/>
  <c r="L13" i="65"/>
  <c r="L70" i="65"/>
  <c r="L69" i="65"/>
  <c r="L127" i="65"/>
  <c r="L40" i="64"/>
  <c r="AA4" i="65"/>
  <c r="AB4" i="65" s="1"/>
  <c r="AA20" i="65"/>
  <c r="AB20" i="65" s="1"/>
  <c r="AA39" i="65"/>
  <c r="AB39" i="65" s="1"/>
  <c r="AA42" i="65"/>
  <c r="AB42" i="65" s="1"/>
  <c r="AA47" i="65"/>
  <c r="AB47" i="65" s="1"/>
  <c r="AA51" i="65"/>
  <c r="AB51" i="65" s="1"/>
  <c r="AA54" i="65"/>
  <c r="AB54" i="65" s="1"/>
  <c r="AA59" i="65"/>
  <c r="AB59" i="65" s="1"/>
  <c r="AA63" i="65"/>
  <c r="AB63" i="65" s="1"/>
  <c r="L103" i="65"/>
  <c r="L114" i="65"/>
  <c r="AA12" i="66"/>
  <c r="AB12" i="66" s="1"/>
  <c r="L115" i="63"/>
  <c r="L26" i="64"/>
  <c r="L28" i="64"/>
  <c r="L31" i="65"/>
  <c r="L29" i="65"/>
  <c r="L28" i="65"/>
  <c r="L105" i="65"/>
  <c r="L111" i="65"/>
  <c r="AA127" i="65"/>
  <c r="AB127" i="65" s="1"/>
  <c r="AA141" i="65"/>
  <c r="AB141" i="65" s="1"/>
  <c r="L11" i="66"/>
  <c r="L78" i="65"/>
  <c r="L90" i="65"/>
  <c r="L102" i="65"/>
  <c r="L110" i="65"/>
  <c r="L122" i="65"/>
  <c r="L133" i="65"/>
  <c r="L8" i="66"/>
  <c r="L36" i="66"/>
  <c r="L37" i="66"/>
  <c r="L47" i="66"/>
  <c r="L45" i="66"/>
  <c r="L44" i="66"/>
  <c r="AA45" i="66"/>
  <c r="AB45" i="66" s="1"/>
  <c r="AA5" i="67"/>
  <c r="AB5" i="67" s="1"/>
  <c r="R19" i="67" s="1"/>
  <c r="S19" i="67" s="1"/>
  <c r="Q19" i="67" s="1"/>
  <c r="Q22" i="67" s="1"/>
  <c r="AA21" i="67"/>
  <c r="AB21" i="67" s="1"/>
  <c r="AA42" i="67"/>
  <c r="AB42" i="67" s="1"/>
  <c r="AA45" i="67"/>
  <c r="AB45" i="67" s="1"/>
  <c r="AA57" i="68"/>
  <c r="AB57" i="68" s="1"/>
  <c r="L74" i="65"/>
  <c r="L86" i="65"/>
  <c r="L98" i="65"/>
  <c r="L104" i="65"/>
  <c r="AA31" i="66"/>
  <c r="AB31" i="66" s="1"/>
  <c r="L82" i="67"/>
  <c r="L83" i="67"/>
  <c r="L84" i="67"/>
  <c r="L80" i="67"/>
  <c r="L27" i="68"/>
  <c r="L26" i="68"/>
  <c r="L72" i="65"/>
  <c r="L84" i="65"/>
  <c r="L96" i="65"/>
  <c r="L107" i="65"/>
  <c r="L119" i="65"/>
  <c r="L152" i="65"/>
  <c r="L26" i="66"/>
  <c r="L27" i="66"/>
  <c r="L48" i="66"/>
  <c r="AA49" i="66"/>
  <c r="AB49" i="66" s="1"/>
  <c r="L58" i="66"/>
  <c r="L57" i="66"/>
  <c r="L56" i="66"/>
  <c r="AA32" i="67"/>
  <c r="AB32" i="67" s="1"/>
  <c r="L38" i="70"/>
  <c r="L40" i="70"/>
  <c r="L37" i="70"/>
  <c r="L39" i="70"/>
  <c r="AA133" i="65"/>
  <c r="AB133" i="65" s="1"/>
  <c r="L148" i="65"/>
  <c r="L10" i="66"/>
  <c r="AA8" i="66"/>
  <c r="AB8" i="66" s="1"/>
  <c r="R19" i="66" s="1"/>
  <c r="S19" i="66" s="1"/>
  <c r="Q19" i="66" s="1"/>
  <c r="L33" i="66"/>
  <c r="L31" i="66"/>
  <c r="AA36" i="66"/>
  <c r="AB36" i="66" s="1"/>
  <c r="L42" i="66"/>
  <c r="AA43" i="66"/>
  <c r="AB43" i="66" s="1"/>
  <c r="L11" i="67"/>
  <c r="AA14" i="67"/>
  <c r="AB14" i="67" s="1"/>
  <c r="AA20" i="67"/>
  <c r="AB20" i="67" s="1"/>
  <c r="L32" i="67"/>
  <c r="L31" i="67"/>
  <c r="L30" i="67"/>
  <c r="L38" i="67"/>
  <c r="AA44" i="67"/>
  <c r="AB44" i="67" s="1"/>
  <c r="L145" i="69"/>
  <c r="L142" i="69"/>
  <c r="L143" i="69"/>
  <c r="L81" i="65"/>
  <c r="L93" i="65"/>
  <c r="L149" i="65"/>
  <c r="L24" i="66"/>
  <c r="L38" i="66"/>
  <c r="AA54" i="66"/>
  <c r="AB54" i="66" s="1"/>
  <c r="AA13" i="67"/>
  <c r="AB13" i="67" s="1"/>
  <c r="AA77" i="67"/>
  <c r="AB77" i="67" s="1"/>
  <c r="AA43" i="68"/>
  <c r="AB43" i="68" s="1"/>
  <c r="AA107" i="65"/>
  <c r="AB107" i="65" s="1"/>
  <c r="AA119" i="65"/>
  <c r="AB119" i="65" s="1"/>
  <c r="L147" i="65"/>
  <c r="L20" i="66"/>
  <c r="AA7" i="67"/>
  <c r="AB7" i="67" s="1"/>
  <c r="AA28" i="67"/>
  <c r="AB28" i="67" s="1"/>
  <c r="AA34" i="67"/>
  <c r="AB34" i="67" s="1"/>
  <c r="AA41" i="67"/>
  <c r="AB41" i="67" s="1"/>
  <c r="L146" i="65"/>
  <c r="L19" i="66"/>
  <c r="AA29" i="66"/>
  <c r="AB29" i="66" s="1"/>
  <c r="L141" i="65"/>
  <c r="L18" i="66"/>
  <c r="L21" i="66"/>
  <c r="L46" i="66"/>
  <c r="L37" i="67"/>
  <c r="AA79" i="67"/>
  <c r="AB79" i="67" s="1"/>
  <c r="L19" i="68"/>
  <c r="L42" i="68"/>
  <c r="L40" i="68"/>
  <c r="L64" i="65"/>
  <c r="L16" i="66"/>
  <c r="AA40" i="66"/>
  <c r="AB40" i="66" s="1"/>
  <c r="L55" i="66"/>
  <c r="AA43" i="67"/>
  <c r="AB43" i="67" s="1"/>
  <c r="L25" i="68"/>
  <c r="L24" i="69"/>
  <c r="L23" i="69"/>
  <c r="L138" i="65"/>
  <c r="L135" i="65"/>
  <c r="L143" i="65"/>
  <c r="L15" i="66"/>
  <c r="L17" i="66"/>
  <c r="L29" i="66"/>
  <c r="L13" i="67"/>
  <c r="L19" i="67"/>
  <c r="L17" i="67"/>
  <c r="L16" i="67"/>
  <c r="AA61" i="67"/>
  <c r="AB61" i="67" s="1"/>
  <c r="AA65" i="67"/>
  <c r="AB65" i="67" s="1"/>
  <c r="L116" i="65"/>
  <c r="L128" i="65"/>
  <c r="L35" i="66"/>
  <c r="L32" i="66"/>
  <c r="AA33" i="66"/>
  <c r="AB33" i="66" s="1"/>
  <c r="L54" i="66"/>
  <c r="AA57" i="66"/>
  <c r="AB57" i="66" s="1"/>
  <c r="AA63" i="66"/>
  <c r="AB63" i="66" s="1"/>
  <c r="AA10" i="67"/>
  <c r="AB10" i="67" s="1"/>
  <c r="L18" i="67"/>
  <c r="AA30" i="67"/>
  <c r="AB30" i="67" s="1"/>
  <c r="AA33" i="67"/>
  <c r="AB33" i="67" s="1"/>
  <c r="L39" i="67"/>
  <c r="L50" i="67"/>
  <c r="AA55" i="67"/>
  <c r="AB55" i="67" s="1"/>
  <c r="L47" i="67"/>
  <c r="L75" i="67"/>
  <c r="L12" i="68"/>
  <c r="L16" i="68"/>
  <c r="L28" i="68"/>
  <c r="AA49" i="68"/>
  <c r="AB49" i="68" s="1"/>
  <c r="AA29" i="69"/>
  <c r="AB29" i="69" s="1"/>
  <c r="AA94" i="69"/>
  <c r="AB94" i="69" s="1"/>
  <c r="L34" i="67"/>
  <c r="L57" i="67"/>
  <c r="AA14" i="68"/>
  <c r="AB14" i="68" s="1"/>
  <c r="L41" i="68"/>
  <c r="AA44" i="68"/>
  <c r="AB44" i="68" s="1"/>
  <c r="L52" i="68"/>
  <c r="L43" i="67"/>
  <c r="L46" i="67"/>
  <c r="L56" i="67"/>
  <c r="L24" i="68"/>
  <c r="AA28" i="68"/>
  <c r="AB28" i="68" s="1"/>
  <c r="AA68" i="68"/>
  <c r="AB68" i="68" s="1"/>
  <c r="L76" i="68"/>
  <c r="AA9" i="69"/>
  <c r="AB9" i="69" s="1"/>
  <c r="AA15" i="69"/>
  <c r="AB15" i="69" s="1"/>
  <c r="L55" i="69"/>
  <c r="L54" i="69"/>
  <c r="AA70" i="69"/>
  <c r="AB70" i="69" s="1"/>
  <c r="L77" i="69"/>
  <c r="L74" i="69"/>
  <c r="L75" i="69"/>
  <c r="L97" i="69"/>
  <c r="L96" i="69"/>
  <c r="L95" i="69"/>
  <c r="AA80" i="67"/>
  <c r="AB80" i="67" s="1"/>
  <c r="L21" i="68"/>
  <c r="L23" i="68"/>
  <c r="L29" i="68"/>
  <c r="AA34" i="68"/>
  <c r="AB34" i="68" s="1"/>
  <c r="AA52" i="68"/>
  <c r="AB52" i="68" s="1"/>
  <c r="AA58" i="68"/>
  <c r="AB58" i="68" s="1"/>
  <c r="L78" i="68"/>
  <c r="L77" i="68"/>
  <c r="AA7" i="69"/>
  <c r="AB7" i="69" s="1"/>
  <c r="AA32" i="69"/>
  <c r="AB32" i="69" s="1"/>
  <c r="AA55" i="69"/>
  <c r="AB55" i="69" s="1"/>
  <c r="L7" i="67"/>
  <c r="L70" i="67"/>
  <c r="L18" i="68"/>
  <c r="L51" i="68"/>
  <c r="L75" i="68"/>
  <c r="AA14" i="69"/>
  <c r="AB14" i="69" s="1"/>
  <c r="L30" i="69"/>
  <c r="AA48" i="69"/>
  <c r="AB48" i="69" s="1"/>
  <c r="AA73" i="69"/>
  <c r="AB73" i="69" s="1"/>
  <c r="AA80" i="69"/>
  <c r="AB80" i="69" s="1"/>
  <c r="AA85" i="69"/>
  <c r="AB85" i="69" s="1"/>
  <c r="L20" i="71"/>
  <c r="L18" i="71"/>
  <c r="L19" i="71"/>
  <c r="L17" i="71"/>
  <c r="AA46" i="67"/>
  <c r="AB46" i="67" s="1"/>
  <c r="AA56" i="67"/>
  <c r="AB56" i="67" s="1"/>
  <c r="AA22" i="68"/>
  <c r="AB22" i="68" s="1"/>
  <c r="L65" i="69"/>
  <c r="AA120" i="69"/>
  <c r="AB120" i="69" s="1"/>
  <c r="L21" i="67"/>
  <c r="L60" i="67"/>
  <c r="L61" i="67"/>
  <c r="L62" i="67"/>
  <c r="L69" i="67"/>
  <c r="L50" i="68"/>
  <c r="AA56" i="68"/>
  <c r="AB56" i="68" s="1"/>
  <c r="L22" i="69"/>
  <c r="L68" i="69"/>
  <c r="L66" i="69"/>
  <c r="L63" i="67"/>
  <c r="AA6" i="68"/>
  <c r="AB6" i="68" s="1"/>
  <c r="L10" i="68"/>
  <c r="L17" i="68"/>
  <c r="AA25" i="68"/>
  <c r="AB25" i="68" s="1"/>
  <c r="L44" i="68"/>
  <c r="L68" i="68"/>
  <c r="L73" i="68"/>
  <c r="L21" i="69"/>
  <c r="L85" i="70"/>
  <c r="L81" i="70"/>
  <c r="L83" i="70"/>
  <c r="L82" i="70"/>
  <c r="L13" i="68"/>
  <c r="AA18" i="68"/>
  <c r="AB18" i="68" s="1"/>
  <c r="L53" i="68"/>
  <c r="L102" i="69"/>
  <c r="L63" i="66"/>
  <c r="L28" i="67"/>
  <c r="L52" i="67"/>
  <c r="L9" i="68"/>
  <c r="L39" i="68"/>
  <c r="L43" i="68"/>
  <c r="L49" i="68"/>
  <c r="L63" i="68"/>
  <c r="L67" i="68"/>
  <c r="AA2" i="69"/>
  <c r="AB2" i="69" s="1"/>
  <c r="AA18" i="69"/>
  <c r="AB18" i="69" s="1"/>
  <c r="L78" i="69"/>
  <c r="L82" i="69"/>
  <c r="L23" i="67"/>
  <c r="L29" i="67"/>
  <c r="L26" i="67"/>
  <c r="L40" i="67"/>
  <c r="L53" i="67"/>
  <c r="L54" i="67"/>
  <c r="AA68" i="67"/>
  <c r="AB68" i="67" s="1"/>
  <c r="L76" i="67"/>
  <c r="L77" i="67"/>
  <c r="L78" i="67"/>
  <c r="AA24" i="68"/>
  <c r="AB24" i="68" s="1"/>
  <c r="AA40" i="68"/>
  <c r="AB40" i="68" s="1"/>
  <c r="R19" i="68" s="1"/>
  <c r="S19" i="68" s="1"/>
  <c r="Q19" i="68" s="1"/>
  <c r="AA46" i="68"/>
  <c r="AB46" i="68" s="1"/>
  <c r="L66" i="68"/>
  <c r="AA74" i="68"/>
  <c r="AB74" i="68" s="1"/>
  <c r="AA11" i="69"/>
  <c r="AB11" i="69" s="1"/>
  <c r="AA35" i="69"/>
  <c r="AB35" i="69" s="1"/>
  <c r="L52" i="69"/>
  <c r="L53" i="69"/>
  <c r="L56" i="69"/>
  <c r="L105" i="69"/>
  <c r="L104" i="69"/>
  <c r="L11" i="69"/>
  <c r="AA19" i="69"/>
  <c r="AB19" i="69" s="1"/>
  <c r="AA37" i="69"/>
  <c r="AB37" i="69" s="1"/>
  <c r="L42" i="69"/>
  <c r="L62" i="69"/>
  <c r="AA84" i="69"/>
  <c r="AB84" i="69" s="1"/>
  <c r="AA135" i="69"/>
  <c r="AB135" i="69" s="1"/>
  <c r="L150" i="69"/>
  <c r="AA22" i="70"/>
  <c r="AB22" i="70" s="1"/>
  <c r="L47" i="68"/>
  <c r="L59" i="68"/>
  <c r="L71" i="68"/>
  <c r="L18" i="69"/>
  <c r="L32" i="69"/>
  <c r="L33" i="69"/>
  <c r="L44" i="69"/>
  <c r="L41" i="69"/>
  <c r="AA119" i="69"/>
  <c r="AB119" i="69" s="1"/>
  <c r="AA134" i="69"/>
  <c r="AB134" i="69" s="1"/>
  <c r="AA151" i="69"/>
  <c r="AB151" i="69" s="1"/>
  <c r="AA9" i="70"/>
  <c r="AB9" i="70" s="1"/>
  <c r="AA15" i="70"/>
  <c r="AB15" i="70" s="1"/>
  <c r="L31" i="70"/>
  <c r="L31" i="69"/>
  <c r="L28" i="69"/>
  <c r="L29" i="69"/>
  <c r="AA49" i="69"/>
  <c r="AB49" i="69" s="1"/>
  <c r="L57" i="69"/>
  <c r="AA62" i="69"/>
  <c r="AB62" i="69" s="1"/>
  <c r="AA81" i="69"/>
  <c r="AB81" i="69" s="1"/>
  <c r="AA95" i="69"/>
  <c r="AB95" i="69" s="1"/>
  <c r="L24" i="70"/>
  <c r="L28" i="70"/>
  <c r="L25" i="70"/>
  <c r="L27" i="70"/>
  <c r="AA10" i="69"/>
  <c r="AB10" i="69" s="1"/>
  <c r="L19" i="69"/>
  <c r="L20" i="69"/>
  <c r="L43" i="69"/>
  <c r="L49" i="69"/>
  <c r="L64" i="69"/>
  <c r="AA112" i="69"/>
  <c r="AB112" i="69" s="1"/>
  <c r="AA118" i="69"/>
  <c r="AB118" i="69" s="1"/>
  <c r="L61" i="69"/>
  <c r="L76" i="69"/>
  <c r="AA111" i="69"/>
  <c r="AB111" i="69" s="1"/>
  <c r="L125" i="69"/>
  <c r="L65" i="70"/>
  <c r="L62" i="70"/>
  <c r="L51" i="69"/>
  <c r="L73" i="69"/>
  <c r="AA110" i="69"/>
  <c r="AB110" i="69" s="1"/>
  <c r="L124" i="69"/>
  <c r="L123" i="69"/>
  <c r="L122" i="69"/>
  <c r="L25" i="69"/>
  <c r="AA45" i="69"/>
  <c r="AB45" i="69" s="1"/>
  <c r="L67" i="69"/>
  <c r="AA64" i="69"/>
  <c r="AB64" i="69" s="1"/>
  <c r="L80" i="69"/>
  <c r="L100" i="69"/>
  <c r="L99" i="69"/>
  <c r="L98" i="69"/>
  <c r="L120" i="69"/>
  <c r="L152" i="69"/>
  <c r="AA152" i="69"/>
  <c r="AB152" i="69" s="1"/>
  <c r="L19" i="70"/>
  <c r="L16" i="70"/>
  <c r="L17" i="70"/>
  <c r="L60" i="70"/>
  <c r="L59" i="70"/>
  <c r="AA98" i="70"/>
  <c r="AB98" i="70" s="1"/>
  <c r="L72" i="68"/>
  <c r="L47" i="69"/>
  <c r="L50" i="69"/>
  <c r="L63" i="69"/>
  <c r="L94" i="69"/>
  <c r="L91" i="69"/>
  <c r="L118" i="69"/>
  <c r="L116" i="69"/>
  <c r="L115" i="69"/>
  <c r="L114" i="69"/>
  <c r="AA136" i="69"/>
  <c r="AB136" i="69" s="1"/>
  <c r="AA10" i="70"/>
  <c r="AB10" i="70" s="1"/>
  <c r="R19" i="70" s="1"/>
  <c r="S19" i="70" s="1"/>
  <c r="Q19" i="70" s="1"/>
  <c r="L26" i="70"/>
  <c r="L32" i="70"/>
  <c r="L36" i="70"/>
  <c r="AA41" i="70"/>
  <c r="AB41" i="70" s="1"/>
  <c r="L56" i="70"/>
  <c r="L54" i="70"/>
  <c r="L119" i="70"/>
  <c r="L116" i="70"/>
  <c r="L118" i="70"/>
  <c r="L115" i="70"/>
  <c r="L16" i="69"/>
  <c r="AA17" i="69"/>
  <c r="AB17" i="69" s="1"/>
  <c r="L37" i="69"/>
  <c r="L36" i="69"/>
  <c r="AA57" i="69"/>
  <c r="AB57" i="69" s="1"/>
  <c r="L79" i="69"/>
  <c r="AA76" i="69"/>
  <c r="AB76" i="69" s="1"/>
  <c r="AA108" i="69"/>
  <c r="AB108" i="69" s="1"/>
  <c r="L132" i="69"/>
  <c r="L151" i="69"/>
  <c r="AA45" i="70"/>
  <c r="AB45" i="70" s="1"/>
  <c r="L139" i="70"/>
  <c r="L140" i="70"/>
  <c r="L138" i="70"/>
  <c r="L136" i="70"/>
  <c r="L7" i="70"/>
  <c r="L15" i="70"/>
  <c r="L21" i="70"/>
  <c r="L20" i="70"/>
  <c r="L33" i="70"/>
  <c r="L30" i="70"/>
  <c r="AA44" i="70"/>
  <c r="AB44" i="70" s="1"/>
  <c r="L46" i="74"/>
  <c r="L45" i="74"/>
  <c r="L44" i="74"/>
  <c r="AA137" i="69"/>
  <c r="AB137" i="69" s="1"/>
  <c r="L11" i="70"/>
  <c r="L29" i="70"/>
  <c r="L41" i="70"/>
  <c r="L58" i="70"/>
  <c r="AA60" i="70"/>
  <c r="AB60" i="70" s="1"/>
  <c r="AA75" i="70"/>
  <c r="AB75" i="70" s="1"/>
  <c r="L155" i="70"/>
  <c r="L154" i="70"/>
  <c r="L151" i="70"/>
  <c r="L10" i="70"/>
  <c r="L66" i="70"/>
  <c r="AA69" i="70"/>
  <c r="AB69" i="70" s="1"/>
  <c r="L90" i="70"/>
  <c r="AA9" i="72"/>
  <c r="AB9" i="72" s="1"/>
  <c r="AA12" i="70"/>
  <c r="AB12" i="70" s="1"/>
  <c r="AA18" i="70"/>
  <c r="AB18" i="70" s="1"/>
  <c r="L57" i="70"/>
  <c r="AA59" i="70"/>
  <c r="AB59" i="70" s="1"/>
  <c r="L144" i="69"/>
  <c r="AA72" i="70"/>
  <c r="AB72" i="70" s="1"/>
  <c r="AA86" i="70"/>
  <c r="AB86" i="70" s="1"/>
  <c r="L128" i="70"/>
  <c r="AA140" i="70"/>
  <c r="AB140" i="70" s="1"/>
  <c r="AA144" i="70"/>
  <c r="AB144" i="70" s="1"/>
  <c r="AA33" i="70"/>
  <c r="AB33" i="70" s="1"/>
  <c r="AA49" i="70"/>
  <c r="AB49" i="70" s="1"/>
  <c r="L20" i="72"/>
  <c r="L19" i="72"/>
  <c r="AA47" i="70"/>
  <c r="AB47" i="70" s="1"/>
  <c r="L70" i="70"/>
  <c r="L141" i="69"/>
  <c r="L13" i="70"/>
  <c r="AA27" i="70"/>
  <c r="AB27" i="70" s="1"/>
  <c r="L42" i="70"/>
  <c r="L61" i="70"/>
  <c r="L63" i="70"/>
  <c r="L64" i="70"/>
  <c r="AA113" i="70"/>
  <c r="AB113" i="70" s="1"/>
  <c r="L146" i="70"/>
  <c r="L93" i="69"/>
  <c r="L117" i="69"/>
  <c r="AA146" i="69"/>
  <c r="AB146" i="69" s="1"/>
  <c r="L22" i="70"/>
  <c r="AA23" i="70"/>
  <c r="AB23" i="70" s="1"/>
  <c r="AA35" i="70"/>
  <c r="AB35" i="70" s="1"/>
  <c r="AA56" i="70"/>
  <c r="AB56" i="70" s="1"/>
  <c r="AA61" i="70"/>
  <c r="AB61" i="70" s="1"/>
  <c r="AA88" i="70"/>
  <c r="AB88" i="70" s="1"/>
  <c r="L130" i="70"/>
  <c r="AA145" i="70"/>
  <c r="AB145" i="70" s="1"/>
  <c r="AA2" i="71"/>
  <c r="AB2" i="71" s="1"/>
  <c r="L33" i="71"/>
  <c r="L30" i="71"/>
  <c r="L42" i="71"/>
  <c r="L44" i="71"/>
  <c r="L174" i="70"/>
  <c r="L172" i="70"/>
  <c r="AA13" i="71"/>
  <c r="AB13" i="71" s="1"/>
  <c r="L52" i="70"/>
  <c r="AA54" i="70"/>
  <c r="AB54" i="70" s="1"/>
  <c r="L69" i="70"/>
  <c r="L106" i="70"/>
  <c r="AA112" i="70"/>
  <c r="AB112" i="70" s="1"/>
  <c r="AA16" i="71"/>
  <c r="AB16" i="71" s="1"/>
  <c r="L36" i="71"/>
  <c r="L93" i="73"/>
  <c r="L90" i="73"/>
  <c r="L91" i="73"/>
  <c r="L89" i="73"/>
  <c r="L88" i="70"/>
  <c r="L145" i="70"/>
  <c r="L142" i="70"/>
  <c r="L45" i="70"/>
  <c r="L46" i="70"/>
  <c r="L50" i="70"/>
  <c r="AA101" i="70"/>
  <c r="AB101" i="70" s="1"/>
  <c r="L121" i="70"/>
  <c r="L32" i="71"/>
  <c r="AA37" i="71"/>
  <c r="AB37" i="71" s="1"/>
  <c r="AA51" i="70"/>
  <c r="AB51" i="70" s="1"/>
  <c r="AA76" i="70"/>
  <c r="AB76" i="70" s="1"/>
  <c r="AA80" i="70"/>
  <c r="AB80" i="70" s="1"/>
  <c r="L87" i="70"/>
  <c r="L94" i="70"/>
  <c r="L132" i="70"/>
  <c r="L153" i="70"/>
  <c r="AA14" i="71"/>
  <c r="AB14" i="71" s="1"/>
  <c r="L13" i="72"/>
  <c r="L12" i="72"/>
  <c r="L11" i="72"/>
  <c r="L29" i="71"/>
  <c r="AA31" i="71"/>
  <c r="AB31" i="71" s="1"/>
  <c r="AA8" i="72"/>
  <c r="AB8" i="72" s="1"/>
  <c r="L74" i="73"/>
  <c r="L73" i="73"/>
  <c r="L70" i="73"/>
  <c r="L72" i="73"/>
  <c r="L71" i="73"/>
  <c r="L23" i="74"/>
  <c r="L21" i="74"/>
  <c r="L84" i="70"/>
  <c r="L122" i="70"/>
  <c r="AA130" i="70"/>
  <c r="AB130" i="70" s="1"/>
  <c r="AA139" i="70"/>
  <c r="AB139" i="70" s="1"/>
  <c r="AA146" i="70"/>
  <c r="AB146" i="70" s="1"/>
  <c r="L167" i="70"/>
  <c r="L164" i="70"/>
  <c r="L26" i="71"/>
  <c r="L37" i="71"/>
  <c r="AA33" i="72"/>
  <c r="AB33" i="72" s="1"/>
  <c r="AA37" i="72"/>
  <c r="AB37" i="72" s="1"/>
  <c r="AA3" i="73"/>
  <c r="AB3" i="73" s="1"/>
  <c r="R19" i="73" s="1"/>
  <c r="S19" i="73" s="1"/>
  <c r="Q19" i="73" s="1"/>
  <c r="L35" i="73"/>
  <c r="L31" i="73"/>
  <c r="L9" i="72"/>
  <c r="AA7" i="72"/>
  <c r="AB7" i="72" s="1"/>
  <c r="L117" i="70"/>
  <c r="L114" i="70"/>
  <c r="L13" i="71"/>
  <c r="L16" i="71"/>
  <c r="L25" i="71"/>
  <c r="AA36" i="71"/>
  <c r="AB36" i="71" s="1"/>
  <c r="AA40" i="71"/>
  <c r="AB40" i="71" s="1"/>
  <c r="L7" i="72"/>
  <c r="L8" i="72"/>
  <c r="AA32" i="72"/>
  <c r="AB32" i="72" s="1"/>
  <c r="AA41" i="72"/>
  <c r="AB41" i="72" s="1"/>
  <c r="R20" i="73"/>
  <c r="S20" i="73" s="1"/>
  <c r="Q20" i="73" s="1"/>
  <c r="AA27" i="73"/>
  <c r="AB27" i="73" s="1"/>
  <c r="AA57" i="73"/>
  <c r="AB57" i="73" s="1"/>
  <c r="L93" i="70"/>
  <c r="L105" i="70"/>
  <c r="L103" i="70"/>
  <c r="L104" i="70"/>
  <c r="L137" i="70"/>
  <c r="L22" i="71"/>
  <c r="L41" i="71"/>
  <c r="L35" i="72"/>
  <c r="L34" i="72"/>
  <c r="L47" i="72"/>
  <c r="L43" i="72"/>
  <c r="L44" i="72"/>
  <c r="L45" i="72"/>
  <c r="L46" i="72"/>
  <c r="L37" i="73"/>
  <c r="L36" i="73"/>
  <c r="L89" i="70"/>
  <c r="L101" i="70"/>
  <c r="L129" i="70"/>
  <c r="AA134" i="70"/>
  <c r="AB134" i="70" s="1"/>
  <c r="L144" i="70"/>
  <c r="L157" i="70"/>
  <c r="L165" i="70"/>
  <c r="L170" i="70"/>
  <c r="L14" i="71"/>
  <c r="AA5" i="72"/>
  <c r="AB5" i="72" s="1"/>
  <c r="O15" i="73"/>
  <c r="O16" i="73"/>
  <c r="L98" i="70"/>
  <c r="L110" i="70"/>
  <c r="AA126" i="70"/>
  <c r="AB126" i="70" s="1"/>
  <c r="L143" i="70"/>
  <c r="L166" i="70"/>
  <c r="AA11" i="71"/>
  <c r="AB11" i="71" s="1"/>
  <c r="AA28" i="71"/>
  <c r="AB28" i="71" s="1"/>
  <c r="L38" i="71"/>
  <c r="L16" i="72"/>
  <c r="L18" i="72"/>
  <c r="AA31" i="72"/>
  <c r="AB31" i="72" s="1"/>
  <c r="AA34" i="72"/>
  <c r="AB34" i="72" s="1"/>
  <c r="L124" i="70"/>
  <c r="L134" i="70"/>
  <c r="L156" i="70"/>
  <c r="L169" i="70"/>
  <c r="L27" i="71"/>
  <c r="L35" i="71"/>
  <c r="L34" i="71"/>
  <c r="AA3" i="72"/>
  <c r="AB3" i="72" s="1"/>
  <c r="R19" i="72" s="1"/>
  <c r="S19" i="72" s="1"/>
  <c r="Q19" i="72" s="1"/>
  <c r="AA22" i="72"/>
  <c r="AB22" i="72" s="1"/>
  <c r="L28" i="72"/>
  <c r="L24" i="72"/>
  <c r="L26" i="72"/>
  <c r="AA13" i="73"/>
  <c r="AB13" i="73" s="1"/>
  <c r="L31" i="72"/>
  <c r="AA42" i="72"/>
  <c r="AB42" i="72" s="1"/>
  <c r="AA47" i="72"/>
  <c r="AB47" i="72" s="1"/>
  <c r="AA10" i="73"/>
  <c r="AB10" i="73" s="1"/>
  <c r="AA34" i="73"/>
  <c r="AB34" i="73" s="1"/>
  <c r="L49" i="73"/>
  <c r="L48" i="73"/>
  <c r="AA90" i="73"/>
  <c r="AB90" i="73" s="1"/>
  <c r="AA47" i="74"/>
  <c r="AB47" i="74" s="1"/>
  <c r="AA5" i="73"/>
  <c r="AB5" i="73" s="1"/>
  <c r="AA58" i="73"/>
  <c r="AB58" i="73" s="1"/>
  <c r="AA76" i="73"/>
  <c r="AB76" i="73" s="1"/>
  <c r="AA53" i="74"/>
  <c r="AB53" i="74" s="1"/>
  <c r="AA4" i="73"/>
  <c r="AB4" i="73" s="1"/>
  <c r="L21" i="73"/>
  <c r="L20" i="73"/>
  <c r="L18" i="73"/>
  <c r="AA21" i="73"/>
  <c r="AB21" i="73" s="1"/>
  <c r="AA79" i="73"/>
  <c r="AB79" i="73" s="1"/>
  <c r="L92" i="73"/>
  <c r="R19" i="74"/>
  <c r="S19" i="74" s="1"/>
  <c r="Q19" i="74" s="1"/>
  <c r="L20" i="74"/>
  <c r="L29" i="72"/>
  <c r="AA50" i="72"/>
  <c r="AB50" i="72" s="1"/>
  <c r="L19" i="73"/>
  <c r="L17" i="73"/>
  <c r="AA22" i="73"/>
  <c r="AB22" i="73" s="1"/>
  <c r="AA23" i="73"/>
  <c r="AB23" i="73" s="1"/>
  <c r="L71" i="74"/>
  <c r="L67" i="74"/>
  <c r="L31" i="71"/>
  <c r="L43" i="71"/>
  <c r="L14" i="72"/>
  <c r="L17" i="72"/>
  <c r="AA44" i="73"/>
  <c r="AB44" i="73" s="1"/>
  <c r="AA56" i="73"/>
  <c r="AB56" i="73" s="1"/>
  <c r="L68" i="73"/>
  <c r="L67" i="73"/>
  <c r="L66" i="73"/>
  <c r="L65" i="73"/>
  <c r="AA69" i="73"/>
  <c r="AB69" i="73" s="1"/>
  <c r="AA88" i="73"/>
  <c r="AB88" i="73" s="1"/>
  <c r="AA29" i="74"/>
  <c r="AB29" i="74" s="1"/>
  <c r="L33" i="72"/>
  <c r="AA48" i="73"/>
  <c r="AB48" i="73" s="1"/>
  <c r="L43" i="74"/>
  <c r="L42" i="74"/>
  <c r="AA43" i="73"/>
  <c r="AB43" i="73" s="1"/>
  <c r="L47" i="73"/>
  <c r="AA93" i="73"/>
  <c r="AB93" i="73" s="1"/>
  <c r="AA106" i="73"/>
  <c r="AB106" i="73" s="1"/>
  <c r="L32" i="72"/>
  <c r="L55" i="73"/>
  <c r="L53" i="73"/>
  <c r="L54" i="73"/>
  <c r="AA105" i="73"/>
  <c r="AB105" i="73" s="1"/>
  <c r="AA12" i="73"/>
  <c r="AB12" i="73" s="1"/>
  <c r="L34" i="73"/>
  <c r="L30" i="73"/>
  <c r="L46" i="73"/>
  <c r="L62" i="73"/>
  <c r="L61" i="73"/>
  <c r="L59" i="73"/>
  <c r="L60" i="73"/>
  <c r="AA81" i="73"/>
  <c r="AB81" i="73" s="1"/>
  <c r="AA4" i="74"/>
  <c r="AB4" i="74" s="1"/>
  <c r="AA54" i="74"/>
  <c r="AB54" i="74" s="1"/>
  <c r="AA73" i="73"/>
  <c r="AB73" i="73" s="1"/>
  <c r="AA118" i="73"/>
  <c r="AB118" i="73" s="1"/>
  <c r="L50" i="73"/>
  <c r="L17" i="74"/>
  <c r="L19" i="74"/>
  <c r="AA19" i="74"/>
  <c r="AB19" i="74" s="1"/>
  <c r="AA22" i="74"/>
  <c r="AB22" i="74" s="1"/>
  <c r="AA57" i="74"/>
  <c r="AB57" i="74" s="1"/>
  <c r="L70" i="74"/>
  <c r="L69" i="74"/>
  <c r="AA82" i="73"/>
  <c r="AB82" i="73" s="1"/>
  <c r="AA94" i="73"/>
  <c r="AB94" i="73" s="1"/>
  <c r="AA107" i="73"/>
  <c r="AB107" i="73" s="1"/>
  <c r="AA67" i="74"/>
  <c r="AB67" i="74" s="1"/>
  <c r="L30" i="74"/>
  <c r="L31" i="74"/>
  <c r="AA31" i="74"/>
  <c r="AB31" i="74" s="1"/>
  <c r="AA42" i="74"/>
  <c r="AB42" i="74" s="1"/>
  <c r="AA49" i="74"/>
  <c r="AB49" i="74" s="1"/>
  <c r="AA61" i="73"/>
  <c r="AB61" i="73" s="1"/>
  <c r="AA30" i="74"/>
  <c r="AB30" i="74" s="1"/>
  <c r="AA46" i="74"/>
  <c r="AB46" i="74" s="1"/>
  <c r="L59" i="74"/>
  <c r="AA65" i="74"/>
  <c r="AB65" i="74" s="1"/>
  <c r="AA70" i="74"/>
  <c r="AB70" i="74" s="1"/>
  <c r="L41" i="72"/>
  <c r="L8" i="73"/>
  <c r="L7" i="73"/>
  <c r="L24" i="73"/>
  <c r="L33" i="73"/>
  <c r="AA42" i="73"/>
  <c r="AB42" i="73" s="1"/>
  <c r="L100" i="73"/>
  <c r="AA69" i="74"/>
  <c r="AB69" i="74" s="1"/>
  <c r="AA16" i="73"/>
  <c r="AB16" i="73" s="1"/>
  <c r="AA70" i="73"/>
  <c r="AB70" i="73" s="1"/>
  <c r="L80" i="73"/>
  <c r="L79" i="73"/>
  <c r="AA100" i="73"/>
  <c r="AB100" i="73" s="1"/>
  <c r="L55" i="74"/>
  <c r="AA55" i="74"/>
  <c r="AB55" i="74" s="1"/>
  <c r="AA64" i="74"/>
  <c r="AB64" i="74" s="1"/>
  <c r="L15" i="73"/>
  <c r="L16" i="73"/>
  <c r="L52" i="73"/>
  <c r="AA67" i="73"/>
  <c r="AB67" i="73" s="1"/>
  <c r="L76" i="73"/>
  <c r="L87" i="73"/>
  <c r="L85" i="73"/>
  <c r="AA112" i="73"/>
  <c r="AB112" i="73" s="1"/>
  <c r="O16" i="74"/>
  <c r="O15" i="74"/>
  <c r="L62" i="74"/>
  <c r="L68" i="74"/>
  <c r="L12" i="73"/>
  <c r="L22" i="73"/>
  <c r="L27" i="73"/>
  <c r="L26" i="73"/>
  <c r="AA29" i="73"/>
  <c r="AB29" i="73" s="1"/>
  <c r="L83" i="73"/>
  <c r="AA119" i="73"/>
  <c r="AB119" i="73" s="1"/>
  <c r="L24" i="74"/>
  <c r="L32" i="74"/>
  <c r="L41" i="74"/>
  <c r="L22" i="74"/>
  <c r="L40" i="74"/>
  <c r="L39" i="74"/>
  <c r="L64" i="74"/>
  <c r="L63" i="74"/>
  <c r="L38" i="73"/>
  <c r="L97" i="73"/>
  <c r="L116" i="73"/>
  <c r="L117" i="73"/>
  <c r="AA120" i="73"/>
  <c r="AB120" i="73" s="1"/>
  <c r="L8" i="74"/>
  <c r="L9" i="74"/>
  <c r="L34" i="74"/>
  <c r="L33" i="74"/>
  <c r="L58" i="74"/>
  <c r="L57" i="74"/>
  <c r="L110" i="73"/>
  <c r="L111" i="73"/>
  <c r="L16" i="74"/>
  <c r="AA36" i="74"/>
  <c r="AB36" i="74" s="1"/>
  <c r="L96" i="73"/>
  <c r="L104" i="73"/>
  <c r="L105" i="73"/>
  <c r="L29" i="74"/>
  <c r="L53" i="74"/>
  <c r="L44" i="73"/>
  <c r="L42" i="73"/>
  <c r="L98" i="73"/>
  <c r="L99" i="73"/>
  <c r="AA102" i="73"/>
  <c r="AB102" i="73" s="1"/>
  <c r="L28" i="74"/>
  <c r="L27" i="74"/>
  <c r="L52" i="74"/>
  <c r="L51" i="74"/>
  <c r="L7" i="74"/>
  <c r="Q22" i="70" l="1"/>
  <c r="Q22" i="12"/>
  <c r="Q22" i="57"/>
  <c r="Q22" i="28"/>
  <c r="Q22" i="25"/>
  <c r="Q22" i="36"/>
  <c r="Q22" i="45"/>
  <c r="Q22" i="64"/>
  <c r="Q22" i="58"/>
  <c r="Q22" i="14"/>
  <c r="Q22" i="4"/>
  <c r="Q22" i="56"/>
  <c r="Q22" i="51"/>
  <c r="Q22" i="19"/>
  <c r="Q22" i="30"/>
  <c r="Q22" i="20"/>
  <c r="Q22" i="53"/>
  <c r="Q22" i="55"/>
  <c r="Q22" i="35"/>
  <c r="Q22" i="43"/>
  <c r="Q22" i="39"/>
  <c r="Q22" i="47"/>
  <c r="Q22" i="61"/>
  <c r="Q22" i="7"/>
  <c r="Q22" i="68"/>
  <c r="Q22" i="66"/>
  <c r="Q22" i="40"/>
  <c r="Q22" i="21"/>
  <c r="Q22" i="23"/>
  <c r="Q22" i="50"/>
  <c r="Q22" i="72"/>
  <c r="Q22" i="6"/>
  <c r="Q22" i="15"/>
  <c r="Q22" i="63"/>
  <c r="Q22" i="33"/>
  <c r="Q22" i="31"/>
  <c r="Q22" i="17"/>
  <c r="Q22" i="73"/>
  <c r="Q22" i="29"/>
  <c r="Q22" i="74"/>
  <c r="Q22" i="46"/>
  <c r="Q22" i="65"/>
  <c r="Q22" i="34"/>
  <c r="Q22" i="32"/>
  <c r="Q22" i="59"/>
  <c r="Q22" i="42"/>
  <c r="Q22" i="62"/>
  <c r="Q22" i="48"/>
  <c r="Q22" i="16"/>
  <c r="Q22" i="13"/>
  <c r="O22" i="3"/>
  <c r="Q22" i="3"/>
  <c r="O22" i="49"/>
  <c r="Q22" i="49"/>
  <c r="K163" i="5"/>
  <c r="AB163" i="5"/>
  <c r="J164" i="5"/>
  <c r="I163" i="5"/>
  <c r="X163" i="5"/>
  <c r="Y163" i="5" s="1"/>
  <c r="Z163" i="5" s="1"/>
  <c r="J163" i="5"/>
  <c r="K164" i="5"/>
  <c r="L168" i="5" s="1"/>
  <c r="U163" i="5"/>
  <c r="V163" i="5" s="1"/>
  <c r="AA163" i="5" s="1"/>
  <c r="J70" i="5"/>
  <c r="U70" i="5"/>
  <c r="V70" i="5" s="1"/>
  <c r="K71" i="5"/>
  <c r="L75" i="5" s="1"/>
  <c r="X70" i="5"/>
  <c r="Y70" i="5" s="1"/>
  <c r="Z70" i="5" s="1"/>
  <c r="K70" i="5"/>
  <c r="L70" i="5" s="1"/>
  <c r="H70" i="5"/>
  <c r="J71" i="5"/>
  <c r="L143" i="5"/>
  <c r="L170" i="5"/>
  <c r="AA55" i="5"/>
  <c r="AB55" i="5" s="1"/>
  <c r="L78" i="5"/>
  <c r="L42" i="5"/>
  <c r="L79" i="5"/>
  <c r="R19" i="54"/>
  <c r="S19" i="54" s="1"/>
  <c r="Q19" i="54" s="1"/>
  <c r="Q22" i="54" s="1"/>
  <c r="L15" i="9"/>
  <c r="L14" i="9"/>
  <c r="L123" i="5"/>
  <c r="G121" i="5"/>
  <c r="C121" i="5"/>
  <c r="L13" i="9"/>
  <c r="K100" i="5"/>
  <c r="L104" i="5" s="1"/>
  <c r="J101" i="5"/>
  <c r="J100" i="5"/>
  <c r="I100" i="5"/>
  <c r="X100" i="5"/>
  <c r="Y100" i="5" s="1"/>
  <c r="Z100" i="5" s="1"/>
  <c r="U100" i="5"/>
  <c r="V100" i="5" s="1"/>
  <c r="K101" i="5"/>
  <c r="L105" i="5" s="1"/>
  <c r="K80" i="5"/>
  <c r="L84" i="5" s="1"/>
  <c r="J80" i="5"/>
  <c r="K79" i="5"/>
  <c r="J79" i="5"/>
  <c r="I79" i="5"/>
  <c r="X79" i="5"/>
  <c r="Y79" i="5" s="1"/>
  <c r="Z79" i="5" s="1"/>
  <c r="U79" i="5"/>
  <c r="V79" i="5" s="1"/>
  <c r="C91" i="5"/>
  <c r="G91" i="5"/>
  <c r="L9" i="5"/>
  <c r="L41" i="5"/>
  <c r="U40" i="9"/>
  <c r="V40" i="9" s="1"/>
  <c r="K41" i="9"/>
  <c r="L45" i="9" s="1"/>
  <c r="J41" i="9"/>
  <c r="K40" i="9"/>
  <c r="L44" i="9" s="1"/>
  <c r="J40" i="9"/>
  <c r="I40" i="9"/>
  <c r="X40" i="9"/>
  <c r="Y40" i="9" s="1"/>
  <c r="Z40" i="9" s="1"/>
  <c r="K65" i="5"/>
  <c r="L69" i="5" s="1"/>
  <c r="X64" i="5"/>
  <c r="Y64" i="5" s="1"/>
  <c r="Z64" i="5" s="1"/>
  <c r="U64" i="5"/>
  <c r="V64" i="5" s="1"/>
  <c r="AA64" i="5" s="1"/>
  <c r="AB64" i="5" s="1"/>
  <c r="J64" i="5"/>
  <c r="H64" i="5"/>
  <c r="K64" i="5"/>
  <c r="J65" i="5"/>
  <c r="R19" i="71"/>
  <c r="S19" i="71" s="1"/>
  <c r="Q19" i="71" s="1"/>
  <c r="Q22" i="71" s="1"/>
  <c r="R19" i="44"/>
  <c r="S19" i="44" s="1"/>
  <c r="Q19" i="44" s="1"/>
  <c r="Q22" i="44" s="1"/>
  <c r="X7" i="9"/>
  <c r="Y7" i="9" s="1"/>
  <c r="Z7" i="9" s="1"/>
  <c r="U7" i="9"/>
  <c r="V7" i="9" s="1"/>
  <c r="AA7" i="9" s="1"/>
  <c r="K8" i="9"/>
  <c r="L12" i="9" s="1"/>
  <c r="J8" i="9"/>
  <c r="K7" i="9"/>
  <c r="J7" i="9"/>
  <c r="H7" i="9"/>
  <c r="Q4" i="9"/>
  <c r="AB7" i="9"/>
  <c r="Q14" i="9"/>
  <c r="L165" i="5"/>
  <c r="L161" i="5"/>
  <c r="O18" i="9"/>
  <c r="L33" i="9"/>
  <c r="G139" i="5"/>
  <c r="C139" i="5"/>
  <c r="C19" i="5"/>
  <c r="F19" i="5"/>
  <c r="Q1" i="9"/>
  <c r="L127" i="5"/>
  <c r="Q4" i="5"/>
  <c r="G97" i="5"/>
  <c r="C97" i="5"/>
  <c r="AA37" i="5"/>
  <c r="AB37" i="5" s="1"/>
  <c r="AA97" i="5"/>
  <c r="AB97" i="5" s="1"/>
  <c r="C10" i="5"/>
  <c r="F10" i="5"/>
  <c r="AA4" i="5"/>
  <c r="AB4" i="5" s="1"/>
  <c r="L17" i="5"/>
  <c r="L122" i="5"/>
  <c r="G160" i="5"/>
  <c r="C160" i="5"/>
  <c r="L62" i="5"/>
  <c r="L61" i="5"/>
  <c r="L145" i="5"/>
  <c r="F13" i="5"/>
  <c r="C13" i="5"/>
  <c r="L50" i="9"/>
  <c r="L49" i="9"/>
  <c r="R19" i="11"/>
  <c r="S19" i="11" s="1"/>
  <c r="Q19" i="11" s="1"/>
  <c r="Q22" i="11" s="1"/>
  <c r="I127" i="5"/>
  <c r="X127" i="5"/>
  <c r="Y127" i="5" s="1"/>
  <c r="Z127" i="5" s="1"/>
  <c r="U127" i="5"/>
  <c r="V127" i="5" s="1"/>
  <c r="J127" i="5"/>
  <c r="K127" i="5"/>
  <c r="K128" i="5"/>
  <c r="L132" i="5" s="1"/>
  <c r="J128" i="5"/>
  <c r="G82" i="5"/>
  <c r="C82" i="5"/>
  <c r="J52" i="5"/>
  <c r="U52" i="5"/>
  <c r="V52" i="5" s="1"/>
  <c r="AA52" i="5" s="1"/>
  <c r="AB52" i="5" s="1"/>
  <c r="K53" i="5"/>
  <c r="L57" i="5" s="1"/>
  <c r="J53" i="5"/>
  <c r="X52" i="5"/>
  <c r="Y52" i="5" s="1"/>
  <c r="Z52" i="5" s="1"/>
  <c r="K52" i="5"/>
  <c r="H52" i="5"/>
  <c r="L47" i="5"/>
  <c r="L26" i="9"/>
  <c r="R19" i="10"/>
  <c r="S19" i="10" s="1"/>
  <c r="Q19" i="10" s="1"/>
  <c r="Q22" i="10" s="1"/>
  <c r="L141" i="5"/>
  <c r="J85" i="5"/>
  <c r="X85" i="5"/>
  <c r="Y85" i="5" s="1"/>
  <c r="Z85" i="5" s="1"/>
  <c r="U85" i="5"/>
  <c r="V85" i="5" s="1"/>
  <c r="K86" i="5"/>
  <c r="L90" i="5" s="1"/>
  <c r="J86" i="5"/>
  <c r="K85" i="5"/>
  <c r="I85" i="5"/>
  <c r="F43" i="5"/>
  <c r="C43" i="5"/>
  <c r="L139" i="5"/>
  <c r="K95" i="5"/>
  <c r="L99" i="5" s="1"/>
  <c r="X94" i="5"/>
  <c r="Y94" i="5" s="1"/>
  <c r="Z94" i="5" s="1"/>
  <c r="U94" i="5"/>
  <c r="V94" i="5" s="1"/>
  <c r="AA94" i="5" s="1"/>
  <c r="AB94" i="5" s="1"/>
  <c r="K94" i="5"/>
  <c r="J94" i="5"/>
  <c r="I94" i="5"/>
  <c r="J95" i="5"/>
  <c r="AA39" i="9"/>
  <c r="AB39" i="9" s="1"/>
  <c r="Q1" i="5"/>
  <c r="I145" i="5"/>
  <c r="X145" i="5"/>
  <c r="Y145" i="5" s="1"/>
  <c r="Z145" i="5" s="1"/>
  <c r="U145" i="5"/>
  <c r="V145" i="5" s="1"/>
  <c r="K146" i="5"/>
  <c r="L150" i="5" s="1"/>
  <c r="K145" i="5"/>
  <c r="L147" i="5" s="1"/>
  <c r="J146" i="5"/>
  <c r="J145" i="5"/>
  <c r="R19" i="41"/>
  <c r="S19" i="41" s="1"/>
  <c r="Q19" i="41" s="1"/>
  <c r="Q22" i="41" s="1"/>
  <c r="AA43" i="9"/>
  <c r="AB43" i="9" s="1"/>
  <c r="L107" i="5"/>
  <c r="L23" i="9"/>
  <c r="L140" i="5"/>
  <c r="R19" i="2"/>
  <c r="S19" i="2" s="1"/>
  <c r="Q19" i="2" s="1"/>
  <c r="O3" i="9"/>
  <c r="U22" i="5"/>
  <c r="V22" i="5" s="1"/>
  <c r="J22" i="5"/>
  <c r="K23" i="5"/>
  <c r="L27" i="5" s="1"/>
  <c r="J23" i="5"/>
  <c r="K22" i="5"/>
  <c r="H22" i="5"/>
  <c r="X22" i="5"/>
  <c r="Y22" i="5" s="1"/>
  <c r="Z22" i="5" s="1"/>
  <c r="L54" i="5"/>
  <c r="L106" i="5"/>
  <c r="R19" i="69"/>
  <c r="S19" i="69" s="1"/>
  <c r="Q19" i="69" s="1"/>
  <c r="Q22" i="69" s="1"/>
  <c r="R19" i="26"/>
  <c r="S19" i="26" s="1"/>
  <c r="Q19" i="26" s="1"/>
  <c r="Q22" i="26" s="1"/>
  <c r="R19" i="18"/>
  <c r="S19" i="18" s="1"/>
  <c r="Q19" i="18" s="1"/>
  <c r="Q22" i="18" s="1"/>
  <c r="L45" i="5"/>
  <c r="L48" i="9"/>
  <c r="R19" i="8"/>
  <c r="S19" i="8" s="1"/>
  <c r="Q19" i="8" s="1"/>
  <c r="Q22" i="8" s="1"/>
  <c r="Q3" i="9"/>
  <c r="G85" i="5"/>
  <c r="C85" i="5"/>
  <c r="K32" i="9"/>
  <c r="L36" i="9" s="1"/>
  <c r="J32" i="9"/>
  <c r="K31" i="9"/>
  <c r="J31" i="9"/>
  <c r="I31" i="9"/>
  <c r="AB31" i="9"/>
  <c r="X31" i="9"/>
  <c r="Y31" i="9" s="1"/>
  <c r="Z31" i="9" s="1"/>
  <c r="U31" i="9"/>
  <c r="V31" i="9" s="1"/>
  <c r="AA31" i="9" s="1"/>
  <c r="L46" i="5"/>
  <c r="L142" i="5"/>
  <c r="L77" i="5"/>
  <c r="AA7" i="5"/>
  <c r="AB7" i="5" s="1"/>
  <c r="AA33" i="9"/>
  <c r="AB33" i="9" s="1"/>
  <c r="L44" i="5"/>
  <c r="L43" i="5"/>
  <c r="G124" i="5"/>
  <c r="C124" i="5"/>
  <c r="G154" i="5"/>
  <c r="C154" i="5"/>
  <c r="K148" i="5"/>
  <c r="U148" i="5"/>
  <c r="V148" i="5" s="1"/>
  <c r="K149" i="5"/>
  <c r="J148" i="5"/>
  <c r="J149" i="5"/>
  <c r="I148" i="5"/>
  <c r="X148" i="5"/>
  <c r="Y148" i="5" s="1"/>
  <c r="Z148" i="5" s="1"/>
  <c r="Q5" i="9"/>
  <c r="K47" i="5"/>
  <c r="L51" i="5" s="1"/>
  <c r="X46" i="5"/>
  <c r="Y46" i="5" s="1"/>
  <c r="Z46" i="5" s="1"/>
  <c r="U46" i="5"/>
  <c r="V46" i="5" s="1"/>
  <c r="J46" i="5"/>
  <c r="H46" i="5"/>
  <c r="K46" i="5"/>
  <c r="J47" i="5"/>
  <c r="Q3" i="5"/>
  <c r="AA21" i="5"/>
  <c r="AB21" i="5" s="1"/>
  <c r="G112" i="5"/>
  <c r="C112" i="5"/>
  <c r="L48" i="5"/>
  <c r="L34" i="9"/>
  <c r="AA171" i="5"/>
  <c r="AB171" i="5" s="1"/>
  <c r="AA73" i="5"/>
  <c r="AB73" i="5" s="1"/>
  <c r="L97" i="5"/>
  <c r="Q2" i="5"/>
  <c r="R19" i="60"/>
  <c r="S19" i="60" s="1"/>
  <c r="Q19" i="60" s="1"/>
  <c r="Q22" i="60" s="1"/>
  <c r="R19" i="24"/>
  <c r="S19" i="24" s="1"/>
  <c r="Q19" i="24" s="1"/>
  <c r="Q22" i="24" s="1"/>
  <c r="L47" i="9"/>
  <c r="L46" i="9"/>
  <c r="J34" i="5"/>
  <c r="U34" i="5"/>
  <c r="V34" i="5" s="1"/>
  <c r="K35" i="5"/>
  <c r="L39" i="5" s="1"/>
  <c r="K34" i="5"/>
  <c r="L36" i="5" s="1"/>
  <c r="H34" i="5"/>
  <c r="J35" i="5"/>
  <c r="X34" i="5"/>
  <c r="Y34" i="5" s="1"/>
  <c r="Z34" i="5" s="1"/>
  <c r="U25" i="9"/>
  <c r="V25" i="9" s="1"/>
  <c r="AA25" i="9" s="1"/>
  <c r="AB25" i="9" s="1"/>
  <c r="K26" i="9"/>
  <c r="L30" i="9" s="1"/>
  <c r="J26" i="9"/>
  <c r="K25" i="9"/>
  <c r="L28" i="9" s="1"/>
  <c r="J25" i="9"/>
  <c r="I25" i="9"/>
  <c r="X25" i="9"/>
  <c r="Y25" i="9" s="1"/>
  <c r="Z25" i="9" s="1"/>
  <c r="J122" i="5"/>
  <c r="J121" i="5"/>
  <c r="K122" i="5"/>
  <c r="L126" i="5" s="1"/>
  <c r="I121" i="5"/>
  <c r="U121" i="5"/>
  <c r="V121" i="5" s="1"/>
  <c r="X121" i="5"/>
  <c r="Y121" i="5" s="1"/>
  <c r="Z121" i="5" s="1"/>
  <c r="K121" i="5"/>
  <c r="L121" i="5" s="1"/>
  <c r="L65" i="5"/>
  <c r="J155" i="5"/>
  <c r="J154" i="5"/>
  <c r="K154" i="5"/>
  <c r="K155" i="5"/>
  <c r="L159" i="5" s="1"/>
  <c r="I154" i="5"/>
  <c r="X154" i="5"/>
  <c r="Y154" i="5" s="1"/>
  <c r="Z154" i="5" s="1"/>
  <c r="U154" i="5"/>
  <c r="V154" i="5" s="1"/>
  <c r="I112" i="5"/>
  <c r="X112" i="5"/>
  <c r="Y112" i="5" s="1"/>
  <c r="Z112" i="5" s="1"/>
  <c r="U112" i="5"/>
  <c r="V112" i="5" s="1"/>
  <c r="K113" i="5"/>
  <c r="K112" i="5"/>
  <c r="L115" i="5" s="1"/>
  <c r="J113" i="5"/>
  <c r="J112" i="5"/>
  <c r="F58" i="5"/>
  <c r="C58" i="5"/>
  <c r="L8" i="5"/>
  <c r="L7" i="5"/>
  <c r="K134" i="5"/>
  <c r="L138" i="5" s="1"/>
  <c r="J133" i="5"/>
  <c r="X133" i="5"/>
  <c r="Y133" i="5" s="1"/>
  <c r="Z133" i="5" s="1"/>
  <c r="U133" i="5"/>
  <c r="V133" i="5" s="1"/>
  <c r="J134" i="5"/>
  <c r="K133" i="5"/>
  <c r="I133" i="5"/>
  <c r="AA49" i="5"/>
  <c r="AB49" i="5" s="1"/>
  <c r="AA30" i="9"/>
  <c r="AB30" i="9" s="1"/>
  <c r="R19" i="37"/>
  <c r="S19" i="37" s="1"/>
  <c r="Q19" i="37" s="1"/>
  <c r="Q22" i="37" s="1"/>
  <c r="Q6" i="9"/>
  <c r="L118" i="5"/>
  <c r="AA120" i="5"/>
  <c r="AB120" i="5" s="1"/>
  <c r="K16" i="9"/>
  <c r="L16" i="9" s="1"/>
  <c r="J16" i="9"/>
  <c r="H16" i="9"/>
  <c r="X16" i="9"/>
  <c r="Y16" i="9" s="1"/>
  <c r="Z16" i="9" s="1"/>
  <c r="U16" i="9"/>
  <c r="V16" i="9" s="1"/>
  <c r="K17" i="9"/>
  <c r="L21" i="9" s="1"/>
  <c r="J17" i="9"/>
  <c r="AA153" i="5"/>
  <c r="AB153" i="5" s="1"/>
  <c r="K115" i="5"/>
  <c r="L119" i="5" s="1"/>
  <c r="K116" i="5"/>
  <c r="L120" i="5" s="1"/>
  <c r="J115" i="5"/>
  <c r="J116" i="5"/>
  <c r="I115" i="5"/>
  <c r="X115" i="5"/>
  <c r="Y115" i="5" s="1"/>
  <c r="Z115" i="5" s="1"/>
  <c r="U115" i="5"/>
  <c r="V115" i="5" s="1"/>
  <c r="AA115" i="5" s="1"/>
  <c r="AB115" i="5" s="1"/>
  <c r="L39" i="9"/>
  <c r="AA84" i="5"/>
  <c r="AB84" i="5" s="1"/>
  <c r="AA76" i="5"/>
  <c r="AB76" i="5" s="1"/>
  <c r="K29" i="5"/>
  <c r="L33" i="5" s="1"/>
  <c r="X28" i="5"/>
  <c r="Y28" i="5" s="1"/>
  <c r="Z28" i="5" s="1"/>
  <c r="U28" i="5"/>
  <c r="V28" i="5" s="1"/>
  <c r="J28" i="5"/>
  <c r="H28" i="5"/>
  <c r="J29" i="5"/>
  <c r="K28" i="5"/>
  <c r="AA169" i="5"/>
  <c r="AB169" i="5" s="1"/>
  <c r="F25" i="5"/>
  <c r="C25" i="5"/>
  <c r="C88" i="5"/>
  <c r="G88" i="5"/>
  <c r="L67" i="5"/>
  <c r="O4" i="5"/>
  <c r="C142" i="5"/>
  <c r="G142" i="5"/>
  <c r="L10" i="5"/>
  <c r="L169" i="5"/>
  <c r="R19" i="38"/>
  <c r="S19" i="38" s="1"/>
  <c r="Q19" i="38" s="1"/>
  <c r="Q22" i="38" s="1"/>
  <c r="G163" i="5"/>
  <c r="C163" i="5"/>
  <c r="Q6" i="5"/>
  <c r="L91" i="5"/>
  <c r="L172" i="5"/>
  <c r="L60" i="5"/>
  <c r="L13" i="5"/>
  <c r="AA34" i="9"/>
  <c r="AB34" i="9" s="1"/>
  <c r="L28" i="5"/>
  <c r="L19" i="5"/>
  <c r="O3" i="5"/>
  <c r="F40" i="5"/>
  <c r="C40" i="5"/>
  <c r="F61" i="5"/>
  <c r="C61" i="5"/>
  <c r="K173" i="5"/>
  <c r="X172" i="5"/>
  <c r="Y172" i="5" s="1"/>
  <c r="Z172" i="5" s="1"/>
  <c r="U172" i="5"/>
  <c r="V172" i="5" s="1"/>
  <c r="AA172" i="5" s="1"/>
  <c r="AB172" i="5" s="1"/>
  <c r="K172" i="5"/>
  <c r="J173" i="5"/>
  <c r="J172" i="5"/>
  <c r="I172" i="5"/>
  <c r="AA63" i="5"/>
  <c r="AB63" i="5" s="1"/>
  <c r="L18" i="5"/>
  <c r="R19" i="22"/>
  <c r="S19" i="22" s="1"/>
  <c r="Q19" i="22" s="1"/>
  <c r="Q22" i="22" s="1"/>
  <c r="L27" i="9"/>
  <c r="K130" i="5"/>
  <c r="X130" i="5"/>
  <c r="Y130" i="5" s="1"/>
  <c r="Z130" i="5" s="1"/>
  <c r="U130" i="5"/>
  <c r="V130" i="5" s="1"/>
  <c r="K131" i="5"/>
  <c r="J130" i="5"/>
  <c r="I130" i="5"/>
  <c r="J131" i="5"/>
  <c r="L103" i="5"/>
  <c r="K152" i="5"/>
  <c r="L156" i="5" s="1"/>
  <c r="J151" i="5"/>
  <c r="J152" i="5"/>
  <c r="K151" i="5"/>
  <c r="L154" i="5" s="1"/>
  <c r="I151" i="5"/>
  <c r="X151" i="5"/>
  <c r="Y151" i="5" s="1"/>
  <c r="Z151" i="5" s="1"/>
  <c r="U151" i="5"/>
  <c r="V151" i="5" s="1"/>
  <c r="AA151" i="5" s="1"/>
  <c r="AB151" i="5" s="1"/>
  <c r="L95" i="5"/>
  <c r="U109" i="5"/>
  <c r="V109" i="5" s="1"/>
  <c r="K109" i="5"/>
  <c r="L113" i="5" s="1"/>
  <c r="K110" i="5"/>
  <c r="L114" i="5" s="1"/>
  <c r="J109" i="5"/>
  <c r="J110" i="5"/>
  <c r="I109" i="5"/>
  <c r="X109" i="5"/>
  <c r="Y109" i="5" s="1"/>
  <c r="Z109" i="5" s="1"/>
  <c r="L59" i="5"/>
  <c r="F16" i="5"/>
  <c r="C16" i="5"/>
  <c r="L100" i="5"/>
  <c r="L101" i="5"/>
  <c r="AA10" i="5"/>
  <c r="AB10" i="5" s="1"/>
  <c r="L173" i="5"/>
  <c r="L64" i="5"/>
  <c r="L21" i="5"/>
  <c r="L167" i="5" l="1"/>
  <c r="L166" i="5"/>
  <c r="L82" i="5"/>
  <c r="AA16" i="9"/>
  <c r="AB16" i="9" s="1"/>
  <c r="AA154" i="5"/>
  <c r="AB154" i="5" s="1"/>
  <c r="R19" i="5" s="1"/>
  <c r="S19" i="5" s="1"/>
  <c r="Q19" i="5" s="1"/>
  <c r="Q22" i="5" s="1"/>
  <c r="L35" i="9"/>
  <c r="L31" i="9"/>
  <c r="L131" i="5"/>
  <c r="L129" i="5"/>
  <c r="L68" i="5"/>
  <c r="L66" i="5"/>
  <c r="L26" i="5"/>
  <c r="L23" i="5"/>
  <c r="L22" i="5"/>
  <c r="AA121" i="5"/>
  <c r="AB121" i="5" s="1"/>
  <c r="L87" i="5"/>
  <c r="L56" i="5"/>
  <c r="L55" i="5"/>
  <c r="L146" i="5"/>
  <c r="L110" i="5"/>
  <c r="AA70" i="5"/>
  <c r="AB70" i="5" s="1"/>
  <c r="AA109" i="5"/>
  <c r="AB109" i="5" s="1"/>
  <c r="L32" i="5"/>
  <c r="L50" i="5"/>
  <c r="L153" i="5"/>
  <c r="AA22" i="5"/>
  <c r="AB22" i="5" s="1"/>
  <c r="L89" i="5"/>
  <c r="L86" i="5"/>
  <c r="L85" i="5"/>
  <c r="AA127" i="5"/>
  <c r="AB127" i="5" s="1"/>
  <c r="L43" i="9"/>
  <c r="AA40" i="9"/>
  <c r="AB40" i="9" s="1"/>
  <c r="L83" i="5"/>
  <c r="L72" i="5"/>
  <c r="L128" i="5"/>
  <c r="L80" i="5"/>
  <c r="L112" i="5"/>
  <c r="AA148" i="5"/>
  <c r="AB148" i="5" s="1"/>
  <c r="L149" i="5"/>
  <c r="L98" i="5"/>
  <c r="L96" i="5"/>
  <c r="L42" i="9"/>
  <c r="L102" i="5"/>
  <c r="L81" i="5"/>
  <c r="Q22" i="2"/>
  <c r="O22" i="2"/>
  <c r="O15" i="5"/>
  <c r="O16" i="5"/>
  <c r="L11" i="9"/>
  <c r="L9" i="9"/>
  <c r="L8" i="9"/>
  <c r="L10" i="9"/>
  <c r="L7" i="9"/>
  <c r="L137" i="5"/>
  <c r="L38" i="5"/>
  <c r="L37" i="5"/>
  <c r="L71" i="5"/>
  <c r="L135" i="5"/>
  <c r="L157" i="5"/>
  <c r="L158" i="5"/>
  <c r="L152" i="5"/>
  <c r="L35" i="5"/>
  <c r="AA145" i="5"/>
  <c r="AB145" i="5" s="1"/>
  <c r="AA85" i="5"/>
  <c r="AB85" i="5" s="1"/>
  <c r="L49" i="5"/>
  <c r="L32" i="9"/>
  <c r="L111" i="5"/>
  <c r="L40" i="9"/>
  <c r="L20" i="9"/>
  <c r="L18" i="9"/>
  <c r="L17" i="9"/>
  <c r="AA130" i="5"/>
  <c r="AB130" i="5" s="1"/>
  <c r="AA133" i="5"/>
  <c r="AB133" i="5" s="1"/>
  <c r="AA34" i="5"/>
  <c r="AB34" i="5" s="1"/>
  <c r="L30" i="5"/>
  <c r="AA46" i="5"/>
  <c r="AB46" i="5" s="1"/>
  <c r="L88" i="5"/>
  <c r="L31" i="5"/>
  <c r="AA100" i="5"/>
  <c r="AB100" i="5" s="1"/>
  <c r="L155" i="5"/>
  <c r="AA28" i="5"/>
  <c r="AB28" i="5" s="1"/>
  <c r="L116" i="5"/>
  <c r="L52" i="5"/>
  <c r="L25" i="5"/>
  <c r="L163" i="5"/>
  <c r="L29" i="5"/>
  <c r="L34" i="5"/>
  <c r="L117" i="5"/>
  <c r="L19" i="9"/>
  <c r="L130" i="5"/>
  <c r="L151" i="5"/>
  <c r="L24" i="5"/>
  <c r="L164" i="5"/>
  <c r="L94" i="5"/>
  <c r="L74" i="5"/>
  <c r="L73" i="5"/>
  <c r="L148" i="5"/>
  <c r="L134" i="5"/>
  <c r="L133" i="5"/>
  <c r="AA112" i="5"/>
  <c r="AB112" i="5" s="1"/>
  <c r="L125" i="5"/>
  <c r="L124" i="5"/>
  <c r="L29" i="9"/>
  <c r="L25" i="9"/>
  <c r="L53" i="5"/>
  <c r="L109" i="5"/>
  <c r="AA79" i="5"/>
  <c r="AB79" i="5" s="1"/>
  <c r="L136" i="5"/>
  <c r="L41" i="9"/>
  <c r="R19" i="9" l="1"/>
  <c r="S19" i="9" s="1"/>
  <c r="Q19" i="9" s="1"/>
  <c r="Q22" i="9" s="1"/>
</calcChain>
</file>

<file path=xl/sharedStrings.xml><?xml version="1.0" encoding="utf-8"?>
<sst xmlns="http://schemas.openxmlformats.org/spreadsheetml/2006/main" count="4481" uniqueCount="84">
  <si>
    <t>控制点流量最大值</t>
  </si>
  <si>
    <t>使用防洪库容</t>
  </si>
  <si>
    <t>末水位与目标水位差</t>
  </si>
  <si>
    <t>归一化流量</t>
  </si>
  <si>
    <t>归一化库容</t>
  </si>
  <si>
    <t>归一化水位</t>
  </si>
  <si>
    <t>削峰率</t>
  </si>
  <si>
    <t>2000年</t>
  </si>
  <si>
    <t>max</t>
  </si>
  <si>
    <t>归一化max</t>
  </si>
  <si>
    <t>min</t>
  </si>
  <si>
    <t>归一化min</t>
  </si>
  <si>
    <t>标准化</t>
  </si>
  <si>
    <t>防洪效果值</t>
  </si>
  <si>
    <t>权重</t>
  </si>
  <si>
    <t>0入库流量(m³/s，1h间隔，7月16日13时——7月19日23时)</t>
  </si>
  <si>
    <t>1出库流量(m³/s，1h间隔)</t>
  </si>
  <si>
    <t>2流域平均降雨(mm)</t>
  </si>
  <si>
    <t>3坝上水位(m)</t>
  </si>
  <si>
    <t>4坝下水位(m)</t>
  </si>
  <si>
    <t>5入库涨洪速率m³/(s·h)</t>
  </si>
  <si>
    <t>6入库降洪速率m³/(s·h)</t>
  </si>
  <si>
    <t>7出库涨水速率m³/(s·h)</t>
  </si>
  <si>
    <t>8出库降水速率m³/(s·h)</t>
  </si>
  <si>
    <t>9泄流变幅(m³/s) ε=5</t>
  </si>
  <si>
    <t>10泄流波动限制 Tc=5</t>
  </si>
  <si>
    <t>11泄流波动限制 Tc=5</t>
  </si>
  <si>
    <t>12时刻闸门开启状态</t>
  </si>
  <si>
    <t>13暂时固定不变量</t>
  </si>
  <si>
    <t>14数值</t>
  </si>
  <si>
    <t>出库第一大：</t>
  </si>
  <si>
    <t>良浅入库</t>
  </si>
  <si>
    <t>区间流量</t>
  </si>
  <si>
    <t>流域面积</t>
  </si>
  <si>
    <t>推求良浅入库</t>
  </si>
  <si>
    <t>推求区间流量</t>
  </si>
  <si>
    <t>使用的区间流量</t>
  </si>
  <si>
    <t>区间流量+出库流量</t>
  </si>
  <si>
    <t>洪水频率</t>
  </si>
  <si>
    <t>出库第二大：</t>
  </si>
  <si>
    <t>洪水历时(h)</t>
  </si>
  <si>
    <t>出库第三大：</t>
  </si>
  <si>
    <t>洪峰(m³/s)</t>
  </si>
  <si>
    <t>入库第一大：</t>
  </si>
  <si>
    <t>1D洪量(亿m³)</t>
  </si>
  <si>
    <t>入库第二大：</t>
  </si>
  <si>
    <t>2D洪量(亿m³)</t>
  </si>
  <si>
    <t>入库第三大：</t>
  </si>
  <si>
    <t>3D洪量(亿m³)</t>
  </si>
  <si>
    <t>讯末水位(m)</t>
  </si>
  <si>
    <t>校核洪水位(m)</t>
  </si>
  <si>
    <t>设计洪水位(m)</t>
  </si>
  <si>
    <t>防洪高水位(m)</t>
  </si>
  <si>
    <t>最低坝上水位</t>
  </si>
  <si>
    <t>正常蓄水位(m)</t>
  </si>
  <si>
    <t>目标水位</t>
  </si>
  <si>
    <t>防洪限制水位(m)</t>
  </si>
  <si>
    <t>防洪高水位</t>
  </si>
  <si>
    <t>死水位(m)</t>
  </si>
  <si>
    <t>最大出库流量</t>
  </si>
  <si>
    <t>降雨历时(h)</t>
  </si>
  <si>
    <t>最高坝上水位</t>
  </si>
  <si>
    <t>雨量峰值(mm)</t>
  </si>
  <si>
    <t>起调水位</t>
  </si>
  <si>
    <t>流域面积(km²)</t>
  </si>
  <si>
    <t>末水位</t>
  </si>
  <si>
    <t>最大出库流量(m³/s)</t>
  </si>
  <si>
    <t>最大泄流流量限制(m³/s)</t>
  </si>
  <si>
    <t>峰现时间偏度(偏前-1，偏中0，偏后1）</t>
  </si>
  <si>
    <t>洪水形状(偏瘦型-1，偏胖型0，多峰型1，结合型2)</t>
  </si>
  <si>
    <t>防洪效果</t>
  </si>
  <si>
    <t>防洪效果数字</t>
  </si>
  <si>
    <t>0入库流量(m³/s，1h间隔，5月18日18时——5月24日10时)</t>
  </si>
  <si>
    <t>0入库流量(m³/s，1h间隔，4月8日17时——4月13日10时)</t>
  </si>
  <si>
    <t>0入库流量(m³/s，1h间隔，5月7日8时——5月10日9时)</t>
  </si>
  <si>
    <t>0入库流量(m³/s，1h间隔，6月8日0时——6月10日15时)</t>
  </si>
  <si>
    <t>0入库流量(m³/s，1h间隔，5月15日8时——5月18日14时)</t>
  </si>
  <si>
    <t>0入库流量(m³/s，1h间隔，6月5日1时——6月6日10时)</t>
  </si>
  <si>
    <t>0入库流量(m³/s，1h间隔，6月21日15时——5月10日9时)</t>
  </si>
  <si>
    <t>0入库流量(m³/s，1h间隔，7月7日21时——7月11日21时)</t>
  </si>
  <si>
    <t>0入库流量(m³/s，1h间隔，6月7日0时——6月10日19时)</t>
  </si>
  <si>
    <t>0入库流量(m³/s，1h间隔，7月6日1时——7月9日7时)</t>
  </si>
  <si>
    <t>0入库流量(m³/s，1h间隔，11月25日20时——11月27日14时)</t>
  </si>
  <si>
    <t>0入库流量(m³/s，1h间隔，7月13日8时——7月15日8时)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</si>
</sst>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00"/>
    <numFmt numFmtId="177" formatCode="0_);[Red]\(0\)"/>
    <numFmt numFmtId="178" formatCode="0.00_);[Red]\(0.00\)"/>
    <numFmt numFmtId="179" formatCode="0.00_ "/>
    <numFmt numFmtId="180" formatCode="0_ "/>
    <numFmt numFmtId="181" formatCode="0.000_ "/>
    <numFmt numFmtId="182" formatCode="0.000_);[Red]\(0.000\)"/>
  </numFmts>
  <fonts count="9" x14ac:knownFonts="1">
    <font>
      <sz val="11"/>
      <color theme="1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  <font>
      <sz val="11"/>
      <color theme="1"/>
      <name val="宋体"/>
      <family val="1"/>
      <charset val="134"/>
    </font>
    <font>
      <sz val="11"/>
      <name val="宋体"/>
      <family val="1"/>
      <charset val="134"/>
    </font>
    <font>
      <sz val="11"/>
      <name val="Times New Roman"/>
      <family val="1"/>
    </font>
    <font>
      <sz val="11"/>
      <color theme="1"/>
      <name val="等线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93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4" xfId="0" applyFont="1" applyBorder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/>
    </xf>
    <xf numFmtId="0" fontId="8" fillId="0" borderId="0" xfId="1" applyAlignment="1">
      <alignment vertical="center"/>
    </xf>
    <xf numFmtId="0" fontId="8" fillId="0" borderId="0" xfId="1" applyAlignment="1"/>
    <xf numFmtId="0" fontId="8" fillId="0" borderId="0" xfId="1" applyAlignment="1">
      <alignment horizontal="center" vertical="center"/>
    </xf>
    <xf numFmtId="0" fontId="1" fillId="0" borderId="1" xfId="1" applyFont="1" applyBorder="1" applyAlignment="1">
      <alignment horizontal="center"/>
    </xf>
    <xf numFmtId="0" fontId="1" fillId="4" borderId="1" xfId="1" applyFont="1" applyFill="1" applyBorder="1" applyAlignment="1">
      <alignment horizontal="center" vertical="center"/>
    </xf>
    <xf numFmtId="0" fontId="1" fillId="4" borderId="1" xfId="1" applyFont="1" applyFill="1" applyBorder="1" applyAlignment="1">
      <alignment horizontal="center"/>
    </xf>
    <xf numFmtId="0" fontId="5" fillId="4" borderId="1" xfId="1" applyFont="1" applyFill="1" applyBorder="1" applyAlignment="1">
      <alignment horizontal="center"/>
    </xf>
    <xf numFmtId="0" fontId="1" fillId="5" borderId="1" xfId="1" applyFont="1" applyFill="1" applyBorder="1" applyAlignment="1">
      <alignment horizontal="center" vertical="center"/>
    </xf>
    <xf numFmtId="0" fontId="4" fillId="4" borderId="1" xfId="1" applyFont="1" applyFill="1" applyBorder="1" applyAlignment="1">
      <alignment horizontal="center" vertical="center"/>
    </xf>
    <xf numFmtId="0" fontId="1" fillId="7" borderId="1" xfId="1" applyFont="1" applyFill="1" applyBorder="1" applyAlignment="1">
      <alignment horizontal="center"/>
    </xf>
    <xf numFmtId="0" fontId="2" fillId="0" borderId="1" xfId="1" applyFont="1" applyBorder="1" applyAlignment="1">
      <alignment horizontal="center"/>
    </xf>
    <xf numFmtId="0" fontId="2" fillId="4" borderId="1" xfId="1" applyFont="1" applyFill="1" applyBorder="1" applyAlignment="1">
      <alignment horizontal="center"/>
    </xf>
    <xf numFmtId="49" fontId="8" fillId="0" borderId="3" xfId="1" applyNumberFormat="1" applyBorder="1" applyAlignment="1">
      <alignment horizontal="center"/>
    </xf>
    <xf numFmtId="0" fontId="2" fillId="4" borderId="2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1" fillId="2" borderId="1" xfId="1" applyFont="1" applyFill="1" applyBorder="1" applyAlignment="1">
      <alignment horizontal="center" vertical="center"/>
    </xf>
    <xf numFmtId="0" fontId="1" fillId="0" borderId="0" xfId="1" applyFont="1" applyAlignment="1">
      <alignment horizontal="center"/>
    </xf>
    <xf numFmtId="0" fontId="1" fillId="9" borderId="1" xfId="1" applyFont="1" applyFill="1" applyBorder="1" applyAlignment="1">
      <alignment horizontal="center"/>
    </xf>
    <xf numFmtId="47" fontId="8" fillId="0" borderId="0" xfId="1" applyNumberFormat="1" applyAlignment="1">
      <alignment vertical="center"/>
    </xf>
    <xf numFmtId="0" fontId="1" fillId="8" borderId="1" xfId="1" applyFont="1" applyFill="1" applyBorder="1" applyAlignment="1">
      <alignment horizont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7" fontId="0" fillId="0" borderId="0" xfId="0" applyNumberForma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79" fontId="2" fillId="0" borderId="2" xfId="0" applyNumberFormat="1" applyFont="1" applyBorder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181" fontId="1" fillId="5" borderId="1" xfId="0" applyNumberFormat="1" applyFont="1" applyFill="1" applyBorder="1" applyAlignment="1">
      <alignment horizontal="center"/>
    </xf>
    <xf numFmtId="178" fontId="0" fillId="0" borderId="0" xfId="0" applyNumberFormat="1" applyAlignment="1">
      <alignment horizontal="center"/>
    </xf>
    <xf numFmtId="180" fontId="1" fillId="4" borderId="1" xfId="0" applyNumberFormat="1" applyFont="1" applyFill="1" applyBorder="1" applyAlignment="1">
      <alignment horizontal="center" vertical="center"/>
    </xf>
    <xf numFmtId="178" fontId="1" fillId="6" borderId="1" xfId="0" applyNumberFormat="1" applyFont="1" applyFill="1" applyBorder="1" applyAlignment="1">
      <alignment horizontal="center" vertical="center"/>
    </xf>
    <xf numFmtId="178" fontId="1" fillId="5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/>
    </xf>
    <xf numFmtId="179" fontId="1" fillId="4" borderId="1" xfId="0" applyNumberFormat="1" applyFont="1" applyFill="1" applyBorder="1" applyAlignment="1">
      <alignment horizontal="center" vertical="center"/>
    </xf>
    <xf numFmtId="177" fontId="0" fillId="0" borderId="0" xfId="0" applyNumberFormat="1" applyAlignment="1">
      <alignment vertical="center"/>
    </xf>
    <xf numFmtId="177" fontId="1" fillId="7" borderId="1" xfId="0" applyNumberFormat="1" applyFont="1" applyFill="1" applyBorder="1" applyAlignment="1">
      <alignment horizontal="center" vertical="center"/>
    </xf>
    <xf numFmtId="178" fontId="1" fillId="7" borderId="1" xfId="0" applyNumberFormat="1" applyFont="1" applyFill="1" applyBorder="1" applyAlignment="1">
      <alignment horizontal="center" vertical="center"/>
    </xf>
    <xf numFmtId="178" fontId="7" fillId="0" borderId="1" xfId="0" applyNumberFormat="1" applyFont="1" applyBorder="1" applyAlignment="1">
      <alignment horizontal="center" vertical="center"/>
    </xf>
    <xf numFmtId="177" fontId="1" fillId="8" borderId="1" xfId="0" applyNumberFormat="1" applyFont="1" applyFill="1" applyBorder="1" applyAlignment="1">
      <alignment horizontal="center" vertical="center"/>
    </xf>
    <xf numFmtId="177" fontId="1" fillId="9" borderId="1" xfId="0" applyNumberFormat="1" applyFont="1" applyFill="1" applyBorder="1" applyAlignment="1">
      <alignment horizontal="center" vertical="center"/>
    </xf>
    <xf numFmtId="178" fontId="1" fillId="9" borderId="1" xfId="0" applyNumberFormat="1" applyFont="1" applyFill="1" applyBorder="1" applyAlignment="1">
      <alignment horizontal="center" vertical="center"/>
    </xf>
    <xf numFmtId="178" fontId="1" fillId="8" borderId="1" xfId="0" applyNumberFormat="1" applyFont="1" applyFill="1" applyBorder="1" applyAlignment="1">
      <alignment horizontal="center" vertical="center"/>
    </xf>
    <xf numFmtId="182" fontId="1" fillId="5" borderId="1" xfId="0" applyNumberFormat="1" applyFont="1" applyFill="1" applyBorder="1" applyAlignment="1">
      <alignment horizontal="center"/>
    </xf>
    <xf numFmtId="177" fontId="8" fillId="0" borderId="0" xfId="1" applyNumberFormat="1" applyAlignment="1">
      <alignment horizontal="center" vertical="center"/>
    </xf>
    <xf numFmtId="178" fontId="1" fillId="0" borderId="1" xfId="1" applyNumberFormat="1" applyFont="1" applyBorder="1" applyAlignment="1">
      <alignment horizontal="center" vertical="center"/>
    </xf>
    <xf numFmtId="179" fontId="2" fillId="0" borderId="2" xfId="1" applyNumberFormat="1" applyFont="1" applyBorder="1" applyAlignment="1">
      <alignment horizontal="center" vertical="center"/>
    </xf>
    <xf numFmtId="178" fontId="8" fillId="0" borderId="0" xfId="1" applyNumberFormat="1" applyAlignment="1">
      <alignment horizontal="center" vertical="center"/>
    </xf>
    <xf numFmtId="177" fontId="1" fillId="0" borderId="1" xfId="1" applyNumberFormat="1" applyFont="1" applyBorder="1" applyAlignment="1">
      <alignment horizontal="center" vertical="center"/>
    </xf>
    <xf numFmtId="180" fontId="1" fillId="0" borderId="1" xfId="1" applyNumberFormat="1" applyFont="1" applyBorder="1" applyAlignment="1">
      <alignment horizontal="center" vertical="center"/>
    </xf>
    <xf numFmtId="181" fontId="1" fillId="5" borderId="1" xfId="1" applyNumberFormat="1" applyFont="1" applyFill="1" applyBorder="1" applyAlignment="1">
      <alignment horizontal="center"/>
    </xf>
    <xf numFmtId="178" fontId="8" fillId="0" borderId="0" xfId="1" applyNumberFormat="1" applyAlignment="1">
      <alignment horizontal="center"/>
    </xf>
    <xf numFmtId="180" fontId="1" fillId="4" borderId="1" xfId="1" applyNumberFormat="1" applyFont="1" applyFill="1" applyBorder="1" applyAlignment="1">
      <alignment horizontal="center" vertical="center"/>
    </xf>
    <xf numFmtId="178" fontId="1" fillId="6" borderId="1" xfId="1" applyNumberFormat="1" applyFont="1" applyFill="1" applyBorder="1" applyAlignment="1">
      <alignment horizontal="center" vertical="center"/>
    </xf>
    <xf numFmtId="178" fontId="1" fillId="5" borderId="1" xfId="1" applyNumberFormat="1" applyFont="1" applyFill="1" applyBorder="1" applyAlignment="1">
      <alignment horizontal="center" vertical="center"/>
    </xf>
    <xf numFmtId="179" fontId="1" fillId="4" borderId="1" xfId="1" applyNumberFormat="1" applyFont="1" applyFill="1" applyBorder="1" applyAlignment="1">
      <alignment horizontal="center" vertical="center"/>
    </xf>
    <xf numFmtId="177" fontId="1" fillId="7" borderId="1" xfId="1" applyNumberFormat="1" applyFont="1" applyFill="1" applyBorder="1" applyAlignment="1">
      <alignment horizontal="center" vertical="center"/>
    </xf>
    <xf numFmtId="178" fontId="1" fillId="7" borderId="1" xfId="1" applyNumberFormat="1" applyFont="1" applyFill="1" applyBorder="1" applyAlignment="1">
      <alignment horizontal="center" vertical="center"/>
    </xf>
    <xf numFmtId="177" fontId="1" fillId="8" borderId="1" xfId="1" applyNumberFormat="1" applyFont="1" applyFill="1" applyBorder="1" applyAlignment="1">
      <alignment horizontal="center" vertical="center"/>
    </xf>
    <xf numFmtId="177" fontId="1" fillId="9" borderId="1" xfId="1" applyNumberFormat="1" applyFont="1" applyFill="1" applyBorder="1" applyAlignment="1">
      <alignment horizontal="center" vertical="center"/>
    </xf>
    <xf numFmtId="178" fontId="1" fillId="8" borderId="1" xfId="1" applyNumberFormat="1" applyFont="1" applyFill="1" applyBorder="1" applyAlignment="1">
      <alignment horizontal="center" vertical="center"/>
    </xf>
    <xf numFmtId="178" fontId="1" fillId="9" borderId="1" xfId="1" applyNumberFormat="1" applyFont="1" applyFill="1" applyBorder="1" applyAlignment="1">
      <alignment horizontal="center" vertical="center"/>
    </xf>
    <xf numFmtId="178" fontId="1" fillId="10" borderId="1" xfId="1" applyNumberFormat="1" applyFont="1" applyFill="1" applyBorder="1" applyAlignment="1">
      <alignment horizontal="center" vertical="center"/>
    </xf>
    <xf numFmtId="178" fontId="7" fillId="0" borderId="1" xfId="1" applyNumberFormat="1" applyFont="1" applyBorder="1" applyAlignment="1">
      <alignment horizontal="center" vertical="center"/>
    </xf>
    <xf numFmtId="177" fontId="7" fillId="7" borderId="1" xfId="1" applyNumberFormat="1" applyFont="1" applyFill="1" applyBorder="1" applyAlignment="1">
      <alignment horizontal="center" vertical="center"/>
    </xf>
    <xf numFmtId="182" fontId="1" fillId="5" borderId="1" xfId="1" applyNumberFormat="1" applyFont="1" applyFill="1" applyBorder="1" applyAlignment="1">
      <alignment horizontal="center"/>
    </xf>
    <xf numFmtId="179" fontId="1" fillId="5" borderId="1" xfId="1" applyNumberFormat="1" applyFont="1" applyFill="1" applyBorder="1" applyAlignment="1">
      <alignment horizontal="center"/>
    </xf>
    <xf numFmtId="177" fontId="7" fillId="8" borderId="1" xfId="1" applyNumberFormat="1" applyFont="1" applyFill="1" applyBorder="1" applyAlignment="1">
      <alignment horizontal="center" vertical="center"/>
    </xf>
    <xf numFmtId="178" fontId="1" fillId="0" borderId="1" xfId="1" applyNumberFormat="1" applyFont="1" applyBorder="1" applyAlignment="1">
      <alignment horizontal="center"/>
    </xf>
    <xf numFmtId="178" fontId="1" fillId="7" borderId="1" xfId="1" applyNumberFormat="1" applyFont="1" applyFill="1" applyBorder="1" applyAlignment="1">
      <alignment horizontal="center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externalLink" Target="externalLinks/externalLink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externalLink" Target="externalLinks/externalLink1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externalLink" Target="externalLinks/externalLink4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'19840408'!$A$2:$A$95</c:f>
              <c:numCache>
                <c:formatCode>0_);[Red]\(0\)</c:formatCode>
                <c:ptCount val="94"/>
                <c:pt idx="0">
                  <c:v>206</c:v>
                </c:pt>
                <c:pt idx="1">
                  <c:v>206</c:v>
                </c:pt>
                <c:pt idx="2">
                  <c:v>207</c:v>
                </c:pt>
                <c:pt idx="3">
                  <c:v>207</c:v>
                </c:pt>
                <c:pt idx="4">
                  <c:v>197</c:v>
                </c:pt>
                <c:pt idx="5">
                  <c:v>187</c:v>
                </c:pt>
                <c:pt idx="6">
                  <c:v>177</c:v>
                </c:pt>
                <c:pt idx="7">
                  <c:v>168</c:v>
                </c:pt>
                <c:pt idx="8">
                  <c:v>160</c:v>
                </c:pt>
                <c:pt idx="9">
                  <c:v>151</c:v>
                </c:pt>
                <c:pt idx="10">
                  <c:v>153</c:v>
                </c:pt>
                <c:pt idx="11">
                  <c:v>154</c:v>
                </c:pt>
                <c:pt idx="12">
                  <c:v>156</c:v>
                </c:pt>
                <c:pt idx="13">
                  <c:v>186</c:v>
                </c:pt>
                <c:pt idx="14">
                  <c:v>216</c:v>
                </c:pt>
                <c:pt idx="15">
                  <c:v>246</c:v>
                </c:pt>
                <c:pt idx="16">
                  <c:v>320</c:v>
                </c:pt>
                <c:pt idx="17">
                  <c:v>393</c:v>
                </c:pt>
                <c:pt idx="18">
                  <c:v>467</c:v>
                </c:pt>
                <c:pt idx="19">
                  <c:v>662</c:v>
                </c:pt>
                <c:pt idx="20">
                  <c:v>856</c:v>
                </c:pt>
                <c:pt idx="21">
                  <c:v>1051</c:v>
                </c:pt>
                <c:pt idx="22">
                  <c:v>1174</c:v>
                </c:pt>
                <c:pt idx="23">
                  <c:v>1298</c:v>
                </c:pt>
                <c:pt idx="24">
                  <c:v>1421</c:v>
                </c:pt>
                <c:pt idx="25">
                  <c:v>1179</c:v>
                </c:pt>
                <c:pt idx="26">
                  <c:v>937</c:v>
                </c:pt>
                <c:pt idx="27">
                  <c:v>695</c:v>
                </c:pt>
                <c:pt idx="28">
                  <c:v>741</c:v>
                </c:pt>
                <c:pt idx="29">
                  <c:v>788</c:v>
                </c:pt>
                <c:pt idx="30">
                  <c:v>834</c:v>
                </c:pt>
                <c:pt idx="31">
                  <c:v>782</c:v>
                </c:pt>
                <c:pt idx="32">
                  <c:v>731</c:v>
                </c:pt>
                <c:pt idx="33">
                  <c:v>679</c:v>
                </c:pt>
                <c:pt idx="34">
                  <c:v>645</c:v>
                </c:pt>
                <c:pt idx="35">
                  <c:v>612</c:v>
                </c:pt>
                <c:pt idx="36">
                  <c:v>578</c:v>
                </c:pt>
                <c:pt idx="37">
                  <c:v>585</c:v>
                </c:pt>
                <c:pt idx="38">
                  <c:v>591</c:v>
                </c:pt>
                <c:pt idx="39">
                  <c:v>598</c:v>
                </c:pt>
                <c:pt idx="40">
                  <c:v>560</c:v>
                </c:pt>
                <c:pt idx="41">
                  <c:v>523</c:v>
                </c:pt>
                <c:pt idx="42">
                  <c:v>485</c:v>
                </c:pt>
                <c:pt idx="43">
                  <c:v>501</c:v>
                </c:pt>
                <c:pt idx="44">
                  <c:v>517</c:v>
                </c:pt>
                <c:pt idx="45">
                  <c:v>533</c:v>
                </c:pt>
                <c:pt idx="46">
                  <c:v>532</c:v>
                </c:pt>
                <c:pt idx="47">
                  <c:v>531</c:v>
                </c:pt>
                <c:pt idx="48">
                  <c:v>530</c:v>
                </c:pt>
                <c:pt idx="49">
                  <c:v>543</c:v>
                </c:pt>
                <c:pt idx="50">
                  <c:v>556</c:v>
                </c:pt>
                <c:pt idx="51">
                  <c:v>569</c:v>
                </c:pt>
                <c:pt idx="52">
                  <c:v>563</c:v>
                </c:pt>
                <c:pt idx="53">
                  <c:v>558</c:v>
                </c:pt>
                <c:pt idx="54">
                  <c:v>552</c:v>
                </c:pt>
                <c:pt idx="55">
                  <c:v>539</c:v>
                </c:pt>
                <c:pt idx="56">
                  <c:v>527</c:v>
                </c:pt>
                <c:pt idx="57">
                  <c:v>514</c:v>
                </c:pt>
                <c:pt idx="58">
                  <c:v>588</c:v>
                </c:pt>
                <c:pt idx="59">
                  <c:v>663</c:v>
                </c:pt>
                <c:pt idx="60">
                  <c:v>737</c:v>
                </c:pt>
                <c:pt idx="61">
                  <c:v>778</c:v>
                </c:pt>
                <c:pt idx="62">
                  <c:v>819</c:v>
                </c:pt>
                <c:pt idx="63">
                  <c:v>860</c:v>
                </c:pt>
                <c:pt idx="64">
                  <c:v>902</c:v>
                </c:pt>
                <c:pt idx="65">
                  <c:v>945</c:v>
                </c:pt>
                <c:pt idx="66">
                  <c:v>987</c:v>
                </c:pt>
                <c:pt idx="67">
                  <c:v>1088</c:v>
                </c:pt>
                <c:pt idx="68">
                  <c:v>1189</c:v>
                </c:pt>
                <c:pt idx="69">
                  <c:v>1290</c:v>
                </c:pt>
                <c:pt idx="70">
                  <c:v>1216</c:v>
                </c:pt>
                <c:pt idx="71">
                  <c:v>1141</c:v>
                </c:pt>
                <c:pt idx="72">
                  <c:v>1067</c:v>
                </c:pt>
                <c:pt idx="73">
                  <c:v>1008</c:v>
                </c:pt>
                <c:pt idx="74">
                  <c:v>948</c:v>
                </c:pt>
                <c:pt idx="75">
                  <c:v>889</c:v>
                </c:pt>
                <c:pt idx="76">
                  <c:v>840</c:v>
                </c:pt>
                <c:pt idx="77">
                  <c:v>790</c:v>
                </c:pt>
                <c:pt idx="78">
                  <c:v>741</c:v>
                </c:pt>
                <c:pt idx="79">
                  <c:v>709</c:v>
                </c:pt>
                <c:pt idx="80">
                  <c:v>676</c:v>
                </c:pt>
                <c:pt idx="81">
                  <c:v>644</c:v>
                </c:pt>
                <c:pt idx="82">
                  <c:v>565</c:v>
                </c:pt>
                <c:pt idx="83">
                  <c:v>486</c:v>
                </c:pt>
                <c:pt idx="84">
                  <c:v>407</c:v>
                </c:pt>
                <c:pt idx="85">
                  <c:v>429</c:v>
                </c:pt>
                <c:pt idx="86">
                  <c:v>452</c:v>
                </c:pt>
                <c:pt idx="87">
                  <c:v>474</c:v>
                </c:pt>
                <c:pt idx="88">
                  <c:v>527</c:v>
                </c:pt>
                <c:pt idx="89">
                  <c:v>580</c:v>
                </c:pt>
                <c:pt idx="90">
                  <c:v>633</c:v>
                </c:pt>
                <c:pt idx="91">
                  <c:v>562</c:v>
                </c:pt>
                <c:pt idx="92">
                  <c:v>491</c:v>
                </c:pt>
                <c:pt idx="93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D-4DD1-9656-45CA4EB83EB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'19840408'!$B$2:$B$95</c:f>
              <c:numCache>
                <c:formatCode>0_);[Red]\(0\)</c:formatCode>
                <c:ptCount val="94"/>
                <c:pt idx="0">
                  <c:v>86</c:v>
                </c:pt>
                <c:pt idx="1">
                  <c:v>79</c:v>
                </c:pt>
                <c:pt idx="2">
                  <c:v>71</c:v>
                </c:pt>
                <c:pt idx="3">
                  <c:v>64</c:v>
                </c:pt>
                <c:pt idx="4">
                  <c:v>71</c:v>
                </c:pt>
                <c:pt idx="5">
                  <c:v>79</c:v>
                </c:pt>
                <c:pt idx="6">
                  <c:v>86</c:v>
                </c:pt>
                <c:pt idx="7">
                  <c:v>86</c:v>
                </c:pt>
                <c:pt idx="8">
                  <c:v>86</c:v>
                </c:pt>
                <c:pt idx="9">
                  <c:v>86</c:v>
                </c:pt>
                <c:pt idx="10">
                  <c:v>57</c:v>
                </c:pt>
                <c:pt idx="11">
                  <c:v>29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29</c:v>
                </c:pt>
                <c:pt idx="20">
                  <c:v>59</c:v>
                </c:pt>
                <c:pt idx="21">
                  <c:v>88</c:v>
                </c:pt>
                <c:pt idx="22">
                  <c:v>88</c:v>
                </c:pt>
                <c:pt idx="23">
                  <c:v>88</c:v>
                </c:pt>
                <c:pt idx="24">
                  <c:v>88</c:v>
                </c:pt>
                <c:pt idx="25">
                  <c:v>113</c:v>
                </c:pt>
                <c:pt idx="26">
                  <c:v>137</c:v>
                </c:pt>
                <c:pt idx="27">
                  <c:v>162</c:v>
                </c:pt>
                <c:pt idx="28">
                  <c:v>169</c:v>
                </c:pt>
                <c:pt idx="29">
                  <c:v>175</c:v>
                </c:pt>
                <c:pt idx="30">
                  <c:v>182</c:v>
                </c:pt>
                <c:pt idx="31">
                  <c:v>190</c:v>
                </c:pt>
                <c:pt idx="32">
                  <c:v>197</c:v>
                </c:pt>
                <c:pt idx="33">
                  <c:v>205</c:v>
                </c:pt>
                <c:pt idx="34">
                  <c:v>137</c:v>
                </c:pt>
                <c:pt idx="35">
                  <c:v>68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67</c:v>
                </c:pt>
                <c:pt idx="41">
                  <c:v>135</c:v>
                </c:pt>
                <c:pt idx="42">
                  <c:v>202</c:v>
                </c:pt>
                <c:pt idx="43">
                  <c:v>202</c:v>
                </c:pt>
                <c:pt idx="44">
                  <c:v>202</c:v>
                </c:pt>
                <c:pt idx="45">
                  <c:v>202</c:v>
                </c:pt>
                <c:pt idx="46">
                  <c:v>202</c:v>
                </c:pt>
                <c:pt idx="47">
                  <c:v>201</c:v>
                </c:pt>
                <c:pt idx="48">
                  <c:v>201</c:v>
                </c:pt>
                <c:pt idx="49">
                  <c:v>201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193</c:v>
                </c:pt>
                <c:pt idx="56">
                  <c:v>187</c:v>
                </c:pt>
                <c:pt idx="57">
                  <c:v>180</c:v>
                </c:pt>
                <c:pt idx="58">
                  <c:v>172</c:v>
                </c:pt>
                <c:pt idx="59">
                  <c:v>164</c:v>
                </c:pt>
                <c:pt idx="60">
                  <c:v>156</c:v>
                </c:pt>
                <c:pt idx="61">
                  <c:v>144</c:v>
                </c:pt>
                <c:pt idx="62">
                  <c:v>131</c:v>
                </c:pt>
                <c:pt idx="63">
                  <c:v>119</c:v>
                </c:pt>
                <c:pt idx="64">
                  <c:v>131</c:v>
                </c:pt>
                <c:pt idx="65">
                  <c:v>142</c:v>
                </c:pt>
                <c:pt idx="66">
                  <c:v>154</c:v>
                </c:pt>
                <c:pt idx="67">
                  <c:v>142</c:v>
                </c:pt>
                <c:pt idx="68">
                  <c:v>130</c:v>
                </c:pt>
                <c:pt idx="69">
                  <c:v>118</c:v>
                </c:pt>
                <c:pt idx="70">
                  <c:v>104</c:v>
                </c:pt>
                <c:pt idx="71">
                  <c:v>89</c:v>
                </c:pt>
                <c:pt idx="72">
                  <c:v>75</c:v>
                </c:pt>
                <c:pt idx="73">
                  <c:v>100</c:v>
                </c:pt>
                <c:pt idx="74">
                  <c:v>125</c:v>
                </c:pt>
                <c:pt idx="75">
                  <c:v>150</c:v>
                </c:pt>
                <c:pt idx="76">
                  <c:v>179</c:v>
                </c:pt>
                <c:pt idx="77">
                  <c:v>207</c:v>
                </c:pt>
                <c:pt idx="78">
                  <c:v>236</c:v>
                </c:pt>
                <c:pt idx="79">
                  <c:v>236</c:v>
                </c:pt>
                <c:pt idx="80">
                  <c:v>236</c:v>
                </c:pt>
                <c:pt idx="81">
                  <c:v>236</c:v>
                </c:pt>
                <c:pt idx="82">
                  <c:v>196</c:v>
                </c:pt>
                <c:pt idx="83">
                  <c:v>155</c:v>
                </c:pt>
                <c:pt idx="84">
                  <c:v>115</c:v>
                </c:pt>
                <c:pt idx="85">
                  <c:v>115</c:v>
                </c:pt>
                <c:pt idx="86">
                  <c:v>114</c:v>
                </c:pt>
                <c:pt idx="87">
                  <c:v>114</c:v>
                </c:pt>
                <c:pt idx="88">
                  <c:v>152</c:v>
                </c:pt>
                <c:pt idx="89">
                  <c:v>190</c:v>
                </c:pt>
                <c:pt idx="90">
                  <c:v>228</c:v>
                </c:pt>
                <c:pt idx="91">
                  <c:v>228</c:v>
                </c:pt>
                <c:pt idx="92">
                  <c:v>228</c:v>
                </c:pt>
                <c:pt idx="93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0D-4DD1-9656-45CA4EB83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'19840408 (2)'!$A$2:$A$181</c:f>
              <c:numCache>
                <c:formatCode>0_);[Red]\(0\)</c:formatCode>
                <c:ptCount val="180"/>
                <c:pt idx="0">
                  <c:v>427</c:v>
                </c:pt>
                <c:pt idx="1">
                  <c:v>434</c:v>
                </c:pt>
                <c:pt idx="2">
                  <c:v>441</c:v>
                </c:pt>
                <c:pt idx="3">
                  <c:v>498</c:v>
                </c:pt>
                <c:pt idx="4">
                  <c:v>554</c:v>
                </c:pt>
                <c:pt idx="5">
                  <c:v>611</c:v>
                </c:pt>
                <c:pt idx="6">
                  <c:v>629</c:v>
                </c:pt>
                <c:pt idx="7">
                  <c:v>647</c:v>
                </c:pt>
                <c:pt idx="8">
                  <c:v>665</c:v>
                </c:pt>
                <c:pt idx="9">
                  <c:v>753</c:v>
                </c:pt>
                <c:pt idx="10">
                  <c:v>841</c:v>
                </c:pt>
                <c:pt idx="11">
                  <c:v>929</c:v>
                </c:pt>
                <c:pt idx="12">
                  <c:v>912</c:v>
                </c:pt>
                <c:pt idx="13">
                  <c:v>895</c:v>
                </c:pt>
                <c:pt idx="14">
                  <c:v>878</c:v>
                </c:pt>
                <c:pt idx="15">
                  <c:v>958</c:v>
                </c:pt>
                <c:pt idx="16">
                  <c:v>1037</c:v>
                </c:pt>
                <c:pt idx="17">
                  <c:v>1117</c:v>
                </c:pt>
                <c:pt idx="18">
                  <c:v>1145</c:v>
                </c:pt>
                <c:pt idx="19">
                  <c:v>1174</c:v>
                </c:pt>
                <c:pt idx="20">
                  <c:v>1202</c:v>
                </c:pt>
                <c:pt idx="21">
                  <c:v>1187</c:v>
                </c:pt>
                <c:pt idx="22">
                  <c:v>1172</c:v>
                </c:pt>
                <c:pt idx="23">
                  <c:v>1157</c:v>
                </c:pt>
                <c:pt idx="24">
                  <c:v>1099</c:v>
                </c:pt>
                <c:pt idx="25">
                  <c:v>1042</c:v>
                </c:pt>
                <c:pt idx="26">
                  <c:v>984</c:v>
                </c:pt>
                <c:pt idx="27">
                  <c:v>976</c:v>
                </c:pt>
                <c:pt idx="28">
                  <c:v>969</c:v>
                </c:pt>
                <c:pt idx="29">
                  <c:v>961</c:v>
                </c:pt>
                <c:pt idx="30">
                  <c:v>931</c:v>
                </c:pt>
                <c:pt idx="31">
                  <c:v>902</c:v>
                </c:pt>
                <c:pt idx="32">
                  <c:v>872</c:v>
                </c:pt>
                <c:pt idx="33">
                  <c:v>905</c:v>
                </c:pt>
                <c:pt idx="34">
                  <c:v>937</c:v>
                </c:pt>
                <c:pt idx="35">
                  <c:v>970</c:v>
                </c:pt>
                <c:pt idx="36">
                  <c:v>964</c:v>
                </c:pt>
                <c:pt idx="37">
                  <c:v>959</c:v>
                </c:pt>
                <c:pt idx="38">
                  <c:v>953</c:v>
                </c:pt>
                <c:pt idx="39">
                  <c:v>957</c:v>
                </c:pt>
                <c:pt idx="40">
                  <c:v>962</c:v>
                </c:pt>
                <c:pt idx="41">
                  <c:v>966</c:v>
                </c:pt>
                <c:pt idx="42">
                  <c:v>947</c:v>
                </c:pt>
                <c:pt idx="43">
                  <c:v>927</c:v>
                </c:pt>
                <c:pt idx="44">
                  <c:v>908</c:v>
                </c:pt>
                <c:pt idx="45">
                  <c:v>884</c:v>
                </c:pt>
                <c:pt idx="46">
                  <c:v>860</c:v>
                </c:pt>
                <c:pt idx="47">
                  <c:v>836</c:v>
                </c:pt>
                <c:pt idx="48">
                  <c:v>850</c:v>
                </c:pt>
                <c:pt idx="49">
                  <c:v>863</c:v>
                </c:pt>
                <c:pt idx="50">
                  <c:v>877</c:v>
                </c:pt>
                <c:pt idx="51">
                  <c:v>956</c:v>
                </c:pt>
                <c:pt idx="52">
                  <c:v>1034</c:v>
                </c:pt>
                <c:pt idx="53">
                  <c:v>1113</c:v>
                </c:pt>
                <c:pt idx="54">
                  <c:v>1156</c:v>
                </c:pt>
                <c:pt idx="55">
                  <c:v>1200</c:v>
                </c:pt>
                <c:pt idx="56">
                  <c:v>1243</c:v>
                </c:pt>
                <c:pt idx="57">
                  <c:v>1266</c:v>
                </c:pt>
                <c:pt idx="58">
                  <c:v>1288</c:v>
                </c:pt>
                <c:pt idx="59">
                  <c:v>1311</c:v>
                </c:pt>
                <c:pt idx="60">
                  <c:v>1304</c:v>
                </c:pt>
                <c:pt idx="61">
                  <c:v>1296</c:v>
                </c:pt>
                <c:pt idx="62">
                  <c:v>1289</c:v>
                </c:pt>
                <c:pt idx="63">
                  <c:v>1151</c:v>
                </c:pt>
                <c:pt idx="64">
                  <c:v>1013</c:v>
                </c:pt>
                <c:pt idx="65">
                  <c:v>875</c:v>
                </c:pt>
                <c:pt idx="66">
                  <c:v>960</c:v>
                </c:pt>
                <c:pt idx="67">
                  <c:v>1044</c:v>
                </c:pt>
                <c:pt idx="68">
                  <c:v>1129</c:v>
                </c:pt>
                <c:pt idx="69">
                  <c:v>1033</c:v>
                </c:pt>
                <c:pt idx="70">
                  <c:v>938</c:v>
                </c:pt>
                <c:pt idx="71">
                  <c:v>842</c:v>
                </c:pt>
                <c:pt idx="72">
                  <c:v>830</c:v>
                </c:pt>
                <c:pt idx="73">
                  <c:v>817</c:v>
                </c:pt>
                <c:pt idx="74">
                  <c:v>805</c:v>
                </c:pt>
                <c:pt idx="75">
                  <c:v>766</c:v>
                </c:pt>
                <c:pt idx="76">
                  <c:v>728</c:v>
                </c:pt>
                <c:pt idx="77">
                  <c:v>689</c:v>
                </c:pt>
                <c:pt idx="78">
                  <c:v>658</c:v>
                </c:pt>
                <c:pt idx="79">
                  <c:v>626</c:v>
                </c:pt>
                <c:pt idx="80">
                  <c:v>595</c:v>
                </c:pt>
                <c:pt idx="81">
                  <c:v>592</c:v>
                </c:pt>
                <c:pt idx="82">
                  <c:v>590</c:v>
                </c:pt>
                <c:pt idx="83">
                  <c:v>587</c:v>
                </c:pt>
                <c:pt idx="84">
                  <c:v>591</c:v>
                </c:pt>
                <c:pt idx="85">
                  <c:v>594</c:v>
                </c:pt>
                <c:pt idx="86">
                  <c:v>598</c:v>
                </c:pt>
                <c:pt idx="87">
                  <c:v>587</c:v>
                </c:pt>
                <c:pt idx="88">
                  <c:v>576</c:v>
                </c:pt>
                <c:pt idx="89">
                  <c:v>565</c:v>
                </c:pt>
                <c:pt idx="90">
                  <c:v>553</c:v>
                </c:pt>
                <c:pt idx="91">
                  <c:v>542</c:v>
                </c:pt>
                <c:pt idx="92">
                  <c:v>530</c:v>
                </c:pt>
                <c:pt idx="93">
                  <c:v>530</c:v>
                </c:pt>
                <c:pt idx="94">
                  <c:v>530</c:v>
                </c:pt>
                <c:pt idx="95">
                  <c:v>530</c:v>
                </c:pt>
                <c:pt idx="96">
                  <c:v>508</c:v>
                </c:pt>
                <c:pt idx="97">
                  <c:v>486</c:v>
                </c:pt>
                <c:pt idx="98">
                  <c:v>464</c:v>
                </c:pt>
                <c:pt idx="99">
                  <c:v>453</c:v>
                </c:pt>
                <c:pt idx="100">
                  <c:v>441</c:v>
                </c:pt>
                <c:pt idx="101">
                  <c:v>430</c:v>
                </c:pt>
                <c:pt idx="102">
                  <c:v>419</c:v>
                </c:pt>
                <c:pt idx="103">
                  <c:v>408</c:v>
                </c:pt>
                <c:pt idx="104">
                  <c:v>397</c:v>
                </c:pt>
                <c:pt idx="105">
                  <c:v>408</c:v>
                </c:pt>
                <c:pt idx="106">
                  <c:v>419</c:v>
                </c:pt>
                <c:pt idx="107">
                  <c:v>430</c:v>
                </c:pt>
                <c:pt idx="108">
                  <c:v>419</c:v>
                </c:pt>
                <c:pt idx="109">
                  <c:v>408</c:v>
                </c:pt>
                <c:pt idx="110">
                  <c:v>397</c:v>
                </c:pt>
                <c:pt idx="111">
                  <c:v>387</c:v>
                </c:pt>
                <c:pt idx="112">
                  <c:v>376</c:v>
                </c:pt>
                <c:pt idx="113">
                  <c:v>366</c:v>
                </c:pt>
                <c:pt idx="114">
                  <c:v>365</c:v>
                </c:pt>
                <c:pt idx="115">
                  <c:v>364</c:v>
                </c:pt>
                <c:pt idx="116">
                  <c:v>363</c:v>
                </c:pt>
                <c:pt idx="117">
                  <c:v>352</c:v>
                </c:pt>
                <c:pt idx="118">
                  <c:v>341</c:v>
                </c:pt>
                <c:pt idx="119">
                  <c:v>330</c:v>
                </c:pt>
                <c:pt idx="120">
                  <c:v>320</c:v>
                </c:pt>
                <c:pt idx="121">
                  <c:v>309</c:v>
                </c:pt>
                <c:pt idx="122">
                  <c:v>299</c:v>
                </c:pt>
                <c:pt idx="123">
                  <c:v>307</c:v>
                </c:pt>
                <c:pt idx="124">
                  <c:v>315</c:v>
                </c:pt>
                <c:pt idx="125">
                  <c:v>323</c:v>
                </c:pt>
                <c:pt idx="126">
                  <c:v>314</c:v>
                </c:pt>
                <c:pt idx="127">
                  <c:v>304</c:v>
                </c:pt>
                <c:pt idx="128">
                  <c:v>295</c:v>
                </c:pt>
                <c:pt idx="129">
                  <c:v>260</c:v>
                </c:pt>
                <c:pt idx="130">
                  <c:v>225</c:v>
                </c:pt>
                <c:pt idx="131">
                  <c:v>190</c:v>
                </c:pt>
                <c:pt idx="132">
                  <c:v>249</c:v>
                </c:pt>
                <c:pt idx="133">
                  <c:v>307</c:v>
                </c:pt>
                <c:pt idx="134">
                  <c:v>366</c:v>
                </c:pt>
                <c:pt idx="135">
                  <c:v>338</c:v>
                </c:pt>
                <c:pt idx="136">
                  <c:v>310</c:v>
                </c:pt>
                <c:pt idx="137">
                  <c:v>282</c:v>
                </c:pt>
                <c:pt idx="138">
                  <c:v>286</c:v>
                </c:pt>
                <c:pt idx="139">
                  <c:v>291</c:v>
                </c:pt>
                <c:pt idx="140">
                  <c:v>295</c:v>
                </c:pt>
                <c:pt idx="141">
                  <c:v>306</c:v>
                </c:pt>
                <c:pt idx="142">
                  <c:v>317</c:v>
                </c:pt>
                <c:pt idx="143">
                  <c:v>328</c:v>
                </c:pt>
                <c:pt idx="144">
                  <c:v>317</c:v>
                </c:pt>
                <c:pt idx="145">
                  <c:v>306</c:v>
                </c:pt>
                <c:pt idx="146">
                  <c:v>295</c:v>
                </c:pt>
                <c:pt idx="147">
                  <c:v>295</c:v>
                </c:pt>
                <c:pt idx="148">
                  <c:v>295</c:v>
                </c:pt>
                <c:pt idx="149">
                  <c:v>295</c:v>
                </c:pt>
                <c:pt idx="150">
                  <c:v>295</c:v>
                </c:pt>
                <c:pt idx="151">
                  <c:v>295</c:v>
                </c:pt>
                <c:pt idx="152">
                  <c:v>295</c:v>
                </c:pt>
                <c:pt idx="153">
                  <c:v>284</c:v>
                </c:pt>
                <c:pt idx="154">
                  <c:v>273</c:v>
                </c:pt>
                <c:pt idx="155">
                  <c:v>262</c:v>
                </c:pt>
                <c:pt idx="156">
                  <c:v>240</c:v>
                </c:pt>
                <c:pt idx="157">
                  <c:v>217</c:v>
                </c:pt>
                <c:pt idx="158">
                  <c:v>195</c:v>
                </c:pt>
                <c:pt idx="159">
                  <c:v>212</c:v>
                </c:pt>
                <c:pt idx="160">
                  <c:v>230</c:v>
                </c:pt>
                <c:pt idx="161">
                  <c:v>247</c:v>
                </c:pt>
                <c:pt idx="162">
                  <c:v>241</c:v>
                </c:pt>
                <c:pt idx="163">
                  <c:v>234</c:v>
                </c:pt>
                <c:pt idx="164">
                  <c:v>228</c:v>
                </c:pt>
                <c:pt idx="165">
                  <c:v>228</c:v>
                </c:pt>
                <c:pt idx="166">
                  <c:v>228</c:v>
                </c:pt>
                <c:pt idx="167">
                  <c:v>228</c:v>
                </c:pt>
                <c:pt idx="168">
                  <c:v>228</c:v>
                </c:pt>
                <c:pt idx="169">
                  <c:v>228</c:v>
                </c:pt>
                <c:pt idx="170">
                  <c:v>228</c:v>
                </c:pt>
                <c:pt idx="171">
                  <c:v>217</c:v>
                </c:pt>
                <c:pt idx="172">
                  <c:v>206</c:v>
                </c:pt>
                <c:pt idx="173">
                  <c:v>195</c:v>
                </c:pt>
                <c:pt idx="174">
                  <c:v>184</c:v>
                </c:pt>
                <c:pt idx="175">
                  <c:v>173</c:v>
                </c:pt>
                <c:pt idx="176">
                  <c:v>162</c:v>
                </c:pt>
                <c:pt idx="177">
                  <c:v>173</c:v>
                </c:pt>
                <c:pt idx="178">
                  <c:v>184</c:v>
                </c:pt>
                <c:pt idx="179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F-4100-85B3-A1E8BEDE3BD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'19840408 (2)'!$B$2:$B$181</c:f>
              <c:numCache>
                <c:formatCode>0_);[Red]\(0\)</c:formatCode>
                <c:ptCount val="180"/>
                <c:pt idx="0">
                  <c:v>228</c:v>
                </c:pt>
                <c:pt idx="1">
                  <c:v>228</c:v>
                </c:pt>
                <c:pt idx="2">
                  <c:v>228</c:v>
                </c:pt>
                <c:pt idx="3">
                  <c:v>228</c:v>
                </c:pt>
                <c:pt idx="4">
                  <c:v>228</c:v>
                </c:pt>
                <c:pt idx="5">
                  <c:v>228</c:v>
                </c:pt>
                <c:pt idx="6">
                  <c:v>227</c:v>
                </c:pt>
                <c:pt idx="7">
                  <c:v>227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188</c:v>
                </c:pt>
                <c:pt idx="13">
                  <c:v>149</c:v>
                </c:pt>
                <c:pt idx="14">
                  <c:v>111</c:v>
                </c:pt>
                <c:pt idx="15">
                  <c:v>98</c:v>
                </c:pt>
                <c:pt idx="16">
                  <c:v>86</c:v>
                </c:pt>
                <c:pt idx="17">
                  <c:v>73</c:v>
                </c:pt>
                <c:pt idx="18">
                  <c:v>123</c:v>
                </c:pt>
                <c:pt idx="19">
                  <c:v>172</c:v>
                </c:pt>
                <c:pt idx="20">
                  <c:v>222</c:v>
                </c:pt>
                <c:pt idx="21">
                  <c:v>221</c:v>
                </c:pt>
                <c:pt idx="22">
                  <c:v>221</c:v>
                </c:pt>
                <c:pt idx="23">
                  <c:v>220</c:v>
                </c:pt>
                <c:pt idx="24">
                  <c:v>212</c:v>
                </c:pt>
                <c:pt idx="25">
                  <c:v>204</c:v>
                </c:pt>
                <c:pt idx="26">
                  <c:v>196</c:v>
                </c:pt>
                <c:pt idx="27">
                  <c:v>203</c:v>
                </c:pt>
                <c:pt idx="28">
                  <c:v>209</c:v>
                </c:pt>
                <c:pt idx="29">
                  <c:v>216</c:v>
                </c:pt>
                <c:pt idx="30">
                  <c:v>216</c:v>
                </c:pt>
                <c:pt idx="31">
                  <c:v>216</c:v>
                </c:pt>
                <c:pt idx="32">
                  <c:v>216</c:v>
                </c:pt>
                <c:pt idx="33">
                  <c:v>215</c:v>
                </c:pt>
                <c:pt idx="34">
                  <c:v>215</c:v>
                </c:pt>
                <c:pt idx="35">
                  <c:v>214</c:v>
                </c:pt>
                <c:pt idx="36">
                  <c:v>171</c:v>
                </c:pt>
                <c:pt idx="37">
                  <c:v>129</c:v>
                </c:pt>
                <c:pt idx="38">
                  <c:v>86</c:v>
                </c:pt>
                <c:pt idx="39">
                  <c:v>81</c:v>
                </c:pt>
                <c:pt idx="40">
                  <c:v>75</c:v>
                </c:pt>
                <c:pt idx="41">
                  <c:v>70</c:v>
                </c:pt>
                <c:pt idx="42">
                  <c:v>117</c:v>
                </c:pt>
                <c:pt idx="43">
                  <c:v>163</c:v>
                </c:pt>
                <c:pt idx="44">
                  <c:v>210</c:v>
                </c:pt>
                <c:pt idx="45">
                  <c:v>210</c:v>
                </c:pt>
                <c:pt idx="46">
                  <c:v>210</c:v>
                </c:pt>
                <c:pt idx="47">
                  <c:v>210</c:v>
                </c:pt>
                <c:pt idx="48">
                  <c:v>209</c:v>
                </c:pt>
                <c:pt idx="49">
                  <c:v>209</c:v>
                </c:pt>
                <c:pt idx="50">
                  <c:v>208</c:v>
                </c:pt>
                <c:pt idx="51">
                  <c:v>207</c:v>
                </c:pt>
                <c:pt idx="52">
                  <c:v>207</c:v>
                </c:pt>
                <c:pt idx="53">
                  <c:v>206</c:v>
                </c:pt>
                <c:pt idx="54">
                  <c:v>206</c:v>
                </c:pt>
                <c:pt idx="55">
                  <c:v>206</c:v>
                </c:pt>
                <c:pt idx="56">
                  <c:v>206</c:v>
                </c:pt>
                <c:pt idx="57">
                  <c:v>205</c:v>
                </c:pt>
                <c:pt idx="58">
                  <c:v>205</c:v>
                </c:pt>
                <c:pt idx="59">
                  <c:v>204</c:v>
                </c:pt>
                <c:pt idx="60">
                  <c:v>193</c:v>
                </c:pt>
                <c:pt idx="61">
                  <c:v>181</c:v>
                </c:pt>
                <c:pt idx="62">
                  <c:v>170</c:v>
                </c:pt>
                <c:pt idx="63">
                  <c:v>147</c:v>
                </c:pt>
                <c:pt idx="64">
                  <c:v>124</c:v>
                </c:pt>
                <c:pt idx="65">
                  <c:v>101</c:v>
                </c:pt>
                <c:pt idx="66">
                  <c:v>134</c:v>
                </c:pt>
                <c:pt idx="67">
                  <c:v>167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199</c:v>
                </c:pt>
                <c:pt idx="79">
                  <c:v>199</c:v>
                </c:pt>
                <c:pt idx="80">
                  <c:v>198</c:v>
                </c:pt>
                <c:pt idx="81">
                  <c:v>198</c:v>
                </c:pt>
                <c:pt idx="82">
                  <c:v>198</c:v>
                </c:pt>
                <c:pt idx="83">
                  <c:v>198</c:v>
                </c:pt>
                <c:pt idx="84">
                  <c:v>198</c:v>
                </c:pt>
                <c:pt idx="85">
                  <c:v>198</c:v>
                </c:pt>
                <c:pt idx="86">
                  <c:v>198</c:v>
                </c:pt>
                <c:pt idx="87">
                  <c:v>198</c:v>
                </c:pt>
                <c:pt idx="88">
                  <c:v>198</c:v>
                </c:pt>
                <c:pt idx="89">
                  <c:v>198</c:v>
                </c:pt>
                <c:pt idx="90">
                  <c:v>198</c:v>
                </c:pt>
                <c:pt idx="91">
                  <c:v>197</c:v>
                </c:pt>
                <c:pt idx="92">
                  <c:v>197</c:v>
                </c:pt>
                <c:pt idx="93">
                  <c:v>197</c:v>
                </c:pt>
                <c:pt idx="94">
                  <c:v>197</c:v>
                </c:pt>
                <c:pt idx="95">
                  <c:v>197</c:v>
                </c:pt>
                <c:pt idx="96">
                  <c:v>197</c:v>
                </c:pt>
                <c:pt idx="97">
                  <c:v>197</c:v>
                </c:pt>
                <c:pt idx="98">
                  <c:v>197</c:v>
                </c:pt>
                <c:pt idx="99">
                  <c:v>197</c:v>
                </c:pt>
                <c:pt idx="100">
                  <c:v>197</c:v>
                </c:pt>
                <c:pt idx="101">
                  <c:v>197</c:v>
                </c:pt>
                <c:pt idx="102">
                  <c:v>197</c:v>
                </c:pt>
                <c:pt idx="103">
                  <c:v>197</c:v>
                </c:pt>
                <c:pt idx="104">
                  <c:v>197</c:v>
                </c:pt>
                <c:pt idx="105">
                  <c:v>197</c:v>
                </c:pt>
                <c:pt idx="106">
                  <c:v>197</c:v>
                </c:pt>
                <c:pt idx="107">
                  <c:v>197</c:v>
                </c:pt>
                <c:pt idx="108">
                  <c:v>197</c:v>
                </c:pt>
                <c:pt idx="109">
                  <c:v>197</c:v>
                </c:pt>
                <c:pt idx="110">
                  <c:v>197</c:v>
                </c:pt>
                <c:pt idx="111">
                  <c:v>187</c:v>
                </c:pt>
                <c:pt idx="112">
                  <c:v>176</c:v>
                </c:pt>
                <c:pt idx="113">
                  <c:v>166</c:v>
                </c:pt>
                <c:pt idx="114">
                  <c:v>176</c:v>
                </c:pt>
                <c:pt idx="115">
                  <c:v>186</c:v>
                </c:pt>
                <c:pt idx="116">
                  <c:v>196</c:v>
                </c:pt>
                <c:pt idx="117">
                  <c:v>196</c:v>
                </c:pt>
                <c:pt idx="118">
                  <c:v>196</c:v>
                </c:pt>
                <c:pt idx="119">
                  <c:v>196</c:v>
                </c:pt>
                <c:pt idx="120">
                  <c:v>186</c:v>
                </c:pt>
                <c:pt idx="121">
                  <c:v>176</c:v>
                </c:pt>
                <c:pt idx="122">
                  <c:v>166</c:v>
                </c:pt>
                <c:pt idx="123">
                  <c:v>174</c:v>
                </c:pt>
                <c:pt idx="124">
                  <c:v>182</c:v>
                </c:pt>
                <c:pt idx="125">
                  <c:v>190</c:v>
                </c:pt>
                <c:pt idx="126">
                  <c:v>192</c:v>
                </c:pt>
                <c:pt idx="127">
                  <c:v>193</c:v>
                </c:pt>
                <c:pt idx="128">
                  <c:v>195</c:v>
                </c:pt>
                <c:pt idx="129">
                  <c:v>190</c:v>
                </c:pt>
                <c:pt idx="130">
                  <c:v>185</c:v>
                </c:pt>
                <c:pt idx="131">
                  <c:v>180</c:v>
                </c:pt>
                <c:pt idx="132">
                  <c:v>175</c:v>
                </c:pt>
                <c:pt idx="133">
                  <c:v>171</c:v>
                </c:pt>
                <c:pt idx="134">
                  <c:v>166</c:v>
                </c:pt>
                <c:pt idx="135">
                  <c:v>138</c:v>
                </c:pt>
                <c:pt idx="136">
                  <c:v>110</c:v>
                </c:pt>
                <c:pt idx="137">
                  <c:v>82</c:v>
                </c:pt>
                <c:pt idx="138">
                  <c:v>120</c:v>
                </c:pt>
                <c:pt idx="139">
                  <c:v>157</c:v>
                </c:pt>
                <c:pt idx="140">
                  <c:v>195</c:v>
                </c:pt>
                <c:pt idx="141">
                  <c:v>195</c:v>
                </c:pt>
                <c:pt idx="142">
                  <c:v>195</c:v>
                </c:pt>
                <c:pt idx="143">
                  <c:v>195</c:v>
                </c:pt>
                <c:pt idx="144">
                  <c:v>195</c:v>
                </c:pt>
                <c:pt idx="145">
                  <c:v>195</c:v>
                </c:pt>
                <c:pt idx="146">
                  <c:v>195</c:v>
                </c:pt>
                <c:pt idx="147">
                  <c:v>195</c:v>
                </c:pt>
                <c:pt idx="148">
                  <c:v>195</c:v>
                </c:pt>
                <c:pt idx="149">
                  <c:v>195</c:v>
                </c:pt>
                <c:pt idx="150">
                  <c:v>195</c:v>
                </c:pt>
                <c:pt idx="151">
                  <c:v>195</c:v>
                </c:pt>
                <c:pt idx="152">
                  <c:v>195</c:v>
                </c:pt>
                <c:pt idx="153">
                  <c:v>195</c:v>
                </c:pt>
                <c:pt idx="154">
                  <c:v>195</c:v>
                </c:pt>
                <c:pt idx="155">
                  <c:v>195</c:v>
                </c:pt>
                <c:pt idx="156">
                  <c:v>195</c:v>
                </c:pt>
                <c:pt idx="157">
                  <c:v>195</c:v>
                </c:pt>
                <c:pt idx="158">
                  <c:v>195</c:v>
                </c:pt>
                <c:pt idx="159">
                  <c:v>190</c:v>
                </c:pt>
                <c:pt idx="160">
                  <c:v>185</c:v>
                </c:pt>
                <c:pt idx="161">
                  <c:v>180</c:v>
                </c:pt>
                <c:pt idx="162">
                  <c:v>185</c:v>
                </c:pt>
                <c:pt idx="163">
                  <c:v>190</c:v>
                </c:pt>
                <c:pt idx="164">
                  <c:v>195</c:v>
                </c:pt>
                <c:pt idx="165">
                  <c:v>195</c:v>
                </c:pt>
                <c:pt idx="166">
                  <c:v>195</c:v>
                </c:pt>
                <c:pt idx="167">
                  <c:v>195</c:v>
                </c:pt>
                <c:pt idx="168">
                  <c:v>195</c:v>
                </c:pt>
                <c:pt idx="169">
                  <c:v>195</c:v>
                </c:pt>
                <c:pt idx="170">
                  <c:v>195</c:v>
                </c:pt>
                <c:pt idx="171">
                  <c:v>195</c:v>
                </c:pt>
                <c:pt idx="172">
                  <c:v>195</c:v>
                </c:pt>
                <c:pt idx="173">
                  <c:v>195</c:v>
                </c:pt>
                <c:pt idx="174">
                  <c:v>195</c:v>
                </c:pt>
                <c:pt idx="175">
                  <c:v>195</c:v>
                </c:pt>
                <c:pt idx="176">
                  <c:v>195</c:v>
                </c:pt>
                <c:pt idx="177">
                  <c:v>195</c:v>
                </c:pt>
                <c:pt idx="178">
                  <c:v>195</c:v>
                </c:pt>
                <c:pt idx="179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DF-4100-85B3-A1E8BEDE3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'19840615'!$A$2:$A$122</c:f>
              <c:numCache>
                <c:formatCode>0_);[Red]\(0\)</c:formatCode>
                <c:ptCount val="121"/>
                <c:pt idx="0">
                  <c:v>223</c:v>
                </c:pt>
                <c:pt idx="1">
                  <c:v>223</c:v>
                </c:pt>
                <c:pt idx="2">
                  <c:v>223</c:v>
                </c:pt>
                <c:pt idx="3">
                  <c:v>223</c:v>
                </c:pt>
                <c:pt idx="4">
                  <c:v>234</c:v>
                </c:pt>
                <c:pt idx="5">
                  <c:v>245</c:v>
                </c:pt>
                <c:pt idx="6">
                  <c:v>256</c:v>
                </c:pt>
                <c:pt idx="7">
                  <c:v>245</c:v>
                </c:pt>
                <c:pt idx="8">
                  <c:v>234</c:v>
                </c:pt>
                <c:pt idx="9">
                  <c:v>223</c:v>
                </c:pt>
                <c:pt idx="10">
                  <c:v>223</c:v>
                </c:pt>
                <c:pt idx="11">
                  <c:v>223</c:v>
                </c:pt>
                <c:pt idx="12">
                  <c:v>223</c:v>
                </c:pt>
                <c:pt idx="13">
                  <c:v>223</c:v>
                </c:pt>
                <c:pt idx="14">
                  <c:v>223</c:v>
                </c:pt>
                <c:pt idx="15">
                  <c:v>223</c:v>
                </c:pt>
                <c:pt idx="16">
                  <c:v>223</c:v>
                </c:pt>
                <c:pt idx="17">
                  <c:v>223</c:v>
                </c:pt>
                <c:pt idx="18">
                  <c:v>223</c:v>
                </c:pt>
                <c:pt idx="19">
                  <c:v>223</c:v>
                </c:pt>
                <c:pt idx="20">
                  <c:v>223</c:v>
                </c:pt>
                <c:pt idx="21">
                  <c:v>223</c:v>
                </c:pt>
                <c:pt idx="22">
                  <c:v>254</c:v>
                </c:pt>
                <c:pt idx="23">
                  <c:v>285</c:v>
                </c:pt>
                <c:pt idx="24">
                  <c:v>315</c:v>
                </c:pt>
                <c:pt idx="25">
                  <c:v>458</c:v>
                </c:pt>
                <c:pt idx="26">
                  <c:v>601</c:v>
                </c:pt>
                <c:pt idx="27">
                  <c:v>745</c:v>
                </c:pt>
                <c:pt idx="28">
                  <c:v>1017</c:v>
                </c:pt>
                <c:pt idx="29">
                  <c:v>1289</c:v>
                </c:pt>
                <c:pt idx="30">
                  <c:v>1562</c:v>
                </c:pt>
                <c:pt idx="31">
                  <c:v>1565</c:v>
                </c:pt>
                <c:pt idx="32">
                  <c:v>1568</c:v>
                </c:pt>
                <c:pt idx="33">
                  <c:v>1571</c:v>
                </c:pt>
                <c:pt idx="34">
                  <c:v>1707</c:v>
                </c:pt>
                <c:pt idx="35">
                  <c:v>1843</c:v>
                </c:pt>
                <c:pt idx="36">
                  <c:v>1980</c:v>
                </c:pt>
                <c:pt idx="37">
                  <c:v>1947</c:v>
                </c:pt>
                <c:pt idx="38">
                  <c:v>1914</c:v>
                </c:pt>
                <c:pt idx="39">
                  <c:v>1882</c:v>
                </c:pt>
                <c:pt idx="40">
                  <c:v>1761</c:v>
                </c:pt>
                <c:pt idx="41">
                  <c:v>1640</c:v>
                </c:pt>
                <c:pt idx="42">
                  <c:v>1519</c:v>
                </c:pt>
                <c:pt idx="43">
                  <c:v>1421</c:v>
                </c:pt>
                <c:pt idx="44">
                  <c:v>1323</c:v>
                </c:pt>
                <c:pt idx="45">
                  <c:v>1224</c:v>
                </c:pt>
                <c:pt idx="46">
                  <c:v>1143</c:v>
                </c:pt>
                <c:pt idx="47">
                  <c:v>1062</c:v>
                </c:pt>
                <c:pt idx="48">
                  <c:v>980</c:v>
                </c:pt>
                <c:pt idx="49">
                  <c:v>910</c:v>
                </c:pt>
                <c:pt idx="50">
                  <c:v>840</c:v>
                </c:pt>
                <c:pt idx="51">
                  <c:v>771</c:v>
                </c:pt>
                <c:pt idx="52">
                  <c:v>736</c:v>
                </c:pt>
                <c:pt idx="53">
                  <c:v>701</c:v>
                </c:pt>
                <c:pt idx="54">
                  <c:v>665</c:v>
                </c:pt>
                <c:pt idx="55">
                  <c:v>643</c:v>
                </c:pt>
                <c:pt idx="56">
                  <c:v>621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600</c:v>
                </c:pt>
                <c:pt idx="61">
                  <c:v>567</c:v>
                </c:pt>
                <c:pt idx="62">
                  <c:v>534</c:v>
                </c:pt>
                <c:pt idx="63">
                  <c:v>502</c:v>
                </c:pt>
                <c:pt idx="64">
                  <c:v>498</c:v>
                </c:pt>
                <c:pt idx="65">
                  <c:v>494</c:v>
                </c:pt>
                <c:pt idx="66">
                  <c:v>491</c:v>
                </c:pt>
                <c:pt idx="67">
                  <c:v>445</c:v>
                </c:pt>
                <c:pt idx="68">
                  <c:v>399</c:v>
                </c:pt>
                <c:pt idx="69">
                  <c:v>353</c:v>
                </c:pt>
                <c:pt idx="70">
                  <c:v>353</c:v>
                </c:pt>
                <c:pt idx="71">
                  <c:v>353</c:v>
                </c:pt>
                <c:pt idx="72">
                  <c:v>353</c:v>
                </c:pt>
                <c:pt idx="73">
                  <c:v>353</c:v>
                </c:pt>
                <c:pt idx="74">
                  <c:v>353</c:v>
                </c:pt>
                <c:pt idx="75">
                  <c:v>353</c:v>
                </c:pt>
                <c:pt idx="76">
                  <c:v>353</c:v>
                </c:pt>
                <c:pt idx="77">
                  <c:v>353</c:v>
                </c:pt>
                <c:pt idx="78">
                  <c:v>353</c:v>
                </c:pt>
                <c:pt idx="79">
                  <c:v>353</c:v>
                </c:pt>
                <c:pt idx="80">
                  <c:v>353</c:v>
                </c:pt>
                <c:pt idx="81">
                  <c:v>353</c:v>
                </c:pt>
                <c:pt idx="82">
                  <c:v>342</c:v>
                </c:pt>
                <c:pt idx="83">
                  <c:v>331</c:v>
                </c:pt>
                <c:pt idx="84">
                  <c:v>321</c:v>
                </c:pt>
                <c:pt idx="85">
                  <c:v>330</c:v>
                </c:pt>
                <c:pt idx="86">
                  <c:v>339</c:v>
                </c:pt>
                <c:pt idx="87">
                  <c:v>348</c:v>
                </c:pt>
                <c:pt idx="88">
                  <c:v>414</c:v>
                </c:pt>
                <c:pt idx="89">
                  <c:v>480</c:v>
                </c:pt>
                <c:pt idx="90">
                  <c:v>545</c:v>
                </c:pt>
                <c:pt idx="91">
                  <c:v>523</c:v>
                </c:pt>
                <c:pt idx="92">
                  <c:v>501</c:v>
                </c:pt>
                <c:pt idx="93">
                  <c:v>480</c:v>
                </c:pt>
                <c:pt idx="94">
                  <c:v>458</c:v>
                </c:pt>
                <c:pt idx="95">
                  <c:v>436</c:v>
                </c:pt>
                <c:pt idx="96">
                  <c:v>415</c:v>
                </c:pt>
                <c:pt idx="97">
                  <c:v>351</c:v>
                </c:pt>
                <c:pt idx="98">
                  <c:v>287</c:v>
                </c:pt>
                <c:pt idx="99">
                  <c:v>223</c:v>
                </c:pt>
                <c:pt idx="100">
                  <c:v>256</c:v>
                </c:pt>
                <c:pt idx="101">
                  <c:v>289</c:v>
                </c:pt>
                <c:pt idx="102">
                  <c:v>321</c:v>
                </c:pt>
                <c:pt idx="103">
                  <c:v>321</c:v>
                </c:pt>
                <c:pt idx="104">
                  <c:v>321</c:v>
                </c:pt>
                <c:pt idx="105">
                  <c:v>321</c:v>
                </c:pt>
                <c:pt idx="106">
                  <c:v>310</c:v>
                </c:pt>
                <c:pt idx="107">
                  <c:v>299</c:v>
                </c:pt>
                <c:pt idx="108">
                  <c:v>288</c:v>
                </c:pt>
                <c:pt idx="109">
                  <c:v>299</c:v>
                </c:pt>
                <c:pt idx="110">
                  <c:v>310</c:v>
                </c:pt>
                <c:pt idx="111">
                  <c:v>321</c:v>
                </c:pt>
                <c:pt idx="112">
                  <c:v>310</c:v>
                </c:pt>
                <c:pt idx="113">
                  <c:v>299</c:v>
                </c:pt>
                <c:pt idx="114">
                  <c:v>288</c:v>
                </c:pt>
                <c:pt idx="115">
                  <c:v>288</c:v>
                </c:pt>
                <c:pt idx="116">
                  <c:v>288</c:v>
                </c:pt>
                <c:pt idx="117">
                  <c:v>288</c:v>
                </c:pt>
                <c:pt idx="118">
                  <c:v>299</c:v>
                </c:pt>
                <c:pt idx="119">
                  <c:v>310</c:v>
                </c:pt>
                <c:pt idx="120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8F-41A7-AC8B-C49C7927AAB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'19840615'!$B$2:$B$122</c:f>
              <c:numCache>
                <c:formatCode>0_);[Red]\(0\)</c:formatCode>
                <c:ptCount val="121"/>
                <c:pt idx="0">
                  <c:v>191</c:v>
                </c:pt>
                <c:pt idx="1">
                  <c:v>191</c:v>
                </c:pt>
                <c:pt idx="2">
                  <c:v>191</c:v>
                </c:pt>
                <c:pt idx="3">
                  <c:v>191</c:v>
                </c:pt>
                <c:pt idx="4">
                  <c:v>191</c:v>
                </c:pt>
                <c:pt idx="5">
                  <c:v>191</c:v>
                </c:pt>
                <c:pt idx="6">
                  <c:v>191</c:v>
                </c:pt>
                <c:pt idx="7">
                  <c:v>191</c:v>
                </c:pt>
                <c:pt idx="8">
                  <c:v>191</c:v>
                </c:pt>
                <c:pt idx="9">
                  <c:v>191</c:v>
                </c:pt>
                <c:pt idx="10">
                  <c:v>191</c:v>
                </c:pt>
                <c:pt idx="11">
                  <c:v>191</c:v>
                </c:pt>
                <c:pt idx="12">
                  <c:v>191</c:v>
                </c:pt>
                <c:pt idx="13">
                  <c:v>191</c:v>
                </c:pt>
                <c:pt idx="14">
                  <c:v>191</c:v>
                </c:pt>
                <c:pt idx="15">
                  <c:v>191</c:v>
                </c:pt>
                <c:pt idx="16">
                  <c:v>191</c:v>
                </c:pt>
                <c:pt idx="17">
                  <c:v>191</c:v>
                </c:pt>
                <c:pt idx="18">
                  <c:v>191</c:v>
                </c:pt>
                <c:pt idx="19">
                  <c:v>191</c:v>
                </c:pt>
                <c:pt idx="20">
                  <c:v>191</c:v>
                </c:pt>
                <c:pt idx="21">
                  <c:v>191</c:v>
                </c:pt>
                <c:pt idx="22">
                  <c:v>265</c:v>
                </c:pt>
                <c:pt idx="23">
                  <c:v>339</c:v>
                </c:pt>
                <c:pt idx="24">
                  <c:v>412</c:v>
                </c:pt>
                <c:pt idx="25">
                  <c:v>512</c:v>
                </c:pt>
                <c:pt idx="26">
                  <c:v>612</c:v>
                </c:pt>
                <c:pt idx="27">
                  <c:v>713</c:v>
                </c:pt>
                <c:pt idx="28">
                  <c:v>834</c:v>
                </c:pt>
                <c:pt idx="29">
                  <c:v>955</c:v>
                </c:pt>
                <c:pt idx="30">
                  <c:v>1076</c:v>
                </c:pt>
                <c:pt idx="31">
                  <c:v>1155</c:v>
                </c:pt>
                <c:pt idx="32">
                  <c:v>1234</c:v>
                </c:pt>
                <c:pt idx="33">
                  <c:v>1312</c:v>
                </c:pt>
                <c:pt idx="34">
                  <c:v>1491</c:v>
                </c:pt>
                <c:pt idx="35">
                  <c:v>1670</c:v>
                </c:pt>
                <c:pt idx="36">
                  <c:v>1850</c:v>
                </c:pt>
                <c:pt idx="37">
                  <c:v>1850</c:v>
                </c:pt>
                <c:pt idx="38">
                  <c:v>1850</c:v>
                </c:pt>
                <c:pt idx="39">
                  <c:v>1850</c:v>
                </c:pt>
                <c:pt idx="40">
                  <c:v>1848</c:v>
                </c:pt>
                <c:pt idx="41">
                  <c:v>1846</c:v>
                </c:pt>
                <c:pt idx="42">
                  <c:v>1843</c:v>
                </c:pt>
                <c:pt idx="43">
                  <c:v>1842</c:v>
                </c:pt>
                <c:pt idx="44">
                  <c:v>1841</c:v>
                </c:pt>
                <c:pt idx="45">
                  <c:v>1840</c:v>
                </c:pt>
                <c:pt idx="46">
                  <c:v>1618</c:v>
                </c:pt>
                <c:pt idx="47">
                  <c:v>1396</c:v>
                </c:pt>
                <c:pt idx="48">
                  <c:v>1175</c:v>
                </c:pt>
                <c:pt idx="49">
                  <c:v>1051</c:v>
                </c:pt>
                <c:pt idx="50">
                  <c:v>927</c:v>
                </c:pt>
                <c:pt idx="51">
                  <c:v>804</c:v>
                </c:pt>
                <c:pt idx="52">
                  <c:v>790</c:v>
                </c:pt>
                <c:pt idx="53">
                  <c:v>776</c:v>
                </c:pt>
                <c:pt idx="54">
                  <c:v>762</c:v>
                </c:pt>
                <c:pt idx="55">
                  <c:v>762</c:v>
                </c:pt>
                <c:pt idx="56">
                  <c:v>762</c:v>
                </c:pt>
                <c:pt idx="57">
                  <c:v>762</c:v>
                </c:pt>
                <c:pt idx="58">
                  <c:v>762</c:v>
                </c:pt>
                <c:pt idx="59">
                  <c:v>762</c:v>
                </c:pt>
                <c:pt idx="60">
                  <c:v>762</c:v>
                </c:pt>
                <c:pt idx="61">
                  <c:v>611</c:v>
                </c:pt>
                <c:pt idx="62">
                  <c:v>460</c:v>
                </c:pt>
                <c:pt idx="63">
                  <c:v>308</c:v>
                </c:pt>
                <c:pt idx="64">
                  <c:v>333</c:v>
                </c:pt>
                <c:pt idx="65">
                  <c:v>358</c:v>
                </c:pt>
                <c:pt idx="66">
                  <c:v>383</c:v>
                </c:pt>
                <c:pt idx="67">
                  <c:v>319</c:v>
                </c:pt>
                <c:pt idx="68">
                  <c:v>255</c:v>
                </c:pt>
                <c:pt idx="69">
                  <c:v>191</c:v>
                </c:pt>
                <c:pt idx="70">
                  <c:v>191</c:v>
                </c:pt>
                <c:pt idx="71">
                  <c:v>191</c:v>
                </c:pt>
                <c:pt idx="72">
                  <c:v>191</c:v>
                </c:pt>
                <c:pt idx="73">
                  <c:v>191</c:v>
                </c:pt>
                <c:pt idx="74">
                  <c:v>191</c:v>
                </c:pt>
                <c:pt idx="75">
                  <c:v>191</c:v>
                </c:pt>
                <c:pt idx="76">
                  <c:v>191</c:v>
                </c:pt>
                <c:pt idx="77">
                  <c:v>191</c:v>
                </c:pt>
                <c:pt idx="78">
                  <c:v>191</c:v>
                </c:pt>
                <c:pt idx="79">
                  <c:v>191</c:v>
                </c:pt>
                <c:pt idx="80">
                  <c:v>191</c:v>
                </c:pt>
                <c:pt idx="81">
                  <c:v>191</c:v>
                </c:pt>
                <c:pt idx="82">
                  <c:v>191</c:v>
                </c:pt>
                <c:pt idx="83">
                  <c:v>191</c:v>
                </c:pt>
                <c:pt idx="84">
                  <c:v>191</c:v>
                </c:pt>
                <c:pt idx="85">
                  <c:v>233</c:v>
                </c:pt>
                <c:pt idx="86">
                  <c:v>275</c:v>
                </c:pt>
                <c:pt idx="87">
                  <c:v>316</c:v>
                </c:pt>
                <c:pt idx="88">
                  <c:v>468</c:v>
                </c:pt>
                <c:pt idx="89">
                  <c:v>620</c:v>
                </c:pt>
                <c:pt idx="90">
                  <c:v>772</c:v>
                </c:pt>
                <c:pt idx="91">
                  <c:v>772</c:v>
                </c:pt>
                <c:pt idx="92">
                  <c:v>772</c:v>
                </c:pt>
                <c:pt idx="93">
                  <c:v>772</c:v>
                </c:pt>
                <c:pt idx="94">
                  <c:v>621</c:v>
                </c:pt>
                <c:pt idx="95">
                  <c:v>470</c:v>
                </c:pt>
                <c:pt idx="96">
                  <c:v>318</c:v>
                </c:pt>
                <c:pt idx="97">
                  <c:v>276</c:v>
                </c:pt>
                <c:pt idx="98">
                  <c:v>234</c:v>
                </c:pt>
                <c:pt idx="99">
                  <c:v>191</c:v>
                </c:pt>
                <c:pt idx="100">
                  <c:v>191</c:v>
                </c:pt>
                <c:pt idx="101">
                  <c:v>191</c:v>
                </c:pt>
                <c:pt idx="102">
                  <c:v>191</c:v>
                </c:pt>
                <c:pt idx="103">
                  <c:v>191</c:v>
                </c:pt>
                <c:pt idx="104">
                  <c:v>191</c:v>
                </c:pt>
                <c:pt idx="105">
                  <c:v>191</c:v>
                </c:pt>
                <c:pt idx="106">
                  <c:v>191</c:v>
                </c:pt>
                <c:pt idx="107">
                  <c:v>191</c:v>
                </c:pt>
                <c:pt idx="108">
                  <c:v>191</c:v>
                </c:pt>
                <c:pt idx="109">
                  <c:v>191</c:v>
                </c:pt>
                <c:pt idx="110">
                  <c:v>191</c:v>
                </c:pt>
                <c:pt idx="111">
                  <c:v>191</c:v>
                </c:pt>
                <c:pt idx="112">
                  <c:v>191</c:v>
                </c:pt>
                <c:pt idx="113">
                  <c:v>191</c:v>
                </c:pt>
                <c:pt idx="114">
                  <c:v>191</c:v>
                </c:pt>
                <c:pt idx="115">
                  <c:v>191</c:v>
                </c:pt>
                <c:pt idx="116">
                  <c:v>191</c:v>
                </c:pt>
                <c:pt idx="117">
                  <c:v>191</c:v>
                </c:pt>
                <c:pt idx="118">
                  <c:v>191</c:v>
                </c:pt>
                <c:pt idx="119">
                  <c:v>191</c:v>
                </c:pt>
                <c:pt idx="120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8F-41A7-AC8B-C49C7927A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'19860420'!$A$2:$A$173</c:f>
              <c:numCache>
                <c:formatCode>0_);[Red]\(0\)</c:formatCode>
                <c:ptCount val="172"/>
                <c:pt idx="0">
                  <c:v>256</c:v>
                </c:pt>
                <c:pt idx="1">
                  <c:v>256</c:v>
                </c:pt>
                <c:pt idx="2">
                  <c:v>256</c:v>
                </c:pt>
                <c:pt idx="3">
                  <c:v>256</c:v>
                </c:pt>
                <c:pt idx="4">
                  <c:v>283</c:v>
                </c:pt>
                <c:pt idx="5">
                  <c:v>310</c:v>
                </c:pt>
                <c:pt idx="6">
                  <c:v>336</c:v>
                </c:pt>
                <c:pt idx="7">
                  <c:v>389</c:v>
                </c:pt>
                <c:pt idx="8">
                  <c:v>442</c:v>
                </c:pt>
                <c:pt idx="9">
                  <c:v>494</c:v>
                </c:pt>
                <c:pt idx="10">
                  <c:v>561</c:v>
                </c:pt>
                <c:pt idx="11">
                  <c:v>628</c:v>
                </c:pt>
                <c:pt idx="12">
                  <c:v>695</c:v>
                </c:pt>
                <c:pt idx="13">
                  <c:v>723</c:v>
                </c:pt>
                <c:pt idx="14">
                  <c:v>751</c:v>
                </c:pt>
                <c:pt idx="15">
                  <c:v>778</c:v>
                </c:pt>
                <c:pt idx="16">
                  <c:v>741</c:v>
                </c:pt>
                <c:pt idx="17">
                  <c:v>704</c:v>
                </c:pt>
                <c:pt idx="18">
                  <c:v>666</c:v>
                </c:pt>
                <c:pt idx="19">
                  <c:v>637</c:v>
                </c:pt>
                <c:pt idx="20">
                  <c:v>608</c:v>
                </c:pt>
                <c:pt idx="21">
                  <c:v>580</c:v>
                </c:pt>
                <c:pt idx="22">
                  <c:v>551</c:v>
                </c:pt>
                <c:pt idx="23">
                  <c:v>522</c:v>
                </c:pt>
                <c:pt idx="24">
                  <c:v>494</c:v>
                </c:pt>
                <c:pt idx="25">
                  <c:v>506</c:v>
                </c:pt>
                <c:pt idx="26">
                  <c:v>518</c:v>
                </c:pt>
                <c:pt idx="27">
                  <c:v>530</c:v>
                </c:pt>
                <c:pt idx="28">
                  <c:v>543</c:v>
                </c:pt>
                <c:pt idx="29">
                  <c:v>556</c:v>
                </c:pt>
                <c:pt idx="30">
                  <c:v>570</c:v>
                </c:pt>
                <c:pt idx="31">
                  <c:v>549</c:v>
                </c:pt>
                <c:pt idx="32">
                  <c:v>528</c:v>
                </c:pt>
                <c:pt idx="33">
                  <c:v>508</c:v>
                </c:pt>
                <c:pt idx="34">
                  <c:v>518</c:v>
                </c:pt>
                <c:pt idx="35">
                  <c:v>528</c:v>
                </c:pt>
                <c:pt idx="36">
                  <c:v>539</c:v>
                </c:pt>
                <c:pt idx="37">
                  <c:v>554</c:v>
                </c:pt>
                <c:pt idx="38">
                  <c:v>569</c:v>
                </c:pt>
                <c:pt idx="39">
                  <c:v>585</c:v>
                </c:pt>
                <c:pt idx="40">
                  <c:v>559</c:v>
                </c:pt>
                <c:pt idx="41">
                  <c:v>533</c:v>
                </c:pt>
                <c:pt idx="42">
                  <c:v>508</c:v>
                </c:pt>
                <c:pt idx="43">
                  <c:v>509</c:v>
                </c:pt>
                <c:pt idx="44">
                  <c:v>510</c:v>
                </c:pt>
                <c:pt idx="45">
                  <c:v>510</c:v>
                </c:pt>
                <c:pt idx="46">
                  <c:v>510</c:v>
                </c:pt>
                <c:pt idx="47">
                  <c:v>510</c:v>
                </c:pt>
                <c:pt idx="48">
                  <c:v>510</c:v>
                </c:pt>
                <c:pt idx="49">
                  <c:v>797</c:v>
                </c:pt>
                <c:pt idx="50">
                  <c:v>1084</c:v>
                </c:pt>
                <c:pt idx="51">
                  <c:v>1372</c:v>
                </c:pt>
                <c:pt idx="52">
                  <c:v>1552</c:v>
                </c:pt>
                <c:pt idx="53">
                  <c:v>1732</c:v>
                </c:pt>
                <c:pt idx="54">
                  <c:v>1911</c:v>
                </c:pt>
                <c:pt idx="55">
                  <c:v>2006</c:v>
                </c:pt>
                <c:pt idx="56">
                  <c:v>2101</c:v>
                </c:pt>
                <c:pt idx="57">
                  <c:v>2196</c:v>
                </c:pt>
                <c:pt idx="58">
                  <c:v>2196</c:v>
                </c:pt>
                <c:pt idx="59">
                  <c:v>2196</c:v>
                </c:pt>
                <c:pt idx="60">
                  <c:v>2196</c:v>
                </c:pt>
                <c:pt idx="61">
                  <c:v>2168</c:v>
                </c:pt>
                <c:pt idx="62">
                  <c:v>2140</c:v>
                </c:pt>
                <c:pt idx="63">
                  <c:v>2112</c:v>
                </c:pt>
                <c:pt idx="64">
                  <c:v>2191</c:v>
                </c:pt>
                <c:pt idx="65">
                  <c:v>2270</c:v>
                </c:pt>
                <c:pt idx="66">
                  <c:v>2350</c:v>
                </c:pt>
                <c:pt idx="67">
                  <c:v>2180</c:v>
                </c:pt>
                <c:pt idx="68">
                  <c:v>2010</c:v>
                </c:pt>
                <c:pt idx="69">
                  <c:v>1839</c:v>
                </c:pt>
                <c:pt idx="70">
                  <c:v>2094</c:v>
                </c:pt>
                <c:pt idx="71">
                  <c:v>2349</c:v>
                </c:pt>
                <c:pt idx="72">
                  <c:v>2604</c:v>
                </c:pt>
                <c:pt idx="73">
                  <c:v>2347</c:v>
                </c:pt>
                <c:pt idx="74">
                  <c:v>2090</c:v>
                </c:pt>
                <c:pt idx="75">
                  <c:v>1832</c:v>
                </c:pt>
                <c:pt idx="76">
                  <c:v>1829</c:v>
                </c:pt>
                <c:pt idx="77">
                  <c:v>1826</c:v>
                </c:pt>
                <c:pt idx="78">
                  <c:v>1822</c:v>
                </c:pt>
                <c:pt idx="79">
                  <c:v>2053</c:v>
                </c:pt>
                <c:pt idx="80">
                  <c:v>2284</c:v>
                </c:pt>
                <c:pt idx="81">
                  <c:v>2516</c:v>
                </c:pt>
                <c:pt idx="82">
                  <c:v>2451</c:v>
                </c:pt>
                <c:pt idx="83">
                  <c:v>2386</c:v>
                </c:pt>
                <c:pt idx="84">
                  <c:v>2322</c:v>
                </c:pt>
                <c:pt idx="85">
                  <c:v>2257</c:v>
                </c:pt>
                <c:pt idx="86">
                  <c:v>2192</c:v>
                </c:pt>
                <c:pt idx="87">
                  <c:v>2127</c:v>
                </c:pt>
                <c:pt idx="88">
                  <c:v>2216</c:v>
                </c:pt>
                <c:pt idx="89">
                  <c:v>2305</c:v>
                </c:pt>
                <c:pt idx="90">
                  <c:v>2393</c:v>
                </c:pt>
                <c:pt idx="91">
                  <c:v>2312</c:v>
                </c:pt>
                <c:pt idx="92">
                  <c:v>2231</c:v>
                </c:pt>
                <c:pt idx="93">
                  <c:v>2150</c:v>
                </c:pt>
                <c:pt idx="94">
                  <c:v>2150</c:v>
                </c:pt>
                <c:pt idx="95">
                  <c:v>2150</c:v>
                </c:pt>
                <c:pt idx="96">
                  <c:v>2150</c:v>
                </c:pt>
                <c:pt idx="97">
                  <c:v>2118</c:v>
                </c:pt>
                <c:pt idx="98">
                  <c:v>2086</c:v>
                </c:pt>
                <c:pt idx="99">
                  <c:v>2053</c:v>
                </c:pt>
                <c:pt idx="100">
                  <c:v>2021</c:v>
                </c:pt>
                <c:pt idx="101">
                  <c:v>1989</c:v>
                </c:pt>
                <c:pt idx="102">
                  <c:v>1956</c:v>
                </c:pt>
                <c:pt idx="103">
                  <c:v>1923</c:v>
                </c:pt>
                <c:pt idx="104">
                  <c:v>1890</c:v>
                </c:pt>
                <c:pt idx="105">
                  <c:v>1858</c:v>
                </c:pt>
                <c:pt idx="106">
                  <c:v>1858</c:v>
                </c:pt>
                <c:pt idx="107">
                  <c:v>1858</c:v>
                </c:pt>
                <c:pt idx="108">
                  <c:v>1858</c:v>
                </c:pt>
                <c:pt idx="109">
                  <c:v>1782</c:v>
                </c:pt>
                <c:pt idx="110">
                  <c:v>1706</c:v>
                </c:pt>
                <c:pt idx="111">
                  <c:v>1630</c:v>
                </c:pt>
                <c:pt idx="112">
                  <c:v>1565</c:v>
                </c:pt>
                <c:pt idx="113">
                  <c:v>1500</c:v>
                </c:pt>
                <c:pt idx="114">
                  <c:v>1435</c:v>
                </c:pt>
                <c:pt idx="115">
                  <c:v>1423</c:v>
                </c:pt>
                <c:pt idx="116">
                  <c:v>1411</c:v>
                </c:pt>
                <c:pt idx="117">
                  <c:v>1400</c:v>
                </c:pt>
                <c:pt idx="118">
                  <c:v>1368</c:v>
                </c:pt>
                <c:pt idx="119">
                  <c:v>1336</c:v>
                </c:pt>
                <c:pt idx="120">
                  <c:v>1303</c:v>
                </c:pt>
                <c:pt idx="121">
                  <c:v>1335</c:v>
                </c:pt>
                <c:pt idx="122">
                  <c:v>1367</c:v>
                </c:pt>
                <c:pt idx="123">
                  <c:v>1400</c:v>
                </c:pt>
                <c:pt idx="124">
                  <c:v>1356</c:v>
                </c:pt>
                <c:pt idx="125">
                  <c:v>1312</c:v>
                </c:pt>
                <c:pt idx="126">
                  <c:v>1269</c:v>
                </c:pt>
                <c:pt idx="127">
                  <c:v>1222</c:v>
                </c:pt>
                <c:pt idx="128">
                  <c:v>1175</c:v>
                </c:pt>
                <c:pt idx="129">
                  <c:v>1129</c:v>
                </c:pt>
                <c:pt idx="130">
                  <c:v>1179</c:v>
                </c:pt>
                <c:pt idx="131">
                  <c:v>1229</c:v>
                </c:pt>
                <c:pt idx="132">
                  <c:v>1279</c:v>
                </c:pt>
                <c:pt idx="133">
                  <c:v>1221</c:v>
                </c:pt>
                <c:pt idx="134">
                  <c:v>1163</c:v>
                </c:pt>
                <c:pt idx="135">
                  <c:v>1105</c:v>
                </c:pt>
                <c:pt idx="136">
                  <c:v>1083</c:v>
                </c:pt>
                <c:pt idx="137">
                  <c:v>1061</c:v>
                </c:pt>
                <c:pt idx="138">
                  <c:v>1040</c:v>
                </c:pt>
                <c:pt idx="139">
                  <c:v>1003</c:v>
                </c:pt>
                <c:pt idx="140">
                  <c:v>966</c:v>
                </c:pt>
                <c:pt idx="141">
                  <c:v>928</c:v>
                </c:pt>
                <c:pt idx="142">
                  <c:v>956</c:v>
                </c:pt>
                <c:pt idx="143">
                  <c:v>984</c:v>
                </c:pt>
                <c:pt idx="144">
                  <c:v>1012</c:v>
                </c:pt>
                <c:pt idx="145">
                  <c:v>966</c:v>
                </c:pt>
                <c:pt idx="146">
                  <c:v>920</c:v>
                </c:pt>
                <c:pt idx="147">
                  <c:v>875</c:v>
                </c:pt>
                <c:pt idx="148">
                  <c:v>853</c:v>
                </c:pt>
                <c:pt idx="149">
                  <c:v>831</c:v>
                </c:pt>
                <c:pt idx="150">
                  <c:v>809</c:v>
                </c:pt>
                <c:pt idx="151">
                  <c:v>784</c:v>
                </c:pt>
                <c:pt idx="152">
                  <c:v>759</c:v>
                </c:pt>
                <c:pt idx="153">
                  <c:v>733</c:v>
                </c:pt>
                <c:pt idx="154">
                  <c:v>755</c:v>
                </c:pt>
                <c:pt idx="155">
                  <c:v>777</c:v>
                </c:pt>
                <c:pt idx="156">
                  <c:v>800</c:v>
                </c:pt>
                <c:pt idx="157">
                  <c:v>767</c:v>
                </c:pt>
                <c:pt idx="158">
                  <c:v>734</c:v>
                </c:pt>
                <c:pt idx="159">
                  <c:v>700</c:v>
                </c:pt>
                <c:pt idx="160">
                  <c:v>661</c:v>
                </c:pt>
                <c:pt idx="161">
                  <c:v>622</c:v>
                </c:pt>
                <c:pt idx="162">
                  <c:v>583</c:v>
                </c:pt>
                <c:pt idx="163">
                  <c:v>571</c:v>
                </c:pt>
                <c:pt idx="164">
                  <c:v>559</c:v>
                </c:pt>
                <c:pt idx="165">
                  <c:v>547</c:v>
                </c:pt>
                <c:pt idx="166">
                  <c:v>531</c:v>
                </c:pt>
                <c:pt idx="167">
                  <c:v>515</c:v>
                </c:pt>
                <c:pt idx="168">
                  <c:v>500</c:v>
                </c:pt>
                <c:pt idx="169">
                  <c:v>495</c:v>
                </c:pt>
                <c:pt idx="170">
                  <c:v>490</c:v>
                </c:pt>
                <c:pt idx="171">
                  <c:v>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9-4933-A793-2E1D745FDAC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'19860420'!$B$2:$B$173</c:f>
              <c:numCache>
                <c:formatCode>0_);[Red]\(0\)</c:formatCode>
                <c:ptCount val="172"/>
                <c:pt idx="0">
                  <c:v>178</c:v>
                </c:pt>
                <c:pt idx="1">
                  <c:v>178</c:v>
                </c:pt>
                <c:pt idx="2">
                  <c:v>178</c:v>
                </c:pt>
                <c:pt idx="3">
                  <c:v>178</c:v>
                </c:pt>
                <c:pt idx="4">
                  <c:v>178</c:v>
                </c:pt>
                <c:pt idx="5">
                  <c:v>178</c:v>
                </c:pt>
                <c:pt idx="6">
                  <c:v>178</c:v>
                </c:pt>
                <c:pt idx="7">
                  <c:v>178</c:v>
                </c:pt>
                <c:pt idx="8">
                  <c:v>178</c:v>
                </c:pt>
                <c:pt idx="9">
                  <c:v>178</c:v>
                </c:pt>
                <c:pt idx="10">
                  <c:v>178</c:v>
                </c:pt>
                <c:pt idx="11">
                  <c:v>178</c:v>
                </c:pt>
                <c:pt idx="12">
                  <c:v>178</c:v>
                </c:pt>
                <c:pt idx="13">
                  <c:v>176</c:v>
                </c:pt>
                <c:pt idx="14">
                  <c:v>174</c:v>
                </c:pt>
                <c:pt idx="15">
                  <c:v>172</c:v>
                </c:pt>
                <c:pt idx="16">
                  <c:v>172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172</c:v>
                </c:pt>
                <c:pt idx="30">
                  <c:v>172</c:v>
                </c:pt>
                <c:pt idx="31">
                  <c:v>172</c:v>
                </c:pt>
                <c:pt idx="32">
                  <c:v>172</c:v>
                </c:pt>
                <c:pt idx="33">
                  <c:v>172</c:v>
                </c:pt>
                <c:pt idx="34">
                  <c:v>172</c:v>
                </c:pt>
                <c:pt idx="35">
                  <c:v>172</c:v>
                </c:pt>
                <c:pt idx="36">
                  <c:v>172</c:v>
                </c:pt>
                <c:pt idx="37">
                  <c:v>174</c:v>
                </c:pt>
                <c:pt idx="38">
                  <c:v>176</c:v>
                </c:pt>
                <c:pt idx="39">
                  <c:v>178</c:v>
                </c:pt>
                <c:pt idx="40">
                  <c:v>178</c:v>
                </c:pt>
                <c:pt idx="41">
                  <c:v>178</c:v>
                </c:pt>
                <c:pt idx="42">
                  <c:v>178</c:v>
                </c:pt>
                <c:pt idx="43">
                  <c:v>178</c:v>
                </c:pt>
                <c:pt idx="44">
                  <c:v>178</c:v>
                </c:pt>
                <c:pt idx="45">
                  <c:v>178</c:v>
                </c:pt>
                <c:pt idx="46">
                  <c:v>178</c:v>
                </c:pt>
                <c:pt idx="47">
                  <c:v>178</c:v>
                </c:pt>
                <c:pt idx="48">
                  <c:v>178</c:v>
                </c:pt>
                <c:pt idx="49">
                  <c:v>178</c:v>
                </c:pt>
                <c:pt idx="50">
                  <c:v>178</c:v>
                </c:pt>
                <c:pt idx="51">
                  <c:v>178</c:v>
                </c:pt>
                <c:pt idx="52">
                  <c:v>178</c:v>
                </c:pt>
                <c:pt idx="53">
                  <c:v>178</c:v>
                </c:pt>
                <c:pt idx="54">
                  <c:v>178</c:v>
                </c:pt>
                <c:pt idx="55">
                  <c:v>184</c:v>
                </c:pt>
                <c:pt idx="56">
                  <c:v>190</c:v>
                </c:pt>
                <c:pt idx="57">
                  <c:v>196</c:v>
                </c:pt>
                <c:pt idx="58">
                  <c:v>196</c:v>
                </c:pt>
                <c:pt idx="59">
                  <c:v>196</c:v>
                </c:pt>
                <c:pt idx="60">
                  <c:v>196</c:v>
                </c:pt>
                <c:pt idx="61">
                  <c:v>368</c:v>
                </c:pt>
                <c:pt idx="62">
                  <c:v>540</c:v>
                </c:pt>
                <c:pt idx="63">
                  <c:v>712</c:v>
                </c:pt>
                <c:pt idx="64">
                  <c:v>758</c:v>
                </c:pt>
                <c:pt idx="65">
                  <c:v>804</c:v>
                </c:pt>
                <c:pt idx="66">
                  <c:v>850</c:v>
                </c:pt>
                <c:pt idx="67">
                  <c:v>980</c:v>
                </c:pt>
                <c:pt idx="68">
                  <c:v>1110</c:v>
                </c:pt>
                <c:pt idx="69">
                  <c:v>1239</c:v>
                </c:pt>
                <c:pt idx="70">
                  <c:v>1329</c:v>
                </c:pt>
                <c:pt idx="71">
                  <c:v>1419</c:v>
                </c:pt>
                <c:pt idx="72">
                  <c:v>1510</c:v>
                </c:pt>
                <c:pt idx="73">
                  <c:v>1520</c:v>
                </c:pt>
                <c:pt idx="74">
                  <c:v>1530</c:v>
                </c:pt>
                <c:pt idx="75">
                  <c:v>1540</c:v>
                </c:pt>
                <c:pt idx="76">
                  <c:v>1537</c:v>
                </c:pt>
                <c:pt idx="77">
                  <c:v>1534</c:v>
                </c:pt>
                <c:pt idx="78">
                  <c:v>1530</c:v>
                </c:pt>
                <c:pt idx="79">
                  <c:v>1697</c:v>
                </c:pt>
                <c:pt idx="80">
                  <c:v>1864</c:v>
                </c:pt>
                <c:pt idx="81">
                  <c:v>2030</c:v>
                </c:pt>
                <c:pt idx="82">
                  <c:v>2030</c:v>
                </c:pt>
                <c:pt idx="83">
                  <c:v>2030</c:v>
                </c:pt>
                <c:pt idx="84">
                  <c:v>2030</c:v>
                </c:pt>
                <c:pt idx="85">
                  <c:v>2030</c:v>
                </c:pt>
                <c:pt idx="86">
                  <c:v>2030</c:v>
                </c:pt>
                <c:pt idx="87">
                  <c:v>2030</c:v>
                </c:pt>
                <c:pt idx="88">
                  <c:v>2070</c:v>
                </c:pt>
                <c:pt idx="89">
                  <c:v>2110</c:v>
                </c:pt>
                <c:pt idx="90">
                  <c:v>2150</c:v>
                </c:pt>
                <c:pt idx="91">
                  <c:v>2150</c:v>
                </c:pt>
                <c:pt idx="92">
                  <c:v>2150</c:v>
                </c:pt>
                <c:pt idx="93">
                  <c:v>2150</c:v>
                </c:pt>
                <c:pt idx="94">
                  <c:v>2150</c:v>
                </c:pt>
                <c:pt idx="95">
                  <c:v>2150</c:v>
                </c:pt>
                <c:pt idx="96">
                  <c:v>2150</c:v>
                </c:pt>
                <c:pt idx="97">
                  <c:v>2150</c:v>
                </c:pt>
                <c:pt idx="98">
                  <c:v>2150</c:v>
                </c:pt>
                <c:pt idx="99">
                  <c:v>2150</c:v>
                </c:pt>
                <c:pt idx="100">
                  <c:v>2150</c:v>
                </c:pt>
                <c:pt idx="101">
                  <c:v>2150</c:v>
                </c:pt>
                <c:pt idx="102">
                  <c:v>2150</c:v>
                </c:pt>
                <c:pt idx="103">
                  <c:v>2150</c:v>
                </c:pt>
                <c:pt idx="104">
                  <c:v>2150</c:v>
                </c:pt>
                <c:pt idx="105">
                  <c:v>2150</c:v>
                </c:pt>
                <c:pt idx="106">
                  <c:v>2150</c:v>
                </c:pt>
                <c:pt idx="107">
                  <c:v>2150</c:v>
                </c:pt>
                <c:pt idx="108">
                  <c:v>2150</c:v>
                </c:pt>
                <c:pt idx="109">
                  <c:v>1977</c:v>
                </c:pt>
                <c:pt idx="110">
                  <c:v>1804</c:v>
                </c:pt>
                <c:pt idx="111">
                  <c:v>1630</c:v>
                </c:pt>
                <c:pt idx="112">
                  <c:v>1630</c:v>
                </c:pt>
                <c:pt idx="113">
                  <c:v>1630</c:v>
                </c:pt>
                <c:pt idx="114">
                  <c:v>1630</c:v>
                </c:pt>
                <c:pt idx="115">
                  <c:v>1553</c:v>
                </c:pt>
                <c:pt idx="116">
                  <c:v>1476</c:v>
                </c:pt>
                <c:pt idx="117">
                  <c:v>1400</c:v>
                </c:pt>
                <c:pt idx="118">
                  <c:v>1400</c:v>
                </c:pt>
                <c:pt idx="119">
                  <c:v>1400</c:v>
                </c:pt>
                <c:pt idx="120">
                  <c:v>1400</c:v>
                </c:pt>
                <c:pt idx="121">
                  <c:v>1400</c:v>
                </c:pt>
                <c:pt idx="122">
                  <c:v>1400</c:v>
                </c:pt>
                <c:pt idx="123">
                  <c:v>1400</c:v>
                </c:pt>
                <c:pt idx="124">
                  <c:v>1000</c:v>
                </c:pt>
                <c:pt idx="125">
                  <c:v>600</c:v>
                </c:pt>
                <c:pt idx="126">
                  <c:v>200</c:v>
                </c:pt>
                <c:pt idx="127">
                  <c:v>261</c:v>
                </c:pt>
                <c:pt idx="128">
                  <c:v>322</c:v>
                </c:pt>
                <c:pt idx="129">
                  <c:v>383</c:v>
                </c:pt>
                <c:pt idx="130">
                  <c:v>530</c:v>
                </c:pt>
                <c:pt idx="131">
                  <c:v>677</c:v>
                </c:pt>
                <c:pt idx="132">
                  <c:v>825</c:v>
                </c:pt>
                <c:pt idx="133">
                  <c:v>825</c:v>
                </c:pt>
                <c:pt idx="134">
                  <c:v>825</c:v>
                </c:pt>
                <c:pt idx="135">
                  <c:v>825</c:v>
                </c:pt>
                <c:pt idx="136">
                  <c:v>825</c:v>
                </c:pt>
                <c:pt idx="137">
                  <c:v>825</c:v>
                </c:pt>
                <c:pt idx="138">
                  <c:v>825</c:v>
                </c:pt>
                <c:pt idx="139">
                  <c:v>892</c:v>
                </c:pt>
                <c:pt idx="140">
                  <c:v>959</c:v>
                </c:pt>
                <c:pt idx="141">
                  <c:v>1025</c:v>
                </c:pt>
                <c:pt idx="142">
                  <c:v>1193</c:v>
                </c:pt>
                <c:pt idx="143">
                  <c:v>1361</c:v>
                </c:pt>
                <c:pt idx="144">
                  <c:v>1530</c:v>
                </c:pt>
                <c:pt idx="145">
                  <c:v>1528</c:v>
                </c:pt>
                <c:pt idx="146">
                  <c:v>1526</c:v>
                </c:pt>
                <c:pt idx="147">
                  <c:v>1523</c:v>
                </c:pt>
                <c:pt idx="148">
                  <c:v>1516</c:v>
                </c:pt>
                <c:pt idx="149">
                  <c:v>1509</c:v>
                </c:pt>
                <c:pt idx="150">
                  <c:v>1503</c:v>
                </c:pt>
                <c:pt idx="151">
                  <c:v>1502</c:v>
                </c:pt>
                <c:pt idx="152">
                  <c:v>1501</c:v>
                </c:pt>
                <c:pt idx="153">
                  <c:v>1500</c:v>
                </c:pt>
                <c:pt idx="154">
                  <c:v>1500</c:v>
                </c:pt>
                <c:pt idx="155">
                  <c:v>1500</c:v>
                </c:pt>
                <c:pt idx="156">
                  <c:v>1500</c:v>
                </c:pt>
                <c:pt idx="157">
                  <c:v>1500</c:v>
                </c:pt>
                <c:pt idx="158">
                  <c:v>1500</c:v>
                </c:pt>
                <c:pt idx="159">
                  <c:v>1500</c:v>
                </c:pt>
                <c:pt idx="160">
                  <c:v>1476</c:v>
                </c:pt>
                <c:pt idx="161">
                  <c:v>1452</c:v>
                </c:pt>
                <c:pt idx="162">
                  <c:v>1427</c:v>
                </c:pt>
                <c:pt idx="163">
                  <c:v>1422</c:v>
                </c:pt>
                <c:pt idx="164">
                  <c:v>1417</c:v>
                </c:pt>
                <c:pt idx="165">
                  <c:v>1413</c:v>
                </c:pt>
                <c:pt idx="166">
                  <c:v>1409</c:v>
                </c:pt>
                <c:pt idx="167">
                  <c:v>1405</c:v>
                </c:pt>
                <c:pt idx="168">
                  <c:v>1400</c:v>
                </c:pt>
                <c:pt idx="169">
                  <c:v>1395</c:v>
                </c:pt>
                <c:pt idx="170">
                  <c:v>1390</c:v>
                </c:pt>
                <c:pt idx="171">
                  <c:v>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9-4933-A793-2E1D745FD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379384377783979"/>
          <c:y val="2.171888401747818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'19890516'!$A$2:$A$110</c:f>
              <c:numCache>
                <c:formatCode>0_);[Red]\(0\)</c:formatCode>
                <c:ptCount val="109"/>
                <c:pt idx="0">
                  <c:v>232</c:v>
                </c:pt>
                <c:pt idx="1">
                  <c:v>234</c:v>
                </c:pt>
                <c:pt idx="2">
                  <c:v>236</c:v>
                </c:pt>
                <c:pt idx="3">
                  <c:v>237</c:v>
                </c:pt>
                <c:pt idx="4">
                  <c:v>283</c:v>
                </c:pt>
                <c:pt idx="5">
                  <c:v>329</c:v>
                </c:pt>
                <c:pt idx="6">
                  <c:v>375</c:v>
                </c:pt>
                <c:pt idx="7">
                  <c:v>375</c:v>
                </c:pt>
                <c:pt idx="8">
                  <c:v>375</c:v>
                </c:pt>
                <c:pt idx="9">
                  <c:v>375</c:v>
                </c:pt>
                <c:pt idx="10">
                  <c:v>375</c:v>
                </c:pt>
                <c:pt idx="11">
                  <c:v>375</c:v>
                </c:pt>
                <c:pt idx="12">
                  <c:v>375</c:v>
                </c:pt>
                <c:pt idx="13">
                  <c:v>429</c:v>
                </c:pt>
                <c:pt idx="14">
                  <c:v>483</c:v>
                </c:pt>
                <c:pt idx="15">
                  <c:v>537</c:v>
                </c:pt>
                <c:pt idx="16">
                  <c:v>570</c:v>
                </c:pt>
                <c:pt idx="17">
                  <c:v>603</c:v>
                </c:pt>
                <c:pt idx="18">
                  <c:v>635</c:v>
                </c:pt>
                <c:pt idx="19">
                  <c:v>681</c:v>
                </c:pt>
                <c:pt idx="20">
                  <c:v>727</c:v>
                </c:pt>
                <c:pt idx="21">
                  <c:v>774</c:v>
                </c:pt>
                <c:pt idx="22">
                  <c:v>799</c:v>
                </c:pt>
                <c:pt idx="23">
                  <c:v>824</c:v>
                </c:pt>
                <c:pt idx="24">
                  <c:v>848</c:v>
                </c:pt>
                <c:pt idx="25">
                  <c:v>894</c:v>
                </c:pt>
                <c:pt idx="26">
                  <c:v>940</c:v>
                </c:pt>
                <c:pt idx="27">
                  <c:v>986</c:v>
                </c:pt>
                <c:pt idx="28">
                  <c:v>1072</c:v>
                </c:pt>
                <c:pt idx="29">
                  <c:v>1158</c:v>
                </c:pt>
                <c:pt idx="30">
                  <c:v>1245</c:v>
                </c:pt>
                <c:pt idx="31">
                  <c:v>1371</c:v>
                </c:pt>
                <c:pt idx="32">
                  <c:v>1497</c:v>
                </c:pt>
                <c:pt idx="33">
                  <c:v>1623</c:v>
                </c:pt>
                <c:pt idx="34">
                  <c:v>1639</c:v>
                </c:pt>
                <c:pt idx="35">
                  <c:v>1655</c:v>
                </c:pt>
                <c:pt idx="36">
                  <c:v>1671</c:v>
                </c:pt>
                <c:pt idx="37">
                  <c:v>1671</c:v>
                </c:pt>
                <c:pt idx="38">
                  <c:v>1671</c:v>
                </c:pt>
                <c:pt idx="39">
                  <c:v>1670</c:v>
                </c:pt>
                <c:pt idx="40">
                  <c:v>1672</c:v>
                </c:pt>
                <c:pt idx="41">
                  <c:v>1674</c:v>
                </c:pt>
                <c:pt idx="42">
                  <c:v>1675</c:v>
                </c:pt>
                <c:pt idx="43">
                  <c:v>1906</c:v>
                </c:pt>
                <c:pt idx="44">
                  <c:v>2137</c:v>
                </c:pt>
                <c:pt idx="45">
                  <c:v>2367</c:v>
                </c:pt>
                <c:pt idx="46">
                  <c:v>2209</c:v>
                </c:pt>
                <c:pt idx="47">
                  <c:v>2051</c:v>
                </c:pt>
                <c:pt idx="48">
                  <c:v>1892</c:v>
                </c:pt>
                <c:pt idx="49">
                  <c:v>2058</c:v>
                </c:pt>
                <c:pt idx="50">
                  <c:v>2224</c:v>
                </c:pt>
                <c:pt idx="51">
                  <c:v>2390</c:v>
                </c:pt>
                <c:pt idx="52">
                  <c:v>2260</c:v>
                </c:pt>
                <c:pt idx="53">
                  <c:v>2130</c:v>
                </c:pt>
                <c:pt idx="54">
                  <c:v>2000</c:v>
                </c:pt>
                <c:pt idx="55">
                  <c:v>2043</c:v>
                </c:pt>
                <c:pt idx="56">
                  <c:v>2086</c:v>
                </c:pt>
                <c:pt idx="57">
                  <c:v>2130</c:v>
                </c:pt>
                <c:pt idx="58">
                  <c:v>2022</c:v>
                </c:pt>
                <c:pt idx="59">
                  <c:v>1914</c:v>
                </c:pt>
                <c:pt idx="60">
                  <c:v>1806</c:v>
                </c:pt>
                <c:pt idx="61">
                  <c:v>1806</c:v>
                </c:pt>
                <c:pt idx="62">
                  <c:v>1806</c:v>
                </c:pt>
                <c:pt idx="63">
                  <c:v>1806</c:v>
                </c:pt>
                <c:pt idx="64">
                  <c:v>1751</c:v>
                </c:pt>
                <c:pt idx="65">
                  <c:v>1696</c:v>
                </c:pt>
                <c:pt idx="66">
                  <c:v>1640</c:v>
                </c:pt>
                <c:pt idx="67">
                  <c:v>1535</c:v>
                </c:pt>
                <c:pt idx="68">
                  <c:v>1430</c:v>
                </c:pt>
                <c:pt idx="69">
                  <c:v>1324</c:v>
                </c:pt>
                <c:pt idx="70">
                  <c:v>1292</c:v>
                </c:pt>
                <c:pt idx="71">
                  <c:v>1260</c:v>
                </c:pt>
                <c:pt idx="72">
                  <c:v>1227</c:v>
                </c:pt>
                <c:pt idx="73">
                  <c:v>1205</c:v>
                </c:pt>
                <c:pt idx="74">
                  <c:v>1183</c:v>
                </c:pt>
                <c:pt idx="75">
                  <c:v>1162</c:v>
                </c:pt>
                <c:pt idx="76">
                  <c:v>1141</c:v>
                </c:pt>
                <c:pt idx="77">
                  <c:v>1120</c:v>
                </c:pt>
                <c:pt idx="78">
                  <c:v>1098</c:v>
                </c:pt>
                <c:pt idx="79">
                  <c:v>1076</c:v>
                </c:pt>
                <c:pt idx="80">
                  <c:v>1054</c:v>
                </c:pt>
                <c:pt idx="81">
                  <c:v>1033</c:v>
                </c:pt>
                <c:pt idx="82">
                  <c:v>1001</c:v>
                </c:pt>
                <c:pt idx="83">
                  <c:v>969</c:v>
                </c:pt>
                <c:pt idx="84">
                  <c:v>936</c:v>
                </c:pt>
                <c:pt idx="85">
                  <c:v>793</c:v>
                </c:pt>
                <c:pt idx="86">
                  <c:v>650</c:v>
                </c:pt>
                <c:pt idx="87">
                  <c:v>506</c:v>
                </c:pt>
                <c:pt idx="88">
                  <c:v>500</c:v>
                </c:pt>
                <c:pt idx="89">
                  <c:v>494</c:v>
                </c:pt>
                <c:pt idx="90">
                  <c:v>487</c:v>
                </c:pt>
                <c:pt idx="91">
                  <c:v>515</c:v>
                </c:pt>
                <c:pt idx="92">
                  <c:v>543</c:v>
                </c:pt>
                <c:pt idx="93">
                  <c:v>572</c:v>
                </c:pt>
                <c:pt idx="94">
                  <c:v>561</c:v>
                </c:pt>
                <c:pt idx="95">
                  <c:v>550</c:v>
                </c:pt>
                <c:pt idx="96">
                  <c:v>539</c:v>
                </c:pt>
                <c:pt idx="97">
                  <c:v>517</c:v>
                </c:pt>
                <c:pt idx="98">
                  <c:v>495</c:v>
                </c:pt>
                <c:pt idx="99">
                  <c:v>472</c:v>
                </c:pt>
                <c:pt idx="100">
                  <c:v>483</c:v>
                </c:pt>
                <c:pt idx="101">
                  <c:v>494</c:v>
                </c:pt>
                <c:pt idx="102">
                  <c:v>505</c:v>
                </c:pt>
                <c:pt idx="103">
                  <c:v>482</c:v>
                </c:pt>
                <c:pt idx="104">
                  <c:v>459</c:v>
                </c:pt>
                <c:pt idx="105">
                  <c:v>437</c:v>
                </c:pt>
                <c:pt idx="106">
                  <c:v>401</c:v>
                </c:pt>
                <c:pt idx="107">
                  <c:v>365</c:v>
                </c:pt>
                <c:pt idx="108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A-4472-B8FB-00963201C2B2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'19890516'!$B$2:$B$110</c:f>
              <c:numCache>
                <c:formatCode>0_);[Red]\(0\)</c:formatCode>
                <c:ptCount val="109"/>
                <c:pt idx="0">
                  <c:v>167</c:v>
                </c:pt>
                <c:pt idx="1">
                  <c:v>180</c:v>
                </c:pt>
                <c:pt idx="2">
                  <c:v>193</c:v>
                </c:pt>
                <c:pt idx="3">
                  <c:v>205</c:v>
                </c:pt>
                <c:pt idx="4">
                  <c:v>305</c:v>
                </c:pt>
                <c:pt idx="5">
                  <c:v>405</c:v>
                </c:pt>
                <c:pt idx="6">
                  <c:v>505</c:v>
                </c:pt>
                <c:pt idx="7">
                  <c:v>505</c:v>
                </c:pt>
                <c:pt idx="8">
                  <c:v>505</c:v>
                </c:pt>
                <c:pt idx="9">
                  <c:v>505</c:v>
                </c:pt>
                <c:pt idx="10">
                  <c:v>505</c:v>
                </c:pt>
                <c:pt idx="11">
                  <c:v>505</c:v>
                </c:pt>
                <c:pt idx="12">
                  <c:v>505</c:v>
                </c:pt>
                <c:pt idx="13">
                  <c:v>505</c:v>
                </c:pt>
                <c:pt idx="14">
                  <c:v>505</c:v>
                </c:pt>
                <c:pt idx="15">
                  <c:v>505</c:v>
                </c:pt>
                <c:pt idx="16">
                  <c:v>505</c:v>
                </c:pt>
                <c:pt idx="17">
                  <c:v>505</c:v>
                </c:pt>
                <c:pt idx="18">
                  <c:v>505</c:v>
                </c:pt>
                <c:pt idx="19">
                  <c:v>497</c:v>
                </c:pt>
                <c:pt idx="20">
                  <c:v>489</c:v>
                </c:pt>
                <c:pt idx="21">
                  <c:v>482</c:v>
                </c:pt>
                <c:pt idx="22">
                  <c:v>489</c:v>
                </c:pt>
                <c:pt idx="23">
                  <c:v>496</c:v>
                </c:pt>
                <c:pt idx="24">
                  <c:v>504</c:v>
                </c:pt>
                <c:pt idx="25">
                  <c:v>503</c:v>
                </c:pt>
                <c:pt idx="26">
                  <c:v>502</c:v>
                </c:pt>
                <c:pt idx="27">
                  <c:v>500</c:v>
                </c:pt>
                <c:pt idx="28">
                  <c:v>533</c:v>
                </c:pt>
                <c:pt idx="29">
                  <c:v>566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667</c:v>
                </c:pt>
                <c:pt idx="41">
                  <c:v>734</c:v>
                </c:pt>
                <c:pt idx="42">
                  <c:v>800</c:v>
                </c:pt>
                <c:pt idx="43">
                  <c:v>933</c:v>
                </c:pt>
                <c:pt idx="44">
                  <c:v>1066</c:v>
                </c:pt>
                <c:pt idx="45">
                  <c:v>1200</c:v>
                </c:pt>
                <c:pt idx="46">
                  <c:v>1333</c:v>
                </c:pt>
                <c:pt idx="47">
                  <c:v>1466</c:v>
                </c:pt>
                <c:pt idx="48">
                  <c:v>1600</c:v>
                </c:pt>
                <c:pt idx="49">
                  <c:v>1733</c:v>
                </c:pt>
                <c:pt idx="50">
                  <c:v>1866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1745</c:v>
                </c:pt>
                <c:pt idx="86">
                  <c:v>1490</c:v>
                </c:pt>
                <c:pt idx="87">
                  <c:v>1235</c:v>
                </c:pt>
                <c:pt idx="88">
                  <c:v>1030</c:v>
                </c:pt>
                <c:pt idx="89">
                  <c:v>825</c:v>
                </c:pt>
                <c:pt idx="90">
                  <c:v>620</c:v>
                </c:pt>
                <c:pt idx="91">
                  <c:v>571</c:v>
                </c:pt>
                <c:pt idx="92">
                  <c:v>522</c:v>
                </c:pt>
                <c:pt idx="93">
                  <c:v>472</c:v>
                </c:pt>
                <c:pt idx="94">
                  <c:v>472</c:v>
                </c:pt>
                <c:pt idx="95">
                  <c:v>472</c:v>
                </c:pt>
                <c:pt idx="96">
                  <c:v>472</c:v>
                </c:pt>
                <c:pt idx="97">
                  <c:v>472</c:v>
                </c:pt>
                <c:pt idx="98">
                  <c:v>472</c:v>
                </c:pt>
                <c:pt idx="99">
                  <c:v>472</c:v>
                </c:pt>
                <c:pt idx="100">
                  <c:v>472</c:v>
                </c:pt>
                <c:pt idx="101">
                  <c:v>472</c:v>
                </c:pt>
                <c:pt idx="102">
                  <c:v>472</c:v>
                </c:pt>
                <c:pt idx="103">
                  <c:v>449</c:v>
                </c:pt>
                <c:pt idx="104">
                  <c:v>426</c:v>
                </c:pt>
                <c:pt idx="105">
                  <c:v>403</c:v>
                </c:pt>
                <c:pt idx="106">
                  <c:v>390</c:v>
                </c:pt>
                <c:pt idx="107">
                  <c:v>377</c:v>
                </c:pt>
                <c:pt idx="108">
                  <c:v>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CA-4472-B8FB-00963201C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'[1]19890523'!$A$2:$A$134</c:f>
              <c:numCache>
                <c:formatCode>General</c:formatCode>
                <c:ptCount val="133"/>
                <c:pt idx="0">
                  <c:v>308</c:v>
                </c:pt>
                <c:pt idx="1">
                  <c:v>308</c:v>
                </c:pt>
                <c:pt idx="2">
                  <c:v>308</c:v>
                </c:pt>
                <c:pt idx="3">
                  <c:v>308</c:v>
                </c:pt>
                <c:pt idx="4">
                  <c:v>319</c:v>
                </c:pt>
                <c:pt idx="5">
                  <c:v>330</c:v>
                </c:pt>
                <c:pt idx="6">
                  <c:v>341</c:v>
                </c:pt>
                <c:pt idx="7">
                  <c:v>397</c:v>
                </c:pt>
                <c:pt idx="8">
                  <c:v>453</c:v>
                </c:pt>
                <c:pt idx="9">
                  <c:v>508</c:v>
                </c:pt>
                <c:pt idx="10">
                  <c:v>481</c:v>
                </c:pt>
                <c:pt idx="11">
                  <c:v>454</c:v>
                </c:pt>
                <c:pt idx="12">
                  <c:v>428</c:v>
                </c:pt>
                <c:pt idx="13">
                  <c:v>437</c:v>
                </c:pt>
                <c:pt idx="14">
                  <c:v>446</c:v>
                </c:pt>
                <c:pt idx="15">
                  <c:v>454</c:v>
                </c:pt>
                <c:pt idx="16">
                  <c:v>534</c:v>
                </c:pt>
                <c:pt idx="17">
                  <c:v>614</c:v>
                </c:pt>
                <c:pt idx="18">
                  <c:v>693</c:v>
                </c:pt>
                <c:pt idx="19">
                  <c:v>768</c:v>
                </c:pt>
                <c:pt idx="20">
                  <c:v>843</c:v>
                </c:pt>
                <c:pt idx="21">
                  <c:v>917</c:v>
                </c:pt>
                <c:pt idx="22">
                  <c:v>944</c:v>
                </c:pt>
                <c:pt idx="23">
                  <c:v>971</c:v>
                </c:pt>
                <c:pt idx="24">
                  <c:v>999</c:v>
                </c:pt>
                <c:pt idx="25">
                  <c:v>1115</c:v>
                </c:pt>
                <c:pt idx="26">
                  <c:v>1231</c:v>
                </c:pt>
                <c:pt idx="27">
                  <c:v>1346</c:v>
                </c:pt>
                <c:pt idx="28">
                  <c:v>1397</c:v>
                </c:pt>
                <c:pt idx="29">
                  <c:v>1448</c:v>
                </c:pt>
                <c:pt idx="30">
                  <c:v>1499</c:v>
                </c:pt>
                <c:pt idx="31">
                  <c:v>1564</c:v>
                </c:pt>
                <c:pt idx="32">
                  <c:v>1629</c:v>
                </c:pt>
                <c:pt idx="33">
                  <c:v>1693</c:v>
                </c:pt>
                <c:pt idx="34">
                  <c:v>1661</c:v>
                </c:pt>
                <c:pt idx="35">
                  <c:v>1629</c:v>
                </c:pt>
                <c:pt idx="36">
                  <c:v>1596</c:v>
                </c:pt>
                <c:pt idx="37">
                  <c:v>1596</c:v>
                </c:pt>
                <c:pt idx="38">
                  <c:v>1596</c:v>
                </c:pt>
                <c:pt idx="39">
                  <c:v>1596</c:v>
                </c:pt>
                <c:pt idx="40">
                  <c:v>1661</c:v>
                </c:pt>
                <c:pt idx="41">
                  <c:v>1726</c:v>
                </c:pt>
                <c:pt idx="42">
                  <c:v>1790</c:v>
                </c:pt>
                <c:pt idx="43">
                  <c:v>1725</c:v>
                </c:pt>
                <c:pt idx="44">
                  <c:v>1660</c:v>
                </c:pt>
                <c:pt idx="45">
                  <c:v>1596</c:v>
                </c:pt>
                <c:pt idx="46">
                  <c:v>1596</c:v>
                </c:pt>
                <c:pt idx="47">
                  <c:v>1596</c:v>
                </c:pt>
                <c:pt idx="48">
                  <c:v>1596</c:v>
                </c:pt>
                <c:pt idx="49">
                  <c:v>1564</c:v>
                </c:pt>
                <c:pt idx="50">
                  <c:v>1532</c:v>
                </c:pt>
                <c:pt idx="51">
                  <c:v>1499</c:v>
                </c:pt>
                <c:pt idx="52">
                  <c:v>1434</c:v>
                </c:pt>
                <c:pt idx="53">
                  <c:v>1369</c:v>
                </c:pt>
                <c:pt idx="54">
                  <c:v>1304</c:v>
                </c:pt>
                <c:pt idx="55">
                  <c:v>1336</c:v>
                </c:pt>
                <c:pt idx="56">
                  <c:v>1368</c:v>
                </c:pt>
                <c:pt idx="57">
                  <c:v>1401</c:v>
                </c:pt>
                <c:pt idx="58">
                  <c:v>1336</c:v>
                </c:pt>
                <c:pt idx="59">
                  <c:v>1271</c:v>
                </c:pt>
                <c:pt idx="60">
                  <c:v>1207</c:v>
                </c:pt>
                <c:pt idx="61">
                  <c:v>1239</c:v>
                </c:pt>
                <c:pt idx="62">
                  <c:v>1271</c:v>
                </c:pt>
                <c:pt idx="63">
                  <c:v>1304</c:v>
                </c:pt>
                <c:pt idx="64">
                  <c:v>1230</c:v>
                </c:pt>
                <c:pt idx="65">
                  <c:v>1156</c:v>
                </c:pt>
                <c:pt idx="66">
                  <c:v>1083</c:v>
                </c:pt>
                <c:pt idx="67">
                  <c:v>1055</c:v>
                </c:pt>
                <c:pt idx="68">
                  <c:v>1027</c:v>
                </c:pt>
                <c:pt idx="69">
                  <c:v>1000</c:v>
                </c:pt>
                <c:pt idx="70">
                  <c:v>968</c:v>
                </c:pt>
                <c:pt idx="71">
                  <c:v>936</c:v>
                </c:pt>
                <c:pt idx="72">
                  <c:v>903</c:v>
                </c:pt>
                <c:pt idx="73">
                  <c:v>903</c:v>
                </c:pt>
                <c:pt idx="74">
                  <c:v>903</c:v>
                </c:pt>
                <c:pt idx="75">
                  <c:v>903</c:v>
                </c:pt>
                <c:pt idx="76">
                  <c:v>870</c:v>
                </c:pt>
                <c:pt idx="77">
                  <c:v>837</c:v>
                </c:pt>
                <c:pt idx="78">
                  <c:v>805</c:v>
                </c:pt>
                <c:pt idx="79">
                  <c:v>805</c:v>
                </c:pt>
                <c:pt idx="80">
                  <c:v>805</c:v>
                </c:pt>
                <c:pt idx="81">
                  <c:v>805</c:v>
                </c:pt>
                <c:pt idx="82">
                  <c:v>773</c:v>
                </c:pt>
                <c:pt idx="83">
                  <c:v>741</c:v>
                </c:pt>
                <c:pt idx="84">
                  <c:v>708</c:v>
                </c:pt>
                <c:pt idx="85">
                  <c:v>759</c:v>
                </c:pt>
                <c:pt idx="86">
                  <c:v>810</c:v>
                </c:pt>
                <c:pt idx="87">
                  <c:v>861</c:v>
                </c:pt>
                <c:pt idx="88">
                  <c:v>861</c:v>
                </c:pt>
                <c:pt idx="89">
                  <c:v>861</c:v>
                </c:pt>
                <c:pt idx="90">
                  <c:v>861</c:v>
                </c:pt>
                <c:pt idx="91">
                  <c:v>781</c:v>
                </c:pt>
                <c:pt idx="92">
                  <c:v>701</c:v>
                </c:pt>
                <c:pt idx="93">
                  <c:v>622</c:v>
                </c:pt>
                <c:pt idx="94">
                  <c:v>719</c:v>
                </c:pt>
                <c:pt idx="95">
                  <c:v>816</c:v>
                </c:pt>
                <c:pt idx="96">
                  <c:v>913</c:v>
                </c:pt>
                <c:pt idx="97">
                  <c:v>848</c:v>
                </c:pt>
                <c:pt idx="98">
                  <c:v>783</c:v>
                </c:pt>
                <c:pt idx="99">
                  <c:v>719</c:v>
                </c:pt>
                <c:pt idx="100">
                  <c:v>698</c:v>
                </c:pt>
                <c:pt idx="101">
                  <c:v>677</c:v>
                </c:pt>
                <c:pt idx="102">
                  <c:v>655</c:v>
                </c:pt>
                <c:pt idx="103">
                  <c:v>610</c:v>
                </c:pt>
                <c:pt idx="104">
                  <c:v>565</c:v>
                </c:pt>
                <c:pt idx="105">
                  <c:v>519</c:v>
                </c:pt>
                <c:pt idx="106">
                  <c:v>581</c:v>
                </c:pt>
                <c:pt idx="107">
                  <c:v>643</c:v>
                </c:pt>
                <c:pt idx="108">
                  <c:v>705</c:v>
                </c:pt>
                <c:pt idx="109">
                  <c:v>672</c:v>
                </c:pt>
                <c:pt idx="110">
                  <c:v>639</c:v>
                </c:pt>
                <c:pt idx="111">
                  <c:v>605</c:v>
                </c:pt>
                <c:pt idx="112">
                  <c:v>605</c:v>
                </c:pt>
                <c:pt idx="113">
                  <c:v>605</c:v>
                </c:pt>
                <c:pt idx="114">
                  <c:v>605</c:v>
                </c:pt>
                <c:pt idx="115">
                  <c:v>604</c:v>
                </c:pt>
                <c:pt idx="116">
                  <c:v>603</c:v>
                </c:pt>
                <c:pt idx="117">
                  <c:v>602</c:v>
                </c:pt>
                <c:pt idx="118">
                  <c:v>480</c:v>
                </c:pt>
                <c:pt idx="119">
                  <c:v>358</c:v>
                </c:pt>
                <c:pt idx="120">
                  <c:v>236</c:v>
                </c:pt>
                <c:pt idx="121">
                  <c:v>270</c:v>
                </c:pt>
                <c:pt idx="122">
                  <c:v>304</c:v>
                </c:pt>
                <c:pt idx="123">
                  <c:v>339</c:v>
                </c:pt>
                <c:pt idx="124">
                  <c:v>350</c:v>
                </c:pt>
                <c:pt idx="125">
                  <c:v>361</c:v>
                </c:pt>
                <c:pt idx="126">
                  <c:v>373</c:v>
                </c:pt>
                <c:pt idx="127">
                  <c:v>351</c:v>
                </c:pt>
                <c:pt idx="128">
                  <c:v>329</c:v>
                </c:pt>
                <c:pt idx="129">
                  <c:v>306</c:v>
                </c:pt>
                <c:pt idx="130">
                  <c:v>306</c:v>
                </c:pt>
                <c:pt idx="131">
                  <c:v>306</c:v>
                </c:pt>
                <c:pt idx="132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F-4B16-9FBC-96EABC6FED63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'[1]19890523'!$B$2:$B$134</c:f>
              <c:numCache>
                <c:formatCode>General</c:formatCode>
                <c:ptCount val="133"/>
                <c:pt idx="0">
                  <c:v>208</c:v>
                </c:pt>
                <c:pt idx="1">
                  <c:v>208</c:v>
                </c:pt>
                <c:pt idx="2">
                  <c:v>208</c:v>
                </c:pt>
                <c:pt idx="3">
                  <c:v>208</c:v>
                </c:pt>
                <c:pt idx="4">
                  <c:v>208</c:v>
                </c:pt>
                <c:pt idx="5">
                  <c:v>208</c:v>
                </c:pt>
                <c:pt idx="6">
                  <c:v>208</c:v>
                </c:pt>
                <c:pt idx="7">
                  <c:v>208</c:v>
                </c:pt>
                <c:pt idx="8">
                  <c:v>208</c:v>
                </c:pt>
                <c:pt idx="9">
                  <c:v>208</c:v>
                </c:pt>
                <c:pt idx="10">
                  <c:v>171</c:v>
                </c:pt>
                <c:pt idx="11">
                  <c:v>134</c:v>
                </c:pt>
                <c:pt idx="12">
                  <c:v>97</c:v>
                </c:pt>
                <c:pt idx="13">
                  <c:v>97</c:v>
                </c:pt>
                <c:pt idx="14">
                  <c:v>97</c:v>
                </c:pt>
                <c:pt idx="15">
                  <c:v>97</c:v>
                </c:pt>
                <c:pt idx="16">
                  <c:v>134</c:v>
                </c:pt>
                <c:pt idx="17">
                  <c:v>171</c:v>
                </c:pt>
                <c:pt idx="18">
                  <c:v>207</c:v>
                </c:pt>
                <c:pt idx="19">
                  <c:v>249</c:v>
                </c:pt>
                <c:pt idx="20">
                  <c:v>291</c:v>
                </c:pt>
                <c:pt idx="21">
                  <c:v>334</c:v>
                </c:pt>
                <c:pt idx="22">
                  <c:v>458</c:v>
                </c:pt>
                <c:pt idx="23">
                  <c:v>582</c:v>
                </c:pt>
                <c:pt idx="24">
                  <c:v>707</c:v>
                </c:pt>
                <c:pt idx="25">
                  <c:v>758</c:v>
                </c:pt>
                <c:pt idx="26">
                  <c:v>809</c:v>
                </c:pt>
                <c:pt idx="27">
                  <c:v>860</c:v>
                </c:pt>
                <c:pt idx="28">
                  <c:v>976</c:v>
                </c:pt>
                <c:pt idx="29">
                  <c:v>1092</c:v>
                </c:pt>
                <c:pt idx="30">
                  <c:v>1207</c:v>
                </c:pt>
                <c:pt idx="31">
                  <c:v>1207</c:v>
                </c:pt>
                <c:pt idx="32">
                  <c:v>1207</c:v>
                </c:pt>
                <c:pt idx="33">
                  <c:v>1207</c:v>
                </c:pt>
                <c:pt idx="34">
                  <c:v>1207</c:v>
                </c:pt>
                <c:pt idx="35">
                  <c:v>1207</c:v>
                </c:pt>
                <c:pt idx="36">
                  <c:v>1207</c:v>
                </c:pt>
                <c:pt idx="37">
                  <c:v>1207</c:v>
                </c:pt>
                <c:pt idx="38">
                  <c:v>1207</c:v>
                </c:pt>
                <c:pt idx="39">
                  <c:v>1207</c:v>
                </c:pt>
                <c:pt idx="40">
                  <c:v>1207</c:v>
                </c:pt>
                <c:pt idx="41">
                  <c:v>1207</c:v>
                </c:pt>
                <c:pt idx="42">
                  <c:v>1207</c:v>
                </c:pt>
                <c:pt idx="43">
                  <c:v>1207</c:v>
                </c:pt>
                <c:pt idx="44">
                  <c:v>1207</c:v>
                </c:pt>
                <c:pt idx="45">
                  <c:v>1207</c:v>
                </c:pt>
                <c:pt idx="46">
                  <c:v>1207</c:v>
                </c:pt>
                <c:pt idx="47">
                  <c:v>1207</c:v>
                </c:pt>
                <c:pt idx="48">
                  <c:v>1207</c:v>
                </c:pt>
                <c:pt idx="49">
                  <c:v>1207</c:v>
                </c:pt>
                <c:pt idx="50">
                  <c:v>1207</c:v>
                </c:pt>
                <c:pt idx="51">
                  <c:v>1207</c:v>
                </c:pt>
                <c:pt idx="52">
                  <c:v>1207</c:v>
                </c:pt>
                <c:pt idx="53">
                  <c:v>1207</c:v>
                </c:pt>
                <c:pt idx="54">
                  <c:v>1207</c:v>
                </c:pt>
                <c:pt idx="55">
                  <c:v>1207</c:v>
                </c:pt>
                <c:pt idx="56">
                  <c:v>1207</c:v>
                </c:pt>
                <c:pt idx="57">
                  <c:v>1207</c:v>
                </c:pt>
                <c:pt idx="58">
                  <c:v>1207</c:v>
                </c:pt>
                <c:pt idx="59">
                  <c:v>1207</c:v>
                </c:pt>
                <c:pt idx="60">
                  <c:v>1207</c:v>
                </c:pt>
                <c:pt idx="61">
                  <c:v>1207</c:v>
                </c:pt>
                <c:pt idx="62">
                  <c:v>1207</c:v>
                </c:pt>
                <c:pt idx="63">
                  <c:v>1207</c:v>
                </c:pt>
                <c:pt idx="64">
                  <c:v>1198</c:v>
                </c:pt>
                <c:pt idx="65">
                  <c:v>1189</c:v>
                </c:pt>
                <c:pt idx="66">
                  <c:v>1180</c:v>
                </c:pt>
                <c:pt idx="67">
                  <c:v>1152</c:v>
                </c:pt>
                <c:pt idx="68">
                  <c:v>1124</c:v>
                </c:pt>
                <c:pt idx="69">
                  <c:v>1097</c:v>
                </c:pt>
                <c:pt idx="70">
                  <c:v>1097</c:v>
                </c:pt>
                <c:pt idx="71">
                  <c:v>1097</c:v>
                </c:pt>
                <c:pt idx="72">
                  <c:v>1097</c:v>
                </c:pt>
                <c:pt idx="73">
                  <c:v>1097</c:v>
                </c:pt>
                <c:pt idx="74">
                  <c:v>1097</c:v>
                </c:pt>
                <c:pt idx="75">
                  <c:v>1097</c:v>
                </c:pt>
                <c:pt idx="76">
                  <c:v>1097</c:v>
                </c:pt>
                <c:pt idx="77">
                  <c:v>1097</c:v>
                </c:pt>
                <c:pt idx="78">
                  <c:v>1097</c:v>
                </c:pt>
                <c:pt idx="79">
                  <c:v>1097</c:v>
                </c:pt>
                <c:pt idx="80">
                  <c:v>1097</c:v>
                </c:pt>
                <c:pt idx="81">
                  <c:v>1097</c:v>
                </c:pt>
                <c:pt idx="82">
                  <c:v>1097</c:v>
                </c:pt>
                <c:pt idx="83">
                  <c:v>1097</c:v>
                </c:pt>
                <c:pt idx="84">
                  <c:v>1097</c:v>
                </c:pt>
                <c:pt idx="85">
                  <c:v>1133</c:v>
                </c:pt>
                <c:pt idx="86">
                  <c:v>1169</c:v>
                </c:pt>
                <c:pt idx="87">
                  <c:v>1205</c:v>
                </c:pt>
                <c:pt idx="88">
                  <c:v>1205</c:v>
                </c:pt>
                <c:pt idx="89">
                  <c:v>1205</c:v>
                </c:pt>
                <c:pt idx="90">
                  <c:v>1205</c:v>
                </c:pt>
                <c:pt idx="91">
                  <c:v>1205</c:v>
                </c:pt>
                <c:pt idx="92">
                  <c:v>1205</c:v>
                </c:pt>
                <c:pt idx="93">
                  <c:v>1205</c:v>
                </c:pt>
                <c:pt idx="94">
                  <c:v>1205</c:v>
                </c:pt>
                <c:pt idx="95">
                  <c:v>1205</c:v>
                </c:pt>
                <c:pt idx="96">
                  <c:v>1205</c:v>
                </c:pt>
                <c:pt idx="97">
                  <c:v>1205</c:v>
                </c:pt>
                <c:pt idx="98">
                  <c:v>1205</c:v>
                </c:pt>
                <c:pt idx="99">
                  <c:v>1205</c:v>
                </c:pt>
                <c:pt idx="100">
                  <c:v>1205</c:v>
                </c:pt>
                <c:pt idx="101">
                  <c:v>1205</c:v>
                </c:pt>
                <c:pt idx="102">
                  <c:v>1205</c:v>
                </c:pt>
                <c:pt idx="103">
                  <c:v>1205</c:v>
                </c:pt>
                <c:pt idx="104">
                  <c:v>1205</c:v>
                </c:pt>
                <c:pt idx="105">
                  <c:v>1205</c:v>
                </c:pt>
                <c:pt idx="106">
                  <c:v>1205</c:v>
                </c:pt>
                <c:pt idx="107">
                  <c:v>1205</c:v>
                </c:pt>
                <c:pt idx="108">
                  <c:v>1205</c:v>
                </c:pt>
                <c:pt idx="109">
                  <c:v>1205</c:v>
                </c:pt>
                <c:pt idx="110">
                  <c:v>1205</c:v>
                </c:pt>
                <c:pt idx="111">
                  <c:v>1205</c:v>
                </c:pt>
                <c:pt idx="112">
                  <c:v>1205</c:v>
                </c:pt>
                <c:pt idx="113">
                  <c:v>1205</c:v>
                </c:pt>
                <c:pt idx="114">
                  <c:v>1205</c:v>
                </c:pt>
                <c:pt idx="115">
                  <c:v>904</c:v>
                </c:pt>
                <c:pt idx="116">
                  <c:v>603</c:v>
                </c:pt>
                <c:pt idx="117">
                  <c:v>302</c:v>
                </c:pt>
                <c:pt idx="118">
                  <c:v>236</c:v>
                </c:pt>
                <c:pt idx="119">
                  <c:v>170</c:v>
                </c:pt>
                <c:pt idx="120">
                  <c:v>103</c:v>
                </c:pt>
                <c:pt idx="121">
                  <c:v>137</c:v>
                </c:pt>
                <c:pt idx="122">
                  <c:v>171</c:v>
                </c:pt>
                <c:pt idx="123">
                  <c:v>206</c:v>
                </c:pt>
                <c:pt idx="124">
                  <c:v>206</c:v>
                </c:pt>
                <c:pt idx="125">
                  <c:v>206</c:v>
                </c:pt>
                <c:pt idx="126">
                  <c:v>206</c:v>
                </c:pt>
                <c:pt idx="127">
                  <c:v>206</c:v>
                </c:pt>
                <c:pt idx="128">
                  <c:v>206</c:v>
                </c:pt>
                <c:pt idx="129">
                  <c:v>206</c:v>
                </c:pt>
                <c:pt idx="130">
                  <c:v>206</c:v>
                </c:pt>
                <c:pt idx="131">
                  <c:v>206</c:v>
                </c:pt>
                <c:pt idx="132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F-4B16-9FBC-96EABC6FE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'[2]19940502'!$A$2:$A$128</c:f>
              <c:numCache>
                <c:formatCode>General</c:formatCode>
                <c:ptCount val="127"/>
                <c:pt idx="0">
                  <c:v>260</c:v>
                </c:pt>
                <c:pt idx="1">
                  <c:v>357</c:v>
                </c:pt>
                <c:pt idx="2">
                  <c:v>454</c:v>
                </c:pt>
                <c:pt idx="3">
                  <c:v>550</c:v>
                </c:pt>
                <c:pt idx="4">
                  <c:v>647</c:v>
                </c:pt>
                <c:pt idx="5">
                  <c:v>744</c:v>
                </c:pt>
                <c:pt idx="6">
                  <c:v>840</c:v>
                </c:pt>
                <c:pt idx="7">
                  <c:v>903</c:v>
                </c:pt>
                <c:pt idx="8">
                  <c:v>966</c:v>
                </c:pt>
                <c:pt idx="9">
                  <c:v>1030</c:v>
                </c:pt>
                <c:pt idx="10">
                  <c:v>1193</c:v>
                </c:pt>
                <c:pt idx="11">
                  <c:v>1356</c:v>
                </c:pt>
                <c:pt idx="12">
                  <c:v>1520</c:v>
                </c:pt>
                <c:pt idx="13">
                  <c:v>1893</c:v>
                </c:pt>
                <c:pt idx="14">
                  <c:v>2266</c:v>
                </c:pt>
                <c:pt idx="15">
                  <c:v>2640</c:v>
                </c:pt>
                <c:pt idx="16">
                  <c:v>2703</c:v>
                </c:pt>
                <c:pt idx="17">
                  <c:v>2766</c:v>
                </c:pt>
                <c:pt idx="18">
                  <c:v>2830</c:v>
                </c:pt>
                <c:pt idx="19">
                  <c:v>2853</c:v>
                </c:pt>
                <c:pt idx="20">
                  <c:v>2876</c:v>
                </c:pt>
                <c:pt idx="21">
                  <c:v>2900</c:v>
                </c:pt>
                <c:pt idx="22">
                  <c:v>2900</c:v>
                </c:pt>
                <c:pt idx="23">
                  <c:v>2900</c:v>
                </c:pt>
                <c:pt idx="24">
                  <c:v>2900</c:v>
                </c:pt>
                <c:pt idx="25">
                  <c:v>3000</c:v>
                </c:pt>
                <c:pt idx="26">
                  <c:v>3100</c:v>
                </c:pt>
                <c:pt idx="27">
                  <c:v>3200</c:v>
                </c:pt>
                <c:pt idx="28">
                  <c:v>3363</c:v>
                </c:pt>
                <c:pt idx="29">
                  <c:v>3526</c:v>
                </c:pt>
                <c:pt idx="30">
                  <c:v>3690</c:v>
                </c:pt>
                <c:pt idx="31">
                  <c:v>3680</c:v>
                </c:pt>
                <c:pt idx="32">
                  <c:v>3670</c:v>
                </c:pt>
                <c:pt idx="33">
                  <c:v>3660</c:v>
                </c:pt>
                <c:pt idx="34">
                  <c:v>3510</c:v>
                </c:pt>
                <c:pt idx="35">
                  <c:v>3360</c:v>
                </c:pt>
                <c:pt idx="36">
                  <c:v>3210</c:v>
                </c:pt>
                <c:pt idx="37">
                  <c:v>2947</c:v>
                </c:pt>
                <c:pt idx="38">
                  <c:v>2684</c:v>
                </c:pt>
                <c:pt idx="39">
                  <c:v>2420</c:v>
                </c:pt>
                <c:pt idx="40">
                  <c:v>2173</c:v>
                </c:pt>
                <c:pt idx="41">
                  <c:v>1926</c:v>
                </c:pt>
                <c:pt idx="42">
                  <c:v>1680</c:v>
                </c:pt>
                <c:pt idx="43">
                  <c:v>1580</c:v>
                </c:pt>
                <c:pt idx="44">
                  <c:v>1480</c:v>
                </c:pt>
                <c:pt idx="45">
                  <c:v>1380</c:v>
                </c:pt>
                <c:pt idx="46">
                  <c:v>1323</c:v>
                </c:pt>
                <c:pt idx="47">
                  <c:v>1266</c:v>
                </c:pt>
                <c:pt idx="48">
                  <c:v>1210</c:v>
                </c:pt>
                <c:pt idx="49">
                  <c:v>1153</c:v>
                </c:pt>
                <c:pt idx="50">
                  <c:v>1096</c:v>
                </c:pt>
                <c:pt idx="51">
                  <c:v>1040</c:v>
                </c:pt>
                <c:pt idx="52">
                  <c:v>987</c:v>
                </c:pt>
                <c:pt idx="53">
                  <c:v>934</c:v>
                </c:pt>
                <c:pt idx="54">
                  <c:v>880</c:v>
                </c:pt>
                <c:pt idx="55">
                  <c:v>857</c:v>
                </c:pt>
                <c:pt idx="56">
                  <c:v>834</c:v>
                </c:pt>
                <c:pt idx="57">
                  <c:v>810</c:v>
                </c:pt>
                <c:pt idx="58">
                  <c:v>797</c:v>
                </c:pt>
                <c:pt idx="59">
                  <c:v>784</c:v>
                </c:pt>
                <c:pt idx="60">
                  <c:v>770</c:v>
                </c:pt>
                <c:pt idx="61">
                  <c:v>760</c:v>
                </c:pt>
                <c:pt idx="62">
                  <c:v>750</c:v>
                </c:pt>
                <c:pt idx="63">
                  <c:v>740</c:v>
                </c:pt>
                <c:pt idx="64">
                  <c:v>720</c:v>
                </c:pt>
                <c:pt idx="65">
                  <c:v>700</c:v>
                </c:pt>
                <c:pt idx="66">
                  <c:v>680</c:v>
                </c:pt>
                <c:pt idx="67">
                  <c:v>687</c:v>
                </c:pt>
                <c:pt idx="68">
                  <c:v>694</c:v>
                </c:pt>
                <c:pt idx="69">
                  <c:v>700</c:v>
                </c:pt>
                <c:pt idx="70">
                  <c:v>553</c:v>
                </c:pt>
                <c:pt idx="71">
                  <c:v>406</c:v>
                </c:pt>
                <c:pt idx="72">
                  <c:v>260</c:v>
                </c:pt>
                <c:pt idx="73">
                  <c:v>303</c:v>
                </c:pt>
                <c:pt idx="74">
                  <c:v>346</c:v>
                </c:pt>
                <c:pt idx="75">
                  <c:v>390</c:v>
                </c:pt>
                <c:pt idx="76">
                  <c:v>403</c:v>
                </c:pt>
                <c:pt idx="77">
                  <c:v>416</c:v>
                </c:pt>
                <c:pt idx="78">
                  <c:v>430</c:v>
                </c:pt>
                <c:pt idx="79">
                  <c:v>430</c:v>
                </c:pt>
                <c:pt idx="80">
                  <c:v>430</c:v>
                </c:pt>
                <c:pt idx="81">
                  <c:v>430</c:v>
                </c:pt>
                <c:pt idx="82">
                  <c:v>473</c:v>
                </c:pt>
                <c:pt idx="83">
                  <c:v>516</c:v>
                </c:pt>
                <c:pt idx="84">
                  <c:v>560</c:v>
                </c:pt>
                <c:pt idx="85">
                  <c:v>493</c:v>
                </c:pt>
                <c:pt idx="86">
                  <c:v>426</c:v>
                </c:pt>
                <c:pt idx="87">
                  <c:v>360</c:v>
                </c:pt>
                <c:pt idx="88">
                  <c:v>360</c:v>
                </c:pt>
                <c:pt idx="89">
                  <c:v>360</c:v>
                </c:pt>
                <c:pt idx="90">
                  <c:v>360</c:v>
                </c:pt>
                <c:pt idx="91">
                  <c:v>350</c:v>
                </c:pt>
                <c:pt idx="92">
                  <c:v>340</c:v>
                </c:pt>
                <c:pt idx="93">
                  <c:v>330</c:v>
                </c:pt>
                <c:pt idx="94">
                  <c:v>327</c:v>
                </c:pt>
                <c:pt idx="95">
                  <c:v>324</c:v>
                </c:pt>
                <c:pt idx="96">
                  <c:v>320</c:v>
                </c:pt>
                <c:pt idx="97">
                  <c:v>407</c:v>
                </c:pt>
                <c:pt idx="98">
                  <c:v>494</c:v>
                </c:pt>
                <c:pt idx="99">
                  <c:v>580</c:v>
                </c:pt>
                <c:pt idx="100">
                  <c:v>547</c:v>
                </c:pt>
                <c:pt idx="101">
                  <c:v>514</c:v>
                </c:pt>
                <c:pt idx="102">
                  <c:v>480</c:v>
                </c:pt>
                <c:pt idx="103">
                  <c:v>433</c:v>
                </c:pt>
                <c:pt idx="104">
                  <c:v>386</c:v>
                </c:pt>
                <c:pt idx="105">
                  <c:v>340</c:v>
                </c:pt>
                <c:pt idx="106">
                  <c:v>360</c:v>
                </c:pt>
                <c:pt idx="107">
                  <c:v>380</c:v>
                </c:pt>
                <c:pt idx="108">
                  <c:v>400</c:v>
                </c:pt>
                <c:pt idx="109">
                  <c:v>410</c:v>
                </c:pt>
                <c:pt idx="110">
                  <c:v>420</c:v>
                </c:pt>
                <c:pt idx="111">
                  <c:v>430</c:v>
                </c:pt>
                <c:pt idx="112">
                  <c:v>443</c:v>
                </c:pt>
                <c:pt idx="113">
                  <c:v>456</c:v>
                </c:pt>
                <c:pt idx="114">
                  <c:v>470</c:v>
                </c:pt>
                <c:pt idx="115">
                  <c:v>397</c:v>
                </c:pt>
                <c:pt idx="116">
                  <c:v>324</c:v>
                </c:pt>
                <c:pt idx="117">
                  <c:v>250</c:v>
                </c:pt>
                <c:pt idx="118">
                  <c:v>257</c:v>
                </c:pt>
                <c:pt idx="119">
                  <c:v>264</c:v>
                </c:pt>
                <c:pt idx="120">
                  <c:v>270</c:v>
                </c:pt>
                <c:pt idx="121">
                  <c:v>257</c:v>
                </c:pt>
                <c:pt idx="122">
                  <c:v>244</c:v>
                </c:pt>
                <c:pt idx="123">
                  <c:v>230</c:v>
                </c:pt>
                <c:pt idx="124">
                  <c:v>243</c:v>
                </c:pt>
                <c:pt idx="125">
                  <c:v>256</c:v>
                </c:pt>
                <c:pt idx="126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7-4A34-AE53-267AEB0EF15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'[2]19940502'!$B$2:$B$128</c:f>
              <c:numCache>
                <c:formatCode>General</c:formatCode>
                <c:ptCount val="127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133</c:v>
                </c:pt>
                <c:pt idx="8">
                  <c:v>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</c:v>
                </c:pt>
                <c:pt idx="14">
                  <c:v>30</c:v>
                </c:pt>
                <c:pt idx="15">
                  <c:v>44</c:v>
                </c:pt>
                <c:pt idx="16">
                  <c:v>86</c:v>
                </c:pt>
                <c:pt idx="17">
                  <c:v>128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370</c:v>
                </c:pt>
                <c:pt idx="38">
                  <c:v>540</c:v>
                </c:pt>
                <c:pt idx="39">
                  <c:v>710</c:v>
                </c:pt>
                <c:pt idx="40">
                  <c:v>753</c:v>
                </c:pt>
                <c:pt idx="41">
                  <c:v>796</c:v>
                </c:pt>
                <c:pt idx="42">
                  <c:v>840</c:v>
                </c:pt>
                <c:pt idx="43">
                  <c:v>840</c:v>
                </c:pt>
                <c:pt idx="44">
                  <c:v>840</c:v>
                </c:pt>
                <c:pt idx="45">
                  <c:v>840</c:v>
                </c:pt>
                <c:pt idx="46">
                  <c:v>840</c:v>
                </c:pt>
                <c:pt idx="47">
                  <c:v>840</c:v>
                </c:pt>
                <c:pt idx="48">
                  <c:v>840</c:v>
                </c:pt>
                <c:pt idx="49">
                  <c:v>840</c:v>
                </c:pt>
                <c:pt idx="50">
                  <c:v>840</c:v>
                </c:pt>
                <c:pt idx="51">
                  <c:v>840</c:v>
                </c:pt>
                <c:pt idx="52">
                  <c:v>840</c:v>
                </c:pt>
                <c:pt idx="53">
                  <c:v>840</c:v>
                </c:pt>
                <c:pt idx="54">
                  <c:v>840</c:v>
                </c:pt>
                <c:pt idx="55">
                  <c:v>840</c:v>
                </c:pt>
                <c:pt idx="56">
                  <c:v>840</c:v>
                </c:pt>
                <c:pt idx="57">
                  <c:v>840</c:v>
                </c:pt>
                <c:pt idx="58">
                  <c:v>840</c:v>
                </c:pt>
                <c:pt idx="59">
                  <c:v>840</c:v>
                </c:pt>
                <c:pt idx="60">
                  <c:v>840</c:v>
                </c:pt>
                <c:pt idx="61">
                  <c:v>840</c:v>
                </c:pt>
                <c:pt idx="62">
                  <c:v>840</c:v>
                </c:pt>
                <c:pt idx="63">
                  <c:v>840</c:v>
                </c:pt>
                <c:pt idx="64">
                  <c:v>840</c:v>
                </c:pt>
                <c:pt idx="65">
                  <c:v>840</c:v>
                </c:pt>
                <c:pt idx="66">
                  <c:v>840</c:v>
                </c:pt>
                <c:pt idx="67">
                  <c:v>740</c:v>
                </c:pt>
                <c:pt idx="68">
                  <c:v>640</c:v>
                </c:pt>
                <c:pt idx="69">
                  <c:v>540</c:v>
                </c:pt>
                <c:pt idx="70">
                  <c:v>427</c:v>
                </c:pt>
                <c:pt idx="71">
                  <c:v>314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323</c:v>
                </c:pt>
                <c:pt idx="95">
                  <c:v>446</c:v>
                </c:pt>
                <c:pt idx="96">
                  <c:v>570</c:v>
                </c:pt>
                <c:pt idx="97">
                  <c:v>713</c:v>
                </c:pt>
                <c:pt idx="98">
                  <c:v>856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817</c:v>
                </c:pt>
                <c:pt idx="116">
                  <c:v>634</c:v>
                </c:pt>
                <c:pt idx="117">
                  <c:v>450</c:v>
                </c:pt>
                <c:pt idx="118">
                  <c:v>367</c:v>
                </c:pt>
                <c:pt idx="119">
                  <c:v>284</c:v>
                </c:pt>
                <c:pt idx="120">
                  <c:v>200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200</c:v>
                </c:pt>
                <c:pt idx="125">
                  <c:v>200</c:v>
                </c:pt>
                <c:pt idx="126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7-4A34-AE53-267AEB0EF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'[3]19980514'!$A$2:$A$50</c:f>
              <c:numCache>
                <c:formatCode>General</c:formatCode>
                <c:ptCount val="49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310</c:v>
                </c:pt>
                <c:pt idx="8">
                  <c:v>420</c:v>
                </c:pt>
                <c:pt idx="9">
                  <c:v>530</c:v>
                </c:pt>
                <c:pt idx="10">
                  <c:v>787</c:v>
                </c:pt>
                <c:pt idx="11">
                  <c:v>1044</c:v>
                </c:pt>
                <c:pt idx="12">
                  <c:v>1300</c:v>
                </c:pt>
                <c:pt idx="13">
                  <c:v>1333</c:v>
                </c:pt>
                <c:pt idx="14">
                  <c:v>1366</c:v>
                </c:pt>
                <c:pt idx="15">
                  <c:v>1400</c:v>
                </c:pt>
                <c:pt idx="16">
                  <c:v>1523</c:v>
                </c:pt>
                <c:pt idx="17">
                  <c:v>1646</c:v>
                </c:pt>
                <c:pt idx="18">
                  <c:v>1770</c:v>
                </c:pt>
                <c:pt idx="19">
                  <c:v>1680</c:v>
                </c:pt>
                <c:pt idx="20">
                  <c:v>1590</c:v>
                </c:pt>
                <c:pt idx="21">
                  <c:v>1500</c:v>
                </c:pt>
                <c:pt idx="22">
                  <c:v>1400</c:v>
                </c:pt>
                <c:pt idx="23">
                  <c:v>1300</c:v>
                </c:pt>
                <c:pt idx="24">
                  <c:v>1200</c:v>
                </c:pt>
                <c:pt idx="25">
                  <c:v>1133</c:v>
                </c:pt>
                <c:pt idx="26">
                  <c:v>1066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833</c:v>
                </c:pt>
                <c:pt idx="32">
                  <c:v>666</c:v>
                </c:pt>
                <c:pt idx="33">
                  <c:v>500</c:v>
                </c:pt>
                <c:pt idx="34">
                  <c:v>593</c:v>
                </c:pt>
                <c:pt idx="35">
                  <c:v>686</c:v>
                </c:pt>
                <c:pt idx="36">
                  <c:v>780</c:v>
                </c:pt>
                <c:pt idx="37">
                  <c:v>680</c:v>
                </c:pt>
                <c:pt idx="38">
                  <c:v>580</c:v>
                </c:pt>
                <c:pt idx="39">
                  <c:v>480</c:v>
                </c:pt>
                <c:pt idx="40">
                  <c:v>537</c:v>
                </c:pt>
                <c:pt idx="41">
                  <c:v>594</c:v>
                </c:pt>
                <c:pt idx="42">
                  <c:v>650</c:v>
                </c:pt>
                <c:pt idx="43">
                  <c:v>567</c:v>
                </c:pt>
                <c:pt idx="44">
                  <c:v>484</c:v>
                </c:pt>
                <c:pt idx="45">
                  <c:v>400</c:v>
                </c:pt>
                <c:pt idx="46">
                  <c:v>447</c:v>
                </c:pt>
                <c:pt idx="47">
                  <c:v>494</c:v>
                </c:pt>
                <c:pt idx="48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A9-4B2F-9624-80B30A27352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'[3]19980514'!$B$2:$B$50</c:f>
              <c:numCache>
                <c:formatCode>General</c:formatCode>
                <c:ptCount val="49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153</c:v>
                </c:pt>
                <c:pt idx="5">
                  <c:v>176</c:v>
                </c:pt>
                <c:pt idx="6">
                  <c:v>200</c:v>
                </c:pt>
                <c:pt idx="7">
                  <c:v>333</c:v>
                </c:pt>
                <c:pt idx="8">
                  <c:v>466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500</c:v>
                </c:pt>
                <c:pt idx="44">
                  <c:v>400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A9-4B2F-9624-80B30A273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'19980620'!$A$2:$A$152</c:f>
              <c:numCache>
                <c:formatCode>0_);[Red]\(0\)</c:formatCode>
                <c:ptCount val="151"/>
                <c:pt idx="0">
                  <c:v>300</c:v>
                </c:pt>
                <c:pt idx="1">
                  <c:v>333</c:v>
                </c:pt>
                <c:pt idx="2">
                  <c:v>366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723</c:v>
                </c:pt>
                <c:pt idx="8">
                  <c:v>1046</c:v>
                </c:pt>
                <c:pt idx="9">
                  <c:v>1370</c:v>
                </c:pt>
                <c:pt idx="10">
                  <c:v>1817</c:v>
                </c:pt>
                <c:pt idx="11">
                  <c:v>2264</c:v>
                </c:pt>
                <c:pt idx="12">
                  <c:v>2710</c:v>
                </c:pt>
                <c:pt idx="13">
                  <c:v>2773</c:v>
                </c:pt>
                <c:pt idx="14">
                  <c:v>2836</c:v>
                </c:pt>
                <c:pt idx="15">
                  <c:v>2900</c:v>
                </c:pt>
                <c:pt idx="16">
                  <c:v>2800</c:v>
                </c:pt>
                <c:pt idx="17">
                  <c:v>2700</c:v>
                </c:pt>
                <c:pt idx="18">
                  <c:v>2600</c:v>
                </c:pt>
                <c:pt idx="19">
                  <c:v>2567</c:v>
                </c:pt>
                <c:pt idx="20">
                  <c:v>2534</c:v>
                </c:pt>
                <c:pt idx="21">
                  <c:v>2500</c:v>
                </c:pt>
                <c:pt idx="22">
                  <c:v>2397</c:v>
                </c:pt>
                <c:pt idx="23">
                  <c:v>2294</c:v>
                </c:pt>
                <c:pt idx="24">
                  <c:v>2190</c:v>
                </c:pt>
                <c:pt idx="25">
                  <c:v>2060</c:v>
                </c:pt>
                <c:pt idx="26">
                  <c:v>1930</c:v>
                </c:pt>
                <c:pt idx="27">
                  <c:v>1800</c:v>
                </c:pt>
                <c:pt idx="28">
                  <c:v>1700</c:v>
                </c:pt>
                <c:pt idx="29">
                  <c:v>1600</c:v>
                </c:pt>
                <c:pt idx="30">
                  <c:v>1500</c:v>
                </c:pt>
                <c:pt idx="31">
                  <c:v>1533</c:v>
                </c:pt>
                <c:pt idx="32">
                  <c:v>1566</c:v>
                </c:pt>
                <c:pt idx="33">
                  <c:v>1600</c:v>
                </c:pt>
                <c:pt idx="34">
                  <c:v>1633</c:v>
                </c:pt>
                <c:pt idx="35">
                  <c:v>1666</c:v>
                </c:pt>
                <c:pt idx="36">
                  <c:v>1700</c:v>
                </c:pt>
                <c:pt idx="37">
                  <c:v>1767</c:v>
                </c:pt>
                <c:pt idx="38">
                  <c:v>1834</c:v>
                </c:pt>
                <c:pt idx="39">
                  <c:v>1900</c:v>
                </c:pt>
                <c:pt idx="40">
                  <c:v>2267</c:v>
                </c:pt>
                <c:pt idx="41">
                  <c:v>2634</c:v>
                </c:pt>
                <c:pt idx="42">
                  <c:v>3000</c:v>
                </c:pt>
                <c:pt idx="43">
                  <c:v>2867</c:v>
                </c:pt>
                <c:pt idx="44">
                  <c:v>2734</c:v>
                </c:pt>
                <c:pt idx="45">
                  <c:v>2600</c:v>
                </c:pt>
                <c:pt idx="46">
                  <c:v>2567</c:v>
                </c:pt>
                <c:pt idx="47">
                  <c:v>2534</c:v>
                </c:pt>
                <c:pt idx="48">
                  <c:v>2500</c:v>
                </c:pt>
                <c:pt idx="49">
                  <c:v>2467</c:v>
                </c:pt>
                <c:pt idx="50">
                  <c:v>2434</c:v>
                </c:pt>
                <c:pt idx="51">
                  <c:v>2400</c:v>
                </c:pt>
                <c:pt idx="52">
                  <c:v>2267</c:v>
                </c:pt>
                <c:pt idx="53">
                  <c:v>2134</c:v>
                </c:pt>
                <c:pt idx="54">
                  <c:v>2000</c:v>
                </c:pt>
                <c:pt idx="55">
                  <c:v>1900</c:v>
                </c:pt>
                <c:pt idx="56">
                  <c:v>1800</c:v>
                </c:pt>
                <c:pt idx="57">
                  <c:v>1700</c:v>
                </c:pt>
                <c:pt idx="58">
                  <c:v>1700</c:v>
                </c:pt>
                <c:pt idx="59">
                  <c:v>1700</c:v>
                </c:pt>
                <c:pt idx="60">
                  <c:v>1700</c:v>
                </c:pt>
                <c:pt idx="61">
                  <c:v>1533</c:v>
                </c:pt>
                <c:pt idx="62">
                  <c:v>1366</c:v>
                </c:pt>
                <c:pt idx="63">
                  <c:v>1200</c:v>
                </c:pt>
                <c:pt idx="64">
                  <c:v>1250</c:v>
                </c:pt>
                <c:pt idx="65">
                  <c:v>1300</c:v>
                </c:pt>
                <c:pt idx="66">
                  <c:v>1350</c:v>
                </c:pt>
                <c:pt idx="67">
                  <c:v>1267</c:v>
                </c:pt>
                <c:pt idx="68">
                  <c:v>1184</c:v>
                </c:pt>
                <c:pt idx="69">
                  <c:v>1100</c:v>
                </c:pt>
                <c:pt idx="70">
                  <c:v>1333</c:v>
                </c:pt>
                <c:pt idx="71">
                  <c:v>1566</c:v>
                </c:pt>
                <c:pt idx="72">
                  <c:v>1800</c:v>
                </c:pt>
                <c:pt idx="73">
                  <c:v>1600</c:v>
                </c:pt>
                <c:pt idx="74">
                  <c:v>1400</c:v>
                </c:pt>
                <c:pt idx="75">
                  <c:v>1200</c:v>
                </c:pt>
                <c:pt idx="76">
                  <c:v>1600</c:v>
                </c:pt>
                <c:pt idx="77">
                  <c:v>2000</c:v>
                </c:pt>
                <c:pt idx="78">
                  <c:v>2400</c:v>
                </c:pt>
                <c:pt idx="79">
                  <c:v>2267</c:v>
                </c:pt>
                <c:pt idx="80">
                  <c:v>2134</c:v>
                </c:pt>
                <c:pt idx="81">
                  <c:v>2000</c:v>
                </c:pt>
                <c:pt idx="82">
                  <c:v>2033</c:v>
                </c:pt>
                <c:pt idx="83">
                  <c:v>2066</c:v>
                </c:pt>
                <c:pt idx="84">
                  <c:v>2100</c:v>
                </c:pt>
                <c:pt idx="85">
                  <c:v>2133</c:v>
                </c:pt>
                <c:pt idx="86">
                  <c:v>2166</c:v>
                </c:pt>
                <c:pt idx="87">
                  <c:v>2200</c:v>
                </c:pt>
                <c:pt idx="88">
                  <c:v>2233</c:v>
                </c:pt>
                <c:pt idx="89">
                  <c:v>2266</c:v>
                </c:pt>
                <c:pt idx="90">
                  <c:v>2300</c:v>
                </c:pt>
                <c:pt idx="91">
                  <c:v>2233</c:v>
                </c:pt>
                <c:pt idx="92">
                  <c:v>2166</c:v>
                </c:pt>
                <c:pt idx="93">
                  <c:v>2100</c:v>
                </c:pt>
                <c:pt idx="94">
                  <c:v>2167</c:v>
                </c:pt>
                <c:pt idx="95">
                  <c:v>2234</c:v>
                </c:pt>
                <c:pt idx="96">
                  <c:v>2300</c:v>
                </c:pt>
                <c:pt idx="97">
                  <c:v>2567</c:v>
                </c:pt>
                <c:pt idx="98">
                  <c:v>2834</c:v>
                </c:pt>
                <c:pt idx="99">
                  <c:v>3100</c:v>
                </c:pt>
                <c:pt idx="100">
                  <c:v>3067</c:v>
                </c:pt>
                <c:pt idx="101">
                  <c:v>3034</c:v>
                </c:pt>
                <c:pt idx="102">
                  <c:v>3000</c:v>
                </c:pt>
                <c:pt idx="103">
                  <c:v>2867</c:v>
                </c:pt>
                <c:pt idx="104">
                  <c:v>2734</c:v>
                </c:pt>
                <c:pt idx="105">
                  <c:v>2600</c:v>
                </c:pt>
                <c:pt idx="106">
                  <c:v>2400</c:v>
                </c:pt>
                <c:pt idx="107">
                  <c:v>2200</c:v>
                </c:pt>
                <c:pt idx="108">
                  <c:v>2000</c:v>
                </c:pt>
                <c:pt idx="109">
                  <c:v>1900</c:v>
                </c:pt>
                <c:pt idx="110">
                  <c:v>1800</c:v>
                </c:pt>
                <c:pt idx="111">
                  <c:v>1700</c:v>
                </c:pt>
                <c:pt idx="112">
                  <c:v>1633</c:v>
                </c:pt>
                <c:pt idx="113">
                  <c:v>1566</c:v>
                </c:pt>
                <c:pt idx="114">
                  <c:v>1500</c:v>
                </c:pt>
                <c:pt idx="115">
                  <c:v>1533</c:v>
                </c:pt>
                <c:pt idx="116">
                  <c:v>1566</c:v>
                </c:pt>
                <c:pt idx="117">
                  <c:v>1600</c:v>
                </c:pt>
                <c:pt idx="118">
                  <c:v>1310</c:v>
                </c:pt>
                <c:pt idx="119">
                  <c:v>1020</c:v>
                </c:pt>
                <c:pt idx="120">
                  <c:v>730</c:v>
                </c:pt>
                <c:pt idx="121">
                  <c:v>907</c:v>
                </c:pt>
                <c:pt idx="122">
                  <c:v>1084</c:v>
                </c:pt>
                <c:pt idx="123">
                  <c:v>1260</c:v>
                </c:pt>
                <c:pt idx="124">
                  <c:v>1150</c:v>
                </c:pt>
                <c:pt idx="125">
                  <c:v>1040</c:v>
                </c:pt>
                <c:pt idx="126">
                  <c:v>930</c:v>
                </c:pt>
                <c:pt idx="127">
                  <c:v>1153</c:v>
                </c:pt>
                <c:pt idx="128">
                  <c:v>1376</c:v>
                </c:pt>
                <c:pt idx="129">
                  <c:v>1600</c:v>
                </c:pt>
                <c:pt idx="130">
                  <c:v>1533</c:v>
                </c:pt>
                <c:pt idx="131">
                  <c:v>1466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1500</c:v>
                </c:pt>
                <c:pt idx="137">
                  <c:v>1600</c:v>
                </c:pt>
                <c:pt idx="138">
                  <c:v>1700</c:v>
                </c:pt>
                <c:pt idx="139">
                  <c:v>1667</c:v>
                </c:pt>
                <c:pt idx="140">
                  <c:v>1634</c:v>
                </c:pt>
                <c:pt idx="141">
                  <c:v>1600</c:v>
                </c:pt>
                <c:pt idx="142">
                  <c:v>1633</c:v>
                </c:pt>
                <c:pt idx="143">
                  <c:v>1666</c:v>
                </c:pt>
                <c:pt idx="144">
                  <c:v>1700</c:v>
                </c:pt>
                <c:pt idx="145">
                  <c:v>1533</c:v>
                </c:pt>
                <c:pt idx="146">
                  <c:v>1366</c:v>
                </c:pt>
                <c:pt idx="147">
                  <c:v>1200</c:v>
                </c:pt>
                <c:pt idx="148">
                  <c:v>1133</c:v>
                </c:pt>
                <c:pt idx="149">
                  <c:v>1066</c:v>
                </c:pt>
                <c:pt idx="15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1-427D-B6FE-3E5498FF7EC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'19980620'!$B$2:$B$152</c:f>
              <c:numCache>
                <c:formatCode>0_);[Red]\(0\)</c:formatCode>
                <c:ptCount val="15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633</c:v>
                </c:pt>
                <c:pt idx="8">
                  <c:v>1066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1667</c:v>
                </c:pt>
                <c:pt idx="38">
                  <c:v>1834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1967</c:v>
                </c:pt>
                <c:pt idx="95">
                  <c:v>1934</c:v>
                </c:pt>
                <c:pt idx="96">
                  <c:v>1900</c:v>
                </c:pt>
                <c:pt idx="97">
                  <c:v>1900</c:v>
                </c:pt>
                <c:pt idx="98">
                  <c:v>1900</c:v>
                </c:pt>
                <c:pt idx="99">
                  <c:v>1900</c:v>
                </c:pt>
                <c:pt idx="100">
                  <c:v>1900</c:v>
                </c:pt>
                <c:pt idx="101">
                  <c:v>1900</c:v>
                </c:pt>
                <c:pt idx="102">
                  <c:v>1900</c:v>
                </c:pt>
                <c:pt idx="103">
                  <c:v>1900</c:v>
                </c:pt>
                <c:pt idx="104">
                  <c:v>1900</c:v>
                </c:pt>
                <c:pt idx="105">
                  <c:v>1900</c:v>
                </c:pt>
                <c:pt idx="106">
                  <c:v>1900</c:v>
                </c:pt>
                <c:pt idx="107">
                  <c:v>1900</c:v>
                </c:pt>
                <c:pt idx="108">
                  <c:v>1900</c:v>
                </c:pt>
                <c:pt idx="109">
                  <c:v>1900</c:v>
                </c:pt>
                <c:pt idx="110">
                  <c:v>1900</c:v>
                </c:pt>
                <c:pt idx="111">
                  <c:v>1900</c:v>
                </c:pt>
                <c:pt idx="112">
                  <c:v>1900</c:v>
                </c:pt>
                <c:pt idx="113">
                  <c:v>1900</c:v>
                </c:pt>
                <c:pt idx="114">
                  <c:v>1900</c:v>
                </c:pt>
                <c:pt idx="115">
                  <c:v>1900</c:v>
                </c:pt>
                <c:pt idx="116">
                  <c:v>1900</c:v>
                </c:pt>
                <c:pt idx="117">
                  <c:v>1900</c:v>
                </c:pt>
                <c:pt idx="118">
                  <c:v>1900</c:v>
                </c:pt>
                <c:pt idx="119">
                  <c:v>1900</c:v>
                </c:pt>
                <c:pt idx="120">
                  <c:v>1900</c:v>
                </c:pt>
                <c:pt idx="121">
                  <c:v>1900</c:v>
                </c:pt>
                <c:pt idx="122">
                  <c:v>1900</c:v>
                </c:pt>
                <c:pt idx="123">
                  <c:v>1900</c:v>
                </c:pt>
                <c:pt idx="124">
                  <c:v>1900</c:v>
                </c:pt>
                <c:pt idx="125">
                  <c:v>1900</c:v>
                </c:pt>
                <c:pt idx="126">
                  <c:v>1900</c:v>
                </c:pt>
                <c:pt idx="127">
                  <c:v>1900</c:v>
                </c:pt>
                <c:pt idx="128">
                  <c:v>1900</c:v>
                </c:pt>
                <c:pt idx="129">
                  <c:v>1900</c:v>
                </c:pt>
                <c:pt idx="130">
                  <c:v>1867</c:v>
                </c:pt>
                <c:pt idx="131">
                  <c:v>1834</c:v>
                </c:pt>
                <c:pt idx="132">
                  <c:v>1800</c:v>
                </c:pt>
                <c:pt idx="133">
                  <c:v>1833</c:v>
                </c:pt>
                <c:pt idx="134">
                  <c:v>1866</c:v>
                </c:pt>
                <c:pt idx="135">
                  <c:v>1900</c:v>
                </c:pt>
                <c:pt idx="136">
                  <c:v>1900</c:v>
                </c:pt>
                <c:pt idx="137">
                  <c:v>1900</c:v>
                </c:pt>
                <c:pt idx="138">
                  <c:v>1900</c:v>
                </c:pt>
                <c:pt idx="139">
                  <c:v>1867</c:v>
                </c:pt>
                <c:pt idx="140">
                  <c:v>1834</c:v>
                </c:pt>
                <c:pt idx="141">
                  <c:v>1800</c:v>
                </c:pt>
                <c:pt idx="142">
                  <c:v>1800</c:v>
                </c:pt>
                <c:pt idx="143">
                  <c:v>1800</c:v>
                </c:pt>
                <c:pt idx="144">
                  <c:v>1800</c:v>
                </c:pt>
                <c:pt idx="145">
                  <c:v>1800</c:v>
                </c:pt>
                <c:pt idx="146">
                  <c:v>1800</c:v>
                </c:pt>
                <c:pt idx="147">
                  <c:v>1800</c:v>
                </c:pt>
                <c:pt idx="148">
                  <c:v>1800</c:v>
                </c:pt>
                <c:pt idx="149">
                  <c:v>1800</c:v>
                </c:pt>
                <c:pt idx="150">
                  <c:v>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1-427D-B6FE-3E5498FF7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'20010506'!$A$2:$A$49</c:f>
              <c:numCache>
                <c:formatCode>0_);[Red]\(0\)</c:formatCode>
                <c:ptCount val="48"/>
                <c:pt idx="0">
                  <c:v>507</c:v>
                </c:pt>
                <c:pt idx="1">
                  <c:v>306</c:v>
                </c:pt>
                <c:pt idx="2">
                  <c:v>407</c:v>
                </c:pt>
                <c:pt idx="3">
                  <c:v>305</c:v>
                </c:pt>
                <c:pt idx="4">
                  <c:v>406</c:v>
                </c:pt>
                <c:pt idx="5">
                  <c:v>405</c:v>
                </c:pt>
                <c:pt idx="6">
                  <c:v>405</c:v>
                </c:pt>
                <c:pt idx="7">
                  <c:v>506</c:v>
                </c:pt>
                <c:pt idx="8">
                  <c:v>441</c:v>
                </c:pt>
                <c:pt idx="9">
                  <c:v>806</c:v>
                </c:pt>
                <c:pt idx="10">
                  <c:v>906</c:v>
                </c:pt>
                <c:pt idx="11">
                  <c:v>906</c:v>
                </c:pt>
                <c:pt idx="12">
                  <c:v>606</c:v>
                </c:pt>
                <c:pt idx="13">
                  <c:v>805</c:v>
                </c:pt>
                <c:pt idx="14">
                  <c:v>705</c:v>
                </c:pt>
                <c:pt idx="15">
                  <c:v>905</c:v>
                </c:pt>
                <c:pt idx="16">
                  <c:v>705</c:v>
                </c:pt>
                <c:pt idx="17">
                  <c:v>904</c:v>
                </c:pt>
                <c:pt idx="18">
                  <c:v>706</c:v>
                </c:pt>
                <c:pt idx="19">
                  <c:v>907</c:v>
                </c:pt>
                <c:pt idx="20">
                  <c:v>907</c:v>
                </c:pt>
                <c:pt idx="21">
                  <c:v>807</c:v>
                </c:pt>
                <c:pt idx="22">
                  <c:v>960</c:v>
                </c:pt>
                <c:pt idx="23">
                  <c:v>1607</c:v>
                </c:pt>
                <c:pt idx="24">
                  <c:v>1509</c:v>
                </c:pt>
                <c:pt idx="25">
                  <c:v>1912</c:v>
                </c:pt>
                <c:pt idx="26">
                  <c:v>1263</c:v>
                </c:pt>
                <c:pt idx="27">
                  <c:v>2016</c:v>
                </c:pt>
                <c:pt idx="28">
                  <c:v>1717</c:v>
                </c:pt>
                <c:pt idx="29">
                  <c:v>1617</c:v>
                </c:pt>
                <c:pt idx="30">
                  <c:v>1517</c:v>
                </c:pt>
                <c:pt idx="31">
                  <c:v>1616</c:v>
                </c:pt>
                <c:pt idx="32">
                  <c:v>1517</c:v>
                </c:pt>
                <c:pt idx="33">
                  <c:v>1715</c:v>
                </c:pt>
                <c:pt idx="34">
                  <c:v>1415</c:v>
                </c:pt>
                <c:pt idx="35">
                  <c:v>1368</c:v>
                </c:pt>
                <c:pt idx="36">
                  <c:v>1815</c:v>
                </c:pt>
                <c:pt idx="37">
                  <c:v>711</c:v>
                </c:pt>
                <c:pt idx="38">
                  <c:v>1908</c:v>
                </c:pt>
                <c:pt idx="39">
                  <c:v>1202</c:v>
                </c:pt>
                <c:pt idx="40">
                  <c:v>1750</c:v>
                </c:pt>
                <c:pt idx="41">
                  <c:v>1107</c:v>
                </c:pt>
                <c:pt idx="42">
                  <c:v>1408</c:v>
                </c:pt>
                <c:pt idx="43">
                  <c:v>1609</c:v>
                </c:pt>
                <c:pt idx="44">
                  <c:v>1209</c:v>
                </c:pt>
                <c:pt idx="45">
                  <c:v>1307</c:v>
                </c:pt>
                <c:pt idx="46">
                  <c:v>1205</c:v>
                </c:pt>
                <c:pt idx="47">
                  <c:v>1405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C2-4F20-8C8F-BB4E842BDAB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'20010506'!$B$2:$B$49</c:f>
              <c:numCache>
                <c:formatCode>0_);[Red]\(0\)</c:formatCode>
                <c:ptCount val="48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509</c:v>
                </c:pt>
                <c:pt idx="6">
                  <c:v>509</c:v>
                </c:pt>
                <c:pt idx="7">
                  <c:v>509</c:v>
                </c:pt>
                <c:pt idx="8">
                  <c:v>644</c:v>
                </c:pt>
                <c:pt idx="9">
                  <c:v>812</c:v>
                </c:pt>
                <c:pt idx="10">
                  <c:v>809</c:v>
                </c:pt>
                <c:pt idx="11">
                  <c:v>809</c:v>
                </c:pt>
                <c:pt idx="12">
                  <c:v>809</c:v>
                </c:pt>
                <c:pt idx="13">
                  <c:v>809</c:v>
                </c:pt>
                <c:pt idx="14">
                  <c:v>809</c:v>
                </c:pt>
                <c:pt idx="15">
                  <c:v>809</c:v>
                </c:pt>
                <c:pt idx="16">
                  <c:v>809</c:v>
                </c:pt>
                <c:pt idx="17">
                  <c:v>809</c:v>
                </c:pt>
                <c:pt idx="18">
                  <c:v>809</c:v>
                </c:pt>
                <c:pt idx="19">
                  <c:v>809</c:v>
                </c:pt>
                <c:pt idx="20">
                  <c:v>809</c:v>
                </c:pt>
                <c:pt idx="21">
                  <c:v>809</c:v>
                </c:pt>
                <c:pt idx="22">
                  <c:v>862</c:v>
                </c:pt>
                <c:pt idx="23">
                  <c:v>1211</c:v>
                </c:pt>
                <c:pt idx="24">
                  <c:v>1210</c:v>
                </c:pt>
                <c:pt idx="25">
                  <c:v>1210</c:v>
                </c:pt>
                <c:pt idx="26">
                  <c:v>1363</c:v>
                </c:pt>
                <c:pt idx="27">
                  <c:v>1610</c:v>
                </c:pt>
                <c:pt idx="28">
                  <c:v>1610</c:v>
                </c:pt>
                <c:pt idx="29">
                  <c:v>1610</c:v>
                </c:pt>
                <c:pt idx="30">
                  <c:v>1610</c:v>
                </c:pt>
                <c:pt idx="31">
                  <c:v>1610</c:v>
                </c:pt>
                <c:pt idx="32">
                  <c:v>1610</c:v>
                </c:pt>
                <c:pt idx="33">
                  <c:v>1610</c:v>
                </c:pt>
                <c:pt idx="34">
                  <c:v>1610</c:v>
                </c:pt>
                <c:pt idx="35">
                  <c:v>1767</c:v>
                </c:pt>
                <c:pt idx="36">
                  <c:v>1810</c:v>
                </c:pt>
                <c:pt idx="37">
                  <c:v>1810</c:v>
                </c:pt>
                <c:pt idx="38">
                  <c:v>1810</c:v>
                </c:pt>
                <c:pt idx="39">
                  <c:v>1810</c:v>
                </c:pt>
                <c:pt idx="40">
                  <c:v>1550</c:v>
                </c:pt>
                <c:pt idx="41">
                  <c:v>1407</c:v>
                </c:pt>
                <c:pt idx="42">
                  <c:v>1407</c:v>
                </c:pt>
                <c:pt idx="43">
                  <c:v>1407</c:v>
                </c:pt>
                <c:pt idx="44">
                  <c:v>1407</c:v>
                </c:pt>
                <c:pt idx="45">
                  <c:v>1407</c:v>
                </c:pt>
                <c:pt idx="46">
                  <c:v>1407</c:v>
                </c:pt>
                <c:pt idx="47">
                  <c:v>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C2-4F20-8C8F-BB4E842BD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'20050621'!$A$2:$A$150</c:f>
              <c:numCache>
                <c:formatCode>0_);[Red]\(0\)</c:formatCode>
                <c:ptCount val="149"/>
                <c:pt idx="0">
                  <c:v>1110</c:v>
                </c:pt>
                <c:pt idx="1">
                  <c:v>310</c:v>
                </c:pt>
                <c:pt idx="2">
                  <c:v>561</c:v>
                </c:pt>
                <c:pt idx="3">
                  <c:v>561</c:v>
                </c:pt>
                <c:pt idx="4">
                  <c:v>500</c:v>
                </c:pt>
                <c:pt idx="5">
                  <c:v>1311</c:v>
                </c:pt>
                <c:pt idx="6">
                  <c:v>111</c:v>
                </c:pt>
                <c:pt idx="7">
                  <c:v>912</c:v>
                </c:pt>
                <c:pt idx="8">
                  <c:v>612</c:v>
                </c:pt>
                <c:pt idx="9">
                  <c:v>612</c:v>
                </c:pt>
                <c:pt idx="10">
                  <c:v>512</c:v>
                </c:pt>
                <c:pt idx="11">
                  <c:v>812</c:v>
                </c:pt>
                <c:pt idx="12">
                  <c:v>513</c:v>
                </c:pt>
                <c:pt idx="13">
                  <c:v>734</c:v>
                </c:pt>
                <c:pt idx="14">
                  <c:v>1115</c:v>
                </c:pt>
                <c:pt idx="15">
                  <c:v>916</c:v>
                </c:pt>
                <c:pt idx="16">
                  <c:v>1422</c:v>
                </c:pt>
                <c:pt idx="17">
                  <c:v>1749</c:v>
                </c:pt>
                <c:pt idx="18">
                  <c:v>3339</c:v>
                </c:pt>
                <c:pt idx="19">
                  <c:v>3578</c:v>
                </c:pt>
                <c:pt idx="20">
                  <c:v>4870</c:v>
                </c:pt>
                <c:pt idx="21">
                  <c:v>4972</c:v>
                </c:pt>
                <c:pt idx="22">
                  <c:v>4710</c:v>
                </c:pt>
                <c:pt idx="23">
                  <c:v>5415</c:v>
                </c:pt>
                <c:pt idx="24">
                  <c:v>4758</c:v>
                </c:pt>
                <c:pt idx="25">
                  <c:v>4276</c:v>
                </c:pt>
                <c:pt idx="26">
                  <c:v>3987</c:v>
                </c:pt>
                <c:pt idx="27">
                  <c:v>3796</c:v>
                </c:pt>
                <c:pt idx="28">
                  <c:v>3498</c:v>
                </c:pt>
                <c:pt idx="29">
                  <c:v>3485</c:v>
                </c:pt>
                <c:pt idx="30">
                  <c:v>3478</c:v>
                </c:pt>
                <c:pt idx="31">
                  <c:v>3269</c:v>
                </c:pt>
                <c:pt idx="32">
                  <c:v>2865</c:v>
                </c:pt>
                <c:pt idx="33">
                  <c:v>2550</c:v>
                </c:pt>
                <c:pt idx="34">
                  <c:v>3107</c:v>
                </c:pt>
                <c:pt idx="35">
                  <c:v>1912</c:v>
                </c:pt>
                <c:pt idx="36">
                  <c:v>2848</c:v>
                </c:pt>
                <c:pt idx="37">
                  <c:v>1782</c:v>
                </c:pt>
                <c:pt idx="38">
                  <c:v>3536</c:v>
                </c:pt>
                <c:pt idx="39">
                  <c:v>1605</c:v>
                </c:pt>
                <c:pt idx="40">
                  <c:v>2708</c:v>
                </c:pt>
                <c:pt idx="41">
                  <c:v>2501</c:v>
                </c:pt>
                <c:pt idx="42">
                  <c:v>3072</c:v>
                </c:pt>
                <c:pt idx="43">
                  <c:v>3520</c:v>
                </c:pt>
                <c:pt idx="44">
                  <c:v>3612</c:v>
                </c:pt>
                <c:pt idx="45">
                  <c:v>3952</c:v>
                </c:pt>
                <c:pt idx="46">
                  <c:v>3927</c:v>
                </c:pt>
                <c:pt idx="47">
                  <c:v>4521</c:v>
                </c:pt>
                <c:pt idx="48">
                  <c:v>4922</c:v>
                </c:pt>
                <c:pt idx="49">
                  <c:v>3670</c:v>
                </c:pt>
                <c:pt idx="50">
                  <c:v>3971</c:v>
                </c:pt>
                <c:pt idx="51">
                  <c:v>4074</c:v>
                </c:pt>
                <c:pt idx="52">
                  <c:v>3495</c:v>
                </c:pt>
                <c:pt idx="53">
                  <c:v>3787</c:v>
                </c:pt>
                <c:pt idx="54">
                  <c:v>3499</c:v>
                </c:pt>
                <c:pt idx="55">
                  <c:v>3888</c:v>
                </c:pt>
                <c:pt idx="56">
                  <c:v>3206</c:v>
                </c:pt>
                <c:pt idx="57">
                  <c:v>3689</c:v>
                </c:pt>
                <c:pt idx="58">
                  <c:v>3594</c:v>
                </c:pt>
                <c:pt idx="59">
                  <c:v>3596</c:v>
                </c:pt>
                <c:pt idx="60">
                  <c:v>4471</c:v>
                </c:pt>
                <c:pt idx="61">
                  <c:v>3927</c:v>
                </c:pt>
                <c:pt idx="62">
                  <c:v>5229</c:v>
                </c:pt>
                <c:pt idx="63">
                  <c:v>5261</c:v>
                </c:pt>
                <c:pt idx="64">
                  <c:v>6106</c:v>
                </c:pt>
                <c:pt idx="65">
                  <c:v>5526</c:v>
                </c:pt>
                <c:pt idx="66">
                  <c:v>5987</c:v>
                </c:pt>
                <c:pt idx="67">
                  <c:v>6772</c:v>
                </c:pt>
                <c:pt idx="68">
                  <c:v>7924</c:v>
                </c:pt>
                <c:pt idx="69">
                  <c:v>7395</c:v>
                </c:pt>
                <c:pt idx="70">
                  <c:v>7731</c:v>
                </c:pt>
                <c:pt idx="71">
                  <c:v>7597</c:v>
                </c:pt>
                <c:pt idx="72">
                  <c:v>6369</c:v>
                </c:pt>
                <c:pt idx="73">
                  <c:v>7196</c:v>
                </c:pt>
                <c:pt idx="74">
                  <c:v>6537</c:v>
                </c:pt>
                <c:pt idx="75">
                  <c:v>6358</c:v>
                </c:pt>
                <c:pt idx="76">
                  <c:v>6367</c:v>
                </c:pt>
                <c:pt idx="77">
                  <c:v>6169</c:v>
                </c:pt>
                <c:pt idx="78">
                  <c:v>5286</c:v>
                </c:pt>
                <c:pt idx="79">
                  <c:v>5463</c:v>
                </c:pt>
                <c:pt idx="80">
                  <c:v>4563</c:v>
                </c:pt>
                <c:pt idx="81">
                  <c:v>5008</c:v>
                </c:pt>
                <c:pt idx="82">
                  <c:v>3993</c:v>
                </c:pt>
                <c:pt idx="83">
                  <c:v>3743</c:v>
                </c:pt>
                <c:pt idx="84">
                  <c:v>3944</c:v>
                </c:pt>
                <c:pt idx="85">
                  <c:v>3244</c:v>
                </c:pt>
                <c:pt idx="86">
                  <c:v>3171</c:v>
                </c:pt>
                <c:pt idx="87">
                  <c:v>3815</c:v>
                </c:pt>
                <c:pt idx="88">
                  <c:v>2790</c:v>
                </c:pt>
                <c:pt idx="89">
                  <c:v>3220</c:v>
                </c:pt>
                <c:pt idx="90">
                  <c:v>2980</c:v>
                </c:pt>
                <c:pt idx="91">
                  <c:v>3329</c:v>
                </c:pt>
                <c:pt idx="92">
                  <c:v>4220</c:v>
                </c:pt>
                <c:pt idx="93">
                  <c:v>3088</c:v>
                </c:pt>
                <c:pt idx="94">
                  <c:v>2969</c:v>
                </c:pt>
                <c:pt idx="95">
                  <c:v>2902</c:v>
                </c:pt>
                <c:pt idx="96">
                  <c:v>3198</c:v>
                </c:pt>
                <c:pt idx="97">
                  <c:v>2812</c:v>
                </c:pt>
                <c:pt idx="98">
                  <c:v>2914</c:v>
                </c:pt>
                <c:pt idx="99">
                  <c:v>2621</c:v>
                </c:pt>
                <c:pt idx="100">
                  <c:v>2524</c:v>
                </c:pt>
                <c:pt idx="101">
                  <c:v>2324</c:v>
                </c:pt>
                <c:pt idx="102">
                  <c:v>2617</c:v>
                </c:pt>
                <c:pt idx="103">
                  <c:v>1809</c:v>
                </c:pt>
                <c:pt idx="104">
                  <c:v>2444</c:v>
                </c:pt>
                <c:pt idx="105">
                  <c:v>1509</c:v>
                </c:pt>
                <c:pt idx="106">
                  <c:v>2214</c:v>
                </c:pt>
                <c:pt idx="107">
                  <c:v>1189</c:v>
                </c:pt>
                <c:pt idx="108">
                  <c:v>1871</c:v>
                </c:pt>
                <c:pt idx="109">
                  <c:v>997</c:v>
                </c:pt>
                <c:pt idx="110">
                  <c:v>1777</c:v>
                </c:pt>
                <c:pt idx="111">
                  <c:v>1097</c:v>
                </c:pt>
                <c:pt idx="112">
                  <c:v>1456</c:v>
                </c:pt>
                <c:pt idx="113">
                  <c:v>1497</c:v>
                </c:pt>
                <c:pt idx="114">
                  <c:v>1402</c:v>
                </c:pt>
                <c:pt idx="115">
                  <c:v>1501</c:v>
                </c:pt>
                <c:pt idx="116">
                  <c:v>1308</c:v>
                </c:pt>
                <c:pt idx="117">
                  <c:v>1406</c:v>
                </c:pt>
                <c:pt idx="118">
                  <c:v>1699</c:v>
                </c:pt>
                <c:pt idx="119">
                  <c:v>825</c:v>
                </c:pt>
                <c:pt idx="120">
                  <c:v>1897</c:v>
                </c:pt>
                <c:pt idx="121">
                  <c:v>1119</c:v>
                </c:pt>
                <c:pt idx="122">
                  <c:v>1316</c:v>
                </c:pt>
                <c:pt idx="123">
                  <c:v>1409</c:v>
                </c:pt>
                <c:pt idx="124">
                  <c:v>343</c:v>
                </c:pt>
                <c:pt idx="125">
                  <c:v>1997</c:v>
                </c:pt>
                <c:pt idx="126">
                  <c:v>1025</c:v>
                </c:pt>
                <c:pt idx="127">
                  <c:v>1221</c:v>
                </c:pt>
                <c:pt idx="128">
                  <c:v>1221</c:v>
                </c:pt>
                <c:pt idx="129">
                  <c:v>1222</c:v>
                </c:pt>
                <c:pt idx="130">
                  <c:v>1223</c:v>
                </c:pt>
                <c:pt idx="131">
                  <c:v>932</c:v>
                </c:pt>
                <c:pt idx="132">
                  <c:v>1322</c:v>
                </c:pt>
                <c:pt idx="133">
                  <c:v>933</c:v>
                </c:pt>
                <c:pt idx="134">
                  <c:v>933</c:v>
                </c:pt>
                <c:pt idx="135">
                  <c:v>1031</c:v>
                </c:pt>
                <c:pt idx="136">
                  <c:v>1324</c:v>
                </c:pt>
                <c:pt idx="137">
                  <c:v>934</c:v>
                </c:pt>
                <c:pt idx="138">
                  <c:v>1031</c:v>
                </c:pt>
                <c:pt idx="139">
                  <c:v>1032</c:v>
                </c:pt>
                <c:pt idx="140">
                  <c:v>935</c:v>
                </c:pt>
                <c:pt idx="141">
                  <c:v>1128</c:v>
                </c:pt>
                <c:pt idx="142">
                  <c:v>934</c:v>
                </c:pt>
                <c:pt idx="143">
                  <c:v>545</c:v>
                </c:pt>
                <c:pt idx="144">
                  <c:v>1421</c:v>
                </c:pt>
                <c:pt idx="145">
                  <c:v>972</c:v>
                </c:pt>
                <c:pt idx="146">
                  <c:v>1035</c:v>
                </c:pt>
                <c:pt idx="147">
                  <c:v>841</c:v>
                </c:pt>
                <c:pt idx="148">
                  <c:v>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C-41D5-A80E-1BBC2D88041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'20050621'!$B$2:$B$150</c:f>
              <c:numCache>
                <c:formatCode>0_);[Red]\(0\)</c:formatCode>
                <c:ptCount val="149"/>
                <c:pt idx="0">
                  <c:v>510</c:v>
                </c:pt>
                <c:pt idx="1">
                  <c:v>510</c:v>
                </c:pt>
                <c:pt idx="2">
                  <c:v>511</c:v>
                </c:pt>
                <c:pt idx="3">
                  <c:v>511</c:v>
                </c:pt>
                <c:pt idx="4">
                  <c:v>511</c:v>
                </c:pt>
                <c:pt idx="5">
                  <c:v>511</c:v>
                </c:pt>
                <c:pt idx="6">
                  <c:v>511</c:v>
                </c:pt>
                <c:pt idx="7">
                  <c:v>512</c:v>
                </c:pt>
                <c:pt idx="8">
                  <c:v>512</c:v>
                </c:pt>
                <c:pt idx="9">
                  <c:v>512</c:v>
                </c:pt>
                <c:pt idx="10">
                  <c:v>512</c:v>
                </c:pt>
                <c:pt idx="11">
                  <c:v>512</c:v>
                </c:pt>
                <c:pt idx="12">
                  <c:v>513</c:v>
                </c:pt>
                <c:pt idx="13">
                  <c:v>734</c:v>
                </c:pt>
                <c:pt idx="14">
                  <c:v>815</c:v>
                </c:pt>
                <c:pt idx="15">
                  <c:v>816</c:v>
                </c:pt>
                <c:pt idx="16">
                  <c:v>822</c:v>
                </c:pt>
                <c:pt idx="17">
                  <c:v>1249</c:v>
                </c:pt>
                <c:pt idx="18">
                  <c:v>1739</c:v>
                </c:pt>
                <c:pt idx="19">
                  <c:v>2289</c:v>
                </c:pt>
                <c:pt idx="20">
                  <c:v>2537</c:v>
                </c:pt>
                <c:pt idx="21">
                  <c:v>3028</c:v>
                </c:pt>
                <c:pt idx="22">
                  <c:v>3543</c:v>
                </c:pt>
                <c:pt idx="23">
                  <c:v>3957</c:v>
                </c:pt>
                <c:pt idx="24">
                  <c:v>3980</c:v>
                </c:pt>
                <c:pt idx="25">
                  <c:v>3984</c:v>
                </c:pt>
                <c:pt idx="26">
                  <c:v>3987</c:v>
                </c:pt>
                <c:pt idx="27">
                  <c:v>3990</c:v>
                </c:pt>
                <c:pt idx="28">
                  <c:v>3984</c:v>
                </c:pt>
                <c:pt idx="29">
                  <c:v>3971</c:v>
                </c:pt>
                <c:pt idx="30">
                  <c:v>3964</c:v>
                </c:pt>
                <c:pt idx="31">
                  <c:v>3950</c:v>
                </c:pt>
                <c:pt idx="32">
                  <c:v>3934</c:v>
                </c:pt>
                <c:pt idx="33">
                  <c:v>3911</c:v>
                </c:pt>
                <c:pt idx="34">
                  <c:v>3885</c:v>
                </c:pt>
                <c:pt idx="35">
                  <c:v>3857</c:v>
                </c:pt>
                <c:pt idx="36">
                  <c:v>3626</c:v>
                </c:pt>
                <c:pt idx="37">
                  <c:v>3279</c:v>
                </c:pt>
                <c:pt idx="38">
                  <c:v>2536</c:v>
                </c:pt>
                <c:pt idx="39">
                  <c:v>2005</c:v>
                </c:pt>
                <c:pt idx="40">
                  <c:v>2008</c:v>
                </c:pt>
                <c:pt idx="41">
                  <c:v>2012</c:v>
                </c:pt>
                <c:pt idx="42">
                  <c:v>2489</c:v>
                </c:pt>
                <c:pt idx="43">
                  <c:v>2839</c:v>
                </c:pt>
                <c:pt idx="44">
                  <c:v>3029</c:v>
                </c:pt>
                <c:pt idx="45">
                  <c:v>3272</c:v>
                </c:pt>
                <c:pt idx="46">
                  <c:v>3538</c:v>
                </c:pt>
                <c:pt idx="47">
                  <c:v>3549</c:v>
                </c:pt>
                <c:pt idx="48">
                  <c:v>3561</c:v>
                </c:pt>
                <c:pt idx="49">
                  <c:v>3573</c:v>
                </c:pt>
                <c:pt idx="50">
                  <c:v>3582</c:v>
                </c:pt>
                <c:pt idx="51">
                  <c:v>3588</c:v>
                </c:pt>
                <c:pt idx="52">
                  <c:v>3592</c:v>
                </c:pt>
                <c:pt idx="53">
                  <c:v>3593</c:v>
                </c:pt>
                <c:pt idx="54">
                  <c:v>3596</c:v>
                </c:pt>
                <c:pt idx="55">
                  <c:v>3596</c:v>
                </c:pt>
                <c:pt idx="56">
                  <c:v>3595</c:v>
                </c:pt>
                <c:pt idx="57">
                  <c:v>3592</c:v>
                </c:pt>
                <c:pt idx="58">
                  <c:v>3594</c:v>
                </c:pt>
                <c:pt idx="59">
                  <c:v>3596</c:v>
                </c:pt>
                <c:pt idx="60">
                  <c:v>3596</c:v>
                </c:pt>
                <c:pt idx="61">
                  <c:v>3732</c:v>
                </c:pt>
                <c:pt idx="62">
                  <c:v>3965</c:v>
                </c:pt>
                <c:pt idx="63">
                  <c:v>3997</c:v>
                </c:pt>
                <c:pt idx="64">
                  <c:v>4745</c:v>
                </c:pt>
                <c:pt idx="65">
                  <c:v>4943</c:v>
                </c:pt>
                <c:pt idx="66">
                  <c:v>5015</c:v>
                </c:pt>
                <c:pt idx="67">
                  <c:v>5119</c:v>
                </c:pt>
                <c:pt idx="68">
                  <c:v>5202</c:v>
                </c:pt>
                <c:pt idx="69">
                  <c:v>5256</c:v>
                </c:pt>
                <c:pt idx="70">
                  <c:v>5495</c:v>
                </c:pt>
                <c:pt idx="71">
                  <c:v>5555</c:v>
                </c:pt>
                <c:pt idx="72">
                  <c:v>5883</c:v>
                </c:pt>
                <c:pt idx="73">
                  <c:v>6029</c:v>
                </c:pt>
                <c:pt idx="74">
                  <c:v>6051</c:v>
                </c:pt>
                <c:pt idx="75">
                  <c:v>6066</c:v>
                </c:pt>
                <c:pt idx="76">
                  <c:v>6075</c:v>
                </c:pt>
                <c:pt idx="77">
                  <c:v>6072</c:v>
                </c:pt>
                <c:pt idx="78">
                  <c:v>6064</c:v>
                </c:pt>
                <c:pt idx="79">
                  <c:v>6047</c:v>
                </c:pt>
                <c:pt idx="80">
                  <c:v>6021</c:v>
                </c:pt>
                <c:pt idx="81">
                  <c:v>5980</c:v>
                </c:pt>
                <c:pt idx="82">
                  <c:v>5937</c:v>
                </c:pt>
                <c:pt idx="83">
                  <c:v>5882</c:v>
                </c:pt>
                <c:pt idx="84">
                  <c:v>5791</c:v>
                </c:pt>
                <c:pt idx="85">
                  <c:v>5675</c:v>
                </c:pt>
                <c:pt idx="86">
                  <c:v>5602</c:v>
                </c:pt>
                <c:pt idx="87">
                  <c:v>5468</c:v>
                </c:pt>
                <c:pt idx="88">
                  <c:v>4928</c:v>
                </c:pt>
                <c:pt idx="89">
                  <c:v>4873</c:v>
                </c:pt>
                <c:pt idx="90">
                  <c:v>4827</c:v>
                </c:pt>
                <c:pt idx="91">
                  <c:v>4787</c:v>
                </c:pt>
                <c:pt idx="92">
                  <c:v>3928</c:v>
                </c:pt>
                <c:pt idx="93">
                  <c:v>3380</c:v>
                </c:pt>
                <c:pt idx="94">
                  <c:v>2969</c:v>
                </c:pt>
                <c:pt idx="95">
                  <c:v>2708</c:v>
                </c:pt>
                <c:pt idx="96">
                  <c:v>2712</c:v>
                </c:pt>
                <c:pt idx="97">
                  <c:v>2715</c:v>
                </c:pt>
                <c:pt idx="98">
                  <c:v>2719</c:v>
                </c:pt>
                <c:pt idx="99">
                  <c:v>2718</c:v>
                </c:pt>
                <c:pt idx="100">
                  <c:v>2718</c:v>
                </c:pt>
                <c:pt idx="101">
                  <c:v>2713</c:v>
                </c:pt>
                <c:pt idx="102">
                  <c:v>1936</c:v>
                </c:pt>
                <c:pt idx="103">
                  <c:v>1712</c:v>
                </c:pt>
                <c:pt idx="104">
                  <c:v>1374</c:v>
                </c:pt>
                <c:pt idx="105">
                  <c:v>1217</c:v>
                </c:pt>
                <c:pt idx="106">
                  <c:v>853</c:v>
                </c:pt>
                <c:pt idx="107">
                  <c:v>606</c:v>
                </c:pt>
                <c:pt idx="108">
                  <c:v>607</c:v>
                </c:pt>
                <c:pt idx="109">
                  <c:v>608</c:v>
                </c:pt>
                <c:pt idx="110">
                  <c:v>610</c:v>
                </c:pt>
                <c:pt idx="111">
                  <c:v>611</c:v>
                </c:pt>
                <c:pt idx="112">
                  <c:v>776</c:v>
                </c:pt>
                <c:pt idx="113">
                  <c:v>914</c:v>
                </c:pt>
                <c:pt idx="114">
                  <c:v>916</c:v>
                </c:pt>
                <c:pt idx="115">
                  <c:v>918</c:v>
                </c:pt>
                <c:pt idx="116">
                  <c:v>919</c:v>
                </c:pt>
                <c:pt idx="117">
                  <c:v>920</c:v>
                </c:pt>
                <c:pt idx="118">
                  <c:v>921</c:v>
                </c:pt>
                <c:pt idx="119">
                  <c:v>922</c:v>
                </c:pt>
                <c:pt idx="120">
                  <c:v>925</c:v>
                </c:pt>
                <c:pt idx="121">
                  <c:v>925</c:v>
                </c:pt>
                <c:pt idx="122">
                  <c:v>927</c:v>
                </c:pt>
                <c:pt idx="123">
                  <c:v>923</c:v>
                </c:pt>
                <c:pt idx="124">
                  <c:v>926</c:v>
                </c:pt>
                <c:pt idx="125">
                  <c:v>927</c:v>
                </c:pt>
                <c:pt idx="126">
                  <c:v>928</c:v>
                </c:pt>
                <c:pt idx="127">
                  <c:v>929</c:v>
                </c:pt>
                <c:pt idx="128">
                  <c:v>929</c:v>
                </c:pt>
                <c:pt idx="129">
                  <c:v>930</c:v>
                </c:pt>
                <c:pt idx="130">
                  <c:v>931</c:v>
                </c:pt>
                <c:pt idx="131">
                  <c:v>932</c:v>
                </c:pt>
                <c:pt idx="132">
                  <c:v>933</c:v>
                </c:pt>
                <c:pt idx="133">
                  <c:v>933</c:v>
                </c:pt>
                <c:pt idx="134">
                  <c:v>933</c:v>
                </c:pt>
                <c:pt idx="135">
                  <c:v>934</c:v>
                </c:pt>
                <c:pt idx="136">
                  <c:v>935</c:v>
                </c:pt>
                <c:pt idx="137">
                  <c:v>934</c:v>
                </c:pt>
                <c:pt idx="138">
                  <c:v>934</c:v>
                </c:pt>
                <c:pt idx="139">
                  <c:v>935</c:v>
                </c:pt>
                <c:pt idx="140">
                  <c:v>935</c:v>
                </c:pt>
                <c:pt idx="141">
                  <c:v>934</c:v>
                </c:pt>
                <c:pt idx="142">
                  <c:v>934</c:v>
                </c:pt>
                <c:pt idx="143">
                  <c:v>934</c:v>
                </c:pt>
                <c:pt idx="144">
                  <c:v>935</c:v>
                </c:pt>
                <c:pt idx="145">
                  <c:v>680</c:v>
                </c:pt>
                <c:pt idx="146">
                  <c:v>452</c:v>
                </c:pt>
                <c:pt idx="147">
                  <c:v>452</c:v>
                </c:pt>
                <c:pt idx="148">
                  <c:v>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C-41D5-A80E-1BBC2D880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'[4]20120425'!$A$2:$A$81</c:f>
              <c:numCache>
                <c:formatCode>General</c:formatCode>
                <c:ptCount val="80"/>
                <c:pt idx="0">
                  <c:v>127</c:v>
                </c:pt>
                <c:pt idx="1">
                  <c:v>218</c:v>
                </c:pt>
                <c:pt idx="2">
                  <c:v>218</c:v>
                </c:pt>
                <c:pt idx="3">
                  <c:v>218</c:v>
                </c:pt>
                <c:pt idx="4">
                  <c:v>402</c:v>
                </c:pt>
                <c:pt idx="5">
                  <c:v>219</c:v>
                </c:pt>
                <c:pt idx="6">
                  <c:v>677</c:v>
                </c:pt>
                <c:pt idx="7">
                  <c:v>310</c:v>
                </c:pt>
                <c:pt idx="8">
                  <c:v>494</c:v>
                </c:pt>
                <c:pt idx="9">
                  <c:v>402</c:v>
                </c:pt>
                <c:pt idx="10">
                  <c:v>493</c:v>
                </c:pt>
                <c:pt idx="11">
                  <c:v>493</c:v>
                </c:pt>
                <c:pt idx="12">
                  <c:v>401</c:v>
                </c:pt>
                <c:pt idx="13">
                  <c:v>401</c:v>
                </c:pt>
                <c:pt idx="14">
                  <c:v>218</c:v>
                </c:pt>
                <c:pt idx="15">
                  <c:v>417</c:v>
                </c:pt>
                <c:pt idx="16">
                  <c:v>418</c:v>
                </c:pt>
                <c:pt idx="17">
                  <c:v>518</c:v>
                </c:pt>
                <c:pt idx="18">
                  <c:v>518</c:v>
                </c:pt>
                <c:pt idx="19">
                  <c:v>418</c:v>
                </c:pt>
                <c:pt idx="20">
                  <c:v>418</c:v>
                </c:pt>
                <c:pt idx="21">
                  <c:v>418</c:v>
                </c:pt>
                <c:pt idx="22">
                  <c:v>318</c:v>
                </c:pt>
                <c:pt idx="23">
                  <c:v>417</c:v>
                </c:pt>
                <c:pt idx="24">
                  <c:v>417</c:v>
                </c:pt>
                <c:pt idx="25">
                  <c:v>517</c:v>
                </c:pt>
                <c:pt idx="26">
                  <c:v>317</c:v>
                </c:pt>
                <c:pt idx="27">
                  <c:v>217</c:v>
                </c:pt>
                <c:pt idx="28">
                  <c:v>317</c:v>
                </c:pt>
                <c:pt idx="29">
                  <c:v>217</c:v>
                </c:pt>
                <c:pt idx="30">
                  <c:v>116</c:v>
                </c:pt>
                <c:pt idx="31">
                  <c:v>217</c:v>
                </c:pt>
                <c:pt idx="32">
                  <c:v>217</c:v>
                </c:pt>
                <c:pt idx="33">
                  <c:v>617</c:v>
                </c:pt>
                <c:pt idx="34">
                  <c:v>816</c:v>
                </c:pt>
                <c:pt idx="35">
                  <c:v>617</c:v>
                </c:pt>
                <c:pt idx="36">
                  <c:v>1516</c:v>
                </c:pt>
                <c:pt idx="37">
                  <c:v>1216</c:v>
                </c:pt>
                <c:pt idx="38">
                  <c:v>2116</c:v>
                </c:pt>
                <c:pt idx="39">
                  <c:v>1116</c:v>
                </c:pt>
                <c:pt idx="40">
                  <c:v>2016</c:v>
                </c:pt>
                <c:pt idx="41">
                  <c:v>1315</c:v>
                </c:pt>
                <c:pt idx="42">
                  <c:v>1070</c:v>
                </c:pt>
                <c:pt idx="43">
                  <c:v>1315</c:v>
                </c:pt>
                <c:pt idx="44">
                  <c:v>916</c:v>
                </c:pt>
                <c:pt idx="45">
                  <c:v>1117</c:v>
                </c:pt>
                <c:pt idx="46">
                  <c:v>917</c:v>
                </c:pt>
                <c:pt idx="47">
                  <c:v>418</c:v>
                </c:pt>
                <c:pt idx="48">
                  <c:v>918</c:v>
                </c:pt>
                <c:pt idx="49">
                  <c:v>750</c:v>
                </c:pt>
                <c:pt idx="50">
                  <c:v>1118</c:v>
                </c:pt>
                <c:pt idx="51">
                  <c:v>318</c:v>
                </c:pt>
                <c:pt idx="52">
                  <c:v>917</c:v>
                </c:pt>
                <c:pt idx="53">
                  <c:v>617</c:v>
                </c:pt>
                <c:pt idx="54">
                  <c:v>817</c:v>
                </c:pt>
                <c:pt idx="55">
                  <c:v>517</c:v>
                </c:pt>
                <c:pt idx="56">
                  <c:v>816</c:v>
                </c:pt>
                <c:pt idx="57">
                  <c:v>615</c:v>
                </c:pt>
                <c:pt idx="58">
                  <c:v>616</c:v>
                </c:pt>
                <c:pt idx="59">
                  <c:v>415</c:v>
                </c:pt>
                <c:pt idx="60">
                  <c:v>714</c:v>
                </c:pt>
                <c:pt idx="61">
                  <c:v>514</c:v>
                </c:pt>
                <c:pt idx="62">
                  <c:v>613</c:v>
                </c:pt>
                <c:pt idx="63">
                  <c:v>369</c:v>
                </c:pt>
                <c:pt idx="64">
                  <c:v>614</c:v>
                </c:pt>
                <c:pt idx="65">
                  <c:v>514</c:v>
                </c:pt>
                <c:pt idx="66">
                  <c:v>602</c:v>
                </c:pt>
                <c:pt idx="67">
                  <c:v>303</c:v>
                </c:pt>
                <c:pt idx="68">
                  <c:v>413</c:v>
                </c:pt>
                <c:pt idx="69">
                  <c:v>413</c:v>
                </c:pt>
                <c:pt idx="70">
                  <c:v>513</c:v>
                </c:pt>
                <c:pt idx="71">
                  <c:v>524</c:v>
                </c:pt>
                <c:pt idx="72">
                  <c:v>215</c:v>
                </c:pt>
                <c:pt idx="73">
                  <c:v>514</c:v>
                </c:pt>
                <c:pt idx="74">
                  <c:v>213</c:v>
                </c:pt>
                <c:pt idx="75">
                  <c:v>613</c:v>
                </c:pt>
                <c:pt idx="76">
                  <c:v>213</c:v>
                </c:pt>
                <c:pt idx="77">
                  <c:v>513</c:v>
                </c:pt>
                <c:pt idx="78">
                  <c:v>113</c:v>
                </c:pt>
                <c:pt idx="79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A-4A2F-A535-A2F96BC7803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'[4]20120425'!$B$2:$B$81</c:f>
              <c:numCache>
                <c:formatCode>General</c:formatCode>
                <c:ptCount val="80"/>
                <c:pt idx="0">
                  <c:v>219</c:v>
                </c:pt>
                <c:pt idx="1">
                  <c:v>218</c:v>
                </c:pt>
                <c:pt idx="2">
                  <c:v>218</c:v>
                </c:pt>
                <c:pt idx="3">
                  <c:v>218</c:v>
                </c:pt>
                <c:pt idx="4">
                  <c:v>219</c:v>
                </c:pt>
                <c:pt idx="5">
                  <c:v>219</c:v>
                </c:pt>
                <c:pt idx="6">
                  <c:v>218</c:v>
                </c:pt>
                <c:pt idx="7">
                  <c:v>218</c:v>
                </c:pt>
                <c:pt idx="8">
                  <c:v>219</c:v>
                </c:pt>
                <c:pt idx="9">
                  <c:v>219</c:v>
                </c:pt>
                <c:pt idx="10">
                  <c:v>218</c:v>
                </c:pt>
                <c:pt idx="11">
                  <c:v>218</c:v>
                </c:pt>
                <c:pt idx="12">
                  <c:v>218</c:v>
                </c:pt>
                <c:pt idx="13">
                  <c:v>218</c:v>
                </c:pt>
                <c:pt idx="14">
                  <c:v>218</c:v>
                </c:pt>
                <c:pt idx="15">
                  <c:v>217</c:v>
                </c:pt>
                <c:pt idx="16">
                  <c:v>217</c:v>
                </c:pt>
                <c:pt idx="17">
                  <c:v>218</c:v>
                </c:pt>
                <c:pt idx="18">
                  <c:v>218</c:v>
                </c:pt>
                <c:pt idx="19">
                  <c:v>218</c:v>
                </c:pt>
                <c:pt idx="20">
                  <c:v>218</c:v>
                </c:pt>
                <c:pt idx="21">
                  <c:v>218</c:v>
                </c:pt>
                <c:pt idx="22">
                  <c:v>218</c:v>
                </c:pt>
                <c:pt idx="23">
                  <c:v>217</c:v>
                </c:pt>
                <c:pt idx="24">
                  <c:v>217</c:v>
                </c:pt>
                <c:pt idx="25">
                  <c:v>217</c:v>
                </c:pt>
                <c:pt idx="26">
                  <c:v>217</c:v>
                </c:pt>
                <c:pt idx="27">
                  <c:v>217</c:v>
                </c:pt>
                <c:pt idx="28">
                  <c:v>217</c:v>
                </c:pt>
                <c:pt idx="29">
                  <c:v>217</c:v>
                </c:pt>
                <c:pt idx="30">
                  <c:v>216</c:v>
                </c:pt>
                <c:pt idx="31">
                  <c:v>217</c:v>
                </c:pt>
                <c:pt idx="32">
                  <c:v>217</c:v>
                </c:pt>
                <c:pt idx="33">
                  <c:v>217</c:v>
                </c:pt>
                <c:pt idx="34">
                  <c:v>217</c:v>
                </c:pt>
                <c:pt idx="35">
                  <c:v>217</c:v>
                </c:pt>
                <c:pt idx="36">
                  <c:v>216</c:v>
                </c:pt>
                <c:pt idx="37">
                  <c:v>216</c:v>
                </c:pt>
                <c:pt idx="38">
                  <c:v>216</c:v>
                </c:pt>
                <c:pt idx="39">
                  <c:v>216</c:v>
                </c:pt>
                <c:pt idx="40">
                  <c:v>216</c:v>
                </c:pt>
                <c:pt idx="41">
                  <c:v>215</c:v>
                </c:pt>
                <c:pt idx="42">
                  <c:v>370</c:v>
                </c:pt>
                <c:pt idx="43">
                  <c:v>415</c:v>
                </c:pt>
                <c:pt idx="44">
                  <c:v>416</c:v>
                </c:pt>
                <c:pt idx="45">
                  <c:v>417</c:v>
                </c:pt>
                <c:pt idx="46">
                  <c:v>417</c:v>
                </c:pt>
                <c:pt idx="47">
                  <c:v>418</c:v>
                </c:pt>
                <c:pt idx="48">
                  <c:v>418</c:v>
                </c:pt>
                <c:pt idx="49">
                  <c:v>750</c:v>
                </c:pt>
                <c:pt idx="50">
                  <c:v>818</c:v>
                </c:pt>
                <c:pt idx="51">
                  <c:v>818</c:v>
                </c:pt>
                <c:pt idx="52">
                  <c:v>817</c:v>
                </c:pt>
                <c:pt idx="53">
                  <c:v>817</c:v>
                </c:pt>
                <c:pt idx="54">
                  <c:v>817</c:v>
                </c:pt>
                <c:pt idx="55">
                  <c:v>817</c:v>
                </c:pt>
                <c:pt idx="56">
                  <c:v>816</c:v>
                </c:pt>
                <c:pt idx="57">
                  <c:v>815</c:v>
                </c:pt>
                <c:pt idx="58">
                  <c:v>816</c:v>
                </c:pt>
                <c:pt idx="59">
                  <c:v>815</c:v>
                </c:pt>
                <c:pt idx="60">
                  <c:v>814</c:v>
                </c:pt>
                <c:pt idx="61">
                  <c:v>813</c:v>
                </c:pt>
                <c:pt idx="62">
                  <c:v>813</c:v>
                </c:pt>
                <c:pt idx="63">
                  <c:v>569</c:v>
                </c:pt>
                <c:pt idx="64">
                  <c:v>514</c:v>
                </c:pt>
                <c:pt idx="65">
                  <c:v>514</c:v>
                </c:pt>
                <c:pt idx="66">
                  <c:v>502</c:v>
                </c:pt>
                <c:pt idx="67">
                  <c:v>503</c:v>
                </c:pt>
                <c:pt idx="68">
                  <c:v>513</c:v>
                </c:pt>
                <c:pt idx="69">
                  <c:v>513</c:v>
                </c:pt>
                <c:pt idx="70">
                  <c:v>513</c:v>
                </c:pt>
                <c:pt idx="71">
                  <c:v>424</c:v>
                </c:pt>
                <c:pt idx="72">
                  <c:v>315</c:v>
                </c:pt>
                <c:pt idx="73">
                  <c:v>313</c:v>
                </c:pt>
                <c:pt idx="74">
                  <c:v>313</c:v>
                </c:pt>
                <c:pt idx="75">
                  <c:v>313</c:v>
                </c:pt>
                <c:pt idx="76">
                  <c:v>313</c:v>
                </c:pt>
                <c:pt idx="77">
                  <c:v>313</c:v>
                </c:pt>
                <c:pt idx="78">
                  <c:v>314</c:v>
                </c:pt>
                <c:pt idx="79">
                  <c:v>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DA-4A2F-A535-A2F96BC78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'[5]20150611'!$A$2:$A$212</c:f>
              <c:numCache>
                <c:formatCode>General</c:formatCode>
                <c:ptCount val="211"/>
                <c:pt idx="0">
                  <c:v>508</c:v>
                </c:pt>
                <c:pt idx="1">
                  <c:v>168</c:v>
                </c:pt>
                <c:pt idx="2">
                  <c:v>506</c:v>
                </c:pt>
                <c:pt idx="3">
                  <c:v>306</c:v>
                </c:pt>
                <c:pt idx="4">
                  <c:v>406</c:v>
                </c:pt>
                <c:pt idx="5">
                  <c:v>406</c:v>
                </c:pt>
                <c:pt idx="6">
                  <c:v>306</c:v>
                </c:pt>
                <c:pt idx="7">
                  <c:v>306</c:v>
                </c:pt>
                <c:pt idx="8">
                  <c:v>306</c:v>
                </c:pt>
                <c:pt idx="9">
                  <c:v>306</c:v>
                </c:pt>
                <c:pt idx="10">
                  <c:v>73.2</c:v>
                </c:pt>
                <c:pt idx="11">
                  <c:v>552</c:v>
                </c:pt>
                <c:pt idx="12">
                  <c:v>307</c:v>
                </c:pt>
                <c:pt idx="13">
                  <c:v>207</c:v>
                </c:pt>
                <c:pt idx="14">
                  <c:v>306</c:v>
                </c:pt>
                <c:pt idx="15">
                  <c:v>305</c:v>
                </c:pt>
                <c:pt idx="16">
                  <c:v>404</c:v>
                </c:pt>
                <c:pt idx="17">
                  <c:v>404</c:v>
                </c:pt>
                <c:pt idx="18">
                  <c:v>304</c:v>
                </c:pt>
                <c:pt idx="19">
                  <c:v>404</c:v>
                </c:pt>
                <c:pt idx="20">
                  <c:v>404</c:v>
                </c:pt>
                <c:pt idx="21">
                  <c:v>502</c:v>
                </c:pt>
                <c:pt idx="22">
                  <c:v>635</c:v>
                </c:pt>
                <c:pt idx="23">
                  <c:v>326</c:v>
                </c:pt>
                <c:pt idx="24">
                  <c:v>597</c:v>
                </c:pt>
                <c:pt idx="25">
                  <c:v>495</c:v>
                </c:pt>
                <c:pt idx="26">
                  <c:v>691</c:v>
                </c:pt>
                <c:pt idx="27">
                  <c:v>489</c:v>
                </c:pt>
                <c:pt idx="28">
                  <c:v>385</c:v>
                </c:pt>
                <c:pt idx="29">
                  <c:v>882</c:v>
                </c:pt>
                <c:pt idx="30">
                  <c:v>781</c:v>
                </c:pt>
                <c:pt idx="31">
                  <c:v>478</c:v>
                </c:pt>
                <c:pt idx="32">
                  <c:v>674</c:v>
                </c:pt>
                <c:pt idx="33">
                  <c:v>1370</c:v>
                </c:pt>
                <c:pt idx="34">
                  <c:v>1100</c:v>
                </c:pt>
                <c:pt idx="35">
                  <c:v>1510</c:v>
                </c:pt>
                <c:pt idx="36">
                  <c:v>1610</c:v>
                </c:pt>
                <c:pt idx="37">
                  <c:v>1720</c:v>
                </c:pt>
                <c:pt idx="38">
                  <c:v>2120</c:v>
                </c:pt>
                <c:pt idx="39">
                  <c:v>1920</c:v>
                </c:pt>
                <c:pt idx="40">
                  <c:v>2230</c:v>
                </c:pt>
                <c:pt idx="41">
                  <c:v>2030</c:v>
                </c:pt>
                <c:pt idx="42">
                  <c:v>2040</c:v>
                </c:pt>
                <c:pt idx="43">
                  <c:v>2140</c:v>
                </c:pt>
                <c:pt idx="44">
                  <c:v>1650</c:v>
                </c:pt>
                <c:pt idx="45">
                  <c:v>1650</c:v>
                </c:pt>
                <c:pt idx="46">
                  <c:v>1550</c:v>
                </c:pt>
                <c:pt idx="47">
                  <c:v>1250</c:v>
                </c:pt>
                <c:pt idx="48">
                  <c:v>1450</c:v>
                </c:pt>
                <c:pt idx="49">
                  <c:v>1380</c:v>
                </c:pt>
                <c:pt idx="50">
                  <c:v>1010</c:v>
                </c:pt>
                <c:pt idx="51">
                  <c:v>1110</c:v>
                </c:pt>
                <c:pt idx="52">
                  <c:v>808</c:v>
                </c:pt>
                <c:pt idx="53">
                  <c:v>808</c:v>
                </c:pt>
                <c:pt idx="54">
                  <c:v>908</c:v>
                </c:pt>
                <c:pt idx="55">
                  <c:v>408</c:v>
                </c:pt>
                <c:pt idx="56">
                  <c:v>730</c:v>
                </c:pt>
                <c:pt idx="57">
                  <c:v>907</c:v>
                </c:pt>
                <c:pt idx="58">
                  <c:v>307</c:v>
                </c:pt>
                <c:pt idx="59">
                  <c:v>807</c:v>
                </c:pt>
                <c:pt idx="60">
                  <c:v>307</c:v>
                </c:pt>
                <c:pt idx="61">
                  <c:v>807</c:v>
                </c:pt>
                <c:pt idx="62">
                  <c:v>508</c:v>
                </c:pt>
                <c:pt idx="63">
                  <c:v>608</c:v>
                </c:pt>
                <c:pt idx="64">
                  <c:v>508</c:v>
                </c:pt>
                <c:pt idx="65">
                  <c:v>508</c:v>
                </c:pt>
                <c:pt idx="66">
                  <c:v>608</c:v>
                </c:pt>
                <c:pt idx="67">
                  <c:v>509</c:v>
                </c:pt>
                <c:pt idx="68">
                  <c:v>609</c:v>
                </c:pt>
                <c:pt idx="69">
                  <c:v>609</c:v>
                </c:pt>
                <c:pt idx="70">
                  <c:v>1060</c:v>
                </c:pt>
                <c:pt idx="71">
                  <c:v>1110</c:v>
                </c:pt>
                <c:pt idx="72">
                  <c:v>1010</c:v>
                </c:pt>
                <c:pt idx="73">
                  <c:v>808</c:v>
                </c:pt>
                <c:pt idx="74">
                  <c:v>1010</c:v>
                </c:pt>
                <c:pt idx="75">
                  <c:v>808</c:v>
                </c:pt>
                <c:pt idx="76">
                  <c:v>908</c:v>
                </c:pt>
                <c:pt idx="77">
                  <c:v>807</c:v>
                </c:pt>
                <c:pt idx="78">
                  <c:v>807</c:v>
                </c:pt>
                <c:pt idx="79">
                  <c:v>1010</c:v>
                </c:pt>
                <c:pt idx="80">
                  <c:v>605</c:v>
                </c:pt>
                <c:pt idx="81">
                  <c:v>904</c:v>
                </c:pt>
                <c:pt idx="82">
                  <c:v>503</c:v>
                </c:pt>
                <c:pt idx="83">
                  <c:v>802</c:v>
                </c:pt>
                <c:pt idx="84">
                  <c:v>810</c:v>
                </c:pt>
                <c:pt idx="85">
                  <c:v>406</c:v>
                </c:pt>
                <c:pt idx="86">
                  <c:v>806</c:v>
                </c:pt>
                <c:pt idx="87">
                  <c:v>512</c:v>
                </c:pt>
                <c:pt idx="88">
                  <c:v>608</c:v>
                </c:pt>
                <c:pt idx="89">
                  <c:v>908</c:v>
                </c:pt>
                <c:pt idx="90">
                  <c:v>708</c:v>
                </c:pt>
                <c:pt idx="91">
                  <c:v>672</c:v>
                </c:pt>
                <c:pt idx="92">
                  <c:v>1510</c:v>
                </c:pt>
                <c:pt idx="93">
                  <c:v>709</c:v>
                </c:pt>
                <c:pt idx="94">
                  <c:v>1110</c:v>
                </c:pt>
                <c:pt idx="95">
                  <c:v>851</c:v>
                </c:pt>
                <c:pt idx="96">
                  <c:v>1110</c:v>
                </c:pt>
                <c:pt idx="97">
                  <c:v>1110</c:v>
                </c:pt>
                <c:pt idx="98">
                  <c:v>1110</c:v>
                </c:pt>
                <c:pt idx="99">
                  <c:v>1110</c:v>
                </c:pt>
                <c:pt idx="100">
                  <c:v>1010</c:v>
                </c:pt>
                <c:pt idx="101">
                  <c:v>1210</c:v>
                </c:pt>
                <c:pt idx="102">
                  <c:v>908</c:v>
                </c:pt>
                <c:pt idx="103">
                  <c:v>808</c:v>
                </c:pt>
                <c:pt idx="104">
                  <c:v>1010</c:v>
                </c:pt>
                <c:pt idx="105">
                  <c:v>706</c:v>
                </c:pt>
                <c:pt idx="106">
                  <c:v>906</c:v>
                </c:pt>
                <c:pt idx="107">
                  <c:v>705</c:v>
                </c:pt>
                <c:pt idx="108">
                  <c:v>803</c:v>
                </c:pt>
                <c:pt idx="109">
                  <c:v>703</c:v>
                </c:pt>
                <c:pt idx="110">
                  <c:v>802</c:v>
                </c:pt>
                <c:pt idx="111">
                  <c:v>600</c:v>
                </c:pt>
                <c:pt idx="112">
                  <c:v>699</c:v>
                </c:pt>
                <c:pt idx="113">
                  <c:v>1090</c:v>
                </c:pt>
                <c:pt idx="114">
                  <c:v>208</c:v>
                </c:pt>
                <c:pt idx="115">
                  <c:v>907</c:v>
                </c:pt>
                <c:pt idx="116">
                  <c:v>407</c:v>
                </c:pt>
                <c:pt idx="117">
                  <c:v>807</c:v>
                </c:pt>
                <c:pt idx="118">
                  <c:v>608</c:v>
                </c:pt>
                <c:pt idx="119">
                  <c:v>508</c:v>
                </c:pt>
                <c:pt idx="120">
                  <c:v>635</c:v>
                </c:pt>
                <c:pt idx="121">
                  <c:v>506</c:v>
                </c:pt>
                <c:pt idx="122">
                  <c:v>606</c:v>
                </c:pt>
                <c:pt idx="123">
                  <c:v>606</c:v>
                </c:pt>
                <c:pt idx="124">
                  <c:v>606</c:v>
                </c:pt>
                <c:pt idx="125">
                  <c:v>507</c:v>
                </c:pt>
                <c:pt idx="126">
                  <c:v>607</c:v>
                </c:pt>
                <c:pt idx="127">
                  <c:v>407</c:v>
                </c:pt>
                <c:pt idx="128">
                  <c:v>507</c:v>
                </c:pt>
                <c:pt idx="129">
                  <c:v>585</c:v>
                </c:pt>
                <c:pt idx="130">
                  <c:v>407</c:v>
                </c:pt>
                <c:pt idx="131">
                  <c:v>506</c:v>
                </c:pt>
                <c:pt idx="132">
                  <c:v>507</c:v>
                </c:pt>
                <c:pt idx="133">
                  <c:v>406</c:v>
                </c:pt>
                <c:pt idx="134">
                  <c:v>507</c:v>
                </c:pt>
                <c:pt idx="135">
                  <c:v>407</c:v>
                </c:pt>
                <c:pt idx="136">
                  <c:v>507</c:v>
                </c:pt>
                <c:pt idx="137">
                  <c:v>507</c:v>
                </c:pt>
                <c:pt idx="138">
                  <c:v>407</c:v>
                </c:pt>
                <c:pt idx="139">
                  <c:v>407</c:v>
                </c:pt>
                <c:pt idx="140">
                  <c:v>407</c:v>
                </c:pt>
                <c:pt idx="141">
                  <c:v>507</c:v>
                </c:pt>
                <c:pt idx="142">
                  <c:v>307</c:v>
                </c:pt>
                <c:pt idx="143">
                  <c:v>408</c:v>
                </c:pt>
                <c:pt idx="144">
                  <c:v>408</c:v>
                </c:pt>
                <c:pt idx="145">
                  <c:v>308</c:v>
                </c:pt>
                <c:pt idx="146">
                  <c:v>507</c:v>
                </c:pt>
                <c:pt idx="147">
                  <c:v>307</c:v>
                </c:pt>
                <c:pt idx="148">
                  <c:v>407</c:v>
                </c:pt>
                <c:pt idx="149">
                  <c:v>207</c:v>
                </c:pt>
                <c:pt idx="150">
                  <c:v>507</c:v>
                </c:pt>
                <c:pt idx="151">
                  <c:v>106</c:v>
                </c:pt>
                <c:pt idx="152">
                  <c:v>407</c:v>
                </c:pt>
                <c:pt idx="153">
                  <c:v>206</c:v>
                </c:pt>
                <c:pt idx="154">
                  <c:v>406</c:v>
                </c:pt>
                <c:pt idx="155">
                  <c:v>206</c:v>
                </c:pt>
                <c:pt idx="156">
                  <c:v>590</c:v>
                </c:pt>
                <c:pt idx="157">
                  <c:v>206</c:v>
                </c:pt>
                <c:pt idx="158">
                  <c:v>704</c:v>
                </c:pt>
                <c:pt idx="159">
                  <c:v>381</c:v>
                </c:pt>
                <c:pt idx="160">
                  <c:v>405</c:v>
                </c:pt>
                <c:pt idx="161">
                  <c:v>305</c:v>
                </c:pt>
                <c:pt idx="162">
                  <c:v>405</c:v>
                </c:pt>
                <c:pt idx="163">
                  <c:v>304</c:v>
                </c:pt>
                <c:pt idx="164">
                  <c:v>402</c:v>
                </c:pt>
                <c:pt idx="165">
                  <c:v>205</c:v>
                </c:pt>
                <c:pt idx="166">
                  <c:v>399</c:v>
                </c:pt>
                <c:pt idx="167">
                  <c:v>205</c:v>
                </c:pt>
                <c:pt idx="168">
                  <c:v>302</c:v>
                </c:pt>
                <c:pt idx="169">
                  <c:v>302</c:v>
                </c:pt>
                <c:pt idx="170">
                  <c:v>205</c:v>
                </c:pt>
                <c:pt idx="171">
                  <c:v>399</c:v>
                </c:pt>
                <c:pt idx="172">
                  <c:v>302</c:v>
                </c:pt>
                <c:pt idx="173">
                  <c:v>302</c:v>
                </c:pt>
                <c:pt idx="174">
                  <c:v>302</c:v>
                </c:pt>
                <c:pt idx="175">
                  <c:v>302</c:v>
                </c:pt>
                <c:pt idx="176">
                  <c:v>302</c:v>
                </c:pt>
                <c:pt idx="177">
                  <c:v>399</c:v>
                </c:pt>
                <c:pt idx="178">
                  <c:v>204</c:v>
                </c:pt>
                <c:pt idx="179">
                  <c:v>399</c:v>
                </c:pt>
                <c:pt idx="180">
                  <c:v>204</c:v>
                </c:pt>
                <c:pt idx="181">
                  <c:v>204</c:v>
                </c:pt>
                <c:pt idx="182">
                  <c:v>399</c:v>
                </c:pt>
                <c:pt idx="183">
                  <c:v>302</c:v>
                </c:pt>
                <c:pt idx="184">
                  <c:v>204</c:v>
                </c:pt>
                <c:pt idx="185">
                  <c:v>399</c:v>
                </c:pt>
                <c:pt idx="186">
                  <c:v>204</c:v>
                </c:pt>
                <c:pt idx="187">
                  <c:v>399</c:v>
                </c:pt>
                <c:pt idx="188">
                  <c:v>204</c:v>
                </c:pt>
                <c:pt idx="189">
                  <c:v>301</c:v>
                </c:pt>
                <c:pt idx="190">
                  <c:v>204</c:v>
                </c:pt>
                <c:pt idx="191">
                  <c:v>399</c:v>
                </c:pt>
                <c:pt idx="192">
                  <c:v>204</c:v>
                </c:pt>
                <c:pt idx="193">
                  <c:v>301</c:v>
                </c:pt>
                <c:pt idx="194">
                  <c:v>204</c:v>
                </c:pt>
                <c:pt idx="195">
                  <c:v>399</c:v>
                </c:pt>
                <c:pt idx="196">
                  <c:v>107</c:v>
                </c:pt>
                <c:pt idx="197">
                  <c:v>301</c:v>
                </c:pt>
                <c:pt idx="198">
                  <c:v>204</c:v>
                </c:pt>
                <c:pt idx="199">
                  <c:v>301</c:v>
                </c:pt>
                <c:pt idx="200">
                  <c:v>204</c:v>
                </c:pt>
                <c:pt idx="201">
                  <c:v>398</c:v>
                </c:pt>
                <c:pt idx="202">
                  <c:v>204</c:v>
                </c:pt>
                <c:pt idx="203">
                  <c:v>300</c:v>
                </c:pt>
                <c:pt idx="204">
                  <c:v>203</c:v>
                </c:pt>
                <c:pt idx="205">
                  <c:v>301</c:v>
                </c:pt>
                <c:pt idx="206">
                  <c:v>398</c:v>
                </c:pt>
                <c:pt idx="207">
                  <c:v>399</c:v>
                </c:pt>
                <c:pt idx="208">
                  <c:v>107</c:v>
                </c:pt>
                <c:pt idx="209">
                  <c:v>606</c:v>
                </c:pt>
                <c:pt idx="21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5-4669-A4D6-57A6B41E7A2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'[5]20150611'!$B$2:$B$212</c:f>
              <c:numCache>
                <c:formatCode>General</c:formatCode>
                <c:ptCount val="211"/>
                <c:pt idx="0">
                  <c:v>208</c:v>
                </c:pt>
                <c:pt idx="1">
                  <c:v>268</c:v>
                </c:pt>
                <c:pt idx="2">
                  <c:v>306</c:v>
                </c:pt>
                <c:pt idx="3">
                  <c:v>306</c:v>
                </c:pt>
                <c:pt idx="4">
                  <c:v>306</c:v>
                </c:pt>
                <c:pt idx="5">
                  <c:v>306</c:v>
                </c:pt>
                <c:pt idx="6">
                  <c:v>306</c:v>
                </c:pt>
                <c:pt idx="7">
                  <c:v>306</c:v>
                </c:pt>
                <c:pt idx="8">
                  <c:v>306</c:v>
                </c:pt>
                <c:pt idx="9">
                  <c:v>306</c:v>
                </c:pt>
                <c:pt idx="10">
                  <c:v>374</c:v>
                </c:pt>
                <c:pt idx="11">
                  <c:v>552</c:v>
                </c:pt>
                <c:pt idx="12">
                  <c:v>607</c:v>
                </c:pt>
                <c:pt idx="13">
                  <c:v>606</c:v>
                </c:pt>
                <c:pt idx="14">
                  <c:v>605</c:v>
                </c:pt>
                <c:pt idx="15">
                  <c:v>605</c:v>
                </c:pt>
                <c:pt idx="16">
                  <c:v>604</c:v>
                </c:pt>
                <c:pt idx="17">
                  <c:v>603</c:v>
                </c:pt>
                <c:pt idx="18">
                  <c:v>604</c:v>
                </c:pt>
                <c:pt idx="19">
                  <c:v>604</c:v>
                </c:pt>
                <c:pt idx="20">
                  <c:v>604</c:v>
                </c:pt>
                <c:pt idx="21">
                  <c:v>602</c:v>
                </c:pt>
                <c:pt idx="22">
                  <c:v>835</c:v>
                </c:pt>
                <c:pt idx="23">
                  <c:v>1130</c:v>
                </c:pt>
                <c:pt idx="24">
                  <c:v>1200</c:v>
                </c:pt>
                <c:pt idx="25">
                  <c:v>1190</c:v>
                </c:pt>
                <c:pt idx="26">
                  <c:v>1190</c:v>
                </c:pt>
                <c:pt idx="27">
                  <c:v>1190</c:v>
                </c:pt>
                <c:pt idx="28">
                  <c:v>1190</c:v>
                </c:pt>
                <c:pt idx="29">
                  <c:v>1180</c:v>
                </c:pt>
                <c:pt idx="30">
                  <c:v>1180</c:v>
                </c:pt>
                <c:pt idx="31">
                  <c:v>1180</c:v>
                </c:pt>
                <c:pt idx="32">
                  <c:v>1170</c:v>
                </c:pt>
                <c:pt idx="33">
                  <c:v>1170</c:v>
                </c:pt>
                <c:pt idx="34">
                  <c:v>1200</c:v>
                </c:pt>
                <c:pt idx="35">
                  <c:v>1210</c:v>
                </c:pt>
                <c:pt idx="36">
                  <c:v>1210</c:v>
                </c:pt>
                <c:pt idx="37">
                  <c:v>1220</c:v>
                </c:pt>
                <c:pt idx="38">
                  <c:v>1220</c:v>
                </c:pt>
                <c:pt idx="39">
                  <c:v>1220</c:v>
                </c:pt>
                <c:pt idx="40">
                  <c:v>1230</c:v>
                </c:pt>
                <c:pt idx="41">
                  <c:v>1230</c:v>
                </c:pt>
                <c:pt idx="42">
                  <c:v>1240</c:v>
                </c:pt>
                <c:pt idx="43">
                  <c:v>1240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881</c:v>
                </c:pt>
                <c:pt idx="50">
                  <c:v>608</c:v>
                </c:pt>
                <c:pt idx="51">
                  <c:v>608</c:v>
                </c:pt>
                <c:pt idx="52">
                  <c:v>608</c:v>
                </c:pt>
                <c:pt idx="53">
                  <c:v>608</c:v>
                </c:pt>
                <c:pt idx="54">
                  <c:v>608</c:v>
                </c:pt>
                <c:pt idx="55">
                  <c:v>608</c:v>
                </c:pt>
                <c:pt idx="56">
                  <c:v>430</c:v>
                </c:pt>
                <c:pt idx="57">
                  <c:v>407</c:v>
                </c:pt>
                <c:pt idx="58">
                  <c:v>407</c:v>
                </c:pt>
                <c:pt idx="59">
                  <c:v>407</c:v>
                </c:pt>
                <c:pt idx="60">
                  <c:v>407</c:v>
                </c:pt>
                <c:pt idx="61">
                  <c:v>407</c:v>
                </c:pt>
                <c:pt idx="62">
                  <c:v>408</c:v>
                </c:pt>
                <c:pt idx="63">
                  <c:v>408</c:v>
                </c:pt>
                <c:pt idx="64">
                  <c:v>408</c:v>
                </c:pt>
                <c:pt idx="65">
                  <c:v>408</c:v>
                </c:pt>
                <c:pt idx="66">
                  <c:v>408</c:v>
                </c:pt>
                <c:pt idx="67">
                  <c:v>408</c:v>
                </c:pt>
                <c:pt idx="68">
                  <c:v>409</c:v>
                </c:pt>
                <c:pt idx="69">
                  <c:v>409</c:v>
                </c:pt>
                <c:pt idx="70">
                  <c:v>558</c:v>
                </c:pt>
                <c:pt idx="71">
                  <c:v>608</c:v>
                </c:pt>
                <c:pt idx="72">
                  <c:v>609</c:v>
                </c:pt>
                <c:pt idx="73">
                  <c:v>908</c:v>
                </c:pt>
                <c:pt idx="74">
                  <c:v>1010</c:v>
                </c:pt>
                <c:pt idx="75">
                  <c:v>1010</c:v>
                </c:pt>
                <c:pt idx="76">
                  <c:v>1010</c:v>
                </c:pt>
                <c:pt idx="77">
                  <c:v>1010</c:v>
                </c:pt>
                <c:pt idx="78">
                  <c:v>1010</c:v>
                </c:pt>
                <c:pt idx="79">
                  <c:v>1010</c:v>
                </c:pt>
                <c:pt idx="80">
                  <c:v>1010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810</c:v>
                </c:pt>
                <c:pt idx="85">
                  <c:v>606</c:v>
                </c:pt>
                <c:pt idx="86">
                  <c:v>605</c:v>
                </c:pt>
                <c:pt idx="87">
                  <c:v>412</c:v>
                </c:pt>
                <c:pt idx="88">
                  <c:v>308</c:v>
                </c:pt>
                <c:pt idx="89">
                  <c:v>308</c:v>
                </c:pt>
                <c:pt idx="90">
                  <c:v>308</c:v>
                </c:pt>
                <c:pt idx="91">
                  <c:v>372</c:v>
                </c:pt>
                <c:pt idx="92">
                  <c:v>806</c:v>
                </c:pt>
                <c:pt idx="93">
                  <c:v>809</c:v>
                </c:pt>
                <c:pt idx="94">
                  <c:v>809</c:v>
                </c:pt>
                <c:pt idx="95">
                  <c:v>951</c:v>
                </c:pt>
                <c:pt idx="96">
                  <c:v>1010</c:v>
                </c:pt>
                <c:pt idx="97">
                  <c:v>1010</c:v>
                </c:pt>
                <c:pt idx="98">
                  <c:v>1010</c:v>
                </c:pt>
                <c:pt idx="99">
                  <c:v>1010</c:v>
                </c:pt>
                <c:pt idx="100">
                  <c:v>1010</c:v>
                </c:pt>
                <c:pt idx="101">
                  <c:v>1010</c:v>
                </c:pt>
                <c:pt idx="102">
                  <c:v>1010</c:v>
                </c:pt>
                <c:pt idx="103">
                  <c:v>1010</c:v>
                </c:pt>
                <c:pt idx="104">
                  <c:v>1010</c:v>
                </c:pt>
                <c:pt idx="105">
                  <c:v>1010</c:v>
                </c:pt>
                <c:pt idx="106">
                  <c:v>1010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999</c:v>
                </c:pt>
                <c:pt idx="113">
                  <c:v>791</c:v>
                </c:pt>
                <c:pt idx="114">
                  <c:v>508</c:v>
                </c:pt>
                <c:pt idx="115">
                  <c:v>507</c:v>
                </c:pt>
                <c:pt idx="116">
                  <c:v>507</c:v>
                </c:pt>
                <c:pt idx="117">
                  <c:v>507</c:v>
                </c:pt>
                <c:pt idx="118">
                  <c:v>508</c:v>
                </c:pt>
                <c:pt idx="119">
                  <c:v>508</c:v>
                </c:pt>
                <c:pt idx="120">
                  <c:v>435</c:v>
                </c:pt>
                <c:pt idx="121">
                  <c:v>406</c:v>
                </c:pt>
                <c:pt idx="122">
                  <c:v>406</c:v>
                </c:pt>
                <c:pt idx="123">
                  <c:v>406</c:v>
                </c:pt>
                <c:pt idx="124">
                  <c:v>407</c:v>
                </c:pt>
                <c:pt idx="125">
                  <c:v>407</c:v>
                </c:pt>
                <c:pt idx="126">
                  <c:v>407</c:v>
                </c:pt>
                <c:pt idx="127">
                  <c:v>407</c:v>
                </c:pt>
                <c:pt idx="128">
                  <c:v>407</c:v>
                </c:pt>
                <c:pt idx="129">
                  <c:v>386</c:v>
                </c:pt>
                <c:pt idx="130">
                  <c:v>307</c:v>
                </c:pt>
                <c:pt idx="131">
                  <c:v>306</c:v>
                </c:pt>
                <c:pt idx="132">
                  <c:v>307</c:v>
                </c:pt>
                <c:pt idx="133">
                  <c:v>307</c:v>
                </c:pt>
                <c:pt idx="134">
                  <c:v>307</c:v>
                </c:pt>
                <c:pt idx="135">
                  <c:v>307</c:v>
                </c:pt>
                <c:pt idx="136">
                  <c:v>307</c:v>
                </c:pt>
                <c:pt idx="137">
                  <c:v>307</c:v>
                </c:pt>
                <c:pt idx="138">
                  <c:v>307</c:v>
                </c:pt>
                <c:pt idx="139">
                  <c:v>307</c:v>
                </c:pt>
                <c:pt idx="140">
                  <c:v>307</c:v>
                </c:pt>
                <c:pt idx="141">
                  <c:v>307</c:v>
                </c:pt>
                <c:pt idx="142">
                  <c:v>307</c:v>
                </c:pt>
                <c:pt idx="143">
                  <c:v>308</c:v>
                </c:pt>
                <c:pt idx="144">
                  <c:v>308</c:v>
                </c:pt>
                <c:pt idx="145">
                  <c:v>308</c:v>
                </c:pt>
                <c:pt idx="146">
                  <c:v>307</c:v>
                </c:pt>
                <c:pt idx="147">
                  <c:v>307</c:v>
                </c:pt>
                <c:pt idx="148">
                  <c:v>306</c:v>
                </c:pt>
                <c:pt idx="149">
                  <c:v>307</c:v>
                </c:pt>
                <c:pt idx="150">
                  <c:v>306</c:v>
                </c:pt>
                <c:pt idx="151">
                  <c:v>307</c:v>
                </c:pt>
                <c:pt idx="152">
                  <c:v>306</c:v>
                </c:pt>
                <c:pt idx="153">
                  <c:v>307</c:v>
                </c:pt>
                <c:pt idx="154">
                  <c:v>306</c:v>
                </c:pt>
                <c:pt idx="155">
                  <c:v>306</c:v>
                </c:pt>
                <c:pt idx="156">
                  <c:v>290</c:v>
                </c:pt>
                <c:pt idx="157">
                  <c:v>206</c:v>
                </c:pt>
                <c:pt idx="158">
                  <c:v>204</c:v>
                </c:pt>
                <c:pt idx="159">
                  <c:v>204</c:v>
                </c:pt>
                <c:pt idx="160">
                  <c:v>205</c:v>
                </c:pt>
                <c:pt idx="161">
                  <c:v>205</c:v>
                </c:pt>
                <c:pt idx="162">
                  <c:v>205</c:v>
                </c:pt>
                <c:pt idx="163">
                  <c:v>205</c:v>
                </c:pt>
                <c:pt idx="164">
                  <c:v>205</c:v>
                </c:pt>
                <c:pt idx="165">
                  <c:v>205</c:v>
                </c:pt>
                <c:pt idx="166">
                  <c:v>205</c:v>
                </c:pt>
                <c:pt idx="167">
                  <c:v>205</c:v>
                </c:pt>
                <c:pt idx="168">
                  <c:v>205</c:v>
                </c:pt>
                <c:pt idx="169">
                  <c:v>205</c:v>
                </c:pt>
                <c:pt idx="170">
                  <c:v>205</c:v>
                </c:pt>
                <c:pt idx="171">
                  <c:v>205</c:v>
                </c:pt>
                <c:pt idx="172">
                  <c:v>205</c:v>
                </c:pt>
                <c:pt idx="173">
                  <c:v>205</c:v>
                </c:pt>
                <c:pt idx="174">
                  <c:v>205</c:v>
                </c:pt>
                <c:pt idx="175">
                  <c:v>205</c:v>
                </c:pt>
                <c:pt idx="176">
                  <c:v>205</c:v>
                </c:pt>
                <c:pt idx="177">
                  <c:v>205</c:v>
                </c:pt>
                <c:pt idx="178">
                  <c:v>204</c:v>
                </c:pt>
                <c:pt idx="179">
                  <c:v>204</c:v>
                </c:pt>
                <c:pt idx="180">
                  <c:v>204</c:v>
                </c:pt>
                <c:pt idx="181">
                  <c:v>204</c:v>
                </c:pt>
                <c:pt idx="182">
                  <c:v>204</c:v>
                </c:pt>
                <c:pt idx="183">
                  <c:v>204</c:v>
                </c:pt>
                <c:pt idx="184">
                  <c:v>204</c:v>
                </c:pt>
                <c:pt idx="185">
                  <c:v>204</c:v>
                </c:pt>
                <c:pt idx="186">
                  <c:v>204</c:v>
                </c:pt>
                <c:pt idx="187">
                  <c:v>204</c:v>
                </c:pt>
                <c:pt idx="188">
                  <c:v>204</c:v>
                </c:pt>
                <c:pt idx="189">
                  <c:v>204</c:v>
                </c:pt>
                <c:pt idx="190">
                  <c:v>204</c:v>
                </c:pt>
                <c:pt idx="191">
                  <c:v>204</c:v>
                </c:pt>
                <c:pt idx="192">
                  <c:v>204</c:v>
                </c:pt>
                <c:pt idx="193">
                  <c:v>204</c:v>
                </c:pt>
                <c:pt idx="194">
                  <c:v>204</c:v>
                </c:pt>
                <c:pt idx="195">
                  <c:v>204</c:v>
                </c:pt>
                <c:pt idx="196">
                  <c:v>204</c:v>
                </c:pt>
                <c:pt idx="197">
                  <c:v>204</c:v>
                </c:pt>
                <c:pt idx="198">
                  <c:v>204</c:v>
                </c:pt>
                <c:pt idx="199">
                  <c:v>204</c:v>
                </c:pt>
                <c:pt idx="200">
                  <c:v>204</c:v>
                </c:pt>
                <c:pt idx="201">
                  <c:v>204</c:v>
                </c:pt>
                <c:pt idx="202">
                  <c:v>204</c:v>
                </c:pt>
                <c:pt idx="203">
                  <c:v>203</c:v>
                </c:pt>
                <c:pt idx="204">
                  <c:v>203</c:v>
                </c:pt>
                <c:pt idx="205">
                  <c:v>204</c:v>
                </c:pt>
                <c:pt idx="206">
                  <c:v>204</c:v>
                </c:pt>
                <c:pt idx="207">
                  <c:v>204</c:v>
                </c:pt>
                <c:pt idx="208">
                  <c:v>204</c:v>
                </c:pt>
                <c:pt idx="209">
                  <c:v>217</c:v>
                </c:pt>
                <c:pt idx="21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5-4669-A4D6-57A6B41E7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001461383"/>
          <c:y val="2.171883686952925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'20150611'!$A$2:$A$87</c:f>
              <c:numCache>
                <c:formatCode>0_);[Red]\(0\)</c:formatCode>
                <c:ptCount val="86"/>
                <c:pt idx="0">
                  <c:v>508</c:v>
                </c:pt>
                <c:pt idx="1">
                  <c:v>168</c:v>
                </c:pt>
                <c:pt idx="2">
                  <c:v>506</c:v>
                </c:pt>
                <c:pt idx="3">
                  <c:v>306</c:v>
                </c:pt>
                <c:pt idx="4">
                  <c:v>406</c:v>
                </c:pt>
                <c:pt idx="5">
                  <c:v>406</c:v>
                </c:pt>
                <c:pt idx="6">
                  <c:v>306</c:v>
                </c:pt>
                <c:pt idx="7">
                  <c:v>306</c:v>
                </c:pt>
                <c:pt idx="8">
                  <c:v>306</c:v>
                </c:pt>
                <c:pt idx="9">
                  <c:v>306</c:v>
                </c:pt>
                <c:pt idx="10">
                  <c:v>73.2</c:v>
                </c:pt>
                <c:pt idx="11">
                  <c:v>552</c:v>
                </c:pt>
                <c:pt idx="12">
                  <c:v>307</c:v>
                </c:pt>
                <c:pt idx="13">
                  <c:v>207</c:v>
                </c:pt>
                <c:pt idx="14">
                  <c:v>306</c:v>
                </c:pt>
                <c:pt idx="15">
                  <c:v>305</c:v>
                </c:pt>
                <c:pt idx="16">
                  <c:v>404</c:v>
                </c:pt>
                <c:pt idx="17">
                  <c:v>404</c:v>
                </c:pt>
                <c:pt idx="18">
                  <c:v>304</c:v>
                </c:pt>
                <c:pt idx="19">
                  <c:v>404</c:v>
                </c:pt>
                <c:pt idx="20">
                  <c:v>404</c:v>
                </c:pt>
                <c:pt idx="21">
                  <c:v>502</c:v>
                </c:pt>
                <c:pt idx="22">
                  <c:v>635</c:v>
                </c:pt>
                <c:pt idx="23">
                  <c:v>326</c:v>
                </c:pt>
                <c:pt idx="24">
                  <c:v>597</c:v>
                </c:pt>
                <c:pt idx="25">
                  <c:v>495</c:v>
                </c:pt>
                <c:pt idx="26">
                  <c:v>691</c:v>
                </c:pt>
                <c:pt idx="27">
                  <c:v>489</c:v>
                </c:pt>
                <c:pt idx="28">
                  <c:v>385</c:v>
                </c:pt>
                <c:pt idx="29">
                  <c:v>882</c:v>
                </c:pt>
                <c:pt idx="30">
                  <c:v>781</c:v>
                </c:pt>
                <c:pt idx="31">
                  <c:v>478</c:v>
                </c:pt>
                <c:pt idx="32">
                  <c:v>674</c:v>
                </c:pt>
                <c:pt idx="33">
                  <c:v>1370</c:v>
                </c:pt>
                <c:pt idx="34">
                  <c:v>1100</c:v>
                </c:pt>
                <c:pt idx="35">
                  <c:v>1510</c:v>
                </c:pt>
                <c:pt idx="36">
                  <c:v>1610</c:v>
                </c:pt>
                <c:pt idx="37">
                  <c:v>1720</c:v>
                </c:pt>
                <c:pt idx="38">
                  <c:v>2120</c:v>
                </c:pt>
                <c:pt idx="39">
                  <c:v>1920</c:v>
                </c:pt>
                <c:pt idx="40">
                  <c:v>2230</c:v>
                </c:pt>
                <c:pt idx="41">
                  <c:v>2030</c:v>
                </c:pt>
                <c:pt idx="42">
                  <c:v>2040</c:v>
                </c:pt>
                <c:pt idx="43">
                  <c:v>2140</c:v>
                </c:pt>
                <c:pt idx="44">
                  <c:v>1650</c:v>
                </c:pt>
                <c:pt idx="45">
                  <c:v>1650</c:v>
                </c:pt>
                <c:pt idx="46">
                  <c:v>1550</c:v>
                </c:pt>
                <c:pt idx="47">
                  <c:v>1250</c:v>
                </c:pt>
                <c:pt idx="48">
                  <c:v>1450</c:v>
                </c:pt>
                <c:pt idx="49">
                  <c:v>1380</c:v>
                </c:pt>
                <c:pt idx="50">
                  <c:v>1010</c:v>
                </c:pt>
                <c:pt idx="51">
                  <c:v>1110</c:v>
                </c:pt>
                <c:pt idx="52">
                  <c:v>808</c:v>
                </c:pt>
                <c:pt idx="53">
                  <c:v>808</c:v>
                </c:pt>
                <c:pt idx="54">
                  <c:v>908</c:v>
                </c:pt>
                <c:pt idx="55">
                  <c:v>408</c:v>
                </c:pt>
                <c:pt idx="56">
                  <c:v>730</c:v>
                </c:pt>
                <c:pt idx="57">
                  <c:v>907</c:v>
                </c:pt>
                <c:pt idx="58">
                  <c:v>307</c:v>
                </c:pt>
                <c:pt idx="59">
                  <c:v>807</c:v>
                </c:pt>
                <c:pt idx="60">
                  <c:v>307</c:v>
                </c:pt>
                <c:pt idx="61">
                  <c:v>807</c:v>
                </c:pt>
                <c:pt idx="62">
                  <c:v>508</c:v>
                </c:pt>
                <c:pt idx="63">
                  <c:v>608</c:v>
                </c:pt>
                <c:pt idx="64">
                  <c:v>508</c:v>
                </c:pt>
                <c:pt idx="65">
                  <c:v>508</c:v>
                </c:pt>
                <c:pt idx="66">
                  <c:v>608</c:v>
                </c:pt>
                <c:pt idx="67">
                  <c:v>509</c:v>
                </c:pt>
                <c:pt idx="68">
                  <c:v>609</c:v>
                </c:pt>
                <c:pt idx="69">
                  <c:v>609</c:v>
                </c:pt>
                <c:pt idx="70">
                  <c:v>1060</c:v>
                </c:pt>
                <c:pt idx="71">
                  <c:v>1110</c:v>
                </c:pt>
                <c:pt idx="72">
                  <c:v>1010</c:v>
                </c:pt>
                <c:pt idx="73">
                  <c:v>808</c:v>
                </c:pt>
                <c:pt idx="74">
                  <c:v>1010</c:v>
                </c:pt>
                <c:pt idx="75">
                  <c:v>808</c:v>
                </c:pt>
                <c:pt idx="76">
                  <c:v>908</c:v>
                </c:pt>
                <c:pt idx="77">
                  <c:v>807</c:v>
                </c:pt>
                <c:pt idx="78">
                  <c:v>807</c:v>
                </c:pt>
                <c:pt idx="79">
                  <c:v>1010</c:v>
                </c:pt>
                <c:pt idx="80">
                  <c:v>605</c:v>
                </c:pt>
                <c:pt idx="81">
                  <c:v>904</c:v>
                </c:pt>
                <c:pt idx="82">
                  <c:v>503</c:v>
                </c:pt>
                <c:pt idx="83">
                  <c:v>802</c:v>
                </c:pt>
                <c:pt idx="84">
                  <c:v>810</c:v>
                </c:pt>
                <c:pt idx="85">
                  <c:v>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6-4376-8B64-927D405B27E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'20150611'!$B$2:$B$87</c:f>
              <c:numCache>
                <c:formatCode>0_);[Red]\(0\)</c:formatCode>
                <c:ptCount val="86"/>
                <c:pt idx="0">
                  <c:v>208</c:v>
                </c:pt>
                <c:pt idx="1">
                  <c:v>268</c:v>
                </c:pt>
                <c:pt idx="2">
                  <c:v>306</c:v>
                </c:pt>
                <c:pt idx="3">
                  <c:v>306</c:v>
                </c:pt>
                <c:pt idx="4">
                  <c:v>306</c:v>
                </c:pt>
                <c:pt idx="5">
                  <c:v>306</c:v>
                </c:pt>
                <c:pt idx="6">
                  <c:v>306</c:v>
                </c:pt>
                <c:pt idx="7">
                  <c:v>306</c:v>
                </c:pt>
                <c:pt idx="8">
                  <c:v>306</c:v>
                </c:pt>
                <c:pt idx="9">
                  <c:v>306</c:v>
                </c:pt>
                <c:pt idx="10">
                  <c:v>374</c:v>
                </c:pt>
                <c:pt idx="11">
                  <c:v>552</c:v>
                </c:pt>
                <c:pt idx="12">
                  <c:v>607</c:v>
                </c:pt>
                <c:pt idx="13">
                  <c:v>606</c:v>
                </c:pt>
                <c:pt idx="14">
                  <c:v>605</c:v>
                </c:pt>
                <c:pt idx="15">
                  <c:v>605</c:v>
                </c:pt>
                <c:pt idx="16">
                  <c:v>604</c:v>
                </c:pt>
                <c:pt idx="17">
                  <c:v>603</c:v>
                </c:pt>
                <c:pt idx="18">
                  <c:v>604</c:v>
                </c:pt>
                <c:pt idx="19">
                  <c:v>604</c:v>
                </c:pt>
                <c:pt idx="20">
                  <c:v>604</c:v>
                </c:pt>
                <c:pt idx="21">
                  <c:v>602</c:v>
                </c:pt>
                <c:pt idx="22">
                  <c:v>835</c:v>
                </c:pt>
                <c:pt idx="23">
                  <c:v>1130</c:v>
                </c:pt>
                <c:pt idx="24">
                  <c:v>1200</c:v>
                </c:pt>
                <c:pt idx="25">
                  <c:v>1190</c:v>
                </c:pt>
                <c:pt idx="26">
                  <c:v>1190</c:v>
                </c:pt>
                <c:pt idx="27">
                  <c:v>1190</c:v>
                </c:pt>
                <c:pt idx="28">
                  <c:v>1190</c:v>
                </c:pt>
                <c:pt idx="29">
                  <c:v>1180</c:v>
                </c:pt>
                <c:pt idx="30">
                  <c:v>1180</c:v>
                </c:pt>
                <c:pt idx="31">
                  <c:v>1180</c:v>
                </c:pt>
                <c:pt idx="32">
                  <c:v>1170</c:v>
                </c:pt>
                <c:pt idx="33">
                  <c:v>1170</c:v>
                </c:pt>
                <c:pt idx="34">
                  <c:v>1200</c:v>
                </c:pt>
                <c:pt idx="35">
                  <c:v>1210</c:v>
                </c:pt>
                <c:pt idx="36">
                  <c:v>1210</c:v>
                </c:pt>
                <c:pt idx="37">
                  <c:v>1220</c:v>
                </c:pt>
                <c:pt idx="38">
                  <c:v>1220</c:v>
                </c:pt>
                <c:pt idx="39">
                  <c:v>1220</c:v>
                </c:pt>
                <c:pt idx="40">
                  <c:v>1230</c:v>
                </c:pt>
                <c:pt idx="41">
                  <c:v>1230</c:v>
                </c:pt>
                <c:pt idx="42">
                  <c:v>1240</c:v>
                </c:pt>
                <c:pt idx="43">
                  <c:v>1240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881</c:v>
                </c:pt>
                <c:pt idx="50">
                  <c:v>608</c:v>
                </c:pt>
                <c:pt idx="51">
                  <c:v>608</c:v>
                </c:pt>
                <c:pt idx="52">
                  <c:v>608</c:v>
                </c:pt>
                <c:pt idx="53">
                  <c:v>608</c:v>
                </c:pt>
                <c:pt idx="54">
                  <c:v>608</c:v>
                </c:pt>
                <c:pt idx="55">
                  <c:v>608</c:v>
                </c:pt>
                <c:pt idx="56">
                  <c:v>430</c:v>
                </c:pt>
                <c:pt idx="57">
                  <c:v>407</c:v>
                </c:pt>
                <c:pt idx="58">
                  <c:v>407</c:v>
                </c:pt>
                <c:pt idx="59">
                  <c:v>407</c:v>
                </c:pt>
                <c:pt idx="60">
                  <c:v>407</c:v>
                </c:pt>
                <c:pt idx="61">
                  <c:v>407</c:v>
                </c:pt>
                <c:pt idx="62">
                  <c:v>408</c:v>
                </c:pt>
                <c:pt idx="63">
                  <c:v>408</c:v>
                </c:pt>
                <c:pt idx="64">
                  <c:v>408</c:v>
                </c:pt>
                <c:pt idx="65">
                  <c:v>408</c:v>
                </c:pt>
                <c:pt idx="66">
                  <c:v>408</c:v>
                </c:pt>
                <c:pt idx="67">
                  <c:v>408</c:v>
                </c:pt>
                <c:pt idx="68">
                  <c:v>409</c:v>
                </c:pt>
                <c:pt idx="69">
                  <c:v>409</c:v>
                </c:pt>
                <c:pt idx="70">
                  <c:v>558</c:v>
                </c:pt>
                <c:pt idx="71">
                  <c:v>608</c:v>
                </c:pt>
                <c:pt idx="72">
                  <c:v>609</c:v>
                </c:pt>
                <c:pt idx="73">
                  <c:v>908</c:v>
                </c:pt>
                <c:pt idx="74">
                  <c:v>1010</c:v>
                </c:pt>
                <c:pt idx="75">
                  <c:v>1010</c:v>
                </c:pt>
                <c:pt idx="76">
                  <c:v>1010</c:v>
                </c:pt>
                <c:pt idx="77">
                  <c:v>1010</c:v>
                </c:pt>
                <c:pt idx="78">
                  <c:v>1010</c:v>
                </c:pt>
                <c:pt idx="79">
                  <c:v>1010</c:v>
                </c:pt>
                <c:pt idx="80">
                  <c:v>1010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810</c:v>
                </c:pt>
                <c:pt idx="85">
                  <c:v>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6-4376-8B64-927D405B2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'20160409'!$A$2:$A$115</c:f>
              <c:numCache>
                <c:formatCode>0_);[Red]\(0\)</c:formatCode>
                <c:ptCount val="114"/>
                <c:pt idx="0">
                  <c:v>1270</c:v>
                </c:pt>
                <c:pt idx="1">
                  <c:v>1350</c:v>
                </c:pt>
                <c:pt idx="2">
                  <c:v>1360</c:v>
                </c:pt>
                <c:pt idx="3">
                  <c:v>1510</c:v>
                </c:pt>
                <c:pt idx="4">
                  <c:v>895</c:v>
                </c:pt>
                <c:pt idx="5">
                  <c:v>1520</c:v>
                </c:pt>
                <c:pt idx="6">
                  <c:v>821</c:v>
                </c:pt>
                <c:pt idx="7">
                  <c:v>1130</c:v>
                </c:pt>
                <c:pt idx="8">
                  <c:v>978</c:v>
                </c:pt>
                <c:pt idx="9">
                  <c:v>902</c:v>
                </c:pt>
                <c:pt idx="10">
                  <c:v>1060</c:v>
                </c:pt>
                <c:pt idx="11">
                  <c:v>826</c:v>
                </c:pt>
                <c:pt idx="12">
                  <c:v>844</c:v>
                </c:pt>
                <c:pt idx="13">
                  <c:v>852</c:v>
                </c:pt>
                <c:pt idx="14">
                  <c:v>594</c:v>
                </c:pt>
                <c:pt idx="15">
                  <c:v>939</c:v>
                </c:pt>
                <c:pt idx="16">
                  <c:v>336</c:v>
                </c:pt>
                <c:pt idx="17">
                  <c:v>681</c:v>
                </c:pt>
                <c:pt idx="18">
                  <c:v>596</c:v>
                </c:pt>
                <c:pt idx="19">
                  <c:v>768</c:v>
                </c:pt>
                <c:pt idx="20">
                  <c:v>337</c:v>
                </c:pt>
                <c:pt idx="21">
                  <c:v>768</c:v>
                </c:pt>
                <c:pt idx="22">
                  <c:v>596</c:v>
                </c:pt>
                <c:pt idx="23">
                  <c:v>682</c:v>
                </c:pt>
                <c:pt idx="24">
                  <c:v>1030</c:v>
                </c:pt>
                <c:pt idx="25">
                  <c:v>1290</c:v>
                </c:pt>
                <c:pt idx="26">
                  <c:v>1440</c:v>
                </c:pt>
                <c:pt idx="27">
                  <c:v>1660</c:v>
                </c:pt>
                <c:pt idx="28">
                  <c:v>1660</c:v>
                </c:pt>
                <c:pt idx="29">
                  <c:v>1490</c:v>
                </c:pt>
                <c:pt idx="30">
                  <c:v>1850</c:v>
                </c:pt>
                <c:pt idx="31">
                  <c:v>2050</c:v>
                </c:pt>
                <c:pt idx="32">
                  <c:v>1910</c:v>
                </c:pt>
                <c:pt idx="33">
                  <c:v>1780</c:v>
                </c:pt>
                <c:pt idx="34">
                  <c:v>1870</c:v>
                </c:pt>
                <c:pt idx="35">
                  <c:v>1690</c:v>
                </c:pt>
                <c:pt idx="36">
                  <c:v>1600</c:v>
                </c:pt>
                <c:pt idx="37">
                  <c:v>1700</c:v>
                </c:pt>
                <c:pt idx="38">
                  <c:v>1330</c:v>
                </c:pt>
                <c:pt idx="39">
                  <c:v>1240</c:v>
                </c:pt>
                <c:pt idx="40">
                  <c:v>1060</c:v>
                </c:pt>
                <c:pt idx="41">
                  <c:v>788</c:v>
                </c:pt>
                <c:pt idx="42">
                  <c:v>1160</c:v>
                </c:pt>
                <c:pt idx="43">
                  <c:v>881</c:v>
                </c:pt>
                <c:pt idx="44">
                  <c:v>882</c:v>
                </c:pt>
                <c:pt idx="45">
                  <c:v>973</c:v>
                </c:pt>
                <c:pt idx="46">
                  <c:v>698</c:v>
                </c:pt>
                <c:pt idx="47">
                  <c:v>790</c:v>
                </c:pt>
                <c:pt idx="48">
                  <c:v>882</c:v>
                </c:pt>
                <c:pt idx="49">
                  <c:v>790</c:v>
                </c:pt>
                <c:pt idx="50">
                  <c:v>790</c:v>
                </c:pt>
                <c:pt idx="51">
                  <c:v>790</c:v>
                </c:pt>
                <c:pt idx="52">
                  <c:v>698</c:v>
                </c:pt>
                <c:pt idx="53">
                  <c:v>697</c:v>
                </c:pt>
                <c:pt idx="54">
                  <c:v>789</c:v>
                </c:pt>
                <c:pt idx="55">
                  <c:v>697</c:v>
                </c:pt>
                <c:pt idx="56">
                  <c:v>697</c:v>
                </c:pt>
                <c:pt idx="57">
                  <c:v>697</c:v>
                </c:pt>
                <c:pt idx="58">
                  <c:v>605</c:v>
                </c:pt>
                <c:pt idx="59">
                  <c:v>696</c:v>
                </c:pt>
                <c:pt idx="60">
                  <c:v>695</c:v>
                </c:pt>
                <c:pt idx="61">
                  <c:v>511</c:v>
                </c:pt>
                <c:pt idx="62">
                  <c:v>602</c:v>
                </c:pt>
                <c:pt idx="63">
                  <c:v>510</c:v>
                </c:pt>
                <c:pt idx="64">
                  <c:v>509</c:v>
                </c:pt>
                <c:pt idx="65">
                  <c:v>508</c:v>
                </c:pt>
                <c:pt idx="66">
                  <c:v>324</c:v>
                </c:pt>
                <c:pt idx="67">
                  <c:v>597</c:v>
                </c:pt>
                <c:pt idx="68">
                  <c:v>504</c:v>
                </c:pt>
                <c:pt idx="69">
                  <c:v>595</c:v>
                </c:pt>
                <c:pt idx="70">
                  <c:v>502</c:v>
                </c:pt>
                <c:pt idx="71">
                  <c:v>593</c:v>
                </c:pt>
                <c:pt idx="72">
                  <c:v>501</c:v>
                </c:pt>
                <c:pt idx="73">
                  <c:v>499</c:v>
                </c:pt>
                <c:pt idx="74">
                  <c:v>590</c:v>
                </c:pt>
                <c:pt idx="75">
                  <c:v>406</c:v>
                </c:pt>
                <c:pt idx="76">
                  <c:v>496</c:v>
                </c:pt>
                <c:pt idx="77">
                  <c:v>587</c:v>
                </c:pt>
                <c:pt idx="78">
                  <c:v>403</c:v>
                </c:pt>
                <c:pt idx="79">
                  <c:v>585</c:v>
                </c:pt>
                <c:pt idx="80">
                  <c:v>492</c:v>
                </c:pt>
                <c:pt idx="81">
                  <c:v>584</c:v>
                </c:pt>
                <c:pt idx="82">
                  <c:v>491</c:v>
                </c:pt>
                <c:pt idx="83">
                  <c:v>404</c:v>
                </c:pt>
                <c:pt idx="84">
                  <c:v>505</c:v>
                </c:pt>
                <c:pt idx="85">
                  <c:v>504</c:v>
                </c:pt>
                <c:pt idx="86">
                  <c:v>417</c:v>
                </c:pt>
                <c:pt idx="87">
                  <c:v>415</c:v>
                </c:pt>
                <c:pt idx="88">
                  <c:v>414</c:v>
                </c:pt>
                <c:pt idx="89">
                  <c:v>499</c:v>
                </c:pt>
                <c:pt idx="90">
                  <c:v>498</c:v>
                </c:pt>
                <c:pt idx="91">
                  <c:v>497</c:v>
                </c:pt>
                <c:pt idx="92">
                  <c:v>409</c:v>
                </c:pt>
                <c:pt idx="93">
                  <c:v>408</c:v>
                </c:pt>
                <c:pt idx="94">
                  <c:v>493</c:v>
                </c:pt>
                <c:pt idx="95">
                  <c:v>319</c:v>
                </c:pt>
                <c:pt idx="96">
                  <c:v>490</c:v>
                </c:pt>
                <c:pt idx="97">
                  <c:v>404</c:v>
                </c:pt>
                <c:pt idx="98">
                  <c:v>316</c:v>
                </c:pt>
                <c:pt idx="99">
                  <c:v>486</c:v>
                </c:pt>
                <c:pt idx="100">
                  <c:v>313</c:v>
                </c:pt>
                <c:pt idx="101">
                  <c:v>484</c:v>
                </c:pt>
                <c:pt idx="102">
                  <c:v>310</c:v>
                </c:pt>
                <c:pt idx="103">
                  <c:v>567</c:v>
                </c:pt>
                <c:pt idx="104">
                  <c:v>394</c:v>
                </c:pt>
                <c:pt idx="105">
                  <c:v>479</c:v>
                </c:pt>
                <c:pt idx="106">
                  <c:v>477</c:v>
                </c:pt>
                <c:pt idx="107">
                  <c:v>390</c:v>
                </c:pt>
                <c:pt idx="108">
                  <c:v>475</c:v>
                </c:pt>
                <c:pt idx="109">
                  <c:v>301</c:v>
                </c:pt>
                <c:pt idx="110">
                  <c:v>481</c:v>
                </c:pt>
                <c:pt idx="111">
                  <c:v>419</c:v>
                </c:pt>
                <c:pt idx="112">
                  <c:v>417</c:v>
                </c:pt>
                <c:pt idx="113">
                  <c:v>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0-4A59-BCD9-A04D8A158C8B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'20160409'!$B$2:$B$115</c:f>
              <c:numCache>
                <c:formatCode>0_);[Red]\(0\)</c:formatCode>
                <c:ptCount val="114"/>
                <c:pt idx="0">
                  <c:v>574</c:v>
                </c:pt>
                <c:pt idx="1">
                  <c:v>577</c:v>
                </c:pt>
                <c:pt idx="2">
                  <c:v>579</c:v>
                </c:pt>
                <c:pt idx="3">
                  <c:v>581</c:v>
                </c:pt>
                <c:pt idx="4">
                  <c:v>583</c:v>
                </c:pt>
                <c:pt idx="5">
                  <c:v>586</c:v>
                </c:pt>
                <c:pt idx="6">
                  <c:v>587</c:v>
                </c:pt>
                <c:pt idx="7">
                  <c:v>588</c:v>
                </c:pt>
                <c:pt idx="8">
                  <c:v>590</c:v>
                </c:pt>
                <c:pt idx="9">
                  <c:v>591</c:v>
                </c:pt>
                <c:pt idx="10">
                  <c:v>592</c:v>
                </c:pt>
                <c:pt idx="11">
                  <c:v>593</c:v>
                </c:pt>
                <c:pt idx="12">
                  <c:v>594</c:v>
                </c:pt>
                <c:pt idx="13">
                  <c:v>594</c:v>
                </c:pt>
                <c:pt idx="14">
                  <c:v>594</c:v>
                </c:pt>
                <c:pt idx="15">
                  <c:v>594</c:v>
                </c:pt>
                <c:pt idx="16">
                  <c:v>595</c:v>
                </c:pt>
                <c:pt idx="17">
                  <c:v>595</c:v>
                </c:pt>
                <c:pt idx="18">
                  <c:v>596</c:v>
                </c:pt>
                <c:pt idx="19">
                  <c:v>596</c:v>
                </c:pt>
                <c:pt idx="20">
                  <c:v>596</c:v>
                </c:pt>
                <c:pt idx="21">
                  <c:v>596</c:v>
                </c:pt>
                <c:pt idx="22">
                  <c:v>596</c:v>
                </c:pt>
                <c:pt idx="23">
                  <c:v>596</c:v>
                </c:pt>
                <c:pt idx="24">
                  <c:v>597</c:v>
                </c:pt>
                <c:pt idx="25">
                  <c:v>597</c:v>
                </c:pt>
                <c:pt idx="26">
                  <c:v>660</c:v>
                </c:pt>
                <c:pt idx="27">
                  <c:v>710</c:v>
                </c:pt>
                <c:pt idx="28">
                  <c:v>714</c:v>
                </c:pt>
                <c:pt idx="29">
                  <c:v>718</c:v>
                </c:pt>
                <c:pt idx="30">
                  <c:v>732</c:v>
                </c:pt>
                <c:pt idx="31">
                  <c:v>760</c:v>
                </c:pt>
                <c:pt idx="32">
                  <c:v>764</c:v>
                </c:pt>
                <c:pt idx="33">
                  <c:v>768</c:v>
                </c:pt>
                <c:pt idx="34">
                  <c:v>772</c:v>
                </c:pt>
                <c:pt idx="35">
                  <c:v>775</c:v>
                </c:pt>
                <c:pt idx="36">
                  <c:v>779</c:v>
                </c:pt>
                <c:pt idx="37">
                  <c:v>782</c:v>
                </c:pt>
                <c:pt idx="38">
                  <c:v>785</c:v>
                </c:pt>
                <c:pt idx="39">
                  <c:v>786</c:v>
                </c:pt>
                <c:pt idx="40">
                  <c:v>787</c:v>
                </c:pt>
                <c:pt idx="41">
                  <c:v>788</c:v>
                </c:pt>
                <c:pt idx="42">
                  <c:v>789</c:v>
                </c:pt>
                <c:pt idx="43">
                  <c:v>789</c:v>
                </c:pt>
                <c:pt idx="44">
                  <c:v>790</c:v>
                </c:pt>
                <c:pt idx="45">
                  <c:v>790</c:v>
                </c:pt>
                <c:pt idx="46">
                  <c:v>790</c:v>
                </c:pt>
                <c:pt idx="47">
                  <c:v>790</c:v>
                </c:pt>
                <c:pt idx="48">
                  <c:v>790</c:v>
                </c:pt>
                <c:pt idx="49">
                  <c:v>790</c:v>
                </c:pt>
                <c:pt idx="50">
                  <c:v>790</c:v>
                </c:pt>
                <c:pt idx="51">
                  <c:v>790</c:v>
                </c:pt>
                <c:pt idx="52">
                  <c:v>790</c:v>
                </c:pt>
                <c:pt idx="53">
                  <c:v>789</c:v>
                </c:pt>
                <c:pt idx="54">
                  <c:v>789</c:v>
                </c:pt>
                <c:pt idx="55">
                  <c:v>789</c:v>
                </c:pt>
                <c:pt idx="56">
                  <c:v>789</c:v>
                </c:pt>
                <c:pt idx="57">
                  <c:v>789</c:v>
                </c:pt>
                <c:pt idx="58">
                  <c:v>788</c:v>
                </c:pt>
                <c:pt idx="59">
                  <c:v>788</c:v>
                </c:pt>
                <c:pt idx="60">
                  <c:v>787</c:v>
                </c:pt>
                <c:pt idx="61">
                  <c:v>786</c:v>
                </c:pt>
                <c:pt idx="62">
                  <c:v>786</c:v>
                </c:pt>
                <c:pt idx="63">
                  <c:v>785</c:v>
                </c:pt>
                <c:pt idx="64">
                  <c:v>784</c:v>
                </c:pt>
                <c:pt idx="65">
                  <c:v>783</c:v>
                </c:pt>
                <c:pt idx="66">
                  <c:v>782</c:v>
                </c:pt>
                <c:pt idx="67">
                  <c:v>780</c:v>
                </c:pt>
                <c:pt idx="68">
                  <c:v>779</c:v>
                </c:pt>
                <c:pt idx="69">
                  <c:v>778</c:v>
                </c:pt>
                <c:pt idx="70">
                  <c:v>777</c:v>
                </c:pt>
                <c:pt idx="71">
                  <c:v>777</c:v>
                </c:pt>
                <c:pt idx="72">
                  <c:v>776</c:v>
                </c:pt>
                <c:pt idx="73">
                  <c:v>774</c:v>
                </c:pt>
                <c:pt idx="74">
                  <c:v>774</c:v>
                </c:pt>
                <c:pt idx="75">
                  <c:v>773</c:v>
                </c:pt>
                <c:pt idx="76">
                  <c:v>772</c:v>
                </c:pt>
                <c:pt idx="77">
                  <c:v>770</c:v>
                </c:pt>
                <c:pt idx="78">
                  <c:v>769</c:v>
                </c:pt>
                <c:pt idx="79">
                  <c:v>768</c:v>
                </c:pt>
                <c:pt idx="80">
                  <c:v>767</c:v>
                </c:pt>
                <c:pt idx="81">
                  <c:v>767</c:v>
                </c:pt>
                <c:pt idx="82">
                  <c:v>766</c:v>
                </c:pt>
                <c:pt idx="83">
                  <c:v>765</c:v>
                </c:pt>
                <c:pt idx="84">
                  <c:v>763</c:v>
                </c:pt>
                <c:pt idx="85">
                  <c:v>762</c:v>
                </c:pt>
                <c:pt idx="86">
                  <c:v>761</c:v>
                </c:pt>
                <c:pt idx="87">
                  <c:v>760</c:v>
                </c:pt>
                <c:pt idx="88">
                  <c:v>758</c:v>
                </c:pt>
                <c:pt idx="89">
                  <c:v>757</c:v>
                </c:pt>
                <c:pt idx="90">
                  <c:v>756</c:v>
                </c:pt>
                <c:pt idx="91">
                  <c:v>755</c:v>
                </c:pt>
                <c:pt idx="92">
                  <c:v>754</c:v>
                </c:pt>
                <c:pt idx="93">
                  <c:v>752</c:v>
                </c:pt>
                <c:pt idx="94">
                  <c:v>751</c:v>
                </c:pt>
                <c:pt idx="95">
                  <c:v>750</c:v>
                </c:pt>
                <c:pt idx="96">
                  <c:v>749</c:v>
                </c:pt>
                <c:pt idx="97">
                  <c:v>748</c:v>
                </c:pt>
                <c:pt idx="98">
                  <c:v>746</c:v>
                </c:pt>
                <c:pt idx="99">
                  <c:v>745</c:v>
                </c:pt>
                <c:pt idx="100">
                  <c:v>744</c:v>
                </c:pt>
                <c:pt idx="101">
                  <c:v>742</c:v>
                </c:pt>
                <c:pt idx="102">
                  <c:v>740</c:v>
                </c:pt>
                <c:pt idx="103">
                  <c:v>739</c:v>
                </c:pt>
                <c:pt idx="104">
                  <c:v>738</c:v>
                </c:pt>
                <c:pt idx="105">
                  <c:v>737</c:v>
                </c:pt>
                <c:pt idx="106">
                  <c:v>735</c:v>
                </c:pt>
                <c:pt idx="107">
                  <c:v>734</c:v>
                </c:pt>
                <c:pt idx="108">
                  <c:v>733</c:v>
                </c:pt>
                <c:pt idx="109">
                  <c:v>731</c:v>
                </c:pt>
                <c:pt idx="110">
                  <c:v>731</c:v>
                </c:pt>
                <c:pt idx="111">
                  <c:v>730</c:v>
                </c:pt>
                <c:pt idx="112">
                  <c:v>728</c:v>
                </c:pt>
                <c:pt idx="113">
                  <c:v>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10-4A59-BCD9-A04D8A158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001461383"/>
          <c:y val="2.171883686952925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'20160508'!$A$2:$A$75</c:f>
              <c:numCache>
                <c:formatCode>0_);[Red]\(0\)</c:formatCode>
                <c:ptCount val="74"/>
                <c:pt idx="0">
                  <c:v>1290</c:v>
                </c:pt>
                <c:pt idx="1">
                  <c:v>600</c:v>
                </c:pt>
                <c:pt idx="2">
                  <c:v>883</c:v>
                </c:pt>
                <c:pt idx="3">
                  <c:v>1090</c:v>
                </c:pt>
                <c:pt idx="4">
                  <c:v>663</c:v>
                </c:pt>
                <c:pt idx="5">
                  <c:v>1090</c:v>
                </c:pt>
                <c:pt idx="6">
                  <c:v>750</c:v>
                </c:pt>
                <c:pt idx="7">
                  <c:v>1010</c:v>
                </c:pt>
                <c:pt idx="8">
                  <c:v>838</c:v>
                </c:pt>
                <c:pt idx="9">
                  <c:v>838</c:v>
                </c:pt>
                <c:pt idx="10">
                  <c:v>955</c:v>
                </c:pt>
                <c:pt idx="11">
                  <c:v>635</c:v>
                </c:pt>
                <c:pt idx="12">
                  <c:v>904</c:v>
                </c:pt>
                <c:pt idx="13">
                  <c:v>731</c:v>
                </c:pt>
                <c:pt idx="14">
                  <c:v>815</c:v>
                </c:pt>
                <c:pt idx="15">
                  <c:v>728</c:v>
                </c:pt>
                <c:pt idx="16">
                  <c:v>1070</c:v>
                </c:pt>
                <c:pt idx="17">
                  <c:v>1770</c:v>
                </c:pt>
                <c:pt idx="18">
                  <c:v>2040</c:v>
                </c:pt>
                <c:pt idx="19">
                  <c:v>3350</c:v>
                </c:pt>
                <c:pt idx="20">
                  <c:v>4550</c:v>
                </c:pt>
                <c:pt idx="21">
                  <c:v>5870</c:v>
                </c:pt>
                <c:pt idx="22">
                  <c:v>5920</c:v>
                </c:pt>
                <c:pt idx="23">
                  <c:v>5750</c:v>
                </c:pt>
                <c:pt idx="24">
                  <c:v>5180</c:v>
                </c:pt>
                <c:pt idx="25">
                  <c:v>5110</c:v>
                </c:pt>
                <c:pt idx="26">
                  <c:v>5320</c:v>
                </c:pt>
                <c:pt idx="27">
                  <c:v>6560</c:v>
                </c:pt>
                <c:pt idx="28">
                  <c:v>7633</c:v>
                </c:pt>
                <c:pt idx="29">
                  <c:v>6900</c:v>
                </c:pt>
                <c:pt idx="30">
                  <c:v>6780</c:v>
                </c:pt>
                <c:pt idx="31">
                  <c:v>6170</c:v>
                </c:pt>
                <c:pt idx="32">
                  <c:v>5430</c:v>
                </c:pt>
                <c:pt idx="33">
                  <c:v>5260</c:v>
                </c:pt>
                <c:pt idx="34">
                  <c:v>4600</c:v>
                </c:pt>
                <c:pt idx="35">
                  <c:v>4510</c:v>
                </c:pt>
                <c:pt idx="36">
                  <c:v>4020</c:v>
                </c:pt>
                <c:pt idx="37">
                  <c:v>3730</c:v>
                </c:pt>
                <c:pt idx="38">
                  <c:v>3530</c:v>
                </c:pt>
                <c:pt idx="39">
                  <c:v>3220</c:v>
                </c:pt>
                <c:pt idx="40">
                  <c:v>2910</c:v>
                </c:pt>
                <c:pt idx="41">
                  <c:v>2690</c:v>
                </c:pt>
                <c:pt idx="42">
                  <c:v>2370</c:v>
                </c:pt>
                <c:pt idx="43">
                  <c:v>2440</c:v>
                </c:pt>
                <c:pt idx="44">
                  <c:v>2410</c:v>
                </c:pt>
                <c:pt idx="45">
                  <c:v>2670</c:v>
                </c:pt>
                <c:pt idx="46">
                  <c:v>3230</c:v>
                </c:pt>
                <c:pt idx="47">
                  <c:v>3610</c:v>
                </c:pt>
                <c:pt idx="48">
                  <c:v>3510</c:v>
                </c:pt>
                <c:pt idx="49">
                  <c:v>3490</c:v>
                </c:pt>
                <c:pt idx="50">
                  <c:v>3800</c:v>
                </c:pt>
                <c:pt idx="51">
                  <c:v>3580</c:v>
                </c:pt>
                <c:pt idx="52">
                  <c:v>3560</c:v>
                </c:pt>
                <c:pt idx="53">
                  <c:v>3240</c:v>
                </c:pt>
                <c:pt idx="54">
                  <c:v>3170</c:v>
                </c:pt>
                <c:pt idx="55">
                  <c:v>2640</c:v>
                </c:pt>
                <c:pt idx="56">
                  <c:v>2600</c:v>
                </c:pt>
                <c:pt idx="57">
                  <c:v>2660</c:v>
                </c:pt>
                <c:pt idx="58">
                  <c:v>2410</c:v>
                </c:pt>
                <c:pt idx="59">
                  <c:v>2150</c:v>
                </c:pt>
                <c:pt idx="60">
                  <c:v>1150</c:v>
                </c:pt>
                <c:pt idx="61">
                  <c:v>3450</c:v>
                </c:pt>
                <c:pt idx="62">
                  <c:v>1770</c:v>
                </c:pt>
                <c:pt idx="63">
                  <c:v>1840</c:v>
                </c:pt>
                <c:pt idx="64">
                  <c:v>1800</c:v>
                </c:pt>
                <c:pt idx="65">
                  <c:v>1750</c:v>
                </c:pt>
                <c:pt idx="66">
                  <c:v>2010</c:v>
                </c:pt>
                <c:pt idx="67">
                  <c:v>2000</c:v>
                </c:pt>
                <c:pt idx="68">
                  <c:v>2160</c:v>
                </c:pt>
                <c:pt idx="69">
                  <c:v>2690</c:v>
                </c:pt>
                <c:pt idx="70">
                  <c:v>2510</c:v>
                </c:pt>
                <c:pt idx="71">
                  <c:v>2600</c:v>
                </c:pt>
                <c:pt idx="72">
                  <c:v>3080</c:v>
                </c:pt>
                <c:pt idx="73">
                  <c:v>2480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C-489A-8FF9-4805310850D3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'20160508'!$B$2:$B$75</c:f>
              <c:numCache>
                <c:formatCode>0_);[Red]\(0\)</c:formatCode>
                <c:ptCount val="74"/>
                <c:pt idx="0">
                  <c:v>600</c:v>
                </c:pt>
                <c:pt idx="1">
                  <c:v>600</c:v>
                </c:pt>
                <c:pt idx="2">
                  <c:v>711</c:v>
                </c:pt>
                <c:pt idx="3">
                  <c:v>749</c:v>
                </c:pt>
                <c:pt idx="4">
                  <c:v>749</c:v>
                </c:pt>
                <c:pt idx="5">
                  <c:v>750</c:v>
                </c:pt>
                <c:pt idx="6">
                  <c:v>750</c:v>
                </c:pt>
                <c:pt idx="7">
                  <c:v>751</c:v>
                </c:pt>
                <c:pt idx="8">
                  <c:v>752</c:v>
                </c:pt>
                <c:pt idx="9">
                  <c:v>752</c:v>
                </c:pt>
                <c:pt idx="10">
                  <c:v>783</c:v>
                </c:pt>
                <c:pt idx="11">
                  <c:v>893</c:v>
                </c:pt>
                <c:pt idx="12">
                  <c:v>990</c:v>
                </c:pt>
                <c:pt idx="13">
                  <c:v>989</c:v>
                </c:pt>
                <c:pt idx="14">
                  <c:v>988</c:v>
                </c:pt>
                <c:pt idx="15">
                  <c:v>986</c:v>
                </c:pt>
                <c:pt idx="16">
                  <c:v>986</c:v>
                </c:pt>
                <c:pt idx="17">
                  <c:v>1080</c:v>
                </c:pt>
                <c:pt idx="18">
                  <c:v>1180</c:v>
                </c:pt>
                <c:pt idx="19">
                  <c:v>1190</c:v>
                </c:pt>
                <c:pt idx="20">
                  <c:v>1430</c:v>
                </c:pt>
                <c:pt idx="21">
                  <c:v>1570</c:v>
                </c:pt>
                <c:pt idx="22">
                  <c:v>1860</c:v>
                </c:pt>
                <c:pt idx="23">
                  <c:v>2050</c:v>
                </c:pt>
                <c:pt idx="24">
                  <c:v>2080</c:v>
                </c:pt>
                <c:pt idx="25">
                  <c:v>2110</c:v>
                </c:pt>
                <c:pt idx="26">
                  <c:v>2220</c:v>
                </c:pt>
                <c:pt idx="27">
                  <c:v>2660</c:v>
                </c:pt>
                <c:pt idx="28">
                  <c:v>3050</c:v>
                </c:pt>
                <c:pt idx="29">
                  <c:v>3400</c:v>
                </c:pt>
                <c:pt idx="30">
                  <c:v>3760</c:v>
                </c:pt>
                <c:pt idx="31">
                  <c:v>4040</c:v>
                </c:pt>
                <c:pt idx="32">
                  <c:v>4070</c:v>
                </c:pt>
                <c:pt idx="33">
                  <c:v>4100</c:v>
                </c:pt>
                <c:pt idx="34">
                  <c:v>4110</c:v>
                </c:pt>
                <c:pt idx="35">
                  <c:v>4120</c:v>
                </c:pt>
                <c:pt idx="36">
                  <c:v>4120</c:v>
                </c:pt>
                <c:pt idx="37">
                  <c:v>4120</c:v>
                </c:pt>
                <c:pt idx="38">
                  <c:v>4110</c:v>
                </c:pt>
                <c:pt idx="39">
                  <c:v>4100</c:v>
                </c:pt>
                <c:pt idx="40">
                  <c:v>4080</c:v>
                </c:pt>
                <c:pt idx="41">
                  <c:v>4050</c:v>
                </c:pt>
                <c:pt idx="42">
                  <c:v>4030</c:v>
                </c:pt>
                <c:pt idx="43">
                  <c:v>3990</c:v>
                </c:pt>
                <c:pt idx="44">
                  <c:v>3960</c:v>
                </c:pt>
                <c:pt idx="45">
                  <c:v>3930</c:v>
                </c:pt>
                <c:pt idx="46">
                  <c:v>3910</c:v>
                </c:pt>
                <c:pt idx="47">
                  <c:v>3910</c:v>
                </c:pt>
                <c:pt idx="48">
                  <c:v>3900</c:v>
                </c:pt>
                <c:pt idx="49">
                  <c:v>4360</c:v>
                </c:pt>
                <c:pt idx="50">
                  <c:v>4480</c:v>
                </c:pt>
                <c:pt idx="51">
                  <c:v>4460</c:v>
                </c:pt>
                <c:pt idx="52">
                  <c:v>4430</c:v>
                </c:pt>
                <c:pt idx="53">
                  <c:v>4410</c:v>
                </c:pt>
                <c:pt idx="54">
                  <c:v>4370</c:v>
                </c:pt>
                <c:pt idx="55">
                  <c:v>4340</c:v>
                </c:pt>
                <c:pt idx="56">
                  <c:v>4300</c:v>
                </c:pt>
                <c:pt idx="57">
                  <c:v>4260</c:v>
                </c:pt>
                <c:pt idx="58">
                  <c:v>4210</c:v>
                </c:pt>
                <c:pt idx="59">
                  <c:v>4150</c:v>
                </c:pt>
                <c:pt idx="60">
                  <c:v>3750</c:v>
                </c:pt>
                <c:pt idx="61">
                  <c:v>3650</c:v>
                </c:pt>
                <c:pt idx="62">
                  <c:v>3470</c:v>
                </c:pt>
                <c:pt idx="63">
                  <c:v>3440</c:v>
                </c:pt>
                <c:pt idx="64">
                  <c:v>3400</c:v>
                </c:pt>
                <c:pt idx="65">
                  <c:v>3350</c:v>
                </c:pt>
                <c:pt idx="66">
                  <c:v>3310</c:v>
                </c:pt>
                <c:pt idx="67">
                  <c:v>3280</c:v>
                </c:pt>
                <c:pt idx="68">
                  <c:v>3260</c:v>
                </c:pt>
                <c:pt idx="69">
                  <c:v>3150</c:v>
                </c:pt>
                <c:pt idx="70">
                  <c:v>2970</c:v>
                </c:pt>
                <c:pt idx="71">
                  <c:v>2960</c:v>
                </c:pt>
                <c:pt idx="72">
                  <c:v>2720</c:v>
                </c:pt>
                <c:pt idx="73">
                  <c:v>2480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C-489A-8FF9-480531085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001461383"/>
          <c:y val="2.171883686952925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'20190622'!$A$2:$A$70</c:f>
              <c:numCache>
                <c:formatCode>0_);[Red]\(0\)</c:formatCode>
                <c:ptCount val="69"/>
                <c:pt idx="0">
                  <c:v>86.9</c:v>
                </c:pt>
                <c:pt idx="1">
                  <c:v>386</c:v>
                </c:pt>
                <c:pt idx="2">
                  <c:v>585</c:v>
                </c:pt>
                <c:pt idx="3">
                  <c:v>185</c:v>
                </c:pt>
                <c:pt idx="4">
                  <c:v>83.5</c:v>
                </c:pt>
                <c:pt idx="5">
                  <c:v>482</c:v>
                </c:pt>
                <c:pt idx="6">
                  <c:v>382</c:v>
                </c:pt>
                <c:pt idx="7">
                  <c:v>281</c:v>
                </c:pt>
                <c:pt idx="8">
                  <c:v>413</c:v>
                </c:pt>
                <c:pt idx="9">
                  <c:v>321</c:v>
                </c:pt>
                <c:pt idx="10">
                  <c:v>411</c:v>
                </c:pt>
                <c:pt idx="11">
                  <c:v>502</c:v>
                </c:pt>
                <c:pt idx="12">
                  <c:v>1160</c:v>
                </c:pt>
                <c:pt idx="13">
                  <c:v>1100</c:v>
                </c:pt>
                <c:pt idx="14">
                  <c:v>1650</c:v>
                </c:pt>
                <c:pt idx="15">
                  <c:v>1850</c:v>
                </c:pt>
                <c:pt idx="16">
                  <c:v>2007</c:v>
                </c:pt>
                <c:pt idx="17">
                  <c:v>1520</c:v>
                </c:pt>
                <c:pt idx="18">
                  <c:v>1600</c:v>
                </c:pt>
                <c:pt idx="19">
                  <c:v>1700</c:v>
                </c:pt>
                <c:pt idx="20">
                  <c:v>1100</c:v>
                </c:pt>
                <c:pt idx="21">
                  <c:v>1000</c:v>
                </c:pt>
                <c:pt idx="22">
                  <c:v>897</c:v>
                </c:pt>
                <c:pt idx="23">
                  <c:v>484</c:v>
                </c:pt>
                <c:pt idx="24">
                  <c:v>933</c:v>
                </c:pt>
                <c:pt idx="25">
                  <c:v>845</c:v>
                </c:pt>
                <c:pt idx="26">
                  <c:v>350</c:v>
                </c:pt>
                <c:pt idx="27">
                  <c:v>623</c:v>
                </c:pt>
                <c:pt idx="28">
                  <c:v>1010</c:v>
                </c:pt>
                <c:pt idx="29">
                  <c:v>503</c:v>
                </c:pt>
                <c:pt idx="30">
                  <c:v>779</c:v>
                </c:pt>
                <c:pt idx="31">
                  <c:v>871</c:v>
                </c:pt>
                <c:pt idx="32">
                  <c:v>779</c:v>
                </c:pt>
                <c:pt idx="33">
                  <c:v>687</c:v>
                </c:pt>
                <c:pt idx="34">
                  <c:v>779</c:v>
                </c:pt>
                <c:pt idx="35">
                  <c:v>504</c:v>
                </c:pt>
                <c:pt idx="36">
                  <c:v>688</c:v>
                </c:pt>
                <c:pt idx="37">
                  <c:v>596</c:v>
                </c:pt>
                <c:pt idx="38">
                  <c:v>505</c:v>
                </c:pt>
                <c:pt idx="39">
                  <c:v>596</c:v>
                </c:pt>
                <c:pt idx="40">
                  <c:v>505</c:v>
                </c:pt>
                <c:pt idx="41">
                  <c:v>688</c:v>
                </c:pt>
                <c:pt idx="42">
                  <c:v>421</c:v>
                </c:pt>
                <c:pt idx="43">
                  <c:v>680</c:v>
                </c:pt>
                <c:pt idx="44">
                  <c:v>496</c:v>
                </c:pt>
                <c:pt idx="45">
                  <c:v>588</c:v>
                </c:pt>
                <c:pt idx="46">
                  <c:v>786</c:v>
                </c:pt>
                <c:pt idx="47">
                  <c:v>802</c:v>
                </c:pt>
                <c:pt idx="48">
                  <c:v>803</c:v>
                </c:pt>
                <c:pt idx="49">
                  <c:v>803</c:v>
                </c:pt>
                <c:pt idx="50">
                  <c:v>702</c:v>
                </c:pt>
                <c:pt idx="51">
                  <c:v>902</c:v>
                </c:pt>
                <c:pt idx="52">
                  <c:v>702</c:v>
                </c:pt>
                <c:pt idx="53">
                  <c:v>552</c:v>
                </c:pt>
                <c:pt idx="54">
                  <c:v>1220</c:v>
                </c:pt>
                <c:pt idx="55">
                  <c:v>216</c:v>
                </c:pt>
                <c:pt idx="56">
                  <c:v>953</c:v>
                </c:pt>
                <c:pt idx="57">
                  <c:v>381</c:v>
                </c:pt>
                <c:pt idx="58">
                  <c:v>796</c:v>
                </c:pt>
                <c:pt idx="59">
                  <c:v>396</c:v>
                </c:pt>
                <c:pt idx="60">
                  <c:v>596</c:v>
                </c:pt>
                <c:pt idx="61">
                  <c:v>596</c:v>
                </c:pt>
                <c:pt idx="62">
                  <c:v>596</c:v>
                </c:pt>
                <c:pt idx="63">
                  <c:v>420</c:v>
                </c:pt>
                <c:pt idx="64">
                  <c:v>651</c:v>
                </c:pt>
                <c:pt idx="65">
                  <c:v>363</c:v>
                </c:pt>
                <c:pt idx="66">
                  <c:v>516</c:v>
                </c:pt>
                <c:pt idx="67">
                  <c:v>495</c:v>
                </c:pt>
                <c:pt idx="68">
                  <c:v>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0-4096-8D45-7307279A7B2B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'20190622'!$B$2:$B$70</c:f>
              <c:numCache>
                <c:formatCode>0_);[Red]\(0\)</c:formatCode>
                <c:ptCount val="69"/>
                <c:pt idx="0">
                  <c:v>787</c:v>
                </c:pt>
                <c:pt idx="1">
                  <c:v>786</c:v>
                </c:pt>
                <c:pt idx="2">
                  <c:v>785</c:v>
                </c:pt>
                <c:pt idx="3">
                  <c:v>785</c:v>
                </c:pt>
                <c:pt idx="4">
                  <c:v>784</c:v>
                </c:pt>
                <c:pt idx="5">
                  <c:v>782</c:v>
                </c:pt>
                <c:pt idx="6">
                  <c:v>782</c:v>
                </c:pt>
                <c:pt idx="7">
                  <c:v>781</c:v>
                </c:pt>
                <c:pt idx="8">
                  <c:v>780</c:v>
                </c:pt>
                <c:pt idx="9">
                  <c:v>779</c:v>
                </c:pt>
                <c:pt idx="10">
                  <c:v>778</c:v>
                </c:pt>
                <c:pt idx="11">
                  <c:v>777</c:v>
                </c:pt>
                <c:pt idx="12">
                  <c:v>792</c:v>
                </c:pt>
                <c:pt idx="13">
                  <c:v>1100</c:v>
                </c:pt>
                <c:pt idx="14">
                  <c:v>1100</c:v>
                </c:pt>
                <c:pt idx="15">
                  <c:v>1100</c:v>
                </c:pt>
                <c:pt idx="16">
                  <c:v>1110</c:v>
                </c:pt>
                <c:pt idx="17">
                  <c:v>1420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1490</c:v>
                </c:pt>
                <c:pt idx="24">
                  <c:v>1480</c:v>
                </c:pt>
                <c:pt idx="25">
                  <c:v>1210</c:v>
                </c:pt>
                <c:pt idx="26">
                  <c:v>992</c:v>
                </c:pt>
                <c:pt idx="27">
                  <c:v>990</c:v>
                </c:pt>
                <c:pt idx="28">
                  <c:v>738</c:v>
                </c:pt>
                <c:pt idx="29">
                  <c:v>503</c:v>
                </c:pt>
                <c:pt idx="30">
                  <c:v>504</c:v>
                </c:pt>
                <c:pt idx="31">
                  <c:v>504</c:v>
                </c:pt>
                <c:pt idx="32">
                  <c:v>504</c:v>
                </c:pt>
                <c:pt idx="33">
                  <c:v>504</c:v>
                </c:pt>
                <c:pt idx="34">
                  <c:v>504</c:v>
                </c:pt>
                <c:pt idx="35">
                  <c:v>504</c:v>
                </c:pt>
                <c:pt idx="36">
                  <c:v>504</c:v>
                </c:pt>
                <c:pt idx="37">
                  <c:v>504</c:v>
                </c:pt>
                <c:pt idx="38">
                  <c:v>505</c:v>
                </c:pt>
                <c:pt idx="39">
                  <c:v>504</c:v>
                </c:pt>
                <c:pt idx="40">
                  <c:v>505</c:v>
                </c:pt>
                <c:pt idx="41">
                  <c:v>505</c:v>
                </c:pt>
                <c:pt idx="42">
                  <c:v>421</c:v>
                </c:pt>
                <c:pt idx="43">
                  <c:v>405</c:v>
                </c:pt>
                <c:pt idx="44">
                  <c:v>404</c:v>
                </c:pt>
                <c:pt idx="45">
                  <c:v>404</c:v>
                </c:pt>
                <c:pt idx="46">
                  <c:v>403</c:v>
                </c:pt>
                <c:pt idx="47">
                  <c:v>402</c:v>
                </c:pt>
                <c:pt idx="48">
                  <c:v>403</c:v>
                </c:pt>
                <c:pt idx="49">
                  <c:v>403</c:v>
                </c:pt>
                <c:pt idx="50">
                  <c:v>402</c:v>
                </c:pt>
                <c:pt idx="51">
                  <c:v>402</c:v>
                </c:pt>
                <c:pt idx="52">
                  <c:v>402</c:v>
                </c:pt>
                <c:pt idx="53">
                  <c:v>251</c:v>
                </c:pt>
                <c:pt idx="54">
                  <c:v>322</c:v>
                </c:pt>
                <c:pt idx="55">
                  <c:v>215</c:v>
                </c:pt>
                <c:pt idx="56">
                  <c:v>352</c:v>
                </c:pt>
                <c:pt idx="57">
                  <c:v>381</c:v>
                </c:pt>
                <c:pt idx="58">
                  <c:v>396</c:v>
                </c:pt>
                <c:pt idx="59">
                  <c:v>396</c:v>
                </c:pt>
                <c:pt idx="60">
                  <c:v>396</c:v>
                </c:pt>
                <c:pt idx="61">
                  <c:v>396</c:v>
                </c:pt>
                <c:pt idx="62">
                  <c:v>396</c:v>
                </c:pt>
                <c:pt idx="63">
                  <c:v>220</c:v>
                </c:pt>
                <c:pt idx="64">
                  <c:v>251</c:v>
                </c:pt>
                <c:pt idx="65">
                  <c:v>263</c:v>
                </c:pt>
                <c:pt idx="66">
                  <c:v>317</c:v>
                </c:pt>
                <c:pt idx="67">
                  <c:v>395</c:v>
                </c:pt>
                <c:pt idx="68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0-4096-8D45-7307279A7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001461383"/>
          <c:y val="2.171883686952925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'[6]20200609'!$A$2:$A$65</c:f>
              <c:numCache>
                <c:formatCode>General</c:formatCode>
                <c:ptCount val="64"/>
                <c:pt idx="0">
                  <c:v>961</c:v>
                </c:pt>
                <c:pt idx="1">
                  <c:v>743</c:v>
                </c:pt>
                <c:pt idx="2">
                  <c:v>842</c:v>
                </c:pt>
                <c:pt idx="3">
                  <c:v>886</c:v>
                </c:pt>
                <c:pt idx="4">
                  <c:v>670</c:v>
                </c:pt>
                <c:pt idx="5">
                  <c:v>813</c:v>
                </c:pt>
                <c:pt idx="6">
                  <c:v>422</c:v>
                </c:pt>
                <c:pt idx="7">
                  <c:v>811</c:v>
                </c:pt>
                <c:pt idx="8">
                  <c:v>522</c:v>
                </c:pt>
                <c:pt idx="9">
                  <c:v>811</c:v>
                </c:pt>
                <c:pt idx="10">
                  <c:v>450</c:v>
                </c:pt>
                <c:pt idx="11">
                  <c:v>812</c:v>
                </c:pt>
                <c:pt idx="12">
                  <c:v>519</c:v>
                </c:pt>
                <c:pt idx="13">
                  <c:v>677</c:v>
                </c:pt>
                <c:pt idx="14">
                  <c:v>919</c:v>
                </c:pt>
                <c:pt idx="15">
                  <c:v>841</c:v>
                </c:pt>
                <c:pt idx="16">
                  <c:v>920</c:v>
                </c:pt>
                <c:pt idx="17">
                  <c:v>921</c:v>
                </c:pt>
                <c:pt idx="18">
                  <c:v>1230</c:v>
                </c:pt>
                <c:pt idx="19">
                  <c:v>1150</c:v>
                </c:pt>
                <c:pt idx="20">
                  <c:v>999</c:v>
                </c:pt>
                <c:pt idx="21">
                  <c:v>2160</c:v>
                </c:pt>
                <c:pt idx="22">
                  <c:v>1310</c:v>
                </c:pt>
                <c:pt idx="23">
                  <c:v>1950</c:v>
                </c:pt>
                <c:pt idx="24">
                  <c:v>2090</c:v>
                </c:pt>
                <c:pt idx="25">
                  <c:v>1690</c:v>
                </c:pt>
                <c:pt idx="26">
                  <c:v>2270</c:v>
                </c:pt>
                <c:pt idx="27">
                  <c:v>1240</c:v>
                </c:pt>
                <c:pt idx="28">
                  <c:v>1720</c:v>
                </c:pt>
                <c:pt idx="29">
                  <c:v>1460</c:v>
                </c:pt>
                <c:pt idx="30">
                  <c:v>1400</c:v>
                </c:pt>
                <c:pt idx="31">
                  <c:v>1040</c:v>
                </c:pt>
                <c:pt idx="32">
                  <c:v>1220</c:v>
                </c:pt>
                <c:pt idx="33">
                  <c:v>1130</c:v>
                </c:pt>
                <c:pt idx="34">
                  <c:v>852</c:v>
                </c:pt>
                <c:pt idx="35">
                  <c:v>1400</c:v>
                </c:pt>
                <c:pt idx="36">
                  <c:v>852</c:v>
                </c:pt>
                <c:pt idx="37">
                  <c:v>1340</c:v>
                </c:pt>
                <c:pt idx="38">
                  <c:v>1240</c:v>
                </c:pt>
                <c:pt idx="39">
                  <c:v>1330</c:v>
                </c:pt>
                <c:pt idx="40">
                  <c:v>1700</c:v>
                </c:pt>
                <c:pt idx="41">
                  <c:v>1720</c:v>
                </c:pt>
                <c:pt idx="42">
                  <c:v>2300</c:v>
                </c:pt>
                <c:pt idx="43">
                  <c:v>2010</c:v>
                </c:pt>
                <c:pt idx="44">
                  <c:v>2410</c:v>
                </c:pt>
                <c:pt idx="45">
                  <c:v>2220</c:v>
                </c:pt>
                <c:pt idx="46">
                  <c:v>1780</c:v>
                </c:pt>
                <c:pt idx="47">
                  <c:v>2500</c:v>
                </c:pt>
                <c:pt idx="48">
                  <c:v>1200</c:v>
                </c:pt>
                <c:pt idx="49">
                  <c:v>2390</c:v>
                </c:pt>
                <c:pt idx="50">
                  <c:v>1190</c:v>
                </c:pt>
                <c:pt idx="51">
                  <c:v>1780</c:v>
                </c:pt>
                <c:pt idx="52">
                  <c:v>1510</c:v>
                </c:pt>
                <c:pt idx="53">
                  <c:v>1340</c:v>
                </c:pt>
                <c:pt idx="54">
                  <c:v>1520</c:v>
                </c:pt>
                <c:pt idx="55">
                  <c:v>1420</c:v>
                </c:pt>
                <c:pt idx="56">
                  <c:v>1010</c:v>
                </c:pt>
                <c:pt idx="57">
                  <c:v>1440</c:v>
                </c:pt>
                <c:pt idx="58">
                  <c:v>827</c:v>
                </c:pt>
                <c:pt idx="59">
                  <c:v>959</c:v>
                </c:pt>
                <c:pt idx="60">
                  <c:v>958</c:v>
                </c:pt>
                <c:pt idx="61">
                  <c:v>866</c:v>
                </c:pt>
                <c:pt idx="62">
                  <c:v>1260</c:v>
                </c:pt>
                <c:pt idx="63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F6-47BE-BAC6-DE20123A7642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'[6]20200609'!$B$2:$B$65</c:f>
              <c:numCache>
                <c:formatCode>General</c:formatCode>
                <c:ptCount val="64"/>
                <c:pt idx="0">
                  <c:v>384</c:v>
                </c:pt>
                <c:pt idx="1">
                  <c:v>382</c:v>
                </c:pt>
                <c:pt idx="2">
                  <c:v>337</c:v>
                </c:pt>
                <c:pt idx="3">
                  <c:v>381</c:v>
                </c:pt>
                <c:pt idx="4">
                  <c:v>381</c:v>
                </c:pt>
                <c:pt idx="5">
                  <c:v>380</c:v>
                </c:pt>
                <c:pt idx="6">
                  <c:v>350</c:v>
                </c:pt>
                <c:pt idx="7">
                  <c:v>378</c:v>
                </c:pt>
                <c:pt idx="8">
                  <c:v>378</c:v>
                </c:pt>
                <c:pt idx="9">
                  <c:v>378</c:v>
                </c:pt>
                <c:pt idx="10">
                  <c:v>378</c:v>
                </c:pt>
                <c:pt idx="11">
                  <c:v>378</c:v>
                </c:pt>
                <c:pt idx="12">
                  <c:v>375</c:v>
                </c:pt>
                <c:pt idx="13">
                  <c:v>305</c:v>
                </c:pt>
                <c:pt idx="14">
                  <c:v>297</c:v>
                </c:pt>
                <c:pt idx="15">
                  <c:v>375</c:v>
                </c:pt>
                <c:pt idx="16">
                  <c:v>375</c:v>
                </c:pt>
                <c:pt idx="17">
                  <c:v>376</c:v>
                </c:pt>
                <c:pt idx="18">
                  <c:v>376</c:v>
                </c:pt>
                <c:pt idx="19">
                  <c:v>377</c:v>
                </c:pt>
                <c:pt idx="20">
                  <c:v>376</c:v>
                </c:pt>
                <c:pt idx="21">
                  <c:v>373</c:v>
                </c:pt>
                <c:pt idx="22">
                  <c:v>373</c:v>
                </c:pt>
                <c:pt idx="23">
                  <c:v>372</c:v>
                </c:pt>
                <c:pt idx="24">
                  <c:v>371</c:v>
                </c:pt>
                <c:pt idx="25">
                  <c:v>398</c:v>
                </c:pt>
                <c:pt idx="26">
                  <c:v>291</c:v>
                </c:pt>
                <c:pt idx="27">
                  <c:v>296</c:v>
                </c:pt>
                <c:pt idx="28">
                  <c:v>323</c:v>
                </c:pt>
                <c:pt idx="29">
                  <c:v>363</c:v>
                </c:pt>
                <c:pt idx="30">
                  <c:v>395</c:v>
                </c:pt>
                <c:pt idx="31">
                  <c:v>395</c:v>
                </c:pt>
                <c:pt idx="32">
                  <c:v>395</c:v>
                </c:pt>
                <c:pt idx="33">
                  <c:v>394</c:v>
                </c:pt>
                <c:pt idx="34">
                  <c:v>393</c:v>
                </c:pt>
                <c:pt idx="35">
                  <c:v>394</c:v>
                </c:pt>
                <c:pt idx="36">
                  <c:v>393</c:v>
                </c:pt>
                <c:pt idx="37">
                  <c:v>512</c:v>
                </c:pt>
                <c:pt idx="38">
                  <c:v>595</c:v>
                </c:pt>
                <c:pt idx="39">
                  <c:v>777</c:v>
                </c:pt>
                <c:pt idx="40">
                  <c:v>1330</c:v>
                </c:pt>
                <c:pt idx="41">
                  <c:v>1720</c:v>
                </c:pt>
                <c:pt idx="42">
                  <c:v>1800</c:v>
                </c:pt>
                <c:pt idx="43">
                  <c:v>1810</c:v>
                </c:pt>
                <c:pt idx="44">
                  <c:v>1810</c:v>
                </c:pt>
                <c:pt idx="45">
                  <c:v>1820</c:v>
                </c:pt>
                <c:pt idx="46">
                  <c:v>2080</c:v>
                </c:pt>
                <c:pt idx="47">
                  <c:v>2200</c:v>
                </c:pt>
                <c:pt idx="48">
                  <c:v>2200</c:v>
                </c:pt>
                <c:pt idx="49">
                  <c:v>2190</c:v>
                </c:pt>
                <c:pt idx="50">
                  <c:v>2190</c:v>
                </c:pt>
                <c:pt idx="51">
                  <c:v>2180</c:v>
                </c:pt>
                <c:pt idx="52">
                  <c:v>2170</c:v>
                </c:pt>
                <c:pt idx="53">
                  <c:v>2170</c:v>
                </c:pt>
                <c:pt idx="54">
                  <c:v>2160</c:v>
                </c:pt>
                <c:pt idx="55">
                  <c:v>1880</c:v>
                </c:pt>
                <c:pt idx="56">
                  <c:v>1280</c:v>
                </c:pt>
                <c:pt idx="57">
                  <c:v>796</c:v>
                </c:pt>
                <c:pt idx="58">
                  <c:v>643</c:v>
                </c:pt>
                <c:pt idx="59">
                  <c:v>501</c:v>
                </c:pt>
                <c:pt idx="60">
                  <c:v>500</c:v>
                </c:pt>
                <c:pt idx="61">
                  <c:v>499</c:v>
                </c:pt>
                <c:pt idx="62">
                  <c:v>499</c:v>
                </c:pt>
                <c:pt idx="63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F6-47BE-BAC6-DE20123A7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30146741366067098"/>
          <c:y val="5.4559476361751066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'20220425'!$A$2:$A$122</c:f>
              <c:numCache>
                <c:formatCode>0_);[Red]\(0\)</c:formatCode>
                <c:ptCount val="121"/>
                <c:pt idx="0">
                  <c:v>70</c:v>
                </c:pt>
                <c:pt idx="1">
                  <c:v>295</c:v>
                </c:pt>
                <c:pt idx="2">
                  <c:v>135</c:v>
                </c:pt>
                <c:pt idx="3">
                  <c:v>313</c:v>
                </c:pt>
                <c:pt idx="4">
                  <c:v>224</c:v>
                </c:pt>
                <c:pt idx="5">
                  <c:v>402</c:v>
                </c:pt>
                <c:pt idx="6">
                  <c:v>402</c:v>
                </c:pt>
                <c:pt idx="7">
                  <c:v>313</c:v>
                </c:pt>
                <c:pt idx="8">
                  <c:v>446</c:v>
                </c:pt>
                <c:pt idx="9">
                  <c:v>358</c:v>
                </c:pt>
                <c:pt idx="10">
                  <c:v>590</c:v>
                </c:pt>
                <c:pt idx="11">
                  <c:v>391</c:v>
                </c:pt>
                <c:pt idx="12">
                  <c:v>604</c:v>
                </c:pt>
                <c:pt idx="13">
                  <c:v>426</c:v>
                </c:pt>
                <c:pt idx="14">
                  <c:v>590</c:v>
                </c:pt>
                <c:pt idx="15">
                  <c:v>489</c:v>
                </c:pt>
                <c:pt idx="16">
                  <c:v>711</c:v>
                </c:pt>
                <c:pt idx="17">
                  <c:v>742</c:v>
                </c:pt>
                <c:pt idx="18">
                  <c:v>837</c:v>
                </c:pt>
                <c:pt idx="19">
                  <c:v>695</c:v>
                </c:pt>
                <c:pt idx="20">
                  <c:v>694</c:v>
                </c:pt>
                <c:pt idx="21">
                  <c:v>645</c:v>
                </c:pt>
                <c:pt idx="22">
                  <c:v>546</c:v>
                </c:pt>
                <c:pt idx="23">
                  <c:v>475</c:v>
                </c:pt>
                <c:pt idx="24">
                  <c:v>546</c:v>
                </c:pt>
                <c:pt idx="25">
                  <c:v>600</c:v>
                </c:pt>
                <c:pt idx="26">
                  <c:v>646</c:v>
                </c:pt>
                <c:pt idx="27">
                  <c:v>803</c:v>
                </c:pt>
                <c:pt idx="28">
                  <c:v>590</c:v>
                </c:pt>
                <c:pt idx="29">
                  <c:v>906</c:v>
                </c:pt>
                <c:pt idx="30">
                  <c:v>905</c:v>
                </c:pt>
                <c:pt idx="31">
                  <c:v>1010</c:v>
                </c:pt>
                <c:pt idx="32">
                  <c:v>876</c:v>
                </c:pt>
                <c:pt idx="33">
                  <c:v>1111</c:v>
                </c:pt>
                <c:pt idx="34">
                  <c:v>1048</c:v>
                </c:pt>
                <c:pt idx="35">
                  <c:v>934</c:v>
                </c:pt>
                <c:pt idx="36">
                  <c:v>1368</c:v>
                </c:pt>
                <c:pt idx="37">
                  <c:v>1020</c:v>
                </c:pt>
                <c:pt idx="38">
                  <c:v>1208</c:v>
                </c:pt>
                <c:pt idx="39">
                  <c:v>963</c:v>
                </c:pt>
                <c:pt idx="40">
                  <c:v>1060</c:v>
                </c:pt>
                <c:pt idx="41">
                  <c:v>720</c:v>
                </c:pt>
                <c:pt idx="42">
                  <c:v>1025</c:v>
                </c:pt>
                <c:pt idx="43">
                  <c:v>675</c:v>
                </c:pt>
                <c:pt idx="44">
                  <c:v>850</c:v>
                </c:pt>
                <c:pt idx="45">
                  <c:v>442</c:v>
                </c:pt>
                <c:pt idx="46">
                  <c:v>851</c:v>
                </c:pt>
                <c:pt idx="47">
                  <c:v>526</c:v>
                </c:pt>
                <c:pt idx="48">
                  <c:v>658</c:v>
                </c:pt>
                <c:pt idx="49">
                  <c:v>1008</c:v>
                </c:pt>
                <c:pt idx="50">
                  <c:v>600</c:v>
                </c:pt>
                <c:pt idx="51">
                  <c:v>950</c:v>
                </c:pt>
                <c:pt idx="52">
                  <c:v>832</c:v>
                </c:pt>
                <c:pt idx="53">
                  <c:v>832</c:v>
                </c:pt>
                <c:pt idx="54">
                  <c:v>826</c:v>
                </c:pt>
                <c:pt idx="55">
                  <c:v>855</c:v>
                </c:pt>
                <c:pt idx="56">
                  <c:v>1148</c:v>
                </c:pt>
                <c:pt idx="57">
                  <c:v>912</c:v>
                </c:pt>
                <c:pt idx="58">
                  <c:v>1624</c:v>
                </c:pt>
                <c:pt idx="59">
                  <c:v>630</c:v>
                </c:pt>
                <c:pt idx="60">
                  <c:v>1582</c:v>
                </c:pt>
                <c:pt idx="61">
                  <c:v>882</c:v>
                </c:pt>
                <c:pt idx="62">
                  <c:v>1265</c:v>
                </c:pt>
                <c:pt idx="63">
                  <c:v>946</c:v>
                </c:pt>
                <c:pt idx="64">
                  <c:v>1074</c:v>
                </c:pt>
                <c:pt idx="65">
                  <c:v>1007</c:v>
                </c:pt>
                <c:pt idx="66">
                  <c:v>807</c:v>
                </c:pt>
                <c:pt idx="67">
                  <c:v>848</c:v>
                </c:pt>
                <c:pt idx="68">
                  <c:v>655</c:v>
                </c:pt>
                <c:pt idx="69">
                  <c:v>781</c:v>
                </c:pt>
                <c:pt idx="70">
                  <c:v>654</c:v>
                </c:pt>
                <c:pt idx="71">
                  <c:v>782</c:v>
                </c:pt>
                <c:pt idx="72">
                  <c:v>526</c:v>
                </c:pt>
                <c:pt idx="73">
                  <c:v>751</c:v>
                </c:pt>
                <c:pt idx="74" formatCode="General">
                  <c:v>482</c:v>
                </c:pt>
                <c:pt idx="75" formatCode="General">
                  <c:v>738</c:v>
                </c:pt>
                <c:pt idx="76" formatCode="General">
                  <c:v>482</c:v>
                </c:pt>
                <c:pt idx="77" formatCode="General">
                  <c:v>610</c:v>
                </c:pt>
                <c:pt idx="78" formatCode="General">
                  <c:v>547</c:v>
                </c:pt>
                <c:pt idx="79" formatCode="General">
                  <c:v>611</c:v>
                </c:pt>
                <c:pt idx="80" formatCode="General">
                  <c:v>547</c:v>
                </c:pt>
                <c:pt idx="81" formatCode="General">
                  <c:v>483</c:v>
                </c:pt>
                <c:pt idx="82" formatCode="General">
                  <c:v>675</c:v>
                </c:pt>
                <c:pt idx="83" formatCode="General">
                  <c:v>419</c:v>
                </c:pt>
                <c:pt idx="84" formatCode="General">
                  <c:v>611</c:v>
                </c:pt>
                <c:pt idx="85" formatCode="General">
                  <c:v>484</c:v>
                </c:pt>
                <c:pt idx="86" formatCode="General">
                  <c:v>484</c:v>
                </c:pt>
                <c:pt idx="87" formatCode="General">
                  <c:v>544</c:v>
                </c:pt>
                <c:pt idx="88" formatCode="General">
                  <c:v>416</c:v>
                </c:pt>
                <c:pt idx="89" formatCode="General">
                  <c:v>544</c:v>
                </c:pt>
                <c:pt idx="90" formatCode="General">
                  <c:v>417</c:v>
                </c:pt>
                <c:pt idx="91" formatCode="General">
                  <c:v>481</c:v>
                </c:pt>
                <c:pt idx="92" formatCode="General">
                  <c:v>417</c:v>
                </c:pt>
                <c:pt idx="93" formatCode="General">
                  <c:v>417</c:v>
                </c:pt>
                <c:pt idx="94" formatCode="General">
                  <c:v>417</c:v>
                </c:pt>
                <c:pt idx="95" formatCode="General">
                  <c:v>545</c:v>
                </c:pt>
                <c:pt idx="96" formatCode="General">
                  <c:v>118</c:v>
                </c:pt>
                <c:pt idx="97" formatCode="General">
                  <c:v>681</c:v>
                </c:pt>
                <c:pt idx="98" formatCode="General">
                  <c:v>171</c:v>
                </c:pt>
                <c:pt idx="99" formatCode="General">
                  <c:v>468</c:v>
                </c:pt>
                <c:pt idx="100" formatCode="General">
                  <c:v>458</c:v>
                </c:pt>
                <c:pt idx="101" formatCode="General">
                  <c:v>108</c:v>
                </c:pt>
                <c:pt idx="102" formatCode="General">
                  <c:v>619</c:v>
                </c:pt>
                <c:pt idx="103" formatCode="General">
                  <c:v>44</c:v>
                </c:pt>
                <c:pt idx="104" formatCode="General">
                  <c:v>619</c:v>
                </c:pt>
                <c:pt idx="105" formatCode="General">
                  <c:v>172</c:v>
                </c:pt>
                <c:pt idx="106" formatCode="General">
                  <c:v>428</c:v>
                </c:pt>
                <c:pt idx="107" formatCode="General">
                  <c:v>427</c:v>
                </c:pt>
                <c:pt idx="108" formatCode="General">
                  <c:v>364</c:v>
                </c:pt>
                <c:pt idx="109" formatCode="General">
                  <c:v>491</c:v>
                </c:pt>
                <c:pt idx="110" formatCode="General">
                  <c:v>364</c:v>
                </c:pt>
                <c:pt idx="111" formatCode="General">
                  <c:v>491</c:v>
                </c:pt>
                <c:pt idx="112" formatCode="General">
                  <c:v>256</c:v>
                </c:pt>
                <c:pt idx="113" formatCode="General">
                  <c:v>615</c:v>
                </c:pt>
                <c:pt idx="114" formatCode="General">
                  <c:v>296</c:v>
                </c:pt>
                <c:pt idx="115" formatCode="General">
                  <c:v>646</c:v>
                </c:pt>
                <c:pt idx="116" formatCode="General">
                  <c:v>398</c:v>
                </c:pt>
                <c:pt idx="117" formatCode="General">
                  <c:v>525</c:v>
                </c:pt>
                <c:pt idx="118" formatCode="General">
                  <c:v>516</c:v>
                </c:pt>
                <c:pt idx="119" formatCode="General">
                  <c:v>426</c:v>
                </c:pt>
                <c:pt idx="120" formatCode="General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74-4CDA-B2B7-12A3D781CE0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'20220425'!$B$2:$B$122</c:f>
              <c:numCache>
                <c:formatCode>0_);[Red]\(0\)</c:formatCode>
                <c:ptCount val="121"/>
                <c:pt idx="0">
                  <c:v>70</c:v>
                </c:pt>
                <c:pt idx="1">
                  <c:v>206</c:v>
                </c:pt>
                <c:pt idx="2">
                  <c:v>223</c:v>
                </c:pt>
                <c:pt idx="3">
                  <c:v>224</c:v>
                </c:pt>
                <c:pt idx="4">
                  <c:v>224</c:v>
                </c:pt>
                <c:pt idx="5">
                  <c:v>224</c:v>
                </c:pt>
                <c:pt idx="6">
                  <c:v>224</c:v>
                </c:pt>
                <c:pt idx="7">
                  <c:v>224</c:v>
                </c:pt>
                <c:pt idx="8">
                  <c:v>224</c:v>
                </c:pt>
                <c:pt idx="9">
                  <c:v>224</c:v>
                </c:pt>
                <c:pt idx="10">
                  <c:v>146</c:v>
                </c:pt>
                <c:pt idx="11">
                  <c:v>169</c:v>
                </c:pt>
                <c:pt idx="12">
                  <c:v>159</c:v>
                </c:pt>
                <c:pt idx="13">
                  <c:v>71</c:v>
                </c:pt>
                <c:pt idx="14">
                  <c:v>190</c:v>
                </c:pt>
                <c:pt idx="15">
                  <c:v>222</c:v>
                </c:pt>
                <c:pt idx="16">
                  <c:v>223</c:v>
                </c:pt>
                <c:pt idx="17">
                  <c:v>223</c:v>
                </c:pt>
                <c:pt idx="18">
                  <c:v>223</c:v>
                </c:pt>
                <c:pt idx="19">
                  <c:v>223</c:v>
                </c:pt>
                <c:pt idx="20">
                  <c:v>221</c:v>
                </c:pt>
                <c:pt idx="21">
                  <c:v>220</c:v>
                </c:pt>
                <c:pt idx="22">
                  <c:v>168</c:v>
                </c:pt>
                <c:pt idx="23">
                  <c:v>191</c:v>
                </c:pt>
                <c:pt idx="24">
                  <c:v>215</c:v>
                </c:pt>
                <c:pt idx="25">
                  <c:v>222</c:v>
                </c:pt>
                <c:pt idx="26">
                  <c:v>221</c:v>
                </c:pt>
                <c:pt idx="27">
                  <c:v>220</c:v>
                </c:pt>
                <c:pt idx="28">
                  <c:v>220</c:v>
                </c:pt>
                <c:pt idx="29">
                  <c:v>220</c:v>
                </c:pt>
                <c:pt idx="30">
                  <c:v>219</c:v>
                </c:pt>
                <c:pt idx="31">
                  <c:v>218</c:v>
                </c:pt>
                <c:pt idx="32">
                  <c:v>137</c:v>
                </c:pt>
                <c:pt idx="33">
                  <c:v>214</c:v>
                </c:pt>
                <c:pt idx="34">
                  <c:v>151</c:v>
                </c:pt>
                <c:pt idx="35">
                  <c:v>214</c:v>
                </c:pt>
                <c:pt idx="36">
                  <c:v>201</c:v>
                </c:pt>
                <c:pt idx="37">
                  <c:v>76</c:v>
                </c:pt>
                <c:pt idx="38">
                  <c:v>152</c:v>
                </c:pt>
                <c:pt idx="39">
                  <c:v>74</c:v>
                </c:pt>
                <c:pt idx="40">
                  <c:v>110</c:v>
                </c:pt>
                <c:pt idx="41">
                  <c:v>195</c:v>
                </c:pt>
                <c:pt idx="42">
                  <c:v>209</c:v>
                </c:pt>
                <c:pt idx="43">
                  <c:v>208</c:v>
                </c:pt>
                <c:pt idx="44">
                  <c:v>209</c:v>
                </c:pt>
                <c:pt idx="45">
                  <c:v>208</c:v>
                </c:pt>
                <c:pt idx="46">
                  <c:v>209</c:v>
                </c:pt>
                <c:pt idx="47">
                  <c:v>176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74</c:v>
                </c:pt>
                <c:pt idx="53">
                  <c:v>73</c:v>
                </c:pt>
                <c:pt idx="54">
                  <c:v>126</c:v>
                </c:pt>
                <c:pt idx="55">
                  <c:v>213</c:v>
                </c:pt>
                <c:pt idx="56">
                  <c:v>214</c:v>
                </c:pt>
                <c:pt idx="57">
                  <c:v>212</c:v>
                </c:pt>
                <c:pt idx="58">
                  <c:v>263</c:v>
                </c:pt>
                <c:pt idx="59">
                  <c:v>119</c:v>
                </c:pt>
                <c:pt idx="60">
                  <c:v>305</c:v>
                </c:pt>
                <c:pt idx="61">
                  <c:v>307</c:v>
                </c:pt>
                <c:pt idx="62">
                  <c:v>307</c:v>
                </c:pt>
                <c:pt idx="63">
                  <c:v>308</c:v>
                </c:pt>
                <c:pt idx="64">
                  <c:v>307</c:v>
                </c:pt>
                <c:pt idx="65">
                  <c:v>305</c:v>
                </c:pt>
                <c:pt idx="66">
                  <c:v>296</c:v>
                </c:pt>
                <c:pt idx="67">
                  <c:v>209</c:v>
                </c:pt>
                <c:pt idx="68">
                  <c:v>208</c:v>
                </c:pt>
                <c:pt idx="69">
                  <c:v>206</c:v>
                </c:pt>
                <c:pt idx="70">
                  <c:v>206</c:v>
                </c:pt>
                <c:pt idx="71">
                  <c:v>207</c:v>
                </c:pt>
                <c:pt idx="72">
                  <c:v>206</c:v>
                </c:pt>
                <c:pt idx="73">
                  <c:v>304</c:v>
                </c:pt>
                <c:pt idx="74" formatCode="General">
                  <c:v>290</c:v>
                </c:pt>
                <c:pt idx="75" formatCode="General">
                  <c:v>291</c:v>
                </c:pt>
                <c:pt idx="76" formatCode="General">
                  <c:v>291</c:v>
                </c:pt>
                <c:pt idx="77" formatCode="General">
                  <c:v>291</c:v>
                </c:pt>
                <c:pt idx="78" formatCode="General">
                  <c:v>291</c:v>
                </c:pt>
                <c:pt idx="79" formatCode="General">
                  <c:v>291</c:v>
                </c:pt>
                <c:pt idx="80" formatCode="General">
                  <c:v>291</c:v>
                </c:pt>
                <c:pt idx="81" formatCode="General">
                  <c:v>291</c:v>
                </c:pt>
                <c:pt idx="82" formatCode="General">
                  <c:v>292</c:v>
                </c:pt>
                <c:pt idx="83" formatCode="General">
                  <c:v>291</c:v>
                </c:pt>
                <c:pt idx="84" formatCode="General">
                  <c:v>292</c:v>
                </c:pt>
                <c:pt idx="85" formatCode="General">
                  <c:v>292</c:v>
                </c:pt>
                <c:pt idx="86" formatCode="General">
                  <c:v>292</c:v>
                </c:pt>
                <c:pt idx="87" formatCode="General">
                  <c:v>289</c:v>
                </c:pt>
                <c:pt idx="88" formatCode="General">
                  <c:v>288</c:v>
                </c:pt>
                <c:pt idx="89" formatCode="General">
                  <c:v>289</c:v>
                </c:pt>
                <c:pt idx="90" formatCode="General">
                  <c:v>289</c:v>
                </c:pt>
                <c:pt idx="91" formatCode="General">
                  <c:v>289</c:v>
                </c:pt>
                <c:pt idx="92" formatCode="General">
                  <c:v>289</c:v>
                </c:pt>
                <c:pt idx="93" formatCode="General">
                  <c:v>289</c:v>
                </c:pt>
                <c:pt idx="94" formatCode="General">
                  <c:v>290</c:v>
                </c:pt>
                <c:pt idx="95" formatCode="General">
                  <c:v>225</c:v>
                </c:pt>
                <c:pt idx="96" formatCode="General">
                  <c:v>182</c:v>
                </c:pt>
                <c:pt idx="97" formatCode="General">
                  <c:v>298</c:v>
                </c:pt>
                <c:pt idx="98" formatCode="General">
                  <c:v>299</c:v>
                </c:pt>
                <c:pt idx="99" formatCode="General">
                  <c:v>149</c:v>
                </c:pt>
                <c:pt idx="100" formatCode="General">
                  <c:v>267</c:v>
                </c:pt>
                <c:pt idx="101" formatCode="General">
                  <c:v>299</c:v>
                </c:pt>
                <c:pt idx="102" formatCode="General">
                  <c:v>299</c:v>
                </c:pt>
                <c:pt idx="103" formatCode="General">
                  <c:v>300</c:v>
                </c:pt>
                <c:pt idx="104" formatCode="General">
                  <c:v>300</c:v>
                </c:pt>
                <c:pt idx="105" formatCode="General">
                  <c:v>300</c:v>
                </c:pt>
                <c:pt idx="106" formatCode="General">
                  <c:v>300</c:v>
                </c:pt>
                <c:pt idx="107" formatCode="General">
                  <c:v>300</c:v>
                </c:pt>
                <c:pt idx="108" formatCode="General">
                  <c:v>300</c:v>
                </c:pt>
                <c:pt idx="109" formatCode="General">
                  <c:v>300</c:v>
                </c:pt>
                <c:pt idx="110" formatCode="General">
                  <c:v>300</c:v>
                </c:pt>
                <c:pt idx="111" formatCode="General">
                  <c:v>172</c:v>
                </c:pt>
                <c:pt idx="112" formatCode="General">
                  <c:v>192</c:v>
                </c:pt>
                <c:pt idx="113" formatCode="General">
                  <c:v>296</c:v>
                </c:pt>
                <c:pt idx="114" formatCode="General">
                  <c:v>296</c:v>
                </c:pt>
                <c:pt idx="115" formatCode="General">
                  <c:v>263</c:v>
                </c:pt>
                <c:pt idx="116" formatCode="General">
                  <c:v>79</c:v>
                </c:pt>
                <c:pt idx="117" formatCode="General">
                  <c:v>78</c:v>
                </c:pt>
                <c:pt idx="118" formatCode="General">
                  <c:v>261</c:v>
                </c:pt>
                <c:pt idx="119" formatCode="General">
                  <c:v>298</c:v>
                </c:pt>
                <c:pt idx="120" formatCode="General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74-4CDA-B2B7-12A3D781C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'20230417'!$A$2:$A$73</c:f>
              <c:numCache>
                <c:formatCode>0_);[Red]\(0\)</c:formatCode>
                <c:ptCount val="72"/>
                <c:pt idx="0">
                  <c:v>161</c:v>
                </c:pt>
                <c:pt idx="1">
                  <c:v>109</c:v>
                </c:pt>
                <c:pt idx="2">
                  <c:v>161</c:v>
                </c:pt>
                <c:pt idx="3">
                  <c:v>109</c:v>
                </c:pt>
                <c:pt idx="4">
                  <c:v>109</c:v>
                </c:pt>
                <c:pt idx="5">
                  <c:v>56</c:v>
                </c:pt>
                <c:pt idx="6">
                  <c:v>109</c:v>
                </c:pt>
                <c:pt idx="7">
                  <c:v>56</c:v>
                </c:pt>
                <c:pt idx="8">
                  <c:v>108</c:v>
                </c:pt>
                <c:pt idx="9">
                  <c:v>108</c:v>
                </c:pt>
                <c:pt idx="10">
                  <c:v>108</c:v>
                </c:pt>
                <c:pt idx="11">
                  <c:v>108</c:v>
                </c:pt>
                <c:pt idx="12">
                  <c:v>56</c:v>
                </c:pt>
                <c:pt idx="13">
                  <c:v>161</c:v>
                </c:pt>
                <c:pt idx="14">
                  <c:v>267</c:v>
                </c:pt>
                <c:pt idx="15">
                  <c:v>372</c:v>
                </c:pt>
                <c:pt idx="16">
                  <c:v>161</c:v>
                </c:pt>
                <c:pt idx="17">
                  <c:v>582</c:v>
                </c:pt>
                <c:pt idx="18">
                  <c:v>332</c:v>
                </c:pt>
                <c:pt idx="19">
                  <c:v>1198</c:v>
                </c:pt>
                <c:pt idx="20">
                  <c:v>648</c:v>
                </c:pt>
                <c:pt idx="21">
                  <c:v>1276</c:v>
                </c:pt>
                <c:pt idx="22">
                  <c:v>1197</c:v>
                </c:pt>
                <c:pt idx="23">
                  <c:v>1332</c:v>
                </c:pt>
                <c:pt idx="24">
                  <c:v>1610</c:v>
                </c:pt>
                <c:pt idx="25">
                  <c:v>1385</c:v>
                </c:pt>
                <c:pt idx="26">
                  <c:v>1723</c:v>
                </c:pt>
                <c:pt idx="27">
                  <c:v>1676</c:v>
                </c:pt>
                <c:pt idx="28">
                  <c:v>1556</c:v>
                </c:pt>
                <c:pt idx="29">
                  <c:v>1555</c:v>
                </c:pt>
                <c:pt idx="30">
                  <c:v>1263</c:v>
                </c:pt>
                <c:pt idx="31">
                  <c:v>1190</c:v>
                </c:pt>
                <c:pt idx="32">
                  <c:v>1138</c:v>
                </c:pt>
                <c:pt idx="33">
                  <c:v>1515</c:v>
                </c:pt>
                <c:pt idx="34">
                  <c:v>840</c:v>
                </c:pt>
                <c:pt idx="35">
                  <c:v>1259</c:v>
                </c:pt>
                <c:pt idx="36">
                  <c:v>968</c:v>
                </c:pt>
                <c:pt idx="37">
                  <c:v>687</c:v>
                </c:pt>
                <c:pt idx="38">
                  <c:v>1339</c:v>
                </c:pt>
                <c:pt idx="39">
                  <c:v>535</c:v>
                </c:pt>
                <c:pt idx="40">
                  <c:v>792</c:v>
                </c:pt>
                <c:pt idx="41">
                  <c:v>678</c:v>
                </c:pt>
                <c:pt idx="42">
                  <c:v>743</c:v>
                </c:pt>
                <c:pt idx="43">
                  <c:v>614</c:v>
                </c:pt>
                <c:pt idx="44">
                  <c:v>678</c:v>
                </c:pt>
                <c:pt idx="45">
                  <c:v>517</c:v>
                </c:pt>
                <c:pt idx="46">
                  <c:v>658</c:v>
                </c:pt>
                <c:pt idx="47">
                  <c:v>467</c:v>
                </c:pt>
                <c:pt idx="48">
                  <c:v>467</c:v>
                </c:pt>
                <c:pt idx="49">
                  <c:v>531</c:v>
                </c:pt>
                <c:pt idx="50">
                  <c:v>467</c:v>
                </c:pt>
                <c:pt idx="51">
                  <c:v>531</c:v>
                </c:pt>
                <c:pt idx="52">
                  <c:v>467</c:v>
                </c:pt>
                <c:pt idx="53">
                  <c:v>404</c:v>
                </c:pt>
                <c:pt idx="54">
                  <c:v>404</c:v>
                </c:pt>
                <c:pt idx="55">
                  <c:v>532</c:v>
                </c:pt>
                <c:pt idx="56">
                  <c:v>276</c:v>
                </c:pt>
                <c:pt idx="57">
                  <c:v>277</c:v>
                </c:pt>
                <c:pt idx="58">
                  <c:v>404</c:v>
                </c:pt>
                <c:pt idx="59">
                  <c:v>212</c:v>
                </c:pt>
                <c:pt idx="60">
                  <c:v>404</c:v>
                </c:pt>
                <c:pt idx="61">
                  <c:v>340</c:v>
                </c:pt>
                <c:pt idx="62">
                  <c:v>340</c:v>
                </c:pt>
                <c:pt idx="63">
                  <c:v>276</c:v>
                </c:pt>
                <c:pt idx="64">
                  <c:v>276</c:v>
                </c:pt>
                <c:pt idx="65">
                  <c:v>340</c:v>
                </c:pt>
                <c:pt idx="66">
                  <c:v>340</c:v>
                </c:pt>
                <c:pt idx="67">
                  <c:v>276</c:v>
                </c:pt>
                <c:pt idx="68">
                  <c:v>344</c:v>
                </c:pt>
                <c:pt idx="69">
                  <c:v>346</c:v>
                </c:pt>
                <c:pt idx="70">
                  <c:v>282</c:v>
                </c:pt>
                <c:pt idx="71">
                  <c:v>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1-4A17-8B31-007087D4A76B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'20230417'!$B$2:$B$73</c:f>
              <c:numCache>
                <c:formatCode>0_);[Red]\(0\)</c:formatCode>
                <c:ptCount val="72"/>
                <c:pt idx="0">
                  <c:v>214</c:v>
                </c:pt>
                <c:pt idx="1">
                  <c:v>214</c:v>
                </c:pt>
                <c:pt idx="2">
                  <c:v>214</c:v>
                </c:pt>
                <c:pt idx="3">
                  <c:v>214</c:v>
                </c:pt>
                <c:pt idx="4">
                  <c:v>214</c:v>
                </c:pt>
                <c:pt idx="5">
                  <c:v>214</c:v>
                </c:pt>
                <c:pt idx="6">
                  <c:v>214</c:v>
                </c:pt>
                <c:pt idx="7">
                  <c:v>214</c:v>
                </c:pt>
                <c:pt idx="8">
                  <c:v>214</c:v>
                </c:pt>
                <c:pt idx="9">
                  <c:v>214</c:v>
                </c:pt>
                <c:pt idx="10">
                  <c:v>214</c:v>
                </c:pt>
                <c:pt idx="11">
                  <c:v>214</c:v>
                </c:pt>
                <c:pt idx="12">
                  <c:v>214</c:v>
                </c:pt>
                <c:pt idx="13">
                  <c:v>214</c:v>
                </c:pt>
                <c:pt idx="14">
                  <c:v>214</c:v>
                </c:pt>
                <c:pt idx="15">
                  <c:v>214</c:v>
                </c:pt>
                <c:pt idx="16">
                  <c:v>214</c:v>
                </c:pt>
                <c:pt idx="17">
                  <c:v>213</c:v>
                </c:pt>
                <c:pt idx="18">
                  <c:v>174</c:v>
                </c:pt>
                <c:pt idx="19">
                  <c:v>195</c:v>
                </c:pt>
                <c:pt idx="20">
                  <c:v>173</c:v>
                </c:pt>
                <c:pt idx="21">
                  <c:v>221</c:v>
                </c:pt>
                <c:pt idx="22">
                  <c:v>222</c:v>
                </c:pt>
                <c:pt idx="23">
                  <c:v>221</c:v>
                </c:pt>
                <c:pt idx="24">
                  <c:v>221</c:v>
                </c:pt>
                <c:pt idx="25">
                  <c:v>219</c:v>
                </c:pt>
                <c:pt idx="26">
                  <c:v>217</c:v>
                </c:pt>
                <c:pt idx="27">
                  <c:v>217</c:v>
                </c:pt>
                <c:pt idx="28">
                  <c:v>214</c:v>
                </c:pt>
                <c:pt idx="29">
                  <c:v>214</c:v>
                </c:pt>
                <c:pt idx="30">
                  <c:v>213</c:v>
                </c:pt>
                <c:pt idx="31">
                  <c:v>199</c:v>
                </c:pt>
                <c:pt idx="32">
                  <c:v>88</c:v>
                </c:pt>
                <c:pt idx="33">
                  <c:v>115</c:v>
                </c:pt>
                <c:pt idx="34">
                  <c:v>198</c:v>
                </c:pt>
                <c:pt idx="35">
                  <c:v>209</c:v>
                </c:pt>
                <c:pt idx="36">
                  <c:v>209</c:v>
                </c:pt>
                <c:pt idx="37">
                  <c:v>278</c:v>
                </c:pt>
                <c:pt idx="38">
                  <c:v>386</c:v>
                </c:pt>
                <c:pt idx="39">
                  <c:v>407</c:v>
                </c:pt>
                <c:pt idx="40">
                  <c:v>408</c:v>
                </c:pt>
                <c:pt idx="41">
                  <c:v>358</c:v>
                </c:pt>
                <c:pt idx="42">
                  <c:v>296</c:v>
                </c:pt>
                <c:pt idx="43">
                  <c:v>294</c:v>
                </c:pt>
                <c:pt idx="44">
                  <c:v>294</c:v>
                </c:pt>
                <c:pt idx="45">
                  <c:v>389</c:v>
                </c:pt>
                <c:pt idx="46">
                  <c:v>403</c:v>
                </c:pt>
                <c:pt idx="47">
                  <c:v>403</c:v>
                </c:pt>
                <c:pt idx="48">
                  <c:v>403</c:v>
                </c:pt>
                <c:pt idx="49">
                  <c:v>403</c:v>
                </c:pt>
                <c:pt idx="50">
                  <c:v>403</c:v>
                </c:pt>
                <c:pt idx="51">
                  <c:v>404</c:v>
                </c:pt>
                <c:pt idx="52">
                  <c:v>403</c:v>
                </c:pt>
                <c:pt idx="53">
                  <c:v>404</c:v>
                </c:pt>
                <c:pt idx="54">
                  <c:v>404</c:v>
                </c:pt>
                <c:pt idx="55">
                  <c:v>404</c:v>
                </c:pt>
                <c:pt idx="56">
                  <c:v>404</c:v>
                </c:pt>
                <c:pt idx="57">
                  <c:v>405</c:v>
                </c:pt>
                <c:pt idx="58">
                  <c:v>404</c:v>
                </c:pt>
                <c:pt idx="59">
                  <c:v>404</c:v>
                </c:pt>
                <c:pt idx="60">
                  <c:v>404</c:v>
                </c:pt>
                <c:pt idx="61">
                  <c:v>404</c:v>
                </c:pt>
                <c:pt idx="62">
                  <c:v>404</c:v>
                </c:pt>
                <c:pt idx="63">
                  <c:v>404</c:v>
                </c:pt>
                <c:pt idx="64">
                  <c:v>404</c:v>
                </c:pt>
                <c:pt idx="65">
                  <c:v>404</c:v>
                </c:pt>
                <c:pt idx="66">
                  <c:v>404</c:v>
                </c:pt>
                <c:pt idx="67">
                  <c:v>404</c:v>
                </c:pt>
                <c:pt idx="68">
                  <c:v>408</c:v>
                </c:pt>
                <c:pt idx="69">
                  <c:v>410</c:v>
                </c:pt>
                <c:pt idx="70">
                  <c:v>410</c:v>
                </c:pt>
                <c:pt idx="71">
                  <c:v>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1-4A17-8B31-007087D4A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'19840504(0.5)'!$A$2:$A$181</c:f>
              <c:numCache>
                <c:formatCode>0_);[Red]\(0\)</c:formatCode>
                <c:ptCount val="180"/>
                <c:pt idx="0">
                  <c:v>73</c:v>
                </c:pt>
                <c:pt idx="1">
                  <c:v>71</c:v>
                </c:pt>
                <c:pt idx="2">
                  <c:v>68</c:v>
                </c:pt>
                <c:pt idx="3">
                  <c:v>66</c:v>
                </c:pt>
                <c:pt idx="4">
                  <c:v>66</c:v>
                </c:pt>
                <c:pt idx="5">
                  <c:v>67</c:v>
                </c:pt>
                <c:pt idx="6">
                  <c:v>67</c:v>
                </c:pt>
                <c:pt idx="7">
                  <c:v>77</c:v>
                </c:pt>
                <c:pt idx="8">
                  <c:v>87</c:v>
                </c:pt>
                <c:pt idx="9">
                  <c:v>96</c:v>
                </c:pt>
                <c:pt idx="10">
                  <c:v>102</c:v>
                </c:pt>
                <c:pt idx="11">
                  <c:v>107</c:v>
                </c:pt>
                <c:pt idx="12">
                  <c:v>112</c:v>
                </c:pt>
                <c:pt idx="13">
                  <c:v>123</c:v>
                </c:pt>
                <c:pt idx="14">
                  <c:v>134</c:v>
                </c:pt>
                <c:pt idx="15">
                  <c:v>145</c:v>
                </c:pt>
                <c:pt idx="16">
                  <c:v>161</c:v>
                </c:pt>
                <c:pt idx="17">
                  <c:v>178</c:v>
                </c:pt>
                <c:pt idx="18">
                  <c:v>194</c:v>
                </c:pt>
                <c:pt idx="19">
                  <c:v>221</c:v>
                </c:pt>
                <c:pt idx="20">
                  <c:v>248</c:v>
                </c:pt>
                <c:pt idx="21">
                  <c:v>275</c:v>
                </c:pt>
                <c:pt idx="22">
                  <c:v>285</c:v>
                </c:pt>
                <c:pt idx="23">
                  <c:v>296</c:v>
                </c:pt>
                <c:pt idx="24">
                  <c:v>307</c:v>
                </c:pt>
                <c:pt idx="25">
                  <c:v>307</c:v>
                </c:pt>
                <c:pt idx="26">
                  <c:v>307</c:v>
                </c:pt>
                <c:pt idx="27">
                  <c:v>307</c:v>
                </c:pt>
                <c:pt idx="28">
                  <c:v>306</c:v>
                </c:pt>
                <c:pt idx="29">
                  <c:v>306</c:v>
                </c:pt>
                <c:pt idx="30">
                  <c:v>305</c:v>
                </c:pt>
                <c:pt idx="31">
                  <c:v>307</c:v>
                </c:pt>
                <c:pt idx="32">
                  <c:v>310</c:v>
                </c:pt>
                <c:pt idx="33">
                  <c:v>312</c:v>
                </c:pt>
                <c:pt idx="34">
                  <c:v>301</c:v>
                </c:pt>
                <c:pt idx="35">
                  <c:v>290</c:v>
                </c:pt>
                <c:pt idx="36">
                  <c:v>279</c:v>
                </c:pt>
                <c:pt idx="37">
                  <c:v>274</c:v>
                </c:pt>
                <c:pt idx="38">
                  <c:v>269</c:v>
                </c:pt>
                <c:pt idx="39">
                  <c:v>263</c:v>
                </c:pt>
                <c:pt idx="40">
                  <c:v>252</c:v>
                </c:pt>
                <c:pt idx="41">
                  <c:v>242</c:v>
                </c:pt>
                <c:pt idx="42">
                  <c:v>231</c:v>
                </c:pt>
                <c:pt idx="43">
                  <c:v>242</c:v>
                </c:pt>
                <c:pt idx="44">
                  <c:v>252</c:v>
                </c:pt>
                <c:pt idx="45">
                  <c:v>263</c:v>
                </c:pt>
                <c:pt idx="46">
                  <c:v>253</c:v>
                </c:pt>
                <c:pt idx="47">
                  <c:v>243</c:v>
                </c:pt>
                <c:pt idx="48">
                  <c:v>232</c:v>
                </c:pt>
                <c:pt idx="49">
                  <c:v>227</c:v>
                </c:pt>
                <c:pt idx="50">
                  <c:v>222</c:v>
                </c:pt>
                <c:pt idx="51">
                  <c:v>216</c:v>
                </c:pt>
                <c:pt idx="52">
                  <c:v>238</c:v>
                </c:pt>
                <c:pt idx="53">
                  <c:v>259</c:v>
                </c:pt>
                <c:pt idx="54">
                  <c:v>281</c:v>
                </c:pt>
                <c:pt idx="55">
                  <c:v>270</c:v>
                </c:pt>
                <c:pt idx="56">
                  <c:v>259</c:v>
                </c:pt>
                <c:pt idx="57">
                  <c:v>248</c:v>
                </c:pt>
                <c:pt idx="58">
                  <c:v>281</c:v>
                </c:pt>
                <c:pt idx="59">
                  <c:v>313</c:v>
                </c:pt>
                <c:pt idx="60">
                  <c:v>346</c:v>
                </c:pt>
                <c:pt idx="61">
                  <c:v>367</c:v>
                </c:pt>
                <c:pt idx="62">
                  <c:v>389</c:v>
                </c:pt>
                <c:pt idx="63">
                  <c:v>410</c:v>
                </c:pt>
                <c:pt idx="64">
                  <c:v>465</c:v>
                </c:pt>
                <c:pt idx="65">
                  <c:v>519</c:v>
                </c:pt>
                <c:pt idx="66">
                  <c:v>574</c:v>
                </c:pt>
                <c:pt idx="67">
                  <c:v>606</c:v>
                </c:pt>
                <c:pt idx="68">
                  <c:v>638</c:v>
                </c:pt>
                <c:pt idx="69">
                  <c:v>670</c:v>
                </c:pt>
                <c:pt idx="70">
                  <c:v>662</c:v>
                </c:pt>
                <c:pt idx="71">
                  <c:v>654</c:v>
                </c:pt>
                <c:pt idx="72">
                  <c:v>646</c:v>
                </c:pt>
                <c:pt idx="73">
                  <c:v>651</c:v>
                </c:pt>
                <c:pt idx="74">
                  <c:v>656</c:v>
                </c:pt>
                <c:pt idx="75">
                  <c:v>662</c:v>
                </c:pt>
                <c:pt idx="76">
                  <c:v>635</c:v>
                </c:pt>
                <c:pt idx="77">
                  <c:v>608</c:v>
                </c:pt>
                <c:pt idx="78">
                  <c:v>581</c:v>
                </c:pt>
                <c:pt idx="79">
                  <c:v>575</c:v>
                </c:pt>
                <c:pt idx="80">
                  <c:v>570</c:v>
                </c:pt>
                <c:pt idx="81">
                  <c:v>565</c:v>
                </c:pt>
                <c:pt idx="82">
                  <c:v>543</c:v>
                </c:pt>
                <c:pt idx="83">
                  <c:v>521</c:v>
                </c:pt>
                <c:pt idx="84">
                  <c:v>500</c:v>
                </c:pt>
                <c:pt idx="85">
                  <c:v>494</c:v>
                </c:pt>
                <c:pt idx="86">
                  <c:v>489</c:v>
                </c:pt>
                <c:pt idx="87">
                  <c:v>484</c:v>
                </c:pt>
                <c:pt idx="88">
                  <c:v>461</c:v>
                </c:pt>
                <c:pt idx="89">
                  <c:v>438</c:v>
                </c:pt>
                <c:pt idx="90">
                  <c:v>415</c:v>
                </c:pt>
                <c:pt idx="91">
                  <c:v>394</c:v>
                </c:pt>
                <c:pt idx="92">
                  <c:v>373</c:v>
                </c:pt>
                <c:pt idx="93">
                  <c:v>352</c:v>
                </c:pt>
                <c:pt idx="94">
                  <c:v>383</c:v>
                </c:pt>
                <c:pt idx="95">
                  <c:v>414</c:v>
                </c:pt>
                <c:pt idx="96">
                  <c:v>445</c:v>
                </c:pt>
                <c:pt idx="97">
                  <c:v>413</c:v>
                </c:pt>
                <c:pt idx="98">
                  <c:v>382</c:v>
                </c:pt>
                <c:pt idx="99">
                  <c:v>350</c:v>
                </c:pt>
                <c:pt idx="100">
                  <c:v>345</c:v>
                </c:pt>
                <c:pt idx="101">
                  <c:v>339</c:v>
                </c:pt>
                <c:pt idx="102">
                  <c:v>334</c:v>
                </c:pt>
                <c:pt idx="103">
                  <c:v>328</c:v>
                </c:pt>
                <c:pt idx="104">
                  <c:v>323</c:v>
                </c:pt>
                <c:pt idx="105">
                  <c:v>318</c:v>
                </c:pt>
                <c:pt idx="106">
                  <c:v>305</c:v>
                </c:pt>
                <c:pt idx="107">
                  <c:v>291</c:v>
                </c:pt>
                <c:pt idx="108">
                  <c:v>278</c:v>
                </c:pt>
                <c:pt idx="109">
                  <c:v>345</c:v>
                </c:pt>
                <c:pt idx="110">
                  <c:v>413</c:v>
                </c:pt>
                <c:pt idx="111">
                  <c:v>480</c:v>
                </c:pt>
                <c:pt idx="112">
                  <c:v>396</c:v>
                </c:pt>
                <c:pt idx="113">
                  <c:v>312</c:v>
                </c:pt>
                <c:pt idx="114">
                  <c:v>229</c:v>
                </c:pt>
                <c:pt idx="115">
                  <c:v>229</c:v>
                </c:pt>
                <c:pt idx="116">
                  <c:v>229</c:v>
                </c:pt>
                <c:pt idx="117">
                  <c:v>229</c:v>
                </c:pt>
                <c:pt idx="118">
                  <c:v>217</c:v>
                </c:pt>
                <c:pt idx="119">
                  <c:v>206</c:v>
                </c:pt>
                <c:pt idx="120">
                  <c:v>194</c:v>
                </c:pt>
                <c:pt idx="121">
                  <c:v>191</c:v>
                </c:pt>
                <c:pt idx="122">
                  <c:v>188</c:v>
                </c:pt>
                <c:pt idx="123">
                  <c:v>184</c:v>
                </c:pt>
                <c:pt idx="124">
                  <c:v>174</c:v>
                </c:pt>
                <c:pt idx="125">
                  <c:v>163</c:v>
                </c:pt>
                <c:pt idx="126">
                  <c:v>152</c:v>
                </c:pt>
                <c:pt idx="127">
                  <c:v>174</c:v>
                </c:pt>
                <c:pt idx="128">
                  <c:v>195</c:v>
                </c:pt>
                <c:pt idx="129">
                  <c:v>217</c:v>
                </c:pt>
                <c:pt idx="130">
                  <c:v>188</c:v>
                </c:pt>
                <c:pt idx="131">
                  <c:v>159</c:v>
                </c:pt>
                <c:pt idx="132">
                  <c:v>130</c:v>
                </c:pt>
                <c:pt idx="133">
                  <c:v>135</c:v>
                </c:pt>
                <c:pt idx="134">
                  <c:v>140</c:v>
                </c:pt>
                <c:pt idx="135">
                  <c:v>146</c:v>
                </c:pt>
                <c:pt idx="136">
                  <c:v>135</c:v>
                </c:pt>
                <c:pt idx="137">
                  <c:v>124</c:v>
                </c:pt>
                <c:pt idx="138">
                  <c:v>113</c:v>
                </c:pt>
                <c:pt idx="139">
                  <c:v>130</c:v>
                </c:pt>
                <c:pt idx="140">
                  <c:v>146</c:v>
                </c:pt>
                <c:pt idx="141">
                  <c:v>162</c:v>
                </c:pt>
                <c:pt idx="142">
                  <c:v>151</c:v>
                </c:pt>
                <c:pt idx="143">
                  <c:v>141</c:v>
                </c:pt>
                <c:pt idx="144">
                  <c:v>130</c:v>
                </c:pt>
                <c:pt idx="145">
                  <c:v>124</c:v>
                </c:pt>
                <c:pt idx="146">
                  <c:v>119</c:v>
                </c:pt>
                <c:pt idx="147">
                  <c:v>113</c:v>
                </c:pt>
                <c:pt idx="148">
                  <c:v>113</c:v>
                </c:pt>
                <c:pt idx="149">
                  <c:v>113</c:v>
                </c:pt>
                <c:pt idx="150">
                  <c:v>113</c:v>
                </c:pt>
                <c:pt idx="151">
                  <c:v>108</c:v>
                </c:pt>
                <c:pt idx="152">
                  <c:v>102</c:v>
                </c:pt>
                <c:pt idx="153">
                  <c:v>97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113</c:v>
                </c:pt>
                <c:pt idx="158">
                  <c:v>129</c:v>
                </c:pt>
                <c:pt idx="159">
                  <c:v>145</c:v>
                </c:pt>
                <c:pt idx="160">
                  <c:v>129</c:v>
                </c:pt>
                <c:pt idx="161">
                  <c:v>113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93</c:v>
                </c:pt>
                <c:pt idx="167">
                  <c:v>89</c:v>
                </c:pt>
                <c:pt idx="168">
                  <c:v>86</c:v>
                </c:pt>
                <c:pt idx="169">
                  <c:v>89</c:v>
                </c:pt>
                <c:pt idx="170">
                  <c:v>93</c:v>
                </c:pt>
                <c:pt idx="171">
                  <c:v>97</c:v>
                </c:pt>
                <c:pt idx="172">
                  <c:v>97</c:v>
                </c:pt>
                <c:pt idx="173">
                  <c:v>97</c:v>
                </c:pt>
                <c:pt idx="174">
                  <c:v>97</c:v>
                </c:pt>
                <c:pt idx="175">
                  <c:v>91</c:v>
                </c:pt>
                <c:pt idx="176">
                  <c:v>86</c:v>
                </c:pt>
                <c:pt idx="177">
                  <c:v>81</c:v>
                </c:pt>
                <c:pt idx="178">
                  <c:v>81</c:v>
                </c:pt>
                <c:pt idx="179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C-4E47-BD91-103BDEA05BF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'19840504(0.5)'!$B$2:$B$181</c:f>
              <c:numCache>
                <c:formatCode>0_);[Red]\(0\)</c:formatCode>
                <c:ptCount val="180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6C-4E47-BD91-103BDEA05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'19850527(0.5)'!$A$2:$A$110</c:f>
              <c:numCache>
                <c:formatCode>0_);[Red]\(0\)</c:formatCode>
                <c:ptCount val="109"/>
                <c:pt idx="0">
                  <c:v>50</c:v>
                </c:pt>
                <c:pt idx="1">
                  <c:v>47</c:v>
                </c:pt>
                <c:pt idx="2">
                  <c:v>43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44</c:v>
                </c:pt>
                <c:pt idx="8">
                  <c:v>47</c:v>
                </c:pt>
                <c:pt idx="9">
                  <c:v>50</c:v>
                </c:pt>
                <c:pt idx="10">
                  <c:v>49</c:v>
                </c:pt>
                <c:pt idx="11">
                  <c:v>48</c:v>
                </c:pt>
                <c:pt idx="12">
                  <c:v>47</c:v>
                </c:pt>
                <c:pt idx="13">
                  <c:v>47</c:v>
                </c:pt>
                <c:pt idx="14">
                  <c:v>47</c:v>
                </c:pt>
                <c:pt idx="15">
                  <c:v>46</c:v>
                </c:pt>
                <c:pt idx="16">
                  <c:v>59</c:v>
                </c:pt>
                <c:pt idx="17">
                  <c:v>72</c:v>
                </c:pt>
                <c:pt idx="18">
                  <c:v>85</c:v>
                </c:pt>
                <c:pt idx="19">
                  <c:v>134</c:v>
                </c:pt>
                <c:pt idx="20">
                  <c:v>183</c:v>
                </c:pt>
                <c:pt idx="21">
                  <c:v>232</c:v>
                </c:pt>
                <c:pt idx="22">
                  <c:v>258</c:v>
                </c:pt>
                <c:pt idx="23">
                  <c:v>283</c:v>
                </c:pt>
                <c:pt idx="24">
                  <c:v>309</c:v>
                </c:pt>
                <c:pt idx="25">
                  <c:v>331</c:v>
                </c:pt>
                <c:pt idx="26">
                  <c:v>354</c:v>
                </c:pt>
                <c:pt idx="27">
                  <c:v>377</c:v>
                </c:pt>
                <c:pt idx="28">
                  <c:v>403</c:v>
                </c:pt>
                <c:pt idx="29">
                  <c:v>429</c:v>
                </c:pt>
                <c:pt idx="30">
                  <c:v>455</c:v>
                </c:pt>
                <c:pt idx="31">
                  <c:v>458</c:v>
                </c:pt>
                <c:pt idx="32">
                  <c:v>461</c:v>
                </c:pt>
                <c:pt idx="33">
                  <c:v>464</c:v>
                </c:pt>
                <c:pt idx="34">
                  <c:v>425</c:v>
                </c:pt>
                <c:pt idx="35">
                  <c:v>386</c:v>
                </c:pt>
                <c:pt idx="36">
                  <c:v>348</c:v>
                </c:pt>
                <c:pt idx="37">
                  <c:v>319</c:v>
                </c:pt>
                <c:pt idx="38">
                  <c:v>290</c:v>
                </c:pt>
                <c:pt idx="39">
                  <c:v>261</c:v>
                </c:pt>
                <c:pt idx="40">
                  <c:v>242</c:v>
                </c:pt>
                <c:pt idx="41">
                  <c:v>222</c:v>
                </c:pt>
                <c:pt idx="42">
                  <c:v>203</c:v>
                </c:pt>
                <c:pt idx="43">
                  <c:v>193</c:v>
                </c:pt>
                <c:pt idx="44">
                  <c:v>183</c:v>
                </c:pt>
                <c:pt idx="45">
                  <c:v>173</c:v>
                </c:pt>
                <c:pt idx="46">
                  <c:v>157</c:v>
                </c:pt>
                <c:pt idx="47">
                  <c:v>141</c:v>
                </c:pt>
                <c:pt idx="48">
                  <c:v>126</c:v>
                </c:pt>
                <c:pt idx="49">
                  <c:v>129</c:v>
                </c:pt>
                <c:pt idx="50">
                  <c:v>132</c:v>
                </c:pt>
                <c:pt idx="51">
                  <c:v>135</c:v>
                </c:pt>
                <c:pt idx="52">
                  <c:v>133</c:v>
                </c:pt>
                <c:pt idx="53">
                  <c:v>130</c:v>
                </c:pt>
                <c:pt idx="54">
                  <c:v>128</c:v>
                </c:pt>
                <c:pt idx="55">
                  <c:v>113</c:v>
                </c:pt>
                <c:pt idx="56">
                  <c:v>99</c:v>
                </c:pt>
                <c:pt idx="57">
                  <c:v>85</c:v>
                </c:pt>
                <c:pt idx="58">
                  <c:v>89</c:v>
                </c:pt>
                <c:pt idx="59">
                  <c:v>93</c:v>
                </c:pt>
                <c:pt idx="60">
                  <c:v>97</c:v>
                </c:pt>
                <c:pt idx="61">
                  <c:v>101</c:v>
                </c:pt>
                <c:pt idx="62">
                  <c:v>105</c:v>
                </c:pt>
                <c:pt idx="63">
                  <c:v>108</c:v>
                </c:pt>
                <c:pt idx="64">
                  <c:v>105</c:v>
                </c:pt>
                <c:pt idx="65">
                  <c:v>102</c:v>
                </c:pt>
                <c:pt idx="66">
                  <c:v>100</c:v>
                </c:pt>
                <c:pt idx="67">
                  <c:v>93</c:v>
                </c:pt>
                <c:pt idx="68">
                  <c:v>87</c:v>
                </c:pt>
                <c:pt idx="69">
                  <c:v>80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81</c:v>
                </c:pt>
                <c:pt idx="74">
                  <c:v>77</c:v>
                </c:pt>
                <c:pt idx="75">
                  <c:v>74</c:v>
                </c:pt>
                <c:pt idx="76">
                  <c:v>74</c:v>
                </c:pt>
                <c:pt idx="77">
                  <c:v>74</c:v>
                </c:pt>
                <c:pt idx="78">
                  <c:v>74</c:v>
                </c:pt>
                <c:pt idx="79">
                  <c:v>74</c:v>
                </c:pt>
                <c:pt idx="80">
                  <c:v>74</c:v>
                </c:pt>
                <c:pt idx="81">
                  <c:v>74</c:v>
                </c:pt>
                <c:pt idx="82">
                  <c:v>71</c:v>
                </c:pt>
                <c:pt idx="83">
                  <c:v>68</c:v>
                </c:pt>
                <c:pt idx="84">
                  <c:v>65</c:v>
                </c:pt>
                <c:pt idx="85">
                  <c:v>61</c:v>
                </c:pt>
                <c:pt idx="86">
                  <c:v>58</c:v>
                </c:pt>
                <c:pt idx="87">
                  <c:v>55</c:v>
                </c:pt>
                <c:pt idx="88">
                  <c:v>58</c:v>
                </c:pt>
                <c:pt idx="89">
                  <c:v>62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62</c:v>
                </c:pt>
                <c:pt idx="101">
                  <c:v>59</c:v>
                </c:pt>
                <c:pt idx="102">
                  <c:v>56</c:v>
                </c:pt>
                <c:pt idx="103">
                  <c:v>56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56</c:v>
                </c:pt>
                <c:pt idx="108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9-403E-B784-4D184B04B566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'19850527(0.5)'!$B$2:$B$110</c:f>
              <c:numCache>
                <c:formatCode>0_);[Red]\(0\)</c:formatCode>
                <c:ptCount val="109"/>
                <c:pt idx="0">
                  <c:v>220</c:v>
                </c:pt>
                <c:pt idx="1">
                  <c:v>220</c:v>
                </c:pt>
                <c:pt idx="2">
                  <c:v>220</c:v>
                </c:pt>
                <c:pt idx="3">
                  <c:v>220</c:v>
                </c:pt>
                <c:pt idx="4">
                  <c:v>220</c:v>
                </c:pt>
                <c:pt idx="5">
                  <c:v>210</c:v>
                </c:pt>
                <c:pt idx="6">
                  <c:v>210</c:v>
                </c:pt>
                <c:pt idx="7">
                  <c:v>210</c:v>
                </c:pt>
                <c:pt idx="8">
                  <c:v>210</c:v>
                </c:pt>
                <c:pt idx="9">
                  <c:v>210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190</c:v>
                </c:pt>
                <c:pt idx="16">
                  <c:v>190</c:v>
                </c:pt>
                <c:pt idx="17">
                  <c:v>190</c:v>
                </c:pt>
                <c:pt idx="18">
                  <c:v>190</c:v>
                </c:pt>
                <c:pt idx="19">
                  <c:v>190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170</c:v>
                </c:pt>
                <c:pt idx="26">
                  <c:v>170</c:v>
                </c:pt>
                <c:pt idx="27">
                  <c:v>170</c:v>
                </c:pt>
                <c:pt idx="28">
                  <c:v>170</c:v>
                </c:pt>
                <c:pt idx="29">
                  <c:v>170</c:v>
                </c:pt>
                <c:pt idx="30">
                  <c:v>160</c:v>
                </c:pt>
                <c:pt idx="31">
                  <c:v>160</c:v>
                </c:pt>
                <c:pt idx="32">
                  <c:v>160</c:v>
                </c:pt>
                <c:pt idx="33">
                  <c:v>160</c:v>
                </c:pt>
                <c:pt idx="34">
                  <c:v>160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130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130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110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9-403E-B784-4D184B04B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'19900613(0.5)'!$A$2:$A$167</c:f>
              <c:numCache>
                <c:formatCode>0_);[Red]\(0\)</c:formatCode>
                <c:ptCount val="166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83</c:v>
                </c:pt>
                <c:pt idx="5">
                  <c:v>84</c:v>
                </c:pt>
                <c:pt idx="6">
                  <c:v>84</c:v>
                </c:pt>
                <c:pt idx="7">
                  <c:v>84</c:v>
                </c:pt>
                <c:pt idx="8">
                  <c:v>83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82</c:v>
                </c:pt>
                <c:pt idx="18">
                  <c:v>82</c:v>
                </c:pt>
                <c:pt idx="19">
                  <c:v>98</c:v>
                </c:pt>
                <c:pt idx="20">
                  <c:v>114</c:v>
                </c:pt>
                <c:pt idx="21">
                  <c:v>131</c:v>
                </c:pt>
                <c:pt idx="22">
                  <c:v>128</c:v>
                </c:pt>
                <c:pt idx="23">
                  <c:v>126</c:v>
                </c:pt>
                <c:pt idx="24">
                  <c:v>123</c:v>
                </c:pt>
                <c:pt idx="25">
                  <c:v>131</c:v>
                </c:pt>
                <c:pt idx="26">
                  <c:v>139</c:v>
                </c:pt>
                <c:pt idx="27">
                  <c:v>147</c:v>
                </c:pt>
                <c:pt idx="28">
                  <c:v>136</c:v>
                </c:pt>
                <c:pt idx="29">
                  <c:v>126</c:v>
                </c:pt>
                <c:pt idx="30">
                  <c:v>115</c:v>
                </c:pt>
                <c:pt idx="31">
                  <c:v>126</c:v>
                </c:pt>
                <c:pt idx="32">
                  <c:v>136</c:v>
                </c:pt>
                <c:pt idx="33">
                  <c:v>147</c:v>
                </c:pt>
                <c:pt idx="34">
                  <c:v>154</c:v>
                </c:pt>
                <c:pt idx="35">
                  <c:v>161</c:v>
                </c:pt>
                <c:pt idx="36">
                  <c:v>168</c:v>
                </c:pt>
                <c:pt idx="37">
                  <c:v>199</c:v>
                </c:pt>
                <c:pt idx="38">
                  <c:v>230</c:v>
                </c:pt>
                <c:pt idx="39">
                  <c:v>260</c:v>
                </c:pt>
                <c:pt idx="40">
                  <c:v>331</c:v>
                </c:pt>
                <c:pt idx="41">
                  <c:v>402</c:v>
                </c:pt>
                <c:pt idx="42">
                  <c:v>472</c:v>
                </c:pt>
                <c:pt idx="43">
                  <c:v>539</c:v>
                </c:pt>
                <c:pt idx="44">
                  <c:v>606</c:v>
                </c:pt>
                <c:pt idx="45">
                  <c:v>674</c:v>
                </c:pt>
                <c:pt idx="46">
                  <c:v>680</c:v>
                </c:pt>
                <c:pt idx="47">
                  <c:v>686</c:v>
                </c:pt>
                <c:pt idx="48">
                  <c:v>693</c:v>
                </c:pt>
                <c:pt idx="49">
                  <c:v>701</c:v>
                </c:pt>
                <c:pt idx="50">
                  <c:v>709</c:v>
                </c:pt>
                <c:pt idx="51">
                  <c:v>718</c:v>
                </c:pt>
                <c:pt idx="52">
                  <c:v>706</c:v>
                </c:pt>
                <c:pt idx="53">
                  <c:v>696</c:v>
                </c:pt>
                <c:pt idx="54">
                  <c:v>685</c:v>
                </c:pt>
                <c:pt idx="55">
                  <c:v>712</c:v>
                </c:pt>
                <c:pt idx="56">
                  <c:v>739</c:v>
                </c:pt>
                <c:pt idx="57">
                  <c:v>766</c:v>
                </c:pt>
                <c:pt idx="58">
                  <c:v>718</c:v>
                </c:pt>
                <c:pt idx="59">
                  <c:v>669</c:v>
                </c:pt>
                <c:pt idx="60">
                  <c:v>620</c:v>
                </c:pt>
                <c:pt idx="61">
                  <c:v>652</c:v>
                </c:pt>
                <c:pt idx="62">
                  <c:v>685</c:v>
                </c:pt>
                <c:pt idx="63">
                  <c:v>718</c:v>
                </c:pt>
                <c:pt idx="64">
                  <c:v>668</c:v>
                </c:pt>
                <c:pt idx="65">
                  <c:v>620</c:v>
                </c:pt>
                <c:pt idx="66">
                  <c:v>571</c:v>
                </c:pt>
                <c:pt idx="67">
                  <c:v>624</c:v>
                </c:pt>
                <c:pt idx="68">
                  <c:v>676</c:v>
                </c:pt>
                <c:pt idx="69">
                  <c:v>728</c:v>
                </c:pt>
                <c:pt idx="70">
                  <c:v>716</c:v>
                </c:pt>
                <c:pt idx="71">
                  <c:v>703</c:v>
                </c:pt>
                <c:pt idx="72">
                  <c:v>690</c:v>
                </c:pt>
                <c:pt idx="73">
                  <c:v>662</c:v>
                </c:pt>
                <c:pt idx="74">
                  <c:v>633</c:v>
                </c:pt>
                <c:pt idx="75">
                  <c:v>604</c:v>
                </c:pt>
                <c:pt idx="76">
                  <c:v>620</c:v>
                </c:pt>
                <c:pt idx="77">
                  <c:v>637</c:v>
                </c:pt>
                <c:pt idx="78">
                  <c:v>653</c:v>
                </c:pt>
                <c:pt idx="79">
                  <c:v>716</c:v>
                </c:pt>
                <c:pt idx="80">
                  <c:v>780</c:v>
                </c:pt>
                <c:pt idx="81">
                  <c:v>844</c:v>
                </c:pt>
                <c:pt idx="82">
                  <c:v>676</c:v>
                </c:pt>
                <c:pt idx="83">
                  <c:v>509</c:v>
                </c:pt>
                <c:pt idx="84">
                  <c:v>342</c:v>
                </c:pt>
                <c:pt idx="85">
                  <c:v>302</c:v>
                </c:pt>
                <c:pt idx="86">
                  <c:v>262</c:v>
                </c:pt>
                <c:pt idx="87">
                  <c:v>224</c:v>
                </c:pt>
                <c:pt idx="88">
                  <c:v>256</c:v>
                </c:pt>
                <c:pt idx="89">
                  <c:v>288</c:v>
                </c:pt>
                <c:pt idx="90">
                  <c:v>320</c:v>
                </c:pt>
                <c:pt idx="91">
                  <c:v>384</c:v>
                </c:pt>
                <c:pt idx="92">
                  <c:v>450</c:v>
                </c:pt>
                <c:pt idx="93">
                  <c:v>514</c:v>
                </c:pt>
                <c:pt idx="94">
                  <c:v>579</c:v>
                </c:pt>
                <c:pt idx="95">
                  <c:v>644</c:v>
                </c:pt>
                <c:pt idx="96">
                  <c:v>708</c:v>
                </c:pt>
                <c:pt idx="97">
                  <c:v>595</c:v>
                </c:pt>
                <c:pt idx="98">
                  <c:v>482</c:v>
                </c:pt>
                <c:pt idx="99">
                  <c:v>368</c:v>
                </c:pt>
                <c:pt idx="100">
                  <c:v>449</c:v>
                </c:pt>
                <c:pt idx="101">
                  <c:v>530</c:v>
                </c:pt>
                <c:pt idx="102">
                  <c:v>611</c:v>
                </c:pt>
                <c:pt idx="103">
                  <c:v>572</c:v>
                </c:pt>
                <c:pt idx="104">
                  <c:v>533</c:v>
                </c:pt>
                <c:pt idx="105">
                  <c:v>494</c:v>
                </c:pt>
                <c:pt idx="106">
                  <c:v>433</c:v>
                </c:pt>
                <c:pt idx="107">
                  <c:v>372</c:v>
                </c:pt>
                <c:pt idx="108">
                  <c:v>312</c:v>
                </c:pt>
                <c:pt idx="109">
                  <c:v>426</c:v>
                </c:pt>
                <c:pt idx="110">
                  <c:v>540</c:v>
                </c:pt>
                <c:pt idx="111">
                  <c:v>653</c:v>
                </c:pt>
                <c:pt idx="112">
                  <c:v>507</c:v>
                </c:pt>
                <c:pt idx="113">
                  <c:v>361</c:v>
                </c:pt>
                <c:pt idx="114">
                  <c:v>216</c:v>
                </c:pt>
                <c:pt idx="115">
                  <c:v>270</c:v>
                </c:pt>
                <c:pt idx="116">
                  <c:v>326</c:v>
                </c:pt>
                <c:pt idx="117">
                  <c:v>380</c:v>
                </c:pt>
                <c:pt idx="118">
                  <c:v>319</c:v>
                </c:pt>
                <c:pt idx="119">
                  <c:v>258</c:v>
                </c:pt>
                <c:pt idx="120">
                  <c:v>196</c:v>
                </c:pt>
                <c:pt idx="121">
                  <c:v>342</c:v>
                </c:pt>
                <c:pt idx="122">
                  <c:v>488</c:v>
                </c:pt>
                <c:pt idx="123">
                  <c:v>634</c:v>
                </c:pt>
                <c:pt idx="124">
                  <c:v>493</c:v>
                </c:pt>
                <c:pt idx="125">
                  <c:v>352</c:v>
                </c:pt>
                <c:pt idx="126">
                  <c:v>212</c:v>
                </c:pt>
                <c:pt idx="127">
                  <c:v>223</c:v>
                </c:pt>
                <c:pt idx="128">
                  <c:v>234</c:v>
                </c:pt>
                <c:pt idx="129">
                  <c:v>244</c:v>
                </c:pt>
                <c:pt idx="130">
                  <c:v>196</c:v>
                </c:pt>
                <c:pt idx="131">
                  <c:v>148</c:v>
                </c:pt>
                <c:pt idx="132">
                  <c:v>98</c:v>
                </c:pt>
                <c:pt idx="133">
                  <c:v>131</c:v>
                </c:pt>
                <c:pt idx="134">
                  <c:v>164</c:v>
                </c:pt>
                <c:pt idx="135">
                  <c:v>196</c:v>
                </c:pt>
                <c:pt idx="136">
                  <c:v>196</c:v>
                </c:pt>
                <c:pt idx="137">
                  <c:v>197</c:v>
                </c:pt>
                <c:pt idx="138">
                  <c:v>197</c:v>
                </c:pt>
                <c:pt idx="139">
                  <c:v>181</c:v>
                </c:pt>
                <c:pt idx="140">
                  <c:v>165</c:v>
                </c:pt>
                <c:pt idx="141">
                  <c:v>148</c:v>
                </c:pt>
                <c:pt idx="142">
                  <c:v>160</c:v>
                </c:pt>
                <c:pt idx="143">
                  <c:v>170</c:v>
                </c:pt>
                <c:pt idx="144">
                  <c:v>181</c:v>
                </c:pt>
                <c:pt idx="145">
                  <c:v>170</c:v>
                </c:pt>
                <c:pt idx="146">
                  <c:v>158</c:v>
                </c:pt>
                <c:pt idx="147">
                  <c:v>147</c:v>
                </c:pt>
                <c:pt idx="148">
                  <c:v>148</c:v>
                </c:pt>
                <c:pt idx="149">
                  <c:v>148</c:v>
                </c:pt>
                <c:pt idx="150">
                  <c:v>148</c:v>
                </c:pt>
                <c:pt idx="151">
                  <c:v>154</c:v>
                </c:pt>
                <c:pt idx="152">
                  <c:v>160</c:v>
                </c:pt>
                <c:pt idx="153">
                  <c:v>165</c:v>
                </c:pt>
                <c:pt idx="154">
                  <c:v>154</c:v>
                </c:pt>
                <c:pt idx="155">
                  <c:v>143</c:v>
                </c:pt>
                <c:pt idx="156">
                  <c:v>132</c:v>
                </c:pt>
                <c:pt idx="157">
                  <c:v>132</c:v>
                </c:pt>
                <c:pt idx="158">
                  <c:v>132</c:v>
                </c:pt>
                <c:pt idx="159">
                  <c:v>132</c:v>
                </c:pt>
                <c:pt idx="160">
                  <c:v>132</c:v>
                </c:pt>
                <c:pt idx="161">
                  <c:v>132</c:v>
                </c:pt>
                <c:pt idx="162">
                  <c:v>132</c:v>
                </c:pt>
                <c:pt idx="163">
                  <c:v>127</c:v>
                </c:pt>
                <c:pt idx="164">
                  <c:v>122</c:v>
                </c:pt>
                <c:pt idx="165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3-4A35-88EA-8DB63A93206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'19900613(0.5)'!$B$2:$B$167</c:f>
              <c:numCache>
                <c:formatCode>0_);[Red]\(0\)</c:formatCode>
                <c:ptCount val="16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3-4A35-88EA-8DB63A932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'19920325 (2)(0.5)'!$A$2:$A$67</c:f>
              <c:numCache>
                <c:formatCode>0_);[Red]\(0\)</c:formatCode>
                <c:ptCount val="66"/>
                <c:pt idx="0">
                  <c:v>215</c:v>
                </c:pt>
                <c:pt idx="1">
                  <c:v>219</c:v>
                </c:pt>
                <c:pt idx="2">
                  <c:v>223</c:v>
                </c:pt>
                <c:pt idx="3">
                  <c:v>231</c:v>
                </c:pt>
                <c:pt idx="4">
                  <c:v>240</c:v>
                </c:pt>
                <c:pt idx="5">
                  <c:v>248</c:v>
                </c:pt>
                <c:pt idx="6">
                  <c:v>278</c:v>
                </c:pt>
                <c:pt idx="7">
                  <c:v>307</c:v>
                </c:pt>
                <c:pt idx="8">
                  <c:v>337</c:v>
                </c:pt>
                <c:pt idx="9">
                  <c:v>346</c:v>
                </c:pt>
                <c:pt idx="10">
                  <c:v>355</c:v>
                </c:pt>
                <c:pt idx="11">
                  <c:v>363</c:v>
                </c:pt>
                <c:pt idx="12">
                  <c:v>388</c:v>
                </c:pt>
                <c:pt idx="13">
                  <c:v>412</c:v>
                </c:pt>
                <c:pt idx="14">
                  <c:v>436</c:v>
                </c:pt>
                <c:pt idx="15">
                  <c:v>422</c:v>
                </c:pt>
                <c:pt idx="16">
                  <c:v>409</c:v>
                </c:pt>
                <c:pt idx="17">
                  <c:v>396</c:v>
                </c:pt>
                <c:pt idx="18">
                  <c:v>491</c:v>
                </c:pt>
                <c:pt idx="19">
                  <c:v>586</c:v>
                </c:pt>
                <c:pt idx="20">
                  <c:v>682</c:v>
                </c:pt>
                <c:pt idx="21">
                  <c:v>693</c:v>
                </c:pt>
                <c:pt idx="22">
                  <c:v>704</c:v>
                </c:pt>
                <c:pt idx="23">
                  <c:v>715</c:v>
                </c:pt>
                <c:pt idx="24">
                  <c:v>759</c:v>
                </c:pt>
                <c:pt idx="25">
                  <c:v>803</c:v>
                </c:pt>
                <c:pt idx="26">
                  <c:v>847</c:v>
                </c:pt>
                <c:pt idx="27">
                  <c:v>856</c:v>
                </c:pt>
                <c:pt idx="28">
                  <c:v>866</c:v>
                </c:pt>
                <c:pt idx="29">
                  <c:v>875</c:v>
                </c:pt>
                <c:pt idx="30">
                  <c:v>930</c:v>
                </c:pt>
                <c:pt idx="31">
                  <c:v>984</c:v>
                </c:pt>
                <c:pt idx="32">
                  <c:v>1038</c:v>
                </c:pt>
                <c:pt idx="33">
                  <c:v>1000</c:v>
                </c:pt>
                <c:pt idx="34">
                  <c:v>962</c:v>
                </c:pt>
                <c:pt idx="35">
                  <c:v>925</c:v>
                </c:pt>
                <c:pt idx="36">
                  <c:v>903</c:v>
                </c:pt>
                <c:pt idx="37">
                  <c:v>882</c:v>
                </c:pt>
                <c:pt idx="38">
                  <c:v>860</c:v>
                </c:pt>
                <c:pt idx="39">
                  <c:v>852</c:v>
                </c:pt>
                <c:pt idx="40">
                  <c:v>843</c:v>
                </c:pt>
                <c:pt idx="41">
                  <c:v>835</c:v>
                </c:pt>
                <c:pt idx="42">
                  <c:v>719</c:v>
                </c:pt>
                <c:pt idx="43">
                  <c:v>604</c:v>
                </c:pt>
                <c:pt idx="44">
                  <c:v>488</c:v>
                </c:pt>
                <c:pt idx="45">
                  <c:v>502</c:v>
                </c:pt>
                <c:pt idx="46">
                  <c:v>515</c:v>
                </c:pt>
                <c:pt idx="47">
                  <c:v>528</c:v>
                </c:pt>
                <c:pt idx="48">
                  <c:v>532</c:v>
                </c:pt>
                <c:pt idx="49">
                  <c:v>535</c:v>
                </c:pt>
                <c:pt idx="50">
                  <c:v>538</c:v>
                </c:pt>
                <c:pt idx="51">
                  <c:v>511</c:v>
                </c:pt>
                <c:pt idx="52">
                  <c:v>484</c:v>
                </c:pt>
                <c:pt idx="53">
                  <c:v>457</c:v>
                </c:pt>
                <c:pt idx="54">
                  <c:v>442</c:v>
                </c:pt>
                <c:pt idx="55">
                  <c:v>427</c:v>
                </c:pt>
                <c:pt idx="56">
                  <c:v>413</c:v>
                </c:pt>
                <c:pt idx="57">
                  <c:v>385</c:v>
                </c:pt>
                <c:pt idx="58">
                  <c:v>358</c:v>
                </c:pt>
                <c:pt idx="59">
                  <c:v>330</c:v>
                </c:pt>
                <c:pt idx="60">
                  <c:v>304</c:v>
                </c:pt>
                <c:pt idx="61">
                  <c:v>278</c:v>
                </c:pt>
                <c:pt idx="62">
                  <c:v>252</c:v>
                </c:pt>
                <c:pt idx="63">
                  <c:v>267</c:v>
                </c:pt>
                <c:pt idx="64">
                  <c:v>282</c:v>
                </c:pt>
                <c:pt idx="6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B5-457C-8302-0358F122387B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'19920325 (2)(0.5)'!$B$2:$B$67</c:f>
              <c:numCache>
                <c:formatCode>0_);[Red]\(0\)</c:formatCode>
                <c:ptCount val="6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B5-457C-8302-0358F1223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'19950617(0.5)'!$A$2:$A$95</c:f>
              <c:numCache>
                <c:formatCode>0_);[Red]\(0\)</c:formatCode>
                <c:ptCount val="94"/>
                <c:pt idx="0">
                  <c:v>347</c:v>
                </c:pt>
                <c:pt idx="1">
                  <c:v>406</c:v>
                </c:pt>
                <c:pt idx="2">
                  <c:v>464</c:v>
                </c:pt>
                <c:pt idx="3">
                  <c:v>523</c:v>
                </c:pt>
                <c:pt idx="4">
                  <c:v>498</c:v>
                </c:pt>
                <c:pt idx="5">
                  <c:v>472</c:v>
                </c:pt>
                <c:pt idx="6">
                  <c:v>446</c:v>
                </c:pt>
                <c:pt idx="7">
                  <c:v>512</c:v>
                </c:pt>
                <c:pt idx="8">
                  <c:v>578</c:v>
                </c:pt>
                <c:pt idx="9">
                  <c:v>644</c:v>
                </c:pt>
                <c:pt idx="10">
                  <c:v>770</c:v>
                </c:pt>
                <c:pt idx="11">
                  <c:v>896</c:v>
                </c:pt>
                <c:pt idx="12">
                  <c:v>1022</c:v>
                </c:pt>
                <c:pt idx="13">
                  <c:v>1147</c:v>
                </c:pt>
                <c:pt idx="14">
                  <c:v>1271</c:v>
                </c:pt>
                <c:pt idx="15">
                  <c:v>1395</c:v>
                </c:pt>
                <c:pt idx="16">
                  <c:v>1389</c:v>
                </c:pt>
                <c:pt idx="17">
                  <c:v>1382</c:v>
                </c:pt>
                <c:pt idx="18">
                  <c:v>1375</c:v>
                </c:pt>
                <c:pt idx="19">
                  <c:v>1275</c:v>
                </c:pt>
                <c:pt idx="20">
                  <c:v>1175</c:v>
                </c:pt>
                <c:pt idx="21">
                  <c:v>1075</c:v>
                </c:pt>
                <c:pt idx="22">
                  <c:v>1158</c:v>
                </c:pt>
                <c:pt idx="23">
                  <c:v>1242</c:v>
                </c:pt>
                <c:pt idx="24">
                  <c:v>1325</c:v>
                </c:pt>
                <c:pt idx="25">
                  <c:v>1257</c:v>
                </c:pt>
                <c:pt idx="26">
                  <c:v>1188</c:v>
                </c:pt>
                <c:pt idx="27">
                  <c:v>1120</c:v>
                </c:pt>
                <c:pt idx="28">
                  <c:v>1237</c:v>
                </c:pt>
                <c:pt idx="29">
                  <c:v>1353</c:v>
                </c:pt>
                <c:pt idx="30">
                  <c:v>1470</c:v>
                </c:pt>
                <c:pt idx="31">
                  <c:v>1565</c:v>
                </c:pt>
                <c:pt idx="32">
                  <c:v>1659</c:v>
                </c:pt>
                <c:pt idx="33">
                  <c:v>1754</c:v>
                </c:pt>
                <c:pt idx="34">
                  <c:v>1800</c:v>
                </c:pt>
                <c:pt idx="35">
                  <c:v>1845</c:v>
                </c:pt>
                <c:pt idx="36">
                  <c:v>1890</c:v>
                </c:pt>
                <c:pt idx="37">
                  <c:v>1966</c:v>
                </c:pt>
                <c:pt idx="38">
                  <c:v>2042</c:v>
                </c:pt>
                <c:pt idx="39">
                  <c:v>2118</c:v>
                </c:pt>
                <c:pt idx="40">
                  <c:v>2042</c:v>
                </c:pt>
                <c:pt idx="41">
                  <c:v>1966</c:v>
                </c:pt>
                <c:pt idx="42">
                  <c:v>1890</c:v>
                </c:pt>
                <c:pt idx="43">
                  <c:v>1762</c:v>
                </c:pt>
                <c:pt idx="44">
                  <c:v>1633</c:v>
                </c:pt>
                <c:pt idx="45">
                  <c:v>1505</c:v>
                </c:pt>
                <c:pt idx="46">
                  <c:v>1476</c:v>
                </c:pt>
                <c:pt idx="47">
                  <c:v>1447</c:v>
                </c:pt>
                <c:pt idx="48">
                  <c:v>1418</c:v>
                </c:pt>
                <c:pt idx="49">
                  <c:v>1382</c:v>
                </c:pt>
                <c:pt idx="50">
                  <c:v>1346</c:v>
                </c:pt>
                <c:pt idx="51">
                  <c:v>1310</c:v>
                </c:pt>
                <c:pt idx="52">
                  <c:v>1152</c:v>
                </c:pt>
                <c:pt idx="53">
                  <c:v>993</c:v>
                </c:pt>
                <c:pt idx="54">
                  <c:v>835</c:v>
                </c:pt>
                <c:pt idx="55">
                  <c:v>860</c:v>
                </c:pt>
                <c:pt idx="56">
                  <c:v>885</c:v>
                </c:pt>
                <c:pt idx="57">
                  <c:v>911</c:v>
                </c:pt>
                <c:pt idx="58">
                  <c:v>746</c:v>
                </c:pt>
                <c:pt idx="59">
                  <c:v>582</c:v>
                </c:pt>
                <c:pt idx="60">
                  <c:v>417</c:v>
                </c:pt>
                <c:pt idx="61">
                  <c:v>461</c:v>
                </c:pt>
                <c:pt idx="62">
                  <c:v>505</c:v>
                </c:pt>
                <c:pt idx="63">
                  <c:v>549</c:v>
                </c:pt>
                <c:pt idx="64">
                  <c:v>516</c:v>
                </c:pt>
                <c:pt idx="65">
                  <c:v>483</c:v>
                </c:pt>
                <c:pt idx="66">
                  <c:v>450</c:v>
                </c:pt>
                <c:pt idx="67">
                  <c:v>434</c:v>
                </c:pt>
                <c:pt idx="68">
                  <c:v>417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395</c:v>
                </c:pt>
                <c:pt idx="74">
                  <c:v>390</c:v>
                </c:pt>
                <c:pt idx="75">
                  <c:v>385</c:v>
                </c:pt>
                <c:pt idx="76">
                  <c:v>380</c:v>
                </c:pt>
                <c:pt idx="77">
                  <c:v>375</c:v>
                </c:pt>
                <c:pt idx="78">
                  <c:v>370</c:v>
                </c:pt>
                <c:pt idx="79">
                  <c:v>353</c:v>
                </c:pt>
                <c:pt idx="80">
                  <c:v>335</c:v>
                </c:pt>
                <c:pt idx="81">
                  <c:v>318</c:v>
                </c:pt>
                <c:pt idx="82">
                  <c:v>318</c:v>
                </c:pt>
                <c:pt idx="83">
                  <c:v>318</c:v>
                </c:pt>
                <c:pt idx="84">
                  <c:v>318</c:v>
                </c:pt>
                <c:pt idx="85">
                  <c:v>318</c:v>
                </c:pt>
                <c:pt idx="86">
                  <c:v>318</c:v>
                </c:pt>
                <c:pt idx="87">
                  <c:v>318</c:v>
                </c:pt>
                <c:pt idx="88">
                  <c:v>329</c:v>
                </c:pt>
                <c:pt idx="89">
                  <c:v>340</c:v>
                </c:pt>
                <c:pt idx="90">
                  <c:v>350</c:v>
                </c:pt>
                <c:pt idx="91">
                  <c:v>310</c:v>
                </c:pt>
                <c:pt idx="92">
                  <c:v>270</c:v>
                </c:pt>
                <c:pt idx="93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3-4BBA-AE7B-F987441C774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'19950617(0.5)'!$B$2:$B$95</c:f>
              <c:numCache>
                <c:formatCode>0_);[Red]\(0\)</c:formatCode>
                <c:ptCount val="94"/>
                <c:pt idx="0">
                  <c:v>440</c:v>
                </c:pt>
                <c:pt idx="1">
                  <c:v>440</c:v>
                </c:pt>
                <c:pt idx="2">
                  <c:v>440</c:v>
                </c:pt>
                <c:pt idx="3">
                  <c:v>440</c:v>
                </c:pt>
                <c:pt idx="4">
                  <c:v>770</c:v>
                </c:pt>
                <c:pt idx="5">
                  <c:v>770</c:v>
                </c:pt>
                <c:pt idx="6">
                  <c:v>770</c:v>
                </c:pt>
                <c:pt idx="7">
                  <c:v>770</c:v>
                </c:pt>
                <c:pt idx="8">
                  <c:v>770</c:v>
                </c:pt>
                <c:pt idx="9">
                  <c:v>770</c:v>
                </c:pt>
                <c:pt idx="10">
                  <c:v>770</c:v>
                </c:pt>
                <c:pt idx="11">
                  <c:v>770</c:v>
                </c:pt>
                <c:pt idx="12">
                  <c:v>770</c:v>
                </c:pt>
                <c:pt idx="13">
                  <c:v>770</c:v>
                </c:pt>
                <c:pt idx="14">
                  <c:v>770</c:v>
                </c:pt>
                <c:pt idx="15">
                  <c:v>770</c:v>
                </c:pt>
                <c:pt idx="16">
                  <c:v>770</c:v>
                </c:pt>
                <c:pt idx="17">
                  <c:v>770</c:v>
                </c:pt>
                <c:pt idx="18">
                  <c:v>770</c:v>
                </c:pt>
                <c:pt idx="19">
                  <c:v>770</c:v>
                </c:pt>
                <c:pt idx="20">
                  <c:v>770</c:v>
                </c:pt>
                <c:pt idx="21">
                  <c:v>770</c:v>
                </c:pt>
                <c:pt idx="22">
                  <c:v>770</c:v>
                </c:pt>
                <c:pt idx="23">
                  <c:v>770</c:v>
                </c:pt>
                <c:pt idx="24">
                  <c:v>770</c:v>
                </c:pt>
                <c:pt idx="25">
                  <c:v>770</c:v>
                </c:pt>
                <c:pt idx="26">
                  <c:v>770</c:v>
                </c:pt>
                <c:pt idx="27">
                  <c:v>770</c:v>
                </c:pt>
                <c:pt idx="28">
                  <c:v>770</c:v>
                </c:pt>
                <c:pt idx="29">
                  <c:v>770</c:v>
                </c:pt>
                <c:pt idx="30">
                  <c:v>770</c:v>
                </c:pt>
                <c:pt idx="31">
                  <c:v>770</c:v>
                </c:pt>
                <c:pt idx="32">
                  <c:v>770</c:v>
                </c:pt>
                <c:pt idx="33">
                  <c:v>770</c:v>
                </c:pt>
                <c:pt idx="34">
                  <c:v>770</c:v>
                </c:pt>
                <c:pt idx="35">
                  <c:v>770</c:v>
                </c:pt>
                <c:pt idx="36">
                  <c:v>770</c:v>
                </c:pt>
                <c:pt idx="37">
                  <c:v>770</c:v>
                </c:pt>
                <c:pt idx="38">
                  <c:v>770</c:v>
                </c:pt>
                <c:pt idx="39">
                  <c:v>770</c:v>
                </c:pt>
                <c:pt idx="40">
                  <c:v>770</c:v>
                </c:pt>
                <c:pt idx="41">
                  <c:v>770</c:v>
                </c:pt>
                <c:pt idx="42">
                  <c:v>770</c:v>
                </c:pt>
                <c:pt idx="43">
                  <c:v>770</c:v>
                </c:pt>
                <c:pt idx="44">
                  <c:v>770</c:v>
                </c:pt>
                <c:pt idx="45">
                  <c:v>770</c:v>
                </c:pt>
                <c:pt idx="46">
                  <c:v>770</c:v>
                </c:pt>
                <c:pt idx="47">
                  <c:v>770</c:v>
                </c:pt>
                <c:pt idx="48">
                  <c:v>770</c:v>
                </c:pt>
                <c:pt idx="49">
                  <c:v>770</c:v>
                </c:pt>
                <c:pt idx="50">
                  <c:v>770</c:v>
                </c:pt>
                <c:pt idx="51">
                  <c:v>770</c:v>
                </c:pt>
                <c:pt idx="52">
                  <c:v>770</c:v>
                </c:pt>
                <c:pt idx="53">
                  <c:v>770</c:v>
                </c:pt>
                <c:pt idx="54">
                  <c:v>770</c:v>
                </c:pt>
                <c:pt idx="55">
                  <c:v>770</c:v>
                </c:pt>
                <c:pt idx="56">
                  <c:v>770</c:v>
                </c:pt>
                <c:pt idx="57">
                  <c:v>770</c:v>
                </c:pt>
                <c:pt idx="58">
                  <c:v>710</c:v>
                </c:pt>
                <c:pt idx="59">
                  <c:v>710</c:v>
                </c:pt>
                <c:pt idx="60">
                  <c:v>710</c:v>
                </c:pt>
                <c:pt idx="61">
                  <c:v>710</c:v>
                </c:pt>
                <c:pt idx="62">
                  <c:v>710</c:v>
                </c:pt>
                <c:pt idx="63">
                  <c:v>650</c:v>
                </c:pt>
                <c:pt idx="64">
                  <c:v>650</c:v>
                </c:pt>
                <c:pt idx="65">
                  <c:v>650</c:v>
                </c:pt>
                <c:pt idx="66">
                  <c:v>650</c:v>
                </c:pt>
                <c:pt idx="67">
                  <c:v>650</c:v>
                </c:pt>
                <c:pt idx="68">
                  <c:v>590</c:v>
                </c:pt>
                <c:pt idx="69">
                  <c:v>590</c:v>
                </c:pt>
                <c:pt idx="70">
                  <c:v>590</c:v>
                </c:pt>
                <c:pt idx="71">
                  <c:v>590</c:v>
                </c:pt>
                <c:pt idx="72">
                  <c:v>590</c:v>
                </c:pt>
                <c:pt idx="73">
                  <c:v>530</c:v>
                </c:pt>
                <c:pt idx="74">
                  <c:v>530</c:v>
                </c:pt>
                <c:pt idx="75">
                  <c:v>530</c:v>
                </c:pt>
                <c:pt idx="76">
                  <c:v>530</c:v>
                </c:pt>
                <c:pt idx="77">
                  <c:v>530</c:v>
                </c:pt>
                <c:pt idx="78">
                  <c:v>470</c:v>
                </c:pt>
                <c:pt idx="79">
                  <c:v>470</c:v>
                </c:pt>
                <c:pt idx="80">
                  <c:v>470</c:v>
                </c:pt>
                <c:pt idx="81">
                  <c:v>470</c:v>
                </c:pt>
                <c:pt idx="82">
                  <c:v>470</c:v>
                </c:pt>
                <c:pt idx="83">
                  <c:v>410</c:v>
                </c:pt>
                <c:pt idx="84">
                  <c:v>410</c:v>
                </c:pt>
                <c:pt idx="85">
                  <c:v>410</c:v>
                </c:pt>
                <c:pt idx="86">
                  <c:v>410</c:v>
                </c:pt>
                <c:pt idx="87">
                  <c:v>410</c:v>
                </c:pt>
                <c:pt idx="88">
                  <c:v>360</c:v>
                </c:pt>
                <c:pt idx="89">
                  <c:v>360</c:v>
                </c:pt>
                <c:pt idx="90">
                  <c:v>360</c:v>
                </c:pt>
                <c:pt idx="91">
                  <c:v>360</c:v>
                </c:pt>
                <c:pt idx="92">
                  <c:v>360</c:v>
                </c:pt>
                <c:pt idx="93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3-4BBA-AE7B-F987441C7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'19980514(0.5)'!$A$2:$A$50</c:f>
              <c:numCache>
                <c:formatCode>0_);[Red]\(0\)</c:formatCode>
                <c:ptCount val="4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155</c:v>
                </c:pt>
                <c:pt idx="8">
                  <c:v>210</c:v>
                </c:pt>
                <c:pt idx="9">
                  <c:v>265</c:v>
                </c:pt>
                <c:pt idx="10">
                  <c:v>394</c:v>
                </c:pt>
                <c:pt idx="11">
                  <c:v>522</c:v>
                </c:pt>
                <c:pt idx="12">
                  <c:v>650</c:v>
                </c:pt>
                <c:pt idx="13">
                  <c:v>667</c:v>
                </c:pt>
                <c:pt idx="14">
                  <c:v>683</c:v>
                </c:pt>
                <c:pt idx="15">
                  <c:v>700</c:v>
                </c:pt>
                <c:pt idx="16">
                  <c:v>762</c:v>
                </c:pt>
                <c:pt idx="17">
                  <c:v>823</c:v>
                </c:pt>
                <c:pt idx="18">
                  <c:v>885</c:v>
                </c:pt>
                <c:pt idx="19">
                  <c:v>840</c:v>
                </c:pt>
                <c:pt idx="20">
                  <c:v>795</c:v>
                </c:pt>
                <c:pt idx="21">
                  <c:v>750</c:v>
                </c:pt>
                <c:pt idx="22">
                  <c:v>700</c:v>
                </c:pt>
                <c:pt idx="23">
                  <c:v>650</c:v>
                </c:pt>
                <c:pt idx="24">
                  <c:v>600</c:v>
                </c:pt>
                <c:pt idx="25">
                  <c:v>567</c:v>
                </c:pt>
                <c:pt idx="26">
                  <c:v>533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417</c:v>
                </c:pt>
                <c:pt idx="32">
                  <c:v>333</c:v>
                </c:pt>
                <c:pt idx="33">
                  <c:v>250</c:v>
                </c:pt>
                <c:pt idx="34">
                  <c:v>297</c:v>
                </c:pt>
                <c:pt idx="35">
                  <c:v>343</c:v>
                </c:pt>
                <c:pt idx="36">
                  <c:v>390</c:v>
                </c:pt>
                <c:pt idx="37">
                  <c:v>340</c:v>
                </c:pt>
                <c:pt idx="38">
                  <c:v>290</c:v>
                </c:pt>
                <c:pt idx="39">
                  <c:v>240</c:v>
                </c:pt>
                <c:pt idx="40">
                  <c:v>269</c:v>
                </c:pt>
                <c:pt idx="41">
                  <c:v>297</c:v>
                </c:pt>
                <c:pt idx="42">
                  <c:v>325</c:v>
                </c:pt>
                <c:pt idx="43">
                  <c:v>284</c:v>
                </c:pt>
                <c:pt idx="44">
                  <c:v>242</c:v>
                </c:pt>
                <c:pt idx="45">
                  <c:v>200</c:v>
                </c:pt>
                <c:pt idx="46">
                  <c:v>224</c:v>
                </c:pt>
                <c:pt idx="47">
                  <c:v>247</c:v>
                </c:pt>
                <c:pt idx="48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1-4C37-A586-0FF9EE8E088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'19980514(0.5)'!$B$2:$B$50</c:f>
              <c:numCache>
                <c:formatCode>0_);[Red]\(0\)</c:formatCode>
                <c:ptCount val="49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130</c:v>
                </c:pt>
                <c:pt idx="6">
                  <c:v>130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  <c:pt idx="24">
                  <c:v>130</c:v>
                </c:pt>
                <c:pt idx="25">
                  <c:v>130</c:v>
                </c:pt>
                <c:pt idx="26">
                  <c:v>130</c:v>
                </c:pt>
                <c:pt idx="27">
                  <c:v>130</c:v>
                </c:pt>
                <c:pt idx="28">
                  <c:v>130</c:v>
                </c:pt>
                <c:pt idx="29">
                  <c:v>130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130</c:v>
                </c:pt>
                <c:pt idx="34">
                  <c:v>130</c:v>
                </c:pt>
                <c:pt idx="35">
                  <c:v>130</c:v>
                </c:pt>
                <c:pt idx="36">
                  <c:v>130</c:v>
                </c:pt>
                <c:pt idx="37">
                  <c:v>130</c:v>
                </c:pt>
                <c:pt idx="38">
                  <c:v>130</c:v>
                </c:pt>
                <c:pt idx="39">
                  <c:v>130</c:v>
                </c:pt>
                <c:pt idx="40">
                  <c:v>130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130</c:v>
                </c:pt>
                <c:pt idx="45">
                  <c:v>130</c:v>
                </c:pt>
                <c:pt idx="46">
                  <c:v>130</c:v>
                </c:pt>
                <c:pt idx="47">
                  <c:v>130</c:v>
                </c:pt>
                <c:pt idx="48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1-4C37-A586-0FF9EE8E0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'20020616 (2)(0.5)'!$A$2:$A$93</c:f>
              <c:numCache>
                <c:formatCode>0_);[Red]\(0\)</c:formatCode>
                <c:ptCount val="92"/>
                <c:pt idx="0">
                  <c:v>296</c:v>
                </c:pt>
                <c:pt idx="1">
                  <c:v>247</c:v>
                </c:pt>
                <c:pt idx="2">
                  <c:v>282</c:v>
                </c:pt>
                <c:pt idx="3">
                  <c:v>278</c:v>
                </c:pt>
                <c:pt idx="4">
                  <c:v>52</c:v>
                </c:pt>
                <c:pt idx="5">
                  <c:v>198</c:v>
                </c:pt>
                <c:pt idx="6">
                  <c:v>295</c:v>
                </c:pt>
                <c:pt idx="7">
                  <c:v>149</c:v>
                </c:pt>
                <c:pt idx="8">
                  <c:v>149</c:v>
                </c:pt>
                <c:pt idx="9">
                  <c:v>337</c:v>
                </c:pt>
                <c:pt idx="10">
                  <c:v>256</c:v>
                </c:pt>
                <c:pt idx="11">
                  <c:v>141</c:v>
                </c:pt>
                <c:pt idx="12">
                  <c:v>295</c:v>
                </c:pt>
                <c:pt idx="13">
                  <c:v>148</c:v>
                </c:pt>
                <c:pt idx="14">
                  <c:v>246</c:v>
                </c:pt>
                <c:pt idx="15">
                  <c:v>197</c:v>
                </c:pt>
                <c:pt idx="16">
                  <c:v>246</c:v>
                </c:pt>
                <c:pt idx="17">
                  <c:v>198</c:v>
                </c:pt>
                <c:pt idx="18">
                  <c:v>100</c:v>
                </c:pt>
                <c:pt idx="19">
                  <c:v>344</c:v>
                </c:pt>
                <c:pt idx="20">
                  <c:v>193</c:v>
                </c:pt>
                <c:pt idx="21">
                  <c:v>52</c:v>
                </c:pt>
                <c:pt idx="22">
                  <c:v>198</c:v>
                </c:pt>
                <c:pt idx="23">
                  <c:v>247</c:v>
                </c:pt>
                <c:pt idx="24">
                  <c:v>198</c:v>
                </c:pt>
                <c:pt idx="25">
                  <c:v>198</c:v>
                </c:pt>
                <c:pt idx="26">
                  <c:v>98</c:v>
                </c:pt>
                <c:pt idx="27">
                  <c:v>199</c:v>
                </c:pt>
                <c:pt idx="28">
                  <c:v>297</c:v>
                </c:pt>
                <c:pt idx="29">
                  <c:v>152</c:v>
                </c:pt>
                <c:pt idx="30">
                  <c:v>250</c:v>
                </c:pt>
                <c:pt idx="31">
                  <c:v>201</c:v>
                </c:pt>
                <c:pt idx="32">
                  <c:v>153</c:v>
                </c:pt>
                <c:pt idx="33">
                  <c:v>201</c:v>
                </c:pt>
                <c:pt idx="34">
                  <c:v>153</c:v>
                </c:pt>
                <c:pt idx="35">
                  <c:v>201</c:v>
                </c:pt>
                <c:pt idx="36">
                  <c:v>201</c:v>
                </c:pt>
                <c:pt idx="37">
                  <c:v>153</c:v>
                </c:pt>
                <c:pt idx="38">
                  <c:v>201</c:v>
                </c:pt>
                <c:pt idx="39">
                  <c:v>200</c:v>
                </c:pt>
                <c:pt idx="40">
                  <c:v>152</c:v>
                </c:pt>
                <c:pt idx="41">
                  <c:v>103</c:v>
                </c:pt>
                <c:pt idx="42">
                  <c:v>161</c:v>
                </c:pt>
                <c:pt idx="43">
                  <c:v>199</c:v>
                </c:pt>
                <c:pt idx="44">
                  <c:v>151</c:v>
                </c:pt>
                <c:pt idx="45">
                  <c:v>151</c:v>
                </c:pt>
                <c:pt idx="46">
                  <c:v>199</c:v>
                </c:pt>
                <c:pt idx="47">
                  <c:v>151</c:v>
                </c:pt>
                <c:pt idx="48">
                  <c:v>151</c:v>
                </c:pt>
                <c:pt idx="49">
                  <c:v>199</c:v>
                </c:pt>
                <c:pt idx="50">
                  <c:v>150</c:v>
                </c:pt>
                <c:pt idx="51">
                  <c:v>247</c:v>
                </c:pt>
                <c:pt idx="52">
                  <c:v>102</c:v>
                </c:pt>
                <c:pt idx="53">
                  <c:v>248</c:v>
                </c:pt>
                <c:pt idx="54">
                  <c:v>53</c:v>
                </c:pt>
                <c:pt idx="55">
                  <c:v>219</c:v>
                </c:pt>
                <c:pt idx="56">
                  <c:v>176</c:v>
                </c:pt>
                <c:pt idx="57">
                  <c:v>128</c:v>
                </c:pt>
                <c:pt idx="58">
                  <c:v>225</c:v>
                </c:pt>
                <c:pt idx="59">
                  <c:v>79</c:v>
                </c:pt>
                <c:pt idx="60">
                  <c:v>225</c:v>
                </c:pt>
                <c:pt idx="61">
                  <c:v>128</c:v>
                </c:pt>
                <c:pt idx="62">
                  <c:v>176</c:v>
                </c:pt>
                <c:pt idx="63">
                  <c:v>128</c:v>
                </c:pt>
                <c:pt idx="64">
                  <c:v>137</c:v>
                </c:pt>
                <c:pt idx="65">
                  <c:v>201</c:v>
                </c:pt>
                <c:pt idx="66">
                  <c:v>153</c:v>
                </c:pt>
                <c:pt idx="67">
                  <c:v>153</c:v>
                </c:pt>
                <c:pt idx="68">
                  <c:v>153</c:v>
                </c:pt>
                <c:pt idx="69">
                  <c:v>153</c:v>
                </c:pt>
                <c:pt idx="70">
                  <c:v>153</c:v>
                </c:pt>
                <c:pt idx="71">
                  <c:v>152</c:v>
                </c:pt>
                <c:pt idx="72">
                  <c:v>152</c:v>
                </c:pt>
                <c:pt idx="73">
                  <c:v>201</c:v>
                </c:pt>
                <c:pt idx="74">
                  <c:v>104</c:v>
                </c:pt>
                <c:pt idx="75">
                  <c:v>152</c:v>
                </c:pt>
                <c:pt idx="76">
                  <c:v>151</c:v>
                </c:pt>
                <c:pt idx="77">
                  <c:v>102</c:v>
                </c:pt>
                <c:pt idx="78">
                  <c:v>103</c:v>
                </c:pt>
                <c:pt idx="79">
                  <c:v>200</c:v>
                </c:pt>
                <c:pt idx="80">
                  <c:v>200</c:v>
                </c:pt>
                <c:pt idx="81">
                  <c:v>249</c:v>
                </c:pt>
                <c:pt idx="82">
                  <c:v>103</c:v>
                </c:pt>
                <c:pt idx="83">
                  <c:v>103</c:v>
                </c:pt>
                <c:pt idx="84">
                  <c:v>151</c:v>
                </c:pt>
                <c:pt idx="85">
                  <c:v>147</c:v>
                </c:pt>
                <c:pt idx="86">
                  <c:v>202</c:v>
                </c:pt>
                <c:pt idx="87">
                  <c:v>154</c:v>
                </c:pt>
                <c:pt idx="88">
                  <c:v>202</c:v>
                </c:pt>
                <c:pt idx="89">
                  <c:v>55</c:v>
                </c:pt>
                <c:pt idx="90">
                  <c:v>201</c:v>
                </c:pt>
                <c:pt idx="9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47-42BC-9AE1-E45D6DD77D1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'20020616 (2)(0.5)'!$B$2:$B$93</c:f>
              <c:numCache>
                <c:formatCode>0_);[Red]\(0\)</c:formatCode>
                <c:ptCount val="92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190</c:v>
                </c:pt>
                <c:pt idx="6">
                  <c:v>190</c:v>
                </c:pt>
                <c:pt idx="7">
                  <c:v>190</c:v>
                </c:pt>
                <c:pt idx="8">
                  <c:v>190</c:v>
                </c:pt>
                <c:pt idx="9">
                  <c:v>190</c:v>
                </c:pt>
                <c:pt idx="10">
                  <c:v>190</c:v>
                </c:pt>
                <c:pt idx="11">
                  <c:v>190</c:v>
                </c:pt>
                <c:pt idx="12">
                  <c:v>190</c:v>
                </c:pt>
                <c:pt idx="13">
                  <c:v>190</c:v>
                </c:pt>
                <c:pt idx="14">
                  <c:v>190</c:v>
                </c:pt>
                <c:pt idx="15">
                  <c:v>190</c:v>
                </c:pt>
                <c:pt idx="16">
                  <c:v>190</c:v>
                </c:pt>
                <c:pt idx="17">
                  <c:v>190</c:v>
                </c:pt>
                <c:pt idx="18">
                  <c:v>190</c:v>
                </c:pt>
                <c:pt idx="19">
                  <c:v>190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170</c:v>
                </c:pt>
                <c:pt idx="36">
                  <c:v>170</c:v>
                </c:pt>
                <c:pt idx="37">
                  <c:v>170</c:v>
                </c:pt>
                <c:pt idx="38">
                  <c:v>170</c:v>
                </c:pt>
                <c:pt idx="39">
                  <c:v>170</c:v>
                </c:pt>
                <c:pt idx="40">
                  <c:v>170</c:v>
                </c:pt>
                <c:pt idx="41">
                  <c:v>170</c:v>
                </c:pt>
                <c:pt idx="42">
                  <c:v>170</c:v>
                </c:pt>
                <c:pt idx="43">
                  <c:v>170</c:v>
                </c:pt>
                <c:pt idx="44">
                  <c:v>170</c:v>
                </c:pt>
                <c:pt idx="45">
                  <c:v>160</c:v>
                </c:pt>
                <c:pt idx="46">
                  <c:v>160</c:v>
                </c:pt>
                <c:pt idx="47">
                  <c:v>160</c:v>
                </c:pt>
                <c:pt idx="48">
                  <c:v>160</c:v>
                </c:pt>
                <c:pt idx="49">
                  <c:v>160</c:v>
                </c:pt>
                <c:pt idx="50">
                  <c:v>160</c:v>
                </c:pt>
                <c:pt idx="51">
                  <c:v>160</c:v>
                </c:pt>
                <c:pt idx="52">
                  <c:v>160</c:v>
                </c:pt>
                <c:pt idx="53">
                  <c:v>160</c:v>
                </c:pt>
                <c:pt idx="54">
                  <c:v>160</c:v>
                </c:pt>
                <c:pt idx="55">
                  <c:v>160</c:v>
                </c:pt>
                <c:pt idx="56">
                  <c:v>160</c:v>
                </c:pt>
                <c:pt idx="57">
                  <c:v>160</c:v>
                </c:pt>
                <c:pt idx="58">
                  <c:v>160</c:v>
                </c:pt>
                <c:pt idx="59">
                  <c:v>160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130</c:v>
                </c:pt>
                <c:pt idx="9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47-42BC-9AE1-E45D6DD77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8479586781"/>
          <c:y val="2.171936367312927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'20040622(0.5)'!$A$2:$A$84</c:f>
              <c:numCache>
                <c:formatCode>0_);[Red]\(0\)</c:formatCode>
                <c:ptCount val="83"/>
                <c:pt idx="0">
                  <c:v>78</c:v>
                </c:pt>
                <c:pt idx="1">
                  <c:v>0</c:v>
                </c:pt>
                <c:pt idx="2">
                  <c:v>34</c:v>
                </c:pt>
                <c:pt idx="3">
                  <c:v>169</c:v>
                </c:pt>
                <c:pt idx="4">
                  <c:v>51</c:v>
                </c:pt>
                <c:pt idx="5">
                  <c:v>188</c:v>
                </c:pt>
                <c:pt idx="6">
                  <c:v>129</c:v>
                </c:pt>
                <c:pt idx="7">
                  <c:v>403</c:v>
                </c:pt>
                <c:pt idx="8">
                  <c:v>402</c:v>
                </c:pt>
                <c:pt idx="9">
                  <c:v>765</c:v>
                </c:pt>
                <c:pt idx="10">
                  <c:v>620</c:v>
                </c:pt>
                <c:pt idx="11">
                  <c:v>718</c:v>
                </c:pt>
                <c:pt idx="12">
                  <c:v>663</c:v>
                </c:pt>
                <c:pt idx="13">
                  <c:v>650</c:v>
                </c:pt>
                <c:pt idx="14">
                  <c:v>653</c:v>
                </c:pt>
                <c:pt idx="15">
                  <c:v>567</c:v>
                </c:pt>
                <c:pt idx="16">
                  <c:v>634</c:v>
                </c:pt>
                <c:pt idx="17">
                  <c:v>501</c:v>
                </c:pt>
                <c:pt idx="18">
                  <c:v>510</c:v>
                </c:pt>
                <c:pt idx="19">
                  <c:v>467</c:v>
                </c:pt>
                <c:pt idx="20">
                  <c:v>400</c:v>
                </c:pt>
                <c:pt idx="21">
                  <c:v>422</c:v>
                </c:pt>
                <c:pt idx="22">
                  <c:v>378</c:v>
                </c:pt>
                <c:pt idx="23">
                  <c:v>334</c:v>
                </c:pt>
                <c:pt idx="24">
                  <c:v>311</c:v>
                </c:pt>
                <c:pt idx="25">
                  <c:v>289</c:v>
                </c:pt>
                <c:pt idx="26">
                  <c:v>267</c:v>
                </c:pt>
                <c:pt idx="27">
                  <c:v>304</c:v>
                </c:pt>
                <c:pt idx="28">
                  <c:v>327</c:v>
                </c:pt>
                <c:pt idx="29">
                  <c:v>256</c:v>
                </c:pt>
                <c:pt idx="30">
                  <c:v>239</c:v>
                </c:pt>
                <c:pt idx="31">
                  <c:v>118</c:v>
                </c:pt>
                <c:pt idx="32">
                  <c:v>227</c:v>
                </c:pt>
                <c:pt idx="33">
                  <c:v>232</c:v>
                </c:pt>
                <c:pt idx="34">
                  <c:v>241</c:v>
                </c:pt>
                <c:pt idx="35">
                  <c:v>170</c:v>
                </c:pt>
                <c:pt idx="36">
                  <c:v>222</c:v>
                </c:pt>
                <c:pt idx="37">
                  <c:v>95</c:v>
                </c:pt>
                <c:pt idx="38">
                  <c:v>231</c:v>
                </c:pt>
                <c:pt idx="39">
                  <c:v>154</c:v>
                </c:pt>
                <c:pt idx="40">
                  <c:v>154</c:v>
                </c:pt>
                <c:pt idx="41">
                  <c:v>138</c:v>
                </c:pt>
                <c:pt idx="42">
                  <c:v>162</c:v>
                </c:pt>
                <c:pt idx="43">
                  <c:v>197</c:v>
                </c:pt>
                <c:pt idx="44">
                  <c:v>49</c:v>
                </c:pt>
                <c:pt idx="45">
                  <c:v>229</c:v>
                </c:pt>
                <c:pt idx="46">
                  <c:v>66</c:v>
                </c:pt>
                <c:pt idx="47">
                  <c:v>223</c:v>
                </c:pt>
                <c:pt idx="48">
                  <c:v>24</c:v>
                </c:pt>
                <c:pt idx="49">
                  <c:v>166</c:v>
                </c:pt>
                <c:pt idx="50">
                  <c:v>58</c:v>
                </c:pt>
                <c:pt idx="51">
                  <c:v>162</c:v>
                </c:pt>
                <c:pt idx="52">
                  <c:v>92</c:v>
                </c:pt>
                <c:pt idx="53">
                  <c:v>116</c:v>
                </c:pt>
                <c:pt idx="54">
                  <c:v>116</c:v>
                </c:pt>
                <c:pt idx="55">
                  <c:v>116</c:v>
                </c:pt>
                <c:pt idx="56">
                  <c:v>92</c:v>
                </c:pt>
                <c:pt idx="57">
                  <c:v>116</c:v>
                </c:pt>
                <c:pt idx="58">
                  <c:v>139</c:v>
                </c:pt>
                <c:pt idx="59">
                  <c:v>92</c:v>
                </c:pt>
                <c:pt idx="60">
                  <c:v>116</c:v>
                </c:pt>
                <c:pt idx="61">
                  <c:v>92</c:v>
                </c:pt>
                <c:pt idx="62">
                  <c:v>92</c:v>
                </c:pt>
                <c:pt idx="63">
                  <c:v>116</c:v>
                </c:pt>
                <c:pt idx="64">
                  <c:v>92</c:v>
                </c:pt>
                <c:pt idx="65">
                  <c:v>116</c:v>
                </c:pt>
                <c:pt idx="66">
                  <c:v>92</c:v>
                </c:pt>
                <c:pt idx="67">
                  <c:v>116</c:v>
                </c:pt>
                <c:pt idx="68">
                  <c:v>116</c:v>
                </c:pt>
                <c:pt idx="69">
                  <c:v>100</c:v>
                </c:pt>
                <c:pt idx="70">
                  <c:v>0</c:v>
                </c:pt>
                <c:pt idx="71">
                  <c:v>24</c:v>
                </c:pt>
                <c:pt idx="72">
                  <c:v>48</c:v>
                </c:pt>
                <c:pt idx="73">
                  <c:v>17</c:v>
                </c:pt>
                <c:pt idx="74">
                  <c:v>17</c:v>
                </c:pt>
                <c:pt idx="75">
                  <c:v>209</c:v>
                </c:pt>
                <c:pt idx="76">
                  <c:v>20</c:v>
                </c:pt>
                <c:pt idx="77">
                  <c:v>138</c:v>
                </c:pt>
                <c:pt idx="78">
                  <c:v>20</c:v>
                </c:pt>
                <c:pt idx="79">
                  <c:v>115</c:v>
                </c:pt>
                <c:pt idx="80">
                  <c:v>44</c:v>
                </c:pt>
                <c:pt idx="81">
                  <c:v>91</c:v>
                </c:pt>
                <c:pt idx="82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B-42A4-B999-3987F6145DF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'20040622(0.5)'!$B$2:$B$84</c:f>
              <c:numCache>
                <c:formatCode>0_);[Red]\(0\)</c:formatCode>
                <c:ptCount val="8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B-42A4-B999-3987F6145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'20090702(0.5)'!$A$2:$A$97</c:f>
              <c:numCache>
                <c:formatCode>0_);[Red]\(0\)</c:formatCode>
                <c:ptCount val="96"/>
                <c:pt idx="0">
                  <c:v>61</c:v>
                </c:pt>
                <c:pt idx="1">
                  <c:v>34</c:v>
                </c:pt>
                <c:pt idx="2">
                  <c:v>61</c:v>
                </c:pt>
                <c:pt idx="3">
                  <c:v>34</c:v>
                </c:pt>
                <c:pt idx="4">
                  <c:v>34</c:v>
                </c:pt>
                <c:pt idx="5">
                  <c:v>61</c:v>
                </c:pt>
                <c:pt idx="6">
                  <c:v>34</c:v>
                </c:pt>
                <c:pt idx="7">
                  <c:v>61</c:v>
                </c:pt>
                <c:pt idx="8">
                  <c:v>34</c:v>
                </c:pt>
                <c:pt idx="9">
                  <c:v>77</c:v>
                </c:pt>
                <c:pt idx="10">
                  <c:v>62</c:v>
                </c:pt>
                <c:pt idx="11">
                  <c:v>63</c:v>
                </c:pt>
                <c:pt idx="12">
                  <c:v>68</c:v>
                </c:pt>
                <c:pt idx="13">
                  <c:v>6</c:v>
                </c:pt>
                <c:pt idx="14">
                  <c:v>89</c:v>
                </c:pt>
                <c:pt idx="15">
                  <c:v>61</c:v>
                </c:pt>
                <c:pt idx="16">
                  <c:v>116</c:v>
                </c:pt>
                <c:pt idx="17">
                  <c:v>61</c:v>
                </c:pt>
                <c:pt idx="18">
                  <c:v>172</c:v>
                </c:pt>
                <c:pt idx="19">
                  <c:v>116</c:v>
                </c:pt>
                <c:pt idx="20">
                  <c:v>144</c:v>
                </c:pt>
                <c:pt idx="21">
                  <c:v>228</c:v>
                </c:pt>
                <c:pt idx="22">
                  <c:v>116</c:v>
                </c:pt>
                <c:pt idx="23">
                  <c:v>256</c:v>
                </c:pt>
                <c:pt idx="24">
                  <c:v>172</c:v>
                </c:pt>
                <c:pt idx="25">
                  <c:v>172</c:v>
                </c:pt>
                <c:pt idx="26">
                  <c:v>285</c:v>
                </c:pt>
                <c:pt idx="27">
                  <c:v>180</c:v>
                </c:pt>
                <c:pt idx="28">
                  <c:v>268</c:v>
                </c:pt>
                <c:pt idx="29">
                  <c:v>210</c:v>
                </c:pt>
                <c:pt idx="30">
                  <c:v>298</c:v>
                </c:pt>
                <c:pt idx="31">
                  <c:v>298</c:v>
                </c:pt>
                <c:pt idx="32">
                  <c:v>356</c:v>
                </c:pt>
                <c:pt idx="33">
                  <c:v>332</c:v>
                </c:pt>
                <c:pt idx="34">
                  <c:v>170</c:v>
                </c:pt>
                <c:pt idx="35">
                  <c:v>502</c:v>
                </c:pt>
                <c:pt idx="36">
                  <c:v>210</c:v>
                </c:pt>
                <c:pt idx="37">
                  <c:v>647</c:v>
                </c:pt>
                <c:pt idx="38">
                  <c:v>384</c:v>
                </c:pt>
                <c:pt idx="39">
                  <c:v>734</c:v>
                </c:pt>
                <c:pt idx="40">
                  <c:v>706</c:v>
                </c:pt>
                <c:pt idx="41">
                  <c:v>530</c:v>
                </c:pt>
                <c:pt idx="42">
                  <c:v>1075</c:v>
                </c:pt>
                <c:pt idx="43">
                  <c:v>580</c:v>
                </c:pt>
                <c:pt idx="44">
                  <c:v>964</c:v>
                </c:pt>
                <c:pt idx="45">
                  <c:v>804</c:v>
                </c:pt>
                <c:pt idx="46">
                  <c:v>1028</c:v>
                </c:pt>
                <c:pt idx="47">
                  <c:v>868</c:v>
                </c:pt>
                <c:pt idx="48">
                  <c:v>804</c:v>
                </c:pt>
                <c:pt idx="49">
                  <c:v>836</c:v>
                </c:pt>
                <c:pt idx="50">
                  <c:v>708</c:v>
                </c:pt>
                <c:pt idx="51">
                  <c:v>740</c:v>
                </c:pt>
                <c:pt idx="52">
                  <c:v>740</c:v>
                </c:pt>
                <c:pt idx="53">
                  <c:v>772</c:v>
                </c:pt>
                <c:pt idx="54">
                  <c:v>772</c:v>
                </c:pt>
                <c:pt idx="55">
                  <c:v>644</c:v>
                </c:pt>
                <c:pt idx="56">
                  <c:v>740</c:v>
                </c:pt>
                <c:pt idx="57">
                  <c:v>548</c:v>
                </c:pt>
                <c:pt idx="58">
                  <c:v>588</c:v>
                </c:pt>
                <c:pt idx="59">
                  <c:v>606</c:v>
                </c:pt>
                <c:pt idx="60">
                  <c:v>472</c:v>
                </c:pt>
                <c:pt idx="61">
                  <c:v>506</c:v>
                </c:pt>
                <c:pt idx="62">
                  <c:v>406</c:v>
                </c:pt>
                <c:pt idx="63">
                  <c:v>472</c:v>
                </c:pt>
                <c:pt idx="64">
                  <c:v>372</c:v>
                </c:pt>
                <c:pt idx="65">
                  <c:v>372</c:v>
                </c:pt>
                <c:pt idx="66">
                  <c:v>294</c:v>
                </c:pt>
                <c:pt idx="67">
                  <c:v>366</c:v>
                </c:pt>
                <c:pt idx="68">
                  <c:v>222</c:v>
                </c:pt>
                <c:pt idx="69">
                  <c:v>294</c:v>
                </c:pt>
                <c:pt idx="70">
                  <c:v>294</c:v>
                </c:pt>
                <c:pt idx="71">
                  <c:v>258</c:v>
                </c:pt>
                <c:pt idx="72">
                  <c:v>216</c:v>
                </c:pt>
                <c:pt idx="73">
                  <c:v>258</c:v>
                </c:pt>
                <c:pt idx="74" formatCode="General">
                  <c:v>186</c:v>
                </c:pt>
                <c:pt idx="75" formatCode="General">
                  <c:v>222</c:v>
                </c:pt>
                <c:pt idx="76" formatCode="General">
                  <c:v>186</c:v>
                </c:pt>
                <c:pt idx="77" formatCode="General">
                  <c:v>186</c:v>
                </c:pt>
                <c:pt idx="78" formatCode="General">
                  <c:v>222</c:v>
                </c:pt>
                <c:pt idx="79" formatCode="General">
                  <c:v>222</c:v>
                </c:pt>
                <c:pt idx="80" formatCode="General">
                  <c:v>186</c:v>
                </c:pt>
                <c:pt idx="81" formatCode="General">
                  <c:v>272</c:v>
                </c:pt>
                <c:pt idx="82" formatCode="General">
                  <c:v>122</c:v>
                </c:pt>
                <c:pt idx="83" formatCode="General">
                  <c:v>200</c:v>
                </c:pt>
                <c:pt idx="84" formatCode="General">
                  <c:v>162</c:v>
                </c:pt>
                <c:pt idx="85" formatCode="General">
                  <c:v>298</c:v>
                </c:pt>
                <c:pt idx="86" formatCode="General">
                  <c:v>186</c:v>
                </c:pt>
                <c:pt idx="87" formatCode="General">
                  <c:v>147</c:v>
                </c:pt>
                <c:pt idx="88" formatCode="General">
                  <c:v>148</c:v>
                </c:pt>
                <c:pt idx="89" formatCode="General">
                  <c:v>148</c:v>
                </c:pt>
                <c:pt idx="90" formatCode="General">
                  <c:v>187</c:v>
                </c:pt>
                <c:pt idx="91" formatCode="General">
                  <c:v>187</c:v>
                </c:pt>
                <c:pt idx="92" formatCode="General">
                  <c:v>187</c:v>
                </c:pt>
                <c:pt idx="93" formatCode="General">
                  <c:v>187</c:v>
                </c:pt>
                <c:pt idx="94" formatCode="General">
                  <c:v>187</c:v>
                </c:pt>
                <c:pt idx="95" formatCode="General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D3-422A-8013-20AA7B9B60F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'20090702(0.5)'!$B$2:$B$97</c:f>
              <c:numCache>
                <c:formatCode>0_);[Red]\(0\)</c:formatCode>
                <c:ptCount val="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 formatCode="General">
                  <c:v>30</c:v>
                </c:pt>
                <c:pt idx="75" formatCode="General">
                  <c:v>30</c:v>
                </c:pt>
                <c:pt idx="76" formatCode="General">
                  <c:v>30</c:v>
                </c:pt>
                <c:pt idx="77" formatCode="General">
                  <c:v>30</c:v>
                </c:pt>
                <c:pt idx="78" formatCode="General">
                  <c:v>30</c:v>
                </c:pt>
                <c:pt idx="79" formatCode="General">
                  <c:v>30</c:v>
                </c:pt>
                <c:pt idx="80" formatCode="General">
                  <c:v>30</c:v>
                </c:pt>
                <c:pt idx="81" formatCode="General">
                  <c:v>30</c:v>
                </c:pt>
                <c:pt idx="82" formatCode="General">
                  <c:v>30</c:v>
                </c:pt>
                <c:pt idx="83" formatCode="General">
                  <c:v>30</c:v>
                </c:pt>
                <c:pt idx="84" formatCode="General">
                  <c:v>30</c:v>
                </c:pt>
                <c:pt idx="85" formatCode="General">
                  <c:v>30</c:v>
                </c:pt>
                <c:pt idx="86" formatCode="General">
                  <c:v>30</c:v>
                </c:pt>
                <c:pt idx="87" formatCode="General">
                  <c:v>30</c:v>
                </c:pt>
                <c:pt idx="88" formatCode="General">
                  <c:v>30</c:v>
                </c:pt>
                <c:pt idx="89" formatCode="General">
                  <c:v>30</c:v>
                </c:pt>
                <c:pt idx="90" formatCode="General">
                  <c:v>30</c:v>
                </c:pt>
                <c:pt idx="91" formatCode="General">
                  <c:v>30</c:v>
                </c:pt>
                <c:pt idx="92" formatCode="General">
                  <c:v>30</c:v>
                </c:pt>
                <c:pt idx="93" formatCode="General">
                  <c:v>30</c:v>
                </c:pt>
                <c:pt idx="94" formatCode="General">
                  <c:v>30</c:v>
                </c:pt>
                <c:pt idx="95" formatCode="General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D3-422A-8013-20AA7B9B6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'20140724(0.5)'!$A$2:$A$42</c:f>
              <c:numCache>
                <c:formatCode>0_);[Red]\(0\)</c:formatCode>
                <c:ptCount val="41"/>
                <c:pt idx="0">
                  <c:v>102</c:v>
                </c:pt>
                <c:pt idx="1">
                  <c:v>102</c:v>
                </c:pt>
                <c:pt idx="2">
                  <c:v>53</c:v>
                </c:pt>
                <c:pt idx="3">
                  <c:v>102</c:v>
                </c:pt>
                <c:pt idx="4">
                  <c:v>102</c:v>
                </c:pt>
                <c:pt idx="5">
                  <c:v>102</c:v>
                </c:pt>
                <c:pt idx="6">
                  <c:v>102</c:v>
                </c:pt>
                <c:pt idx="7">
                  <c:v>101</c:v>
                </c:pt>
                <c:pt idx="8">
                  <c:v>130</c:v>
                </c:pt>
                <c:pt idx="9">
                  <c:v>53</c:v>
                </c:pt>
                <c:pt idx="10">
                  <c:v>150</c:v>
                </c:pt>
                <c:pt idx="11">
                  <c:v>101</c:v>
                </c:pt>
                <c:pt idx="12">
                  <c:v>53</c:v>
                </c:pt>
                <c:pt idx="13">
                  <c:v>150</c:v>
                </c:pt>
                <c:pt idx="14">
                  <c:v>101</c:v>
                </c:pt>
                <c:pt idx="15">
                  <c:v>150</c:v>
                </c:pt>
                <c:pt idx="16">
                  <c:v>150</c:v>
                </c:pt>
                <c:pt idx="17">
                  <c:v>295</c:v>
                </c:pt>
                <c:pt idx="18">
                  <c:v>263</c:v>
                </c:pt>
                <c:pt idx="19">
                  <c:v>409</c:v>
                </c:pt>
                <c:pt idx="20">
                  <c:v>338</c:v>
                </c:pt>
                <c:pt idx="21">
                  <c:v>464</c:v>
                </c:pt>
                <c:pt idx="22">
                  <c:v>555</c:v>
                </c:pt>
                <c:pt idx="23">
                  <c:v>700</c:v>
                </c:pt>
                <c:pt idx="24">
                  <c:v>550</c:v>
                </c:pt>
                <c:pt idx="25">
                  <c:v>111</c:v>
                </c:pt>
                <c:pt idx="26">
                  <c:v>499</c:v>
                </c:pt>
                <c:pt idx="27">
                  <c:v>353</c:v>
                </c:pt>
                <c:pt idx="28">
                  <c:v>352</c:v>
                </c:pt>
                <c:pt idx="29">
                  <c:v>352</c:v>
                </c:pt>
                <c:pt idx="30">
                  <c:v>352</c:v>
                </c:pt>
                <c:pt idx="31">
                  <c:v>372</c:v>
                </c:pt>
                <c:pt idx="32">
                  <c:v>285</c:v>
                </c:pt>
                <c:pt idx="33">
                  <c:v>339</c:v>
                </c:pt>
                <c:pt idx="34">
                  <c:v>490</c:v>
                </c:pt>
                <c:pt idx="35">
                  <c:v>441</c:v>
                </c:pt>
                <c:pt idx="36">
                  <c:v>393</c:v>
                </c:pt>
                <c:pt idx="37">
                  <c:v>393</c:v>
                </c:pt>
                <c:pt idx="38">
                  <c:v>247</c:v>
                </c:pt>
                <c:pt idx="39">
                  <c:v>295</c:v>
                </c:pt>
                <c:pt idx="4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B-401E-AE9C-B60F3C1C1DD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'20140724(0.5)'!$B$2:$B$42</c:f>
              <c:numCache>
                <c:formatCode>0_);[Red]\(0\)</c:formatCode>
                <c:ptCount val="41"/>
                <c:pt idx="0">
                  <c:v>280</c:v>
                </c:pt>
                <c:pt idx="1">
                  <c:v>280</c:v>
                </c:pt>
                <c:pt idx="2">
                  <c:v>280</c:v>
                </c:pt>
                <c:pt idx="3">
                  <c:v>280</c:v>
                </c:pt>
                <c:pt idx="4">
                  <c:v>280</c:v>
                </c:pt>
                <c:pt idx="5">
                  <c:v>270</c:v>
                </c:pt>
                <c:pt idx="6">
                  <c:v>270</c:v>
                </c:pt>
                <c:pt idx="7">
                  <c:v>270</c:v>
                </c:pt>
                <c:pt idx="8">
                  <c:v>270</c:v>
                </c:pt>
                <c:pt idx="9">
                  <c:v>270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230</c:v>
                </c:pt>
                <c:pt idx="16">
                  <c:v>230</c:v>
                </c:pt>
                <c:pt idx="17">
                  <c:v>230</c:v>
                </c:pt>
                <c:pt idx="18">
                  <c:v>230</c:v>
                </c:pt>
                <c:pt idx="19">
                  <c:v>230</c:v>
                </c:pt>
                <c:pt idx="20">
                  <c:v>210</c:v>
                </c:pt>
                <c:pt idx="21">
                  <c:v>210</c:v>
                </c:pt>
                <c:pt idx="22">
                  <c:v>210</c:v>
                </c:pt>
                <c:pt idx="23">
                  <c:v>210</c:v>
                </c:pt>
                <c:pt idx="24">
                  <c:v>210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160</c:v>
                </c:pt>
                <c:pt idx="36">
                  <c:v>160</c:v>
                </c:pt>
                <c:pt idx="37">
                  <c:v>160</c:v>
                </c:pt>
                <c:pt idx="38">
                  <c:v>160</c:v>
                </c:pt>
                <c:pt idx="39">
                  <c:v>160</c:v>
                </c:pt>
                <c:pt idx="40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4B-401E-AE9C-B60F3C1C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'20190516(0.5)'!$A$2:$A$80</c:f>
              <c:numCache>
                <c:formatCode>0_);[Red]\(0\)</c:formatCode>
                <c:ptCount val="79"/>
                <c:pt idx="0">
                  <c:v>72</c:v>
                </c:pt>
                <c:pt idx="1">
                  <c:v>150</c:v>
                </c:pt>
                <c:pt idx="2">
                  <c:v>33</c:v>
                </c:pt>
                <c:pt idx="3">
                  <c:v>123</c:v>
                </c:pt>
                <c:pt idx="4">
                  <c:v>110</c:v>
                </c:pt>
                <c:pt idx="5">
                  <c:v>110</c:v>
                </c:pt>
                <c:pt idx="6">
                  <c:v>149</c:v>
                </c:pt>
                <c:pt idx="7">
                  <c:v>110</c:v>
                </c:pt>
                <c:pt idx="8">
                  <c:v>162</c:v>
                </c:pt>
                <c:pt idx="9">
                  <c:v>159</c:v>
                </c:pt>
                <c:pt idx="10">
                  <c:v>111</c:v>
                </c:pt>
                <c:pt idx="11">
                  <c:v>111</c:v>
                </c:pt>
                <c:pt idx="12">
                  <c:v>72</c:v>
                </c:pt>
                <c:pt idx="13">
                  <c:v>110</c:v>
                </c:pt>
                <c:pt idx="14">
                  <c:v>149</c:v>
                </c:pt>
                <c:pt idx="15">
                  <c:v>227</c:v>
                </c:pt>
                <c:pt idx="16">
                  <c:v>266</c:v>
                </c:pt>
                <c:pt idx="17">
                  <c:v>266</c:v>
                </c:pt>
                <c:pt idx="18">
                  <c:v>700</c:v>
                </c:pt>
                <c:pt idx="19">
                  <c:v>161</c:v>
                </c:pt>
                <c:pt idx="20">
                  <c:v>472</c:v>
                </c:pt>
                <c:pt idx="21">
                  <c:v>350</c:v>
                </c:pt>
                <c:pt idx="22">
                  <c:v>436</c:v>
                </c:pt>
                <c:pt idx="23">
                  <c:v>600</c:v>
                </c:pt>
                <c:pt idx="24">
                  <c:v>494</c:v>
                </c:pt>
                <c:pt idx="25">
                  <c:v>665</c:v>
                </c:pt>
                <c:pt idx="26">
                  <c:v>575</c:v>
                </c:pt>
                <c:pt idx="27">
                  <c:v>935</c:v>
                </c:pt>
                <c:pt idx="28">
                  <c:v>635</c:v>
                </c:pt>
                <c:pt idx="29">
                  <c:v>840</c:v>
                </c:pt>
                <c:pt idx="30">
                  <c:v>650</c:v>
                </c:pt>
                <c:pt idx="31">
                  <c:v>650</c:v>
                </c:pt>
                <c:pt idx="32">
                  <c:v>735</c:v>
                </c:pt>
                <c:pt idx="33">
                  <c:v>830</c:v>
                </c:pt>
                <c:pt idx="34">
                  <c:v>740</c:v>
                </c:pt>
                <c:pt idx="35">
                  <c:v>785</c:v>
                </c:pt>
                <c:pt idx="36">
                  <c:v>790</c:v>
                </c:pt>
                <c:pt idx="37">
                  <c:v>695</c:v>
                </c:pt>
                <c:pt idx="38">
                  <c:v>1215</c:v>
                </c:pt>
                <c:pt idx="39">
                  <c:v>1000</c:v>
                </c:pt>
                <c:pt idx="40">
                  <c:v>950</c:v>
                </c:pt>
                <c:pt idx="41">
                  <c:v>1050</c:v>
                </c:pt>
                <c:pt idx="42">
                  <c:v>850</c:v>
                </c:pt>
                <c:pt idx="43">
                  <c:v>800</c:v>
                </c:pt>
                <c:pt idx="44">
                  <c:v>750</c:v>
                </c:pt>
                <c:pt idx="45">
                  <c:v>700</c:v>
                </c:pt>
                <c:pt idx="46">
                  <c:v>545</c:v>
                </c:pt>
                <c:pt idx="47">
                  <c:v>645</c:v>
                </c:pt>
                <c:pt idx="48">
                  <c:v>397</c:v>
                </c:pt>
                <c:pt idx="49">
                  <c:v>570</c:v>
                </c:pt>
                <c:pt idx="50">
                  <c:v>495</c:v>
                </c:pt>
                <c:pt idx="51">
                  <c:v>620</c:v>
                </c:pt>
                <c:pt idx="52">
                  <c:v>645</c:v>
                </c:pt>
                <c:pt idx="53">
                  <c:v>645</c:v>
                </c:pt>
                <c:pt idx="54">
                  <c:v>525</c:v>
                </c:pt>
                <c:pt idx="55">
                  <c:v>895</c:v>
                </c:pt>
                <c:pt idx="56">
                  <c:v>745</c:v>
                </c:pt>
                <c:pt idx="57">
                  <c:v>820</c:v>
                </c:pt>
                <c:pt idx="58">
                  <c:v>745</c:v>
                </c:pt>
                <c:pt idx="59">
                  <c:v>1000</c:v>
                </c:pt>
                <c:pt idx="60">
                  <c:v>835</c:v>
                </c:pt>
                <c:pt idx="61">
                  <c:v>650</c:v>
                </c:pt>
                <c:pt idx="62">
                  <c:v>865</c:v>
                </c:pt>
                <c:pt idx="63">
                  <c:v>400</c:v>
                </c:pt>
                <c:pt idx="64">
                  <c:v>650</c:v>
                </c:pt>
                <c:pt idx="65">
                  <c:v>300</c:v>
                </c:pt>
                <c:pt idx="66">
                  <c:v>550</c:v>
                </c:pt>
                <c:pt idx="67">
                  <c:v>399</c:v>
                </c:pt>
                <c:pt idx="68">
                  <c:v>500</c:v>
                </c:pt>
                <c:pt idx="69">
                  <c:v>449</c:v>
                </c:pt>
                <c:pt idx="70">
                  <c:v>349</c:v>
                </c:pt>
                <c:pt idx="71">
                  <c:v>299</c:v>
                </c:pt>
                <c:pt idx="72">
                  <c:v>550</c:v>
                </c:pt>
                <c:pt idx="73">
                  <c:v>308</c:v>
                </c:pt>
                <c:pt idx="74" formatCode="General">
                  <c:v>344</c:v>
                </c:pt>
                <c:pt idx="75" formatCode="General">
                  <c:v>244</c:v>
                </c:pt>
                <c:pt idx="76" formatCode="General">
                  <c:v>244</c:v>
                </c:pt>
                <c:pt idx="77" formatCode="General">
                  <c:v>405</c:v>
                </c:pt>
                <c:pt idx="78" formatCode="General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85-4481-B0F7-2A868BA4C8B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'20190516(0.5)'!$B$2:$B$80</c:f>
              <c:numCache>
                <c:formatCode>0_);[Red]\(0\)</c:formatCode>
                <c:ptCount val="79"/>
                <c:pt idx="0">
                  <c:v>270</c:v>
                </c:pt>
                <c:pt idx="1">
                  <c:v>270</c:v>
                </c:pt>
                <c:pt idx="2">
                  <c:v>270</c:v>
                </c:pt>
                <c:pt idx="3">
                  <c:v>270</c:v>
                </c:pt>
                <c:pt idx="4">
                  <c:v>270</c:v>
                </c:pt>
                <c:pt idx="5">
                  <c:v>240</c:v>
                </c:pt>
                <c:pt idx="6">
                  <c:v>240</c:v>
                </c:pt>
                <c:pt idx="7">
                  <c:v>240</c:v>
                </c:pt>
                <c:pt idx="8">
                  <c:v>240</c:v>
                </c:pt>
                <c:pt idx="9">
                  <c:v>240</c:v>
                </c:pt>
                <c:pt idx="10">
                  <c:v>210</c:v>
                </c:pt>
                <c:pt idx="11">
                  <c:v>210</c:v>
                </c:pt>
                <c:pt idx="12">
                  <c:v>210</c:v>
                </c:pt>
                <c:pt idx="13">
                  <c:v>210</c:v>
                </c:pt>
                <c:pt idx="14">
                  <c:v>210</c:v>
                </c:pt>
                <c:pt idx="15">
                  <c:v>190</c:v>
                </c:pt>
                <c:pt idx="16">
                  <c:v>190</c:v>
                </c:pt>
                <c:pt idx="17">
                  <c:v>190</c:v>
                </c:pt>
                <c:pt idx="18">
                  <c:v>190</c:v>
                </c:pt>
                <c:pt idx="19">
                  <c:v>190</c:v>
                </c:pt>
                <c:pt idx="20">
                  <c:v>160</c:v>
                </c:pt>
                <c:pt idx="21">
                  <c:v>160</c:v>
                </c:pt>
                <c:pt idx="22">
                  <c:v>160</c:v>
                </c:pt>
                <c:pt idx="23">
                  <c:v>160</c:v>
                </c:pt>
                <c:pt idx="24">
                  <c:v>160</c:v>
                </c:pt>
                <c:pt idx="25">
                  <c:v>130</c:v>
                </c:pt>
                <c:pt idx="26">
                  <c:v>130</c:v>
                </c:pt>
                <c:pt idx="27">
                  <c:v>130</c:v>
                </c:pt>
                <c:pt idx="28">
                  <c:v>130</c:v>
                </c:pt>
                <c:pt idx="29">
                  <c:v>130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 formatCode="General">
                  <c:v>30</c:v>
                </c:pt>
                <c:pt idx="75" formatCode="General">
                  <c:v>30</c:v>
                </c:pt>
                <c:pt idx="76" formatCode="General">
                  <c:v>30</c:v>
                </c:pt>
                <c:pt idx="77" formatCode="General">
                  <c:v>30</c:v>
                </c:pt>
                <c:pt idx="78" formatCode="General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85-4481-B0F7-2A868BA4C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001461383"/>
          <c:y val="2.171883686952925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'20200606(0.5)'!$A$2:$A$35</c:f>
              <c:numCache>
                <c:formatCode>0_);[Red]\(0\)</c:formatCode>
                <c:ptCount val="34"/>
                <c:pt idx="0">
                  <c:v>290</c:v>
                </c:pt>
                <c:pt idx="1">
                  <c:v>263</c:v>
                </c:pt>
                <c:pt idx="2">
                  <c:v>263</c:v>
                </c:pt>
                <c:pt idx="3">
                  <c:v>263</c:v>
                </c:pt>
                <c:pt idx="4">
                  <c:v>263</c:v>
                </c:pt>
                <c:pt idx="5">
                  <c:v>231</c:v>
                </c:pt>
                <c:pt idx="6">
                  <c:v>327</c:v>
                </c:pt>
                <c:pt idx="7">
                  <c:v>231</c:v>
                </c:pt>
                <c:pt idx="8">
                  <c:v>391</c:v>
                </c:pt>
                <c:pt idx="9">
                  <c:v>263</c:v>
                </c:pt>
                <c:pt idx="10">
                  <c:v>295</c:v>
                </c:pt>
                <c:pt idx="11">
                  <c:v>328</c:v>
                </c:pt>
                <c:pt idx="12">
                  <c:v>296</c:v>
                </c:pt>
                <c:pt idx="13">
                  <c:v>264</c:v>
                </c:pt>
                <c:pt idx="14">
                  <c:v>232</c:v>
                </c:pt>
                <c:pt idx="15">
                  <c:v>327</c:v>
                </c:pt>
                <c:pt idx="16">
                  <c:v>358</c:v>
                </c:pt>
                <c:pt idx="17">
                  <c:v>486</c:v>
                </c:pt>
                <c:pt idx="18">
                  <c:v>520</c:v>
                </c:pt>
                <c:pt idx="19">
                  <c:v>520</c:v>
                </c:pt>
                <c:pt idx="20">
                  <c:v>740</c:v>
                </c:pt>
                <c:pt idx="21">
                  <c:v>675</c:v>
                </c:pt>
                <c:pt idx="22">
                  <c:v>1125</c:v>
                </c:pt>
                <c:pt idx="23">
                  <c:v>740</c:v>
                </c:pt>
                <c:pt idx="24">
                  <c:v>1160</c:v>
                </c:pt>
                <c:pt idx="25">
                  <c:v>685</c:v>
                </c:pt>
                <c:pt idx="26">
                  <c:v>940</c:v>
                </c:pt>
                <c:pt idx="27">
                  <c:v>745</c:v>
                </c:pt>
                <c:pt idx="28">
                  <c:v>775</c:v>
                </c:pt>
                <c:pt idx="29">
                  <c:v>900</c:v>
                </c:pt>
                <c:pt idx="30">
                  <c:v>550</c:v>
                </c:pt>
                <c:pt idx="31">
                  <c:v>615</c:v>
                </c:pt>
                <c:pt idx="32">
                  <c:v>550</c:v>
                </c:pt>
                <c:pt idx="33">
                  <c:v>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0-46C9-9D6E-A40266CE027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'20200606(0.5)'!$B$2:$B$35</c:f>
              <c:numCache>
                <c:formatCode>0_);[Red]\(0\)</c:formatCode>
                <c:ptCount val="34"/>
                <c:pt idx="0">
                  <c:v>280</c:v>
                </c:pt>
                <c:pt idx="1">
                  <c:v>280</c:v>
                </c:pt>
                <c:pt idx="2">
                  <c:v>280</c:v>
                </c:pt>
                <c:pt idx="3">
                  <c:v>280</c:v>
                </c:pt>
                <c:pt idx="4">
                  <c:v>160</c:v>
                </c:pt>
                <c:pt idx="5">
                  <c:v>160</c:v>
                </c:pt>
                <c:pt idx="6">
                  <c:v>160</c:v>
                </c:pt>
                <c:pt idx="7">
                  <c:v>160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0-46C9-9D6E-A40266CE0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001461383"/>
          <c:y val="2.171883686952925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'20220616(0.5)'!$A$2:$A$98</c:f>
              <c:numCache>
                <c:formatCode>0_);[Red]\(0\)</c:formatCode>
                <c:ptCount val="97"/>
                <c:pt idx="0">
                  <c:v>315</c:v>
                </c:pt>
                <c:pt idx="1">
                  <c:v>99</c:v>
                </c:pt>
                <c:pt idx="2">
                  <c:v>314</c:v>
                </c:pt>
                <c:pt idx="3">
                  <c:v>227</c:v>
                </c:pt>
                <c:pt idx="4">
                  <c:v>356</c:v>
                </c:pt>
                <c:pt idx="5">
                  <c:v>184</c:v>
                </c:pt>
                <c:pt idx="6">
                  <c:v>270</c:v>
                </c:pt>
                <c:pt idx="7">
                  <c:v>356</c:v>
                </c:pt>
                <c:pt idx="8">
                  <c:v>399</c:v>
                </c:pt>
                <c:pt idx="9">
                  <c:v>400</c:v>
                </c:pt>
                <c:pt idx="10">
                  <c:v>529</c:v>
                </c:pt>
                <c:pt idx="11">
                  <c:v>572</c:v>
                </c:pt>
                <c:pt idx="12">
                  <c:v>616</c:v>
                </c:pt>
                <c:pt idx="13">
                  <c:v>617</c:v>
                </c:pt>
                <c:pt idx="14">
                  <c:v>618</c:v>
                </c:pt>
                <c:pt idx="15">
                  <c:v>834</c:v>
                </c:pt>
                <c:pt idx="16">
                  <c:v>921</c:v>
                </c:pt>
                <c:pt idx="17">
                  <c:v>1166</c:v>
                </c:pt>
                <c:pt idx="18">
                  <c:v>1648</c:v>
                </c:pt>
                <c:pt idx="19">
                  <c:v>1844</c:v>
                </c:pt>
                <c:pt idx="20">
                  <c:v>1981</c:v>
                </c:pt>
                <c:pt idx="21">
                  <c:v>1760</c:v>
                </c:pt>
                <c:pt idx="22">
                  <c:v>1798</c:v>
                </c:pt>
                <c:pt idx="23">
                  <c:v>1828</c:v>
                </c:pt>
                <c:pt idx="24">
                  <c:v>1571</c:v>
                </c:pt>
                <c:pt idx="25">
                  <c:v>1578</c:v>
                </c:pt>
                <c:pt idx="26">
                  <c:v>1468</c:v>
                </c:pt>
                <c:pt idx="27">
                  <c:v>1261</c:v>
                </c:pt>
                <c:pt idx="28">
                  <c:v>1314</c:v>
                </c:pt>
                <c:pt idx="29">
                  <c:v>814</c:v>
                </c:pt>
                <c:pt idx="30">
                  <c:v>1216</c:v>
                </c:pt>
                <c:pt idx="31">
                  <c:v>966</c:v>
                </c:pt>
                <c:pt idx="32">
                  <c:v>1020</c:v>
                </c:pt>
                <c:pt idx="33">
                  <c:v>1017</c:v>
                </c:pt>
                <c:pt idx="34">
                  <c:v>916</c:v>
                </c:pt>
                <c:pt idx="35">
                  <c:v>1068</c:v>
                </c:pt>
                <c:pt idx="36">
                  <c:v>1017</c:v>
                </c:pt>
                <c:pt idx="37">
                  <c:v>1016</c:v>
                </c:pt>
                <c:pt idx="38">
                  <c:v>966</c:v>
                </c:pt>
                <c:pt idx="39">
                  <c:v>916</c:v>
                </c:pt>
                <c:pt idx="40">
                  <c:v>914</c:v>
                </c:pt>
                <c:pt idx="41">
                  <c:v>814</c:v>
                </c:pt>
                <c:pt idx="42">
                  <c:v>964</c:v>
                </c:pt>
                <c:pt idx="43">
                  <c:v>966</c:v>
                </c:pt>
                <c:pt idx="44">
                  <c:v>861</c:v>
                </c:pt>
                <c:pt idx="45">
                  <c:v>1010</c:v>
                </c:pt>
                <c:pt idx="46">
                  <c:v>912</c:v>
                </c:pt>
                <c:pt idx="47">
                  <c:v>909</c:v>
                </c:pt>
                <c:pt idx="48">
                  <c:v>810</c:v>
                </c:pt>
                <c:pt idx="49">
                  <c:v>858</c:v>
                </c:pt>
                <c:pt idx="50">
                  <c:v>808</c:v>
                </c:pt>
                <c:pt idx="51">
                  <c:v>754</c:v>
                </c:pt>
                <c:pt idx="52">
                  <c:v>654</c:v>
                </c:pt>
                <c:pt idx="53">
                  <c:v>920</c:v>
                </c:pt>
                <c:pt idx="54">
                  <c:v>196</c:v>
                </c:pt>
                <c:pt idx="55">
                  <c:v>636</c:v>
                </c:pt>
                <c:pt idx="56">
                  <c:v>762</c:v>
                </c:pt>
                <c:pt idx="57">
                  <c:v>128</c:v>
                </c:pt>
                <c:pt idx="58">
                  <c:v>530</c:v>
                </c:pt>
                <c:pt idx="59">
                  <c:v>704</c:v>
                </c:pt>
                <c:pt idx="60">
                  <c:v>502</c:v>
                </c:pt>
                <c:pt idx="61">
                  <c:v>381</c:v>
                </c:pt>
                <c:pt idx="62">
                  <c:v>577</c:v>
                </c:pt>
                <c:pt idx="63">
                  <c:v>358</c:v>
                </c:pt>
                <c:pt idx="64">
                  <c:v>402</c:v>
                </c:pt>
                <c:pt idx="65">
                  <c:v>502</c:v>
                </c:pt>
                <c:pt idx="66">
                  <c:v>401</c:v>
                </c:pt>
                <c:pt idx="67">
                  <c:v>450</c:v>
                </c:pt>
                <c:pt idx="68">
                  <c:v>400</c:v>
                </c:pt>
                <c:pt idx="69">
                  <c:v>450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350</c:v>
                </c:pt>
                <c:pt idx="74" formatCode="General">
                  <c:v>448</c:v>
                </c:pt>
                <c:pt idx="75" formatCode="General">
                  <c:v>348</c:v>
                </c:pt>
                <c:pt idx="76" formatCode="General">
                  <c:v>298</c:v>
                </c:pt>
                <c:pt idx="77" formatCode="General">
                  <c:v>398</c:v>
                </c:pt>
                <c:pt idx="78" formatCode="General">
                  <c:v>248</c:v>
                </c:pt>
                <c:pt idx="79" formatCode="General">
                  <c:v>448</c:v>
                </c:pt>
                <c:pt idx="80" formatCode="General">
                  <c:v>148</c:v>
                </c:pt>
                <c:pt idx="81" formatCode="General">
                  <c:v>418</c:v>
                </c:pt>
                <c:pt idx="82" formatCode="General">
                  <c:v>232</c:v>
                </c:pt>
                <c:pt idx="83" formatCode="General">
                  <c:v>364</c:v>
                </c:pt>
                <c:pt idx="84" formatCode="General">
                  <c:v>418</c:v>
                </c:pt>
                <c:pt idx="85" formatCode="General">
                  <c:v>302</c:v>
                </c:pt>
                <c:pt idx="86" formatCode="General">
                  <c:v>296</c:v>
                </c:pt>
                <c:pt idx="87" formatCode="General">
                  <c:v>246</c:v>
                </c:pt>
                <c:pt idx="88" formatCode="General">
                  <c:v>346</c:v>
                </c:pt>
                <c:pt idx="89" formatCode="General">
                  <c:v>396</c:v>
                </c:pt>
                <c:pt idx="90" formatCode="General">
                  <c:v>234</c:v>
                </c:pt>
                <c:pt idx="91" formatCode="General">
                  <c:v>397</c:v>
                </c:pt>
                <c:pt idx="92" formatCode="General">
                  <c:v>347</c:v>
                </c:pt>
                <c:pt idx="93" formatCode="General">
                  <c:v>347</c:v>
                </c:pt>
                <c:pt idx="94" formatCode="General">
                  <c:v>284</c:v>
                </c:pt>
                <c:pt idx="95" formatCode="General">
                  <c:v>346</c:v>
                </c:pt>
                <c:pt idx="96" formatCode="General">
                  <c:v>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451-83C7-AF9607DA153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'20220616(0.5)'!$B$2:$B$98</c:f>
              <c:numCache>
                <c:formatCode>0_);[Red]\(0\)</c:formatCode>
                <c:ptCount val="97"/>
                <c:pt idx="0">
                  <c:v>760</c:v>
                </c:pt>
                <c:pt idx="1">
                  <c:v>760</c:v>
                </c:pt>
                <c:pt idx="2">
                  <c:v>760</c:v>
                </c:pt>
                <c:pt idx="3">
                  <c:v>760</c:v>
                </c:pt>
                <c:pt idx="4">
                  <c:v>760</c:v>
                </c:pt>
                <c:pt idx="5">
                  <c:v>720</c:v>
                </c:pt>
                <c:pt idx="6">
                  <c:v>720</c:v>
                </c:pt>
                <c:pt idx="7">
                  <c:v>720</c:v>
                </c:pt>
                <c:pt idx="8">
                  <c:v>720</c:v>
                </c:pt>
                <c:pt idx="9">
                  <c:v>720</c:v>
                </c:pt>
                <c:pt idx="10">
                  <c:v>680</c:v>
                </c:pt>
                <c:pt idx="11">
                  <c:v>680</c:v>
                </c:pt>
                <c:pt idx="12">
                  <c:v>680</c:v>
                </c:pt>
                <c:pt idx="13">
                  <c:v>680</c:v>
                </c:pt>
                <c:pt idx="14">
                  <c:v>680</c:v>
                </c:pt>
                <c:pt idx="15">
                  <c:v>650</c:v>
                </c:pt>
                <c:pt idx="16">
                  <c:v>650</c:v>
                </c:pt>
                <c:pt idx="17">
                  <c:v>650</c:v>
                </c:pt>
                <c:pt idx="18">
                  <c:v>650</c:v>
                </c:pt>
                <c:pt idx="19">
                  <c:v>650</c:v>
                </c:pt>
                <c:pt idx="20">
                  <c:v>610</c:v>
                </c:pt>
                <c:pt idx="21">
                  <c:v>610</c:v>
                </c:pt>
                <c:pt idx="22">
                  <c:v>610</c:v>
                </c:pt>
                <c:pt idx="23">
                  <c:v>610</c:v>
                </c:pt>
                <c:pt idx="24">
                  <c:v>610</c:v>
                </c:pt>
                <c:pt idx="25">
                  <c:v>570</c:v>
                </c:pt>
                <c:pt idx="26">
                  <c:v>570</c:v>
                </c:pt>
                <c:pt idx="27">
                  <c:v>570</c:v>
                </c:pt>
                <c:pt idx="28">
                  <c:v>570</c:v>
                </c:pt>
                <c:pt idx="29">
                  <c:v>570</c:v>
                </c:pt>
                <c:pt idx="30">
                  <c:v>530</c:v>
                </c:pt>
                <c:pt idx="31">
                  <c:v>530</c:v>
                </c:pt>
                <c:pt idx="32">
                  <c:v>530</c:v>
                </c:pt>
                <c:pt idx="33">
                  <c:v>530</c:v>
                </c:pt>
                <c:pt idx="34">
                  <c:v>530</c:v>
                </c:pt>
                <c:pt idx="35">
                  <c:v>490</c:v>
                </c:pt>
                <c:pt idx="36">
                  <c:v>490</c:v>
                </c:pt>
                <c:pt idx="37">
                  <c:v>490</c:v>
                </c:pt>
                <c:pt idx="38">
                  <c:v>490</c:v>
                </c:pt>
                <c:pt idx="39">
                  <c:v>490</c:v>
                </c:pt>
                <c:pt idx="40">
                  <c:v>450</c:v>
                </c:pt>
                <c:pt idx="41">
                  <c:v>450</c:v>
                </c:pt>
                <c:pt idx="42">
                  <c:v>450</c:v>
                </c:pt>
                <c:pt idx="43">
                  <c:v>450</c:v>
                </c:pt>
                <c:pt idx="44">
                  <c:v>450</c:v>
                </c:pt>
                <c:pt idx="45">
                  <c:v>410</c:v>
                </c:pt>
                <c:pt idx="46">
                  <c:v>410</c:v>
                </c:pt>
                <c:pt idx="47">
                  <c:v>410</c:v>
                </c:pt>
                <c:pt idx="48">
                  <c:v>410</c:v>
                </c:pt>
                <c:pt idx="49">
                  <c:v>410</c:v>
                </c:pt>
                <c:pt idx="50">
                  <c:v>370</c:v>
                </c:pt>
                <c:pt idx="51">
                  <c:v>370</c:v>
                </c:pt>
                <c:pt idx="52">
                  <c:v>370</c:v>
                </c:pt>
                <c:pt idx="53">
                  <c:v>370</c:v>
                </c:pt>
                <c:pt idx="54">
                  <c:v>370</c:v>
                </c:pt>
                <c:pt idx="55">
                  <c:v>330</c:v>
                </c:pt>
                <c:pt idx="56">
                  <c:v>330</c:v>
                </c:pt>
                <c:pt idx="57">
                  <c:v>330</c:v>
                </c:pt>
                <c:pt idx="58">
                  <c:v>330</c:v>
                </c:pt>
                <c:pt idx="59">
                  <c:v>330</c:v>
                </c:pt>
                <c:pt idx="60">
                  <c:v>290</c:v>
                </c:pt>
                <c:pt idx="61">
                  <c:v>290</c:v>
                </c:pt>
                <c:pt idx="62">
                  <c:v>290</c:v>
                </c:pt>
                <c:pt idx="63">
                  <c:v>290</c:v>
                </c:pt>
                <c:pt idx="64">
                  <c:v>290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210</c:v>
                </c:pt>
                <c:pt idx="71">
                  <c:v>210</c:v>
                </c:pt>
                <c:pt idx="72">
                  <c:v>210</c:v>
                </c:pt>
                <c:pt idx="73">
                  <c:v>210</c:v>
                </c:pt>
                <c:pt idx="74" formatCode="General">
                  <c:v>210</c:v>
                </c:pt>
                <c:pt idx="75" formatCode="General">
                  <c:v>170</c:v>
                </c:pt>
                <c:pt idx="76" formatCode="General">
                  <c:v>170</c:v>
                </c:pt>
                <c:pt idx="77" formatCode="General">
                  <c:v>170</c:v>
                </c:pt>
                <c:pt idx="78" formatCode="General">
                  <c:v>170</c:v>
                </c:pt>
                <c:pt idx="79" formatCode="General">
                  <c:v>170</c:v>
                </c:pt>
                <c:pt idx="80" formatCode="General">
                  <c:v>140</c:v>
                </c:pt>
                <c:pt idx="81" formatCode="General">
                  <c:v>140</c:v>
                </c:pt>
                <c:pt idx="82" formatCode="General">
                  <c:v>140</c:v>
                </c:pt>
                <c:pt idx="83" formatCode="General">
                  <c:v>140</c:v>
                </c:pt>
                <c:pt idx="84" formatCode="General">
                  <c:v>140</c:v>
                </c:pt>
                <c:pt idx="85" formatCode="General">
                  <c:v>100</c:v>
                </c:pt>
                <c:pt idx="86" formatCode="General">
                  <c:v>100</c:v>
                </c:pt>
                <c:pt idx="87" formatCode="General">
                  <c:v>100</c:v>
                </c:pt>
                <c:pt idx="88" formatCode="General">
                  <c:v>100</c:v>
                </c:pt>
                <c:pt idx="89" formatCode="General">
                  <c:v>100</c:v>
                </c:pt>
                <c:pt idx="90" formatCode="General">
                  <c:v>60</c:v>
                </c:pt>
                <c:pt idx="91" formatCode="General">
                  <c:v>60</c:v>
                </c:pt>
                <c:pt idx="92" formatCode="General">
                  <c:v>60</c:v>
                </c:pt>
                <c:pt idx="93" formatCode="General">
                  <c:v>60</c:v>
                </c:pt>
                <c:pt idx="94" formatCode="General">
                  <c:v>60</c:v>
                </c:pt>
                <c:pt idx="95" formatCode="General">
                  <c:v>30</c:v>
                </c:pt>
                <c:pt idx="96" formatCode="General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451-83C7-AF9607DA1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'20230519(0.5)'!$A$2:$A$97</c:f>
              <c:numCache>
                <c:formatCode>0_);[Red]\(0\)</c:formatCode>
                <c:ptCount val="96"/>
                <c:pt idx="0">
                  <c:v>54</c:v>
                </c:pt>
                <c:pt idx="1">
                  <c:v>54</c:v>
                </c:pt>
                <c:pt idx="2">
                  <c:v>141</c:v>
                </c:pt>
                <c:pt idx="3">
                  <c:v>141</c:v>
                </c:pt>
                <c:pt idx="4">
                  <c:v>228</c:v>
                </c:pt>
                <c:pt idx="5">
                  <c:v>170</c:v>
                </c:pt>
                <c:pt idx="6">
                  <c:v>310</c:v>
                </c:pt>
                <c:pt idx="7">
                  <c:v>234</c:v>
                </c:pt>
                <c:pt idx="8">
                  <c:v>320</c:v>
                </c:pt>
                <c:pt idx="9">
                  <c:v>262</c:v>
                </c:pt>
                <c:pt idx="10">
                  <c:v>291</c:v>
                </c:pt>
                <c:pt idx="11">
                  <c:v>495</c:v>
                </c:pt>
                <c:pt idx="12">
                  <c:v>238</c:v>
                </c:pt>
                <c:pt idx="13">
                  <c:v>518</c:v>
                </c:pt>
                <c:pt idx="14">
                  <c:v>304</c:v>
                </c:pt>
                <c:pt idx="15">
                  <c:v>367</c:v>
                </c:pt>
                <c:pt idx="16">
                  <c:v>328</c:v>
                </c:pt>
                <c:pt idx="17">
                  <c:v>302</c:v>
                </c:pt>
                <c:pt idx="18">
                  <c:v>396</c:v>
                </c:pt>
                <c:pt idx="19">
                  <c:v>206</c:v>
                </c:pt>
                <c:pt idx="20">
                  <c:v>368</c:v>
                </c:pt>
                <c:pt idx="21">
                  <c:v>205</c:v>
                </c:pt>
                <c:pt idx="22">
                  <c:v>365</c:v>
                </c:pt>
                <c:pt idx="23">
                  <c:v>303</c:v>
                </c:pt>
                <c:pt idx="24">
                  <c:v>301</c:v>
                </c:pt>
                <c:pt idx="25">
                  <c:v>271</c:v>
                </c:pt>
                <c:pt idx="26">
                  <c:v>303</c:v>
                </c:pt>
                <c:pt idx="27">
                  <c:v>403</c:v>
                </c:pt>
                <c:pt idx="28">
                  <c:v>204</c:v>
                </c:pt>
                <c:pt idx="29">
                  <c:v>332</c:v>
                </c:pt>
                <c:pt idx="30">
                  <c:v>300</c:v>
                </c:pt>
                <c:pt idx="31">
                  <c:v>268</c:v>
                </c:pt>
                <c:pt idx="32">
                  <c:v>344</c:v>
                </c:pt>
                <c:pt idx="33">
                  <c:v>240</c:v>
                </c:pt>
                <c:pt idx="34">
                  <c:v>336</c:v>
                </c:pt>
                <c:pt idx="35">
                  <c:v>206</c:v>
                </c:pt>
                <c:pt idx="36">
                  <c:v>270</c:v>
                </c:pt>
                <c:pt idx="37">
                  <c:v>270</c:v>
                </c:pt>
                <c:pt idx="38">
                  <c:v>238</c:v>
                </c:pt>
                <c:pt idx="39">
                  <c:v>174</c:v>
                </c:pt>
                <c:pt idx="40">
                  <c:v>238</c:v>
                </c:pt>
                <c:pt idx="41">
                  <c:v>212</c:v>
                </c:pt>
                <c:pt idx="42">
                  <c:v>184</c:v>
                </c:pt>
                <c:pt idx="43">
                  <c:v>375</c:v>
                </c:pt>
                <c:pt idx="44">
                  <c:v>408</c:v>
                </c:pt>
                <c:pt idx="45">
                  <c:v>238</c:v>
                </c:pt>
                <c:pt idx="46">
                  <c:v>685</c:v>
                </c:pt>
                <c:pt idx="47">
                  <c:v>558</c:v>
                </c:pt>
                <c:pt idx="48">
                  <c:v>1132</c:v>
                </c:pt>
                <c:pt idx="49">
                  <c:v>1260</c:v>
                </c:pt>
                <c:pt idx="50">
                  <c:v>1226</c:v>
                </c:pt>
                <c:pt idx="51">
                  <c:v>1589</c:v>
                </c:pt>
                <c:pt idx="52">
                  <c:v>1376</c:v>
                </c:pt>
                <c:pt idx="53">
                  <c:v>1654</c:v>
                </c:pt>
                <c:pt idx="54">
                  <c:v>1485</c:v>
                </c:pt>
                <c:pt idx="55">
                  <c:v>1336</c:v>
                </c:pt>
                <c:pt idx="56">
                  <c:v>1496</c:v>
                </c:pt>
                <c:pt idx="57">
                  <c:v>1318</c:v>
                </c:pt>
                <c:pt idx="58">
                  <c:v>1084</c:v>
                </c:pt>
                <c:pt idx="59">
                  <c:v>1103</c:v>
                </c:pt>
                <c:pt idx="60">
                  <c:v>847</c:v>
                </c:pt>
                <c:pt idx="61">
                  <c:v>847</c:v>
                </c:pt>
                <c:pt idx="62">
                  <c:v>632</c:v>
                </c:pt>
                <c:pt idx="63">
                  <c:v>675</c:v>
                </c:pt>
                <c:pt idx="64">
                  <c:v>460</c:v>
                </c:pt>
                <c:pt idx="65">
                  <c:v>708</c:v>
                </c:pt>
                <c:pt idx="66">
                  <c:v>383</c:v>
                </c:pt>
                <c:pt idx="67">
                  <c:v>576</c:v>
                </c:pt>
                <c:pt idx="68">
                  <c:v>401</c:v>
                </c:pt>
                <c:pt idx="69">
                  <c:v>455</c:v>
                </c:pt>
                <c:pt idx="70">
                  <c:v>456</c:v>
                </c:pt>
                <c:pt idx="71">
                  <c:v>456</c:v>
                </c:pt>
                <c:pt idx="72">
                  <c:v>364</c:v>
                </c:pt>
                <c:pt idx="73">
                  <c:v>364</c:v>
                </c:pt>
                <c:pt idx="74">
                  <c:v>318</c:v>
                </c:pt>
                <c:pt idx="75">
                  <c:v>318</c:v>
                </c:pt>
                <c:pt idx="76">
                  <c:v>318</c:v>
                </c:pt>
                <c:pt idx="77">
                  <c:v>128</c:v>
                </c:pt>
                <c:pt idx="78">
                  <c:v>262</c:v>
                </c:pt>
                <c:pt idx="79">
                  <c:v>216</c:v>
                </c:pt>
                <c:pt idx="80">
                  <c:v>215</c:v>
                </c:pt>
                <c:pt idx="81">
                  <c:v>220</c:v>
                </c:pt>
                <c:pt idx="82">
                  <c:v>257</c:v>
                </c:pt>
                <c:pt idx="83">
                  <c:v>171</c:v>
                </c:pt>
                <c:pt idx="84">
                  <c:v>356</c:v>
                </c:pt>
                <c:pt idx="85">
                  <c:v>214</c:v>
                </c:pt>
                <c:pt idx="86">
                  <c:v>262</c:v>
                </c:pt>
                <c:pt idx="87">
                  <c:v>258</c:v>
                </c:pt>
                <c:pt idx="88">
                  <c:v>78</c:v>
                </c:pt>
                <c:pt idx="89">
                  <c:v>397</c:v>
                </c:pt>
                <c:pt idx="90">
                  <c:v>167</c:v>
                </c:pt>
                <c:pt idx="91">
                  <c:v>174</c:v>
                </c:pt>
                <c:pt idx="92">
                  <c:v>231</c:v>
                </c:pt>
                <c:pt idx="93">
                  <c:v>182</c:v>
                </c:pt>
                <c:pt idx="94">
                  <c:v>232</c:v>
                </c:pt>
                <c:pt idx="95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E1-4351-AF0A-B8BD8214DB5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'20230519(0.5)'!$B$2:$B$97</c:f>
              <c:numCache>
                <c:formatCode>0_);[Red]\(0\)</c:formatCode>
                <c:ptCount val="96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1-4351-AF0A-B8BD8214D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'19840612(0.8)'!$A$2:$A$98</c:f>
              <c:numCache>
                <c:formatCode>0_);[Red]\(0\)</c:formatCode>
                <c:ptCount val="97"/>
                <c:pt idx="0">
                  <c:v>179</c:v>
                </c:pt>
                <c:pt idx="1">
                  <c:v>178</c:v>
                </c:pt>
                <c:pt idx="2">
                  <c:v>178</c:v>
                </c:pt>
                <c:pt idx="3">
                  <c:v>179</c:v>
                </c:pt>
                <c:pt idx="4">
                  <c:v>187</c:v>
                </c:pt>
                <c:pt idx="5">
                  <c:v>196</c:v>
                </c:pt>
                <c:pt idx="6">
                  <c:v>205</c:v>
                </c:pt>
                <c:pt idx="7">
                  <c:v>214</c:v>
                </c:pt>
                <c:pt idx="8">
                  <c:v>222</c:v>
                </c:pt>
                <c:pt idx="9">
                  <c:v>231</c:v>
                </c:pt>
                <c:pt idx="10">
                  <c:v>240</c:v>
                </c:pt>
                <c:pt idx="11">
                  <c:v>249</c:v>
                </c:pt>
                <c:pt idx="12">
                  <c:v>257</c:v>
                </c:pt>
                <c:pt idx="13">
                  <c:v>301</c:v>
                </c:pt>
                <c:pt idx="14">
                  <c:v>345</c:v>
                </c:pt>
                <c:pt idx="15">
                  <c:v>390</c:v>
                </c:pt>
                <c:pt idx="16">
                  <c:v>377</c:v>
                </c:pt>
                <c:pt idx="17">
                  <c:v>364</c:v>
                </c:pt>
                <c:pt idx="18">
                  <c:v>350</c:v>
                </c:pt>
                <c:pt idx="19">
                  <c:v>342</c:v>
                </c:pt>
                <c:pt idx="20">
                  <c:v>333</c:v>
                </c:pt>
                <c:pt idx="21">
                  <c:v>324</c:v>
                </c:pt>
                <c:pt idx="22">
                  <c:v>306</c:v>
                </c:pt>
                <c:pt idx="23">
                  <c:v>289</c:v>
                </c:pt>
                <c:pt idx="24">
                  <c:v>271</c:v>
                </c:pt>
                <c:pt idx="25">
                  <c:v>291</c:v>
                </c:pt>
                <c:pt idx="26">
                  <c:v>311</c:v>
                </c:pt>
                <c:pt idx="27">
                  <c:v>331</c:v>
                </c:pt>
                <c:pt idx="28">
                  <c:v>390</c:v>
                </c:pt>
                <c:pt idx="29">
                  <c:v>448</c:v>
                </c:pt>
                <c:pt idx="30">
                  <c:v>506</c:v>
                </c:pt>
                <c:pt idx="31">
                  <c:v>531</c:v>
                </c:pt>
                <c:pt idx="32">
                  <c:v>557</c:v>
                </c:pt>
                <c:pt idx="33">
                  <c:v>583</c:v>
                </c:pt>
                <c:pt idx="34">
                  <c:v>566</c:v>
                </c:pt>
                <c:pt idx="35">
                  <c:v>548</c:v>
                </c:pt>
                <c:pt idx="36">
                  <c:v>531</c:v>
                </c:pt>
                <c:pt idx="37">
                  <c:v>517</c:v>
                </c:pt>
                <c:pt idx="38">
                  <c:v>502</c:v>
                </c:pt>
                <c:pt idx="39">
                  <c:v>487</c:v>
                </c:pt>
                <c:pt idx="40">
                  <c:v>568</c:v>
                </c:pt>
                <c:pt idx="41">
                  <c:v>649</c:v>
                </c:pt>
                <c:pt idx="42">
                  <c:v>729</c:v>
                </c:pt>
                <c:pt idx="43">
                  <c:v>728</c:v>
                </c:pt>
                <c:pt idx="44">
                  <c:v>727</c:v>
                </c:pt>
                <c:pt idx="45">
                  <c:v>727</c:v>
                </c:pt>
                <c:pt idx="46">
                  <c:v>727</c:v>
                </c:pt>
                <c:pt idx="47">
                  <c:v>727</c:v>
                </c:pt>
                <c:pt idx="48">
                  <c:v>727</c:v>
                </c:pt>
                <c:pt idx="49">
                  <c:v>708</c:v>
                </c:pt>
                <c:pt idx="50">
                  <c:v>689</c:v>
                </c:pt>
                <c:pt idx="51">
                  <c:v>670</c:v>
                </c:pt>
                <c:pt idx="52">
                  <c:v>638</c:v>
                </c:pt>
                <c:pt idx="53">
                  <c:v>607</c:v>
                </c:pt>
                <c:pt idx="54">
                  <c:v>575</c:v>
                </c:pt>
                <c:pt idx="55">
                  <c:v>557</c:v>
                </c:pt>
                <c:pt idx="56">
                  <c:v>538</c:v>
                </c:pt>
                <c:pt idx="57">
                  <c:v>521</c:v>
                </c:pt>
                <c:pt idx="58">
                  <c:v>512</c:v>
                </c:pt>
                <c:pt idx="59">
                  <c:v>503</c:v>
                </c:pt>
                <c:pt idx="60">
                  <c:v>494</c:v>
                </c:pt>
                <c:pt idx="61">
                  <c:v>486</c:v>
                </c:pt>
                <c:pt idx="62">
                  <c:v>478</c:v>
                </c:pt>
                <c:pt idx="63">
                  <c:v>470</c:v>
                </c:pt>
                <c:pt idx="64">
                  <c:v>400</c:v>
                </c:pt>
                <c:pt idx="65">
                  <c:v>330</c:v>
                </c:pt>
                <c:pt idx="66">
                  <c:v>258</c:v>
                </c:pt>
                <c:pt idx="67">
                  <c:v>267</c:v>
                </c:pt>
                <c:pt idx="68">
                  <c:v>276</c:v>
                </c:pt>
                <c:pt idx="69">
                  <c:v>284</c:v>
                </c:pt>
                <c:pt idx="70">
                  <c:v>286</c:v>
                </c:pt>
                <c:pt idx="71">
                  <c:v>287</c:v>
                </c:pt>
                <c:pt idx="72">
                  <c:v>290</c:v>
                </c:pt>
                <c:pt idx="73">
                  <c:v>279</c:v>
                </c:pt>
                <c:pt idx="74">
                  <c:v>269</c:v>
                </c:pt>
                <c:pt idx="75">
                  <c:v>258</c:v>
                </c:pt>
                <c:pt idx="76">
                  <c:v>258</c:v>
                </c:pt>
                <c:pt idx="77">
                  <c:v>258</c:v>
                </c:pt>
                <c:pt idx="78">
                  <c:v>258</c:v>
                </c:pt>
                <c:pt idx="79">
                  <c:v>249</c:v>
                </c:pt>
                <c:pt idx="80">
                  <c:v>240</c:v>
                </c:pt>
                <c:pt idx="81">
                  <c:v>230</c:v>
                </c:pt>
                <c:pt idx="82">
                  <c:v>222</c:v>
                </c:pt>
                <c:pt idx="83">
                  <c:v>213</c:v>
                </c:pt>
                <c:pt idx="84">
                  <c:v>205</c:v>
                </c:pt>
                <c:pt idx="85">
                  <c:v>214</c:v>
                </c:pt>
                <c:pt idx="86">
                  <c:v>222</c:v>
                </c:pt>
                <c:pt idx="87">
                  <c:v>230</c:v>
                </c:pt>
                <c:pt idx="88">
                  <c:v>213</c:v>
                </c:pt>
                <c:pt idx="89">
                  <c:v>195</c:v>
                </c:pt>
                <c:pt idx="90">
                  <c:v>178</c:v>
                </c:pt>
                <c:pt idx="91">
                  <c:v>187</c:v>
                </c:pt>
                <c:pt idx="92">
                  <c:v>196</c:v>
                </c:pt>
                <c:pt idx="93">
                  <c:v>205</c:v>
                </c:pt>
                <c:pt idx="94">
                  <c:v>196</c:v>
                </c:pt>
                <c:pt idx="95">
                  <c:v>187</c:v>
                </c:pt>
                <c:pt idx="96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3-49C1-86F4-28A951E623E3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'19840612(0.8)'!$B$2:$B$98</c:f>
              <c:numCache>
                <c:formatCode>0_);[Red]\(0\)</c:formatCode>
                <c:ptCount val="97"/>
                <c:pt idx="0">
                  <c:v>190</c:v>
                </c:pt>
                <c:pt idx="1">
                  <c:v>190</c:v>
                </c:pt>
                <c:pt idx="2">
                  <c:v>190</c:v>
                </c:pt>
                <c:pt idx="3">
                  <c:v>190</c:v>
                </c:pt>
                <c:pt idx="4">
                  <c:v>190</c:v>
                </c:pt>
                <c:pt idx="5">
                  <c:v>190</c:v>
                </c:pt>
                <c:pt idx="6">
                  <c:v>190</c:v>
                </c:pt>
                <c:pt idx="7">
                  <c:v>190</c:v>
                </c:pt>
                <c:pt idx="8">
                  <c:v>190</c:v>
                </c:pt>
                <c:pt idx="9">
                  <c:v>190</c:v>
                </c:pt>
                <c:pt idx="10">
                  <c:v>190</c:v>
                </c:pt>
                <c:pt idx="11">
                  <c:v>190</c:v>
                </c:pt>
                <c:pt idx="12">
                  <c:v>190</c:v>
                </c:pt>
                <c:pt idx="13">
                  <c:v>190</c:v>
                </c:pt>
                <c:pt idx="14">
                  <c:v>190</c:v>
                </c:pt>
                <c:pt idx="15">
                  <c:v>190</c:v>
                </c:pt>
                <c:pt idx="16">
                  <c:v>190</c:v>
                </c:pt>
                <c:pt idx="17">
                  <c:v>190</c:v>
                </c:pt>
                <c:pt idx="18">
                  <c:v>190</c:v>
                </c:pt>
                <c:pt idx="19">
                  <c:v>190</c:v>
                </c:pt>
                <c:pt idx="20">
                  <c:v>190</c:v>
                </c:pt>
                <c:pt idx="21">
                  <c:v>190</c:v>
                </c:pt>
                <c:pt idx="22">
                  <c:v>190</c:v>
                </c:pt>
                <c:pt idx="23">
                  <c:v>190</c:v>
                </c:pt>
                <c:pt idx="24">
                  <c:v>190</c:v>
                </c:pt>
                <c:pt idx="25">
                  <c:v>190</c:v>
                </c:pt>
                <c:pt idx="26">
                  <c:v>190</c:v>
                </c:pt>
                <c:pt idx="27">
                  <c:v>190</c:v>
                </c:pt>
                <c:pt idx="28">
                  <c:v>190</c:v>
                </c:pt>
                <c:pt idx="29">
                  <c:v>190</c:v>
                </c:pt>
                <c:pt idx="30">
                  <c:v>190</c:v>
                </c:pt>
                <c:pt idx="31">
                  <c:v>190</c:v>
                </c:pt>
                <c:pt idx="32">
                  <c:v>190</c:v>
                </c:pt>
                <c:pt idx="33">
                  <c:v>190</c:v>
                </c:pt>
                <c:pt idx="34">
                  <c:v>190</c:v>
                </c:pt>
                <c:pt idx="35">
                  <c:v>190</c:v>
                </c:pt>
                <c:pt idx="36">
                  <c:v>190</c:v>
                </c:pt>
                <c:pt idx="37">
                  <c:v>190</c:v>
                </c:pt>
                <c:pt idx="38">
                  <c:v>190</c:v>
                </c:pt>
                <c:pt idx="39">
                  <c:v>190</c:v>
                </c:pt>
                <c:pt idx="40">
                  <c:v>190</c:v>
                </c:pt>
                <c:pt idx="41">
                  <c:v>190</c:v>
                </c:pt>
                <c:pt idx="42">
                  <c:v>190</c:v>
                </c:pt>
                <c:pt idx="43">
                  <c:v>190</c:v>
                </c:pt>
                <c:pt idx="44">
                  <c:v>190</c:v>
                </c:pt>
                <c:pt idx="45">
                  <c:v>190</c:v>
                </c:pt>
                <c:pt idx="46">
                  <c:v>190</c:v>
                </c:pt>
                <c:pt idx="47">
                  <c:v>190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190</c:v>
                </c:pt>
                <c:pt idx="52">
                  <c:v>190</c:v>
                </c:pt>
                <c:pt idx="53">
                  <c:v>190</c:v>
                </c:pt>
                <c:pt idx="54">
                  <c:v>190</c:v>
                </c:pt>
                <c:pt idx="55">
                  <c:v>190</c:v>
                </c:pt>
                <c:pt idx="56">
                  <c:v>190</c:v>
                </c:pt>
                <c:pt idx="57">
                  <c:v>190</c:v>
                </c:pt>
                <c:pt idx="58">
                  <c:v>190</c:v>
                </c:pt>
                <c:pt idx="59">
                  <c:v>190</c:v>
                </c:pt>
                <c:pt idx="60">
                  <c:v>190</c:v>
                </c:pt>
                <c:pt idx="61">
                  <c:v>190</c:v>
                </c:pt>
                <c:pt idx="62">
                  <c:v>190</c:v>
                </c:pt>
                <c:pt idx="63">
                  <c:v>190</c:v>
                </c:pt>
                <c:pt idx="64">
                  <c:v>190</c:v>
                </c:pt>
                <c:pt idx="65">
                  <c:v>190</c:v>
                </c:pt>
                <c:pt idx="66">
                  <c:v>190</c:v>
                </c:pt>
                <c:pt idx="67">
                  <c:v>190</c:v>
                </c:pt>
                <c:pt idx="68">
                  <c:v>190</c:v>
                </c:pt>
                <c:pt idx="69">
                  <c:v>190</c:v>
                </c:pt>
                <c:pt idx="70">
                  <c:v>190</c:v>
                </c:pt>
                <c:pt idx="71">
                  <c:v>190</c:v>
                </c:pt>
                <c:pt idx="72">
                  <c:v>190</c:v>
                </c:pt>
                <c:pt idx="73">
                  <c:v>190</c:v>
                </c:pt>
                <c:pt idx="74">
                  <c:v>190</c:v>
                </c:pt>
                <c:pt idx="75">
                  <c:v>190</c:v>
                </c:pt>
                <c:pt idx="76">
                  <c:v>190</c:v>
                </c:pt>
                <c:pt idx="77">
                  <c:v>190</c:v>
                </c:pt>
                <c:pt idx="78">
                  <c:v>190</c:v>
                </c:pt>
                <c:pt idx="79">
                  <c:v>190</c:v>
                </c:pt>
                <c:pt idx="80">
                  <c:v>190</c:v>
                </c:pt>
                <c:pt idx="81">
                  <c:v>190</c:v>
                </c:pt>
                <c:pt idx="82">
                  <c:v>190</c:v>
                </c:pt>
                <c:pt idx="83">
                  <c:v>190</c:v>
                </c:pt>
                <c:pt idx="84">
                  <c:v>190</c:v>
                </c:pt>
                <c:pt idx="85">
                  <c:v>190</c:v>
                </c:pt>
                <c:pt idx="86">
                  <c:v>190</c:v>
                </c:pt>
                <c:pt idx="87">
                  <c:v>190</c:v>
                </c:pt>
                <c:pt idx="88">
                  <c:v>190</c:v>
                </c:pt>
                <c:pt idx="89">
                  <c:v>190</c:v>
                </c:pt>
                <c:pt idx="90">
                  <c:v>190</c:v>
                </c:pt>
                <c:pt idx="91">
                  <c:v>190</c:v>
                </c:pt>
                <c:pt idx="92">
                  <c:v>190</c:v>
                </c:pt>
                <c:pt idx="93">
                  <c:v>190</c:v>
                </c:pt>
                <c:pt idx="94">
                  <c:v>190</c:v>
                </c:pt>
                <c:pt idx="95">
                  <c:v>190</c:v>
                </c:pt>
                <c:pt idx="96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73-49C1-86F4-28A951E6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379384377783979"/>
          <c:y val="2.171888401747818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'19890523(0.8)'!$A$2:$A$134</c:f>
              <c:numCache>
                <c:formatCode>0_);[Red]\(0\)</c:formatCode>
                <c:ptCount val="133"/>
                <c:pt idx="0">
                  <c:v>246</c:v>
                </c:pt>
                <c:pt idx="1">
                  <c:v>246</c:v>
                </c:pt>
                <c:pt idx="2">
                  <c:v>246</c:v>
                </c:pt>
                <c:pt idx="3">
                  <c:v>246</c:v>
                </c:pt>
                <c:pt idx="4">
                  <c:v>255</c:v>
                </c:pt>
                <c:pt idx="5">
                  <c:v>264</c:v>
                </c:pt>
                <c:pt idx="6">
                  <c:v>273</c:v>
                </c:pt>
                <c:pt idx="7">
                  <c:v>318</c:v>
                </c:pt>
                <c:pt idx="8">
                  <c:v>362</c:v>
                </c:pt>
                <c:pt idx="9">
                  <c:v>406</c:v>
                </c:pt>
                <c:pt idx="10">
                  <c:v>385</c:v>
                </c:pt>
                <c:pt idx="11">
                  <c:v>363</c:v>
                </c:pt>
                <c:pt idx="12">
                  <c:v>342</c:v>
                </c:pt>
                <c:pt idx="13">
                  <c:v>350</c:v>
                </c:pt>
                <c:pt idx="14">
                  <c:v>357</c:v>
                </c:pt>
                <c:pt idx="15">
                  <c:v>363</c:v>
                </c:pt>
                <c:pt idx="16">
                  <c:v>427</c:v>
                </c:pt>
                <c:pt idx="17">
                  <c:v>491</c:v>
                </c:pt>
                <c:pt idx="18">
                  <c:v>554</c:v>
                </c:pt>
                <c:pt idx="19">
                  <c:v>614</c:v>
                </c:pt>
                <c:pt idx="20">
                  <c:v>674</c:v>
                </c:pt>
                <c:pt idx="21">
                  <c:v>734</c:v>
                </c:pt>
                <c:pt idx="22">
                  <c:v>755</c:v>
                </c:pt>
                <c:pt idx="23">
                  <c:v>777</c:v>
                </c:pt>
                <c:pt idx="24">
                  <c:v>799</c:v>
                </c:pt>
                <c:pt idx="25">
                  <c:v>892</c:v>
                </c:pt>
                <c:pt idx="26">
                  <c:v>985</c:v>
                </c:pt>
                <c:pt idx="27">
                  <c:v>1077</c:v>
                </c:pt>
                <c:pt idx="28">
                  <c:v>1118</c:v>
                </c:pt>
                <c:pt idx="29">
                  <c:v>1158</c:v>
                </c:pt>
                <c:pt idx="30">
                  <c:v>1199</c:v>
                </c:pt>
                <c:pt idx="31">
                  <c:v>1251</c:v>
                </c:pt>
                <c:pt idx="32">
                  <c:v>1303</c:v>
                </c:pt>
                <c:pt idx="33">
                  <c:v>1354</c:v>
                </c:pt>
                <c:pt idx="34">
                  <c:v>1329</c:v>
                </c:pt>
                <c:pt idx="35">
                  <c:v>1303</c:v>
                </c:pt>
                <c:pt idx="36">
                  <c:v>1277</c:v>
                </c:pt>
                <c:pt idx="37">
                  <c:v>1277</c:v>
                </c:pt>
                <c:pt idx="38">
                  <c:v>1277</c:v>
                </c:pt>
                <c:pt idx="39">
                  <c:v>1277</c:v>
                </c:pt>
                <c:pt idx="40">
                  <c:v>1329</c:v>
                </c:pt>
                <c:pt idx="41">
                  <c:v>1381</c:v>
                </c:pt>
                <c:pt idx="42">
                  <c:v>1432</c:v>
                </c:pt>
                <c:pt idx="43">
                  <c:v>1380</c:v>
                </c:pt>
                <c:pt idx="44">
                  <c:v>1328</c:v>
                </c:pt>
                <c:pt idx="45">
                  <c:v>1277</c:v>
                </c:pt>
                <c:pt idx="46">
                  <c:v>1277</c:v>
                </c:pt>
                <c:pt idx="47">
                  <c:v>1277</c:v>
                </c:pt>
                <c:pt idx="48">
                  <c:v>1277</c:v>
                </c:pt>
                <c:pt idx="49">
                  <c:v>1251</c:v>
                </c:pt>
                <c:pt idx="50">
                  <c:v>1226</c:v>
                </c:pt>
                <c:pt idx="51">
                  <c:v>1199</c:v>
                </c:pt>
                <c:pt idx="52">
                  <c:v>1147</c:v>
                </c:pt>
                <c:pt idx="53">
                  <c:v>1095</c:v>
                </c:pt>
                <c:pt idx="54">
                  <c:v>1043</c:v>
                </c:pt>
                <c:pt idx="55">
                  <c:v>1069</c:v>
                </c:pt>
                <c:pt idx="56">
                  <c:v>1094</c:v>
                </c:pt>
                <c:pt idx="57">
                  <c:v>1121</c:v>
                </c:pt>
                <c:pt idx="58">
                  <c:v>1069</c:v>
                </c:pt>
                <c:pt idx="59">
                  <c:v>1017</c:v>
                </c:pt>
                <c:pt idx="60">
                  <c:v>966</c:v>
                </c:pt>
                <c:pt idx="61">
                  <c:v>991</c:v>
                </c:pt>
                <c:pt idx="62">
                  <c:v>1017</c:v>
                </c:pt>
                <c:pt idx="63">
                  <c:v>1043</c:v>
                </c:pt>
                <c:pt idx="64">
                  <c:v>984</c:v>
                </c:pt>
                <c:pt idx="65">
                  <c:v>925</c:v>
                </c:pt>
                <c:pt idx="66">
                  <c:v>866</c:v>
                </c:pt>
                <c:pt idx="67">
                  <c:v>844</c:v>
                </c:pt>
                <c:pt idx="68">
                  <c:v>822</c:v>
                </c:pt>
                <c:pt idx="69">
                  <c:v>800</c:v>
                </c:pt>
                <c:pt idx="70">
                  <c:v>774</c:v>
                </c:pt>
                <c:pt idx="71">
                  <c:v>749</c:v>
                </c:pt>
                <c:pt idx="72">
                  <c:v>722</c:v>
                </c:pt>
                <c:pt idx="73">
                  <c:v>722</c:v>
                </c:pt>
                <c:pt idx="74">
                  <c:v>722</c:v>
                </c:pt>
                <c:pt idx="75">
                  <c:v>722</c:v>
                </c:pt>
                <c:pt idx="76">
                  <c:v>696</c:v>
                </c:pt>
                <c:pt idx="77">
                  <c:v>670</c:v>
                </c:pt>
                <c:pt idx="78">
                  <c:v>644</c:v>
                </c:pt>
                <c:pt idx="79">
                  <c:v>644</c:v>
                </c:pt>
                <c:pt idx="80">
                  <c:v>644</c:v>
                </c:pt>
                <c:pt idx="81">
                  <c:v>644</c:v>
                </c:pt>
                <c:pt idx="82">
                  <c:v>618</c:v>
                </c:pt>
                <c:pt idx="83">
                  <c:v>593</c:v>
                </c:pt>
                <c:pt idx="84">
                  <c:v>566</c:v>
                </c:pt>
                <c:pt idx="85">
                  <c:v>607</c:v>
                </c:pt>
                <c:pt idx="86">
                  <c:v>648</c:v>
                </c:pt>
                <c:pt idx="87">
                  <c:v>689</c:v>
                </c:pt>
                <c:pt idx="88">
                  <c:v>689</c:v>
                </c:pt>
                <c:pt idx="89">
                  <c:v>689</c:v>
                </c:pt>
                <c:pt idx="90">
                  <c:v>689</c:v>
                </c:pt>
                <c:pt idx="91">
                  <c:v>625</c:v>
                </c:pt>
                <c:pt idx="92">
                  <c:v>561</c:v>
                </c:pt>
                <c:pt idx="93">
                  <c:v>498</c:v>
                </c:pt>
                <c:pt idx="94">
                  <c:v>575</c:v>
                </c:pt>
                <c:pt idx="95">
                  <c:v>653</c:v>
                </c:pt>
                <c:pt idx="96">
                  <c:v>730</c:v>
                </c:pt>
                <c:pt idx="97">
                  <c:v>678</c:v>
                </c:pt>
                <c:pt idx="98">
                  <c:v>626</c:v>
                </c:pt>
                <c:pt idx="99">
                  <c:v>575</c:v>
                </c:pt>
                <c:pt idx="100">
                  <c:v>558</c:v>
                </c:pt>
                <c:pt idx="101">
                  <c:v>542</c:v>
                </c:pt>
                <c:pt idx="102">
                  <c:v>524</c:v>
                </c:pt>
                <c:pt idx="103">
                  <c:v>488</c:v>
                </c:pt>
                <c:pt idx="104">
                  <c:v>452</c:v>
                </c:pt>
                <c:pt idx="105">
                  <c:v>415</c:v>
                </c:pt>
                <c:pt idx="106">
                  <c:v>465</c:v>
                </c:pt>
                <c:pt idx="107">
                  <c:v>514</c:v>
                </c:pt>
                <c:pt idx="108">
                  <c:v>564</c:v>
                </c:pt>
                <c:pt idx="109">
                  <c:v>538</c:v>
                </c:pt>
                <c:pt idx="110">
                  <c:v>511</c:v>
                </c:pt>
                <c:pt idx="111">
                  <c:v>484</c:v>
                </c:pt>
                <c:pt idx="112">
                  <c:v>484</c:v>
                </c:pt>
                <c:pt idx="113">
                  <c:v>484</c:v>
                </c:pt>
                <c:pt idx="114">
                  <c:v>484</c:v>
                </c:pt>
                <c:pt idx="115">
                  <c:v>483</c:v>
                </c:pt>
                <c:pt idx="116">
                  <c:v>482</c:v>
                </c:pt>
                <c:pt idx="117">
                  <c:v>482</c:v>
                </c:pt>
                <c:pt idx="118">
                  <c:v>384</c:v>
                </c:pt>
                <c:pt idx="119">
                  <c:v>286</c:v>
                </c:pt>
                <c:pt idx="120">
                  <c:v>189</c:v>
                </c:pt>
                <c:pt idx="121">
                  <c:v>216</c:v>
                </c:pt>
                <c:pt idx="122">
                  <c:v>243</c:v>
                </c:pt>
                <c:pt idx="123">
                  <c:v>271</c:v>
                </c:pt>
                <c:pt idx="124">
                  <c:v>280</c:v>
                </c:pt>
                <c:pt idx="125">
                  <c:v>289</c:v>
                </c:pt>
                <c:pt idx="126">
                  <c:v>298</c:v>
                </c:pt>
                <c:pt idx="127">
                  <c:v>281</c:v>
                </c:pt>
                <c:pt idx="128">
                  <c:v>263</c:v>
                </c:pt>
                <c:pt idx="129">
                  <c:v>245</c:v>
                </c:pt>
                <c:pt idx="130">
                  <c:v>245</c:v>
                </c:pt>
                <c:pt idx="131">
                  <c:v>245</c:v>
                </c:pt>
                <c:pt idx="132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54-4EA3-8AFF-7BC81051C45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'19890523(0.8)'!$B$2:$B$134</c:f>
              <c:numCache>
                <c:formatCode>0_);[Red]\(0\)</c:formatCode>
                <c:ptCount val="133"/>
                <c:pt idx="0">
                  <c:v>210</c:v>
                </c:pt>
                <c:pt idx="1">
                  <c:v>210</c:v>
                </c:pt>
                <c:pt idx="2">
                  <c:v>210</c:v>
                </c:pt>
                <c:pt idx="3">
                  <c:v>210</c:v>
                </c:pt>
                <c:pt idx="4">
                  <c:v>210</c:v>
                </c:pt>
                <c:pt idx="5">
                  <c:v>210</c:v>
                </c:pt>
                <c:pt idx="6">
                  <c:v>210</c:v>
                </c:pt>
                <c:pt idx="7">
                  <c:v>210</c:v>
                </c:pt>
                <c:pt idx="8">
                  <c:v>210</c:v>
                </c:pt>
                <c:pt idx="9">
                  <c:v>210</c:v>
                </c:pt>
                <c:pt idx="10">
                  <c:v>220</c:v>
                </c:pt>
                <c:pt idx="11">
                  <c:v>220</c:v>
                </c:pt>
                <c:pt idx="12">
                  <c:v>220</c:v>
                </c:pt>
                <c:pt idx="13">
                  <c:v>220</c:v>
                </c:pt>
                <c:pt idx="14">
                  <c:v>220</c:v>
                </c:pt>
                <c:pt idx="15">
                  <c:v>220</c:v>
                </c:pt>
                <c:pt idx="16">
                  <c:v>220</c:v>
                </c:pt>
                <c:pt idx="17">
                  <c:v>220</c:v>
                </c:pt>
                <c:pt idx="18">
                  <c:v>220</c:v>
                </c:pt>
                <c:pt idx="19">
                  <c:v>220</c:v>
                </c:pt>
                <c:pt idx="20">
                  <c:v>220</c:v>
                </c:pt>
                <c:pt idx="21">
                  <c:v>220</c:v>
                </c:pt>
                <c:pt idx="22">
                  <c:v>220</c:v>
                </c:pt>
                <c:pt idx="23">
                  <c:v>220</c:v>
                </c:pt>
                <c:pt idx="24">
                  <c:v>220</c:v>
                </c:pt>
                <c:pt idx="25">
                  <c:v>220</c:v>
                </c:pt>
                <c:pt idx="26">
                  <c:v>220</c:v>
                </c:pt>
                <c:pt idx="27">
                  <c:v>220</c:v>
                </c:pt>
                <c:pt idx="28">
                  <c:v>220</c:v>
                </c:pt>
                <c:pt idx="29">
                  <c:v>220</c:v>
                </c:pt>
                <c:pt idx="30">
                  <c:v>230</c:v>
                </c:pt>
                <c:pt idx="31">
                  <c:v>230</c:v>
                </c:pt>
                <c:pt idx="32">
                  <c:v>230</c:v>
                </c:pt>
                <c:pt idx="33">
                  <c:v>230</c:v>
                </c:pt>
                <c:pt idx="34">
                  <c:v>230</c:v>
                </c:pt>
                <c:pt idx="35">
                  <c:v>230</c:v>
                </c:pt>
                <c:pt idx="36">
                  <c:v>230</c:v>
                </c:pt>
                <c:pt idx="37">
                  <c:v>230</c:v>
                </c:pt>
                <c:pt idx="38">
                  <c:v>230</c:v>
                </c:pt>
                <c:pt idx="39">
                  <c:v>230</c:v>
                </c:pt>
                <c:pt idx="40">
                  <c:v>230</c:v>
                </c:pt>
                <c:pt idx="41">
                  <c:v>230</c:v>
                </c:pt>
                <c:pt idx="42">
                  <c:v>230</c:v>
                </c:pt>
                <c:pt idx="43">
                  <c:v>230</c:v>
                </c:pt>
                <c:pt idx="44">
                  <c:v>230</c:v>
                </c:pt>
                <c:pt idx="45">
                  <c:v>230</c:v>
                </c:pt>
                <c:pt idx="46">
                  <c:v>230</c:v>
                </c:pt>
                <c:pt idx="47">
                  <c:v>230</c:v>
                </c:pt>
                <c:pt idx="48">
                  <c:v>230</c:v>
                </c:pt>
                <c:pt idx="49">
                  <c:v>230</c:v>
                </c:pt>
                <c:pt idx="50">
                  <c:v>240</c:v>
                </c:pt>
                <c:pt idx="51">
                  <c:v>240</c:v>
                </c:pt>
                <c:pt idx="52">
                  <c:v>240</c:v>
                </c:pt>
                <c:pt idx="53">
                  <c:v>240</c:v>
                </c:pt>
                <c:pt idx="54">
                  <c:v>240</c:v>
                </c:pt>
                <c:pt idx="55">
                  <c:v>240</c:v>
                </c:pt>
                <c:pt idx="56">
                  <c:v>240</c:v>
                </c:pt>
                <c:pt idx="57">
                  <c:v>240</c:v>
                </c:pt>
                <c:pt idx="58">
                  <c:v>240</c:v>
                </c:pt>
                <c:pt idx="59">
                  <c:v>240</c:v>
                </c:pt>
                <c:pt idx="60">
                  <c:v>240</c:v>
                </c:pt>
                <c:pt idx="61">
                  <c:v>240</c:v>
                </c:pt>
                <c:pt idx="62">
                  <c:v>240</c:v>
                </c:pt>
                <c:pt idx="63">
                  <c:v>240</c:v>
                </c:pt>
                <c:pt idx="64">
                  <c:v>240</c:v>
                </c:pt>
                <c:pt idx="65">
                  <c:v>240</c:v>
                </c:pt>
                <c:pt idx="66">
                  <c:v>240</c:v>
                </c:pt>
                <c:pt idx="67">
                  <c:v>240</c:v>
                </c:pt>
                <c:pt idx="68">
                  <c:v>240</c:v>
                </c:pt>
                <c:pt idx="69">
                  <c:v>240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260</c:v>
                </c:pt>
                <c:pt idx="91">
                  <c:v>260</c:v>
                </c:pt>
                <c:pt idx="92">
                  <c:v>260</c:v>
                </c:pt>
                <c:pt idx="93">
                  <c:v>260</c:v>
                </c:pt>
                <c:pt idx="94">
                  <c:v>260</c:v>
                </c:pt>
                <c:pt idx="95">
                  <c:v>260</c:v>
                </c:pt>
                <c:pt idx="96">
                  <c:v>260</c:v>
                </c:pt>
                <c:pt idx="97">
                  <c:v>260</c:v>
                </c:pt>
                <c:pt idx="98">
                  <c:v>260</c:v>
                </c:pt>
                <c:pt idx="99">
                  <c:v>260</c:v>
                </c:pt>
                <c:pt idx="100">
                  <c:v>260</c:v>
                </c:pt>
                <c:pt idx="101">
                  <c:v>260</c:v>
                </c:pt>
                <c:pt idx="102">
                  <c:v>260</c:v>
                </c:pt>
                <c:pt idx="103">
                  <c:v>260</c:v>
                </c:pt>
                <c:pt idx="104">
                  <c:v>260</c:v>
                </c:pt>
                <c:pt idx="105">
                  <c:v>270</c:v>
                </c:pt>
                <c:pt idx="106">
                  <c:v>270</c:v>
                </c:pt>
                <c:pt idx="107">
                  <c:v>270</c:v>
                </c:pt>
                <c:pt idx="108">
                  <c:v>270</c:v>
                </c:pt>
                <c:pt idx="109">
                  <c:v>270</c:v>
                </c:pt>
                <c:pt idx="110">
                  <c:v>270</c:v>
                </c:pt>
                <c:pt idx="111">
                  <c:v>270</c:v>
                </c:pt>
                <c:pt idx="112">
                  <c:v>465</c:v>
                </c:pt>
                <c:pt idx="113">
                  <c:v>484</c:v>
                </c:pt>
                <c:pt idx="114">
                  <c:v>484</c:v>
                </c:pt>
                <c:pt idx="115">
                  <c:v>484</c:v>
                </c:pt>
                <c:pt idx="116">
                  <c:v>484</c:v>
                </c:pt>
                <c:pt idx="117">
                  <c:v>484</c:v>
                </c:pt>
                <c:pt idx="118">
                  <c:v>384</c:v>
                </c:pt>
                <c:pt idx="119">
                  <c:v>286</c:v>
                </c:pt>
                <c:pt idx="120">
                  <c:v>270</c:v>
                </c:pt>
                <c:pt idx="121">
                  <c:v>270</c:v>
                </c:pt>
                <c:pt idx="122">
                  <c:v>270</c:v>
                </c:pt>
                <c:pt idx="123">
                  <c:v>270</c:v>
                </c:pt>
                <c:pt idx="124">
                  <c:v>270</c:v>
                </c:pt>
                <c:pt idx="125">
                  <c:v>270</c:v>
                </c:pt>
                <c:pt idx="126">
                  <c:v>270</c:v>
                </c:pt>
                <c:pt idx="127">
                  <c:v>270</c:v>
                </c:pt>
                <c:pt idx="128">
                  <c:v>270</c:v>
                </c:pt>
                <c:pt idx="129">
                  <c:v>270</c:v>
                </c:pt>
                <c:pt idx="130">
                  <c:v>270</c:v>
                </c:pt>
                <c:pt idx="131">
                  <c:v>270</c:v>
                </c:pt>
                <c:pt idx="132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54-4EA3-8AFF-7BC81051C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'19930701(0.8)'!$A$2:$A$77</c:f>
              <c:numCache>
                <c:formatCode>0_);[Red]\(0\)</c:formatCode>
                <c:ptCount val="76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266</c:v>
                </c:pt>
                <c:pt idx="5">
                  <c:v>291</c:v>
                </c:pt>
                <c:pt idx="6">
                  <c:v>316</c:v>
                </c:pt>
                <c:pt idx="7">
                  <c:v>316</c:v>
                </c:pt>
                <c:pt idx="8">
                  <c:v>316</c:v>
                </c:pt>
                <c:pt idx="9">
                  <c:v>316</c:v>
                </c:pt>
                <c:pt idx="10">
                  <c:v>334</c:v>
                </c:pt>
                <c:pt idx="11">
                  <c:v>351</c:v>
                </c:pt>
                <c:pt idx="12">
                  <c:v>368</c:v>
                </c:pt>
                <c:pt idx="13">
                  <c:v>446</c:v>
                </c:pt>
                <c:pt idx="14">
                  <c:v>523</c:v>
                </c:pt>
                <c:pt idx="15">
                  <c:v>600</c:v>
                </c:pt>
                <c:pt idx="16">
                  <c:v>722</c:v>
                </c:pt>
                <c:pt idx="17">
                  <c:v>845</c:v>
                </c:pt>
                <c:pt idx="18">
                  <c:v>968</c:v>
                </c:pt>
                <c:pt idx="19">
                  <c:v>1054</c:v>
                </c:pt>
                <c:pt idx="20">
                  <c:v>1139</c:v>
                </c:pt>
                <c:pt idx="21">
                  <c:v>1224</c:v>
                </c:pt>
                <c:pt idx="22">
                  <c:v>1206</c:v>
                </c:pt>
                <c:pt idx="23">
                  <c:v>1187</c:v>
                </c:pt>
                <c:pt idx="24">
                  <c:v>1168</c:v>
                </c:pt>
                <c:pt idx="25">
                  <c:v>1154</c:v>
                </c:pt>
                <c:pt idx="26">
                  <c:v>1141</c:v>
                </c:pt>
                <c:pt idx="27">
                  <c:v>1128</c:v>
                </c:pt>
                <c:pt idx="28">
                  <c:v>1126</c:v>
                </c:pt>
                <c:pt idx="29">
                  <c:v>1123</c:v>
                </c:pt>
                <c:pt idx="30">
                  <c:v>1120</c:v>
                </c:pt>
                <c:pt idx="31">
                  <c:v>1122</c:v>
                </c:pt>
                <c:pt idx="32">
                  <c:v>1125</c:v>
                </c:pt>
                <c:pt idx="33">
                  <c:v>1128</c:v>
                </c:pt>
                <c:pt idx="34">
                  <c:v>1128</c:v>
                </c:pt>
                <c:pt idx="35">
                  <c:v>1128</c:v>
                </c:pt>
                <c:pt idx="36">
                  <c:v>1128</c:v>
                </c:pt>
                <c:pt idx="37">
                  <c:v>1110</c:v>
                </c:pt>
                <c:pt idx="38">
                  <c:v>1091</c:v>
                </c:pt>
                <c:pt idx="39">
                  <c:v>1072</c:v>
                </c:pt>
                <c:pt idx="40">
                  <c:v>1072</c:v>
                </c:pt>
                <c:pt idx="41">
                  <c:v>1072</c:v>
                </c:pt>
                <c:pt idx="42">
                  <c:v>1072</c:v>
                </c:pt>
                <c:pt idx="43">
                  <c:v>1038</c:v>
                </c:pt>
                <c:pt idx="44">
                  <c:v>1003</c:v>
                </c:pt>
                <c:pt idx="45">
                  <c:v>968</c:v>
                </c:pt>
                <c:pt idx="46">
                  <c:v>968</c:v>
                </c:pt>
                <c:pt idx="47">
                  <c:v>968</c:v>
                </c:pt>
                <c:pt idx="48">
                  <c:v>968</c:v>
                </c:pt>
                <c:pt idx="49">
                  <c:v>922</c:v>
                </c:pt>
                <c:pt idx="50">
                  <c:v>877</c:v>
                </c:pt>
                <c:pt idx="51">
                  <c:v>832</c:v>
                </c:pt>
                <c:pt idx="52">
                  <c:v>814</c:v>
                </c:pt>
                <c:pt idx="53">
                  <c:v>795</c:v>
                </c:pt>
                <c:pt idx="54">
                  <c:v>776</c:v>
                </c:pt>
                <c:pt idx="55">
                  <c:v>768</c:v>
                </c:pt>
                <c:pt idx="56">
                  <c:v>760</c:v>
                </c:pt>
                <c:pt idx="57">
                  <c:v>752</c:v>
                </c:pt>
                <c:pt idx="58">
                  <c:v>658</c:v>
                </c:pt>
                <c:pt idx="59">
                  <c:v>565</c:v>
                </c:pt>
                <c:pt idx="60">
                  <c:v>472</c:v>
                </c:pt>
                <c:pt idx="61">
                  <c:v>424</c:v>
                </c:pt>
                <c:pt idx="62">
                  <c:v>376</c:v>
                </c:pt>
                <c:pt idx="63">
                  <c:v>328</c:v>
                </c:pt>
                <c:pt idx="64">
                  <c:v>346</c:v>
                </c:pt>
                <c:pt idx="65">
                  <c:v>365</c:v>
                </c:pt>
                <c:pt idx="66">
                  <c:v>384</c:v>
                </c:pt>
                <c:pt idx="67">
                  <c:v>366</c:v>
                </c:pt>
                <c:pt idx="68">
                  <c:v>347</c:v>
                </c:pt>
                <c:pt idx="69">
                  <c:v>328</c:v>
                </c:pt>
                <c:pt idx="70">
                  <c:v>312</c:v>
                </c:pt>
                <c:pt idx="71">
                  <c:v>296</c:v>
                </c:pt>
                <c:pt idx="72">
                  <c:v>280</c:v>
                </c:pt>
                <c:pt idx="73">
                  <c:v>282</c:v>
                </c:pt>
                <c:pt idx="74">
                  <c:v>285</c:v>
                </c:pt>
                <c:pt idx="75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8-4742-99F1-075C3C556B3B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'19930701(0.8)'!$B$2:$B$77</c:f>
              <c:numCache>
                <c:formatCode>0_);[Red]\(0\)</c:formatCode>
                <c:ptCount val="76"/>
                <c:pt idx="0">
                  <c:v>330</c:v>
                </c:pt>
                <c:pt idx="1">
                  <c:v>330</c:v>
                </c:pt>
                <c:pt idx="2">
                  <c:v>330</c:v>
                </c:pt>
                <c:pt idx="3">
                  <c:v>330</c:v>
                </c:pt>
                <c:pt idx="4">
                  <c:v>470</c:v>
                </c:pt>
                <c:pt idx="5">
                  <c:v>470</c:v>
                </c:pt>
                <c:pt idx="6">
                  <c:v>470</c:v>
                </c:pt>
                <c:pt idx="7">
                  <c:v>470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  <c:pt idx="12">
                  <c:v>730</c:v>
                </c:pt>
                <c:pt idx="13">
                  <c:v>730</c:v>
                </c:pt>
                <c:pt idx="14">
                  <c:v>730</c:v>
                </c:pt>
                <c:pt idx="15">
                  <c:v>730</c:v>
                </c:pt>
                <c:pt idx="16">
                  <c:v>730</c:v>
                </c:pt>
                <c:pt idx="17">
                  <c:v>730</c:v>
                </c:pt>
                <c:pt idx="18">
                  <c:v>730</c:v>
                </c:pt>
                <c:pt idx="19">
                  <c:v>730</c:v>
                </c:pt>
                <c:pt idx="20">
                  <c:v>730</c:v>
                </c:pt>
                <c:pt idx="21">
                  <c:v>730</c:v>
                </c:pt>
                <c:pt idx="22">
                  <c:v>730</c:v>
                </c:pt>
                <c:pt idx="23">
                  <c:v>730</c:v>
                </c:pt>
                <c:pt idx="24">
                  <c:v>730</c:v>
                </c:pt>
                <c:pt idx="25">
                  <c:v>730</c:v>
                </c:pt>
                <c:pt idx="26">
                  <c:v>730</c:v>
                </c:pt>
                <c:pt idx="27">
                  <c:v>730</c:v>
                </c:pt>
                <c:pt idx="28">
                  <c:v>730</c:v>
                </c:pt>
                <c:pt idx="29">
                  <c:v>730</c:v>
                </c:pt>
                <c:pt idx="30">
                  <c:v>730</c:v>
                </c:pt>
                <c:pt idx="31">
                  <c:v>730</c:v>
                </c:pt>
                <c:pt idx="32">
                  <c:v>730</c:v>
                </c:pt>
                <c:pt idx="33">
                  <c:v>730</c:v>
                </c:pt>
                <c:pt idx="34">
                  <c:v>730</c:v>
                </c:pt>
                <c:pt idx="35">
                  <c:v>730</c:v>
                </c:pt>
                <c:pt idx="36">
                  <c:v>730</c:v>
                </c:pt>
                <c:pt idx="37">
                  <c:v>730</c:v>
                </c:pt>
                <c:pt idx="38">
                  <c:v>730</c:v>
                </c:pt>
                <c:pt idx="39">
                  <c:v>730</c:v>
                </c:pt>
                <c:pt idx="40">
                  <c:v>730</c:v>
                </c:pt>
                <c:pt idx="41">
                  <c:v>730</c:v>
                </c:pt>
                <c:pt idx="42">
                  <c:v>730</c:v>
                </c:pt>
                <c:pt idx="43">
                  <c:v>730</c:v>
                </c:pt>
                <c:pt idx="44">
                  <c:v>730</c:v>
                </c:pt>
                <c:pt idx="45">
                  <c:v>730</c:v>
                </c:pt>
                <c:pt idx="46">
                  <c:v>913</c:v>
                </c:pt>
                <c:pt idx="47">
                  <c:v>968</c:v>
                </c:pt>
                <c:pt idx="48">
                  <c:v>968</c:v>
                </c:pt>
                <c:pt idx="49">
                  <c:v>922</c:v>
                </c:pt>
                <c:pt idx="50">
                  <c:v>877</c:v>
                </c:pt>
                <c:pt idx="51">
                  <c:v>832</c:v>
                </c:pt>
                <c:pt idx="52">
                  <c:v>814</c:v>
                </c:pt>
                <c:pt idx="53">
                  <c:v>795</c:v>
                </c:pt>
                <c:pt idx="54">
                  <c:v>776</c:v>
                </c:pt>
                <c:pt idx="55">
                  <c:v>768</c:v>
                </c:pt>
                <c:pt idx="56">
                  <c:v>760</c:v>
                </c:pt>
                <c:pt idx="57">
                  <c:v>752</c:v>
                </c:pt>
                <c:pt idx="58">
                  <c:v>730</c:v>
                </c:pt>
                <c:pt idx="59">
                  <c:v>730</c:v>
                </c:pt>
                <c:pt idx="60">
                  <c:v>730</c:v>
                </c:pt>
                <c:pt idx="61">
                  <c:v>730</c:v>
                </c:pt>
                <c:pt idx="62">
                  <c:v>730</c:v>
                </c:pt>
                <c:pt idx="63">
                  <c:v>730</c:v>
                </c:pt>
                <c:pt idx="64">
                  <c:v>730</c:v>
                </c:pt>
                <c:pt idx="65">
                  <c:v>730</c:v>
                </c:pt>
                <c:pt idx="66">
                  <c:v>730</c:v>
                </c:pt>
                <c:pt idx="67">
                  <c:v>730</c:v>
                </c:pt>
                <c:pt idx="68">
                  <c:v>730</c:v>
                </c:pt>
                <c:pt idx="69">
                  <c:v>730</c:v>
                </c:pt>
                <c:pt idx="70">
                  <c:v>730</c:v>
                </c:pt>
                <c:pt idx="71">
                  <c:v>730</c:v>
                </c:pt>
                <c:pt idx="72">
                  <c:v>730</c:v>
                </c:pt>
                <c:pt idx="73">
                  <c:v>730</c:v>
                </c:pt>
                <c:pt idx="74">
                  <c:v>730</c:v>
                </c:pt>
                <c:pt idx="75">
                  <c:v>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8-4742-99F1-075C3C556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'19970613(0.8)'!$A$2:$A$84</c:f>
              <c:numCache>
                <c:formatCode>0_);[Red]\(0\)</c:formatCode>
                <c:ptCount val="83"/>
                <c:pt idx="0">
                  <c:v>640</c:v>
                </c:pt>
                <c:pt idx="1">
                  <c:v>560</c:v>
                </c:pt>
                <c:pt idx="2">
                  <c:v>720</c:v>
                </c:pt>
                <c:pt idx="3">
                  <c:v>560</c:v>
                </c:pt>
                <c:pt idx="4">
                  <c:v>720</c:v>
                </c:pt>
                <c:pt idx="5">
                  <c:v>720</c:v>
                </c:pt>
                <c:pt idx="6">
                  <c:v>880</c:v>
                </c:pt>
                <c:pt idx="7">
                  <c:v>1200</c:v>
                </c:pt>
                <c:pt idx="8">
                  <c:v>800</c:v>
                </c:pt>
                <c:pt idx="9">
                  <c:v>1040</c:v>
                </c:pt>
                <c:pt idx="10">
                  <c:v>1120</c:v>
                </c:pt>
                <c:pt idx="11">
                  <c:v>880</c:v>
                </c:pt>
                <c:pt idx="12">
                  <c:v>1120</c:v>
                </c:pt>
                <c:pt idx="13">
                  <c:v>640</c:v>
                </c:pt>
                <c:pt idx="14">
                  <c:v>880</c:v>
                </c:pt>
                <c:pt idx="15">
                  <c:v>624</c:v>
                </c:pt>
                <c:pt idx="16">
                  <c:v>936</c:v>
                </c:pt>
                <c:pt idx="17">
                  <c:v>704</c:v>
                </c:pt>
                <c:pt idx="18">
                  <c:v>936</c:v>
                </c:pt>
                <c:pt idx="19">
                  <c:v>784</c:v>
                </c:pt>
                <c:pt idx="20">
                  <c:v>1016</c:v>
                </c:pt>
                <c:pt idx="21">
                  <c:v>704</c:v>
                </c:pt>
                <c:pt idx="22">
                  <c:v>864</c:v>
                </c:pt>
                <c:pt idx="23">
                  <c:v>864</c:v>
                </c:pt>
                <c:pt idx="24">
                  <c:v>704</c:v>
                </c:pt>
                <c:pt idx="25">
                  <c:v>784</c:v>
                </c:pt>
                <c:pt idx="26">
                  <c:v>864</c:v>
                </c:pt>
                <c:pt idx="27">
                  <c:v>632</c:v>
                </c:pt>
                <c:pt idx="28">
                  <c:v>784</c:v>
                </c:pt>
                <c:pt idx="29">
                  <c:v>552</c:v>
                </c:pt>
                <c:pt idx="30">
                  <c:v>552</c:v>
                </c:pt>
                <c:pt idx="31">
                  <c:v>632</c:v>
                </c:pt>
                <c:pt idx="32">
                  <c:v>560</c:v>
                </c:pt>
                <c:pt idx="33">
                  <c:v>568</c:v>
                </c:pt>
                <c:pt idx="34">
                  <c:v>312</c:v>
                </c:pt>
                <c:pt idx="35">
                  <c:v>472</c:v>
                </c:pt>
                <c:pt idx="36">
                  <c:v>240</c:v>
                </c:pt>
                <c:pt idx="37">
                  <c:v>392</c:v>
                </c:pt>
                <c:pt idx="38">
                  <c:v>312</c:v>
                </c:pt>
                <c:pt idx="39">
                  <c:v>472</c:v>
                </c:pt>
                <c:pt idx="40">
                  <c:v>472</c:v>
                </c:pt>
                <c:pt idx="41">
                  <c:v>552</c:v>
                </c:pt>
                <c:pt idx="42">
                  <c:v>552</c:v>
                </c:pt>
                <c:pt idx="43">
                  <c:v>752</c:v>
                </c:pt>
                <c:pt idx="44">
                  <c:v>952</c:v>
                </c:pt>
                <c:pt idx="45">
                  <c:v>872</c:v>
                </c:pt>
                <c:pt idx="46">
                  <c:v>952</c:v>
                </c:pt>
                <c:pt idx="47">
                  <c:v>952</c:v>
                </c:pt>
                <c:pt idx="48">
                  <c:v>872</c:v>
                </c:pt>
                <c:pt idx="49">
                  <c:v>952</c:v>
                </c:pt>
                <c:pt idx="50">
                  <c:v>1272</c:v>
                </c:pt>
                <c:pt idx="51">
                  <c:v>1192</c:v>
                </c:pt>
                <c:pt idx="52">
                  <c:v>1432</c:v>
                </c:pt>
                <c:pt idx="53">
                  <c:v>1568</c:v>
                </c:pt>
                <c:pt idx="54">
                  <c:v>936</c:v>
                </c:pt>
                <c:pt idx="55">
                  <c:v>2152</c:v>
                </c:pt>
                <c:pt idx="56">
                  <c:v>832</c:v>
                </c:pt>
                <c:pt idx="57">
                  <c:v>1456</c:v>
                </c:pt>
                <c:pt idx="58">
                  <c:v>1296</c:v>
                </c:pt>
                <c:pt idx="59">
                  <c:v>1456</c:v>
                </c:pt>
                <c:pt idx="60">
                  <c:v>1296</c:v>
                </c:pt>
                <c:pt idx="61">
                  <c:v>1376</c:v>
                </c:pt>
                <c:pt idx="62">
                  <c:v>1144</c:v>
                </c:pt>
                <c:pt idx="63">
                  <c:v>1296</c:v>
                </c:pt>
                <c:pt idx="64">
                  <c:v>1144</c:v>
                </c:pt>
                <c:pt idx="65">
                  <c:v>1144</c:v>
                </c:pt>
                <c:pt idx="66">
                  <c:v>984</c:v>
                </c:pt>
                <c:pt idx="67">
                  <c:v>1064</c:v>
                </c:pt>
                <c:pt idx="68">
                  <c:v>1088</c:v>
                </c:pt>
                <c:pt idx="69">
                  <c:v>416</c:v>
                </c:pt>
                <c:pt idx="70">
                  <c:v>1032</c:v>
                </c:pt>
                <c:pt idx="71">
                  <c:v>416</c:v>
                </c:pt>
                <c:pt idx="72">
                  <c:v>880</c:v>
                </c:pt>
                <c:pt idx="73">
                  <c:v>792</c:v>
                </c:pt>
                <c:pt idx="74">
                  <c:v>614</c:v>
                </c:pt>
                <c:pt idx="75">
                  <c:v>534</c:v>
                </c:pt>
                <c:pt idx="76">
                  <c:v>600</c:v>
                </c:pt>
                <c:pt idx="77">
                  <c:v>666</c:v>
                </c:pt>
                <c:pt idx="78">
                  <c:v>826</c:v>
                </c:pt>
                <c:pt idx="79">
                  <c:v>496</c:v>
                </c:pt>
                <c:pt idx="80">
                  <c:v>934</c:v>
                </c:pt>
                <c:pt idx="81">
                  <c:v>1254</c:v>
                </c:pt>
                <c:pt idx="82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4-4BAC-8FA6-1D9E3A93867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'19970613(0.8)'!$B$2:$B$84</c:f>
              <c:numCache>
                <c:formatCode>0_);[Red]\(0\)</c:formatCode>
                <c:ptCount val="8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A4-4BAC-8FA6-1D9E3A938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'19990526(0.8)'!$A$2:$A$35</c:f>
              <c:numCache>
                <c:formatCode>0_);[Red]\(0\)</c:formatCode>
                <c:ptCount val="34"/>
                <c:pt idx="0">
                  <c:v>214</c:v>
                </c:pt>
                <c:pt idx="1">
                  <c:v>240</c:v>
                </c:pt>
                <c:pt idx="2">
                  <c:v>266</c:v>
                </c:pt>
                <c:pt idx="3">
                  <c:v>293</c:v>
                </c:pt>
                <c:pt idx="4">
                  <c:v>328</c:v>
                </c:pt>
                <c:pt idx="5">
                  <c:v>363</c:v>
                </c:pt>
                <c:pt idx="6">
                  <c:v>399</c:v>
                </c:pt>
                <c:pt idx="7">
                  <c:v>598</c:v>
                </c:pt>
                <c:pt idx="8">
                  <c:v>798</c:v>
                </c:pt>
                <c:pt idx="9">
                  <c:v>996</c:v>
                </c:pt>
                <c:pt idx="10">
                  <c:v>1170</c:v>
                </c:pt>
                <c:pt idx="11">
                  <c:v>1343</c:v>
                </c:pt>
                <c:pt idx="12">
                  <c:v>1516</c:v>
                </c:pt>
                <c:pt idx="13">
                  <c:v>1686</c:v>
                </c:pt>
                <c:pt idx="14">
                  <c:v>1857</c:v>
                </c:pt>
                <c:pt idx="15">
                  <c:v>2026</c:v>
                </c:pt>
                <c:pt idx="16">
                  <c:v>2315</c:v>
                </c:pt>
                <c:pt idx="17">
                  <c:v>2604</c:v>
                </c:pt>
                <c:pt idx="18">
                  <c:v>2894</c:v>
                </c:pt>
                <c:pt idx="19">
                  <c:v>3491</c:v>
                </c:pt>
                <c:pt idx="20">
                  <c:v>4089</c:v>
                </c:pt>
                <c:pt idx="21">
                  <c:v>4686</c:v>
                </c:pt>
                <c:pt idx="22">
                  <c:v>4404</c:v>
                </c:pt>
                <c:pt idx="23">
                  <c:v>4122</c:v>
                </c:pt>
                <c:pt idx="24">
                  <c:v>3840</c:v>
                </c:pt>
                <c:pt idx="25">
                  <c:v>3546</c:v>
                </c:pt>
                <c:pt idx="26">
                  <c:v>3253</c:v>
                </c:pt>
                <c:pt idx="27">
                  <c:v>2960</c:v>
                </c:pt>
                <c:pt idx="28">
                  <c:v>2854</c:v>
                </c:pt>
                <c:pt idx="29">
                  <c:v>2747</c:v>
                </c:pt>
                <c:pt idx="30">
                  <c:v>2640</c:v>
                </c:pt>
                <c:pt idx="31">
                  <c:v>2318</c:v>
                </c:pt>
                <c:pt idx="32">
                  <c:v>1995</c:v>
                </c:pt>
                <c:pt idx="33">
                  <c:v>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B-4B61-8409-189462804E0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'19990526(0.8)'!$B$2:$B$35</c:f>
              <c:numCache>
                <c:formatCode>0_);[Red]\(0\)</c:formatCode>
                <c:ptCount val="34"/>
                <c:pt idx="0">
                  <c:v>410</c:v>
                </c:pt>
                <c:pt idx="1">
                  <c:v>410</c:v>
                </c:pt>
                <c:pt idx="2">
                  <c:v>410</c:v>
                </c:pt>
                <c:pt idx="3">
                  <c:v>410</c:v>
                </c:pt>
                <c:pt idx="4">
                  <c:v>410</c:v>
                </c:pt>
                <c:pt idx="5">
                  <c:v>410</c:v>
                </c:pt>
                <c:pt idx="6">
                  <c:v>410</c:v>
                </c:pt>
                <c:pt idx="7">
                  <c:v>410</c:v>
                </c:pt>
                <c:pt idx="8">
                  <c:v>410</c:v>
                </c:pt>
                <c:pt idx="9">
                  <c:v>410</c:v>
                </c:pt>
                <c:pt idx="10">
                  <c:v>410</c:v>
                </c:pt>
                <c:pt idx="11">
                  <c:v>410</c:v>
                </c:pt>
                <c:pt idx="12">
                  <c:v>410</c:v>
                </c:pt>
                <c:pt idx="13">
                  <c:v>410</c:v>
                </c:pt>
                <c:pt idx="14">
                  <c:v>410</c:v>
                </c:pt>
                <c:pt idx="15">
                  <c:v>410</c:v>
                </c:pt>
                <c:pt idx="16">
                  <c:v>410</c:v>
                </c:pt>
                <c:pt idx="17">
                  <c:v>410</c:v>
                </c:pt>
                <c:pt idx="18">
                  <c:v>410</c:v>
                </c:pt>
                <c:pt idx="19">
                  <c:v>410</c:v>
                </c:pt>
                <c:pt idx="20">
                  <c:v>410</c:v>
                </c:pt>
                <c:pt idx="21">
                  <c:v>410</c:v>
                </c:pt>
                <c:pt idx="22">
                  <c:v>410</c:v>
                </c:pt>
                <c:pt idx="23">
                  <c:v>410</c:v>
                </c:pt>
                <c:pt idx="24">
                  <c:v>410</c:v>
                </c:pt>
                <c:pt idx="25">
                  <c:v>410</c:v>
                </c:pt>
                <c:pt idx="26">
                  <c:v>410</c:v>
                </c:pt>
                <c:pt idx="27">
                  <c:v>410</c:v>
                </c:pt>
                <c:pt idx="28">
                  <c:v>410</c:v>
                </c:pt>
                <c:pt idx="29">
                  <c:v>830</c:v>
                </c:pt>
                <c:pt idx="30">
                  <c:v>2640</c:v>
                </c:pt>
                <c:pt idx="31">
                  <c:v>2318</c:v>
                </c:pt>
                <c:pt idx="32">
                  <c:v>1995</c:v>
                </c:pt>
                <c:pt idx="33">
                  <c:v>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DB-4B61-8409-189462804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'20000825(0.8)'!$A$2:$A$62</c:f>
              <c:numCache>
                <c:formatCode>0_);[Red]\(0\)</c:formatCode>
                <c:ptCount val="61"/>
                <c:pt idx="0">
                  <c:v>160</c:v>
                </c:pt>
                <c:pt idx="1">
                  <c:v>186</c:v>
                </c:pt>
                <c:pt idx="2">
                  <c:v>214</c:v>
                </c:pt>
                <c:pt idx="3">
                  <c:v>240</c:v>
                </c:pt>
                <c:pt idx="4">
                  <c:v>169</c:v>
                </c:pt>
                <c:pt idx="5">
                  <c:v>98</c:v>
                </c:pt>
                <c:pt idx="6">
                  <c:v>27</c:v>
                </c:pt>
                <c:pt idx="7">
                  <c:v>151</c:v>
                </c:pt>
                <c:pt idx="8">
                  <c:v>276</c:v>
                </c:pt>
                <c:pt idx="9">
                  <c:v>400</c:v>
                </c:pt>
                <c:pt idx="10">
                  <c:v>551</c:v>
                </c:pt>
                <c:pt idx="11">
                  <c:v>703</c:v>
                </c:pt>
                <c:pt idx="12">
                  <c:v>854</c:v>
                </c:pt>
                <c:pt idx="13">
                  <c:v>971</c:v>
                </c:pt>
                <c:pt idx="14">
                  <c:v>1088</c:v>
                </c:pt>
                <c:pt idx="15">
                  <c:v>1205</c:v>
                </c:pt>
                <c:pt idx="16">
                  <c:v>1402</c:v>
                </c:pt>
                <c:pt idx="17">
                  <c:v>1601</c:v>
                </c:pt>
                <c:pt idx="18">
                  <c:v>1798</c:v>
                </c:pt>
                <c:pt idx="19">
                  <c:v>1901</c:v>
                </c:pt>
                <c:pt idx="20">
                  <c:v>2004</c:v>
                </c:pt>
                <c:pt idx="21">
                  <c:v>2106</c:v>
                </c:pt>
                <c:pt idx="22">
                  <c:v>2214</c:v>
                </c:pt>
                <c:pt idx="23">
                  <c:v>2322</c:v>
                </c:pt>
                <c:pt idx="24">
                  <c:v>2430</c:v>
                </c:pt>
                <c:pt idx="25">
                  <c:v>2390</c:v>
                </c:pt>
                <c:pt idx="26">
                  <c:v>2351</c:v>
                </c:pt>
                <c:pt idx="27">
                  <c:v>2311</c:v>
                </c:pt>
                <c:pt idx="28">
                  <c:v>2266</c:v>
                </c:pt>
                <c:pt idx="29">
                  <c:v>2221</c:v>
                </c:pt>
                <c:pt idx="30">
                  <c:v>2175</c:v>
                </c:pt>
                <c:pt idx="31">
                  <c:v>2071</c:v>
                </c:pt>
                <c:pt idx="32">
                  <c:v>1967</c:v>
                </c:pt>
                <c:pt idx="33">
                  <c:v>1863</c:v>
                </c:pt>
                <c:pt idx="34">
                  <c:v>1862</c:v>
                </c:pt>
                <c:pt idx="35">
                  <c:v>1859</c:v>
                </c:pt>
                <c:pt idx="36">
                  <c:v>1858</c:v>
                </c:pt>
                <c:pt idx="37">
                  <c:v>1856</c:v>
                </c:pt>
                <c:pt idx="38">
                  <c:v>1854</c:v>
                </c:pt>
                <c:pt idx="39">
                  <c:v>1853</c:v>
                </c:pt>
                <c:pt idx="40">
                  <c:v>1771</c:v>
                </c:pt>
                <c:pt idx="41">
                  <c:v>1690</c:v>
                </c:pt>
                <c:pt idx="42">
                  <c:v>1609</c:v>
                </c:pt>
                <c:pt idx="43">
                  <c:v>1272</c:v>
                </c:pt>
                <c:pt idx="44">
                  <c:v>935</c:v>
                </c:pt>
                <c:pt idx="45">
                  <c:v>598</c:v>
                </c:pt>
                <c:pt idx="46">
                  <c:v>722</c:v>
                </c:pt>
                <c:pt idx="47">
                  <c:v>844</c:v>
                </c:pt>
                <c:pt idx="48">
                  <c:v>967</c:v>
                </c:pt>
                <c:pt idx="49">
                  <c:v>778</c:v>
                </c:pt>
                <c:pt idx="50">
                  <c:v>589</c:v>
                </c:pt>
                <c:pt idx="51">
                  <c:v>399</c:v>
                </c:pt>
                <c:pt idx="52">
                  <c:v>346</c:v>
                </c:pt>
                <c:pt idx="53">
                  <c:v>293</c:v>
                </c:pt>
                <c:pt idx="54">
                  <c:v>240</c:v>
                </c:pt>
                <c:pt idx="55">
                  <c:v>330</c:v>
                </c:pt>
                <c:pt idx="56">
                  <c:v>421</c:v>
                </c:pt>
                <c:pt idx="57">
                  <c:v>511</c:v>
                </c:pt>
                <c:pt idx="58">
                  <c:v>498</c:v>
                </c:pt>
                <c:pt idx="59">
                  <c:v>486</c:v>
                </c:pt>
                <c:pt idx="60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41-4562-A632-949EE4D0B1A6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'20000825(0.8)'!$B$2:$B$62</c:f>
              <c:numCache>
                <c:formatCode>0_);[Red]\(0\)</c:formatCode>
                <c:ptCount val="61"/>
                <c:pt idx="0">
                  <c:v>220</c:v>
                </c:pt>
                <c:pt idx="1">
                  <c:v>220</c:v>
                </c:pt>
                <c:pt idx="2">
                  <c:v>220</c:v>
                </c:pt>
                <c:pt idx="3">
                  <c:v>220</c:v>
                </c:pt>
                <c:pt idx="4">
                  <c:v>440</c:v>
                </c:pt>
                <c:pt idx="5">
                  <c:v>440</c:v>
                </c:pt>
                <c:pt idx="6">
                  <c:v>440</c:v>
                </c:pt>
                <c:pt idx="7">
                  <c:v>440</c:v>
                </c:pt>
                <c:pt idx="8">
                  <c:v>670</c:v>
                </c:pt>
                <c:pt idx="9">
                  <c:v>670</c:v>
                </c:pt>
                <c:pt idx="10">
                  <c:v>670</c:v>
                </c:pt>
                <c:pt idx="11">
                  <c:v>670</c:v>
                </c:pt>
                <c:pt idx="12">
                  <c:v>670</c:v>
                </c:pt>
                <c:pt idx="13">
                  <c:v>670</c:v>
                </c:pt>
                <c:pt idx="14">
                  <c:v>670</c:v>
                </c:pt>
                <c:pt idx="15">
                  <c:v>670</c:v>
                </c:pt>
                <c:pt idx="16">
                  <c:v>670</c:v>
                </c:pt>
                <c:pt idx="17">
                  <c:v>670</c:v>
                </c:pt>
                <c:pt idx="18">
                  <c:v>670</c:v>
                </c:pt>
                <c:pt idx="19">
                  <c:v>670</c:v>
                </c:pt>
                <c:pt idx="20">
                  <c:v>670</c:v>
                </c:pt>
                <c:pt idx="21">
                  <c:v>670</c:v>
                </c:pt>
                <c:pt idx="22">
                  <c:v>670</c:v>
                </c:pt>
                <c:pt idx="23">
                  <c:v>670</c:v>
                </c:pt>
                <c:pt idx="24">
                  <c:v>670</c:v>
                </c:pt>
                <c:pt idx="25">
                  <c:v>670</c:v>
                </c:pt>
                <c:pt idx="26">
                  <c:v>670</c:v>
                </c:pt>
                <c:pt idx="27">
                  <c:v>670</c:v>
                </c:pt>
                <c:pt idx="28">
                  <c:v>670</c:v>
                </c:pt>
                <c:pt idx="29">
                  <c:v>670</c:v>
                </c:pt>
                <c:pt idx="30">
                  <c:v>670</c:v>
                </c:pt>
                <c:pt idx="31">
                  <c:v>670</c:v>
                </c:pt>
                <c:pt idx="32">
                  <c:v>670</c:v>
                </c:pt>
                <c:pt idx="33">
                  <c:v>670</c:v>
                </c:pt>
                <c:pt idx="34">
                  <c:v>670</c:v>
                </c:pt>
                <c:pt idx="35">
                  <c:v>670</c:v>
                </c:pt>
                <c:pt idx="36">
                  <c:v>901</c:v>
                </c:pt>
                <c:pt idx="37">
                  <c:v>1856</c:v>
                </c:pt>
                <c:pt idx="38">
                  <c:v>1854</c:v>
                </c:pt>
                <c:pt idx="39">
                  <c:v>1853</c:v>
                </c:pt>
                <c:pt idx="40">
                  <c:v>1771</c:v>
                </c:pt>
                <c:pt idx="41">
                  <c:v>1690</c:v>
                </c:pt>
                <c:pt idx="42">
                  <c:v>1609</c:v>
                </c:pt>
                <c:pt idx="43">
                  <c:v>1272</c:v>
                </c:pt>
                <c:pt idx="44">
                  <c:v>935</c:v>
                </c:pt>
                <c:pt idx="45">
                  <c:v>670</c:v>
                </c:pt>
                <c:pt idx="46">
                  <c:v>670</c:v>
                </c:pt>
                <c:pt idx="47">
                  <c:v>824</c:v>
                </c:pt>
                <c:pt idx="48">
                  <c:v>967</c:v>
                </c:pt>
                <c:pt idx="49">
                  <c:v>778</c:v>
                </c:pt>
                <c:pt idx="50">
                  <c:v>670</c:v>
                </c:pt>
                <c:pt idx="51">
                  <c:v>670</c:v>
                </c:pt>
                <c:pt idx="52">
                  <c:v>670</c:v>
                </c:pt>
                <c:pt idx="53">
                  <c:v>670</c:v>
                </c:pt>
                <c:pt idx="54">
                  <c:v>670</c:v>
                </c:pt>
                <c:pt idx="55">
                  <c:v>670</c:v>
                </c:pt>
                <c:pt idx="56">
                  <c:v>670</c:v>
                </c:pt>
                <c:pt idx="57">
                  <c:v>670</c:v>
                </c:pt>
                <c:pt idx="58">
                  <c:v>670</c:v>
                </c:pt>
                <c:pt idx="59">
                  <c:v>670</c:v>
                </c:pt>
                <c:pt idx="60">
                  <c:v>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41-4562-A632-949EE4D0B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'20030516(0.8)'!$A$2:$A$73</c:f>
              <c:numCache>
                <c:formatCode>0_);[Red]\(0\)</c:formatCode>
                <c:ptCount val="72"/>
                <c:pt idx="0">
                  <c:v>170</c:v>
                </c:pt>
                <c:pt idx="1">
                  <c:v>94</c:v>
                </c:pt>
                <c:pt idx="2">
                  <c:v>170</c:v>
                </c:pt>
                <c:pt idx="3">
                  <c:v>132</c:v>
                </c:pt>
                <c:pt idx="4">
                  <c:v>246</c:v>
                </c:pt>
                <c:pt idx="5">
                  <c:v>208</c:v>
                </c:pt>
                <c:pt idx="6">
                  <c:v>359</c:v>
                </c:pt>
                <c:pt idx="7">
                  <c:v>617</c:v>
                </c:pt>
                <c:pt idx="8">
                  <c:v>692</c:v>
                </c:pt>
                <c:pt idx="9">
                  <c:v>866</c:v>
                </c:pt>
                <c:pt idx="10">
                  <c:v>1035</c:v>
                </c:pt>
                <c:pt idx="11">
                  <c:v>1413</c:v>
                </c:pt>
                <c:pt idx="12">
                  <c:v>1733</c:v>
                </c:pt>
                <c:pt idx="13">
                  <c:v>2494</c:v>
                </c:pt>
                <c:pt idx="14">
                  <c:v>3034</c:v>
                </c:pt>
                <c:pt idx="15">
                  <c:v>3525</c:v>
                </c:pt>
                <c:pt idx="16">
                  <c:v>3646</c:v>
                </c:pt>
                <c:pt idx="17">
                  <c:v>4096</c:v>
                </c:pt>
                <c:pt idx="18">
                  <c:v>4180</c:v>
                </c:pt>
                <c:pt idx="19">
                  <c:v>4286</c:v>
                </c:pt>
                <c:pt idx="20">
                  <c:v>3513</c:v>
                </c:pt>
                <c:pt idx="21">
                  <c:v>3588</c:v>
                </c:pt>
                <c:pt idx="22">
                  <c:v>3386</c:v>
                </c:pt>
                <c:pt idx="23">
                  <c:v>3132</c:v>
                </c:pt>
                <c:pt idx="24">
                  <c:v>3204</c:v>
                </c:pt>
                <c:pt idx="25">
                  <c:v>3134</c:v>
                </c:pt>
                <c:pt idx="26">
                  <c:v>2733</c:v>
                </c:pt>
                <c:pt idx="27">
                  <c:v>2536</c:v>
                </c:pt>
                <c:pt idx="28">
                  <c:v>2671</c:v>
                </c:pt>
                <c:pt idx="29">
                  <c:v>2219</c:v>
                </c:pt>
                <c:pt idx="30">
                  <c:v>1717</c:v>
                </c:pt>
                <c:pt idx="31">
                  <c:v>1662</c:v>
                </c:pt>
                <c:pt idx="32">
                  <c:v>1266</c:v>
                </c:pt>
                <c:pt idx="33">
                  <c:v>706</c:v>
                </c:pt>
                <c:pt idx="34">
                  <c:v>1082</c:v>
                </c:pt>
                <c:pt idx="35">
                  <c:v>647</c:v>
                </c:pt>
                <c:pt idx="36">
                  <c:v>960</c:v>
                </c:pt>
                <c:pt idx="37">
                  <c:v>650</c:v>
                </c:pt>
                <c:pt idx="38">
                  <c:v>713</c:v>
                </c:pt>
                <c:pt idx="39">
                  <c:v>650</c:v>
                </c:pt>
                <c:pt idx="40">
                  <c:v>568</c:v>
                </c:pt>
                <c:pt idx="41">
                  <c:v>719</c:v>
                </c:pt>
                <c:pt idx="42">
                  <c:v>600</c:v>
                </c:pt>
                <c:pt idx="43">
                  <c:v>602</c:v>
                </c:pt>
                <c:pt idx="44">
                  <c:v>531</c:v>
                </c:pt>
                <c:pt idx="45">
                  <c:v>533</c:v>
                </c:pt>
                <c:pt idx="46">
                  <c:v>534</c:v>
                </c:pt>
                <c:pt idx="47">
                  <c:v>670</c:v>
                </c:pt>
                <c:pt idx="48">
                  <c:v>463</c:v>
                </c:pt>
                <c:pt idx="49">
                  <c:v>514</c:v>
                </c:pt>
                <c:pt idx="50">
                  <c:v>507</c:v>
                </c:pt>
                <c:pt idx="51">
                  <c:v>506</c:v>
                </c:pt>
                <c:pt idx="52">
                  <c:v>437</c:v>
                </c:pt>
                <c:pt idx="53">
                  <c:v>574</c:v>
                </c:pt>
                <c:pt idx="54">
                  <c:v>366</c:v>
                </c:pt>
                <c:pt idx="55">
                  <c:v>518</c:v>
                </c:pt>
                <c:pt idx="56">
                  <c:v>450</c:v>
                </c:pt>
                <c:pt idx="57">
                  <c:v>518</c:v>
                </c:pt>
                <c:pt idx="58">
                  <c:v>380</c:v>
                </c:pt>
                <c:pt idx="59">
                  <c:v>174</c:v>
                </c:pt>
                <c:pt idx="60">
                  <c:v>518</c:v>
                </c:pt>
                <c:pt idx="61">
                  <c:v>587</c:v>
                </c:pt>
                <c:pt idx="62">
                  <c:v>311</c:v>
                </c:pt>
                <c:pt idx="63">
                  <c:v>450</c:v>
                </c:pt>
                <c:pt idx="64">
                  <c:v>242</c:v>
                </c:pt>
                <c:pt idx="65">
                  <c:v>312</c:v>
                </c:pt>
                <c:pt idx="66">
                  <c:v>311</c:v>
                </c:pt>
                <c:pt idx="67">
                  <c:v>312</c:v>
                </c:pt>
                <c:pt idx="68">
                  <c:v>242</c:v>
                </c:pt>
                <c:pt idx="69">
                  <c:v>317</c:v>
                </c:pt>
                <c:pt idx="70">
                  <c:v>322</c:v>
                </c:pt>
                <c:pt idx="71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2-4AEA-BC82-5A81490C5F2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'20030516(0.8)'!$B$2:$B$73</c:f>
              <c:numCache>
                <c:formatCode>0_);[Red]\(0\)</c:formatCode>
                <c:ptCount val="72"/>
                <c:pt idx="0">
                  <c:v>110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  <c:pt idx="4">
                  <c:v>110</c:v>
                </c:pt>
                <c:pt idx="5">
                  <c:v>110</c:v>
                </c:pt>
                <c:pt idx="6">
                  <c:v>110</c:v>
                </c:pt>
                <c:pt idx="7">
                  <c:v>110</c:v>
                </c:pt>
                <c:pt idx="8">
                  <c:v>110</c:v>
                </c:pt>
                <c:pt idx="9">
                  <c:v>110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2-4AEA-BC82-5A81490C5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'20060607(0.8)'!$A$2:$A$181</c:f>
              <c:numCache>
                <c:formatCode>0_);[Red]\(0\)</c:formatCode>
                <c:ptCount val="180"/>
                <c:pt idx="0">
                  <c:v>337</c:v>
                </c:pt>
                <c:pt idx="1">
                  <c:v>337</c:v>
                </c:pt>
                <c:pt idx="2">
                  <c:v>338</c:v>
                </c:pt>
                <c:pt idx="3">
                  <c:v>150</c:v>
                </c:pt>
                <c:pt idx="4">
                  <c:v>654</c:v>
                </c:pt>
                <c:pt idx="5">
                  <c:v>654</c:v>
                </c:pt>
                <c:pt idx="6">
                  <c:v>589</c:v>
                </c:pt>
                <c:pt idx="7">
                  <c:v>812</c:v>
                </c:pt>
                <c:pt idx="8">
                  <c:v>732</c:v>
                </c:pt>
                <c:pt idx="9">
                  <c:v>1025</c:v>
                </c:pt>
                <c:pt idx="10">
                  <c:v>812</c:v>
                </c:pt>
                <c:pt idx="11">
                  <c:v>892</c:v>
                </c:pt>
                <c:pt idx="12">
                  <c:v>876</c:v>
                </c:pt>
                <c:pt idx="13">
                  <c:v>1101</c:v>
                </c:pt>
                <c:pt idx="14">
                  <c:v>559</c:v>
                </c:pt>
                <c:pt idx="15">
                  <c:v>1051</c:v>
                </c:pt>
                <c:pt idx="16">
                  <c:v>712</c:v>
                </c:pt>
                <c:pt idx="17">
                  <c:v>490</c:v>
                </c:pt>
                <c:pt idx="18">
                  <c:v>728</c:v>
                </c:pt>
                <c:pt idx="19">
                  <c:v>727</c:v>
                </c:pt>
                <c:pt idx="20">
                  <c:v>324</c:v>
                </c:pt>
                <c:pt idx="21">
                  <c:v>803</c:v>
                </c:pt>
                <c:pt idx="22">
                  <c:v>320</c:v>
                </c:pt>
                <c:pt idx="23">
                  <c:v>879</c:v>
                </c:pt>
                <c:pt idx="24">
                  <c:v>511</c:v>
                </c:pt>
                <c:pt idx="25">
                  <c:v>644</c:v>
                </c:pt>
                <c:pt idx="26">
                  <c:v>324</c:v>
                </c:pt>
                <c:pt idx="27">
                  <c:v>723</c:v>
                </c:pt>
                <c:pt idx="28">
                  <c:v>404</c:v>
                </c:pt>
                <c:pt idx="29">
                  <c:v>963</c:v>
                </c:pt>
                <c:pt idx="30">
                  <c:v>563</c:v>
                </c:pt>
                <c:pt idx="31">
                  <c:v>563</c:v>
                </c:pt>
                <c:pt idx="32">
                  <c:v>410</c:v>
                </c:pt>
                <c:pt idx="33">
                  <c:v>890</c:v>
                </c:pt>
                <c:pt idx="34">
                  <c:v>571</c:v>
                </c:pt>
                <c:pt idx="35">
                  <c:v>790</c:v>
                </c:pt>
                <c:pt idx="36">
                  <c:v>709</c:v>
                </c:pt>
                <c:pt idx="37">
                  <c:v>790</c:v>
                </c:pt>
                <c:pt idx="38">
                  <c:v>490</c:v>
                </c:pt>
                <c:pt idx="39">
                  <c:v>652</c:v>
                </c:pt>
                <c:pt idx="40">
                  <c:v>891</c:v>
                </c:pt>
                <c:pt idx="41">
                  <c:v>372</c:v>
                </c:pt>
                <c:pt idx="42">
                  <c:v>1614</c:v>
                </c:pt>
                <c:pt idx="43">
                  <c:v>878</c:v>
                </c:pt>
                <c:pt idx="44">
                  <c:v>2028</c:v>
                </c:pt>
                <c:pt idx="45">
                  <c:v>815</c:v>
                </c:pt>
                <c:pt idx="46">
                  <c:v>1296</c:v>
                </c:pt>
                <c:pt idx="47">
                  <c:v>1210</c:v>
                </c:pt>
                <c:pt idx="48">
                  <c:v>1286</c:v>
                </c:pt>
                <c:pt idx="49">
                  <c:v>1282</c:v>
                </c:pt>
                <c:pt idx="50">
                  <c:v>1039</c:v>
                </c:pt>
                <c:pt idx="51">
                  <c:v>1518</c:v>
                </c:pt>
                <c:pt idx="52">
                  <c:v>955</c:v>
                </c:pt>
                <c:pt idx="53">
                  <c:v>1751</c:v>
                </c:pt>
                <c:pt idx="54">
                  <c:v>627</c:v>
                </c:pt>
                <c:pt idx="55">
                  <c:v>1586</c:v>
                </c:pt>
                <c:pt idx="56">
                  <c:v>1180</c:v>
                </c:pt>
                <c:pt idx="57">
                  <c:v>1099</c:v>
                </c:pt>
                <c:pt idx="58">
                  <c:v>1610</c:v>
                </c:pt>
                <c:pt idx="59">
                  <c:v>716</c:v>
                </c:pt>
                <c:pt idx="60">
                  <c:v>1517</c:v>
                </c:pt>
                <c:pt idx="61">
                  <c:v>877</c:v>
                </c:pt>
                <c:pt idx="62">
                  <c:v>1198</c:v>
                </c:pt>
                <c:pt idx="63">
                  <c:v>1117</c:v>
                </c:pt>
                <c:pt idx="64">
                  <c:v>1118</c:v>
                </c:pt>
                <c:pt idx="65">
                  <c:v>956</c:v>
                </c:pt>
                <c:pt idx="66">
                  <c:v>1116</c:v>
                </c:pt>
                <c:pt idx="67">
                  <c:v>589</c:v>
                </c:pt>
                <c:pt idx="68">
                  <c:v>1681</c:v>
                </c:pt>
                <c:pt idx="69">
                  <c:v>558</c:v>
                </c:pt>
                <c:pt idx="70">
                  <c:v>1278</c:v>
                </c:pt>
                <c:pt idx="71">
                  <c:v>794</c:v>
                </c:pt>
                <c:pt idx="72">
                  <c:v>1034</c:v>
                </c:pt>
                <c:pt idx="73">
                  <c:v>1030</c:v>
                </c:pt>
                <c:pt idx="74" formatCode="General">
                  <c:v>949</c:v>
                </c:pt>
                <c:pt idx="75" formatCode="General">
                  <c:v>946</c:v>
                </c:pt>
                <c:pt idx="76" formatCode="General">
                  <c:v>933</c:v>
                </c:pt>
                <c:pt idx="77" formatCode="General">
                  <c:v>713</c:v>
                </c:pt>
                <c:pt idx="78" formatCode="General">
                  <c:v>831</c:v>
                </c:pt>
                <c:pt idx="79" formatCode="General">
                  <c:v>1114</c:v>
                </c:pt>
                <c:pt idx="80" formatCode="General">
                  <c:v>956</c:v>
                </c:pt>
                <c:pt idx="81" formatCode="General">
                  <c:v>1437</c:v>
                </c:pt>
                <c:pt idx="82" formatCode="General">
                  <c:v>1038</c:v>
                </c:pt>
                <c:pt idx="83" formatCode="General">
                  <c:v>1636</c:v>
                </c:pt>
                <c:pt idx="84" formatCode="General">
                  <c:v>2162</c:v>
                </c:pt>
                <c:pt idx="85" formatCode="General">
                  <c:v>2174</c:v>
                </c:pt>
                <c:pt idx="86" formatCode="General">
                  <c:v>3380</c:v>
                </c:pt>
                <c:pt idx="87" formatCode="General">
                  <c:v>2518</c:v>
                </c:pt>
                <c:pt idx="88" formatCode="General">
                  <c:v>3388</c:v>
                </c:pt>
                <c:pt idx="89" formatCode="General">
                  <c:v>3018</c:v>
                </c:pt>
                <c:pt idx="90" formatCode="General">
                  <c:v>3509</c:v>
                </c:pt>
                <c:pt idx="91" formatCode="General">
                  <c:v>3667</c:v>
                </c:pt>
                <c:pt idx="92" formatCode="General">
                  <c:v>2594</c:v>
                </c:pt>
                <c:pt idx="93" formatCode="General">
                  <c:v>3147</c:v>
                </c:pt>
                <c:pt idx="94" formatCode="General">
                  <c:v>2922</c:v>
                </c:pt>
                <c:pt idx="95" formatCode="General">
                  <c:v>2153</c:v>
                </c:pt>
                <c:pt idx="96" formatCode="General">
                  <c:v>2033</c:v>
                </c:pt>
                <c:pt idx="97" formatCode="General">
                  <c:v>2861</c:v>
                </c:pt>
                <c:pt idx="98" formatCode="General">
                  <c:v>2318</c:v>
                </c:pt>
                <c:pt idx="99" formatCode="General">
                  <c:v>1889</c:v>
                </c:pt>
                <c:pt idx="100" formatCode="General">
                  <c:v>2483</c:v>
                </c:pt>
                <c:pt idx="101" formatCode="General">
                  <c:v>2164</c:v>
                </c:pt>
                <c:pt idx="102" formatCode="General">
                  <c:v>2158</c:v>
                </c:pt>
                <c:pt idx="103" formatCode="General">
                  <c:v>2073</c:v>
                </c:pt>
                <c:pt idx="104" formatCode="General">
                  <c:v>2142</c:v>
                </c:pt>
                <c:pt idx="105" formatCode="General">
                  <c:v>1822</c:v>
                </c:pt>
                <c:pt idx="106" formatCode="General">
                  <c:v>1963</c:v>
                </c:pt>
                <c:pt idx="107" formatCode="General">
                  <c:v>1858</c:v>
                </c:pt>
                <c:pt idx="108" formatCode="General">
                  <c:v>1763</c:v>
                </c:pt>
                <c:pt idx="109" formatCode="General">
                  <c:v>1751</c:v>
                </c:pt>
                <c:pt idx="110" formatCode="General">
                  <c:v>1254</c:v>
                </c:pt>
                <c:pt idx="111" formatCode="General">
                  <c:v>1400</c:v>
                </c:pt>
                <c:pt idx="112" formatCode="General">
                  <c:v>1838</c:v>
                </c:pt>
                <c:pt idx="113" formatCode="General">
                  <c:v>960</c:v>
                </c:pt>
                <c:pt idx="114" formatCode="General">
                  <c:v>1354</c:v>
                </c:pt>
                <c:pt idx="115" formatCode="General">
                  <c:v>1026</c:v>
                </c:pt>
                <c:pt idx="116" formatCode="General">
                  <c:v>1358</c:v>
                </c:pt>
                <c:pt idx="117" formatCode="General">
                  <c:v>1537</c:v>
                </c:pt>
                <c:pt idx="118" formatCode="General">
                  <c:v>644</c:v>
                </c:pt>
                <c:pt idx="119" formatCode="General">
                  <c:v>1126</c:v>
                </c:pt>
                <c:pt idx="120" formatCode="General">
                  <c:v>1126</c:v>
                </c:pt>
                <c:pt idx="121" formatCode="General">
                  <c:v>1047</c:v>
                </c:pt>
                <c:pt idx="122" formatCode="General">
                  <c:v>888</c:v>
                </c:pt>
                <c:pt idx="123" formatCode="General">
                  <c:v>968</c:v>
                </c:pt>
                <c:pt idx="124" formatCode="General">
                  <c:v>886</c:v>
                </c:pt>
                <c:pt idx="125" formatCode="General">
                  <c:v>727</c:v>
                </c:pt>
                <c:pt idx="126" formatCode="General">
                  <c:v>966</c:v>
                </c:pt>
                <c:pt idx="127" formatCode="General">
                  <c:v>870</c:v>
                </c:pt>
                <c:pt idx="128" formatCode="General">
                  <c:v>498</c:v>
                </c:pt>
                <c:pt idx="129" formatCode="General">
                  <c:v>1378</c:v>
                </c:pt>
                <c:pt idx="130" formatCode="General">
                  <c:v>418</c:v>
                </c:pt>
                <c:pt idx="131" formatCode="General">
                  <c:v>1058</c:v>
                </c:pt>
                <c:pt idx="132" formatCode="General">
                  <c:v>579</c:v>
                </c:pt>
                <c:pt idx="133" formatCode="General">
                  <c:v>978</c:v>
                </c:pt>
                <c:pt idx="134" formatCode="General">
                  <c:v>579</c:v>
                </c:pt>
                <c:pt idx="135" formatCode="General">
                  <c:v>1124</c:v>
                </c:pt>
                <c:pt idx="136" formatCode="General">
                  <c:v>12</c:v>
                </c:pt>
                <c:pt idx="137" formatCode="General">
                  <c:v>1296</c:v>
                </c:pt>
                <c:pt idx="138" formatCode="General">
                  <c:v>336</c:v>
                </c:pt>
                <c:pt idx="139" formatCode="General">
                  <c:v>909</c:v>
                </c:pt>
                <c:pt idx="140" formatCode="General">
                  <c:v>329</c:v>
                </c:pt>
                <c:pt idx="141" formatCode="General">
                  <c:v>1040</c:v>
                </c:pt>
                <c:pt idx="142" formatCode="General">
                  <c:v>406</c:v>
                </c:pt>
                <c:pt idx="143" formatCode="General">
                  <c:v>646</c:v>
                </c:pt>
                <c:pt idx="144" formatCode="General">
                  <c:v>487</c:v>
                </c:pt>
                <c:pt idx="145" formatCode="General">
                  <c:v>647</c:v>
                </c:pt>
                <c:pt idx="146" formatCode="General">
                  <c:v>807</c:v>
                </c:pt>
                <c:pt idx="147" formatCode="General">
                  <c:v>407</c:v>
                </c:pt>
                <c:pt idx="148" formatCode="General">
                  <c:v>728</c:v>
                </c:pt>
                <c:pt idx="149" formatCode="General">
                  <c:v>408</c:v>
                </c:pt>
                <c:pt idx="150" formatCode="General">
                  <c:v>888</c:v>
                </c:pt>
                <c:pt idx="151" formatCode="General">
                  <c:v>168</c:v>
                </c:pt>
                <c:pt idx="152" formatCode="General">
                  <c:v>889</c:v>
                </c:pt>
                <c:pt idx="153" formatCode="General">
                  <c:v>166</c:v>
                </c:pt>
                <c:pt idx="154" formatCode="General">
                  <c:v>806</c:v>
                </c:pt>
                <c:pt idx="155" formatCode="General">
                  <c:v>525</c:v>
                </c:pt>
                <c:pt idx="156" formatCode="General">
                  <c:v>206</c:v>
                </c:pt>
                <c:pt idx="157" formatCode="General">
                  <c:v>766</c:v>
                </c:pt>
                <c:pt idx="158" formatCode="General">
                  <c:v>446</c:v>
                </c:pt>
                <c:pt idx="159" formatCode="General">
                  <c:v>526</c:v>
                </c:pt>
                <c:pt idx="160" formatCode="General">
                  <c:v>173</c:v>
                </c:pt>
                <c:pt idx="161" formatCode="General">
                  <c:v>854</c:v>
                </c:pt>
                <c:pt idx="162" formatCode="General">
                  <c:v>373</c:v>
                </c:pt>
                <c:pt idx="163" formatCode="General">
                  <c:v>614</c:v>
                </c:pt>
                <c:pt idx="164" formatCode="General">
                  <c:v>450</c:v>
                </c:pt>
                <c:pt idx="165" formatCode="General">
                  <c:v>554</c:v>
                </c:pt>
                <c:pt idx="166" formatCode="General">
                  <c:v>429</c:v>
                </c:pt>
                <c:pt idx="167" formatCode="General">
                  <c:v>614</c:v>
                </c:pt>
                <c:pt idx="168" formatCode="General">
                  <c:v>374</c:v>
                </c:pt>
                <c:pt idx="169" formatCode="General">
                  <c:v>614</c:v>
                </c:pt>
                <c:pt idx="170" formatCode="General">
                  <c:v>374</c:v>
                </c:pt>
                <c:pt idx="171" formatCode="General">
                  <c:v>449</c:v>
                </c:pt>
                <c:pt idx="172" formatCode="General">
                  <c:v>530</c:v>
                </c:pt>
                <c:pt idx="173" formatCode="General">
                  <c:v>453</c:v>
                </c:pt>
                <c:pt idx="174" formatCode="General">
                  <c:v>372</c:v>
                </c:pt>
                <c:pt idx="175" formatCode="General">
                  <c:v>530</c:v>
                </c:pt>
                <c:pt idx="176" formatCode="General">
                  <c:v>370</c:v>
                </c:pt>
                <c:pt idx="177" formatCode="General">
                  <c:v>378</c:v>
                </c:pt>
                <c:pt idx="178" formatCode="General">
                  <c:v>453</c:v>
                </c:pt>
                <c:pt idx="179" formatCode="General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6-412B-AFEE-5ACA063532D4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'20060607(0.8)'!$B$2:$B$181</c:f>
              <c:numCache>
                <c:formatCode>0_);[Red]\(0\)</c:formatCode>
                <c:ptCount val="180"/>
                <c:pt idx="0">
                  <c:v>520</c:v>
                </c:pt>
                <c:pt idx="1">
                  <c:v>520</c:v>
                </c:pt>
                <c:pt idx="2">
                  <c:v>520</c:v>
                </c:pt>
                <c:pt idx="3">
                  <c:v>520</c:v>
                </c:pt>
                <c:pt idx="4">
                  <c:v>520</c:v>
                </c:pt>
                <c:pt idx="5">
                  <c:v>620</c:v>
                </c:pt>
                <c:pt idx="6">
                  <c:v>620</c:v>
                </c:pt>
                <c:pt idx="7">
                  <c:v>620</c:v>
                </c:pt>
                <c:pt idx="8">
                  <c:v>620</c:v>
                </c:pt>
                <c:pt idx="9">
                  <c:v>620</c:v>
                </c:pt>
                <c:pt idx="10">
                  <c:v>710</c:v>
                </c:pt>
                <c:pt idx="11">
                  <c:v>710</c:v>
                </c:pt>
                <c:pt idx="12">
                  <c:v>710</c:v>
                </c:pt>
                <c:pt idx="13">
                  <c:v>710</c:v>
                </c:pt>
                <c:pt idx="14">
                  <c:v>710</c:v>
                </c:pt>
                <c:pt idx="15">
                  <c:v>810</c:v>
                </c:pt>
                <c:pt idx="16">
                  <c:v>810</c:v>
                </c:pt>
                <c:pt idx="17">
                  <c:v>810</c:v>
                </c:pt>
                <c:pt idx="18">
                  <c:v>810</c:v>
                </c:pt>
                <c:pt idx="19">
                  <c:v>810</c:v>
                </c:pt>
                <c:pt idx="20">
                  <c:v>910</c:v>
                </c:pt>
                <c:pt idx="21">
                  <c:v>910</c:v>
                </c:pt>
                <c:pt idx="22">
                  <c:v>910</c:v>
                </c:pt>
                <c:pt idx="23">
                  <c:v>910</c:v>
                </c:pt>
                <c:pt idx="24">
                  <c:v>910</c:v>
                </c:pt>
                <c:pt idx="25">
                  <c:v>1010</c:v>
                </c:pt>
                <c:pt idx="26">
                  <c:v>1010</c:v>
                </c:pt>
                <c:pt idx="27">
                  <c:v>1010</c:v>
                </c:pt>
                <c:pt idx="28">
                  <c:v>1010</c:v>
                </c:pt>
                <c:pt idx="29">
                  <c:v>1010</c:v>
                </c:pt>
                <c:pt idx="30">
                  <c:v>1110</c:v>
                </c:pt>
                <c:pt idx="31">
                  <c:v>1110</c:v>
                </c:pt>
                <c:pt idx="32">
                  <c:v>1110</c:v>
                </c:pt>
                <c:pt idx="33">
                  <c:v>1110</c:v>
                </c:pt>
                <c:pt idx="34">
                  <c:v>1110</c:v>
                </c:pt>
                <c:pt idx="35">
                  <c:v>1200</c:v>
                </c:pt>
                <c:pt idx="36">
                  <c:v>1200</c:v>
                </c:pt>
                <c:pt idx="37">
                  <c:v>1200</c:v>
                </c:pt>
                <c:pt idx="38">
                  <c:v>1200</c:v>
                </c:pt>
                <c:pt idx="39">
                  <c:v>1200</c:v>
                </c:pt>
                <c:pt idx="40">
                  <c:v>1300</c:v>
                </c:pt>
                <c:pt idx="41">
                  <c:v>1300</c:v>
                </c:pt>
                <c:pt idx="42">
                  <c:v>1300</c:v>
                </c:pt>
                <c:pt idx="43">
                  <c:v>1300</c:v>
                </c:pt>
                <c:pt idx="44">
                  <c:v>1300</c:v>
                </c:pt>
                <c:pt idx="45">
                  <c:v>1400</c:v>
                </c:pt>
                <c:pt idx="46">
                  <c:v>1400</c:v>
                </c:pt>
                <c:pt idx="47">
                  <c:v>1400</c:v>
                </c:pt>
                <c:pt idx="48">
                  <c:v>1400</c:v>
                </c:pt>
                <c:pt idx="49">
                  <c:v>1400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1590</c:v>
                </c:pt>
                <c:pt idx="56">
                  <c:v>1590</c:v>
                </c:pt>
                <c:pt idx="57">
                  <c:v>1590</c:v>
                </c:pt>
                <c:pt idx="58">
                  <c:v>1590</c:v>
                </c:pt>
                <c:pt idx="59">
                  <c:v>1590</c:v>
                </c:pt>
                <c:pt idx="60">
                  <c:v>1690</c:v>
                </c:pt>
                <c:pt idx="61">
                  <c:v>1690</c:v>
                </c:pt>
                <c:pt idx="62">
                  <c:v>1690</c:v>
                </c:pt>
                <c:pt idx="63">
                  <c:v>1690</c:v>
                </c:pt>
                <c:pt idx="64">
                  <c:v>1690</c:v>
                </c:pt>
                <c:pt idx="65">
                  <c:v>1790</c:v>
                </c:pt>
                <c:pt idx="66">
                  <c:v>1790</c:v>
                </c:pt>
                <c:pt idx="67">
                  <c:v>1790</c:v>
                </c:pt>
                <c:pt idx="68">
                  <c:v>1790</c:v>
                </c:pt>
                <c:pt idx="69">
                  <c:v>1790</c:v>
                </c:pt>
                <c:pt idx="70">
                  <c:v>1890</c:v>
                </c:pt>
                <c:pt idx="71">
                  <c:v>1890</c:v>
                </c:pt>
                <c:pt idx="72">
                  <c:v>1890</c:v>
                </c:pt>
                <c:pt idx="73">
                  <c:v>1890</c:v>
                </c:pt>
                <c:pt idx="74" formatCode="General">
                  <c:v>1890</c:v>
                </c:pt>
                <c:pt idx="75" formatCode="General">
                  <c:v>1990</c:v>
                </c:pt>
                <c:pt idx="76" formatCode="General">
                  <c:v>1990</c:v>
                </c:pt>
                <c:pt idx="77" formatCode="General">
                  <c:v>1990</c:v>
                </c:pt>
                <c:pt idx="78" formatCode="General">
                  <c:v>1990</c:v>
                </c:pt>
                <c:pt idx="79" formatCode="General">
                  <c:v>1990</c:v>
                </c:pt>
                <c:pt idx="80" formatCode="General">
                  <c:v>2080</c:v>
                </c:pt>
                <c:pt idx="81" formatCode="General">
                  <c:v>2080</c:v>
                </c:pt>
                <c:pt idx="82" formatCode="General">
                  <c:v>2080</c:v>
                </c:pt>
                <c:pt idx="83" formatCode="General">
                  <c:v>2080</c:v>
                </c:pt>
                <c:pt idx="84" formatCode="General">
                  <c:v>2080</c:v>
                </c:pt>
                <c:pt idx="85" formatCode="General">
                  <c:v>2180</c:v>
                </c:pt>
                <c:pt idx="86" formatCode="General">
                  <c:v>2180</c:v>
                </c:pt>
                <c:pt idx="87" formatCode="General">
                  <c:v>2180</c:v>
                </c:pt>
                <c:pt idx="88" formatCode="General">
                  <c:v>2180</c:v>
                </c:pt>
                <c:pt idx="89" formatCode="General">
                  <c:v>2180</c:v>
                </c:pt>
                <c:pt idx="90" formatCode="General">
                  <c:v>2280</c:v>
                </c:pt>
                <c:pt idx="91" formatCode="General">
                  <c:v>2280</c:v>
                </c:pt>
                <c:pt idx="92" formatCode="General">
                  <c:v>2280</c:v>
                </c:pt>
                <c:pt idx="93" formatCode="General">
                  <c:v>2280</c:v>
                </c:pt>
                <c:pt idx="94" formatCode="General">
                  <c:v>2280</c:v>
                </c:pt>
                <c:pt idx="95" formatCode="General">
                  <c:v>2280</c:v>
                </c:pt>
                <c:pt idx="96" formatCode="General">
                  <c:v>2280</c:v>
                </c:pt>
                <c:pt idx="97" formatCode="General">
                  <c:v>2280</c:v>
                </c:pt>
                <c:pt idx="98" formatCode="General">
                  <c:v>2120</c:v>
                </c:pt>
                <c:pt idx="99" formatCode="General">
                  <c:v>2120</c:v>
                </c:pt>
                <c:pt idx="100" formatCode="General">
                  <c:v>2120</c:v>
                </c:pt>
                <c:pt idx="101" formatCode="General">
                  <c:v>2120</c:v>
                </c:pt>
                <c:pt idx="102" formatCode="General">
                  <c:v>1960</c:v>
                </c:pt>
                <c:pt idx="103" formatCode="General">
                  <c:v>1960</c:v>
                </c:pt>
                <c:pt idx="104" formatCode="General">
                  <c:v>1960</c:v>
                </c:pt>
                <c:pt idx="105" formatCode="General">
                  <c:v>1960</c:v>
                </c:pt>
                <c:pt idx="106" formatCode="General">
                  <c:v>1810</c:v>
                </c:pt>
                <c:pt idx="107" formatCode="General">
                  <c:v>1810</c:v>
                </c:pt>
                <c:pt idx="108" formatCode="General">
                  <c:v>1810</c:v>
                </c:pt>
                <c:pt idx="109" formatCode="General">
                  <c:v>1810</c:v>
                </c:pt>
                <c:pt idx="110" formatCode="General">
                  <c:v>1650</c:v>
                </c:pt>
                <c:pt idx="111" formatCode="General">
                  <c:v>1650</c:v>
                </c:pt>
                <c:pt idx="112" formatCode="General">
                  <c:v>1650</c:v>
                </c:pt>
                <c:pt idx="113" formatCode="General">
                  <c:v>1650</c:v>
                </c:pt>
                <c:pt idx="114" formatCode="General">
                  <c:v>1490</c:v>
                </c:pt>
                <c:pt idx="115" formatCode="General">
                  <c:v>1490</c:v>
                </c:pt>
                <c:pt idx="116" formatCode="General">
                  <c:v>1490</c:v>
                </c:pt>
                <c:pt idx="117" formatCode="General">
                  <c:v>1490</c:v>
                </c:pt>
                <c:pt idx="118" formatCode="General">
                  <c:v>1330</c:v>
                </c:pt>
                <c:pt idx="119" formatCode="General">
                  <c:v>1330</c:v>
                </c:pt>
                <c:pt idx="120" formatCode="General">
                  <c:v>1330</c:v>
                </c:pt>
                <c:pt idx="121" formatCode="General">
                  <c:v>1330</c:v>
                </c:pt>
                <c:pt idx="122" formatCode="General">
                  <c:v>1170</c:v>
                </c:pt>
                <c:pt idx="123" formatCode="General">
                  <c:v>1170</c:v>
                </c:pt>
                <c:pt idx="124" formatCode="General">
                  <c:v>1170</c:v>
                </c:pt>
                <c:pt idx="125" formatCode="General">
                  <c:v>1170</c:v>
                </c:pt>
                <c:pt idx="126" formatCode="General">
                  <c:v>1010</c:v>
                </c:pt>
                <c:pt idx="127" formatCode="General">
                  <c:v>1010</c:v>
                </c:pt>
                <c:pt idx="128" formatCode="General">
                  <c:v>1010</c:v>
                </c:pt>
                <c:pt idx="129" formatCode="General">
                  <c:v>1010</c:v>
                </c:pt>
                <c:pt idx="130" formatCode="General">
                  <c:v>860</c:v>
                </c:pt>
                <c:pt idx="131" formatCode="General">
                  <c:v>860</c:v>
                </c:pt>
                <c:pt idx="132" formatCode="General">
                  <c:v>860</c:v>
                </c:pt>
                <c:pt idx="133" formatCode="General">
                  <c:v>860</c:v>
                </c:pt>
                <c:pt idx="134" formatCode="General">
                  <c:v>700</c:v>
                </c:pt>
                <c:pt idx="135" formatCode="General">
                  <c:v>700</c:v>
                </c:pt>
                <c:pt idx="136" formatCode="General">
                  <c:v>700</c:v>
                </c:pt>
                <c:pt idx="137" formatCode="General">
                  <c:v>700</c:v>
                </c:pt>
                <c:pt idx="138" formatCode="General">
                  <c:v>540</c:v>
                </c:pt>
                <c:pt idx="139" formatCode="General">
                  <c:v>540</c:v>
                </c:pt>
                <c:pt idx="140" formatCode="General">
                  <c:v>540</c:v>
                </c:pt>
                <c:pt idx="141" formatCode="General">
                  <c:v>540</c:v>
                </c:pt>
                <c:pt idx="142" formatCode="General">
                  <c:v>380</c:v>
                </c:pt>
                <c:pt idx="143" formatCode="General">
                  <c:v>380</c:v>
                </c:pt>
                <c:pt idx="144" formatCode="General">
                  <c:v>380</c:v>
                </c:pt>
                <c:pt idx="145" formatCode="General">
                  <c:v>380</c:v>
                </c:pt>
                <c:pt idx="146" formatCode="General">
                  <c:v>220</c:v>
                </c:pt>
                <c:pt idx="147" formatCode="General">
                  <c:v>220</c:v>
                </c:pt>
                <c:pt idx="148" formatCode="General">
                  <c:v>220</c:v>
                </c:pt>
                <c:pt idx="149" formatCode="General">
                  <c:v>220</c:v>
                </c:pt>
                <c:pt idx="150" formatCode="General">
                  <c:v>70</c:v>
                </c:pt>
                <c:pt idx="151" formatCode="General">
                  <c:v>70</c:v>
                </c:pt>
                <c:pt idx="152" formatCode="General">
                  <c:v>70</c:v>
                </c:pt>
                <c:pt idx="153" formatCode="General">
                  <c:v>70</c:v>
                </c:pt>
                <c:pt idx="154" formatCode="General">
                  <c:v>30</c:v>
                </c:pt>
                <c:pt idx="155" formatCode="General">
                  <c:v>30</c:v>
                </c:pt>
                <c:pt idx="156" formatCode="General">
                  <c:v>30</c:v>
                </c:pt>
                <c:pt idx="157" formatCode="General">
                  <c:v>30</c:v>
                </c:pt>
                <c:pt idx="158" formatCode="General">
                  <c:v>30</c:v>
                </c:pt>
                <c:pt idx="159" formatCode="General">
                  <c:v>30</c:v>
                </c:pt>
                <c:pt idx="160" formatCode="General">
                  <c:v>30</c:v>
                </c:pt>
                <c:pt idx="161" formatCode="General">
                  <c:v>30</c:v>
                </c:pt>
                <c:pt idx="162" formatCode="General">
                  <c:v>30</c:v>
                </c:pt>
                <c:pt idx="163" formatCode="General">
                  <c:v>30</c:v>
                </c:pt>
                <c:pt idx="164" formatCode="General">
                  <c:v>30</c:v>
                </c:pt>
                <c:pt idx="165" formatCode="General">
                  <c:v>30</c:v>
                </c:pt>
                <c:pt idx="166" formatCode="General">
                  <c:v>30</c:v>
                </c:pt>
                <c:pt idx="167" formatCode="General">
                  <c:v>30</c:v>
                </c:pt>
                <c:pt idx="168" formatCode="General">
                  <c:v>30</c:v>
                </c:pt>
                <c:pt idx="169" formatCode="General">
                  <c:v>30</c:v>
                </c:pt>
                <c:pt idx="170" formatCode="General">
                  <c:v>30</c:v>
                </c:pt>
                <c:pt idx="171" formatCode="General">
                  <c:v>30</c:v>
                </c:pt>
                <c:pt idx="172" formatCode="General">
                  <c:v>30</c:v>
                </c:pt>
                <c:pt idx="173" formatCode="General">
                  <c:v>30</c:v>
                </c:pt>
                <c:pt idx="174" formatCode="General">
                  <c:v>30</c:v>
                </c:pt>
                <c:pt idx="175" formatCode="General">
                  <c:v>30</c:v>
                </c:pt>
                <c:pt idx="176" formatCode="General">
                  <c:v>30</c:v>
                </c:pt>
                <c:pt idx="177" formatCode="General">
                  <c:v>30</c:v>
                </c:pt>
                <c:pt idx="178" formatCode="General">
                  <c:v>30</c:v>
                </c:pt>
                <c:pt idx="179" formatCode="General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6-412B-AFEE-5ACA06353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'20100618(0.8)'!$A$2:$A$113</c:f>
              <c:numCache>
                <c:formatCode>0_);[Red]\(0\)</c:formatCode>
                <c:ptCount val="112"/>
                <c:pt idx="0">
                  <c:v>242</c:v>
                </c:pt>
                <c:pt idx="1">
                  <c:v>166</c:v>
                </c:pt>
                <c:pt idx="2">
                  <c:v>406</c:v>
                </c:pt>
                <c:pt idx="3">
                  <c:v>566</c:v>
                </c:pt>
                <c:pt idx="4">
                  <c:v>406</c:v>
                </c:pt>
                <c:pt idx="5">
                  <c:v>406</c:v>
                </c:pt>
                <c:pt idx="6">
                  <c:v>406</c:v>
                </c:pt>
                <c:pt idx="7">
                  <c:v>246</c:v>
                </c:pt>
                <c:pt idx="8">
                  <c:v>428</c:v>
                </c:pt>
                <c:pt idx="9">
                  <c:v>249</c:v>
                </c:pt>
                <c:pt idx="10">
                  <c:v>169</c:v>
                </c:pt>
                <c:pt idx="11">
                  <c:v>249</c:v>
                </c:pt>
                <c:pt idx="12">
                  <c:v>489</c:v>
                </c:pt>
                <c:pt idx="13">
                  <c:v>390</c:v>
                </c:pt>
                <c:pt idx="14">
                  <c:v>92</c:v>
                </c:pt>
                <c:pt idx="15">
                  <c:v>411</c:v>
                </c:pt>
                <c:pt idx="16">
                  <c:v>172</c:v>
                </c:pt>
                <c:pt idx="17">
                  <c:v>251</c:v>
                </c:pt>
                <c:pt idx="18">
                  <c:v>412</c:v>
                </c:pt>
                <c:pt idx="19">
                  <c:v>332</c:v>
                </c:pt>
                <c:pt idx="20">
                  <c:v>332</c:v>
                </c:pt>
                <c:pt idx="21">
                  <c:v>252</c:v>
                </c:pt>
                <c:pt idx="22">
                  <c:v>491</c:v>
                </c:pt>
                <c:pt idx="23">
                  <c:v>171</c:v>
                </c:pt>
                <c:pt idx="24">
                  <c:v>491</c:v>
                </c:pt>
                <c:pt idx="25">
                  <c:v>411</c:v>
                </c:pt>
                <c:pt idx="26">
                  <c:v>171</c:v>
                </c:pt>
                <c:pt idx="27">
                  <c:v>491</c:v>
                </c:pt>
                <c:pt idx="28">
                  <c:v>411</c:v>
                </c:pt>
                <c:pt idx="29">
                  <c:v>331</c:v>
                </c:pt>
                <c:pt idx="30">
                  <c:v>251</c:v>
                </c:pt>
                <c:pt idx="31">
                  <c:v>491</c:v>
                </c:pt>
                <c:pt idx="32">
                  <c:v>411</c:v>
                </c:pt>
                <c:pt idx="33">
                  <c:v>331</c:v>
                </c:pt>
                <c:pt idx="34">
                  <c:v>411</c:v>
                </c:pt>
                <c:pt idx="35">
                  <c:v>411</c:v>
                </c:pt>
                <c:pt idx="36">
                  <c:v>650</c:v>
                </c:pt>
                <c:pt idx="37">
                  <c:v>651</c:v>
                </c:pt>
                <c:pt idx="38">
                  <c:v>411</c:v>
                </c:pt>
                <c:pt idx="39">
                  <c:v>557</c:v>
                </c:pt>
                <c:pt idx="40">
                  <c:v>650</c:v>
                </c:pt>
                <c:pt idx="41">
                  <c:v>730</c:v>
                </c:pt>
                <c:pt idx="42">
                  <c:v>651</c:v>
                </c:pt>
                <c:pt idx="43">
                  <c:v>799</c:v>
                </c:pt>
                <c:pt idx="44">
                  <c:v>890</c:v>
                </c:pt>
                <c:pt idx="45">
                  <c:v>970</c:v>
                </c:pt>
                <c:pt idx="46">
                  <c:v>731</c:v>
                </c:pt>
                <c:pt idx="47">
                  <c:v>810</c:v>
                </c:pt>
                <c:pt idx="48">
                  <c:v>891</c:v>
                </c:pt>
                <c:pt idx="49">
                  <c:v>813</c:v>
                </c:pt>
                <c:pt idx="50">
                  <c:v>813</c:v>
                </c:pt>
                <c:pt idx="51">
                  <c:v>893</c:v>
                </c:pt>
                <c:pt idx="52">
                  <c:v>952</c:v>
                </c:pt>
                <c:pt idx="53">
                  <c:v>1250</c:v>
                </c:pt>
                <c:pt idx="54">
                  <c:v>1454</c:v>
                </c:pt>
                <c:pt idx="55">
                  <c:v>1817</c:v>
                </c:pt>
                <c:pt idx="56">
                  <c:v>2331</c:v>
                </c:pt>
                <c:pt idx="57">
                  <c:v>2260</c:v>
                </c:pt>
                <c:pt idx="58">
                  <c:v>2826</c:v>
                </c:pt>
                <c:pt idx="59">
                  <c:v>3078</c:v>
                </c:pt>
                <c:pt idx="60">
                  <c:v>3028</c:v>
                </c:pt>
                <c:pt idx="61">
                  <c:v>4090</c:v>
                </c:pt>
                <c:pt idx="62">
                  <c:v>3522</c:v>
                </c:pt>
                <c:pt idx="63">
                  <c:v>4340</c:v>
                </c:pt>
                <c:pt idx="64">
                  <c:v>4283</c:v>
                </c:pt>
                <c:pt idx="65">
                  <c:v>3998</c:v>
                </c:pt>
                <c:pt idx="66">
                  <c:v>4158</c:v>
                </c:pt>
                <c:pt idx="67">
                  <c:v>4120</c:v>
                </c:pt>
                <c:pt idx="68">
                  <c:v>3550</c:v>
                </c:pt>
                <c:pt idx="69">
                  <c:v>3789</c:v>
                </c:pt>
                <c:pt idx="70">
                  <c:v>3641</c:v>
                </c:pt>
                <c:pt idx="71">
                  <c:v>3331</c:v>
                </c:pt>
                <c:pt idx="72">
                  <c:v>2774</c:v>
                </c:pt>
                <c:pt idx="73">
                  <c:v>2835</c:v>
                </c:pt>
                <c:pt idx="74">
                  <c:v>1883</c:v>
                </c:pt>
                <c:pt idx="75">
                  <c:v>2166</c:v>
                </c:pt>
                <c:pt idx="76">
                  <c:v>1904</c:v>
                </c:pt>
                <c:pt idx="77">
                  <c:v>1977</c:v>
                </c:pt>
                <c:pt idx="78">
                  <c:v>1471</c:v>
                </c:pt>
                <c:pt idx="79">
                  <c:v>1319</c:v>
                </c:pt>
                <c:pt idx="80">
                  <c:v>1962</c:v>
                </c:pt>
                <c:pt idx="81">
                  <c:v>638</c:v>
                </c:pt>
                <c:pt idx="82">
                  <c:v>1654</c:v>
                </c:pt>
                <c:pt idx="83">
                  <c:v>838</c:v>
                </c:pt>
                <c:pt idx="84">
                  <c:v>1378</c:v>
                </c:pt>
                <c:pt idx="85">
                  <c:v>1040</c:v>
                </c:pt>
                <c:pt idx="86">
                  <c:v>1037</c:v>
                </c:pt>
                <c:pt idx="87">
                  <c:v>1062</c:v>
                </c:pt>
                <c:pt idx="88">
                  <c:v>890</c:v>
                </c:pt>
                <c:pt idx="89">
                  <c:v>878</c:v>
                </c:pt>
                <c:pt idx="90">
                  <c:v>865</c:v>
                </c:pt>
                <c:pt idx="91">
                  <c:v>1506</c:v>
                </c:pt>
                <c:pt idx="92">
                  <c:v>338</c:v>
                </c:pt>
                <c:pt idx="93">
                  <c:v>815</c:v>
                </c:pt>
                <c:pt idx="94">
                  <c:v>1177</c:v>
                </c:pt>
                <c:pt idx="95">
                  <c:v>660</c:v>
                </c:pt>
                <c:pt idx="96">
                  <c:v>662</c:v>
                </c:pt>
                <c:pt idx="97">
                  <c:v>742</c:v>
                </c:pt>
                <c:pt idx="98">
                  <c:v>662</c:v>
                </c:pt>
                <c:pt idx="99">
                  <c:v>742</c:v>
                </c:pt>
                <c:pt idx="100">
                  <c:v>662</c:v>
                </c:pt>
                <c:pt idx="101">
                  <c:v>663</c:v>
                </c:pt>
                <c:pt idx="102">
                  <c:v>503</c:v>
                </c:pt>
                <c:pt idx="103">
                  <c:v>742</c:v>
                </c:pt>
                <c:pt idx="104">
                  <c:v>502</c:v>
                </c:pt>
                <c:pt idx="105">
                  <c:v>821</c:v>
                </c:pt>
                <c:pt idx="106">
                  <c:v>662</c:v>
                </c:pt>
                <c:pt idx="107">
                  <c:v>742</c:v>
                </c:pt>
                <c:pt idx="108">
                  <c:v>823</c:v>
                </c:pt>
                <c:pt idx="109">
                  <c:v>744</c:v>
                </c:pt>
                <c:pt idx="110">
                  <c:v>824</c:v>
                </c:pt>
                <c:pt idx="111">
                  <c:v>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C-433B-9ED8-C3BDAB68B662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'20100618(0.8)'!$B$2:$B$113</c:f>
              <c:numCache>
                <c:formatCode>0_);[Red]\(0\)</c:formatCode>
                <c:ptCount val="112"/>
                <c:pt idx="0">
                  <c:v>640</c:v>
                </c:pt>
                <c:pt idx="1">
                  <c:v>640</c:v>
                </c:pt>
                <c:pt idx="2">
                  <c:v>640</c:v>
                </c:pt>
                <c:pt idx="3">
                  <c:v>640</c:v>
                </c:pt>
                <c:pt idx="4">
                  <c:v>640</c:v>
                </c:pt>
                <c:pt idx="5">
                  <c:v>680</c:v>
                </c:pt>
                <c:pt idx="6">
                  <c:v>680</c:v>
                </c:pt>
                <c:pt idx="7">
                  <c:v>680</c:v>
                </c:pt>
                <c:pt idx="8">
                  <c:v>680</c:v>
                </c:pt>
                <c:pt idx="9">
                  <c:v>680</c:v>
                </c:pt>
                <c:pt idx="10">
                  <c:v>720</c:v>
                </c:pt>
                <c:pt idx="11">
                  <c:v>720</c:v>
                </c:pt>
                <c:pt idx="12">
                  <c:v>720</c:v>
                </c:pt>
                <c:pt idx="13">
                  <c:v>720</c:v>
                </c:pt>
                <c:pt idx="14">
                  <c:v>720</c:v>
                </c:pt>
                <c:pt idx="15">
                  <c:v>760</c:v>
                </c:pt>
                <c:pt idx="16">
                  <c:v>760</c:v>
                </c:pt>
                <c:pt idx="17">
                  <c:v>760</c:v>
                </c:pt>
                <c:pt idx="18">
                  <c:v>760</c:v>
                </c:pt>
                <c:pt idx="19">
                  <c:v>760</c:v>
                </c:pt>
                <c:pt idx="20">
                  <c:v>800</c:v>
                </c:pt>
                <c:pt idx="21">
                  <c:v>800</c:v>
                </c:pt>
                <c:pt idx="22">
                  <c:v>800</c:v>
                </c:pt>
                <c:pt idx="23">
                  <c:v>800</c:v>
                </c:pt>
                <c:pt idx="24">
                  <c:v>800</c:v>
                </c:pt>
                <c:pt idx="25">
                  <c:v>840</c:v>
                </c:pt>
                <c:pt idx="26">
                  <c:v>840</c:v>
                </c:pt>
                <c:pt idx="27">
                  <c:v>840</c:v>
                </c:pt>
                <c:pt idx="28">
                  <c:v>840</c:v>
                </c:pt>
                <c:pt idx="29">
                  <c:v>840</c:v>
                </c:pt>
                <c:pt idx="30">
                  <c:v>880</c:v>
                </c:pt>
                <c:pt idx="31">
                  <c:v>880</c:v>
                </c:pt>
                <c:pt idx="32">
                  <c:v>880</c:v>
                </c:pt>
                <c:pt idx="33">
                  <c:v>880</c:v>
                </c:pt>
                <c:pt idx="34">
                  <c:v>880</c:v>
                </c:pt>
                <c:pt idx="35">
                  <c:v>920</c:v>
                </c:pt>
                <c:pt idx="36">
                  <c:v>920</c:v>
                </c:pt>
                <c:pt idx="37">
                  <c:v>920</c:v>
                </c:pt>
                <c:pt idx="38">
                  <c:v>920</c:v>
                </c:pt>
                <c:pt idx="39">
                  <c:v>920</c:v>
                </c:pt>
                <c:pt idx="40">
                  <c:v>960</c:v>
                </c:pt>
                <c:pt idx="41">
                  <c:v>960</c:v>
                </c:pt>
                <c:pt idx="42">
                  <c:v>960</c:v>
                </c:pt>
                <c:pt idx="43">
                  <c:v>960</c:v>
                </c:pt>
                <c:pt idx="44">
                  <c:v>960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1040</c:v>
                </c:pt>
                <c:pt idx="51">
                  <c:v>1040</c:v>
                </c:pt>
                <c:pt idx="52">
                  <c:v>1040</c:v>
                </c:pt>
                <c:pt idx="53">
                  <c:v>1040</c:v>
                </c:pt>
                <c:pt idx="54">
                  <c:v>1040</c:v>
                </c:pt>
                <c:pt idx="55">
                  <c:v>1040</c:v>
                </c:pt>
                <c:pt idx="56">
                  <c:v>1040</c:v>
                </c:pt>
                <c:pt idx="57">
                  <c:v>1040</c:v>
                </c:pt>
                <c:pt idx="58">
                  <c:v>1040</c:v>
                </c:pt>
                <c:pt idx="59">
                  <c:v>1040</c:v>
                </c:pt>
                <c:pt idx="60">
                  <c:v>1040</c:v>
                </c:pt>
                <c:pt idx="61">
                  <c:v>1040</c:v>
                </c:pt>
                <c:pt idx="62">
                  <c:v>1040</c:v>
                </c:pt>
                <c:pt idx="63">
                  <c:v>1040</c:v>
                </c:pt>
                <c:pt idx="64">
                  <c:v>1040</c:v>
                </c:pt>
                <c:pt idx="65">
                  <c:v>1040</c:v>
                </c:pt>
                <c:pt idx="66">
                  <c:v>1040</c:v>
                </c:pt>
                <c:pt idx="67">
                  <c:v>1040</c:v>
                </c:pt>
                <c:pt idx="68">
                  <c:v>1040</c:v>
                </c:pt>
                <c:pt idx="69">
                  <c:v>1040</c:v>
                </c:pt>
                <c:pt idx="70">
                  <c:v>1040</c:v>
                </c:pt>
                <c:pt idx="71">
                  <c:v>1417</c:v>
                </c:pt>
                <c:pt idx="72">
                  <c:v>2774</c:v>
                </c:pt>
                <c:pt idx="73">
                  <c:v>2835</c:v>
                </c:pt>
                <c:pt idx="74">
                  <c:v>1883</c:v>
                </c:pt>
                <c:pt idx="75">
                  <c:v>2166</c:v>
                </c:pt>
                <c:pt idx="76">
                  <c:v>1904</c:v>
                </c:pt>
                <c:pt idx="77">
                  <c:v>1977</c:v>
                </c:pt>
                <c:pt idx="78">
                  <c:v>1471</c:v>
                </c:pt>
                <c:pt idx="79">
                  <c:v>1319</c:v>
                </c:pt>
                <c:pt idx="80">
                  <c:v>1962</c:v>
                </c:pt>
                <c:pt idx="81">
                  <c:v>1040</c:v>
                </c:pt>
                <c:pt idx="82">
                  <c:v>1252</c:v>
                </c:pt>
                <c:pt idx="83">
                  <c:v>1040</c:v>
                </c:pt>
                <c:pt idx="84">
                  <c:v>1176</c:v>
                </c:pt>
                <c:pt idx="85">
                  <c:v>1040</c:v>
                </c:pt>
                <c:pt idx="86">
                  <c:v>1040</c:v>
                </c:pt>
                <c:pt idx="87">
                  <c:v>1059</c:v>
                </c:pt>
                <c:pt idx="88">
                  <c:v>1040</c:v>
                </c:pt>
                <c:pt idx="89">
                  <c:v>1040</c:v>
                </c:pt>
                <c:pt idx="90">
                  <c:v>1040</c:v>
                </c:pt>
                <c:pt idx="91">
                  <c:v>1040</c:v>
                </c:pt>
                <c:pt idx="92">
                  <c:v>1040</c:v>
                </c:pt>
                <c:pt idx="93">
                  <c:v>1040</c:v>
                </c:pt>
                <c:pt idx="94">
                  <c:v>1040</c:v>
                </c:pt>
                <c:pt idx="95">
                  <c:v>1040</c:v>
                </c:pt>
                <c:pt idx="96">
                  <c:v>1040</c:v>
                </c:pt>
                <c:pt idx="97">
                  <c:v>1040</c:v>
                </c:pt>
                <c:pt idx="98">
                  <c:v>1040</c:v>
                </c:pt>
                <c:pt idx="99">
                  <c:v>1040</c:v>
                </c:pt>
                <c:pt idx="100">
                  <c:v>1040</c:v>
                </c:pt>
                <c:pt idx="101">
                  <c:v>1040</c:v>
                </c:pt>
                <c:pt idx="102">
                  <c:v>1040</c:v>
                </c:pt>
                <c:pt idx="103">
                  <c:v>1040</c:v>
                </c:pt>
                <c:pt idx="104">
                  <c:v>1040</c:v>
                </c:pt>
                <c:pt idx="105">
                  <c:v>1040</c:v>
                </c:pt>
                <c:pt idx="106">
                  <c:v>1040</c:v>
                </c:pt>
                <c:pt idx="107">
                  <c:v>1040</c:v>
                </c:pt>
                <c:pt idx="108">
                  <c:v>1040</c:v>
                </c:pt>
                <c:pt idx="109">
                  <c:v>1040</c:v>
                </c:pt>
                <c:pt idx="110">
                  <c:v>1040</c:v>
                </c:pt>
                <c:pt idx="111">
                  <c:v>1040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CC-433B-9ED8-C3BDAB68B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'20140619(0.8)'!$A$2:$A$98</c:f>
              <c:numCache>
                <c:formatCode>0_);[Red]\(0\)</c:formatCode>
                <c:ptCount val="97"/>
                <c:pt idx="0">
                  <c:v>170</c:v>
                </c:pt>
                <c:pt idx="1">
                  <c:v>90</c:v>
                </c:pt>
                <c:pt idx="2">
                  <c:v>170</c:v>
                </c:pt>
                <c:pt idx="3">
                  <c:v>170</c:v>
                </c:pt>
                <c:pt idx="4">
                  <c:v>90</c:v>
                </c:pt>
                <c:pt idx="5">
                  <c:v>170</c:v>
                </c:pt>
                <c:pt idx="6">
                  <c:v>250</c:v>
                </c:pt>
                <c:pt idx="7">
                  <c:v>170</c:v>
                </c:pt>
                <c:pt idx="8">
                  <c:v>152</c:v>
                </c:pt>
                <c:pt idx="9">
                  <c:v>82</c:v>
                </c:pt>
                <c:pt idx="10">
                  <c:v>402</c:v>
                </c:pt>
                <c:pt idx="11">
                  <c:v>189</c:v>
                </c:pt>
                <c:pt idx="12">
                  <c:v>282</c:v>
                </c:pt>
                <c:pt idx="13">
                  <c:v>103</c:v>
                </c:pt>
                <c:pt idx="14">
                  <c:v>401</c:v>
                </c:pt>
                <c:pt idx="15">
                  <c:v>160</c:v>
                </c:pt>
                <c:pt idx="16">
                  <c:v>559</c:v>
                </c:pt>
                <c:pt idx="17">
                  <c:v>79</c:v>
                </c:pt>
                <c:pt idx="18">
                  <c:v>318</c:v>
                </c:pt>
                <c:pt idx="19">
                  <c:v>77</c:v>
                </c:pt>
                <c:pt idx="20">
                  <c:v>635</c:v>
                </c:pt>
                <c:pt idx="21">
                  <c:v>235</c:v>
                </c:pt>
                <c:pt idx="22">
                  <c:v>634</c:v>
                </c:pt>
                <c:pt idx="23">
                  <c:v>314</c:v>
                </c:pt>
                <c:pt idx="24">
                  <c:v>221</c:v>
                </c:pt>
                <c:pt idx="25">
                  <c:v>719</c:v>
                </c:pt>
                <c:pt idx="26">
                  <c:v>1200</c:v>
                </c:pt>
                <c:pt idx="27">
                  <c:v>479</c:v>
                </c:pt>
                <c:pt idx="28">
                  <c:v>717</c:v>
                </c:pt>
                <c:pt idx="29">
                  <c:v>715</c:v>
                </c:pt>
                <c:pt idx="30">
                  <c:v>714</c:v>
                </c:pt>
                <c:pt idx="31">
                  <c:v>872</c:v>
                </c:pt>
                <c:pt idx="32">
                  <c:v>471</c:v>
                </c:pt>
                <c:pt idx="33">
                  <c:v>710</c:v>
                </c:pt>
                <c:pt idx="34">
                  <c:v>548</c:v>
                </c:pt>
                <c:pt idx="35">
                  <c:v>626</c:v>
                </c:pt>
                <c:pt idx="36">
                  <c:v>544</c:v>
                </c:pt>
                <c:pt idx="37">
                  <c:v>888</c:v>
                </c:pt>
                <c:pt idx="38">
                  <c:v>434</c:v>
                </c:pt>
                <c:pt idx="39">
                  <c:v>493</c:v>
                </c:pt>
                <c:pt idx="40">
                  <c:v>493</c:v>
                </c:pt>
                <c:pt idx="41">
                  <c:v>493</c:v>
                </c:pt>
                <c:pt idx="42">
                  <c:v>816</c:v>
                </c:pt>
                <c:pt idx="43">
                  <c:v>493</c:v>
                </c:pt>
                <c:pt idx="44">
                  <c:v>414</c:v>
                </c:pt>
                <c:pt idx="45">
                  <c:v>254</c:v>
                </c:pt>
                <c:pt idx="46">
                  <c:v>734</c:v>
                </c:pt>
                <c:pt idx="47">
                  <c:v>333</c:v>
                </c:pt>
                <c:pt idx="48">
                  <c:v>493</c:v>
                </c:pt>
                <c:pt idx="49">
                  <c:v>481</c:v>
                </c:pt>
                <c:pt idx="50">
                  <c:v>1456</c:v>
                </c:pt>
                <c:pt idx="51">
                  <c:v>1296</c:v>
                </c:pt>
                <c:pt idx="52">
                  <c:v>2248</c:v>
                </c:pt>
                <c:pt idx="53">
                  <c:v>3224</c:v>
                </c:pt>
                <c:pt idx="54">
                  <c:v>2864</c:v>
                </c:pt>
                <c:pt idx="55">
                  <c:v>2928</c:v>
                </c:pt>
                <c:pt idx="56">
                  <c:v>2536</c:v>
                </c:pt>
                <c:pt idx="57">
                  <c:v>2256</c:v>
                </c:pt>
                <c:pt idx="58">
                  <c:v>2160</c:v>
                </c:pt>
                <c:pt idx="59">
                  <c:v>1840</c:v>
                </c:pt>
                <c:pt idx="60">
                  <c:v>1600</c:v>
                </c:pt>
                <c:pt idx="61">
                  <c:v>1416</c:v>
                </c:pt>
                <c:pt idx="62">
                  <c:v>1096</c:v>
                </c:pt>
                <c:pt idx="63">
                  <c:v>1216</c:v>
                </c:pt>
                <c:pt idx="64">
                  <c:v>764</c:v>
                </c:pt>
                <c:pt idx="65">
                  <c:v>1208</c:v>
                </c:pt>
                <c:pt idx="66">
                  <c:v>667</c:v>
                </c:pt>
                <c:pt idx="67">
                  <c:v>752</c:v>
                </c:pt>
                <c:pt idx="68">
                  <c:v>1008</c:v>
                </c:pt>
                <c:pt idx="69">
                  <c:v>896</c:v>
                </c:pt>
                <c:pt idx="70">
                  <c:v>1616</c:v>
                </c:pt>
                <c:pt idx="71">
                  <c:v>1704</c:v>
                </c:pt>
                <c:pt idx="72">
                  <c:v>1776</c:v>
                </c:pt>
                <c:pt idx="73">
                  <c:v>2184</c:v>
                </c:pt>
                <c:pt idx="74" formatCode="General">
                  <c:v>1864</c:v>
                </c:pt>
                <c:pt idx="75" formatCode="General">
                  <c:v>1864</c:v>
                </c:pt>
                <c:pt idx="76" formatCode="General">
                  <c:v>1784</c:v>
                </c:pt>
                <c:pt idx="77" formatCode="General">
                  <c:v>1624</c:v>
                </c:pt>
                <c:pt idx="78" formatCode="General">
                  <c:v>1544</c:v>
                </c:pt>
                <c:pt idx="79" formatCode="General">
                  <c:v>1296</c:v>
                </c:pt>
                <c:pt idx="80" formatCode="General">
                  <c:v>1248</c:v>
                </c:pt>
                <c:pt idx="81" formatCode="General">
                  <c:v>896</c:v>
                </c:pt>
                <c:pt idx="82" formatCode="General">
                  <c:v>1128</c:v>
                </c:pt>
                <c:pt idx="83" formatCode="General">
                  <c:v>896</c:v>
                </c:pt>
                <c:pt idx="84" formatCode="General">
                  <c:v>888</c:v>
                </c:pt>
                <c:pt idx="85" formatCode="General">
                  <c:v>727</c:v>
                </c:pt>
                <c:pt idx="86" formatCode="General">
                  <c:v>904</c:v>
                </c:pt>
                <c:pt idx="87" formatCode="General">
                  <c:v>405</c:v>
                </c:pt>
                <c:pt idx="88" formatCode="General">
                  <c:v>800</c:v>
                </c:pt>
                <c:pt idx="89" formatCode="General">
                  <c:v>643</c:v>
                </c:pt>
                <c:pt idx="90" formatCode="General">
                  <c:v>563</c:v>
                </c:pt>
                <c:pt idx="91" formatCode="General">
                  <c:v>563</c:v>
                </c:pt>
                <c:pt idx="92" formatCode="General">
                  <c:v>642</c:v>
                </c:pt>
                <c:pt idx="93" formatCode="General">
                  <c:v>402</c:v>
                </c:pt>
                <c:pt idx="94" formatCode="General">
                  <c:v>562</c:v>
                </c:pt>
                <c:pt idx="95" formatCode="General">
                  <c:v>482</c:v>
                </c:pt>
                <c:pt idx="96" formatCode="General">
                  <c:v>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AB-4057-A9D8-57FFC507C14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'20140619(0.8)'!$B$2:$B$98</c:f>
              <c:numCache>
                <c:formatCode>0_);[Red]\(0\)</c:formatCode>
                <c:ptCount val="97"/>
                <c:pt idx="0">
                  <c:v>310</c:v>
                </c:pt>
                <c:pt idx="1">
                  <c:v>310</c:v>
                </c:pt>
                <c:pt idx="2">
                  <c:v>310</c:v>
                </c:pt>
                <c:pt idx="3">
                  <c:v>310</c:v>
                </c:pt>
                <c:pt idx="4">
                  <c:v>310</c:v>
                </c:pt>
                <c:pt idx="5">
                  <c:v>410</c:v>
                </c:pt>
                <c:pt idx="6">
                  <c:v>410</c:v>
                </c:pt>
                <c:pt idx="7">
                  <c:v>410</c:v>
                </c:pt>
                <c:pt idx="8">
                  <c:v>410</c:v>
                </c:pt>
                <c:pt idx="9">
                  <c:v>410</c:v>
                </c:pt>
                <c:pt idx="10">
                  <c:v>510</c:v>
                </c:pt>
                <c:pt idx="11">
                  <c:v>510</c:v>
                </c:pt>
                <c:pt idx="12">
                  <c:v>510</c:v>
                </c:pt>
                <c:pt idx="13">
                  <c:v>510</c:v>
                </c:pt>
                <c:pt idx="14">
                  <c:v>510</c:v>
                </c:pt>
                <c:pt idx="15">
                  <c:v>610</c:v>
                </c:pt>
                <c:pt idx="16">
                  <c:v>610</c:v>
                </c:pt>
                <c:pt idx="17">
                  <c:v>610</c:v>
                </c:pt>
                <c:pt idx="18">
                  <c:v>610</c:v>
                </c:pt>
                <c:pt idx="19">
                  <c:v>610</c:v>
                </c:pt>
                <c:pt idx="20">
                  <c:v>710</c:v>
                </c:pt>
                <c:pt idx="21">
                  <c:v>710</c:v>
                </c:pt>
                <c:pt idx="22">
                  <c:v>710</c:v>
                </c:pt>
                <c:pt idx="23">
                  <c:v>710</c:v>
                </c:pt>
                <c:pt idx="24">
                  <c:v>710</c:v>
                </c:pt>
                <c:pt idx="25">
                  <c:v>810</c:v>
                </c:pt>
                <c:pt idx="26">
                  <c:v>810</c:v>
                </c:pt>
                <c:pt idx="27">
                  <c:v>810</c:v>
                </c:pt>
                <c:pt idx="28">
                  <c:v>810</c:v>
                </c:pt>
                <c:pt idx="29">
                  <c:v>810</c:v>
                </c:pt>
                <c:pt idx="30">
                  <c:v>910</c:v>
                </c:pt>
                <c:pt idx="31">
                  <c:v>910</c:v>
                </c:pt>
                <c:pt idx="32">
                  <c:v>910</c:v>
                </c:pt>
                <c:pt idx="33">
                  <c:v>910</c:v>
                </c:pt>
                <c:pt idx="34">
                  <c:v>910</c:v>
                </c:pt>
                <c:pt idx="35">
                  <c:v>1020</c:v>
                </c:pt>
                <c:pt idx="36">
                  <c:v>1020</c:v>
                </c:pt>
                <c:pt idx="37">
                  <c:v>1020</c:v>
                </c:pt>
                <c:pt idx="38">
                  <c:v>1020</c:v>
                </c:pt>
                <c:pt idx="39">
                  <c:v>1020</c:v>
                </c:pt>
                <c:pt idx="40">
                  <c:v>1120</c:v>
                </c:pt>
                <c:pt idx="41">
                  <c:v>1120</c:v>
                </c:pt>
                <c:pt idx="42">
                  <c:v>1120</c:v>
                </c:pt>
                <c:pt idx="43">
                  <c:v>1120</c:v>
                </c:pt>
                <c:pt idx="44">
                  <c:v>1120</c:v>
                </c:pt>
                <c:pt idx="45">
                  <c:v>1220</c:v>
                </c:pt>
                <c:pt idx="46">
                  <c:v>1220</c:v>
                </c:pt>
                <c:pt idx="47">
                  <c:v>1220</c:v>
                </c:pt>
                <c:pt idx="48">
                  <c:v>1220</c:v>
                </c:pt>
                <c:pt idx="49">
                  <c:v>1220</c:v>
                </c:pt>
                <c:pt idx="50">
                  <c:v>1320</c:v>
                </c:pt>
                <c:pt idx="51">
                  <c:v>1320</c:v>
                </c:pt>
                <c:pt idx="52">
                  <c:v>1320</c:v>
                </c:pt>
                <c:pt idx="53">
                  <c:v>1320</c:v>
                </c:pt>
                <c:pt idx="54">
                  <c:v>1320</c:v>
                </c:pt>
                <c:pt idx="55">
                  <c:v>1420</c:v>
                </c:pt>
                <c:pt idx="56">
                  <c:v>1420</c:v>
                </c:pt>
                <c:pt idx="57">
                  <c:v>1420</c:v>
                </c:pt>
                <c:pt idx="58">
                  <c:v>1420</c:v>
                </c:pt>
                <c:pt idx="59">
                  <c:v>1420</c:v>
                </c:pt>
                <c:pt idx="60">
                  <c:v>1520</c:v>
                </c:pt>
                <c:pt idx="61">
                  <c:v>1520</c:v>
                </c:pt>
                <c:pt idx="62">
                  <c:v>1520</c:v>
                </c:pt>
                <c:pt idx="63">
                  <c:v>1520</c:v>
                </c:pt>
                <c:pt idx="64">
                  <c:v>1520</c:v>
                </c:pt>
                <c:pt idx="65">
                  <c:v>1620</c:v>
                </c:pt>
                <c:pt idx="66">
                  <c:v>1620</c:v>
                </c:pt>
                <c:pt idx="67">
                  <c:v>1620</c:v>
                </c:pt>
                <c:pt idx="68">
                  <c:v>1620</c:v>
                </c:pt>
                <c:pt idx="69">
                  <c:v>1620</c:v>
                </c:pt>
                <c:pt idx="70">
                  <c:v>1620</c:v>
                </c:pt>
                <c:pt idx="71">
                  <c:v>1620</c:v>
                </c:pt>
                <c:pt idx="72">
                  <c:v>1620</c:v>
                </c:pt>
                <c:pt idx="73">
                  <c:v>1620</c:v>
                </c:pt>
                <c:pt idx="74" formatCode="General">
                  <c:v>1620</c:v>
                </c:pt>
                <c:pt idx="75" formatCode="General">
                  <c:v>1620</c:v>
                </c:pt>
                <c:pt idx="76" formatCode="General">
                  <c:v>1230</c:v>
                </c:pt>
                <c:pt idx="77" formatCode="General">
                  <c:v>1230</c:v>
                </c:pt>
                <c:pt idx="78" formatCode="General">
                  <c:v>1230</c:v>
                </c:pt>
                <c:pt idx="79" formatCode="General">
                  <c:v>840</c:v>
                </c:pt>
                <c:pt idx="80" formatCode="General">
                  <c:v>840</c:v>
                </c:pt>
                <c:pt idx="81" formatCode="General">
                  <c:v>840</c:v>
                </c:pt>
                <c:pt idx="82" formatCode="General">
                  <c:v>440</c:v>
                </c:pt>
                <c:pt idx="83" formatCode="General">
                  <c:v>440</c:v>
                </c:pt>
                <c:pt idx="84" formatCode="General">
                  <c:v>440</c:v>
                </c:pt>
                <c:pt idx="85" formatCode="General">
                  <c:v>50</c:v>
                </c:pt>
                <c:pt idx="86" formatCode="General">
                  <c:v>50</c:v>
                </c:pt>
                <c:pt idx="87" formatCode="General">
                  <c:v>50</c:v>
                </c:pt>
                <c:pt idx="88" formatCode="General">
                  <c:v>30</c:v>
                </c:pt>
                <c:pt idx="89" formatCode="General">
                  <c:v>30</c:v>
                </c:pt>
                <c:pt idx="90" formatCode="General">
                  <c:v>30</c:v>
                </c:pt>
                <c:pt idx="91" formatCode="General">
                  <c:v>30</c:v>
                </c:pt>
                <c:pt idx="92" formatCode="General">
                  <c:v>30</c:v>
                </c:pt>
                <c:pt idx="93" formatCode="General">
                  <c:v>30</c:v>
                </c:pt>
                <c:pt idx="94" formatCode="General">
                  <c:v>30</c:v>
                </c:pt>
                <c:pt idx="95" formatCode="General">
                  <c:v>30</c:v>
                </c:pt>
                <c:pt idx="96" formatCode="General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AB-4057-A9D8-57FFC507C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'20160618 (2)(0.8)'!$A$2:$A$112</c:f>
              <c:numCache>
                <c:formatCode>General</c:formatCode>
                <c:ptCount val="111"/>
                <c:pt idx="0">
                  <c:v>695</c:v>
                </c:pt>
                <c:pt idx="1">
                  <c:v>643</c:v>
                </c:pt>
                <c:pt idx="2">
                  <c:v>642</c:v>
                </c:pt>
                <c:pt idx="3">
                  <c:v>563</c:v>
                </c:pt>
                <c:pt idx="4">
                  <c:v>643</c:v>
                </c:pt>
                <c:pt idx="5">
                  <c:v>403</c:v>
                </c:pt>
                <c:pt idx="6">
                  <c:v>880</c:v>
                </c:pt>
                <c:pt idx="7">
                  <c:v>408</c:v>
                </c:pt>
                <c:pt idx="8">
                  <c:v>888</c:v>
                </c:pt>
                <c:pt idx="9">
                  <c:v>808</c:v>
                </c:pt>
                <c:pt idx="10">
                  <c:v>1128</c:v>
                </c:pt>
                <c:pt idx="11">
                  <c:v>1368</c:v>
                </c:pt>
                <c:pt idx="12">
                  <c:v>1736</c:v>
                </c:pt>
                <c:pt idx="13">
                  <c:v>2096</c:v>
                </c:pt>
                <c:pt idx="14">
                  <c:v>2096</c:v>
                </c:pt>
                <c:pt idx="15">
                  <c:v>1832</c:v>
                </c:pt>
                <c:pt idx="16">
                  <c:v>2072</c:v>
                </c:pt>
                <c:pt idx="17">
                  <c:v>2176</c:v>
                </c:pt>
                <c:pt idx="18">
                  <c:v>2144</c:v>
                </c:pt>
                <c:pt idx="19">
                  <c:v>1776</c:v>
                </c:pt>
                <c:pt idx="20">
                  <c:v>1784</c:v>
                </c:pt>
                <c:pt idx="21">
                  <c:v>2024</c:v>
                </c:pt>
                <c:pt idx="22">
                  <c:v>1952</c:v>
                </c:pt>
                <c:pt idx="23">
                  <c:v>2112</c:v>
                </c:pt>
                <c:pt idx="24">
                  <c:v>2032</c:v>
                </c:pt>
                <c:pt idx="25">
                  <c:v>2040</c:v>
                </c:pt>
                <c:pt idx="26">
                  <c:v>2040</c:v>
                </c:pt>
                <c:pt idx="27">
                  <c:v>2344</c:v>
                </c:pt>
                <c:pt idx="28">
                  <c:v>2480</c:v>
                </c:pt>
                <c:pt idx="29">
                  <c:v>2448</c:v>
                </c:pt>
                <c:pt idx="30">
                  <c:v>2416</c:v>
                </c:pt>
                <c:pt idx="31">
                  <c:v>2576</c:v>
                </c:pt>
                <c:pt idx="32">
                  <c:v>2888</c:v>
                </c:pt>
                <c:pt idx="33">
                  <c:v>3760</c:v>
                </c:pt>
                <c:pt idx="34">
                  <c:v>4024</c:v>
                </c:pt>
                <c:pt idx="35">
                  <c:v>4000</c:v>
                </c:pt>
                <c:pt idx="36">
                  <c:v>3632</c:v>
                </c:pt>
                <c:pt idx="37">
                  <c:v>3296</c:v>
                </c:pt>
                <c:pt idx="38">
                  <c:v>3224</c:v>
                </c:pt>
                <c:pt idx="39">
                  <c:v>2680</c:v>
                </c:pt>
                <c:pt idx="40">
                  <c:v>2600</c:v>
                </c:pt>
                <c:pt idx="41">
                  <c:v>2992</c:v>
                </c:pt>
                <c:pt idx="42">
                  <c:v>2280</c:v>
                </c:pt>
                <c:pt idx="43">
                  <c:v>2200</c:v>
                </c:pt>
                <c:pt idx="44">
                  <c:v>2032</c:v>
                </c:pt>
                <c:pt idx="45">
                  <c:v>1704</c:v>
                </c:pt>
                <c:pt idx="46">
                  <c:v>1976</c:v>
                </c:pt>
                <c:pt idx="47">
                  <c:v>784</c:v>
                </c:pt>
                <c:pt idx="48">
                  <c:v>2360</c:v>
                </c:pt>
                <c:pt idx="49">
                  <c:v>1304</c:v>
                </c:pt>
                <c:pt idx="50">
                  <c:v>1224</c:v>
                </c:pt>
                <c:pt idx="51">
                  <c:v>1368</c:v>
                </c:pt>
                <c:pt idx="52">
                  <c:v>1280</c:v>
                </c:pt>
                <c:pt idx="53">
                  <c:v>1120</c:v>
                </c:pt>
                <c:pt idx="54">
                  <c:v>1448</c:v>
                </c:pt>
                <c:pt idx="55">
                  <c:v>740</c:v>
                </c:pt>
                <c:pt idx="56">
                  <c:v>952</c:v>
                </c:pt>
                <c:pt idx="57">
                  <c:v>646</c:v>
                </c:pt>
                <c:pt idx="58">
                  <c:v>1048</c:v>
                </c:pt>
                <c:pt idx="59">
                  <c:v>880</c:v>
                </c:pt>
                <c:pt idx="60">
                  <c:v>1288</c:v>
                </c:pt>
                <c:pt idx="61">
                  <c:v>486</c:v>
                </c:pt>
                <c:pt idx="62">
                  <c:v>888</c:v>
                </c:pt>
                <c:pt idx="63">
                  <c:v>645</c:v>
                </c:pt>
                <c:pt idx="64">
                  <c:v>722</c:v>
                </c:pt>
                <c:pt idx="65">
                  <c:v>728</c:v>
                </c:pt>
                <c:pt idx="66">
                  <c:v>567</c:v>
                </c:pt>
                <c:pt idx="67">
                  <c:v>726</c:v>
                </c:pt>
                <c:pt idx="68">
                  <c:v>722</c:v>
                </c:pt>
                <c:pt idx="69">
                  <c:v>562</c:v>
                </c:pt>
                <c:pt idx="70">
                  <c:v>640</c:v>
                </c:pt>
                <c:pt idx="71">
                  <c:v>640</c:v>
                </c:pt>
                <c:pt idx="72">
                  <c:v>562</c:v>
                </c:pt>
                <c:pt idx="73">
                  <c:v>640</c:v>
                </c:pt>
                <c:pt idx="74">
                  <c:v>641</c:v>
                </c:pt>
                <c:pt idx="75">
                  <c:v>563</c:v>
                </c:pt>
                <c:pt idx="76">
                  <c:v>485</c:v>
                </c:pt>
                <c:pt idx="77">
                  <c:v>564</c:v>
                </c:pt>
                <c:pt idx="78">
                  <c:v>486</c:v>
                </c:pt>
                <c:pt idx="79">
                  <c:v>564</c:v>
                </c:pt>
                <c:pt idx="80">
                  <c:v>564</c:v>
                </c:pt>
                <c:pt idx="81">
                  <c:v>514</c:v>
                </c:pt>
                <c:pt idx="82">
                  <c:v>480</c:v>
                </c:pt>
                <c:pt idx="83">
                  <c:v>558</c:v>
                </c:pt>
                <c:pt idx="84">
                  <c:v>480</c:v>
                </c:pt>
                <c:pt idx="85">
                  <c:v>481</c:v>
                </c:pt>
                <c:pt idx="86">
                  <c:v>558</c:v>
                </c:pt>
                <c:pt idx="87">
                  <c:v>403</c:v>
                </c:pt>
                <c:pt idx="88">
                  <c:v>480</c:v>
                </c:pt>
                <c:pt idx="89">
                  <c:v>480</c:v>
                </c:pt>
                <c:pt idx="90">
                  <c:v>325</c:v>
                </c:pt>
                <c:pt idx="91">
                  <c:v>558</c:v>
                </c:pt>
                <c:pt idx="92">
                  <c:v>481</c:v>
                </c:pt>
                <c:pt idx="93">
                  <c:v>403</c:v>
                </c:pt>
                <c:pt idx="94">
                  <c:v>403</c:v>
                </c:pt>
                <c:pt idx="95">
                  <c:v>481</c:v>
                </c:pt>
                <c:pt idx="96">
                  <c:v>403</c:v>
                </c:pt>
                <c:pt idx="97">
                  <c:v>481</c:v>
                </c:pt>
                <c:pt idx="98">
                  <c:v>482</c:v>
                </c:pt>
                <c:pt idx="99">
                  <c:v>404</c:v>
                </c:pt>
                <c:pt idx="100">
                  <c:v>482</c:v>
                </c:pt>
                <c:pt idx="101">
                  <c:v>482</c:v>
                </c:pt>
                <c:pt idx="102">
                  <c:v>249</c:v>
                </c:pt>
                <c:pt idx="103">
                  <c:v>482</c:v>
                </c:pt>
                <c:pt idx="104">
                  <c:v>404</c:v>
                </c:pt>
                <c:pt idx="105">
                  <c:v>375</c:v>
                </c:pt>
                <c:pt idx="106">
                  <c:v>248</c:v>
                </c:pt>
                <c:pt idx="107">
                  <c:v>559</c:v>
                </c:pt>
                <c:pt idx="108">
                  <c:v>248</c:v>
                </c:pt>
                <c:pt idx="109">
                  <c:v>326</c:v>
                </c:pt>
                <c:pt idx="110">
                  <c:v>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7-4961-A6EB-0A206A83F54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'20160618 (2)(0.8)'!$B$2:$B$112</c:f>
              <c:numCache>
                <c:formatCode>General</c:formatCode>
                <c:ptCount val="111"/>
                <c:pt idx="0">
                  <c:v>650</c:v>
                </c:pt>
                <c:pt idx="1">
                  <c:v>650</c:v>
                </c:pt>
                <c:pt idx="2">
                  <c:v>650</c:v>
                </c:pt>
                <c:pt idx="3">
                  <c:v>990</c:v>
                </c:pt>
                <c:pt idx="4">
                  <c:v>990</c:v>
                </c:pt>
                <c:pt idx="5">
                  <c:v>990</c:v>
                </c:pt>
                <c:pt idx="6">
                  <c:v>1330</c:v>
                </c:pt>
                <c:pt idx="7">
                  <c:v>1330</c:v>
                </c:pt>
                <c:pt idx="8">
                  <c:v>1330</c:v>
                </c:pt>
                <c:pt idx="9">
                  <c:v>1670</c:v>
                </c:pt>
                <c:pt idx="10">
                  <c:v>1670</c:v>
                </c:pt>
                <c:pt idx="11">
                  <c:v>1670</c:v>
                </c:pt>
                <c:pt idx="12">
                  <c:v>2020</c:v>
                </c:pt>
                <c:pt idx="13">
                  <c:v>2020</c:v>
                </c:pt>
                <c:pt idx="14">
                  <c:v>2020</c:v>
                </c:pt>
                <c:pt idx="15">
                  <c:v>2360</c:v>
                </c:pt>
                <c:pt idx="16">
                  <c:v>2360</c:v>
                </c:pt>
                <c:pt idx="17">
                  <c:v>2360</c:v>
                </c:pt>
                <c:pt idx="18">
                  <c:v>2360</c:v>
                </c:pt>
                <c:pt idx="19">
                  <c:v>2360</c:v>
                </c:pt>
                <c:pt idx="20">
                  <c:v>2360</c:v>
                </c:pt>
                <c:pt idx="21">
                  <c:v>2360</c:v>
                </c:pt>
                <c:pt idx="22">
                  <c:v>2360</c:v>
                </c:pt>
                <c:pt idx="23">
                  <c:v>2360</c:v>
                </c:pt>
                <c:pt idx="24">
                  <c:v>2360</c:v>
                </c:pt>
                <c:pt idx="25">
                  <c:v>2360</c:v>
                </c:pt>
                <c:pt idx="26">
                  <c:v>2360</c:v>
                </c:pt>
                <c:pt idx="27">
                  <c:v>2360</c:v>
                </c:pt>
                <c:pt idx="28">
                  <c:v>2360</c:v>
                </c:pt>
                <c:pt idx="29">
                  <c:v>2360</c:v>
                </c:pt>
                <c:pt idx="30">
                  <c:v>2360</c:v>
                </c:pt>
                <c:pt idx="31">
                  <c:v>2360</c:v>
                </c:pt>
                <c:pt idx="32">
                  <c:v>2360</c:v>
                </c:pt>
                <c:pt idx="33">
                  <c:v>2360</c:v>
                </c:pt>
                <c:pt idx="34">
                  <c:v>2360</c:v>
                </c:pt>
                <c:pt idx="35">
                  <c:v>2360</c:v>
                </c:pt>
                <c:pt idx="36">
                  <c:v>2360</c:v>
                </c:pt>
                <c:pt idx="37">
                  <c:v>2360</c:v>
                </c:pt>
                <c:pt idx="38">
                  <c:v>2360</c:v>
                </c:pt>
                <c:pt idx="39">
                  <c:v>2360</c:v>
                </c:pt>
                <c:pt idx="40">
                  <c:v>2360</c:v>
                </c:pt>
                <c:pt idx="41">
                  <c:v>2360</c:v>
                </c:pt>
                <c:pt idx="42">
                  <c:v>2360</c:v>
                </c:pt>
                <c:pt idx="43">
                  <c:v>2360</c:v>
                </c:pt>
                <c:pt idx="44">
                  <c:v>2360</c:v>
                </c:pt>
                <c:pt idx="45">
                  <c:v>2360</c:v>
                </c:pt>
                <c:pt idx="46">
                  <c:v>2360</c:v>
                </c:pt>
                <c:pt idx="47">
                  <c:v>2360</c:v>
                </c:pt>
                <c:pt idx="48">
                  <c:v>2360</c:v>
                </c:pt>
                <c:pt idx="49">
                  <c:v>2160</c:v>
                </c:pt>
                <c:pt idx="50">
                  <c:v>2160</c:v>
                </c:pt>
                <c:pt idx="51">
                  <c:v>2160</c:v>
                </c:pt>
                <c:pt idx="52">
                  <c:v>1960</c:v>
                </c:pt>
                <c:pt idx="53">
                  <c:v>1960</c:v>
                </c:pt>
                <c:pt idx="54">
                  <c:v>1960</c:v>
                </c:pt>
                <c:pt idx="55">
                  <c:v>1760</c:v>
                </c:pt>
                <c:pt idx="56">
                  <c:v>1760</c:v>
                </c:pt>
                <c:pt idx="57">
                  <c:v>1760</c:v>
                </c:pt>
                <c:pt idx="58">
                  <c:v>1550</c:v>
                </c:pt>
                <c:pt idx="59">
                  <c:v>1550</c:v>
                </c:pt>
                <c:pt idx="60">
                  <c:v>1550</c:v>
                </c:pt>
                <c:pt idx="61">
                  <c:v>1350</c:v>
                </c:pt>
                <c:pt idx="62">
                  <c:v>1350</c:v>
                </c:pt>
                <c:pt idx="63">
                  <c:v>1350</c:v>
                </c:pt>
                <c:pt idx="64">
                  <c:v>1150</c:v>
                </c:pt>
                <c:pt idx="65">
                  <c:v>1150</c:v>
                </c:pt>
                <c:pt idx="66">
                  <c:v>1150</c:v>
                </c:pt>
                <c:pt idx="67">
                  <c:v>950</c:v>
                </c:pt>
                <c:pt idx="68">
                  <c:v>950</c:v>
                </c:pt>
                <c:pt idx="69">
                  <c:v>950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550</c:v>
                </c:pt>
                <c:pt idx="74">
                  <c:v>550</c:v>
                </c:pt>
                <c:pt idx="75">
                  <c:v>550</c:v>
                </c:pt>
                <c:pt idx="76">
                  <c:v>350</c:v>
                </c:pt>
                <c:pt idx="77">
                  <c:v>350</c:v>
                </c:pt>
                <c:pt idx="78">
                  <c:v>350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7-4961-A6EB-0A206A83F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'20190622(0.8)'!$A$2:$A$70</c:f>
              <c:numCache>
                <c:formatCode>0_);[Red]\(0\)</c:formatCode>
                <c:ptCount val="69"/>
                <c:pt idx="0">
                  <c:v>70</c:v>
                </c:pt>
                <c:pt idx="1">
                  <c:v>309</c:v>
                </c:pt>
                <c:pt idx="2">
                  <c:v>468</c:v>
                </c:pt>
                <c:pt idx="3">
                  <c:v>148</c:v>
                </c:pt>
                <c:pt idx="4">
                  <c:v>67</c:v>
                </c:pt>
                <c:pt idx="5">
                  <c:v>386</c:v>
                </c:pt>
                <c:pt idx="6">
                  <c:v>306</c:v>
                </c:pt>
                <c:pt idx="7">
                  <c:v>225</c:v>
                </c:pt>
                <c:pt idx="8">
                  <c:v>330</c:v>
                </c:pt>
                <c:pt idx="9">
                  <c:v>257</c:v>
                </c:pt>
                <c:pt idx="10">
                  <c:v>329</c:v>
                </c:pt>
                <c:pt idx="11">
                  <c:v>402</c:v>
                </c:pt>
                <c:pt idx="12">
                  <c:v>928</c:v>
                </c:pt>
                <c:pt idx="13">
                  <c:v>880</c:v>
                </c:pt>
                <c:pt idx="14">
                  <c:v>1320</c:v>
                </c:pt>
                <c:pt idx="15">
                  <c:v>1480</c:v>
                </c:pt>
                <c:pt idx="16">
                  <c:v>1606</c:v>
                </c:pt>
                <c:pt idx="17">
                  <c:v>1216</c:v>
                </c:pt>
                <c:pt idx="18">
                  <c:v>1280</c:v>
                </c:pt>
                <c:pt idx="19">
                  <c:v>1360</c:v>
                </c:pt>
                <c:pt idx="20">
                  <c:v>880</c:v>
                </c:pt>
                <c:pt idx="21">
                  <c:v>800</c:v>
                </c:pt>
                <c:pt idx="22">
                  <c:v>718</c:v>
                </c:pt>
                <c:pt idx="23">
                  <c:v>387</c:v>
                </c:pt>
                <c:pt idx="24">
                  <c:v>746</c:v>
                </c:pt>
                <c:pt idx="25">
                  <c:v>676</c:v>
                </c:pt>
                <c:pt idx="26">
                  <c:v>280</c:v>
                </c:pt>
                <c:pt idx="27">
                  <c:v>498</c:v>
                </c:pt>
                <c:pt idx="28">
                  <c:v>808</c:v>
                </c:pt>
                <c:pt idx="29">
                  <c:v>402</c:v>
                </c:pt>
                <c:pt idx="30">
                  <c:v>623</c:v>
                </c:pt>
                <c:pt idx="31">
                  <c:v>697</c:v>
                </c:pt>
                <c:pt idx="32">
                  <c:v>623</c:v>
                </c:pt>
                <c:pt idx="33">
                  <c:v>550</c:v>
                </c:pt>
                <c:pt idx="34">
                  <c:v>623</c:v>
                </c:pt>
                <c:pt idx="35">
                  <c:v>403</c:v>
                </c:pt>
                <c:pt idx="36">
                  <c:v>550</c:v>
                </c:pt>
                <c:pt idx="37">
                  <c:v>477</c:v>
                </c:pt>
                <c:pt idx="38">
                  <c:v>404</c:v>
                </c:pt>
                <c:pt idx="39">
                  <c:v>477</c:v>
                </c:pt>
                <c:pt idx="40">
                  <c:v>404</c:v>
                </c:pt>
                <c:pt idx="41">
                  <c:v>550</c:v>
                </c:pt>
                <c:pt idx="42">
                  <c:v>337</c:v>
                </c:pt>
                <c:pt idx="43">
                  <c:v>544</c:v>
                </c:pt>
                <c:pt idx="44">
                  <c:v>397</c:v>
                </c:pt>
                <c:pt idx="45">
                  <c:v>470</c:v>
                </c:pt>
                <c:pt idx="46">
                  <c:v>629</c:v>
                </c:pt>
                <c:pt idx="47">
                  <c:v>642</c:v>
                </c:pt>
                <c:pt idx="48">
                  <c:v>642</c:v>
                </c:pt>
                <c:pt idx="49">
                  <c:v>642</c:v>
                </c:pt>
                <c:pt idx="50">
                  <c:v>562</c:v>
                </c:pt>
                <c:pt idx="51">
                  <c:v>722</c:v>
                </c:pt>
                <c:pt idx="52">
                  <c:v>562</c:v>
                </c:pt>
                <c:pt idx="53">
                  <c:v>442</c:v>
                </c:pt>
                <c:pt idx="54">
                  <c:v>976</c:v>
                </c:pt>
                <c:pt idx="55">
                  <c:v>173</c:v>
                </c:pt>
                <c:pt idx="56">
                  <c:v>762</c:v>
                </c:pt>
                <c:pt idx="57">
                  <c:v>305</c:v>
                </c:pt>
                <c:pt idx="58">
                  <c:v>637</c:v>
                </c:pt>
                <c:pt idx="59">
                  <c:v>317</c:v>
                </c:pt>
                <c:pt idx="60">
                  <c:v>477</c:v>
                </c:pt>
                <c:pt idx="61">
                  <c:v>477</c:v>
                </c:pt>
                <c:pt idx="62">
                  <c:v>477</c:v>
                </c:pt>
                <c:pt idx="63">
                  <c:v>336</c:v>
                </c:pt>
                <c:pt idx="64">
                  <c:v>521</c:v>
                </c:pt>
                <c:pt idx="65">
                  <c:v>290</c:v>
                </c:pt>
                <c:pt idx="66">
                  <c:v>413</c:v>
                </c:pt>
                <c:pt idx="67">
                  <c:v>396</c:v>
                </c:pt>
                <c:pt idx="68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B-47DD-9064-2F246FCC980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'20190622(0.8)'!$B$2:$B$70</c:f>
              <c:numCache>
                <c:formatCode>0_);[Red]\(0\)</c:formatCode>
                <c:ptCount val="69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720</c:v>
                </c:pt>
                <c:pt idx="6">
                  <c:v>720</c:v>
                </c:pt>
                <c:pt idx="7">
                  <c:v>720</c:v>
                </c:pt>
                <c:pt idx="8">
                  <c:v>720</c:v>
                </c:pt>
                <c:pt idx="9">
                  <c:v>720</c:v>
                </c:pt>
                <c:pt idx="10">
                  <c:v>690</c:v>
                </c:pt>
                <c:pt idx="11">
                  <c:v>690</c:v>
                </c:pt>
                <c:pt idx="12">
                  <c:v>690</c:v>
                </c:pt>
                <c:pt idx="13">
                  <c:v>690</c:v>
                </c:pt>
                <c:pt idx="14">
                  <c:v>690</c:v>
                </c:pt>
                <c:pt idx="15">
                  <c:v>660</c:v>
                </c:pt>
                <c:pt idx="16">
                  <c:v>660</c:v>
                </c:pt>
                <c:pt idx="17">
                  <c:v>660</c:v>
                </c:pt>
                <c:pt idx="18">
                  <c:v>660</c:v>
                </c:pt>
                <c:pt idx="19">
                  <c:v>660</c:v>
                </c:pt>
                <c:pt idx="20">
                  <c:v>620</c:v>
                </c:pt>
                <c:pt idx="21">
                  <c:v>620</c:v>
                </c:pt>
                <c:pt idx="22">
                  <c:v>620</c:v>
                </c:pt>
                <c:pt idx="23">
                  <c:v>620</c:v>
                </c:pt>
                <c:pt idx="24">
                  <c:v>620</c:v>
                </c:pt>
                <c:pt idx="25">
                  <c:v>590</c:v>
                </c:pt>
                <c:pt idx="26">
                  <c:v>590</c:v>
                </c:pt>
                <c:pt idx="27">
                  <c:v>590</c:v>
                </c:pt>
                <c:pt idx="28">
                  <c:v>590</c:v>
                </c:pt>
                <c:pt idx="29">
                  <c:v>590</c:v>
                </c:pt>
                <c:pt idx="30">
                  <c:v>560</c:v>
                </c:pt>
                <c:pt idx="31">
                  <c:v>560</c:v>
                </c:pt>
                <c:pt idx="32">
                  <c:v>560</c:v>
                </c:pt>
                <c:pt idx="33">
                  <c:v>560</c:v>
                </c:pt>
                <c:pt idx="34">
                  <c:v>560</c:v>
                </c:pt>
                <c:pt idx="35">
                  <c:v>520</c:v>
                </c:pt>
                <c:pt idx="36">
                  <c:v>520</c:v>
                </c:pt>
                <c:pt idx="37">
                  <c:v>520</c:v>
                </c:pt>
                <c:pt idx="38">
                  <c:v>520</c:v>
                </c:pt>
                <c:pt idx="39">
                  <c:v>520</c:v>
                </c:pt>
                <c:pt idx="40">
                  <c:v>490</c:v>
                </c:pt>
                <c:pt idx="41">
                  <c:v>490</c:v>
                </c:pt>
                <c:pt idx="42">
                  <c:v>490</c:v>
                </c:pt>
                <c:pt idx="43">
                  <c:v>490</c:v>
                </c:pt>
                <c:pt idx="44">
                  <c:v>490</c:v>
                </c:pt>
                <c:pt idx="45">
                  <c:v>460</c:v>
                </c:pt>
                <c:pt idx="46">
                  <c:v>460</c:v>
                </c:pt>
                <c:pt idx="47">
                  <c:v>460</c:v>
                </c:pt>
                <c:pt idx="48">
                  <c:v>460</c:v>
                </c:pt>
                <c:pt idx="49">
                  <c:v>460</c:v>
                </c:pt>
                <c:pt idx="50">
                  <c:v>430</c:v>
                </c:pt>
                <c:pt idx="51">
                  <c:v>430</c:v>
                </c:pt>
                <c:pt idx="52">
                  <c:v>430</c:v>
                </c:pt>
                <c:pt idx="53">
                  <c:v>430</c:v>
                </c:pt>
                <c:pt idx="54">
                  <c:v>430</c:v>
                </c:pt>
                <c:pt idx="55">
                  <c:v>390</c:v>
                </c:pt>
                <c:pt idx="56">
                  <c:v>390</c:v>
                </c:pt>
                <c:pt idx="57">
                  <c:v>390</c:v>
                </c:pt>
                <c:pt idx="58">
                  <c:v>390</c:v>
                </c:pt>
                <c:pt idx="59">
                  <c:v>390</c:v>
                </c:pt>
                <c:pt idx="60">
                  <c:v>360</c:v>
                </c:pt>
                <c:pt idx="61">
                  <c:v>360</c:v>
                </c:pt>
                <c:pt idx="62">
                  <c:v>360</c:v>
                </c:pt>
                <c:pt idx="63">
                  <c:v>360</c:v>
                </c:pt>
                <c:pt idx="64">
                  <c:v>360</c:v>
                </c:pt>
                <c:pt idx="65">
                  <c:v>330</c:v>
                </c:pt>
                <c:pt idx="66">
                  <c:v>330</c:v>
                </c:pt>
                <c:pt idx="67">
                  <c:v>330</c:v>
                </c:pt>
                <c:pt idx="68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B-47DD-9064-2F246FCC9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001461383"/>
          <c:y val="2.171883686952925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'20210603(0.8)'!$A$2:$A$98</c:f>
              <c:numCache>
                <c:formatCode>0_);[Red]\(0\)</c:formatCode>
                <c:ptCount val="97"/>
                <c:pt idx="0">
                  <c:v>598</c:v>
                </c:pt>
                <c:pt idx="1">
                  <c:v>598</c:v>
                </c:pt>
                <c:pt idx="2">
                  <c:v>350</c:v>
                </c:pt>
                <c:pt idx="3">
                  <c:v>430</c:v>
                </c:pt>
                <c:pt idx="4">
                  <c:v>671</c:v>
                </c:pt>
                <c:pt idx="5">
                  <c:v>512</c:v>
                </c:pt>
                <c:pt idx="6">
                  <c:v>671</c:v>
                </c:pt>
                <c:pt idx="7">
                  <c:v>591</c:v>
                </c:pt>
                <c:pt idx="8">
                  <c:v>671</c:v>
                </c:pt>
                <c:pt idx="9">
                  <c:v>1030</c:v>
                </c:pt>
                <c:pt idx="10">
                  <c:v>1291</c:v>
                </c:pt>
                <c:pt idx="11">
                  <c:v>1133</c:v>
                </c:pt>
                <c:pt idx="12">
                  <c:v>1215</c:v>
                </c:pt>
                <c:pt idx="13">
                  <c:v>1217</c:v>
                </c:pt>
                <c:pt idx="14">
                  <c:v>1138</c:v>
                </c:pt>
                <c:pt idx="15">
                  <c:v>1375</c:v>
                </c:pt>
                <c:pt idx="16">
                  <c:v>738</c:v>
                </c:pt>
                <c:pt idx="17">
                  <c:v>1220</c:v>
                </c:pt>
                <c:pt idx="18">
                  <c:v>1061</c:v>
                </c:pt>
                <c:pt idx="19">
                  <c:v>741</c:v>
                </c:pt>
                <c:pt idx="20">
                  <c:v>1142</c:v>
                </c:pt>
                <c:pt idx="21">
                  <c:v>663</c:v>
                </c:pt>
                <c:pt idx="22">
                  <c:v>824</c:v>
                </c:pt>
                <c:pt idx="23">
                  <c:v>663</c:v>
                </c:pt>
                <c:pt idx="24">
                  <c:v>743</c:v>
                </c:pt>
                <c:pt idx="25">
                  <c:v>742</c:v>
                </c:pt>
                <c:pt idx="26">
                  <c:v>662</c:v>
                </c:pt>
                <c:pt idx="27">
                  <c:v>662</c:v>
                </c:pt>
                <c:pt idx="28">
                  <c:v>742</c:v>
                </c:pt>
                <c:pt idx="29">
                  <c:v>663</c:v>
                </c:pt>
                <c:pt idx="30">
                  <c:v>583</c:v>
                </c:pt>
                <c:pt idx="31">
                  <c:v>583</c:v>
                </c:pt>
                <c:pt idx="32">
                  <c:v>583</c:v>
                </c:pt>
                <c:pt idx="33">
                  <c:v>583</c:v>
                </c:pt>
                <c:pt idx="34">
                  <c:v>503</c:v>
                </c:pt>
                <c:pt idx="35">
                  <c:v>743</c:v>
                </c:pt>
                <c:pt idx="36">
                  <c:v>262</c:v>
                </c:pt>
                <c:pt idx="37">
                  <c:v>583</c:v>
                </c:pt>
                <c:pt idx="38">
                  <c:v>582</c:v>
                </c:pt>
                <c:pt idx="39">
                  <c:v>582</c:v>
                </c:pt>
                <c:pt idx="40">
                  <c:v>422</c:v>
                </c:pt>
                <c:pt idx="41">
                  <c:v>582</c:v>
                </c:pt>
                <c:pt idx="42">
                  <c:v>418</c:v>
                </c:pt>
                <c:pt idx="43">
                  <c:v>178</c:v>
                </c:pt>
                <c:pt idx="44">
                  <c:v>578</c:v>
                </c:pt>
                <c:pt idx="45">
                  <c:v>338</c:v>
                </c:pt>
                <c:pt idx="46">
                  <c:v>417</c:v>
                </c:pt>
                <c:pt idx="47">
                  <c:v>417</c:v>
                </c:pt>
                <c:pt idx="48">
                  <c:v>337</c:v>
                </c:pt>
                <c:pt idx="49">
                  <c:v>417</c:v>
                </c:pt>
                <c:pt idx="50">
                  <c:v>497</c:v>
                </c:pt>
                <c:pt idx="51">
                  <c:v>417</c:v>
                </c:pt>
                <c:pt idx="52">
                  <c:v>417</c:v>
                </c:pt>
                <c:pt idx="53">
                  <c:v>418</c:v>
                </c:pt>
                <c:pt idx="54">
                  <c:v>417</c:v>
                </c:pt>
                <c:pt idx="55">
                  <c:v>337</c:v>
                </c:pt>
                <c:pt idx="56">
                  <c:v>417</c:v>
                </c:pt>
                <c:pt idx="57">
                  <c:v>337</c:v>
                </c:pt>
                <c:pt idx="58">
                  <c:v>417</c:v>
                </c:pt>
                <c:pt idx="59">
                  <c:v>337</c:v>
                </c:pt>
                <c:pt idx="60">
                  <c:v>416</c:v>
                </c:pt>
                <c:pt idx="61">
                  <c:v>416</c:v>
                </c:pt>
                <c:pt idx="62">
                  <c:v>307</c:v>
                </c:pt>
                <c:pt idx="63">
                  <c:v>226</c:v>
                </c:pt>
                <c:pt idx="64">
                  <c:v>307</c:v>
                </c:pt>
                <c:pt idx="65">
                  <c:v>226</c:v>
                </c:pt>
                <c:pt idx="66">
                  <c:v>226</c:v>
                </c:pt>
                <c:pt idx="67">
                  <c:v>306</c:v>
                </c:pt>
                <c:pt idx="68">
                  <c:v>306</c:v>
                </c:pt>
                <c:pt idx="69">
                  <c:v>226</c:v>
                </c:pt>
                <c:pt idx="70">
                  <c:v>227</c:v>
                </c:pt>
                <c:pt idx="71">
                  <c:v>226</c:v>
                </c:pt>
                <c:pt idx="72">
                  <c:v>226</c:v>
                </c:pt>
                <c:pt idx="73">
                  <c:v>226</c:v>
                </c:pt>
                <c:pt idx="74" formatCode="General">
                  <c:v>227</c:v>
                </c:pt>
                <c:pt idx="75" formatCode="General">
                  <c:v>227</c:v>
                </c:pt>
                <c:pt idx="76" formatCode="General">
                  <c:v>147</c:v>
                </c:pt>
                <c:pt idx="77" formatCode="General">
                  <c:v>227</c:v>
                </c:pt>
                <c:pt idx="78" formatCode="General">
                  <c:v>227</c:v>
                </c:pt>
                <c:pt idx="79" formatCode="General">
                  <c:v>307</c:v>
                </c:pt>
                <c:pt idx="80" formatCode="General">
                  <c:v>67</c:v>
                </c:pt>
                <c:pt idx="81" formatCode="General">
                  <c:v>307</c:v>
                </c:pt>
                <c:pt idx="82" formatCode="General">
                  <c:v>152</c:v>
                </c:pt>
                <c:pt idx="83" formatCode="General">
                  <c:v>233</c:v>
                </c:pt>
                <c:pt idx="84" formatCode="General">
                  <c:v>154</c:v>
                </c:pt>
                <c:pt idx="85" formatCode="General">
                  <c:v>314</c:v>
                </c:pt>
                <c:pt idx="86" formatCode="General">
                  <c:v>154</c:v>
                </c:pt>
                <c:pt idx="87" formatCode="General">
                  <c:v>234</c:v>
                </c:pt>
                <c:pt idx="88" formatCode="General">
                  <c:v>234</c:v>
                </c:pt>
                <c:pt idx="89" formatCode="General">
                  <c:v>154</c:v>
                </c:pt>
                <c:pt idx="90" formatCode="General">
                  <c:v>234</c:v>
                </c:pt>
                <c:pt idx="91" formatCode="General">
                  <c:v>234</c:v>
                </c:pt>
                <c:pt idx="92" formatCode="General">
                  <c:v>234</c:v>
                </c:pt>
                <c:pt idx="93" formatCode="General">
                  <c:v>154</c:v>
                </c:pt>
                <c:pt idx="94" formatCode="General">
                  <c:v>233</c:v>
                </c:pt>
                <c:pt idx="95" formatCode="General">
                  <c:v>233</c:v>
                </c:pt>
                <c:pt idx="96" formatCode="General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E-41C3-897D-464AF86CC04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'20210603(0.8)'!$B$2:$B$98</c:f>
              <c:numCache>
                <c:formatCode>0_);[Red]\(0\)</c:formatCode>
                <c:ptCount val="97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450</c:v>
                </c:pt>
                <c:pt idx="6">
                  <c:v>450</c:v>
                </c:pt>
                <c:pt idx="7">
                  <c:v>450</c:v>
                </c:pt>
                <c:pt idx="8">
                  <c:v>450</c:v>
                </c:pt>
                <c:pt idx="9">
                  <c:v>450</c:v>
                </c:pt>
                <c:pt idx="10">
                  <c:v>450</c:v>
                </c:pt>
                <c:pt idx="11">
                  <c:v>450</c:v>
                </c:pt>
                <c:pt idx="12">
                  <c:v>450</c:v>
                </c:pt>
                <c:pt idx="13">
                  <c:v>450</c:v>
                </c:pt>
                <c:pt idx="14">
                  <c:v>450</c:v>
                </c:pt>
                <c:pt idx="15">
                  <c:v>450</c:v>
                </c:pt>
                <c:pt idx="16">
                  <c:v>450</c:v>
                </c:pt>
                <c:pt idx="17">
                  <c:v>450</c:v>
                </c:pt>
                <c:pt idx="18">
                  <c:v>450</c:v>
                </c:pt>
                <c:pt idx="19">
                  <c:v>450</c:v>
                </c:pt>
                <c:pt idx="20">
                  <c:v>440</c:v>
                </c:pt>
                <c:pt idx="21">
                  <c:v>440</c:v>
                </c:pt>
                <c:pt idx="22">
                  <c:v>440</c:v>
                </c:pt>
                <c:pt idx="23">
                  <c:v>440</c:v>
                </c:pt>
                <c:pt idx="24">
                  <c:v>440</c:v>
                </c:pt>
                <c:pt idx="25">
                  <c:v>628</c:v>
                </c:pt>
                <c:pt idx="26">
                  <c:v>662</c:v>
                </c:pt>
                <c:pt idx="27">
                  <c:v>662</c:v>
                </c:pt>
                <c:pt idx="28">
                  <c:v>742</c:v>
                </c:pt>
                <c:pt idx="29">
                  <c:v>663</c:v>
                </c:pt>
                <c:pt idx="30">
                  <c:v>583</c:v>
                </c:pt>
                <c:pt idx="31">
                  <c:v>583</c:v>
                </c:pt>
                <c:pt idx="32">
                  <c:v>583</c:v>
                </c:pt>
                <c:pt idx="33">
                  <c:v>583</c:v>
                </c:pt>
                <c:pt idx="34">
                  <c:v>503</c:v>
                </c:pt>
                <c:pt idx="35">
                  <c:v>743</c:v>
                </c:pt>
                <c:pt idx="36">
                  <c:v>440</c:v>
                </c:pt>
                <c:pt idx="37">
                  <c:v>440</c:v>
                </c:pt>
                <c:pt idx="38">
                  <c:v>547</c:v>
                </c:pt>
                <c:pt idx="39">
                  <c:v>582</c:v>
                </c:pt>
                <c:pt idx="40">
                  <c:v>440</c:v>
                </c:pt>
                <c:pt idx="41">
                  <c:v>564</c:v>
                </c:pt>
                <c:pt idx="42">
                  <c:v>440</c:v>
                </c:pt>
                <c:pt idx="43">
                  <c:v>440</c:v>
                </c:pt>
                <c:pt idx="44">
                  <c:v>440</c:v>
                </c:pt>
                <c:pt idx="45">
                  <c:v>440</c:v>
                </c:pt>
                <c:pt idx="46">
                  <c:v>440</c:v>
                </c:pt>
                <c:pt idx="47">
                  <c:v>440</c:v>
                </c:pt>
                <c:pt idx="48">
                  <c:v>440</c:v>
                </c:pt>
                <c:pt idx="49">
                  <c:v>440</c:v>
                </c:pt>
                <c:pt idx="50">
                  <c:v>440</c:v>
                </c:pt>
                <c:pt idx="51">
                  <c:v>440</c:v>
                </c:pt>
                <c:pt idx="52">
                  <c:v>440</c:v>
                </c:pt>
                <c:pt idx="53">
                  <c:v>440</c:v>
                </c:pt>
                <c:pt idx="54">
                  <c:v>440</c:v>
                </c:pt>
                <c:pt idx="55">
                  <c:v>440</c:v>
                </c:pt>
                <c:pt idx="56">
                  <c:v>440</c:v>
                </c:pt>
                <c:pt idx="57">
                  <c:v>440</c:v>
                </c:pt>
                <c:pt idx="58">
                  <c:v>440</c:v>
                </c:pt>
                <c:pt idx="59">
                  <c:v>440</c:v>
                </c:pt>
                <c:pt idx="60">
                  <c:v>440</c:v>
                </c:pt>
                <c:pt idx="61">
                  <c:v>440</c:v>
                </c:pt>
                <c:pt idx="62">
                  <c:v>440</c:v>
                </c:pt>
                <c:pt idx="63">
                  <c:v>440</c:v>
                </c:pt>
                <c:pt idx="64">
                  <c:v>440</c:v>
                </c:pt>
                <c:pt idx="65">
                  <c:v>440</c:v>
                </c:pt>
                <c:pt idx="66">
                  <c:v>440</c:v>
                </c:pt>
                <c:pt idx="67">
                  <c:v>440</c:v>
                </c:pt>
                <c:pt idx="68">
                  <c:v>440</c:v>
                </c:pt>
                <c:pt idx="69">
                  <c:v>440</c:v>
                </c:pt>
                <c:pt idx="70">
                  <c:v>440</c:v>
                </c:pt>
                <c:pt idx="71">
                  <c:v>440</c:v>
                </c:pt>
                <c:pt idx="72">
                  <c:v>440</c:v>
                </c:pt>
                <c:pt idx="73">
                  <c:v>440</c:v>
                </c:pt>
                <c:pt idx="74" formatCode="General">
                  <c:v>440</c:v>
                </c:pt>
                <c:pt idx="75" formatCode="General">
                  <c:v>440</c:v>
                </c:pt>
                <c:pt idx="76" formatCode="General">
                  <c:v>440</c:v>
                </c:pt>
                <c:pt idx="77" formatCode="General">
                  <c:v>440</c:v>
                </c:pt>
                <c:pt idx="78" formatCode="General">
                  <c:v>440</c:v>
                </c:pt>
                <c:pt idx="79" formatCode="General">
                  <c:v>440</c:v>
                </c:pt>
                <c:pt idx="80" formatCode="General">
                  <c:v>440</c:v>
                </c:pt>
                <c:pt idx="81" formatCode="General">
                  <c:v>440</c:v>
                </c:pt>
                <c:pt idx="82" formatCode="General">
                  <c:v>440</c:v>
                </c:pt>
                <c:pt idx="83" formatCode="General">
                  <c:v>440</c:v>
                </c:pt>
                <c:pt idx="84" formatCode="General">
                  <c:v>440</c:v>
                </c:pt>
                <c:pt idx="85" formatCode="General">
                  <c:v>440</c:v>
                </c:pt>
                <c:pt idx="86" formatCode="General">
                  <c:v>440</c:v>
                </c:pt>
                <c:pt idx="87" formatCode="General">
                  <c:v>440</c:v>
                </c:pt>
                <c:pt idx="88" formatCode="General">
                  <c:v>440</c:v>
                </c:pt>
                <c:pt idx="89" formatCode="General">
                  <c:v>440</c:v>
                </c:pt>
                <c:pt idx="90" formatCode="General">
                  <c:v>440</c:v>
                </c:pt>
                <c:pt idx="91" formatCode="General">
                  <c:v>440</c:v>
                </c:pt>
                <c:pt idx="92" formatCode="General">
                  <c:v>440</c:v>
                </c:pt>
                <c:pt idx="93" formatCode="General">
                  <c:v>440</c:v>
                </c:pt>
                <c:pt idx="94" formatCode="General">
                  <c:v>440</c:v>
                </c:pt>
                <c:pt idx="95" formatCode="General">
                  <c:v>440</c:v>
                </c:pt>
                <c:pt idx="96" formatCode="General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E-41C3-897D-464AF86CC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'20220616(0.8)'!$A$2:$A$98</c:f>
              <c:numCache>
                <c:formatCode>0_);[Red]\(0\)</c:formatCode>
                <c:ptCount val="97"/>
                <c:pt idx="0">
                  <c:v>504</c:v>
                </c:pt>
                <c:pt idx="1">
                  <c:v>158</c:v>
                </c:pt>
                <c:pt idx="2">
                  <c:v>502</c:v>
                </c:pt>
                <c:pt idx="3">
                  <c:v>363</c:v>
                </c:pt>
                <c:pt idx="4">
                  <c:v>569</c:v>
                </c:pt>
                <c:pt idx="5">
                  <c:v>294</c:v>
                </c:pt>
                <c:pt idx="6">
                  <c:v>433</c:v>
                </c:pt>
                <c:pt idx="7">
                  <c:v>570</c:v>
                </c:pt>
                <c:pt idx="8">
                  <c:v>638</c:v>
                </c:pt>
                <c:pt idx="9">
                  <c:v>639</c:v>
                </c:pt>
                <c:pt idx="10">
                  <c:v>846</c:v>
                </c:pt>
                <c:pt idx="11">
                  <c:v>916</c:v>
                </c:pt>
                <c:pt idx="12">
                  <c:v>986</c:v>
                </c:pt>
                <c:pt idx="13">
                  <c:v>987</c:v>
                </c:pt>
                <c:pt idx="14">
                  <c:v>989</c:v>
                </c:pt>
                <c:pt idx="15">
                  <c:v>1334</c:v>
                </c:pt>
                <c:pt idx="16">
                  <c:v>1474</c:v>
                </c:pt>
                <c:pt idx="17">
                  <c:v>1865</c:v>
                </c:pt>
                <c:pt idx="18">
                  <c:v>2636</c:v>
                </c:pt>
                <c:pt idx="19">
                  <c:v>2950</c:v>
                </c:pt>
                <c:pt idx="20">
                  <c:v>3170</c:v>
                </c:pt>
                <c:pt idx="21">
                  <c:v>2815</c:v>
                </c:pt>
                <c:pt idx="22">
                  <c:v>2877</c:v>
                </c:pt>
                <c:pt idx="23">
                  <c:v>2925</c:v>
                </c:pt>
                <c:pt idx="24">
                  <c:v>2514</c:v>
                </c:pt>
                <c:pt idx="25">
                  <c:v>2524</c:v>
                </c:pt>
                <c:pt idx="26">
                  <c:v>2348</c:v>
                </c:pt>
                <c:pt idx="27">
                  <c:v>2018</c:v>
                </c:pt>
                <c:pt idx="28">
                  <c:v>2102</c:v>
                </c:pt>
                <c:pt idx="29">
                  <c:v>1302</c:v>
                </c:pt>
                <c:pt idx="30">
                  <c:v>1946</c:v>
                </c:pt>
                <c:pt idx="31">
                  <c:v>1546</c:v>
                </c:pt>
                <c:pt idx="32">
                  <c:v>1631</c:v>
                </c:pt>
                <c:pt idx="33">
                  <c:v>1627</c:v>
                </c:pt>
                <c:pt idx="34">
                  <c:v>1466</c:v>
                </c:pt>
                <c:pt idx="35">
                  <c:v>1708</c:v>
                </c:pt>
                <c:pt idx="36">
                  <c:v>1627</c:v>
                </c:pt>
                <c:pt idx="37">
                  <c:v>1626</c:v>
                </c:pt>
                <c:pt idx="38">
                  <c:v>1545</c:v>
                </c:pt>
                <c:pt idx="39">
                  <c:v>1466</c:v>
                </c:pt>
                <c:pt idx="40">
                  <c:v>1462</c:v>
                </c:pt>
                <c:pt idx="41">
                  <c:v>1303</c:v>
                </c:pt>
                <c:pt idx="42">
                  <c:v>1542</c:v>
                </c:pt>
                <c:pt idx="43">
                  <c:v>1546</c:v>
                </c:pt>
                <c:pt idx="44">
                  <c:v>1378</c:v>
                </c:pt>
                <c:pt idx="45">
                  <c:v>1617</c:v>
                </c:pt>
                <c:pt idx="46">
                  <c:v>1458</c:v>
                </c:pt>
                <c:pt idx="47">
                  <c:v>1454</c:v>
                </c:pt>
                <c:pt idx="48">
                  <c:v>1297</c:v>
                </c:pt>
                <c:pt idx="49">
                  <c:v>1373</c:v>
                </c:pt>
                <c:pt idx="50">
                  <c:v>1293</c:v>
                </c:pt>
                <c:pt idx="51">
                  <c:v>1206</c:v>
                </c:pt>
                <c:pt idx="52">
                  <c:v>1046</c:v>
                </c:pt>
                <c:pt idx="53">
                  <c:v>1473</c:v>
                </c:pt>
                <c:pt idx="54">
                  <c:v>314</c:v>
                </c:pt>
                <c:pt idx="55">
                  <c:v>1018</c:v>
                </c:pt>
                <c:pt idx="56">
                  <c:v>1220</c:v>
                </c:pt>
                <c:pt idx="57">
                  <c:v>205</c:v>
                </c:pt>
                <c:pt idx="58">
                  <c:v>849</c:v>
                </c:pt>
                <c:pt idx="59">
                  <c:v>1126</c:v>
                </c:pt>
                <c:pt idx="60">
                  <c:v>802</c:v>
                </c:pt>
                <c:pt idx="61">
                  <c:v>610</c:v>
                </c:pt>
                <c:pt idx="62">
                  <c:v>923</c:v>
                </c:pt>
                <c:pt idx="63">
                  <c:v>573</c:v>
                </c:pt>
                <c:pt idx="64">
                  <c:v>642</c:v>
                </c:pt>
                <c:pt idx="65">
                  <c:v>802</c:v>
                </c:pt>
                <c:pt idx="66">
                  <c:v>642</c:v>
                </c:pt>
                <c:pt idx="67">
                  <c:v>721</c:v>
                </c:pt>
                <c:pt idx="68">
                  <c:v>640</c:v>
                </c:pt>
                <c:pt idx="69">
                  <c:v>720</c:v>
                </c:pt>
                <c:pt idx="70">
                  <c:v>640</c:v>
                </c:pt>
                <c:pt idx="71">
                  <c:v>641</c:v>
                </c:pt>
                <c:pt idx="72">
                  <c:v>640</c:v>
                </c:pt>
                <c:pt idx="73">
                  <c:v>559</c:v>
                </c:pt>
                <c:pt idx="74" formatCode="General">
                  <c:v>718</c:v>
                </c:pt>
                <c:pt idx="75" formatCode="General">
                  <c:v>558</c:v>
                </c:pt>
                <c:pt idx="76" formatCode="General">
                  <c:v>478</c:v>
                </c:pt>
                <c:pt idx="77" formatCode="General">
                  <c:v>638</c:v>
                </c:pt>
                <c:pt idx="78" formatCode="General">
                  <c:v>398</c:v>
                </c:pt>
                <c:pt idx="79" formatCode="General">
                  <c:v>718</c:v>
                </c:pt>
                <c:pt idx="80" formatCode="General">
                  <c:v>238</c:v>
                </c:pt>
                <c:pt idx="81" formatCode="General">
                  <c:v>669</c:v>
                </c:pt>
                <c:pt idx="82" formatCode="General">
                  <c:v>372</c:v>
                </c:pt>
                <c:pt idx="83" formatCode="General">
                  <c:v>583</c:v>
                </c:pt>
                <c:pt idx="84" formatCode="General">
                  <c:v>670</c:v>
                </c:pt>
                <c:pt idx="85" formatCode="General">
                  <c:v>482</c:v>
                </c:pt>
                <c:pt idx="86" formatCode="General">
                  <c:v>474</c:v>
                </c:pt>
                <c:pt idx="87" formatCode="General">
                  <c:v>394</c:v>
                </c:pt>
                <c:pt idx="88" formatCode="General">
                  <c:v>554</c:v>
                </c:pt>
                <c:pt idx="89" formatCode="General">
                  <c:v>634</c:v>
                </c:pt>
                <c:pt idx="90" formatCode="General">
                  <c:v>374</c:v>
                </c:pt>
                <c:pt idx="91" formatCode="General">
                  <c:v>635</c:v>
                </c:pt>
                <c:pt idx="92" formatCode="General">
                  <c:v>555</c:v>
                </c:pt>
                <c:pt idx="93" formatCode="General">
                  <c:v>555</c:v>
                </c:pt>
                <c:pt idx="94" formatCode="General">
                  <c:v>455</c:v>
                </c:pt>
                <c:pt idx="95" formatCode="General">
                  <c:v>554</c:v>
                </c:pt>
                <c:pt idx="96" formatCode="General">
                  <c:v>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4-4127-A6ED-B4129C4673B6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'20220616(0.8)'!$B$2:$B$98</c:f>
              <c:numCache>
                <c:formatCode>0_);[Red]\(0\)</c:formatCode>
                <c:ptCount val="97"/>
                <c:pt idx="0">
                  <c:v>830</c:v>
                </c:pt>
                <c:pt idx="1">
                  <c:v>830</c:v>
                </c:pt>
                <c:pt idx="2">
                  <c:v>830</c:v>
                </c:pt>
                <c:pt idx="3">
                  <c:v>830</c:v>
                </c:pt>
                <c:pt idx="4">
                  <c:v>830</c:v>
                </c:pt>
                <c:pt idx="5">
                  <c:v>860</c:v>
                </c:pt>
                <c:pt idx="6">
                  <c:v>860</c:v>
                </c:pt>
                <c:pt idx="7">
                  <c:v>860</c:v>
                </c:pt>
                <c:pt idx="8">
                  <c:v>860</c:v>
                </c:pt>
                <c:pt idx="9">
                  <c:v>860</c:v>
                </c:pt>
                <c:pt idx="10">
                  <c:v>880</c:v>
                </c:pt>
                <c:pt idx="11">
                  <c:v>880</c:v>
                </c:pt>
                <c:pt idx="12">
                  <c:v>880</c:v>
                </c:pt>
                <c:pt idx="13">
                  <c:v>880</c:v>
                </c:pt>
                <c:pt idx="14">
                  <c:v>880</c:v>
                </c:pt>
                <c:pt idx="15">
                  <c:v>910</c:v>
                </c:pt>
                <c:pt idx="16">
                  <c:v>910</c:v>
                </c:pt>
                <c:pt idx="17">
                  <c:v>910</c:v>
                </c:pt>
                <c:pt idx="18">
                  <c:v>910</c:v>
                </c:pt>
                <c:pt idx="19">
                  <c:v>910</c:v>
                </c:pt>
                <c:pt idx="20">
                  <c:v>940</c:v>
                </c:pt>
                <c:pt idx="21">
                  <c:v>940</c:v>
                </c:pt>
                <c:pt idx="22">
                  <c:v>940</c:v>
                </c:pt>
                <c:pt idx="23">
                  <c:v>940</c:v>
                </c:pt>
                <c:pt idx="24">
                  <c:v>940</c:v>
                </c:pt>
                <c:pt idx="25">
                  <c:v>960</c:v>
                </c:pt>
                <c:pt idx="26">
                  <c:v>960</c:v>
                </c:pt>
                <c:pt idx="27">
                  <c:v>960</c:v>
                </c:pt>
                <c:pt idx="28">
                  <c:v>960</c:v>
                </c:pt>
                <c:pt idx="29">
                  <c:v>960</c:v>
                </c:pt>
                <c:pt idx="30">
                  <c:v>990</c:v>
                </c:pt>
                <c:pt idx="31">
                  <c:v>990</c:v>
                </c:pt>
                <c:pt idx="32">
                  <c:v>990</c:v>
                </c:pt>
                <c:pt idx="33">
                  <c:v>990</c:v>
                </c:pt>
                <c:pt idx="34">
                  <c:v>990</c:v>
                </c:pt>
                <c:pt idx="35">
                  <c:v>1020</c:v>
                </c:pt>
                <c:pt idx="36">
                  <c:v>1020</c:v>
                </c:pt>
                <c:pt idx="37">
                  <c:v>1020</c:v>
                </c:pt>
                <c:pt idx="38">
                  <c:v>1020</c:v>
                </c:pt>
                <c:pt idx="39">
                  <c:v>1020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1070</c:v>
                </c:pt>
                <c:pt idx="46">
                  <c:v>1070</c:v>
                </c:pt>
                <c:pt idx="47">
                  <c:v>1070</c:v>
                </c:pt>
                <c:pt idx="48">
                  <c:v>1070</c:v>
                </c:pt>
                <c:pt idx="49">
                  <c:v>1070</c:v>
                </c:pt>
                <c:pt idx="50">
                  <c:v>1100</c:v>
                </c:pt>
                <c:pt idx="51">
                  <c:v>1100</c:v>
                </c:pt>
                <c:pt idx="52">
                  <c:v>1100</c:v>
                </c:pt>
                <c:pt idx="53">
                  <c:v>1395</c:v>
                </c:pt>
                <c:pt idx="54">
                  <c:v>1100</c:v>
                </c:pt>
                <c:pt idx="55">
                  <c:v>1130</c:v>
                </c:pt>
                <c:pt idx="56">
                  <c:v>1130</c:v>
                </c:pt>
                <c:pt idx="57">
                  <c:v>1130</c:v>
                </c:pt>
                <c:pt idx="58">
                  <c:v>1130</c:v>
                </c:pt>
                <c:pt idx="59">
                  <c:v>1130</c:v>
                </c:pt>
                <c:pt idx="60">
                  <c:v>1020</c:v>
                </c:pt>
                <c:pt idx="61">
                  <c:v>1020</c:v>
                </c:pt>
                <c:pt idx="62">
                  <c:v>1020</c:v>
                </c:pt>
                <c:pt idx="63">
                  <c:v>1020</c:v>
                </c:pt>
                <c:pt idx="64">
                  <c:v>900</c:v>
                </c:pt>
                <c:pt idx="65">
                  <c:v>900</c:v>
                </c:pt>
                <c:pt idx="66">
                  <c:v>900</c:v>
                </c:pt>
                <c:pt idx="67">
                  <c:v>900</c:v>
                </c:pt>
                <c:pt idx="68">
                  <c:v>790</c:v>
                </c:pt>
                <c:pt idx="69">
                  <c:v>790</c:v>
                </c:pt>
                <c:pt idx="70">
                  <c:v>790</c:v>
                </c:pt>
                <c:pt idx="71">
                  <c:v>790</c:v>
                </c:pt>
                <c:pt idx="72">
                  <c:v>670</c:v>
                </c:pt>
                <c:pt idx="73">
                  <c:v>670</c:v>
                </c:pt>
                <c:pt idx="74" formatCode="General">
                  <c:v>670</c:v>
                </c:pt>
                <c:pt idx="75" formatCode="General">
                  <c:v>670</c:v>
                </c:pt>
                <c:pt idx="76" formatCode="General">
                  <c:v>560</c:v>
                </c:pt>
                <c:pt idx="77" formatCode="General">
                  <c:v>560</c:v>
                </c:pt>
                <c:pt idx="78" formatCode="General">
                  <c:v>560</c:v>
                </c:pt>
                <c:pt idx="79" formatCode="General">
                  <c:v>560</c:v>
                </c:pt>
                <c:pt idx="80" formatCode="General">
                  <c:v>450</c:v>
                </c:pt>
                <c:pt idx="81" formatCode="General">
                  <c:v>450</c:v>
                </c:pt>
                <c:pt idx="82" formatCode="General">
                  <c:v>450</c:v>
                </c:pt>
                <c:pt idx="83" formatCode="General">
                  <c:v>450</c:v>
                </c:pt>
                <c:pt idx="84" formatCode="General">
                  <c:v>330</c:v>
                </c:pt>
                <c:pt idx="85" formatCode="General">
                  <c:v>330</c:v>
                </c:pt>
                <c:pt idx="86" formatCode="General">
                  <c:v>330</c:v>
                </c:pt>
                <c:pt idx="87" formatCode="General">
                  <c:v>330</c:v>
                </c:pt>
                <c:pt idx="88" formatCode="General">
                  <c:v>220</c:v>
                </c:pt>
                <c:pt idx="89" formatCode="General">
                  <c:v>220</c:v>
                </c:pt>
                <c:pt idx="90" formatCode="General">
                  <c:v>220</c:v>
                </c:pt>
                <c:pt idx="91" formatCode="General">
                  <c:v>220</c:v>
                </c:pt>
                <c:pt idx="92" formatCode="General">
                  <c:v>100</c:v>
                </c:pt>
                <c:pt idx="93" formatCode="General">
                  <c:v>100</c:v>
                </c:pt>
                <c:pt idx="94" formatCode="General">
                  <c:v>100</c:v>
                </c:pt>
                <c:pt idx="95" formatCode="General">
                  <c:v>100</c:v>
                </c:pt>
                <c:pt idx="96" formatCode="General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4-4127-A6ED-B4129C46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'19840408 (2)(1.2)'!$A$2:$A$181</c:f>
              <c:numCache>
                <c:formatCode>0_);[Red]\(0\)</c:formatCode>
                <c:ptCount val="180"/>
                <c:pt idx="0">
                  <c:v>512</c:v>
                </c:pt>
                <c:pt idx="1">
                  <c:v>521</c:v>
                </c:pt>
                <c:pt idx="2">
                  <c:v>529</c:v>
                </c:pt>
                <c:pt idx="3">
                  <c:v>598</c:v>
                </c:pt>
                <c:pt idx="4">
                  <c:v>665</c:v>
                </c:pt>
                <c:pt idx="5">
                  <c:v>733</c:v>
                </c:pt>
                <c:pt idx="6">
                  <c:v>755</c:v>
                </c:pt>
                <c:pt idx="7">
                  <c:v>776</c:v>
                </c:pt>
                <c:pt idx="8">
                  <c:v>798</c:v>
                </c:pt>
                <c:pt idx="9">
                  <c:v>904</c:v>
                </c:pt>
                <c:pt idx="10">
                  <c:v>1009</c:v>
                </c:pt>
                <c:pt idx="11">
                  <c:v>1115</c:v>
                </c:pt>
                <c:pt idx="12">
                  <c:v>1094</c:v>
                </c:pt>
                <c:pt idx="13">
                  <c:v>1074</c:v>
                </c:pt>
                <c:pt idx="14">
                  <c:v>1054</c:v>
                </c:pt>
                <c:pt idx="15">
                  <c:v>1150</c:v>
                </c:pt>
                <c:pt idx="16">
                  <c:v>1244</c:v>
                </c:pt>
                <c:pt idx="17">
                  <c:v>1340</c:v>
                </c:pt>
                <c:pt idx="18">
                  <c:v>1374</c:v>
                </c:pt>
                <c:pt idx="19">
                  <c:v>1409</c:v>
                </c:pt>
                <c:pt idx="20">
                  <c:v>1442</c:v>
                </c:pt>
                <c:pt idx="21">
                  <c:v>1424</c:v>
                </c:pt>
                <c:pt idx="22">
                  <c:v>1406</c:v>
                </c:pt>
                <c:pt idx="23">
                  <c:v>1388</c:v>
                </c:pt>
                <c:pt idx="24">
                  <c:v>1319</c:v>
                </c:pt>
                <c:pt idx="25">
                  <c:v>1250</c:v>
                </c:pt>
                <c:pt idx="26">
                  <c:v>1181</c:v>
                </c:pt>
                <c:pt idx="27">
                  <c:v>1171</c:v>
                </c:pt>
                <c:pt idx="28">
                  <c:v>1163</c:v>
                </c:pt>
                <c:pt idx="29">
                  <c:v>1153</c:v>
                </c:pt>
                <c:pt idx="30">
                  <c:v>1117</c:v>
                </c:pt>
                <c:pt idx="31">
                  <c:v>1082</c:v>
                </c:pt>
                <c:pt idx="32">
                  <c:v>1046</c:v>
                </c:pt>
                <c:pt idx="33">
                  <c:v>1086</c:v>
                </c:pt>
                <c:pt idx="34">
                  <c:v>1124</c:v>
                </c:pt>
                <c:pt idx="35">
                  <c:v>1164</c:v>
                </c:pt>
                <c:pt idx="36">
                  <c:v>1157</c:v>
                </c:pt>
                <c:pt idx="37">
                  <c:v>1151</c:v>
                </c:pt>
                <c:pt idx="38">
                  <c:v>1144</c:v>
                </c:pt>
                <c:pt idx="39">
                  <c:v>1148</c:v>
                </c:pt>
                <c:pt idx="40">
                  <c:v>1154</c:v>
                </c:pt>
                <c:pt idx="41">
                  <c:v>1159</c:v>
                </c:pt>
                <c:pt idx="42">
                  <c:v>1136</c:v>
                </c:pt>
                <c:pt idx="43">
                  <c:v>1112</c:v>
                </c:pt>
                <c:pt idx="44">
                  <c:v>1090</c:v>
                </c:pt>
                <c:pt idx="45">
                  <c:v>1061</c:v>
                </c:pt>
                <c:pt idx="46">
                  <c:v>1032</c:v>
                </c:pt>
                <c:pt idx="47">
                  <c:v>1003</c:v>
                </c:pt>
                <c:pt idx="48">
                  <c:v>1020</c:v>
                </c:pt>
                <c:pt idx="49">
                  <c:v>1036</c:v>
                </c:pt>
                <c:pt idx="50">
                  <c:v>1052</c:v>
                </c:pt>
                <c:pt idx="51">
                  <c:v>1147</c:v>
                </c:pt>
                <c:pt idx="52">
                  <c:v>1241</c:v>
                </c:pt>
                <c:pt idx="53">
                  <c:v>1336</c:v>
                </c:pt>
                <c:pt idx="54">
                  <c:v>1387</c:v>
                </c:pt>
                <c:pt idx="55">
                  <c:v>1440</c:v>
                </c:pt>
                <c:pt idx="56">
                  <c:v>1492</c:v>
                </c:pt>
                <c:pt idx="57">
                  <c:v>1519</c:v>
                </c:pt>
                <c:pt idx="58">
                  <c:v>1546</c:v>
                </c:pt>
                <c:pt idx="59">
                  <c:v>1573</c:v>
                </c:pt>
                <c:pt idx="60">
                  <c:v>1565</c:v>
                </c:pt>
                <c:pt idx="61">
                  <c:v>1555</c:v>
                </c:pt>
                <c:pt idx="62">
                  <c:v>1547</c:v>
                </c:pt>
                <c:pt idx="63">
                  <c:v>1381</c:v>
                </c:pt>
                <c:pt idx="64">
                  <c:v>1216</c:v>
                </c:pt>
                <c:pt idx="65">
                  <c:v>1050</c:v>
                </c:pt>
                <c:pt idx="66">
                  <c:v>1152</c:v>
                </c:pt>
                <c:pt idx="67">
                  <c:v>1253</c:v>
                </c:pt>
                <c:pt idx="68">
                  <c:v>1355</c:v>
                </c:pt>
                <c:pt idx="69">
                  <c:v>1240</c:v>
                </c:pt>
                <c:pt idx="70">
                  <c:v>1126</c:v>
                </c:pt>
                <c:pt idx="71">
                  <c:v>1010</c:v>
                </c:pt>
                <c:pt idx="72">
                  <c:v>996</c:v>
                </c:pt>
                <c:pt idx="73">
                  <c:v>980</c:v>
                </c:pt>
                <c:pt idx="74">
                  <c:v>966</c:v>
                </c:pt>
                <c:pt idx="75">
                  <c:v>919</c:v>
                </c:pt>
                <c:pt idx="76">
                  <c:v>874</c:v>
                </c:pt>
                <c:pt idx="77">
                  <c:v>827</c:v>
                </c:pt>
                <c:pt idx="78">
                  <c:v>790</c:v>
                </c:pt>
                <c:pt idx="79">
                  <c:v>751</c:v>
                </c:pt>
                <c:pt idx="80">
                  <c:v>714</c:v>
                </c:pt>
                <c:pt idx="81">
                  <c:v>710</c:v>
                </c:pt>
                <c:pt idx="82">
                  <c:v>708</c:v>
                </c:pt>
                <c:pt idx="83">
                  <c:v>704</c:v>
                </c:pt>
                <c:pt idx="84">
                  <c:v>709</c:v>
                </c:pt>
                <c:pt idx="85">
                  <c:v>713</c:v>
                </c:pt>
                <c:pt idx="86">
                  <c:v>718</c:v>
                </c:pt>
                <c:pt idx="87">
                  <c:v>704</c:v>
                </c:pt>
                <c:pt idx="88">
                  <c:v>691</c:v>
                </c:pt>
                <c:pt idx="89">
                  <c:v>678</c:v>
                </c:pt>
                <c:pt idx="90">
                  <c:v>664</c:v>
                </c:pt>
                <c:pt idx="91">
                  <c:v>650</c:v>
                </c:pt>
                <c:pt idx="92">
                  <c:v>636</c:v>
                </c:pt>
                <c:pt idx="93">
                  <c:v>636</c:v>
                </c:pt>
                <c:pt idx="94">
                  <c:v>636</c:v>
                </c:pt>
                <c:pt idx="95">
                  <c:v>636</c:v>
                </c:pt>
                <c:pt idx="96">
                  <c:v>610</c:v>
                </c:pt>
                <c:pt idx="97">
                  <c:v>583</c:v>
                </c:pt>
                <c:pt idx="98">
                  <c:v>557</c:v>
                </c:pt>
                <c:pt idx="99">
                  <c:v>544</c:v>
                </c:pt>
                <c:pt idx="100">
                  <c:v>529</c:v>
                </c:pt>
                <c:pt idx="101">
                  <c:v>516</c:v>
                </c:pt>
                <c:pt idx="102">
                  <c:v>503</c:v>
                </c:pt>
                <c:pt idx="103">
                  <c:v>490</c:v>
                </c:pt>
                <c:pt idx="104">
                  <c:v>476</c:v>
                </c:pt>
                <c:pt idx="105">
                  <c:v>490</c:v>
                </c:pt>
                <c:pt idx="106">
                  <c:v>503</c:v>
                </c:pt>
                <c:pt idx="107">
                  <c:v>516</c:v>
                </c:pt>
                <c:pt idx="108">
                  <c:v>503</c:v>
                </c:pt>
                <c:pt idx="109">
                  <c:v>490</c:v>
                </c:pt>
                <c:pt idx="110">
                  <c:v>476</c:v>
                </c:pt>
                <c:pt idx="111">
                  <c:v>464</c:v>
                </c:pt>
                <c:pt idx="112">
                  <c:v>451</c:v>
                </c:pt>
                <c:pt idx="113">
                  <c:v>439</c:v>
                </c:pt>
                <c:pt idx="114">
                  <c:v>438</c:v>
                </c:pt>
                <c:pt idx="115">
                  <c:v>437</c:v>
                </c:pt>
                <c:pt idx="116">
                  <c:v>436</c:v>
                </c:pt>
                <c:pt idx="117">
                  <c:v>422</c:v>
                </c:pt>
                <c:pt idx="118">
                  <c:v>409</c:v>
                </c:pt>
                <c:pt idx="119">
                  <c:v>396</c:v>
                </c:pt>
                <c:pt idx="120">
                  <c:v>384</c:v>
                </c:pt>
                <c:pt idx="121">
                  <c:v>371</c:v>
                </c:pt>
                <c:pt idx="122">
                  <c:v>359</c:v>
                </c:pt>
                <c:pt idx="123">
                  <c:v>368</c:v>
                </c:pt>
                <c:pt idx="124">
                  <c:v>378</c:v>
                </c:pt>
                <c:pt idx="125">
                  <c:v>388</c:v>
                </c:pt>
                <c:pt idx="126">
                  <c:v>377</c:v>
                </c:pt>
                <c:pt idx="127">
                  <c:v>365</c:v>
                </c:pt>
                <c:pt idx="128">
                  <c:v>354</c:v>
                </c:pt>
                <c:pt idx="129">
                  <c:v>312</c:v>
                </c:pt>
                <c:pt idx="130">
                  <c:v>270</c:v>
                </c:pt>
                <c:pt idx="131">
                  <c:v>228</c:v>
                </c:pt>
                <c:pt idx="132">
                  <c:v>299</c:v>
                </c:pt>
                <c:pt idx="133">
                  <c:v>368</c:v>
                </c:pt>
                <c:pt idx="134">
                  <c:v>439</c:v>
                </c:pt>
                <c:pt idx="135">
                  <c:v>406</c:v>
                </c:pt>
                <c:pt idx="136">
                  <c:v>372</c:v>
                </c:pt>
                <c:pt idx="137">
                  <c:v>338</c:v>
                </c:pt>
                <c:pt idx="138">
                  <c:v>343</c:v>
                </c:pt>
                <c:pt idx="139">
                  <c:v>349</c:v>
                </c:pt>
                <c:pt idx="140">
                  <c:v>354</c:v>
                </c:pt>
                <c:pt idx="141">
                  <c:v>367</c:v>
                </c:pt>
                <c:pt idx="142">
                  <c:v>380</c:v>
                </c:pt>
                <c:pt idx="143">
                  <c:v>394</c:v>
                </c:pt>
                <c:pt idx="144">
                  <c:v>380</c:v>
                </c:pt>
                <c:pt idx="145">
                  <c:v>367</c:v>
                </c:pt>
                <c:pt idx="146">
                  <c:v>354</c:v>
                </c:pt>
                <c:pt idx="147">
                  <c:v>354</c:v>
                </c:pt>
                <c:pt idx="148">
                  <c:v>354</c:v>
                </c:pt>
                <c:pt idx="149">
                  <c:v>354</c:v>
                </c:pt>
                <c:pt idx="150">
                  <c:v>354</c:v>
                </c:pt>
                <c:pt idx="151">
                  <c:v>354</c:v>
                </c:pt>
                <c:pt idx="152">
                  <c:v>354</c:v>
                </c:pt>
                <c:pt idx="153">
                  <c:v>341</c:v>
                </c:pt>
                <c:pt idx="154">
                  <c:v>328</c:v>
                </c:pt>
                <c:pt idx="155">
                  <c:v>314</c:v>
                </c:pt>
                <c:pt idx="156">
                  <c:v>288</c:v>
                </c:pt>
                <c:pt idx="157">
                  <c:v>260</c:v>
                </c:pt>
                <c:pt idx="158">
                  <c:v>234</c:v>
                </c:pt>
                <c:pt idx="159">
                  <c:v>254</c:v>
                </c:pt>
                <c:pt idx="160">
                  <c:v>276</c:v>
                </c:pt>
                <c:pt idx="161">
                  <c:v>296</c:v>
                </c:pt>
                <c:pt idx="162">
                  <c:v>289</c:v>
                </c:pt>
                <c:pt idx="163">
                  <c:v>281</c:v>
                </c:pt>
                <c:pt idx="164">
                  <c:v>274</c:v>
                </c:pt>
                <c:pt idx="165">
                  <c:v>274</c:v>
                </c:pt>
                <c:pt idx="166">
                  <c:v>274</c:v>
                </c:pt>
                <c:pt idx="167">
                  <c:v>274</c:v>
                </c:pt>
                <c:pt idx="168">
                  <c:v>274</c:v>
                </c:pt>
                <c:pt idx="169">
                  <c:v>274</c:v>
                </c:pt>
                <c:pt idx="170">
                  <c:v>274</c:v>
                </c:pt>
                <c:pt idx="171">
                  <c:v>260</c:v>
                </c:pt>
                <c:pt idx="172">
                  <c:v>247</c:v>
                </c:pt>
                <c:pt idx="173">
                  <c:v>234</c:v>
                </c:pt>
                <c:pt idx="174">
                  <c:v>221</c:v>
                </c:pt>
                <c:pt idx="175">
                  <c:v>208</c:v>
                </c:pt>
                <c:pt idx="176">
                  <c:v>194</c:v>
                </c:pt>
                <c:pt idx="177">
                  <c:v>208</c:v>
                </c:pt>
                <c:pt idx="178">
                  <c:v>221</c:v>
                </c:pt>
                <c:pt idx="179">
                  <c:v>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B-4005-826F-E48F92FF4E3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'19840408 (2)(1.2)'!$B$2:$B$181</c:f>
              <c:numCache>
                <c:formatCode>0_);[Red]\(0\)</c:formatCode>
                <c:ptCount val="180"/>
                <c:pt idx="0">
                  <c:v>228</c:v>
                </c:pt>
                <c:pt idx="1">
                  <c:v>228</c:v>
                </c:pt>
                <c:pt idx="2">
                  <c:v>228</c:v>
                </c:pt>
                <c:pt idx="3">
                  <c:v>228</c:v>
                </c:pt>
                <c:pt idx="4">
                  <c:v>228</c:v>
                </c:pt>
                <c:pt idx="5">
                  <c:v>228</c:v>
                </c:pt>
                <c:pt idx="6">
                  <c:v>228</c:v>
                </c:pt>
                <c:pt idx="7">
                  <c:v>228</c:v>
                </c:pt>
                <c:pt idx="8">
                  <c:v>228</c:v>
                </c:pt>
                <c:pt idx="9">
                  <c:v>228</c:v>
                </c:pt>
                <c:pt idx="10">
                  <c:v>228</c:v>
                </c:pt>
                <c:pt idx="11">
                  <c:v>228</c:v>
                </c:pt>
                <c:pt idx="12">
                  <c:v>228</c:v>
                </c:pt>
                <c:pt idx="13">
                  <c:v>228</c:v>
                </c:pt>
                <c:pt idx="14">
                  <c:v>228</c:v>
                </c:pt>
                <c:pt idx="15">
                  <c:v>228</c:v>
                </c:pt>
                <c:pt idx="16">
                  <c:v>228</c:v>
                </c:pt>
                <c:pt idx="17">
                  <c:v>228</c:v>
                </c:pt>
                <c:pt idx="18">
                  <c:v>228</c:v>
                </c:pt>
                <c:pt idx="19">
                  <c:v>228</c:v>
                </c:pt>
                <c:pt idx="20">
                  <c:v>228</c:v>
                </c:pt>
                <c:pt idx="21">
                  <c:v>228</c:v>
                </c:pt>
                <c:pt idx="22">
                  <c:v>228</c:v>
                </c:pt>
                <c:pt idx="23">
                  <c:v>228</c:v>
                </c:pt>
                <c:pt idx="24">
                  <c:v>228</c:v>
                </c:pt>
                <c:pt idx="25">
                  <c:v>228</c:v>
                </c:pt>
                <c:pt idx="26">
                  <c:v>228</c:v>
                </c:pt>
                <c:pt idx="27">
                  <c:v>228</c:v>
                </c:pt>
                <c:pt idx="28">
                  <c:v>228</c:v>
                </c:pt>
                <c:pt idx="29">
                  <c:v>228</c:v>
                </c:pt>
                <c:pt idx="30">
                  <c:v>228</c:v>
                </c:pt>
                <c:pt idx="31">
                  <c:v>228</c:v>
                </c:pt>
                <c:pt idx="32">
                  <c:v>228</c:v>
                </c:pt>
                <c:pt idx="33">
                  <c:v>228</c:v>
                </c:pt>
                <c:pt idx="34">
                  <c:v>228</c:v>
                </c:pt>
                <c:pt idx="35">
                  <c:v>228</c:v>
                </c:pt>
                <c:pt idx="36">
                  <c:v>228</c:v>
                </c:pt>
                <c:pt idx="37">
                  <c:v>228</c:v>
                </c:pt>
                <c:pt idx="38">
                  <c:v>228</c:v>
                </c:pt>
                <c:pt idx="39">
                  <c:v>228</c:v>
                </c:pt>
                <c:pt idx="40">
                  <c:v>228</c:v>
                </c:pt>
                <c:pt idx="41">
                  <c:v>228</c:v>
                </c:pt>
                <c:pt idx="42">
                  <c:v>228</c:v>
                </c:pt>
                <c:pt idx="43">
                  <c:v>228</c:v>
                </c:pt>
                <c:pt idx="44">
                  <c:v>228</c:v>
                </c:pt>
                <c:pt idx="45">
                  <c:v>228</c:v>
                </c:pt>
                <c:pt idx="46">
                  <c:v>228</c:v>
                </c:pt>
                <c:pt idx="47">
                  <c:v>228</c:v>
                </c:pt>
                <c:pt idx="48">
                  <c:v>228</c:v>
                </c:pt>
                <c:pt idx="49">
                  <c:v>228</c:v>
                </c:pt>
                <c:pt idx="50">
                  <c:v>228</c:v>
                </c:pt>
                <c:pt idx="51">
                  <c:v>228</c:v>
                </c:pt>
                <c:pt idx="52">
                  <c:v>228</c:v>
                </c:pt>
                <c:pt idx="53">
                  <c:v>228</c:v>
                </c:pt>
                <c:pt idx="54">
                  <c:v>228</c:v>
                </c:pt>
                <c:pt idx="55">
                  <c:v>228</c:v>
                </c:pt>
                <c:pt idx="56">
                  <c:v>228</c:v>
                </c:pt>
                <c:pt idx="57">
                  <c:v>228</c:v>
                </c:pt>
                <c:pt idx="58">
                  <c:v>228</c:v>
                </c:pt>
                <c:pt idx="59">
                  <c:v>228</c:v>
                </c:pt>
                <c:pt idx="60">
                  <c:v>228</c:v>
                </c:pt>
                <c:pt idx="61">
                  <c:v>228</c:v>
                </c:pt>
                <c:pt idx="62">
                  <c:v>303</c:v>
                </c:pt>
                <c:pt idx="63">
                  <c:v>1381</c:v>
                </c:pt>
                <c:pt idx="64">
                  <c:v>1216</c:v>
                </c:pt>
                <c:pt idx="65">
                  <c:v>1050</c:v>
                </c:pt>
                <c:pt idx="66">
                  <c:v>1152</c:v>
                </c:pt>
                <c:pt idx="67">
                  <c:v>1253</c:v>
                </c:pt>
                <c:pt idx="68">
                  <c:v>1355</c:v>
                </c:pt>
                <c:pt idx="69">
                  <c:v>1240</c:v>
                </c:pt>
                <c:pt idx="70">
                  <c:v>1126</c:v>
                </c:pt>
                <c:pt idx="71">
                  <c:v>1010</c:v>
                </c:pt>
                <c:pt idx="72">
                  <c:v>996</c:v>
                </c:pt>
                <c:pt idx="73">
                  <c:v>980</c:v>
                </c:pt>
                <c:pt idx="74">
                  <c:v>966</c:v>
                </c:pt>
                <c:pt idx="75">
                  <c:v>919</c:v>
                </c:pt>
                <c:pt idx="76">
                  <c:v>874</c:v>
                </c:pt>
                <c:pt idx="77">
                  <c:v>827</c:v>
                </c:pt>
                <c:pt idx="78">
                  <c:v>790</c:v>
                </c:pt>
                <c:pt idx="79">
                  <c:v>751</c:v>
                </c:pt>
                <c:pt idx="80">
                  <c:v>714</c:v>
                </c:pt>
                <c:pt idx="81">
                  <c:v>710</c:v>
                </c:pt>
                <c:pt idx="82">
                  <c:v>708</c:v>
                </c:pt>
                <c:pt idx="83">
                  <c:v>704</c:v>
                </c:pt>
                <c:pt idx="84">
                  <c:v>709</c:v>
                </c:pt>
                <c:pt idx="85">
                  <c:v>713</c:v>
                </c:pt>
                <c:pt idx="86">
                  <c:v>718</c:v>
                </c:pt>
                <c:pt idx="87">
                  <c:v>704</c:v>
                </c:pt>
                <c:pt idx="88">
                  <c:v>691</c:v>
                </c:pt>
                <c:pt idx="89">
                  <c:v>678</c:v>
                </c:pt>
                <c:pt idx="90">
                  <c:v>664</c:v>
                </c:pt>
                <c:pt idx="91">
                  <c:v>650</c:v>
                </c:pt>
                <c:pt idx="92">
                  <c:v>636</c:v>
                </c:pt>
                <c:pt idx="93">
                  <c:v>636</c:v>
                </c:pt>
                <c:pt idx="94">
                  <c:v>636</c:v>
                </c:pt>
                <c:pt idx="95">
                  <c:v>636</c:v>
                </c:pt>
                <c:pt idx="96">
                  <c:v>610</c:v>
                </c:pt>
                <c:pt idx="97">
                  <c:v>583</c:v>
                </c:pt>
                <c:pt idx="98">
                  <c:v>557</c:v>
                </c:pt>
                <c:pt idx="99">
                  <c:v>544</c:v>
                </c:pt>
                <c:pt idx="100">
                  <c:v>529</c:v>
                </c:pt>
                <c:pt idx="101">
                  <c:v>516</c:v>
                </c:pt>
                <c:pt idx="102">
                  <c:v>503</c:v>
                </c:pt>
                <c:pt idx="103">
                  <c:v>490</c:v>
                </c:pt>
                <c:pt idx="104">
                  <c:v>476</c:v>
                </c:pt>
                <c:pt idx="105">
                  <c:v>490</c:v>
                </c:pt>
                <c:pt idx="106">
                  <c:v>503</c:v>
                </c:pt>
                <c:pt idx="107">
                  <c:v>516</c:v>
                </c:pt>
                <c:pt idx="108">
                  <c:v>503</c:v>
                </c:pt>
                <c:pt idx="109">
                  <c:v>490</c:v>
                </c:pt>
                <c:pt idx="110">
                  <c:v>476</c:v>
                </c:pt>
                <c:pt idx="111">
                  <c:v>464</c:v>
                </c:pt>
                <c:pt idx="112">
                  <c:v>451</c:v>
                </c:pt>
                <c:pt idx="113">
                  <c:v>439</c:v>
                </c:pt>
                <c:pt idx="114">
                  <c:v>438</c:v>
                </c:pt>
                <c:pt idx="115">
                  <c:v>437</c:v>
                </c:pt>
                <c:pt idx="116">
                  <c:v>436</c:v>
                </c:pt>
                <c:pt idx="117">
                  <c:v>422</c:v>
                </c:pt>
                <c:pt idx="118">
                  <c:v>409</c:v>
                </c:pt>
                <c:pt idx="119">
                  <c:v>396</c:v>
                </c:pt>
                <c:pt idx="120">
                  <c:v>384</c:v>
                </c:pt>
                <c:pt idx="121">
                  <c:v>371</c:v>
                </c:pt>
                <c:pt idx="122">
                  <c:v>359</c:v>
                </c:pt>
                <c:pt idx="123">
                  <c:v>368</c:v>
                </c:pt>
                <c:pt idx="124">
                  <c:v>378</c:v>
                </c:pt>
                <c:pt idx="125">
                  <c:v>388</c:v>
                </c:pt>
                <c:pt idx="126">
                  <c:v>377</c:v>
                </c:pt>
                <c:pt idx="127">
                  <c:v>365</c:v>
                </c:pt>
                <c:pt idx="128">
                  <c:v>354</c:v>
                </c:pt>
                <c:pt idx="129">
                  <c:v>312</c:v>
                </c:pt>
                <c:pt idx="130">
                  <c:v>270</c:v>
                </c:pt>
                <c:pt idx="131">
                  <c:v>228</c:v>
                </c:pt>
                <c:pt idx="132">
                  <c:v>299</c:v>
                </c:pt>
                <c:pt idx="133">
                  <c:v>368</c:v>
                </c:pt>
                <c:pt idx="134">
                  <c:v>439</c:v>
                </c:pt>
                <c:pt idx="135">
                  <c:v>406</c:v>
                </c:pt>
                <c:pt idx="136">
                  <c:v>372</c:v>
                </c:pt>
                <c:pt idx="137">
                  <c:v>338</c:v>
                </c:pt>
                <c:pt idx="138">
                  <c:v>343</c:v>
                </c:pt>
                <c:pt idx="139">
                  <c:v>349</c:v>
                </c:pt>
                <c:pt idx="140">
                  <c:v>354</c:v>
                </c:pt>
                <c:pt idx="141">
                  <c:v>367</c:v>
                </c:pt>
                <c:pt idx="142">
                  <c:v>380</c:v>
                </c:pt>
                <c:pt idx="143">
                  <c:v>394</c:v>
                </c:pt>
                <c:pt idx="144">
                  <c:v>380</c:v>
                </c:pt>
                <c:pt idx="145">
                  <c:v>367</c:v>
                </c:pt>
                <c:pt idx="146">
                  <c:v>354</c:v>
                </c:pt>
                <c:pt idx="147">
                  <c:v>354</c:v>
                </c:pt>
                <c:pt idx="148">
                  <c:v>354</c:v>
                </c:pt>
                <c:pt idx="149">
                  <c:v>354</c:v>
                </c:pt>
                <c:pt idx="150">
                  <c:v>354</c:v>
                </c:pt>
                <c:pt idx="151">
                  <c:v>354</c:v>
                </c:pt>
                <c:pt idx="152">
                  <c:v>354</c:v>
                </c:pt>
                <c:pt idx="153">
                  <c:v>341</c:v>
                </c:pt>
                <c:pt idx="154">
                  <c:v>328</c:v>
                </c:pt>
                <c:pt idx="155">
                  <c:v>314</c:v>
                </c:pt>
                <c:pt idx="156">
                  <c:v>288</c:v>
                </c:pt>
                <c:pt idx="157">
                  <c:v>260</c:v>
                </c:pt>
                <c:pt idx="158">
                  <c:v>234</c:v>
                </c:pt>
                <c:pt idx="159">
                  <c:v>254</c:v>
                </c:pt>
                <c:pt idx="160">
                  <c:v>276</c:v>
                </c:pt>
                <c:pt idx="161">
                  <c:v>296</c:v>
                </c:pt>
                <c:pt idx="162">
                  <c:v>289</c:v>
                </c:pt>
                <c:pt idx="163">
                  <c:v>281</c:v>
                </c:pt>
                <c:pt idx="164">
                  <c:v>274</c:v>
                </c:pt>
                <c:pt idx="165">
                  <c:v>274</c:v>
                </c:pt>
                <c:pt idx="166">
                  <c:v>274</c:v>
                </c:pt>
                <c:pt idx="167">
                  <c:v>274</c:v>
                </c:pt>
                <c:pt idx="168">
                  <c:v>274</c:v>
                </c:pt>
                <c:pt idx="169">
                  <c:v>274</c:v>
                </c:pt>
                <c:pt idx="170">
                  <c:v>274</c:v>
                </c:pt>
                <c:pt idx="171">
                  <c:v>260</c:v>
                </c:pt>
                <c:pt idx="172">
                  <c:v>247</c:v>
                </c:pt>
                <c:pt idx="173">
                  <c:v>234</c:v>
                </c:pt>
                <c:pt idx="174">
                  <c:v>221</c:v>
                </c:pt>
                <c:pt idx="175">
                  <c:v>208</c:v>
                </c:pt>
                <c:pt idx="176">
                  <c:v>194</c:v>
                </c:pt>
                <c:pt idx="177">
                  <c:v>208</c:v>
                </c:pt>
                <c:pt idx="178">
                  <c:v>221</c:v>
                </c:pt>
                <c:pt idx="179">
                  <c:v>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B-4005-826F-E48F92FF4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'19920325(1.2)'!$A$2:$A$149</c:f>
              <c:numCache>
                <c:formatCode>0_);[Red]\(0\)</c:formatCode>
                <c:ptCount val="148"/>
                <c:pt idx="0">
                  <c:v>659</c:v>
                </c:pt>
                <c:pt idx="1">
                  <c:v>665</c:v>
                </c:pt>
                <c:pt idx="2">
                  <c:v>672</c:v>
                </c:pt>
                <c:pt idx="3">
                  <c:v>679</c:v>
                </c:pt>
                <c:pt idx="4">
                  <c:v>673</c:v>
                </c:pt>
                <c:pt idx="5">
                  <c:v>668</c:v>
                </c:pt>
                <c:pt idx="6">
                  <c:v>664</c:v>
                </c:pt>
                <c:pt idx="7">
                  <c:v>658</c:v>
                </c:pt>
                <c:pt idx="8">
                  <c:v>652</c:v>
                </c:pt>
                <c:pt idx="9">
                  <c:v>647</c:v>
                </c:pt>
                <c:pt idx="10">
                  <c:v>738</c:v>
                </c:pt>
                <c:pt idx="11">
                  <c:v>829</c:v>
                </c:pt>
                <c:pt idx="12">
                  <c:v>919</c:v>
                </c:pt>
                <c:pt idx="13">
                  <c:v>971</c:v>
                </c:pt>
                <c:pt idx="14">
                  <c:v>1022</c:v>
                </c:pt>
                <c:pt idx="15">
                  <c:v>1075</c:v>
                </c:pt>
                <c:pt idx="16">
                  <c:v>1343</c:v>
                </c:pt>
                <c:pt idx="17">
                  <c:v>1610</c:v>
                </c:pt>
                <c:pt idx="18">
                  <c:v>1877</c:v>
                </c:pt>
                <c:pt idx="19">
                  <c:v>1978</c:v>
                </c:pt>
                <c:pt idx="20">
                  <c:v>2078</c:v>
                </c:pt>
                <c:pt idx="21">
                  <c:v>2178</c:v>
                </c:pt>
                <c:pt idx="22">
                  <c:v>2166</c:v>
                </c:pt>
                <c:pt idx="23">
                  <c:v>2154</c:v>
                </c:pt>
                <c:pt idx="24">
                  <c:v>2141</c:v>
                </c:pt>
                <c:pt idx="25">
                  <c:v>2210</c:v>
                </c:pt>
                <c:pt idx="26">
                  <c:v>2280</c:v>
                </c:pt>
                <c:pt idx="27">
                  <c:v>2348</c:v>
                </c:pt>
                <c:pt idx="28">
                  <c:v>1946</c:v>
                </c:pt>
                <c:pt idx="29">
                  <c:v>1544</c:v>
                </c:pt>
                <c:pt idx="30">
                  <c:v>1141</c:v>
                </c:pt>
                <c:pt idx="31">
                  <c:v>1268</c:v>
                </c:pt>
                <c:pt idx="32">
                  <c:v>1396</c:v>
                </c:pt>
                <c:pt idx="33">
                  <c:v>1524</c:v>
                </c:pt>
                <c:pt idx="34">
                  <c:v>1451</c:v>
                </c:pt>
                <c:pt idx="35">
                  <c:v>1378</c:v>
                </c:pt>
                <c:pt idx="36">
                  <c:v>1303</c:v>
                </c:pt>
                <c:pt idx="37">
                  <c:v>1369</c:v>
                </c:pt>
                <c:pt idx="38">
                  <c:v>1435</c:v>
                </c:pt>
                <c:pt idx="39">
                  <c:v>1502</c:v>
                </c:pt>
                <c:pt idx="40">
                  <c:v>1469</c:v>
                </c:pt>
                <c:pt idx="41">
                  <c:v>1435</c:v>
                </c:pt>
                <c:pt idx="42">
                  <c:v>1403</c:v>
                </c:pt>
                <c:pt idx="43">
                  <c:v>1405</c:v>
                </c:pt>
                <c:pt idx="44">
                  <c:v>1408</c:v>
                </c:pt>
                <c:pt idx="45">
                  <c:v>1410</c:v>
                </c:pt>
                <c:pt idx="46">
                  <c:v>1495</c:v>
                </c:pt>
                <c:pt idx="47">
                  <c:v>1580</c:v>
                </c:pt>
                <c:pt idx="48">
                  <c:v>1664</c:v>
                </c:pt>
                <c:pt idx="49">
                  <c:v>1630</c:v>
                </c:pt>
                <c:pt idx="50">
                  <c:v>1595</c:v>
                </c:pt>
                <c:pt idx="51">
                  <c:v>1559</c:v>
                </c:pt>
                <c:pt idx="52">
                  <c:v>1602</c:v>
                </c:pt>
                <c:pt idx="53">
                  <c:v>1645</c:v>
                </c:pt>
                <c:pt idx="54">
                  <c:v>1690</c:v>
                </c:pt>
                <c:pt idx="55">
                  <c:v>1678</c:v>
                </c:pt>
                <c:pt idx="56">
                  <c:v>1666</c:v>
                </c:pt>
                <c:pt idx="57">
                  <c:v>1654</c:v>
                </c:pt>
                <c:pt idx="58">
                  <c:v>1666</c:v>
                </c:pt>
                <c:pt idx="59">
                  <c:v>1678</c:v>
                </c:pt>
                <c:pt idx="60">
                  <c:v>1690</c:v>
                </c:pt>
                <c:pt idx="61">
                  <c:v>1676</c:v>
                </c:pt>
                <c:pt idx="62">
                  <c:v>1663</c:v>
                </c:pt>
                <c:pt idx="63">
                  <c:v>1651</c:v>
                </c:pt>
                <c:pt idx="64">
                  <c:v>1651</c:v>
                </c:pt>
                <c:pt idx="65">
                  <c:v>1651</c:v>
                </c:pt>
                <c:pt idx="66">
                  <c:v>1651</c:v>
                </c:pt>
                <c:pt idx="67">
                  <c:v>1625</c:v>
                </c:pt>
                <c:pt idx="68">
                  <c:v>1598</c:v>
                </c:pt>
                <c:pt idx="69">
                  <c:v>1573</c:v>
                </c:pt>
                <c:pt idx="70">
                  <c:v>1535</c:v>
                </c:pt>
                <c:pt idx="71">
                  <c:v>1496</c:v>
                </c:pt>
                <c:pt idx="72">
                  <c:v>1459</c:v>
                </c:pt>
                <c:pt idx="73">
                  <c:v>1406</c:v>
                </c:pt>
                <c:pt idx="74">
                  <c:v>1355</c:v>
                </c:pt>
                <c:pt idx="75">
                  <c:v>1303</c:v>
                </c:pt>
                <c:pt idx="76">
                  <c:v>1290</c:v>
                </c:pt>
                <c:pt idx="77">
                  <c:v>1277</c:v>
                </c:pt>
                <c:pt idx="78">
                  <c:v>1262</c:v>
                </c:pt>
                <c:pt idx="79">
                  <c:v>1196</c:v>
                </c:pt>
                <c:pt idx="80">
                  <c:v>1130</c:v>
                </c:pt>
                <c:pt idx="81">
                  <c:v>1066</c:v>
                </c:pt>
                <c:pt idx="82">
                  <c:v>1049</c:v>
                </c:pt>
                <c:pt idx="83">
                  <c:v>1032</c:v>
                </c:pt>
                <c:pt idx="84">
                  <c:v>1015</c:v>
                </c:pt>
                <c:pt idx="85">
                  <c:v>961</c:v>
                </c:pt>
                <c:pt idx="86">
                  <c:v>907</c:v>
                </c:pt>
                <c:pt idx="87">
                  <c:v>852</c:v>
                </c:pt>
                <c:pt idx="88">
                  <c:v>955</c:v>
                </c:pt>
                <c:pt idx="89">
                  <c:v>1058</c:v>
                </c:pt>
                <c:pt idx="90">
                  <c:v>1163</c:v>
                </c:pt>
                <c:pt idx="91">
                  <c:v>1292</c:v>
                </c:pt>
                <c:pt idx="92">
                  <c:v>1422</c:v>
                </c:pt>
                <c:pt idx="93">
                  <c:v>1552</c:v>
                </c:pt>
                <c:pt idx="94">
                  <c:v>1802</c:v>
                </c:pt>
                <c:pt idx="95">
                  <c:v>2053</c:v>
                </c:pt>
                <c:pt idx="96">
                  <c:v>2304</c:v>
                </c:pt>
                <c:pt idx="97">
                  <c:v>2273</c:v>
                </c:pt>
                <c:pt idx="98">
                  <c:v>2242</c:v>
                </c:pt>
                <c:pt idx="99">
                  <c:v>2212</c:v>
                </c:pt>
                <c:pt idx="100">
                  <c:v>2252</c:v>
                </c:pt>
                <c:pt idx="101">
                  <c:v>2294</c:v>
                </c:pt>
                <c:pt idx="102">
                  <c:v>2336</c:v>
                </c:pt>
                <c:pt idx="103">
                  <c:v>2252</c:v>
                </c:pt>
                <c:pt idx="104">
                  <c:v>2170</c:v>
                </c:pt>
                <c:pt idx="105">
                  <c:v>2087</c:v>
                </c:pt>
                <c:pt idx="106">
                  <c:v>2077</c:v>
                </c:pt>
                <c:pt idx="107">
                  <c:v>2068</c:v>
                </c:pt>
                <c:pt idx="108">
                  <c:v>2059</c:v>
                </c:pt>
                <c:pt idx="109">
                  <c:v>1968</c:v>
                </c:pt>
                <c:pt idx="110">
                  <c:v>1877</c:v>
                </c:pt>
                <c:pt idx="111">
                  <c:v>1787</c:v>
                </c:pt>
                <c:pt idx="112">
                  <c:v>1709</c:v>
                </c:pt>
                <c:pt idx="113">
                  <c:v>1631</c:v>
                </c:pt>
                <c:pt idx="114">
                  <c:v>1553</c:v>
                </c:pt>
                <c:pt idx="115">
                  <c:v>1530</c:v>
                </c:pt>
                <c:pt idx="116">
                  <c:v>1507</c:v>
                </c:pt>
                <c:pt idx="117">
                  <c:v>1486</c:v>
                </c:pt>
                <c:pt idx="118">
                  <c:v>1423</c:v>
                </c:pt>
                <c:pt idx="119">
                  <c:v>1361</c:v>
                </c:pt>
                <c:pt idx="120">
                  <c:v>1298</c:v>
                </c:pt>
                <c:pt idx="121">
                  <c:v>1300</c:v>
                </c:pt>
                <c:pt idx="122">
                  <c:v>1301</c:v>
                </c:pt>
                <c:pt idx="123">
                  <c:v>1301</c:v>
                </c:pt>
                <c:pt idx="124">
                  <c:v>1295</c:v>
                </c:pt>
                <c:pt idx="125">
                  <c:v>1289</c:v>
                </c:pt>
                <c:pt idx="126">
                  <c:v>1282</c:v>
                </c:pt>
                <c:pt idx="127">
                  <c:v>1225</c:v>
                </c:pt>
                <c:pt idx="128">
                  <c:v>1169</c:v>
                </c:pt>
                <c:pt idx="129">
                  <c:v>1114</c:v>
                </c:pt>
                <c:pt idx="130">
                  <c:v>913</c:v>
                </c:pt>
                <c:pt idx="131">
                  <c:v>714</c:v>
                </c:pt>
                <c:pt idx="132">
                  <c:v>515</c:v>
                </c:pt>
                <c:pt idx="133">
                  <c:v>595</c:v>
                </c:pt>
                <c:pt idx="134">
                  <c:v>677</c:v>
                </c:pt>
                <c:pt idx="135">
                  <c:v>757</c:v>
                </c:pt>
                <c:pt idx="136">
                  <c:v>745</c:v>
                </c:pt>
                <c:pt idx="137">
                  <c:v>732</c:v>
                </c:pt>
                <c:pt idx="138">
                  <c:v>719</c:v>
                </c:pt>
                <c:pt idx="139">
                  <c:v>692</c:v>
                </c:pt>
                <c:pt idx="140">
                  <c:v>666</c:v>
                </c:pt>
                <c:pt idx="141">
                  <c:v>641</c:v>
                </c:pt>
                <c:pt idx="142">
                  <c:v>661</c:v>
                </c:pt>
                <c:pt idx="143">
                  <c:v>682</c:v>
                </c:pt>
                <c:pt idx="144">
                  <c:v>703</c:v>
                </c:pt>
                <c:pt idx="145">
                  <c:v>637</c:v>
                </c:pt>
                <c:pt idx="146">
                  <c:v>571</c:v>
                </c:pt>
                <c:pt idx="147">
                  <c:v>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6F-432B-8B53-C97C18A1094B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'19920325(1.2)'!$B$2:$B$149</c:f>
              <c:numCache>
                <c:formatCode>0_);[Red]\(0\)</c:formatCode>
                <c:ptCount val="148"/>
                <c:pt idx="0">
                  <c:v>550</c:v>
                </c:pt>
                <c:pt idx="1">
                  <c:v>550</c:v>
                </c:pt>
                <c:pt idx="2">
                  <c:v>550</c:v>
                </c:pt>
                <c:pt idx="3">
                  <c:v>550</c:v>
                </c:pt>
                <c:pt idx="4">
                  <c:v>550</c:v>
                </c:pt>
                <c:pt idx="5">
                  <c:v>580</c:v>
                </c:pt>
                <c:pt idx="6">
                  <c:v>580</c:v>
                </c:pt>
                <c:pt idx="7">
                  <c:v>580</c:v>
                </c:pt>
                <c:pt idx="8">
                  <c:v>580</c:v>
                </c:pt>
                <c:pt idx="9">
                  <c:v>580</c:v>
                </c:pt>
                <c:pt idx="10">
                  <c:v>610</c:v>
                </c:pt>
                <c:pt idx="11">
                  <c:v>610</c:v>
                </c:pt>
                <c:pt idx="12">
                  <c:v>610</c:v>
                </c:pt>
                <c:pt idx="13">
                  <c:v>610</c:v>
                </c:pt>
                <c:pt idx="14">
                  <c:v>610</c:v>
                </c:pt>
                <c:pt idx="15">
                  <c:v>640</c:v>
                </c:pt>
                <c:pt idx="16">
                  <c:v>640</c:v>
                </c:pt>
                <c:pt idx="17">
                  <c:v>640</c:v>
                </c:pt>
                <c:pt idx="18">
                  <c:v>640</c:v>
                </c:pt>
                <c:pt idx="19">
                  <c:v>640</c:v>
                </c:pt>
                <c:pt idx="20">
                  <c:v>670</c:v>
                </c:pt>
                <c:pt idx="21">
                  <c:v>670</c:v>
                </c:pt>
                <c:pt idx="22">
                  <c:v>670</c:v>
                </c:pt>
                <c:pt idx="23">
                  <c:v>670</c:v>
                </c:pt>
                <c:pt idx="24">
                  <c:v>670</c:v>
                </c:pt>
                <c:pt idx="25">
                  <c:v>700</c:v>
                </c:pt>
                <c:pt idx="26">
                  <c:v>700</c:v>
                </c:pt>
                <c:pt idx="27">
                  <c:v>700</c:v>
                </c:pt>
                <c:pt idx="28">
                  <c:v>700</c:v>
                </c:pt>
                <c:pt idx="29">
                  <c:v>700</c:v>
                </c:pt>
                <c:pt idx="30">
                  <c:v>730</c:v>
                </c:pt>
                <c:pt idx="31">
                  <c:v>730</c:v>
                </c:pt>
                <c:pt idx="32">
                  <c:v>730</c:v>
                </c:pt>
                <c:pt idx="33">
                  <c:v>730</c:v>
                </c:pt>
                <c:pt idx="34">
                  <c:v>730</c:v>
                </c:pt>
                <c:pt idx="35">
                  <c:v>760</c:v>
                </c:pt>
                <c:pt idx="36">
                  <c:v>760</c:v>
                </c:pt>
                <c:pt idx="37">
                  <c:v>760</c:v>
                </c:pt>
                <c:pt idx="38">
                  <c:v>760</c:v>
                </c:pt>
                <c:pt idx="39">
                  <c:v>760</c:v>
                </c:pt>
                <c:pt idx="40">
                  <c:v>790</c:v>
                </c:pt>
                <c:pt idx="41">
                  <c:v>790</c:v>
                </c:pt>
                <c:pt idx="42">
                  <c:v>790</c:v>
                </c:pt>
                <c:pt idx="43">
                  <c:v>790</c:v>
                </c:pt>
                <c:pt idx="44">
                  <c:v>790</c:v>
                </c:pt>
                <c:pt idx="45">
                  <c:v>820</c:v>
                </c:pt>
                <c:pt idx="46">
                  <c:v>820</c:v>
                </c:pt>
                <c:pt idx="47">
                  <c:v>820</c:v>
                </c:pt>
                <c:pt idx="48">
                  <c:v>820</c:v>
                </c:pt>
                <c:pt idx="49">
                  <c:v>820</c:v>
                </c:pt>
                <c:pt idx="50">
                  <c:v>850</c:v>
                </c:pt>
                <c:pt idx="51">
                  <c:v>850</c:v>
                </c:pt>
                <c:pt idx="52">
                  <c:v>850</c:v>
                </c:pt>
                <c:pt idx="53">
                  <c:v>850</c:v>
                </c:pt>
                <c:pt idx="54">
                  <c:v>850</c:v>
                </c:pt>
                <c:pt idx="55">
                  <c:v>880</c:v>
                </c:pt>
                <c:pt idx="56">
                  <c:v>880</c:v>
                </c:pt>
                <c:pt idx="57">
                  <c:v>880</c:v>
                </c:pt>
                <c:pt idx="58">
                  <c:v>880</c:v>
                </c:pt>
                <c:pt idx="59">
                  <c:v>880</c:v>
                </c:pt>
                <c:pt idx="60">
                  <c:v>910</c:v>
                </c:pt>
                <c:pt idx="61">
                  <c:v>910</c:v>
                </c:pt>
                <c:pt idx="62">
                  <c:v>910</c:v>
                </c:pt>
                <c:pt idx="63">
                  <c:v>910</c:v>
                </c:pt>
                <c:pt idx="64">
                  <c:v>910</c:v>
                </c:pt>
                <c:pt idx="65">
                  <c:v>940</c:v>
                </c:pt>
                <c:pt idx="66">
                  <c:v>940</c:v>
                </c:pt>
                <c:pt idx="67">
                  <c:v>940</c:v>
                </c:pt>
                <c:pt idx="68">
                  <c:v>940</c:v>
                </c:pt>
                <c:pt idx="69">
                  <c:v>940</c:v>
                </c:pt>
                <c:pt idx="70">
                  <c:v>970</c:v>
                </c:pt>
                <c:pt idx="71">
                  <c:v>970</c:v>
                </c:pt>
                <c:pt idx="72">
                  <c:v>970</c:v>
                </c:pt>
                <c:pt idx="73">
                  <c:v>970</c:v>
                </c:pt>
                <c:pt idx="74">
                  <c:v>970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1030</c:v>
                </c:pt>
                <c:pt idx="81">
                  <c:v>1030</c:v>
                </c:pt>
                <c:pt idx="82">
                  <c:v>1030</c:v>
                </c:pt>
                <c:pt idx="83">
                  <c:v>1030</c:v>
                </c:pt>
                <c:pt idx="84">
                  <c:v>1030</c:v>
                </c:pt>
                <c:pt idx="85">
                  <c:v>1060</c:v>
                </c:pt>
                <c:pt idx="86">
                  <c:v>1060</c:v>
                </c:pt>
                <c:pt idx="87">
                  <c:v>1060</c:v>
                </c:pt>
                <c:pt idx="88">
                  <c:v>1060</c:v>
                </c:pt>
                <c:pt idx="89">
                  <c:v>1060</c:v>
                </c:pt>
                <c:pt idx="90">
                  <c:v>1060</c:v>
                </c:pt>
                <c:pt idx="91">
                  <c:v>1060</c:v>
                </c:pt>
                <c:pt idx="92">
                  <c:v>1060</c:v>
                </c:pt>
                <c:pt idx="93">
                  <c:v>1060</c:v>
                </c:pt>
                <c:pt idx="94">
                  <c:v>1060</c:v>
                </c:pt>
                <c:pt idx="95">
                  <c:v>1060</c:v>
                </c:pt>
                <c:pt idx="96">
                  <c:v>1060</c:v>
                </c:pt>
                <c:pt idx="97">
                  <c:v>1060</c:v>
                </c:pt>
                <c:pt idx="98">
                  <c:v>1060</c:v>
                </c:pt>
                <c:pt idx="99">
                  <c:v>1060</c:v>
                </c:pt>
                <c:pt idx="100">
                  <c:v>1060</c:v>
                </c:pt>
                <c:pt idx="101">
                  <c:v>1060</c:v>
                </c:pt>
                <c:pt idx="102">
                  <c:v>1060</c:v>
                </c:pt>
                <c:pt idx="103">
                  <c:v>1060</c:v>
                </c:pt>
                <c:pt idx="104">
                  <c:v>1060</c:v>
                </c:pt>
                <c:pt idx="105">
                  <c:v>1060</c:v>
                </c:pt>
                <c:pt idx="106">
                  <c:v>1643</c:v>
                </c:pt>
                <c:pt idx="107">
                  <c:v>2068</c:v>
                </c:pt>
                <c:pt idx="108">
                  <c:v>2059</c:v>
                </c:pt>
                <c:pt idx="109">
                  <c:v>1968</c:v>
                </c:pt>
                <c:pt idx="110">
                  <c:v>1877</c:v>
                </c:pt>
                <c:pt idx="111">
                  <c:v>1787</c:v>
                </c:pt>
                <c:pt idx="112">
                  <c:v>1709</c:v>
                </c:pt>
                <c:pt idx="113">
                  <c:v>1631</c:v>
                </c:pt>
                <c:pt idx="114">
                  <c:v>1553</c:v>
                </c:pt>
                <c:pt idx="115">
                  <c:v>1530</c:v>
                </c:pt>
                <c:pt idx="116">
                  <c:v>1507</c:v>
                </c:pt>
                <c:pt idx="117">
                  <c:v>1486</c:v>
                </c:pt>
                <c:pt idx="118">
                  <c:v>1423</c:v>
                </c:pt>
                <c:pt idx="119">
                  <c:v>1361</c:v>
                </c:pt>
                <c:pt idx="120">
                  <c:v>1298</c:v>
                </c:pt>
                <c:pt idx="121">
                  <c:v>1300</c:v>
                </c:pt>
                <c:pt idx="122">
                  <c:v>1301</c:v>
                </c:pt>
                <c:pt idx="123">
                  <c:v>1301</c:v>
                </c:pt>
                <c:pt idx="124">
                  <c:v>1295</c:v>
                </c:pt>
                <c:pt idx="125">
                  <c:v>1289</c:v>
                </c:pt>
                <c:pt idx="126">
                  <c:v>1282</c:v>
                </c:pt>
                <c:pt idx="127">
                  <c:v>1225</c:v>
                </c:pt>
                <c:pt idx="128">
                  <c:v>1169</c:v>
                </c:pt>
                <c:pt idx="129">
                  <c:v>1114</c:v>
                </c:pt>
                <c:pt idx="130">
                  <c:v>1060</c:v>
                </c:pt>
                <c:pt idx="131">
                  <c:v>1060</c:v>
                </c:pt>
                <c:pt idx="132">
                  <c:v>1060</c:v>
                </c:pt>
                <c:pt idx="133">
                  <c:v>1060</c:v>
                </c:pt>
                <c:pt idx="134">
                  <c:v>1060</c:v>
                </c:pt>
                <c:pt idx="135">
                  <c:v>1060</c:v>
                </c:pt>
                <c:pt idx="136">
                  <c:v>1060</c:v>
                </c:pt>
                <c:pt idx="137">
                  <c:v>1060</c:v>
                </c:pt>
                <c:pt idx="138">
                  <c:v>1060</c:v>
                </c:pt>
                <c:pt idx="139">
                  <c:v>1060</c:v>
                </c:pt>
                <c:pt idx="140">
                  <c:v>1060</c:v>
                </c:pt>
                <c:pt idx="141">
                  <c:v>1060</c:v>
                </c:pt>
                <c:pt idx="142">
                  <c:v>1060</c:v>
                </c:pt>
                <c:pt idx="143">
                  <c:v>1060</c:v>
                </c:pt>
                <c:pt idx="144">
                  <c:v>1060</c:v>
                </c:pt>
                <c:pt idx="145">
                  <c:v>1060</c:v>
                </c:pt>
                <c:pt idx="146">
                  <c:v>1060</c:v>
                </c:pt>
                <c:pt idx="147">
                  <c:v>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F-432B-8B53-C97C18A10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'19970613(1.2)'!$A$2:$A$84</c:f>
              <c:numCache>
                <c:formatCode>0_);[Red]\(0\)</c:formatCode>
                <c:ptCount val="83"/>
                <c:pt idx="0">
                  <c:v>960</c:v>
                </c:pt>
                <c:pt idx="1">
                  <c:v>840</c:v>
                </c:pt>
                <c:pt idx="2">
                  <c:v>1080</c:v>
                </c:pt>
                <c:pt idx="3">
                  <c:v>840</c:v>
                </c:pt>
                <c:pt idx="4">
                  <c:v>1080</c:v>
                </c:pt>
                <c:pt idx="5">
                  <c:v>1080</c:v>
                </c:pt>
                <c:pt idx="6">
                  <c:v>1320</c:v>
                </c:pt>
                <c:pt idx="7">
                  <c:v>1800</c:v>
                </c:pt>
                <c:pt idx="8">
                  <c:v>1200</c:v>
                </c:pt>
                <c:pt idx="9">
                  <c:v>1560</c:v>
                </c:pt>
                <c:pt idx="10">
                  <c:v>1680</c:v>
                </c:pt>
                <c:pt idx="11">
                  <c:v>1320</c:v>
                </c:pt>
                <c:pt idx="12">
                  <c:v>1680</c:v>
                </c:pt>
                <c:pt idx="13">
                  <c:v>960</c:v>
                </c:pt>
                <c:pt idx="14">
                  <c:v>1320</c:v>
                </c:pt>
                <c:pt idx="15">
                  <c:v>936</c:v>
                </c:pt>
                <c:pt idx="16">
                  <c:v>1404</c:v>
                </c:pt>
                <c:pt idx="17">
                  <c:v>1056</c:v>
                </c:pt>
                <c:pt idx="18">
                  <c:v>1404</c:v>
                </c:pt>
                <c:pt idx="19">
                  <c:v>1176</c:v>
                </c:pt>
                <c:pt idx="20">
                  <c:v>1524</c:v>
                </c:pt>
                <c:pt idx="21">
                  <c:v>1056</c:v>
                </c:pt>
                <c:pt idx="22">
                  <c:v>1296</c:v>
                </c:pt>
                <c:pt idx="23">
                  <c:v>1296</c:v>
                </c:pt>
                <c:pt idx="24">
                  <c:v>1056</c:v>
                </c:pt>
                <c:pt idx="25">
                  <c:v>1176</c:v>
                </c:pt>
                <c:pt idx="26">
                  <c:v>1296</c:v>
                </c:pt>
                <c:pt idx="27">
                  <c:v>948</c:v>
                </c:pt>
                <c:pt idx="28">
                  <c:v>1176</c:v>
                </c:pt>
                <c:pt idx="29">
                  <c:v>828</c:v>
                </c:pt>
                <c:pt idx="30">
                  <c:v>828</c:v>
                </c:pt>
                <c:pt idx="31">
                  <c:v>948</c:v>
                </c:pt>
                <c:pt idx="32">
                  <c:v>840</c:v>
                </c:pt>
                <c:pt idx="33">
                  <c:v>852</c:v>
                </c:pt>
                <c:pt idx="34">
                  <c:v>468</c:v>
                </c:pt>
                <c:pt idx="35">
                  <c:v>708</c:v>
                </c:pt>
                <c:pt idx="36">
                  <c:v>360</c:v>
                </c:pt>
                <c:pt idx="37">
                  <c:v>588</c:v>
                </c:pt>
                <c:pt idx="38">
                  <c:v>468</c:v>
                </c:pt>
                <c:pt idx="39">
                  <c:v>708</c:v>
                </c:pt>
                <c:pt idx="40">
                  <c:v>708</c:v>
                </c:pt>
                <c:pt idx="41">
                  <c:v>828</c:v>
                </c:pt>
                <c:pt idx="42">
                  <c:v>828</c:v>
                </c:pt>
                <c:pt idx="43">
                  <c:v>1128</c:v>
                </c:pt>
                <c:pt idx="44">
                  <c:v>1428</c:v>
                </c:pt>
                <c:pt idx="45">
                  <c:v>1308</c:v>
                </c:pt>
                <c:pt idx="46">
                  <c:v>1428</c:v>
                </c:pt>
                <c:pt idx="47">
                  <c:v>1428</c:v>
                </c:pt>
                <c:pt idx="48">
                  <c:v>1308</c:v>
                </c:pt>
                <c:pt idx="49">
                  <c:v>1428</c:v>
                </c:pt>
                <c:pt idx="50">
                  <c:v>1908</c:v>
                </c:pt>
                <c:pt idx="51">
                  <c:v>1788</c:v>
                </c:pt>
                <c:pt idx="52">
                  <c:v>2148</c:v>
                </c:pt>
                <c:pt idx="53">
                  <c:v>2352</c:v>
                </c:pt>
                <c:pt idx="54">
                  <c:v>1404</c:v>
                </c:pt>
                <c:pt idx="55">
                  <c:v>3228</c:v>
                </c:pt>
                <c:pt idx="56">
                  <c:v>1248</c:v>
                </c:pt>
                <c:pt idx="57">
                  <c:v>2184</c:v>
                </c:pt>
                <c:pt idx="58">
                  <c:v>1944</c:v>
                </c:pt>
                <c:pt idx="59">
                  <c:v>2184</c:v>
                </c:pt>
                <c:pt idx="60">
                  <c:v>1944</c:v>
                </c:pt>
                <c:pt idx="61">
                  <c:v>2064</c:v>
                </c:pt>
                <c:pt idx="62">
                  <c:v>1716</c:v>
                </c:pt>
                <c:pt idx="63">
                  <c:v>1944</c:v>
                </c:pt>
                <c:pt idx="64">
                  <c:v>1716</c:v>
                </c:pt>
                <c:pt idx="65">
                  <c:v>1716</c:v>
                </c:pt>
                <c:pt idx="66">
                  <c:v>1476</c:v>
                </c:pt>
                <c:pt idx="67">
                  <c:v>1596</c:v>
                </c:pt>
                <c:pt idx="68">
                  <c:v>1632</c:v>
                </c:pt>
                <c:pt idx="69">
                  <c:v>624</c:v>
                </c:pt>
                <c:pt idx="70">
                  <c:v>1548</c:v>
                </c:pt>
                <c:pt idx="71">
                  <c:v>624</c:v>
                </c:pt>
                <c:pt idx="72">
                  <c:v>1320</c:v>
                </c:pt>
                <c:pt idx="73">
                  <c:v>1188</c:v>
                </c:pt>
                <c:pt idx="74">
                  <c:v>920</c:v>
                </c:pt>
                <c:pt idx="75">
                  <c:v>800</c:v>
                </c:pt>
                <c:pt idx="76">
                  <c:v>900</c:v>
                </c:pt>
                <c:pt idx="77">
                  <c:v>1000</c:v>
                </c:pt>
                <c:pt idx="78">
                  <c:v>1240</c:v>
                </c:pt>
                <c:pt idx="79">
                  <c:v>744</c:v>
                </c:pt>
                <c:pt idx="80">
                  <c:v>1400</c:v>
                </c:pt>
                <c:pt idx="81">
                  <c:v>1880</c:v>
                </c:pt>
                <c:pt idx="82">
                  <c:v>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A-4A62-A989-13AA77BBE2E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'19970613(1.2)'!$B$2:$B$84</c:f>
              <c:numCache>
                <c:formatCode>0_);[Red]\(0\)</c:formatCode>
                <c:ptCount val="83"/>
                <c:pt idx="0">
                  <c:v>260</c:v>
                </c:pt>
                <c:pt idx="1">
                  <c:v>260</c:v>
                </c:pt>
                <c:pt idx="2">
                  <c:v>260</c:v>
                </c:pt>
                <c:pt idx="3">
                  <c:v>260</c:v>
                </c:pt>
                <c:pt idx="4">
                  <c:v>260</c:v>
                </c:pt>
                <c:pt idx="5">
                  <c:v>310</c:v>
                </c:pt>
                <c:pt idx="6">
                  <c:v>310</c:v>
                </c:pt>
                <c:pt idx="7">
                  <c:v>310</c:v>
                </c:pt>
                <c:pt idx="8">
                  <c:v>310</c:v>
                </c:pt>
                <c:pt idx="9">
                  <c:v>310</c:v>
                </c:pt>
                <c:pt idx="10">
                  <c:v>370</c:v>
                </c:pt>
                <c:pt idx="11">
                  <c:v>370</c:v>
                </c:pt>
                <c:pt idx="12">
                  <c:v>370</c:v>
                </c:pt>
                <c:pt idx="13">
                  <c:v>370</c:v>
                </c:pt>
                <c:pt idx="14">
                  <c:v>370</c:v>
                </c:pt>
                <c:pt idx="15">
                  <c:v>420</c:v>
                </c:pt>
                <c:pt idx="16">
                  <c:v>420</c:v>
                </c:pt>
                <c:pt idx="17">
                  <c:v>420</c:v>
                </c:pt>
                <c:pt idx="18">
                  <c:v>420</c:v>
                </c:pt>
                <c:pt idx="19">
                  <c:v>420</c:v>
                </c:pt>
                <c:pt idx="20">
                  <c:v>480</c:v>
                </c:pt>
                <c:pt idx="21">
                  <c:v>480</c:v>
                </c:pt>
                <c:pt idx="22">
                  <c:v>480</c:v>
                </c:pt>
                <c:pt idx="23">
                  <c:v>480</c:v>
                </c:pt>
                <c:pt idx="24">
                  <c:v>480</c:v>
                </c:pt>
                <c:pt idx="25">
                  <c:v>530</c:v>
                </c:pt>
                <c:pt idx="26">
                  <c:v>530</c:v>
                </c:pt>
                <c:pt idx="27">
                  <c:v>530</c:v>
                </c:pt>
                <c:pt idx="28">
                  <c:v>530</c:v>
                </c:pt>
                <c:pt idx="29">
                  <c:v>530</c:v>
                </c:pt>
                <c:pt idx="30">
                  <c:v>590</c:v>
                </c:pt>
                <c:pt idx="31">
                  <c:v>590</c:v>
                </c:pt>
                <c:pt idx="32">
                  <c:v>590</c:v>
                </c:pt>
                <c:pt idx="33">
                  <c:v>590</c:v>
                </c:pt>
                <c:pt idx="34">
                  <c:v>590</c:v>
                </c:pt>
                <c:pt idx="35">
                  <c:v>590</c:v>
                </c:pt>
                <c:pt idx="36">
                  <c:v>590</c:v>
                </c:pt>
                <c:pt idx="37">
                  <c:v>590</c:v>
                </c:pt>
                <c:pt idx="38">
                  <c:v>590</c:v>
                </c:pt>
                <c:pt idx="39">
                  <c:v>590</c:v>
                </c:pt>
                <c:pt idx="40">
                  <c:v>590</c:v>
                </c:pt>
                <c:pt idx="41">
                  <c:v>590</c:v>
                </c:pt>
                <c:pt idx="42">
                  <c:v>590</c:v>
                </c:pt>
                <c:pt idx="43">
                  <c:v>590</c:v>
                </c:pt>
                <c:pt idx="44">
                  <c:v>590</c:v>
                </c:pt>
                <c:pt idx="45">
                  <c:v>590</c:v>
                </c:pt>
                <c:pt idx="46">
                  <c:v>590</c:v>
                </c:pt>
                <c:pt idx="47">
                  <c:v>590</c:v>
                </c:pt>
                <c:pt idx="48">
                  <c:v>590</c:v>
                </c:pt>
                <c:pt idx="49">
                  <c:v>590</c:v>
                </c:pt>
                <c:pt idx="50">
                  <c:v>590</c:v>
                </c:pt>
                <c:pt idx="51">
                  <c:v>590</c:v>
                </c:pt>
                <c:pt idx="52">
                  <c:v>590</c:v>
                </c:pt>
                <c:pt idx="53">
                  <c:v>590</c:v>
                </c:pt>
                <c:pt idx="54">
                  <c:v>590</c:v>
                </c:pt>
                <c:pt idx="55">
                  <c:v>590</c:v>
                </c:pt>
                <c:pt idx="56">
                  <c:v>590</c:v>
                </c:pt>
                <c:pt idx="57">
                  <c:v>590</c:v>
                </c:pt>
                <c:pt idx="58">
                  <c:v>590</c:v>
                </c:pt>
                <c:pt idx="59">
                  <c:v>590</c:v>
                </c:pt>
                <c:pt idx="60">
                  <c:v>590</c:v>
                </c:pt>
                <c:pt idx="61">
                  <c:v>590</c:v>
                </c:pt>
                <c:pt idx="62">
                  <c:v>590</c:v>
                </c:pt>
                <c:pt idx="63">
                  <c:v>590</c:v>
                </c:pt>
                <c:pt idx="64">
                  <c:v>590</c:v>
                </c:pt>
                <c:pt idx="65">
                  <c:v>590</c:v>
                </c:pt>
                <c:pt idx="66">
                  <c:v>590</c:v>
                </c:pt>
                <c:pt idx="67">
                  <c:v>590</c:v>
                </c:pt>
                <c:pt idx="68">
                  <c:v>590</c:v>
                </c:pt>
                <c:pt idx="69">
                  <c:v>590</c:v>
                </c:pt>
                <c:pt idx="70">
                  <c:v>590</c:v>
                </c:pt>
                <c:pt idx="71">
                  <c:v>590</c:v>
                </c:pt>
                <c:pt idx="72">
                  <c:v>590</c:v>
                </c:pt>
                <c:pt idx="73">
                  <c:v>590</c:v>
                </c:pt>
                <c:pt idx="74">
                  <c:v>590</c:v>
                </c:pt>
                <c:pt idx="75">
                  <c:v>590</c:v>
                </c:pt>
                <c:pt idx="76">
                  <c:v>590</c:v>
                </c:pt>
                <c:pt idx="77">
                  <c:v>590</c:v>
                </c:pt>
                <c:pt idx="78">
                  <c:v>590</c:v>
                </c:pt>
                <c:pt idx="79">
                  <c:v>590</c:v>
                </c:pt>
                <c:pt idx="80">
                  <c:v>590</c:v>
                </c:pt>
                <c:pt idx="81">
                  <c:v>590</c:v>
                </c:pt>
                <c:pt idx="82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9A-4A62-A989-13AA77BBE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'19990526(1.2)'!$A$2:$A$35</c:f>
              <c:numCache>
                <c:formatCode>0_);[Red]\(0\)</c:formatCode>
                <c:ptCount val="34"/>
                <c:pt idx="0">
                  <c:v>320</c:v>
                </c:pt>
                <c:pt idx="1">
                  <c:v>360</c:v>
                </c:pt>
                <c:pt idx="2">
                  <c:v>400</c:v>
                </c:pt>
                <c:pt idx="3">
                  <c:v>439</c:v>
                </c:pt>
                <c:pt idx="4">
                  <c:v>492</c:v>
                </c:pt>
                <c:pt idx="5">
                  <c:v>545</c:v>
                </c:pt>
                <c:pt idx="6">
                  <c:v>599</c:v>
                </c:pt>
                <c:pt idx="7">
                  <c:v>898</c:v>
                </c:pt>
                <c:pt idx="8">
                  <c:v>1196</c:v>
                </c:pt>
                <c:pt idx="9">
                  <c:v>1494</c:v>
                </c:pt>
                <c:pt idx="10">
                  <c:v>1754</c:v>
                </c:pt>
                <c:pt idx="11">
                  <c:v>2015</c:v>
                </c:pt>
                <c:pt idx="12">
                  <c:v>2274</c:v>
                </c:pt>
                <c:pt idx="13">
                  <c:v>2530</c:v>
                </c:pt>
                <c:pt idx="14">
                  <c:v>2785</c:v>
                </c:pt>
                <c:pt idx="15">
                  <c:v>3040</c:v>
                </c:pt>
                <c:pt idx="16">
                  <c:v>3473</c:v>
                </c:pt>
                <c:pt idx="17">
                  <c:v>3906</c:v>
                </c:pt>
                <c:pt idx="18">
                  <c:v>4340</c:v>
                </c:pt>
                <c:pt idx="19">
                  <c:v>5237</c:v>
                </c:pt>
                <c:pt idx="20">
                  <c:v>6133</c:v>
                </c:pt>
                <c:pt idx="21">
                  <c:v>7030</c:v>
                </c:pt>
                <c:pt idx="22">
                  <c:v>6606</c:v>
                </c:pt>
                <c:pt idx="23">
                  <c:v>6182</c:v>
                </c:pt>
                <c:pt idx="24">
                  <c:v>5760</c:v>
                </c:pt>
                <c:pt idx="25">
                  <c:v>5320</c:v>
                </c:pt>
                <c:pt idx="26">
                  <c:v>4879</c:v>
                </c:pt>
                <c:pt idx="27">
                  <c:v>4440</c:v>
                </c:pt>
                <c:pt idx="28">
                  <c:v>4280</c:v>
                </c:pt>
                <c:pt idx="29">
                  <c:v>4121</c:v>
                </c:pt>
                <c:pt idx="30">
                  <c:v>3960</c:v>
                </c:pt>
                <c:pt idx="31">
                  <c:v>3476</c:v>
                </c:pt>
                <c:pt idx="32">
                  <c:v>2993</c:v>
                </c:pt>
                <c:pt idx="33">
                  <c:v>2510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C-48D9-A74B-32B4E1B143C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'19990526(1.2)'!$B$2:$B$35</c:f>
              <c:numCache>
                <c:formatCode>0_);[Red]\(0\)</c:formatCode>
                <c:ptCount val="34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1070</c:v>
                </c:pt>
                <c:pt idx="24">
                  <c:v>5760</c:v>
                </c:pt>
                <c:pt idx="25">
                  <c:v>5320</c:v>
                </c:pt>
                <c:pt idx="26">
                  <c:v>4879</c:v>
                </c:pt>
                <c:pt idx="27">
                  <c:v>4440</c:v>
                </c:pt>
                <c:pt idx="28">
                  <c:v>4280</c:v>
                </c:pt>
                <c:pt idx="29">
                  <c:v>4121</c:v>
                </c:pt>
                <c:pt idx="30">
                  <c:v>3960</c:v>
                </c:pt>
                <c:pt idx="31">
                  <c:v>3476</c:v>
                </c:pt>
                <c:pt idx="32">
                  <c:v>2993</c:v>
                </c:pt>
                <c:pt idx="33">
                  <c:v>2510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C-48D9-A74B-32B4E1B14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'20020625 (2)(1.2)'!$A$2:$A$88</c:f>
              <c:numCache>
                <c:formatCode>0_);[Red]\(0\)</c:formatCode>
                <c:ptCount val="87"/>
                <c:pt idx="0">
                  <c:v>244</c:v>
                </c:pt>
                <c:pt idx="1">
                  <c:v>476</c:v>
                </c:pt>
                <c:pt idx="2">
                  <c:v>244</c:v>
                </c:pt>
                <c:pt idx="3">
                  <c:v>359</c:v>
                </c:pt>
                <c:pt idx="4">
                  <c:v>360</c:v>
                </c:pt>
                <c:pt idx="5">
                  <c:v>360</c:v>
                </c:pt>
                <c:pt idx="6">
                  <c:v>244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478</c:v>
                </c:pt>
                <c:pt idx="13">
                  <c:v>179</c:v>
                </c:pt>
                <c:pt idx="14">
                  <c:v>362</c:v>
                </c:pt>
                <c:pt idx="15">
                  <c:v>594</c:v>
                </c:pt>
                <c:pt idx="16">
                  <c:v>595</c:v>
                </c:pt>
                <c:pt idx="17">
                  <c:v>746</c:v>
                </c:pt>
                <c:pt idx="18">
                  <c:v>588</c:v>
                </c:pt>
                <c:pt idx="19">
                  <c:v>845</c:v>
                </c:pt>
                <c:pt idx="20">
                  <c:v>1078</c:v>
                </c:pt>
                <c:pt idx="21">
                  <c:v>726</c:v>
                </c:pt>
                <c:pt idx="22">
                  <c:v>727</c:v>
                </c:pt>
                <c:pt idx="23">
                  <c:v>960</c:v>
                </c:pt>
                <c:pt idx="24">
                  <c:v>960</c:v>
                </c:pt>
                <c:pt idx="25">
                  <c:v>961</c:v>
                </c:pt>
                <c:pt idx="26">
                  <c:v>961</c:v>
                </c:pt>
                <c:pt idx="27">
                  <c:v>1078</c:v>
                </c:pt>
                <c:pt idx="28">
                  <c:v>1195</c:v>
                </c:pt>
                <c:pt idx="29">
                  <c:v>1314</c:v>
                </c:pt>
                <c:pt idx="30">
                  <c:v>1286</c:v>
                </c:pt>
                <c:pt idx="31">
                  <c:v>1308</c:v>
                </c:pt>
                <c:pt idx="32">
                  <c:v>1681</c:v>
                </c:pt>
                <c:pt idx="33">
                  <c:v>1097</c:v>
                </c:pt>
                <c:pt idx="34">
                  <c:v>1796</c:v>
                </c:pt>
                <c:pt idx="35">
                  <c:v>1446</c:v>
                </c:pt>
                <c:pt idx="36">
                  <c:v>1400</c:v>
                </c:pt>
                <c:pt idx="37">
                  <c:v>1670</c:v>
                </c:pt>
                <c:pt idx="38">
                  <c:v>1906</c:v>
                </c:pt>
                <c:pt idx="39">
                  <c:v>1748</c:v>
                </c:pt>
                <c:pt idx="40">
                  <c:v>1790</c:v>
                </c:pt>
                <c:pt idx="41">
                  <c:v>1441</c:v>
                </c:pt>
                <c:pt idx="42">
                  <c:v>2100</c:v>
                </c:pt>
                <c:pt idx="43">
                  <c:v>1445</c:v>
                </c:pt>
                <c:pt idx="44">
                  <c:v>1793</c:v>
                </c:pt>
                <c:pt idx="45">
                  <c:v>1561</c:v>
                </c:pt>
                <c:pt idx="46">
                  <c:v>1678</c:v>
                </c:pt>
                <c:pt idx="47">
                  <c:v>1678</c:v>
                </c:pt>
                <c:pt idx="48">
                  <c:v>1092</c:v>
                </c:pt>
                <c:pt idx="49">
                  <c:v>1788</c:v>
                </c:pt>
                <c:pt idx="50">
                  <c:v>1835</c:v>
                </c:pt>
                <c:pt idx="51">
                  <c:v>719</c:v>
                </c:pt>
                <c:pt idx="52">
                  <c:v>1508</c:v>
                </c:pt>
                <c:pt idx="53">
                  <c:v>850</c:v>
                </c:pt>
                <c:pt idx="54">
                  <c:v>1434</c:v>
                </c:pt>
                <c:pt idx="55">
                  <c:v>1201</c:v>
                </c:pt>
                <c:pt idx="56">
                  <c:v>1085</c:v>
                </c:pt>
                <c:pt idx="57">
                  <c:v>1318</c:v>
                </c:pt>
                <c:pt idx="58">
                  <c:v>1201</c:v>
                </c:pt>
                <c:pt idx="59">
                  <c:v>851</c:v>
                </c:pt>
                <c:pt idx="60">
                  <c:v>1042</c:v>
                </c:pt>
                <c:pt idx="61">
                  <c:v>916</c:v>
                </c:pt>
                <c:pt idx="62">
                  <c:v>1230</c:v>
                </c:pt>
                <c:pt idx="63">
                  <c:v>593</c:v>
                </c:pt>
                <c:pt idx="64">
                  <c:v>942</c:v>
                </c:pt>
                <c:pt idx="65">
                  <c:v>593</c:v>
                </c:pt>
                <c:pt idx="66">
                  <c:v>1060</c:v>
                </c:pt>
                <c:pt idx="67">
                  <c:v>475</c:v>
                </c:pt>
                <c:pt idx="68">
                  <c:v>826</c:v>
                </c:pt>
                <c:pt idx="69">
                  <c:v>709</c:v>
                </c:pt>
                <c:pt idx="70">
                  <c:v>709</c:v>
                </c:pt>
                <c:pt idx="71">
                  <c:v>593</c:v>
                </c:pt>
                <c:pt idx="72">
                  <c:v>709</c:v>
                </c:pt>
                <c:pt idx="73">
                  <c:v>709</c:v>
                </c:pt>
                <c:pt idx="74">
                  <c:v>416</c:v>
                </c:pt>
                <c:pt idx="75">
                  <c:v>416</c:v>
                </c:pt>
                <c:pt idx="76">
                  <c:v>1291</c:v>
                </c:pt>
                <c:pt idx="77">
                  <c:v>708</c:v>
                </c:pt>
                <c:pt idx="78">
                  <c:v>241</c:v>
                </c:pt>
                <c:pt idx="79">
                  <c:v>824</c:v>
                </c:pt>
                <c:pt idx="80">
                  <c:v>241</c:v>
                </c:pt>
                <c:pt idx="81">
                  <c:v>707</c:v>
                </c:pt>
                <c:pt idx="82">
                  <c:v>474</c:v>
                </c:pt>
                <c:pt idx="83">
                  <c:v>240</c:v>
                </c:pt>
                <c:pt idx="84">
                  <c:v>590</c:v>
                </c:pt>
                <c:pt idx="85">
                  <c:v>356</c:v>
                </c:pt>
                <c:pt idx="86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9-42FE-8516-FDC9E882B8D2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'20020625 (2)(1.2)'!$B$2:$B$88</c:f>
              <c:numCache>
                <c:formatCode>0_);[Red]\(0\)</c:formatCode>
                <c:ptCount val="87"/>
                <c:pt idx="0">
                  <c:v>320</c:v>
                </c:pt>
                <c:pt idx="1">
                  <c:v>320</c:v>
                </c:pt>
                <c:pt idx="2">
                  <c:v>320</c:v>
                </c:pt>
                <c:pt idx="3">
                  <c:v>320</c:v>
                </c:pt>
                <c:pt idx="4">
                  <c:v>320</c:v>
                </c:pt>
                <c:pt idx="5">
                  <c:v>440</c:v>
                </c:pt>
                <c:pt idx="6">
                  <c:v>440</c:v>
                </c:pt>
                <c:pt idx="7">
                  <c:v>440</c:v>
                </c:pt>
                <c:pt idx="8">
                  <c:v>440</c:v>
                </c:pt>
                <c:pt idx="9">
                  <c:v>440</c:v>
                </c:pt>
                <c:pt idx="10">
                  <c:v>570</c:v>
                </c:pt>
                <c:pt idx="11">
                  <c:v>570</c:v>
                </c:pt>
                <c:pt idx="12">
                  <c:v>570</c:v>
                </c:pt>
                <c:pt idx="13">
                  <c:v>570</c:v>
                </c:pt>
                <c:pt idx="14">
                  <c:v>570</c:v>
                </c:pt>
                <c:pt idx="15">
                  <c:v>690</c:v>
                </c:pt>
                <c:pt idx="16">
                  <c:v>690</c:v>
                </c:pt>
                <c:pt idx="17">
                  <c:v>690</c:v>
                </c:pt>
                <c:pt idx="18">
                  <c:v>690</c:v>
                </c:pt>
                <c:pt idx="19">
                  <c:v>690</c:v>
                </c:pt>
                <c:pt idx="20">
                  <c:v>810</c:v>
                </c:pt>
                <c:pt idx="21">
                  <c:v>810</c:v>
                </c:pt>
                <c:pt idx="22">
                  <c:v>810</c:v>
                </c:pt>
                <c:pt idx="23">
                  <c:v>810</c:v>
                </c:pt>
                <c:pt idx="24">
                  <c:v>810</c:v>
                </c:pt>
                <c:pt idx="25">
                  <c:v>930</c:v>
                </c:pt>
                <c:pt idx="26">
                  <c:v>930</c:v>
                </c:pt>
                <c:pt idx="27">
                  <c:v>930</c:v>
                </c:pt>
                <c:pt idx="28">
                  <c:v>930</c:v>
                </c:pt>
                <c:pt idx="29">
                  <c:v>930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1170</c:v>
                </c:pt>
                <c:pt idx="36">
                  <c:v>1170</c:v>
                </c:pt>
                <c:pt idx="37">
                  <c:v>1170</c:v>
                </c:pt>
                <c:pt idx="38">
                  <c:v>1170</c:v>
                </c:pt>
                <c:pt idx="39">
                  <c:v>1170</c:v>
                </c:pt>
                <c:pt idx="40">
                  <c:v>1290</c:v>
                </c:pt>
                <c:pt idx="41">
                  <c:v>1290</c:v>
                </c:pt>
                <c:pt idx="42">
                  <c:v>1290</c:v>
                </c:pt>
                <c:pt idx="43">
                  <c:v>1290</c:v>
                </c:pt>
                <c:pt idx="44">
                  <c:v>1290</c:v>
                </c:pt>
                <c:pt idx="45">
                  <c:v>1290</c:v>
                </c:pt>
                <c:pt idx="46">
                  <c:v>1290</c:v>
                </c:pt>
                <c:pt idx="47">
                  <c:v>1290</c:v>
                </c:pt>
                <c:pt idx="48">
                  <c:v>1290</c:v>
                </c:pt>
                <c:pt idx="49">
                  <c:v>1290</c:v>
                </c:pt>
                <c:pt idx="50">
                  <c:v>1290</c:v>
                </c:pt>
                <c:pt idx="51">
                  <c:v>1290</c:v>
                </c:pt>
                <c:pt idx="52">
                  <c:v>1290</c:v>
                </c:pt>
                <c:pt idx="53">
                  <c:v>1290</c:v>
                </c:pt>
                <c:pt idx="54">
                  <c:v>1290</c:v>
                </c:pt>
                <c:pt idx="55">
                  <c:v>1290</c:v>
                </c:pt>
                <c:pt idx="56">
                  <c:v>1290</c:v>
                </c:pt>
                <c:pt idx="57">
                  <c:v>1290</c:v>
                </c:pt>
                <c:pt idx="58">
                  <c:v>1290</c:v>
                </c:pt>
                <c:pt idx="59">
                  <c:v>1290</c:v>
                </c:pt>
                <c:pt idx="60">
                  <c:v>1290</c:v>
                </c:pt>
                <c:pt idx="61">
                  <c:v>1290</c:v>
                </c:pt>
                <c:pt idx="62">
                  <c:v>1290</c:v>
                </c:pt>
                <c:pt idx="63">
                  <c:v>1290</c:v>
                </c:pt>
                <c:pt idx="64">
                  <c:v>1290</c:v>
                </c:pt>
                <c:pt idx="65">
                  <c:v>1290</c:v>
                </c:pt>
                <c:pt idx="66">
                  <c:v>1290</c:v>
                </c:pt>
                <c:pt idx="67">
                  <c:v>1290</c:v>
                </c:pt>
                <c:pt idx="68">
                  <c:v>1290</c:v>
                </c:pt>
                <c:pt idx="69">
                  <c:v>1290</c:v>
                </c:pt>
                <c:pt idx="70">
                  <c:v>1290</c:v>
                </c:pt>
                <c:pt idx="71">
                  <c:v>1290</c:v>
                </c:pt>
                <c:pt idx="72">
                  <c:v>1290</c:v>
                </c:pt>
                <c:pt idx="73">
                  <c:v>1290</c:v>
                </c:pt>
                <c:pt idx="74">
                  <c:v>1290</c:v>
                </c:pt>
                <c:pt idx="75">
                  <c:v>1290</c:v>
                </c:pt>
                <c:pt idx="76">
                  <c:v>1290</c:v>
                </c:pt>
                <c:pt idx="77">
                  <c:v>650</c:v>
                </c:pt>
                <c:pt idx="78">
                  <c:v>650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9-42FE-8516-FDC9E882B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7323410749525429"/>
          <c:y val="2.171936367312927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'20070610(1.2)'!$A$2:$A$78</c:f>
              <c:numCache>
                <c:formatCode>0_);[Red]\(0\)</c:formatCode>
                <c:ptCount val="77"/>
                <c:pt idx="0">
                  <c:v>293</c:v>
                </c:pt>
                <c:pt idx="1">
                  <c:v>311</c:v>
                </c:pt>
                <c:pt idx="2">
                  <c:v>229</c:v>
                </c:pt>
                <c:pt idx="3">
                  <c:v>244</c:v>
                </c:pt>
                <c:pt idx="4">
                  <c:v>244</c:v>
                </c:pt>
                <c:pt idx="5">
                  <c:v>169</c:v>
                </c:pt>
                <c:pt idx="6">
                  <c:v>377</c:v>
                </c:pt>
                <c:pt idx="7">
                  <c:v>228</c:v>
                </c:pt>
                <c:pt idx="8">
                  <c:v>373</c:v>
                </c:pt>
                <c:pt idx="9">
                  <c:v>292</c:v>
                </c:pt>
                <c:pt idx="10">
                  <c:v>600</c:v>
                </c:pt>
                <c:pt idx="11">
                  <c:v>452</c:v>
                </c:pt>
                <c:pt idx="12">
                  <c:v>914</c:v>
                </c:pt>
                <c:pt idx="13">
                  <c:v>278</c:v>
                </c:pt>
                <c:pt idx="14">
                  <c:v>804</c:v>
                </c:pt>
                <c:pt idx="15">
                  <c:v>608</c:v>
                </c:pt>
                <c:pt idx="16">
                  <c:v>916</c:v>
                </c:pt>
                <c:pt idx="17">
                  <c:v>610</c:v>
                </c:pt>
                <c:pt idx="18">
                  <c:v>1608</c:v>
                </c:pt>
                <c:pt idx="19">
                  <c:v>918</c:v>
                </c:pt>
                <c:pt idx="20">
                  <c:v>1308</c:v>
                </c:pt>
                <c:pt idx="21">
                  <c:v>1151</c:v>
                </c:pt>
                <c:pt idx="22">
                  <c:v>1464</c:v>
                </c:pt>
                <c:pt idx="23">
                  <c:v>1224</c:v>
                </c:pt>
                <c:pt idx="24">
                  <c:v>1069</c:v>
                </c:pt>
                <c:pt idx="25">
                  <c:v>1500</c:v>
                </c:pt>
                <c:pt idx="26">
                  <c:v>840</c:v>
                </c:pt>
                <c:pt idx="27">
                  <c:v>934</c:v>
                </c:pt>
                <c:pt idx="28">
                  <c:v>1010</c:v>
                </c:pt>
                <c:pt idx="29">
                  <c:v>857</c:v>
                </c:pt>
                <c:pt idx="30">
                  <c:v>892</c:v>
                </c:pt>
                <c:pt idx="31">
                  <c:v>668</c:v>
                </c:pt>
                <c:pt idx="32">
                  <c:v>901</c:v>
                </c:pt>
                <c:pt idx="33">
                  <c:v>518</c:v>
                </c:pt>
                <c:pt idx="34">
                  <c:v>748</c:v>
                </c:pt>
                <c:pt idx="35">
                  <c:v>517</c:v>
                </c:pt>
                <c:pt idx="36">
                  <c:v>671</c:v>
                </c:pt>
                <c:pt idx="37">
                  <c:v>518</c:v>
                </c:pt>
                <c:pt idx="38">
                  <c:v>595</c:v>
                </c:pt>
                <c:pt idx="39">
                  <c:v>442</c:v>
                </c:pt>
                <c:pt idx="40">
                  <c:v>595</c:v>
                </c:pt>
                <c:pt idx="41">
                  <c:v>518</c:v>
                </c:pt>
                <c:pt idx="42">
                  <c:v>518</c:v>
                </c:pt>
                <c:pt idx="43">
                  <c:v>442</c:v>
                </c:pt>
                <c:pt idx="44">
                  <c:v>518</c:v>
                </c:pt>
                <c:pt idx="45">
                  <c:v>365</c:v>
                </c:pt>
                <c:pt idx="46">
                  <c:v>595</c:v>
                </c:pt>
                <c:pt idx="47">
                  <c:v>365</c:v>
                </c:pt>
                <c:pt idx="48">
                  <c:v>518</c:v>
                </c:pt>
                <c:pt idx="49">
                  <c:v>365</c:v>
                </c:pt>
                <c:pt idx="50">
                  <c:v>616</c:v>
                </c:pt>
                <c:pt idx="51">
                  <c:v>167</c:v>
                </c:pt>
                <c:pt idx="52">
                  <c:v>474</c:v>
                </c:pt>
                <c:pt idx="53">
                  <c:v>320</c:v>
                </c:pt>
                <c:pt idx="54">
                  <c:v>377</c:v>
                </c:pt>
                <c:pt idx="55">
                  <c:v>438</c:v>
                </c:pt>
                <c:pt idx="56">
                  <c:v>287</c:v>
                </c:pt>
                <c:pt idx="57">
                  <c:v>518</c:v>
                </c:pt>
                <c:pt idx="58">
                  <c:v>365</c:v>
                </c:pt>
                <c:pt idx="59">
                  <c:v>365</c:v>
                </c:pt>
                <c:pt idx="60">
                  <c:v>288</c:v>
                </c:pt>
                <c:pt idx="61">
                  <c:v>518</c:v>
                </c:pt>
                <c:pt idx="62">
                  <c:v>442</c:v>
                </c:pt>
                <c:pt idx="63">
                  <c:v>289</c:v>
                </c:pt>
                <c:pt idx="64">
                  <c:v>290</c:v>
                </c:pt>
                <c:pt idx="65">
                  <c:v>365</c:v>
                </c:pt>
                <c:pt idx="66">
                  <c:v>288</c:v>
                </c:pt>
                <c:pt idx="67">
                  <c:v>365</c:v>
                </c:pt>
                <c:pt idx="68">
                  <c:v>288</c:v>
                </c:pt>
                <c:pt idx="69">
                  <c:v>307</c:v>
                </c:pt>
                <c:pt idx="70">
                  <c:v>229</c:v>
                </c:pt>
                <c:pt idx="71">
                  <c:v>360</c:v>
                </c:pt>
                <c:pt idx="72">
                  <c:v>284</c:v>
                </c:pt>
                <c:pt idx="73">
                  <c:v>360</c:v>
                </c:pt>
                <c:pt idx="74" formatCode="General">
                  <c:v>283</c:v>
                </c:pt>
                <c:pt idx="75" formatCode="General">
                  <c:v>283</c:v>
                </c:pt>
                <c:pt idx="76" formatCode="General">
                  <c:v>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0-4138-ADB4-A7B9D98D00A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'20070610(1.2)'!$B$2:$B$78</c:f>
              <c:numCache>
                <c:formatCode>0_);[Red]\(0\)</c:formatCode>
                <c:ptCount val="77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240</c:v>
                </c:pt>
                <c:pt idx="8">
                  <c:v>240</c:v>
                </c:pt>
                <c:pt idx="9">
                  <c:v>240</c:v>
                </c:pt>
                <c:pt idx="10">
                  <c:v>240</c:v>
                </c:pt>
                <c:pt idx="11">
                  <c:v>240</c:v>
                </c:pt>
                <c:pt idx="12">
                  <c:v>240</c:v>
                </c:pt>
                <c:pt idx="13">
                  <c:v>240</c:v>
                </c:pt>
                <c:pt idx="14">
                  <c:v>240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240</c:v>
                </c:pt>
                <c:pt idx="51">
                  <c:v>240</c:v>
                </c:pt>
                <c:pt idx="52">
                  <c:v>240</c:v>
                </c:pt>
                <c:pt idx="53">
                  <c:v>240</c:v>
                </c:pt>
                <c:pt idx="54">
                  <c:v>240</c:v>
                </c:pt>
                <c:pt idx="55">
                  <c:v>240</c:v>
                </c:pt>
                <c:pt idx="56">
                  <c:v>240</c:v>
                </c:pt>
                <c:pt idx="57">
                  <c:v>240</c:v>
                </c:pt>
                <c:pt idx="58">
                  <c:v>240</c:v>
                </c:pt>
                <c:pt idx="59">
                  <c:v>240</c:v>
                </c:pt>
                <c:pt idx="60">
                  <c:v>240</c:v>
                </c:pt>
                <c:pt idx="61">
                  <c:v>240</c:v>
                </c:pt>
                <c:pt idx="62">
                  <c:v>240</c:v>
                </c:pt>
                <c:pt idx="63">
                  <c:v>240</c:v>
                </c:pt>
                <c:pt idx="64">
                  <c:v>240</c:v>
                </c:pt>
                <c:pt idx="65">
                  <c:v>240</c:v>
                </c:pt>
                <c:pt idx="66">
                  <c:v>240</c:v>
                </c:pt>
                <c:pt idx="67">
                  <c:v>240</c:v>
                </c:pt>
                <c:pt idx="68">
                  <c:v>240</c:v>
                </c:pt>
                <c:pt idx="69">
                  <c:v>240</c:v>
                </c:pt>
                <c:pt idx="70">
                  <c:v>240</c:v>
                </c:pt>
                <c:pt idx="71">
                  <c:v>240</c:v>
                </c:pt>
                <c:pt idx="72">
                  <c:v>240</c:v>
                </c:pt>
                <c:pt idx="73">
                  <c:v>240</c:v>
                </c:pt>
                <c:pt idx="74" formatCode="General">
                  <c:v>240</c:v>
                </c:pt>
                <c:pt idx="75" formatCode="General">
                  <c:v>240</c:v>
                </c:pt>
                <c:pt idx="76" formatCode="General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0-4138-ADB4-A7B9D98D0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'20120501(1.2)'!$A$2:$A$145</c:f>
              <c:numCache>
                <c:formatCode>0_);[Red]\(0\)</c:formatCode>
                <c:ptCount val="144"/>
                <c:pt idx="0">
                  <c:v>497</c:v>
                </c:pt>
                <c:pt idx="1">
                  <c:v>257</c:v>
                </c:pt>
                <c:pt idx="2">
                  <c:v>377</c:v>
                </c:pt>
                <c:pt idx="3">
                  <c:v>257</c:v>
                </c:pt>
                <c:pt idx="4">
                  <c:v>257</c:v>
                </c:pt>
                <c:pt idx="5">
                  <c:v>377</c:v>
                </c:pt>
                <c:pt idx="6">
                  <c:v>257</c:v>
                </c:pt>
                <c:pt idx="7">
                  <c:v>308</c:v>
                </c:pt>
                <c:pt idx="8">
                  <c:v>496</c:v>
                </c:pt>
                <c:pt idx="9">
                  <c:v>137</c:v>
                </c:pt>
                <c:pt idx="10">
                  <c:v>734</c:v>
                </c:pt>
                <c:pt idx="11">
                  <c:v>136</c:v>
                </c:pt>
                <c:pt idx="12">
                  <c:v>496</c:v>
                </c:pt>
                <c:pt idx="13">
                  <c:v>254</c:v>
                </c:pt>
                <c:pt idx="14">
                  <c:v>614</c:v>
                </c:pt>
                <c:pt idx="15">
                  <c:v>494</c:v>
                </c:pt>
                <c:pt idx="16">
                  <c:v>1094</c:v>
                </c:pt>
                <c:pt idx="17">
                  <c:v>1456</c:v>
                </c:pt>
                <c:pt idx="18">
                  <c:v>1099</c:v>
                </c:pt>
                <c:pt idx="19">
                  <c:v>1698</c:v>
                </c:pt>
                <c:pt idx="20">
                  <c:v>1219</c:v>
                </c:pt>
                <c:pt idx="21">
                  <c:v>979</c:v>
                </c:pt>
                <c:pt idx="22">
                  <c:v>1459</c:v>
                </c:pt>
                <c:pt idx="23">
                  <c:v>1100</c:v>
                </c:pt>
                <c:pt idx="24">
                  <c:v>1100</c:v>
                </c:pt>
                <c:pt idx="25">
                  <c:v>1340</c:v>
                </c:pt>
                <c:pt idx="26">
                  <c:v>860</c:v>
                </c:pt>
                <c:pt idx="27">
                  <c:v>1220</c:v>
                </c:pt>
                <c:pt idx="28">
                  <c:v>1100</c:v>
                </c:pt>
                <c:pt idx="29">
                  <c:v>982</c:v>
                </c:pt>
                <c:pt idx="30">
                  <c:v>1700</c:v>
                </c:pt>
                <c:pt idx="31">
                  <c:v>1343</c:v>
                </c:pt>
                <c:pt idx="32">
                  <c:v>2070</c:v>
                </c:pt>
                <c:pt idx="33">
                  <c:v>2909</c:v>
                </c:pt>
                <c:pt idx="34">
                  <c:v>1955</c:v>
                </c:pt>
                <c:pt idx="35">
                  <c:v>2218</c:v>
                </c:pt>
                <c:pt idx="36">
                  <c:v>2551</c:v>
                </c:pt>
                <c:pt idx="37">
                  <c:v>1831</c:v>
                </c:pt>
                <c:pt idx="38">
                  <c:v>1831</c:v>
                </c:pt>
                <c:pt idx="39">
                  <c:v>1710</c:v>
                </c:pt>
                <c:pt idx="40">
                  <c:v>1949</c:v>
                </c:pt>
                <c:pt idx="41">
                  <c:v>1466</c:v>
                </c:pt>
                <c:pt idx="42">
                  <c:v>1944</c:v>
                </c:pt>
                <c:pt idx="43">
                  <c:v>1224</c:v>
                </c:pt>
                <c:pt idx="44">
                  <c:v>1699</c:v>
                </c:pt>
                <c:pt idx="45">
                  <c:v>1216</c:v>
                </c:pt>
                <c:pt idx="46">
                  <c:v>1572</c:v>
                </c:pt>
                <c:pt idx="47">
                  <c:v>967</c:v>
                </c:pt>
                <c:pt idx="48">
                  <c:v>1321</c:v>
                </c:pt>
                <c:pt idx="49">
                  <c:v>1198</c:v>
                </c:pt>
                <c:pt idx="50">
                  <c:v>1433</c:v>
                </c:pt>
                <c:pt idx="51">
                  <c:v>1309</c:v>
                </c:pt>
                <c:pt idx="52">
                  <c:v>1666</c:v>
                </c:pt>
                <c:pt idx="53">
                  <c:v>2507</c:v>
                </c:pt>
                <c:pt idx="54">
                  <c:v>3107</c:v>
                </c:pt>
                <c:pt idx="55">
                  <c:v>3512</c:v>
                </c:pt>
                <c:pt idx="56">
                  <c:v>3892</c:v>
                </c:pt>
                <c:pt idx="57">
                  <c:v>4200</c:v>
                </c:pt>
                <c:pt idx="58">
                  <c:v>3661</c:v>
                </c:pt>
                <c:pt idx="59">
                  <c:v>3310</c:v>
                </c:pt>
                <c:pt idx="60">
                  <c:v>3072</c:v>
                </c:pt>
                <c:pt idx="61">
                  <c:v>3030</c:v>
                </c:pt>
                <c:pt idx="62">
                  <c:v>3029</c:v>
                </c:pt>
                <c:pt idx="63">
                  <c:v>2810</c:v>
                </c:pt>
                <c:pt idx="64">
                  <c:v>2442</c:v>
                </c:pt>
                <c:pt idx="65">
                  <c:v>2533</c:v>
                </c:pt>
                <c:pt idx="66">
                  <c:v>2423</c:v>
                </c:pt>
                <c:pt idx="67">
                  <c:v>1934</c:v>
                </c:pt>
                <c:pt idx="68">
                  <c:v>2161</c:v>
                </c:pt>
                <c:pt idx="69">
                  <c:v>2074</c:v>
                </c:pt>
                <c:pt idx="70">
                  <c:v>1702</c:v>
                </c:pt>
                <c:pt idx="71">
                  <c:v>2845</c:v>
                </c:pt>
                <c:pt idx="72">
                  <c:v>630</c:v>
                </c:pt>
                <c:pt idx="73">
                  <c:v>1099</c:v>
                </c:pt>
                <c:pt idx="74">
                  <c:v>1691</c:v>
                </c:pt>
                <c:pt idx="75">
                  <c:v>1325</c:v>
                </c:pt>
                <c:pt idx="76">
                  <c:v>1079</c:v>
                </c:pt>
                <c:pt idx="77">
                  <c:v>1847</c:v>
                </c:pt>
                <c:pt idx="78">
                  <c:v>1212</c:v>
                </c:pt>
                <c:pt idx="79">
                  <c:v>1343</c:v>
                </c:pt>
                <c:pt idx="80">
                  <c:v>1703</c:v>
                </c:pt>
                <c:pt idx="81">
                  <c:v>1584</c:v>
                </c:pt>
                <c:pt idx="82">
                  <c:v>1465</c:v>
                </c:pt>
                <c:pt idx="83">
                  <c:v>745</c:v>
                </c:pt>
                <c:pt idx="84">
                  <c:v>1825</c:v>
                </c:pt>
                <c:pt idx="85">
                  <c:v>626</c:v>
                </c:pt>
                <c:pt idx="86">
                  <c:v>1466</c:v>
                </c:pt>
                <c:pt idx="87">
                  <c:v>986</c:v>
                </c:pt>
                <c:pt idx="88">
                  <c:v>1344</c:v>
                </c:pt>
                <c:pt idx="89">
                  <c:v>1225</c:v>
                </c:pt>
                <c:pt idx="90">
                  <c:v>745</c:v>
                </c:pt>
                <c:pt idx="91">
                  <c:v>1105</c:v>
                </c:pt>
                <c:pt idx="92">
                  <c:v>986</c:v>
                </c:pt>
                <c:pt idx="93">
                  <c:v>1043</c:v>
                </c:pt>
                <c:pt idx="94">
                  <c:v>973</c:v>
                </c:pt>
                <c:pt idx="95">
                  <c:v>853</c:v>
                </c:pt>
                <c:pt idx="96">
                  <c:v>1093</c:v>
                </c:pt>
                <c:pt idx="97">
                  <c:v>733</c:v>
                </c:pt>
                <c:pt idx="98">
                  <c:v>973</c:v>
                </c:pt>
                <c:pt idx="99">
                  <c:v>732</c:v>
                </c:pt>
                <c:pt idx="100">
                  <c:v>972</c:v>
                </c:pt>
                <c:pt idx="101">
                  <c:v>612</c:v>
                </c:pt>
                <c:pt idx="102">
                  <c:v>851</c:v>
                </c:pt>
                <c:pt idx="103">
                  <c:v>731</c:v>
                </c:pt>
                <c:pt idx="104">
                  <c:v>730</c:v>
                </c:pt>
                <c:pt idx="105">
                  <c:v>852</c:v>
                </c:pt>
                <c:pt idx="106">
                  <c:v>612</c:v>
                </c:pt>
                <c:pt idx="107">
                  <c:v>851</c:v>
                </c:pt>
                <c:pt idx="108">
                  <c:v>610</c:v>
                </c:pt>
                <c:pt idx="109">
                  <c:v>850</c:v>
                </c:pt>
                <c:pt idx="110">
                  <c:v>851</c:v>
                </c:pt>
                <c:pt idx="111">
                  <c:v>374</c:v>
                </c:pt>
                <c:pt idx="112">
                  <c:v>613</c:v>
                </c:pt>
                <c:pt idx="113">
                  <c:v>614</c:v>
                </c:pt>
                <c:pt idx="114">
                  <c:v>973</c:v>
                </c:pt>
                <c:pt idx="115">
                  <c:v>734</c:v>
                </c:pt>
                <c:pt idx="116">
                  <c:v>1574</c:v>
                </c:pt>
                <c:pt idx="117">
                  <c:v>737</c:v>
                </c:pt>
                <c:pt idx="118">
                  <c:v>1972</c:v>
                </c:pt>
                <c:pt idx="119">
                  <c:v>1522</c:v>
                </c:pt>
                <c:pt idx="120">
                  <c:v>2662</c:v>
                </c:pt>
                <c:pt idx="121">
                  <c:v>1706</c:v>
                </c:pt>
                <c:pt idx="122">
                  <c:v>1588</c:v>
                </c:pt>
                <c:pt idx="123">
                  <c:v>1588</c:v>
                </c:pt>
                <c:pt idx="124">
                  <c:v>1469</c:v>
                </c:pt>
                <c:pt idx="125">
                  <c:v>1108</c:v>
                </c:pt>
                <c:pt idx="126">
                  <c:v>1225</c:v>
                </c:pt>
                <c:pt idx="127">
                  <c:v>1105</c:v>
                </c:pt>
                <c:pt idx="128">
                  <c:v>1583</c:v>
                </c:pt>
                <c:pt idx="129">
                  <c:v>1223</c:v>
                </c:pt>
                <c:pt idx="130">
                  <c:v>1103</c:v>
                </c:pt>
                <c:pt idx="131">
                  <c:v>859</c:v>
                </c:pt>
                <c:pt idx="132">
                  <c:v>1338</c:v>
                </c:pt>
                <c:pt idx="133">
                  <c:v>616</c:v>
                </c:pt>
                <c:pt idx="134">
                  <c:v>1213</c:v>
                </c:pt>
                <c:pt idx="135">
                  <c:v>731</c:v>
                </c:pt>
                <c:pt idx="136">
                  <c:v>1560</c:v>
                </c:pt>
                <c:pt idx="137">
                  <c:v>258</c:v>
                </c:pt>
                <c:pt idx="138">
                  <c:v>857</c:v>
                </c:pt>
                <c:pt idx="139">
                  <c:v>858</c:v>
                </c:pt>
                <c:pt idx="140">
                  <c:v>739</c:v>
                </c:pt>
                <c:pt idx="141">
                  <c:v>619</c:v>
                </c:pt>
                <c:pt idx="142">
                  <c:v>739</c:v>
                </c:pt>
                <c:pt idx="143">
                  <c:v>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A-4B26-B633-2FCBCAC77736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'20120501(1.2)'!$B$2:$B$145</c:f>
              <c:numCache>
                <c:formatCode>0_);[Red]\(0\)</c:formatCode>
                <c:ptCount val="144"/>
                <c:pt idx="0">
                  <c:v>470</c:v>
                </c:pt>
                <c:pt idx="1">
                  <c:v>470</c:v>
                </c:pt>
                <c:pt idx="2">
                  <c:v>470</c:v>
                </c:pt>
                <c:pt idx="3">
                  <c:v>470</c:v>
                </c:pt>
                <c:pt idx="4">
                  <c:v>620</c:v>
                </c:pt>
                <c:pt idx="5">
                  <c:v>620</c:v>
                </c:pt>
                <c:pt idx="6">
                  <c:v>620</c:v>
                </c:pt>
                <c:pt idx="7">
                  <c:v>620</c:v>
                </c:pt>
                <c:pt idx="8">
                  <c:v>780</c:v>
                </c:pt>
                <c:pt idx="9">
                  <c:v>780</c:v>
                </c:pt>
                <c:pt idx="10">
                  <c:v>780</c:v>
                </c:pt>
                <c:pt idx="11">
                  <c:v>780</c:v>
                </c:pt>
                <c:pt idx="12">
                  <c:v>940</c:v>
                </c:pt>
                <c:pt idx="13">
                  <c:v>940</c:v>
                </c:pt>
                <c:pt idx="14">
                  <c:v>940</c:v>
                </c:pt>
                <c:pt idx="15">
                  <c:v>940</c:v>
                </c:pt>
                <c:pt idx="16">
                  <c:v>1090</c:v>
                </c:pt>
                <c:pt idx="17">
                  <c:v>1090</c:v>
                </c:pt>
                <c:pt idx="18">
                  <c:v>1090</c:v>
                </c:pt>
                <c:pt idx="19">
                  <c:v>1090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1400</c:v>
                </c:pt>
                <c:pt idx="25">
                  <c:v>1400</c:v>
                </c:pt>
                <c:pt idx="26">
                  <c:v>1400</c:v>
                </c:pt>
                <c:pt idx="27">
                  <c:v>1400</c:v>
                </c:pt>
                <c:pt idx="28">
                  <c:v>1560</c:v>
                </c:pt>
                <c:pt idx="29">
                  <c:v>1560</c:v>
                </c:pt>
                <c:pt idx="30">
                  <c:v>1560</c:v>
                </c:pt>
                <c:pt idx="31">
                  <c:v>1560</c:v>
                </c:pt>
                <c:pt idx="32">
                  <c:v>1710</c:v>
                </c:pt>
                <c:pt idx="33">
                  <c:v>1710</c:v>
                </c:pt>
                <c:pt idx="34">
                  <c:v>1710</c:v>
                </c:pt>
                <c:pt idx="35">
                  <c:v>1710</c:v>
                </c:pt>
                <c:pt idx="36">
                  <c:v>1870</c:v>
                </c:pt>
                <c:pt idx="37">
                  <c:v>1870</c:v>
                </c:pt>
                <c:pt idx="38">
                  <c:v>1870</c:v>
                </c:pt>
                <c:pt idx="39">
                  <c:v>1870</c:v>
                </c:pt>
                <c:pt idx="40">
                  <c:v>2020</c:v>
                </c:pt>
                <c:pt idx="41">
                  <c:v>2020</c:v>
                </c:pt>
                <c:pt idx="42">
                  <c:v>2020</c:v>
                </c:pt>
                <c:pt idx="43">
                  <c:v>2020</c:v>
                </c:pt>
                <c:pt idx="44">
                  <c:v>2180</c:v>
                </c:pt>
                <c:pt idx="45">
                  <c:v>2180</c:v>
                </c:pt>
                <c:pt idx="46">
                  <c:v>2180</c:v>
                </c:pt>
                <c:pt idx="47">
                  <c:v>2180</c:v>
                </c:pt>
                <c:pt idx="48">
                  <c:v>2340</c:v>
                </c:pt>
                <c:pt idx="49">
                  <c:v>2340</c:v>
                </c:pt>
                <c:pt idx="50">
                  <c:v>2340</c:v>
                </c:pt>
                <c:pt idx="51">
                  <c:v>2340</c:v>
                </c:pt>
                <c:pt idx="52">
                  <c:v>2340</c:v>
                </c:pt>
                <c:pt idx="53">
                  <c:v>2340</c:v>
                </c:pt>
                <c:pt idx="54">
                  <c:v>2340</c:v>
                </c:pt>
                <c:pt idx="55">
                  <c:v>2340</c:v>
                </c:pt>
                <c:pt idx="56">
                  <c:v>2340</c:v>
                </c:pt>
                <c:pt idx="57">
                  <c:v>2340</c:v>
                </c:pt>
                <c:pt idx="58">
                  <c:v>2340</c:v>
                </c:pt>
                <c:pt idx="59">
                  <c:v>2340</c:v>
                </c:pt>
                <c:pt idx="60">
                  <c:v>2340</c:v>
                </c:pt>
                <c:pt idx="61">
                  <c:v>2340</c:v>
                </c:pt>
                <c:pt idx="62">
                  <c:v>2340</c:v>
                </c:pt>
                <c:pt idx="63">
                  <c:v>2230</c:v>
                </c:pt>
                <c:pt idx="64">
                  <c:v>2230</c:v>
                </c:pt>
                <c:pt idx="65">
                  <c:v>2230</c:v>
                </c:pt>
                <c:pt idx="66">
                  <c:v>2230</c:v>
                </c:pt>
                <c:pt idx="67">
                  <c:v>2120</c:v>
                </c:pt>
                <c:pt idx="68">
                  <c:v>2120</c:v>
                </c:pt>
                <c:pt idx="69">
                  <c:v>2120</c:v>
                </c:pt>
                <c:pt idx="70">
                  <c:v>2120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1890</c:v>
                </c:pt>
                <c:pt idx="76">
                  <c:v>1890</c:v>
                </c:pt>
                <c:pt idx="77">
                  <c:v>1890</c:v>
                </c:pt>
                <c:pt idx="78">
                  <c:v>1890</c:v>
                </c:pt>
                <c:pt idx="79">
                  <c:v>1780</c:v>
                </c:pt>
                <c:pt idx="80">
                  <c:v>1780</c:v>
                </c:pt>
                <c:pt idx="81">
                  <c:v>1780</c:v>
                </c:pt>
                <c:pt idx="82">
                  <c:v>1780</c:v>
                </c:pt>
                <c:pt idx="83">
                  <c:v>1670</c:v>
                </c:pt>
                <c:pt idx="84">
                  <c:v>1670</c:v>
                </c:pt>
                <c:pt idx="85">
                  <c:v>1670</c:v>
                </c:pt>
                <c:pt idx="86">
                  <c:v>1670</c:v>
                </c:pt>
                <c:pt idx="87">
                  <c:v>1560</c:v>
                </c:pt>
                <c:pt idx="88">
                  <c:v>1560</c:v>
                </c:pt>
                <c:pt idx="89">
                  <c:v>1560</c:v>
                </c:pt>
                <c:pt idx="90">
                  <c:v>1560</c:v>
                </c:pt>
                <c:pt idx="91">
                  <c:v>1450</c:v>
                </c:pt>
                <c:pt idx="92">
                  <c:v>1450</c:v>
                </c:pt>
                <c:pt idx="93">
                  <c:v>1450</c:v>
                </c:pt>
                <c:pt idx="94">
                  <c:v>1450</c:v>
                </c:pt>
                <c:pt idx="95">
                  <c:v>1330</c:v>
                </c:pt>
                <c:pt idx="96">
                  <c:v>1330</c:v>
                </c:pt>
                <c:pt idx="97">
                  <c:v>1330</c:v>
                </c:pt>
                <c:pt idx="98">
                  <c:v>1330</c:v>
                </c:pt>
                <c:pt idx="99">
                  <c:v>1220</c:v>
                </c:pt>
                <c:pt idx="100">
                  <c:v>1220</c:v>
                </c:pt>
                <c:pt idx="101">
                  <c:v>1220</c:v>
                </c:pt>
                <c:pt idx="102">
                  <c:v>1220</c:v>
                </c:pt>
                <c:pt idx="103">
                  <c:v>1110</c:v>
                </c:pt>
                <c:pt idx="104">
                  <c:v>1110</c:v>
                </c:pt>
                <c:pt idx="105">
                  <c:v>1110</c:v>
                </c:pt>
                <c:pt idx="106">
                  <c:v>1110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890</c:v>
                </c:pt>
                <c:pt idx="112">
                  <c:v>890</c:v>
                </c:pt>
                <c:pt idx="113">
                  <c:v>890</c:v>
                </c:pt>
                <c:pt idx="114">
                  <c:v>890</c:v>
                </c:pt>
                <c:pt idx="115">
                  <c:v>780</c:v>
                </c:pt>
                <c:pt idx="116">
                  <c:v>780</c:v>
                </c:pt>
                <c:pt idx="117">
                  <c:v>780</c:v>
                </c:pt>
                <c:pt idx="118">
                  <c:v>780</c:v>
                </c:pt>
                <c:pt idx="119">
                  <c:v>660</c:v>
                </c:pt>
                <c:pt idx="120">
                  <c:v>660</c:v>
                </c:pt>
                <c:pt idx="121">
                  <c:v>660</c:v>
                </c:pt>
                <c:pt idx="122">
                  <c:v>660</c:v>
                </c:pt>
                <c:pt idx="123">
                  <c:v>550</c:v>
                </c:pt>
                <c:pt idx="124">
                  <c:v>550</c:v>
                </c:pt>
                <c:pt idx="125">
                  <c:v>550</c:v>
                </c:pt>
                <c:pt idx="126">
                  <c:v>550</c:v>
                </c:pt>
                <c:pt idx="127">
                  <c:v>440</c:v>
                </c:pt>
                <c:pt idx="128">
                  <c:v>440</c:v>
                </c:pt>
                <c:pt idx="129">
                  <c:v>440</c:v>
                </c:pt>
                <c:pt idx="130">
                  <c:v>440</c:v>
                </c:pt>
                <c:pt idx="131">
                  <c:v>330</c:v>
                </c:pt>
                <c:pt idx="132">
                  <c:v>330</c:v>
                </c:pt>
                <c:pt idx="133">
                  <c:v>330</c:v>
                </c:pt>
                <c:pt idx="134">
                  <c:v>330</c:v>
                </c:pt>
                <c:pt idx="135">
                  <c:v>220</c:v>
                </c:pt>
                <c:pt idx="136">
                  <c:v>220</c:v>
                </c:pt>
                <c:pt idx="137">
                  <c:v>220</c:v>
                </c:pt>
                <c:pt idx="138">
                  <c:v>220</c:v>
                </c:pt>
                <c:pt idx="139">
                  <c:v>110</c:v>
                </c:pt>
                <c:pt idx="140">
                  <c:v>110</c:v>
                </c:pt>
                <c:pt idx="141">
                  <c:v>110</c:v>
                </c:pt>
                <c:pt idx="142">
                  <c:v>110</c:v>
                </c:pt>
                <c:pt idx="14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A-4B26-B633-2FCBCAC77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'20150611 (2)(1.2)'!$A$2:$A$126</c:f>
              <c:numCache>
                <c:formatCode>0_);[Red]\(0\)</c:formatCode>
                <c:ptCount val="125"/>
                <c:pt idx="0">
                  <c:v>967</c:v>
                </c:pt>
                <c:pt idx="1">
                  <c:v>614</c:v>
                </c:pt>
                <c:pt idx="2">
                  <c:v>730</c:v>
                </c:pt>
                <c:pt idx="3">
                  <c:v>1090</c:v>
                </c:pt>
                <c:pt idx="4">
                  <c:v>850</c:v>
                </c:pt>
                <c:pt idx="5">
                  <c:v>806</c:v>
                </c:pt>
                <c:pt idx="6">
                  <c:v>1812</c:v>
                </c:pt>
                <c:pt idx="7">
                  <c:v>851</c:v>
                </c:pt>
                <c:pt idx="8">
                  <c:v>1332</c:v>
                </c:pt>
                <c:pt idx="9">
                  <c:v>1021</c:v>
                </c:pt>
                <c:pt idx="10">
                  <c:v>1332</c:v>
                </c:pt>
                <c:pt idx="11">
                  <c:v>1332</c:v>
                </c:pt>
                <c:pt idx="12">
                  <c:v>1332</c:v>
                </c:pt>
                <c:pt idx="13">
                  <c:v>1332</c:v>
                </c:pt>
                <c:pt idx="14">
                  <c:v>1212</c:v>
                </c:pt>
                <c:pt idx="15">
                  <c:v>1452</c:v>
                </c:pt>
                <c:pt idx="16">
                  <c:v>1090</c:v>
                </c:pt>
                <c:pt idx="17">
                  <c:v>970</c:v>
                </c:pt>
                <c:pt idx="18">
                  <c:v>1212</c:v>
                </c:pt>
                <c:pt idx="19">
                  <c:v>847</c:v>
                </c:pt>
                <c:pt idx="20">
                  <c:v>1087</c:v>
                </c:pt>
                <c:pt idx="21">
                  <c:v>846</c:v>
                </c:pt>
                <c:pt idx="22">
                  <c:v>964</c:v>
                </c:pt>
                <c:pt idx="23">
                  <c:v>844</c:v>
                </c:pt>
                <c:pt idx="24">
                  <c:v>962</c:v>
                </c:pt>
                <c:pt idx="25">
                  <c:v>720</c:v>
                </c:pt>
                <c:pt idx="26">
                  <c:v>839</c:v>
                </c:pt>
                <c:pt idx="27">
                  <c:v>1308</c:v>
                </c:pt>
                <c:pt idx="28" formatCode="General">
                  <c:v>250</c:v>
                </c:pt>
                <c:pt idx="29" formatCode="General">
                  <c:v>1088</c:v>
                </c:pt>
                <c:pt idx="30" formatCode="General">
                  <c:v>488</c:v>
                </c:pt>
                <c:pt idx="31" formatCode="General">
                  <c:v>968</c:v>
                </c:pt>
                <c:pt idx="32" formatCode="General">
                  <c:v>730</c:v>
                </c:pt>
                <c:pt idx="33" formatCode="General">
                  <c:v>610</c:v>
                </c:pt>
                <c:pt idx="34" formatCode="General">
                  <c:v>762</c:v>
                </c:pt>
                <c:pt idx="35" formatCode="General">
                  <c:v>607</c:v>
                </c:pt>
                <c:pt idx="36" formatCode="General">
                  <c:v>727</c:v>
                </c:pt>
                <c:pt idx="37" formatCode="General">
                  <c:v>727</c:v>
                </c:pt>
                <c:pt idx="38" formatCode="General">
                  <c:v>727</c:v>
                </c:pt>
                <c:pt idx="39" formatCode="General">
                  <c:v>608</c:v>
                </c:pt>
                <c:pt idx="40" formatCode="General">
                  <c:v>728</c:v>
                </c:pt>
                <c:pt idx="41" formatCode="General">
                  <c:v>488</c:v>
                </c:pt>
                <c:pt idx="42" formatCode="General">
                  <c:v>608</c:v>
                </c:pt>
                <c:pt idx="43" formatCode="General">
                  <c:v>702</c:v>
                </c:pt>
                <c:pt idx="44" formatCode="General">
                  <c:v>488</c:v>
                </c:pt>
                <c:pt idx="45" formatCode="General">
                  <c:v>607</c:v>
                </c:pt>
                <c:pt idx="46" formatCode="General">
                  <c:v>608</c:v>
                </c:pt>
                <c:pt idx="47" formatCode="General">
                  <c:v>487</c:v>
                </c:pt>
                <c:pt idx="48" formatCode="General">
                  <c:v>608</c:v>
                </c:pt>
                <c:pt idx="49" formatCode="General">
                  <c:v>488</c:v>
                </c:pt>
                <c:pt idx="50" formatCode="General">
                  <c:v>608</c:v>
                </c:pt>
                <c:pt idx="51" formatCode="General">
                  <c:v>608</c:v>
                </c:pt>
                <c:pt idx="52" formatCode="General">
                  <c:v>488</c:v>
                </c:pt>
                <c:pt idx="53" formatCode="General">
                  <c:v>488</c:v>
                </c:pt>
                <c:pt idx="54" formatCode="General">
                  <c:v>488</c:v>
                </c:pt>
                <c:pt idx="55" formatCode="General">
                  <c:v>608</c:v>
                </c:pt>
                <c:pt idx="56" formatCode="General">
                  <c:v>368</c:v>
                </c:pt>
                <c:pt idx="57" formatCode="General">
                  <c:v>490</c:v>
                </c:pt>
                <c:pt idx="58" formatCode="General">
                  <c:v>490</c:v>
                </c:pt>
                <c:pt idx="59" formatCode="General">
                  <c:v>370</c:v>
                </c:pt>
                <c:pt idx="60" formatCode="General">
                  <c:v>608</c:v>
                </c:pt>
                <c:pt idx="61" formatCode="General">
                  <c:v>368</c:v>
                </c:pt>
                <c:pt idx="62" formatCode="General">
                  <c:v>488</c:v>
                </c:pt>
                <c:pt idx="63" formatCode="General">
                  <c:v>248</c:v>
                </c:pt>
                <c:pt idx="64" formatCode="General">
                  <c:v>608</c:v>
                </c:pt>
                <c:pt idx="65" formatCode="General">
                  <c:v>127</c:v>
                </c:pt>
                <c:pt idx="66" formatCode="General">
                  <c:v>488</c:v>
                </c:pt>
                <c:pt idx="67" formatCode="General">
                  <c:v>247</c:v>
                </c:pt>
                <c:pt idx="68" formatCode="General">
                  <c:v>487</c:v>
                </c:pt>
                <c:pt idx="69" formatCode="General">
                  <c:v>247</c:v>
                </c:pt>
                <c:pt idx="70" formatCode="General">
                  <c:v>708</c:v>
                </c:pt>
                <c:pt idx="71" formatCode="General">
                  <c:v>247</c:v>
                </c:pt>
                <c:pt idx="72" formatCode="General">
                  <c:v>845</c:v>
                </c:pt>
                <c:pt idx="73" formatCode="General">
                  <c:v>457</c:v>
                </c:pt>
                <c:pt idx="74" formatCode="General">
                  <c:v>486</c:v>
                </c:pt>
                <c:pt idx="75" formatCode="General">
                  <c:v>366</c:v>
                </c:pt>
                <c:pt idx="76" formatCode="General">
                  <c:v>486</c:v>
                </c:pt>
                <c:pt idx="77" formatCode="General">
                  <c:v>365</c:v>
                </c:pt>
                <c:pt idx="78" formatCode="General">
                  <c:v>482</c:v>
                </c:pt>
                <c:pt idx="79" formatCode="General">
                  <c:v>246</c:v>
                </c:pt>
                <c:pt idx="80" formatCode="General">
                  <c:v>479</c:v>
                </c:pt>
                <c:pt idx="81" formatCode="General">
                  <c:v>246</c:v>
                </c:pt>
                <c:pt idx="82" formatCode="General">
                  <c:v>362</c:v>
                </c:pt>
                <c:pt idx="83" formatCode="General">
                  <c:v>362</c:v>
                </c:pt>
                <c:pt idx="84" formatCode="General">
                  <c:v>246</c:v>
                </c:pt>
                <c:pt idx="85" formatCode="General">
                  <c:v>479</c:v>
                </c:pt>
                <c:pt idx="86" formatCode="General">
                  <c:v>362</c:v>
                </c:pt>
                <c:pt idx="87" formatCode="General">
                  <c:v>362</c:v>
                </c:pt>
                <c:pt idx="88" formatCode="General">
                  <c:v>362</c:v>
                </c:pt>
                <c:pt idx="89" formatCode="General">
                  <c:v>362</c:v>
                </c:pt>
                <c:pt idx="90" formatCode="General">
                  <c:v>362</c:v>
                </c:pt>
                <c:pt idx="91" formatCode="General">
                  <c:v>479</c:v>
                </c:pt>
                <c:pt idx="92" formatCode="General">
                  <c:v>245</c:v>
                </c:pt>
                <c:pt idx="93" formatCode="General">
                  <c:v>479</c:v>
                </c:pt>
                <c:pt idx="94" formatCode="General">
                  <c:v>245</c:v>
                </c:pt>
                <c:pt idx="95" formatCode="General">
                  <c:v>245</c:v>
                </c:pt>
                <c:pt idx="96" formatCode="General">
                  <c:v>479</c:v>
                </c:pt>
                <c:pt idx="97" formatCode="General">
                  <c:v>362</c:v>
                </c:pt>
                <c:pt idx="98" formatCode="General">
                  <c:v>245</c:v>
                </c:pt>
                <c:pt idx="99" formatCode="General">
                  <c:v>479</c:v>
                </c:pt>
                <c:pt idx="100" formatCode="General">
                  <c:v>245</c:v>
                </c:pt>
                <c:pt idx="101" formatCode="General">
                  <c:v>479</c:v>
                </c:pt>
                <c:pt idx="102" formatCode="General">
                  <c:v>245</c:v>
                </c:pt>
                <c:pt idx="103" formatCode="General">
                  <c:v>361</c:v>
                </c:pt>
                <c:pt idx="104" formatCode="General">
                  <c:v>245</c:v>
                </c:pt>
                <c:pt idx="105" formatCode="General">
                  <c:v>479</c:v>
                </c:pt>
                <c:pt idx="106" formatCode="General">
                  <c:v>245</c:v>
                </c:pt>
                <c:pt idx="107" formatCode="General">
                  <c:v>361</c:v>
                </c:pt>
                <c:pt idx="108" formatCode="General">
                  <c:v>245</c:v>
                </c:pt>
                <c:pt idx="109" formatCode="General">
                  <c:v>479</c:v>
                </c:pt>
                <c:pt idx="110" formatCode="General">
                  <c:v>128</c:v>
                </c:pt>
                <c:pt idx="111" formatCode="General">
                  <c:v>361</c:v>
                </c:pt>
                <c:pt idx="112" formatCode="General">
                  <c:v>245</c:v>
                </c:pt>
                <c:pt idx="113" formatCode="General">
                  <c:v>361</c:v>
                </c:pt>
                <c:pt idx="114" formatCode="General">
                  <c:v>245</c:v>
                </c:pt>
                <c:pt idx="115" formatCode="General">
                  <c:v>478</c:v>
                </c:pt>
                <c:pt idx="116" formatCode="General">
                  <c:v>245</c:v>
                </c:pt>
                <c:pt idx="117" formatCode="General">
                  <c:v>360</c:v>
                </c:pt>
                <c:pt idx="118" formatCode="General">
                  <c:v>244</c:v>
                </c:pt>
                <c:pt idx="119" formatCode="General">
                  <c:v>361</c:v>
                </c:pt>
                <c:pt idx="120" formatCode="General">
                  <c:v>478</c:v>
                </c:pt>
                <c:pt idx="121" formatCode="General">
                  <c:v>479</c:v>
                </c:pt>
                <c:pt idx="122" formatCode="General">
                  <c:v>128</c:v>
                </c:pt>
                <c:pt idx="123" formatCode="General">
                  <c:v>727</c:v>
                </c:pt>
                <c:pt idx="124" formatCode="General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EF-4302-AB30-BFC11221AC5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'20150611 (2)(1.2)'!$B$2:$B$126</c:f>
              <c:numCache>
                <c:formatCode>0_);[Red]\(0\)</c:formatCode>
                <c:ptCount val="125"/>
                <c:pt idx="0">
                  <c:v>590</c:v>
                </c:pt>
                <c:pt idx="1">
                  <c:v>590</c:v>
                </c:pt>
                <c:pt idx="2">
                  <c:v>590</c:v>
                </c:pt>
                <c:pt idx="3">
                  <c:v>590</c:v>
                </c:pt>
                <c:pt idx="4">
                  <c:v>590</c:v>
                </c:pt>
                <c:pt idx="5">
                  <c:v>580</c:v>
                </c:pt>
                <c:pt idx="6">
                  <c:v>580</c:v>
                </c:pt>
                <c:pt idx="7">
                  <c:v>580</c:v>
                </c:pt>
                <c:pt idx="8">
                  <c:v>580</c:v>
                </c:pt>
                <c:pt idx="9">
                  <c:v>580</c:v>
                </c:pt>
                <c:pt idx="10">
                  <c:v>570</c:v>
                </c:pt>
                <c:pt idx="11">
                  <c:v>570</c:v>
                </c:pt>
                <c:pt idx="12">
                  <c:v>570</c:v>
                </c:pt>
                <c:pt idx="13">
                  <c:v>570</c:v>
                </c:pt>
                <c:pt idx="14">
                  <c:v>570</c:v>
                </c:pt>
                <c:pt idx="15">
                  <c:v>560</c:v>
                </c:pt>
                <c:pt idx="16">
                  <c:v>560</c:v>
                </c:pt>
                <c:pt idx="17">
                  <c:v>560</c:v>
                </c:pt>
                <c:pt idx="18">
                  <c:v>560</c:v>
                </c:pt>
                <c:pt idx="19">
                  <c:v>560</c:v>
                </c:pt>
                <c:pt idx="20">
                  <c:v>550</c:v>
                </c:pt>
                <c:pt idx="21">
                  <c:v>550</c:v>
                </c:pt>
                <c:pt idx="22">
                  <c:v>550</c:v>
                </c:pt>
                <c:pt idx="23">
                  <c:v>550</c:v>
                </c:pt>
                <c:pt idx="24">
                  <c:v>550</c:v>
                </c:pt>
                <c:pt idx="25">
                  <c:v>540</c:v>
                </c:pt>
                <c:pt idx="26">
                  <c:v>540</c:v>
                </c:pt>
                <c:pt idx="27">
                  <c:v>540</c:v>
                </c:pt>
                <c:pt idx="28" formatCode="General">
                  <c:v>540</c:v>
                </c:pt>
                <c:pt idx="29" formatCode="General">
                  <c:v>540</c:v>
                </c:pt>
                <c:pt idx="30" formatCode="General">
                  <c:v>530</c:v>
                </c:pt>
                <c:pt idx="31" formatCode="General">
                  <c:v>530</c:v>
                </c:pt>
                <c:pt idx="32" formatCode="General">
                  <c:v>530</c:v>
                </c:pt>
                <c:pt idx="33" formatCode="General">
                  <c:v>530</c:v>
                </c:pt>
                <c:pt idx="34" formatCode="General">
                  <c:v>532</c:v>
                </c:pt>
                <c:pt idx="35" formatCode="General">
                  <c:v>607</c:v>
                </c:pt>
                <c:pt idx="36" formatCode="General">
                  <c:v>727</c:v>
                </c:pt>
                <c:pt idx="37" formatCode="General">
                  <c:v>727</c:v>
                </c:pt>
                <c:pt idx="38" formatCode="General">
                  <c:v>727</c:v>
                </c:pt>
                <c:pt idx="39" formatCode="General">
                  <c:v>608</c:v>
                </c:pt>
                <c:pt idx="40" formatCode="General">
                  <c:v>728</c:v>
                </c:pt>
                <c:pt idx="41" formatCode="General">
                  <c:v>510</c:v>
                </c:pt>
                <c:pt idx="42" formatCode="General">
                  <c:v>586</c:v>
                </c:pt>
                <c:pt idx="43" formatCode="General">
                  <c:v>702</c:v>
                </c:pt>
                <c:pt idx="44" formatCode="General">
                  <c:v>510</c:v>
                </c:pt>
                <c:pt idx="45" formatCode="General">
                  <c:v>585</c:v>
                </c:pt>
                <c:pt idx="46" formatCode="General">
                  <c:v>608</c:v>
                </c:pt>
                <c:pt idx="47" formatCode="General">
                  <c:v>500</c:v>
                </c:pt>
                <c:pt idx="48" formatCode="General">
                  <c:v>595</c:v>
                </c:pt>
                <c:pt idx="49" formatCode="General">
                  <c:v>500</c:v>
                </c:pt>
                <c:pt idx="50" formatCode="General">
                  <c:v>596</c:v>
                </c:pt>
                <c:pt idx="51" formatCode="General">
                  <c:v>608</c:v>
                </c:pt>
                <c:pt idx="52" formatCode="General">
                  <c:v>490</c:v>
                </c:pt>
                <c:pt idx="53" formatCode="General">
                  <c:v>490</c:v>
                </c:pt>
                <c:pt idx="54" formatCode="General">
                  <c:v>490</c:v>
                </c:pt>
                <c:pt idx="55" formatCode="General">
                  <c:v>602</c:v>
                </c:pt>
                <c:pt idx="56" formatCode="General">
                  <c:v>480</c:v>
                </c:pt>
                <c:pt idx="57" formatCode="General">
                  <c:v>480</c:v>
                </c:pt>
                <c:pt idx="58" formatCode="General">
                  <c:v>480</c:v>
                </c:pt>
                <c:pt idx="59" formatCode="General">
                  <c:v>480</c:v>
                </c:pt>
                <c:pt idx="60" formatCode="General">
                  <c:v>470</c:v>
                </c:pt>
                <c:pt idx="61" formatCode="General">
                  <c:v>470</c:v>
                </c:pt>
                <c:pt idx="62" formatCode="General">
                  <c:v>470</c:v>
                </c:pt>
                <c:pt idx="63" formatCode="General">
                  <c:v>470</c:v>
                </c:pt>
                <c:pt idx="64" formatCode="General">
                  <c:v>470</c:v>
                </c:pt>
                <c:pt idx="65" formatCode="General">
                  <c:v>460</c:v>
                </c:pt>
                <c:pt idx="66" formatCode="General">
                  <c:v>460</c:v>
                </c:pt>
                <c:pt idx="67" formatCode="General">
                  <c:v>460</c:v>
                </c:pt>
                <c:pt idx="68" formatCode="General">
                  <c:v>460</c:v>
                </c:pt>
                <c:pt idx="69" formatCode="General">
                  <c:v>460</c:v>
                </c:pt>
                <c:pt idx="70" formatCode="General">
                  <c:v>440</c:v>
                </c:pt>
                <c:pt idx="71" formatCode="General">
                  <c:v>440</c:v>
                </c:pt>
                <c:pt idx="72" formatCode="General">
                  <c:v>440</c:v>
                </c:pt>
                <c:pt idx="73" formatCode="General">
                  <c:v>440</c:v>
                </c:pt>
                <c:pt idx="74" formatCode="General">
                  <c:v>440</c:v>
                </c:pt>
                <c:pt idx="75" formatCode="General">
                  <c:v>430</c:v>
                </c:pt>
                <c:pt idx="76" formatCode="General">
                  <c:v>430</c:v>
                </c:pt>
                <c:pt idx="77" formatCode="General">
                  <c:v>430</c:v>
                </c:pt>
                <c:pt idx="78" formatCode="General">
                  <c:v>430</c:v>
                </c:pt>
                <c:pt idx="79" formatCode="General">
                  <c:v>430</c:v>
                </c:pt>
                <c:pt idx="80" formatCode="General">
                  <c:v>420</c:v>
                </c:pt>
                <c:pt idx="81" formatCode="General">
                  <c:v>420</c:v>
                </c:pt>
                <c:pt idx="82" formatCode="General">
                  <c:v>420</c:v>
                </c:pt>
                <c:pt idx="83" formatCode="General">
                  <c:v>420</c:v>
                </c:pt>
                <c:pt idx="84" formatCode="General">
                  <c:v>420</c:v>
                </c:pt>
                <c:pt idx="85" formatCode="General">
                  <c:v>410</c:v>
                </c:pt>
                <c:pt idx="86" formatCode="General">
                  <c:v>410</c:v>
                </c:pt>
                <c:pt idx="87" formatCode="General">
                  <c:v>410</c:v>
                </c:pt>
                <c:pt idx="88" formatCode="General">
                  <c:v>410</c:v>
                </c:pt>
                <c:pt idx="89" formatCode="General">
                  <c:v>410</c:v>
                </c:pt>
                <c:pt idx="90" formatCode="General">
                  <c:v>400</c:v>
                </c:pt>
                <c:pt idx="91" formatCode="General">
                  <c:v>400</c:v>
                </c:pt>
                <c:pt idx="92" formatCode="General">
                  <c:v>400</c:v>
                </c:pt>
                <c:pt idx="93" formatCode="General">
                  <c:v>400</c:v>
                </c:pt>
                <c:pt idx="94" formatCode="General">
                  <c:v>400</c:v>
                </c:pt>
                <c:pt idx="95" formatCode="General">
                  <c:v>390</c:v>
                </c:pt>
                <c:pt idx="96" formatCode="General">
                  <c:v>390</c:v>
                </c:pt>
                <c:pt idx="97" formatCode="General">
                  <c:v>390</c:v>
                </c:pt>
                <c:pt idx="98" formatCode="General">
                  <c:v>390</c:v>
                </c:pt>
                <c:pt idx="99" formatCode="General">
                  <c:v>390</c:v>
                </c:pt>
                <c:pt idx="100" formatCode="General">
                  <c:v>380</c:v>
                </c:pt>
                <c:pt idx="101" formatCode="General">
                  <c:v>380</c:v>
                </c:pt>
                <c:pt idx="102" formatCode="General">
                  <c:v>380</c:v>
                </c:pt>
                <c:pt idx="103" formatCode="General">
                  <c:v>380</c:v>
                </c:pt>
                <c:pt idx="104" formatCode="General">
                  <c:v>380</c:v>
                </c:pt>
                <c:pt idx="105" formatCode="General">
                  <c:v>370</c:v>
                </c:pt>
                <c:pt idx="106" formatCode="General">
                  <c:v>370</c:v>
                </c:pt>
                <c:pt idx="107" formatCode="General">
                  <c:v>370</c:v>
                </c:pt>
                <c:pt idx="108" formatCode="General">
                  <c:v>370</c:v>
                </c:pt>
                <c:pt idx="109" formatCode="General">
                  <c:v>370</c:v>
                </c:pt>
                <c:pt idx="110" formatCode="General">
                  <c:v>360</c:v>
                </c:pt>
                <c:pt idx="111" formatCode="General">
                  <c:v>360</c:v>
                </c:pt>
                <c:pt idx="112" formatCode="General">
                  <c:v>360</c:v>
                </c:pt>
                <c:pt idx="113" formatCode="General">
                  <c:v>360</c:v>
                </c:pt>
                <c:pt idx="114" formatCode="General">
                  <c:v>360</c:v>
                </c:pt>
                <c:pt idx="115" formatCode="General">
                  <c:v>350</c:v>
                </c:pt>
                <c:pt idx="116" formatCode="General">
                  <c:v>350</c:v>
                </c:pt>
                <c:pt idx="117" formatCode="General">
                  <c:v>350</c:v>
                </c:pt>
                <c:pt idx="118" formatCode="General">
                  <c:v>350</c:v>
                </c:pt>
                <c:pt idx="119" formatCode="General">
                  <c:v>350</c:v>
                </c:pt>
                <c:pt idx="120" formatCode="General">
                  <c:v>340</c:v>
                </c:pt>
                <c:pt idx="121" formatCode="General">
                  <c:v>340</c:v>
                </c:pt>
                <c:pt idx="122" formatCode="General">
                  <c:v>340</c:v>
                </c:pt>
                <c:pt idx="123" formatCode="General">
                  <c:v>340</c:v>
                </c:pt>
                <c:pt idx="124" formatCode="General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EF-4302-AB30-BFC11221A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001461383"/>
          <c:y val="2.171883686952925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'20150906(1.2)'!$A$2:$A$176</c:f>
              <c:numCache>
                <c:formatCode>0_);[Red]\(0\)</c:formatCode>
                <c:ptCount val="175"/>
                <c:pt idx="0">
                  <c:v>365</c:v>
                </c:pt>
                <c:pt idx="1">
                  <c:v>478</c:v>
                </c:pt>
                <c:pt idx="2">
                  <c:v>244</c:v>
                </c:pt>
                <c:pt idx="3">
                  <c:v>361</c:v>
                </c:pt>
                <c:pt idx="4">
                  <c:v>361</c:v>
                </c:pt>
                <c:pt idx="5">
                  <c:v>478</c:v>
                </c:pt>
                <c:pt idx="6">
                  <c:v>361</c:v>
                </c:pt>
                <c:pt idx="7">
                  <c:v>594</c:v>
                </c:pt>
                <c:pt idx="8">
                  <c:v>361</c:v>
                </c:pt>
                <c:pt idx="9">
                  <c:v>478</c:v>
                </c:pt>
                <c:pt idx="10">
                  <c:v>478</c:v>
                </c:pt>
                <c:pt idx="11">
                  <c:v>479</c:v>
                </c:pt>
                <c:pt idx="12">
                  <c:v>595</c:v>
                </c:pt>
                <c:pt idx="13">
                  <c:v>478</c:v>
                </c:pt>
                <c:pt idx="14">
                  <c:v>478</c:v>
                </c:pt>
                <c:pt idx="15">
                  <c:v>478</c:v>
                </c:pt>
                <c:pt idx="16">
                  <c:v>478</c:v>
                </c:pt>
                <c:pt idx="17">
                  <c:v>361</c:v>
                </c:pt>
                <c:pt idx="18">
                  <c:v>479</c:v>
                </c:pt>
                <c:pt idx="19">
                  <c:v>362</c:v>
                </c:pt>
                <c:pt idx="20">
                  <c:v>479</c:v>
                </c:pt>
                <c:pt idx="21">
                  <c:v>361</c:v>
                </c:pt>
                <c:pt idx="22">
                  <c:v>479</c:v>
                </c:pt>
                <c:pt idx="23">
                  <c:v>821</c:v>
                </c:pt>
                <c:pt idx="24">
                  <c:v>250</c:v>
                </c:pt>
                <c:pt idx="25">
                  <c:v>484</c:v>
                </c:pt>
                <c:pt idx="26">
                  <c:v>600</c:v>
                </c:pt>
                <c:pt idx="27">
                  <c:v>367</c:v>
                </c:pt>
                <c:pt idx="28">
                  <c:v>833</c:v>
                </c:pt>
                <c:pt idx="29">
                  <c:v>482</c:v>
                </c:pt>
                <c:pt idx="30">
                  <c:v>716</c:v>
                </c:pt>
                <c:pt idx="31">
                  <c:v>482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366</c:v>
                </c:pt>
                <c:pt idx="36">
                  <c:v>599</c:v>
                </c:pt>
                <c:pt idx="37">
                  <c:v>482</c:v>
                </c:pt>
                <c:pt idx="38">
                  <c:v>715</c:v>
                </c:pt>
                <c:pt idx="39">
                  <c:v>214</c:v>
                </c:pt>
                <c:pt idx="40">
                  <c:v>714</c:v>
                </c:pt>
                <c:pt idx="41">
                  <c:v>304</c:v>
                </c:pt>
                <c:pt idx="42">
                  <c:v>476</c:v>
                </c:pt>
                <c:pt idx="43">
                  <c:v>360</c:v>
                </c:pt>
                <c:pt idx="44">
                  <c:v>360</c:v>
                </c:pt>
                <c:pt idx="45">
                  <c:v>593</c:v>
                </c:pt>
                <c:pt idx="46">
                  <c:v>242</c:v>
                </c:pt>
                <c:pt idx="47">
                  <c:v>476</c:v>
                </c:pt>
                <c:pt idx="48">
                  <c:v>476</c:v>
                </c:pt>
                <c:pt idx="49">
                  <c:v>476</c:v>
                </c:pt>
                <c:pt idx="50">
                  <c:v>594</c:v>
                </c:pt>
                <c:pt idx="51">
                  <c:v>360</c:v>
                </c:pt>
                <c:pt idx="52">
                  <c:v>593</c:v>
                </c:pt>
                <c:pt idx="53">
                  <c:v>593</c:v>
                </c:pt>
                <c:pt idx="54">
                  <c:v>827</c:v>
                </c:pt>
                <c:pt idx="55">
                  <c:v>594</c:v>
                </c:pt>
                <c:pt idx="56">
                  <c:v>710</c:v>
                </c:pt>
                <c:pt idx="57">
                  <c:v>594</c:v>
                </c:pt>
                <c:pt idx="58">
                  <c:v>594</c:v>
                </c:pt>
                <c:pt idx="59">
                  <c:v>593</c:v>
                </c:pt>
                <c:pt idx="60">
                  <c:v>709</c:v>
                </c:pt>
                <c:pt idx="61">
                  <c:v>593</c:v>
                </c:pt>
                <c:pt idx="62">
                  <c:v>593</c:v>
                </c:pt>
                <c:pt idx="63">
                  <c:v>187</c:v>
                </c:pt>
                <c:pt idx="64">
                  <c:v>950</c:v>
                </c:pt>
                <c:pt idx="65">
                  <c:v>485</c:v>
                </c:pt>
                <c:pt idx="66">
                  <c:v>368</c:v>
                </c:pt>
                <c:pt idx="67">
                  <c:v>601</c:v>
                </c:pt>
                <c:pt idx="68">
                  <c:v>484</c:v>
                </c:pt>
                <c:pt idx="69">
                  <c:v>484</c:v>
                </c:pt>
                <c:pt idx="70">
                  <c:v>484</c:v>
                </c:pt>
                <c:pt idx="71">
                  <c:v>484</c:v>
                </c:pt>
                <c:pt idx="72">
                  <c:v>485</c:v>
                </c:pt>
                <c:pt idx="73">
                  <c:v>366</c:v>
                </c:pt>
                <c:pt idx="74" formatCode="General">
                  <c:v>637</c:v>
                </c:pt>
                <c:pt idx="75" formatCode="General">
                  <c:v>244</c:v>
                </c:pt>
                <c:pt idx="76" formatCode="General">
                  <c:v>360</c:v>
                </c:pt>
                <c:pt idx="77" formatCode="General">
                  <c:v>360</c:v>
                </c:pt>
                <c:pt idx="78" formatCode="General">
                  <c:v>476</c:v>
                </c:pt>
                <c:pt idx="79" formatCode="General">
                  <c:v>360</c:v>
                </c:pt>
                <c:pt idx="80" formatCode="General">
                  <c:v>360</c:v>
                </c:pt>
                <c:pt idx="81" formatCode="General">
                  <c:v>476</c:v>
                </c:pt>
                <c:pt idx="82" formatCode="General">
                  <c:v>244</c:v>
                </c:pt>
                <c:pt idx="83" formatCode="General">
                  <c:v>360</c:v>
                </c:pt>
                <c:pt idx="84" formatCode="General">
                  <c:v>244</c:v>
                </c:pt>
                <c:pt idx="85" formatCode="General">
                  <c:v>361</c:v>
                </c:pt>
                <c:pt idx="86" formatCode="General">
                  <c:v>360</c:v>
                </c:pt>
                <c:pt idx="87" formatCode="General">
                  <c:v>360</c:v>
                </c:pt>
                <c:pt idx="88" formatCode="General">
                  <c:v>360</c:v>
                </c:pt>
                <c:pt idx="89" formatCode="General">
                  <c:v>360</c:v>
                </c:pt>
                <c:pt idx="90" formatCode="General">
                  <c:v>244</c:v>
                </c:pt>
                <c:pt idx="91" formatCode="General">
                  <c:v>360</c:v>
                </c:pt>
                <c:pt idx="92" formatCode="General">
                  <c:v>476</c:v>
                </c:pt>
                <c:pt idx="93" formatCode="General">
                  <c:v>244</c:v>
                </c:pt>
                <c:pt idx="94" formatCode="General">
                  <c:v>476</c:v>
                </c:pt>
                <c:pt idx="95" formatCode="General">
                  <c:v>360</c:v>
                </c:pt>
                <c:pt idx="96" formatCode="General">
                  <c:v>244</c:v>
                </c:pt>
                <c:pt idx="97" formatCode="General">
                  <c:v>360</c:v>
                </c:pt>
                <c:pt idx="98" formatCode="General">
                  <c:v>360</c:v>
                </c:pt>
                <c:pt idx="99" formatCode="General">
                  <c:v>244</c:v>
                </c:pt>
                <c:pt idx="100" formatCode="General">
                  <c:v>360</c:v>
                </c:pt>
                <c:pt idx="101" formatCode="General">
                  <c:v>244</c:v>
                </c:pt>
                <c:pt idx="102" formatCode="General">
                  <c:v>476</c:v>
                </c:pt>
                <c:pt idx="103" formatCode="General">
                  <c:v>244</c:v>
                </c:pt>
                <c:pt idx="104" formatCode="General">
                  <c:v>360</c:v>
                </c:pt>
                <c:pt idx="105" formatCode="General">
                  <c:v>244</c:v>
                </c:pt>
                <c:pt idx="106" formatCode="General">
                  <c:v>360</c:v>
                </c:pt>
                <c:pt idx="107" formatCode="General">
                  <c:v>360</c:v>
                </c:pt>
                <c:pt idx="108" formatCode="General">
                  <c:v>360</c:v>
                </c:pt>
                <c:pt idx="109" formatCode="General">
                  <c:v>360</c:v>
                </c:pt>
                <c:pt idx="110" formatCode="General">
                  <c:v>244</c:v>
                </c:pt>
                <c:pt idx="111" formatCode="General">
                  <c:v>360</c:v>
                </c:pt>
                <c:pt idx="112" formatCode="General">
                  <c:v>244</c:v>
                </c:pt>
                <c:pt idx="113" formatCode="General">
                  <c:v>773</c:v>
                </c:pt>
                <c:pt idx="114" formatCode="General">
                  <c:v>959</c:v>
                </c:pt>
                <c:pt idx="115" formatCode="General">
                  <c:v>664</c:v>
                </c:pt>
                <c:pt idx="116" formatCode="General">
                  <c:v>1022</c:v>
                </c:pt>
                <c:pt idx="117" formatCode="General">
                  <c:v>1560</c:v>
                </c:pt>
                <c:pt idx="118" formatCode="General">
                  <c:v>2376</c:v>
                </c:pt>
                <c:pt idx="119" formatCode="General">
                  <c:v>1800</c:v>
                </c:pt>
                <c:pt idx="120" formatCode="General">
                  <c:v>1560</c:v>
                </c:pt>
                <c:pt idx="121" formatCode="General">
                  <c:v>1680</c:v>
                </c:pt>
                <c:pt idx="122" formatCode="General">
                  <c:v>1332</c:v>
                </c:pt>
                <c:pt idx="123" formatCode="General">
                  <c:v>1093</c:v>
                </c:pt>
                <c:pt idx="124" formatCode="General">
                  <c:v>1488</c:v>
                </c:pt>
                <c:pt idx="125" formatCode="General">
                  <c:v>731</c:v>
                </c:pt>
                <c:pt idx="126" formatCode="General">
                  <c:v>961</c:v>
                </c:pt>
                <c:pt idx="127" formatCode="General">
                  <c:v>712</c:v>
                </c:pt>
                <c:pt idx="128" formatCode="General">
                  <c:v>853</c:v>
                </c:pt>
                <c:pt idx="129" formatCode="General">
                  <c:v>599</c:v>
                </c:pt>
                <c:pt idx="130" formatCode="General">
                  <c:v>715</c:v>
                </c:pt>
                <c:pt idx="131" formatCode="General">
                  <c:v>599</c:v>
                </c:pt>
                <c:pt idx="132" formatCode="General">
                  <c:v>481</c:v>
                </c:pt>
                <c:pt idx="133" formatCode="General">
                  <c:v>715</c:v>
                </c:pt>
                <c:pt idx="134" formatCode="General">
                  <c:v>646</c:v>
                </c:pt>
                <c:pt idx="135" formatCode="General">
                  <c:v>361</c:v>
                </c:pt>
                <c:pt idx="136" formatCode="General">
                  <c:v>548</c:v>
                </c:pt>
                <c:pt idx="137" formatCode="General">
                  <c:v>241</c:v>
                </c:pt>
                <c:pt idx="138" formatCode="General">
                  <c:v>474</c:v>
                </c:pt>
                <c:pt idx="139" formatCode="General">
                  <c:v>590</c:v>
                </c:pt>
                <c:pt idx="140" formatCode="General">
                  <c:v>358</c:v>
                </c:pt>
                <c:pt idx="141" formatCode="General">
                  <c:v>356</c:v>
                </c:pt>
                <c:pt idx="142" formatCode="General">
                  <c:v>474</c:v>
                </c:pt>
                <c:pt idx="143" formatCode="General">
                  <c:v>474</c:v>
                </c:pt>
                <c:pt idx="144" formatCode="General">
                  <c:v>356</c:v>
                </c:pt>
                <c:pt idx="145" formatCode="General">
                  <c:v>473</c:v>
                </c:pt>
                <c:pt idx="146" formatCode="General">
                  <c:v>356</c:v>
                </c:pt>
                <c:pt idx="147" formatCode="General">
                  <c:v>356</c:v>
                </c:pt>
                <c:pt idx="148" formatCode="General">
                  <c:v>474</c:v>
                </c:pt>
                <c:pt idx="149" formatCode="General">
                  <c:v>358</c:v>
                </c:pt>
                <c:pt idx="150" formatCode="General">
                  <c:v>356</c:v>
                </c:pt>
                <c:pt idx="151" formatCode="General">
                  <c:v>356</c:v>
                </c:pt>
                <c:pt idx="152" formatCode="General">
                  <c:v>356</c:v>
                </c:pt>
                <c:pt idx="153" formatCode="General">
                  <c:v>356</c:v>
                </c:pt>
                <c:pt idx="154" formatCode="General">
                  <c:v>474</c:v>
                </c:pt>
                <c:pt idx="155" formatCode="General">
                  <c:v>240</c:v>
                </c:pt>
                <c:pt idx="156" formatCode="General">
                  <c:v>358</c:v>
                </c:pt>
                <c:pt idx="157" formatCode="General">
                  <c:v>356</c:v>
                </c:pt>
                <c:pt idx="158" formatCode="General">
                  <c:v>473</c:v>
                </c:pt>
                <c:pt idx="159" formatCode="General">
                  <c:v>240</c:v>
                </c:pt>
                <c:pt idx="160" formatCode="General">
                  <c:v>358</c:v>
                </c:pt>
                <c:pt idx="161" formatCode="General">
                  <c:v>358</c:v>
                </c:pt>
                <c:pt idx="162" formatCode="General">
                  <c:v>240</c:v>
                </c:pt>
                <c:pt idx="163" formatCode="General">
                  <c:v>299</c:v>
                </c:pt>
                <c:pt idx="164" formatCode="General">
                  <c:v>360</c:v>
                </c:pt>
                <c:pt idx="165" formatCode="General">
                  <c:v>359</c:v>
                </c:pt>
                <c:pt idx="166" formatCode="General">
                  <c:v>359</c:v>
                </c:pt>
                <c:pt idx="167" formatCode="General">
                  <c:v>359</c:v>
                </c:pt>
                <c:pt idx="168" formatCode="General">
                  <c:v>242</c:v>
                </c:pt>
                <c:pt idx="169" formatCode="General">
                  <c:v>360</c:v>
                </c:pt>
                <c:pt idx="170" formatCode="General">
                  <c:v>244</c:v>
                </c:pt>
                <c:pt idx="171" formatCode="General">
                  <c:v>360</c:v>
                </c:pt>
                <c:pt idx="172" formatCode="General">
                  <c:v>360</c:v>
                </c:pt>
                <c:pt idx="173" formatCode="General">
                  <c:v>360</c:v>
                </c:pt>
                <c:pt idx="174" formatCode="General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B8-405B-A0C2-CFDB3CE98A7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'20150906(1.2)'!$B$2:$B$176</c:f>
              <c:numCache>
                <c:formatCode>0_);[Red]\(0\)</c:formatCode>
                <c:ptCount val="175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240</c:v>
                </c:pt>
                <c:pt idx="5">
                  <c:v>270</c:v>
                </c:pt>
                <c:pt idx="6">
                  <c:v>270</c:v>
                </c:pt>
                <c:pt idx="7">
                  <c:v>270</c:v>
                </c:pt>
                <c:pt idx="8">
                  <c:v>270</c:v>
                </c:pt>
                <c:pt idx="9">
                  <c:v>270</c:v>
                </c:pt>
                <c:pt idx="10">
                  <c:v>310</c:v>
                </c:pt>
                <c:pt idx="11">
                  <c:v>310</c:v>
                </c:pt>
                <c:pt idx="12">
                  <c:v>310</c:v>
                </c:pt>
                <c:pt idx="13">
                  <c:v>310</c:v>
                </c:pt>
                <c:pt idx="14">
                  <c:v>310</c:v>
                </c:pt>
                <c:pt idx="15">
                  <c:v>340</c:v>
                </c:pt>
                <c:pt idx="16">
                  <c:v>340</c:v>
                </c:pt>
                <c:pt idx="17">
                  <c:v>340</c:v>
                </c:pt>
                <c:pt idx="18">
                  <c:v>340</c:v>
                </c:pt>
                <c:pt idx="19">
                  <c:v>340</c:v>
                </c:pt>
                <c:pt idx="20">
                  <c:v>370</c:v>
                </c:pt>
                <c:pt idx="21">
                  <c:v>370</c:v>
                </c:pt>
                <c:pt idx="22">
                  <c:v>370</c:v>
                </c:pt>
                <c:pt idx="23">
                  <c:v>370</c:v>
                </c:pt>
                <c:pt idx="24">
                  <c:v>370</c:v>
                </c:pt>
                <c:pt idx="25">
                  <c:v>410</c:v>
                </c:pt>
                <c:pt idx="26">
                  <c:v>410</c:v>
                </c:pt>
                <c:pt idx="27">
                  <c:v>410</c:v>
                </c:pt>
                <c:pt idx="28">
                  <c:v>652</c:v>
                </c:pt>
                <c:pt idx="29">
                  <c:v>482</c:v>
                </c:pt>
                <c:pt idx="30">
                  <c:v>716</c:v>
                </c:pt>
                <c:pt idx="31">
                  <c:v>482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480</c:v>
                </c:pt>
                <c:pt idx="36">
                  <c:v>485</c:v>
                </c:pt>
                <c:pt idx="37">
                  <c:v>482</c:v>
                </c:pt>
                <c:pt idx="38">
                  <c:v>715</c:v>
                </c:pt>
                <c:pt idx="39">
                  <c:v>480</c:v>
                </c:pt>
                <c:pt idx="40">
                  <c:v>510</c:v>
                </c:pt>
                <c:pt idx="41">
                  <c:v>510</c:v>
                </c:pt>
                <c:pt idx="42">
                  <c:v>510</c:v>
                </c:pt>
                <c:pt idx="43">
                  <c:v>510</c:v>
                </c:pt>
                <c:pt idx="44">
                  <c:v>510</c:v>
                </c:pt>
                <c:pt idx="45">
                  <c:v>540</c:v>
                </c:pt>
                <c:pt idx="46">
                  <c:v>540</c:v>
                </c:pt>
                <c:pt idx="47">
                  <c:v>540</c:v>
                </c:pt>
                <c:pt idx="48">
                  <c:v>540</c:v>
                </c:pt>
                <c:pt idx="49">
                  <c:v>540</c:v>
                </c:pt>
                <c:pt idx="50">
                  <c:v>580</c:v>
                </c:pt>
                <c:pt idx="51">
                  <c:v>580</c:v>
                </c:pt>
                <c:pt idx="52">
                  <c:v>580</c:v>
                </c:pt>
                <c:pt idx="53">
                  <c:v>580</c:v>
                </c:pt>
                <c:pt idx="54">
                  <c:v>580</c:v>
                </c:pt>
                <c:pt idx="55">
                  <c:v>610</c:v>
                </c:pt>
                <c:pt idx="56">
                  <c:v>610</c:v>
                </c:pt>
                <c:pt idx="57">
                  <c:v>610</c:v>
                </c:pt>
                <c:pt idx="58">
                  <c:v>610</c:v>
                </c:pt>
                <c:pt idx="59">
                  <c:v>610</c:v>
                </c:pt>
                <c:pt idx="60">
                  <c:v>640</c:v>
                </c:pt>
                <c:pt idx="61">
                  <c:v>640</c:v>
                </c:pt>
                <c:pt idx="62">
                  <c:v>640</c:v>
                </c:pt>
                <c:pt idx="63">
                  <c:v>640</c:v>
                </c:pt>
                <c:pt idx="64">
                  <c:v>640</c:v>
                </c:pt>
                <c:pt idx="65">
                  <c:v>680</c:v>
                </c:pt>
                <c:pt idx="66">
                  <c:v>680</c:v>
                </c:pt>
                <c:pt idx="67">
                  <c:v>680</c:v>
                </c:pt>
                <c:pt idx="68">
                  <c:v>680</c:v>
                </c:pt>
                <c:pt idx="69">
                  <c:v>680</c:v>
                </c:pt>
                <c:pt idx="70">
                  <c:v>710</c:v>
                </c:pt>
                <c:pt idx="71">
                  <c:v>710</c:v>
                </c:pt>
                <c:pt idx="72">
                  <c:v>710</c:v>
                </c:pt>
                <c:pt idx="73">
                  <c:v>710</c:v>
                </c:pt>
                <c:pt idx="74" formatCode="General">
                  <c:v>710</c:v>
                </c:pt>
                <c:pt idx="75" formatCode="General">
                  <c:v>740</c:v>
                </c:pt>
                <c:pt idx="76" formatCode="General">
                  <c:v>740</c:v>
                </c:pt>
                <c:pt idx="77" formatCode="General">
                  <c:v>740</c:v>
                </c:pt>
                <c:pt idx="78" formatCode="General">
                  <c:v>740</c:v>
                </c:pt>
                <c:pt idx="79" formatCode="General">
                  <c:v>740</c:v>
                </c:pt>
                <c:pt idx="80" formatCode="General">
                  <c:v>780</c:v>
                </c:pt>
                <c:pt idx="81" formatCode="General">
                  <c:v>780</c:v>
                </c:pt>
                <c:pt idx="82" formatCode="General">
                  <c:v>780</c:v>
                </c:pt>
                <c:pt idx="83" formatCode="General">
                  <c:v>780</c:v>
                </c:pt>
                <c:pt idx="84" formatCode="General">
                  <c:v>780</c:v>
                </c:pt>
                <c:pt idx="85" formatCode="General">
                  <c:v>810</c:v>
                </c:pt>
                <c:pt idx="86" formatCode="General">
                  <c:v>810</c:v>
                </c:pt>
                <c:pt idx="87" formatCode="General">
                  <c:v>810</c:v>
                </c:pt>
                <c:pt idx="88" formatCode="General">
                  <c:v>810</c:v>
                </c:pt>
                <c:pt idx="89" formatCode="General">
                  <c:v>810</c:v>
                </c:pt>
                <c:pt idx="90" formatCode="General">
                  <c:v>840</c:v>
                </c:pt>
                <c:pt idx="91" formatCode="General">
                  <c:v>840</c:v>
                </c:pt>
                <c:pt idx="92" formatCode="General">
                  <c:v>840</c:v>
                </c:pt>
                <c:pt idx="93" formatCode="General">
                  <c:v>840</c:v>
                </c:pt>
                <c:pt idx="94" formatCode="General">
                  <c:v>840</c:v>
                </c:pt>
                <c:pt idx="95" formatCode="General">
                  <c:v>880</c:v>
                </c:pt>
                <c:pt idx="96" formatCode="General">
                  <c:v>880</c:v>
                </c:pt>
                <c:pt idx="97" formatCode="General">
                  <c:v>880</c:v>
                </c:pt>
                <c:pt idx="98" formatCode="General">
                  <c:v>880</c:v>
                </c:pt>
                <c:pt idx="99" formatCode="General">
                  <c:v>880</c:v>
                </c:pt>
                <c:pt idx="100" formatCode="General">
                  <c:v>910</c:v>
                </c:pt>
                <c:pt idx="101" formatCode="General">
                  <c:v>910</c:v>
                </c:pt>
                <c:pt idx="102" formatCode="General">
                  <c:v>910</c:v>
                </c:pt>
                <c:pt idx="103" formatCode="General">
                  <c:v>910</c:v>
                </c:pt>
                <c:pt idx="104" formatCode="General">
                  <c:v>910</c:v>
                </c:pt>
                <c:pt idx="105" formatCode="General">
                  <c:v>950</c:v>
                </c:pt>
                <c:pt idx="106" formatCode="General">
                  <c:v>950</c:v>
                </c:pt>
                <c:pt idx="107" formatCode="General">
                  <c:v>950</c:v>
                </c:pt>
                <c:pt idx="108" formatCode="General">
                  <c:v>950</c:v>
                </c:pt>
                <c:pt idx="109" formatCode="General">
                  <c:v>950</c:v>
                </c:pt>
                <c:pt idx="110" formatCode="General">
                  <c:v>980</c:v>
                </c:pt>
                <c:pt idx="111" formatCode="General">
                  <c:v>980</c:v>
                </c:pt>
                <c:pt idx="112" formatCode="General">
                  <c:v>980</c:v>
                </c:pt>
                <c:pt idx="113" formatCode="General">
                  <c:v>980</c:v>
                </c:pt>
                <c:pt idx="114" formatCode="General">
                  <c:v>980</c:v>
                </c:pt>
                <c:pt idx="115" formatCode="General">
                  <c:v>1010</c:v>
                </c:pt>
                <c:pt idx="116" formatCode="General">
                  <c:v>1010</c:v>
                </c:pt>
                <c:pt idx="117" formatCode="General">
                  <c:v>1010</c:v>
                </c:pt>
                <c:pt idx="118" formatCode="General">
                  <c:v>1010</c:v>
                </c:pt>
                <c:pt idx="119" formatCode="General">
                  <c:v>1010</c:v>
                </c:pt>
                <c:pt idx="120" formatCode="General">
                  <c:v>1050</c:v>
                </c:pt>
                <c:pt idx="121" formatCode="General">
                  <c:v>1050</c:v>
                </c:pt>
                <c:pt idx="122" formatCode="General">
                  <c:v>1050</c:v>
                </c:pt>
                <c:pt idx="123" formatCode="General">
                  <c:v>1050</c:v>
                </c:pt>
                <c:pt idx="124" formatCode="General">
                  <c:v>1050</c:v>
                </c:pt>
                <c:pt idx="125" formatCode="General">
                  <c:v>910</c:v>
                </c:pt>
                <c:pt idx="126" formatCode="General">
                  <c:v>910</c:v>
                </c:pt>
                <c:pt idx="127" formatCode="General">
                  <c:v>910</c:v>
                </c:pt>
                <c:pt idx="128" formatCode="General">
                  <c:v>910</c:v>
                </c:pt>
                <c:pt idx="129" formatCode="General">
                  <c:v>760</c:v>
                </c:pt>
                <c:pt idx="130" formatCode="General">
                  <c:v>760</c:v>
                </c:pt>
                <c:pt idx="131" formatCode="General">
                  <c:v>760</c:v>
                </c:pt>
                <c:pt idx="132" formatCode="General">
                  <c:v>760</c:v>
                </c:pt>
                <c:pt idx="133" formatCode="General">
                  <c:v>620</c:v>
                </c:pt>
                <c:pt idx="134" formatCode="General">
                  <c:v>620</c:v>
                </c:pt>
                <c:pt idx="135" formatCode="General">
                  <c:v>620</c:v>
                </c:pt>
                <c:pt idx="136" formatCode="General">
                  <c:v>620</c:v>
                </c:pt>
                <c:pt idx="137" formatCode="General">
                  <c:v>470</c:v>
                </c:pt>
                <c:pt idx="138" formatCode="General">
                  <c:v>470</c:v>
                </c:pt>
                <c:pt idx="139" formatCode="General">
                  <c:v>470</c:v>
                </c:pt>
                <c:pt idx="140" formatCode="General">
                  <c:v>470</c:v>
                </c:pt>
                <c:pt idx="141" formatCode="General">
                  <c:v>330</c:v>
                </c:pt>
                <c:pt idx="142" formatCode="General">
                  <c:v>330</c:v>
                </c:pt>
                <c:pt idx="143" formatCode="General">
                  <c:v>330</c:v>
                </c:pt>
                <c:pt idx="144" formatCode="General">
                  <c:v>330</c:v>
                </c:pt>
                <c:pt idx="145" formatCode="General">
                  <c:v>180</c:v>
                </c:pt>
                <c:pt idx="146" formatCode="General">
                  <c:v>180</c:v>
                </c:pt>
                <c:pt idx="147" formatCode="General">
                  <c:v>180</c:v>
                </c:pt>
                <c:pt idx="148" formatCode="General">
                  <c:v>180</c:v>
                </c:pt>
                <c:pt idx="149" formatCode="General">
                  <c:v>40</c:v>
                </c:pt>
                <c:pt idx="150" formatCode="General">
                  <c:v>40</c:v>
                </c:pt>
                <c:pt idx="151" formatCode="General">
                  <c:v>40</c:v>
                </c:pt>
                <c:pt idx="152" formatCode="General">
                  <c:v>40</c:v>
                </c:pt>
                <c:pt idx="153" formatCode="General">
                  <c:v>30</c:v>
                </c:pt>
                <c:pt idx="154" formatCode="General">
                  <c:v>30</c:v>
                </c:pt>
                <c:pt idx="155" formatCode="General">
                  <c:v>30</c:v>
                </c:pt>
                <c:pt idx="156" formatCode="General">
                  <c:v>30</c:v>
                </c:pt>
                <c:pt idx="157" formatCode="General">
                  <c:v>30</c:v>
                </c:pt>
                <c:pt idx="158" formatCode="General">
                  <c:v>30</c:v>
                </c:pt>
                <c:pt idx="159" formatCode="General">
                  <c:v>30</c:v>
                </c:pt>
                <c:pt idx="160" formatCode="General">
                  <c:v>30</c:v>
                </c:pt>
                <c:pt idx="161" formatCode="General">
                  <c:v>30</c:v>
                </c:pt>
                <c:pt idx="162" formatCode="General">
                  <c:v>30</c:v>
                </c:pt>
                <c:pt idx="163" formatCode="General">
                  <c:v>30</c:v>
                </c:pt>
                <c:pt idx="164" formatCode="General">
                  <c:v>30</c:v>
                </c:pt>
                <c:pt idx="165" formatCode="General">
                  <c:v>30</c:v>
                </c:pt>
                <c:pt idx="166" formatCode="General">
                  <c:v>30</c:v>
                </c:pt>
                <c:pt idx="167" formatCode="General">
                  <c:v>30</c:v>
                </c:pt>
                <c:pt idx="168" formatCode="General">
                  <c:v>30</c:v>
                </c:pt>
                <c:pt idx="169" formatCode="General">
                  <c:v>30</c:v>
                </c:pt>
                <c:pt idx="170" formatCode="General">
                  <c:v>30</c:v>
                </c:pt>
                <c:pt idx="171" formatCode="General">
                  <c:v>30</c:v>
                </c:pt>
                <c:pt idx="172" formatCode="General">
                  <c:v>30</c:v>
                </c:pt>
                <c:pt idx="173" formatCode="General">
                  <c:v>30</c:v>
                </c:pt>
                <c:pt idx="174" formatCode="General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B8-405B-A0C2-CFDB3CE98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'20190609(1.2)'!$A$2:$A$93</c:f>
              <c:numCache>
                <c:formatCode>0_);[Red]\(0\)</c:formatCode>
                <c:ptCount val="92"/>
                <c:pt idx="0">
                  <c:v>358</c:v>
                </c:pt>
                <c:pt idx="1">
                  <c:v>238</c:v>
                </c:pt>
                <c:pt idx="2">
                  <c:v>358</c:v>
                </c:pt>
                <c:pt idx="3">
                  <c:v>358</c:v>
                </c:pt>
                <c:pt idx="4">
                  <c:v>238</c:v>
                </c:pt>
                <c:pt idx="5">
                  <c:v>358</c:v>
                </c:pt>
                <c:pt idx="6">
                  <c:v>478</c:v>
                </c:pt>
                <c:pt idx="7">
                  <c:v>358</c:v>
                </c:pt>
                <c:pt idx="8">
                  <c:v>598</c:v>
                </c:pt>
                <c:pt idx="9">
                  <c:v>718</c:v>
                </c:pt>
                <c:pt idx="10">
                  <c:v>1680</c:v>
                </c:pt>
                <c:pt idx="11">
                  <c:v>1680</c:v>
                </c:pt>
                <c:pt idx="12">
                  <c:v>3000</c:v>
                </c:pt>
                <c:pt idx="13">
                  <c:v>3468</c:v>
                </c:pt>
                <c:pt idx="14">
                  <c:v>3696</c:v>
                </c:pt>
                <c:pt idx="15">
                  <c:v>3840</c:v>
                </c:pt>
                <c:pt idx="16">
                  <c:v>2592</c:v>
                </c:pt>
                <c:pt idx="17">
                  <c:v>3384</c:v>
                </c:pt>
                <c:pt idx="18">
                  <c:v>3984</c:v>
                </c:pt>
                <c:pt idx="19">
                  <c:v>3276</c:v>
                </c:pt>
                <c:pt idx="20">
                  <c:v>3036</c:v>
                </c:pt>
                <c:pt idx="21">
                  <c:v>3156</c:v>
                </c:pt>
                <c:pt idx="22">
                  <c:v>3036</c:v>
                </c:pt>
                <c:pt idx="23">
                  <c:v>2796</c:v>
                </c:pt>
                <c:pt idx="24">
                  <c:v>1944</c:v>
                </c:pt>
                <c:pt idx="25">
                  <c:v>2292</c:v>
                </c:pt>
                <c:pt idx="26">
                  <c:v>1680</c:v>
                </c:pt>
                <c:pt idx="27">
                  <c:v>2148</c:v>
                </c:pt>
                <c:pt idx="28">
                  <c:v>1788</c:v>
                </c:pt>
                <c:pt idx="29">
                  <c:v>1644</c:v>
                </c:pt>
                <c:pt idx="30">
                  <c:v>1392</c:v>
                </c:pt>
                <c:pt idx="31">
                  <c:v>892</c:v>
                </c:pt>
                <c:pt idx="32">
                  <c:v>1236</c:v>
                </c:pt>
                <c:pt idx="33">
                  <c:v>1332</c:v>
                </c:pt>
                <c:pt idx="34">
                  <c:v>1085</c:v>
                </c:pt>
                <c:pt idx="35">
                  <c:v>1094</c:v>
                </c:pt>
                <c:pt idx="36">
                  <c:v>1212</c:v>
                </c:pt>
                <c:pt idx="37">
                  <c:v>1296</c:v>
                </c:pt>
                <c:pt idx="38">
                  <c:v>1272</c:v>
                </c:pt>
                <c:pt idx="39">
                  <c:v>1030</c:v>
                </c:pt>
                <c:pt idx="40">
                  <c:v>1800</c:v>
                </c:pt>
                <c:pt idx="41">
                  <c:v>756</c:v>
                </c:pt>
                <c:pt idx="42">
                  <c:v>1512</c:v>
                </c:pt>
                <c:pt idx="43">
                  <c:v>1118</c:v>
                </c:pt>
                <c:pt idx="44">
                  <c:v>1224</c:v>
                </c:pt>
                <c:pt idx="45">
                  <c:v>1248</c:v>
                </c:pt>
                <c:pt idx="46">
                  <c:v>1183</c:v>
                </c:pt>
                <c:pt idx="47">
                  <c:v>770</c:v>
                </c:pt>
                <c:pt idx="48">
                  <c:v>2076</c:v>
                </c:pt>
                <c:pt idx="49">
                  <c:v>1764</c:v>
                </c:pt>
                <c:pt idx="50">
                  <c:v>1848</c:v>
                </c:pt>
                <c:pt idx="51">
                  <c:v>2688</c:v>
                </c:pt>
                <c:pt idx="52">
                  <c:v>3816</c:v>
                </c:pt>
                <c:pt idx="53">
                  <c:v>3312</c:v>
                </c:pt>
                <c:pt idx="54">
                  <c:v>3744</c:v>
                </c:pt>
                <c:pt idx="55">
                  <c:v>4488</c:v>
                </c:pt>
                <c:pt idx="56">
                  <c:v>4824</c:v>
                </c:pt>
                <c:pt idx="57">
                  <c:v>4440</c:v>
                </c:pt>
                <c:pt idx="58">
                  <c:v>4428</c:v>
                </c:pt>
                <c:pt idx="59">
                  <c:v>4464</c:v>
                </c:pt>
                <c:pt idx="60">
                  <c:v>4320</c:v>
                </c:pt>
                <c:pt idx="61">
                  <c:v>3732</c:v>
                </c:pt>
                <c:pt idx="62">
                  <c:v>3960</c:v>
                </c:pt>
                <c:pt idx="63">
                  <c:v>3648</c:v>
                </c:pt>
                <c:pt idx="64">
                  <c:v>3648</c:v>
                </c:pt>
                <c:pt idx="65">
                  <c:v>3660</c:v>
                </c:pt>
                <c:pt idx="66">
                  <c:v>3012</c:v>
                </c:pt>
                <c:pt idx="67">
                  <c:v>3336</c:v>
                </c:pt>
                <c:pt idx="68">
                  <c:v>3120</c:v>
                </c:pt>
                <c:pt idx="69">
                  <c:v>3012</c:v>
                </c:pt>
                <c:pt idx="70">
                  <c:v>3120</c:v>
                </c:pt>
                <c:pt idx="71">
                  <c:v>2688</c:v>
                </c:pt>
                <c:pt idx="72">
                  <c:v>2796</c:v>
                </c:pt>
                <c:pt idx="73">
                  <c:v>2460</c:v>
                </c:pt>
                <c:pt idx="74" formatCode="General">
                  <c:v>2556</c:v>
                </c:pt>
                <c:pt idx="75" formatCode="General">
                  <c:v>2220</c:v>
                </c:pt>
                <c:pt idx="76" formatCode="General">
                  <c:v>2316</c:v>
                </c:pt>
                <c:pt idx="77" formatCode="General">
                  <c:v>2088</c:v>
                </c:pt>
                <c:pt idx="78" formatCode="General">
                  <c:v>1848</c:v>
                </c:pt>
                <c:pt idx="79" formatCode="General">
                  <c:v>1836</c:v>
                </c:pt>
                <c:pt idx="80" formatCode="General">
                  <c:v>2268</c:v>
                </c:pt>
                <c:pt idx="81" formatCode="General">
                  <c:v>2148</c:v>
                </c:pt>
                <c:pt idx="82" formatCode="General">
                  <c:v>2052</c:v>
                </c:pt>
                <c:pt idx="83" formatCode="General">
                  <c:v>2316</c:v>
                </c:pt>
                <c:pt idx="84" formatCode="General">
                  <c:v>2568</c:v>
                </c:pt>
                <c:pt idx="85" formatCode="General">
                  <c:v>1848</c:v>
                </c:pt>
                <c:pt idx="86" formatCode="General">
                  <c:v>2808</c:v>
                </c:pt>
                <c:pt idx="87" formatCode="General">
                  <c:v>2388</c:v>
                </c:pt>
                <c:pt idx="88" formatCode="General">
                  <c:v>2892</c:v>
                </c:pt>
                <c:pt idx="89" formatCode="General">
                  <c:v>2100</c:v>
                </c:pt>
                <c:pt idx="90" formatCode="General">
                  <c:v>2544</c:v>
                </c:pt>
                <c:pt idx="91" formatCode="General">
                  <c:v>2340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E-43C6-B8E8-C92710EF2C7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'20190609(1.2)'!$B$2:$B$93</c:f>
              <c:numCache>
                <c:formatCode>0_);[Red]\(0\)</c:formatCode>
                <c:ptCount val="92"/>
                <c:pt idx="0">
                  <c:v>630</c:v>
                </c:pt>
                <c:pt idx="1">
                  <c:v>630</c:v>
                </c:pt>
                <c:pt idx="2">
                  <c:v>630</c:v>
                </c:pt>
                <c:pt idx="3">
                  <c:v>630</c:v>
                </c:pt>
                <c:pt idx="4">
                  <c:v>870</c:v>
                </c:pt>
                <c:pt idx="5">
                  <c:v>870</c:v>
                </c:pt>
                <c:pt idx="6">
                  <c:v>870</c:v>
                </c:pt>
                <c:pt idx="7">
                  <c:v>870</c:v>
                </c:pt>
                <c:pt idx="8">
                  <c:v>1100</c:v>
                </c:pt>
                <c:pt idx="9">
                  <c:v>1100</c:v>
                </c:pt>
                <c:pt idx="10">
                  <c:v>1100</c:v>
                </c:pt>
                <c:pt idx="11">
                  <c:v>1100</c:v>
                </c:pt>
                <c:pt idx="12">
                  <c:v>1340</c:v>
                </c:pt>
                <c:pt idx="13">
                  <c:v>1340</c:v>
                </c:pt>
                <c:pt idx="14">
                  <c:v>1340</c:v>
                </c:pt>
                <c:pt idx="15">
                  <c:v>1340</c:v>
                </c:pt>
                <c:pt idx="16">
                  <c:v>1580</c:v>
                </c:pt>
                <c:pt idx="17">
                  <c:v>1580</c:v>
                </c:pt>
                <c:pt idx="18">
                  <c:v>1664</c:v>
                </c:pt>
                <c:pt idx="19">
                  <c:v>3276</c:v>
                </c:pt>
                <c:pt idx="20">
                  <c:v>3036</c:v>
                </c:pt>
                <c:pt idx="21">
                  <c:v>3156</c:v>
                </c:pt>
                <c:pt idx="22">
                  <c:v>3036</c:v>
                </c:pt>
                <c:pt idx="23">
                  <c:v>2796</c:v>
                </c:pt>
                <c:pt idx="24">
                  <c:v>2050</c:v>
                </c:pt>
                <c:pt idx="25">
                  <c:v>2186</c:v>
                </c:pt>
                <c:pt idx="26">
                  <c:v>2050</c:v>
                </c:pt>
                <c:pt idx="27">
                  <c:v>2050</c:v>
                </c:pt>
                <c:pt idx="28">
                  <c:v>2280</c:v>
                </c:pt>
                <c:pt idx="29">
                  <c:v>2280</c:v>
                </c:pt>
                <c:pt idx="30">
                  <c:v>2280</c:v>
                </c:pt>
                <c:pt idx="31">
                  <c:v>2280</c:v>
                </c:pt>
                <c:pt idx="32">
                  <c:v>2520</c:v>
                </c:pt>
                <c:pt idx="33">
                  <c:v>2520</c:v>
                </c:pt>
                <c:pt idx="34">
                  <c:v>2520</c:v>
                </c:pt>
                <c:pt idx="35">
                  <c:v>2520</c:v>
                </c:pt>
                <c:pt idx="36">
                  <c:v>2620</c:v>
                </c:pt>
                <c:pt idx="37">
                  <c:v>2620</c:v>
                </c:pt>
                <c:pt idx="38">
                  <c:v>2620</c:v>
                </c:pt>
                <c:pt idx="39">
                  <c:v>2620</c:v>
                </c:pt>
                <c:pt idx="40">
                  <c:v>2620</c:v>
                </c:pt>
                <c:pt idx="41">
                  <c:v>2620</c:v>
                </c:pt>
                <c:pt idx="42">
                  <c:v>2620</c:v>
                </c:pt>
                <c:pt idx="43">
                  <c:v>2620</c:v>
                </c:pt>
                <c:pt idx="44">
                  <c:v>2620</c:v>
                </c:pt>
                <c:pt idx="45">
                  <c:v>2620</c:v>
                </c:pt>
                <c:pt idx="46">
                  <c:v>2620</c:v>
                </c:pt>
                <c:pt idx="47">
                  <c:v>2620</c:v>
                </c:pt>
                <c:pt idx="48">
                  <c:v>2620</c:v>
                </c:pt>
                <c:pt idx="49">
                  <c:v>2620</c:v>
                </c:pt>
                <c:pt idx="50">
                  <c:v>2620</c:v>
                </c:pt>
                <c:pt idx="51">
                  <c:v>2620</c:v>
                </c:pt>
                <c:pt idx="52">
                  <c:v>2620</c:v>
                </c:pt>
                <c:pt idx="53">
                  <c:v>2620</c:v>
                </c:pt>
                <c:pt idx="54">
                  <c:v>2620</c:v>
                </c:pt>
                <c:pt idx="55">
                  <c:v>2620</c:v>
                </c:pt>
                <c:pt idx="56">
                  <c:v>2620</c:v>
                </c:pt>
                <c:pt idx="57">
                  <c:v>2620</c:v>
                </c:pt>
                <c:pt idx="58">
                  <c:v>2620</c:v>
                </c:pt>
                <c:pt idx="59">
                  <c:v>2620</c:v>
                </c:pt>
                <c:pt idx="60">
                  <c:v>2620</c:v>
                </c:pt>
                <c:pt idx="61">
                  <c:v>2620</c:v>
                </c:pt>
                <c:pt idx="62">
                  <c:v>2620</c:v>
                </c:pt>
                <c:pt idx="63">
                  <c:v>2620</c:v>
                </c:pt>
                <c:pt idx="64">
                  <c:v>2620</c:v>
                </c:pt>
                <c:pt idx="65">
                  <c:v>2620</c:v>
                </c:pt>
                <c:pt idx="66">
                  <c:v>2620</c:v>
                </c:pt>
                <c:pt idx="67">
                  <c:v>2620</c:v>
                </c:pt>
                <c:pt idx="68">
                  <c:v>2620</c:v>
                </c:pt>
                <c:pt idx="69">
                  <c:v>2620</c:v>
                </c:pt>
                <c:pt idx="70">
                  <c:v>2620</c:v>
                </c:pt>
                <c:pt idx="71">
                  <c:v>2620</c:v>
                </c:pt>
                <c:pt idx="72">
                  <c:v>2620</c:v>
                </c:pt>
                <c:pt idx="73">
                  <c:v>2620</c:v>
                </c:pt>
                <c:pt idx="74" formatCode="General">
                  <c:v>2620</c:v>
                </c:pt>
                <c:pt idx="75" formatCode="General">
                  <c:v>2570</c:v>
                </c:pt>
                <c:pt idx="76" formatCode="General">
                  <c:v>2570</c:v>
                </c:pt>
                <c:pt idx="77" formatCode="General">
                  <c:v>2570</c:v>
                </c:pt>
                <c:pt idx="78" formatCode="General">
                  <c:v>2340</c:v>
                </c:pt>
                <c:pt idx="79" formatCode="General">
                  <c:v>2340</c:v>
                </c:pt>
                <c:pt idx="80" formatCode="General">
                  <c:v>2340</c:v>
                </c:pt>
                <c:pt idx="81" formatCode="General">
                  <c:v>2120</c:v>
                </c:pt>
                <c:pt idx="82" formatCode="General">
                  <c:v>2120</c:v>
                </c:pt>
                <c:pt idx="83" formatCode="General">
                  <c:v>2120</c:v>
                </c:pt>
                <c:pt idx="84" formatCode="General">
                  <c:v>1890</c:v>
                </c:pt>
                <c:pt idx="85" formatCode="General">
                  <c:v>1890</c:v>
                </c:pt>
                <c:pt idx="86" formatCode="General">
                  <c:v>1890</c:v>
                </c:pt>
                <c:pt idx="87" formatCode="General">
                  <c:v>1670</c:v>
                </c:pt>
                <c:pt idx="88" formatCode="General">
                  <c:v>1670</c:v>
                </c:pt>
                <c:pt idx="89" formatCode="General">
                  <c:v>1670</c:v>
                </c:pt>
                <c:pt idx="90" formatCode="General">
                  <c:v>1450</c:v>
                </c:pt>
                <c:pt idx="91" formatCode="General">
                  <c:v>1450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E-43C6-B8E8-C92710EF2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001461383"/>
          <c:y val="2.171883686952925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'20190707(1.2)'!$A$2:$A$80</c:f>
              <c:numCache>
                <c:formatCode>0_);[Red]\(0\)</c:formatCode>
                <c:ptCount val="79"/>
                <c:pt idx="0">
                  <c:v>1404</c:v>
                </c:pt>
                <c:pt idx="1">
                  <c:v>1632</c:v>
                </c:pt>
                <c:pt idx="2">
                  <c:v>1404</c:v>
                </c:pt>
                <c:pt idx="3">
                  <c:v>1860</c:v>
                </c:pt>
                <c:pt idx="4">
                  <c:v>1980</c:v>
                </c:pt>
                <c:pt idx="5">
                  <c:v>2208</c:v>
                </c:pt>
                <c:pt idx="6">
                  <c:v>1980</c:v>
                </c:pt>
                <c:pt idx="7">
                  <c:v>1740</c:v>
                </c:pt>
                <c:pt idx="8">
                  <c:v>1392</c:v>
                </c:pt>
                <c:pt idx="9">
                  <c:v>1160</c:v>
                </c:pt>
                <c:pt idx="10">
                  <c:v>1740</c:v>
                </c:pt>
                <c:pt idx="11">
                  <c:v>1272</c:v>
                </c:pt>
                <c:pt idx="12">
                  <c:v>886</c:v>
                </c:pt>
                <c:pt idx="13">
                  <c:v>1452</c:v>
                </c:pt>
                <c:pt idx="14">
                  <c:v>1644</c:v>
                </c:pt>
                <c:pt idx="15">
                  <c:v>1524</c:v>
                </c:pt>
                <c:pt idx="16">
                  <c:v>1061</c:v>
                </c:pt>
                <c:pt idx="17">
                  <c:v>1127</c:v>
                </c:pt>
                <c:pt idx="18">
                  <c:v>1536</c:v>
                </c:pt>
                <c:pt idx="19">
                  <c:v>1656</c:v>
                </c:pt>
                <c:pt idx="20">
                  <c:v>1428</c:v>
                </c:pt>
                <c:pt idx="21">
                  <c:v>1074</c:v>
                </c:pt>
                <c:pt idx="22">
                  <c:v>1524</c:v>
                </c:pt>
                <c:pt idx="23">
                  <c:v>1058</c:v>
                </c:pt>
                <c:pt idx="24">
                  <c:v>1056</c:v>
                </c:pt>
                <c:pt idx="25">
                  <c:v>941</c:v>
                </c:pt>
                <c:pt idx="26">
                  <c:v>1072</c:v>
                </c:pt>
                <c:pt idx="27">
                  <c:v>488</c:v>
                </c:pt>
                <c:pt idx="28">
                  <c:v>1308</c:v>
                </c:pt>
                <c:pt idx="29">
                  <c:v>488</c:v>
                </c:pt>
                <c:pt idx="30">
                  <c:v>722</c:v>
                </c:pt>
                <c:pt idx="31">
                  <c:v>839</c:v>
                </c:pt>
                <c:pt idx="32">
                  <c:v>1072</c:v>
                </c:pt>
                <c:pt idx="33">
                  <c:v>1560</c:v>
                </c:pt>
                <c:pt idx="34">
                  <c:v>2880</c:v>
                </c:pt>
                <c:pt idx="35">
                  <c:v>5388</c:v>
                </c:pt>
                <c:pt idx="36">
                  <c:v>6504</c:v>
                </c:pt>
                <c:pt idx="37">
                  <c:v>6888</c:v>
                </c:pt>
                <c:pt idx="38">
                  <c:v>7212</c:v>
                </c:pt>
                <c:pt idx="39">
                  <c:v>6732</c:v>
                </c:pt>
                <c:pt idx="40">
                  <c:v>5904</c:v>
                </c:pt>
                <c:pt idx="41">
                  <c:v>6504</c:v>
                </c:pt>
                <c:pt idx="42">
                  <c:v>5700</c:v>
                </c:pt>
                <c:pt idx="43">
                  <c:v>5592</c:v>
                </c:pt>
                <c:pt idx="44">
                  <c:v>5244</c:v>
                </c:pt>
                <c:pt idx="45">
                  <c:v>5124</c:v>
                </c:pt>
                <c:pt idx="46">
                  <c:v>4536</c:v>
                </c:pt>
                <c:pt idx="47">
                  <c:v>4764</c:v>
                </c:pt>
                <c:pt idx="48">
                  <c:v>3936</c:v>
                </c:pt>
                <c:pt idx="49">
                  <c:v>3672</c:v>
                </c:pt>
                <c:pt idx="50">
                  <c:v>3300</c:v>
                </c:pt>
                <c:pt idx="51">
                  <c:v>3444</c:v>
                </c:pt>
                <c:pt idx="52">
                  <c:v>2544</c:v>
                </c:pt>
                <c:pt idx="53">
                  <c:v>2628</c:v>
                </c:pt>
                <c:pt idx="54">
                  <c:v>2784</c:v>
                </c:pt>
                <c:pt idx="55">
                  <c:v>1800</c:v>
                </c:pt>
                <c:pt idx="56">
                  <c:v>2232</c:v>
                </c:pt>
                <c:pt idx="57">
                  <c:v>1860</c:v>
                </c:pt>
                <c:pt idx="58">
                  <c:v>2184</c:v>
                </c:pt>
                <c:pt idx="59">
                  <c:v>1680</c:v>
                </c:pt>
                <c:pt idx="60">
                  <c:v>1896</c:v>
                </c:pt>
                <c:pt idx="61">
                  <c:v>1608</c:v>
                </c:pt>
                <c:pt idx="62">
                  <c:v>1824</c:v>
                </c:pt>
                <c:pt idx="63">
                  <c:v>1656</c:v>
                </c:pt>
                <c:pt idx="64">
                  <c:v>1464</c:v>
                </c:pt>
                <c:pt idx="65">
                  <c:v>1548</c:v>
                </c:pt>
                <c:pt idx="66">
                  <c:v>1097</c:v>
                </c:pt>
                <c:pt idx="67">
                  <c:v>1296</c:v>
                </c:pt>
                <c:pt idx="68">
                  <c:v>1296</c:v>
                </c:pt>
                <c:pt idx="69">
                  <c:v>972</c:v>
                </c:pt>
                <c:pt idx="70">
                  <c:v>1320</c:v>
                </c:pt>
                <c:pt idx="71">
                  <c:v>854</c:v>
                </c:pt>
                <c:pt idx="72">
                  <c:v>1440</c:v>
                </c:pt>
                <c:pt idx="73">
                  <c:v>970</c:v>
                </c:pt>
                <c:pt idx="74" formatCode="General">
                  <c:v>427</c:v>
                </c:pt>
                <c:pt idx="75" formatCode="General">
                  <c:v>1800</c:v>
                </c:pt>
                <c:pt idx="76" formatCode="General">
                  <c:v>1105</c:v>
                </c:pt>
                <c:pt idx="77" formatCode="General">
                  <c:v>985</c:v>
                </c:pt>
                <c:pt idx="78" formatCode="General">
                  <c:v>1332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D-439F-9757-88F72966A202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'20190707(1.2)'!$B$2:$B$80</c:f>
              <c:numCache>
                <c:formatCode>0_);[Red]\(0\)</c:formatCode>
                <c:ptCount val="79"/>
                <c:pt idx="0">
                  <c:v>640</c:v>
                </c:pt>
                <c:pt idx="1">
                  <c:v>640</c:v>
                </c:pt>
                <c:pt idx="2">
                  <c:v>640</c:v>
                </c:pt>
                <c:pt idx="3">
                  <c:v>640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1150</c:v>
                </c:pt>
                <c:pt idx="9">
                  <c:v>1150</c:v>
                </c:pt>
                <c:pt idx="10">
                  <c:v>1150</c:v>
                </c:pt>
                <c:pt idx="11">
                  <c:v>1150</c:v>
                </c:pt>
                <c:pt idx="12">
                  <c:v>1400</c:v>
                </c:pt>
                <c:pt idx="13">
                  <c:v>1400</c:v>
                </c:pt>
                <c:pt idx="14">
                  <c:v>1400</c:v>
                </c:pt>
                <c:pt idx="15">
                  <c:v>1400</c:v>
                </c:pt>
                <c:pt idx="16">
                  <c:v>1660</c:v>
                </c:pt>
                <c:pt idx="17">
                  <c:v>1660</c:v>
                </c:pt>
                <c:pt idx="18">
                  <c:v>1660</c:v>
                </c:pt>
                <c:pt idx="19">
                  <c:v>1660</c:v>
                </c:pt>
                <c:pt idx="20">
                  <c:v>1910</c:v>
                </c:pt>
                <c:pt idx="21">
                  <c:v>1910</c:v>
                </c:pt>
                <c:pt idx="22">
                  <c:v>1910</c:v>
                </c:pt>
                <c:pt idx="23">
                  <c:v>1910</c:v>
                </c:pt>
                <c:pt idx="24">
                  <c:v>2170</c:v>
                </c:pt>
                <c:pt idx="25">
                  <c:v>2170</c:v>
                </c:pt>
                <c:pt idx="26">
                  <c:v>2170</c:v>
                </c:pt>
                <c:pt idx="27">
                  <c:v>2170</c:v>
                </c:pt>
                <c:pt idx="28">
                  <c:v>2420</c:v>
                </c:pt>
                <c:pt idx="29">
                  <c:v>2420</c:v>
                </c:pt>
                <c:pt idx="30">
                  <c:v>2420</c:v>
                </c:pt>
                <c:pt idx="31">
                  <c:v>2420</c:v>
                </c:pt>
                <c:pt idx="32">
                  <c:v>2680</c:v>
                </c:pt>
                <c:pt idx="33">
                  <c:v>2680</c:v>
                </c:pt>
                <c:pt idx="34">
                  <c:v>2680</c:v>
                </c:pt>
                <c:pt idx="35">
                  <c:v>2680</c:v>
                </c:pt>
                <c:pt idx="36">
                  <c:v>2680</c:v>
                </c:pt>
                <c:pt idx="37">
                  <c:v>2680</c:v>
                </c:pt>
                <c:pt idx="38">
                  <c:v>2680</c:v>
                </c:pt>
                <c:pt idx="39">
                  <c:v>2680</c:v>
                </c:pt>
                <c:pt idx="40">
                  <c:v>2680</c:v>
                </c:pt>
                <c:pt idx="41">
                  <c:v>2680</c:v>
                </c:pt>
                <c:pt idx="42">
                  <c:v>2680</c:v>
                </c:pt>
                <c:pt idx="43">
                  <c:v>2680</c:v>
                </c:pt>
                <c:pt idx="44">
                  <c:v>2680</c:v>
                </c:pt>
                <c:pt idx="45">
                  <c:v>2680</c:v>
                </c:pt>
                <c:pt idx="46">
                  <c:v>2837</c:v>
                </c:pt>
                <c:pt idx="47">
                  <c:v>4764</c:v>
                </c:pt>
                <c:pt idx="48">
                  <c:v>3936</c:v>
                </c:pt>
                <c:pt idx="49">
                  <c:v>3672</c:v>
                </c:pt>
                <c:pt idx="50">
                  <c:v>3300</c:v>
                </c:pt>
                <c:pt idx="51">
                  <c:v>3444</c:v>
                </c:pt>
                <c:pt idx="52">
                  <c:v>2680</c:v>
                </c:pt>
                <c:pt idx="53">
                  <c:v>2680</c:v>
                </c:pt>
                <c:pt idx="54">
                  <c:v>2680</c:v>
                </c:pt>
                <c:pt idx="55">
                  <c:v>2680</c:v>
                </c:pt>
                <c:pt idx="56">
                  <c:v>2680</c:v>
                </c:pt>
                <c:pt idx="57">
                  <c:v>2680</c:v>
                </c:pt>
                <c:pt idx="58">
                  <c:v>2680</c:v>
                </c:pt>
                <c:pt idx="59">
                  <c:v>2680</c:v>
                </c:pt>
                <c:pt idx="60">
                  <c:v>2680</c:v>
                </c:pt>
                <c:pt idx="61">
                  <c:v>2680</c:v>
                </c:pt>
                <c:pt idx="62">
                  <c:v>2680</c:v>
                </c:pt>
                <c:pt idx="63">
                  <c:v>2680</c:v>
                </c:pt>
                <c:pt idx="64">
                  <c:v>2680</c:v>
                </c:pt>
                <c:pt idx="65">
                  <c:v>2680</c:v>
                </c:pt>
                <c:pt idx="66">
                  <c:v>2680</c:v>
                </c:pt>
                <c:pt idx="67">
                  <c:v>2680</c:v>
                </c:pt>
                <c:pt idx="68">
                  <c:v>2680</c:v>
                </c:pt>
                <c:pt idx="69">
                  <c:v>2680</c:v>
                </c:pt>
                <c:pt idx="70">
                  <c:v>2680</c:v>
                </c:pt>
                <c:pt idx="71">
                  <c:v>2680</c:v>
                </c:pt>
                <c:pt idx="72">
                  <c:v>2680</c:v>
                </c:pt>
                <c:pt idx="73">
                  <c:v>2680</c:v>
                </c:pt>
                <c:pt idx="74" formatCode="General">
                  <c:v>2680</c:v>
                </c:pt>
                <c:pt idx="75" formatCode="General">
                  <c:v>2680</c:v>
                </c:pt>
                <c:pt idx="76" formatCode="General">
                  <c:v>2680</c:v>
                </c:pt>
                <c:pt idx="77" formatCode="General">
                  <c:v>2680</c:v>
                </c:pt>
                <c:pt idx="78" formatCode="General">
                  <c:v>2680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CD-439F-9757-88F72966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001461383"/>
          <c:y val="2.171883686952925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'20210529(1.2)'!$A$2:$A$122</c:f>
              <c:numCache>
                <c:formatCode>0_);[Red]\(0\)</c:formatCode>
                <c:ptCount val="121"/>
                <c:pt idx="0">
                  <c:v>497</c:v>
                </c:pt>
                <c:pt idx="1">
                  <c:v>772</c:v>
                </c:pt>
                <c:pt idx="2">
                  <c:v>589</c:v>
                </c:pt>
                <c:pt idx="3">
                  <c:v>681</c:v>
                </c:pt>
                <c:pt idx="4">
                  <c:v>1138</c:v>
                </c:pt>
                <c:pt idx="5">
                  <c:v>771</c:v>
                </c:pt>
                <c:pt idx="6">
                  <c:v>862</c:v>
                </c:pt>
                <c:pt idx="7">
                  <c:v>679</c:v>
                </c:pt>
                <c:pt idx="8">
                  <c:v>1203</c:v>
                </c:pt>
                <c:pt idx="9">
                  <c:v>703</c:v>
                </c:pt>
                <c:pt idx="10">
                  <c:v>1202</c:v>
                </c:pt>
                <c:pt idx="11">
                  <c:v>702</c:v>
                </c:pt>
                <c:pt idx="12">
                  <c:v>1002</c:v>
                </c:pt>
                <c:pt idx="13">
                  <c:v>901</c:v>
                </c:pt>
                <c:pt idx="14">
                  <c:v>901</c:v>
                </c:pt>
                <c:pt idx="15">
                  <c:v>700</c:v>
                </c:pt>
                <c:pt idx="16">
                  <c:v>800</c:v>
                </c:pt>
                <c:pt idx="17">
                  <c:v>800</c:v>
                </c:pt>
                <c:pt idx="18">
                  <c:v>700</c:v>
                </c:pt>
                <c:pt idx="19">
                  <c:v>599</c:v>
                </c:pt>
                <c:pt idx="20">
                  <c:v>599</c:v>
                </c:pt>
                <c:pt idx="21">
                  <c:v>499</c:v>
                </c:pt>
                <c:pt idx="22">
                  <c:v>899</c:v>
                </c:pt>
                <c:pt idx="23">
                  <c:v>499</c:v>
                </c:pt>
                <c:pt idx="24">
                  <c:v>599</c:v>
                </c:pt>
                <c:pt idx="25">
                  <c:v>498</c:v>
                </c:pt>
                <c:pt idx="26">
                  <c:v>498</c:v>
                </c:pt>
                <c:pt idx="27">
                  <c:v>498</c:v>
                </c:pt>
                <c:pt idx="28">
                  <c:v>498</c:v>
                </c:pt>
                <c:pt idx="29">
                  <c:v>698</c:v>
                </c:pt>
                <c:pt idx="30">
                  <c:v>98</c:v>
                </c:pt>
                <c:pt idx="31">
                  <c:v>498</c:v>
                </c:pt>
                <c:pt idx="32">
                  <c:v>498</c:v>
                </c:pt>
                <c:pt idx="33">
                  <c:v>298</c:v>
                </c:pt>
                <c:pt idx="34">
                  <c:v>498</c:v>
                </c:pt>
                <c:pt idx="35">
                  <c:v>397</c:v>
                </c:pt>
                <c:pt idx="36">
                  <c:v>597</c:v>
                </c:pt>
                <c:pt idx="37">
                  <c:v>397</c:v>
                </c:pt>
                <c:pt idx="38">
                  <c:v>397</c:v>
                </c:pt>
                <c:pt idx="39">
                  <c:v>497</c:v>
                </c:pt>
                <c:pt idx="40">
                  <c:v>497</c:v>
                </c:pt>
                <c:pt idx="41">
                  <c:v>397</c:v>
                </c:pt>
                <c:pt idx="42">
                  <c:v>495</c:v>
                </c:pt>
                <c:pt idx="43">
                  <c:v>496</c:v>
                </c:pt>
                <c:pt idx="44">
                  <c:v>496</c:v>
                </c:pt>
                <c:pt idx="45">
                  <c:v>496</c:v>
                </c:pt>
                <c:pt idx="46">
                  <c:v>495</c:v>
                </c:pt>
                <c:pt idx="47">
                  <c:v>595</c:v>
                </c:pt>
                <c:pt idx="48">
                  <c:v>495</c:v>
                </c:pt>
                <c:pt idx="49">
                  <c:v>595</c:v>
                </c:pt>
                <c:pt idx="50">
                  <c:v>595</c:v>
                </c:pt>
                <c:pt idx="51">
                  <c:v>595</c:v>
                </c:pt>
                <c:pt idx="52">
                  <c:v>595</c:v>
                </c:pt>
                <c:pt idx="53">
                  <c:v>595</c:v>
                </c:pt>
                <c:pt idx="54">
                  <c:v>495</c:v>
                </c:pt>
                <c:pt idx="55">
                  <c:v>795</c:v>
                </c:pt>
                <c:pt idx="56">
                  <c:v>394</c:v>
                </c:pt>
                <c:pt idx="57">
                  <c:v>894</c:v>
                </c:pt>
                <c:pt idx="58">
                  <c:v>394</c:v>
                </c:pt>
                <c:pt idx="59">
                  <c:v>694</c:v>
                </c:pt>
                <c:pt idx="60">
                  <c:v>494</c:v>
                </c:pt>
                <c:pt idx="61">
                  <c:v>694</c:v>
                </c:pt>
                <c:pt idx="62">
                  <c:v>494</c:v>
                </c:pt>
                <c:pt idx="63">
                  <c:v>594</c:v>
                </c:pt>
                <c:pt idx="64">
                  <c:v>495</c:v>
                </c:pt>
                <c:pt idx="65">
                  <c:v>543</c:v>
                </c:pt>
                <c:pt idx="66">
                  <c:v>443</c:v>
                </c:pt>
                <c:pt idx="67">
                  <c:v>543</c:v>
                </c:pt>
                <c:pt idx="68">
                  <c:v>594</c:v>
                </c:pt>
                <c:pt idx="69">
                  <c:v>594</c:v>
                </c:pt>
                <c:pt idx="70">
                  <c:v>794</c:v>
                </c:pt>
                <c:pt idx="71">
                  <c:v>658</c:v>
                </c:pt>
                <c:pt idx="72">
                  <c:v>612</c:v>
                </c:pt>
                <c:pt idx="73">
                  <c:v>712</c:v>
                </c:pt>
                <c:pt idx="74" formatCode="General">
                  <c:v>712</c:v>
                </c:pt>
                <c:pt idx="75" formatCode="General">
                  <c:v>638</c:v>
                </c:pt>
                <c:pt idx="76" formatCode="General">
                  <c:v>799</c:v>
                </c:pt>
                <c:pt idx="77" formatCode="General">
                  <c:v>899</c:v>
                </c:pt>
                <c:pt idx="78" formatCode="General">
                  <c:v>399</c:v>
                </c:pt>
                <c:pt idx="79" formatCode="General">
                  <c:v>799</c:v>
                </c:pt>
                <c:pt idx="80" formatCode="General">
                  <c:v>499</c:v>
                </c:pt>
                <c:pt idx="81" formatCode="General">
                  <c:v>398</c:v>
                </c:pt>
                <c:pt idx="82" formatCode="General">
                  <c:v>798</c:v>
                </c:pt>
                <c:pt idx="83" formatCode="General">
                  <c:v>598</c:v>
                </c:pt>
                <c:pt idx="84" formatCode="General">
                  <c:v>698</c:v>
                </c:pt>
                <c:pt idx="85" formatCode="General">
                  <c:v>97</c:v>
                </c:pt>
                <c:pt idx="86" formatCode="General">
                  <c:v>898</c:v>
                </c:pt>
                <c:pt idx="87" formatCode="General">
                  <c:v>497</c:v>
                </c:pt>
                <c:pt idx="88" formatCode="General">
                  <c:v>396</c:v>
                </c:pt>
                <c:pt idx="89" formatCode="General">
                  <c:v>396</c:v>
                </c:pt>
                <c:pt idx="90" formatCode="General">
                  <c:v>695</c:v>
                </c:pt>
                <c:pt idx="91" formatCode="General">
                  <c:v>494</c:v>
                </c:pt>
                <c:pt idx="92" formatCode="General">
                  <c:v>398</c:v>
                </c:pt>
                <c:pt idx="93" formatCode="General">
                  <c:v>397</c:v>
                </c:pt>
                <c:pt idx="94" formatCode="General">
                  <c:v>696</c:v>
                </c:pt>
                <c:pt idx="95" formatCode="General">
                  <c:v>497</c:v>
                </c:pt>
                <c:pt idx="96" formatCode="General">
                  <c:v>597</c:v>
                </c:pt>
                <c:pt idx="97" formatCode="General">
                  <c:v>497</c:v>
                </c:pt>
                <c:pt idx="98" formatCode="General">
                  <c:v>697</c:v>
                </c:pt>
                <c:pt idx="99" formatCode="General">
                  <c:v>598</c:v>
                </c:pt>
                <c:pt idx="100" formatCode="General">
                  <c:v>598</c:v>
                </c:pt>
                <c:pt idx="101" formatCode="General">
                  <c:v>398</c:v>
                </c:pt>
                <c:pt idx="102" formatCode="General">
                  <c:v>597</c:v>
                </c:pt>
                <c:pt idx="103" formatCode="General">
                  <c:v>497</c:v>
                </c:pt>
                <c:pt idx="104" formatCode="General">
                  <c:v>548</c:v>
                </c:pt>
                <c:pt idx="105" formatCode="General">
                  <c:v>248</c:v>
                </c:pt>
                <c:pt idx="106" formatCode="General">
                  <c:v>548</c:v>
                </c:pt>
                <c:pt idx="107" formatCode="General">
                  <c:v>348</c:v>
                </c:pt>
                <c:pt idx="108" formatCode="General">
                  <c:v>448</c:v>
                </c:pt>
                <c:pt idx="109" formatCode="General">
                  <c:v>348</c:v>
                </c:pt>
                <c:pt idx="110" formatCode="General">
                  <c:v>448</c:v>
                </c:pt>
                <c:pt idx="111" formatCode="General">
                  <c:v>348</c:v>
                </c:pt>
                <c:pt idx="112" formatCode="General">
                  <c:v>348</c:v>
                </c:pt>
                <c:pt idx="113" formatCode="General">
                  <c:v>348</c:v>
                </c:pt>
                <c:pt idx="114" formatCode="General">
                  <c:v>349</c:v>
                </c:pt>
                <c:pt idx="115" formatCode="General">
                  <c:v>349</c:v>
                </c:pt>
                <c:pt idx="116" formatCode="General">
                  <c:v>449</c:v>
                </c:pt>
                <c:pt idx="117" formatCode="General">
                  <c:v>349</c:v>
                </c:pt>
                <c:pt idx="118" formatCode="General">
                  <c:v>449</c:v>
                </c:pt>
                <c:pt idx="119" formatCode="General">
                  <c:v>548</c:v>
                </c:pt>
                <c:pt idx="120" formatCode="General">
                  <c:v>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7-40AD-B293-5CA7E4F90BA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'20210529(1.2)'!$B$2:$B$122</c:f>
              <c:numCache>
                <c:formatCode>0_);[Red]\(0\)</c:formatCode>
                <c:ptCount val="121"/>
                <c:pt idx="0">
                  <c:v>406</c:v>
                </c:pt>
                <c:pt idx="1">
                  <c:v>406</c:v>
                </c:pt>
                <c:pt idx="2">
                  <c:v>406</c:v>
                </c:pt>
                <c:pt idx="3">
                  <c:v>406</c:v>
                </c:pt>
                <c:pt idx="4">
                  <c:v>405</c:v>
                </c:pt>
                <c:pt idx="5">
                  <c:v>405</c:v>
                </c:pt>
                <c:pt idx="6">
                  <c:v>404</c:v>
                </c:pt>
                <c:pt idx="7">
                  <c:v>404</c:v>
                </c:pt>
                <c:pt idx="8">
                  <c:v>403</c:v>
                </c:pt>
                <c:pt idx="9">
                  <c:v>403</c:v>
                </c:pt>
                <c:pt idx="10">
                  <c:v>402</c:v>
                </c:pt>
                <c:pt idx="11">
                  <c:v>402</c:v>
                </c:pt>
                <c:pt idx="12">
                  <c:v>402</c:v>
                </c:pt>
                <c:pt idx="13">
                  <c:v>401</c:v>
                </c:pt>
                <c:pt idx="14">
                  <c:v>401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399</c:v>
                </c:pt>
                <c:pt idx="20">
                  <c:v>399</c:v>
                </c:pt>
                <c:pt idx="21">
                  <c:v>399</c:v>
                </c:pt>
                <c:pt idx="22">
                  <c:v>399</c:v>
                </c:pt>
                <c:pt idx="23">
                  <c:v>399</c:v>
                </c:pt>
                <c:pt idx="24">
                  <c:v>399</c:v>
                </c:pt>
                <c:pt idx="25">
                  <c:v>398</c:v>
                </c:pt>
                <c:pt idx="26">
                  <c:v>398</c:v>
                </c:pt>
                <c:pt idx="27">
                  <c:v>398</c:v>
                </c:pt>
                <c:pt idx="28">
                  <c:v>398</c:v>
                </c:pt>
                <c:pt idx="29">
                  <c:v>398</c:v>
                </c:pt>
                <c:pt idx="30">
                  <c:v>398</c:v>
                </c:pt>
                <c:pt idx="31">
                  <c:v>398</c:v>
                </c:pt>
                <c:pt idx="32">
                  <c:v>398</c:v>
                </c:pt>
                <c:pt idx="33">
                  <c:v>398</c:v>
                </c:pt>
                <c:pt idx="34">
                  <c:v>398</c:v>
                </c:pt>
                <c:pt idx="35">
                  <c:v>397</c:v>
                </c:pt>
                <c:pt idx="36">
                  <c:v>397</c:v>
                </c:pt>
                <c:pt idx="37">
                  <c:v>397</c:v>
                </c:pt>
                <c:pt idx="38">
                  <c:v>397</c:v>
                </c:pt>
                <c:pt idx="39">
                  <c:v>397</c:v>
                </c:pt>
                <c:pt idx="40">
                  <c:v>397</c:v>
                </c:pt>
                <c:pt idx="41">
                  <c:v>397</c:v>
                </c:pt>
                <c:pt idx="42">
                  <c:v>395</c:v>
                </c:pt>
                <c:pt idx="43">
                  <c:v>396</c:v>
                </c:pt>
                <c:pt idx="44">
                  <c:v>396</c:v>
                </c:pt>
                <c:pt idx="45">
                  <c:v>396</c:v>
                </c:pt>
                <c:pt idx="46">
                  <c:v>395</c:v>
                </c:pt>
                <c:pt idx="47">
                  <c:v>395</c:v>
                </c:pt>
                <c:pt idx="48">
                  <c:v>395</c:v>
                </c:pt>
                <c:pt idx="49">
                  <c:v>395</c:v>
                </c:pt>
                <c:pt idx="50">
                  <c:v>395</c:v>
                </c:pt>
                <c:pt idx="51">
                  <c:v>395</c:v>
                </c:pt>
                <c:pt idx="52">
                  <c:v>395</c:v>
                </c:pt>
                <c:pt idx="53">
                  <c:v>395</c:v>
                </c:pt>
                <c:pt idx="54">
                  <c:v>395</c:v>
                </c:pt>
                <c:pt idx="55">
                  <c:v>395</c:v>
                </c:pt>
                <c:pt idx="56">
                  <c:v>394</c:v>
                </c:pt>
                <c:pt idx="57">
                  <c:v>394</c:v>
                </c:pt>
                <c:pt idx="58">
                  <c:v>394</c:v>
                </c:pt>
                <c:pt idx="59">
                  <c:v>394</c:v>
                </c:pt>
                <c:pt idx="60">
                  <c:v>394</c:v>
                </c:pt>
                <c:pt idx="61">
                  <c:v>394</c:v>
                </c:pt>
                <c:pt idx="62">
                  <c:v>394</c:v>
                </c:pt>
                <c:pt idx="63">
                  <c:v>394</c:v>
                </c:pt>
                <c:pt idx="64">
                  <c:v>395</c:v>
                </c:pt>
                <c:pt idx="65">
                  <c:v>443</c:v>
                </c:pt>
                <c:pt idx="66">
                  <c:v>443</c:v>
                </c:pt>
                <c:pt idx="67">
                  <c:v>443</c:v>
                </c:pt>
                <c:pt idx="68">
                  <c:v>594</c:v>
                </c:pt>
                <c:pt idx="69">
                  <c:v>594</c:v>
                </c:pt>
                <c:pt idx="70">
                  <c:v>594</c:v>
                </c:pt>
                <c:pt idx="71">
                  <c:v>558</c:v>
                </c:pt>
                <c:pt idx="72">
                  <c:v>512</c:v>
                </c:pt>
                <c:pt idx="73">
                  <c:v>512</c:v>
                </c:pt>
                <c:pt idx="74" formatCode="General">
                  <c:v>512</c:v>
                </c:pt>
                <c:pt idx="75" formatCode="General">
                  <c:v>638</c:v>
                </c:pt>
                <c:pt idx="76" formatCode="General">
                  <c:v>699</c:v>
                </c:pt>
                <c:pt idx="77" formatCode="General">
                  <c:v>699</c:v>
                </c:pt>
                <c:pt idx="78" formatCode="General">
                  <c:v>699</c:v>
                </c:pt>
                <c:pt idx="79" formatCode="General">
                  <c:v>699</c:v>
                </c:pt>
                <c:pt idx="80" formatCode="General">
                  <c:v>699</c:v>
                </c:pt>
                <c:pt idx="81" formatCode="General">
                  <c:v>698</c:v>
                </c:pt>
                <c:pt idx="82" formatCode="General">
                  <c:v>698</c:v>
                </c:pt>
                <c:pt idx="83" formatCode="General">
                  <c:v>698</c:v>
                </c:pt>
                <c:pt idx="84" formatCode="General">
                  <c:v>698</c:v>
                </c:pt>
                <c:pt idx="85" formatCode="General">
                  <c:v>797</c:v>
                </c:pt>
                <c:pt idx="86" formatCode="General">
                  <c:v>798</c:v>
                </c:pt>
                <c:pt idx="87" formatCode="General">
                  <c:v>797</c:v>
                </c:pt>
                <c:pt idx="88" formatCode="General">
                  <c:v>796</c:v>
                </c:pt>
                <c:pt idx="89" formatCode="General">
                  <c:v>796</c:v>
                </c:pt>
                <c:pt idx="90" formatCode="General">
                  <c:v>795</c:v>
                </c:pt>
                <c:pt idx="91" formatCode="General">
                  <c:v>794</c:v>
                </c:pt>
                <c:pt idx="92" formatCode="General">
                  <c:v>598</c:v>
                </c:pt>
                <c:pt idx="93" formatCode="General">
                  <c:v>597</c:v>
                </c:pt>
                <c:pt idx="94" formatCode="General">
                  <c:v>596</c:v>
                </c:pt>
                <c:pt idx="95" formatCode="General">
                  <c:v>597</c:v>
                </c:pt>
                <c:pt idx="96" formatCode="General">
                  <c:v>597</c:v>
                </c:pt>
                <c:pt idx="97" formatCode="General">
                  <c:v>597</c:v>
                </c:pt>
                <c:pt idx="98" formatCode="General">
                  <c:v>597</c:v>
                </c:pt>
                <c:pt idx="99" formatCode="General">
                  <c:v>598</c:v>
                </c:pt>
                <c:pt idx="100" formatCode="General">
                  <c:v>598</c:v>
                </c:pt>
                <c:pt idx="101" formatCode="General">
                  <c:v>598</c:v>
                </c:pt>
                <c:pt idx="102" formatCode="General">
                  <c:v>597</c:v>
                </c:pt>
                <c:pt idx="103" formatCode="General">
                  <c:v>597</c:v>
                </c:pt>
                <c:pt idx="104" formatCode="General">
                  <c:v>448</c:v>
                </c:pt>
                <c:pt idx="105" formatCode="General">
                  <c:v>448</c:v>
                </c:pt>
                <c:pt idx="106" formatCode="General">
                  <c:v>448</c:v>
                </c:pt>
                <c:pt idx="107" formatCode="General">
                  <c:v>448</c:v>
                </c:pt>
                <c:pt idx="108" formatCode="General">
                  <c:v>448</c:v>
                </c:pt>
                <c:pt idx="109" formatCode="General">
                  <c:v>448</c:v>
                </c:pt>
                <c:pt idx="110" formatCode="General">
                  <c:v>448</c:v>
                </c:pt>
                <c:pt idx="111" formatCode="General">
                  <c:v>448</c:v>
                </c:pt>
                <c:pt idx="112" formatCode="General">
                  <c:v>448</c:v>
                </c:pt>
                <c:pt idx="113" formatCode="General">
                  <c:v>448</c:v>
                </c:pt>
                <c:pt idx="114" formatCode="General">
                  <c:v>449</c:v>
                </c:pt>
                <c:pt idx="115" formatCode="General">
                  <c:v>449</c:v>
                </c:pt>
                <c:pt idx="116" formatCode="General">
                  <c:v>449</c:v>
                </c:pt>
                <c:pt idx="117" formatCode="General">
                  <c:v>449</c:v>
                </c:pt>
                <c:pt idx="118" formatCode="General">
                  <c:v>449</c:v>
                </c:pt>
                <c:pt idx="119" formatCode="General">
                  <c:v>448</c:v>
                </c:pt>
                <c:pt idx="120" formatCode="General">
                  <c:v>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67-40AD-B293-5CA7E4F90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'20220604(1.2)'!$A$2:$A$139</c:f>
              <c:numCache>
                <c:formatCode>0_);[Red]\(0\)</c:formatCode>
                <c:ptCount val="138"/>
                <c:pt idx="0">
                  <c:v>478</c:v>
                </c:pt>
                <c:pt idx="1">
                  <c:v>478</c:v>
                </c:pt>
                <c:pt idx="2">
                  <c:v>478</c:v>
                </c:pt>
                <c:pt idx="3">
                  <c:v>478</c:v>
                </c:pt>
                <c:pt idx="4">
                  <c:v>402</c:v>
                </c:pt>
                <c:pt idx="5">
                  <c:v>478</c:v>
                </c:pt>
                <c:pt idx="6">
                  <c:v>401</c:v>
                </c:pt>
                <c:pt idx="7">
                  <c:v>401</c:v>
                </c:pt>
                <c:pt idx="8">
                  <c:v>401</c:v>
                </c:pt>
                <c:pt idx="9">
                  <c:v>478</c:v>
                </c:pt>
                <c:pt idx="10">
                  <c:v>401</c:v>
                </c:pt>
                <c:pt idx="11">
                  <c:v>403</c:v>
                </c:pt>
                <c:pt idx="12">
                  <c:v>325</c:v>
                </c:pt>
                <c:pt idx="13">
                  <c:v>478</c:v>
                </c:pt>
                <c:pt idx="14">
                  <c:v>401</c:v>
                </c:pt>
                <c:pt idx="15">
                  <c:v>401</c:v>
                </c:pt>
                <c:pt idx="16">
                  <c:v>401</c:v>
                </c:pt>
                <c:pt idx="17">
                  <c:v>401</c:v>
                </c:pt>
                <c:pt idx="18">
                  <c:v>478</c:v>
                </c:pt>
                <c:pt idx="19">
                  <c:v>631</c:v>
                </c:pt>
                <c:pt idx="20">
                  <c:v>496</c:v>
                </c:pt>
                <c:pt idx="21">
                  <c:v>943</c:v>
                </c:pt>
                <c:pt idx="22">
                  <c:v>794</c:v>
                </c:pt>
                <c:pt idx="23">
                  <c:v>1025</c:v>
                </c:pt>
                <c:pt idx="24">
                  <c:v>794</c:v>
                </c:pt>
                <c:pt idx="25">
                  <c:v>1025</c:v>
                </c:pt>
                <c:pt idx="26">
                  <c:v>1177</c:v>
                </c:pt>
                <c:pt idx="27">
                  <c:v>1022</c:v>
                </c:pt>
                <c:pt idx="28">
                  <c:v>1174</c:v>
                </c:pt>
                <c:pt idx="29">
                  <c:v>877</c:v>
                </c:pt>
                <c:pt idx="30">
                  <c:v>1045</c:v>
                </c:pt>
                <c:pt idx="31">
                  <c:v>884</c:v>
                </c:pt>
                <c:pt idx="32">
                  <c:v>964</c:v>
                </c:pt>
                <c:pt idx="33">
                  <c:v>746</c:v>
                </c:pt>
                <c:pt idx="34">
                  <c:v>876</c:v>
                </c:pt>
                <c:pt idx="35">
                  <c:v>876</c:v>
                </c:pt>
                <c:pt idx="36">
                  <c:v>636</c:v>
                </c:pt>
                <c:pt idx="37">
                  <c:v>876</c:v>
                </c:pt>
                <c:pt idx="38">
                  <c:v>556</c:v>
                </c:pt>
                <c:pt idx="39">
                  <c:v>716</c:v>
                </c:pt>
                <c:pt idx="40">
                  <c:v>636</c:v>
                </c:pt>
                <c:pt idx="41">
                  <c:v>557</c:v>
                </c:pt>
                <c:pt idx="42">
                  <c:v>716</c:v>
                </c:pt>
                <c:pt idx="43">
                  <c:v>476</c:v>
                </c:pt>
                <c:pt idx="44">
                  <c:v>636</c:v>
                </c:pt>
                <c:pt idx="45">
                  <c:v>485</c:v>
                </c:pt>
                <c:pt idx="46">
                  <c:v>566</c:v>
                </c:pt>
                <c:pt idx="47">
                  <c:v>566</c:v>
                </c:pt>
                <c:pt idx="48">
                  <c:v>407</c:v>
                </c:pt>
                <c:pt idx="49">
                  <c:v>486</c:v>
                </c:pt>
                <c:pt idx="50">
                  <c:v>407</c:v>
                </c:pt>
                <c:pt idx="51">
                  <c:v>407</c:v>
                </c:pt>
                <c:pt idx="52">
                  <c:v>486</c:v>
                </c:pt>
                <c:pt idx="53">
                  <c:v>486</c:v>
                </c:pt>
                <c:pt idx="54">
                  <c:v>407</c:v>
                </c:pt>
                <c:pt idx="55">
                  <c:v>407</c:v>
                </c:pt>
                <c:pt idx="56">
                  <c:v>486</c:v>
                </c:pt>
                <c:pt idx="57">
                  <c:v>486</c:v>
                </c:pt>
                <c:pt idx="58">
                  <c:v>407</c:v>
                </c:pt>
                <c:pt idx="59">
                  <c:v>486</c:v>
                </c:pt>
                <c:pt idx="60">
                  <c:v>407</c:v>
                </c:pt>
                <c:pt idx="61">
                  <c:v>408</c:v>
                </c:pt>
                <c:pt idx="62">
                  <c:v>488</c:v>
                </c:pt>
                <c:pt idx="63">
                  <c:v>487</c:v>
                </c:pt>
                <c:pt idx="64">
                  <c:v>408</c:v>
                </c:pt>
                <c:pt idx="65">
                  <c:v>487</c:v>
                </c:pt>
                <c:pt idx="66">
                  <c:v>328</c:v>
                </c:pt>
                <c:pt idx="67">
                  <c:v>408</c:v>
                </c:pt>
                <c:pt idx="68">
                  <c:v>559</c:v>
                </c:pt>
                <c:pt idx="69">
                  <c:v>109</c:v>
                </c:pt>
                <c:pt idx="70">
                  <c:v>647</c:v>
                </c:pt>
                <c:pt idx="71">
                  <c:v>326</c:v>
                </c:pt>
                <c:pt idx="72">
                  <c:v>487</c:v>
                </c:pt>
                <c:pt idx="73">
                  <c:v>487</c:v>
                </c:pt>
                <c:pt idx="74">
                  <c:v>328</c:v>
                </c:pt>
                <c:pt idx="75">
                  <c:v>647</c:v>
                </c:pt>
                <c:pt idx="76">
                  <c:v>247</c:v>
                </c:pt>
                <c:pt idx="77">
                  <c:v>487</c:v>
                </c:pt>
                <c:pt idx="78">
                  <c:v>326</c:v>
                </c:pt>
                <c:pt idx="79">
                  <c:v>407</c:v>
                </c:pt>
                <c:pt idx="80">
                  <c:v>326</c:v>
                </c:pt>
                <c:pt idx="81">
                  <c:v>206</c:v>
                </c:pt>
                <c:pt idx="82">
                  <c:v>714</c:v>
                </c:pt>
                <c:pt idx="83">
                  <c:v>679</c:v>
                </c:pt>
                <c:pt idx="84">
                  <c:v>644</c:v>
                </c:pt>
                <c:pt idx="85">
                  <c:v>481</c:v>
                </c:pt>
                <c:pt idx="86">
                  <c:v>403</c:v>
                </c:pt>
                <c:pt idx="87">
                  <c:v>564</c:v>
                </c:pt>
                <c:pt idx="88">
                  <c:v>323</c:v>
                </c:pt>
                <c:pt idx="89">
                  <c:v>643</c:v>
                </c:pt>
                <c:pt idx="90">
                  <c:v>484</c:v>
                </c:pt>
                <c:pt idx="91">
                  <c:v>563</c:v>
                </c:pt>
                <c:pt idx="92">
                  <c:v>563</c:v>
                </c:pt>
                <c:pt idx="93">
                  <c:v>643</c:v>
                </c:pt>
                <c:pt idx="94">
                  <c:v>803</c:v>
                </c:pt>
                <c:pt idx="95">
                  <c:v>724</c:v>
                </c:pt>
                <c:pt idx="96">
                  <c:v>804</c:v>
                </c:pt>
                <c:pt idx="97">
                  <c:v>883</c:v>
                </c:pt>
                <c:pt idx="98">
                  <c:v>724</c:v>
                </c:pt>
                <c:pt idx="99">
                  <c:v>724</c:v>
                </c:pt>
                <c:pt idx="100">
                  <c:v>804</c:v>
                </c:pt>
                <c:pt idx="101">
                  <c:v>644</c:v>
                </c:pt>
                <c:pt idx="102">
                  <c:v>725</c:v>
                </c:pt>
                <c:pt idx="103">
                  <c:v>644</c:v>
                </c:pt>
                <c:pt idx="104">
                  <c:v>724</c:v>
                </c:pt>
                <c:pt idx="105">
                  <c:v>725</c:v>
                </c:pt>
                <c:pt idx="106">
                  <c:v>564</c:v>
                </c:pt>
                <c:pt idx="107">
                  <c:v>644</c:v>
                </c:pt>
                <c:pt idx="108">
                  <c:v>644</c:v>
                </c:pt>
                <c:pt idx="109">
                  <c:v>644</c:v>
                </c:pt>
                <c:pt idx="110">
                  <c:v>565</c:v>
                </c:pt>
                <c:pt idx="111">
                  <c:v>725</c:v>
                </c:pt>
                <c:pt idx="112">
                  <c:v>565</c:v>
                </c:pt>
                <c:pt idx="113">
                  <c:v>485</c:v>
                </c:pt>
                <c:pt idx="114">
                  <c:v>644</c:v>
                </c:pt>
                <c:pt idx="115">
                  <c:v>485</c:v>
                </c:pt>
                <c:pt idx="116">
                  <c:v>725</c:v>
                </c:pt>
                <c:pt idx="117">
                  <c:v>644</c:v>
                </c:pt>
                <c:pt idx="118">
                  <c:v>649</c:v>
                </c:pt>
                <c:pt idx="119">
                  <c:v>565</c:v>
                </c:pt>
                <c:pt idx="120">
                  <c:v>634</c:v>
                </c:pt>
                <c:pt idx="121">
                  <c:v>655</c:v>
                </c:pt>
                <c:pt idx="122">
                  <c:v>655</c:v>
                </c:pt>
                <c:pt idx="123">
                  <c:v>829</c:v>
                </c:pt>
                <c:pt idx="124">
                  <c:v>481</c:v>
                </c:pt>
                <c:pt idx="125">
                  <c:v>828</c:v>
                </c:pt>
                <c:pt idx="126">
                  <c:v>568</c:v>
                </c:pt>
                <c:pt idx="127">
                  <c:v>828</c:v>
                </c:pt>
                <c:pt idx="128">
                  <c:v>655</c:v>
                </c:pt>
                <c:pt idx="129">
                  <c:v>656</c:v>
                </c:pt>
                <c:pt idx="130">
                  <c:v>829</c:v>
                </c:pt>
                <c:pt idx="131">
                  <c:v>570</c:v>
                </c:pt>
                <c:pt idx="132">
                  <c:v>830</c:v>
                </c:pt>
                <c:pt idx="133">
                  <c:v>570</c:v>
                </c:pt>
                <c:pt idx="134">
                  <c:v>829</c:v>
                </c:pt>
                <c:pt idx="135">
                  <c:v>744</c:v>
                </c:pt>
                <c:pt idx="136">
                  <c:v>570</c:v>
                </c:pt>
                <c:pt idx="137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F1-4E55-98C4-389978A1D96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'20220604(1.2)'!$B$2:$B$139</c:f>
              <c:numCache>
                <c:formatCode>0_);[Red]\(0\)</c:formatCode>
                <c:ptCount val="138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1-4E55-98C4-389978A1D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'19860420(1.5)'!$A$2:$A$173</c:f>
              <c:numCache>
                <c:formatCode>0_);[Red]\(0\)</c:formatCode>
                <c:ptCount val="172"/>
                <c:pt idx="0">
                  <c:v>384</c:v>
                </c:pt>
                <c:pt idx="1">
                  <c:v>384</c:v>
                </c:pt>
                <c:pt idx="2">
                  <c:v>384</c:v>
                </c:pt>
                <c:pt idx="3">
                  <c:v>384</c:v>
                </c:pt>
                <c:pt idx="4">
                  <c:v>424</c:v>
                </c:pt>
                <c:pt idx="5">
                  <c:v>465</c:v>
                </c:pt>
                <c:pt idx="6">
                  <c:v>504</c:v>
                </c:pt>
                <c:pt idx="7">
                  <c:v>584</c:v>
                </c:pt>
                <c:pt idx="8">
                  <c:v>663</c:v>
                </c:pt>
                <c:pt idx="9">
                  <c:v>741</c:v>
                </c:pt>
                <c:pt idx="10">
                  <c:v>842</c:v>
                </c:pt>
                <c:pt idx="11">
                  <c:v>942</c:v>
                </c:pt>
                <c:pt idx="12">
                  <c:v>1042</c:v>
                </c:pt>
                <c:pt idx="13">
                  <c:v>1084</c:v>
                </c:pt>
                <c:pt idx="14">
                  <c:v>1126</c:v>
                </c:pt>
                <c:pt idx="15">
                  <c:v>1167</c:v>
                </c:pt>
                <c:pt idx="16">
                  <c:v>1112</c:v>
                </c:pt>
                <c:pt idx="17">
                  <c:v>1056</c:v>
                </c:pt>
                <c:pt idx="18">
                  <c:v>999</c:v>
                </c:pt>
                <c:pt idx="19">
                  <c:v>956</c:v>
                </c:pt>
                <c:pt idx="20">
                  <c:v>912</c:v>
                </c:pt>
                <c:pt idx="21">
                  <c:v>870</c:v>
                </c:pt>
                <c:pt idx="22">
                  <c:v>826</c:v>
                </c:pt>
                <c:pt idx="23">
                  <c:v>783</c:v>
                </c:pt>
                <c:pt idx="24">
                  <c:v>741</c:v>
                </c:pt>
                <c:pt idx="25">
                  <c:v>759</c:v>
                </c:pt>
                <c:pt idx="26">
                  <c:v>777</c:v>
                </c:pt>
                <c:pt idx="27">
                  <c:v>795</c:v>
                </c:pt>
                <c:pt idx="28">
                  <c:v>814</c:v>
                </c:pt>
                <c:pt idx="29">
                  <c:v>834</c:v>
                </c:pt>
                <c:pt idx="30">
                  <c:v>855</c:v>
                </c:pt>
                <c:pt idx="31">
                  <c:v>824</c:v>
                </c:pt>
                <c:pt idx="32">
                  <c:v>792</c:v>
                </c:pt>
                <c:pt idx="33">
                  <c:v>762</c:v>
                </c:pt>
                <c:pt idx="34">
                  <c:v>777</c:v>
                </c:pt>
                <c:pt idx="35">
                  <c:v>792</c:v>
                </c:pt>
                <c:pt idx="36">
                  <c:v>808</c:v>
                </c:pt>
                <c:pt idx="37">
                  <c:v>831</c:v>
                </c:pt>
                <c:pt idx="38">
                  <c:v>854</c:v>
                </c:pt>
                <c:pt idx="39">
                  <c:v>878</c:v>
                </c:pt>
                <c:pt idx="40">
                  <c:v>838</c:v>
                </c:pt>
                <c:pt idx="41">
                  <c:v>800</c:v>
                </c:pt>
                <c:pt idx="42">
                  <c:v>762</c:v>
                </c:pt>
                <c:pt idx="43">
                  <c:v>764</c:v>
                </c:pt>
                <c:pt idx="44">
                  <c:v>765</c:v>
                </c:pt>
                <c:pt idx="45">
                  <c:v>765</c:v>
                </c:pt>
                <c:pt idx="46">
                  <c:v>765</c:v>
                </c:pt>
                <c:pt idx="47">
                  <c:v>765</c:v>
                </c:pt>
                <c:pt idx="48">
                  <c:v>765</c:v>
                </c:pt>
                <c:pt idx="49">
                  <c:v>1196</c:v>
                </c:pt>
                <c:pt idx="50">
                  <c:v>1626</c:v>
                </c:pt>
                <c:pt idx="51">
                  <c:v>2058</c:v>
                </c:pt>
                <c:pt idx="52">
                  <c:v>2328</c:v>
                </c:pt>
                <c:pt idx="53">
                  <c:v>2598</c:v>
                </c:pt>
                <c:pt idx="54">
                  <c:v>2866</c:v>
                </c:pt>
                <c:pt idx="55">
                  <c:v>3009</c:v>
                </c:pt>
                <c:pt idx="56">
                  <c:v>3152</c:v>
                </c:pt>
                <c:pt idx="57">
                  <c:v>3294</c:v>
                </c:pt>
                <c:pt idx="58">
                  <c:v>3294</c:v>
                </c:pt>
                <c:pt idx="59">
                  <c:v>3294</c:v>
                </c:pt>
                <c:pt idx="60">
                  <c:v>3294</c:v>
                </c:pt>
                <c:pt idx="61">
                  <c:v>3252</c:v>
                </c:pt>
                <c:pt idx="62">
                  <c:v>3210</c:v>
                </c:pt>
                <c:pt idx="63">
                  <c:v>3168</c:v>
                </c:pt>
                <c:pt idx="64">
                  <c:v>3286</c:v>
                </c:pt>
                <c:pt idx="65">
                  <c:v>3405</c:v>
                </c:pt>
                <c:pt idx="66">
                  <c:v>3525</c:v>
                </c:pt>
                <c:pt idx="67">
                  <c:v>3270</c:v>
                </c:pt>
                <c:pt idx="68">
                  <c:v>3015</c:v>
                </c:pt>
                <c:pt idx="69">
                  <c:v>2758</c:v>
                </c:pt>
                <c:pt idx="70">
                  <c:v>3141</c:v>
                </c:pt>
                <c:pt idx="71">
                  <c:v>3524</c:v>
                </c:pt>
                <c:pt idx="72">
                  <c:v>3906</c:v>
                </c:pt>
                <c:pt idx="73">
                  <c:v>3520</c:v>
                </c:pt>
                <c:pt idx="74">
                  <c:v>3135</c:v>
                </c:pt>
                <c:pt idx="75">
                  <c:v>2748</c:v>
                </c:pt>
                <c:pt idx="76">
                  <c:v>2744</c:v>
                </c:pt>
                <c:pt idx="77">
                  <c:v>2739</c:v>
                </c:pt>
                <c:pt idx="78">
                  <c:v>2733</c:v>
                </c:pt>
                <c:pt idx="79">
                  <c:v>3080</c:v>
                </c:pt>
                <c:pt idx="80">
                  <c:v>3426</c:v>
                </c:pt>
                <c:pt idx="81">
                  <c:v>3774</c:v>
                </c:pt>
                <c:pt idx="82">
                  <c:v>3676</c:v>
                </c:pt>
                <c:pt idx="83">
                  <c:v>3579</c:v>
                </c:pt>
                <c:pt idx="84">
                  <c:v>3483</c:v>
                </c:pt>
                <c:pt idx="85">
                  <c:v>3386</c:v>
                </c:pt>
                <c:pt idx="86">
                  <c:v>3288</c:v>
                </c:pt>
                <c:pt idx="87">
                  <c:v>3190</c:v>
                </c:pt>
                <c:pt idx="88">
                  <c:v>3324</c:v>
                </c:pt>
                <c:pt idx="89">
                  <c:v>3458</c:v>
                </c:pt>
                <c:pt idx="90">
                  <c:v>3590</c:v>
                </c:pt>
                <c:pt idx="91">
                  <c:v>3468</c:v>
                </c:pt>
                <c:pt idx="92">
                  <c:v>3346</c:v>
                </c:pt>
                <c:pt idx="93">
                  <c:v>3225</c:v>
                </c:pt>
                <c:pt idx="94">
                  <c:v>3225</c:v>
                </c:pt>
                <c:pt idx="95">
                  <c:v>3225</c:v>
                </c:pt>
                <c:pt idx="96">
                  <c:v>3225</c:v>
                </c:pt>
                <c:pt idx="97">
                  <c:v>3177</c:v>
                </c:pt>
                <c:pt idx="98">
                  <c:v>3129</c:v>
                </c:pt>
                <c:pt idx="99">
                  <c:v>3080</c:v>
                </c:pt>
                <c:pt idx="100">
                  <c:v>3032</c:v>
                </c:pt>
                <c:pt idx="101">
                  <c:v>2984</c:v>
                </c:pt>
                <c:pt idx="102">
                  <c:v>2934</c:v>
                </c:pt>
                <c:pt idx="103">
                  <c:v>2884</c:v>
                </c:pt>
                <c:pt idx="104">
                  <c:v>2835</c:v>
                </c:pt>
                <c:pt idx="105">
                  <c:v>2787</c:v>
                </c:pt>
                <c:pt idx="106">
                  <c:v>2787</c:v>
                </c:pt>
                <c:pt idx="107">
                  <c:v>2787</c:v>
                </c:pt>
                <c:pt idx="108">
                  <c:v>2787</c:v>
                </c:pt>
                <c:pt idx="109">
                  <c:v>2673</c:v>
                </c:pt>
                <c:pt idx="110">
                  <c:v>2559</c:v>
                </c:pt>
                <c:pt idx="111">
                  <c:v>2445</c:v>
                </c:pt>
                <c:pt idx="112">
                  <c:v>2348</c:v>
                </c:pt>
                <c:pt idx="113">
                  <c:v>2250</c:v>
                </c:pt>
                <c:pt idx="114">
                  <c:v>2152</c:v>
                </c:pt>
                <c:pt idx="115">
                  <c:v>2134</c:v>
                </c:pt>
                <c:pt idx="116">
                  <c:v>2116</c:v>
                </c:pt>
                <c:pt idx="117">
                  <c:v>2100</c:v>
                </c:pt>
                <c:pt idx="118">
                  <c:v>2052</c:v>
                </c:pt>
                <c:pt idx="119">
                  <c:v>2004</c:v>
                </c:pt>
                <c:pt idx="120">
                  <c:v>1954</c:v>
                </c:pt>
                <c:pt idx="121">
                  <c:v>2002</c:v>
                </c:pt>
                <c:pt idx="122">
                  <c:v>2050</c:v>
                </c:pt>
                <c:pt idx="123">
                  <c:v>2100</c:v>
                </c:pt>
                <c:pt idx="124">
                  <c:v>2034</c:v>
                </c:pt>
                <c:pt idx="125">
                  <c:v>1968</c:v>
                </c:pt>
                <c:pt idx="126">
                  <c:v>1904</c:v>
                </c:pt>
                <c:pt idx="127">
                  <c:v>1833</c:v>
                </c:pt>
                <c:pt idx="128">
                  <c:v>1762</c:v>
                </c:pt>
                <c:pt idx="129">
                  <c:v>1694</c:v>
                </c:pt>
                <c:pt idx="130">
                  <c:v>1768</c:v>
                </c:pt>
                <c:pt idx="131">
                  <c:v>1844</c:v>
                </c:pt>
                <c:pt idx="132">
                  <c:v>1918</c:v>
                </c:pt>
                <c:pt idx="133">
                  <c:v>1832</c:v>
                </c:pt>
                <c:pt idx="134">
                  <c:v>1744</c:v>
                </c:pt>
                <c:pt idx="135">
                  <c:v>1658</c:v>
                </c:pt>
                <c:pt idx="136">
                  <c:v>1624</c:v>
                </c:pt>
                <c:pt idx="137">
                  <c:v>1592</c:v>
                </c:pt>
                <c:pt idx="138">
                  <c:v>1560</c:v>
                </c:pt>
                <c:pt idx="139">
                  <c:v>1504</c:v>
                </c:pt>
                <c:pt idx="140">
                  <c:v>1449</c:v>
                </c:pt>
                <c:pt idx="141">
                  <c:v>1392</c:v>
                </c:pt>
                <c:pt idx="142">
                  <c:v>1434</c:v>
                </c:pt>
                <c:pt idx="143">
                  <c:v>1476</c:v>
                </c:pt>
                <c:pt idx="144">
                  <c:v>1518</c:v>
                </c:pt>
                <c:pt idx="145">
                  <c:v>1449</c:v>
                </c:pt>
                <c:pt idx="146">
                  <c:v>1380</c:v>
                </c:pt>
                <c:pt idx="147">
                  <c:v>1312</c:v>
                </c:pt>
                <c:pt idx="148">
                  <c:v>1280</c:v>
                </c:pt>
                <c:pt idx="149">
                  <c:v>1246</c:v>
                </c:pt>
                <c:pt idx="150">
                  <c:v>1214</c:v>
                </c:pt>
                <c:pt idx="151">
                  <c:v>1176</c:v>
                </c:pt>
                <c:pt idx="152">
                  <c:v>1138</c:v>
                </c:pt>
                <c:pt idx="153">
                  <c:v>1100</c:v>
                </c:pt>
                <c:pt idx="154">
                  <c:v>1132</c:v>
                </c:pt>
                <c:pt idx="155">
                  <c:v>1166</c:v>
                </c:pt>
                <c:pt idx="156">
                  <c:v>1200</c:v>
                </c:pt>
                <c:pt idx="157">
                  <c:v>1150</c:v>
                </c:pt>
                <c:pt idx="158">
                  <c:v>1101</c:v>
                </c:pt>
                <c:pt idx="159">
                  <c:v>1050</c:v>
                </c:pt>
                <c:pt idx="160">
                  <c:v>992</c:v>
                </c:pt>
                <c:pt idx="161">
                  <c:v>933</c:v>
                </c:pt>
                <c:pt idx="162">
                  <c:v>874</c:v>
                </c:pt>
                <c:pt idx="163">
                  <c:v>856</c:v>
                </c:pt>
                <c:pt idx="164">
                  <c:v>838</c:v>
                </c:pt>
                <c:pt idx="165">
                  <c:v>820</c:v>
                </c:pt>
                <c:pt idx="166">
                  <c:v>796</c:v>
                </c:pt>
                <c:pt idx="167">
                  <c:v>772</c:v>
                </c:pt>
                <c:pt idx="168">
                  <c:v>750</c:v>
                </c:pt>
                <c:pt idx="169">
                  <c:v>742</c:v>
                </c:pt>
                <c:pt idx="170">
                  <c:v>735</c:v>
                </c:pt>
                <c:pt idx="171">
                  <c:v>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A-4337-B06D-3CD3FECCC64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'19860420(1.5)'!$B$2:$B$173</c:f>
              <c:numCache>
                <c:formatCode>0_);[Red]\(0\)</c:formatCode>
                <c:ptCount val="172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  <c:pt idx="3">
                  <c:v>290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510</c:v>
                </c:pt>
                <c:pt idx="9">
                  <c:v>510</c:v>
                </c:pt>
                <c:pt idx="10">
                  <c:v>510</c:v>
                </c:pt>
                <c:pt idx="11">
                  <c:v>510</c:v>
                </c:pt>
                <c:pt idx="12">
                  <c:v>630</c:v>
                </c:pt>
                <c:pt idx="13">
                  <c:v>630</c:v>
                </c:pt>
                <c:pt idx="14">
                  <c:v>630</c:v>
                </c:pt>
                <c:pt idx="15">
                  <c:v>630</c:v>
                </c:pt>
                <c:pt idx="16">
                  <c:v>740</c:v>
                </c:pt>
                <c:pt idx="17">
                  <c:v>740</c:v>
                </c:pt>
                <c:pt idx="18">
                  <c:v>740</c:v>
                </c:pt>
                <c:pt idx="19">
                  <c:v>740</c:v>
                </c:pt>
                <c:pt idx="20">
                  <c:v>850</c:v>
                </c:pt>
                <c:pt idx="21">
                  <c:v>850</c:v>
                </c:pt>
                <c:pt idx="22">
                  <c:v>850</c:v>
                </c:pt>
                <c:pt idx="23">
                  <c:v>850</c:v>
                </c:pt>
                <c:pt idx="24">
                  <c:v>960</c:v>
                </c:pt>
                <c:pt idx="25">
                  <c:v>960</c:v>
                </c:pt>
                <c:pt idx="26">
                  <c:v>960</c:v>
                </c:pt>
                <c:pt idx="27">
                  <c:v>960</c:v>
                </c:pt>
                <c:pt idx="28">
                  <c:v>1080</c:v>
                </c:pt>
                <c:pt idx="29">
                  <c:v>1080</c:v>
                </c:pt>
                <c:pt idx="30">
                  <c:v>1080</c:v>
                </c:pt>
                <c:pt idx="31">
                  <c:v>1080</c:v>
                </c:pt>
                <c:pt idx="32">
                  <c:v>1190</c:v>
                </c:pt>
                <c:pt idx="33">
                  <c:v>1190</c:v>
                </c:pt>
                <c:pt idx="34">
                  <c:v>1190</c:v>
                </c:pt>
                <c:pt idx="35">
                  <c:v>1190</c:v>
                </c:pt>
                <c:pt idx="36">
                  <c:v>1300</c:v>
                </c:pt>
                <c:pt idx="37">
                  <c:v>1300</c:v>
                </c:pt>
                <c:pt idx="38">
                  <c:v>1300</c:v>
                </c:pt>
                <c:pt idx="39">
                  <c:v>1300</c:v>
                </c:pt>
                <c:pt idx="40">
                  <c:v>1410</c:v>
                </c:pt>
                <c:pt idx="41">
                  <c:v>1410</c:v>
                </c:pt>
                <c:pt idx="42">
                  <c:v>1410</c:v>
                </c:pt>
                <c:pt idx="43">
                  <c:v>1410</c:v>
                </c:pt>
                <c:pt idx="44">
                  <c:v>1530</c:v>
                </c:pt>
                <c:pt idx="45">
                  <c:v>1530</c:v>
                </c:pt>
                <c:pt idx="46">
                  <c:v>1530</c:v>
                </c:pt>
                <c:pt idx="47">
                  <c:v>1530</c:v>
                </c:pt>
                <c:pt idx="48">
                  <c:v>1640</c:v>
                </c:pt>
                <c:pt idx="49">
                  <c:v>1640</c:v>
                </c:pt>
                <c:pt idx="50">
                  <c:v>1640</c:v>
                </c:pt>
                <c:pt idx="51">
                  <c:v>1640</c:v>
                </c:pt>
                <c:pt idx="52">
                  <c:v>1640</c:v>
                </c:pt>
                <c:pt idx="53">
                  <c:v>1640</c:v>
                </c:pt>
                <c:pt idx="54">
                  <c:v>1640</c:v>
                </c:pt>
                <c:pt idx="55">
                  <c:v>1640</c:v>
                </c:pt>
                <c:pt idx="56">
                  <c:v>1640</c:v>
                </c:pt>
                <c:pt idx="57">
                  <c:v>1640</c:v>
                </c:pt>
                <c:pt idx="58">
                  <c:v>1640</c:v>
                </c:pt>
                <c:pt idx="59">
                  <c:v>1640</c:v>
                </c:pt>
                <c:pt idx="60">
                  <c:v>1640</c:v>
                </c:pt>
                <c:pt idx="61">
                  <c:v>1640</c:v>
                </c:pt>
                <c:pt idx="62">
                  <c:v>1640</c:v>
                </c:pt>
                <c:pt idx="63">
                  <c:v>1640</c:v>
                </c:pt>
                <c:pt idx="64">
                  <c:v>1640</c:v>
                </c:pt>
                <c:pt idx="65">
                  <c:v>1640</c:v>
                </c:pt>
                <c:pt idx="66">
                  <c:v>1640</c:v>
                </c:pt>
                <c:pt idx="67">
                  <c:v>1640</c:v>
                </c:pt>
                <c:pt idx="68">
                  <c:v>1640</c:v>
                </c:pt>
                <c:pt idx="69">
                  <c:v>1640</c:v>
                </c:pt>
                <c:pt idx="70">
                  <c:v>1640</c:v>
                </c:pt>
                <c:pt idx="71">
                  <c:v>1640</c:v>
                </c:pt>
                <c:pt idx="72">
                  <c:v>1640</c:v>
                </c:pt>
                <c:pt idx="73">
                  <c:v>1640</c:v>
                </c:pt>
                <c:pt idx="74">
                  <c:v>1640</c:v>
                </c:pt>
                <c:pt idx="75">
                  <c:v>1640</c:v>
                </c:pt>
                <c:pt idx="76">
                  <c:v>1640</c:v>
                </c:pt>
                <c:pt idx="77">
                  <c:v>1640</c:v>
                </c:pt>
                <c:pt idx="78">
                  <c:v>1640</c:v>
                </c:pt>
                <c:pt idx="79">
                  <c:v>1640</c:v>
                </c:pt>
                <c:pt idx="80">
                  <c:v>1640</c:v>
                </c:pt>
                <c:pt idx="81">
                  <c:v>1640</c:v>
                </c:pt>
                <c:pt idx="82">
                  <c:v>1640</c:v>
                </c:pt>
                <c:pt idx="83">
                  <c:v>1640</c:v>
                </c:pt>
                <c:pt idx="84">
                  <c:v>1640</c:v>
                </c:pt>
                <c:pt idx="85">
                  <c:v>1640</c:v>
                </c:pt>
                <c:pt idx="86">
                  <c:v>1640</c:v>
                </c:pt>
                <c:pt idx="87">
                  <c:v>1640</c:v>
                </c:pt>
                <c:pt idx="88">
                  <c:v>1640</c:v>
                </c:pt>
                <c:pt idx="89">
                  <c:v>1640</c:v>
                </c:pt>
                <c:pt idx="90">
                  <c:v>1640</c:v>
                </c:pt>
                <c:pt idx="91">
                  <c:v>1640</c:v>
                </c:pt>
                <c:pt idx="92">
                  <c:v>1640</c:v>
                </c:pt>
                <c:pt idx="93">
                  <c:v>1640</c:v>
                </c:pt>
                <c:pt idx="94">
                  <c:v>1860</c:v>
                </c:pt>
                <c:pt idx="95">
                  <c:v>3225</c:v>
                </c:pt>
                <c:pt idx="96">
                  <c:v>3225</c:v>
                </c:pt>
                <c:pt idx="97">
                  <c:v>3177</c:v>
                </c:pt>
                <c:pt idx="98">
                  <c:v>3129</c:v>
                </c:pt>
                <c:pt idx="99">
                  <c:v>3080</c:v>
                </c:pt>
                <c:pt idx="100">
                  <c:v>3032</c:v>
                </c:pt>
                <c:pt idx="101">
                  <c:v>2984</c:v>
                </c:pt>
                <c:pt idx="102">
                  <c:v>2934</c:v>
                </c:pt>
                <c:pt idx="103">
                  <c:v>2884</c:v>
                </c:pt>
                <c:pt idx="104">
                  <c:v>2835</c:v>
                </c:pt>
                <c:pt idx="105">
                  <c:v>2787</c:v>
                </c:pt>
                <c:pt idx="106">
                  <c:v>2787</c:v>
                </c:pt>
                <c:pt idx="107">
                  <c:v>2787</c:v>
                </c:pt>
                <c:pt idx="108">
                  <c:v>2787</c:v>
                </c:pt>
                <c:pt idx="109">
                  <c:v>2673</c:v>
                </c:pt>
                <c:pt idx="110">
                  <c:v>2559</c:v>
                </c:pt>
                <c:pt idx="111">
                  <c:v>2445</c:v>
                </c:pt>
                <c:pt idx="112">
                  <c:v>2348</c:v>
                </c:pt>
                <c:pt idx="113">
                  <c:v>2250</c:v>
                </c:pt>
                <c:pt idx="114">
                  <c:v>2152</c:v>
                </c:pt>
                <c:pt idx="115">
                  <c:v>2134</c:v>
                </c:pt>
                <c:pt idx="116">
                  <c:v>2116</c:v>
                </c:pt>
                <c:pt idx="117">
                  <c:v>2100</c:v>
                </c:pt>
                <c:pt idx="118">
                  <c:v>2052</c:v>
                </c:pt>
                <c:pt idx="119">
                  <c:v>2004</c:v>
                </c:pt>
                <c:pt idx="120">
                  <c:v>1954</c:v>
                </c:pt>
                <c:pt idx="121">
                  <c:v>2002</c:v>
                </c:pt>
                <c:pt idx="122">
                  <c:v>2050</c:v>
                </c:pt>
                <c:pt idx="123">
                  <c:v>2100</c:v>
                </c:pt>
                <c:pt idx="124">
                  <c:v>2034</c:v>
                </c:pt>
                <c:pt idx="125">
                  <c:v>1968</c:v>
                </c:pt>
                <c:pt idx="126">
                  <c:v>1904</c:v>
                </c:pt>
                <c:pt idx="127">
                  <c:v>1833</c:v>
                </c:pt>
                <c:pt idx="128">
                  <c:v>1762</c:v>
                </c:pt>
                <c:pt idx="129">
                  <c:v>1694</c:v>
                </c:pt>
                <c:pt idx="130">
                  <c:v>1768</c:v>
                </c:pt>
                <c:pt idx="131">
                  <c:v>1844</c:v>
                </c:pt>
                <c:pt idx="132">
                  <c:v>1918</c:v>
                </c:pt>
                <c:pt idx="133">
                  <c:v>1832</c:v>
                </c:pt>
                <c:pt idx="134">
                  <c:v>1744</c:v>
                </c:pt>
                <c:pt idx="135">
                  <c:v>1658</c:v>
                </c:pt>
                <c:pt idx="136">
                  <c:v>1640</c:v>
                </c:pt>
                <c:pt idx="137">
                  <c:v>1640</c:v>
                </c:pt>
                <c:pt idx="138">
                  <c:v>1640</c:v>
                </c:pt>
                <c:pt idx="139">
                  <c:v>1640</c:v>
                </c:pt>
                <c:pt idx="140">
                  <c:v>1640</c:v>
                </c:pt>
                <c:pt idx="141">
                  <c:v>1640</c:v>
                </c:pt>
                <c:pt idx="142">
                  <c:v>1640</c:v>
                </c:pt>
                <c:pt idx="143">
                  <c:v>1640</c:v>
                </c:pt>
                <c:pt idx="144">
                  <c:v>1640</c:v>
                </c:pt>
                <c:pt idx="145">
                  <c:v>1640</c:v>
                </c:pt>
                <c:pt idx="146">
                  <c:v>1640</c:v>
                </c:pt>
                <c:pt idx="147">
                  <c:v>1640</c:v>
                </c:pt>
                <c:pt idx="148">
                  <c:v>1640</c:v>
                </c:pt>
                <c:pt idx="149">
                  <c:v>1640</c:v>
                </c:pt>
                <c:pt idx="150">
                  <c:v>1640</c:v>
                </c:pt>
                <c:pt idx="151">
                  <c:v>1640</c:v>
                </c:pt>
                <c:pt idx="152">
                  <c:v>1640</c:v>
                </c:pt>
                <c:pt idx="153">
                  <c:v>1640</c:v>
                </c:pt>
                <c:pt idx="154">
                  <c:v>1640</c:v>
                </c:pt>
                <c:pt idx="155">
                  <c:v>1640</c:v>
                </c:pt>
                <c:pt idx="156">
                  <c:v>1640</c:v>
                </c:pt>
                <c:pt idx="157">
                  <c:v>1640</c:v>
                </c:pt>
                <c:pt idx="158">
                  <c:v>1640</c:v>
                </c:pt>
                <c:pt idx="159">
                  <c:v>1640</c:v>
                </c:pt>
                <c:pt idx="160">
                  <c:v>1640</c:v>
                </c:pt>
                <c:pt idx="161">
                  <c:v>1640</c:v>
                </c:pt>
                <c:pt idx="162">
                  <c:v>1640</c:v>
                </c:pt>
                <c:pt idx="163">
                  <c:v>1640</c:v>
                </c:pt>
                <c:pt idx="164">
                  <c:v>1640</c:v>
                </c:pt>
                <c:pt idx="165">
                  <c:v>1640</c:v>
                </c:pt>
                <c:pt idx="166">
                  <c:v>1640</c:v>
                </c:pt>
                <c:pt idx="167">
                  <c:v>1640</c:v>
                </c:pt>
                <c:pt idx="168">
                  <c:v>1640</c:v>
                </c:pt>
                <c:pt idx="169">
                  <c:v>1640</c:v>
                </c:pt>
                <c:pt idx="170">
                  <c:v>1640</c:v>
                </c:pt>
                <c:pt idx="171">
                  <c:v>1640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A-4337-B06D-3CD3FECCC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379384377783979"/>
          <c:y val="2.171888401747818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'19890630(1.5)'!$A$2:$A$125</c:f>
              <c:numCache>
                <c:formatCode>0_);[Red]\(0\)</c:formatCode>
                <c:ptCount val="124"/>
                <c:pt idx="0">
                  <c:v>300</c:v>
                </c:pt>
                <c:pt idx="1">
                  <c:v>333</c:v>
                </c:pt>
                <c:pt idx="2">
                  <c:v>366</c:v>
                </c:pt>
                <c:pt idx="3">
                  <c:v>398</c:v>
                </c:pt>
                <c:pt idx="4">
                  <c:v>364</c:v>
                </c:pt>
                <c:pt idx="5">
                  <c:v>332</c:v>
                </c:pt>
                <c:pt idx="6">
                  <c:v>300</c:v>
                </c:pt>
                <c:pt idx="7">
                  <c:v>429</c:v>
                </c:pt>
                <c:pt idx="8">
                  <c:v>558</c:v>
                </c:pt>
                <c:pt idx="9">
                  <c:v>688</c:v>
                </c:pt>
                <c:pt idx="10">
                  <c:v>656</c:v>
                </c:pt>
                <c:pt idx="11">
                  <c:v>622</c:v>
                </c:pt>
                <c:pt idx="12">
                  <c:v>591</c:v>
                </c:pt>
                <c:pt idx="13">
                  <c:v>555</c:v>
                </c:pt>
                <c:pt idx="14">
                  <c:v>519</c:v>
                </c:pt>
                <c:pt idx="15">
                  <c:v>483</c:v>
                </c:pt>
                <c:pt idx="16">
                  <c:v>450</c:v>
                </c:pt>
                <c:pt idx="17">
                  <c:v>417</c:v>
                </c:pt>
                <c:pt idx="18">
                  <c:v>384</c:v>
                </c:pt>
                <c:pt idx="19">
                  <c:v>522</c:v>
                </c:pt>
                <c:pt idx="20">
                  <c:v>660</c:v>
                </c:pt>
                <c:pt idx="21">
                  <c:v>798</c:v>
                </c:pt>
                <c:pt idx="22">
                  <c:v>782</c:v>
                </c:pt>
                <c:pt idx="23">
                  <c:v>765</c:v>
                </c:pt>
                <c:pt idx="24">
                  <c:v>750</c:v>
                </c:pt>
                <c:pt idx="25">
                  <c:v>782</c:v>
                </c:pt>
                <c:pt idx="26">
                  <c:v>813</c:v>
                </c:pt>
                <c:pt idx="27">
                  <c:v>846</c:v>
                </c:pt>
                <c:pt idx="28">
                  <c:v>862</c:v>
                </c:pt>
                <c:pt idx="29">
                  <c:v>879</c:v>
                </c:pt>
                <c:pt idx="30">
                  <c:v>896</c:v>
                </c:pt>
                <c:pt idx="31">
                  <c:v>978</c:v>
                </c:pt>
                <c:pt idx="32">
                  <c:v>1060</c:v>
                </c:pt>
                <c:pt idx="33">
                  <c:v>1142</c:v>
                </c:pt>
                <c:pt idx="34">
                  <c:v>1244</c:v>
                </c:pt>
                <c:pt idx="35">
                  <c:v>1346</c:v>
                </c:pt>
                <c:pt idx="36">
                  <c:v>1446</c:v>
                </c:pt>
                <c:pt idx="37">
                  <c:v>1548</c:v>
                </c:pt>
                <c:pt idx="38">
                  <c:v>1650</c:v>
                </c:pt>
                <c:pt idx="39">
                  <c:v>1752</c:v>
                </c:pt>
                <c:pt idx="40">
                  <c:v>1816</c:v>
                </c:pt>
                <c:pt idx="41">
                  <c:v>1881</c:v>
                </c:pt>
                <c:pt idx="42">
                  <c:v>1946</c:v>
                </c:pt>
                <c:pt idx="43">
                  <c:v>1948</c:v>
                </c:pt>
                <c:pt idx="44">
                  <c:v>1952</c:v>
                </c:pt>
                <c:pt idx="45">
                  <c:v>1954</c:v>
                </c:pt>
                <c:pt idx="46">
                  <c:v>2420</c:v>
                </c:pt>
                <c:pt idx="47">
                  <c:v>2884</c:v>
                </c:pt>
                <c:pt idx="48">
                  <c:v>3351</c:v>
                </c:pt>
                <c:pt idx="49">
                  <c:v>3776</c:v>
                </c:pt>
                <c:pt idx="50">
                  <c:v>4200</c:v>
                </c:pt>
                <c:pt idx="51">
                  <c:v>4626</c:v>
                </c:pt>
                <c:pt idx="52">
                  <c:v>4762</c:v>
                </c:pt>
                <c:pt idx="53">
                  <c:v>4899</c:v>
                </c:pt>
                <c:pt idx="54">
                  <c:v>5034</c:v>
                </c:pt>
                <c:pt idx="55">
                  <c:v>4982</c:v>
                </c:pt>
                <c:pt idx="56">
                  <c:v>4929</c:v>
                </c:pt>
                <c:pt idx="57">
                  <c:v>4875</c:v>
                </c:pt>
                <c:pt idx="58">
                  <c:v>4568</c:v>
                </c:pt>
                <c:pt idx="59">
                  <c:v>4260</c:v>
                </c:pt>
                <c:pt idx="60">
                  <c:v>3951</c:v>
                </c:pt>
                <c:pt idx="61">
                  <c:v>3740</c:v>
                </c:pt>
                <c:pt idx="62">
                  <c:v>3528</c:v>
                </c:pt>
                <c:pt idx="63">
                  <c:v>3316</c:v>
                </c:pt>
                <c:pt idx="64">
                  <c:v>3056</c:v>
                </c:pt>
                <c:pt idx="65">
                  <c:v>2794</c:v>
                </c:pt>
                <c:pt idx="66">
                  <c:v>2532</c:v>
                </c:pt>
                <c:pt idx="67">
                  <c:v>2368</c:v>
                </c:pt>
                <c:pt idx="68">
                  <c:v>2205</c:v>
                </c:pt>
                <c:pt idx="69">
                  <c:v>2042</c:v>
                </c:pt>
                <c:pt idx="70">
                  <c:v>1863</c:v>
                </c:pt>
                <c:pt idx="71">
                  <c:v>1684</c:v>
                </c:pt>
                <c:pt idx="72">
                  <c:v>1508</c:v>
                </c:pt>
                <c:pt idx="73">
                  <c:v>1414</c:v>
                </c:pt>
                <c:pt idx="74">
                  <c:v>1322</c:v>
                </c:pt>
                <c:pt idx="75">
                  <c:v>1230</c:v>
                </c:pt>
                <c:pt idx="76">
                  <c:v>1230</c:v>
                </c:pt>
                <c:pt idx="77">
                  <c:v>1230</c:v>
                </c:pt>
                <c:pt idx="78">
                  <c:v>1230</c:v>
                </c:pt>
                <c:pt idx="79">
                  <c:v>1116</c:v>
                </c:pt>
                <c:pt idx="80">
                  <c:v>1002</c:v>
                </c:pt>
                <c:pt idx="81">
                  <c:v>888</c:v>
                </c:pt>
                <c:pt idx="82">
                  <c:v>1034</c:v>
                </c:pt>
                <c:pt idx="83">
                  <c:v>1179</c:v>
                </c:pt>
                <c:pt idx="84">
                  <c:v>1326</c:v>
                </c:pt>
                <c:pt idx="85">
                  <c:v>1293</c:v>
                </c:pt>
                <c:pt idx="86">
                  <c:v>1260</c:v>
                </c:pt>
                <c:pt idx="87">
                  <c:v>1227</c:v>
                </c:pt>
                <c:pt idx="88">
                  <c:v>1196</c:v>
                </c:pt>
                <c:pt idx="89">
                  <c:v>1164</c:v>
                </c:pt>
                <c:pt idx="90">
                  <c:v>1131</c:v>
                </c:pt>
                <c:pt idx="91">
                  <c:v>1114</c:v>
                </c:pt>
                <c:pt idx="92">
                  <c:v>1098</c:v>
                </c:pt>
                <c:pt idx="93">
                  <c:v>1082</c:v>
                </c:pt>
                <c:pt idx="94">
                  <c:v>1120</c:v>
                </c:pt>
                <c:pt idx="95">
                  <c:v>1160</c:v>
                </c:pt>
                <c:pt idx="96">
                  <c:v>1198</c:v>
                </c:pt>
                <c:pt idx="97">
                  <c:v>1248</c:v>
                </c:pt>
                <c:pt idx="98">
                  <c:v>1298</c:v>
                </c:pt>
                <c:pt idx="99">
                  <c:v>1346</c:v>
                </c:pt>
                <c:pt idx="100">
                  <c:v>1172</c:v>
                </c:pt>
                <c:pt idx="101">
                  <c:v>998</c:v>
                </c:pt>
                <c:pt idx="102">
                  <c:v>824</c:v>
                </c:pt>
                <c:pt idx="103">
                  <c:v>846</c:v>
                </c:pt>
                <c:pt idx="104">
                  <c:v>868</c:v>
                </c:pt>
                <c:pt idx="105">
                  <c:v>891</c:v>
                </c:pt>
                <c:pt idx="106">
                  <c:v>891</c:v>
                </c:pt>
                <c:pt idx="107">
                  <c:v>891</c:v>
                </c:pt>
                <c:pt idx="108">
                  <c:v>891</c:v>
                </c:pt>
                <c:pt idx="109">
                  <c:v>820</c:v>
                </c:pt>
                <c:pt idx="110">
                  <c:v>750</c:v>
                </c:pt>
                <c:pt idx="111">
                  <c:v>678</c:v>
                </c:pt>
                <c:pt idx="112">
                  <c:v>748</c:v>
                </c:pt>
                <c:pt idx="113">
                  <c:v>819</c:v>
                </c:pt>
                <c:pt idx="114">
                  <c:v>891</c:v>
                </c:pt>
                <c:pt idx="115">
                  <c:v>891</c:v>
                </c:pt>
                <c:pt idx="116">
                  <c:v>891</c:v>
                </c:pt>
                <c:pt idx="117">
                  <c:v>891</c:v>
                </c:pt>
                <c:pt idx="118">
                  <c:v>820</c:v>
                </c:pt>
                <c:pt idx="119">
                  <c:v>750</c:v>
                </c:pt>
                <c:pt idx="120">
                  <c:v>678</c:v>
                </c:pt>
                <c:pt idx="121">
                  <c:v>662</c:v>
                </c:pt>
                <c:pt idx="122">
                  <c:v>645</c:v>
                </c:pt>
                <c:pt idx="123">
                  <c:v>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9-4879-A1DF-CF4C62ACFC4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'19890630(1.5)'!$B$2:$B$125</c:f>
              <c:numCache>
                <c:formatCode>0_);[Red]\(0\)</c:formatCode>
                <c:ptCount val="124"/>
                <c:pt idx="0">
                  <c:v>340</c:v>
                </c:pt>
                <c:pt idx="1">
                  <c:v>340</c:v>
                </c:pt>
                <c:pt idx="2">
                  <c:v>340</c:v>
                </c:pt>
                <c:pt idx="3">
                  <c:v>340</c:v>
                </c:pt>
                <c:pt idx="4">
                  <c:v>490</c:v>
                </c:pt>
                <c:pt idx="5">
                  <c:v>490</c:v>
                </c:pt>
                <c:pt idx="6">
                  <c:v>490</c:v>
                </c:pt>
                <c:pt idx="7">
                  <c:v>490</c:v>
                </c:pt>
                <c:pt idx="8">
                  <c:v>630</c:v>
                </c:pt>
                <c:pt idx="9">
                  <c:v>630</c:v>
                </c:pt>
                <c:pt idx="10">
                  <c:v>630</c:v>
                </c:pt>
                <c:pt idx="11">
                  <c:v>630</c:v>
                </c:pt>
                <c:pt idx="12">
                  <c:v>770</c:v>
                </c:pt>
                <c:pt idx="13">
                  <c:v>770</c:v>
                </c:pt>
                <c:pt idx="14">
                  <c:v>770</c:v>
                </c:pt>
                <c:pt idx="15">
                  <c:v>770</c:v>
                </c:pt>
                <c:pt idx="16">
                  <c:v>920</c:v>
                </c:pt>
                <c:pt idx="17">
                  <c:v>920</c:v>
                </c:pt>
                <c:pt idx="18">
                  <c:v>920</c:v>
                </c:pt>
                <c:pt idx="19">
                  <c:v>920</c:v>
                </c:pt>
                <c:pt idx="20">
                  <c:v>1060</c:v>
                </c:pt>
                <c:pt idx="21">
                  <c:v>1060</c:v>
                </c:pt>
                <c:pt idx="22">
                  <c:v>1060</c:v>
                </c:pt>
                <c:pt idx="23">
                  <c:v>1060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1350</c:v>
                </c:pt>
                <c:pt idx="29">
                  <c:v>1350</c:v>
                </c:pt>
                <c:pt idx="30">
                  <c:v>1350</c:v>
                </c:pt>
                <c:pt idx="31">
                  <c:v>1350</c:v>
                </c:pt>
                <c:pt idx="32">
                  <c:v>1490</c:v>
                </c:pt>
                <c:pt idx="33">
                  <c:v>1490</c:v>
                </c:pt>
                <c:pt idx="34">
                  <c:v>1490</c:v>
                </c:pt>
                <c:pt idx="35">
                  <c:v>1490</c:v>
                </c:pt>
                <c:pt idx="36">
                  <c:v>1630</c:v>
                </c:pt>
                <c:pt idx="37">
                  <c:v>1630</c:v>
                </c:pt>
                <c:pt idx="38">
                  <c:v>1630</c:v>
                </c:pt>
                <c:pt idx="39">
                  <c:v>1630</c:v>
                </c:pt>
                <c:pt idx="40">
                  <c:v>1780</c:v>
                </c:pt>
                <c:pt idx="41">
                  <c:v>1780</c:v>
                </c:pt>
                <c:pt idx="42">
                  <c:v>1780</c:v>
                </c:pt>
                <c:pt idx="43">
                  <c:v>1780</c:v>
                </c:pt>
                <c:pt idx="44">
                  <c:v>1780</c:v>
                </c:pt>
                <c:pt idx="45">
                  <c:v>1780</c:v>
                </c:pt>
                <c:pt idx="46">
                  <c:v>1780</c:v>
                </c:pt>
                <c:pt idx="47">
                  <c:v>1780</c:v>
                </c:pt>
                <c:pt idx="48">
                  <c:v>1780</c:v>
                </c:pt>
                <c:pt idx="49">
                  <c:v>1780</c:v>
                </c:pt>
                <c:pt idx="50">
                  <c:v>1780</c:v>
                </c:pt>
                <c:pt idx="51">
                  <c:v>1780</c:v>
                </c:pt>
                <c:pt idx="52">
                  <c:v>1780</c:v>
                </c:pt>
                <c:pt idx="53">
                  <c:v>1780</c:v>
                </c:pt>
                <c:pt idx="54">
                  <c:v>1780</c:v>
                </c:pt>
                <c:pt idx="55">
                  <c:v>1780</c:v>
                </c:pt>
                <c:pt idx="56">
                  <c:v>1780</c:v>
                </c:pt>
                <c:pt idx="57">
                  <c:v>1780</c:v>
                </c:pt>
                <c:pt idx="58">
                  <c:v>1780</c:v>
                </c:pt>
                <c:pt idx="59">
                  <c:v>1780</c:v>
                </c:pt>
                <c:pt idx="60">
                  <c:v>1780</c:v>
                </c:pt>
                <c:pt idx="61">
                  <c:v>1780</c:v>
                </c:pt>
                <c:pt idx="62">
                  <c:v>1780</c:v>
                </c:pt>
                <c:pt idx="63">
                  <c:v>2759</c:v>
                </c:pt>
                <c:pt idx="64">
                  <c:v>3056</c:v>
                </c:pt>
                <c:pt idx="65">
                  <c:v>2794</c:v>
                </c:pt>
                <c:pt idx="66">
                  <c:v>2532</c:v>
                </c:pt>
                <c:pt idx="67">
                  <c:v>2368</c:v>
                </c:pt>
                <c:pt idx="68">
                  <c:v>2205</c:v>
                </c:pt>
                <c:pt idx="69">
                  <c:v>2042</c:v>
                </c:pt>
                <c:pt idx="70">
                  <c:v>1863</c:v>
                </c:pt>
                <c:pt idx="71">
                  <c:v>1770</c:v>
                </c:pt>
                <c:pt idx="72">
                  <c:v>1770</c:v>
                </c:pt>
                <c:pt idx="73">
                  <c:v>1770</c:v>
                </c:pt>
                <c:pt idx="74">
                  <c:v>1770</c:v>
                </c:pt>
                <c:pt idx="75">
                  <c:v>1770</c:v>
                </c:pt>
                <c:pt idx="76">
                  <c:v>1770</c:v>
                </c:pt>
                <c:pt idx="77">
                  <c:v>1760</c:v>
                </c:pt>
                <c:pt idx="78">
                  <c:v>1760</c:v>
                </c:pt>
                <c:pt idx="79">
                  <c:v>1760</c:v>
                </c:pt>
                <c:pt idx="80">
                  <c:v>1760</c:v>
                </c:pt>
                <c:pt idx="81">
                  <c:v>1760</c:v>
                </c:pt>
                <c:pt idx="82">
                  <c:v>1760</c:v>
                </c:pt>
                <c:pt idx="83">
                  <c:v>1760</c:v>
                </c:pt>
                <c:pt idx="84">
                  <c:v>1760</c:v>
                </c:pt>
                <c:pt idx="85">
                  <c:v>1760</c:v>
                </c:pt>
                <c:pt idx="86">
                  <c:v>1760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1740</c:v>
                </c:pt>
                <c:pt idx="98">
                  <c:v>1740</c:v>
                </c:pt>
                <c:pt idx="99">
                  <c:v>1740</c:v>
                </c:pt>
                <c:pt idx="100">
                  <c:v>1740</c:v>
                </c:pt>
                <c:pt idx="101">
                  <c:v>1740</c:v>
                </c:pt>
                <c:pt idx="102">
                  <c:v>1740</c:v>
                </c:pt>
                <c:pt idx="103">
                  <c:v>1740</c:v>
                </c:pt>
                <c:pt idx="104">
                  <c:v>1740</c:v>
                </c:pt>
                <c:pt idx="105">
                  <c:v>1740</c:v>
                </c:pt>
                <c:pt idx="106">
                  <c:v>1740</c:v>
                </c:pt>
                <c:pt idx="107">
                  <c:v>1730</c:v>
                </c:pt>
                <c:pt idx="108">
                  <c:v>1730</c:v>
                </c:pt>
                <c:pt idx="109">
                  <c:v>1730</c:v>
                </c:pt>
                <c:pt idx="110">
                  <c:v>1730</c:v>
                </c:pt>
                <c:pt idx="111">
                  <c:v>1730</c:v>
                </c:pt>
                <c:pt idx="112">
                  <c:v>1730</c:v>
                </c:pt>
                <c:pt idx="113">
                  <c:v>1730</c:v>
                </c:pt>
                <c:pt idx="114">
                  <c:v>1730</c:v>
                </c:pt>
                <c:pt idx="115">
                  <c:v>1730</c:v>
                </c:pt>
                <c:pt idx="116">
                  <c:v>1730</c:v>
                </c:pt>
                <c:pt idx="117">
                  <c:v>1720</c:v>
                </c:pt>
                <c:pt idx="118">
                  <c:v>1720</c:v>
                </c:pt>
                <c:pt idx="119">
                  <c:v>1720</c:v>
                </c:pt>
                <c:pt idx="120">
                  <c:v>1720</c:v>
                </c:pt>
                <c:pt idx="121">
                  <c:v>1720</c:v>
                </c:pt>
                <c:pt idx="122">
                  <c:v>1720</c:v>
                </c:pt>
                <c:pt idx="123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9-4879-A1DF-CF4C62ACF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'19940502(1.5)'!$A$2:$A$128</c:f>
              <c:numCache>
                <c:formatCode>0_);[Red]\(0\)</c:formatCode>
                <c:ptCount val="127"/>
                <c:pt idx="0">
                  <c:v>390</c:v>
                </c:pt>
                <c:pt idx="1">
                  <c:v>536</c:v>
                </c:pt>
                <c:pt idx="2">
                  <c:v>681</c:v>
                </c:pt>
                <c:pt idx="3">
                  <c:v>825</c:v>
                </c:pt>
                <c:pt idx="4">
                  <c:v>970</c:v>
                </c:pt>
                <c:pt idx="5">
                  <c:v>1116</c:v>
                </c:pt>
                <c:pt idx="6">
                  <c:v>1260</c:v>
                </c:pt>
                <c:pt idx="7">
                  <c:v>1354</c:v>
                </c:pt>
                <c:pt idx="8">
                  <c:v>1449</c:v>
                </c:pt>
                <c:pt idx="9">
                  <c:v>1545</c:v>
                </c:pt>
                <c:pt idx="10">
                  <c:v>1790</c:v>
                </c:pt>
                <c:pt idx="11">
                  <c:v>2034</c:v>
                </c:pt>
                <c:pt idx="12">
                  <c:v>2280</c:v>
                </c:pt>
                <c:pt idx="13">
                  <c:v>2840</c:v>
                </c:pt>
                <c:pt idx="14">
                  <c:v>3399</c:v>
                </c:pt>
                <c:pt idx="15">
                  <c:v>3960</c:v>
                </c:pt>
                <c:pt idx="16">
                  <c:v>4054</c:v>
                </c:pt>
                <c:pt idx="17">
                  <c:v>4149</c:v>
                </c:pt>
                <c:pt idx="18">
                  <c:v>4245</c:v>
                </c:pt>
                <c:pt idx="19">
                  <c:v>4280</c:v>
                </c:pt>
                <c:pt idx="20">
                  <c:v>4314</c:v>
                </c:pt>
                <c:pt idx="21">
                  <c:v>4350</c:v>
                </c:pt>
                <c:pt idx="22">
                  <c:v>4350</c:v>
                </c:pt>
                <c:pt idx="23">
                  <c:v>4350</c:v>
                </c:pt>
                <c:pt idx="24">
                  <c:v>4350</c:v>
                </c:pt>
                <c:pt idx="25">
                  <c:v>4500</c:v>
                </c:pt>
                <c:pt idx="26">
                  <c:v>4650</c:v>
                </c:pt>
                <c:pt idx="27">
                  <c:v>4800</c:v>
                </c:pt>
                <c:pt idx="28">
                  <c:v>5044</c:v>
                </c:pt>
                <c:pt idx="29">
                  <c:v>5289</c:v>
                </c:pt>
                <c:pt idx="30">
                  <c:v>5535</c:v>
                </c:pt>
                <c:pt idx="31">
                  <c:v>5520</c:v>
                </c:pt>
                <c:pt idx="32">
                  <c:v>5505</c:v>
                </c:pt>
                <c:pt idx="33">
                  <c:v>5490</c:v>
                </c:pt>
                <c:pt idx="34">
                  <c:v>5265</c:v>
                </c:pt>
                <c:pt idx="35">
                  <c:v>5040</c:v>
                </c:pt>
                <c:pt idx="36">
                  <c:v>4815</c:v>
                </c:pt>
                <c:pt idx="37">
                  <c:v>4420</c:v>
                </c:pt>
                <c:pt idx="38">
                  <c:v>4026</c:v>
                </c:pt>
                <c:pt idx="39">
                  <c:v>3630</c:v>
                </c:pt>
                <c:pt idx="40">
                  <c:v>3260</c:v>
                </c:pt>
                <c:pt idx="41">
                  <c:v>2889</c:v>
                </c:pt>
                <c:pt idx="42">
                  <c:v>2520</c:v>
                </c:pt>
                <c:pt idx="43">
                  <c:v>2370</c:v>
                </c:pt>
                <c:pt idx="44">
                  <c:v>2220</c:v>
                </c:pt>
                <c:pt idx="45">
                  <c:v>2070</c:v>
                </c:pt>
                <c:pt idx="46">
                  <c:v>1984</c:v>
                </c:pt>
                <c:pt idx="47">
                  <c:v>1899</c:v>
                </c:pt>
                <c:pt idx="48">
                  <c:v>1815</c:v>
                </c:pt>
                <c:pt idx="49">
                  <c:v>1730</c:v>
                </c:pt>
                <c:pt idx="50">
                  <c:v>1644</c:v>
                </c:pt>
                <c:pt idx="51">
                  <c:v>1560</c:v>
                </c:pt>
                <c:pt idx="52">
                  <c:v>1480</c:v>
                </c:pt>
                <c:pt idx="53">
                  <c:v>1401</c:v>
                </c:pt>
                <c:pt idx="54">
                  <c:v>1320</c:v>
                </c:pt>
                <c:pt idx="55">
                  <c:v>1286</c:v>
                </c:pt>
                <c:pt idx="56">
                  <c:v>1251</c:v>
                </c:pt>
                <c:pt idx="57">
                  <c:v>1215</c:v>
                </c:pt>
                <c:pt idx="58">
                  <c:v>1196</c:v>
                </c:pt>
                <c:pt idx="59">
                  <c:v>1176</c:v>
                </c:pt>
                <c:pt idx="60">
                  <c:v>1155</c:v>
                </c:pt>
                <c:pt idx="61">
                  <c:v>1140</c:v>
                </c:pt>
                <c:pt idx="62">
                  <c:v>1125</c:v>
                </c:pt>
                <c:pt idx="63">
                  <c:v>1110</c:v>
                </c:pt>
                <c:pt idx="64">
                  <c:v>1080</c:v>
                </c:pt>
                <c:pt idx="65">
                  <c:v>1050</c:v>
                </c:pt>
                <c:pt idx="66">
                  <c:v>1020</c:v>
                </c:pt>
                <c:pt idx="67">
                  <c:v>1030</c:v>
                </c:pt>
                <c:pt idx="68">
                  <c:v>1041</c:v>
                </c:pt>
                <c:pt idx="69">
                  <c:v>1050</c:v>
                </c:pt>
                <c:pt idx="70">
                  <c:v>830</c:v>
                </c:pt>
                <c:pt idx="71">
                  <c:v>609</c:v>
                </c:pt>
                <c:pt idx="72">
                  <c:v>390</c:v>
                </c:pt>
                <c:pt idx="73">
                  <c:v>454</c:v>
                </c:pt>
                <c:pt idx="74">
                  <c:v>519</c:v>
                </c:pt>
                <c:pt idx="75">
                  <c:v>585</c:v>
                </c:pt>
                <c:pt idx="76">
                  <c:v>604</c:v>
                </c:pt>
                <c:pt idx="77">
                  <c:v>624</c:v>
                </c:pt>
                <c:pt idx="78">
                  <c:v>645</c:v>
                </c:pt>
                <c:pt idx="79">
                  <c:v>645</c:v>
                </c:pt>
                <c:pt idx="80">
                  <c:v>645</c:v>
                </c:pt>
                <c:pt idx="81">
                  <c:v>645</c:v>
                </c:pt>
                <c:pt idx="82">
                  <c:v>710</c:v>
                </c:pt>
                <c:pt idx="83">
                  <c:v>774</c:v>
                </c:pt>
                <c:pt idx="84">
                  <c:v>840</c:v>
                </c:pt>
                <c:pt idx="85">
                  <c:v>740</c:v>
                </c:pt>
                <c:pt idx="86">
                  <c:v>639</c:v>
                </c:pt>
                <c:pt idx="87">
                  <c:v>540</c:v>
                </c:pt>
                <c:pt idx="88">
                  <c:v>540</c:v>
                </c:pt>
                <c:pt idx="89">
                  <c:v>540</c:v>
                </c:pt>
                <c:pt idx="90">
                  <c:v>540</c:v>
                </c:pt>
                <c:pt idx="91">
                  <c:v>525</c:v>
                </c:pt>
                <c:pt idx="92">
                  <c:v>510</c:v>
                </c:pt>
                <c:pt idx="93">
                  <c:v>495</c:v>
                </c:pt>
                <c:pt idx="94">
                  <c:v>490</c:v>
                </c:pt>
                <c:pt idx="95">
                  <c:v>486</c:v>
                </c:pt>
                <c:pt idx="96">
                  <c:v>480</c:v>
                </c:pt>
                <c:pt idx="97">
                  <c:v>610</c:v>
                </c:pt>
                <c:pt idx="98">
                  <c:v>741</c:v>
                </c:pt>
                <c:pt idx="99">
                  <c:v>870</c:v>
                </c:pt>
                <c:pt idx="100">
                  <c:v>820</c:v>
                </c:pt>
                <c:pt idx="101">
                  <c:v>771</c:v>
                </c:pt>
                <c:pt idx="102">
                  <c:v>720</c:v>
                </c:pt>
                <c:pt idx="103">
                  <c:v>650</c:v>
                </c:pt>
                <c:pt idx="104">
                  <c:v>579</c:v>
                </c:pt>
                <c:pt idx="105">
                  <c:v>510</c:v>
                </c:pt>
                <c:pt idx="106">
                  <c:v>540</c:v>
                </c:pt>
                <c:pt idx="107">
                  <c:v>570</c:v>
                </c:pt>
                <c:pt idx="108">
                  <c:v>600</c:v>
                </c:pt>
                <c:pt idx="109">
                  <c:v>615</c:v>
                </c:pt>
                <c:pt idx="110">
                  <c:v>630</c:v>
                </c:pt>
                <c:pt idx="111">
                  <c:v>645</c:v>
                </c:pt>
                <c:pt idx="112">
                  <c:v>664</c:v>
                </c:pt>
                <c:pt idx="113">
                  <c:v>684</c:v>
                </c:pt>
                <c:pt idx="114">
                  <c:v>705</c:v>
                </c:pt>
                <c:pt idx="115">
                  <c:v>596</c:v>
                </c:pt>
                <c:pt idx="116">
                  <c:v>486</c:v>
                </c:pt>
                <c:pt idx="117">
                  <c:v>375</c:v>
                </c:pt>
                <c:pt idx="118">
                  <c:v>386</c:v>
                </c:pt>
                <c:pt idx="119">
                  <c:v>396</c:v>
                </c:pt>
                <c:pt idx="120">
                  <c:v>405</c:v>
                </c:pt>
                <c:pt idx="121">
                  <c:v>386</c:v>
                </c:pt>
                <c:pt idx="122">
                  <c:v>366</c:v>
                </c:pt>
                <c:pt idx="123">
                  <c:v>345</c:v>
                </c:pt>
                <c:pt idx="124">
                  <c:v>364</c:v>
                </c:pt>
                <c:pt idx="125">
                  <c:v>384</c:v>
                </c:pt>
                <c:pt idx="126">
                  <c:v>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D-42DA-8799-50BD6764152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'19940502(1.5)'!$B$2:$B$128</c:f>
              <c:numCache>
                <c:formatCode>0_);[Red]\(0\)</c:formatCode>
                <c:ptCount val="127"/>
                <c:pt idx="0">
                  <c:v>730</c:v>
                </c:pt>
                <c:pt idx="1">
                  <c:v>730</c:v>
                </c:pt>
                <c:pt idx="2">
                  <c:v>730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1290</c:v>
                </c:pt>
                <c:pt idx="35">
                  <c:v>5040</c:v>
                </c:pt>
                <c:pt idx="36">
                  <c:v>4815</c:v>
                </c:pt>
                <c:pt idx="37">
                  <c:v>4420</c:v>
                </c:pt>
                <c:pt idx="38">
                  <c:v>4026</c:v>
                </c:pt>
                <c:pt idx="39">
                  <c:v>3630</c:v>
                </c:pt>
                <c:pt idx="40">
                  <c:v>3260</c:v>
                </c:pt>
                <c:pt idx="41">
                  <c:v>2889</c:v>
                </c:pt>
                <c:pt idx="42">
                  <c:v>2520</c:v>
                </c:pt>
                <c:pt idx="43">
                  <c:v>2370</c:v>
                </c:pt>
                <c:pt idx="44">
                  <c:v>2220</c:v>
                </c:pt>
                <c:pt idx="45">
                  <c:v>2070</c:v>
                </c:pt>
                <c:pt idx="46">
                  <c:v>1984</c:v>
                </c:pt>
                <c:pt idx="47">
                  <c:v>1899</c:v>
                </c:pt>
                <c:pt idx="48">
                  <c:v>1815</c:v>
                </c:pt>
                <c:pt idx="49">
                  <c:v>1730</c:v>
                </c:pt>
                <c:pt idx="50">
                  <c:v>1644</c:v>
                </c:pt>
                <c:pt idx="51">
                  <c:v>1560</c:v>
                </c:pt>
                <c:pt idx="52">
                  <c:v>1480</c:v>
                </c:pt>
                <c:pt idx="53">
                  <c:v>1401</c:v>
                </c:pt>
                <c:pt idx="54">
                  <c:v>1320</c:v>
                </c:pt>
                <c:pt idx="55">
                  <c:v>1286</c:v>
                </c:pt>
                <c:pt idx="56">
                  <c:v>1251</c:v>
                </c:pt>
                <c:pt idx="57">
                  <c:v>1215</c:v>
                </c:pt>
                <c:pt idx="58">
                  <c:v>1196</c:v>
                </c:pt>
                <c:pt idx="59">
                  <c:v>1176</c:v>
                </c:pt>
                <c:pt idx="60">
                  <c:v>1155</c:v>
                </c:pt>
                <c:pt idx="61">
                  <c:v>1140</c:v>
                </c:pt>
                <c:pt idx="62">
                  <c:v>1125</c:v>
                </c:pt>
                <c:pt idx="63">
                  <c:v>1110</c:v>
                </c:pt>
                <c:pt idx="64">
                  <c:v>1080</c:v>
                </c:pt>
                <c:pt idx="65">
                  <c:v>1050</c:v>
                </c:pt>
                <c:pt idx="66">
                  <c:v>1020</c:v>
                </c:pt>
                <c:pt idx="67">
                  <c:v>1030</c:v>
                </c:pt>
                <c:pt idx="68">
                  <c:v>1041</c:v>
                </c:pt>
                <c:pt idx="69">
                  <c:v>1050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940</c:v>
                </c:pt>
                <c:pt idx="81">
                  <c:v>940</c:v>
                </c:pt>
                <c:pt idx="82">
                  <c:v>940</c:v>
                </c:pt>
                <c:pt idx="83">
                  <c:v>940</c:v>
                </c:pt>
                <c:pt idx="84">
                  <c:v>940</c:v>
                </c:pt>
                <c:pt idx="85">
                  <c:v>820</c:v>
                </c:pt>
                <c:pt idx="86">
                  <c:v>820</c:v>
                </c:pt>
                <c:pt idx="87">
                  <c:v>820</c:v>
                </c:pt>
                <c:pt idx="88">
                  <c:v>820</c:v>
                </c:pt>
                <c:pt idx="89">
                  <c:v>820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580</c:v>
                </c:pt>
                <c:pt idx="96">
                  <c:v>580</c:v>
                </c:pt>
                <c:pt idx="97">
                  <c:v>580</c:v>
                </c:pt>
                <c:pt idx="98">
                  <c:v>580</c:v>
                </c:pt>
                <c:pt idx="99">
                  <c:v>580</c:v>
                </c:pt>
                <c:pt idx="100">
                  <c:v>460</c:v>
                </c:pt>
                <c:pt idx="101">
                  <c:v>460</c:v>
                </c:pt>
                <c:pt idx="102">
                  <c:v>460</c:v>
                </c:pt>
                <c:pt idx="103">
                  <c:v>460</c:v>
                </c:pt>
                <c:pt idx="104">
                  <c:v>460</c:v>
                </c:pt>
                <c:pt idx="105">
                  <c:v>330</c:v>
                </c:pt>
                <c:pt idx="106">
                  <c:v>330</c:v>
                </c:pt>
                <c:pt idx="107">
                  <c:v>330</c:v>
                </c:pt>
                <c:pt idx="108">
                  <c:v>330</c:v>
                </c:pt>
                <c:pt idx="109">
                  <c:v>330</c:v>
                </c:pt>
                <c:pt idx="110">
                  <c:v>210</c:v>
                </c:pt>
                <c:pt idx="111">
                  <c:v>210</c:v>
                </c:pt>
                <c:pt idx="112">
                  <c:v>210</c:v>
                </c:pt>
                <c:pt idx="113">
                  <c:v>210</c:v>
                </c:pt>
                <c:pt idx="114">
                  <c:v>210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30</c:v>
                </c:pt>
                <c:pt idx="121">
                  <c:v>318</c:v>
                </c:pt>
                <c:pt idx="122">
                  <c:v>366</c:v>
                </c:pt>
                <c:pt idx="123">
                  <c:v>345</c:v>
                </c:pt>
                <c:pt idx="124">
                  <c:v>364</c:v>
                </c:pt>
                <c:pt idx="125">
                  <c:v>384</c:v>
                </c:pt>
                <c:pt idx="126">
                  <c:v>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D-42DA-8799-50BD6764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'19980620(1.5)'!$A$2:$A$152</c:f>
              <c:numCache>
                <c:formatCode>0_);[Red]\(0\)</c:formatCode>
                <c:ptCount val="151"/>
                <c:pt idx="0">
                  <c:v>450</c:v>
                </c:pt>
                <c:pt idx="1">
                  <c:v>500</c:v>
                </c:pt>
                <c:pt idx="2">
                  <c:v>549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1084</c:v>
                </c:pt>
                <c:pt idx="8">
                  <c:v>1569</c:v>
                </c:pt>
                <c:pt idx="9">
                  <c:v>2055</c:v>
                </c:pt>
                <c:pt idx="10">
                  <c:v>2726</c:v>
                </c:pt>
                <c:pt idx="11">
                  <c:v>3396</c:v>
                </c:pt>
                <c:pt idx="12">
                  <c:v>4065</c:v>
                </c:pt>
                <c:pt idx="13">
                  <c:v>4160</c:v>
                </c:pt>
                <c:pt idx="14">
                  <c:v>4254</c:v>
                </c:pt>
                <c:pt idx="15">
                  <c:v>4350</c:v>
                </c:pt>
                <c:pt idx="16">
                  <c:v>4200</c:v>
                </c:pt>
                <c:pt idx="17">
                  <c:v>4050</c:v>
                </c:pt>
                <c:pt idx="18">
                  <c:v>3900</c:v>
                </c:pt>
                <c:pt idx="19">
                  <c:v>3850</c:v>
                </c:pt>
                <c:pt idx="20">
                  <c:v>3801</c:v>
                </c:pt>
                <c:pt idx="21">
                  <c:v>3750</c:v>
                </c:pt>
                <c:pt idx="22">
                  <c:v>3596</c:v>
                </c:pt>
                <c:pt idx="23">
                  <c:v>3441</c:v>
                </c:pt>
                <c:pt idx="24">
                  <c:v>3285</c:v>
                </c:pt>
                <c:pt idx="25">
                  <c:v>3090</c:v>
                </c:pt>
                <c:pt idx="26">
                  <c:v>2895</c:v>
                </c:pt>
                <c:pt idx="27">
                  <c:v>2700</c:v>
                </c:pt>
                <c:pt idx="28">
                  <c:v>2550</c:v>
                </c:pt>
                <c:pt idx="29">
                  <c:v>2400</c:v>
                </c:pt>
                <c:pt idx="30">
                  <c:v>2250</c:v>
                </c:pt>
                <c:pt idx="31">
                  <c:v>2300</c:v>
                </c:pt>
                <c:pt idx="32">
                  <c:v>2349</c:v>
                </c:pt>
                <c:pt idx="33">
                  <c:v>2400</c:v>
                </c:pt>
                <c:pt idx="34">
                  <c:v>2450</c:v>
                </c:pt>
                <c:pt idx="35">
                  <c:v>2499</c:v>
                </c:pt>
                <c:pt idx="36">
                  <c:v>2550</c:v>
                </c:pt>
                <c:pt idx="37">
                  <c:v>2650</c:v>
                </c:pt>
                <c:pt idx="38">
                  <c:v>2751</c:v>
                </c:pt>
                <c:pt idx="39">
                  <c:v>2850</c:v>
                </c:pt>
                <c:pt idx="40">
                  <c:v>3400</c:v>
                </c:pt>
                <c:pt idx="41">
                  <c:v>3951</c:v>
                </c:pt>
                <c:pt idx="42">
                  <c:v>4500</c:v>
                </c:pt>
                <c:pt idx="43">
                  <c:v>4300</c:v>
                </c:pt>
                <c:pt idx="44">
                  <c:v>4101</c:v>
                </c:pt>
                <c:pt idx="45">
                  <c:v>3900</c:v>
                </c:pt>
                <c:pt idx="46">
                  <c:v>3850</c:v>
                </c:pt>
                <c:pt idx="47">
                  <c:v>3801</c:v>
                </c:pt>
                <c:pt idx="48">
                  <c:v>3750</c:v>
                </c:pt>
                <c:pt idx="49">
                  <c:v>3700</c:v>
                </c:pt>
                <c:pt idx="50">
                  <c:v>3651</c:v>
                </c:pt>
                <c:pt idx="51">
                  <c:v>3600</c:v>
                </c:pt>
                <c:pt idx="52">
                  <c:v>3400</c:v>
                </c:pt>
                <c:pt idx="53">
                  <c:v>3201</c:v>
                </c:pt>
                <c:pt idx="54">
                  <c:v>3000</c:v>
                </c:pt>
                <c:pt idx="55">
                  <c:v>2850</c:v>
                </c:pt>
                <c:pt idx="56">
                  <c:v>2700</c:v>
                </c:pt>
                <c:pt idx="57">
                  <c:v>2550</c:v>
                </c:pt>
                <c:pt idx="58">
                  <c:v>2550</c:v>
                </c:pt>
                <c:pt idx="59">
                  <c:v>2550</c:v>
                </c:pt>
                <c:pt idx="60">
                  <c:v>2550</c:v>
                </c:pt>
                <c:pt idx="61">
                  <c:v>2300</c:v>
                </c:pt>
                <c:pt idx="62">
                  <c:v>2049</c:v>
                </c:pt>
                <c:pt idx="63">
                  <c:v>1800</c:v>
                </c:pt>
                <c:pt idx="64">
                  <c:v>1875</c:v>
                </c:pt>
                <c:pt idx="65">
                  <c:v>1950</c:v>
                </c:pt>
                <c:pt idx="66">
                  <c:v>2025</c:v>
                </c:pt>
                <c:pt idx="67">
                  <c:v>1900</c:v>
                </c:pt>
                <c:pt idx="68">
                  <c:v>1776</c:v>
                </c:pt>
                <c:pt idx="69">
                  <c:v>1650</c:v>
                </c:pt>
                <c:pt idx="70">
                  <c:v>2000</c:v>
                </c:pt>
                <c:pt idx="71">
                  <c:v>2349</c:v>
                </c:pt>
                <c:pt idx="72">
                  <c:v>2700</c:v>
                </c:pt>
                <c:pt idx="73">
                  <c:v>2400</c:v>
                </c:pt>
                <c:pt idx="74">
                  <c:v>2100</c:v>
                </c:pt>
                <c:pt idx="75">
                  <c:v>1800</c:v>
                </c:pt>
                <c:pt idx="76">
                  <c:v>2400</c:v>
                </c:pt>
                <c:pt idx="77">
                  <c:v>3000</c:v>
                </c:pt>
                <c:pt idx="78">
                  <c:v>3600</c:v>
                </c:pt>
                <c:pt idx="79">
                  <c:v>3400</c:v>
                </c:pt>
                <c:pt idx="80">
                  <c:v>3201</c:v>
                </c:pt>
                <c:pt idx="81">
                  <c:v>3000</c:v>
                </c:pt>
                <c:pt idx="82">
                  <c:v>3050</c:v>
                </c:pt>
                <c:pt idx="83">
                  <c:v>3099</c:v>
                </c:pt>
                <c:pt idx="84">
                  <c:v>3150</c:v>
                </c:pt>
                <c:pt idx="85">
                  <c:v>3200</c:v>
                </c:pt>
                <c:pt idx="86">
                  <c:v>3249</c:v>
                </c:pt>
                <c:pt idx="87">
                  <c:v>3300</c:v>
                </c:pt>
                <c:pt idx="88">
                  <c:v>3350</c:v>
                </c:pt>
                <c:pt idx="89">
                  <c:v>3399</c:v>
                </c:pt>
                <c:pt idx="90">
                  <c:v>3450</c:v>
                </c:pt>
                <c:pt idx="91">
                  <c:v>3350</c:v>
                </c:pt>
                <c:pt idx="92">
                  <c:v>3249</c:v>
                </c:pt>
                <c:pt idx="93">
                  <c:v>3150</c:v>
                </c:pt>
                <c:pt idx="94">
                  <c:v>3250</c:v>
                </c:pt>
                <c:pt idx="95">
                  <c:v>3351</c:v>
                </c:pt>
                <c:pt idx="96">
                  <c:v>3450</c:v>
                </c:pt>
                <c:pt idx="97">
                  <c:v>3850</c:v>
                </c:pt>
                <c:pt idx="98">
                  <c:v>4251</c:v>
                </c:pt>
                <c:pt idx="99">
                  <c:v>4650</c:v>
                </c:pt>
                <c:pt idx="100">
                  <c:v>4600</c:v>
                </c:pt>
                <c:pt idx="101">
                  <c:v>4551</c:v>
                </c:pt>
                <c:pt idx="102">
                  <c:v>4500</c:v>
                </c:pt>
                <c:pt idx="103">
                  <c:v>4300</c:v>
                </c:pt>
                <c:pt idx="104">
                  <c:v>4101</c:v>
                </c:pt>
                <c:pt idx="105">
                  <c:v>3900</c:v>
                </c:pt>
                <c:pt idx="106">
                  <c:v>3600</c:v>
                </c:pt>
                <c:pt idx="107">
                  <c:v>3300</c:v>
                </c:pt>
                <c:pt idx="108">
                  <c:v>3000</c:v>
                </c:pt>
                <c:pt idx="109">
                  <c:v>2850</c:v>
                </c:pt>
                <c:pt idx="110">
                  <c:v>2700</c:v>
                </c:pt>
                <c:pt idx="111">
                  <c:v>2550</c:v>
                </c:pt>
                <c:pt idx="112">
                  <c:v>2450</c:v>
                </c:pt>
                <c:pt idx="113">
                  <c:v>2349</c:v>
                </c:pt>
                <c:pt idx="114">
                  <c:v>2250</c:v>
                </c:pt>
                <c:pt idx="115">
                  <c:v>2300</c:v>
                </c:pt>
                <c:pt idx="116">
                  <c:v>2349</c:v>
                </c:pt>
                <c:pt idx="117">
                  <c:v>2400</c:v>
                </c:pt>
                <c:pt idx="118">
                  <c:v>1965</c:v>
                </c:pt>
                <c:pt idx="119">
                  <c:v>1530</c:v>
                </c:pt>
                <c:pt idx="120">
                  <c:v>1095</c:v>
                </c:pt>
                <c:pt idx="121">
                  <c:v>1360</c:v>
                </c:pt>
                <c:pt idx="122">
                  <c:v>1626</c:v>
                </c:pt>
                <c:pt idx="123">
                  <c:v>1890</c:v>
                </c:pt>
                <c:pt idx="124">
                  <c:v>1725</c:v>
                </c:pt>
                <c:pt idx="125">
                  <c:v>1560</c:v>
                </c:pt>
                <c:pt idx="126">
                  <c:v>1395</c:v>
                </c:pt>
                <c:pt idx="127">
                  <c:v>1730</c:v>
                </c:pt>
                <c:pt idx="128">
                  <c:v>2064</c:v>
                </c:pt>
                <c:pt idx="129">
                  <c:v>2400</c:v>
                </c:pt>
                <c:pt idx="130">
                  <c:v>2300</c:v>
                </c:pt>
                <c:pt idx="131">
                  <c:v>2199</c:v>
                </c:pt>
                <c:pt idx="132">
                  <c:v>2100</c:v>
                </c:pt>
                <c:pt idx="133">
                  <c:v>2100</c:v>
                </c:pt>
                <c:pt idx="134">
                  <c:v>2100</c:v>
                </c:pt>
                <c:pt idx="135">
                  <c:v>2100</c:v>
                </c:pt>
                <c:pt idx="136">
                  <c:v>2250</c:v>
                </c:pt>
                <c:pt idx="137">
                  <c:v>2400</c:v>
                </c:pt>
                <c:pt idx="138">
                  <c:v>2550</c:v>
                </c:pt>
                <c:pt idx="139">
                  <c:v>2500</c:v>
                </c:pt>
                <c:pt idx="140">
                  <c:v>2451</c:v>
                </c:pt>
                <c:pt idx="141">
                  <c:v>2400</c:v>
                </c:pt>
                <c:pt idx="142">
                  <c:v>2450</c:v>
                </c:pt>
                <c:pt idx="143">
                  <c:v>2499</c:v>
                </c:pt>
                <c:pt idx="144">
                  <c:v>2550</c:v>
                </c:pt>
                <c:pt idx="145">
                  <c:v>2300</c:v>
                </c:pt>
                <c:pt idx="146">
                  <c:v>2049</c:v>
                </c:pt>
                <c:pt idx="147">
                  <c:v>1800</c:v>
                </c:pt>
                <c:pt idx="148">
                  <c:v>1700</c:v>
                </c:pt>
                <c:pt idx="149">
                  <c:v>1599</c:v>
                </c:pt>
                <c:pt idx="150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E9-417F-88DC-0DF8380574A2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'19980620(1.5)'!$B$2:$B$152</c:f>
              <c:numCache>
                <c:formatCode>0_);[Red]\(0\)</c:formatCode>
                <c:ptCount val="151"/>
                <c:pt idx="0">
                  <c:v>760</c:v>
                </c:pt>
                <c:pt idx="1">
                  <c:v>760</c:v>
                </c:pt>
                <c:pt idx="2">
                  <c:v>760</c:v>
                </c:pt>
                <c:pt idx="3">
                  <c:v>1320</c:v>
                </c:pt>
                <c:pt idx="4">
                  <c:v>1320</c:v>
                </c:pt>
                <c:pt idx="5">
                  <c:v>1320</c:v>
                </c:pt>
                <c:pt idx="6">
                  <c:v>1880</c:v>
                </c:pt>
                <c:pt idx="7">
                  <c:v>1880</c:v>
                </c:pt>
                <c:pt idx="8">
                  <c:v>1880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2545</c:v>
                </c:pt>
                <c:pt idx="82">
                  <c:v>3050</c:v>
                </c:pt>
                <c:pt idx="83">
                  <c:v>3099</c:v>
                </c:pt>
                <c:pt idx="84">
                  <c:v>3150</c:v>
                </c:pt>
                <c:pt idx="85">
                  <c:v>3200</c:v>
                </c:pt>
                <c:pt idx="86">
                  <c:v>3249</c:v>
                </c:pt>
                <c:pt idx="87">
                  <c:v>3300</c:v>
                </c:pt>
                <c:pt idx="88">
                  <c:v>3350</c:v>
                </c:pt>
                <c:pt idx="89">
                  <c:v>3399</c:v>
                </c:pt>
                <c:pt idx="90">
                  <c:v>3450</c:v>
                </c:pt>
                <c:pt idx="91">
                  <c:v>3350</c:v>
                </c:pt>
                <c:pt idx="92">
                  <c:v>3249</c:v>
                </c:pt>
                <c:pt idx="93">
                  <c:v>3150</c:v>
                </c:pt>
                <c:pt idx="94">
                  <c:v>3250</c:v>
                </c:pt>
                <c:pt idx="95">
                  <c:v>3351</c:v>
                </c:pt>
                <c:pt idx="96">
                  <c:v>3450</c:v>
                </c:pt>
                <c:pt idx="97">
                  <c:v>3850</c:v>
                </c:pt>
                <c:pt idx="98">
                  <c:v>4251</c:v>
                </c:pt>
                <c:pt idx="99">
                  <c:v>4650</c:v>
                </c:pt>
                <c:pt idx="100">
                  <c:v>4600</c:v>
                </c:pt>
                <c:pt idx="101">
                  <c:v>4551</c:v>
                </c:pt>
                <c:pt idx="102">
                  <c:v>4500</c:v>
                </c:pt>
                <c:pt idx="103">
                  <c:v>4300</c:v>
                </c:pt>
                <c:pt idx="104">
                  <c:v>4101</c:v>
                </c:pt>
                <c:pt idx="105">
                  <c:v>3900</c:v>
                </c:pt>
                <c:pt idx="106">
                  <c:v>3600</c:v>
                </c:pt>
                <c:pt idx="107">
                  <c:v>3300</c:v>
                </c:pt>
                <c:pt idx="108">
                  <c:v>3000</c:v>
                </c:pt>
                <c:pt idx="109">
                  <c:v>2850</c:v>
                </c:pt>
                <c:pt idx="110">
                  <c:v>2700</c:v>
                </c:pt>
                <c:pt idx="111">
                  <c:v>2550</c:v>
                </c:pt>
                <c:pt idx="112">
                  <c:v>2450</c:v>
                </c:pt>
                <c:pt idx="113">
                  <c:v>2349</c:v>
                </c:pt>
                <c:pt idx="114">
                  <c:v>2250</c:v>
                </c:pt>
                <c:pt idx="115">
                  <c:v>2300</c:v>
                </c:pt>
                <c:pt idx="116">
                  <c:v>2349</c:v>
                </c:pt>
                <c:pt idx="117">
                  <c:v>2400</c:v>
                </c:pt>
                <c:pt idx="118">
                  <c:v>2000</c:v>
                </c:pt>
                <c:pt idx="119">
                  <c:v>2000</c:v>
                </c:pt>
                <c:pt idx="120">
                  <c:v>2000</c:v>
                </c:pt>
                <c:pt idx="121">
                  <c:v>2000</c:v>
                </c:pt>
                <c:pt idx="122">
                  <c:v>2000</c:v>
                </c:pt>
                <c:pt idx="123">
                  <c:v>2000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2000</c:v>
                </c:pt>
                <c:pt idx="129">
                  <c:v>2000</c:v>
                </c:pt>
                <c:pt idx="130">
                  <c:v>2000</c:v>
                </c:pt>
                <c:pt idx="131">
                  <c:v>2000</c:v>
                </c:pt>
                <c:pt idx="132">
                  <c:v>2000</c:v>
                </c:pt>
                <c:pt idx="133">
                  <c:v>2000</c:v>
                </c:pt>
                <c:pt idx="134">
                  <c:v>2000</c:v>
                </c:pt>
                <c:pt idx="135">
                  <c:v>2000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1930</c:v>
                </c:pt>
                <c:pt idx="140">
                  <c:v>1930</c:v>
                </c:pt>
                <c:pt idx="141">
                  <c:v>1930</c:v>
                </c:pt>
                <c:pt idx="142">
                  <c:v>2450</c:v>
                </c:pt>
                <c:pt idx="143">
                  <c:v>2499</c:v>
                </c:pt>
                <c:pt idx="144">
                  <c:v>2550</c:v>
                </c:pt>
                <c:pt idx="145">
                  <c:v>2300</c:v>
                </c:pt>
                <c:pt idx="146">
                  <c:v>2049</c:v>
                </c:pt>
                <c:pt idx="147">
                  <c:v>1800</c:v>
                </c:pt>
                <c:pt idx="148">
                  <c:v>1700</c:v>
                </c:pt>
                <c:pt idx="149">
                  <c:v>1660</c:v>
                </c:pt>
                <c:pt idx="150">
                  <c:v>1660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E9-417F-88DC-0DF838057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'20010604(1.5)'!$A$2:$A$63</c:f>
              <c:numCache>
                <c:formatCode>0_);[Red]\(0\)</c:formatCode>
                <c:ptCount val="62"/>
                <c:pt idx="0">
                  <c:v>310</c:v>
                </c:pt>
                <c:pt idx="1">
                  <c:v>310</c:v>
                </c:pt>
                <c:pt idx="2">
                  <c:v>312</c:v>
                </c:pt>
                <c:pt idx="3">
                  <c:v>310</c:v>
                </c:pt>
                <c:pt idx="4">
                  <c:v>310</c:v>
                </c:pt>
                <c:pt idx="5">
                  <c:v>310</c:v>
                </c:pt>
                <c:pt idx="6">
                  <c:v>310</c:v>
                </c:pt>
                <c:pt idx="7">
                  <c:v>310</c:v>
                </c:pt>
                <c:pt idx="8">
                  <c:v>312</c:v>
                </c:pt>
                <c:pt idx="9">
                  <c:v>312</c:v>
                </c:pt>
                <c:pt idx="10">
                  <c:v>309</c:v>
                </c:pt>
                <c:pt idx="11">
                  <c:v>460</c:v>
                </c:pt>
                <c:pt idx="12">
                  <c:v>460</c:v>
                </c:pt>
                <c:pt idx="13">
                  <c:v>460</c:v>
                </c:pt>
                <c:pt idx="14">
                  <c:v>308</c:v>
                </c:pt>
                <c:pt idx="15">
                  <c:v>759</c:v>
                </c:pt>
                <c:pt idx="16">
                  <c:v>760</c:v>
                </c:pt>
                <c:pt idx="17">
                  <c:v>760</c:v>
                </c:pt>
                <c:pt idx="18">
                  <c:v>762</c:v>
                </c:pt>
                <c:pt idx="19">
                  <c:v>762</c:v>
                </c:pt>
                <c:pt idx="20">
                  <c:v>760</c:v>
                </c:pt>
                <c:pt idx="21">
                  <c:v>764</c:v>
                </c:pt>
                <c:pt idx="22">
                  <c:v>312</c:v>
                </c:pt>
                <c:pt idx="23">
                  <c:v>1515</c:v>
                </c:pt>
                <c:pt idx="24">
                  <c:v>1515</c:v>
                </c:pt>
                <c:pt idx="25">
                  <c:v>315</c:v>
                </c:pt>
                <c:pt idx="26">
                  <c:v>1965</c:v>
                </c:pt>
                <c:pt idx="27">
                  <c:v>315</c:v>
                </c:pt>
                <c:pt idx="28">
                  <c:v>2559</c:v>
                </c:pt>
                <c:pt idx="29">
                  <c:v>2558</c:v>
                </c:pt>
                <c:pt idx="30">
                  <c:v>2558</c:v>
                </c:pt>
                <c:pt idx="31">
                  <c:v>2554</c:v>
                </c:pt>
                <c:pt idx="32">
                  <c:v>2558</c:v>
                </c:pt>
                <c:pt idx="33">
                  <c:v>2552</c:v>
                </c:pt>
                <c:pt idx="34">
                  <c:v>2547</c:v>
                </c:pt>
                <c:pt idx="35">
                  <c:v>2541</c:v>
                </c:pt>
                <c:pt idx="36">
                  <c:v>316</c:v>
                </c:pt>
                <c:pt idx="37">
                  <c:v>1946</c:v>
                </c:pt>
                <c:pt idx="38">
                  <c:v>1946</c:v>
                </c:pt>
                <c:pt idx="39">
                  <c:v>1942</c:v>
                </c:pt>
                <c:pt idx="40">
                  <c:v>1941</c:v>
                </c:pt>
                <c:pt idx="41">
                  <c:v>1940</c:v>
                </c:pt>
                <c:pt idx="42">
                  <c:v>1936</c:v>
                </c:pt>
                <c:pt idx="43">
                  <c:v>1934</c:v>
                </c:pt>
                <c:pt idx="44">
                  <c:v>1930</c:v>
                </c:pt>
                <c:pt idx="45">
                  <c:v>316</c:v>
                </c:pt>
                <c:pt idx="46">
                  <c:v>904</c:v>
                </c:pt>
                <c:pt idx="47">
                  <c:v>314</c:v>
                </c:pt>
                <c:pt idx="48">
                  <c:v>318</c:v>
                </c:pt>
                <c:pt idx="49">
                  <c:v>315</c:v>
                </c:pt>
                <c:pt idx="50">
                  <c:v>315</c:v>
                </c:pt>
                <c:pt idx="51">
                  <c:v>315</c:v>
                </c:pt>
                <c:pt idx="52">
                  <c:v>315</c:v>
                </c:pt>
                <c:pt idx="53">
                  <c:v>314</c:v>
                </c:pt>
                <c:pt idx="54">
                  <c:v>314</c:v>
                </c:pt>
                <c:pt idx="55">
                  <c:v>314</c:v>
                </c:pt>
                <c:pt idx="56">
                  <c:v>314</c:v>
                </c:pt>
                <c:pt idx="57">
                  <c:v>314</c:v>
                </c:pt>
                <c:pt idx="58">
                  <c:v>314</c:v>
                </c:pt>
                <c:pt idx="59">
                  <c:v>314</c:v>
                </c:pt>
                <c:pt idx="60">
                  <c:v>314</c:v>
                </c:pt>
                <c:pt idx="6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E-4359-AA0B-42E667E98BC3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'20010604(1.5)'!$B$2:$B$63</c:f>
              <c:numCache>
                <c:formatCode>0_);[Red]\(0\)</c:formatCode>
                <c:ptCount val="62"/>
                <c:pt idx="0">
                  <c:v>340</c:v>
                </c:pt>
                <c:pt idx="1">
                  <c:v>340</c:v>
                </c:pt>
                <c:pt idx="2">
                  <c:v>340</c:v>
                </c:pt>
                <c:pt idx="3">
                  <c:v>340</c:v>
                </c:pt>
                <c:pt idx="4">
                  <c:v>470</c:v>
                </c:pt>
                <c:pt idx="5">
                  <c:v>470</c:v>
                </c:pt>
                <c:pt idx="6">
                  <c:v>470</c:v>
                </c:pt>
                <c:pt idx="7">
                  <c:v>470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  <c:pt idx="12">
                  <c:v>730</c:v>
                </c:pt>
                <c:pt idx="13">
                  <c:v>730</c:v>
                </c:pt>
                <c:pt idx="14">
                  <c:v>730</c:v>
                </c:pt>
                <c:pt idx="15">
                  <c:v>730</c:v>
                </c:pt>
                <c:pt idx="16">
                  <c:v>870</c:v>
                </c:pt>
                <c:pt idx="17">
                  <c:v>870</c:v>
                </c:pt>
                <c:pt idx="18">
                  <c:v>870</c:v>
                </c:pt>
                <c:pt idx="19">
                  <c:v>870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1130</c:v>
                </c:pt>
                <c:pt idx="25">
                  <c:v>1130</c:v>
                </c:pt>
                <c:pt idx="26">
                  <c:v>1130</c:v>
                </c:pt>
                <c:pt idx="27">
                  <c:v>1130</c:v>
                </c:pt>
                <c:pt idx="28">
                  <c:v>1130</c:v>
                </c:pt>
                <c:pt idx="29">
                  <c:v>1130</c:v>
                </c:pt>
                <c:pt idx="30">
                  <c:v>1130</c:v>
                </c:pt>
                <c:pt idx="31">
                  <c:v>1130</c:v>
                </c:pt>
                <c:pt idx="32">
                  <c:v>2374</c:v>
                </c:pt>
                <c:pt idx="33">
                  <c:v>2552</c:v>
                </c:pt>
                <c:pt idx="34">
                  <c:v>2547</c:v>
                </c:pt>
                <c:pt idx="35">
                  <c:v>2541</c:v>
                </c:pt>
                <c:pt idx="36">
                  <c:v>1130</c:v>
                </c:pt>
                <c:pt idx="37">
                  <c:v>1132</c:v>
                </c:pt>
                <c:pt idx="38">
                  <c:v>1946</c:v>
                </c:pt>
                <c:pt idx="39">
                  <c:v>1942</c:v>
                </c:pt>
                <c:pt idx="40">
                  <c:v>1941</c:v>
                </c:pt>
                <c:pt idx="41">
                  <c:v>1940</c:v>
                </c:pt>
                <c:pt idx="42">
                  <c:v>1936</c:v>
                </c:pt>
                <c:pt idx="43">
                  <c:v>1934</c:v>
                </c:pt>
                <c:pt idx="44">
                  <c:v>1930</c:v>
                </c:pt>
                <c:pt idx="45">
                  <c:v>1130</c:v>
                </c:pt>
                <c:pt idx="46">
                  <c:v>1130</c:v>
                </c:pt>
                <c:pt idx="47">
                  <c:v>1130</c:v>
                </c:pt>
                <c:pt idx="48">
                  <c:v>1130</c:v>
                </c:pt>
                <c:pt idx="49">
                  <c:v>1130</c:v>
                </c:pt>
                <c:pt idx="50">
                  <c:v>1130</c:v>
                </c:pt>
                <c:pt idx="51">
                  <c:v>1130</c:v>
                </c:pt>
                <c:pt idx="52">
                  <c:v>1130</c:v>
                </c:pt>
                <c:pt idx="53">
                  <c:v>1130</c:v>
                </c:pt>
                <c:pt idx="54">
                  <c:v>1130</c:v>
                </c:pt>
                <c:pt idx="55">
                  <c:v>1130</c:v>
                </c:pt>
                <c:pt idx="56">
                  <c:v>1120</c:v>
                </c:pt>
                <c:pt idx="57">
                  <c:v>1120</c:v>
                </c:pt>
                <c:pt idx="58">
                  <c:v>1120</c:v>
                </c:pt>
                <c:pt idx="59">
                  <c:v>1120</c:v>
                </c:pt>
                <c:pt idx="60">
                  <c:v>1120</c:v>
                </c:pt>
                <c:pt idx="61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E-4359-AA0B-42E667E98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'20050524(1.5)'!$A$2:$A$86</c:f>
              <c:numCache>
                <c:formatCode>0_);[Red]\(0\)</c:formatCode>
                <c:ptCount val="85"/>
                <c:pt idx="0">
                  <c:v>758</c:v>
                </c:pt>
                <c:pt idx="1">
                  <c:v>906</c:v>
                </c:pt>
                <c:pt idx="2">
                  <c:v>1056</c:v>
                </c:pt>
                <c:pt idx="3">
                  <c:v>694</c:v>
                </c:pt>
                <c:pt idx="4">
                  <c:v>909</c:v>
                </c:pt>
                <c:pt idx="5">
                  <c:v>909</c:v>
                </c:pt>
                <c:pt idx="6">
                  <c:v>1058</c:v>
                </c:pt>
                <c:pt idx="7">
                  <c:v>759</c:v>
                </c:pt>
                <c:pt idx="8">
                  <c:v>909</c:v>
                </c:pt>
                <c:pt idx="9">
                  <c:v>758</c:v>
                </c:pt>
                <c:pt idx="10">
                  <c:v>909</c:v>
                </c:pt>
                <c:pt idx="11">
                  <c:v>909</c:v>
                </c:pt>
                <c:pt idx="12">
                  <c:v>1508</c:v>
                </c:pt>
                <c:pt idx="13">
                  <c:v>608</c:v>
                </c:pt>
                <c:pt idx="14">
                  <c:v>759</c:v>
                </c:pt>
                <c:pt idx="15">
                  <c:v>1344</c:v>
                </c:pt>
                <c:pt idx="16">
                  <c:v>1210</c:v>
                </c:pt>
                <c:pt idx="17">
                  <c:v>1208</c:v>
                </c:pt>
                <c:pt idx="18">
                  <c:v>1058</c:v>
                </c:pt>
                <c:pt idx="19">
                  <c:v>906</c:v>
                </c:pt>
                <c:pt idx="20">
                  <c:v>1958</c:v>
                </c:pt>
                <c:pt idx="21">
                  <c:v>1808</c:v>
                </c:pt>
                <c:pt idx="22">
                  <c:v>2562</c:v>
                </c:pt>
                <c:pt idx="23">
                  <c:v>1828</c:v>
                </c:pt>
                <c:pt idx="24">
                  <c:v>3044</c:v>
                </c:pt>
                <c:pt idx="25">
                  <c:v>2568</c:v>
                </c:pt>
                <c:pt idx="26">
                  <c:v>2716</c:v>
                </c:pt>
                <c:pt idx="27">
                  <c:v>2718</c:v>
                </c:pt>
                <c:pt idx="28">
                  <c:v>2560</c:v>
                </c:pt>
                <c:pt idx="29">
                  <c:v>1958</c:v>
                </c:pt>
                <c:pt idx="30">
                  <c:v>2252</c:v>
                </c:pt>
                <c:pt idx="31">
                  <c:v>1796</c:v>
                </c:pt>
                <c:pt idx="32">
                  <c:v>2016</c:v>
                </c:pt>
                <c:pt idx="33">
                  <c:v>1508</c:v>
                </c:pt>
                <c:pt idx="34">
                  <c:v>1947</c:v>
                </c:pt>
                <c:pt idx="35">
                  <c:v>1500</c:v>
                </c:pt>
                <c:pt idx="36">
                  <c:v>2096</c:v>
                </c:pt>
                <c:pt idx="37">
                  <c:v>456</c:v>
                </c:pt>
                <c:pt idx="38">
                  <c:v>1956</c:v>
                </c:pt>
                <c:pt idx="39">
                  <c:v>1270</c:v>
                </c:pt>
                <c:pt idx="40">
                  <c:v>1066</c:v>
                </c:pt>
                <c:pt idx="41">
                  <c:v>1215</c:v>
                </c:pt>
                <c:pt idx="42">
                  <c:v>1216</c:v>
                </c:pt>
                <c:pt idx="43">
                  <c:v>1366</c:v>
                </c:pt>
                <c:pt idx="44">
                  <c:v>1366</c:v>
                </c:pt>
                <c:pt idx="45">
                  <c:v>946</c:v>
                </c:pt>
                <c:pt idx="46">
                  <c:v>1364</c:v>
                </c:pt>
                <c:pt idx="47">
                  <c:v>915</c:v>
                </c:pt>
                <c:pt idx="48">
                  <c:v>915</c:v>
                </c:pt>
                <c:pt idx="49">
                  <c:v>1215</c:v>
                </c:pt>
                <c:pt idx="50">
                  <c:v>916</c:v>
                </c:pt>
                <c:pt idx="51">
                  <c:v>915</c:v>
                </c:pt>
                <c:pt idx="52">
                  <c:v>1065</c:v>
                </c:pt>
                <c:pt idx="53">
                  <c:v>766</c:v>
                </c:pt>
                <c:pt idx="54">
                  <c:v>916</c:v>
                </c:pt>
                <c:pt idx="55">
                  <c:v>766</c:v>
                </c:pt>
                <c:pt idx="56">
                  <c:v>766</c:v>
                </c:pt>
                <c:pt idx="57">
                  <c:v>916</c:v>
                </c:pt>
                <c:pt idx="58">
                  <c:v>766</c:v>
                </c:pt>
                <c:pt idx="59">
                  <c:v>616</c:v>
                </c:pt>
                <c:pt idx="60">
                  <c:v>766</c:v>
                </c:pt>
                <c:pt idx="61">
                  <c:v>766</c:v>
                </c:pt>
                <c:pt idx="62">
                  <c:v>616</c:v>
                </c:pt>
                <c:pt idx="63">
                  <c:v>766</c:v>
                </c:pt>
                <c:pt idx="64">
                  <c:v>765</c:v>
                </c:pt>
                <c:pt idx="65">
                  <c:v>615</c:v>
                </c:pt>
                <c:pt idx="66">
                  <c:v>615</c:v>
                </c:pt>
                <c:pt idx="67">
                  <c:v>765</c:v>
                </c:pt>
                <c:pt idx="68">
                  <c:v>765</c:v>
                </c:pt>
                <c:pt idx="69">
                  <c:v>615</c:v>
                </c:pt>
                <c:pt idx="70">
                  <c:v>615</c:v>
                </c:pt>
                <c:pt idx="71">
                  <c:v>615</c:v>
                </c:pt>
                <c:pt idx="72">
                  <c:v>981</c:v>
                </c:pt>
                <c:pt idx="73">
                  <c:v>170</c:v>
                </c:pt>
                <c:pt idx="74" formatCode="General">
                  <c:v>620</c:v>
                </c:pt>
                <c:pt idx="75" formatCode="General">
                  <c:v>770</c:v>
                </c:pt>
                <c:pt idx="76" formatCode="General">
                  <c:v>468</c:v>
                </c:pt>
                <c:pt idx="77" formatCode="General">
                  <c:v>620</c:v>
                </c:pt>
                <c:pt idx="78" formatCode="General">
                  <c:v>470</c:v>
                </c:pt>
                <c:pt idx="79" formatCode="General">
                  <c:v>620</c:v>
                </c:pt>
                <c:pt idx="80" formatCode="General">
                  <c:v>620</c:v>
                </c:pt>
                <c:pt idx="81" formatCode="General">
                  <c:v>644</c:v>
                </c:pt>
                <c:pt idx="82" formatCode="General">
                  <c:v>1062</c:v>
                </c:pt>
                <c:pt idx="83" formatCode="General">
                  <c:v>672</c:v>
                </c:pt>
                <c:pt idx="84" formatCode="General">
                  <c:v>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1-47FA-B3E6-5236F33EF136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'20050524(1.5)'!$B$2:$B$86</c:f>
              <c:numCache>
                <c:formatCode>0_);[Red]\(0\)</c:formatCode>
                <c:ptCount val="85"/>
                <c:pt idx="0">
                  <c:v>1120</c:v>
                </c:pt>
                <c:pt idx="1">
                  <c:v>1120</c:v>
                </c:pt>
                <c:pt idx="2">
                  <c:v>1120</c:v>
                </c:pt>
                <c:pt idx="3">
                  <c:v>1120</c:v>
                </c:pt>
                <c:pt idx="4">
                  <c:v>1330</c:v>
                </c:pt>
                <c:pt idx="5">
                  <c:v>1330</c:v>
                </c:pt>
                <c:pt idx="6">
                  <c:v>1330</c:v>
                </c:pt>
                <c:pt idx="7">
                  <c:v>1330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1540</c:v>
                </c:pt>
                <c:pt idx="12">
                  <c:v>1760</c:v>
                </c:pt>
                <c:pt idx="13">
                  <c:v>1760</c:v>
                </c:pt>
                <c:pt idx="14">
                  <c:v>1760</c:v>
                </c:pt>
                <c:pt idx="15">
                  <c:v>1760</c:v>
                </c:pt>
                <c:pt idx="16">
                  <c:v>1912</c:v>
                </c:pt>
                <c:pt idx="17">
                  <c:v>1912</c:v>
                </c:pt>
                <c:pt idx="18">
                  <c:v>1912</c:v>
                </c:pt>
                <c:pt idx="19">
                  <c:v>1912</c:v>
                </c:pt>
                <c:pt idx="20">
                  <c:v>1912</c:v>
                </c:pt>
                <c:pt idx="21">
                  <c:v>1912</c:v>
                </c:pt>
                <c:pt idx="22">
                  <c:v>1912</c:v>
                </c:pt>
                <c:pt idx="23">
                  <c:v>1912</c:v>
                </c:pt>
                <c:pt idx="24">
                  <c:v>1912</c:v>
                </c:pt>
                <c:pt idx="25">
                  <c:v>1912</c:v>
                </c:pt>
                <c:pt idx="26">
                  <c:v>1912</c:v>
                </c:pt>
                <c:pt idx="27">
                  <c:v>1912</c:v>
                </c:pt>
                <c:pt idx="28">
                  <c:v>1912</c:v>
                </c:pt>
                <c:pt idx="29">
                  <c:v>1912</c:v>
                </c:pt>
                <c:pt idx="30">
                  <c:v>1912</c:v>
                </c:pt>
                <c:pt idx="31">
                  <c:v>1912</c:v>
                </c:pt>
                <c:pt idx="32">
                  <c:v>1912</c:v>
                </c:pt>
                <c:pt idx="33">
                  <c:v>1810</c:v>
                </c:pt>
                <c:pt idx="34">
                  <c:v>1810</c:v>
                </c:pt>
                <c:pt idx="35">
                  <c:v>1810</c:v>
                </c:pt>
                <c:pt idx="36">
                  <c:v>1810</c:v>
                </c:pt>
                <c:pt idx="37">
                  <c:v>1620</c:v>
                </c:pt>
                <c:pt idx="38">
                  <c:v>1620</c:v>
                </c:pt>
                <c:pt idx="39">
                  <c:v>1620</c:v>
                </c:pt>
                <c:pt idx="40">
                  <c:v>1620</c:v>
                </c:pt>
                <c:pt idx="41">
                  <c:v>1440</c:v>
                </c:pt>
                <c:pt idx="42">
                  <c:v>1440</c:v>
                </c:pt>
                <c:pt idx="43">
                  <c:v>1440</c:v>
                </c:pt>
                <c:pt idx="44">
                  <c:v>1440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1060</c:v>
                </c:pt>
                <c:pt idx="50">
                  <c:v>1060</c:v>
                </c:pt>
                <c:pt idx="51">
                  <c:v>1060</c:v>
                </c:pt>
                <c:pt idx="52">
                  <c:v>1060</c:v>
                </c:pt>
                <c:pt idx="53">
                  <c:v>880</c:v>
                </c:pt>
                <c:pt idx="54">
                  <c:v>880</c:v>
                </c:pt>
                <c:pt idx="55">
                  <c:v>880</c:v>
                </c:pt>
                <c:pt idx="56">
                  <c:v>880</c:v>
                </c:pt>
                <c:pt idx="57">
                  <c:v>690</c:v>
                </c:pt>
                <c:pt idx="58">
                  <c:v>690</c:v>
                </c:pt>
                <c:pt idx="59">
                  <c:v>690</c:v>
                </c:pt>
                <c:pt idx="60">
                  <c:v>690</c:v>
                </c:pt>
                <c:pt idx="61">
                  <c:v>510</c:v>
                </c:pt>
                <c:pt idx="62">
                  <c:v>510</c:v>
                </c:pt>
                <c:pt idx="63">
                  <c:v>510</c:v>
                </c:pt>
                <c:pt idx="64">
                  <c:v>510</c:v>
                </c:pt>
                <c:pt idx="65">
                  <c:v>320</c:v>
                </c:pt>
                <c:pt idx="66">
                  <c:v>320</c:v>
                </c:pt>
                <c:pt idx="67">
                  <c:v>320</c:v>
                </c:pt>
                <c:pt idx="68">
                  <c:v>320</c:v>
                </c:pt>
                <c:pt idx="69">
                  <c:v>130</c:v>
                </c:pt>
                <c:pt idx="70">
                  <c:v>130</c:v>
                </c:pt>
                <c:pt idx="71">
                  <c:v>130</c:v>
                </c:pt>
                <c:pt idx="72">
                  <c:v>130</c:v>
                </c:pt>
                <c:pt idx="73">
                  <c:v>30</c:v>
                </c:pt>
                <c:pt idx="74" formatCode="General">
                  <c:v>30</c:v>
                </c:pt>
                <c:pt idx="75" formatCode="General">
                  <c:v>30</c:v>
                </c:pt>
                <c:pt idx="76" formatCode="General">
                  <c:v>30</c:v>
                </c:pt>
                <c:pt idx="77" formatCode="General">
                  <c:v>30</c:v>
                </c:pt>
                <c:pt idx="78" formatCode="General">
                  <c:v>30</c:v>
                </c:pt>
                <c:pt idx="79" formatCode="General">
                  <c:v>30</c:v>
                </c:pt>
                <c:pt idx="80" formatCode="General">
                  <c:v>30</c:v>
                </c:pt>
                <c:pt idx="81" formatCode="General">
                  <c:v>30</c:v>
                </c:pt>
                <c:pt idx="82" formatCode="General">
                  <c:v>30</c:v>
                </c:pt>
                <c:pt idx="83" formatCode="General">
                  <c:v>30</c:v>
                </c:pt>
                <c:pt idx="84" formatCode="General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1-47FA-B3E6-5236F33EF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'20070610(1.5)'!$A$2:$A$78</c:f>
              <c:numCache>
                <c:formatCode>0_);[Red]\(0\)</c:formatCode>
                <c:ptCount val="77"/>
                <c:pt idx="0">
                  <c:v>366</c:v>
                </c:pt>
                <c:pt idx="1">
                  <c:v>388</c:v>
                </c:pt>
                <c:pt idx="2">
                  <c:v>286</c:v>
                </c:pt>
                <c:pt idx="3">
                  <c:v>304</c:v>
                </c:pt>
                <c:pt idx="4">
                  <c:v>304</c:v>
                </c:pt>
                <c:pt idx="5">
                  <c:v>212</c:v>
                </c:pt>
                <c:pt idx="6">
                  <c:v>471</c:v>
                </c:pt>
                <c:pt idx="7">
                  <c:v>285</c:v>
                </c:pt>
                <c:pt idx="8">
                  <c:v>466</c:v>
                </c:pt>
                <c:pt idx="9">
                  <c:v>364</c:v>
                </c:pt>
                <c:pt idx="10">
                  <c:v>750</c:v>
                </c:pt>
                <c:pt idx="11">
                  <c:v>566</c:v>
                </c:pt>
                <c:pt idx="12">
                  <c:v>1143</c:v>
                </c:pt>
                <c:pt idx="13">
                  <c:v>348</c:v>
                </c:pt>
                <c:pt idx="14">
                  <c:v>1005</c:v>
                </c:pt>
                <c:pt idx="15">
                  <c:v>760</c:v>
                </c:pt>
                <c:pt idx="16">
                  <c:v>1144</c:v>
                </c:pt>
                <c:pt idx="17">
                  <c:v>762</c:v>
                </c:pt>
                <c:pt idx="18">
                  <c:v>2010</c:v>
                </c:pt>
                <c:pt idx="19">
                  <c:v>1148</c:v>
                </c:pt>
                <c:pt idx="20">
                  <c:v>1635</c:v>
                </c:pt>
                <c:pt idx="21">
                  <c:v>1438</c:v>
                </c:pt>
                <c:pt idx="22">
                  <c:v>1830</c:v>
                </c:pt>
                <c:pt idx="23">
                  <c:v>1530</c:v>
                </c:pt>
                <c:pt idx="24">
                  <c:v>1336</c:v>
                </c:pt>
                <c:pt idx="25">
                  <c:v>1875</c:v>
                </c:pt>
                <c:pt idx="26">
                  <c:v>1050</c:v>
                </c:pt>
                <c:pt idx="27">
                  <c:v>1167</c:v>
                </c:pt>
                <c:pt idx="28">
                  <c:v>1263</c:v>
                </c:pt>
                <c:pt idx="29">
                  <c:v>1071</c:v>
                </c:pt>
                <c:pt idx="30">
                  <c:v>1114</c:v>
                </c:pt>
                <c:pt idx="31">
                  <c:v>836</c:v>
                </c:pt>
                <c:pt idx="32">
                  <c:v>1126</c:v>
                </c:pt>
                <c:pt idx="33">
                  <c:v>648</c:v>
                </c:pt>
                <c:pt idx="34">
                  <c:v>934</c:v>
                </c:pt>
                <c:pt idx="35">
                  <c:v>646</c:v>
                </c:pt>
                <c:pt idx="36">
                  <c:v>838</c:v>
                </c:pt>
                <c:pt idx="37">
                  <c:v>648</c:v>
                </c:pt>
                <c:pt idx="38">
                  <c:v>744</c:v>
                </c:pt>
                <c:pt idx="39">
                  <c:v>552</c:v>
                </c:pt>
                <c:pt idx="40">
                  <c:v>744</c:v>
                </c:pt>
                <c:pt idx="41">
                  <c:v>648</c:v>
                </c:pt>
                <c:pt idx="42">
                  <c:v>648</c:v>
                </c:pt>
                <c:pt idx="43">
                  <c:v>552</c:v>
                </c:pt>
                <c:pt idx="44">
                  <c:v>648</c:v>
                </c:pt>
                <c:pt idx="45">
                  <c:v>456</c:v>
                </c:pt>
                <c:pt idx="46">
                  <c:v>744</c:v>
                </c:pt>
                <c:pt idx="47">
                  <c:v>456</c:v>
                </c:pt>
                <c:pt idx="48">
                  <c:v>648</c:v>
                </c:pt>
                <c:pt idx="49">
                  <c:v>456</c:v>
                </c:pt>
                <c:pt idx="50">
                  <c:v>770</c:v>
                </c:pt>
                <c:pt idx="51">
                  <c:v>208</c:v>
                </c:pt>
                <c:pt idx="52">
                  <c:v>592</c:v>
                </c:pt>
                <c:pt idx="53">
                  <c:v>400</c:v>
                </c:pt>
                <c:pt idx="54">
                  <c:v>471</c:v>
                </c:pt>
                <c:pt idx="55">
                  <c:v>548</c:v>
                </c:pt>
                <c:pt idx="56">
                  <c:v>358</c:v>
                </c:pt>
                <c:pt idx="57">
                  <c:v>648</c:v>
                </c:pt>
                <c:pt idx="58">
                  <c:v>456</c:v>
                </c:pt>
                <c:pt idx="59">
                  <c:v>456</c:v>
                </c:pt>
                <c:pt idx="60">
                  <c:v>360</c:v>
                </c:pt>
                <c:pt idx="61">
                  <c:v>648</c:v>
                </c:pt>
                <c:pt idx="62">
                  <c:v>552</c:v>
                </c:pt>
                <c:pt idx="63">
                  <c:v>362</c:v>
                </c:pt>
                <c:pt idx="64">
                  <c:v>363</c:v>
                </c:pt>
                <c:pt idx="65">
                  <c:v>456</c:v>
                </c:pt>
                <c:pt idx="66">
                  <c:v>360</c:v>
                </c:pt>
                <c:pt idx="67">
                  <c:v>456</c:v>
                </c:pt>
                <c:pt idx="68">
                  <c:v>360</c:v>
                </c:pt>
                <c:pt idx="69">
                  <c:v>384</c:v>
                </c:pt>
                <c:pt idx="70">
                  <c:v>286</c:v>
                </c:pt>
                <c:pt idx="71">
                  <c:v>450</c:v>
                </c:pt>
                <c:pt idx="72">
                  <c:v>356</c:v>
                </c:pt>
                <c:pt idx="73">
                  <c:v>450</c:v>
                </c:pt>
                <c:pt idx="74" formatCode="General">
                  <c:v>354</c:v>
                </c:pt>
                <c:pt idx="75" formatCode="General">
                  <c:v>354</c:v>
                </c:pt>
                <c:pt idx="76" formatCode="General">
                  <c:v>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4-444E-8F13-E5E3BEEF248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'20070610(1.5)'!$B$2:$B$78</c:f>
              <c:numCache>
                <c:formatCode>0_);[Red]\(0\)</c:formatCode>
                <c:ptCount val="77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240</c:v>
                </c:pt>
                <c:pt idx="8">
                  <c:v>240</c:v>
                </c:pt>
                <c:pt idx="9">
                  <c:v>240</c:v>
                </c:pt>
                <c:pt idx="10">
                  <c:v>240</c:v>
                </c:pt>
                <c:pt idx="11">
                  <c:v>240</c:v>
                </c:pt>
                <c:pt idx="12">
                  <c:v>240</c:v>
                </c:pt>
                <c:pt idx="13">
                  <c:v>240</c:v>
                </c:pt>
                <c:pt idx="14">
                  <c:v>240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240</c:v>
                </c:pt>
                <c:pt idx="51">
                  <c:v>240</c:v>
                </c:pt>
                <c:pt idx="52">
                  <c:v>240</c:v>
                </c:pt>
                <c:pt idx="53">
                  <c:v>240</c:v>
                </c:pt>
                <c:pt idx="54">
                  <c:v>240</c:v>
                </c:pt>
                <c:pt idx="55">
                  <c:v>240</c:v>
                </c:pt>
                <c:pt idx="56">
                  <c:v>240</c:v>
                </c:pt>
                <c:pt idx="57">
                  <c:v>240</c:v>
                </c:pt>
                <c:pt idx="58">
                  <c:v>240</c:v>
                </c:pt>
                <c:pt idx="59">
                  <c:v>240</c:v>
                </c:pt>
                <c:pt idx="60">
                  <c:v>240</c:v>
                </c:pt>
                <c:pt idx="61">
                  <c:v>240</c:v>
                </c:pt>
                <c:pt idx="62">
                  <c:v>240</c:v>
                </c:pt>
                <c:pt idx="63">
                  <c:v>240</c:v>
                </c:pt>
                <c:pt idx="64">
                  <c:v>240</c:v>
                </c:pt>
                <c:pt idx="65">
                  <c:v>240</c:v>
                </c:pt>
                <c:pt idx="66">
                  <c:v>240</c:v>
                </c:pt>
                <c:pt idx="67">
                  <c:v>240</c:v>
                </c:pt>
                <c:pt idx="68">
                  <c:v>240</c:v>
                </c:pt>
                <c:pt idx="69">
                  <c:v>240</c:v>
                </c:pt>
                <c:pt idx="70">
                  <c:v>240</c:v>
                </c:pt>
                <c:pt idx="71">
                  <c:v>240</c:v>
                </c:pt>
                <c:pt idx="72">
                  <c:v>240</c:v>
                </c:pt>
                <c:pt idx="73">
                  <c:v>240</c:v>
                </c:pt>
                <c:pt idx="74" formatCode="General">
                  <c:v>240</c:v>
                </c:pt>
                <c:pt idx="75" formatCode="General">
                  <c:v>240</c:v>
                </c:pt>
                <c:pt idx="76" formatCode="General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4-444E-8F13-E5E3BEEF2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'20100623(1.5)'!$A$2:$A$152</c:f>
              <c:numCache>
                <c:formatCode>0_);[Red]\(0\)</c:formatCode>
                <c:ptCount val="151"/>
                <c:pt idx="0">
                  <c:v>1240</c:v>
                </c:pt>
                <c:pt idx="1">
                  <c:v>1390</c:v>
                </c:pt>
                <c:pt idx="2">
                  <c:v>1242</c:v>
                </c:pt>
                <c:pt idx="3">
                  <c:v>1392</c:v>
                </c:pt>
                <c:pt idx="4">
                  <c:v>1244</c:v>
                </c:pt>
                <c:pt idx="5">
                  <c:v>1244</c:v>
                </c:pt>
                <c:pt idx="6">
                  <c:v>944</c:v>
                </c:pt>
                <c:pt idx="7">
                  <c:v>1392</c:v>
                </c:pt>
                <c:pt idx="8">
                  <c:v>940</c:v>
                </c:pt>
                <c:pt idx="9">
                  <c:v>1540</c:v>
                </c:pt>
                <c:pt idx="10">
                  <c:v>1242</c:v>
                </c:pt>
                <c:pt idx="11">
                  <c:v>1392</c:v>
                </c:pt>
                <c:pt idx="12">
                  <c:v>1544</c:v>
                </c:pt>
                <c:pt idx="13">
                  <c:v>1395</c:v>
                </c:pt>
                <c:pt idx="14">
                  <c:v>1545</c:v>
                </c:pt>
                <c:pt idx="15">
                  <c:v>1548</c:v>
                </c:pt>
                <c:pt idx="16">
                  <c:v>1952</c:v>
                </c:pt>
                <c:pt idx="17">
                  <c:v>932</c:v>
                </c:pt>
                <c:pt idx="18">
                  <c:v>1533</c:v>
                </c:pt>
                <c:pt idx="19">
                  <c:v>1533</c:v>
                </c:pt>
                <c:pt idx="20">
                  <c:v>1678</c:v>
                </c:pt>
                <c:pt idx="21">
                  <c:v>1980</c:v>
                </c:pt>
                <c:pt idx="22">
                  <c:v>1830</c:v>
                </c:pt>
                <c:pt idx="23">
                  <c:v>2280</c:v>
                </c:pt>
                <c:pt idx="24">
                  <c:v>1972</c:v>
                </c:pt>
                <c:pt idx="25">
                  <c:v>2274</c:v>
                </c:pt>
                <c:pt idx="26">
                  <c:v>1826</c:v>
                </c:pt>
                <c:pt idx="27">
                  <c:v>1826</c:v>
                </c:pt>
                <c:pt idx="28">
                  <c:v>1676</c:v>
                </c:pt>
                <c:pt idx="29">
                  <c:v>1527</c:v>
                </c:pt>
                <c:pt idx="30">
                  <c:v>1652</c:v>
                </c:pt>
                <c:pt idx="31">
                  <c:v>1641</c:v>
                </c:pt>
                <c:pt idx="32">
                  <c:v>2224</c:v>
                </c:pt>
                <c:pt idx="33">
                  <c:v>2056</c:v>
                </c:pt>
                <c:pt idx="34">
                  <c:v>2866</c:v>
                </c:pt>
                <c:pt idx="35">
                  <c:v>3442</c:v>
                </c:pt>
                <c:pt idx="36">
                  <c:v>2715</c:v>
                </c:pt>
                <c:pt idx="37">
                  <c:v>3176</c:v>
                </c:pt>
                <c:pt idx="38">
                  <c:v>3468</c:v>
                </c:pt>
                <c:pt idx="39">
                  <c:v>2451</c:v>
                </c:pt>
                <c:pt idx="40">
                  <c:v>3256</c:v>
                </c:pt>
                <c:pt idx="41">
                  <c:v>3172</c:v>
                </c:pt>
                <c:pt idx="42">
                  <c:v>3174</c:v>
                </c:pt>
                <c:pt idx="43">
                  <c:v>3322</c:v>
                </c:pt>
                <c:pt idx="44">
                  <c:v>3177</c:v>
                </c:pt>
                <c:pt idx="45">
                  <c:v>3014</c:v>
                </c:pt>
                <c:pt idx="46">
                  <c:v>3459</c:v>
                </c:pt>
                <c:pt idx="47">
                  <c:v>3034</c:v>
                </c:pt>
                <c:pt idx="48">
                  <c:v>3178</c:v>
                </c:pt>
                <c:pt idx="49">
                  <c:v>2884</c:v>
                </c:pt>
                <c:pt idx="50">
                  <c:v>2880</c:v>
                </c:pt>
                <c:pt idx="51">
                  <c:v>2876</c:v>
                </c:pt>
                <c:pt idx="52">
                  <c:v>2578</c:v>
                </c:pt>
                <c:pt idx="53">
                  <c:v>2571</c:v>
                </c:pt>
                <c:pt idx="54">
                  <c:v>2272</c:v>
                </c:pt>
                <c:pt idx="55">
                  <c:v>2702</c:v>
                </c:pt>
                <c:pt idx="56">
                  <c:v>2110</c:v>
                </c:pt>
                <c:pt idx="57">
                  <c:v>3268</c:v>
                </c:pt>
                <c:pt idx="58">
                  <c:v>2097</c:v>
                </c:pt>
                <c:pt idx="59">
                  <c:v>2966</c:v>
                </c:pt>
                <c:pt idx="60">
                  <c:v>2668</c:v>
                </c:pt>
                <c:pt idx="61">
                  <c:v>2810</c:v>
                </c:pt>
                <c:pt idx="62">
                  <c:v>2954</c:v>
                </c:pt>
                <c:pt idx="63">
                  <c:v>3394</c:v>
                </c:pt>
                <c:pt idx="64">
                  <c:v>3542</c:v>
                </c:pt>
                <c:pt idx="65">
                  <c:v>3693</c:v>
                </c:pt>
                <c:pt idx="66">
                  <c:v>3990</c:v>
                </c:pt>
                <c:pt idx="67">
                  <c:v>3556</c:v>
                </c:pt>
                <c:pt idx="68">
                  <c:v>3412</c:v>
                </c:pt>
                <c:pt idx="69">
                  <c:v>3266</c:v>
                </c:pt>
                <c:pt idx="70">
                  <c:v>3120</c:v>
                </c:pt>
                <c:pt idx="71">
                  <c:v>2824</c:v>
                </c:pt>
                <c:pt idx="72">
                  <c:v>2823</c:v>
                </c:pt>
                <c:pt idx="73">
                  <c:v>2964</c:v>
                </c:pt>
                <c:pt idx="74">
                  <c:v>3254</c:v>
                </c:pt>
                <c:pt idx="75">
                  <c:v>4134</c:v>
                </c:pt>
                <c:pt idx="76">
                  <c:v>4599</c:v>
                </c:pt>
                <c:pt idx="77">
                  <c:v>5529</c:v>
                </c:pt>
                <c:pt idx="78">
                  <c:v>5206</c:v>
                </c:pt>
                <c:pt idx="79">
                  <c:v>5598</c:v>
                </c:pt>
                <c:pt idx="80">
                  <c:v>7202</c:v>
                </c:pt>
                <c:pt idx="81">
                  <c:v>7376</c:v>
                </c:pt>
                <c:pt idx="82">
                  <c:v>7848</c:v>
                </c:pt>
                <c:pt idx="83">
                  <c:v>7821</c:v>
                </c:pt>
                <c:pt idx="84">
                  <c:v>7814</c:v>
                </c:pt>
                <c:pt idx="85">
                  <c:v>8020</c:v>
                </c:pt>
                <c:pt idx="86">
                  <c:v>7644</c:v>
                </c:pt>
                <c:pt idx="87">
                  <c:v>7350</c:v>
                </c:pt>
                <c:pt idx="88">
                  <c:v>6927</c:v>
                </c:pt>
                <c:pt idx="89">
                  <c:v>6932</c:v>
                </c:pt>
                <c:pt idx="90">
                  <c:v>6638</c:v>
                </c:pt>
                <c:pt idx="91">
                  <c:v>6338</c:v>
                </c:pt>
                <c:pt idx="92">
                  <c:v>5450</c:v>
                </c:pt>
                <c:pt idx="93">
                  <c:v>5712</c:v>
                </c:pt>
                <c:pt idx="94">
                  <c:v>4514</c:v>
                </c:pt>
                <c:pt idx="95">
                  <c:v>4491</c:v>
                </c:pt>
                <c:pt idx="96">
                  <c:v>4194</c:v>
                </c:pt>
                <c:pt idx="97">
                  <c:v>3946</c:v>
                </c:pt>
                <c:pt idx="98">
                  <c:v>3714</c:v>
                </c:pt>
                <c:pt idx="99">
                  <c:v>3682</c:v>
                </c:pt>
                <c:pt idx="100">
                  <c:v>3123</c:v>
                </c:pt>
                <c:pt idx="101">
                  <c:v>3486</c:v>
                </c:pt>
                <c:pt idx="102">
                  <c:v>3894</c:v>
                </c:pt>
                <c:pt idx="103">
                  <c:v>3429</c:v>
                </c:pt>
                <c:pt idx="104">
                  <c:v>4130</c:v>
                </c:pt>
                <c:pt idx="105">
                  <c:v>4238</c:v>
                </c:pt>
                <c:pt idx="106">
                  <c:v>4053</c:v>
                </c:pt>
                <c:pt idx="107">
                  <c:v>4764</c:v>
                </c:pt>
                <c:pt idx="108">
                  <c:v>3858</c:v>
                </c:pt>
                <c:pt idx="109">
                  <c:v>3244</c:v>
                </c:pt>
                <c:pt idx="110">
                  <c:v>3188</c:v>
                </c:pt>
                <c:pt idx="111">
                  <c:v>3882</c:v>
                </c:pt>
                <c:pt idx="112">
                  <c:v>4602</c:v>
                </c:pt>
                <c:pt idx="113">
                  <c:v>2703</c:v>
                </c:pt>
                <c:pt idx="114">
                  <c:v>3294</c:v>
                </c:pt>
                <c:pt idx="115">
                  <c:v>3588</c:v>
                </c:pt>
                <c:pt idx="116">
                  <c:v>3585</c:v>
                </c:pt>
                <c:pt idx="117">
                  <c:v>4794</c:v>
                </c:pt>
                <c:pt idx="118">
                  <c:v>5104</c:v>
                </c:pt>
                <c:pt idx="119">
                  <c:v>5122</c:v>
                </c:pt>
                <c:pt idx="120">
                  <c:v>5152</c:v>
                </c:pt>
                <c:pt idx="121">
                  <c:v>7269</c:v>
                </c:pt>
                <c:pt idx="122">
                  <c:v>6968</c:v>
                </c:pt>
                <c:pt idx="123">
                  <c:v>7936</c:v>
                </c:pt>
                <c:pt idx="124">
                  <c:v>7634</c:v>
                </c:pt>
                <c:pt idx="125">
                  <c:v>7376</c:v>
                </c:pt>
                <c:pt idx="126">
                  <c:v>6470</c:v>
                </c:pt>
                <c:pt idx="127">
                  <c:v>6477</c:v>
                </c:pt>
                <c:pt idx="128">
                  <c:v>5728</c:v>
                </c:pt>
                <c:pt idx="129">
                  <c:v>5724</c:v>
                </c:pt>
                <c:pt idx="130">
                  <c:v>5259</c:v>
                </c:pt>
                <c:pt idx="131">
                  <c:v>4788</c:v>
                </c:pt>
                <c:pt idx="132">
                  <c:v>5744</c:v>
                </c:pt>
                <c:pt idx="133">
                  <c:v>4070</c:v>
                </c:pt>
                <c:pt idx="134">
                  <c:v>5252</c:v>
                </c:pt>
                <c:pt idx="135">
                  <c:v>2986</c:v>
                </c:pt>
                <c:pt idx="136">
                  <c:v>5055</c:v>
                </c:pt>
                <c:pt idx="137">
                  <c:v>2688</c:v>
                </c:pt>
                <c:pt idx="138">
                  <c:v>3574</c:v>
                </c:pt>
                <c:pt idx="139">
                  <c:v>4407</c:v>
                </c:pt>
                <c:pt idx="140">
                  <c:v>2584</c:v>
                </c:pt>
                <c:pt idx="141">
                  <c:v>2582</c:v>
                </c:pt>
                <c:pt idx="142">
                  <c:v>3014</c:v>
                </c:pt>
                <c:pt idx="143">
                  <c:v>1980</c:v>
                </c:pt>
                <c:pt idx="144">
                  <c:v>2866</c:v>
                </c:pt>
                <c:pt idx="145">
                  <c:v>2268</c:v>
                </c:pt>
                <c:pt idx="146">
                  <c:v>1822</c:v>
                </c:pt>
                <c:pt idx="147">
                  <c:v>2874</c:v>
                </c:pt>
                <c:pt idx="148">
                  <c:v>1978</c:v>
                </c:pt>
                <c:pt idx="149">
                  <c:v>2282</c:v>
                </c:pt>
                <c:pt idx="150">
                  <c:v>2127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A-44B3-8564-B92A9224E2F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'20100623(1.5)'!$B$2:$B$152</c:f>
              <c:numCache>
                <c:formatCode>0_);[Red]\(0\)</c:formatCode>
                <c:ptCount val="151"/>
                <c:pt idx="0">
                  <c:v>720</c:v>
                </c:pt>
                <c:pt idx="1">
                  <c:v>720</c:v>
                </c:pt>
                <c:pt idx="2">
                  <c:v>720</c:v>
                </c:pt>
                <c:pt idx="3">
                  <c:v>720</c:v>
                </c:pt>
                <c:pt idx="4">
                  <c:v>910</c:v>
                </c:pt>
                <c:pt idx="5">
                  <c:v>910</c:v>
                </c:pt>
                <c:pt idx="6">
                  <c:v>910</c:v>
                </c:pt>
                <c:pt idx="7">
                  <c:v>910</c:v>
                </c:pt>
                <c:pt idx="8">
                  <c:v>1110</c:v>
                </c:pt>
                <c:pt idx="9">
                  <c:v>1110</c:v>
                </c:pt>
                <c:pt idx="10">
                  <c:v>1110</c:v>
                </c:pt>
                <c:pt idx="11">
                  <c:v>1110</c:v>
                </c:pt>
                <c:pt idx="12">
                  <c:v>1300</c:v>
                </c:pt>
                <c:pt idx="13">
                  <c:v>1300</c:v>
                </c:pt>
                <c:pt idx="14">
                  <c:v>1300</c:v>
                </c:pt>
                <c:pt idx="15">
                  <c:v>1300</c:v>
                </c:pt>
                <c:pt idx="16">
                  <c:v>1490</c:v>
                </c:pt>
                <c:pt idx="17">
                  <c:v>1490</c:v>
                </c:pt>
                <c:pt idx="18">
                  <c:v>1490</c:v>
                </c:pt>
                <c:pt idx="19">
                  <c:v>1490</c:v>
                </c:pt>
                <c:pt idx="20">
                  <c:v>1690</c:v>
                </c:pt>
                <c:pt idx="21">
                  <c:v>1690</c:v>
                </c:pt>
                <c:pt idx="22">
                  <c:v>1690</c:v>
                </c:pt>
                <c:pt idx="23">
                  <c:v>1690</c:v>
                </c:pt>
                <c:pt idx="24">
                  <c:v>1880</c:v>
                </c:pt>
                <c:pt idx="25">
                  <c:v>1880</c:v>
                </c:pt>
                <c:pt idx="26">
                  <c:v>1880</c:v>
                </c:pt>
                <c:pt idx="27">
                  <c:v>1880</c:v>
                </c:pt>
                <c:pt idx="28">
                  <c:v>2070</c:v>
                </c:pt>
                <c:pt idx="29">
                  <c:v>2070</c:v>
                </c:pt>
                <c:pt idx="30">
                  <c:v>2070</c:v>
                </c:pt>
                <c:pt idx="31">
                  <c:v>2070</c:v>
                </c:pt>
                <c:pt idx="32">
                  <c:v>2270</c:v>
                </c:pt>
                <c:pt idx="33">
                  <c:v>2270</c:v>
                </c:pt>
                <c:pt idx="34">
                  <c:v>2270</c:v>
                </c:pt>
                <c:pt idx="35">
                  <c:v>2270</c:v>
                </c:pt>
                <c:pt idx="36">
                  <c:v>2460</c:v>
                </c:pt>
                <c:pt idx="37">
                  <c:v>2460</c:v>
                </c:pt>
                <c:pt idx="38">
                  <c:v>2460</c:v>
                </c:pt>
                <c:pt idx="39">
                  <c:v>2460</c:v>
                </c:pt>
                <c:pt idx="40">
                  <c:v>2650</c:v>
                </c:pt>
                <c:pt idx="41">
                  <c:v>2650</c:v>
                </c:pt>
                <c:pt idx="42">
                  <c:v>2650</c:v>
                </c:pt>
                <c:pt idx="43">
                  <c:v>2650</c:v>
                </c:pt>
                <c:pt idx="44">
                  <c:v>2850</c:v>
                </c:pt>
                <c:pt idx="45">
                  <c:v>2850</c:v>
                </c:pt>
                <c:pt idx="46">
                  <c:v>2850</c:v>
                </c:pt>
                <c:pt idx="47">
                  <c:v>2850</c:v>
                </c:pt>
                <c:pt idx="48">
                  <c:v>3040</c:v>
                </c:pt>
                <c:pt idx="49">
                  <c:v>3040</c:v>
                </c:pt>
                <c:pt idx="50">
                  <c:v>3040</c:v>
                </c:pt>
                <c:pt idx="51">
                  <c:v>3040</c:v>
                </c:pt>
                <c:pt idx="52">
                  <c:v>3230</c:v>
                </c:pt>
                <c:pt idx="53">
                  <c:v>3230</c:v>
                </c:pt>
                <c:pt idx="54">
                  <c:v>3230</c:v>
                </c:pt>
                <c:pt idx="55">
                  <c:v>3230</c:v>
                </c:pt>
                <c:pt idx="56">
                  <c:v>3430</c:v>
                </c:pt>
                <c:pt idx="57">
                  <c:v>3430</c:v>
                </c:pt>
                <c:pt idx="58">
                  <c:v>3430</c:v>
                </c:pt>
                <c:pt idx="59">
                  <c:v>3430</c:v>
                </c:pt>
                <c:pt idx="60">
                  <c:v>3620</c:v>
                </c:pt>
                <c:pt idx="61">
                  <c:v>3620</c:v>
                </c:pt>
                <c:pt idx="62">
                  <c:v>3620</c:v>
                </c:pt>
                <c:pt idx="63">
                  <c:v>3620</c:v>
                </c:pt>
                <c:pt idx="64">
                  <c:v>3810</c:v>
                </c:pt>
                <c:pt idx="65">
                  <c:v>3810</c:v>
                </c:pt>
                <c:pt idx="66">
                  <c:v>3810</c:v>
                </c:pt>
                <c:pt idx="67">
                  <c:v>3810</c:v>
                </c:pt>
                <c:pt idx="68">
                  <c:v>4010</c:v>
                </c:pt>
                <c:pt idx="69">
                  <c:v>4010</c:v>
                </c:pt>
                <c:pt idx="70">
                  <c:v>4010</c:v>
                </c:pt>
                <c:pt idx="71">
                  <c:v>4010</c:v>
                </c:pt>
                <c:pt idx="72">
                  <c:v>4200</c:v>
                </c:pt>
                <c:pt idx="73">
                  <c:v>4200</c:v>
                </c:pt>
                <c:pt idx="74">
                  <c:v>4200</c:v>
                </c:pt>
                <c:pt idx="75">
                  <c:v>4200</c:v>
                </c:pt>
                <c:pt idx="76">
                  <c:v>4390</c:v>
                </c:pt>
                <c:pt idx="77">
                  <c:v>4390</c:v>
                </c:pt>
                <c:pt idx="78">
                  <c:v>4390</c:v>
                </c:pt>
                <c:pt idx="79">
                  <c:v>4390</c:v>
                </c:pt>
                <c:pt idx="80">
                  <c:v>4590</c:v>
                </c:pt>
                <c:pt idx="81">
                  <c:v>4590</c:v>
                </c:pt>
                <c:pt idx="82">
                  <c:v>4590</c:v>
                </c:pt>
                <c:pt idx="83">
                  <c:v>4590</c:v>
                </c:pt>
                <c:pt idx="84">
                  <c:v>4713</c:v>
                </c:pt>
                <c:pt idx="85">
                  <c:v>4713</c:v>
                </c:pt>
                <c:pt idx="86">
                  <c:v>4713</c:v>
                </c:pt>
                <c:pt idx="87">
                  <c:v>4713</c:v>
                </c:pt>
                <c:pt idx="88">
                  <c:v>4713</c:v>
                </c:pt>
                <c:pt idx="89">
                  <c:v>4713</c:v>
                </c:pt>
                <c:pt idx="90">
                  <c:v>4713</c:v>
                </c:pt>
                <c:pt idx="91">
                  <c:v>5067</c:v>
                </c:pt>
                <c:pt idx="92">
                  <c:v>5450</c:v>
                </c:pt>
                <c:pt idx="93">
                  <c:v>5712</c:v>
                </c:pt>
                <c:pt idx="94">
                  <c:v>4713</c:v>
                </c:pt>
                <c:pt idx="95">
                  <c:v>4713</c:v>
                </c:pt>
                <c:pt idx="96">
                  <c:v>4713</c:v>
                </c:pt>
                <c:pt idx="97">
                  <c:v>4713</c:v>
                </c:pt>
                <c:pt idx="98">
                  <c:v>4713</c:v>
                </c:pt>
                <c:pt idx="99">
                  <c:v>4713</c:v>
                </c:pt>
                <c:pt idx="100">
                  <c:v>4713</c:v>
                </c:pt>
                <c:pt idx="101">
                  <c:v>4713</c:v>
                </c:pt>
                <c:pt idx="102">
                  <c:v>4713</c:v>
                </c:pt>
                <c:pt idx="103">
                  <c:v>4713</c:v>
                </c:pt>
                <c:pt idx="104">
                  <c:v>4713</c:v>
                </c:pt>
                <c:pt idx="105">
                  <c:v>4713</c:v>
                </c:pt>
                <c:pt idx="106">
                  <c:v>4713</c:v>
                </c:pt>
                <c:pt idx="107">
                  <c:v>4713</c:v>
                </c:pt>
                <c:pt idx="108">
                  <c:v>4713</c:v>
                </c:pt>
                <c:pt idx="109">
                  <c:v>4713</c:v>
                </c:pt>
                <c:pt idx="110">
                  <c:v>4713</c:v>
                </c:pt>
                <c:pt idx="111">
                  <c:v>4713</c:v>
                </c:pt>
                <c:pt idx="112">
                  <c:v>4713</c:v>
                </c:pt>
                <c:pt idx="113">
                  <c:v>4713</c:v>
                </c:pt>
                <c:pt idx="114">
                  <c:v>4713</c:v>
                </c:pt>
                <c:pt idx="115">
                  <c:v>4713</c:v>
                </c:pt>
                <c:pt idx="116">
                  <c:v>4713</c:v>
                </c:pt>
                <c:pt idx="117">
                  <c:v>4713</c:v>
                </c:pt>
                <c:pt idx="118">
                  <c:v>4713</c:v>
                </c:pt>
                <c:pt idx="119">
                  <c:v>4713</c:v>
                </c:pt>
                <c:pt idx="120">
                  <c:v>4713</c:v>
                </c:pt>
                <c:pt idx="121">
                  <c:v>4713</c:v>
                </c:pt>
                <c:pt idx="122">
                  <c:v>4713</c:v>
                </c:pt>
                <c:pt idx="123">
                  <c:v>4713</c:v>
                </c:pt>
                <c:pt idx="124">
                  <c:v>4713</c:v>
                </c:pt>
                <c:pt idx="125">
                  <c:v>4713</c:v>
                </c:pt>
                <c:pt idx="126">
                  <c:v>4713</c:v>
                </c:pt>
                <c:pt idx="127">
                  <c:v>4713</c:v>
                </c:pt>
                <c:pt idx="128">
                  <c:v>4713</c:v>
                </c:pt>
                <c:pt idx="129">
                  <c:v>4713</c:v>
                </c:pt>
                <c:pt idx="130">
                  <c:v>4947</c:v>
                </c:pt>
                <c:pt idx="131">
                  <c:v>4788</c:v>
                </c:pt>
                <c:pt idx="132">
                  <c:v>5744</c:v>
                </c:pt>
                <c:pt idx="133">
                  <c:v>4713</c:v>
                </c:pt>
                <c:pt idx="134">
                  <c:v>4713</c:v>
                </c:pt>
                <c:pt idx="135">
                  <c:v>4270</c:v>
                </c:pt>
                <c:pt idx="136">
                  <c:v>4270</c:v>
                </c:pt>
                <c:pt idx="137">
                  <c:v>3530</c:v>
                </c:pt>
                <c:pt idx="138">
                  <c:v>3530</c:v>
                </c:pt>
                <c:pt idx="139">
                  <c:v>3006</c:v>
                </c:pt>
                <c:pt idx="140">
                  <c:v>2790</c:v>
                </c:pt>
                <c:pt idx="141">
                  <c:v>2376</c:v>
                </c:pt>
                <c:pt idx="142">
                  <c:v>3014</c:v>
                </c:pt>
                <c:pt idx="143">
                  <c:v>1980</c:v>
                </c:pt>
                <c:pt idx="144">
                  <c:v>2866</c:v>
                </c:pt>
                <c:pt idx="145">
                  <c:v>2268</c:v>
                </c:pt>
                <c:pt idx="146">
                  <c:v>1822</c:v>
                </c:pt>
                <c:pt idx="147">
                  <c:v>2874</c:v>
                </c:pt>
                <c:pt idx="148">
                  <c:v>1978</c:v>
                </c:pt>
                <c:pt idx="149">
                  <c:v>2282</c:v>
                </c:pt>
                <c:pt idx="150">
                  <c:v>2127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A-44B3-8564-B92A9224E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'20150906(1.5)'!$A$2:$A$176</c:f>
              <c:numCache>
                <c:formatCode>0_);[Red]\(0\)</c:formatCode>
                <c:ptCount val="175"/>
                <c:pt idx="0">
                  <c:v>456</c:v>
                </c:pt>
                <c:pt idx="1">
                  <c:v>597</c:v>
                </c:pt>
                <c:pt idx="2">
                  <c:v>304</c:v>
                </c:pt>
                <c:pt idx="3">
                  <c:v>452</c:v>
                </c:pt>
                <c:pt idx="4">
                  <c:v>452</c:v>
                </c:pt>
                <c:pt idx="5">
                  <c:v>597</c:v>
                </c:pt>
                <c:pt idx="6">
                  <c:v>452</c:v>
                </c:pt>
                <c:pt idx="7">
                  <c:v>742</c:v>
                </c:pt>
                <c:pt idx="8">
                  <c:v>452</c:v>
                </c:pt>
                <c:pt idx="9">
                  <c:v>597</c:v>
                </c:pt>
                <c:pt idx="10">
                  <c:v>597</c:v>
                </c:pt>
                <c:pt idx="11">
                  <c:v>598</c:v>
                </c:pt>
                <c:pt idx="12">
                  <c:v>744</c:v>
                </c:pt>
                <c:pt idx="13">
                  <c:v>597</c:v>
                </c:pt>
                <c:pt idx="14">
                  <c:v>597</c:v>
                </c:pt>
                <c:pt idx="15">
                  <c:v>597</c:v>
                </c:pt>
                <c:pt idx="16">
                  <c:v>597</c:v>
                </c:pt>
                <c:pt idx="17">
                  <c:v>452</c:v>
                </c:pt>
                <c:pt idx="18">
                  <c:v>598</c:v>
                </c:pt>
                <c:pt idx="19">
                  <c:v>453</c:v>
                </c:pt>
                <c:pt idx="20">
                  <c:v>598</c:v>
                </c:pt>
                <c:pt idx="21">
                  <c:v>452</c:v>
                </c:pt>
                <c:pt idx="22">
                  <c:v>598</c:v>
                </c:pt>
                <c:pt idx="23">
                  <c:v>1026</c:v>
                </c:pt>
                <c:pt idx="24">
                  <c:v>312</c:v>
                </c:pt>
                <c:pt idx="25">
                  <c:v>604</c:v>
                </c:pt>
                <c:pt idx="26">
                  <c:v>750</c:v>
                </c:pt>
                <c:pt idx="27">
                  <c:v>459</c:v>
                </c:pt>
                <c:pt idx="28">
                  <c:v>1041</c:v>
                </c:pt>
                <c:pt idx="29">
                  <c:v>603</c:v>
                </c:pt>
                <c:pt idx="30">
                  <c:v>896</c:v>
                </c:pt>
                <c:pt idx="31">
                  <c:v>603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458</c:v>
                </c:pt>
                <c:pt idx="36">
                  <c:v>748</c:v>
                </c:pt>
                <c:pt idx="37">
                  <c:v>603</c:v>
                </c:pt>
                <c:pt idx="38">
                  <c:v>894</c:v>
                </c:pt>
                <c:pt idx="39">
                  <c:v>267</c:v>
                </c:pt>
                <c:pt idx="40">
                  <c:v>892</c:v>
                </c:pt>
                <c:pt idx="41">
                  <c:v>380</c:v>
                </c:pt>
                <c:pt idx="42">
                  <c:v>596</c:v>
                </c:pt>
                <c:pt idx="43">
                  <c:v>450</c:v>
                </c:pt>
                <c:pt idx="44">
                  <c:v>450</c:v>
                </c:pt>
                <c:pt idx="45">
                  <c:v>741</c:v>
                </c:pt>
                <c:pt idx="46">
                  <c:v>303</c:v>
                </c:pt>
                <c:pt idx="47">
                  <c:v>596</c:v>
                </c:pt>
                <c:pt idx="48">
                  <c:v>596</c:v>
                </c:pt>
                <c:pt idx="49">
                  <c:v>596</c:v>
                </c:pt>
                <c:pt idx="50">
                  <c:v>742</c:v>
                </c:pt>
                <c:pt idx="51">
                  <c:v>450</c:v>
                </c:pt>
                <c:pt idx="52">
                  <c:v>741</c:v>
                </c:pt>
                <c:pt idx="53">
                  <c:v>741</c:v>
                </c:pt>
                <c:pt idx="54">
                  <c:v>1034</c:v>
                </c:pt>
                <c:pt idx="55">
                  <c:v>742</c:v>
                </c:pt>
                <c:pt idx="56">
                  <c:v>888</c:v>
                </c:pt>
                <c:pt idx="57">
                  <c:v>742</c:v>
                </c:pt>
                <c:pt idx="58">
                  <c:v>742</c:v>
                </c:pt>
                <c:pt idx="59">
                  <c:v>741</c:v>
                </c:pt>
                <c:pt idx="60">
                  <c:v>886</c:v>
                </c:pt>
                <c:pt idx="61">
                  <c:v>741</c:v>
                </c:pt>
                <c:pt idx="62">
                  <c:v>741</c:v>
                </c:pt>
                <c:pt idx="63">
                  <c:v>234</c:v>
                </c:pt>
                <c:pt idx="64">
                  <c:v>1188</c:v>
                </c:pt>
                <c:pt idx="65">
                  <c:v>606</c:v>
                </c:pt>
                <c:pt idx="66">
                  <c:v>460</c:v>
                </c:pt>
                <c:pt idx="67">
                  <c:v>752</c:v>
                </c:pt>
                <c:pt idx="68">
                  <c:v>604</c:v>
                </c:pt>
                <c:pt idx="69">
                  <c:v>604</c:v>
                </c:pt>
                <c:pt idx="70">
                  <c:v>604</c:v>
                </c:pt>
                <c:pt idx="71">
                  <c:v>604</c:v>
                </c:pt>
                <c:pt idx="72">
                  <c:v>606</c:v>
                </c:pt>
                <c:pt idx="73">
                  <c:v>458</c:v>
                </c:pt>
                <c:pt idx="74" formatCode="General">
                  <c:v>796</c:v>
                </c:pt>
                <c:pt idx="75" formatCode="General">
                  <c:v>304</c:v>
                </c:pt>
                <c:pt idx="76" formatCode="General">
                  <c:v>450</c:v>
                </c:pt>
                <c:pt idx="77" formatCode="General">
                  <c:v>450</c:v>
                </c:pt>
                <c:pt idx="78" formatCode="General">
                  <c:v>596</c:v>
                </c:pt>
                <c:pt idx="79" formatCode="General">
                  <c:v>450</c:v>
                </c:pt>
                <c:pt idx="80" formatCode="General">
                  <c:v>450</c:v>
                </c:pt>
                <c:pt idx="81" formatCode="General">
                  <c:v>596</c:v>
                </c:pt>
                <c:pt idx="82" formatCode="General">
                  <c:v>304</c:v>
                </c:pt>
                <c:pt idx="83" formatCode="General">
                  <c:v>450</c:v>
                </c:pt>
                <c:pt idx="84" formatCode="General">
                  <c:v>304</c:v>
                </c:pt>
                <c:pt idx="85" formatCode="General">
                  <c:v>452</c:v>
                </c:pt>
                <c:pt idx="86" formatCode="General">
                  <c:v>450</c:v>
                </c:pt>
                <c:pt idx="87" formatCode="General">
                  <c:v>450</c:v>
                </c:pt>
                <c:pt idx="88" formatCode="General">
                  <c:v>450</c:v>
                </c:pt>
                <c:pt idx="89" formatCode="General">
                  <c:v>450</c:v>
                </c:pt>
                <c:pt idx="90" formatCode="General">
                  <c:v>304</c:v>
                </c:pt>
                <c:pt idx="91" formatCode="General">
                  <c:v>450</c:v>
                </c:pt>
                <c:pt idx="92" formatCode="General">
                  <c:v>596</c:v>
                </c:pt>
                <c:pt idx="93" formatCode="General">
                  <c:v>304</c:v>
                </c:pt>
                <c:pt idx="94" formatCode="General">
                  <c:v>596</c:v>
                </c:pt>
                <c:pt idx="95" formatCode="General">
                  <c:v>450</c:v>
                </c:pt>
                <c:pt idx="96" formatCode="General">
                  <c:v>304</c:v>
                </c:pt>
                <c:pt idx="97" formatCode="General">
                  <c:v>450</c:v>
                </c:pt>
                <c:pt idx="98" formatCode="General">
                  <c:v>450</c:v>
                </c:pt>
                <c:pt idx="99" formatCode="General">
                  <c:v>304</c:v>
                </c:pt>
                <c:pt idx="100" formatCode="General">
                  <c:v>450</c:v>
                </c:pt>
                <c:pt idx="101" formatCode="General">
                  <c:v>304</c:v>
                </c:pt>
                <c:pt idx="102" formatCode="General">
                  <c:v>596</c:v>
                </c:pt>
                <c:pt idx="103" formatCode="General">
                  <c:v>304</c:v>
                </c:pt>
                <c:pt idx="104" formatCode="General">
                  <c:v>450</c:v>
                </c:pt>
                <c:pt idx="105" formatCode="General">
                  <c:v>304</c:v>
                </c:pt>
                <c:pt idx="106" formatCode="General">
                  <c:v>450</c:v>
                </c:pt>
                <c:pt idx="107" formatCode="General">
                  <c:v>450</c:v>
                </c:pt>
                <c:pt idx="108" formatCode="General">
                  <c:v>450</c:v>
                </c:pt>
                <c:pt idx="109" formatCode="General">
                  <c:v>450</c:v>
                </c:pt>
                <c:pt idx="110" formatCode="General">
                  <c:v>304</c:v>
                </c:pt>
                <c:pt idx="111" formatCode="General">
                  <c:v>450</c:v>
                </c:pt>
                <c:pt idx="112" formatCode="General">
                  <c:v>304</c:v>
                </c:pt>
                <c:pt idx="113" formatCode="General">
                  <c:v>966</c:v>
                </c:pt>
                <c:pt idx="114" formatCode="General">
                  <c:v>1198</c:v>
                </c:pt>
                <c:pt idx="115" formatCode="General">
                  <c:v>830</c:v>
                </c:pt>
                <c:pt idx="116" formatCode="General">
                  <c:v>1278</c:v>
                </c:pt>
                <c:pt idx="117" formatCode="General">
                  <c:v>1950</c:v>
                </c:pt>
                <c:pt idx="118" formatCode="General">
                  <c:v>2970</c:v>
                </c:pt>
                <c:pt idx="119" formatCode="General">
                  <c:v>2250</c:v>
                </c:pt>
                <c:pt idx="120" formatCode="General">
                  <c:v>1950</c:v>
                </c:pt>
                <c:pt idx="121" formatCode="General">
                  <c:v>2100</c:v>
                </c:pt>
                <c:pt idx="122" formatCode="General">
                  <c:v>1665</c:v>
                </c:pt>
                <c:pt idx="123" formatCode="General">
                  <c:v>1366</c:v>
                </c:pt>
                <c:pt idx="124" formatCode="General">
                  <c:v>1860</c:v>
                </c:pt>
                <c:pt idx="125" formatCode="General">
                  <c:v>914</c:v>
                </c:pt>
                <c:pt idx="126" formatCode="General">
                  <c:v>1202</c:v>
                </c:pt>
                <c:pt idx="127" formatCode="General">
                  <c:v>890</c:v>
                </c:pt>
                <c:pt idx="128" formatCode="General">
                  <c:v>1066</c:v>
                </c:pt>
                <c:pt idx="129" formatCode="General">
                  <c:v>748</c:v>
                </c:pt>
                <c:pt idx="130" formatCode="General">
                  <c:v>894</c:v>
                </c:pt>
                <c:pt idx="131" formatCode="General">
                  <c:v>748</c:v>
                </c:pt>
                <c:pt idx="132" formatCode="General">
                  <c:v>602</c:v>
                </c:pt>
                <c:pt idx="133" formatCode="General">
                  <c:v>894</c:v>
                </c:pt>
                <c:pt idx="134" formatCode="General">
                  <c:v>807</c:v>
                </c:pt>
                <c:pt idx="135" formatCode="General">
                  <c:v>452</c:v>
                </c:pt>
                <c:pt idx="136" formatCode="General">
                  <c:v>686</c:v>
                </c:pt>
                <c:pt idx="137" formatCode="General">
                  <c:v>302</c:v>
                </c:pt>
                <c:pt idx="138" formatCode="General">
                  <c:v>592</c:v>
                </c:pt>
                <c:pt idx="139" formatCode="General">
                  <c:v>738</c:v>
                </c:pt>
                <c:pt idx="140" formatCode="General">
                  <c:v>447</c:v>
                </c:pt>
                <c:pt idx="141" formatCode="General">
                  <c:v>446</c:v>
                </c:pt>
                <c:pt idx="142" formatCode="General">
                  <c:v>592</c:v>
                </c:pt>
                <c:pt idx="143" formatCode="General">
                  <c:v>592</c:v>
                </c:pt>
                <c:pt idx="144" formatCode="General">
                  <c:v>446</c:v>
                </c:pt>
                <c:pt idx="145" formatCode="General">
                  <c:v>591</c:v>
                </c:pt>
                <c:pt idx="146" formatCode="General">
                  <c:v>446</c:v>
                </c:pt>
                <c:pt idx="147" formatCode="General">
                  <c:v>446</c:v>
                </c:pt>
                <c:pt idx="148" formatCode="General">
                  <c:v>592</c:v>
                </c:pt>
                <c:pt idx="149" formatCode="General">
                  <c:v>447</c:v>
                </c:pt>
                <c:pt idx="150" formatCode="General">
                  <c:v>446</c:v>
                </c:pt>
                <c:pt idx="151" formatCode="General">
                  <c:v>446</c:v>
                </c:pt>
                <c:pt idx="152" formatCode="General">
                  <c:v>446</c:v>
                </c:pt>
                <c:pt idx="153" formatCode="General">
                  <c:v>446</c:v>
                </c:pt>
                <c:pt idx="154" formatCode="General">
                  <c:v>592</c:v>
                </c:pt>
                <c:pt idx="155" formatCode="General">
                  <c:v>300</c:v>
                </c:pt>
                <c:pt idx="156" formatCode="General">
                  <c:v>447</c:v>
                </c:pt>
                <c:pt idx="157" formatCode="General">
                  <c:v>446</c:v>
                </c:pt>
                <c:pt idx="158" formatCode="General">
                  <c:v>591</c:v>
                </c:pt>
                <c:pt idx="159" formatCode="General">
                  <c:v>300</c:v>
                </c:pt>
                <c:pt idx="160" formatCode="General">
                  <c:v>447</c:v>
                </c:pt>
                <c:pt idx="161" formatCode="General">
                  <c:v>447</c:v>
                </c:pt>
                <c:pt idx="162" formatCode="General">
                  <c:v>300</c:v>
                </c:pt>
                <c:pt idx="163" formatCode="General">
                  <c:v>374</c:v>
                </c:pt>
                <c:pt idx="164" formatCode="General">
                  <c:v>450</c:v>
                </c:pt>
                <c:pt idx="165" formatCode="General">
                  <c:v>448</c:v>
                </c:pt>
                <c:pt idx="166" formatCode="General">
                  <c:v>448</c:v>
                </c:pt>
                <c:pt idx="167" formatCode="General">
                  <c:v>448</c:v>
                </c:pt>
                <c:pt idx="168" formatCode="General">
                  <c:v>303</c:v>
                </c:pt>
                <c:pt idx="169" formatCode="General">
                  <c:v>450</c:v>
                </c:pt>
                <c:pt idx="170" formatCode="General">
                  <c:v>304</c:v>
                </c:pt>
                <c:pt idx="171" formatCode="General">
                  <c:v>450</c:v>
                </c:pt>
                <c:pt idx="172" formatCode="General">
                  <c:v>450</c:v>
                </c:pt>
                <c:pt idx="173" formatCode="General">
                  <c:v>450</c:v>
                </c:pt>
                <c:pt idx="174" formatCode="General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5-414F-B4D2-29AF9F641254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'20150906(1.5)'!$B$2:$B$176</c:f>
              <c:numCache>
                <c:formatCode>0_);[Red]\(0\)</c:formatCode>
                <c:ptCount val="175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340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492</c:v>
                </c:pt>
                <c:pt idx="16">
                  <c:v>597</c:v>
                </c:pt>
                <c:pt idx="17">
                  <c:v>452</c:v>
                </c:pt>
                <c:pt idx="18">
                  <c:v>598</c:v>
                </c:pt>
                <c:pt idx="19">
                  <c:v>453</c:v>
                </c:pt>
                <c:pt idx="20">
                  <c:v>598</c:v>
                </c:pt>
                <c:pt idx="21">
                  <c:v>452</c:v>
                </c:pt>
                <c:pt idx="22">
                  <c:v>598</c:v>
                </c:pt>
                <c:pt idx="23">
                  <c:v>1026</c:v>
                </c:pt>
                <c:pt idx="24">
                  <c:v>430</c:v>
                </c:pt>
                <c:pt idx="25">
                  <c:v>486</c:v>
                </c:pt>
                <c:pt idx="26">
                  <c:v>750</c:v>
                </c:pt>
                <c:pt idx="27">
                  <c:v>470</c:v>
                </c:pt>
                <c:pt idx="28">
                  <c:v>1030</c:v>
                </c:pt>
                <c:pt idx="29">
                  <c:v>603</c:v>
                </c:pt>
                <c:pt idx="30">
                  <c:v>896</c:v>
                </c:pt>
                <c:pt idx="31">
                  <c:v>603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560</c:v>
                </c:pt>
                <c:pt idx="36">
                  <c:v>646</c:v>
                </c:pt>
                <c:pt idx="37">
                  <c:v>603</c:v>
                </c:pt>
                <c:pt idx="38">
                  <c:v>894</c:v>
                </c:pt>
                <c:pt idx="39">
                  <c:v>560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650</c:v>
                </c:pt>
                <c:pt idx="46">
                  <c:v>650</c:v>
                </c:pt>
                <c:pt idx="47">
                  <c:v>650</c:v>
                </c:pt>
                <c:pt idx="48">
                  <c:v>650</c:v>
                </c:pt>
                <c:pt idx="49">
                  <c:v>650</c:v>
                </c:pt>
                <c:pt idx="50">
                  <c:v>690</c:v>
                </c:pt>
                <c:pt idx="51">
                  <c:v>690</c:v>
                </c:pt>
                <c:pt idx="52">
                  <c:v>690</c:v>
                </c:pt>
                <c:pt idx="53">
                  <c:v>690</c:v>
                </c:pt>
                <c:pt idx="54">
                  <c:v>690</c:v>
                </c:pt>
                <c:pt idx="55">
                  <c:v>740</c:v>
                </c:pt>
                <c:pt idx="56">
                  <c:v>740</c:v>
                </c:pt>
                <c:pt idx="57">
                  <c:v>740</c:v>
                </c:pt>
                <c:pt idx="58">
                  <c:v>740</c:v>
                </c:pt>
                <c:pt idx="59">
                  <c:v>740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820</c:v>
                </c:pt>
                <c:pt idx="66">
                  <c:v>820</c:v>
                </c:pt>
                <c:pt idx="67">
                  <c:v>820</c:v>
                </c:pt>
                <c:pt idx="68">
                  <c:v>820</c:v>
                </c:pt>
                <c:pt idx="69">
                  <c:v>820</c:v>
                </c:pt>
                <c:pt idx="70">
                  <c:v>870</c:v>
                </c:pt>
                <c:pt idx="71">
                  <c:v>870</c:v>
                </c:pt>
                <c:pt idx="72">
                  <c:v>870</c:v>
                </c:pt>
                <c:pt idx="73">
                  <c:v>870</c:v>
                </c:pt>
                <c:pt idx="74" formatCode="General">
                  <c:v>870</c:v>
                </c:pt>
                <c:pt idx="75" formatCode="General">
                  <c:v>910</c:v>
                </c:pt>
                <c:pt idx="76" formatCode="General">
                  <c:v>910</c:v>
                </c:pt>
                <c:pt idx="77" formatCode="General">
                  <c:v>910</c:v>
                </c:pt>
                <c:pt idx="78" formatCode="General">
                  <c:v>910</c:v>
                </c:pt>
                <c:pt idx="79" formatCode="General">
                  <c:v>910</c:v>
                </c:pt>
                <c:pt idx="80" formatCode="General">
                  <c:v>960</c:v>
                </c:pt>
                <c:pt idx="81" formatCode="General">
                  <c:v>960</c:v>
                </c:pt>
                <c:pt idx="82" formatCode="General">
                  <c:v>960</c:v>
                </c:pt>
                <c:pt idx="83" formatCode="General">
                  <c:v>960</c:v>
                </c:pt>
                <c:pt idx="84" formatCode="General">
                  <c:v>960</c:v>
                </c:pt>
                <c:pt idx="85" formatCode="General">
                  <c:v>1000</c:v>
                </c:pt>
                <c:pt idx="86" formatCode="General">
                  <c:v>1000</c:v>
                </c:pt>
                <c:pt idx="87" formatCode="General">
                  <c:v>1000</c:v>
                </c:pt>
                <c:pt idx="88" formatCode="General">
                  <c:v>1000</c:v>
                </c:pt>
                <c:pt idx="89" formatCode="General">
                  <c:v>1000</c:v>
                </c:pt>
                <c:pt idx="90" formatCode="General">
                  <c:v>1040</c:v>
                </c:pt>
                <c:pt idx="91" formatCode="General">
                  <c:v>1040</c:v>
                </c:pt>
                <c:pt idx="92" formatCode="General">
                  <c:v>1040</c:v>
                </c:pt>
                <c:pt idx="93" formatCode="General">
                  <c:v>1040</c:v>
                </c:pt>
                <c:pt idx="94" formatCode="General">
                  <c:v>1040</c:v>
                </c:pt>
                <c:pt idx="95" formatCode="General">
                  <c:v>1090</c:v>
                </c:pt>
                <c:pt idx="96" formatCode="General">
                  <c:v>1090</c:v>
                </c:pt>
                <c:pt idx="97" formatCode="General">
                  <c:v>1090</c:v>
                </c:pt>
                <c:pt idx="98" formatCode="General">
                  <c:v>1090</c:v>
                </c:pt>
                <c:pt idx="99" formatCode="General">
                  <c:v>1090</c:v>
                </c:pt>
                <c:pt idx="100" formatCode="General">
                  <c:v>1130</c:v>
                </c:pt>
                <c:pt idx="101" formatCode="General">
                  <c:v>1130</c:v>
                </c:pt>
                <c:pt idx="102" formatCode="General">
                  <c:v>1130</c:v>
                </c:pt>
                <c:pt idx="103" formatCode="General">
                  <c:v>1130</c:v>
                </c:pt>
                <c:pt idx="104" formatCode="General">
                  <c:v>1130</c:v>
                </c:pt>
                <c:pt idx="105" formatCode="General">
                  <c:v>1180</c:v>
                </c:pt>
                <c:pt idx="106" formatCode="General">
                  <c:v>1180</c:v>
                </c:pt>
                <c:pt idx="107" formatCode="General">
                  <c:v>1180</c:v>
                </c:pt>
                <c:pt idx="108" formatCode="General">
                  <c:v>1180</c:v>
                </c:pt>
                <c:pt idx="109" formatCode="General">
                  <c:v>1180</c:v>
                </c:pt>
                <c:pt idx="110" formatCode="General">
                  <c:v>1220</c:v>
                </c:pt>
                <c:pt idx="111" formatCode="General">
                  <c:v>1220</c:v>
                </c:pt>
                <c:pt idx="112" formatCode="General">
                  <c:v>1220</c:v>
                </c:pt>
                <c:pt idx="113" formatCode="General">
                  <c:v>1220</c:v>
                </c:pt>
                <c:pt idx="114" formatCode="General">
                  <c:v>1220</c:v>
                </c:pt>
                <c:pt idx="115" formatCode="General">
                  <c:v>1260</c:v>
                </c:pt>
                <c:pt idx="116" formatCode="General">
                  <c:v>1260</c:v>
                </c:pt>
                <c:pt idx="117" formatCode="General">
                  <c:v>1260</c:v>
                </c:pt>
                <c:pt idx="118" formatCode="General">
                  <c:v>1260</c:v>
                </c:pt>
                <c:pt idx="119" formatCode="General">
                  <c:v>1260</c:v>
                </c:pt>
                <c:pt idx="120" formatCode="General">
                  <c:v>1310</c:v>
                </c:pt>
                <c:pt idx="121" formatCode="General">
                  <c:v>1310</c:v>
                </c:pt>
                <c:pt idx="122" formatCode="General">
                  <c:v>1310</c:v>
                </c:pt>
                <c:pt idx="123" formatCode="General">
                  <c:v>1310</c:v>
                </c:pt>
                <c:pt idx="124" formatCode="General">
                  <c:v>1310</c:v>
                </c:pt>
                <c:pt idx="125" formatCode="General">
                  <c:v>1140</c:v>
                </c:pt>
                <c:pt idx="126" formatCode="General">
                  <c:v>1140</c:v>
                </c:pt>
                <c:pt idx="127" formatCode="General">
                  <c:v>1140</c:v>
                </c:pt>
                <c:pt idx="128" formatCode="General">
                  <c:v>1140</c:v>
                </c:pt>
                <c:pt idx="129" formatCode="General">
                  <c:v>970</c:v>
                </c:pt>
                <c:pt idx="130" formatCode="General">
                  <c:v>970</c:v>
                </c:pt>
                <c:pt idx="131" formatCode="General">
                  <c:v>970</c:v>
                </c:pt>
                <c:pt idx="132" formatCode="General">
                  <c:v>970</c:v>
                </c:pt>
                <c:pt idx="133" formatCode="General">
                  <c:v>800</c:v>
                </c:pt>
                <c:pt idx="134" formatCode="General">
                  <c:v>800</c:v>
                </c:pt>
                <c:pt idx="135" formatCode="General">
                  <c:v>800</c:v>
                </c:pt>
                <c:pt idx="136" formatCode="General">
                  <c:v>800</c:v>
                </c:pt>
                <c:pt idx="137" formatCode="General">
                  <c:v>640</c:v>
                </c:pt>
                <c:pt idx="138" formatCode="General">
                  <c:v>640</c:v>
                </c:pt>
                <c:pt idx="139" formatCode="General">
                  <c:v>640</c:v>
                </c:pt>
                <c:pt idx="140" formatCode="General">
                  <c:v>640</c:v>
                </c:pt>
                <c:pt idx="141" formatCode="General">
                  <c:v>470</c:v>
                </c:pt>
                <c:pt idx="142" formatCode="General">
                  <c:v>470</c:v>
                </c:pt>
                <c:pt idx="143" formatCode="General">
                  <c:v>470</c:v>
                </c:pt>
                <c:pt idx="144" formatCode="General">
                  <c:v>470</c:v>
                </c:pt>
                <c:pt idx="145" formatCode="General">
                  <c:v>300</c:v>
                </c:pt>
                <c:pt idx="146" formatCode="General">
                  <c:v>300</c:v>
                </c:pt>
                <c:pt idx="147" formatCode="General">
                  <c:v>300</c:v>
                </c:pt>
                <c:pt idx="148" formatCode="General">
                  <c:v>300</c:v>
                </c:pt>
                <c:pt idx="149" formatCode="General">
                  <c:v>130</c:v>
                </c:pt>
                <c:pt idx="150" formatCode="General">
                  <c:v>130</c:v>
                </c:pt>
                <c:pt idx="151" formatCode="General">
                  <c:v>130</c:v>
                </c:pt>
                <c:pt idx="152" formatCode="General">
                  <c:v>130</c:v>
                </c:pt>
                <c:pt idx="153" formatCode="General">
                  <c:v>30</c:v>
                </c:pt>
                <c:pt idx="154" formatCode="General">
                  <c:v>30</c:v>
                </c:pt>
                <c:pt idx="155" formatCode="General">
                  <c:v>30</c:v>
                </c:pt>
                <c:pt idx="156" formatCode="General">
                  <c:v>30</c:v>
                </c:pt>
                <c:pt idx="157" formatCode="General">
                  <c:v>30</c:v>
                </c:pt>
                <c:pt idx="158" formatCode="General">
                  <c:v>30</c:v>
                </c:pt>
                <c:pt idx="159" formatCode="General">
                  <c:v>30</c:v>
                </c:pt>
                <c:pt idx="160" formatCode="General">
                  <c:v>30</c:v>
                </c:pt>
                <c:pt idx="161" formatCode="General">
                  <c:v>30</c:v>
                </c:pt>
                <c:pt idx="162" formatCode="General">
                  <c:v>30</c:v>
                </c:pt>
                <c:pt idx="163" formatCode="General">
                  <c:v>30</c:v>
                </c:pt>
                <c:pt idx="164" formatCode="General">
                  <c:v>30</c:v>
                </c:pt>
                <c:pt idx="165" formatCode="General">
                  <c:v>30</c:v>
                </c:pt>
                <c:pt idx="166" formatCode="General">
                  <c:v>30</c:v>
                </c:pt>
                <c:pt idx="167" formatCode="General">
                  <c:v>30</c:v>
                </c:pt>
                <c:pt idx="168" formatCode="General">
                  <c:v>30</c:v>
                </c:pt>
                <c:pt idx="169" formatCode="General">
                  <c:v>30</c:v>
                </c:pt>
                <c:pt idx="170" formatCode="General">
                  <c:v>30</c:v>
                </c:pt>
                <c:pt idx="171" formatCode="General">
                  <c:v>30</c:v>
                </c:pt>
                <c:pt idx="172" formatCode="General">
                  <c:v>30</c:v>
                </c:pt>
                <c:pt idx="173" formatCode="General">
                  <c:v>30</c:v>
                </c:pt>
                <c:pt idx="174" formatCode="General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5-414F-B4D2-29AF9F641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'20161126(1.5)'!$A$2:$A$44</c:f>
              <c:numCache>
                <c:formatCode>0_);[Red]\(0\)</c:formatCode>
                <c:ptCount val="43"/>
                <c:pt idx="0">
                  <c:v>441</c:v>
                </c:pt>
                <c:pt idx="1">
                  <c:v>296</c:v>
                </c:pt>
                <c:pt idx="2">
                  <c:v>294</c:v>
                </c:pt>
                <c:pt idx="3">
                  <c:v>441</c:v>
                </c:pt>
                <c:pt idx="4">
                  <c:v>441</c:v>
                </c:pt>
                <c:pt idx="5">
                  <c:v>296</c:v>
                </c:pt>
                <c:pt idx="6">
                  <c:v>441</c:v>
                </c:pt>
                <c:pt idx="7">
                  <c:v>441</c:v>
                </c:pt>
                <c:pt idx="8">
                  <c:v>690</c:v>
                </c:pt>
                <c:pt idx="9">
                  <c:v>741</c:v>
                </c:pt>
                <c:pt idx="10">
                  <c:v>886</c:v>
                </c:pt>
                <c:pt idx="11">
                  <c:v>1179</c:v>
                </c:pt>
                <c:pt idx="12">
                  <c:v>1500</c:v>
                </c:pt>
                <c:pt idx="13">
                  <c:v>1620</c:v>
                </c:pt>
                <c:pt idx="14">
                  <c:v>1830</c:v>
                </c:pt>
                <c:pt idx="15">
                  <c:v>2100</c:v>
                </c:pt>
                <c:pt idx="16">
                  <c:v>2310</c:v>
                </c:pt>
                <c:pt idx="17">
                  <c:v>1980</c:v>
                </c:pt>
                <c:pt idx="18">
                  <c:v>1815</c:v>
                </c:pt>
                <c:pt idx="19">
                  <c:v>1680</c:v>
                </c:pt>
                <c:pt idx="20">
                  <c:v>1665</c:v>
                </c:pt>
                <c:pt idx="21">
                  <c:v>1665</c:v>
                </c:pt>
                <c:pt idx="22">
                  <c:v>1665</c:v>
                </c:pt>
                <c:pt idx="23">
                  <c:v>1366</c:v>
                </c:pt>
                <c:pt idx="24">
                  <c:v>1515</c:v>
                </c:pt>
                <c:pt idx="25">
                  <c:v>1210</c:v>
                </c:pt>
                <c:pt idx="26">
                  <c:v>1650</c:v>
                </c:pt>
                <c:pt idx="27">
                  <c:v>640</c:v>
                </c:pt>
                <c:pt idx="28">
                  <c:v>1650</c:v>
                </c:pt>
                <c:pt idx="29">
                  <c:v>912</c:v>
                </c:pt>
                <c:pt idx="30">
                  <c:v>906</c:v>
                </c:pt>
                <c:pt idx="31">
                  <c:v>1196</c:v>
                </c:pt>
                <c:pt idx="32">
                  <c:v>892</c:v>
                </c:pt>
                <c:pt idx="33">
                  <c:v>884</c:v>
                </c:pt>
                <c:pt idx="34">
                  <c:v>1155</c:v>
                </c:pt>
                <c:pt idx="35">
                  <c:v>1330</c:v>
                </c:pt>
                <c:pt idx="36">
                  <c:v>150</c:v>
                </c:pt>
                <c:pt idx="37">
                  <c:v>1024</c:v>
                </c:pt>
                <c:pt idx="38">
                  <c:v>879</c:v>
                </c:pt>
                <c:pt idx="39">
                  <c:v>441</c:v>
                </c:pt>
                <c:pt idx="40">
                  <c:v>732</c:v>
                </c:pt>
                <c:pt idx="41">
                  <c:v>585</c:v>
                </c:pt>
                <c:pt idx="42">
                  <c:v>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3-444D-B68C-DCE3B7ADBD6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'20161126(1.5)'!$B$2:$B$44</c:f>
              <c:numCache>
                <c:formatCode>0_);[Red]\(0\)</c:formatCode>
                <c:ptCount val="43"/>
                <c:pt idx="0">
                  <c:v>630</c:v>
                </c:pt>
                <c:pt idx="1">
                  <c:v>630</c:v>
                </c:pt>
                <c:pt idx="2">
                  <c:v>630</c:v>
                </c:pt>
                <c:pt idx="3">
                  <c:v>630</c:v>
                </c:pt>
                <c:pt idx="4">
                  <c:v>960</c:v>
                </c:pt>
                <c:pt idx="5">
                  <c:v>960</c:v>
                </c:pt>
                <c:pt idx="6">
                  <c:v>960</c:v>
                </c:pt>
                <c:pt idx="7">
                  <c:v>960</c:v>
                </c:pt>
                <c:pt idx="8">
                  <c:v>1290</c:v>
                </c:pt>
                <c:pt idx="9">
                  <c:v>1290</c:v>
                </c:pt>
                <c:pt idx="10">
                  <c:v>1290</c:v>
                </c:pt>
                <c:pt idx="11">
                  <c:v>1290</c:v>
                </c:pt>
                <c:pt idx="12">
                  <c:v>1290</c:v>
                </c:pt>
                <c:pt idx="13">
                  <c:v>1290</c:v>
                </c:pt>
                <c:pt idx="14">
                  <c:v>1290</c:v>
                </c:pt>
                <c:pt idx="15">
                  <c:v>1290</c:v>
                </c:pt>
                <c:pt idx="16">
                  <c:v>1290</c:v>
                </c:pt>
                <c:pt idx="17">
                  <c:v>1290</c:v>
                </c:pt>
                <c:pt idx="18">
                  <c:v>1290</c:v>
                </c:pt>
                <c:pt idx="19">
                  <c:v>1290</c:v>
                </c:pt>
                <c:pt idx="20">
                  <c:v>1290</c:v>
                </c:pt>
                <c:pt idx="21">
                  <c:v>1290</c:v>
                </c:pt>
                <c:pt idx="22">
                  <c:v>1290</c:v>
                </c:pt>
                <c:pt idx="23">
                  <c:v>1290</c:v>
                </c:pt>
                <c:pt idx="24">
                  <c:v>1325</c:v>
                </c:pt>
                <c:pt idx="25">
                  <c:v>1290</c:v>
                </c:pt>
                <c:pt idx="26">
                  <c:v>1570</c:v>
                </c:pt>
                <c:pt idx="27">
                  <c:v>1290</c:v>
                </c:pt>
                <c:pt idx="28">
                  <c:v>1290</c:v>
                </c:pt>
                <c:pt idx="29">
                  <c:v>1290</c:v>
                </c:pt>
                <c:pt idx="30">
                  <c:v>1290</c:v>
                </c:pt>
                <c:pt idx="31">
                  <c:v>1290</c:v>
                </c:pt>
                <c:pt idx="32">
                  <c:v>1290</c:v>
                </c:pt>
                <c:pt idx="33">
                  <c:v>1290</c:v>
                </c:pt>
                <c:pt idx="34">
                  <c:v>1290</c:v>
                </c:pt>
                <c:pt idx="35">
                  <c:v>1290</c:v>
                </c:pt>
                <c:pt idx="36">
                  <c:v>1290</c:v>
                </c:pt>
                <c:pt idx="37">
                  <c:v>1290</c:v>
                </c:pt>
                <c:pt idx="38">
                  <c:v>1290</c:v>
                </c:pt>
                <c:pt idx="39">
                  <c:v>1290</c:v>
                </c:pt>
                <c:pt idx="40">
                  <c:v>1290</c:v>
                </c:pt>
                <c:pt idx="41">
                  <c:v>1290</c:v>
                </c:pt>
                <c:pt idx="42">
                  <c:v>1290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83-444D-B68C-DCE3B7ADB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'20190714(1.5)'!$A$2:$A$50</c:f>
              <c:numCache>
                <c:formatCode>0_);[Red]\(0\)</c:formatCode>
                <c:ptCount val="49"/>
                <c:pt idx="0">
                  <c:v>842</c:v>
                </c:pt>
                <c:pt idx="1">
                  <c:v>900</c:v>
                </c:pt>
                <c:pt idx="2">
                  <c:v>754</c:v>
                </c:pt>
                <c:pt idx="3">
                  <c:v>543</c:v>
                </c:pt>
                <c:pt idx="4">
                  <c:v>1054</c:v>
                </c:pt>
                <c:pt idx="5">
                  <c:v>908</c:v>
                </c:pt>
                <c:pt idx="6">
                  <c:v>908</c:v>
                </c:pt>
                <c:pt idx="7">
                  <c:v>906</c:v>
                </c:pt>
                <c:pt idx="8">
                  <c:v>976</c:v>
                </c:pt>
                <c:pt idx="9">
                  <c:v>464</c:v>
                </c:pt>
                <c:pt idx="10">
                  <c:v>1044</c:v>
                </c:pt>
                <c:pt idx="11">
                  <c:v>1046</c:v>
                </c:pt>
                <c:pt idx="12">
                  <c:v>898</c:v>
                </c:pt>
                <c:pt idx="13">
                  <c:v>892</c:v>
                </c:pt>
                <c:pt idx="14">
                  <c:v>892</c:v>
                </c:pt>
                <c:pt idx="15">
                  <c:v>1262</c:v>
                </c:pt>
                <c:pt idx="16">
                  <c:v>1480</c:v>
                </c:pt>
                <c:pt idx="17">
                  <c:v>897</c:v>
                </c:pt>
                <c:pt idx="18">
                  <c:v>897</c:v>
                </c:pt>
                <c:pt idx="19">
                  <c:v>1335</c:v>
                </c:pt>
                <c:pt idx="20">
                  <c:v>1620</c:v>
                </c:pt>
                <c:pt idx="21">
                  <c:v>2565</c:v>
                </c:pt>
                <c:pt idx="22">
                  <c:v>3420</c:v>
                </c:pt>
                <c:pt idx="23">
                  <c:v>3945</c:v>
                </c:pt>
                <c:pt idx="24">
                  <c:v>4020</c:v>
                </c:pt>
                <c:pt idx="25">
                  <c:v>2955</c:v>
                </c:pt>
                <c:pt idx="26">
                  <c:v>4065</c:v>
                </c:pt>
                <c:pt idx="27">
                  <c:v>3930</c:v>
                </c:pt>
                <c:pt idx="28">
                  <c:v>3930</c:v>
                </c:pt>
                <c:pt idx="29">
                  <c:v>3345</c:v>
                </c:pt>
                <c:pt idx="30">
                  <c:v>3495</c:v>
                </c:pt>
                <c:pt idx="31">
                  <c:v>3060</c:v>
                </c:pt>
                <c:pt idx="32">
                  <c:v>2910</c:v>
                </c:pt>
                <c:pt idx="33">
                  <c:v>2640</c:v>
                </c:pt>
                <c:pt idx="34">
                  <c:v>2715</c:v>
                </c:pt>
                <c:pt idx="35">
                  <c:v>1695</c:v>
                </c:pt>
                <c:pt idx="36">
                  <c:v>2130</c:v>
                </c:pt>
                <c:pt idx="37">
                  <c:v>2445</c:v>
                </c:pt>
                <c:pt idx="38">
                  <c:v>1209</c:v>
                </c:pt>
                <c:pt idx="39">
                  <c:v>1206</c:v>
                </c:pt>
                <c:pt idx="40">
                  <c:v>1650</c:v>
                </c:pt>
                <c:pt idx="41">
                  <c:v>1650</c:v>
                </c:pt>
                <c:pt idx="42">
                  <c:v>1498</c:v>
                </c:pt>
                <c:pt idx="43">
                  <c:v>1296</c:v>
                </c:pt>
                <c:pt idx="44">
                  <c:v>1770</c:v>
                </c:pt>
                <c:pt idx="45">
                  <c:v>1186</c:v>
                </c:pt>
                <c:pt idx="46">
                  <c:v>1041</c:v>
                </c:pt>
                <c:pt idx="47">
                  <c:v>1332</c:v>
                </c:pt>
                <c:pt idx="48">
                  <c:v>1332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8-4514-AF33-8BC0494320D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'20190714(1.5)'!$B$2:$B$50</c:f>
              <c:numCache>
                <c:formatCode>0_);[Red]\(0\)</c:formatCode>
                <c:ptCount val="49"/>
                <c:pt idx="0">
                  <c:v>1010</c:v>
                </c:pt>
                <c:pt idx="1">
                  <c:v>1010</c:v>
                </c:pt>
                <c:pt idx="2">
                  <c:v>1010</c:v>
                </c:pt>
                <c:pt idx="3">
                  <c:v>1010</c:v>
                </c:pt>
                <c:pt idx="4">
                  <c:v>1360</c:v>
                </c:pt>
                <c:pt idx="5">
                  <c:v>1360</c:v>
                </c:pt>
                <c:pt idx="6">
                  <c:v>1360</c:v>
                </c:pt>
                <c:pt idx="7">
                  <c:v>1360</c:v>
                </c:pt>
                <c:pt idx="8">
                  <c:v>1720</c:v>
                </c:pt>
                <c:pt idx="9">
                  <c:v>1720</c:v>
                </c:pt>
                <c:pt idx="10">
                  <c:v>1720</c:v>
                </c:pt>
                <c:pt idx="11">
                  <c:v>1720</c:v>
                </c:pt>
                <c:pt idx="12">
                  <c:v>2070</c:v>
                </c:pt>
                <c:pt idx="13">
                  <c:v>2070</c:v>
                </c:pt>
                <c:pt idx="14">
                  <c:v>2070</c:v>
                </c:pt>
                <c:pt idx="15">
                  <c:v>2070</c:v>
                </c:pt>
                <c:pt idx="16">
                  <c:v>2230</c:v>
                </c:pt>
                <c:pt idx="17">
                  <c:v>2230</c:v>
                </c:pt>
                <c:pt idx="18">
                  <c:v>2230</c:v>
                </c:pt>
                <c:pt idx="19">
                  <c:v>2230</c:v>
                </c:pt>
                <c:pt idx="20">
                  <c:v>2230</c:v>
                </c:pt>
                <c:pt idx="21">
                  <c:v>2230</c:v>
                </c:pt>
                <c:pt idx="22">
                  <c:v>2230</c:v>
                </c:pt>
                <c:pt idx="23">
                  <c:v>2230</c:v>
                </c:pt>
                <c:pt idx="24">
                  <c:v>2230</c:v>
                </c:pt>
                <c:pt idx="25">
                  <c:v>2230</c:v>
                </c:pt>
                <c:pt idx="26">
                  <c:v>2230</c:v>
                </c:pt>
                <c:pt idx="27">
                  <c:v>2230</c:v>
                </c:pt>
                <c:pt idx="28">
                  <c:v>2230</c:v>
                </c:pt>
                <c:pt idx="29">
                  <c:v>2230</c:v>
                </c:pt>
                <c:pt idx="30">
                  <c:v>2230</c:v>
                </c:pt>
                <c:pt idx="31">
                  <c:v>2230</c:v>
                </c:pt>
                <c:pt idx="32">
                  <c:v>2220</c:v>
                </c:pt>
                <c:pt idx="33">
                  <c:v>2220</c:v>
                </c:pt>
                <c:pt idx="34">
                  <c:v>2220</c:v>
                </c:pt>
                <c:pt idx="35">
                  <c:v>1680</c:v>
                </c:pt>
                <c:pt idx="36">
                  <c:v>1680</c:v>
                </c:pt>
                <c:pt idx="37">
                  <c:v>1680</c:v>
                </c:pt>
                <c:pt idx="38">
                  <c:v>1130</c:v>
                </c:pt>
                <c:pt idx="39">
                  <c:v>1130</c:v>
                </c:pt>
                <c:pt idx="40">
                  <c:v>1130</c:v>
                </c:pt>
                <c:pt idx="41">
                  <c:v>590</c:v>
                </c:pt>
                <c:pt idx="42">
                  <c:v>590</c:v>
                </c:pt>
                <c:pt idx="43">
                  <c:v>590</c:v>
                </c:pt>
                <c:pt idx="44">
                  <c:v>951</c:v>
                </c:pt>
                <c:pt idx="45">
                  <c:v>1186</c:v>
                </c:pt>
                <c:pt idx="46">
                  <c:v>1041</c:v>
                </c:pt>
                <c:pt idx="47">
                  <c:v>1332</c:v>
                </c:pt>
                <c:pt idx="48">
                  <c:v>1332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8-4514-AF33-8BC049432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001461383"/>
          <c:y val="2.171883686952925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'20220611(1.5)'!$A$2:$A$121</c:f>
              <c:numCache>
                <c:formatCode>0_);[Red]\(0\)</c:formatCode>
                <c:ptCount val="120"/>
                <c:pt idx="0">
                  <c:v>378</c:v>
                </c:pt>
                <c:pt idx="1">
                  <c:v>436</c:v>
                </c:pt>
                <c:pt idx="2">
                  <c:v>321</c:v>
                </c:pt>
                <c:pt idx="3">
                  <c:v>437</c:v>
                </c:pt>
                <c:pt idx="4">
                  <c:v>206</c:v>
                </c:pt>
                <c:pt idx="5">
                  <c:v>494</c:v>
                </c:pt>
                <c:pt idx="6">
                  <c:v>263</c:v>
                </c:pt>
                <c:pt idx="7">
                  <c:v>378</c:v>
                </c:pt>
                <c:pt idx="8">
                  <c:v>436</c:v>
                </c:pt>
                <c:pt idx="9">
                  <c:v>206</c:v>
                </c:pt>
                <c:pt idx="10">
                  <c:v>437</c:v>
                </c:pt>
                <c:pt idx="11">
                  <c:v>321</c:v>
                </c:pt>
                <c:pt idx="12">
                  <c:v>494</c:v>
                </c:pt>
                <c:pt idx="13">
                  <c:v>263</c:v>
                </c:pt>
                <c:pt idx="14">
                  <c:v>610</c:v>
                </c:pt>
                <c:pt idx="15">
                  <c:v>668</c:v>
                </c:pt>
                <c:pt idx="16">
                  <c:v>668</c:v>
                </c:pt>
                <c:pt idx="17">
                  <c:v>818</c:v>
                </c:pt>
                <c:pt idx="18">
                  <c:v>879</c:v>
                </c:pt>
                <c:pt idx="19">
                  <c:v>1002</c:v>
                </c:pt>
                <c:pt idx="20">
                  <c:v>1064</c:v>
                </c:pt>
                <c:pt idx="21">
                  <c:v>1002</c:v>
                </c:pt>
                <c:pt idx="22">
                  <c:v>1064</c:v>
                </c:pt>
                <c:pt idx="23">
                  <c:v>978</c:v>
                </c:pt>
                <c:pt idx="24">
                  <c:v>1040</c:v>
                </c:pt>
                <c:pt idx="25">
                  <c:v>913</c:v>
                </c:pt>
                <c:pt idx="26">
                  <c:v>926</c:v>
                </c:pt>
                <c:pt idx="27">
                  <c:v>766</c:v>
                </c:pt>
                <c:pt idx="28">
                  <c:v>972</c:v>
                </c:pt>
                <c:pt idx="29">
                  <c:v>764</c:v>
                </c:pt>
                <c:pt idx="30">
                  <c:v>958</c:v>
                </c:pt>
                <c:pt idx="31">
                  <c:v>862</c:v>
                </c:pt>
                <c:pt idx="32">
                  <c:v>654</c:v>
                </c:pt>
                <c:pt idx="33">
                  <c:v>999</c:v>
                </c:pt>
                <c:pt idx="34">
                  <c:v>654</c:v>
                </c:pt>
                <c:pt idx="35">
                  <c:v>724</c:v>
                </c:pt>
                <c:pt idx="36">
                  <c:v>654</c:v>
                </c:pt>
                <c:pt idx="37">
                  <c:v>802</c:v>
                </c:pt>
                <c:pt idx="38">
                  <c:v>669</c:v>
                </c:pt>
                <c:pt idx="39">
                  <c:v>599</c:v>
                </c:pt>
                <c:pt idx="40">
                  <c:v>669</c:v>
                </c:pt>
                <c:pt idx="41">
                  <c:v>738</c:v>
                </c:pt>
                <c:pt idx="42">
                  <c:v>682</c:v>
                </c:pt>
                <c:pt idx="43">
                  <c:v>838</c:v>
                </c:pt>
                <c:pt idx="44">
                  <c:v>984</c:v>
                </c:pt>
                <c:pt idx="45">
                  <c:v>910</c:v>
                </c:pt>
                <c:pt idx="46">
                  <c:v>1203</c:v>
                </c:pt>
                <c:pt idx="47">
                  <c:v>982</c:v>
                </c:pt>
                <c:pt idx="48">
                  <c:v>1201</c:v>
                </c:pt>
                <c:pt idx="49">
                  <c:v>981</c:v>
                </c:pt>
                <c:pt idx="50">
                  <c:v>1274</c:v>
                </c:pt>
                <c:pt idx="51">
                  <c:v>1054</c:v>
                </c:pt>
                <c:pt idx="52">
                  <c:v>1306</c:v>
                </c:pt>
                <c:pt idx="53">
                  <c:v>1199</c:v>
                </c:pt>
                <c:pt idx="54">
                  <c:v>1041</c:v>
                </c:pt>
                <c:pt idx="55">
                  <c:v>1122</c:v>
                </c:pt>
                <c:pt idx="56">
                  <c:v>962</c:v>
                </c:pt>
                <c:pt idx="57">
                  <c:v>801</c:v>
                </c:pt>
                <c:pt idx="58">
                  <c:v>881</c:v>
                </c:pt>
                <c:pt idx="59">
                  <c:v>721</c:v>
                </c:pt>
                <c:pt idx="60">
                  <c:v>721</c:v>
                </c:pt>
                <c:pt idx="61">
                  <c:v>721</c:v>
                </c:pt>
                <c:pt idx="62">
                  <c:v>319</c:v>
                </c:pt>
                <c:pt idx="63">
                  <c:v>1119</c:v>
                </c:pt>
                <c:pt idx="64">
                  <c:v>479</c:v>
                </c:pt>
                <c:pt idx="65">
                  <c:v>799</c:v>
                </c:pt>
                <c:pt idx="66">
                  <c:v>559</c:v>
                </c:pt>
                <c:pt idx="67">
                  <c:v>719</c:v>
                </c:pt>
                <c:pt idx="68">
                  <c:v>479</c:v>
                </c:pt>
                <c:pt idx="69">
                  <c:v>638</c:v>
                </c:pt>
                <c:pt idx="70">
                  <c:v>598</c:v>
                </c:pt>
                <c:pt idx="71">
                  <c:v>518</c:v>
                </c:pt>
                <c:pt idx="72">
                  <c:v>598</c:v>
                </c:pt>
                <c:pt idx="73">
                  <c:v>438</c:v>
                </c:pt>
                <c:pt idx="74">
                  <c:v>518</c:v>
                </c:pt>
                <c:pt idx="75">
                  <c:v>438</c:v>
                </c:pt>
                <c:pt idx="76">
                  <c:v>518</c:v>
                </c:pt>
                <c:pt idx="77">
                  <c:v>518</c:v>
                </c:pt>
                <c:pt idx="78">
                  <c:v>342</c:v>
                </c:pt>
                <c:pt idx="79">
                  <c:v>558</c:v>
                </c:pt>
                <c:pt idx="80">
                  <c:v>398</c:v>
                </c:pt>
                <c:pt idx="81">
                  <c:v>478</c:v>
                </c:pt>
                <c:pt idx="82">
                  <c:v>801</c:v>
                </c:pt>
                <c:pt idx="83">
                  <c:v>320</c:v>
                </c:pt>
                <c:pt idx="84">
                  <c:v>320</c:v>
                </c:pt>
                <c:pt idx="85">
                  <c:v>638</c:v>
                </c:pt>
                <c:pt idx="86">
                  <c:v>398</c:v>
                </c:pt>
                <c:pt idx="87">
                  <c:v>638</c:v>
                </c:pt>
                <c:pt idx="88">
                  <c:v>237</c:v>
                </c:pt>
                <c:pt idx="89">
                  <c:v>441</c:v>
                </c:pt>
                <c:pt idx="90">
                  <c:v>478</c:v>
                </c:pt>
                <c:pt idx="91">
                  <c:v>397</c:v>
                </c:pt>
                <c:pt idx="92">
                  <c:v>475</c:v>
                </c:pt>
                <c:pt idx="93">
                  <c:v>233</c:v>
                </c:pt>
                <c:pt idx="94">
                  <c:v>631</c:v>
                </c:pt>
                <c:pt idx="95">
                  <c:v>470</c:v>
                </c:pt>
                <c:pt idx="96">
                  <c:v>468</c:v>
                </c:pt>
                <c:pt idx="97">
                  <c:v>388</c:v>
                </c:pt>
                <c:pt idx="98">
                  <c:v>546</c:v>
                </c:pt>
                <c:pt idx="99">
                  <c:v>350</c:v>
                </c:pt>
                <c:pt idx="100">
                  <c:v>512</c:v>
                </c:pt>
                <c:pt idx="101">
                  <c:v>429</c:v>
                </c:pt>
                <c:pt idx="102">
                  <c:v>425</c:v>
                </c:pt>
                <c:pt idx="103">
                  <c:v>454</c:v>
                </c:pt>
                <c:pt idx="104">
                  <c:v>405</c:v>
                </c:pt>
                <c:pt idx="105">
                  <c:v>466</c:v>
                </c:pt>
                <c:pt idx="106">
                  <c:v>446</c:v>
                </c:pt>
                <c:pt idx="107">
                  <c:v>336</c:v>
                </c:pt>
                <c:pt idx="108">
                  <c:v>408</c:v>
                </c:pt>
                <c:pt idx="109">
                  <c:v>770</c:v>
                </c:pt>
                <c:pt idx="110">
                  <c:v>201</c:v>
                </c:pt>
                <c:pt idx="111">
                  <c:v>414</c:v>
                </c:pt>
                <c:pt idx="112">
                  <c:v>332</c:v>
                </c:pt>
                <c:pt idx="113">
                  <c:v>426</c:v>
                </c:pt>
                <c:pt idx="114">
                  <c:v>474</c:v>
                </c:pt>
                <c:pt idx="115">
                  <c:v>448</c:v>
                </c:pt>
                <c:pt idx="116">
                  <c:v>431</c:v>
                </c:pt>
                <c:pt idx="117">
                  <c:v>366</c:v>
                </c:pt>
                <c:pt idx="118">
                  <c:v>506</c:v>
                </c:pt>
                <c:pt idx="119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E-428C-9D12-B7FC6652EB42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'20220611(1.5)'!$B$2:$B$121</c:f>
              <c:numCache>
                <c:formatCode>0_);[Red]\(0\)</c:formatCode>
                <c:ptCount val="120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E-428C-9D12-B7FC6652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'20230603(1.5)'!$A$2:$A$73</c:f>
              <c:numCache>
                <c:formatCode>0_);[Red]\(0\)</c:formatCode>
                <c:ptCount val="72"/>
                <c:pt idx="0">
                  <c:v>147</c:v>
                </c:pt>
                <c:pt idx="1">
                  <c:v>284</c:v>
                </c:pt>
                <c:pt idx="2">
                  <c:v>285</c:v>
                </c:pt>
                <c:pt idx="3">
                  <c:v>284</c:v>
                </c:pt>
                <c:pt idx="4">
                  <c:v>285</c:v>
                </c:pt>
                <c:pt idx="5">
                  <c:v>147</c:v>
                </c:pt>
                <c:pt idx="6">
                  <c:v>284</c:v>
                </c:pt>
                <c:pt idx="7">
                  <c:v>284</c:v>
                </c:pt>
                <c:pt idx="8">
                  <c:v>147</c:v>
                </c:pt>
                <c:pt idx="9">
                  <c:v>147</c:v>
                </c:pt>
                <c:pt idx="10">
                  <c:v>422</c:v>
                </c:pt>
                <c:pt idx="11">
                  <c:v>285</c:v>
                </c:pt>
                <c:pt idx="12">
                  <c:v>147</c:v>
                </c:pt>
                <c:pt idx="13">
                  <c:v>284</c:v>
                </c:pt>
                <c:pt idx="14">
                  <c:v>422</c:v>
                </c:pt>
                <c:pt idx="15">
                  <c:v>1110</c:v>
                </c:pt>
                <c:pt idx="16">
                  <c:v>1396</c:v>
                </c:pt>
                <c:pt idx="17">
                  <c:v>1122</c:v>
                </c:pt>
                <c:pt idx="18">
                  <c:v>1122</c:v>
                </c:pt>
                <c:pt idx="19">
                  <c:v>1396</c:v>
                </c:pt>
                <c:pt idx="20">
                  <c:v>710</c:v>
                </c:pt>
                <c:pt idx="21">
                  <c:v>984</c:v>
                </c:pt>
                <c:pt idx="22">
                  <c:v>570</c:v>
                </c:pt>
                <c:pt idx="23">
                  <c:v>432</c:v>
                </c:pt>
                <c:pt idx="24">
                  <c:v>844</c:v>
                </c:pt>
                <c:pt idx="25">
                  <c:v>570</c:v>
                </c:pt>
                <c:pt idx="26">
                  <c:v>706</c:v>
                </c:pt>
                <c:pt idx="27">
                  <c:v>158</c:v>
                </c:pt>
                <c:pt idx="28">
                  <c:v>708</c:v>
                </c:pt>
                <c:pt idx="29">
                  <c:v>570</c:v>
                </c:pt>
                <c:pt idx="30">
                  <c:v>432</c:v>
                </c:pt>
                <c:pt idx="31">
                  <c:v>432</c:v>
                </c:pt>
                <c:pt idx="32">
                  <c:v>844</c:v>
                </c:pt>
                <c:pt idx="33">
                  <c:v>158</c:v>
                </c:pt>
                <c:pt idx="34">
                  <c:v>572</c:v>
                </c:pt>
                <c:pt idx="35">
                  <c:v>453</c:v>
                </c:pt>
                <c:pt idx="36">
                  <c:v>591</c:v>
                </c:pt>
                <c:pt idx="37">
                  <c:v>543</c:v>
                </c:pt>
                <c:pt idx="38">
                  <c:v>297</c:v>
                </c:pt>
                <c:pt idx="39">
                  <c:v>573</c:v>
                </c:pt>
                <c:pt idx="40">
                  <c:v>950</c:v>
                </c:pt>
                <c:pt idx="41">
                  <c:v>465</c:v>
                </c:pt>
                <c:pt idx="42">
                  <c:v>1016</c:v>
                </c:pt>
                <c:pt idx="43">
                  <c:v>328</c:v>
                </c:pt>
                <c:pt idx="44">
                  <c:v>840</c:v>
                </c:pt>
                <c:pt idx="45">
                  <c:v>651</c:v>
                </c:pt>
                <c:pt idx="46">
                  <c:v>630</c:v>
                </c:pt>
                <c:pt idx="47">
                  <c:v>322</c:v>
                </c:pt>
                <c:pt idx="48">
                  <c:v>510</c:v>
                </c:pt>
                <c:pt idx="49">
                  <c:v>676</c:v>
                </c:pt>
                <c:pt idx="50">
                  <c:v>633</c:v>
                </c:pt>
                <c:pt idx="51">
                  <c:v>462</c:v>
                </c:pt>
                <c:pt idx="52">
                  <c:v>738</c:v>
                </c:pt>
                <c:pt idx="53">
                  <c:v>326</c:v>
                </c:pt>
                <c:pt idx="54">
                  <c:v>464</c:v>
                </c:pt>
                <c:pt idx="55">
                  <c:v>602</c:v>
                </c:pt>
                <c:pt idx="56">
                  <c:v>326</c:v>
                </c:pt>
                <c:pt idx="57">
                  <c:v>602</c:v>
                </c:pt>
                <c:pt idx="58">
                  <c:v>326</c:v>
                </c:pt>
                <c:pt idx="59">
                  <c:v>327</c:v>
                </c:pt>
                <c:pt idx="60">
                  <c:v>326</c:v>
                </c:pt>
                <c:pt idx="61">
                  <c:v>464</c:v>
                </c:pt>
                <c:pt idx="62">
                  <c:v>464</c:v>
                </c:pt>
                <c:pt idx="63">
                  <c:v>189</c:v>
                </c:pt>
                <c:pt idx="64">
                  <c:v>738</c:v>
                </c:pt>
                <c:pt idx="65">
                  <c:v>51</c:v>
                </c:pt>
                <c:pt idx="66">
                  <c:v>738</c:v>
                </c:pt>
                <c:pt idx="67">
                  <c:v>464</c:v>
                </c:pt>
                <c:pt idx="68">
                  <c:v>602</c:v>
                </c:pt>
                <c:pt idx="69">
                  <c:v>464</c:v>
                </c:pt>
                <c:pt idx="70">
                  <c:v>327</c:v>
                </c:pt>
                <c:pt idx="71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ED-4714-AF19-5DF9760A943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'20230603(1.5)'!$B$2:$B$73</c:f>
              <c:numCache>
                <c:formatCode>0_);[Red]\(0\)</c:formatCode>
                <c:ptCount val="72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240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350</c:v>
                </c:pt>
                <c:pt idx="11">
                  <c:v>350</c:v>
                </c:pt>
                <c:pt idx="12">
                  <c:v>350</c:v>
                </c:pt>
                <c:pt idx="13">
                  <c:v>350</c:v>
                </c:pt>
                <c:pt idx="14">
                  <c:v>350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403</c:v>
                </c:pt>
                <c:pt idx="38">
                  <c:v>403</c:v>
                </c:pt>
                <c:pt idx="39">
                  <c:v>403</c:v>
                </c:pt>
                <c:pt idx="40">
                  <c:v>403</c:v>
                </c:pt>
                <c:pt idx="41">
                  <c:v>403</c:v>
                </c:pt>
                <c:pt idx="42">
                  <c:v>403</c:v>
                </c:pt>
                <c:pt idx="43">
                  <c:v>403</c:v>
                </c:pt>
                <c:pt idx="44">
                  <c:v>403</c:v>
                </c:pt>
                <c:pt idx="45">
                  <c:v>403</c:v>
                </c:pt>
                <c:pt idx="46">
                  <c:v>403</c:v>
                </c:pt>
                <c:pt idx="47">
                  <c:v>403</c:v>
                </c:pt>
                <c:pt idx="48">
                  <c:v>403</c:v>
                </c:pt>
                <c:pt idx="49">
                  <c:v>403</c:v>
                </c:pt>
                <c:pt idx="50">
                  <c:v>403</c:v>
                </c:pt>
                <c:pt idx="51">
                  <c:v>403</c:v>
                </c:pt>
                <c:pt idx="52">
                  <c:v>403</c:v>
                </c:pt>
                <c:pt idx="53">
                  <c:v>403</c:v>
                </c:pt>
                <c:pt idx="54">
                  <c:v>403</c:v>
                </c:pt>
                <c:pt idx="55">
                  <c:v>403</c:v>
                </c:pt>
                <c:pt idx="56">
                  <c:v>403</c:v>
                </c:pt>
                <c:pt idx="57">
                  <c:v>403</c:v>
                </c:pt>
                <c:pt idx="58">
                  <c:v>403</c:v>
                </c:pt>
                <c:pt idx="59">
                  <c:v>403</c:v>
                </c:pt>
                <c:pt idx="60">
                  <c:v>403</c:v>
                </c:pt>
                <c:pt idx="61">
                  <c:v>403</c:v>
                </c:pt>
                <c:pt idx="62">
                  <c:v>403</c:v>
                </c:pt>
                <c:pt idx="63">
                  <c:v>403</c:v>
                </c:pt>
                <c:pt idx="64">
                  <c:v>403</c:v>
                </c:pt>
                <c:pt idx="65">
                  <c:v>403</c:v>
                </c:pt>
                <c:pt idx="66">
                  <c:v>403</c:v>
                </c:pt>
                <c:pt idx="67">
                  <c:v>230</c:v>
                </c:pt>
                <c:pt idx="68">
                  <c:v>230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D-4714-AF19-5DF9760A9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101</xdr:row>
      <xdr:rowOff>0</xdr:rowOff>
    </xdr:from>
    <xdr:to>
      <xdr:col>4</xdr:col>
      <xdr:colOff>447674</xdr:colOff>
      <xdr:row>122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186</xdr:row>
      <xdr:rowOff>0</xdr:rowOff>
    </xdr:from>
    <xdr:to>
      <xdr:col>4</xdr:col>
      <xdr:colOff>447674</xdr:colOff>
      <xdr:row>207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127</xdr:row>
      <xdr:rowOff>0</xdr:rowOff>
    </xdr:from>
    <xdr:to>
      <xdr:col>4</xdr:col>
      <xdr:colOff>533399</xdr:colOff>
      <xdr:row>148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177</xdr:row>
      <xdr:rowOff>0</xdr:rowOff>
    </xdr:from>
    <xdr:to>
      <xdr:col>4</xdr:col>
      <xdr:colOff>1028699</xdr:colOff>
      <xdr:row>198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116</xdr:row>
      <xdr:rowOff>0</xdr:rowOff>
    </xdr:from>
    <xdr:to>
      <xdr:col>4</xdr:col>
      <xdr:colOff>971549</xdr:colOff>
      <xdr:row>137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141</xdr:row>
      <xdr:rowOff>0</xdr:rowOff>
    </xdr:from>
    <xdr:to>
      <xdr:col>4</xdr:col>
      <xdr:colOff>971549</xdr:colOff>
      <xdr:row>162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136</xdr:row>
      <xdr:rowOff>0</xdr:rowOff>
    </xdr:from>
    <xdr:to>
      <xdr:col>5</xdr:col>
      <xdr:colOff>0</xdr:colOff>
      <xdr:row>156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58</xdr:row>
      <xdr:rowOff>0</xdr:rowOff>
    </xdr:from>
    <xdr:to>
      <xdr:col>6</xdr:col>
      <xdr:colOff>0</xdr:colOff>
      <xdr:row>79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159</xdr:row>
      <xdr:rowOff>0</xdr:rowOff>
    </xdr:from>
    <xdr:to>
      <xdr:col>6</xdr:col>
      <xdr:colOff>0</xdr:colOff>
      <xdr:row>180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53</xdr:row>
      <xdr:rowOff>76200</xdr:rowOff>
    </xdr:from>
    <xdr:to>
      <xdr:col>6</xdr:col>
      <xdr:colOff>57150</xdr:colOff>
      <xdr:row>73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155</xdr:row>
      <xdr:rowOff>0</xdr:rowOff>
    </xdr:from>
    <xdr:to>
      <xdr:col>6</xdr:col>
      <xdr:colOff>219075</xdr:colOff>
      <xdr:row>173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541020</xdr:colOff>
      <xdr:row>84</xdr:row>
      <xdr:rowOff>129540</xdr:rowOff>
    </xdr:from>
    <xdr:to>
      <xdr:col>4</xdr:col>
      <xdr:colOff>929640</xdr:colOff>
      <xdr:row>103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218</xdr:row>
      <xdr:rowOff>0</xdr:rowOff>
    </xdr:from>
    <xdr:to>
      <xdr:col>6</xdr:col>
      <xdr:colOff>1562099</xdr:colOff>
      <xdr:row>237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95</xdr:row>
      <xdr:rowOff>0</xdr:rowOff>
    </xdr:from>
    <xdr:to>
      <xdr:col>4</xdr:col>
      <xdr:colOff>1009649</xdr:colOff>
      <xdr:row>116</xdr:row>
      <xdr:rowOff>74295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121</xdr:row>
      <xdr:rowOff>0</xdr:rowOff>
    </xdr:from>
    <xdr:to>
      <xdr:col>7</xdr:col>
      <xdr:colOff>466724</xdr:colOff>
      <xdr:row>140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81</xdr:row>
      <xdr:rowOff>0</xdr:rowOff>
    </xdr:from>
    <xdr:to>
      <xdr:col>7</xdr:col>
      <xdr:colOff>676274</xdr:colOff>
      <xdr:row>100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78</xdr:row>
      <xdr:rowOff>95250</xdr:rowOff>
    </xdr:from>
    <xdr:to>
      <xdr:col>4</xdr:col>
      <xdr:colOff>923925</xdr:colOff>
      <xdr:row>98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71</xdr:row>
      <xdr:rowOff>28575</xdr:rowOff>
    </xdr:from>
    <xdr:to>
      <xdr:col>5</xdr:col>
      <xdr:colOff>0</xdr:colOff>
      <xdr:row>91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130</xdr:row>
      <xdr:rowOff>9525</xdr:rowOff>
    </xdr:from>
    <xdr:to>
      <xdr:col>6</xdr:col>
      <xdr:colOff>1200150</xdr:colOff>
      <xdr:row>151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80</xdr:row>
      <xdr:rowOff>38100</xdr:rowOff>
    </xdr:from>
    <xdr:to>
      <xdr:col>6</xdr:col>
      <xdr:colOff>152400</xdr:colOff>
      <xdr:row>101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198</xdr:row>
      <xdr:rowOff>0</xdr:rowOff>
    </xdr:from>
    <xdr:to>
      <xdr:col>4</xdr:col>
      <xdr:colOff>161924</xdr:colOff>
      <xdr:row>219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115</xdr:row>
      <xdr:rowOff>0</xdr:rowOff>
    </xdr:from>
    <xdr:to>
      <xdr:col>4</xdr:col>
      <xdr:colOff>1114424</xdr:colOff>
      <xdr:row>137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173</xdr:row>
      <xdr:rowOff>0</xdr:rowOff>
    </xdr:from>
    <xdr:to>
      <xdr:col>5</xdr:col>
      <xdr:colOff>390524</xdr:colOff>
      <xdr:row>194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71</xdr:row>
      <xdr:rowOff>0</xdr:rowOff>
    </xdr:from>
    <xdr:to>
      <xdr:col>4</xdr:col>
      <xdr:colOff>962024</xdr:colOff>
      <xdr:row>92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100</xdr:row>
      <xdr:rowOff>0</xdr:rowOff>
    </xdr:from>
    <xdr:to>
      <xdr:col>6</xdr:col>
      <xdr:colOff>1</xdr:colOff>
      <xdr:row>120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58</xdr:row>
      <xdr:rowOff>0</xdr:rowOff>
    </xdr:from>
    <xdr:to>
      <xdr:col>6</xdr:col>
      <xdr:colOff>0</xdr:colOff>
      <xdr:row>79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99</xdr:row>
      <xdr:rowOff>38100</xdr:rowOff>
    </xdr:from>
    <xdr:to>
      <xdr:col>7</xdr:col>
      <xdr:colOff>361950</xdr:colOff>
      <xdr:row>118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91</xdr:row>
      <xdr:rowOff>0</xdr:rowOff>
    </xdr:from>
    <xdr:to>
      <xdr:col>6</xdr:col>
      <xdr:colOff>1047750</xdr:colOff>
      <xdr:row>109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102</xdr:row>
      <xdr:rowOff>0</xdr:rowOff>
    </xdr:from>
    <xdr:to>
      <xdr:col>6</xdr:col>
      <xdr:colOff>219075</xdr:colOff>
      <xdr:row>120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44</xdr:row>
      <xdr:rowOff>152400</xdr:rowOff>
    </xdr:from>
    <xdr:to>
      <xdr:col>4</xdr:col>
      <xdr:colOff>457200</xdr:colOff>
      <xdr:row>63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87</xdr:row>
      <xdr:rowOff>38100</xdr:rowOff>
    </xdr:from>
    <xdr:to>
      <xdr:col>5</xdr:col>
      <xdr:colOff>0</xdr:colOff>
      <xdr:row>107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1143000</xdr:colOff>
      <xdr:row>39</xdr:row>
      <xdr:rowOff>133350</xdr:rowOff>
    </xdr:from>
    <xdr:to>
      <xdr:col>3</xdr:col>
      <xdr:colOff>409575</xdr:colOff>
      <xdr:row>60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106</xdr:row>
      <xdr:rowOff>9525</xdr:rowOff>
    </xdr:from>
    <xdr:to>
      <xdr:col>6</xdr:col>
      <xdr:colOff>1200150</xdr:colOff>
      <xdr:row>127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102</xdr:row>
      <xdr:rowOff>85725</xdr:rowOff>
    </xdr:from>
    <xdr:to>
      <xdr:col>6</xdr:col>
      <xdr:colOff>1009650</xdr:colOff>
      <xdr:row>123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103</xdr:row>
      <xdr:rowOff>0</xdr:rowOff>
    </xdr:from>
    <xdr:to>
      <xdr:col>4</xdr:col>
      <xdr:colOff>552449</xdr:colOff>
      <xdr:row>124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141</xdr:row>
      <xdr:rowOff>0</xdr:rowOff>
    </xdr:from>
    <xdr:to>
      <xdr:col>4</xdr:col>
      <xdr:colOff>971549</xdr:colOff>
      <xdr:row>162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84</xdr:row>
      <xdr:rowOff>0</xdr:rowOff>
    </xdr:from>
    <xdr:to>
      <xdr:col>4</xdr:col>
      <xdr:colOff>1514475</xdr:colOff>
      <xdr:row>104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0</xdr:rowOff>
    </xdr:from>
    <xdr:to>
      <xdr:col>5</xdr:col>
      <xdr:colOff>1581150</xdr:colOff>
      <xdr:row>111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42</xdr:row>
      <xdr:rowOff>0</xdr:rowOff>
    </xdr:from>
    <xdr:to>
      <xdr:col>6</xdr:col>
      <xdr:colOff>1</xdr:colOff>
      <xdr:row>63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71</xdr:row>
      <xdr:rowOff>0</xdr:rowOff>
    </xdr:from>
    <xdr:to>
      <xdr:col>4</xdr:col>
      <xdr:colOff>781050</xdr:colOff>
      <xdr:row>92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87</xdr:row>
      <xdr:rowOff>0</xdr:rowOff>
    </xdr:from>
    <xdr:to>
      <xdr:col>6</xdr:col>
      <xdr:colOff>1466850</xdr:colOff>
      <xdr:row>107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193</xdr:row>
      <xdr:rowOff>0</xdr:rowOff>
    </xdr:from>
    <xdr:to>
      <xdr:col>6</xdr:col>
      <xdr:colOff>1257300</xdr:colOff>
      <xdr:row>211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116</xdr:row>
      <xdr:rowOff>0</xdr:rowOff>
    </xdr:from>
    <xdr:to>
      <xdr:col>5</xdr:col>
      <xdr:colOff>504826</xdr:colOff>
      <xdr:row>134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101</xdr:row>
      <xdr:rowOff>0</xdr:rowOff>
    </xdr:from>
    <xdr:to>
      <xdr:col>5</xdr:col>
      <xdr:colOff>967740</xdr:colOff>
      <xdr:row>120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117</xdr:row>
      <xdr:rowOff>0</xdr:rowOff>
    </xdr:from>
    <xdr:to>
      <xdr:col>6</xdr:col>
      <xdr:colOff>641985</xdr:colOff>
      <xdr:row>135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78</xdr:row>
      <xdr:rowOff>95250</xdr:rowOff>
    </xdr:from>
    <xdr:to>
      <xdr:col>4</xdr:col>
      <xdr:colOff>923925</xdr:colOff>
      <xdr:row>98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110</xdr:row>
      <xdr:rowOff>38100</xdr:rowOff>
    </xdr:from>
    <xdr:to>
      <xdr:col>6</xdr:col>
      <xdr:colOff>152400</xdr:colOff>
      <xdr:row>131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106</xdr:row>
      <xdr:rowOff>9525</xdr:rowOff>
    </xdr:from>
    <xdr:to>
      <xdr:col>6</xdr:col>
      <xdr:colOff>1200150</xdr:colOff>
      <xdr:row>127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186</xdr:row>
      <xdr:rowOff>0</xdr:rowOff>
    </xdr:from>
    <xdr:to>
      <xdr:col>4</xdr:col>
      <xdr:colOff>85724</xdr:colOff>
      <xdr:row>207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154</xdr:row>
      <xdr:rowOff>0</xdr:rowOff>
    </xdr:from>
    <xdr:to>
      <xdr:col>5</xdr:col>
      <xdr:colOff>942974</xdr:colOff>
      <xdr:row>174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0</xdr:rowOff>
    </xdr:from>
    <xdr:to>
      <xdr:col>5</xdr:col>
      <xdr:colOff>1581150</xdr:colOff>
      <xdr:row>111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42</xdr:row>
      <xdr:rowOff>0</xdr:rowOff>
    </xdr:from>
    <xdr:to>
      <xdr:col>6</xdr:col>
      <xdr:colOff>1</xdr:colOff>
      <xdr:row>63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123825</xdr:rowOff>
    </xdr:from>
    <xdr:to>
      <xdr:col>7</xdr:col>
      <xdr:colOff>819150</xdr:colOff>
      <xdr:row>112</xdr:row>
      <xdr:rowOff>188595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</xdr:row>
      <xdr:rowOff>0</xdr:rowOff>
    </xdr:from>
    <xdr:to>
      <xdr:col>5</xdr:col>
      <xdr:colOff>1200150</xdr:colOff>
      <xdr:row>101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149</xdr:row>
      <xdr:rowOff>0</xdr:rowOff>
    </xdr:from>
    <xdr:to>
      <xdr:col>4</xdr:col>
      <xdr:colOff>640080</xdr:colOff>
      <xdr:row>167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132</xdr:row>
      <xdr:rowOff>0</xdr:rowOff>
    </xdr:from>
    <xdr:to>
      <xdr:col>6</xdr:col>
      <xdr:colOff>1562099</xdr:colOff>
      <xdr:row>151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178</xdr:row>
      <xdr:rowOff>152400</xdr:rowOff>
    </xdr:from>
    <xdr:to>
      <xdr:col>5</xdr:col>
      <xdr:colOff>1562100</xdr:colOff>
      <xdr:row>197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97</xdr:row>
      <xdr:rowOff>161925</xdr:rowOff>
    </xdr:from>
    <xdr:to>
      <xdr:col>3</xdr:col>
      <xdr:colOff>1504950</xdr:colOff>
      <xdr:row>118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89</xdr:row>
      <xdr:rowOff>180975</xdr:rowOff>
    </xdr:from>
    <xdr:to>
      <xdr:col>5</xdr:col>
      <xdr:colOff>400050</xdr:colOff>
      <xdr:row>110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130</xdr:row>
      <xdr:rowOff>9525</xdr:rowOff>
    </xdr:from>
    <xdr:to>
      <xdr:col>6</xdr:col>
      <xdr:colOff>1200150</xdr:colOff>
      <xdr:row>151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148</xdr:row>
      <xdr:rowOff>19050</xdr:rowOff>
    </xdr:from>
    <xdr:to>
      <xdr:col>6</xdr:col>
      <xdr:colOff>838200</xdr:colOff>
      <xdr:row>170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177</xdr:row>
      <xdr:rowOff>0</xdr:rowOff>
    </xdr:from>
    <xdr:to>
      <xdr:col>4</xdr:col>
      <xdr:colOff>1028699</xdr:colOff>
      <xdr:row>198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133</xdr:row>
      <xdr:rowOff>0</xdr:rowOff>
    </xdr:from>
    <xdr:to>
      <xdr:col>4</xdr:col>
      <xdr:colOff>971549</xdr:colOff>
      <xdr:row>154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136</xdr:row>
      <xdr:rowOff>0</xdr:rowOff>
    </xdr:from>
    <xdr:to>
      <xdr:col>5</xdr:col>
      <xdr:colOff>0</xdr:colOff>
      <xdr:row>156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159</xdr:row>
      <xdr:rowOff>0</xdr:rowOff>
    </xdr:from>
    <xdr:to>
      <xdr:col>6</xdr:col>
      <xdr:colOff>0</xdr:colOff>
      <xdr:row>180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69</xdr:row>
      <xdr:rowOff>0</xdr:rowOff>
    </xdr:from>
    <xdr:to>
      <xdr:col>5</xdr:col>
      <xdr:colOff>1657350</xdr:colOff>
      <xdr:row>89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89</xdr:row>
      <xdr:rowOff>0</xdr:rowOff>
    </xdr:from>
    <xdr:to>
      <xdr:col>6</xdr:col>
      <xdr:colOff>219075</xdr:colOff>
      <xdr:row>108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</xdr:row>
      <xdr:rowOff>0</xdr:rowOff>
    </xdr:from>
    <xdr:to>
      <xdr:col>5</xdr:col>
      <xdr:colOff>1200150</xdr:colOff>
      <xdr:row>101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156</xdr:row>
      <xdr:rowOff>0</xdr:rowOff>
    </xdr:from>
    <xdr:to>
      <xdr:col>5</xdr:col>
      <xdr:colOff>800100</xdr:colOff>
      <xdr:row>174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178</xdr:row>
      <xdr:rowOff>152400</xdr:rowOff>
    </xdr:from>
    <xdr:to>
      <xdr:col>5</xdr:col>
      <xdr:colOff>1562100</xdr:colOff>
      <xdr:row>197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6</xdr:col>
      <xdr:colOff>318135</xdr:colOff>
      <xdr:row>69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60</xdr:row>
      <xdr:rowOff>171450</xdr:rowOff>
    </xdr:from>
    <xdr:to>
      <xdr:col>3</xdr:col>
      <xdr:colOff>1514475</xdr:colOff>
      <xdr:row>80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125</xdr:row>
      <xdr:rowOff>161925</xdr:rowOff>
    </xdr:from>
    <xdr:to>
      <xdr:col>4</xdr:col>
      <xdr:colOff>781049</xdr:colOff>
      <xdr:row>147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78</xdr:row>
      <xdr:rowOff>152400</xdr:rowOff>
    </xdr:from>
    <xdr:to>
      <xdr:col>6</xdr:col>
      <xdr:colOff>838200</xdr:colOff>
      <xdr:row>100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989&#24180;&#27946;&#27700;&#25968;&#25454;&#39044;&#22788;&#29702;&#65288;&#21016;&#40857;&#25991;2023.07.02&#65289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994&#24180;&#27946;&#27700;&#25968;&#25454;&#39044;&#22788;&#29702;&#65288;&#21016;&#40857;&#25991;2023.07.02&#65289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1998&#24180;&#27946;&#27700;&#25968;&#25454;&#39044;&#22788;&#29702;&#65288;&#21016;&#40857;&#25991;2023.07.02&#65289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2&#24180;&#27946;&#27700;&#25968;&#25454;&#39044;&#22788;&#29702;&#65288;&#21016;&#40857;&#25991;2023.07.02&#65289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5&#24180;&#27946;&#27700;&#25968;&#25454;&#39044;&#22788;&#29702;&#65288;&#21016;&#40857;&#25991;2023.07.02&#65289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&#27946;&#27700;&#25968;&#25454;&#39044;&#22788;&#29702;&#65288;&#21016;&#40857;&#25991;2023.07.02&#6528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</row>
      </sheetData>
      <sheetData sheetId="1">
        <row r="2">
          <cell r="A2">
            <v>183</v>
          </cell>
        </row>
      </sheetData>
      <sheetData sheetId="2">
        <row r="2">
          <cell r="A2">
            <v>232</v>
          </cell>
        </row>
      </sheetData>
      <sheetData sheetId="3">
        <row r="2">
          <cell r="A2">
            <v>308</v>
          </cell>
          <cell r="B2">
            <v>208</v>
          </cell>
        </row>
        <row r="3">
          <cell r="A3">
            <v>308</v>
          </cell>
          <cell r="B3">
            <v>208</v>
          </cell>
        </row>
        <row r="4">
          <cell r="A4">
            <v>308</v>
          </cell>
          <cell r="B4">
            <v>208</v>
          </cell>
        </row>
        <row r="5">
          <cell r="A5">
            <v>308</v>
          </cell>
          <cell r="B5">
            <v>208</v>
          </cell>
        </row>
        <row r="6">
          <cell r="A6">
            <v>319</v>
          </cell>
          <cell r="B6">
            <v>208</v>
          </cell>
        </row>
        <row r="7">
          <cell r="A7">
            <v>330</v>
          </cell>
          <cell r="B7">
            <v>208</v>
          </cell>
        </row>
        <row r="8">
          <cell r="A8">
            <v>341</v>
          </cell>
          <cell r="B8">
            <v>208</v>
          </cell>
        </row>
        <row r="9">
          <cell r="A9">
            <v>397</v>
          </cell>
          <cell r="B9">
            <v>208</v>
          </cell>
        </row>
        <row r="10">
          <cell r="A10">
            <v>453</v>
          </cell>
          <cell r="B10">
            <v>208</v>
          </cell>
        </row>
        <row r="11">
          <cell r="A11">
            <v>508</v>
          </cell>
          <cell r="B11">
            <v>208</v>
          </cell>
        </row>
        <row r="12">
          <cell r="A12">
            <v>481</v>
          </cell>
          <cell r="B12">
            <v>171</v>
          </cell>
        </row>
        <row r="13">
          <cell r="A13">
            <v>454</v>
          </cell>
          <cell r="B13">
            <v>134</v>
          </cell>
        </row>
        <row r="14">
          <cell r="A14">
            <v>428</v>
          </cell>
          <cell r="B14">
            <v>97</v>
          </cell>
        </row>
        <row r="15">
          <cell r="A15">
            <v>437</v>
          </cell>
          <cell r="B15">
            <v>97</v>
          </cell>
        </row>
        <row r="16">
          <cell r="A16">
            <v>446</v>
          </cell>
          <cell r="B16">
            <v>97</v>
          </cell>
        </row>
        <row r="17">
          <cell r="A17">
            <v>454</v>
          </cell>
          <cell r="B17">
            <v>97</v>
          </cell>
        </row>
        <row r="18">
          <cell r="A18">
            <v>534</v>
          </cell>
          <cell r="B18">
            <v>134</v>
          </cell>
        </row>
        <row r="19">
          <cell r="A19">
            <v>614</v>
          </cell>
          <cell r="B19">
            <v>171</v>
          </cell>
        </row>
        <row r="20">
          <cell r="A20">
            <v>693</v>
          </cell>
          <cell r="B20">
            <v>207</v>
          </cell>
        </row>
        <row r="21">
          <cell r="A21">
            <v>768</v>
          </cell>
          <cell r="B21">
            <v>249</v>
          </cell>
        </row>
        <row r="22">
          <cell r="A22">
            <v>843</v>
          </cell>
          <cell r="B22">
            <v>291</v>
          </cell>
        </row>
        <row r="23">
          <cell r="A23">
            <v>917</v>
          </cell>
          <cell r="B23">
            <v>334</v>
          </cell>
        </row>
        <row r="24">
          <cell r="A24">
            <v>944</v>
          </cell>
          <cell r="B24">
            <v>458</v>
          </cell>
        </row>
        <row r="25">
          <cell r="A25">
            <v>971</v>
          </cell>
          <cell r="B25">
            <v>582</v>
          </cell>
        </row>
        <row r="26">
          <cell r="A26">
            <v>999</v>
          </cell>
          <cell r="B26">
            <v>707</v>
          </cell>
        </row>
        <row r="27">
          <cell r="A27">
            <v>1115</v>
          </cell>
          <cell r="B27">
            <v>758</v>
          </cell>
        </row>
        <row r="28">
          <cell r="A28">
            <v>1231</v>
          </cell>
          <cell r="B28">
            <v>809</v>
          </cell>
        </row>
        <row r="29">
          <cell r="A29">
            <v>1346</v>
          </cell>
          <cell r="B29">
            <v>860</v>
          </cell>
        </row>
        <row r="30">
          <cell r="A30">
            <v>1397</v>
          </cell>
          <cell r="B30">
            <v>976</v>
          </cell>
        </row>
        <row r="31">
          <cell r="A31">
            <v>1448</v>
          </cell>
          <cell r="B31">
            <v>1092</v>
          </cell>
        </row>
        <row r="32">
          <cell r="A32">
            <v>1499</v>
          </cell>
          <cell r="B32">
            <v>1207</v>
          </cell>
        </row>
        <row r="33">
          <cell r="A33">
            <v>1564</v>
          </cell>
          <cell r="B33">
            <v>1207</v>
          </cell>
        </row>
        <row r="34">
          <cell r="A34">
            <v>1629</v>
          </cell>
          <cell r="B34">
            <v>1207</v>
          </cell>
        </row>
        <row r="35">
          <cell r="A35">
            <v>1693</v>
          </cell>
          <cell r="B35">
            <v>1207</v>
          </cell>
        </row>
        <row r="36">
          <cell r="A36">
            <v>1661</v>
          </cell>
          <cell r="B36">
            <v>1207</v>
          </cell>
        </row>
        <row r="37">
          <cell r="A37">
            <v>1629</v>
          </cell>
          <cell r="B37">
            <v>1207</v>
          </cell>
        </row>
        <row r="38">
          <cell r="A38">
            <v>1596</v>
          </cell>
          <cell r="B38">
            <v>1207</v>
          </cell>
        </row>
        <row r="39">
          <cell r="A39">
            <v>1596</v>
          </cell>
          <cell r="B39">
            <v>1207</v>
          </cell>
        </row>
        <row r="40">
          <cell r="A40">
            <v>1596</v>
          </cell>
          <cell r="B40">
            <v>1207</v>
          </cell>
        </row>
        <row r="41">
          <cell r="A41">
            <v>1596</v>
          </cell>
          <cell r="B41">
            <v>1207</v>
          </cell>
        </row>
        <row r="42">
          <cell r="A42">
            <v>1661</v>
          </cell>
          <cell r="B42">
            <v>1207</v>
          </cell>
        </row>
        <row r="43">
          <cell r="A43">
            <v>1726</v>
          </cell>
          <cell r="B43">
            <v>1207</v>
          </cell>
        </row>
        <row r="44">
          <cell r="A44">
            <v>1790</v>
          </cell>
          <cell r="B44">
            <v>1207</v>
          </cell>
        </row>
        <row r="45">
          <cell r="A45">
            <v>1725</v>
          </cell>
          <cell r="B45">
            <v>1207</v>
          </cell>
        </row>
        <row r="46">
          <cell r="A46">
            <v>1660</v>
          </cell>
          <cell r="B46">
            <v>1207</v>
          </cell>
        </row>
        <row r="47">
          <cell r="A47">
            <v>1596</v>
          </cell>
          <cell r="B47">
            <v>1207</v>
          </cell>
        </row>
        <row r="48">
          <cell r="A48">
            <v>1596</v>
          </cell>
          <cell r="B48">
            <v>1207</v>
          </cell>
        </row>
        <row r="49">
          <cell r="A49">
            <v>1596</v>
          </cell>
          <cell r="B49">
            <v>1207</v>
          </cell>
        </row>
        <row r="50">
          <cell r="A50">
            <v>1596</v>
          </cell>
          <cell r="B50">
            <v>1207</v>
          </cell>
        </row>
        <row r="51">
          <cell r="A51">
            <v>1564</v>
          </cell>
          <cell r="B51">
            <v>1207</v>
          </cell>
        </row>
        <row r="52">
          <cell r="A52">
            <v>1532</v>
          </cell>
          <cell r="B52">
            <v>1207</v>
          </cell>
        </row>
        <row r="53">
          <cell r="A53">
            <v>1499</v>
          </cell>
          <cell r="B53">
            <v>1207</v>
          </cell>
        </row>
        <row r="54">
          <cell r="A54">
            <v>1434</v>
          </cell>
          <cell r="B54">
            <v>1207</v>
          </cell>
        </row>
        <row r="55">
          <cell r="A55">
            <v>1369</v>
          </cell>
          <cell r="B55">
            <v>1207</v>
          </cell>
        </row>
        <row r="56">
          <cell r="A56">
            <v>1304</v>
          </cell>
          <cell r="B56">
            <v>1207</v>
          </cell>
        </row>
        <row r="57">
          <cell r="A57">
            <v>1336</v>
          </cell>
          <cell r="B57">
            <v>1207</v>
          </cell>
        </row>
        <row r="58">
          <cell r="A58">
            <v>1368</v>
          </cell>
          <cell r="B58">
            <v>1207</v>
          </cell>
        </row>
        <row r="59">
          <cell r="A59">
            <v>1401</v>
          </cell>
          <cell r="B59">
            <v>1207</v>
          </cell>
        </row>
        <row r="60">
          <cell r="A60">
            <v>1336</v>
          </cell>
          <cell r="B60">
            <v>1207</v>
          </cell>
        </row>
        <row r="61">
          <cell r="A61">
            <v>1271</v>
          </cell>
          <cell r="B61">
            <v>1207</v>
          </cell>
        </row>
        <row r="62">
          <cell r="A62">
            <v>1207</v>
          </cell>
          <cell r="B62">
            <v>1207</v>
          </cell>
        </row>
        <row r="63">
          <cell r="A63">
            <v>1239</v>
          </cell>
          <cell r="B63">
            <v>1207</v>
          </cell>
        </row>
        <row r="64">
          <cell r="A64">
            <v>1271</v>
          </cell>
          <cell r="B64">
            <v>1207</v>
          </cell>
        </row>
        <row r="65">
          <cell r="A65">
            <v>1304</v>
          </cell>
          <cell r="B65">
            <v>1207</v>
          </cell>
        </row>
        <row r="66">
          <cell r="A66">
            <v>1230</v>
          </cell>
          <cell r="B66">
            <v>1198</v>
          </cell>
        </row>
        <row r="67">
          <cell r="A67">
            <v>1156</v>
          </cell>
          <cell r="B67">
            <v>1189</v>
          </cell>
        </row>
        <row r="68">
          <cell r="A68">
            <v>1083</v>
          </cell>
          <cell r="B68">
            <v>1180</v>
          </cell>
        </row>
        <row r="69">
          <cell r="A69">
            <v>1055</v>
          </cell>
          <cell r="B69">
            <v>1152</v>
          </cell>
        </row>
        <row r="70">
          <cell r="A70">
            <v>1027</v>
          </cell>
          <cell r="B70">
            <v>1124</v>
          </cell>
        </row>
        <row r="71">
          <cell r="A71">
            <v>1000</v>
          </cell>
          <cell r="B71">
            <v>1097</v>
          </cell>
        </row>
        <row r="72">
          <cell r="A72">
            <v>968</v>
          </cell>
          <cell r="B72">
            <v>1097</v>
          </cell>
        </row>
        <row r="73">
          <cell r="A73">
            <v>936</v>
          </cell>
          <cell r="B73">
            <v>1097</v>
          </cell>
        </row>
        <row r="74">
          <cell r="A74">
            <v>903</v>
          </cell>
          <cell r="B74">
            <v>1097</v>
          </cell>
        </row>
        <row r="75">
          <cell r="A75">
            <v>903</v>
          </cell>
          <cell r="B75">
            <v>1097</v>
          </cell>
        </row>
        <row r="76">
          <cell r="A76">
            <v>903</v>
          </cell>
          <cell r="B76">
            <v>1097</v>
          </cell>
        </row>
        <row r="77">
          <cell r="A77">
            <v>903</v>
          </cell>
          <cell r="B77">
            <v>1097</v>
          </cell>
        </row>
        <row r="78">
          <cell r="A78">
            <v>870</v>
          </cell>
          <cell r="B78">
            <v>1097</v>
          </cell>
        </row>
        <row r="79">
          <cell r="A79">
            <v>837</v>
          </cell>
          <cell r="B79">
            <v>1097</v>
          </cell>
        </row>
        <row r="80">
          <cell r="A80">
            <v>805</v>
          </cell>
          <cell r="B80">
            <v>1097</v>
          </cell>
        </row>
        <row r="81">
          <cell r="A81">
            <v>805</v>
          </cell>
          <cell r="B81">
            <v>1097</v>
          </cell>
        </row>
        <row r="82">
          <cell r="A82">
            <v>805</v>
          </cell>
          <cell r="B82">
            <v>1097</v>
          </cell>
        </row>
        <row r="83">
          <cell r="A83">
            <v>805</v>
          </cell>
          <cell r="B83">
            <v>1097</v>
          </cell>
        </row>
        <row r="84">
          <cell r="A84">
            <v>773</v>
          </cell>
          <cell r="B84">
            <v>1097</v>
          </cell>
        </row>
        <row r="85">
          <cell r="A85">
            <v>741</v>
          </cell>
          <cell r="B85">
            <v>1097</v>
          </cell>
        </row>
        <row r="86">
          <cell r="A86">
            <v>708</v>
          </cell>
          <cell r="B86">
            <v>1097</v>
          </cell>
        </row>
        <row r="87">
          <cell r="A87">
            <v>759</v>
          </cell>
          <cell r="B87">
            <v>1133</v>
          </cell>
        </row>
        <row r="88">
          <cell r="A88">
            <v>810</v>
          </cell>
          <cell r="B88">
            <v>1169</v>
          </cell>
        </row>
        <row r="89">
          <cell r="A89">
            <v>861</v>
          </cell>
          <cell r="B89">
            <v>1205</v>
          </cell>
        </row>
        <row r="90">
          <cell r="A90">
            <v>861</v>
          </cell>
          <cell r="B90">
            <v>1205</v>
          </cell>
        </row>
        <row r="91">
          <cell r="A91">
            <v>861</v>
          </cell>
          <cell r="B91">
            <v>1205</v>
          </cell>
        </row>
        <row r="92">
          <cell r="A92">
            <v>861</v>
          </cell>
          <cell r="B92">
            <v>1205</v>
          </cell>
        </row>
        <row r="93">
          <cell r="A93">
            <v>781</v>
          </cell>
          <cell r="B93">
            <v>1205</v>
          </cell>
        </row>
        <row r="94">
          <cell r="A94">
            <v>701</v>
          </cell>
          <cell r="B94">
            <v>1205</v>
          </cell>
        </row>
        <row r="95">
          <cell r="A95">
            <v>622</v>
          </cell>
          <cell r="B95">
            <v>1205</v>
          </cell>
        </row>
        <row r="96">
          <cell r="A96">
            <v>719</v>
          </cell>
          <cell r="B96">
            <v>1205</v>
          </cell>
        </row>
        <row r="97">
          <cell r="A97">
            <v>816</v>
          </cell>
          <cell r="B97">
            <v>1205</v>
          </cell>
        </row>
        <row r="98">
          <cell r="A98">
            <v>913</v>
          </cell>
          <cell r="B98">
            <v>1205</v>
          </cell>
        </row>
        <row r="99">
          <cell r="A99">
            <v>848</v>
          </cell>
          <cell r="B99">
            <v>1205</v>
          </cell>
        </row>
        <row r="100">
          <cell r="A100">
            <v>783</v>
          </cell>
          <cell r="B100">
            <v>1205</v>
          </cell>
        </row>
        <row r="101">
          <cell r="A101">
            <v>719</v>
          </cell>
          <cell r="B101">
            <v>1205</v>
          </cell>
        </row>
        <row r="102">
          <cell r="A102">
            <v>698</v>
          </cell>
          <cell r="B102">
            <v>1205</v>
          </cell>
        </row>
        <row r="103">
          <cell r="A103">
            <v>677</v>
          </cell>
          <cell r="B103">
            <v>1205</v>
          </cell>
        </row>
        <row r="104">
          <cell r="A104">
            <v>655</v>
          </cell>
          <cell r="B104">
            <v>1205</v>
          </cell>
        </row>
        <row r="105">
          <cell r="A105">
            <v>610</v>
          </cell>
          <cell r="B105">
            <v>1205</v>
          </cell>
        </row>
        <row r="106">
          <cell r="A106">
            <v>565</v>
          </cell>
          <cell r="B106">
            <v>1205</v>
          </cell>
        </row>
        <row r="107">
          <cell r="A107">
            <v>519</v>
          </cell>
          <cell r="B107">
            <v>1205</v>
          </cell>
        </row>
        <row r="108">
          <cell r="A108">
            <v>581</v>
          </cell>
          <cell r="B108">
            <v>1205</v>
          </cell>
        </row>
        <row r="109">
          <cell r="A109">
            <v>643</v>
          </cell>
          <cell r="B109">
            <v>1205</v>
          </cell>
        </row>
        <row r="110">
          <cell r="A110">
            <v>705</v>
          </cell>
          <cell r="B110">
            <v>1205</v>
          </cell>
        </row>
        <row r="111">
          <cell r="A111">
            <v>672</v>
          </cell>
          <cell r="B111">
            <v>1205</v>
          </cell>
        </row>
        <row r="112">
          <cell r="A112">
            <v>639</v>
          </cell>
          <cell r="B112">
            <v>1205</v>
          </cell>
        </row>
        <row r="113">
          <cell r="A113">
            <v>605</v>
          </cell>
          <cell r="B113">
            <v>1205</v>
          </cell>
        </row>
        <row r="114">
          <cell r="A114">
            <v>605</v>
          </cell>
          <cell r="B114">
            <v>1205</v>
          </cell>
        </row>
        <row r="115">
          <cell r="A115">
            <v>605</v>
          </cell>
          <cell r="B115">
            <v>1205</v>
          </cell>
        </row>
        <row r="116">
          <cell r="A116">
            <v>605</v>
          </cell>
          <cell r="B116">
            <v>1205</v>
          </cell>
        </row>
        <row r="117">
          <cell r="A117">
            <v>604</v>
          </cell>
          <cell r="B117">
            <v>904</v>
          </cell>
        </row>
        <row r="118">
          <cell r="A118">
            <v>603</v>
          </cell>
          <cell r="B118">
            <v>603</v>
          </cell>
        </row>
        <row r="119">
          <cell r="A119">
            <v>602</v>
          </cell>
          <cell r="B119">
            <v>302</v>
          </cell>
        </row>
        <row r="120">
          <cell r="A120">
            <v>480</v>
          </cell>
          <cell r="B120">
            <v>236</v>
          </cell>
        </row>
        <row r="121">
          <cell r="A121">
            <v>358</v>
          </cell>
          <cell r="B121">
            <v>170</v>
          </cell>
        </row>
        <row r="122">
          <cell r="A122">
            <v>236</v>
          </cell>
          <cell r="B122">
            <v>103</v>
          </cell>
        </row>
        <row r="123">
          <cell r="A123">
            <v>270</v>
          </cell>
          <cell r="B123">
            <v>137</v>
          </cell>
        </row>
        <row r="124">
          <cell r="A124">
            <v>304</v>
          </cell>
          <cell r="B124">
            <v>171</v>
          </cell>
        </row>
        <row r="125">
          <cell r="A125">
            <v>339</v>
          </cell>
          <cell r="B125">
            <v>206</v>
          </cell>
        </row>
        <row r="126">
          <cell r="A126">
            <v>350</v>
          </cell>
          <cell r="B126">
            <v>206</v>
          </cell>
        </row>
        <row r="127">
          <cell r="A127">
            <v>361</v>
          </cell>
          <cell r="B127">
            <v>206</v>
          </cell>
        </row>
        <row r="128">
          <cell r="A128">
            <v>373</v>
          </cell>
          <cell r="B128">
            <v>206</v>
          </cell>
        </row>
        <row r="129">
          <cell r="A129">
            <v>351</v>
          </cell>
          <cell r="B129">
            <v>206</v>
          </cell>
        </row>
        <row r="130">
          <cell r="A130">
            <v>329</v>
          </cell>
          <cell r="B130">
            <v>206</v>
          </cell>
        </row>
        <row r="131">
          <cell r="A131">
            <v>306</v>
          </cell>
          <cell r="B131">
            <v>206</v>
          </cell>
        </row>
        <row r="132">
          <cell r="A132">
            <v>306</v>
          </cell>
          <cell r="B132">
            <v>206</v>
          </cell>
        </row>
        <row r="133">
          <cell r="A133">
            <v>306</v>
          </cell>
          <cell r="B133">
            <v>206</v>
          </cell>
        </row>
        <row r="134">
          <cell r="A134">
            <v>306</v>
          </cell>
          <cell r="B134">
            <v>206</v>
          </cell>
        </row>
      </sheetData>
      <sheetData sheetId="4">
        <row r="2">
          <cell r="A2">
            <v>200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40502"/>
      <sheetName val="19940615"/>
    </sheetNames>
    <sheetDataSet>
      <sheetData sheetId="0">
        <row r="2">
          <cell r="A2">
            <v>260</v>
          </cell>
          <cell r="B2">
            <v>200</v>
          </cell>
        </row>
        <row r="3">
          <cell r="A3">
            <v>357</v>
          </cell>
          <cell r="B3">
            <v>200</v>
          </cell>
        </row>
        <row r="4">
          <cell r="A4">
            <v>454</v>
          </cell>
          <cell r="B4">
            <v>200</v>
          </cell>
        </row>
        <row r="5">
          <cell r="A5">
            <v>550</v>
          </cell>
          <cell r="B5">
            <v>200</v>
          </cell>
        </row>
        <row r="6">
          <cell r="A6">
            <v>647</v>
          </cell>
          <cell r="B6">
            <v>200</v>
          </cell>
        </row>
        <row r="7">
          <cell r="A7">
            <v>744</v>
          </cell>
          <cell r="B7">
            <v>200</v>
          </cell>
        </row>
        <row r="8">
          <cell r="A8">
            <v>840</v>
          </cell>
          <cell r="B8">
            <v>200</v>
          </cell>
        </row>
        <row r="9">
          <cell r="A9">
            <v>903</v>
          </cell>
          <cell r="B9">
            <v>133</v>
          </cell>
        </row>
        <row r="10">
          <cell r="A10">
            <v>966</v>
          </cell>
          <cell r="B10">
            <v>66</v>
          </cell>
        </row>
        <row r="11">
          <cell r="A11">
            <v>1030</v>
          </cell>
          <cell r="B11">
            <v>0</v>
          </cell>
        </row>
        <row r="12">
          <cell r="A12">
            <v>1193</v>
          </cell>
          <cell r="B12">
            <v>0</v>
          </cell>
        </row>
        <row r="13">
          <cell r="A13">
            <v>1356</v>
          </cell>
          <cell r="B13">
            <v>0</v>
          </cell>
        </row>
        <row r="14">
          <cell r="A14">
            <v>1520</v>
          </cell>
          <cell r="B14">
            <v>0</v>
          </cell>
        </row>
        <row r="15">
          <cell r="A15">
            <v>1893</v>
          </cell>
          <cell r="B15">
            <v>15</v>
          </cell>
        </row>
        <row r="16">
          <cell r="A16">
            <v>2266</v>
          </cell>
          <cell r="B16">
            <v>30</v>
          </cell>
        </row>
        <row r="17">
          <cell r="A17">
            <v>2640</v>
          </cell>
          <cell r="B17">
            <v>44</v>
          </cell>
        </row>
        <row r="18">
          <cell r="A18">
            <v>2703</v>
          </cell>
          <cell r="B18">
            <v>86</v>
          </cell>
        </row>
        <row r="19">
          <cell r="A19">
            <v>2766</v>
          </cell>
          <cell r="B19">
            <v>128</v>
          </cell>
        </row>
        <row r="20">
          <cell r="A20">
            <v>2830</v>
          </cell>
          <cell r="B20">
            <v>170</v>
          </cell>
        </row>
        <row r="21">
          <cell r="A21">
            <v>2853</v>
          </cell>
          <cell r="B21">
            <v>180</v>
          </cell>
        </row>
        <row r="22">
          <cell r="A22">
            <v>2876</v>
          </cell>
          <cell r="B22">
            <v>190</v>
          </cell>
        </row>
        <row r="23">
          <cell r="A23">
            <v>2900</v>
          </cell>
          <cell r="B23">
            <v>200</v>
          </cell>
        </row>
        <row r="24">
          <cell r="A24">
            <v>2900</v>
          </cell>
          <cell r="B24">
            <v>200</v>
          </cell>
        </row>
        <row r="25">
          <cell r="A25">
            <v>2900</v>
          </cell>
          <cell r="B25">
            <v>200</v>
          </cell>
        </row>
        <row r="26">
          <cell r="A26">
            <v>2900</v>
          </cell>
          <cell r="B26">
            <v>200</v>
          </cell>
        </row>
        <row r="27">
          <cell r="A27">
            <v>3000</v>
          </cell>
          <cell r="B27">
            <v>200</v>
          </cell>
        </row>
        <row r="28">
          <cell r="A28">
            <v>3100</v>
          </cell>
          <cell r="B28">
            <v>200</v>
          </cell>
        </row>
        <row r="29">
          <cell r="A29">
            <v>3200</v>
          </cell>
          <cell r="B29">
            <v>200</v>
          </cell>
        </row>
        <row r="30">
          <cell r="A30">
            <v>3363</v>
          </cell>
          <cell r="B30">
            <v>200</v>
          </cell>
        </row>
        <row r="31">
          <cell r="A31">
            <v>3526</v>
          </cell>
          <cell r="B31">
            <v>200</v>
          </cell>
        </row>
        <row r="32">
          <cell r="A32">
            <v>3690</v>
          </cell>
          <cell r="B32">
            <v>200</v>
          </cell>
        </row>
        <row r="33">
          <cell r="A33">
            <v>3680</v>
          </cell>
          <cell r="B33">
            <v>200</v>
          </cell>
        </row>
        <row r="34">
          <cell r="A34">
            <v>3670</v>
          </cell>
          <cell r="B34">
            <v>200</v>
          </cell>
        </row>
        <row r="35">
          <cell r="A35">
            <v>3660</v>
          </cell>
          <cell r="B35">
            <v>200</v>
          </cell>
        </row>
        <row r="36">
          <cell r="A36">
            <v>3510</v>
          </cell>
          <cell r="B36">
            <v>200</v>
          </cell>
        </row>
        <row r="37">
          <cell r="A37">
            <v>3360</v>
          </cell>
          <cell r="B37">
            <v>200</v>
          </cell>
        </row>
        <row r="38">
          <cell r="A38">
            <v>3210</v>
          </cell>
          <cell r="B38">
            <v>200</v>
          </cell>
        </row>
        <row r="39">
          <cell r="A39">
            <v>2947</v>
          </cell>
          <cell r="B39">
            <v>370</v>
          </cell>
        </row>
        <row r="40">
          <cell r="A40">
            <v>2684</v>
          </cell>
          <cell r="B40">
            <v>540</v>
          </cell>
        </row>
        <row r="41">
          <cell r="A41">
            <v>2420</v>
          </cell>
          <cell r="B41">
            <v>710</v>
          </cell>
        </row>
        <row r="42">
          <cell r="A42">
            <v>2173</v>
          </cell>
          <cell r="B42">
            <v>753</v>
          </cell>
        </row>
        <row r="43">
          <cell r="A43">
            <v>1926</v>
          </cell>
          <cell r="B43">
            <v>796</v>
          </cell>
        </row>
        <row r="44">
          <cell r="A44">
            <v>1680</v>
          </cell>
          <cell r="B44">
            <v>840</v>
          </cell>
        </row>
        <row r="45">
          <cell r="A45">
            <v>1580</v>
          </cell>
          <cell r="B45">
            <v>840</v>
          </cell>
        </row>
        <row r="46">
          <cell r="A46">
            <v>1480</v>
          </cell>
          <cell r="B46">
            <v>840</v>
          </cell>
        </row>
        <row r="47">
          <cell r="A47">
            <v>1380</v>
          </cell>
          <cell r="B47">
            <v>840</v>
          </cell>
        </row>
        <row r="48">
          <cell r="A48">
            <v>1323</v>
          </cell>
          <cell r="B48">
            <v>840</v>
          </cell>
        </row>
        <row r="49">
          <cell r="A49">
            <v>1266</v>
          </cell>
          <cell r="B49">
            <v>840</v>
          </cell>
        </row>
        <row r="50">
          <cell r="A50">
            <v>1210</v>
          </cell>
          <cell r="B50">
            <v>840</v>
          </cell>
        </row>
        <row r="51">
          <cell r="A51">
            <v>1153</v>
          </cell>
          <cell r="B51">
            <v>840</v>
          </cell>
        </row>
        <row r="52">
          <cell r="A52">
            <v>1096</v>
          </cell>
          <cell r="B52">
            <v>840</v>
          </cell>
        </row>
        <row r="53">
          <cell r="A53">
            <v>1040</v>
          </cell>
          <cell r="B53">
            <v>840</v>
          </cell>
        </row>
        <row r="54">
          <cell r="A54">
            <v>987</v>
          </cell>
          <cell r="B54">
            <v>840</v>
          </cell>
        </row>
        <row r="55">
          <cell r="A55">
            <v>934</v>
          </cell>
          <cell r="B55">
            <v>840</v>
          </cell>
        </row>
        <row r="56">
          <cell r="A56">
            <v>880</v>
          </cell>
          <cell r="B56">
            <v>840</v>
          </cell>
        </row>
        <row r="57">
          <cell r="A57">
            <v>857</v>
          </cell>
          <cell r="B57">
            <v>840</v>
          </cell>
        </row>
        <row r="58">
          <cell r="A58">
            <v>834</v>
          </cell>
          <cell r="B58">
            <v>840</v>
          </cell>
        </row>
        <row r="59">
          <cell r="A59">
            <v>810</v>
          </cell>
          <cell r="B59">
            <v>840</v>
          </cell>
        </row>
        <row r="60">
          <cell r="A60">
            <v>797</v>
          </cell>
          <cell r="B60">
            <v>840</v>
          </cell>
        </row>
        <row r="61">
          <cell r="A61">
            <v>784</v>
          </cell>
          <cell r="B61">
            <v>840</v>
          </cell>
        </row>
        <row r="62">
          <cell r="A62">
            <v>770</v>
          </cell>
          <cell r="B62">
            <v>840</v>
          </cell>
        </row>
        <row r="63">
          <cell r="A63">
            <v>760</v>
          </cell>
          <cell r="B63">
            <v>840</v>
          </cell>
        </row>
        <row r="64">
          <cell r="A64">
            <v>750</v>
          </cell>
          <cell r="B64">
            <v>840</v>
          </cell>
        </row>
        <row r="65">
          <cell r="A65">
            <v>740</v>
          </cell>
          <cell r="B65">
            <v>840</v>
          </cell>
        </row>
        <row r="66">
          <cell r="A66">
            <v>720</v>
          </cell>
          <cell r="B66">
            <v>840</v>
          </cell>
        </row>
        <row r="67">
          <cell r="A67">
            <v>700</v>
          </cell>
          <cell r="B67">
            <v>840</v>
          </cell>
        </row>
        <row r="68">
          <cell r="A68">
            <v>680</v>
          </cell>
          <cell r="B68">
            <v>840</v>
          </cell>
        </row>
        <row r="69">
          <cell r="A69">
            <v>687</v>
          </cell>
          <cell r="B69">
            <v>740</v>
          </cell>
        </row>
        <row r="70">
          <cell r="A70">
            <v>694</v>
          </cell>
          <cell r="B70">
            <v>640</v>
          </cell>
        </row>
        <row r="71">
          <cell r="A71">
            <v>700</v>
          </cell>
          <cell r="B71">
            <v>540</v>
          </cell>
        </row>
        <row r="72">
          <cell r="A72">
            <v>553</v>
          </cell>
          <cell r="B72">
            <v>427</v>
          </cell>
        </row>
        <row r="73">
          <cell r="A73">
            <v>406</v>
          </cell>
          <cell r="B73">
            <v>314</v>
          </cell>
        </row>
        <row r="74">
          <cell r="A74">
            <v>260</v>
          </cell>
          <cell r="B74">
            <v>200</v>
          </cell>
        </row>
        <row r="75">
          <cell r="A75">
            <v>303</v>
          </cell>
          <cell r="B75">
            <v>200</v>
          </cell>
        </row>
        <row r="76">
          <cell r="A76">
            <v>346</v>
          </cell>
          <cell r="B76">
            <v>200</v>
          </cell>
        </row>
        <row r="77">
          <cell r="A77">
            <v>390</v>
          </cell>
          <cell r="B77">
            <v>200</v>
          </cell>
        </row>
        <row r="78">
          <cell r="A78">
            <v>403</v>
          </cell>
          <cell r="B78">
            <v>200</v>
          </cell>
        </row>
        <row r="79">
          <cell r="A79">
            <v>416</v>
          </cell>
          <cell r="B79">
            <v>200</v>
          </cell>
        </row>
        <row r="80">
          <cell r="A80">
            <v>430</v>
          </cell>
          <cell r="B80">
            <v>200</v>
          </cell>
        </row>
        <row r="81">
          <cell r="A81">
            <v>430</v>
          </cell>
          <cell r="B81">
            <v>200</v>
          </cell>
        </row>
        <row r="82">
          <cell r="A82">
            <v>430</v>
          </cell>
          <cell r="B82">
            <v>200</v>
          </cell>
        </row>
        <row r="83">
          <cell r="A83">
            <v>430</v>
          </cell>
          <cell r="B83">
            <v>200</v>
          </cell>
        </row>
        <row r="84">
          <cell r="A84">
            <v>473</v>
          </cell>
          <cell r="B84">
            <v>200</v>
          </cell>
        </row>
        <row r="85">
          <cell r="A85">
            <v>516</v>
          </cell>
          <cell r="B85">
            <v>200</v>
          </cell>
        </row>
        <row r="86">
          <cell r="A86">
            <v>560</v>
          </cell>
          <cell r="B86">
            <v>200</v>
          </cell>
        </row>
        <row r="87">
          <cell r="A87">
            <v>493</v>
          </cell>
          <cell r="B87">
            <v>200</v>
          </cell>
        </row>
        <row r="88">
          <cell r="A88">
            <v>426</v>
          </cell>
          <cell r="B88">
            <v>200</v>
          </cell>
        </row>
        <row r="89">
          <cell r="A89">
            <v>360</v>
          </cell>
          <cell r="B89">
            <v>200</v>
          </cell>
        </row>
        <row r="90">
          <cell r="A90">
            <v>360</v>
          </cell>
          <cell r="B90">
            <v>200</v>
          </cell>
        </row>
        <row r="91">
          <cell r="A91">
            <v>360</v>
          </cell>
          <cell r="B91">
            <v>200</v>
          </cell>
        </row>
        <row r="92">
          <cell r="A92">
            <v>360</v>
          </cell>
          <cell r="B92">
            <v>200</v>
          </cell>
        </row>
        <row r="93">
          <cell r="A93">
            <v>350</v>
          </cell>
          <cell r="B93">
            <v>200</v>
          </cell>
        </row>
        <row r="94">
          <cell r="A94">
            <v>340</v>
          </cell>
          <cell r="B94">
            <v>200</v>
          </cell>
        </row>
        <row r="95">
          <cell r="A95">
            <v>330</v>
          </cell>
          <cell r="B95">
            <v>200</v>
          </cell>
        </row>
        <row r="96">
          <cell r="A96">
            <v>327</v>
          </cell>
          <cell r="B96">
            <v>323</v>
          </cell>
        </row>
        <row r="97">
          <cell r="A97">
            <v>324</v>
          </cell>
          <cell r="B97">
            <v>446</v>
          </cell>
        </row>
        <row r="98">
          <cell r="A98">
            <v>320</v>
          </cell>
          <cell r="B98">
            <v>570</v>
          </cell>
        </row>
        <row r="99">
          <cell r="A99">
            <v>407</v>
          </cell>
          <cell r="B99">
            <v>713</v>
          </cell>
        </row>
        <row r="100">
          <cell r="A100">
            <v>494</v>
          </cell>
          <cell r="B100">
            <v>856</v>
          </cell>
        </row>
        <row r="101">
          <cell r="A101">
            <v>580</v>
          </cell>
          <cell r="B101">
            <v>1000</v>
          </cell>
        </row>
        <row r="102">
          <cell r="A102">
            <v>547</v>
          </cell>
          <cell r="B102">
            <v>1000</v>
          </cell>
        </row>
        <row r="103">
          <cell r="A103">
            <v>514</v>
          </cell>
          <cell r="B103">
            <v>1000</v>
          </cell>
        </row>
        <row r="104">
          <cell r="A104">
            <v>480</v>
          </cell>
          <cell r="B104">
            <v>1000</v>
          </cell>
        </row>
        <row r="105">
          <cell r="A105">
            <v>433</v>
          </cell>
          <cell r="B105">
            <v>1000</v>
          </cell>
        </row>
        <row r="106">
          <cell r="A106">
            <v>386</v>
          </cell>
          <cell r="B106">
            <v>1000</v>
          </cell>
        </row>
        <row r="107">
          <cell r="A107">
            <v>340</v>
          </cell>
          <cell r="B107">
            <v>1000</v>
          </cell>
        </row>
        <row r="108">
          <cell r="A108">
            <v>360</v>
          </cell>
          <cell r="B108">
            <v>1000</v>
          </cell>
        </row>
        <row r="109">
          <cell r="A109">
            <v>380</v>
          </cell>
          <cell r="B109">
            <v>1000</v>
          </cell>
        </row>
        <row r="110">
          <cell r="A110">
            <v>400</v>
          </cell>
          <cell r="B110">
            <v>1000</v>
          </cell>
        </row>
        <row r="111">
          <cell r="A111">
            <v>410</v>
          </cell>
          <cell r="B111">
            <v>1000</v>
          </cell>
        </row>
        <row r="112">
          <cell r="A112">
            <v>420</v>
          </cell>
          <cell r="B112">
            <v>1000</v>
          </cell>
        </row>
        <row r="113">
          <cell r="A113">
            <v>430</v>
          </cell>
          <cell r="B113">
            <v>1000</v>
          </cell>
        </row>
        <row r="114">
          <cell r="A114">
            <v>443</v>
          </cell>
          <cell r="B114">
            <v>1000</v>
          </cell>
        </row>
        <row r="115">
          <cell r="A115">
            <v>456</v>
          </cell>
          <cell r="B115">
            <v>1000</v>
          </cell>
        </row>
        <row r="116">
          <cell r="A116">
            <v>470</v>
          </cell>
          <cell r="B116">
            <v>1000</v>
          </cell>
        </row>
        <row r="117">
          <cell r="A117">
            <v>397</v>
          </cell>
          <cell r="B117">
            <v>817</v>
          </cell>
        </row>
        <row r="118">
          <cell r="A118">
            <v>324</v>
          </cell>
          <cell r="B118">
            <v>634</v>
          </cell>
        </row>
        <row r="119">
          <cell r="A119">
            <v>250</v>
          </cell>
          <cell r="B119">
            <v>450</v>
          </cell>
        </row>
        <row r="120">
          <cell r="A120">
            <v>257</v>
          </cell>
          <cell r="B120">
            <v>367</v>
          </cell>
        </row>
        <row r="121">
          <cell r="A121">
            <v>264</v>
          </cell>
          <cell r="B121">
            <v>284</v>
          </cell>
        </row>
        <row r="122">
          <cell r="A122">
            <v>270</v>
          </cell>
          <cell r="B122">
            <v>200</v>
          </cell>
        </row>
        <row r="123">
          <cell r="A123">
            <v>257</v>
          </cell>
          <cell r="B123">
            <v>200</v>
          </cell>
        </row>
        <row r="124">
          <cell r="A124">
            <v>244</v>
          </cell>
          <cell r="B124">
            <v>200</v>
          </cell>
        </row>
        <row r="125">
          <cell r="A125">
            <v>230</v>
          </cell>
          <cell r="B125">
            <v>200</v>
          </cell>
        </row>
        <row r="126">
          <cell r="A126">
            <v>243</v>
          </cell>
          <cell r="B126">
            <v>200</v>
          </cell>
        </row>
        <row r="127">
          <cell r="A127">
            <v>256</v>
          </cell>
          <cell r="B127">
            <v>200</v>
          </cell>
        </row>
        <row r="128">
          <cell r="A128">
            <v>270</v>
          </cell>
          <cell r="B128">
            <v>200</v>
          </cell>
        </row>
      </sheetData>
      <sheetData sheetId="1">
        <row r="2">
          <cell r="A2">
            <v>740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</row>
      </sheetData>
      <sheetData sheetId="1">
        <row r="2">
          <cell r="A2">
            <v>370</v>
          </cell>
        </row>
      </sheetData>
      <sheetData sheetId="2">
        <row r="2">
          <cell r="A2">
            <v>200</v>
          </cell>
          <cell r="B2">
            <v>130</v>
          </cell>
        </row>
        <row r="3">
          <cell r="A3">
            <v>200</v>
          </cell>
          <cell r="B3">
            <v>130</v>
          </cell>
        </row>
        <row r="4">
          <cell r="A4">
            <v>200</v>
          </cell>
          <cell r="B4">
            <v>130</v>
          </cell>
        </row>
        <row r="5">
          <cell r="A5">
            <v>200</v>
          </cell>
          <cell r="B5">
            <v>130</v>
          </cell>
        </row>
        <row r="6">
          <cell r="A6">
            <v>200</v>
          </cell>
          <cell r="B6">
            <v>153</v>
          </cell>
        </row>
        <row r="7">
          <cell r="A7">
            <v>200</v>
          </cell>
          <cell r="B7">
            <v>176</v>
          </cell>
        </row>
        <row r="8">
          <cell r="A8">
            <v>200</v>
          </cell>
          <cell r="B8">
            <v>200</v>
          </cell>
        </row>
        <row r="9">
          <cell r="A9">
            <v>310</v>
          </cell>
          <cell r="B9">
            <v>333</v>
          </cell>
        </row>
        <row r="10">
          <cell r="A10">
            <v>420</v>
          </cell>
          <cell r="B10">
            <v>466</v>
          </cell>
        </row>
        <row r="11">
          <cell r="A11">
            <v>530</v>
          </cell>
          <cell r="B11">
            <v>600</v>
          </cell>
        </row>
        <row r="12">
          <cell r="A12">
            <v>787</v>
          </cell>
          <cell r="B12">
            <v>600</v>
          </cell>
        </row>
        <row r="13">
          <cell r="A13">
            <v>1044</v>
          </cell>
          <cell r="B13">
            <v>600</v>
          </cell>
        </row>
        <row r="14">
          <cell r="A14">
            <v>1300</v>
          </cell>
          <cell r="B14">
            <v>600</v>
          </cell>
        </row>
        <row r="15">
          <cell r="A15">
            <v>1333</v>
          </cell>
          <cell r="B15">
            <v>600</v>
          </cell>
        </row>
        <row r="16">
          <cell r="A16">
            <v>1366</v>
          </cell>
          <cell r="B16">
            <v>600</v>
          </cell>
        </row>
        <row r="17">
          <cell r="A17">
            <v>1400</v>
          </cell>
          <cell r="B17">
            <v>600</v>
          </cell>
        </row>
        <row r="18">
          <cell r="A18">
            <v>1523</v>
          </cell>
          <cell r="B18">
            <v>600</v>
          </cell>
        </row>
        <row r="19">
          <cell r="A19">
            <v>1646</v>
          </cell>
          <cell r="B19">
            <v>600</v>
          </cell>
        </row>
        <row r="20">
          <cell r="A20">
            <v>1770</v>
          </cell>
          <cell r="B20">
            <v>600</v>
          </cell>
        </row>
        <row r="21">
          <cell r="A21">
            <v>1680</v>
          </cell>
          <cell r="B21">
            <v>600</v>
          </cell>
        </row>
        <row r="22">
          <cell r="A22">
            <v>1590</v>
          </cell>
          <cell r="B22">
            <v>600</v>
          </cell>
        </row>
        <row r="23">
          <cell r="A23">
            <v>1500</v>
          </cell>
          <cell r="B23">
            <v>600</v>
          </cell>
        </row>
        <row r="24">
          <cell r="A24">
            <v>1400</v>
          </cell>
          <cell r="B24">
            <v>600</v>
          </cell>
        </row>
        <row r="25">
          <cell r="A25">
            <v>1300</v>
          </cell>
          <cell r="B25">
            <v>600</v>
          </cell>
        </row>
        <row r="26">
          <cell r="A26">
            <v>1200</v>
          </cell>
          <cell r="B26">
            <v>600</v>
          </cell>
        </row>
        <row r="27">
          <cell r="A27">
            <v>1133</v>
          </cell>
          <cell r="B27">
            <v>600</v>
          </cell>
        </row>
        <row r="28">
          <cell r="A28">
            <v>1066</v>
          </cell>
          <cell r="B28">
            <v>600</v>
          </cell>
        </row>
        <row r="29">
          <cell r="A29">
            <v>1000</v>
          </cell>
          <cell r="B29">
            <v>600</v>
          </cell>
        </row>
        <row r="30">
          <cell r="A30">
            <v>1000</v>
          </cell>
          <cell r="B30">
            <v>600</v>
          </cell>
        </row>
        <row r="31">
          <cell r="A31">
            <v>1000</v>
          </cell>
          <cell r="B31">
            <v>600</v>
          </cell>
        </row>
        <row r="32">
          <cell r="A32">
            <v>1000</v>
          </cell>
          <cell r="B32">
            <v>600</v>
          </cell>
        </row>
        <row r="33">
          <cell r="A33">
            <v>833</v>
          </cell>
          <cell r="B33">
            <v>600</v>
          </cell>
        </row>
        <row r="34">
          <cell r="A34">
            <v>666</v>
          </cell>
          <cell r="B34">
            <v>600</v>
          </cell>
        </row>
        <row r="35">
          <cell r="A35">
            <v>500</v>
          </cell>
          <cell r="B35">
            <v>600</v>
          </cell>
        </row>
        <row r="36">
          <cell r="A36">
            <v>593</v>
          </cell>
          <cell r="B36">
            <v>600</v>
          </cell>
        </row>
        <row r="37">
          <cell r="A37">
            <v>686</v>
          </cell>
          <cell r="B37">
            <v>600</v>
          </cell>
        </row>
        <row r="38">
          <cell r="A38">
            <v>780</v>
          </cell>
          <cell r="B38">
            <v>600</v>
          </cell>
        </row>
        <row r="39">
          <cell r="A39">
            <v>680</v>
          </cell>
          <cell r="B39">
            <v>600</v>
          </cell>
        </row>
        <row r="40">
          <cell r="A40">
            <v>580</v>
          </cell>
          <cell r="B40">
            <v>600</v>
          </cell>
        </row>
        <row r="41">
          <cell r="A41">
            <v>480</v>
          </cell>
          <cell r="B41">
            <v>600</v>
          </cell>
        </row>
        <row r="42">
          <cell r="A42">
            <v>537</v>
          </cell>
          <cell r="B42">
            <v>600</v>
          </cell>
        </row>
        <row r="43">
          <cell r="A43">
            <v>594</v>
          </cell>
          <cell r="B43">
            <v>600</v>
          </cell>
        </row>
        <row r="44">
          <cell r="A44">
            <v>650</v>
          </cell>
          <cell r="B44">
            <v>600</v>
          </cell>
        </row>
        <row r="45">
          <cell r="A45">
            <v>567</v>
          </cell>
          <cell r="B45">
            <v>500</v>
          </cell>
        </row>
        <row r="46">
          <cell r="A46">
            <v>484</v>
          </cell>
          <cell r="B46">
            <v>400</v>
          </cell>
        </row>
        <row r="47">
          <cell r="A47">
            <v>400</v>
          </cell>
          <cell r="B47">
            <v>300</v>
          </cell>
        </row>
        <row r="48">
          <cell r="A48">
            <v>447</v>
          </cell>
          <cell r="B48">
            <v>300</v>
          </cell>
        </row>
        <row r="49">
          <cell r="A49">
            <v>494</v>
          </cell>
          <cell r="B49">
            <v>300</v>
          </cell>
        </row>
        <row r="50">
          <cell r="A50">
            <v>540</v>
          </cell>
          <cell r="B50">
            <v>300</v>
          </cell>
        </row>
      </sheetData>
      <sheetData sheetId="3">
        <row r="2">
          <cell r="A2">
            <v>300</v>
          </cell>
        </row>
      </sheetData>
      <sheetData sheetId="4">
        <row r="2">
          <cell r="A2">
            <v>100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20307"/>
      <sheetName val="20120425"/>
      <sheetName val="20120501"/>
      <sheetName val="20120513"/>
      <sheetName val="20120611"/>
      <sheetName val="20120624"/>
      <sheetName val="20120804"/>
    </sheetNames>
    <sheetDataSet>
      <sheetData sheetId="0">
        <row r="2">
          <cell r="A2">
            <v>220</v>
          </cell>
        </row>
      </sheetData>
      <sheetData sheetId="1">
        <row r="2">
          <cell r="A2">
            <v>127</v>
          </cell>
          <cell r="B2">
            <v>219</v>
          </cell>
        </row>
        <row r="3">
          <cell r="A3">
            <v>218</v>
          </cell>
          <cell r="B3">
            <v>218</v>
          </cell>
        </row>
        <row r="4">
          <cell r="A4">
            <v>218</v>
          </cell>
          <cell r="B4">
            <v>218</v>
          </cell>
        </row>
        <row r="5">
          <cell r="A5">
            <v>218</v>
          </cell>
          <cell r="B5">
            <v>218</v>
          </cell>
        </row>
        <row r="6">
          <cell r="A6">
            <v>402</v>
          </cell>
          <cell r="B6">
            <v>219</v>
          </cell>
        </row>
        <row r="7">
          <cell r="A7">
            <v>219</v>
          </cell>
          <cell r="B7">
            <v>219</v>
          </cell>
        </row>
        <row r="8">
          <cell r="A8">
            <v>677</v>
          </cell>
          <cell r="B8">
            <v>218</v>
          </cell>
        </row>
        <row r="9">
          <cell r="A9">
            <v>310</v>
          </cell>
          <cell r="B9">
            <v>218</v>
          </cell>
        </row>
        <row r="10">
          <cell r="A10">
            <v>494</v>
          </cell>
          <cell r="B10">
            <v>219</v>
          </cell>
        </row>
        <row r="11">
          <cell r="A11">
            <v>402</v>
          </cell>
          <cell r="B11">
            <v>219</v>
          </cell>
        </row>
        <row r="12">
          <cell r="A12">
            <v>493</v>
          </cell>
          <cell r="B12">
            <v>218</v>
          </cell>
        </row>
        <row r="13">
          <cell r="A13">
            <v>493</v>
          </cell>
          <cell r="B13">
            <v>218</v>
          </cell>
        </row>
        <row r="14">
          <cell r="A14">
            <v>401</v>
          </cell>
          <cell r="B14">
            <v>218</v>
          </cell>
        </row>
        <row r="15">
          <cell r="A15">
            <v>401</v>
          </cell>
          <cell r="B15">
            <v>218</v>
          </cell>
        </row>
        <row r="16">
          <cell r="A16">
            <v>218</v>
          </cell>
          <cell r="B16">
            <v>218</v>
          </cell>
        </row>
        <row r="17">
          <cell r="A17">
            <v>417</v>
          </cell>
          <cell r="B17">
            <v>217</v>
          </cell>
        </row>
        <row r="18">
          <cell r="A18">
            <v>418</v>
          </cell>
          <cell r="B18">
            <v>217</v>
          </cell>
        </row>
        <row r="19">
          <cell r="A19">
            <v>518</v>
          </cell>
          <cell r="B19">
            <v>218</v>
          </cell>
        </row>
        <row r="20">
          <cell r="A20">
            <v>518</v>
          </cell>
          <cell r="B20">
            <v>218</v>
          </cell>
        </row>
        <row r="21">
          <cell r="A21">
            <v>418</v>
          </cell>
          <cell r="B21">
            <v>218</v>
          </cell>
        </row>
        <row r="22">
          <cell r="A22">
            <v>418</v>
          </cell>
          <cell r="B22">
            <v>218</v>
          </cell>
        </row>
        <row r="23">
          <cell r="A23">
            <v>418</v>
          </cell>
          <cell r="B23">
            <v>218</v>
          </cell>
        </row>
        <row r="24">
          <cell r="A24">
            <v>318</v>
          </cell>
          <cell r="B24">
            <v>218</v>
          </cell>
        </row>
        <row r="25">
          <cell r="A25">
            <v>417</v>
          </cell>
          <cell r="B25">
            <v>217</v>
          </cell>
        </row>
        <row r="26">
          <cell r="A26">
            <v>417</v>
          </cell>
          <cell r="B26">
            <v>217</v>
          </cell>
        </row>
        <row r="27">
          <cell r="A27">
            <v>517</v>
          </cell>
          <cell r="B27">
            <v>217</v>
          </cell>
        </row>
        <row r="28">
          <cell r="A28">
            <v>317</v>
          </cell>
          <cell r="B28">
            <v>217</v>
          </cell>
        </row>
        <row r="29">
          <cell r="A29">
            <v>217</v>
          </cell>
          <cell r="B29">
            <v>217</v>
          </cell>
        </row>
        <row r="30">
          <cell r="A30">
            <v>317</v>
          </cell>
          <cell r="B30">
            <v>217</v>
          </cell>
        </row>
        <row r="31">
          <cell r="A31">
            <v>217</v>
          </cell>
          <cell r="B31">
            <v>217</v>
          </cell>
        </row>
        <row r="32">
          <cell r="A32">
            <v>116</v>
          </cell>
          <cell r="B32">
            <v>216</v>
          </cell>
        </row>
        <row r="33">
          <cell r="A33">
            <v>217</v>
          </cell>
          <cell r="B33">
            <v>217</v>
          </cell>
        </row>
        <row r="34">
          <cell r="A34">
            <v>217</v>
          </cell>
          <cell r="B34">
            <v>217</v>
          </cell>
        </row>
        <row r="35">
          <cell r="A35">
            <v>617</v>
          </cell>
          <cell r="B35">
            <v>217</v>
          </cell>
        </row>
        <row r="36">
          <cell r="A36">
            <v>816</v>
          </cell>
          <cell r="B36">
            <v>217</v>
          </cell>
        </row>
        <row r="37">
          <cell r="A37">
            <v>617</v>
          </cell>
          <cell r="B37">
            <v>217</v>
          </cell>
        </row>
        <row r="38">
          <cell r="A38">
            <v>1516</v>
          </cell>
          <cell r="B38">
            <v>216</v>
          </cell>
        </row>
        <row r="39">
          <cell r="A39">
            <v>1216</v>
          </cell>
          <cell r="B39">
            <v>216</v>
          </cell>
        </row>
        <row r="40">
          <cell r="A40">
            <v>2116</v>
          </cell>
          <cell r="B40">
            <v>216</v>
          </cell>
        </row>
        <row r="41">
          <cell r="A41">
            <v>1116</v>
          </cell>
          <cell r="B41">
            <v>216</v>
          </cell>
        </row>
        <row r="42">
          <cell r="A42">
            <v>2016</v>
          </cell>
          <cell r="B42">
            <v>216</v>
          </cell>
        </row>
        <row r="43">
          <cell r="A43">
            <v>1315</v>
          </cell>
          <cell r="B43">
            <v>215</v>
          </cell>
        </row>
        <row r="44">
          <cell r="A44">
            <v>1070</v>
          </cell>
          <cell r="B44">
            <v>370</v>
          </cell>
        </row>
        <row r="45">
          <cell r="A45">
            <v>1315</v>
          </cell>
          <cell r="B45">
            <v>415</v>
          </cell>
        </row>
        <row r="46">
          <cell r="A46">
            <v>916</v>
          </cell>
          <cell r="B46">
            <v>416</v>
          </cell>
        </row>
        <row r="47">
          <cell r="A47">
            <v>1117</v>
          </cell>
          <cell r="B47">
            <v>417</v>
          </cell>
        </row>
        <row r="48">
          <cell r="A48">
            <v>917</v>
          </cell>
          <cell r="B48">
            <v>417</v>
          </cell>
        </row>
        <row r="49">
          <cell r="A49">
            <v>418</v>
          </cell>
          <cell r="B49">
            <v>418</v>
          </cell>
        </row>
        <row r="50">
          <cell r="A50">
            <v>918</v>
          </cell>
          <cell r="B50">
            <v>418</v>
          </cell>
        </row>
        <row r="51">
          <cell r="A51">
            <v>750</v>
          </cell>
          <cell r="B51">
            <v>750</v>
          </cell>
        </row>
        <row r="52">
          <cell r="A52">
            <v>1118</v>
          </cell>
          <cell r="B52">
            <v>818</v>
          </cell>
        </row>
        <row r="53">
          <cell r="A53">
            <v>318</v>
          </cell>
          <cell r="B53">
            <v>818</v>
          </cell>
        </row>
        <row r="54">
          <cell r="A54">
            <v>917</v>
          </cell>
          <cell r="B54">
            <v>817</v>
          </cell>
        </row>
        <row r="55">
          <cell r="A55">
            <v>617</v>
          </cell>
          <cell r="B55">
            <v>817</v>
          </cell>
        </row>
        <row r="56">
          <cell r="A56">
            <v>817</v>
          </cell>
          <cell r="B56">
            <v>817</v>
          </cell>
        </row>
        <row r="57">
          <cell r="A57">
            <v>517</v>
          </cell>
          <cell r="B57">
            <v>817</v>
          </cell>
        </row>
        <row r="58">
          <cell r="A58">
            <v>816</v>
          </cell>
          <cell r="B58">
            <v>816</v>
          </cell>
        </row>
        <row r="59">
          <cell r="A59">
            <v>615</v>
          </cell>
          <cell r="B59">
            <v>815</v>
          </cell>
        </row>
        <row r="60">
          <cell r="A60">
            <v>616</v>
          </cell>
          <cell r="B60">
            <v>816</v>
          </cell>
        </row>
        <row r="61">
          <cell r="A61">
            <v>415</v>
          </cell>
          <cell r="B61">
            <v>815</v>
          </cell>
        </row>
        <row r="62">
          <cell r="A62">
            <v>714</v>
          </cell>
          <cell r="B62">
            <v>814</v>
          </cell>
        </row>
        <row r="63">
          <cell r="A63">
            <v>514</v>
          </cell>
          <cell r="B63">
            <v>813</v>
          </cell>
        </row>
        <row r="64">
          <cell r="A64">
            <v>613</v>
          </cell>
          <cell r="B64">
            <v>813</v>
          </cell>
        </row>
        <row r="65">
          <cell r="A65">
            <v>369</v>
          </cell>
          <cell r="B65">
            <v>569</v>
          </cell>
        </row>
        <row r="66">
          <cell r="A66">
            <v>614</v>
          </cell>
          <cell r="B66">
            <v>514</v>
          </cell>
        </row>
        <row r="67">
          <cell r="A67">
            <v>514</v>
          </cell>
          <cell r="B67">
            <v>514</v>
          </cell>
        </row>
        <row r="68">
          <cell r="A68">
            <v>602</v>
          </cell>
          <cell r="B68">
            <v>502</v>
          </cell>
        </row>
        <row r="69">
          <cell r="A69">
            <v>303</v>
          </cell>
          <cell r="B69">
            <v>503</v>
          </cell>
        </row>
        <row r="70">
          <cell r="A70">
            <v>413</v>
          </cell>
          <cell r="B70">
            <v>513</v>
          </cell>
        </row>
        <row r="71">
          <cell r="A71">
            <v>413</v>
          </cell>
          <cell r="B71">
            <v>513</v>
          </cell>
        </row>
        <row r="72">
          <cell r="A72">
            <v>513</v>
          </cell>
          <cell r="B72">
            <v>513</v>
          </cell>
        </row>
        <row r="73">
          <cell r="A73">
            <v>524</v>
          </cell>
          <cell r="B73">
            <v>424</v>
          </cell>
        </row>
        <row r="74">
          <cell r="A74">
            <v>215</v>
          </cell>
          <cell r="B74">
            <v>315</v>
          </cell>
        </row>
        <row r="75">
          <cell r="A75">
            <v>514</v>
          </cell>
          <cell r="B75">
            <v>313</v>
          </cell>
        </row>
        <row r="76">
          <cell r="A76">
            <v>213</v>
          </cell>
          <cell r="B76">
            <v>313</v>
          </cell>
        </row>
        <row r="77">
          <cell r="A77">
            <v>613</v>
          </cell>
          <cell r="B77">
            <v>313</v>
          </cell>
        </row>
        <row r="78">
          <cell r="A78">
            <v>213</v>
          </cell>
          <cell r="B78">
            <v>313</v>
          </cell>
        </row>
        <row r="79">
          <cell r="A79">
            <v>513</v>
          </cell>
          <cell r="B79">
            <v>313</v>
          </cell>
        </row>
        <row r="80">
          <cell r="A80">
            <v>113</v>
          </cell>
          <cell r="B80">
            <v>314</v>
          </cell>
        </row>
        <row r="81">
          <cell r="A81">
            <v>514</v>
          </cell>
          <cell r="B81">
            <v>314</v>
          </cell>
        </row>
      </sheetData>
      <sheetData sheetId="2">
        <row r="2">
          <cell r="A2">
            <v>414</v>
          </cell>
        </row>
      </sheetData>
      <sheetData sheetId="3">
        <row r="2">
          <cell r="A2">
            <v>315</v>
          </cell>
        </row>
      </sheetData>
      <sheetData sheetId="4">
        <row r="2">
          <cell r="A2">
            <v>432</v>
          </cell>
        </row>
      </sheetData>
      <sheetData sheetId="5">
        <row r="2">
          <cell r="A2">
            <v>406</v>
          </cell>
        </row>
      </sheetData>
      <sheetData sheetId="6">
        <row r="2">
          <cell r="A2">
            <v>209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50519"/>
      <sheetName val="20150530"/>
      <sheetName val="20150611"/>
      <sheetName val="20150702"/>
      <sheetName val="20150906"/>
    </sheetNames>
    <sheetDataSet>
      <sheetData sheetId="0">
        <row r="2">
          <cell r="A2">
            <v>291</v>
          </cell>
        </row>
      </sheetData>
      <sheetData sheetId="1">
        <row r="2">
          <cell r="A2">
            <v>307</v>
          </cell>
        </row>
      </sheetData>
      <sheetData sheetId="2">
        <row r="2">
          <cell r="A2">
            <v>508</v>
          </cell>
          <cell r="B2">
            <v>208</v>
          </cell>
        </row>
        <row r="3">
          <cell r="A3">
            <v>168</v>
          </cell>
          <cell r="B3">
            <v>268</v>
          </cell>
        </row>
        <row r="4">
          <cell r="A4">
            <v>506</v>
          </cell>
          <cell r="B4">
            <v>306</v>
          </cell>
        </row>
        <row r="5">
          <cell r="A5">
            <v>306</v>
          </cell>
          <cell r="B5">
            <v>306</v>
          </cell>
        </row>
        <row r="6">
          <cell r="A6">
            <v>406</v>
          </cell>
          <cell r="B6">
            <v>306</v>
          </cell>
        </row>
        <row r="7">
          <cell r="A7">
            <v>406</v>
          </cell>
          <cell r="B7">
            <v>306</v>
          </cell>
        </row>
        <row r="8">
          <cell r="A8">
            <v>306</v>
          </cell>
          <cell r="B8">
            <v>306</v>
          </cell>
        </row>
        <row r="9">
          <cell r="A9">
            <v>306</v>
          </cell>
          <cell r="B9">
            <v>306</v>
          </cell>
        </row>
        <row r="10">
          <cell r="A10">
            <v>306</v>
          </cell>
          <cell r="B10">
            <v>306</v>
          </cell>
        </row>
        <row r="11">
          <cell r="A11">
            <v>306</v>
          </cell>
          <cell r="B11">
            <v>306</v>
          </cell>
        </row>
        <row r="12">
          <cell r="A12">
            <v>73.2</v>
          </cell>
          <cell r="B12">
            <v>374</v>
          </cell>
        </row>
        <row r="13">
          <cell r="A13">
            <v>552</v>
          </cell>
          <cell r="B13">
            <v>552</v>
          </cell>
        </row>
        <row r="14">
          <cell r="A14">
            <v>307</v>
          </cell>
          <cell r="B14">
            <v>607</v>
          </cell>
        </row>
        <row r="15">
          <cell r="A15">
            <v>207</v>
          </cell>
          <cell r="B15">
            <v>606</v>
          </cell>
        </row>
        <row r="16">
          <cell r="A16">
            <v>306</v>
          </cell>
          <cell r="B16">
            <v>605</v>
          </cell>
        </row>
        <row r="17">
          <cell r="A17">
            <v>305</v>
          </cell>
          <cell r="B17">
            <v>605</v>
          </cell>
        </row>
        <row r="18">
          <cell r="A18">
            <v>404</v>
          </cell>
          <cell r="B18">
            <v>604</v>
          </cell>
        </row>
        <row r="19">
          <cell r="A19">
            <v>404</v>
          </cell>
          <cell r="B19">
            <v>603</v>
          </cell>
        </row>
        <row r="20">
          <cell r="A20">
            <v>304</v>
          </cell>
          <cell r="B20">
            <v>604</v>
          </cell>
        </row>
        <row r="21">
          <cell r="A21">
            <v>404</v>
          </cell>
          <cell r="B21">
            <v>604</v>
          </cell>
        </row>
        <row r="22">
          <cell r="A22">
            <v>404</v>
          </cell>
          <cell r="B22">
            <v>604</v>
          </cell>
        </row>
        <row r="23">
          <cell r="A23">
            <v>502</v>
          </cell>
          <cell r="B23">
            <v>602</v>
          </cell>
        </row>
        <row r="24">
          <cell r="A24">
            <v>635</v>
          </cell>
          <cell r="B24">
            <v>835</v>
          </cell>
        </row>
        <row r="25">
          <cell r="A25">
            <v>326</v>
          </cell>
          <cell r="B25">
            <v>1130</v>
          </cell>
        </row>
        <row r="26">
          <cell r="A26">
            <v>597</v>
          </cell>
          <cell r="B26">
            <v>1200</v>
          </cell>
        </row>
        <row r="27">
          <cell r="A27">
            <v>495</v>
          </cell>
          <cell r="B27">
            <v>1190</v>
          </cell>
        </row>
        <row r="28">
          <cell r="A28">
            <v>691</v>
          </cell>
          <cell r="B28">
            <v>1190</v>
          </cell>
        </row>
        <row r="29">
          <cell r="A29">
            <v>489</v>
          </cell>
          <cell r="B29">
            <v>1190</v>
          </cell>
        </row>
        <row r="30">
          <cell r="A30">
            <v>385</v>
          </cell>
          <cell r="B30">
            <v>1190</v>
          </cell>
        </row>
        <row r="31">
          <cell r="A31">
            <v>882</v>
          </cell>
          <cell r="B31">
            <v>1180</v>
          </cell>
        </row>
        <row r="32">
          <cell r="A32">
            <v>781</v>
          </cell>
          <cell r="B32">
            <v>1180</v>
          </cell>
        </row>
        <row r="33">
          <cell r="A33">
            <v>478</v>
          </cell>
          <cell r="B33">
            <v>1180</v>
          </cell>
        </row>
        <row r="34">
          <cell r="A34">
            <v>674</v>
          </cell>
          <cell r="B34">
            <v>1170</v>
          </cell>
        </row>
        <row r="35">
          <cell r="A35">
            <v>1370</v>
          </cell>
          <cell r="B35">
            <v>1170</v>
          </cell>
        </row>
        <row r="36">
          <cell r="A36">
            <v>1100</v>
          </cell>
          <cell r="B36">
            <v>1200</v>
          </cell>
        </row>
        <row r="37">
          <cell r="A37">
            <v>1510</v>
          </cell>
          <cell r="B37">
            <v>1210</v>
          </cell>
        </row>
        <row r="38">
          <cell r="A38">
            <v>1610</v>
          </cell>
          <cell r="B38">
            <v>1210</v>
          </cell>
        </row>
        <row r="39">
          <cell r="A39">
            <v>1720</v>
          </cell>
          <cell r="B39">
            <v>1220</v>
          </cell>
        </row>
        <row r="40">
          <cell r="A40">
            <v>2120</v>
          </cell>
          <cell r="B40">
            <v>1220</v>
          </cell>
        </row>
        <row r="41">
          <cell r="A41">
            <v>1920</v>
          </cell>
          <cell r="B41">
            <v>1220</v>
          </cell>
        </row>
        <row r="42">
          <cell r="A42">
            <v>2230</v>
          </cell>
          <cell r="B42">
            <v>1230</v>
          </cell>
        </row>
        <row r="43">
          <cell r="A43">
            <v>2030</v>
          </cell>
          <cell r="B43">
            <v>1230</v>
          </cell>
        </row>
        <row r="44">
          <cell r="A44">
            <v>2040</v>
          </cell>
          <cell r="B44">
            <v>1240</v>
          </cell>
        </row>
        <row r="45">
          <cell r="A45">
            <v>2140</v>
          </cell>
          <cell r="B45">
            <v>1240</v>
          </cell>
        </row>
        <row r="46">
          <cell r="A46">
            <v>1650</v>
          </cell>
          <cell r="B46">
            <v>1250</v>
          </cell>
        </row>
        <row r="47">
          <cell r="A47">
            <v>1650</v>
          </cell>
          <cell r="B47">
            <v>1250</v>
          </cell>
        </row>
        <row r="48">
          <cell r="A48">
            <v>1550</v>
          </cell>
          <cell r="B48">
            <v>1250</v>
          </cell>
        </row>
        <row r="49">
          <cell r="A49">
            <v>1250</v>
          </cell>
          <cell r="B49">
            <v>1250</v>
          </cell>
        </row>
        <row r="50">
          <cell r="A50">
            <v>1450</v>
          </cell>
          <cell r="B50">
            <v>1250</v>
          </cell>
        </row>
        <row r="51">
          <cell r="A51">
            <v>1380</v>
          </cell>
          <cell r="B51">
            <v>881</v>
          </cell>
        </row>
        <row r="52">
          <cell r="A52">
            <v>1010</v>
          </cell>
          <cell r="B52">
            <v>608</v>
          </cell>
        </row>
        <row r="53">
          <cell r="A53">
            <v>1110</v>
          </cell>
          <cell r="B53">
            <v>608</v>
          </cell>
        </row>
        <row r="54">
          <cell r="A54">
            <v>808</v>
          </cell>
          <cell r="B54">
            <v>608</v>
          </cell>
        </row>
        <row r="55">
          <cell r="A55">
            <v>808</v>
          </cell>
          <cell r="B55">
            <v>608</v>
          </cell>
        </row>
        <row r="56">
          <cell r="A56">
            <v>908</v>
          </cell>
          <cell r="B56">
            <v>608</v>
          </cell>
        </row>
        <row r="57">
          <cell r="A57">
            <v>408</v>
          </cell>
          <cell r="B57">
            <v>608</v>
          </cell>
        </row>
        <row r="58">
          <cell r="A58">
            <v>730</v>
          </cell>
          <cell r="B58">
            <v>430</v>
          </cell>
        </row>
        <row r="59">
          <cell r="A59">
            <v>907</v>
          </cell>
          <cell r="B59">
            <v>407</v>
          </cell>
        </row>
        <row r="60">
          <cell r="A60">
            <v>307</v>
          </cell>
          <cell r="B60">
            <v>407</v>
          </cell>
        </row>
        <row r="61">
          <cell r="A61">
            <v>807</v>
          </cell>
          <cell r="B61">
            <v>407</v>
          </cell>
        </row>
        <row r="62">
          <cell r="A62">
            <v>307</v>
          </cell>
          <cell r="B62">
            <v>407</v>
          </cell>
        </row>
        <row r="63">
          <cell r="A63">
            <v>807</v>
          </cell>
          <cell r="B63">
            <v>407</v>
          </cell>
        </row>
        <row r="64">
          <cell r="A64">
            <v>508</v>
          </cell>
          <cell r="B64">
            <v>408</v>
          </cell>
        </row>
        <row r="65">
          <cell r="A65">
            <v>608</v>
          </cell>
          <cell r="B65">
            <v>408</v>
          </cell>
        </row>
        <row r="66">
          <cell r="A66">
            <v>508</v>
          </cell>
          <cell r="B66">
            <v>408</v>
          </cell>
        </row>
        <row r="67">
          <cell r="A67">
            <v>508</v>
          </cell>
          <cell r="B67">
            <v>408</v>
          </cell>
        </row>
        <row r="68">
          <cell r="A68">
            <v>608</v>
          </cell>
          <cell r="B68">
            <v>408</v>
          </cell>
        </row>
        <row r="69">
          <cell r="A69">
            <v>509</v>
          </cell>
          <cell r="B69">
            <v>408</v>
          </cell>
        </row>
        <row r="70">
          <cell r="A70">
            <v>609</v>
          </cell>
          <cell r="B70">
            <v>409</v>
          </cell>
        </row>
        <row r="71">
          <cell r="A71">
            <v>609</v>
          </cell>
          <cell r="B71">
            <v>409</v>
          </cell>
        </row>
        <row r="72">
          <cell r="A72">
            <v>1060</v>
          </cell>
          <cell r="B72">
            <v>558</v>
          </cell>
        </row>
        <row r="73">
          <cell r="A73">
            <v>1110</v>
          </cell>
          <cell r="B73">
            <v>608</v>
          </cell>
        </row>
        <row r="74">
          <cell r="A74">
            <v>1010</v>
          </cell>
          <cell r="B74">
            <v>609</v>
          </cell>
        </row>
        <row r="75">
          <cell r="A75">
            <v>808</v>
          </cell>
          <cell r="B75">
            <v>908</v>
          </cell>
        </row>
        <row r="76">
          <cell r="A76">
            <v>1010</v>
          </cell>
          <cell r="B76">
            <v>1010</v>
          </cell>
        </row>
        <row r="77">
          <cell r="A77">
            <v>808</v>
          </cell>
          <cell r="B77">
            <v>1010</v>
          </cell>
        </row>
        <row r="78">
          <cell r="A78">
            <v>908</v>
          </cell>
          <cell r="B78">
            <v>1010</v>
          </cell>
        </row>
        <row r="79">
          <cell r="A79">
            <v>807</v>
          </cell>
          <cell r="B79">
            <v>1010</v>
          </cell>
        </row>
        <row r="80">
          <cell r="A80">
            <v>807</v>
          </cell>
          <cell r="B80">
            <v>1010</v>
          </cell>
        </row>
        <row r="81">
          <cell r="A81">
            <v>1010</v>
          </cell>
          <cell r="B81">
            <v>1010</v>
          </cell>
        </row>
        <row r="82">
          <cell r="A82">
            <v>605</v>
          </cell>
          <cell r="B82">
            <v>1010</v>
          </cell>
        </row>
        <row r="83">
          <cell r="A83">
            <v>904</v>
          </cell>
          <cell r="B83">
            <v>1000</v>
          </cell>
        </row>
        <row r="84">
          <cell r="A84">
            <v>503</v>
          </cell>
          <cell r="B84">
            <v>1000</v>
          </cell>
        </row>
        <row r="85">
          <cell r="A85">
            <v>802</v>
          </cell>
          <cell r="B85">
            <v>1000</v>
          </cell>
        </row>
        <row r="86">
          <cell r="A86">
            <v>810</v>
          </cell>
          <cell r="B86">
            <v>810</v>
          </cell>
        </row>
        <row r="87">
          <cell r="A87">
            <v>406</v>
          </cell>
          <cell r="B87">
            <v>606</v>
          </cell>
        </row>
        <row r="88">
          <cell r="A88">
            <v>806</v>
          </cell>
          <cell r="B88">
            <v>605</v>
          </cell>
        </row>
        <row r="89">
          <cell r="A89">
            <v>512</v>
          </cell>
          <cell r="B89">
            <v>412</v>
          </cell>
        </row>
        <row r="90">
          <cell r="A90">
            <v>608</v>
          </cell>
          <cell r="B90">
            <v>308</v>
          </cell>
        </row>
        <row r="91">
          <cell r="A91">
            <v>908</v>
          </cell>
          <cell r="B91">
            <v>308</v>
          </cell>
        </row>
        <row r="92">
          <cell r="A92">
            <v>708</v>
          </cell>
          <cell r="B92">
            <v>308</v>
          </cell>
        </row>
        <row r="93">
          <cell r="A93">
            <v>672</v>
          </cell>
          <cell r="B93">
            <v>372</v>
          </cell>
        </row>
        <row r="94">
          <cell r="A94">
            <v>1510</v>
          </cell>
          <cell r="B94">
            <v>806</v>
          </cell>
        </row>
        <row r="95">
          <cell r="A95">
            <v>709</v>
          </cell>
          <cell r="B95">
            <v>809</v>
          </cell>
        </row>
        <row r="96">
          <cell r="A96">
            <v>1110</v>
          </cell>
          <cell r="B96">
            <v>809</v>
          </cell>
        </row>
        <row r="97">
          <cell r="A97">
            <v>851</v>
          </cell>
          <cell r="B97">
            <v>951</v>
          </cell>
        </row>
        <row r="98">
          <cell r="A98">
            <v>1110</v>
          </cell>
          <cell r="B98">
            <v>1010</v>
          </cell>
        </row>
        <row r="99">
          <cell r="A99">
            <v>1110</v>
          </cell>
          <cell r="B99">
            <v>1010</v>
          </cell>
        </row>
        <row r="100">
          <cell r="A100">
            <v>1110</v>
          </cell>
          <cell r="B100">
            <v>1010</v>
          </cell>
        </row>
        <row r="101">
          <cell r="A101">
            <v>1110</v>
          </cell>
          <cell r="B101">
            <v>1010</v>
          </cell>
        </row>
        <row r="102">
          <cell r="A102">
            <v>1010</v>
          </cell>
          <cell r="B102">
            <v>1010</v>
          </cell>
        </row>
        <row r="103">
          <cell r="A103">
            <v>1210</v>
          </cell>
          <cell r="B103">
            <v>1010</v>
          </cell>
        </row>
        <row r="104">
          <cell r="A104">
            <v>908</v>
          </cell>
          <cell r="B104">
            <v>1010</v>
          </cell>
        </row>
        <row r="105">
          <cell r="A105">
            <v>808</v>
          </cell>
          <cell r="B105">
            <v>1010</v>
          </cell>
        </row>
        <row r="106">
          <cell r="A106">
            <v>1010</v>
          </cell>
          <cell r="B106">
            <v>1010</v>
          </cell>
        </row>
        <row r="107">
          <cell r="A107">
            <v>706</v>
          </cell>
          <cell r="B107">
            <v>1010</v>
          </cell>
        </row>
        <row r="108">
          <cell r="A108">
            <v>906</v>
          </cell>
          <cell r="B108">
            <v>1010</v>
          </cell>
        </row>
        <row r="109">
          <cell r="A109">
            <v>705</v>
          </cell>
          <cell r="B109">
            <v>1000</v>
          </cell>
        </row>
        <row r="110">
          <cell r="A110">
            <v>803</v>
          </cell>
          <cell r="B110">
            <v>1000</v>
          </cell>
        </row>
        <row r="111">
          <cell r="A111">
            <v>703</v>
          </cell>
          <cell r="B111">
            <v>1000</v>
          </cell>
        </row>
        <row r="112">
          <cell r="A112">
            <v>802</v>
          </cell>
          <cell r="B112">
            <v>1000</v>
          </cell>
        </row>
        <row r="113">
          <cell r="A113">
            <v>600</v>
          </cell>
          <cell r="B113">
            <v>1000</v>
          </cell>
        </row>
        <row r="114">
          <cell r="A114">
            <v>699</v>
          </cell>
          <cell r="B114">
            <v>999</v>
          </cell>
        </row>
        <row r="115">
          <cell r="A115">
            <v>1090</v>
          </cell>
          <cell r="B115">
            <v>791</v>
          </cell>
        </row>
        <row r="116">
          <cell r="A116">
            <v>208</v>
          </cell>
          <cell r="B116">
            <v>508</v>
          </cell>
        </row>
        <row r="117">
          <cell r="A117">
            <v>907</v>
          </cell>
          <cell r="B117">
            <v>507</v>
          </cell>
        </row>
        <row r="118">
          <cell r="A118">
            <v>407</v>
          </cell>
          <cell r="B118">
            <v>507</v>
          </cell>
        </row>
        <row r="119">
          <cell r="A119">
            <v>807</v>
          </cell>
          <cell r="B119">
            <v>507</v>
          </cell>
        </row>
        <row r="120">
          <cell r="A120">
            <v>608</v>
          </cell>
          <cell r="B120">
            <v>508</v>
          </cell>
        </row>
        <row r="121">
          <cell r="A121">
            <v>508</v>
          </cell>
          <cell r="B121">
            <v>508</v>
          </cell>
        </row>
        <row r="122">
          <cell r="A122">
            <v>635</v>
          </cell>
          <cell r="B122">
            <v>435</v>
          </cell>
        </row>
        <row r="123">
          <cell r="A123">
            <v>506</v>
          </cell>
          <cell r="B123">
            <v>406</v>
          </cell>
        </row>
        <row r="124">
          <cell r="A124">
            <v>606</v>
          </cell>
          <cell r="B124">
            <v>406</v>
          </cell>
        </row>
        <row r="125">
          <cell r="A125">
            <v>606</v>
          </cell>
          <cell r="B125">
            <v>406</v>
          </cell>
        </row>
        <row r="126">
          <cell r="A126">
            <v>606</v>
          </cell>
          <cell r="B126">
            <v>407</v>
          </cell>
        </row>
        <row r="127">
          <cell r="A127">
            <v>507</v>
          </cell>
          <cell r="B127">
            <v>407</v>
          </cell>
        </row>
        <row r="128">
          <cell r="A128">
            <v>607</v>
          </cell>
          <cell r="B128">
            <v>407</v>
          </cell>
        </row>
        <row r="129">
          <cell r="A129">
            <v>407</v>
          </cell>
          <cell r="B129">
            <v>407</v>
          </cell>
        </row>
        <row r="130">
          <cell r="A130">
            <v>507</v>
          </cell>
          <cell r="B130">
            <v>407</v>
          </cell>
        </row>
        <row r="131">
          <cell r="A131">
            <v>585</v>
          </cell>
          <cell r="B131">
            <v>386</v>
          </cell>
        </row>
        <row r="132">
          <cell r="A132">
            <v>407</v>
          </cell>
          <cell r="B132">
            <v>307</v>
          </cell>
        </row>
        <row r="133">
          <cell r="A133">
            <v>506</v>
          </cell>
          <cell r="B133">
            <v>306</v>
          </cell>
        </row>
        <row r="134">
          <cell r="A134">
            <v>507</v>
          </cell>
          <cell r="B134">
            <v>307</v>
          </cell>
        </row>
        <row r="135">
          <cell r="A135">
            <v>406</v>
          </cell>
          <cell r="B135">
            <v>307</v>
          </cell>
        </row>
        <row r="136">
          <cell r="A136">
            <v>507</v>
          </cell>
          <cell r="B136">
            <v>307</v>
          </cell>
        </row>
        <row r="137">
          <cell r="A137">
            <v>407</v>
          </cell>
          <cell r="B137">
            <v>307</v>
          </cell>
        </row>
        <row r="138">
          <cell r="A138">
            <v>507</v>
          </cell>
          <cell r="B138">
            <v>307</v>
          </cell>
        </row>
        <row r="139">
          <cell r="A139">
            <v>507</v>
          </cell>
          <cell r="B139">
            <v>307</v>
          </cell>
        </row>
        <row r="140">
          <cell r="A140">
            <v>407</v>
          </cell>
          <cell r="B140">
            <v>307</v>
          </cell>
        </row>
        <row r="141">
          <cell r="A141">
            <v>407</v>
          </cell>
          <cell r="B141">
            <v>307</v>
          </cell>
        </row>
        <row r="142">
          <cell r="A142">
            <v>407</v>
          </cell>
          <cell r="B142">
            <v>307</v>
          </cell>
        </row>
        <row r="143">
          <cell r="A143">
            <v>507</v>
          </cell>
          <cell r="B143">
            <v>307</v>
          </cell>
        </row>
        <row r="144">
          <cell r="A144">
            <v>307</v>
          </cell>
          <cell r="B144">
            <v>307</v>
          </cell>
        </row>
        <row r="145">
          <cell r="A145">
            <v>408</v>
          </cell>
          <cell r="B145">
            <v>308</v>
          </cell>
        </row>
        <row r="146">
          <cell r="A146">
            <v>408</v>
          </cell>
          <cell r="B146">
            <v>308</v>
          </cell>
        </row>
        <row r="147">
          <cell r="A147">
            <v>308</v>
          </cell>
          <cell r="B147">
            <v>308</v>
          </cell>
        </row>
        <row r="148">
          <cell r="A148">
            <v>507</v>
          </cell>
          <cell r="B148">
            <v>307</v>
          </cell>
        </row>
        <row r="149">
          <cell r="A149">
            <v>307</v>
          </cell>
          <cell r="B149">
            <v>307</v>
          </cell>
        </row>
        <row r="150">
          <cell r="A150">
            <v>407</v>
          </cell>
          <cell r="B150">
            <v>306</v>
          </cell>
        </row>
        <row r="151">
          <cell r="A151">
            <v>207</v>
          </cell>
          <cell r="B151">
            <v>307</v>
          </cell>
        </row>
        <row r="152">
          <cell r="A152">
            <v>507</v>
          </cell>
          <cell r="B152">
            <v>306</v>
          </cell>
        </row>
        <row r="153">
          <cell r="A153">
            <v>106</v>
          </cell>
          <cell r="B153">
            <v>307</v>
          </cell>
        </row>
        <row r="154">
          <cell r="A154">
            <v>407</v>
          </cell>
          <cell r="B154">
            <v>306</v>
          </cell>
        </row>
        <row r="155">
          <cell r="A155">
            <v>206</v>
          </cell>
          <cell r="B155">
            <v>307</v>
          </cell>
        </row>
        <row r="156">
          <cell r="A156">
            <v>406</v>
          </cell>
          <cell r="B156">
            <v>306</v>
          </cell>
        </row>
        <row r="157">
          <cell r="A157">
            <v>206</v>
          </cell>
          <cell r="B157">
            <v>306</v>
          </cell>
        </row>
        <row r="158">
          <cell r="A158">
            <v>590</v>
          </cell>
          <cell r="B158">
            <v>290</v>
          </cell>
        </row>
        <row r="159">
          <cell r="A159">
            <v>206</v>
          </cell>
          <cell r="B159">
            <v>206</v>
          </cell>
        </row>
        <row r="160">
          <cell r="A160">
            <v>704</v>
          </cell>
          <cell r="B160">
            <v>204</v>
          </cell>
        </row>
        <row r="161">
          <cell r="A161">
            <v>381</v>
          </cell>
          <cell r="B161">
            <v>204</v>
          </cell>
        </row>
        <row r="162">
          <cell r="A162">
            <v>405</v>
          </cell>
          <cell r="B162">
            <v>205</v>
          </cell>
        </row>
        <row r="163">
          <cell r="A163">
            <v>305</v>
          </cell>
          <cell r="B163">
            <v>205</v>
          </cell>
        </row>
        <row r="164">
          <cell r="A164">
            <v>405</v>
          </cell>
          <cell r="B164">
            <v>205</v>
          </cell>
        </row>
        <row r="165">
          <cell r="A165">
            <v>304</v>
          </cell>
          <cell r="B165">
            <v>205</v>
          </cell>
        </row>
        <row r="166">
          <cell r="A166">
            <v>402</v>
          </cell>
          <cell r="B166">
            <v>205</v>
          </cell>
        </row>
        <row r="167">
          <cell r="A167">
            <v>205</v>
          </cell>
          <cell r="B167">
            <v>205</v>
          </cell>
        </row>
        <row r="168">
          <cell r="A168">
            <v>399</v>
          </cell>
          <cell r="B168">
            <v>205</v>
          </cell>
        </row>
        <row r="169">
          <cell r="A169">
            <v>205</v>
          </cell>
          <cell r="B169">
            <v>205</v>
          </cell>
        </row>
        <row r="170">
          <cell r="A170">
            <v>302</v>
          </cell>
          <cell r="B170">
            <v>205</v>
          </cell>
        </row>
        <row r="171">
          <cell r="A171">
            <v>302</v>
          </cell>
          <cell r="B171">
            <v>205</v>
          </cell>
        </row>
        <row r="172">
          <cell r="A172">
            <v>205</v>
          </cell>
          <cell r="B172">
            <v>205</v>
          </cell>
        </row>
        <row r="173">
          <cell r="A173">
            <v>399</v>
          </cell>
          <cell r="B173">
            <v>205</v>
          </cell>
        </row>
        <row r="174">
          <cell r="A174">
            <v>302</v>
          </cell>
          <cell r="B174">
            <v>205</v>
          </cell>
        </row>
        <row r="175">
          <cell r="A175">
            <v>302</v>
          </cell>
          <cell r="B175">
            <v>205</v>
          </cell>
        </row>
        <row r="176">
          <cell r="A176">
            <v>302</v>
          </cell>
          <cell r="B176">
            <v>205</v>
          </cell>
        </row>
        <row r="177">
          <cell r="A177">
            <v>302</v>
          </cell>
          <cell r="B177">
            <v>205</v>
          </cell>
        </row>
        <row r="178">
          <cell r="A178">
            <v>302</v>
          </cell>
          <cell r="B178">
            <v>205</v>
          </cell>
        </row>
        <row r="179">
          <cell r="A179">
            <v>399</v>
          </cell>
          <cell r="B179">
            <v>205</v>
          </cell>
        </row>
        <row r="180">
          <cell r="A180">
            <v>204</v>
          </cell>
          <cell r="B180">
            <v>204</v>
          </cell>
        </row>
        <row r="181">
          <cell r="A181">
            <v>399</v>
          </cell>
          <cell r="B181">
            <v>204</v>
          </cell>
        </row>
        <row r="182">
          <cell r="A182">
            <v>204</v>
          </cell>
          <cell r="B182">
            <v>204</v>
          </cell>
        </row>
        <row r="183">
          <cell r="A183">
            <v>204</v>
          </cell>
          <cell r="B183">
            <v>204</v>
          </cell>
        </row>
        <row r="184">
          <cell r="A184">
            <v>399</v>
          </cell>
          <cell r="B184">
            <v>204</v>
          </cell>
        </row>
        <row r="185">
          <cell r="A185">
            <v>302</v>
          </cell>
          <cell r="B185">
            <v>204</v>
          </cell>
        </row>
        <row r="186">
          <cell r="A186">
            <v>204</v>
          </cell>
          <cell r="B186">
            <v>204</v>
          </cell>
        </row>
        <row r="187">
          <cell r="A187">
            <v>399</v>
          </cell>
          <cell r="B187">
            <v>204</v>
          </cell>
        </row>
        <row r="188">
          <cell r="A188">
            <v>204</v>
          </cell>
          <cell r="B188">
            <v>204</v>
          </cell>
        </row>
        <row r="189">
          <cell r="A189">
            <v>399</v>
          </cell>
          <cell r="B189">
            <v>204</v>
          </cell>
        </row>
        <row r="190">
          <cell r="A190">
            <v>204</v>
          </cell>
          <cell r="B190">
            <v>204</v>
          </cell>
        </row>
        <row r="191">
          <cell r="A191">
            <v>301</v>
          </cell>
          <cell r="B191">
            <v>204</v>
          </cell>
        </row>
        <row r="192">
          <cell r="A192">
            <v>204</v>
          </cell>
          <cell r="B192">
            <v>204</v>
          </cell>
        </row>
        <row r="193">
          <cell r="A193">
            <v>399</v>
          </cell>
          <cell r="B193">
            <v>204</v>
          </cell>
        </row>
        <row r="194">
          <cell r="A194">
            <v>204</v>
          </cell>
          <cell r="B194">
            <v>204</v>
          </cell>
        </row>
        <row r="195">
          <cell r="A195">
            <v>301</v>
          </cell>
          <cell r="B195">
            <v>204</v>
          </cell>
        </row>
        <row r="196">
          <cell r="A196">
            <v>204</v>
          </cell>
          <cell r="B196">
            <v>204</v>
          </cell>
        </row>
        <row r="197">
          <cell r="A197">
            <v>399</v>
          </cell>
          <cell r="B197">
            <v>204</v>
          </cell>
        </row>
        <row r="198">
          <cell r="A198">
            <v>107</v>
          </cell>
          <cell r="B198">
            <v>204</v>
          </cell>
        </row>
        <row r="199">
          <cell r="A199">
            <v>301</v>
          </cell>
          <cell r="B199">
            <v>204</v>
          </cell>
        </row>
        <row r="200">
          <cell r="A200">
            <v>204</v>
          </cell>
          <cell r="B200">
            <v>204</v>
          </cell>
        </row>
        <row r="201">
          <cell r="A201">
            <v>301</v>
          </cell>
          <cell r="B201">
            <v>204</v>
          </cell>
        </row>
        <row r="202">
          <cell r="A202">
            <v>204</v>
          </cell>
          <cell r="B202">
            <v>204</v>
          </cell>
        </row>
        <row r="203">
          <cell r="A203">
            <v>398</v>
          </cell>
          <cell r="B203">
            <v>204</v>
          </cell>
        </row>
        <row r="204">
          <cell r="A204">
            <v>204</v>
          </cell>
          <cell r="B204">
            <v>204</v>
          </cell>
        </row>
        <row r="205">
          <cell r="A205">
            <v>300</v>
          </cell>
          <cell r="B205">
            <v>203</v>
          </cell>
        </row>
        <row r="206">
          <cell r="A206">
            <v>203</v>
          </cell>
          <cell r="B206">
            <v>203</v>
          </cell>
        </row>
        <row r="207">
          <cell r="A207">
            <v>301</v>
          </cell>
          <cell r="B207">
            <v>204</v>
          </cell>
        </row>
        <row r="208">
          <cell r="A208">
            <v>398</v>
          </cell>
          <cell r="B208">
            <v>204</v>
          </cell>
        </row>
        <row r="209">
          <cell r="A209">
            <v>399</v>
          </cell>
          <cell r="B209">
            <v>204</v>
          </cell>
        </row>
        <row r="210">
          <cell r="A210">
            <v>107</v>
          </cell>
          <cell r="B210">
            <v>204</v>
          </cell>
        </row>
        <row r="211">
          <cell r="A211">
            <v>606</v>
          </cell>
          <cell r="B211">
            <v>217</v>
          </cell>
        </row>
        <row r="212">
          <cell r="A212">
            <v>303</v>
          </cell>
          <cell r="B212">
            <v>303</v>
          </cell>
        </row>
      </sheetData>
      <sheetData sheetId="3">
        <row r="2">
          <cell r="A2">
            <v>106</v>
          </cell>
        </row>
      </sheetData>
      <sheetData sheetId="4">
        <row r="2">
          <cell r="A2">
            <v>304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606"/>
      <sheetName val="20200609"/>
    </sheetNames>
    <sheetDataSet>
      <sheetData sheetId="0">
        <row r="2">
          <cell r="A2">
            <v>579</v>
          </cell>
        </row>
      </sheetData>
      <sheetData sheetId="1">
        <row r="2">
          <cell r="A2">
            <v>961</v>
          </cell>
          <cell r="B2">
            <v>384</v>
          </cell>
        </row>
        <row r="3">
          <cell r="A3">
            <v>743</v>
          </cell>
          <cell r="B3">
            <v>382</v>
          </cell>
        </row>
        <row r="4">
          <cell r="A4">
            <v>842</v>
          </cell>
          <cell r="B4">
            <v>337</v>
          </cell>
        </row>
        <row r="5">
          <cell r="A5">
            <v>886</v>
          </cell>
          <cell r="B5">
            <v>381</v>
          </cell>
        </row>
        <row r="6">
          <cell r="A6">
            <v>670</v>
          </cell>
          <cell r="B6">
            <v>381</v>
          </cell>
        </row>
        <row r="7">
          <cell r="A7">
            <v>813</v>
          </cell>
          <cell r="B7">
            <v>380</v>
          </cell>
        </row>
        <row r="8">
          <cell r="A8">
            <v>422</v>
          </cell>
          <cell r="B8">
            <v>350</v>
          </cell>
        </row>
        <row r="9">
          <cell r="A9">
            <v>811</v>
          </cell>
          <cell r="B9">
            <v>378</v>
          </cell>
        </row>
        <row r="10">
          <cell r="A10">
            <v>522</v>
          </cell>
          <cell r="B10">
            <v>378</v>
          </cell>
        </row>
        <row r="11">
          <cell r="A11">
            <v>811</v>
          </cell>
          <cell r="B11">
            <v>378</v>
          </cell>
        </row>
        <row r="12">
          <cell r="A12">
            <v>450</v>
          </cell>
          <cell r="B12">
            <v>378</v>
          </cell>
        </row>
        <row r="13">
          <cell r="A13">
            <v>812</v>
          </cell>
          <cell r="B13">
            <v>378</v>
          </cell>
        </row>
        <row r="14">
          <cell r="A14">
            <v>519</v>
          </cell>
          <cell r="B14">
            <v>375</v>
          </cell>
        </row>
        <row r="15">
          <cell r="A15">
            <v>677</v>
          </cell>
          <cell r="B15">
            <v>305</v>
          </cell>
        </row>
        <row r="16">
          <cell r="A16">
            <v>919</v>
          </cell>
          <cell r="B16">
            <v>297</v>
          </cell>
        </row>
        <row r="17">
          <cell r="A17">
            <v>841</v>
          </cell>
          <cell r="B17">
            <v>375</v>
          </cell>
        </row>
        <row r="18">
          <cell r="A18">
            <v>920</v>
          </cell>
          <cell r="B18">
            <v>375</v>
          </cell>
        </row>
        <row r="19">
          <cell r="A19">
            <v>921</v>
          </cell>
          <cell r="B19">
            <v>376</v>
          </cell>
        </row>
        <row r="20">
          <cell r="A20">
            <v>1230</v>
          </cell>
          <cell r="B20">
            <v>376</v>
          </cell>
        </row>
        <row r="21">
          <cell r="A21">
            <v>1150</v>
          </cell>
          <cell r="B21">
            <v>377</v>
          </cell>
        </row>
        <row r="22">
          <cell r="A22">
            <v>999</v>
          </cell>
          <cell r="B22">
            <v>376</v>
          </cell>
        </row>
        <row r="23">
          <cell r="A23">
            <v>2160</v>
          </cell>
          <cell r="B23">
            <v>373</v>
          </cell>
        </row>
        <row r="24">
          <cell r="A24">
            <v>1310</v>
          </cell>
          <cell r="B24">
            <v>373</v>
          </cell>
        </row>
        <row r="25">
          <cell r="A25">
            <v>1950</v>
          </cell>
          <cell r="B25">
            <v>372</v>
          </cell>
        </row>
        <row r="26">
          <cell r="A26">
            <v>2090</v>
          </cell>
          <cell r="B26">
            <v>371</v>
          </cell>
        </row>
        <row r="27">
          <cell r="A27">
            <v>1690</v>
          </cell>
          <cell r="B27">
            <v>398</v>
          </cell>
        </row>
        <row r="28">
          <cell r="A28">
            <v>2270</v>
          </cell>
          <cell r="B28">
            <v>291</v>
          </cell>
        </row>
        <row r="29">
          <cell r="A29">
            <v>1240</v>
          </cell>
          <cell r="B29">
            <v>296</v>
          </cell>
        </row>
        <row r="30">
          <cell r="A30">
            <v>1720</v>
          </cell>
          <cell r="B30">
            <v>323</v>
          </cell>
        </row>
        <row r="31">
          <cell r="A31">
            <v>1460</v>
          </cell>
          <cell r="B31">
            <v>363</v>
          </cell>
        </row>
        <row r="32">
          <cell r="A32">
            <v>1400</v>
          </cell>
          <cell r="B32">
            <v>395</v>
          </cell>
        </row>
        <row r="33">
          <cell r="A33">
            <v>1040</v>
          </cell>
          <cell r="B33">
            <v>395</v>
          </cell>
        </row>
        <row r="34">
          <cell r="A34">
            <v>1220</v>
          </cell>
          <cell r="B34">
            <v>395</v>
          </cell>
        </row>
        <row r="35">
          <cell r="A35">
            <v>1130</v>
          </cell>
          <cell r="B35">
            <v>394</v>
          </cell>
        </row>
        <row r="36">
          <cell r="A36">
            <v>852</v>
          </cell>
          <cell r="B36">
            <v>393</v>
          </cell>
        </row>
        <row r="37">
          <cell r="A37">
            <v>1400</v>
          </cell>
          <cell r="B37">
            <v>394</v>
          </cell>
        </row>
        <row r="38">
          <cell r="A38">
            <v>852</v>
          </cell>
          <cell r="B38">
            <v>393</v>
          </cell>
        </row>
        <row r="39">
          <cell r="A39">
            <v>1340</v>
          </cell>
          <cell r="B39">
            <v>512</v>
          </cell>
        </row>
        <row r="40">
          <cell r="A40">
            <v>1240</v>
          </cell>
          <cell r="B40">
            <v>595</v>
          </cell>
        </row>
        <row r="41">
          <cell r="A41">
            <v>1330</v>
          </cell>
          <cell r="B41">
            <v>777</v>
          </cell>
        </row>
        <row r="42">
          <cell r="A42">
            <v>1700</v>
          </cell>
          <cell r="B42">
            <v>1330</v>
          </cell>
        </row>
        <row r="43">
          <cell r="A43">
            <v>1720</v>
          </cell>
          <cell r="B43">
            <v>1720</v>
          </cell>
        </row>
        <row r="44">
          <cell r="A44">
            <v>2300</v>
          </cell>
          <cell r="B44">
            <v>1800</v>
          </cell>
        </row>
        <row r="45">
          <cell r="A45">
            <v>2010</v>
          </cell>
          <cell r="B45">
            <v>1810</v>
          </cell>
        </row>
        <row r="46">
          <cell r="A46">
            <v>2410</v>
          </cell>
          <cell r="B46">
            <v>1810</v>
          </cell>
        </row>
        <row r="47">
          <cell r="A47">
            <v>2220</v>
          </cell>
          <cell r="B47">
            <v>1820</v>
          </cell>
        </row>
        <row r="48">
          <cell r="A48">
            <v>1780</v>
          </cell>
          <cell r="B48">
            <v>2080</v>
          </cell>
        </row>
        <row r="49">
          <cell r="A49">
            <v>2500</v>
          </cell>
          <cell r="B49">
            <v>2200</v>
          </cell>
        </row>
        <row r="50">
          <cell r="A50">
            <v>1200</v>
          </cell>
          <cell r="B50">
            <v>2200</v>
          </cell>
        </row>
        <row r="51">
          <cell r="A51">
            <v>2390</v>
          </cell>
          <cell r="B51">
            <v>2190</v>
          </cell>
        </row>
        <row r="52">
          <cell r="A52">
            <v>1190</v>
          </cell>
          <cell r="B52">
            <v>2190</v>
          </cell>
        </row>
        <row r="53">
          <cell r="A53">
            <v>1780</v>
          </cell>
          <cell r="B53">
            <v>2180</v>
          </cell>
        </row>
        <row r="54">
          <cell r="A54">
            <v>1510</v>
          </cell>
          <cell r="B54">
            <v>2170</v>
          </cell>
        </row>
        <row r="55">
          <cell r="A55">
            <v>1340</v>
          </cell>
          <cell r="B55">
            <v>2170</v>
          </cell>
        </row>
        <row r="56">
          <cell r="A56">
            <v>1520</v>
          </cell>
          <cell r="B56">
            <v>2160</v>
          </cell>
        </row>
        <row r="57">
          <cell r="A57">
            <v>1420</v>
          </cell>
          <cell r="B57">
            <v>1880</v>
          </cell>
        </row>
        <row r="58">
          <cell r="A58">
            <v>1010</v>
          </cell>
          <cell r="B58">
            <v>1280</v>
          </cell>
        </row>
        <row r="59">
          <cell r="A59">
            <v>1440</v>
          </cell>
          <cell r="B59">
            <v>796</v>
          </cell>
        </row>
        <row r="60">
          <cell r="A60">
            <v>827</v>
          </cell>
          <cell r="B60">
            <v>643</v>
          </cell>
        </row>
        <row r="61">
          <cell r="A61">
            <v>959</v>
          </cell>
          <cell r="B61">
            <v>501</v>
          </cell>
        </row>
        <row r="62">
          <cell r="A62">
            <v>958</v>
          </cell>
          <cell r="B62">
            <v>500</v>
          </cell>
        </row>
        <row r="63">
          <cell r="A63">
            <v>866</v>
          </cell>
          <cell r="B63">
            <v>499</v>
          </cell>
        </row>
        <row r="64">
          <cell r="A64">
            <v>1260</v>
          </cell>
          <cell r="B64">
            <v>499</v>
          </cell>
        </row>
        <row r="65">
          <cell r="A65">
            <v>900</v>
          </cell>
          <cell r="B65">
            <v>500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O712"/>
  <sheetViews>
    <sheetView workbookViewId="0">
      <selection activeCell="O7" sqref="O7:R24"/>
    </sheetView>
  </sheetViews>
  <sheetFormatPr defaultRowHeight="14.25" x14ac:dyDescent="0.2"/>
  <cols>
    <col min="8" max="8" width="17.875" style="17" customWidth="1"/>
    <col min="9" max="9" width="14.25" style="17" customWidth="1"/>
    <col min="10" max="10" width="20.625" style="17" customWidth="1"/>
    <col min="11" max="11" width="16.5" style="17" customWidth="1"/>
    <col min="12" max="12" width="16.125" style="17" customWidth="1"/>
    <col min="13" max="13" width="14" style="17" customWidth="1"/>
    <col min="14" max="14" width="9" style="43" customWidth="1"/>
    <col min="17" max="17" width="23.375" style="20" customWidth="1"/>
  </cols>
  <sheetData>
    <row r="1" spans="1:119" x14ac:dyDescent="0.15">
      <c r="A1" s="43">
        <v>228</v>
      </c>
      <c r="B1" s="43">
        <v>100</v>
      </c>
      <c r="H1" s="14" t="s">
        <v>0</v>
      </c>
      <c r="I1" s="14" t="s">
        <v>1</v>
      </c>
      <c r="J1" s="14" t="s">
        <v>2</v>
      </c>
      <c r="K1" s="17" t="s">
        <v>3</v>
      </c>
      <c r="L1" s="17" t="s">
        <v>4</v>
      </c>
      <c r="M1" s="17" t="s">
        <v>5</v>
      </c>
      <c r="Q1" s="14" t="s">
        <v>6</v>
      </c>
      <c r="R1" s="43">
        <v>0.83391999999999999</v>
      </c>
      <c r="S1" s="43">
        <v>0.20596999999999999</v>
      </c>
      <c r="T1" s="43">
        <v>9.0539999999999995E-2</v>
      </c>
      <c r="U1" s="43">
        <v>6.5659999999999996E-2</v>
      </c>
      <c r="V1" s="43">
        <v>0.74568999999999996</v>
      </c>
      <c r="W1" s="43">
        <v>0.17435</v>
      </c>
      <c r="X1" s="43">
        <v>0.76278999999999997</v>
      </c>
      <c r="Y1" s="43">
        <v>0.77495000000000003</v>
      </c>
      <c r="Z1" s="43">
        <v>0.49486999999999998</v>
      </c>
      <c r="AA1" s="43">
        <v>0.88553000000000004</v>
      </c>
      <c r="AB1" s="43">
        <v>0.83462000000000003</v>
      </c>
      <c r="AC1" s="43">
        <v>0.16317999999999999</v>
      </c>
      <c r="AD1" s="43">
        <v>0.32569999999999999</v>
      </c>
      <c r="AE1" s="43">
        <v>0.83589999999999998</v>
      </c>
      <c r="AF1" s="43">
        <v>5.7160000000000002E-2</v>
      </c>
      <c r="AG1" s="43">
        <v>0.44767000000000001</v>
      </c>
      <c r="AH1" s="43">
        <v>0.72899999999999998</v>
      </c>
      <c r="AI1" s="43">
        <v>0.17355000000000001</v>
      </c>
      <c r="AJ1" s="43">
        <v>0.67347000000000001</v>
      </c>
      <c r="AK1" s="43">
        <v>0.10781</v>
      </c>
      <c r="AL1" s="43">
        <v>3.8460000000000001E-2</v>
      </c>
      <c r="AM1" s="43">
        <v>0</v>
      </c>
      <c r="AN1" s="43">
        <v>0.66102000000000005</v>
      </c>
      <c r="AO1" s="43">
        <v>0.35483999999999999</v>
      </c>
      <c r="AP1" s="43">
        <v>0.17910000000000001</v>
      </c>
      <c r="AQ1" s="43">
        <v>0.84962000000000004</v>
      </c>
      <c r="AR1" s="43">
        <v>0.26595999999999997</v>
      </c>
      <c r="AS1" s="43">
        <v>0</v>
      </c>
      <c r="AT1" s="43">
        <v>0.91713</v>
      </c>
      <c r="AU1" s="43">
        <v>0.16886000000000001</v>
      </c>
      <c r="AV1" s="43">
        <v>0.10218000000000001</v>
      </c>
      <c r="AW1" s="43">
        <v>1.7600000000000001E-3</v>
      </c>
      <c r="AX1" s="43">
        <v>0.24504000000000001</v>
      </c>
      <c r="AY1" s="43">
        <v>0.27662999999999999</v>
      </c>
      <c r="AZ1" s="43">
        <v>0.14399999999999999</v>
      </c>
      <c r="BA1" s="43">
        <v>0.14399999999999999</v>
      </c>
      <c r="BB1" s="43">
        <v>0.11380999999999999</v>
      </c>
      <c r="BC1" s="43">
        <v>0.2457</v>
      </c>
      <c r="BD1" s="43">
        <v>0.7863</v>
      </c>
      <c r="BE1" s="43">
        <v>0.84902</v>
      </c>
      <c r="BF1" s="43">
        <v>0.94155999999999995</v>
      </c>
      <c r="BG1" s="43">
        <v>0.88502000000000003</v>
      </c>
      <c r="BH1" s="43">
        <v>0.84013000000000004</v>
      </c>
      <c r="BI1" s="43">
        <v>0.69481999999999999</v>
      </c>
      <c r="BJ1" s="43">
        <v>0.13863</v>
      </c>
      <c r="BK1" s="43">
        <v>0.13863</v>
      </c>
      <c r="BL1" s="43">
        <v>0.23333999999999999</v>
      </c>
      <c r="BM1" s="43">
        <v>0.23333999999999999</v>
      </c>
      <c r="BN1" s="43">
        <v>0.11910999999999999</v>
      </c>
      <c r="BO1" s="43">
        <v>0.23068</v>
      </c>
      <c r="BP1" s="43">
        <v>4.6670000000000003E-2</v>
      </c>
      <c r="BQ1" s="43">
        <v>0.20630999999999999</v>
      </c>
      <c r="BR1" s="43">
        <v>0.26134000000000002</v>
      </c>
      <c r="BS1" s="43">
        <v>0.80820999999999998</v>
      </c>
      <c r="BT1" s="43">
        <v>0.80725999999999998</v>
      </c>
      <c r="BU1" s="43">
        <v>0.84277000000000002</v>
      </c>
      <c r="BV1" s="43">
        <v>0.74914999999999998</v>
      </c>
      <c r="BW1" s="43">
        <v>0.88976999999999995</v>
      </c>
      <c r="BX1" s="43">
        <v>0.89448000000000005</v>
      </c>
      <c r="BY1" s="43">
        <v>0.16081000000000001</v>
      </c>
      <c r="BZ1" s="43">
        <v>0.33561000000000002</v>
      </c>
      <c r="CA1" s="43">
        <v>4.5260000000000002E-2</v>
      </c>
      <c r="CB1" s="43">
        <v>0.32434000000000002</v>
      </c>
      <c r="CC1" s="43">
        <v>7.3400000000000007E-2</v>
      </c>
      <c r="CD1" s="43">
        <v>0.21456</v>
      </c>
      <c r="CE1" s="43">
        <v>0.11856999999999999</v>
      </c>
      <c r="CF1" s="43">
        <v>0</v>
      </c>
      <c r="CG1" s="43">
        <v>0.85143000000000002</v>
      </c>
      <c r="CH1" s="43">
        <v>0.61341999999999997</v>
      </c>
      <c r="CI1" s="43">
        <v>0.26856999999999998</v>
      </c>
      <c r="CJ1" s="43">
        <v>7.9850000000000004E-2</v>
      </c>
      <c r="CK1" s="43">
        <v>5.8069999999999997E-2</v>
      </c>
      <c r="CL1" s="43">
        <v>4.0660000000000002E-2</v>
      </c>
      <c r="CM1" s="43">
        <v>0.12064</v>
      </c>
      <c r="CN1" s="43">
        <v>0.82247000000000003</v>
      </c>
      <c r="CO1" s="43">
        <v>0.22364000000000001</v>
      </c>
      <c r="CP1" s="43">
        <v>0.15293999999999999</v>
      </c>
      <c r="CQ1" s="43">
        <v>0.20942</v>
      </c>
      <c r="CR1" s="43">
        <v>0.43672</v>
      </c>
      <c r="CS1" s="43">
        <v>0.19533</v>
      </c>
      <c r="CT1" s="43">
        <v>0</v>
      </c>
      <c r="CU1" s="43">
        <v>0.84960999999999998</v>
      </c>
      <c r="CV1" s="43">
        <v>1.8939999999999999E-2</v>
      </c>
      <c r="CW1" s="43">
        <v>0.43946000000000002</v>
      </c>
      <c r="CX1" s="43">
        <v>0.17477999999999999</v>
      </c>
      <c r="CY1" s="43">
        <v>0.24242</v>
      </c>
      <c r="CZ1" s="43">
        <v>0.29422999999999999</v>
      </c>
      <c r="DA1" s="43">
        <v>0.36714999999999998</v>
      </c>
      <c r="DB1" s="43">
        <v>2.597E-2</v>
      </c>
      <c r="DC1" s="43">
        <v>0.87588999999999995</v>
      </c>
      <c r="DD1" s="43">
        <v>0.87544</v>
      </c>
      <c r="DE1" s="43">
        <v>0.87307999999999997</v>
      </c>
      <c r="DF1" s="43">
        <v>0.25925999999999999</v>
      </c>
      <c r="DG1" s="43">
        <v>0.32962999999999998</v>
      </c>
      <c r="DH1" s="43">
        <v>0.34826000000000001</v>
      </c>
      <c r="DI1" s="43">
        <v>0.37801000000000001</v>
      </c>
      <c r="DJ1" s="43">
        <v>0.25262000000000001</v>
      </c>
      <c r="DK1" s="43">
        <v>0.27288000000000001</v>
      </c>
      <c r="DL1" s="43">
        <v>0.32411000000000001</v>
      </c>
      <c r="DM1" s="43">
        <v>0.17712</v>
      </c>
      <c r="DN1" s="43">
        <v>0.82413999999999998</v>
      </c>
      <c r="DO1" s="43">
        <v>0.12</v>
      </c>
    </row>
    <row r="2" spans="1:119" x14ac:dyDescent="0.15">
      <c r="A2" s="43">
        <v>228.1</v>
      </c>
      <c r="B2" s="43">
        <v>120</v>
      </c>
      <c r="D2" s="43">
        <f ca="1">TREND(OFFSET(B1,MATCH(D3,A:A,1)-1,,2,1),OFFSET(A1,MATCH(D3,A:A,1)-1,,2,1),D3)</f>
        <v>290</v>
      </c>
      <c r="E2" s="43">
        <f>MATCH(D3,A:A,1)-1</f>
        <v>9</v>
      </c>
      <c r="F2" s="43">
        <f ca="1">OFFSET(B1,MATCH(D3,A:A,1)-1,,1,1)</f>
        <v>280</v>
      </c>
      <c r="G2" s="43">
        <f ca="1">OFFSET(B1,MATCH(D3,A:A,1)-1,,1,1)</f>
        <v>280</v>
      </c>
      <c r="H2" s="17">
        <v>1170</v>
      </c>
      <c r="I2" s="17">
        <v>1645</v>
      </c>
      <c r="J2" s="17">
        <v>0.14000000000000001</v>
      </c>
      <c r="K2" s="17">
        <f t="shared" ref="K2:K65" si="0">$P$8-H2</f>
        <v>7809</v>
      </c>
      <c r="L2" s="17">
        <f t="shared" ref="L2:L65" si="1">$P$9-I2</f>
        <v>51835</v>
      </c>
      <c r="M2" s="17">
        <f t="shared" ref="M2:M65" si="2">$P$10-J2</f>
        <v>21.75</v>
      </c>
      <c r="Q2" s="14" t="s">
        <v>1</v>
      </c>
      <c r="R2" s="43">
        <v>30217.00000000012</v>
      </c>
      <c r="S2" s="43">
        <v>1645.999999999884</v>
      </c>
      <c r="T2" s="43">
        <v>3064</v>
      </c>
      <c r="U2" s="43">
        <v>899.99999999976717</v>
      </c>
      <c r="V2" s="43">
        <v>1978.000000000116</v>
      </c>
      <c r="W2" s="43">
        <v>14206</v>
      </c>
      <c r="X2" s="43">
        <v>5112.0000000002328</v>
      </c>
      <c r="Y2" s="43">
        <v>3473</v>
      </c>
      <c r="Z2" s="43">
        <v>6943</v>
      </c>
      <c r="AA2" s="43">
        <v>16775.999999999651</v>
      </c>
      <c r="AB2" s="43">
        <v>9319.9999999997672</v>
      </c>
      <c r="AC2" s="43">
        <v>6996</v>
      </c>
      <c r="AD2" s="43">
        <v>4082</v>
      </c>
      <c r="AE2" s="43">
        <v>9601.9999999998836</v>
      </c>
      <c r="AF2" s="43">
        <v>874.99999999976717</v>
      </c>
      <c r="AG2" s="43">
        <v>4129</v>
      </c>
      <c r="AH2" s="43">
        <v>29515.99999999988</v>
      </c>
      <c r="AI2" s="43">
        <v>11178.000000000229</v>
      </c>
      <c r="AJ2" s="43">
        <v>23702.000000000349</v>
      </c>
      <c r="AK2" s="43">
        <v>5159</v>
      </c>
      <c r="AL2" s="43">
        <v>1342</v>
      </c>
      <c r="AM2" s="43">
        <v>280</v>
      </c>
      <c r="AN2" s="43">
        <v>5148.0000000002328</v>
      </c>
      <c r="AO2" s="43">
        <v>5679</v>
      </c>
      <c r="AP2" s="43">
        <v>2343</v>
      </c>
      <c r="AQ2" s="43">
        <v>8243.9999999999418</v>
      </c>
      <c r="AR2" s="43">
        <v>16731.99999999988</v>
      </c>
      <c r="AS2" s="43">
        <v>735.00000000011642</v>
      </c>
      <c r="AT2" s="43">
        <v>32539.000000000058</v>
      </c>
      <c r="AU2" s="43">
        <v>10067.000000000229</v>
      </c>
      <c r="AV2" s="43">
        <v>467.99999999976723</v>
      </c>
      <c r="AW2" s="43">
        <v>612</v>
      </c>
      <c r="AX2" s="43">
        <v>1835.999999999884</v>
      </c>
      <c r="AY2" s="43">
        <v>54034.000000000116</v>
      </c>
      <c r="AZ2" s="43">
        <v>2905.0000000002328</v>
      </c>
      <c r="BA2" s="43">
        <v>140.00000000011639</v>
      </c>
      <c r="BB2" s="43">
        <v>70</v>
      </c>
      <c r="BC2" s="43">
        <v>525.00000000011642</v>
      </c>
      <c r="BD2" s="43">
        <v>29658.99999999988</v>
      </c>
      <c r="BE2" s="43">
        <v>19644</v>
      </c>
      <c r="BF2" s="43">
        <v>19575</v>
      </c>
      <c r="BG2" s="43">
        <v>12679.00000000006</v>
      </c>
      <c r="BH2" s="43">
        <v>9539</v>
      </c>
      <c r="BI2" s="43">
        <v>18052</v>
      </c>
      <c r="BJ2" s="43">
        <v>1435</v>
      </c>
      <c r="BK2" s="43">
        <v>823.00000000011642</v>
      </c>
      <c r="BL2" s="43">
        <v>15312.99999999988</v>
      </c>
      <c r="BM2" s="43">
        <v>11496.99999999988</v>
      </c>
      <c r="BN2" s="43">
        <v>9576.0000000002328</v>
      </c>
      <c r="BO2" s="43">
        <v>3708</v>
      </c>
      <c r="BP2" s="43">
        <v>1116</v>
      </c>
      <c r="BQ2" s="43">
        <v>72.000000000116415</v>
      </c>
      <c r="BR2" s="43">
        <v>1964</v>
      </c>
      <c r="BS2" s="43">
        <v>7153</v>
      </c>
      <c r="BT2" s="43">
        <v>9284.9999999998836</v>
      </c>
      <c r="BU2" s="43">
        <v>32112</v>
      </c>
      <c r="BV2" s="43">
        <v>11937.99999999988</v>
      </c>
      <c r="BW2" s="43">
        <v>20868.000000000058</v>
      </c>
      <c r="BX2" s="43">
        <v>20728</v>
      </c>
      <c r="BY2" s="43">
        <v>19516.00000000012</v>
      </c>
      <c r="BZ2" s="43">
        <v>2843.999999999884</v>
      </c>
      <c r="CA2" s="43">
        <v>828</v>
      </c>
      <c r="CB2" s="43">
        <v>3405.999999999884</v>
      </c>
      <c r="CC2" s="43">
        <v>1764</v>
      </c>
      <c r="CD2" s="43">
        <v>7854</v>
      </c>
      <c r="CE2" s="43">
        <v>10815.00000000012</v>
      </c>
      <c r="CF2" s="43">
        <v>209.99999999965081</v>
      </c>
      <c r="CG2" s="43">
        <v>37100.000000000167</v>
      </c>
      <c r="CH2" s="43">
        <v>6519.0000000002328</v>
      </c>
      <c r="CI2" s="43">
        <v>1476.0000000002331</v>
      </c>
      <c r="CJ2" s="43">
        <v>972</v>
      </c>
      <c r="CK2" s="43">
        <v>1799.999999999884</v>
      </c>
      <c r="CL2" s="43">
        <v>6229.9999999997672</v>
      </c>
      <c r="CM2" s="43">
        <v>5425</v>
      </c>
      <c r="CN2" s="43">
        <v>9134.9999999998836</v>
      </c>
      <c r="CO2" s="43">
        <v>3671.999999999884</v>
      </c>
      <c r="CP2" s="43">
        <v>4968</v>
      </c>
      <c r="CQ2" s="43">
        <v>1151.999999999884</v>
      </c>
      <c r="CR2" s="43">
        <v>2088.000000000116</v>
      </c>
      <c r="CS2" s="43">
        <v>2870</v>
      </c>
      <c r="CT2" s="43">
        <v>735.00000000011642</v>
      </c>
      <c r="CU2" s="43">
        <v>30691.000000000229</v>
      </c>
      <c r="CV2" s="43">
        <v>2159.999999999884</v>
      </c>
      <c r="CW2" s="43">
        <v>6388.9999999960419</v>
      </c>
      <c r="CX2" s="43">
        <v>6089.9999999982538</v>
      </c>
      <c r="CY2" s="43">
        <v>1399.999999999884</v>
      </c>
      <c r="CZ2" s="43">
        <v>11749</v>
      </c>
      <c r="DA2" s="43">
        <v>2100.000000000116</v>
      </c>
      <c r="DB2" s="43">
        <v>350</v>
      </c>
      <c r="DC2" s="43">
        <v>20853.99999999988</v>
      </c>
      <c r="DD2" s="43">
        <v>6174.0000000001164</v>
      </c>
      <c r="DE2" s="43">
        <v>4587.9999999998836</v>
      </c>
      <c r="DF2" s="43">
        <v>13348</v>
      </c>
      <c r="DG2" s="43">
        <v>1474.999999999884</v>
      </c>
      <c r="DH2" s="43">
        <v>3888.0000000003488</v>
      </c>
      <c r="DI2" s="43">
        <v>2339.999999999884</v>
      </c>
      <c r="DJ2" s="43">
        <v>1188.0000000002331</v>
      </c>
      <c r="DK2" s="43">
        <v>10850.000000000349</v>
      </c>
      <c r="DL2" s="43">
        <v>3710.000000000116</v>
      </c>
      <c r="DM2" s="43">
        <v>2135.0000000002328</v>
      </c>
      <c r="DN2" s="43">
        <v>7566.9999999998836</v>
      </c>
      <c r="DO2" s="43">
        <v>11738</v>
      </c>
    </row>
    <row r="3" spans="1:119" x14ac:dyDescent="0.15">
      <c r="A3" s="43">
        <v>228.2</v>
      </c>
      <c r="B3" s="43">
        <v>140</v>
      </c>
      <c r="D3" s="43">
        <v>228.95</v>
      </c>
      <c r="H3" s="17">
        <v>5443</v>
      </c>
      <c r="I3" s="17">
        <v>3064</v>
      </c>
      <c r="J3" s="17">
        <v>0.34</v>
      </c>
      <c r="K3" s="17">
        <f t="shared" si="0"/>
        <v>3536</v>
      </c>
      <c r="L3" s="17">
        <f t="shared" si="1"/>
        <v>50416</v>
      </c>
      <c r="M3" s="17">
        <f t="shared" si="2"/>
        <v>21.55</v>
      </c>
      <c r="Q3" s="14" t="s">
        <v>2</v>
      </c>
      <c r="R3" s="43">
        <v>1.0500000000000109</v>
      </c>
      <c r="S3" s="43">
        <v>8.6399999999999864</v>
      </c>
      <c r="T3" s="43">
        <v>6.6899999999999977</v>
      </c>
      <c r="U3" s="43">
        <v>2.3199999999999932</v>
      </c>
      <c r="V3" s="43">
        <v>10.18000000000001</v>
      </c>
      <c r="W3" s="43">
        <v>6.1200000000000054</v>
      </c>
      <c r="X3" s="43">
        <v>1.5399999999999641</v>
      </c>
      <c r="Y3" s="43">
        <v>8.9399999999999977</v>
      </c>
      <c r="Z3" s="43">
        <v>3.5699999999999932</v>
      </c>
      <c r="AA3" s="43">
        <v>3.0799999999999841</v>
      </c>
      <c r="AB3" s="43">
        <v>2.839999999999975</v>
      </c>
      <c r="AC3" s="43">
        <v>1.629999999999995</v>
      </c>
      <c r="AD3" s="43">
        <v>9.3499999999999659</v>
      </c>
      <c r="AE3" s="43">
        <v>0.42000000000001592</v>
      </c>
      <c r="AF3" s="43">
        <v>0.69999999999998863</v>
      </c>
      <c r="AG3" s="43">
        <v>6.6499999999999773</v>
      </c>
      <c r="AH3" s="43">
        <v>2.28000000000003</v>
      </c>
      <c r="AI3" s="43">
        <v>1.1700000000000159</v>
      </c>
      <c r="AJ3" s="43">
        <v>2.9800000000000182</v>
      </c>
      <c r="AK3" s="43">
        <v>8.4099999999999682</v>
      </c>
      <c r="AL3" s="43">
        <v>5.7899999999999636</v>
      </c>
      <c r="AM3" s="43">
        <v>6.0799999999999841</v>
      </c>
      <c r="AN3" s="43">
        <v>1.430000000000007</v>
      </c>
      <c r="AO3" s="43">
        <v>9.7400000000000091</v>
      </c>
      <c r="AP3" s="43">
        <v>4.1100000000000136</v>
      </c>
      <c r="AQ3" s="43">
        <v>14</v>
      </c>
      <c r="AR3" s="43">
        <v>2.9900000000000091</v>
      </c>
      <c r="AS3" s="43">
        <v>1.430000000000007</v>
      </c>
      <c r="AT3" s="43">
        <v>6.2899999999999636</v>
      </c>
      <c r="AU3" s="43">
        <v>0.68999999999999773</v>
      </c>
      <c r="AV3" s="43">
        <v>1.649999999999977</v>
      </c>
      <c r="AW3" s="43">
        <v>1.6599999999999679</v>
      </c>
      <c r="AX3" s="43">
        <v>1.269999999999982</v>
      </c>
      <c r="AY3" s="43">
        <v>0.40000000000003411</v>
      </c>
      <c r="AZ3" s="43">
        <v>1.2100000000000359</v>
      </c>
      <c r="BA3" s="43">
        <v>0.46000000000003638</v>
      </c>
      <c r="BB3" s="43">
        <v>1.620000000000005</v>
      </c>
      <c r="BC3" s="43">
        <v>1.6100000000000141</v>
      </c>
      <c r="BD3" s="43">
        <v>4.1899999999999977</v>
      </c>
      <c r="BE3" s="43">
        <v>10</v>
      </c>
      <c r="BF3" s="43">
        <v>10.029999999999969</v>
      </c>
      <c r="BG3" s="43">
        <v>12.990000000000011</v>
      </c>
      <c r="BH3" s="43">
        <v>8.9200000000000159</v>
      </c>
      <c r="BI3" s="43">
        <v>1.6100000000000141</v>
      </c>
      <c r="BJ3" s="43">
        <v>1.3600000000000141</v>
      </c>
      <c r="BK3" s="43">
        <v>1.3600000000000141</v>
      </c>
      <c r="BL3" s="43">
        <v>1.04000000000002</v>
      </c>
      <c r="BM3" s="43">
        <v>1.04000000000002</v>
      </c>
      <c r="BN3" s="43">
        <v>2.6599999999999682</v>
      </c>
      <c r="BO3" s="43">
        <v>1.3600000000000141</v>
      </c>
      <c r="BP3" s="43">
        <v>1.25</v>
      </c>
      <c r="BQ3" s="43">
        <v>1.7899999999999641</v>
      </c>
      <c r="BR3" s="43">
        <v>1.2899999999999641</v>
      </c>
      <c r="BS3" s="43">
        <v>8.339999999999975</v>
      </c>
      <c r="BT3" s="43">
        <v>4.8100000000000023</v>
      </c>
      <c r="BU3" s="43">
        <v>1.0799999999999841</v>
      </c>
      <c r="BV3" s="43">
        <v>1.75</v>
      </c>
      <c r="BW3" s="43">
        <v>5.839999999999975</v>
      </c>
      <c r="BX3" s="43">
        <v>8.1800000000000068</v>
      </c>
      <c r="BY3" s="43">
        <v>1.3899999999999859</v>
      </c>
      <c r="BZ3" s="43">
        <v>1.5099999999999909</v>
      </c>
      <c r="CA3" s="43">
        <v>2.0199999999999818</v>
      </c>
      <c r="CB3" s="43">
        <v>1.629999999999995</v>
      </c>
      <c r="CC3" s="43">
        <v>2.3600000000000141</v>
      </c>
      <c r="CD3" s="43">
        <v>2.4099999999999682</v>
      </c>
      <c r="CE3" s="43">
        <v>1.75</v>
      </c>
      <c r="CF3" s="43">
        <v>0.29000000000002052</v>
      </c>
      <c r="CG3" s="43">
        <v>1.71999999999997</v>
      </c>
      <c r="CH3" s="43">
        <v>1.819999999999993</v>
      </c>
      <c r="CI3" s="43">
        <v>1.7899999999999641</v>
      </c>
      <c r="CJ3" s="43">
        <v>1.8000000000000109</v>
      </c>
      <c r="CK3" s="43">
        <v>2.0799999999999841</v>
      </c>
      <c r="CL3" s="43">
        <v>0.68999999999999773</v>
      </c>
      <c r="CM3" s="43">
        <v>1.0500000000000109</v>
      </c>
      <c r="CN3" s="43">
        <v>2.379999999999995</v>
      </c>
      <c r="CO3" s="43">
        <v>3.3199999999999932</v>
      </c>
      <c r="CP3" s="43">
        <v>1.7299999999999609</v>
      </c>
      <c r="CQ3" s="43">
        <v>1.5799999999999841</v>
      </c>
      <c r="CR3" s="43">
        <v>1.2299999999999609</v>
      </c>
      <c r="CS3" s="43">
        <v>1.54000000000002</v>
      </c>
      <c r="CT3" s="43">
        <v>1.0900000000000321</v>
      </c>
      <c r="CU3" s="43">
        <v>0.56999999999999318</v>
      </c>
      <c r="CV3" s="43">
        <v>2.3100000000000018</v>
      </c>
      <c r="CW3" s="43">
        <v>0.29000000000115728</v>
      </c>
      <c r="CX3" s="43">
        <v>1.529999999999518</v>
      </c>
      <c r="CY3" s="43">
        <v>1.5</v>
      </c>
      <c r="CZ3" s="43">
        <v>0.44999999999998858</v>
      </c>
      <c r="DA3" s="43">
        <v>0.85000000000002274</v>
      </c>
      <c r="DB3" s="43">
        <v>0.73000000000001819</v>
      </c>
      <c r="DC3" s="43">
        <v>1.8499999999999659</v>
      </c>
      <c r="DD3" s="43">
        <v>1.649999999999977</v>
      </c>
      <c r="DE3" s="43">
        <v>7.8600000000000136</v>
      </c>
      <c r="DF3" s="43">
        <v>1.6999999999999891</v>
      </c>
      <c r="DG3" s="43">
        <v>1.3899999999999859</v>
      </c>
      <c r="DH3" s="43">
        <v>3.8000000000000109</v>
      </c>
      <c r="DI3" s="43">
        <v>2.3199999999999932</v>
      </c>
      <c r="DJ3" s="43">
        <v>2.5600000000000018</v>
      </c>
      <c r="DK3" s="43">
        <v>1.0799999999999841</v>
      </c>
      <c r="DL3" s="43">
        <v>0.1100000000000136</v>
      </c>
      <c r="DM3" s="43">
        <v>1</v>
      </c>
      <c r="DN3" s="43">
        <v>8.8899999999999864</v>
      </c>
      <c r="DO3" s="43">
        <v>3.120000000000005</v>
      </c>
    </row>
    <row r="4" spans="1:119" x14ac:dyDescent="0.15">
      <c r="A4" s="43">
        <v>228.3</v>
      </c>
      <c r="B4" s="43">
        <v>160</v>
      </c>
      <c r="H4" s="17">
        <v>1322</v>
      </c>
      <c r="I4" s="17">
        <v>196</v>
      </c>
      <c r="J4" s="17">
        <v>0.14000000000000001</v>
      </c>
      <c r="K4" s="17">
        <f t="shared" si="0"/>
        <v>7657</v>
      </c>
      <c r="L4" s="17">
        <f t="shared" si="1"/>
        <v>53284</v>
      </c>
      <c r="M4" s="17">
        <f t="shared" si="2"/>
        <v>21.75</v>
      </c>
      <c r="Q4" s="19" t="s">
        <v>4</v>
      </c>
      <c r="R4" s="43">
        <f t="shared" ref="R4:AW4" si="3">$P$9-R2</f>
        <v>23262.99999999988</v>
      </c>
      <c r="S4" s="43">
        <f t="shared" si="3"/>
        <v>51834.000000000116</v>
      </c>
      <c r="T4" s="43">
        <f t="shared" si="3"/>
        <v>50416</v>
      </c>
      <c r="U4" s="43">
        <f t="shared" si="3"/>
        <v>52580.000000000233</v>
      </c>
      <c r="V4" s="43">
        <f t="shared" si="3"/>
        <v>51501.999999999884</v>
      </c>
      <c r="W4" s="43">
        <f t="shared" si="3"/>
        <v>39274</v>
      </c>
      <c r="X4" s="43">
        <f t="shared" si="3"/>
        <v>48367.999999999767</v>
      </c>
      <c r="Y4" s="43">
        <f t="shared" si="3"/>
        <v>50007</v>
      </c>
      <c r="Z4" s="43">
        <f t="shared" si="3"/>
        <v>46537</v>
      </c>
      <c r="AA4" s="43">
        <f t="shared" si="3"/>
        <v>36704.000000000349</v>
      </c>
      <c r="AB4" s="43">
        <f t="shared" si="3"/>
        <v>44160.000000000233</v>
      </c>
      <c r="AC4" s="43">
        <f t="shared" si="3"/>
        <v>46484</v>
      </c>
      <c r="AD4" s="43">
        <f t="shared" si="3"/>
        <v>49398</v>
      </c>
      <c r="AE4" s="43">
        <f t="shared" si="3"/>
        <v>43878.000000000116</v>
      </c>
      <c r="AF4" s="43">
        <f t="shared" si="3"/>
        <v>52605.000000000233</v>
      </c>
      <c r="AG4" s="43">
        <f t="shared" si="3"/>
        <v>49351</v>
      </c>
      <c r="AH4" s="43">
        <f t="shared" si="3"/>
        <v>23964.00000000012</v>
      </c>
      <c r="AI4" s="43">
        <f t="shared" si="3"/>
        <v>42301.999999999767</v>
      </c>
      <c r="AJ4" s="43">
        <f t="shared" si="3"/>
        <v>29777.999999999651</v>
      </c>
      <c r="AK4" s="43">
        <f t="shared" si="3"/>
        <v>48321</v>
      </c>
      <c r="AL4" s="43">
        <f t="shared" si="3"/>
        <v>52138</v>
      </c>
      <c r="AM4" s="43">
        <f t="shared" si="3"/>
        <v>53200</v>
      </c>
      <c r="AN4" s="43">
        <f t="shared" si="3"/>
        <v>48331.999999999767</v>
      </c>
      <c r="AO4" s="43">
        <f t="shared" si="3"/>
        <v>47801</v>
      </c>
      <c r="AP4" s="43">
        <f t="shared" si="3"/>
        <v>51137</v>
      </c>
      <c r="AQ4" s="43">
        <f t="shared" si="3"/>
        <v>45236.000000000058</v>
      </c>
      <c r="AR4" s="43">
        <f t="shared" si="3"/>
        <v>36748.000000000116</v>
      </c>
      <c r="AS4" s="43">
        <f t="shared" si="3"/>
        <v>52744.999999999884</v>
      </c>
      <c r="AT4" s="43">
        <f t="shared" si="3"/>
        <v>20940.999999999942</v>
      </c>
      <c r="AU4" s="43">
        <f t="shared" si="3"/>
        <v>43412.999999999767</v>
      </c>
      <c r="AV4" s="43">
        <f t="shared" si="3"/>
        <v>53012.000000000233</v>
      </c>
      <c r="AW4" s="43">
        <f t="shared" si="3"/>
        <v>52868</v>
      </c>
      <c r="AX4" s="43">
        <f t="shared" ref="AX4:CC4" si="4">$P$9-AX2</f>
        <v>51644.000000000116</v>
      </c>
      <c r="AY4" s="43">
        <f t="shared" si="4"/>
        <v>-554.00000000011642</v>
      </c>
      <c r="AZ4" s="43">
        <f t="shared" si="4"/>
        <v>50574.999999999767</v>
      </c>
      <c r="BA4" s="43">
        <f t="shared" si="4"/>
        <v>53339.999999999884</v>
      </c>
      <c r="BB4" s="43">
        <f t="shared" si="4"/>
        <v>53410</v>
      </c>
      <c r="BC4" s="43">
        <f t="shared" si="4"/>
        <v>52954.999999999884</v>
      </c>
      <c r="BD4" s="43">
        <f t="shared" si="4"/>
        <v>23821.00000000012</v>
      </c>
      <c r="BE4" s="43">
        <f t="shared" si="4"/>
        <v>33836</v>
      </c>
      <c r="BF4" s="43">
        <f t="shared" si="4"/>
        <v>33905</v>
      </c>
      <c r="BG4" s="43">
        <f t="shared" si="4"/>
        <v>40800.999999999942</v>
      </c>
      <c r="BH4" s="43">
        <f t="shared" si="4"/>
        <v>43941</v>
      </c>
      <c r="BI4" s="43">
        <f t="shared" si="4"/>
        <v>35428</v>
      </c>
      <c r="BJ4" s="43">
        <f t="shared" si="4"/>
        <v>52045</v>
      </c>
      <c r="BK4" s="43">
        <f t="shared" si="4"/>
        <v>52656.999999999884</v>
      </c>
      <c r="BL4" s="43">
        <f t="shared" si="4"/>
        <v>38167.000000000116</v>
      </c>
      <c r="BM4" s="43">
        <f t="shared" si="4"/>
        <v>41983.000000000116</v>
      </c>
      <c r="BN4" s="43">
        <f t="shared" si="4"/>
        <v>43903.999999999767</v>
      </c>
      <c r="BO4" s="43">
        <f t="shared" si="4"/>
        <v>49772</v>
      </c>
      <c r="BP4" s="43">
        <f t="shared" si="4"/>
        <v>52364</v>
      </c>
      <c r="BQ4" s="43">
        <f t="shared" si="4"/>
        <v>53407.999999999884</v>
      </c>
      <c r="BR4" s="43">
        <f t="shared" si="4"/>
        <v>51516</v>
      </c>
      <c r="BS4" s="43">
        <f t="shared" si="4"/>
        <v>46327</v>
      </c>
      <c r="BT4" s="43">
        <f t="shared" si="4"/>
        <v>44195.000000000116</v>
      </c>
      <c r="BU4" s="43">
        <f t="shared" si="4"/>
        <v>21368</v>
      </c>
      <c r="BV4" s="43">
        <f t="shared" si="4"/>
        <v>41542.000000000116</v>
      </c>
      <c r="BW4" s="43">
        <f t="shared" si="4"/>
        <v>32611.999999999942</v>
      </c>
      <c r="BX4" s="43">
        <f t="shared" si="4"/>
        <v>32752</v>
      </c>
      <c r="BY4" s="43">
        <f t="shared" si="4"/>
        <v>33963.999999999884</v>
      </c>
      <c r="BZ4" s="43">
        <f t="shared" si="4"/>
        <v>50636.000000000116</v>
      </c>
      <c r="CA4" s="43">
        <f t="shared" si="4"/>
        <v>52652</v>
      </c>
      <c r="CB4" s="43">
        <f t="shared" si="4"/>
        <v>50074.000000000116</v>
      </c>
      <c r="CC4" s="43">
        <f t="shared" si="4"/>
        <v>51716</v>
      </c>
      <c r="CD4" s="43">
        <f t="shared" ref="CD4:DI4" si="5">$P$9-CD2</f>
        <v>45626</v>
      </c>
      <c r="CE4" s="43">
        <f t="shared" si="5"/>
        <v>42664.999999999884</v>
      </c>
      <c r="CF4" s="43">
        <f t="shared" si="5"/>
        <v>53270.000000000349</v>
      </c>
      <c r="CG4" s="43">
        <f t="shared" si="5"/>
        <v>16379.999999999833</v>
      </c>
      <c r="CH4" s="43">
        <f t="shared" si="5"/>
        <v>46960.999999999767</v>
      </c>
      <c r="CI4" s="43">
        <f t="shared" si="5"/>
        <v>52003.999999999767</v>
      </c>
      <c r="CJ4" s="43">
        <f t="shared" si="5"/>
        <v>52508</v>
      </c>
      <c r="CK4" s="43">
        <f t="shared" si="5"/>
        <v>51680.000000000116</v>
      </c>
      <c r="CL4" s="43">
        <f t="shared" si="5"/>
        <v>47250.000000000233</v>
      </c>
      <c r="CM4" s="43">
        <f t="shared" si="5"/>
        <v>48055</v>
      </c>
      <c r="CN4" s="43">
        <f t="shared" si="5"/>
        <v>44345.000000000116</v>
      </c>
      <c r="CO4" s="43">
        <f t="shared" si="5"/>
        <v>49808.000000000116</v>
      </c>
      <c r="CP4" s="43">
        <f t="shared" si="5"/>
        <v>48512</v>
      </c>
      <c r="CQ4" s="43">
        <f t="shared" si="5"/>
        <v>52328.000000000116</v>
      </c>
      <c r="CR4" s="43">
        <f t="shared" si="5"/>
        <v>51391.999999999884</v>
      </c>
      <c r="CS4" s="43">
        <f t="shared" si="5"/>
        <v>50610</v>
      </c>
      <c r="CT4" s="43">
        <f t="shared" si="5"/>
        <v>52744.999999999884</v>
      </c>
      <c r="CU4" s="43">
        <f t="shared" si="5"/>
        <v>22788.999999999771</v>
      </c>
      <c r="CV4" s="43">
        <f t="shared" si="5"/>
        <v>51320.000000000116</v>
      </c>
      <c r="CW4" s="43">
        <f t="shared" si="5"/>
        <v>47091.000000003958</v>
      </c>
      <c r="CX4" s="43">
        <f t="shared" si="5"/>
        <v>47390.000000001746</v>
      </c>
      <c r="CY4" s="43">
        <f t="shared" si="5"/>
        <v>52080.000000000116</v>
      </c>
      <c r="CZ4" s="43">
        <f t="shared" si="5"/>
        <v>41731</v>
      </c>
      <c r="DA4" s="43">
        <f t="shared" si="5"/>
        <v>51379.999999999884</v>
      </c>
      <c r="DB4" s="43">
        <f t="shared" si="5"/>
        <v>53130</v>
      </c>
      <c r="DC4" s="43">
        <f t="shared" si="5"/>
        <v>32626.00000000012</v>
      </c>
      <c r="DD4" s="43">
        <f t="shared" si="5"/>
        <v>47305.999999999884</v>
      </c>
      <c r="DE4" s="43">
        <f t="shared" si="5"/>
        <v>48892.000000000116</v>
      </c>
      <c r="DF4" s="43">
        <f t="shared" si="5"/>
        <v>40132</v>
      </c>
      <c r="DG4" s="43">
        <f t="shared" si="5"/>
        <v>52005.000000000116</v>
      </c>
      <c r="DH4" s="43">
        <f t="shared" si="5"/>
        <v>49591.999999999651</v>
      </c>
      <c r="DI4" s="43">
        <f t="shared" si="5"/>
        <v>51140.000000000116</v>
      </c>
      <c r="DJ4" s="43">
        <f t="shared" ref="DJ4:DO4" si="6">$P$9-DJ2</f>
        <v>52291.999999999767</v>
      </c>
      <c r="DK4" s="43">
        <f t="shared" si="6"/>
        <v>42629.999999999651</v>
      </c>
      <c r="DL4" s="43">
        <f t="shared" si="6"/>
        <v>49769.999999999884</v>
      </c>
      <c r="DM4" s="43">
        <f t="shared" si="6"/>
        <v>51344.999999999767</v>
      </c>
      <c r="DN4" s="43">
        <f t="shared" si="6"/>
        <v>45913.000000000116</v>
      </c>
      <c r="DO4" s="43">
        <f t="shared" si="6"/>
        <v>41742</v>
      </c>
    </row>
    <row r="5" spans="1:119" x14ac:dyDescent="0.15">
      <c r="A5" s="43">
        <v>228.4</v>
      </c>
      <c r="B5" s="43">
        <v>180</v>
      </c>
      <c r="H5" s="17">
        <v>259</v>
      </c>
      <c r="I5" s="17">
        <v>1978</v>
      </c>
      <c r="J5" s="17">
        <v>0.46</v>
      </c>
      <c r="K5" s="17">
        <f t="shared" si="0"/>
        <v>8720</v>
      </c>
      <c r="L5" s="17">
        <f t="shared" si="1"/>
        <v>51502</v>
      </c>
      <c r="M5" s="17">
        <f t="shared" si="2"/>
        <v>21.43</v>
      </c>
      <c r="Q5" s="19" t="s">
        <v>5</v>
      </c>
      <c r="R5" s="43">
        <f t="shared" ref="R5:AW5" si="7">$P$10-R3</f>
        <v>20.839999999999989</v>
      </c>
      <c r="S5" s="43">
        <f t="shared" si="7"/>
        <v>13.250000000000014</v>
      </c>
      <c r="T5" s="43">
        <f t="shared" si="7"/>
        <v>15.200000000000003</v>
      </c>
      <c r="U5" s="43">
        <f t="shared" si="7"/>
        <v>19.570000000000007</v>
      </c>
      <c r="V5" s="43">
        <f t="shared" si="7"/>
        <v>11.70999999999999</v>
      </c>
      <c r="W5" s="43">
        <f t="shared" si="7"/>
        <v>15.769999999999996</v>
      </c>
      <c r="X5" s="43">
        <f t="shared" si="7"/>
        <v>20.350000000000037</v>
      </c>
      <c r="Y5" s="43">
        <f t="shared" si="7"/>
        <v>12.950000000000003</v>
      </c>
      <c r="Z5" s="43">
        <f t="shared" si="7"/>
        <v>18.320000000000007</v>
      </c>
      <c r="AA5" s="43">
        <f t="shared" si="7"/>
        <v>18.810000000000016</v>
      </c>
      <c r="AB5" s="43">
        <f t="shared" si="7"/>
        <v>19.050000000000026</v>
      </c>
      <c r="AC5" s="43">
        <f t="shared" si="7"/>
        <v>20.260000000000005</v>
      </c>
      <c r="AD5" s="43">
        <f t="shared" si="7"/>
        <v>12.540000000000035</v>
      </c>
      <c r="AE5" s="43">
        <f t="shared" si="7"/>
        <v>21.469999999999985</v>
      </c>
      <c r="AF5" s="43">
        <f t="shared" si="7"/>
        <v>21.190000000000012</v>
      </c>
      <c r="AG5" s="43">
        <f t="shared" si="7"/>
        <v>15.240000000000023</v>
      </c>
      <c r="AH5" s="43">
        <f t="shared" si="7"/>
        <v>19.609999999999971</v>
      </c>
      <c r="AI5" s="43">
        <f t="shared" si="7"/>
        <v>20.719999999999985</v>
      </c>
      <c r="AJ5" s="43">
        <f t="shared" si="7"/>
        <v>18.909999999999982</v>
      </c>
      <c r="AK5" s="43">
        <f t="shared" si="7"/>
        <v>13.480000000000032</v>
      </c>
      <c r="AL5" s="43">
        <f t="shared" si="7"/>
        <v>16.100000000000037</v>
      </c>
      <c r="AM5" s="43">
        <f t="shared" si="7"/>
        <v>15.810000000000016</v>
      </c>
      <c r="AN5" s="43">
        <f t="shared" si="7"/>
        <v>20.459999999999994</v>
      </c>
      <c r="AO5" s="43">
        <f t="shared" si="7"/>
        <v>12.149999999999991</v>
      </c>
      <c r="AP5" s="43">
        <f t="shared" si="7"/>
        <v>17.779999999999987</v>
      </c>
      <c r="AQ5" s="43">
        <f t="shared" si="7"/>
        <v>7.8900000000000006</v>
      </c>
      <c r="AR5" s="43">
        <f t="shared" si="7"/>
        <v>18.899999999999991</v>
      </c>
      <c r="AS5" s="43">
        <f t="shared" si="7"/>
        <v>20.459999999999994</v>
      </c>
      <c r="AT5" s="43">
        <f t="shared" si="7"/>
        <v>15.600000000000037</v>
      </c>
      <c r="AU5" s="43">
        <f t="shared" si="7"/>
        <v>21.200000000000003</v>
      </c>
      <c r="AV5" s="43">
        <f t="shared" si="7"/>
        <v>20.240000000000023</v>
      </c>
      <c r="AW5" s="43">
        <f t="shared" si="7"/>
        <v>20.230000000000032</v>
      </c>
      <c r="AX5" s="43">
        <f t="shared" ref="AX5:CC5" si="8">$P$10-AX3</f>
        <v>20.620000000000019</v>
      </c>
      <c r="AY5" s="43">
        <f t="shared" si="8"/>
        <v>21.489999999999966</v>
      </c>
      <c r="AZ5" s="43">
        <f t="shared" si="8"/>
        <v>20.679999999999964</v>
      </c>
      <c r="BA5" s="43">
        <f t="shared" si="8"/>
        <v>21.429999999999964</v>
      </c>
      <c r="BB5" s="43">
        <f t="shared" si="8"/>
        <v>20.269999999999996</v>
      </c>
      <c r="BC5" s="43">
        <f t="shared" si="8"/>
        <v>20.279999999999987</v>
      </c>
      <c r="BD5" s="43">
        <f t="shared" si="8"/>
        <v>17.700000000000003</v>
      </c>
      <c r="BE5" s="43">
        <f t="shared" si="8"/>
        <v>11.89</v>
      </c>
      <c r="BF5" s="43">
        <f t="shared" si="8"/>
        <v>11.860000000000031</v>
      </c>
      <c r="BG5" s="43">
        <f t="shared" si="8"/>
        <v>8.8999999999999897</v>
      </c>
      <c r="BH5" s="43">
        <f t="shared" si="8"/>
        <v>12.969999999999985</v>
      </c>
      <c r="BI5" s="43">
        <f t="shared" si="8"/>
        <v>20.279999999999987</v>
      </c>
      <c r="BJ5" s="43">
        <f t="shared" si="8"/>
        <v>20.529999999999987</v>
      </c>
      <c r="BK5" s="43">
        <f t="shared" si="8"/>
        <v>20.529999999999987</v>
      </c>
      <c r="BL5" s="43">
        <f t="shared" si="8"/>
        <v>20.84999999999998</v>
      </c>
      <c r="BM5" s="43">
        <f t="shared" si="8"/>
        <v>20.84999999999998</v>
      </c>
      <c r="BN5" s="43">
        <f t="shared" si="8"/>
        <v>19.230000000000032</v>
      </c>
      <c r="BO5" s="43">
        <f t="shared" si="8"/>
        <v>20.529999999999987</v>
      </c>
      <c r="BP5" s="43">
        <f t="shared" si="8"/>
        <v>20.64</v>
      </c>
      <c r="BQ5" s="43">
        <f t="shared" si="8"/>
        <v>20.100000000000037</v>
      </c>
      <c r="BR5" s="43">
        <f t="shared" si="8"/>
        <v>20.600000000000037</v>
      </c>
      <c r="BS5" s="43">
        <f t="shared" si="8"/>
        <v>13.550000000000026</v>
      </c>
      <c r="BT5" s="43">
        <f t="shared" si="8"/>
        <v>17.079999999999998</v>
      </c>
      <c r="BU5" s="43">
        <f t="shared" si="8"/>
        <v>20.810000000000016</v>
      </c>
      <c r="BV5" s="43">
        <f t="shared" si="8"/>
        <v>20.14</v>
      </c>
      <c r="BW5" s="43">
        <f t="shared" si="8"/>
        <v>16.050000000000026</v>
      </c>
      <c r="BX5" s="43">
        <f t="shared" si="8"/>
        <v>13.709999999999994</v>
      </c>
      <c r="BY5" s="43">
        <f t="shared" si="8"/>
        <v>20.500000000000014</v>
      </c>
      <c r="BZ5" s="43">
        <f t="shared" si="8"/>
        <v>20.38000000000001</v>
      </c>
      <c r="CA5" s="43">
        <f t="shared" si="8"/>
        <v>19.870000000000019</v>
      </c>
      <c r="CB5" s="43">
        <f t="shared" si="8"/>
        <v>20.260000000000005</v>
      </c>
      <c r="CC5" s="43">
        <f t="shared" si="8"/>
        <v>19.529999999999987</v>
      </c>
      <c r="CD5" s="43">
        <f t="shared" ref="CD5:DI5" si="9">$P$10-CD3</f>
        <v>19.480000000000032</v>
      </c>
      <c r="CE5" s="43">
        <f t="shared" si="9"/>
        <v>20.14</v>
      </c>
      <c r="CF5" s="43">
        <f t="shared" si="9"/>
        <v>21.59999999999998</v>
      </c>
      <c r="CG5" s="43">
        <f t="shared" si="9"/>
        <v>20.17000000000003</v>
      </c>
      <c r="CH5" s="43">
        <f t="shared" si="9"/>
        <v>20.070000000000007</v>
      </c>
      <c r="CI5" s="43">
        <f t="shared" si="9"/>
        <v>20.100000000000037</v>
      </c>
      <c r="CJ5" s="43">
        <f t="shared" si="9"/>
        <v>20.089999999999989</v>
      </c>
      <c r="CK5" s="43">
        <f t="shared" si="9"/>
        <v>19.810000000000016</v>
      </c>
      <c r="CL5" s="43">
        <f t="shared" si="9"/>
        <v>21.200000000000003</v>
      </c>
      <c r="CM5" s="43">
        <f t="shared" si="9"/>
        <v>20.839999999999989</v>
      </c>
      <c r="CN5" s="43">
        <f t="shared" si="9"/>
        <v>19.510000000000005</v>
      </c>
      <c r="CO5" s="43">
        <f t="shared" si="9"/>
        <v>18.570000000000007</v>
      </c>
      <c r="CP5" s="43">
        <f t="shared" si="9"/>
        <v>20.160000000000039</v>
      </c>
      <c r="CQ5" s="43">
        <f t="shared" si="9"/>
        <v>20.310000000000016</v>
      </c>
      <c r="CR5" s="43">
        <f t="shared" si="9"/>
        <v>20.660000000000039</v>
      </c>
      <c r="CS5" s="43">
        <f t="shared" si="9"/>
        <v>20.34999999999998</v>
      </c>
      <c r="CT5" s="43">
        <f t="shared" si="9"/>
        <v>20.799999999999969</v>
      </c>
      <c r="CU5" s="43">
        <f t="shared" si="9"/>
        <v>21.320000000000007</v>
      </c>
      <c r="CV5" s="43">
        <f t="shared" si="9"/>
        <v>19.579999999999998</v>
      </c>
      <c r="CW5" s="43">
        <f t="shared" si="9"/>
        <v>21.599999999998843</v>
      </c>
      <c r="CX5" s="43">
        <f t="shared" si="9"/>
        <v>20.360000000000483</v>
      </c>
      <c r="CY5" s="43">
        <f t="shared" si="9"/>
        <v>20.39</v>
      </c>
      <c r="CZ5" s="43">
        <f t="shared" si="9"/>
        <v>21.440000000000012</v>
      </c>
      <c r="DA5" s="43">
        <f t="shared" si="9"/>
        <v>21.039999999999978</v>
      </c>
      <c r="DB5" s="43">
        <f t="shared" si="9"/>
        <v>21.159999999999982</v>
      </c>
      <c r="DC5" s="43">
        <f t="shared" si="9"/>
        <v>20.040000000000035</v>
      </c>
      <c r="DD5" s="43">
        <f t="shared" si="9"/>
        <v>20.240000000000023</v>
      </c>
      <c r="DE5" s="43">
        <f t="shared" si="9"/>
        <v>14.029999999999987</v>
      </c>
      <c r="DF5" s="43">
        <f t="shared" si="9"/>
        <v>20.190000000000012</v>
      </c>
      <c r="DG5" s="43">
        <f t="shared" si="9"/>
        <v>20.500000000000014</v>
      </c>
      <c r="DH5" s="43">
        <f t="shared" si="9"/>
        <v>18.089999999999989</v>
      </c>
      <c r="DI5" s="43">
        <f t="shared" si="9"/>
        <v>19.570000000000007</v>
      </c>
      <c r="DJ5" s="43">
        <f t="shared" ref="DJ5:DO5" si="10">$P$10-DJ3</f>
        <v>19.329999999999998</v>
      </c>
      <c r="DK5" s="43">
        <f t="shared" si="10"/>
        <v>20.810000000000016</v>
      </c>
      <c r="DL5" s="43">
        <f t="shared" si="10"/>
        <v>21.779999999999987</v>
      </c>
      <c r="DM5" s="43">
        <f t="shared" si="10"/>
        <v>20.89</v>
      </c>
      <c r="DN5" s="43">
        <f t="shared" si="10"/>
        <v>13.000000000000014</v>
      </c>
      <c r="DO5" s="43">
        <f t="shared" si="10"/>
        <v>18.769999999999996</v>
      </c>
    </row>
    <row r="6" spans="1:119" x14ac:dyDescent="0.15">
      <c r="A6" s="43">
        <v>228.5</v>
      </c>
      <c r="B6" s="43">
        <v>200</v>
      </c>
      <c r="H6" s="17">
        <v>240</v>
      </c>
      <c r="I6" s="17">
        <v>5112</v>
      </c>
      <c r="J6" s="17">
        <v>1.42</v>
      </c>
      <c r="K6" s="17">
        <f t="shared" si="0"/>
        <v>8739</v>
      </c>
      <c r="L6" s="17">
        <f t="shared" si="1"/>
        <v>48368</v>
      </c>
      <c r="M6" s="17">
        <f t="shared" si="2"/>
        <v>20.47</v>
      </c>
      <c r="Q6" s="19"/>
      <c r="AT6" s="43" t="s">
        <v>7</v>
      </c>
    </row>
    <row r="7" spans="1:119" x14ac:dyDescent="0.15">
      <c r="A7" s="43">
        <v>228.6</v>
      </c>
      <c r="B7" s="43">
        <v>220</v>
      </c>
      <c r="H7" s="17">
        <v>233</v>
      </c>
      <c r="I7" s="17">
        <v>3473</v>
      </c>
      <c r="J7" s="17">
        <v>1.51</v>
      </c>
      <c r="K7" s="17">
        <f t="shared" si="0"/>
        <v>8746</v>
      </c>
      <c r="L7" s="17">
        <f t="shared" si="1"/>
        <v>50007</v>
      </c>
      <c r="M7" s="17">
        <f t="shared" si="2"/>
        <v>20.38</v>
      </c>
      <c r="O7" s="43" t="s">
        <v>8</v>
      </c>
      <c r="P7" s="43"/>
      <c r="Q7" s="19" t="s">
        <v>9</v>
      </c>
      <c r="R7" s="17"/>
    </row>
    <row r="8" spans="1:119" x14ac:dyDescent="0.2">
      <c r="A8" s="43">
        <v>228.7</v>
      </c>
      <c r="B8" s="43">
        <v>240</v>
      </c>
      <c r="H8" s="17">
        <v>704</v>
      </c>
      <c r="I8" s="17">
        <v>6943</v>
      </c>
      <c r="J8" s="17">
        <v>2.2599999999999998</v>
      </c>
      <c r="K8" s="17">
        <f t="shared" si="0"/>
        <v>8275</v>
      </c>
      <c r="L8" s="17">
        <f t="shared" si="1"/>
        <v>46537</v>
      </c>
      <c r="M8" s="17">
        <f t="shared" si="2"/>
        <v>19.630000000000003</v>
      </c>
      <c r="O8" s="43">
        <f>MAX(H:H)</f>
        <v>8979</v>
      </c>
      <c r="P8" s="43">
        <v>8979</v>
      </c>
      <c r="Q8" s="18">
        <f>MAX(K:K)</f>
        <v>8979</v>
      </c>
      <c r="R8" s="18">
        <v>8979</v>
      </c>
    </row>
    <row r="9" spans="1:119" x14ac:dyDescent="0.2">
      <c r="A9" s="43">
        <v>228.8</v>
      </c>
      <c r="B9" s="43">
        <v>260</v>
      </c>
      <c r="H9" s="17">
        <v>229</v>
      </c>
      <c r="I9" s="17">
        <v>16775</v>
      </c>
      <c r="J9" s="17">
        <v>4.74</v>
      </c>
      <c r="K9" s="17">
        <f t="shared" si="0"/>
        <v>8750</v>
      </c>
      <c r="L9" s="17">
        <f t="shared" si="1"/>
        <v>36705</v>
      </c>
      <c r="M9" s="17">
        <f t="shared" si="2"/>
        <v>17.149999999999999</v>
      </c>
      <c r="O9" s="43">
        <f>MAX(I:I)</f>
        <v>53480</v>
      </c>
      <c r="P9" s="43">
        <v>53480</v>
      </c>
      <c r="Q9" s="18">
        <f>MAX(L:L)</f>
        <v>53480</v>
      </c>
      <c r="R9" s="18">
        <v>53480</v>
      </c>
    </row>
    <row r="10" spans="1:119" x14ac:dyDescent="0.2">
      <c r="A10" s="43">
        <v>228.9</v>
      </c>
      <c r="B10" s="43">
        <v>280</v>
      </c>
      <c r="H10" s="17">
        <v>235</v>
      </c>
      <c r="I10" s="17">
        <v>9319</v>
      </c>
      <c r="J10" s="17">
        <v>2.94</v>
      </c>
      <c r="K10" s="17">
        <f t="shared" si="0"/>
        <v>8744</v>
      </c>
      <c r="L10" s="17">
        <f t="shared" si="1"/>
        <v>44161</v>
      </c>
      <c r="M10" s="17">
        <f t="shared" si="2"/>
        <v>18.95</v>
      </c>
      <c r="O10" s="43">
        <f>MAX(J:J)</f>
        <v>21.89</v>
      </c>
      <c r="P10" s="43">
        <v>21.89</v>
      </c>
      <c r="Q10" s="18">
        <f>MAX(M:M)</f>
        <v>21.89</v>
      </c>
      <c r="R10" s="18">
        <v>21.89</v>
      </c>
    </row>
    <row r="11" spans="1:119" x14ac:dyDescent="0.2">
      <c r="A11" s="43">
        <v>229</v>
      </c>
      <c r="B11" s="43">
        <v>300</v>
      </c>
      <c r="H11" s="17">
        <v>5175</v>
      </c>
      <c r="I11" s="17">
        <v>1757</v>
      </c>
      <c r="J11" s="17">
        <v>0.51</v>
      </c>
      <c r="K11" s="17">
        <f t="shared" si="0"/>
        <v>3804</v>
      </c>
      <c r="L11" s="17">
        <f t="shared" si="1"/>
        <v>51723</v>
      </c>
      <c r="M11" s="17">
        <f t="shared" si="2"/>
        <v>21.38</v>
      </c>
      <c r="O11" s="43" t="s">
        <v>10</v>
      </c>
      <c r="P11" s="43"/>
      <c r="Q11" s="17" t="s">
        <v>11</v>
      </c>
      <c r="R11" s="17"/>
    </row>
    <row r="12" spans="1:119" x14ac:dyDescent="0.2">
      <c r="A12" s="43">
        <v>229.1</v>
      </c>
      <c r="B12" s="43">
        <v>322</v>
      </c>
      <c r="H12" s="17">
        <v>2198</v>
      </c>
      <c r="I12" s="17">
        <v>6992</v>
      </c>
      <c r="J12" s="17">
        <v>1.63</v>
      </c>
      <c r="K12" s="17">
        <f t="shared" si="0"/>
        <v>6781</v>
      </c>
      <c r="L12" s="17">
        <f t="shared" si="1"/>
        <v>46488</v>
      </c>
      <c r="M12" s="17">
        <f t="shared" si="2"/>
        <v>20.260000000000002</v>
      </c>
      <c r="O12" s="43">
        <f>MIN(H:H)</f>
        <v>0</v>
      </c>
      <c r="P12" s="43">
        <v>0</v>
      </c>
      <c r="Q12" s="18">
        <f>MIN(K:K)</f>
        <v>0</v>
      </c>
      <c r="R12" s="18">
        <v>0</v>
      </c>
    </row>
    <row r="13" spans="1:119" x14ac:dyDescent="0.2">
      <c r="A13" s="43">
        <v>229.2</v>
      </c>
      <c r="B13" s="43">
        <v>344</v>
      </c>
      <c r="H13" s="17">
        <v>352</v>
      </c>
      <c r="I13" s="17">
        <v>9601</v>
      </c>
      <c r="J13" s="17">
        <v>2.65</v>
      </c>
      <c r="K13" s="17">
        <f t="shared" si="0"/>
        <v>8627</v>
      </c>
      <c r="L13" s="17">
        <f t="shared" si="1"/>
        <v>43879</v>
      </c>
      <c r="M13" s="17">
        <f t="shared" si="2"/>
        <v>19.240000000000002</v>
      </c>
      <c r="O13" s="43">
        <f>MIN(I:I)</f>
        <v>0</v>
      </c>
      <c r="P13" s="43">
        <v>0</v>
      </c>
      <c r="Q13" s="18">
        <v>275</v>
      </c>
      <c r="R13" s="18">
        <v>0</v>
      </c>
    </row>
    <row r="14" spans="1:119" x14ac:dyDescent="0.2">
      <c r="A14" s="43">
        <v>229.3</v>
      </c>
      <c r="B14" s="43">
        <v>366</v>
      </c>
      <c r="H14" s="17">
        <v>2352</v>
      </c>
      <c r="I14" s="17">
        <v>7176</v>
      </c>
      <c r="J14" s="17">
        <v>1.1299999999999999</v>
      </c>
      <c r="K14" s="17">
        <f t="shared" si="0"/>
        <v>6627</v>
      </c>
      <c r="L14" s="17">
        <f t="shared" si="1"/>
        <v>46304</v>
      </c>
      <c r="M14" s="17">
        <f t="shared" si="2"/>
        <v>20.76</v>
      </c>
      <c r="O14" s="43">
        <f>MIN(J:J)</f>
        <v>0</v>
      </c>
      <c r="P14" s="43">
        <v>0</v>
      </c>
      <c r="Q14" s="18">
        <f>MIN(M:M)</f>
        <v>0</v>
      </c>
      <c r="R14" s="18">
        <v>0</v>
      </c>
    </row>
    <row r="15" spans="1:119" x14ac:dyDescent="0.2">
      <c r="A15" s="43">
        <v>229.4</v>
      </c>
      <c r="B15" s="43">
        <v>388</v>
      </c>
      <c r="H15" s="17">
        <v>3190</v>
      </c>
      <c r="I15" s="17">
        <v>322</v>
      </c>
      <c r="J15" s="17">
        <v>0.69</v>
      </c>
      <c r="K15" s="17">
        <f t="shared" si="0"/>
        <v>5789</v>
      </c>
      <c r="L15" s="17">
        <f t="shared" si="1"/>
        <v>53158</v>
      </c>
      <c r="M15" s="17">
        <f t="shared" si="2"/>
        <v>21.2</v>
      </c>
      <c r="O15" s="43"/>
      <c r="P15" s="43"/>
      <c r="Q15" s="17" t="s">
        <v>12</v>
      </c>
      <c r="R15" s="43"/>
    </row>
    <row r="16" spans="1:119" x14ac:dyDescent="0.2">
      <c r="A16" s="43">
        <v>229.5</v>
      </c>
      <c r="B16" s="43">
        <v>410</v>
      </c>
      <c r="H16" s="17">
        <v>2638</v>
      </c>
      <c r="I16" s="17">
        <v>736</v>
      </c>
      <c r="J16" s="17">
        <v>0.4</v>
      </c>
      <c r="K16" s="17">
        <f t="shared" si="0"/>
        <v>6341</v>
      </c>
      <c r="L16" s="17">
        <f t="shared" si="1"/>
        <v>52744</v>
      </c>
      <c r="M16" s="17">
        <f t="shared" si="2"/>
        <v>21.490000000000002</v>
      </c>
      <c r="O16" s="43"/>
      <c r="P16" s="43"/>
      <c r="Q16" s="17" t="s">
        <v>8</v>
      </c>
      <c r="R16" s="18">
        <v>1</v>
      </c>
    </row>
    <row r="17" spans="1:20" x14ac:dyDescent="0.2">
      <c r="A17" s="43">
        <v>229.6</v>
      </c>
      <c r="B17" s="43">
        <v>482</v>
      </c>
      <c r="H17" s="17">
        <v>1759</v>
      </c>
      <c r="I17" s="17">
        <v>874</v>
      </c>
      <c r="J17" s="17">
        <v>0.12</v>
      </c>
      <c r="K17" s="17">
        <f t="shared" si="0"/>
        <v>7220</v>
      </c>
      <c r="L17" s="17">
        <f t="shared" si="1"/>
        <v>52606</v>
      </c>
      <c r="M17" s="17">
        <f t="shared" si="2"/>
        <v>21.77</v>
      </c>
      <c r="O17" s="43"/>
      <c r="P17" s="43"/>
      <c r="Q17" s="17" t="s">
        <v>10</v>
      </c>
      <c r="R17" s="18">
        <v>1E-3</v>
      </c>
    </row>
    <row r="18" spans="1:20" x14ac:dyDescent="0.2">
      <c r="A18" s="43">
        <v>229.7</v>
      </c>
      <c r="B18" s="43">
        <v>454</v>
      </c>
      <c r="H18" s="17">
        <v>2869</v>
      </c>
      <c r="I18" s="17">
        <v>2414</v>
      </c>
      <c r="J18" s="17">
        <v>0.11</v>
      </c>
      <c r="K18" s="17">
        <f t="shared" si="0"/>
        <v>6110</v>
      </c>
      <c r="L18" s="17">
        <f t="shared" si="1"/>
        <v>51066</v>
      </c>
      <c r="M18" s="17">
        <f t="shared" si="2"/>
        <v>21.78</v>
      </c>
      <c r="O18" s="43"/>
      <c r="P18" s="43"/>
      <c r="Q18" s="17" t="s">
        <v>13</v>
      </c>
      <c r="R18" s="43"/>
    </row>
    <row r="19" spans="1:20" x14ac:dyDescent="0.2">
      <c r="A19" s="43">
        <v>229.8</v>
      </c>
      <c r="B19" s="43">
        <v>476</v>
      </c>
      <c r="H19" s="17">
        <v>2198</v>
      </c>
      <c r="I19" s="17">
        <v>2802</v>
      </c>
      <c r="J19" s="17">
        <v>1.19</v>
      </c>
      <c r="K19" s="17">
        <f t="shared" si="0"/>
        <v>6781</v>
      </c>
      <c r="L19" s="17">
        <f t="shared" si="1"/>
        <v>50678</v>
      </c>
      <c r="M19" s="17">
        <f t="shared" si="2"/>
        <v>20.7</v>
      </c>
      <c r="O19" s="43"/>
      <c r="P19" s="43"/>
      <c r="Q19" s="17" t="s">
        <v>8</v>
      </c>
      <c r="R19" s="43">
        <v>0.98716811808558902</v>
      </c>
    </row>
    <row r="20" spans="1:20" x14ac:dyDescent="0.2">
      <c r="A20" s="43">
        <v>229.9</v>
      </c>
      <c r="B20" s="43">
        <v>498</v>
      </c>
      <c r="H20" s="17">
        <v>2418</v>
      </c>
      <c r="I20" s="17">
        <v>0</v>
      </c>
      <c r="J20" s="17">
        <v>0.12</v>
      </c>
      <c r="K20" s="17">
        <f t="shared" si="0"/>
        <v>6561</v>
      </c>
      <c r="L20" s="17">
        <f t="shared" si="1"/>
        <v>53480</v>
      </c>
      <c r="M20" s="17">
        <f t="shared" si="2"/>
        <v>21.77</v>
      </c>
      <c r="O20" s="43"/>
      <c r="P20" s="43"/>
      <c r="Q20" s="17" t="s">
        <v>14</v>
      </c>
      <c r="R20" s="43"/>
    </row>
    <row r="21" spans="1:20" x14ac:dyDescent="0.15">
      <c r="A21" s="43">
        <v>230</v>
      </c>
      <c r="B21" s="43">
        <v>520</v>
      </c>
      <c r="H21" s="17">
        <v>5192</v>
      </c>
      <c r="I21" s="17">
        <v>280</v>
      </c>
      <c r="J21" s="17">
        <v>0.08</v>
      </c>
      <c r="K21" s="17">
        <f t="shared" si="0"/>
        <v>3787</v>
      </c>
      <c r="L21" s="17">
        <f t="shared" si="1"/>
        <v>53200</v>
      </c>
      <c r="M21" s="17">
        <f t="shared" si="2"/>
        <v>21.810000000000002</v>
      </c>
      <c r="O21" s="43"/>
      <c r="P21" s="43"/>
      <c r="Q21" s="14" t="s">
        <v>0</v>
      </c>
      <c r="R21" s="44">
        <v>0.373</v>
      </c>
      <c r="S21" s="43"/>
      <c r="T21" s="43">
        <v>0.6</v>
      </c>
    </row>
    <row r="22" spans="1:20" x14ac:dyDescent="0.15">
      <c r="A22" s="43">
        <v>230.1</v>
      </c>
      <c r="B22" s="43">
        <v>546</v>
      </c>
      <c r="H22" s="17">
        <v>1044</v>
      </c>
      <c r="I22" s="17">
        <v>4129</v>
      </c>
      <c r="J22" s="17">
        <v>1.68</v>
      </c>
      <c r="K22" s="17">
        <f t="shared" si="0"/>
        <v>7935</v>
      </c>
      <c r="L22" s="17">
        <f t="shared" si="1"/>
        <v>49351</v>
      </c>
      <c r="M22" s="17">
        <f t="shared" si="2"/>
        <v>20.21</v>
      </c>
      <c r="O22" s="43"/>
      <c r="P22" s="43"/>
      <c r="Q22" s="14" t="s">
        <v>1</v>
      </c>
      <c r="R22" s="44">
        <v>0.32</v>
      </c>
      <c r="S22" s="43"/>
      <c r="T22" s="43">
        <v>0.128</v>
      </c>
    </row>
    <row r="23" spans="1:20" x14ac:dyDescent="0.15">
      <c r="A23" s="43">
        <v>230.2</v>
      </c>
      <c r="B23" s="43">
        <v>572</v>
      </c>
      <c r="H23" s="17">
        <v>1759</v>
      </c>
      <c r="I23" s="17">
        <v>1332</v>
      </c>
      <c r="J23" s="17">
        <v>0.18</v>
      </c>
      <c r="K23" s="17">
        <f t="shared" si="0"/>
        <v>7220</v>
      </c>
      <c r="L23" s="17">
        <f t="shared" si="1"/>
        <v>52148</v>
      </c>
      <c r="M23" s="17">
        <f t="shared" si="2"/>
        <v>21.71</v>
      </c>
      <c r="O23" s="43"/>
      <c r="P23" s="43"/>
      <c r="Q23" s="14" t="s">
        <v>2</v>
      </c>
      <c r="R23" s="44">
        <v>0.307</v>
      </c>
      <c r="S23" s="43"/>
      <c r="T23" s="43">
        <v>0.27200000000000002</v>
      </c>
    </row>
    <row r="24" spans="1:20" x14ac:dyDescent="0.2">
      <c r="A24" s="43">
        <v>230.3</v>
      </c>
      <c r="B24" s="43">
        <v>598</v>
      </c>
      <c r="H24" s="17">
        <v>7585</v>
      </c>
      <c r="I24" s="17">
        <v>3795</v>
      </c>
      <c r="J24" s="17">
        <v>0.46</v>
      </c>
      <c r="K24" s="17">
        <f t="shared" si="0"/>
        <v>1394</v>
      </c>
      <c r="L24" s="17">
        <f t="shared" si="1"/>
        <v>49685</v>
      </c>
      <c r="M24" s="17">
        <f t="shared" si="2"/>
        <v>21.43</v>
      </c>
      <c r="O24" s="43"/>
      <c r="P24" s="43"/>
      <c r="R24" s="44">
        <f>SUM(R21:R23)</f>
        <v>1</v>
      </c>
    </row>
    <row r="25" spans="1:20" x14ac:dyDescent="0.2">
      <c r="A25" s="43">
        <v>230.4</v>
      </c>
      <c r="B25" s="43">
        <v>624</v>
      </c>
      <c r="H25" s="17">
        <v>3660</v>
      </c>
      <c r="I25" s="17">
        <v>2070</v>
      </c>
      <c r="J25" s="17">
        <v>0.9</v>
      </c>
      <c r="K25" s="17">
        <f t="shared" si="0"/>
        <v>5319</v>
      </c>
      <c r="L25" s="17">
        <f t="shared" si="1"/>
        <v>51410</v>
      </c>
      <c r="M25" s="17">
        <f t="shared" si="2"/>
        <v>20.990000000000002</v>
      </c>
    </row>
    <row r="26" spans="1:20" x14ac:dyDescent="0.2">
      <c r="A26" s="43">
        <v>230.5</v>
      </c>
      <c r="B26" s="43">
        <v>626</v>
      </c>
      <c r="H26" s="17">
        <v>3847</v>
      </c>
      <c r="I26" s="17">
        <v>11178</v>
      </c>
      <c r="J26" s="17">
        <v>2.44</v>
      </c>
      <c r="K26" s="17">
        <f t="shared" si="0"/>
        <v>5132</v>
      </c>
      <c r="L26" s="17">
        <f t="shared" si="1"/>
        <v>42302</v>
      </c>
      <c r="M26" s="17">
        <f t="shared" si="2"/>
        <v>19.45</v>
      </c>
    </row>
    <row r="27" spans="1:20" x14ac:dyDescent="0.2">
      <c r="A27" s="43">
        <v>230.6</v>
      </c>
      <c r="B27" s="43">
        <v>676</v>
      </c>
      <c r="H27" s="17">
        <v>2198</v>
      </c>
      <c r="I27" s="17">
        <v>840</v>
      </c>
      <c r="J27" s="17">
        <v>0.24</v>
      </c>
      <c r="K27" s="17">
        <f t="shared" si="0"/>
        <v>6781</v>
      </c>
      <c r="L27" s="17">
        <f t="shared" si="1"/>
        <v>52640</v>
      </c>
      <c r="M27" s="17">
        <f t="shared" si="2"/>
        <v>21.650000000000002</v>
      </c>
    </row>
    <row r="28" spans="1:20" x14ac:dyDescent="0.2">
      <c r="A28" s="43">
        <v>230.7</v>
      </c>
      <c r="B28" s="43">
        <v>702</v>
      </c>
      <c r="H28" s="17">
        <v>5166</v>
      </c>
      <c r="I28" s="17">
        <v>1225</v>
      </c>
      <c r="J28" s="17">
        <v>0.09</v>
      </c>
      <c r="K28" s="17">
        <f t="shared" si="0"/>
        <v>3813</v>
      </c>
      <c r="L28" s="17">
        <f t="shared" si="1"/>
        <v>52255</v>
      </c>
      <c r="M28" s="17">
        <f t="shared" si="2"/>
        <v>21.8</v>
      </c>
    </row>
    <row r="29" spans="1:20" x14ac:dyDescent="0.2">
      <c r="A29" s="43">
        <v>230.8</v>
      </c>
      <c r="B29" s="43">
        <v>728</v>
      </c>
      <c r="H29" s="17">
        <v>879</v>
      </c>
      <c r="I29" s="17">
        <v>23702</v>
      </c>
      <c r="J29" s="17">
        <v>6.72</v>
      </c>
      <c r="K29" s="17">
        <f t="shared" si="0"/>
        <v>8100</v>
      </c>
      <c r="L29" s="17">
        <f t="shared" si="1"/>
        <v>29778</v>
      </c>
      <c r="M29" s="17">
        <f t="shared" si="2"/>
        <v>15.170000000000002</v>
      </c>
    </row>
    <row r="30" spans="1:20" x14ac:dyDescent="0.2">
      <c r="A30" s="43">
        <v>230.9</v>
      </c>
      <c r="B30" s="43">
        <v>754</v>
      </c>
      <c r="H30" s="17">
        <v>2638</v>
      </c>
      <c r="I30" s="17">
        <v>5159</v>
      </c>
      <c r="J30" s="17">
        <v>1.96</v>
      </c>
      <c r="K30" s="17">
        <f t="shared" si="0"/>
        <v>6341</v>
      </c>
      <c r="L30" s="17">
        <f t="shared" si="1"/>
        <v>48321</v>
      </c>
      <c r="M30" s="17">
        <f t="shared" si="2"/>
        <v>19.93</v>
      </c>
    </row>
    <row r="31" spans="1:20" x14ac:dyDescent="0.2">
      <c r="A31" s="43">
        <v>231</v>
      </c>
      <c r="B31" s="43">
        <v>780</v>
      </c>
      <c r="H31" s="17">
        <v>2748</v>
      </c>
      <c r="I31" s="17">
        <v>1342</v>
      </c>
      <c r="J31" s="17">
        <v>0.31</v>
      </c>
      <c r="K31" s="17">
        <f t="shared" si="0"/>
        <v>6231</v>
      </c>
      <c r="L31" s="17">
        <f t="shared" si="1"/>
        <v>52138</v>
      </c>
      <c r="M31" s="17">
        <f t="shared" si="2"/>
        <v>21.580000000000002</v>
      </c>
    </row>
    <row r="32" spans="1:20" x14ac:dyDescent="0.2">
      <c r="A32" s="43">
        <v>231.1</v>
      </c>
      <c r="B32" s="43">
        <v>806</v>
      </c>
      <c r="H32" s="17">
        <v>3298</v>
      </c>
      <c r="I32" s="17">
        <v>0</v>
      </c>
      <c r="J32" s="17">
        <v>1</v>
      </c>
      <c r="K32" s="17">
        <f t="shared" si="0"/>
        <v>5681</v>
      </c>
      <c r="L32" s="17">
        <f t="shared" si="1"/>
        <v>53480</v>
      </c>
      <c r="M32" s="17">
        <f t="shared" si="2"/>
        <v>20.89</v>
      </c>
    </row>
    <row r="33" spans="1:13" x14ac:dyDescent="0.2">
      <c r="A33" s="43">
        <v>231.2</v>
      </c>
      <c r="B33" s="43">
        <v>832</v>
      </c>
      <c r="H33" s="17">
        <v>2858</v>
      </c>
      <c r="I33" s="17">
        <v>280</v>
      </c>
      <c r="J33" s="17">
        <v>0.13</v>
      </c>
      <c r="K33" s="17">
        <f t="shared" si="0"/>
        <v>6121</v>
      </c>
      <c r="L33" s="17">
        <f t="shared" si="1"/>
        <v>53200</v>
      </c>
      <c r="M33" s="17">
        <f t="shared" si="2"/>
        <v>21.76</v>
      </c>
    </row>
    <row r="34" spans="1:13" x14ac:dyDescent="0.2">
      <c r="A34" s="43">
        <v>231.3</v>
      </c>
      <c r="B34" s="43">
        <v>858</v>
      </c>
      <c r="H34" s="17">
        <v>1209</v>
      </c>
      <c r="I34" s="17">
        <v>2343</v>
      </c>
      <c r="J34" s="17">
        <v>0.75</v>
      </c>
      <c r="K34" s="17">
        <f t="shared" si="0"/>
        <v>7770</v>
      </c>
      <c r="L34" s="17">
        <f t="shared" si="1"/>
        <v>51137</v>
      </c>
      <c r="M34" s="17">
        <f t="shared" si="2"/>
        <v>21.14</v>
      </c>
    </row>
    <row r="35" spans="1:13" x14ac:dyDescent="0.2">
      <c r="A35" s="43">
        <v>231.4</v>
      </c>
      <c r="B35" s="43">
        <v>884</v>
      </c>
      <c r="H35" s="17">
        <v>220</v>
      </c>
      <c r="I35" s="17">
        <v>8243</v>
      </c>
      <c r="J35" s="17">
        <v>4.59</v>
      </c>
      <c r="K35" s="17">
        <f t="shared" si="0"/>
        <v>8759</v>
      </c>
      <c r="L35" s="17">
        <f t="shared" si="1"/>
        <v>45237</v>
      </c>
      <c r="M35" s="17">
        <f t="shared" si="2"/>
        <v>17.3</v>
      </c>
    </row>
    <row r="36" spans="1:13" x14ac:dyDescent="0.2">
      <c r="A36" s="43">
        <v>231.5</v>
      </c>
      <c r="B36" s="43">
        <v>910</v>
      </c>
      <c r="H36" s="17">
        <v>4727</v>
      </c>
      <c r="I36" s="17">
        <v>16731</v>
      </c>
      <c r="J36" s="17">
        <v>4.72</v>
      </c>
      <c r="K36" s="17">
        <f t="shared" si="0"/>
        <v>4252</v>
      </c>
      <c r="L36" s="17">
        <f t="shared" si="1"/>
        <v>36749</v>
      </c>
      <c r="M36" s="17">
        <f t="shared" si="2"/>
        <v>17.170000000000002</v>
      </c>
    </row>
    <row r="37" spans="1:13" x14ac:dyDescent="0.2">
      <c r="A37" s="43">
        <v>231.6</v>
      </c>
      <c r="B37" s="43">
        <v>936</v>
      </c>
      <c r="H37" s="17">
        <v>1319</v>
      </c>
      <c r="I37" s="17">
        <v>735</v>
      </c>
      <c r="J37" s="17">
        <v>0.17</v>
      </c>
      <c r="K37" s="17">
        <f t="shared" si="0"/>
        <v>7660</v>
      </c>
      <c r="L37" s="17">
        <f t="shared" si="1"/>
        <v>52745</v>
      </c>
      <c r="M37" s="17">
        <f t="shared" si="2"/>
        <v>21.72</v>
      </c>
    </row>
    <row r="38" spans="1:13" x14ac:dyDescent="0.2">
      <c r="A38" s="43">
        <v>231.7</v>
      </c>
      <c r="B38" s="43">
        <v>962</v>
      </c>
      <c r="H38" s="17">
        <v>244</v>
      </c>
      <c r="I38" s="17">
        <v>32539</v>
      </c>
      <c r="J38" s="17">
        <v>16.760000000000002</v>
      </c>
      <c r="K38" s="17">
        <f t="shared" si="0"/>
        <v>8735</v>
      </c>
      <c r="L38" s="17">
        <f t="shared" si="1"/>
        <v>20941</v>
      </c>
      <c r="M38" s="17">
        <f t="shared" si="2"/>
        <v>5.129999999999999</v>
      </c>
    </row>
    <row r="39" spans="1:13" x14ac:dyDescent="0.2">
      <c r="A39" s="43">
        <v>231.8</v>
      </c>
      <c r="B39" s="43">
        <v>988</v>
      </c>
      <c r="H39" s="17">
        <v>2776</v>
      </c>
      <c r="I39" s="17">
        <v>10067</v>
      </c>
      <c r="J39" s="17">
        <v>2.81</v>
      </c>
      <c r="K39" s="17">
        <f t="shared" si="0"/>
        <v>6203</v>
      </c>
      <c r="L39" s="17">
        <f t="shared" si="1"/>
        <v>43413</v>
      </c>
      <c r="M39" s="17">
        <f t="shared" si="2"/>
        <v>19.080000000000002</v>
      </c>
    </row>
    <row r="40" spans="1:13" x14ac:dyDescent="0.2">
      <c r="A40" s="43">
        <v>231.9</v>
      </c>
      <c r="B40" s="43">
        <v>1014</v>
      </c>
      <c r="H40" s="17">
        <v>3066</v>
      </c>
      <c r="I40" s="17">
        <v>540</v>
      </c>
      <c r="J40" s="17">
        <v>0.37</v>
      </c>
      <c r="K40" s="17">
        <f t="shared" si="0"/>
        <v>5913</v>
      </c>
      <c r="L40" s="17">
        <f t="shared" si="1"/>
        <v>52940</v>
      </c>
      <c r="M40" s="17">
        <f t="shared" si="2"/>
        <v>21.52</v>
      </c>
    </row>
    <row r="41" spans="1:13" x14ac:dyDescent="0.2">
      <c r="A41" s="43">
        <v>232</v>
      </c>
      <c r="B41" s="43">
        <v>1040</v>
      </c>
      <c r="H41" s="17">
        <v>1872</v>
      </c>
      <c r="I41" s="17">
        <v>612</v>
      </c>
      <c r="J41" s="17">
        <v>0.08</v>
      </c>
      <c r="K41" s="17">
        <f t="shared" si="0"/>
        <v>7107</v>
      </c>
      <c r="L41" s="17">
        <f t="shared" si="1"/>
        <v>52868</v>
      </c>
      <c r="M41" s="17">
        <f t="shared" si="2"/>
        <v>21.810000000000002</v>
      </c>
    </row>
    <row r="42" spans="1:13" x14ac:dyDescent="0.2">
      <c r="A42" s="43">
        <v>232.1</v>
      </c>
      <c r="B42" s="43">
        <v>1068</v>
      </c>
      <c r="H42" s="17">
        <v>2008</v>
      </c>
      <c r="I42" s="17">
        <v>1835</v>
      </c>
      <c r="J42" s="17">
        <v>0.45</v>
      </c>
      <c r="K42" s="17">
        <f t="shared" si="0"/>
        <v>6971</v>
      </c>
      <c r="L42" s="17">
        <f t="shared" si="1"/>
        <v>51645</v>
      </c>
      <c r="M42" s="17">
        <f t="shared" si="2"/>
        <v>21.44</v>
      </c>
    </row>
    <row r="43" spans="1:13" x14ac:dyDescent="0.2">
      <c r="A43" s="43">
        <v>232.2</v>
      </c>
      <c r="B43" s="43">
        <v>1096</v>
      </c>
      <c r="H43" s="17">
        <v>7951</v>
      </c>
      <c r="I43" s="17">
        <v>53438</v>
      </c>
      <c r="J43" s="17">
        <v>21.78</v>
      </c>
      <c r="K43" s="17">
        <f t="shared" si="0"/>
        <v>1028</v>
      </c>
      <c r="L43" s="17">
        <f t="shared" si="1"/>
        <v>42</v>
      </c>
      <c r="M43" s="17">
        <f t="shared" si="2"/>
        <v>0.10999999999999943</v>
      </c>
    </row>
    <row r="44" spans="1:13" x14ac:dyDescent="0.2">
      <c r="A44" s="43">
        <v>232.3</v>
      </c>
      <c r="B44" s="43">
        <v>1124</v>
      </c>
      <c r="H44" s="17">
        <v>551</v>
      </c>
      <c r="I44" s="17">
        <v>1820</v>
      </c>
      <c r="J44" s="17">
        <v>0.14000000000000001</v>
      </c>
      <c r="K44" s="17">
        <f t="shared" si="0"/>
        <v>8428</v>
      </c>
      <c r="L44" s="17">
        <f t="shared" si="1"/>
        <v>51660</v>
      </c>
      <c r="M44" s="17">
        <f t="shared" si="2"/>
        <v>21.75</v>
      </c>
    </row>
    <row r="45" spans="1:13" x14ac:dyDescent="0.2">
      <c r="A45" s="43">
        <v>232.4</v>
      </c>
      <c r="B45" s="43">
        <v>1152</v>
      </c>
      <c r="H45" s="17">
        <v>772</v>
      </c>
      <c r="I45" s="17">
        <v>0</v>
      </c>
      <c r="J45" s="17">
        <v>0.1</v>
      </c>
      <c r="K45" s="17">
        <f t="shared" si="0"/>
        <v>8207</v>
      </c>
      <c r="L45" s="17">
        <f t="shared" si="1"/>
        <v>53480</v>
      </c>
      <c r="M45" s="17">
        <f t="shared" si="2"/>
        <v>21.79</v>
      </c>
    </row>
    <row r="46" spans="1:13" x14ac:dyDescent="0.2">
      <c r="A46" s="43">
        <v>232.5</v>
      </c>
      <c r="B46" s="43">
        <v>1180</v>
      </c>
      <c r="H46" s="17">
        <v>1647</v>
      </c>
      <c r="I46" s="17">
        <v>3255</v>
      </c>
      <c r="J46" s="17">
        <v>0.93</v>
      </c>
      <c r="K46" s="17">
        <f t="shared" si="0"/>
        <v>7332</v>
      </c>
      <c r="L46" s="17">
        <f t="shared" si="1"/>
        <v>50225</v>
      </c>
      <c r="M46" s="17">
        <f t="shared" si="2"/>
        <v>20.96</v>
      </c>
    </row>
    <row r="47" spans="1:13" x14ac:dyDescent="0.2">
      <c r="A47" s="43">
        <v>232.6</v>
      </c>
      <c r="B47" s="43">
        <v>1208</v>
      </c>
      <c r="H47" s="17">
        <v>1647</v>
      </c>
      <c r="I47" s="17">
        <v>140</v>
      </c>
      <c r="J47" s="17">
        <v>0.03</v>
      </c>
      <c r="K47" s="17">
        <f t="shared" si="0"/>
        <v>7332</v>
      </c>
      <c r="L47" s="17">
        <f t="shared" si="1"/>
        <v>53340</v>
      </c>
      <c r="M47" s="17">
        <f t="shared" si="2"/>
        <v>21.86</v>
      </c>
    </row>
    <row r="48" spans="1:13" x14ac:dyDescent="0.2">
      <c r="A48" s="43">
        <v>232.7</v>
      </c>
      <c r="B48" s="43">
        <v>1236</v>
      </c>
      <c r="H48" s="17">
        <v>1643</v>
      </c>
      <c r="I48" s="17">
        <v>70</v>
      </c>
      <c r="J48" s="17">
        <v>0.11</v>
      </c>
      <c r="K48" s="17">
        <f t="shared" si="0"/>
        <v>7336</v>
      </c>
      <c r="L48" s="17">
        <f t="shared" si="1"/>
        <v>53410</v>
      </c>
      <c r="M48" s="17">
        <f t="shared" si="2"/>
        <v>21.78</v>
      </c>
    </row>
    <row r="49" spans="1:13" x14ac:dyDescent="0.2">
      <c r="A49" s="43">
        <v>232.8</v>
      </c>
      <c r="B49" s="43">
        <v>1264</v>
      </c>
      <c r="H49" s="17">
        <v>1640</v>
      </c>
      <c r="I49" s="17">
        <v>525</v>
      </c>
      <c r="J49" s="17">
        <v>0.03</v>
      </c>
      <c r="K49" s="17">
        <f t="shared" si="0"/>
        <v>7339</v>
      </c>
      <c r="L49" s="17">
        <f t="shared" si="1"/>
        <v>52955</v>
      </c>
      <c r="M49" s="17">
        <f t="shared" si="2"/>
        <v>21.86</v>
      </c>
    </row>
    <row r="50" spans="1:13" x14ac:dyDescent="0.2">
      <c r="A50" s="43">
        <v>232.9</v>
      </c>
      <c r="B50" s="43">
        <v>1292</v>
      </c>
      <c r="H50" s="17">
        <v>1259</v>
      </c>
      <c r="I50" s="17">
        <v>29658</v>
      </c>
      <c r="J50" s="17">
        <v>12.81</v>
      </c>
      <c r="K50" s="17">
        <f t="shared" si="0"/>
        <v>7720</v>
      </c>
      <c r="L50" s="17">
        <f t="shared" si="1"/>
        <v>23822</v>
      </c>
      <c r="M50" s="17">
        <f t="shared" si="2"/>
        <v>9.08</v>
      </c>
    </row>
    <row r="51" spans="1:13" x14ac:dyDescent="0.2">
      <c r="A51" s="43">
        <v>233</v>
      </c>
      <c r="B51" s="43">
        <v>1320</v>
      </c>
      <c r="H51" s="17">
        <v>254</v>
      </c>
      <c r="I51" s="17">
        <v>19644</v>
      </c>
      <c r="J51" s="17">
        <v>10.19</v>
      </c>
      <c r="K51" s="17">
        <f t="shared" si="0"/>
        <v>8725</v>
      </c>
      <c r="L51" s="17">
        <f t="shared" si="1"/>
        <v>33836</v>
      </c>
      <c r="M51" s="17">
        <f t="shared" si="2"/>
        <v>11.700000000000001</v>
      </c>
    </row>
    <row r="52" spans="1:13" x14ac:dyDescent="0.2">
      <c r="A52" s="43">
        <v>233.1</v>
      </c>
      <c r="B52" s="43">
        <v>1348</v>
      </c>
      <c r="H52" s="17">
        <v>159</v>
      </c>
      <c r="I52" s="17">
        <v>19575</v>
      </c>
      <c r="J52" s="17">
        <v>10.16</v>
      </c>
      <c r="K52" s="17">
        <f t="shared" si="0"/>
        <v>8820</v>
      </c>
      <c r="L52" s="17">
        <f t="shared" si="1"/>
        <v>33905</v>
      </c>
      <c r="M52" s="17">
        <f t="shared" si="2"/>
        <v>11.73</v>
      </c>
    </row>
    <row r="53" spans="1:13" x14ac:dyDescent="0.2">
      <c r="A53" s="43">
        <v>233.2</v>
      </c>
      <c r="B53" s="43">
        <v>1376</v>
      </c>
      <c r="H53" s="17">
        <v>265</v>
      </c>
      <c r="I53" s="17">
        <v>12679</v>
      </c>
      <c r="J53" s="17">
        <v>7.02</v>
      </c>
      <c r="K53" s="17">
        <f t="shared" si="0"/>
        <v>8714</v>
      </c>
      <c r="L53" s="17">
        <f t="shared" si="1"/>
        <v>40801</v>
      </c>
      <c r="M53" s="17">
        <f t="shared" si="2"/>
        <v>14.870000000000001</v>
      </c>
    </row>
    <row r="54" spans="1:13" x14ac:dyDescent="0.2">
      <c r="A54" s="43">
        <v>233.3</v>
      </c>
      <c r="B54" s="43">
        <v>1404</v>
      </c>
      <c r="H54" s="17">
        <v>267</v>
      </c>
      <c r="I54" s="17">
        <v>9539</v>
      </c>
      <c r="J54" s="17">
        <v>4.2300000000000004</v>
      </c>
      <c r="K54" s="17">
        <f t="shared" si="0"/>
        <v>8712</v>
      </c>
      <c r="L54" s="17">
        <f t="shared" si="1"/>
        <v>43941</v>
      </c>
      <c r="M54" s="17">
        <f t="shared" si="2"/>
        <v>17.66</v>
      </c>
    </row>
    <row r="55" spans="1:13" x14ac:dyDescent="0.2">
      <c r="A55" s="43">
        <v>233.4</v>
      </c>
      <c r="B55" s="43">
        <v>1432</v>
      </c>
      <c r="H55" s="17">
        <v>564</v>
      </c>
      <c r="I55" s="17">
        <v>18052</v>
      </c>
      <c r="J55" s="17">
        <v>5.81</v>
      </c>
      <c r="K55" s="17">
        <f t="shared" si="0"/>
        <v>8415</v>
      </c>
      <c r="L55" s="17">
        <f t="shared" si="1"/>
        <v>35428</v>
      </c>
      <c r="M55" s="17">
        <f t="shared" si="2"/>
        <v>16.080000000000002</v>
      </c>
    </row>
    <row r="56" spans="1:13" x14ac:dyDescent="0.2">
      <c r="A56" s="43">
        <v>233.5</v>
      </c>
      <c r="B56" s="43">
        <v>1460</v>
      </c>
      <c r="H56" s="17">
        <v>2102</v>
      </c>
      <c r="I56" s="17">
        <v>900</v>
      </c>
      <c r="J56" s="17">
        <v>0.18</v>
      </c>
      <c r="K56" s="17">
        <f t="shared" si="0"/>
        <v>6877</v>
      </c>
      <c r="L56" s="17">
        <f t="shared" si="1"/>
        <v>52580</v>
      </c>
      <c r="M56" s="17">
        <f t="shared" si="2"/>
        <v>21.71</v>
      </c>
    </row>
    <row r="57" spans="1:13" x14ac:dyDescent="0.2">
      <c r="A57" s="43">
        <v>233.6</v>
      </c>
      <c r="B57" s="43">
        <v>1488</v>
      </c>
      <c r="H57" s="17">
        <v>3326</v>
      </c>
      <c r="I57" s="17">
        <v>895</v>
      </c>
      <c r="J57" s="17">
        <v>0.04</v>
      </c>
      <c r="K57" s="17">
        <f t="shared" si="0"/>
        <v>5653</v>
      </c>
      <c r="L57" s="17">
        <f t="shared" si="1"/>
        <v>52585</v>
      </c>
      <c r="M57" s="17">
        <f t="shared" si="2"/>
        <v>21.85</v>
      </c>
    </row>
    <row r="58" spans="1:13" x14ac:dyDescent="0.2">
      <c r="A58" s="43">
        <v>233.7</v>
      </c>
      <c r="B58" s="43">
        <v>1516</v>
      </c>
      <c r="H58" s="17">
        <v>3326</v>
      </c>
      <c r="I58" s="17">
        <v>823</v>
      </c>
      <c r="J58" s="17">
        <v>0.02</v>
      </c>
      <c r="K58" s="17">
        <f t="shared" si="0"/>
        <v>5653</v>
      </c>
      <c r="L58" s="17">
        <f t="shared" si="1"/>
        <v>52657</v>
      </c>
      <c r="M58" s="17">
        <f t="shared" si="2"/>
        <v>21.87</v>
      </c>
    </row>
    <row r="59" spans="1:13" x14ac:dyDescent="0.2">
      <c r="A59" s="43">
        <v>233.8</v>
      </c>
      <c r="B59" s="43">
        <v>1544</v>
      </c>
      <c r="H59" s="17">
        <v>6678</v>
      </c>
      <c r="I59" s="17">
        <v>15312</v>
      </c>
      <c r="J59" s="17">
        <v>3.56</v>
      </c>
      <c r="K59" s="17">
        <f t="shared" si="0"/>
        <v>2301</v>
      </c>
      <c r="L59" s="17">
        <f t="shared" si="1"/>
        <v>38168</v>
      </c>
      <c r="M59" s="17">
        <f t="shared" si="2"/>
        <v>18.330000000000002</v>
      </c>
    </row>
    <row r="60" spans="1:13" x14ac:dyDescent="0.2">
      <c r="A60" s="43">
        <v>233.9</v>
      </c>
      <c r="B60" s="43">
        <v>1572</v>
      </c>
      <c r="H60" s="17">
        <v>2097</v>
      </c>
      <c r="I60" s="17">
        <v>9576</v>
      </c>
      <c r="J60" s="17">
        <v>2.98</v>
      </c>
      <c r="K60" s="17">
        <f t="shared" si="0"/>
        <v>6882</v>
      </c>
      <c r="L60" s="17">
        <f t="shared" si="1"/>
        <v>43904</v>
      </c>
      <c r="M60" s="17">
        <f t="shared" si="2"/>
        <v>18.91</v>
      </c>
    </row>
    <row r="61" spans="1:13" x14ac:dyDescent="0.2">
      <c r="A61" s="43">
        <v>234</v>
      </c>
      <c r="B61" s="43">
        <v>1600</v>
      </c>
      <c r="H61" s="17">
        <v>1455</v>
      </c>
      <c r="I61" s="17">
        <v>3708</v>
      </c>
      <c r="J61" s="17">
        <v>0.98</v>
      </c>
      <c r="K61" s="17">
        <f t="shared" si="0"/>
        <v>7524</v>
      </c>
      <c r="L61" s="17">
        <f t="shared" si="1"/>
        <v>49772</v>
      </c>
      <c r="M61" s="17">
        <f t="shared" si="2"/>
        <v>20.91</v>
      </c>
    </row>
    <row r="62" spans="1:13" x14ac:dyDescent="0.2">
      <c r="A62" s="43">
        <v>234.1</v>
      </c>
      <c r="B62" s="43">
        <v>1634</v>
      </c>
      <c r="H62" s="17">
        <v>2537</v>
      </c>
      <c r="I62" s="17">
        <v>1116</v>
      </c>
      <c r="J62" s="17">
        <v>0.31</v>
      </c>
      <c r="K62" s="17">
        <f t="shared" si="0"/>
        <v>6442</v>
      </c>
      <c r="L62" s="17">
        <f t="shared" si="1"/>
        <v>52364</v>
      </c>
      <c r="M62" s="17">
        <f t="shared" si="2"/>
        <v>21.580000000000002</v>
      </c>
    </row>
    <row r="63" spans="1:13" x14ac:dyDescent="0.2">
      <c r="A63" s="43">
        <v>234.2</v>
      </c>
      <c r="B63" s="43">
        <v>1668</v>
      </c>
      <c r="H63" s="17">
        <v>2212</v>
      </c>
      <c r="I63" s="17">
        <v>72</v>
      </c>
      <c r="J63" s="17">
        <v>0.54</v>
      </c>
      <c r="K63" s="17">
        <f t="shared" si="0"/>
        <v>6767</v>
      </c>
      <c r="L63" s="17">
        <f t="shared" si="1"/>
        <v>53408</v>
      </c>
      <c r="M63" s="17">
        <f t="shared" si="2"/>
        <v>21.35</v>
      </c>
    </row>
    <row r="64" spans="1:13" x14ac:dyDescent="0.2">
      <c r="A64" s="43">
        <v>234.3</v>
      </c>
      <c r="B64" s="43">
        <v>1702</v>
      </c>
      <c r="H64" s="17">
        <v>3722</v>
      </c>
      <c r="I64" s="17">
        <v>1964</v>
      </c>
      <c r="J64" s="17">
        <v>0.06</v>
      </c>
      <c r="K64" s="17">
        <f t="shared" si="0"/>
        <v>5257</v>
      </c>
      <c r="L64" s="17">
        <f t="shared" si="1"/>
        <v>51516</v>
      </c>
      <c r="M64" s="17">
        <f t="shared" si="2"/>
        <v>21.830000000000002</v>
      </c>
    </row>
    <row r="65" spans="1:13" x14ac:dyDescent="0.2">
      <c r="A65" s="43">
        <v>234.4</v>
      </c>
      <c r="B65" s="43">
        <v>1736</v>
      </c>
      <c r="H65" s="17">
        <v>283</v>
      </c>
      <c r="I65" s="17">
        <v>7153</v>
      </c>
      <c r="J65" s="17">
        <v>3.11</v>
      </c>
      <c r="K65" s="17">
        <f t="shared" si="0"/>
        <v>8696</v>
      </c>
      <c r="L65" s="17">
        <f t="shared" si="1"/>
        <v>46327</v>
      </c>
      <c r="M65" s="17">
        <f t="shared" si="2"/>
        <v>18.78</v>
      </c>
    </row>
    <row r="66" spans="1:13" x14ac:dyDescent="0.2">
      <c r="A66" s="43">
        <v>234.5</v>
      </c>
      <c r="B66" s="43">
        <v>1770</v>
      </c>
      <c r="H66" s="17">
        <v>263</v>
      </c>
      <c r="I66" s="17">
        <v>9284</v>
      </c>
      <c r="J66" s="17">
        <v>3.51</v>
      </c>
      <c r="K66" s="17">
        <f t="shared" ref="K66:K129" si="11">$P$8-H66</f>
        <v>8716</v>
      </c>
      <c r="L66" s="17">
        <f t="shared" ref="L66:L129" si="12">$P$9-I66</f>
        <v>44196</v>
      </c>
      <c r="M66" s="17">
        <f t="shared" ref="M66:M129" si="13">$P$10-J66</f>
        <v>18.380000000000003</v>
      </c>
    </row>
    <row r="67" spans="1:13" x14ac:dyDescent="0.2">
      <c r="A67" s="43">
        <v>234.6</v>
      </c>
      <c r="B67" s="43">
        <v>1804</v>
      </c>
      <c r="H67" s="17">
        <v>337</v>
      </c>
      <c r="I67" s="17">
        <v>17419</v>
      </c>
      <c r="J67" s="17">
        <v>7.26</v>
      </c>
      <c r="K67" s="17">
        <f t="shared" si="11"/>
        <v>8642</v>
      </c>
      <c r="L67" s="17">
        <f t="shared" si="12"/>
        <v>36061</v>
      </c>
      <c r="M67" s="17">
        <f t="shared" si="13"/>
        <v>14.63</v>
      </c>
    </row>
    <row r="68" spans="1:13" x14ac:dyDescent="0.2">
      <c r="A68" s="43">
        <v>234.7</v>
      </c>
      <c r="B68" s="43">
        <v>1838</v>
      </c>
      <c r="H68" s="17">
        <v>283</v>
      </c>
      <c r="I68" s="17">
        <v>14692</v>
      </c>
      <c r="J68" s="17">
        <v>4.3600000000000003</v>
      </c>
      <c r="K68" s="17">
        <f t="shared" si="11"/>
        <v>8696</v>
      </c>
      <c r="L68" s="17">
        <f t="shared" si="12"/>
        <v>38788</v>
      </c>
      <c r="M68" s="17">
        <f t="shared" si="13"/>
        <v>17.53</v>
      </c>
    </row>
    <row r="69" spans="1:13" x14ac:dyDescent="0.2">
      <c r="A69" s="43">
        <v>234.8</v>
      </c>
      <c r="B69" s="43">
        <v>1872</v>
      </c>
      <c r="H69" s="17">
        <v>653</v>
      </c>
      <c r="I69" s="17">
        <v>11937</v>
      </c>
      <c r="J69" s="17">
        <v>3.33</v>
      </c>
      <c r="K69" s="17">
        <f t="shared" si="11"/>
        <v>8326</v>
      </c>
      <c r="L69" s="17">
        <f t="shared" si="12"/>
        <v>41543</v>
      </c>
      <c r="M69" s="17">
        <f t="shared" si="13"/>
        <v>18.560000000000002</v>
      </c>
    </row>
    <row r="70" spans="1:13" x14ac:dyDescent="0.2">
      <c r="A70" s="43">
        <v>234.9</v>
      </c>
      <c r="B70" s="43">
        <v>1906</v>
      </c>
      <c r="H70" s="17">
        <v>261</v>
      </c>
      <c r="I70" s="17">
        <v>20868</v>
      </c>
      <c r="J70" s="17">
        <v>9.09</v>
      </c>
      <c r="K70" s="17">
        <f t="shared" si="11"/>
        <v>8718</v>
      </c>
      <c r="L70" s="17">
        <f t="shared" si="12"/>
        <v>32612</v>
      </c>
      <c r="M70" s="17">
        <f t="shared" si="13"/>
        <v>12.8</v>
      </c>
    </row>
    <row r="71" spans="1:13" x14ac:dyDescent="0.2">
      <c r="A71" s="43">
        <v>235</v>
      </c>
      <c r="B71" s="43">
        <v>1940</v>
      </c>
      <c r="H71" s="17">
        <v>258</v>
      </c>
      <c r="I71" s="17">
        <v>20728</v>
      </c>
      <c r="J71" s="17">
        <v>10.07</v>
      </c>
      <c r="K71" s="17">
        <f t="shared" si="11"/>
        <v>8721</v>
      </c>
      <c r="L71" s="17">
        <f t="shared" si="12"/>
        <v>32752</v>
      </c>
      <c r="M71" s="17">
        <f t="shared" si="13"/>
        <v>11.82</v>
      </c>
    </row>
    <row r="72" spans="1:13" x14ac:dyDescent="0.2">
      <c r="A72" s="43">
        <v>235.1</v>
      </c>
      <c r="B72" s="43">
        <v>1926</v>
      </c>
      <c r="H72" s="17">
        <v>3003</v>
      </c>
      <c r="I72" s="17">
        <v>19516</v>
      </c>
      <c r="J72" s="17">
        <v>6.22</v>
      </c>
      <c r="K72" s="17">
        <f t="shared" si="11"/>
        <v>5976</v>
      </c>
      <c r="L72" s="17">
        <f t="shared" si="12"/>
        <v>33964</v>
      </c>
      <c r="M72" s="17">
        <f t="shared" si="13"/>
        <v>15.670000000000002</v>
      </c>
    </row>
    <row r="73" spans="1:13" x14ac:dyDescent="0.2">
      <c r="A73" s="43">
        <v>235.2</v>
      </c>
      <c r="B73" s="43">
        <v>2012</v>
      </c>
      <c r="H73" s="17">
        <v>2179</v>
      </c>
      <c r="I73" s="17">
        <v>2843</v>
      </c>
      <c r="J73" s="17">
        <v>0.53</v>
      </c>
      <c r="K73" s="17">
        <f t="shared" si="11"/>
        <v>6800</v>
      </c>
      <c r="L73" s="17">
        <f t="shared" si="12"/>
        <v>50637</v>
      </c>
      <c r="M73" s="17">
        <f t="shared" si="13"/>
        <v>21.36</v>
      </c>
    </row>
    <row r="74" spans="1:13" x14ac:dyDescent="0.2">
      <c r="A74" s="43">
        <v>235.3</v>
      </c>
      <c r="B74" s="43">
        <v>2048</v>
      </c>
      <c r="H74" s="17">
        <v>2592</v>
      </c>
      <c r="I74" s="17">
        <v>828</v>
      </c>
      <c r="J74" s="17">
        <v>0.57999999999999996</v>
      </c>
      <c r="K74" s="17">
        <f t="shared" si="11"/>
        <v>6387</v>
      </c>
      <c r="L74" s="17">
        <f t="shared" si="12"/>
        <v>52652</v>
      </c>
      <c r="M74" s="17">
        <f t="shared" si="13"/>
        <v>21.310000000000002</v>
      </c>
    </row>
    <row r="75" spans="1:13" x14ac:dyDescent="0.2">
      <c r="A75" s="43">
        <v>235.4</v>
      </c>
      <c r="B75" s="43">
        <v>2084</v>
      </c>
      <c r="H75" s="17">
        <v>2576</v>
      </c>
      <c r="I75" s="17">
        <v>3405</v>
      </c>
      <c r="J75" s="17">
        <v>0.38</v>
      </c>
      <c r="K75" s="17">
        <f t="shared" si="11"/>
        <v>6403</v>
      </c>
      <c r="L75" s="17">
        <f t="shared" si="12"/>
        <v>50075</v>
      </c>
      <c r="M75" s="17">
        <f t="shared" si="13"/>
        <v>21.51</v>
      </c>
    </row>
    <row r="76" spans="1:13" x14ac:dyDescent="0.2">
      <c r="A76" s="43">
        <v>235.5</v>
      </c>
      <c r="B76" s="43">
        <v>2120</v>
      </c>
      <c r="H76" s="17">
        <v>2759</v>
      </c>
      <c r="I76" s="17">
        <v>1764</v>
      </c>
      <c r="J76" s="17">
        <v>0.06</v>
      </c>
      <c r="K76" s="17">
        <f t="shared" si="11"/>
        <v>6220</v>
      </c>
      <c r="L76" s="17">
        <f t="shared" si="12"/>
        <v>51716</v>
      </c>
      <c r="M76" s="17">
        <f t="shared" si="13"/>
        <v>21.830000000000002</v>
      </c>
    </row>
    <row r="77" spans="1:13" x14ac:dyDescent="0.2">
      <c r="A77" s="43">
        <v>235.6</v>
      </c>
      <c r="B77" s="43">
        <v>2156</v>
      </c>
      <c r="H77" s="17">
        <v>4386</v>
      </c>
      <c r="I77" s="17">
        <v>7854</v>
      </c>
      <c r="J77" s="17">
        <v>0.02</v>
      </c>
      <c r="K77" s="17">
        <f t="shared" si="11"/>
        <v>4593</v>
      </c>
      <c r="L77" s="17">
        <f t="shared" si="12"/>
        <v>45626</v>
      </c>
      <c r="M77" s="17">
        <f t="shared" si="13"/>
        <v>21.87</v>
      </c>
    </row>
    <row r="78" spans="1:13" x14ac:dyDescent="0.2">
      <c r="A78" s="43">
        <v>235.7</v>
      </c>
      <c r="B78" s="43">
        <v>2192</v>
      </c>
      <c r="H78" s="17">
        <v>5524</v>
      </c>
      <c r="I78" s="17">
        <v>10815</v>
      </c>
      <c r="J78" s="17">
        <v>1.2</v>
      </c>
      <c r="K78" s="17">
        <f t="shared" si="11"/>
        <v>3455</v>
      </c>
      <c r="L78" s="17">
        <f t="shared" si="12"/>
        <v>42665</v>
      </c>
      <c r="M78" s="17">
        <f t="shared" si="13"/>
        <v>20.69</v>
      </c>
    </row>
    <row r="79" spans="1:13" x14ac:dyDescent="0.2">
      <c r="A79" s="43">
        <v>235.8</v>
      </c>
      <c r="B79" s="43">
        <v>2228</v>
      </c>
      <c r="H79" s="17">
        <v>4397</v>
      </c>
      <c r="I79" s="17">
        <v>209</v>
      </c>
      <c r="J79" s="17">
        <v>1.48</v>
      </c>
      <c r="K79" s="17">
        <f t="shared" si="11"/>
        <v>4582</v>
      </c>
      <c r="L79" s="17">
        <f t="shared" si="12"/>
        <v>53271</v>
      </c>
      <c r="M79" s="17">
        <f t="shared" si="13"/>
        <v>20.41</v>
      </c>
    </row>
    <row r="80" spans="1:13" x14ac:dyDescent="0.2">
      <c r="A80" s="43">
        <v>235.9</v>
      </c>
      <c r="B80" s="43">
        <v>2264</v>
      </c>
      <c r="H80" s="17">
        <v>531</v>
      </c>
      <c r="I80" s="17">
        <v>37100</v>
      </c>
      <c r="J80" s="17">
        <v>14.64</v>
      </c>
      <c r="K80" s="17">
        <f t="shared" si="11"/>
        <v>8448</v>
      </c>
      <c r="L80" s="17">
        <f t="shared" si="12"/>
        <v>16380</v>
      </c>
      <c r="M80" s="17">
        <f t="shared" si="13"/>
        <v>7.25</v>
      </c>
    </row>
    <row r="81" spans="1:13" x14ac:dyDescent="0.2">
      <c r="A81" s="43">
        <v>236</v>
      </c>
      <c r="B81" s="43">
        <v>2300</v>
      </c>
      <c r="H81" s="17">
        <v>2814</v>
      </c>
      <c r="I81" s="17">
        <v>1476</v>
      </c>
      <c r="J81" s="17">
        <v>0.16</v>
      </c>
      <c r="K81" s="17">
        <f t="shared" si="11"/>
        <v>6165</v>
      </c>
      <c r="L81" s="17">
        <f t="shared" si="12"/>
        <v>52004</v>
      </c>
      <c r="M81" s="17">
        <f t="shared" si="13"/>
        <v>21.73</v>
      </c>
    </row>
    <row r="82" spans="1:13" x14ac:dyDescent="0.2">
      <c r="A82" s="43">
        <v>236.1</v>
      </c>
      <c r="B82" s="43">
        <v>2338</v>
      </c>
      <c r="H82" s="17">
        <v>2445</v>
      </c>
      <c r="I82" s="17">
        <v>972</v>
      </c>
      <c r="J82" s="17">
        <v>0.03</v>
      </c>
      <c r="K82" s="17">
        <f t="shared" si="11"/>
        <v>6534</v>
      </c>
      <c r="L82" s="17">
        <f t="shared" si="12"/>
        <v>52508</v>
      </c>
      <c r="M82" s="17">
        <f t="shared" si="13"/>
        <v>21.86</v>
      </c>
    </row>
    <row r="83" spans="1:13" x14ac:dyDescent="0.2">
      <c r="A83" s="43">
        <v>236.2</v>
      </c>
      <c r="B83" s="43">
        <v>2376</v>
      </c>
      <c r="H83" s="17">
        <v>1783</v>
      </c>
      <c r="I83" s="17">
        <v>1799</v>
      </c>
      <c r="J83" s="17">
        <v>0.5</v>
      </c>
      <c r="K83" s="17">
        <f t="shared" si="11"/>
        <v>7196</v>
      </c>
      <c r="L83" s="17">
        <f t="shared" si="12"/>
        <v>51681</v>
      </c>
      <c r="M83" s="17">
        <f t="shared" si="13"/>
        <v>21.39</v>
      </c>
    </row>
    <row r="84" spans="1:13" x14ac:dyDescent="0.2">
      <c r="A84" s="43">
        <v>236.3</v>
      </c>
      <c r="B84" s="43">
        <v>2414</v>
      </c>
      <c r="H84" s="17">
        <v>2541</v>
      </c>
      <c r="I84" s="17">
        <v>6229</v>
      </c>
      <c r="J84" s="17">
        <v>1.78</v>
      </c>
      <c r="K84" s="17">
        <f t="shared" si="11"/>
        <v>6438</v>
      </c>
      <c r="L84" s="17">
        <f t="shared" si="12"/>
        <v>47251</v>
      </c>
      <c r="M84" s="17">
        <f t="shared" si="13"/>
        <v>20.11</v>
      </c>
    </row>
    <row r="85" spans="1:13" x14ac:dyDescent="0.2">
      <c r="A85" s="43">
        <v>236.4</v>
      </c>
      <c r="B85" s="43">
        <v>2452</v>
      </c>
      <c r="H85" s="17">
        <v>3325</v>
      </c>
      <c r="I85" s="17">
        <v>5425</v>
      </c>
      <c r="J85" s="17">
        <v>1.55</v>
      </c>
      <c r="K85" s="17">
        <f t="shared" si="11"/>
        <v>5654</v>
      </c>
      <c r="L85" s="17">
        <f t="shared" si="12"/>
        <v>48055</v>
      </c>
      <c r="M85" s="17">
        <f t="shared" si="13"/>
        <v>20.34</v>
      </c>
    </row>
    <row r="86" spans="1:13" x14ac:dyDescent="0.2">
      <c r="A86" s="43">
        <v>236.5</v>
      </c>
      <c r="B86" s="43">
        <v>2490</v>
      </c>
      <c r="H86" s="17">
        <v>347</v>
      </c>
      <c r="I86" s="17">
        <v>9134</v>
      </c>
      <c r="J86" s="17">
        <v>2.75</v>
      </c>
      <c r="K86" s="17">
        <f t="shared" si="11"/>
        <v>8632</v>
      </c>
      <c r="L86" s="17">
        <f t="shared" si="12"/>
        <v>44346</v>
      </c>
      <c r="M86" s="17">
        <f t="shared" si="13"/>
        <v>19.14</v>
      </c>
    </row>
    <row r="87" spans="1:13" x14ac:dyDescent="0.2">
      <c r="A87" s="43">
        <v>236.6</v>
      </c>
      <c r="B87" s="43">
        <v>2528</v>
      </c>
      <c r="H87" s="17">
        <v>2671</v>
      </c>
      <c r="I87" s="17">
        <v>3671</v>
      </c>
      <c r="J87" s="17">
        <v>0.72</v>
      </c>
      <c r="K87" s="17">
        <f t="shared" si="11"/>
        <v>6308</v>
      </c>
      <c r="L87" s="17">
        <f t="shared" si="12"/>
        <v>49809</v>
      </c>
      <c r="M87" s="17">
        <f t="shared" si="13"/>
        <v>21.17</v>
      </c>
    </row>
    <row r="88" spans="1:13" x14ac:dyDescent="0.2">
      <c r="A88" s="43">
        <v>236.7</v>
      </c>
      <c r="B88" s="43">
        <v>2566</v>
      </c>
      <c r="H88" s="17">
        <v>3957</v>
      </c>
      <c r="I88" s="17">
        <v>4968</v>
      </c>
      <c r="J88" s="17">
        <v>1.24</v>
      </c>
      <c r="K88" s="17">
        <f t="shared" si="11"/>
        <v>5022</v>
      </c>
      <c r="L88" s="17">
        <f t="shared" si="12"/>
        <v>48512</v>
      </c>
      <c r="M88" s="17">
        <f t="shared" si="13"/>
        <v>20.650000000000002</v>
      </c>
    </row>
    <row r="89" spans="1:13" x14ac:dyDescent="0.2">
      <c r="A89" s="43">
        <v>236.8</v>
      </c>
      <c r="B89" s="43">
        <v>2604</v>
      </c>
      <c r="H89" s="17">
        <v>1660</v>
      </c>
      <c r="I89" s="17">
        <v>1151</v>
      </c>
      <c r="J89" s="17">
        <v>0.11</v>
      </c>
      <c r="K89" s="17">
        <f t="shared" si="11"/>
        <v>7319</v>
      </c>
      <c r="L89" s="17">
        <f t="shared" si="12"/>
        <v>52329</v>
      </c>
      <c r="M89" s="17">
        <f t="shared" si="13"/>
        <v>21.78</v>
      </c>
    </row>
    <row r="90" spans="1:13" x14ac:dyDescent="0.2">
      <c r="A90" s="43">
        <v>236.9</v>
      </c>
      <c r="B90" s="43">
        <v>2642</v>
      </c>
      <c r="H90" s="17">
        <v>2495</v>
      </c>
      <c r="I90" s="17">
        <v>2088</v>
      </c>
      <c r="J90" s="17">
        <v>0.57999999999999996</v>
      </c>
      <c r="K90" s="17">
        <f t="shared" si="11"/>
        <v>6484</v>
      </c>
      <c r="L90" s="17">
        <f t="shared" si="12"/>
        <v>51392</v>
      </c>
      <c r="M90" s="17">
        <f t="shared" si="13"/>
        <v>21.310000000000002</v>
      </c>
    </row>
    <row r="91" spans="1:13" x14ac:dyDescent="0.2">
      <c r="A91" s="43">
        <v>237</v>
      </c>
      <c r="B91" s="43">
        <v>2680</v>
      </c>
      <c r="H91" s="17">
        <v>2649</v>
      </c>
      <c r="I91" s="17">
        <v>2870</v>
      </c>
      <c r="J91" s="17">
        <v>0.82</v>
      </c>
      <c r="K91" s="17">
        <f t="shared" si="11"/>
        <v>6330</v>
      </c>
      <c r="L91" s="17">
        <f t="shared" si="12"/>
        <v>50610</v>
      </c>
      <c r="M91" s="17">
        <f t="shared" si="13"/>
        <v>21.07</v>
      </c>
    </row>
    <row r="92" spans="1:13" x14ac:dyDescent="0.2">
      <c r="A92" s="43">
        <v>237.1</v>
      </c>
      <c r="B92" s="43">
        <v>2722</v>
      </c>
      <c r="H92" s="17">
        <v>1539</v>
      </c>
      <c r="I92" s="17">
        <v>735</v>
      </c>
      <c r="J92" s="17">
        <v>0.21</v>
      </c>
      <c r="K92" s="17">
        <f t="shared" si="11"/>
        <v>7440</v>
      </c>
      <c r="L92" s="17">
        <f t="shared" si="12"/>
        <v>52745</v>
      </c>
      <c r="M92" s="17">
        <f t="shared" si="13"/>
        <v>21.68</v>
      </c>
    </row>
    <row r="93" spans="1:13" x14ac:dyDescent="0.2">
      <c r="A93" s="43">
        <v>237.2</v>
      </c>
      <c r="B93" s="43">
        <v>2764</v>
      </c>
      <c r="H93" s="17">
        <v>339</v>
      </c>
      <c r="I93" s="17">
        <v>30691</v>
      </c>
      <c r="J93" s="17">
        <v>10.65</v>
      </c>
      <c r="K93" s="17">
        <f t="shared" si="11"/>
        <v>8640</v>
      </c>
      <c r="L93" s="17">
        <f t="shared" si="12"/>
        <v>22789</v>
      </c>
      <c r="M93" s="17">
        <f t="shared" si="13"/>
        <v>11.24</v>
      </c>
    </row>
    <row r="94" spans="1:13" x14ac:dyDescent="0.2">
      <c r="A94" s="43">
        <v>237.3</v>
      </c>
      <c r="B94" s="43">
        <v>2806</v>
      </c>
      <c r="H94" s="17">
        <v>2220</v>
      </c>
      <c r="I94" s="17">
        <v>2159</v>
      </c>
      <c r="J94" s="17">
        <v>1.04</v>
      </c>
      <c r="K94" s="17">
        <f t="shared" si="11"/>
        <v>6759</v>
      </c>
      <c r="L94" s="17">
        <f t="shared" si="12"/>
        <v>51321</v>
      </c>
      <c r="M94" s="17">
        <f t="shared" si="13"/>
        <v>20.85</v>
      </c>
    </row>
    <row r="95" spans="1:13" x14ac:dyDescent="0.2">
      <c r="A95" s="43">
        <v>237.4</v>
      </c>
      <c r="B95" s="43">
        <v>2848</v>
      </c>
      <c r="H95" s="17">
        <v>890</v>
      </c>
      <c r="I95" s="17">
        <v>4623</v>
      </c>
      <c r="J95" s="17">
        <v>1.32</v>
      </c>
      <c r="K95" s="17">
        <f t="shared" si="11"/>
        <v>8089</v>
      </c>
      <c r="L95" s="17">
        <f t="shared" si="12"/>
        <v>48857</v>
      </c>
      <c r="M95" s="17">
        <f t="shared" si="13"/>
        <v>20.57</v>
      </c>
    </row>
    <row r="96" spans="1:13" x14ac:dyDescent="0.2">
      <c r="A96" s="43">
        <v>237.5</v>
      </c>
      <c r="B96" s="43">
        <v>2890</v>
      </c>
      <c r="H96" s="17">
        <v>1110</v>
      </c>
      <c r="I96" s="17">
        <v>5416</v>
      </c>
      <c r="J96" s="17">
        <v>1.53</v>
      </c>
      <c r="K96" s="17">
        <f t="shared" si="11"/>
        <v>7869</v>
      </c>
      <c r="L96" s="17">
        <f t="shared" si="12"/>
        <v>48064</v>
      </c>
      <c r="M96" s="17">
        <f t="shared" si="13"/>
        <v>20.36</v>
      </c>
    </row>
    <row r="97" spans="1:13" x14ac:dyDescent="0.2">
      <c r="A97" s="43">
        <v>237.6</v>
      </c>
      <c r="B97" s="43">
        <v>2932</v>
      </c>
      <c r="H97" s="17">
        <v>4100</v>
      </c>
      <c r="I97" s="17">
        <v>3640</v>
      </c>
      <c r="J97" s="17">
        <v>0.68</v>
      </c>
      <c r="K97" s="17">
        <f t="shared" si="11"/>
        <v>4879</v>
      </c>
      <c r="L97" s="17">
        <f t="shared" si="12"/>
        <v>49840</v>
      </c>
      <c r="M97" s="17">
        <f t="shared" si="13"/>
        <v>21.21</v>
      </c>
    </row>
    <row r="98" spans="1:13" x14ac:dyDescent="0.2">
      <c r="A98" s="43">
        <v>237.7</v>
      </c>
      <c r="B98" s="43">
        <v>2974</v>
      </c>
      <c r="H98" s="17">
        <v>888</v>
      </c>
      <c r="I98" s="17">
        <v>3394</v>
      </c>
      <c r="J98" s="17">
        <v>0.95</v>
      </c>
      <c r="K98" s="17">
        <f t="shared" si="11"/>
        <v>8091</v>
      </c>
      <c r="L98" s="17">
        <f t="shared" si="12"/>
        <v>50086</v>
      </c>
      <c r="M98" s="17">
        <f t="shared" si="13"/>
        <v>20.94</v>
      </c>
    </row>
    <row r="99" spans="1:13" x14ac:dyDescent="0.2">
      <c r="A99" s="43">
        <v>237.8</v>
      </c>
      <c r="B99" s="43">
        <v>3016</v>
      </c>
      <c r="H99" s="17">
        <v>1649</v>
      </c>
      <c r="I99" s="17">
        <v>1399</v>
      </c>
      <c r="J99" s="17">
        <v>0.3</v>
      </c>
      <c r="K99" s="17">
        <f t="shared" si="11"/>
        <v>7330</v>
      </c>
      <c r="L99" s="17">
        <f t="shared" si="12"/>
        <v>52081</v>
      </c>
      <c r="M99" s="17">
        <f t="shared" si="13"/>
        <v>21.59</v>
      </c>
    </row>
    <row r="100" spans="1:13" x14ac:dyDescent="0.2">
      <c r="A100" s="43">
        <v>237.9</v>
      </c>
      <c r="B100" s="43">
        <v>3058</v>
      </c>
      <c r="H100" s="17">
        <v>1979</v>
      </c>
      <c r="I100" s="17">
        <v>3356</v>
      </c>
      <c r="J100" s="17">
        <v>0.94</v>
      </c>
      <c r="K100" s="17">
        <f t="shared" si="11"/>
        <v>7000</v>
      </c>
      <c r="L100" s="17">
        <f t="shared" si="12"/>
        <v>50124</v>
      </c>
      <c r="M100" s="17">
        <f t="shared" si="13"/>
        <v>20.95</v>
      </c>
    </row>
    <row r="101" spans="1:13" x14ac:dyDescent="0.2">
      <c r="A101" s="43">
        <v>238</v>
      </c>
      <c r="B101" s="43">
        <v>3100</v>
      </c>
      <c r="H101" s="17">
        <v>1653</v>
      </c>
      <c r="I101" s="17">
        <v>0</v>
      </c>
      <c r="J101" s="17">
        <v>0.05</v>
      </c>
      <c r="K101" s="17">
        <f t="shared" si="11"/>
        <v>7326</v>
      </c>
      <c r="L101" s="17">
        <f t="shared" si="12"/>
        <v>53480</v>
      </c>
      <c r="M101" s="17">
        <f t="shared" si="13"/>
        <v>21.84</v>
      </c>
    </row>
    <row r="102" spans="1:13" x14ac:dyDescent="0.2">
      <c r="A102" s="43">
        <v>238.1</v>
      </c>
      <c r="B102" s="43">
        <v>3146</v>
      </c>
      <c r="H102" s="17">
        <v>3902</v>
      </c>
      <c r="I102" s="17">
        <v>11713</v>
      </c>
      <c r="J102" s="17">
        <v>2.73</v>
      </c>
      <c r="K102" s="17">
        <f t="shared" si="11"/>
        <v>5077</v>
      </c>
      <c r="L102" s="17">
        <f t="shared" si="12"/>
        <v>41767</v>
      </c>
      <c r="M102" s="17">
        <f t="shared" si="13"/>
        <v>19.16</v>
      </c>
    </row>
    <row r="103" spans="1:13" x14ac:dyDescent="0.2">
      <c r="A103" s="43">
        <v>238.2</v>
      </c>
      <c r="B103" s="43">
        <v>3192</v>
      </c>
      <c r="H103" s="17">
        <v>1968</v>
      </c>
      <c r="I103" s="17">
        <v>0</v>
      </c>
      <c r="J103" s="17">
        <v>0.97</v>
      </c>
      <c r="K103" s="17">
        <f t="shared" si="11"/>
        <v>7011</v>
      </c>
      <c r="L103" s="17">
        <f t="shared" si="12"/>
        <v>53480</v>
      </c>
      <c r="M103" s="17">
        <f t="shared" si="13"/>
        <v>20.92</v>
      </c>
    </row>
    <row r="104" spans="1:13" x14ac:dyDescent="0.2">
      <c r="A104" s="43">
        <v>238.3</v>
      </c>
      <c r="B104" s="43">
        <v>3238</v>
      </c>
      <c r="H104" s="17">
        <v>1440</v>
      </c>
      <c r="I104" s="17">
        <v>2100</v>
      </c>
      <c r="J104" s="17">
        <v>0.55000000000000004</v>
      </c>
      <c r="K104" s="17">
        <f t="shared" si="11"/>
        <v>7539</v>
      </c>
      <c r="L104" s="17">
        <f t="shared" si="12"/>
        <v>51380</v>
      </c>
      <c r="M104" s="17">
        <f t="shared" si="13"/>
        <v>21.34</v>
      </c>
    </row>
    <row r="105" spans="1:13" x14ac:dyDescent="0.2">
      <c r="A105" s="43">
        <v>238.4</v>
      </c>
      <c r="B105" s="43">
        <v>3284</v>
      </c>
      <c r="H105" s="17">
        <v>1576</v>
      </c>
      <c r="I105" s="17">
        <v>350</v>
      </c>
      <c r="J105" s="17">
        <v>0.83</v>
      </c>
      <c r="K105" s="17">
        <f t="shared" si="11"/>
        <v>7403</v>
      </c>
      <c r="L105" s="17">
        <f t="shared" si="12"/>
        <v>53130</v>
      </c>
      <c r="M105" s="17">
        <f t="shared" si="13"/>
        <v>21.060000000000002</v>
      </c>
    </row>
    <row r="106" spans="1:13" x14ac:dyDescent="0.2">
      <c r="A106" s="43">
        <v>238.5</v>
      </c>
      <c r="B106" s="43">
        <v>3330</v>
      </c>
      <c r="H106" s="17">
        <v>385</v>
      </c>
      <c r="I106" s="17">
        <v>20853</v>
      </c>
      <c r="J106" s="17">
        <v>7.13</v>
      </c>
      <c r="K106" s="17">
        <f t="shared" si="11"/>
        <v>8594</v>
      </c>
      <c r="L106" s="17">
        <f t="shared" si="12"/>
        <v>32627</v>
      </c>
      <c r="M106" s="17">
        <f t="shared" si="13"/>
        <v>14.760000000000002</v>
      </c>
    </row>
    <row r="107" spans="1:13" x14ac:dyDescent="0.2">
      <c r="A107" s="43">
        <v>238.6</v>
      </c>
      <c r="B107" s="43">
        <v>3376</v>
      </c>
      <c r="H107" s="17">
        <v>234</v>
      </c>
      <c r="I107" s="17">
        <v>6174</v>
      </c>
      <c r="J107" s="17">
        <v>1.73</v>
      </c>
      <c r="K107" s="17">
        <f t="shared" si="11"/>
        <v>8745</v>
      </c>
      <c r="L107" s="17">
        <f t="shared" si="12"/>
        <v>47306</v>
      </c>
      <c r="M107" s="17">
        <f t="shared" si="13"/>
        <v>20.16</v>
      </c>
    </row>
    <row r="108" spans="1:13" x14ac:dyDescent="0.2">
      <c r="A108" s="43">
        <v>238.7</v>
      </c>
      <c r="B108" s="43">
        <v>3422</v>
      </c>
      <c r="H108" s="17">
        <v>254</v>
      </c>
      <c r="I108" s="17">
        <v>4587</v>
      </c>
      <c r="J108" s="17">
        <v>1.98</v>
      </c>
      <c r="K108" s="17">
        <f t="shared" si="11"/>
        <v>8725</v>
      </c>
      <c r="L108" s="17">
        <f t="shared" si="12"/>
        <v>48893</v>
      </c>
      <c r="M108" s="17">
        <f t="shared" si="13"/>
        <v>19.91</v>
      </c>
    </row>
    <row r="109" spans="1:13" x14ac:dyDescent="0.2">
      <c r="A109" s="43">
        <v>238.8</v>
      </c>
      <c r="B109" s="43">
        <v>3468</v>
      </c>
      <c r="H109" s="17">
        <v>1979</v>
      </c>
      <c r="I109" s="17">
        <v>13348</v>
      </c>
      <c r="J109" s="17">
        <v>3.77</v>
      </c>
      <c r="K109" s="17">
        <f t="shared" si="11"/>
        <v>7000</v>
      </c>
      <c r="L109" s="17">
        <f t="shared" si="12"/>
        <v>40132</v>
      </c>
      <c r="M109" s="17">
        <f t="shared" si="13"/>
        <v>18.12</v>
      </c>
    </row>
    <row r="110" spans="1:13" x14ac:dyDescent="0.2">
      <c r="A110" s="43">
        <v>238.9</v>
      </c>
      <c r="B110" s="43">
        <v>3514</v>
      </c>
      <c r="H110" s="17">
        <v>1990</v>
      </c>
      <c r="I110" s="17">
        <v>1474</v>
      </c>
      <c r="J110" s="17">
        <v>0.21</v>
      </c>
      <c r="K110" s="17">
        <f t="shared" si="11"/>
        <v>6989</v>
      </c>
      <c r="L110" s="17">
        <f t="shared" si="12"/>
        <v>52006</v>
      </c>
      <c r="M110" s="17">
        <f t="shared" si="13"/>
        <v>21.68</v>
      </c>
    </row>
    <row r="111" spans="1:13" x14ac:dyDescent="0.2">
      <c r="A111" s="43">
        <v>239</v>
      </c>
      <c r="B111" s="43">
        <v>3560</v>
      </c>
      <c r="H111" s="17">
        <v>2880</v>
      </c>
      <c r="I111" s="17">
        <v>3888</v>
      </c>
      <c r="J111" s="17">
        <v>0.94</v>
      </c>
      <c r="K111" s="17">
        <f t="shared" si="11"/>
        <v>6099</v>
      </c>
      <c r="L111" s="17">
        <f t="shared" si="12"/>
        <v>49592</v>
      </c>
      <c r="M111" s="17">
        <f t="shared" si="13"/>
        <v>20.95</v>
      </c>
    </row>
    <row r="112" spans="1:13" x14ac:dyDescent="0.2">
      <c r="A112" s="43">
        <v>239.1</v>
      </c>
      <c r="B112" s="43">
        <v>3608</v>
      </c>
      <c r="H112" s="17">
        <v>1990</v>
      </c>
      <c r="I112" s="17">
        <v>2339</v>
      </c>
      <c r="J112" s="17">
        <v>0.27</v>
      </c>
      <c r="K112" s="17">
        <f t="shared" si="11"/>
        <v>6989</v>
      </c>
      <c r="L112" s="17">
        <f t="shared" si="12"/>
        <v>51141</v>
      </c>
      <c r="M112" s="17">
        <f t="shared" si="13"/>
        <v>21.62</v>
      </c>
    </row>
    <row r="113" spans="1:13" x14ac:dyDescent="0.2">
      <c r="A113" s="43">
        <v>239.2</v>
      </c>
      <c r="B113" s="43">
        <v>3656</v>
      </c>
      <c r="H113" s="17">
        <v>4475</v>
      </c>
      <c r="I113" s="17">
        <v>10850</v>
      </c>
      <c r="J113" s="17">
        <v>0.2</v>
      </c>
      <c r="K113" s="17">
        <f t="shared" si="11"/>
        <v>4504</v>
      </c>
      <c r="L113" s="17">
        <f t="shared" si="12"/>
        <v>42630</v>
      </c>
      <c r="M113" s="17">
        <f t="shared" si="13"/>
        <v>21.69</v>
      </c>
    </row>
    <row r="114" spans="1:13" x14ac:dyDescent="0.2">
      <c r="A114" s="43">
        <v>239.3</v>
      </c>
      <c r="B114" s="43">
        <v>3704</v>
      </c>
      <c r="H114" s="17">
        <v>1850</v>
      </c>
      <c r="I114" s="17">
        <v>3710</v>
      </c>
      <c r="J114" s="17">
        <v>0.96</v>
      </c>
      <c r="K114" s="17">
        <f t="shared" si="11"/>
        <v>7129</v>
      </c>
      <c r="L114" s="17">
        <f t="shared" si="12"/>
        <v>49770</v>
      </c>
      <c r="M114" s="17">
        <f t="shared" si="13"/>
        <v>20.93</v>
      </c>
    </row>
    <row r="115" spans="1:13" x14ac:dyDescent="0.2">
      <c r="A115" s="43">
        <v>239.4</v>
      </c>
      <c r="B115" s="43">
        <v>3752</v>
      </c>
      <c r="H115" s="17">
        <v>2451</v>
      </c>
      <c r="I115" s="17">
        <v>2135</v>
      </c>
      <c r="J115" s="17">
        <v>0.61</v>
      </c>
      <c r="K115" s="17">
        <f t="shared" si="11"/>
        <v>6528</v>
      </c>
      <c r="L115" s="17">
        <f t="shared" si="12"/>
        <v>51345</v>
      </c>
      <c r="M115" s="17">
        <f t="shared" si="13"/>
        <v>21.28</v>
      </c>
    </row>
    <row r="116" spans="1:13" x14ac:dyDescent="0.2">
      <c r="A116" s="43">
        <v>239.5</v>
      </c>
      <c r="B116" s="43">
        <v>3800</v>
      </c>
      <c r="H116" s="17">
        <v>439</v>
      </c>
      <c r="I116" s="17">
        <v>7566</v>
      </c>
      <c r="J116" s="17">
        <v>3.29</v>
      </c>
      <c r="K116" s="17">
        <f t="shared" si="11"/>
        <v>8540</v>
      </c>
      <c r="L116" s="17">
        <f t="shared" si="12"/>
        <v>45914</v>
      </c>
      <c r="M116" s="17">
        <f t="shared" si="13"/>
        <v>18.600000000000001</v>
      </c>
    </row>
    <row r="117" spans="1:13" x14ac:dyDescent="0.2">
      <c r="A117" s="43">
        <v>239.6</v>
      </c>
      <c r="B117" s="43">
        <v>3848</v>
      </c>
      <c r="H117" s="17">
        <v>256</v>
      </c>
      <c r="I117" s="17">
        <v>6447</v>
      </c>
      <c r="J117" s="17">
        <v>3.57</v>
      </c>
      <c r="K117" s="17">
        <f t="shared" si="11"/>
        <v>8723</v>
      </c>
      <c r="L117" s="17">
        <f t="shared" si="12"/>
        <v>47033</v>
      </c>
      <c r="M117" s="17">
        <f t="shared" si="13"/>
        <v>18.32</v>
      </c>
    </row>
    <row r="118" spans="1:13" x14ac:dyDescent="0.2">
      <c r="A118" s="43">
        <v>239.7</v>
      </c>
      <c r="B118" s="43">
        <v>3896</v>
      </c>
      <c r="H118" s="17">
        <v>446</v>
      </c>
      <c r="I118" s="17">
        <v>4985</v>
      </c>
      <c r="J118" s="17">
        <v>1.56</v>
      </c>
      <c r="K118" s="17">
        <f t="shared" si="11"/>
        <v>8533</v>
      </c>
      <c r="L118" s="17">
        <f t="shared" si="12"/>
        <v>48495</v>
      </c>
      <c r="M118" s="17">
        <f t="shared" si="13"/>
        <v>20.330000000000002</v>
      </c>
    </row>
    <row r="119" spans="1:13" x14ac:dyDescent="0.2">
      <c r="A119" s="43">
        <v>239.8</v>
      </c>
      <c r="B119" s="43">
        <v>3944</v>
      </c>
      <c r="H119" s="17">
        <v>877</v>
      </c>
      <c r="I119" s="17">
        <v>5331</v>
      </c>
      <c r="J119" s="17">
        <v>1.1399999999999999</v>
      </c>
      <c r="K119" s="17">
        <f t="shared" si="11"/>
        <v>8102</v>
      </c>
      <c r="L119" s="17">
        <f t="shared" si="12"/>
        <v>48149</v>
      </c>
      <c r="M119" s="17">
        <f t="shared" si="13"/>
        <v>20.75</v>
      </c>
    </row>
    <row r="120" spans="1:13" x14ac:dyDescent="0.2">
      <c r="A120" s="43">
        <v>239.9</v>
      </c>
      <c r="B120" s="43">
        <v>3992</v>
      </c>
      <c r="H120" s="17">
        <v>1015</v>
      </c>
      <c r="I120" s="17">
        <v>3671</v>
      </c>
      <c r="J120" s="17">
        <v>0.53</v>
      </c>
      <c r="K120" s="17">
        <f t="shared" si="11"/>
        <v>7964</v>
      </c>
      <c r="L120" s="17">
        <f t="shared" si="12"/>
        <v>49809</v>
      </c>
      <c r="M120" s="17">
        <f t="shared" si="13"/>
        <v>21.36</v>
      </c>
    </row>
    <row r="121" spans="1:13" x14ac:dyDescent="0.2">
      <c r="A121" s="43">
        <v>240</v>
      </c>
      <c r="B121" s="43">
        <v>4040</v>
      </c>
      <c r="H121" s="17">
        <v>392</v>
      </c>
      <c r="I121" s="17">
        <v>7553</v>
      </c>
      <c r="J121" s="17">
        <v>3.29</v>
      </c>
      <c r="K121" s="17">
        <f t="shared" si="11"/>
        <v>8587</v>
      </c>
      <c r="L121" s="17">
        <f t="shared" si="12"/>
        <v>45927</v>
      </c>
      <c r="M121" s="17">
        <f t="shared" si="13"/>
        <v>18.600000000000001</v>
      </c>
    </row>
    <row r="122" spans="1:13" x14ac:dyDescent="0.2">
      <c r="A122" s="43">
        <v>240.1</v>
      </c>
      <c r="B122" s="43">
        <v>4097</v>
      </c>
      <c r="H122" s="17">
        <v>240</v>
      </c>
      <c r="I122" s="17">
        <v>13938</v>
      </c>
      <c r="J122" s="17">
        <v>7.25</v>
      </c>
      <c r="K122" s="17">
        <f t="shared" si="11"/>
        <v>8739</v>
      </c>
      <c r="L122" s="17">
        <f t="shared" si="12"/>
        <v>39542</v>
      </c>
      <c r="M122" s="17">
        <f t="shared" si="13"/>
        <v>14.64</v>
      </c>
    </row>
    <row r="123" spans="1:13" x14ac:dyDescent="0.2">
      <c r="A123" s="43">
        <v>240.2</v>
      </c>
      <c r="B123" s="43">
        <v>4154</v>
      </c>
      <c r="H123" s="17">
        <v>463</v>
      </c>
      <c r="I123" s="17">
        <v>0</v>
      </c>
      <c r="J123" s="17">
        <v>1.1200000000000001</v>
      </c>
      <c r="K123" s="17">
        <f t="shared" si="11"/>
        <v>8516</v>
      </c>
      <c r="L123" s="17">
        <f t="shared" si="12"/>
        <v>53480</v>
      </c>
      <c r="M123" s="17">
        <f t="shared" si="13"/>
        <v>20.77</v>
      </c>
    </row>
    <row r="124" spans="1:13" x14ac:dyDescent="0.2">
      <c r="A124" s="43">
        <v>240.3</v>
      </c>
      <c r="B124" s="43">
        <v>4211</v>
      </c>
      <c r="H124" s="17">
        <v>439</v>
      </c>
      <c r="I124" s="17">
        <v>6279</v>
      </c>
      <c r="J124" s="17">
        <v>2.72</v>
      </c>
      <c r="K124" s="17">
        <f t="shared" si="11"/>
        <v>8540</v>
      </c>
      <c r="L124" s="17">
        <f t="shared" si="12"/>
        <v>47201</v>
      </c>
      <c r="M124" s="17">
        <f t="shared" si="13"/>
        <v>19.170000000000002</v>
      </c>
    </row>
    <row r="125" spans="1:13" x14ac:dyDescent="0.2">
      <c r="A125" s="43">
        <v>240.4</v>
      </c>
      <c r="B125" s="43">
        <v>4268</v>
      </c>
      <c r="H125" s="17">
        <v>454</v>
      </c>
      <c r="I125" s="17">
        <v>4735</v>
      </c>
      <c r="J125" s="17">
        <v>1.95</v>
      </c>
      <c r="K125" s="17">
        <f t="shared" si="11"/>
        <v>8525</v>
      </c>
      <c r="L125" s="17">
        <f t="shared" si="12"/>
        <v>48745</v>
      </c>
      <c r="M125" s="17">
        <f t="shared" si="13"/>
        <v>19.940000000000001</v>
      </c>
    </row>
    <row r="126" spans="1:13" x14ac:dyDescent="0.2">
      <c r="A126" s="43">
        <v>240.5</v>
      </c>
      <c r="B126" s="43">
        <v>4325</v>
      </c>
      <c r="H126" s="17">
        <v>1585</v>
      </c>
      <c r="I126" s="17">
        <v>14108</v>
      </c>
      <c r="J126" s="17">
        <v>1.88</v>
      </c>
      <c r="K126" s="17">
        <f t="shared" si="11"/>
        <v>7394</v>
      </c>
      <c r="L126" s="17">
        <f t="shared" si="12"/>
        <v>39372</v>
      </c>
      <c r="M126" s="17">
        <f t="shared" si="13"/>
        <v>20.010000000000002</v>
      </c>
    </row>
    <row r="127" spans="1:13" x14ac:dyDescent="0.2">
      <c r="A127" s="43">
        <v>240.6</v>
      </c>
      <c r="B127" s="43">
        <v>4382</v>
      </c>
      <c r="H127" s="17">
        <v>2259</v>
      </c>
      <c r="I127" s="17">
        <v>9949</v>
      </c>
      <c r="J127" s="17">
        <v>2.9</v>
      </c>
      <c r="K127" s="17">
        <f t="shared" si="11"/>
        <v>6720</v>
      </c>
      <c r="L127" s="17">
        <f t="shared" si="12"/>
        <v>43531</v>
      </c>
      <c r="M127" s="17">
        <f t="shared" si="13"/>
        <v>18.990000000000002</v>
      </c>
    </row>
    <row r="128" spans="1:13" x14ac:dyDescent="0.2">
      <c r="A128" s="43">
        <v>240.7</v>
      </c>
      <c r="B128" s="43">
        <v>4439</v>
      </c>
      <c r="H128" s="17">
        <v>297</v>
      </c>
      <c r="I128" s="17">
        <v>25335</v>
      </c>
      <c r="J128" s="17">
        <v>9.85</v>
      </c>
      <c r="K128" s="17">
        <f t="shared" si="11"/>
        <v>8682</v>
      </c>
      <c r="L128" s="17">
        <f t="shared" si="12"/>
        <v>28145</v>
      </c>
      <c r="M128" s="17">
        <f t="shared" si="13"/>
        <v>12.040000000000001</v>
      </c>
    </row>
    <row r="129" spans="1:13" x14ac:dyDescent="0.2">
      <c r="A129" s="43">
        <v>240.8</v>
      </c>
      <c r="B129" s="43">
        <v>4496</v>
      </c>
      <c r="H129" s="17">
        <v>443</v>
      </c>
      <c r="I129" s="17">
        <v>1650</v>
      </c>
      <c r="J129" s="17">
        <v>0.25</v>
      </c>
      <c r="K129" s="17">
        <f t="shared" si="11"/>
        <v>8536</v>
      </c>
      <c r="L129" s="17">
        <f t="shared" si="12"/>
        <v>51830</v>
      </c>
      <c r="M129" s="17">
        <f t="shared" si="13"/>
        <v>21.64</v>
      </c>
    </row>
    <row r="130" spans="1:13" x14ac:dyDescent="0.2">
      <c r="A130" s="43">
        <v>240.9</v>
      </c>
      <c r="B130" s="43">
        <v>4553</v>
      </c>
      <c r="H130" s="17">
        <v>425</v>
      </c>
      <c r="I130" s="17">
        <v>4967</v>
      </c>
      <c r="J130" s="17">
        <v>1.38</v>
      </c>
      <c r="K130" s="17">
        <f t="shared" ref="K130:K193" si="14">$P$8-H130</f>
        <v>8554</v>
      </c>
      <c r="L130" s="17">
        <f t="shared" ref="L130:L193" si="15">$P$9-I130</f>
        <v>48513</v>
      </c>
      <c r="M130" s="17">
        <f t="shared" ref="M130:M193" si="16">$P$10-J130</f>
        <v>20.51</v>
      </c>
    </row>
    <row r="131" spans="1:13" x14ac:dyDescent="0.2">
      <c r="A131" s="43">
        <v>241</v>
      </c>
      <c r="B131" s="43">
        <v>4610</v>
      </c>
      <c r="H131" s="17">
        <v>88</v>
      </c>
      <c r="I131" s="17">
        <v>9096</v>
      </c>
      <c r="J131" s="17">
        <v>3.94</v>
      </c>
      <c r="K131" s="17">
        <f t="shared" si="14"/>
        <v>8891</v>
      </c>
      <c r="L131" s="17">
        <f t="shared" si="15"/>
        <v>44384</v>
      </c>
      <c r="M131" s="17">
        <f t="shared" si="16"/>
        <v>17.95</v>
      </c>
    </row>
    <row r="132" spans="1:13" x14ac:dyDescent="0.2">
      <c r="A132" s="43">
        <v>241.1</v>
      </c>
      <c r="B132" s="43">
        <v>4671</v>
      </c>
      <c r="H132" s="17">
        <v>231</v>
      </c>
      <c r="I132" s="17">
        <v>15256</v>
      </c>
      <c r="J132" s="17">
        <v>5.12</v>
      </c>
      <c r="K132" s="17">
        <f t="shared" si="14"/>
        <v>8748</v>
      </c>
      <c r="L132" s="17">
        <f t="shared" si="15"/>
        <v>38224</v>
      </c>
      <c r="M132" s="17">
        <f t="shared" si="16"/>
        <v>16.77</v>
      </c>
    </row>
    <row r="133" spans="1:13" x14ac:dyDescent="0.2">
      <c r="A133" s="43">
        <v>241.2</v>
      </c>
      <c r="B133" s="43">
        <v>4732</v>
      </c>
      <c r="H133" s="17">
        <v>2392</v>
      </c>
      <c r="I133" s="17">
        <v>14503</v>
      </c>
      <c r="J133" s="17">
        <v>3.22</v>
      </c>
      <c r="K133" s="17">
        <f t="shared" si="14"/>
        <v>6587</v>
      </c>
      <c r="L133" s="17">
        <f t="shared" si="15"/>
        <v>38977</v>
      </c>
      <c r="M133" s="17">
        <f t="shared" si="16"/>
        <v>18.670000000000002</v>
      </c>
    </row>
    <row r="134" spans="1:13" x14ac:dyDescent="0.2">
      <c r="A134" s="43">
        <v>241.3</v>
      </c>
      <c r="B134" s="43">
        <v>4793</v>
      </c>
      <c r="H134" s="17">
        <v>209</v>
      </c>
      <c r="I134" s="17">
        <v>2093</v>
      </c>
      <c r="J134" s="17">
        <v>0.57999999999999996</v>
      </c>
      <c r="K134" s="17">
        <f t="shared" si="14"/>
        <v>8770</v>
      </c>
      <c r="L134" s="17">
        <f t="shared" si="15"/>
        <v>51387</v>
      </c>
      <c r="M134" s="17">
        <f t="shared" si="16"/>
        <v>21.310000000000002</v>
      </c>
    </row>
    <row r="135" spans="1:13" x14ac:dyDescent="0.2">
      <c r="A135" s="43">
        <v>241.4</v>
      </c>
      <c r="B135" s="43">
        <v>4854</v>
      </c>
      <c r="H135" s="17">
        <v>629</v>
      </c>
      <c r="I135" s="17">
        <v>2411</v>
      </c>
      <c r="J135" s="17">
        <v>0.21</v>
      </c>
      <c r="K135" s="17">
        <f t="shared" si="14"/>
        <v>8350</v>
      </c>
      <c r="L135" s="17">
        <f t="shared" si="15"/>
        <v>51069</v>
      </c>
      <c r="M135" s="17">
        <f t="shared" si="16"/>
        <v>21.68</v>
      </c>
    </row>
    <row r="136" spans="1:13" x14ac:dyDescent="0.2">
      <c r="A136" s="43">
        <v>241.5</v>
      </c>
      <c r="B136" s="43">
        <v>4915</v>
      </c>
      <c r="H136" s="17">
        <v>561</v>
      </c>
      <c r="I136" s="17">
        <v>11152</v>
      </c>
      <c r="J136" s="17">
        <v>3.86</v>
      </c>
      <c r="K136" s="17">
        <f t="shared" si="14"/>
        <v>8418</v>
      </c>
      <c r="L136" s="17">
        <f t="shared" si="15"/>
        <v>42328</v>
      </c>
      <c r="M136" s="17">
        <f t="shared" si="16"/>
        <v>18.03</v>
      </c>
    </row>
    <row r="137" spans="1:13" x14ac:dyDescent="0.2">
      <c r="A137" s="43">
        <v>241.6</v>
      </c>
      <c r="B137" s="43">
        <v>4976</v>
      </c>
      <c r="H137" s="17">
        <v>110</v>
      </c>
      <c r="I137" s="17">
        <v>3564</v>
      </c>
      <c r="J137" s="17">
        <v>0.99</v>
      </c>
      <c r="K137" s="17">
        <f t="shared" si="14"/>
        <v>8869</v>
      </c>
      <c r="L137" s="17">
        <f t="shared" si="15"/>
        <v>49916</v>
      </c>
      <c r="M137" s="17">
        <f t="shared" si="16"/>
        <v>20.900000000000002</v>
      </c>
    </row>
    <row r="138" spans="1:13" x14ac:dyDescent="0.2">
      <c r="A138" s="43">
        <v>241.7</v>
      </c>
      <c r="B138" s="43">
        <v>5037</v>
      </c>
      <c r="H138" s="17">
        <v>66</v>
      </c>
      <c r="I138" s="17">
        <v>4002</v>
      </c>
      <c r="J138" s="17">
        <v>1.74</v>
      </c>
      <c r="K138" s="17">
        <f t="shared" si="14"/>
        <v>8913</v>
      </c>
      <c r="L138" s="17">
        <f t="shared" si="15"/>
        <v>49478</v>
      </c>
      <c r="M138" s="17">
        <f t="shared" si="16"/>
        <v>20.150000000000002</v>
      </c>
    </row>
    <row r="139" spans="1:13" x14ac:dyDescent="0.2">
      <c r="A139" s="43">
        <v>241.8</v>
      </c>
      <c r="B139" s="43">
        <v>5098</v>
      </c>
      <c r="H139" s="17">
        <v>209</v>
      </c>
      <c r="I139" s="17">
        <v>5684</v>
      </c>
      <c r="J139" s="17">
        <v>1.88</v>
      </c>
      <c r="K139" s="17">
        <f t="shared" si="14"/>
        <v>8770</v>
      </c>
      <c r="L139" s="17">
        <f t="shared" si="15"/>
        <v>47796</v>
      </c>
      <c r="M139" s="17">
        <f t="shared" si="16"/>
        <v>20.010000000000002</v>
      </c>
    </row>
    <row r="140" spans="1:13" x14ac:dyDescent="0.2">
      <c r="A140" s="43">
        <v>241.9</v>
      </c>
      <c r="B140" s="43">
        <v>5159</v>
      </c>
      <c r="H140" s="17">
        <v>33</v>
      </c>
      <c r="I140" s="17">
        <v>10055</v>
      </c>
      <c r="J140" s="17">
        <v>2.86</v>
      </c>
      <c r="K140" s="17">
        <f t="shared" si="14"/>
        <v>8946</v>
      </c>
      <c r="L140" s="17">
        <f t="shared" si="15"/>
        <v>43425</v>
      </c>
      <c r="M140" s="17">
        <f t="shared" si="16"/>
        <v>19.03</v>
      </c>
    </row>
    <row r="141" spans="1:13" x14ac:dyDescent="0.2">
      <c r="A141" s="43">
        <v>242</v>
      </c>
      <c r="B141" s="43">
        <v>5220</v>
      </c>
      <c r="H141" s="17">
        <v>209</v>
      </c>
      <c r="I141" s="17">
        <v>6830</v>
      </c>
      <c r="J141" s="17">
        <v>2.2200000000000002</v>
      </c>
      <c r="K141" s="17">
        <f t="shared" si="14"/>
        <v>8770</v>
      </c>
      <c r="L141" s="17">
        <f t="shared" si="15"/>
        <v>46650</v>
      </c>
      <c r="M141" s="17">
        <f t="shared" si="16"/>
        <v>19.670000000000002</v>
      </c>
    </row>
    <row r="142" spans="1:13" x14ac:dyDescent="0.2">
      <c r="A142" s="43">
        <v>242.1</v>
      </c>
      <c r="B142" s="43">
        <v>5288</v>
      </c>
      <c r="H142" s="17">
        <v>528</v>
      </c>
      <c r="I142" s="17">
        <v>5737</v>
      </c>
      <c r="J142" s="17">
        <v>1.06</v>
      </c>
      <c r="K142" s="17">
        <f t="shared" si="14"/>
        <v>8451</v>
      </c>
      <c r="L142" s="17">
        <f t="shared" si="15"/>
        <v>47743</v>
      </c>
      <c r="M142" s="17">
        <f t="shared" si="16"/>
        <v>20.830000000000002</v>
      </c>
    </row>
    <row r="143" spans="1:13" x14ac:dyDescent="0.2">
      <c r="A143" s="43">
        <v>242.2</v>
      </c>
      <c r="B143" s="43">
        <v>5356</v>
      </c>
      <c r="H143" s="17">
        <v>231</v>
      </c>
      <c r="I143" s="17">
        <v>11616</v>
      </c>
      <c r="J143" s="17">
        <v>4.5199999999999996</v>
      </c>
      <c r="K143" s="17">
        <f t="shared" si="14"/>
        <v>8748</v>
      </c>
      <c r="L143" s="17">
        <f t="shared" si="15"/>
        <v>41864</v>
      </c>
      <c r="M143" s="17">
        <f t="shared" si="16"/>
        <v>17.37</v>
      </c>
    </row>
    <row r="144" spans="1:13" x14ac:dyDescent="0.2">
      <c r="A144" s="43">
        <v>242.3</v>
      </c>
      <c r="B144" s="43">
        <v>5424</v>
      </c>
      <c r="H144" s="17">
        <v>351</v>
      </c>
      <c r="I144" s="17">
        <v>11779</v>
      </c>
      <c r="J144" s="17">
        <v>3.53</v>
      </c>
      <c r="K144" s="17">
        <f t="shared" si="14"/>
        <v>8628</v>
      </c>
      <c r="L144" s="17">
        <f t="shared" si="15"/>
        <v>41701</v>
      </c>
      <c r="M144" s="17">
        <f t="shared" si="16"/>
        <v>18.36</v>
      </c>
    </row>
    <row r="145" spans="1:13" x14ac:dyDescent="0.2">
      <c r="A145" s="43">
        <v>242.4</v>
      </c>
      <c r="B145" s="43">
        <v>5492</v>
      </c>
      <c r="H145" s="17">
        <v>198</v>
      </c>
      <c r="I145" s="17">
        <v>7922</v>
      </c>
      <c r="J145" s="17">
        <v>2.21</v>
      </c>
      <c r="K145" s="17">
        <f t="shared" si="14"/>
        <v>8781</v>
      </c>
      <c r="L145" s="17">
        <f t="shared" si="15"/>
        <v>45558</v>
      </c>
      <c r="M145" s="17">
        <f t="shared" si="16"/>
        <v>19.68</v>
      </c>
    </row>
    <row r="146" spans="1:13" x14ac:dyDescent="0.2">
      <c r="A146" s="43">
        <v>242.5</v>
      </c>
      <c r="B146" s="43">
        <v>5560</v>
      </c>
      <c r="H146" s="17">
        <v>308</v>
      </c>
      <c r="I146" s="17">
        <v>11634</v>
      </c>
      <c r="J146" s="17">
        <v>3.77</v>
      </c>
      <c r="K146" s="17">
        <f t="shared" si="14"/>
        <v>8671</v>
      </c>
      <c r="L146" s="17">
        <f t="shared" si="15"/>
        <v>41846</v>
      </c>
      <c r="M146" s="17">
        <f t="shared" si="16"/>
        <v>18.12</v>
      </c>
    </row>
    <row r="147" spans="1:13" x14ac:dyDescent="0.2">
      <c r="A147" s="43">
        <v>242.6</v>
      </c>
      <c r="B147" s="43">
        <v>5628</v>
      </c>
      <c r="H147" s="17">
        <v>572</v>
      </c>
      <c r="I147" s="17">
        <v>4806</v>
      </c>
      <c r="J147" s="17">
        <v>1.4</v>
      </c>
      <c r="K147" s="17">
        <f t="shared" si="14"/>
        <v>8407</v>
      </c>
      <c r="L147" s="17">
        <f t="shared" si="15"/>
        <v>48674</v>
      </c>
      <c r="M147" s="17">
        <f t="shared" si="16"/>
        <v>20.490000000000002</v>
      </c>
    </row>
    <row r="148" spans="1:13" x14ac:dyDescent="0.2">
      <c r="A148" s="43">
        <v>242.7</v>
      </c>
      <c r="B148" s="43">
        <v>5696</v>
      </c>
      <c r="H148" s="17">
        <v>967</v>
      </c>
      <c r="I148" s="17">
        <v>0</v>
      </c>
      <c r="J148" s="17">
        <v>0.66</v>
      </c>
      <c r="K148" s="17">
        <f t="shared" si="14"/>
        <v>8012</v>
      </c>
      <c r="L148" s="17">
        <f t="shared" si="15"/>
        <v>53480</v>
      </c>
      <c r="M148" s="17">
        <f t="shared" si="16"/>
        <v>21.23</v>
      </c>
    </row>
    <row r="149" spans="1:13" x14ac:dyDescent="0.2">
      <c r="A149" s="43">
        <v>242.8</v>
      </c>
      <c r="B149" s="43">
        <v>5764</v>
      </c>
      <c r="H149" s="17">
        <v>811</v>
      </c>
      <c r="I149" s="17">
        <v>2485</v>
      </c>
      <c r="J149" s="17">
        <v>0.12</v>
      </c>
      <c r="K149" s="17">
        <f t="shared" si="14"/>
        <v>8168</v>
      </c>
      <c r="L149" s="17">
        <f t="shared" si="15"/>
        <v>50995</v>
      </c>
      <c r="M149" s="17">
        <f t="shared" si="16"/>
        <v>21.77</v>
      </c>
    </row>
    <row r="150" spans="1:13" x14ac:dyDescent="0.2">
      <c r="A150" s="43">
        <v>242.9</v>
      </c>
      <c r="B150" s="43">
        <v>5832</v>
      </c>
      <c r="H150" s="17">
        <v>110</v>
      </c>
      <c r="I150" s="17">
        <v>18862</v>
      </c>
      <c r="J150" s="17">
        <v>6.49</v>
      </c>
      <c r="K150" s="17">
        <f t="shared" si="14"/>
        <v>8869</v>
      </c>
      <c r="L150" s="17">
        <f t="shared" si="15"/>
        <v>34618</v>
      </c>
      <c r="M150" s="17">
        <f t="shared" si="16"/>
        <v>15.4</v>
      </c>
    </row>
    <row r="151" spans="1:13" x14ac:dyDescent="0.2">
      <c r="A151" s="43">
        <v>243</v>
      </c>
      <c r="B151" s="43">
        <v>5900</v>
      </c>
      <c r="H151" s="17">
        <v>1198</v>
      </c>
      <c r="I151" s="17">
        <v>0</v>
      </c>
      <c r="J151" s="17">
        <v>0.56999999999999995</v>
      </c>
      <c r="K151" s="17">
        <f t="shared" si="14"/>
        <v>7781</v>
      </c>
      <c r="L151" s="17">
        <f t="shared" si="15"/>
        <v>53480</v>
      </c>
      <c r="M151" s="17">
        <f t="shared" si="16"/>
        <v>21.32</v>
      </c>
    </row>
    <row r="152" spans="1:13" x14ac:dyDescent="0.2">
      <c r="A152" s="43">
        <v>243.1</v>
      </c>
      <c r="B152" s="43">
        <v>5972</v>
      </c>
      <c r="H152" s="17">
        <v>1899</v>
      </c>
      <c r="I152" s="17">
        <v>350</v>
      </c>
      <c r="J152" s="17">
        <v>0.5</v>
      </c>
      <c r="K152" s="17">
        <f t="shared" si="14"/>
        <v>7080</v>
      </c>
      <c r="L152" s="17">
        <f t="shared" si="15"/>
        <v>53130</v>
      </c>
      <c r="M152" s="17">
        <f t="shared" si="16"/>
        <v>21.39</v>
      </c>
    </row>
    <row r="153" spans="1:13" x14ac:dyDescent="0.2">
      <c r="A153" s="43">
        <v>243.2</v>
      </c>
      <c r="B153" s="43">
        <v>6044</v>
      </c>
      <c r="H153" s="17">
        <v>220</v>
      </c>
      <c r="I153" s="17">
        <v>4470</v>
      </c>
      <c r="J153" s="17">
        <v>1.6</v>
      </c>
      <c r="K153" s="17">
        <f t="shared" si="14"/>
        <v>8759</v>
      </c>
      <c r="L153" s="17">
        <f t="shared" si="15"/>
        <v>49010</v>
      </c>
      <c r="M153" s="17">
        <f t="shared" si="16"/>
        <v>20.29</v>
      </c>
    </row>
    <row r="154" spans="1:13" x14ac:dyDescent="0.2">
      <c r="A154" s="43">
        <v>243.3</v>
      </c>
      <c r="B154" s="43">
        <v>6116</v>
      </c>
      <c r="H154" s="17">
        <v>473</v>
      </c>
      <c r="I154" s="17">
        <v>2304</v>
      </c>
      <c r="J154" s="17">
        <v>0.28999999999999998</v>
      </c>
      <c r="K154" s="17">
        <f t="shared" si="14"/>
        <v>8506</v>
      </c>
      <c r="L154" s="17">
        <f t="shared" si="15"/>
        <v>51176</v>
      </c>
      <c r="M154" s="17">
        <f t="shared" si="16"/>
        <v>21.6</v>
      </c>
    </row>
    <row r="155" spans="1:13" x14ac:dyDescent="0.2">
      <c r="A155" s="43">
        <v>243.4</v>
      </c>
      <c r="B155" s="43">
        <v>6188</v>
      </c>
      <c r="H155" s="17">
        <v>209</v>
      </c>
      <c r="I155" s="17">
        <v>23204</v>
      </c>
      <c r="J155" s="17">
        <v>6.76</v>
      </c>
      <c r="K155" s="17">
        <f t="shared" si="14"/>
        <v>8770</v>
      </c>
      <c r="L155" s="17">
        <f t="shared" si="15"/>
        <v>30276</v>
      </c>
      <c r="M155" s="17">
        <f t="shared" si="16"/>
        <v>15.13</v>
      </c>
    </row>
    <row r="156" spans="1:13" x14ac:dyDescent="0.2">
      <c r="A156" s="43">
        <v>243.5</v>
      </c>
      <c r="B156" s="43">
        <v>6260</v>
      </c>
      <c r="H156" s="17">
        <v>780</v>
      </c>
      <c r="I156" s="17">
        <v>18080</v>
      </c>
      <c r="J156" s="17">
        <v>6.28</v>
      </c>
      <c r="K156" s="17">
        <f t="shared" si="14"/>
        <v>8199</v>
      </c>
      <c r="L156" s="17">
        <f t="shared" si="15"/>
        <v>35400</v>
      </c>
      <c r="M156" s="17">
        <f t="shared" si="16"/>
        <v>15.61</v>
      </c>
    </row>
    <row r="157" spans="1:13" x14ac:dyDescent="0.2">
      <c r="A157" s="43">
        <v>243.6</v>
      </c>
      <c r="B157" s="43">
        <v>6332</v>
      </c>
      <c r="H157" s="17">
        <v>594</v>
      </c>
      <c r="I157" s="17">
        <v>16973</v>
      </c>
      <c r="J157" s="17">
        <v>6.03</v>
      </c>
      <c r="K157" s="17">
        <f t="shared" si="14"/>
        <v>8385</v>
      </c>
      <c r="L157" s="17">
        <f t="shared" si="15"/>
        <v>36507</v>
      </c>
      <c r="M157" s="17">
        <f t="shared" si="16"/>
        <v>15.86</v>
      </c>
    </row>
    <row r="158" spans="1:13" x14ac:dyDescent="0.2">
      <c r="A158" s="43">
        <v>243.7</v>
      </c>
      <c r="B158" s="43">
        <v>6404</v>
      </c>
      <c r="H158" s="17">
        <v>693</v>
      </c>
      <c r="I158" s="17">
        <v>875</v>
      </c>
      <c r="J158" s="17">
        <v>0.25</v>
      </c>
      <c r="K158" s="17">
        <f t="shared" si="14"/>
        <v>8286</v>
      </c>
      <c r="L158" s="17">
        <f t="shared" si="15"/>
        <v>52605</v>
      </c>
      <c r="M158" s="17">
        <f t="shared" si="16"/>
        <v>21.64</v>
      </c>
    </row>
    <row r="159" spans="1:13" x14ac:dyDescent="0.2">
      <c r="A159" s="43">
        <v>243.8</v>
      </c>
      <c r="B159" s="43">
        <v>6476</v>
      </c>
      <c r="H159" s="17">
        <v>2259</v>
      </c>
      <c r="I159" s="17">
        <v>1295</v>
      </c>
      <c r="J159" s="17">
        <v>0.83</v>
      </c>
      <c r="K159" s="17">
        <f t="shared" si="14"/>
        <v>6720</v>
      </c>
      <c r="L159" s="17">
        <f t="shared" si="15"/>
        <v>52185</v>
      </c>
      <c r="M159" s="17">
        <f t="shared" si="16"/>
        <v>21.060000000000002</v>
      </c>
    </row>
    <row r="160" spans="1:13" x14ac:dyDescent="0.2">
      <c r="A160" s="43">
        <v>243.9</v>
      </c>
      <c r="B160" s="43">
        <v>6548</v>
      </c>
      <c r="H160" s="17">
        <v>33</v>
      </c>
      <c r="I160" s="17">
        <v>18223</v>
      </c>
      <c r="J160" s="17">
        <v>5.18</v>
      </c>
      <c r="K160" s="17">
        <f t="shared" si="14"/>
        <v>8946</v>
      </c>
      <c r="L160" s="17">
        <f t="shared" si="15"/>
        <v>35257</v>
      </c>
      <c r="M160" s="17">
        <f t="shared" si="16"/>
        <v>16.71</v>
      </c>
    </row>
    <row r="161" spans="1:13" x14ac:dyDescent="0.2">
      <c r="A161" s="43">
        <v>244</v>
      </c>
      <c r="B161" s="43">
        <v>6620</v>
      </c>
      <c r="H161" s="17">
        <v>220</v>
      </c>
      <c r="I161" s="17">
        <v>9844</v>
      </c>
      <c r="J161" s="17">
        <v>4.1100000000000003</v>
      </c>
      <c r="K161" s="17">
        <f t="shared" si="14"/>
        <v>8759</v>
      </c>
      <c r="L161" s="17">
        <f t="shared" si="15"/>
        <v>43636</v>
      </c>
      <c r="M161" s="17">
        <f t="shared" si="16"/>
        <v>17.78</v>
      </c>
    </row>
    <row r="162" spans="1:13" x14ac:dyDescent="0.2">
      <c r="A162" s="43">
        <v>244.1</v>
      </c>
      <c r="B162" s="43">
        <v>6698</v>
      </c>
      <c r="H162" s="17">
        <v>758</v>
      </c>
      <c r="I162" s="17">
        <v>336</v>
      </c>
      <c r="J162" s="17">
        <v>0.26</v>
      </c>
      <c r="K162" s="17">
        <f t="shared" si="14"/>
        <v>8221</v>
      </c>
      <c r="L162" s="17">
        <f t="shared" si="15"/>
        <v>53144</v>
      </c>
      <c r="M162" s="17">
        <f t="shared" si="16"/>
        <v>21.63</v>
      </c>
    </row>
    <row r="163" spans="1:13" x14ac:dyDescent="0.2">
      <c r="A163" s="43">
        <v>244.2</v>
      </c>
      <c r="B163" s="43">
        <v>6776</v>
      </c>
      <c r="H163" s="17">
        <v>550</v>
      </c>
      <c r="I163" s="17">
        <v>3225</v>
      </c>
      <c r="J163" s="17">
        <v>0.96</v>
      </c>
      <c r="K163" s="17">
        <f t="shared" si="14"/>
        <v>8429</v>
      </c>
      <c r="L163" s="17">
        <f t="shared" si="15"/>
        <v>50255</v>
      </c>
      <c r="M163" s="17">
        <f t="shared" si="16"/>
        <v>20.93</v>
      </c>
    </row>
    <row r="164" spans="1:13" x14ac:dyDescent="0.2">
      <c r="A164" s="43">
        <v>244.3</v>
      </c>
      <c r="B164" s="43">
        <v>6854</v>
      </c>
      <c r="H164" s="17">
        <v>110</v>
      </c>
      <c r="I164" s="17">
        <v>8010</v>
      </c>
      <c r="J164" s="17">
        <v>2.6</v>
      </c>
      <c r="K164" s="17">
        <f t="shared" si="14"/>
        <v>8869</v>
      </c>
      <c r="L164" s="17">
        <f t="shared" si="15"/>
        <v>45470</v>
      </c>
      <c r="M164" s="17">
        <f t="shared" si="16"/>
        <v>19.29</v>
      </c>
    </row>
    <row r="165" spans="1:13" x14ac:dyDescent="0.2">
      <c r="A165" s="43">
        <v>244.4</v>
      </c>
      <c r="B165" s="43">
        <v>6932</v>
      </c>
      <c r="H165" s="17">
        <v>1429</v>
      </c>
      <c r="I165" s="17">
        <v>24077</v>
      </c>
      <c r="J165" s="17">
        <v>8.56</v>
      </c>
      <c r="K165" s="17">
        <f t="shared" si="14"/>
        <v>7550</v>
      </c>
      <c r="L165" s="17">
        <f t="shared" si="15"/>
        <v>29403</v>
      </c>
      <c r="M165" s="17">
        <f t="shared" si="16"/>
        <v>13.33</v>
      </c>
    </row>
    <row r="166" spans="1:13" x14ac:dyDescent="0.2">
      <c r="A166" s="43">
        <v>244.5</v>
      </c>
      <c r="B166" s="43">
        <v>7010</v>
      </c>
      <c r="H166" s="17">
        <v>220</v>
      </c>
      <c r="I166" s="17">
        <v>3626</v>
      </c>
      <c r="J166" s="17">
        <v>1.08</v>
      </c>
      <c r="K166" s="17">
        <f t="shared" si="14"/>
        <v>8759</v>
      </c>
      <c r="L166" s="17">
        <f t="shared" si="15"/>
        <v>49854</v>
      </c>
      <c r="M166" s="17">
        <f t="shared" si="16"/>
        <v>20.810000000000002</v>
      </c>
    </row>
    <row r="167" spans="1:13" x14ac:dyDescent="0.2">
      <c r="A167" s="43">
        <v>244.6</v>
      </c>
      <c r="B167" s="43">
        <v>7088</v>
      </c>
      <c r="H167" s="17">
        <v>99</v>
      </c>
      <c r="I167" s="17">
        <v>4528</v>
      </c>
      <c r="J167" s="17">
        <v>2.71</v>
      </c>
      <c r="K167" s="17">
        <f t="shared" si="14"/>
        <v>8880</v>
      </c>
      <c r="L167" s="17">
        <f t="shared" si="15"/>
        <v>48952</v>
      </c>
      <c r="M167" s="17">
        <f t="shared" si="16"/>
        <v>19.18</v>
      </c>
    </row>
    <row r="168" spans="1:13" x14ac:dyDescent="0.2">
      <c r="A168" s="43">
        <v>244.7</v>
      </c>
      <c r="B168" s="43">
        <v>7166</v>
      </c>
      <c r="H168" s="17">
        <v>231</v>
      </c>
      <c r="I168" s="17">
        <v>13516</v>
      </c>
      <c r="J168" s="17">
        <v>4.6500000000000004</v>
      </c>
      <c r="K168" s="17">
        <f t="shared" si="14"/>
        <v>8748</v>
      </c>
      <c r="L168" s="17">
        <f t="shared" si="15"/>
        <v>39964</v>
      </c>
      <c r="M168" s="17">
        <f t="shared" si="16"/>
        <v>17.240000000000002</v>
      </c>
    </row>
    <row r="169" spans="1:13" x14ac:dyDescent="0.2">
      <c r="A169" s="43">
        <v>244.8</v>
      </c>
      <c r="B169" s="43">
        <v>7244</v>
      </c>
      <c r="H169" s="17">
        <v>374</v>
      </c>
      <c r="I169" s="17">
        <v>524</v>
      </c>
      <c r="J169" s="17">
        <v>0.15</v>
      </c>
      <c r="K169" s="17">
        <f t="shared" si="14"/>
        <v>8605</v>
      </c>
      <c r="L169" s="17">
        <f t="shared" si="15"/>
        <v>52956</v>
      </c>
      <c r="M169" s="17">
        <f t="shared" si="16"/>
        <v>21.740000000000002</v>
      </c>
    </row>
    <row r="170" spans="1:13" x14ac:dyDescent="0.2">
      <c r="A170" s="43">
        <v>244.9</v>
      </c>
      <c r="B170" s="43">
        <v>7322</v>
      </c>
      <c r="H170" s="17">
        <v>33</v>
      </c>
      <c r="I170" s="17">
        <v>16766</v>
      </c>
      <c r="J170" s="17">
        <v>9.99</v>
      </c>
      <c r="K170" s="17">
        <f t="shared" si="14"/>
        <v>8946</v>
      </c>
      <c r="L170" s="17">
        <f t="shared" si="15"/>
        <v>36714</v>
      </c>
      <c r="M170" s="17">
        <f t="shared" si="16"/>
        <v>11.9</v>
      </c>
    </row>
    <row r="171" spans="1:13" x14ac:dyDescent="0.2">
      <c r="A171" s="43">
        <v>245</v>
      </c>
      <c r="B171" s="43">
        <v>7400</v>
      </c>
      <c r="H171" s="17">
        <v>1143</v>
      </c>
      <c r="I171" s="17">
        <v>0</v>
      </c>
      <c r="J171" s="17">
        <v>1.01</v>
      </c>
      <c r="K171" s="17">
        <f t="shared" si="14"/>
        <v>7836</v>
      </c>
      <c r="L171" s="17">
        <f t="shared" si="15"/>
        <v>53480</v>
      </c>
      <c r="M171" s="17">
        <f t="shared" si="16"/>
        <v>20.88</v>
      </c>
    </row>
    <row r="172" spans="1:13" x14ac:dyDescent="0.2">
      <c r="A172" s="43">
        <v>245.1</v>
      </c>
      <c r="B172" s="43">
        <v>7490</v>
      </c>
      <c r="H172" s="17">
        <v>1356</v>
      </c>
      <c r="I172" s="17">
        <v>611</v>
      </c>
      <c r="J172" s="17">
        <v>0.01</v>
      </c>
      <c r="K172" s="17">
        <f t="shared" si="14"/>
        <v>7623</v>
      </c>
      <c r="L172" s="17">
        <f t="shared" si="15"/>
        <v>52869</v>
      </c>
      <c r="M172" s="17">
        <f t="shared" si="16"/>
        <v>21.88</v>
      </c>
    </row>
    <row r="173" spans="1:13" x14ac:dyDescent="0.2">
      <c r="A173" s="43">
        <v>245.2</v>
      </c>
      <c r="B173" s="43">
        <v>7580</v>
      </c>
      <c r="H173" s="17">
        <v>715</v>
      </c>
      <c r="I173" s="17">
        <v>0</v>
      </c>
      <c r="J173" s="17">
        <v>0.49</v>
      </c>
      <c r="K173" s="17">
        <f t="shared" si="14"/>
        <v>8264</v>
      </c>
      <c r="L173" s="17">
        <f t="shared" si="15"/>
        <v>53480</v>
      </c>
      <c r="M173" s="17">
        <f t="shared" si="16"/>
        <v>21.400000000000002</v>
      </c>
    </row>
    <row r="174" spans="1:13" x14ac:dyDescent="0.2">
      <c r="A174" s="43">
        <v>245.3</v>
      </c>
      <c r="B174" s="43">
        <v>7670</v>
      </c>
      <c r="H174" s="17">
        <v>1099</v>
      </c>
      <c r="I174" s="17">
        <v>0</v>
      </c>
      <c r="J174" s="17">
        <v>1.1200000000000001</v>
      </c>
      <c r="K174" s="17">
        <f t="shared" si="14"/>
        <v>7880</v>
      </c>
      <c r="L174" s="17">
        <f t="shared" si="15"/>
        <v>53480</v>
      </c>
      <c r="M174" s="17">
        <f t="shared" si="16"/>
        <v>20.77</v>
      </c>
    </row>
    <row r="175" spans="1:13" x14ac:dyDescent="0.2">
      <c r="A175" s="43">
        <v>245.4</v>
      </c>
      <c r="B175" s="43">
        <v>7760</v>
      </c>
      <c r="H175" s="17">
        <v>885</v>
      </c>
      <c r="I175" s="17">
        <v>53480</v>
      </c>
      <c r="J175" s="17">
        <v>21.89</v>
      </c>
      <c r="K175" s="17">
        <f t="shared" si="14"/>
        <v>8094</v>
      </c>
      <c r="L175" s="17">
        <f t="shared" si="15"/>
        <v>0</v>
      </c>
      <c r="M175" s="17">
        <f t="shared" si="16"/>
        <v>0</v>
      </c>
    </row>
    <row r="176" spans="1:13" x14ac:dyDescent="0.2">
      <c r="A176" s="43">
        <v>245.5</v>
      </c>
      <c r="B176" s="43">
        <v>7850</v>
      </c>
      <c r="H176" s="17">
        <v>517</v>
      </c>
      <c r="I176" s="17">
        <v>0</v>
      </c>
      <c r="J176" s="17">
        <v>0.31</v>
      </c>
      <c r="K176" s="17">
        <f t="shared" si="14"/>
        <v>8462</v>
      </c>
      <c r="L176" s="17">
        <f t="shared" si="15"/>
        <v>53480</v>
      </c>
      <c r="M176" s="17">
        <f t="shared" si="16"/>
        <v>21.580000000000002</v>
      </c>
    </row>
    <row r="177" spans="1:13" x14ac:dyDescent="0.2">
      <c r="A177" s="43">
        <v>245.6</v>
      </c>
      <c r="B177" s="43">
        <v>7940</v>
      </c>
      <c r="H177" s="17">
        <v>594</v>
      </c>
      <c r="I177" s="17">
        <v>1224</v>
      </c>
      <c r="J177" s="17">
        <v>0.1</v>
      </c>
      <c r="K177" s="17">
        <f t="shared" si="14"/>
        <v>8385</v>
      </c>
      <c r="L177" s="17">
        <f t="shared" si="15"/>
        <v>52256</v>
      </c>
      <c r="M177" s="17">
        <f t="shared" si="16"/>
        <v>21.79</v>
      </c>
    </row>
    <row r="178" spans="1:13" x14ac:dyDescent="0.2">
      <c r="A178" s="43">
        <v>245.7</v>
      </c>
      <c r="B178" s="43">
        <v>8030</v>
      </c>
      <c r="H178" s="17">
        <v>813</v>
      </c>
      <c r="I178" s="17">
        <v>140</v>
      </c>
      <c r="J178" s="17">
        <v>0.04</v>
      </c>
      <c r="K178" s="17">
        <f t="shared" si="14"/>
        <v>8166</v>
      </c>
      <c r="L178" s="17">
        <f t="shared" si="15"/>
        <v>53340</v>
      </c>
      <c r="M178" s="17">
        <f t="shared" si="16"/>
        <v>21.85</v>
      </c>
    </row>
    <row r="179" spans="1:13" x14ac:dyDescent="0.2">
      <c r="A179" s="43">
        <v>245.8</v>
      </c>
      <c r="B179" s="43">
        <v>8120</v>
      </c>
      <c r="H179" s="17">
        <v>528</v>
      </c>
      <c r="I179" s="17">
        <v>0</v>
      </c>
      <c r="J179" s="17">
        <v>0.11</v>
      </c>
      <c r="K179" s="17">
        <f t="shared" si="14"/>
        <v>8451</v>
      </c>
      <c r="L179" s="17">
        <f t="shared" si="15"/>
        <v>53480</v>
      </c>
      <c r="M179" s="17">
        <f t="shared" si="16"/>
        <v>21.78</v>
      </c>
    </row>
    <row r="180" spans="1:13" x14ac:dyDescent="0.2">
      <c r="A180" s="43">
        <v>245.9</v>
      </c>
      <c r="B180" s="43">
        <v>8210</v>
      </c>
      <c r="H180" s="17">
        <v>835</v>
      </c>
      <c r="I180" s="17">
        <v>0</v>
      </c>
      <c r="J180" s="17">
        <v>0.6</v>
      </c>
      <c r="K180" s="17">
        <f t="shared" si="14"/>
        <v>8144</v>
      </c>
      <c r="L180" s="17">
        <f t="shared" si="15"/>
        <v>53480</v>
      </c>
      <c r="M180" s="17">
        <f t="shared" si="16"/>
        <v>21.29</v>
      </c>
    </row>
    <row r="181" spans="1:13" x14ac:dyDescent="0.2">
      <c r="A181" s="43">
        <v>246</v>
      </c>
      <c r="B181" s="43">
        <v>8300</v>
      </c>
      <c r="H181" s="17">
        <v>55</v>
      </c>
      <c r="I181" s="17">
        <v>18883</v>
      </c>
      <c r="J181" s="17">
        <v>8.89</v>
      </c>
      <c r="K181" s="17">
        <f t="shared" si="14"/>
        <v>8924</v>
      </c>
      <c r="L181" s="17">
        <f t="shared" si="15"/>
        <v>34597</v>
      </c>
      <c r="M181" s="17">
        <f t="shared" si="16"/>
        <v>13</v>
      </c>
    </row>
    <row r="182" spans="1:13" x14ac:dyDescent="0.2">
      <c r="A182" s="43">
        <v>246.1</v>
      </c>
      <c r="B182" s="43">
        <v>8394</v>
      </c>
      <c r="H182" s="17">
        <v>33</v>
      </c>
      <c r="I182" s="17">
        <v>9043</v>
      </c>
      <c r="J182" s="17">
        <v>5.32</v>
      </c>
      <c r="K182" s="17">
        <f t="shared" si="14"/>
        <v>8946</v>
      </c>
      <c r="L182" s="17">
        <f t="shared" si="15"/>
        <v>44437</v>
      </c>
      <c r="M182" s="17">
        <f t="shared" si="16"/>
        <v>16.57</v>
      </c>
    </row>
    <row r="183" spans="1:13" x14ac:dyDescent="0.2">
      <c r="A183" s="43">
        <v>246.2</v>
      </c>
      <c r="B183" s="43">
        <v>8488</v>
      </c>
      <c r="H183" s="17">
        <v>33</v>
      </c>
      <c r="I183" s="17">
        <v>7670</v>
      </c>
      <c r="J183" s="17">
        <v>4.58</v>
      </c>
      <c r="K183" s="17">
        <f t="shared" si="14"/>
        <v>8946</v>
      </c>
      <c r="L183" s="17">
        <f t="shared" si="15"/>
        <v>45810</v>
      </c>
      <c r="M183" s="17">
        <f t="shared" si="16"/>
        <v>17.310000000000002</v>
      </c>
    </row>
    <row r="184" spans="1:13" x14ac:dyDescent="0.2">
      <c r="A184" s="43">
        <v>246.3</v>
      </c>
      <c r="B184" s="43">
        <v>8582</v>
      </c>
      <c r="H184" s="17">
        <v>220</v>
      </c>
      <c r="I184" s="17">
        <v>6064</v>
      </c>
      <c r="J184" s="17">
        <v>2.72</v>
      </c>
      <c r="K184" s="17">
        <f t="shared" si="14"/>
        <v>8759</v>
      </c>
      <c r="L184" s="17">
        <f t="shared" si="15"/>
        <v>47416</v>
      </c>
      <c r="M184" s="17">
        <f t="shared" si="16"/>
        <v>19.170000000000002</v>
      </c>
    </row>
    <row r="185" spans="1:13" x14ac:dyDescent="0.2">
      <c r="A185" s="43">
        <v>246.4</v>
      </c>
      <c r="B185" s="43">
        <v>8676</v>
      </c>
      <c r="H185" s="17">
        <v>209</v>
      </c>
      <c r="I185" s="17">
        <v>11314</v>
      </c>
      <c r="J185" s="17">
        <v>3.91</v>
      </c>
      <c r="K185" s="17">
        <f t="shared" si="14"/>
        <v>8770</v>
      </c>
      <c r="L185" s="17">
        <f t="shared" si="15"/>
        <v>42166</v>
      </c>
      <c r="M185" s="17">
        <f t="shared" si="16"/>
        <v>17.98</v>
      </c>
    </row>
    <row r="186" spans="1:13" x14ac:dyDescent="0.2">
      <c r="A186" s="43">
        <v>246.5</v>
      </c>
      <c r="B186" s="43">
        <v>8770</v>
      </c>
      <c r="H186" s="17">
        <v>923</v>
      </c>
      <c r="I186" s="17">
        <v>324</v>
      </c>
      <c r="J186" s="17">
        <v>0.09</v>
      </c>
      <c r="K186" s="17">
        <f t="shared" si="14"/>
        <v>8056</v>
      </c>
      <c r="L186" s="17">
        <f t="shared" si="15"/>
        <v>53156</v>
      </c>
      <c r="M186" s="17">
        <f t="shared" si="16"/>
        <v>21.8</v>
      </c>
    </row>
    <row r="187" spans="1:13" x14ac:dyDescent="0.2">
      <c r="A187" s="43">
        <v>246.6</v>
      </c>
      <c r="B187" s="43">
        <v>8864</v>
      </c>
      <c r="H187" s="17">
        <v>1770</v>
      </c>
      <c r="I187" s="17">
        <v>1110</v>
      </c>
      <c r="J187" s="17">
        <v>0.21</v>
      </c>
      <c r="K187" s="17">
        <f t="shared" si="14"/>
        <v>7209</v>
      </c>
      <c r="L187" s="17">
        <f t="shared" si="15"/>
        <v>52370</v>
      </c>
      <c r="M187" s="17">
        <f t="shared" si="16"/>
        <v>21.68</v>
      </c>
    </row>
    <row r="188" spans="1:13" x14ac:dyDescent="0.2">
      <c r="A188" s="43">
        <v>246.7</v>
      </c>
      <c r="B188" s="43">
        <v>8958</v>
      </c>
      <c r="H188" s="17">
        <v>1715</v>
      </c>
      <c r="I188" s="17">
        <v>0</v>
      </c>
      <c r="J188" s="17">
        <v>1.02</v>
      </c>
      <c r="K188" s="17">
        <f t="shared" si="14"/>
        <v>7264</v>
      </c>
      <c r="L188" s="17">
        <f t="shared" si="15"/>
        <v>53480</v>
      </c>
      <c r="M188" s="17">
        <f t="shared" si="16"/>
        <v>20.87</v>
      </c>
    </row>
    <row r="189" spans="1:13" x14ac:dyDescent="0.2">
      <c r="A189" s="43">
        <v>246.8</v>
      </c>
      <c r="B189" s="43">
        <v>9052</v>
      </c>
      <c r="H189" s="17">
        <v>1825</v>
      </c>
      <c r="I189" s="17">
        <v>6846</v>
      </c>
      <c r="J189" s="17">
        <v>1.91</v>
      </c>
      <c r="K189" s="17">
        <f t="shared" si="14"/>
        <v>7154</v>
      </c>
      <c r="L189" s="17">
        <f t="shared" si="15"/>
        <v>46634</v>
      </c>
      <c r="M189" s="17">
        <f t="shared" si="16"/>
        <v>19.98</v>
      </c>
    </row>
    <row r="190" spans="1:13" x14ac:dyDescent="0.2">
      <c r="A190" s="43">
        <v>246.9</v>
      </c>
      <c r="B190" s="43">
        <v>9146</v>
      </c>
      <c r="H190" s="17">
        <v>2319</v>
      </c>
      <c r="I190" s="17">
        <v>3062</v>
      </c>
      <c r="J190" s="17">
        <v>0.86</v>
      </c>
      <c r="K190" s="17">
        <f t="shared" si="14"/>
        <v>6660</v>
      </c>
      <c r="L190" s="17">
        <f t="shared" si="15"/>
        <v>50418</v>
      </c>
      <c r="M190" s="17">
        <f t="shared" si="16"/>
        <v>21.03</v>
      </c>
    </row>
    <row r="191" spans="1:13" x14ac:dyDescent="0.2">
      <c r="A191" s="43">
        <v>247</v>
      </c>
      <c r="B191" s="43">
        <v>9240</v>
      </c>
      <c r="H191" s="17">
        <v>231</v>
      </c>
      <c r="I191" s="17">
        <v>9208</v>
      </c>
      <c r="J191" s="17">
        <v>2.88</v>
      </c>
      <c r="K191" s="17">
        <f t="shared" si="14"/>
        <v>8748</v>
      </c>
      <c r="L191" s="17">
        <f t="shared" si="15"/>
        <v>44272</v>
      </c>
      <c r="M191" s="17">
        <f t="shared" si="16"/>
        <v>19.010000000000002</v>
      </c>
    </row>
    <row r="192" spans="1:13" x14ac:dyDescent="0.2">
      <c r="A192" s="43">
        <v>247.1</v>
      </c>
      <c r="B192" s="43">
        <v>9338</v>
      </c>
      <c r="H192" s="17">
        <v>231</v>
      </c>
      <c r="I192" s="17">
        <v>3563</v>
      </c>
      <c r="J192" s="17">
        <v>0.99</v>
      </c>
      <c r="K192" s="17">
        <f t="shared" si="14"/>
        <v>8748</v>
      </c>
      <c r="L192" s="17">
        <f t="shared" si="15"/>
        <v>49917</v>
      </c>
      <c r="M192" s="17">
        <f t="shared" si="16"/>
        <v>20.900000000000002</v>
      </c>
    </row>
    <row r="193" spans="1:13" x14ac:dyDescent="0.2">
      <c r="A193" s="43">
        <v>247.2</v>
      </c>
      <c r="B193" s="43">
        <v>9436</v>
      </c>
      <c r="H193" s="17">
        <v>1110</v>
      </c>
      <c r="I193" s="17">
        <v>0</v>
      </c>
      <c r="J193" s="17">
        <v>0.62</v>
      </c>
      <c r="K193" s="17">
        <f t="shared" si="14"/>
        <v>7869</v>
      </c>
      <c r="L193" s="17">
        <f t="shared" si="15"/>
        <v>53480</v>
      </c>
      <c r="M193" s="17">
        <f t="shared" si="16"/>
        <v>21.27</v>
      </c>
    </row>
    <row r="194" spans="1:13" x14ac:dyDescent="0.2">
      <c r="A194" s="43">
        <v>247.3</v>
      </c>
      <c r="B194" s="43">
        <v>9534</v>
      </c>
      <c r="H194" s="17">
        <v>978</v>
      </c>
      <c r="I194" s="17">
        <v>0</v>
      </c>
      <c r="J194" s="17">
        <v>0.74</v>
      </c>
      <c r="K194" s="17">
        <f t="shared" ref="K194:K257" si="17">$P$8-H194</f>
        <v>8001</v>
      </c>
      <c r="L194" s="17">
        <f t="shared" ref="L194:L257" si="18">$P$9-I194</f>
        <v>53480</v>
      </c>
      <c r="M194" s="17">
        <f t="shared" ref="M194:M257" si="19">$P$10-J194</f>
        <v>21.150000000000002</v>
      </c>
    </row>
    <row r="195" spans="1:13" x14ac:dyDescent="0.2">
      <c r="A195" s="43">
        <v>247.4</v>
      </c>
      <c r="B195" s="43">
        <v>9632</v>
      </c>
      <c r="H195" s="17">
        <v>1616</v>
      </c>
      <c r="I195" s="17">
        <v>0</v>
      </c>
      <c r="J195" s="17">
        <v>1.56</v>
      </c>
      <c r="K195" s="17">
        <f t="shared" si="17"/>
        <v>7363</v>
      </c>
      <c r="L195" s="17">
        <f t="shared" si="18"/>
        <v>53480</v>
      </c>
      <c r="M195" s="17">
        <f t="shared" si="19"/>
        <v>20.330000000000002</v>
      </c>
    </row>
    <row r="196" spans="1:13" x14ac:dyDescent="0.2">
      <c r="A196" s="43">
        <v>247.5</v>
      </c>
      <c r="B196" s="43">
        <v>9730</v>
      </c>
      <c r="H196" s="17">
        <v>231</v>
      </c>
      <c r="I196" s="17">
        <v>4554</v>
      </c>
      <c r="J196" s="17">
        <v>1.98</v>
      </c>
      <c r="K196" s="17">
        <f t="shared" si="17"/>
        <v>8748</v>
      </c>
      <c r="L196" s="17">
        <f t="shared" si="18"/>
        <v>48926</v>
      </c>
      <c r="M196" s="17">
        <f t="shared" si="19"/>
        <v>19.91</v>
      </c>
    </row>
    <row r="197" spans="1:13" x14ac:dyDescent="0.2">
      <c r="A197" s="43">
        <v>247.6</v>
      </c>
      <c r="B197" s="43">
        <v>9828</v>
      </c>
      <c r="H197" s="17">
        <v>242</v>
      </c>
      <c r="I197" s="17">
        <v>6475</v>
      </c>
      <c r="J197" s="17">
        <v>2.5499999999999998</v>
      </c>
      <c r="K197" s="17">
        <f t="shared" si="17"/>
        <v>8737</v>
      </c>
      <c r="L197" s="17">
        <f t="shared" si="18"/>
        <v>47005</v>
      </c>
      <c r="M197" s="17">
        <f t="shared" si="19"/>
        <v>19.34</v>
      </c>
    </row>
    <row r="198" spans="1:13" x14ac:dyDescent="0.2">
      <c r="A198" s="43">
        <v>247.7</v>
      </c>
      <c r="B198" s="43">
        <v>9926</v>
      </c>
      <c r="H198" s="17">
        <v>337</v>
      </c>
      <c r="I198" s="17">
        <v>10197</v>
      </c>
      <c r="J198" s="17">
        <v>4.4800000000000004</v>
      </c>
      <c r="K198" s="17">
        <f t="shared" si="17"/>
        <v>8642</v>
      </c>
      <c r="L198" s="17">
        <f t="shared" si="18"/>
        <v>43283</v>
      </c>
      <c r="M198" s="17">
        <f t="shared" si="19"/>
        <v>17.41</v>
      </c>
    </row>
    <row r="199" spans="1:13" x14ac:dyDescent="0.2">
      <c r="A199" s="43">
        <v>247.8</v>
      </c>
      <c r="B199" s="43">
        <v>10024</v>
      </c>
      <c r="H199" s="17">
        <v>253</v>
      </c>
      <c r="I199" s="17">
        <v>9412</v>
      </c>
      <c r="J199" s="17">
        <v>2.89</v>
      </c>
      <c r="K199" s="17">
        <f t="shared" si="17"/>
        <v>8726</v>
      </c>
      <c r="L199" s="17">
        <f t="shared" si="18"/>
        <v>44068</v>
      </c>
      <c r="M199" s="17">
        <f t="shared" si="19"/>
        <v>19</v>
      </c>
    </row>
    <row r="200" spans="1:13" x14ac:dyDescent="0.2">
      <c r="A200" s="43">
        <v>247.9</v>
      </c>
      <c r="B200" s="43">
        <v>10122</v>
      </c>
      <c r="H200" s="17">
        <v>653</v>
      </c>
      <c r="I200" s="17">
        <v>7983</v>
      </c>
      <c r="J200" s="17">
        <v>2.27</v>
      </c>
      <c r="K200" s="17">
        <f t="shared" si="17"/>
        <v>8326</v>
      </c>
      <c r="L200" s="17">
        <f t="shared" si="18"/>
        <v>45497</v>
      </c>
      <c r="M200" s="17">
        <f t="shared" si="19"/>
        <v>19.62</v>
      </c>
    </row>
    <row r="201" spans="1:13" x14ac:dyDescent="0.2">
      <c r="A201" s="43">
        <v>248</v>
      </c>
      <c r="B201" s="43">
        <v>10220</v>
      </c>
      <c r="H201" s="17">
        <v>252</v>
      </c>
      <c r="I201" s="17">
        <v>11086</v>
      </c>
      <c r="J201" s="17">
        <v>5.86</v>
      </c>
      <c r="K201" s="17">
        <f t="shared" si="17"/>
        <v>8727</v>
      </c>
      <c r="L201" s="17">
        <f t="shared" si="18"/>
        <v>42394</v>
      </c>
      <c r="M201" s="17">
        <f t="shared" si="19"/>
        <v>16.03</v>
      </c>
    </row>
    <row r="202" spans="1:13" x14ac:dyDescent="0.2">
      <c r="A202" s="43">
        <v>248.1</v>
      </c>
      <c r="B202" s="43">
        <v>10322</v>
      </c>
      <c r="H202" s="17">
        <v>3003</v>
      </c>
      <c r="I202" s="17">
        <v>19108</v>
      </c>
      <c r="J202" s="17">
        <v>6.17</v>
      </c>
      <c r="K202" s="17">
        <f t="shared" si="17"/>
        <v>5976</v>
      </c>
      <c r="L202" s="17">
        <f t="shared" si="18"/>
        <v>34372</v>
      </c>
      <c r="M202" s="17">
        <f t="shared" si="19"/>
        <v>15.72</v>
      </c>
    </row>
    <row r="203" spans="1:13" x14ac:dyDescent="0.2">
      <c r="A203" s="43">
        <v>248.2</v>
      </c>
      <c r="B203" s="43">
        <v>10424</v>
      </c>
      <c r="H203" s="17">
        <v>2179</v>
      </c>
      <c r="I203" s="17">
        <v>719</v>
      </c>
      <c r="J203" s="17">
        <v>0.13</v>
      </c>
      <c r="K203" s="17">
        <f t="shared" si="17"/>
        <v>6800</v>
      </c>
      <c r="L203" s="17">
        <f t="shared" si="18"/>
        <v>52761</v>
      </c>
      <c r="M203" s="17">
        <f t="shared" si="19"/>
        <v>21.76</v>
      </c>
    </row>
    <row r="204" spans="1:13" x14ac:dyDescent="0.2">
      <c r="A204" s="43">
        <v>248.3</v>
      </c>
      <c r="B204" s="43">
        <v>10526</v>
      </c>
      <c r="H204" s="17">
        <v>2592</v>
      </c>
      <c r="I204" s="17">
        <v>0</v>
      </c>
      <c r="J204" s="17">
        <v>0.76</v>
      </c>
      <c r="K204" s="17">
        <f t="shared" si="17"/>
        <v>6387</v>
      </c>
      <c r="L204" s="17">
        <f t="shared" si="18"/>
        <v>53480</v>
      </c>
      <c r="M204" s="17">
        <f t="shared" si="19"/>
        <v>21.13</v>
      </c>
    </row>
    <row r="205" spans="1:13" x14ac:dyDescent="0.2">
      <c r="A205" s="43">
        <v>248.4</v>
      </c>
      <c r="B205" s="43">
        <v>10628</v>
      </c>
      <c r="H205" s="17">
        <v>2576</v>
      </c>
      <c r="I205" s="17">
        <v>2807</v>
      </c>
      <c r="J205" s="17">
        <v>0.35</v>
      </c>
      <c r="K205" s="17">
        <f t="shared" si="17"/>
        <v>6403</v>
      </c>
      <c r="L205" s="17">
        <f t="shared" si="18"/>
        <v>50673</v>
      </c>
      <c r="M205" s="17">
        <f t="shared" si="19"/>
        <v>21.54</v>
      </c>
    </row>
    <row r="206" spans="1:13" x14ac:dyDescent="0.2">
      <c r="A206" s="43">
        <v>248.5</v>
      </c>
      <c r="B206" s="43">
        <v>10730</v>
      </c>
      <c r="H206" s="17">
        <v>2515</v>
      </c>
      <c r="I206" s="17">
        <v>180</v>
      </c>
      <c r="J206" s="17">
        <v>0.04</v>
      </c>
      <c r="K206" s="17">
        <f t="shared" si="17"/>
        <v>6464</v>
      </c>
      <c r="L206" s="17">
        <f t="shared" si="18"/>
        <v>53300</v>
      </c>
      <c r="M206" s="17">
        <f t="shared" si="19"/>
        <v>21.85</v>
      </c>
    </row>
    <row r="207" spans="1:13" x14ac:dyDescent="0.2">
      <c r="A207" s="43">
        <v>248.6</v>
      </c>
      <c r="B207" s="43">
        <v>10832</v>
      </c>
      <c r="H207" s="17">
        <v>4386</v>
      </c>
      <c r="I207" s="17">
        <v>6422</v>
      </c>
      <c r="J207" s="17">
        <v>1.48</v>
      </c>
      <c r="K207" s="17">
        <f t="shared" si="17"/>
        <v>4593</v>
      </c>
      <c r="L207" s="17">
        <f t="shared" si="18"/>
        <v>47058</v>
      </c>
      <c r="M207" s="17">
        <f t="shared" si="19"/>
        <v>20.41</v>
      </c>
    </row>
    <row r="208" spans="1:13" x14ac:dyDescent="0.2">
      <c r="A208" s="43">
        <v>248.7</v>
      </c>
      <c r="B208" s="43">
        <v>10934</v>
      </c>
      <c r="H208" s="17">
        <v>5524</v>
      </c>
      <c r="I208" s="17">
        <v>1800</v>
      </c>
      <c r="J208" s="17">
        <v>0.5</v>
      </c>
      <c r="K208" s="17">
        <f t="shared" si="17"/>
        <v>3455</v>
      </c>
      <c r="L208" s="17">
        <f t="shared" si="18"/>
        <v>51680</v>
      </c>
      <c r="M208" s="17">
        <f t="shared" si="19"/>
        <v>21.39</v>
      </c>
    </row>
    <row r="209" spans="1:13" x14ac:dyDescent="0.2">
      <c r="A209" s="43">
        <v>248.8</v>
      </c>
      <c r="B209" s="43">
        <v>11036</v>
      </c>
      <c r="H209" s="17">
        <v>4397</v>
      </c>
      <c r="I209" s="17">
        <v>314</v>
      </c>
      <c r="J209" s="17">
        <v>0.96</v>
      </c>
      <c r="K209" s="17">
        <f t="shared" si="17"/>
        <v>4582</v>
      </c>
      <c r="L209" s="17">
        <f t="shared" si="18"/>
        <v>53166</v>
      </c>
      <c r="M209" s="17">
        <f t="shared" si="19"/>
        <v>20.93</v>
      </c>
    </row>
    <row r="210" spans="1:13" x14ac:dyDescent="0.2">
      <c r="A210" s="43">
        <v>248.9</v>
      </c>
      <c r="B210" s="43">
        <v>11138</v>
      </c>
      <c r="H210" s="17">
        <v>452</v>
      </c>
      <c r="I210" s="17">
        <v>21479</v>
      </c>
      <c r="J210" s="17">
        <v>9.74</v>
      </c>
      <c r="K210" s="17">
        <f t="shared" si="17"/>
        <v>8527</v>
      </c>
      <c r="L210" s="17">
        <f t="shared" si="18"/>
        <v>32001</v>
      </c>
      <c r="M210" s="17">
        <f t="shared" si="19"/>
        <v>12.15</v>
      </c>
    </row>
    <row r="211" spans="1:13" x14ac:dyDescent="0.2">
      <c r="A211" s="43">
        <v>249</v>
      </c>
      <c r="B211" s="43">
        <v>11240</v>
      </c>
      <c r="H211" s="17">
        <v>331</v>
      </c>
      <c r="I211" s="17">
        <v>5543</v>
      </c>
      <c r="J211" s="17">
        <v>1.56</v>
      </c>
      <c r="K211" s="17">
        <f t="shared" si="17"/>
        <v>8648</v>
      </c>
      <c r="L211" s="17">
        <f t="shared" si="18"/>
        <v>47937</v>
      </c>
      <c r="M211" s="17">
        <f t="shared" si="19"/>
        <v>20.330000000000002</v>
      </c>
    </row>
    <row r="212" spans="1:13" x14ac:dyDescent="0.2">
      <c r="A212" s="43">
        <v>249.1</v>
      </c>
      <c r="B212" s="43">
        <v>11356</v>
      </c>
      <c r="H212" s="17">
        <v>1387</v>
      </c>
      <c r="I212" s="17">
        <v>1512</v>
      </c>
      <c r="J212" s="17">
        <v>1.69</v>
      </c>
      <c r="K212" s="17">
        <f t="shared" si="17"/>
        <v>7592</v>
      </c>
      <c r="L212" s="17">
        <f t="shared" si="18"/>
        <v>51968</v>
      </c>
      <c r="M212" s="17">
        <f t="shared" si="19"/>
        <v>20.2</v>
      </c>
    </row>
    <row r="213" spans="1:13" x14ac:dyDescent="0.2">
      <c r="A213" s="43">
        <v>249.2</v>
      </c>
      <c r="B213" s="43">
        <v>11472</v>
      </c>
      <c r="H213" s="17">
        <v>2040</v>
      </c>
      <c r="I213" s="17">
        <v>0</v>
      </c>
      <c r="J213" s="17">
        <v>0.23</v>
      </c>
      <c r="K213" s="17">
        <f t="shared" si="17"/>
        <v>6939</v>
      </c>
      <c r="L213" s="17">
        <f t="shared" si="18"/>
        <v>53480</v>
      </c>
      <c r="M213" s="17">
        <f t="shared" si="19"/>
        <v>21.66</v>
      </c>
    </row>
    <row r="214" spans="1:13" x14ac:dyDescent="0.2">
      <c r="A214" s="43">
        <v>249.3</v>
      </c>
      <c r="B214" s="43">
        <v>11588</v>
      </c>
      <c r="H214" s="17">
        <v>1481</v>
      </c>
      <c r="I214" s="17">
        <v>2123</v>
      </c>
      <c r="J214" s="17">
        <v>0.5</v>
      </c>
      <c r="K214" s="17">
        <f t="shared" si="17"/>
        <v>7498</v>
      </c>
      <c r="L214" s="17">
        <f t="shared" si="18"/>
        <v>51357</v>
      </c>
      <c r="M214" s="17">
        <f t="shared" si="19"/>
        <v>21.39</v>
      </c>
    </row>
    <row r="215" spans="1:13" x14ac:dyDescent="0.2">
      <c r="A215" s="43">
        <v>249.4</v>
      </c>
      <c r="B215" s="43">
        <v>11704</v>
      </c>
      <c r="H215" s="17">
        <v>2138</v>
      </c>
      <c r="I215" s="17">
        <v>6229</v>
      </c>
      <c r="J215" s="17">
        <v>1.66</v>
      </c>
      <c r="K215" s="17">
        <f t="shared" si="17"/>
        <v>6841</v>
      </c>
      <c r="L215" s="17">
        <f t="shared" si="18"/>
        <v>47251</v>
      </c>
      <c r="M215" s="17">
        <f t="shared" si="19"/>
        <v>20.23</v>
      </c>
    </row>
    <row r="216" spans="1:13" x14ac:dyDescent="0.2">
      <c r="A216" s="43">
        <v>249.5</v>
      </c>
      <c r="B216" s="43">
        <v>11820</v>
      </c>
      <c r="H216" s="17">
        <v>3067</v>
      </c>
      <c r="I216" s="17">
        <v>5459</v>
      </c>
      <c r="J216" s="17">
        <v>1.52</v>
      </c>
      <c r="K216" s="17">
        <f t="shared" si="17"/>
        <v>5912</v>
      </c>
      <c r="L216" s="17">
        <f t="shared" si="18"/>
        <v>48021</v>
      </c>
      <c r="M216" s="17">
        <f t="shared" si="19"/>
        <v>20.37</v>
      </c>
    </row>
    <row r="217" spans="1:13" x14ac:dyDescent="0.2">
      <c r="A217" s="43">
        <v>249.6</v>
      </c>
      <c r="B217" s="43">
        <v>11936</v>
      </c>
      <c r="H217" s="17">
        <v>313</v>
      </c>
      <c r="I217" s="17">
        <v>6249</v>
      </c>
      <c r="J217" s="17">
        <v>1.95</v>
      </c>
      <c r="K217" s="17">
        <f t="shared" si="17"/>
        <v>8666</v>
      </c>
      <c r="L217" s="17">
        <f t="shared" si="18"/>
        <v>47231</v>
      </c>
      <c r="M217" s="17">
        <f t="shared" si="19"/>
        <v>19.940000000000001</v>
      </c>
    </row>
    <row r="218" spans="1:13" x14ac:dyDescent="0.2">
      <c r="A218" s="43">
        <v>249.7</v>
      </c>
      <c r="B218" s="43">
        <v>12052</v>
      </c>
      <c r="H218" s="17">
        <v>715</v>
      </c>
      <c r="I218" s="17">
        <v>3275</v>
      </c>
      <c r="J218" s="17">
        <v>0.85</v>
      </c>
      <c r="K218" s="17">
        <f t="shared" si="17"/>
        <v>8264</v>
      </c>
      <c r="L218" s="17">
        <f t="shared" si="18"/>
        <v>50205</v>
      </c>
      <c r="M218" s="17">
        <f t="shared" si="19"/>
        <v>21.04</v>
      </c>
    </row>
    <row r="219" spans="1:13" x14ac:dyDescent="0.2">
      <c r="A219" s="43">
        <v>249.8</v>
      </c>
      <c r="B219" s="43">
        <v>12168</v>
      </c>
      <c r="H219" s="17">
        <v>1154</v>
      </c>
      <c r="I219" s="17">
        <v>4535</v>
      </c>
      <c r="J219" s="17">
        <v>1.26</v>
      </c>
      <c r="K219" s="17">
        <f t="shared" si="17"/>
        <v>7825</v>
      </c>
      <c r="L219" s="17">
        <f t="shared" si="18"/>
        <v>48945</v>
      </c>
      <c r="M219" s="17">
        <f t="shared" si="19"/>
        <v>20.63</v>
      </c>
    </row>
    <row r="220" spans="1:13" x14ac:dyDescent="0.2">
      <c r="A220" s="43">
        <v>249.9</v>
      </c>
      <c r="B220" s="43">
        <v>12284</v>
      </c>
      <c r="H220" s="17">
        <v>539</v>
      </c>
      <c r="I220" s="17">
        <v>432</v>
      </c>
      <c r="J220" s="17">
        <v>0.12</v>
      </c>
      <c r="K220" s="17">
        <f t="shared" si="17"/>
        <v>8440</v>
      </c>
      <c r="L220" s="17">
        <f t="shared" si="18"/>
        <v>53048</v>
      </c>
      <c r="M220" s="17">
        <f t="shared" si="19"/>
        <v>21.77</v>
      </c>
    </row>
    <row r="221" spans="1:13" x14ac:dyDescent="0.2">
      <c r="A221" s="43">
        <v>250</v>
      </c>
      <c r="B221" s="43">
        <v>12400</v>
      </c>
      <c r="H221" s="17">
        <v>1055</v>
      </c>
      <c r="I221" s="17">
        <v>0</v>
      </c>
      <c r="J221" s="17">
        <v>0.1</v>
      </c>
      <c r="K221" s="17">
        <f t="shared" si="17"/>
        <v>7924</v>
      </c>
      <c r="L221" s="17">
        <f t="shared" si="18"/>
        <v>53480</v>
      </c>
      <c r="M221" s="17">
        <f t="shared" si="19"/>
        <v>21.79</v>
      </c>
    </row>
    <row r="222" spans="1:13" x14ac:dyDescent="0.2">
      <c r="A222" s="43">
        <v>250.1</v>
      </c>
      <c r="B222" s="43">
        <v>12522</v>
      </c>
      <c r="H222" s="17">
        <v>462</v>
      </c>
      <c r="I222" s="17">
        <v>945</v>
      </c>
      <c r="J222" s="17">
        <v>0.27</v>
      </c>
      <c r="K222" s="17">
        <f t="shared" si="17"/>
        <v>8517</v>
      </c>
      <c r="L222" s="17">
        <f t="shared" si="18"/>
        <v>52535</v>
      </c>
      <c r="M222" s="17">
        <f t="shared" si="19"/>
        <v>21.62</v>
      </c>
    </row>
    <row r="223" spans="1:13" x14ac:dyDescent="0.2">
      <c r="A223" s="43">
        <v>250.2</v>
      </c>
      <c r="B223" s="43">
        <v>12644</v>
      </c>
      <c r="H223" s="17">
        <v>301</v>
      </c>
      <c r="I223" s="17">
        <v>16877</v>
      </c>
      <c r="J223" s="17">
        <v>6.71</v>
      </c>
      <c r="K223" s="17">
        <f t="shared" si="17"/>
        <v>8678</v>
      </c>
      <c r="L223" s="17">
        <f t="shared" si="18"/>
        <v>36603</v>
      </c>
      <c r="M223" s="17">
        <f t="shared" si="19"/>
        <v>15.18</v>
      </c>
    </row>
    <row r="224" spans="1:13" x14ac:dyDescent="0.2">
      <c r="A224" s="43">
        <v>250.3</v>
      </c>
      <c r="B224" s="43">
        <v>12766</v>
      </c>
      <c r="H224" s="17">
        <v>550</v>
      </c>
      <c r="I224" s="17">
        <v>1080</v>
      </c>
      <c r="J224" s="17">
        <v>1.01</v>
      </c>
      <c r="K224" s="17">
        <f t="shared" si="17"/>
        <v>8429</v>
      </c>
      <c r="L224" s="17">
        <f t="shared" si="18"/>
        <v>52400</v>
      </c>
      <c r="M224" s="17">
        <f t="shared" si="19"/>
        <v>20.88</v>
      </c>
    </row>
    <row r="225" spans="1:13" x14ac:dyDescent="0.2">
      <c r="A225" s="43">
        <v>250.4</v>
      </c>
      <c r="B225" s="43">
        <v>12888</v>
      </c>
      <c r="H225" s="17">
        <v>374</v>
      </c>
      <c r="I225" s="17">
        <v>3498</v>
      </c>
      <c r="J225" s="17">
        <v>1.01</v>
      </c>
      <c r="K225" s="17">
        <f t="shared" si="17"/>
        <v>8605</v>
      </c>
      <c r="L225" s="17">
        <f t="shared" si="18"/>
        <v>49982</v>
      </c>
      <c r="M225" s="17">
        <f t="shared" si="19"/>
        <v>20.88</v>
      </c>
    </row>
    <row r="226" spans="1:13" x14ac:dyDescent="0.2">
      <c r="A226" s="43">
        <v>250.5</v>
      </c>
      <c r="B226" s="43">
        <v>13010</v>
      </c>
      <c r="H226" s="17">
        <v>506</v>
      </c>
      <c r="I226" s="17">
        <v>864</v>
      </c>
      <c r="J226" s="17">
        <v>0.22</v>
      </c>
      <c r="K226" s="17">
        <f t="shared" si="17"/>
        <v>8473</v>
      </c>
      <c r="L226" s="17">
        <f t="shared" si="18"/>
        <v>52616</v>
      </c>
      <c r="M226" s="17">
        <f t="shared" si="19"/>
        <v>21.67</v>
      </c>
    </row>
    <row r="227" spans="1:13" x14ac:dyDescent="0.2">
      <c r="A227" s="43">
        <v>250.6</v>
      </c>
      <c r="B227" s="43">
        <v>13132</v>
      </c>
      <c r="H227" s="17">
        <v>627</v>
      </c>
      <c r="I227" s="17">
        <v>2196</v>
      </c>
      <c r="J227" s="17">
        <v>0.61</v>
      </c>
      <c r="K227" s="17">
        <f t="shared" si="17"/>
        <v>8352</v>
      </c>
      <c r="L227" s="17">
        <f t="shared" si="18"/>
        <v>51284</v>
      </c>
      <c r="M227" s="17">
        <f t="shared" si="19"/>
        <v>21.28</v>
      </c>
    </row>
    <row r="228" spans="1:13" x14ac:dyDescent="0.2">
      <c r="A228" s="43">
        <v>250.7</v>
      </c>
      <c r="B228" s="43">
        <v>13254</v>
      </c>
      <c r="H228" s="17">
        <v>1077</v>
      </c>
      <c r="I228" s="17">
        <v>700</v>
      </c>
      <c r="J228" s="17">
        <v>0.2</v>
      </c>
      <c r="K228" s="17">
        <f t="shared" si="17"/>
        <v>7902</v>
      </c>
      <c r="L228" s="17">
        <f t="shared" si="18"/>
        <v>52780</v>
      </c>
      <c r="M228" s="17">
        <f t="shared" si="19"/>
        <v>21.69</v>
      </c>
    </row>
    <row r="229" spans="1:13" x14ac:dyDescent="0.2">
      <c r="A229" s="43">
        <v>250.8</v>
      </c>
      <c r="B229" s="43">
        <v>13376</v>
      </c>
      <c r="H229" s="17">
        <v>375</v>
      </c>
      <c r="I229" s="17">
        <v>3045</v>
      </c>
      <c r="J229" s="17">
        <v>0.87</v>
      </c>
      <c r="K229" s="17">
        <f t="shared" si="17"/>
        <v>8604</v>
      </c>
      <c r="L229" s="17">
        <f t="shared" si="18"/>
        <v>50435</v>
      </c>
      <c r="M229" s="17">
        <f t="shared" si="19"/>
        <v>21.02</v>
      </c>
    </row>
    <row r="230" spans="1:13" x14ac:dyDescent="0.2">
      <c r="A230" s="43">
        <v>250.9</v>
      </c>
      <c r="B230" s="43">
        <v>13498</v>
      </c>
      <c r="H230" s="17">
        <v>1400</v>
      </c>
      <c r="I230" s="17">
        <v>1435</v>
      </c>
      <c r="J230" s="17">
        <v>0.28000000000000003</v>
      </c>
      <c r="K230" s="17">
        <f t="shared" si="17"/>
        <v>7579</v>
      </c>
      <c r="L230" s="17">
        <f t="shared" si="18"/>
        <v>52045</v>
      </c>
      <c r="M230" s="17">
        <f t="shared" si="19"/>
        <v>21.61</v>
      </c>
    </row>
    <row r="231" spans="1:13" x14ac:dyDescent="0.2">
      <c r="A231" s="43">
        <v>251</v>
      </c>
      <c r="B231" s="43">
        <v>13620</v>
      </c>
      <c r="H231" s="17">
        <v>814</v>
      </c>
      <c r="I231" s="17">
        <v>1595</v>
      </c>
      <c r="J231" s="17">
        <v>0.55000000000000004</v>
      </c>
      <c r="K231" s="17">
        <f t="shared" si="17"/>
        <v>8165</v>
      </c>
      <c r="L231" s="17">
        <f t="shared" si="18"/>
        <v>51885</v>
      </c>
      <c r="M231" s="17">
        <f t="shared" si="19"/>
        <v>21.34</v>
      </c>
    </row>
    <row r="232" spans="1:13" x14ac:dyDescent="0.2">
      <c r="A232" s="43">
        <v>251.1</v>
      </c>
      <c r="B232" s="43">
        <v>13758</v>
      </c>
      <c r="H232" s="17">
        <v>4714</v>
      </c>
      <c r="I232" s="17">
        <v>1612</v>
      </c>
      <c r="J232" s="17">
        <v>0.18</v>
      </c>
      <c r="K232" s="17">
        <f t="shared" si="17"/>
        <v>4265</v>
      </c>
      <c r="L232" s="17">
        <f t="shared" si="18"/>
        <v>51868</v>
      </c>
      <c r="M232" s="17">
        <f t="shared" si="19"/>
        <v>21.71</v>
      </c>
    </row>
    <row r="233" spans="1:13" x14ac:dyDescent="0.2">
      <c r="A233" s="43">
        <v>251.2</v>
      </c>
      <c r="B233" s="43">
        <v>13896</v>
      </c>
      <c r="H233" s="17">
        <v>1761</v>
      </c>
      <c r="I233" s="17">
        <v>2336</v>
      </c>
      <c r="J233" s="17">
        <v>0.66</v>
      </c>
      <c r="K233" s="17">
        <f t="shared" si="17"/>
        <v>7218</v>
      </c>
      <c r="L233" s="17">
        <f t="shared" si="18"/>
        <v>51144</v>
      </c>
      <c r="M233" s="17">
        <f t="shared" si="19"/>
        <v>21.23</v>
      </c>
    </row>
    <row r="234" spans="1:13" x14ac:dyDescent="0.2">
      <c r="A234" s="43">
        <v>251.3</v>
      </c>
      <c r="B234" s="43">
        <v>14034</v>
      </c>
      <c r="H234" s="17">
        <v>1653</v>
      </c>
      <c r="I234" s="17">
        <v>0</v>
      </c>
      <c r="J234" s="17">
        <v>0.13</v>
      </c>
      <c r="K234" s="17">
        <f t="shared" si="17"/>
        <v>7326</v>
      </c>
      <c r="L234" s="17">
        <f t="shared" si="18"/>
        <v>53480</v>
      </c>
      <c r="M234" s="17">
        <f t="shared" si="19"/>
        <v>21.76</v>
      </c>
    </row>
    <row r="235" spans="1:13" x14ac:dyDescent="0.2">
      <c r="A235" s="43">
        <v>251.4</v>
      </c>
      <c r="B235" s="43">
        <v>14172</v>
      </c>
      <c r="H235" s="17">
        <v>3455</v>
      </c>
      <c r="I235" s="17">
        <v>11677</v>
      </c>
      <c r="J235" s="17">
        <v>2.42</v>
      </c>
      <c r="K235" s="17">
        <f t="shared" si="17"/>
        <v>5524</v>
      </c>
      <c r="L235" s="17">
        <f t="shared" si="18"/>
        <v>41803</v>
      </c>
      <c r="M235" s="17">
        <f t="shared" si="19"/>
        <v>19.47</v>
      </c>
    </row>
    <row r="236" spans="1:13" x14ac:dyDescent="0.2">
      <c r="A236" s="43">
        <v>251.5</v>
      </c>
      <c r="B236" s="43">
        <v>14310</v>
      </c>
      <c r="H236" s="17">
        <v>1745</v>
      </c>
      <c r="I236" s="17">
        <v>0</v>
      </c>
      <c r="J236" s="17">
        <v>0.64</v>
      </c>
      <c r="K236" s="17">
        <f t="shared" si="17"/>
        <v>7234</v>
      </c>
      <c r="L236" s="17">
        <f t="shared" si="18"/>
        <v>53480</v>
      </c>
      <c r="M236" s="17">
        <f t="shared" si="19"/>
        <v>21.25</v>
      </c>
    </row>
    <row r="237" spans="1:13" x14ac:dyDescent="0.2">
      <c r="A237" s="43">
        <v>251.6</v>
      </c>
      <c r="B237" s="43">
        <v>14448</v>
      </c>
      <c r="H237" s="17">
        <v>1325</v>
      </c>
      <c r="I237" s="17">
        <v>735</v>
      </c>
      <c r="J237" s="17">
        <v>0.21</v>
      </c>
      <c r="K237" s="17">
        <f t="shared" si="17"/>
        <v>7654</v>
      </c>
      <c r="L237" s="17">
        <f t="shared" si="18"/>
        <v>52745</v>
      </c>
      <c r="M237" s="17">
        <f t="shared" si="19"/>
        <v>21.68</v>
      </c>
    </row>
    <row r="238" spans="1:13" x14ac:dyDescent="0.2">
      <c r="A238" s="43">
        <v>251.7</v>
      </c>
      <c r="B238" s="43">
        <v>14586</v>
      </c>
      <c r="H238" s="17">
        <v>1576</v>
      </c>
      <c r="I238" s="17">
        <v>0</v>
      </c>
      <c r="J238" s="17">
        <v>0.87</v>
      </c>
      <c r="K238" s="17">
        <f t="shared" si="17"/>
        <v>7403</v>
      </c>
      <c r="L238" s="17">
        <f t="shared" si="18"/>
        <v>53480</v>
      </c>
      <c r="M238" s="17">
        <f t="shared" si="19"/>
        <v>21.02</v>
      </c>
    </row>
    <row r="239" spans="1:13" x14ac:dyDescent="0.2">
      <c r="A239" s="43">
        <v>251.8</v>
      </c>
      <c r="B239" s="43">
        <v>14724</v>
      </c>
      <c r="H239" s="17">
        <v>342</v>
      </c>
      <c r="I239" s="17">
        <v>13739</v>
      </c>
      <c r="J239" s="17">
        <v>5.0999999999999996</v>
      </c>
      <c r="K239" s="17">
        <f t="shared" si="17"/>
        <v>8637</v>
      </c>
      <c r="L239" s="17">
        <f t="shared" si="18"/>
        <v>39741</v>
      </c>
      <c r="M239" s="17">
        <f t="shared" si="19"/>
        <v>16.79</v>
      </c>
    </row>
    <row r="240" spans="1:13" x14ac:dyDescent="0.2">
      <c r="A240" s="43">
        <v>251.9</v>
      </c>
      <c r="B240" s="43">
        <v>14862</v>
      </c>
      <c r="H240" s="17">
        <v>230</v>
      </c>
      <c r="I240" s="17">
        <v>3798</v>
      </c>
      <c r="J240" s="17">
        <v>1.07</v>
      </c>
      <c r="K240" s="17">
        <f t="shared" si="17"/>
        <v>8749</v>
      </c>
      <c r="L240" s="17">
        <f t="shared" si="18"/>
        <v>49682</v>
      </c>
      <c r="M240" s="17">
        <f t="shared" si="19"/>
        <v>20.82</v>
      </c>
    </row>
    <row r="241" spans="1:13" x14ac:dyDescent="0.2">
      <c r="A241" s="43">
        <v>252</v>
      </c>
      <c r="B241" s="43">
        <v>15000</v>
      </c>
      <c r="H241" s="17">
        <v>229</v>
      </c>
      <c r="I241" s="17">
        <v>2875</v>
      </c>
      <c r="J241" s="17">
        <v>1.25</v>
      </c>
      <c r="K241" s="17">
        <f t="shared" si="17"/>
        <v>8750</v>
      </c>
      <c r="L241" s="17">
        <f t="shared" si="18"/>
        <v>50605</v>
      </c>
      <c r="M241" s="17">
        <f t="shared" si="19"/>
        <v>20.64</v>
      </c>
    </row>
    <row r="242" spans="1:13" x14ac:dyDescent="0.2">
      <c r="A242" s="43">
        <v>252.1</v>
      </c>
      <c r="B242" s="43">
        <v>15140</v>
      </c>
      <c r="H242" s="17">
        <v>1762</v>
      </c>
      <c r="I242" s="17">
        <v>612</v>
      </c>
      <c r="J242" s="17">
        <v>0.17</v>
      </c>
      <c r="K242" s="17">
        <f t="shared" si="17"/>
        <v>7217</v>
      </c>
      <c r="L242" s="17">
        <f t="shared" si="18"/>
        <v>52868</v>
      </c>
      <c r="M242" s="17">
        <f t="shared" si="19"/>
        <v>21.72</v>
      </c>
    </row>
    <row r="243" spans="1:13" x14ac:dyDescent="0.2">
      <c r="A243" s="43">
        <v>252.2</v>
      </c>
      <c r="B243" s="43">
        <v>15280</v>
      </c>
      <c r="H243" s="17">
        <v>1724</v>
      </c>
      <c r="I243" s="17">
        <v>756</v>
      </c>
      <c r="J243" s="17">
        <v>0.21</v>
      </c>
      <c r="K243" s="17">
        <f t="shared" si="17"/>
        <v>7255</v>
      </c>
      <c r="L243" s="17">
        <f t="shared" si="18"/>
        <v>52724</v>
      </c>
      <c r="M243" s="17">
        <f t="shared" si="19"/>
        <v>21.68</v>
      </c>
    </row>
    <row r="244" spans="1:13" x14ac:dyDescent="0.2">
      <c r="A244" s="43">
        <v>252.3</v>
      </c>
      <c r="B244" s="43">
        <v>15420</v>
      </c>
      <c r="H244" s="17">
        <v>1486</v>
      </c>
      <c r="I244" s="17">
        <v>1187</v>
      </c>
      <c r="J244" s="17">
        <v>0.33</v>
      </c>
      <c r="K244" s="17">
        <f t="shared" si="17"/>
        <v>7493</v>
      </c>
      <c r="L244" s="17">
        <f t="shared" si="18"/>
        <v>52293</v>
      </c>
      <c r="M244" s="17">
        <f t="shared" si="19"/>
        <v>21.560000000000002</v>
      </c>
    </row>
    <row r="245" spans="1:13" x14ac:dyDescent="0.2">
      <c r="A245" s="43">
        <v>252.4</v>
      </c>
      <c r="B245" s="43">
        <v>15560</v>
      </c>
      <c r="H245" s="17">
        <v>1850</v>
      </c>
      <c r="I245" s="17">
        <v>3465</v>
      </c>
      <c r="J245" s="17">
        <v>0.99</v>
      </c>
      <c r="K245" s="17">
        <f t="shared" si="17"/>
        <v>7129</v>
      </c>
      <c r="L245" s="17">
        <f t="shared" si="18"/>
        <v>50015</v>
      </c>
      <c r="M245" s="17">
        <f t="shared" si="19"/>
        <v>20.900000000000002</v>
      </c>
    </row>
    <row r="246" spans="1:13" x14ac:dyDescent="0.2">
      <c r="A246" s="43">
        <v>252.5</v>
      </c>
      <c r="B246" s="43">
        <v>15700</v>
      </c>
      <c r="H246" s="17">
        <v>2155</v>
      </c>
      <c r="I246" s="17">
        <v>1715</v>
      </c>
      <c r="J246" s="17">
        <v>0.49</v>
      </c>
      <c r="K246" s="17">
        <f t="shared" si="17"/>
        <v>6824</v>
      </c>
      <c r="L246" s="17">
        <f t="shared" si="18"/>
        <v>51765</v>
      </c>
      <c r="M246" s="17">
        <f t="shared" si="19"/>
        <v>21.400000000000002</v>
      </c>
    </row>
    <row r="247" spans="1:13" x14ac:dyDescent="0.2">
      <c r="A247" s="43">
        <v>252.6</v>
      </c>
      <c r="B247" s="43">
        <v>15840</v>
      </c>
      <c r="H247" s="17">
        <v>2797</v>
      </c>
      <c r="I247" s="17">
        <v>10930</v>
      </c>
      <c r="J247" s="17">
        <v>3.65</v>
      </c>
      <c r="K247" s="17">
        <f t="shared" si="17"/>
        <v>6182</v>
      </c>
      <c r="L247" s="17">
        <f t="shared" si="18"/>
        <v>42550</v>
      </c>
      <c r="M247" s="17">
        <f t="shared" si="19"/>
        <v>18.240000000000002</v>
      </c>
    </row>
    <row r="248" spans="1:13" x14ac:dyDescent="0.2">
      <c r="A248" s="43">
        <v>252.7</v>
      </c>
      <c r="B248" s="43">
        <v>15980</v>
      </c>
      <c r="H248" s="17">
        <v>99</v>
      </c>
      <c r="I248" s="17">
        <v>3907</v>
      </c>
      <c r="J248" s="17">
        <v>2.34</v>
      </c>
      <c r="K248" s="17">
        <f t="shared" si="17"/>
        <v>8880</v>
      </c>
      <c r="L248" s="17">
        <f t="shared" si="18"/>
        <v>49573</v>
      </c>
      <c r="M248" s="17">
        <f t="shared" si="19"/>
        <v>19.55</v>
      </c>
    </row>
    <row r="249" spans="1:13" x14ac:dyDescent="0.2">
      <c r="A249" s="43">
        <v>252.8</v>
      </c>
      <c r="B249" s="43">
        <v>16120</v>
      </c>
      <c r="H249" s="17">
        <v>396</v>
      </c>
      <c r="I249" s="17">
        <v>4022</v>
      </c>
      <c r="J249" s="17">
        <v>1.27</v>
      </c>
      <c r="K249" s="17">
        <f t="shared" si="17"/>
        <v>8583</v>
      </c>
      <c r="L249" s="17">
        <f t="shared" si="18"/>
        <v>49458</v>
      </c>
      <c r="M249" s="17">
        <f t="shared" si="19"/>
        <v>20.62</v>
      </c>
    </row>
    <row r="250" spans="1:13" x14ac:dyDescent="0.2">
      <c r="A250" s="43">
        <v>252.9</v>
      </c>
      <c r="B250" s="43">
        <v>16260</v>
      </c>
      <c r="H250" s="17">
        <v>429</v>
      </c>
      <c r="I250" s="17">
        <v>4028</v>
      </c>
      <c r="J250" s="17">
        <v>1.1399999999999999</v>
      </c>
      <c r="K250" s="17">
        <f t="shared" si="17"/>
        <v>8550</v>
      </c>
      <c r="L250" s="17">
        <f t="shared" si="18"/>
        <v>49452</v>
      </c>
      <c r="M250" s="17">
        <f t="shared" si="19"/>
        <v>20.75</v>
      </c>
    </row>
    <row r="251" spans="1:13" x14ac:dyDescent="0.2">
      <c r="A251" s="43">
        <v>253</v>
      </c>
      <c r="B251" s="43">
        <v>16400</v>
      </c>
      <c r="H251" s="17">
        <v>473</v>
      </c>
      <c r="I251" s="17">
        <v>1908</v>
      </c>
      <c r="J251" s="17">
        <v>0.53</v>
      </c>
      <c r="K251" s="17">
        <f t="shared" si="17"/>
        <v>8506</v>
      </c>
      <c r="L251" s="17">
        <f t="shared" si="18"/>
        <v>51572</v>
      </c>
      <c r="M251" s="17">
        <f t="shared" si="19"/>
        <v>21.36</v>
      </c>
    </row>
    <row r="252" spans="1:13" x14ac:dyDescent="0.2">
      <c r="A252" s="43">
        <v>253.1</v>
      </c>
      <c r="B252" s="43">
        <v>16540</v>
      </c>
      <c r="H252" s="17">
        <v>110</v>
      </c>
      <c r="I252" s="17">
        <v>4976</v>
      </c>
      <c r="J252" s="17">
        <v>2.2599999999999998</v>
      </c>
      <c r="K252" s="17">
        <f t="shared" si="17"/>
        <v>8869</v>
      </c>
      <c r="L252" s="17">
        <f t="shared" si="18"/>
        <v>48504</v>
      </c>
      <c r="M252" s="17">
        <f t="shared" si="19"/>
        <v>19.630000000000003</v>
      </c>
    </row>
    <row r="253" spans="1:13" x14ac:dyDescent="0.2">
      <c r="A253" s="43">
        <v>253.2</v>
      </c>
      <c r="B253" s="43">
        <v>16680</v>
      </c>
      <c r="H253" s="17">
        <v>88</v>
      </c>
      <c r="I253" s="17">
        <v>8529</v>
      </c>
      <c r="J253" s="17">
        <v>4.74</v>
      </c>
      <c r="K253" s="17">
        <f t="shared" si="17"/>
        <v>8891</v>
      </c>
      <c r="L253" s="17">
        <f t="shared" si="18"/>
        <v>44951</v>
      </c>
      <c r="M253" s="17">
        <f t="shared" si="19"/>
        <v>17.149999999999999</v>
      </c>
    </row>
    <row r="254" spans="1:13" x14ac:dyDescent="0.2">
      <c r="A254" s="43">
        <v>253.3</v>
      </c>
      <c r="B254" s="43">
        <v>16820</v>
      </c>
      <c r="H254" s="17">
        <v>66</v>
      </c>
      <c r="I254" s="17">
        <v>12552</v>
      </c>
      <c r="J254" s="17">
        <v>6.44</v>
      </c>
      <c r="K254" s="17">
        <f t="shared" si="17"/>
        <v>8913</v>
      </c>
      <c r="L254" s="17">
        <f t="shared" si="18"/>
        <v>40928</v>
      </c>
      <c r="M254" s="17">
        <f t="shared" si="19"/>
        <v>15.45</v>
      </c>
    </row>
    <row r="255" spans="1:13" x14ac:dyDescent="0.2">
      <c r="A255" s="43">
        <v>253.4</v>
      </c>
      <c r="B255" s="43">
        <v>16960</v>
      </c>
      <c r="H255" s="17">
        <v>440</v>
      </c>
      <c r="I255" s="17">
        <v>0</v>
      </c>
      <c r="J255" s="17">
        <v>1.08</v>
      </c>
      <c r="K255" s="17">
        <f t="shared" si="17"/>
        <v>8539</v>
      </c>
      <c r="L255" s="17">
        <f t="shared" si="18"/>
        <v>53480</v>
      </c>
      <c r="M255" s="17">
        <f t="shared" si="19"/>
        <v>20.810000000000002</v>
      </c>
    </row>
    <row r="256" spans="1:13" x14ac:dyDescent="0.2">
      <c r="A256" s="43">
        <v>253.5</v>
      </c>
      <c r="B256" s="43">
        <v>17100</v>
      </c>
      <c r="H256" s="17">
        <v>308</v>
      </c>
      <c r="I256" s="17">
        <v>5313</v>
      </c>
      <c r="J256" s="17">
        <v>2.31</v>
      </c>
      <c r="K256" s="17">
        <f t="shared" si="17"/>
        <v>8671</v>
      </c>
      <c r="L256" s="17">
        <f t="shared" si="18"/>
        <v>48167</v>
      </c>
      <c r="M256" s="17">
        <f t="shared" si="19"/>
        <v>19.580000000000002</v>
      </c>
    </row>
    <row r="257" spans="1:13" x14ac:dyDescent="0.2">
      <c r="A257" s="43">
        <v>253.6</v>
      </c>
      <c r="B257" s="43">
        <v>17240</v>
      </c>
      <c r="H257" s="17">
        <v>418</v>
      </c>
      <c r="I257" s="17">
        <v>4180</v>
      </c>
      <c r="J257" s="17">
        <v>1.74</v>
      </c>
      <c r="K257" s="17">
        <f t="shared" si="17"/>
        <v>8561</v>
      </c>
      <c r="L257" s="17">
        <f t="shared" si="18"/>
        <v>49300</v>
      </c>
      <c r="M257" s="17">
        <f t="shared" si="19"/>
        <v>20.150000000000002</v>
      </c>
    </row>
    <row r="258" spans="1:13" x14ac:dyDescent="0.2">
      <c r="A258" s="43">
        <v>253.7</v>
      </c>
      <c r="B258" s="43">
        <v>17380</v>
      </c>
      <c r="H258" s="17">
        <v>429</v>
      </c>
      <c r="I258" s="17">
        <v>5429</v>
      </c>
      <c r="J258" s="17">
        <v>1.89</v>
      </c>
      <c r="K258" s="17">
        <f t="shared" ref="K258:K321" si="20">$P$8-H258</f>
        <v>8550</v>
      </c>
      <c r="L258" s="17">
        <f t="shared" ref="L258:L321" si="21">$P$9-I258</f>
        <v>48051</v>
      </c>
      <c r="M258" s="17">
        <f t="shared" ref="M258:M321" si="22">$P$10-J258</f>
        <v>20</v>
      </c>
    </row>
    <row r="259" spans="1:13" x14ac:dyDescent="0.2">
      <c r="A259" s="43">
        <v>253.8</v>
      </c>
      <c r="B259" s="43">
        <v>17520</v>
      </c>
      <c r="H259" s="17">
        <v>198</v>
      </c>
      <c r="I259" s="17">
        <v>6127</v>
      </c>
      <c r="J259" s="17">
        <v>3.01</v>
      </c>
      <c r="K259" s="17">
        <f t="shared" si="20"/>
        <v>8781</v>
      </c>
      <c r="L259" s="17">
        <f t="shared" si="21"/>
        <v>47353</v>
      </c>
      <c r="M259" s="17">
        <f t="shared" si="22"/>
        <v>18.880000000000003</v>
      </c>
    </row>
    <row r="260" spans="1:13" x14ac:dyDescent="0.2">
      <c r="A260" s="43">
        <v>253.9</v>
      </c>
      <c r="B260" s="43">
        <v>17660</v>
      </c>
      <c r="H260" s="17">
        <v>198</v>
      </c>
      <c r="I260" s="17">
        <v>792</v>
      </c>
      <c r="J260" s="17">
        <v>0.24</v>
      </c>
      <c r="K260" s="17">
        <f t="shared" si="20"/>
        <v>8781</v>
      </c>
      <c r="L260" s="17">
        <f t="shared" si="21"/>
        <v>52688</v>
      </c>
      <c r="M260" s="17">
        <f t="shared" si="22"/>
        <v>21.650000000000002</v>
      </c>
    </row>
    <row r="261" spans="1:13" x14ac:dyDescent="0.2">
      <c r="A261" s="43">
        <v>254</v>
      </c>
      <c r="B261" s="43">
        <v>17800</v>
      </c>
      <c r="H261" s="17">
        <v>297</v>
      </c>
      <c r="I261" s="17">
        <v>2664</v>
      </c>
      <c r="J261" s="17">
        <v>0.74</v>
      </c>
      <c r="K261" s="17">
        <f t="shared" si="20"/>
        <v>8682</v>
      </c>
      <c r="L261" s="17">
        <f t="shared" si="21"/>
        <v>50816</v>
      </c>
      <c r="M261" s="17">
        <f t="shared" si="22"/>
        <v>21.150000000000002</v>
      </c>
    </row>
    <row r="262" spans="1:13" x14ac:dyDescent="0.2">
      <c r="A262" s="43">
        <v>254.1</v>
      </c>
      <c r="B262" s="43">
        <v>17960</v>
      </c>
      <c r="H262" s="17">
        <v>99</v>
      </c>
      <c r="I262" s="17">
        <v>13850</v>
      </c>
      <c r="J262" s="17">
        <v>5.8</v>
      </c>
      <c r="K262" s="17">
        <f t="shared" si="20"/>
        <v>8880</v>
      </c>
      <c r="L262" s="17">
        <f t="shared" si="21"/>
        <v>39630</v>
      </c>
      <c r="M262" s="17">
        <f t="shared" si="22"/>
        <v>16.09</v>
      </c>
    </row>
    <row r="263" spans="1:13" x14ac:dyDescent="0.2">
      <c r="A263" s="43">
        <v>254.2</v>
      </c>
      <c r="B263" s="43">
        <v>18120</v>
      </c>
      <c r="H263" s="17">
        <v>242</v>
      </c>
      <c r="I263" s="17">
        <v>20594</v>
      </c>
      <c r="J263" s="17">
        <v>6.6</v>
      </c>
      <c r="K263" s="17">
        <f t="shared" si="20"/>
        <v>8737</v>
      </c>
      <c r="L263" s="17">
        <f t="shared" si="21"/>
        <v>32886</v>
      </c>
      <c r="M263" s="17">
        <f t="shared" si="22"/>
        <v>15.290000000000001</v>
      </c>
    </row>
    <row r="264" spans="1:13" x14ac:dyDescent="0.2">
      <c r="A264" s="43">
        <v>254.3</v>
      </c>
      <c r="B264" s="43">
        <v>18280</v>
      </c>
      <c r="H264" s="17">
        <v>198</v>
      </c>
      <c r="I264" s="17">
        <v>15664</v>
      </c>
      <c r="J264" s="17">
        <v>5.55</v>
      </c>
      <c r="K264" s="17">
        <f t="shared" si="20"/>
        <v>8781</v>
      </c>
      <c r="L264" s="17">
        <f t="shared" si="21"/>
        <v>37816</v>
      </c>
      <c r="M264" s="17">
        <f t="shared" si="22"/>
        <v>16.34</v>
      </c>
    </row>
    <row r="265" spans="1:13" x14ac:dyDescent="0.2">
      <c r="A265" s="43">
        <v>254.4</v>
      </c>
      <c r="B265" s="43">
        <v>18440</v>
      </c>
      <c r="H265" s="17">
        <v>4109</v>
      </c>
      <c r="I265" s="17">
        <v>14503</v>
      </c>
      <c r="J265" s="17">
        <v>1.24</v>
      </c>
      <c r="K265" s="17">
        <f t="shared" si="20"/>
        <v>4870</v>
      </c>
      <c r="L265" s="17">
        <f t="shared" si="21"/>
        <v>38977</v>
      </c>
      <c r="M265" s="17">
        <f t="shared" si="22"/>
        <v>20.650000000000002</v>
      </c>
    </row>
    <row r="266" spans="1:13" x14ac:dyDescent="0.2">
      <c r="A266" s="43">
        <v>254.5</v>
      </c>
      <c r="B266" s="43">
        <v>18600</v>
      </c>
      <c r="H266" s="17">
        <v>2482</v>
      </c>
      <c r="I266" s="17">
        <v>2375</v>
      </c>
      <c r="J266" s="17">
        <v>1.01</v>
      </c>
      <c r="K266" s="17">
        <f t="shared" si="20"/>
        <v>6497</v>
      </c>
      <c r="L266" s="17">
        <f t="shared" si="21"/>
        <v>51105</v>
      </c>
      <c r="M266" s="17">
        <f t="shared" si="22"/>
        <v>20.88</v>
      </c>
    </row>
    <row r="267" spans="1:13" x14ac:dyDescent="0.2">
      <c r="A267" s="43">
        <v>254.6</v>
      </c>
      <c r="B267" s="43">
        <v>18760</v>
      </c>
      <c r="H267" s="17">
        <v>253</v>
      </c>
      <c r="I267" s="17">
        <v>1885</v>
      </c>
      <c r="J267" s="17">
        <v>0.38</v>
      </c>
      <c r="K267" s="17">
        <f t="shared" si="20"/>
        <v>8726</v>
      </c>
      <c r="L267" s="17">
        <f t="shared" si="21"/>
        <v>51595</v>
      </c>
      <c r="M267" s="17">
        <f t="shared" si="22"/>
        <v>21.51</v>
      </c>
    </row>
    <row r="268" spans="1:13" x14ac:dyDescent="0.2">
      <c r="A268" s="43">
        <v>254.7</v>
      </c>
      <c r="B268" s="43">
        <v>18920</v>
      </c>
      <c r="H268" s="17">
        <v>1862</v>
      </c>
      <c r="I268" s="17">
        <v>22053</v>
      </c>
      <c r="J268" s="17">
        <v>7.03</v>
      </c>
      <c r="K268" s="17">
        <f t="shared" si="20"/>
        <v>7117</v>
      </c>
      <c r="L268" s="17">
        <f t="shared" si="21"/>
        <v>31427</v>
      </c>
      <c r="M268" s="17">
        <f t="shared" si="22"/>
        <v>14.86</v>
      </c>
    </row>
    <row r="269" spans="1:13" x14ac:dyDescent="0.2">
      <c r="A269" s="43">
        <v>254.8</v>
      </c>
      <c r="B269" s="43">
        <v>19080</v>
      </c>
      <c r="H269" s="17">
        <v>132</v>
      </c>
      <c r="I269" s="17">
        <v>5004</v>
      </c>
      <c r="J269" s="17">
        <v>1.39</v>
      </c>
      <c r="K269" s="17">
        <f t="shared" si="20"/>
        <v>8847</v>
      </c>
      <c r="L269" s="17">
        <f t="shared" si="21"/>
        <v>48476</v>
      </c>
      <c r="M269" s="17">
        <f t="shared" si="22"/>
        <v>20.5</v>
      </c>
    </row>
    <row r="270" spans="1:13" x14ac:dyDescent="0.2">
      <c r="A270" s="43">
        <v>254.9</v>
      </c>
      <c r="B270" s="43">
        <v>19240</v>
      </c>
      <c r="H270" s="17">
        <v>66</v>
      </c>
      <c r="I270" s="17">
        <v>7192</v>
      </c>
      <c r="J270" s="17">
        <v>3.09</v>
      </c>
      <c r="K270" s="17">
        <f t="shared" si="20"/>
        <v>8913</v>
      </c>
      <c r="L270" s="17">
        <f t="shared" si="21"/>
        <v>46288</v>
      </c>
      <c r="M270" s="17">
        <f t="shared" si="22"/>
        <v>18.8</v>
      </c>
    </row>
    <row r="271" spans="1:13" x14ac:dyDescent="0.2">
      <c r="A271" s="43">
        <v>255</v>
      </c>
      <c r="B271" s="43">
        <v>19400</v>
      </c>
      <c r="H271" s="17">
        <v>231</v>
      </c>
      <c r="I271" s="17">
        <v>6838</v>
      </c>
      <c r="J271" s="17">
        <v>2.23</v>
      </c>
      <c r="K271" s="17">
        <f t="shared" si="20"/>
        <v>8748</v>
      </c>
      <c r="L271" s="17">
        <f t="shared" si="21"/>
        <v>46642</v>
      </c>
      <c r="M271" s="17">
        <f t="shared" si="22"/>
        <v>19.66</v>
      </c>
    </row>
    <row r="272" spans="1:13" x14ac:dyDescent="0.2">
      <c r="A272" s="43">
        <v>255.1</v>
      </c>
      <c r="B272" s="43">
        <v>19560</v>
      </c>
      <c r="H272" s="17">
        <v>33</v>
      </c>
      <c r="I272" s="17">
        <v>16620</v>
      </c>
      <c r="J272" s="17">
        <v>4.7</v>
      </c>
      <c r="K272" s="17">
        <f t="shared" si="20"/>
        <v>8946</v>
      </c>
      <c r="L272" s="17">
        <f t="shared" si="21"/>
        <v>36860</v>
      </c>
      <c r="M272" s="17">
        <f t="shared" si="22"/>
        <v>17.190000000000001</v>
      </c>
    </row>
    <row r="273" spans="1:13" x14ac:dyDescent="0.2">
      <c r="A273" s="43">
        <v>255.2</v>
      </c>
      <c r="B273" s="43">
        <v>19720</v>
      </c>
      <c r="H273" s="17">
        <v>231</v>
      </c>
      <c r="I273" s="17">
        <v>9203</v>
      </c>
      <c r="J273" s="17">
        <v>2.91</v>
      </c>
      <c r="K273" s="17">
        <f t="shared" si="20"/>
        <v>8748</v>
      </c>
      <c r="L273" s="17">
        <f t="shared" si="21"/>
        <v>44277</v>
      </c>
      <c r="M273" s="17">
        <f t="shared" si="22"/>
        <v>18.98</v>
      </c>
    </row>
    <row r="274" spans="1:13" x14ac:dyDescent="0.2">
      <c r="A274" s="43">
        <v>255.3</v>
      </c>
      <c r="B274" s="43">
        <v>19880</v>
      </c>
      <c r="H274" s="17">
        <v>110</v>
      </c>
      <c r="I274" s="17">
        <v>32977</v>
      </c>
      <c r="J274" s="17">
        <v>20.45</v>
      </c>
      <c r="K274" s="17">
        <f t="shared" si="20"/>
        <v>8869</v>
      </c>
      <c r="L274" s="17">
        <f t="shared" si="21"/>
        <v>20503</v>
      </c>
      <c r="M274" s="17">
        <f t="shared" si="22"/>
        <v>1.4400000000000013</v>
      </c>
    </row>
    <row r="275" spans="1:13" x14ac:dyDescent="0.2">
      <c r="A275" s="43">
        <v>255.4</v>
      </c>
      <c r="B275" s="43">
        <v>20040</v>
      </c>
      <c r="H275" s="17">
        <v>758</v>
      </c>
      <c r="I275" s="17">
        <v>10664</v>
      </c>
      <c r="J275" s="17">
        <v>2.4900000000000002</v>
      </c>
      <c r="K275" s="17">
        <f t="shared" si="20"/>
        <v>8221</v>
      </c>
      <c r="L275" s="17">
        <f t="shared" si="21"/>
        <v>42816</v>
      </c>
      <c r="M275" s="17">
        <f t="shared" si="22"/>
        <v>19.399999999999999</v>
      </c>
    </row>
    <row r="276" spans="1:13" x14ac:dyDescent="0.2">
      <c r="A276" s="43">
        <v>255.5</v>
      </c>
      <c r="B276" s="43">
        <v>20200</v>
      </c>
      <c r="H276" s="17">
        <v>110</v>
      </c>
      <c r="I276" s="17">
        <v>27269</v>
      </c>
      <c r="J276" s="17">
        <v>9.9700000000000006</v>
      </c>
      <c r="K276" s="17">
        <f t="shared" si="20"/>
        <v>8869</v>
      </c>
      <c r="L276" s="17">
        <f t="shared" si="21"/>
        <v>26211</v>
      </c>
      <c r="M276" s="17">
        <f t="shared" si="22"/>
        <v>11.92</v>
      </c>
    </row>
    <row r="277" spans="1:13" x14ac:dyDescent="0.2">
      <c r="A277" s="43">
        <v>255.6</v>
      </c>
      <c r="B277" s="43">
        <v>20360</v>
      </c>
      <c r="H277" s="17">
        <v>220</v>
      </c>
      <c r="I277" s="17">
        <v>9288</v>
      </c>
      <c r="J277" s="17">
        <v>2.59</v>
      </c>
      <c r="K277" s="17">
        <f t="shared" si="20"/>
        <v>8759</v>
      </c>
      <c r="L277" s="17">
        <f t="shared" si="21"/>
        <v>44192</v>
      </c>
      <c r="M277" s="17">
        <f t="shared" si="22"/>
        <v>19.3</v>
      </c>
    </row>
    <row r="278" spans="1:13" x14ac:dyDescent="0.2">
      <c r="A278" s="43">
        <v>255.7</v>
      </c>
      <c r="B278" s="43">
        <v>20520</v>
      </c>
      <c r="H278" s="17">
        <v>1010</v>
      </c>
      <c r="I278" s="17">
        <v>14867</v>
      </c>
      <c r="J278" s="17">
        <v>4.53</v>
      </c>
      <c r="K278" s="17">
        <f t="shared" si="20"/>
        <v>7969</v>
      </c>
      <c r="L278" s="17">
        <f t="shared" si="21"/>
        <v>38613</v>
      </c>
      <c r="M278" s="17">
        <f t="shared" si="22"/>
        <v>17.36</v>
      </c>
    </row>
    <row r="279" spans="1:13" x14ac:dyDescent="0.2">
      <c r="A279" s="43">
        <v>255.8</v>
      </c>
      <c r="B279" s="43">
        <v>20680</v>
      </c>
      <c r="H279" s="17">
        <v>572</v>
      </c>
      <c r="I279" s="17">
        <v>22165</v>
      </c>
      <c r="J279" s="17">
        <v>7.95</v>
      </c>
      <c r="K279" s="17">
        <f t="shared" si="20"/>
        <v>8407</v>
      </c>
      <c r="L279" s="17">
        <f t="shared" si="21"/>
        <v>31315</v>
      </c>
      <c r="M279" s="17">
        <f t="shared" si="22"/>
        <v>13.940000000000001</v>
      </c>
    </row>
    <row r="280" spans="1:13" x14ac:dyDescent="0.2">
      <c r="A280" s="43">
        <v>255.9</v>
      </c>
      <c r="B280" s="43">
        <v>20840</v>
      </c>
      <c r="H280" s="17">
        <v>44</v>
      </c>
      <c r="I280" s="17">
        <v>19749</v>
      </c>
      <c r="J280" s="17">
        <v>7.6</v>
      </c>
      <c r="K280" s="17">
        <f t="shared" si="20"/>
        <v>8935</v>
      </c>
      <c r="L280" s="17">
        <f t="shared" si="21"/>
        <v>33731</v>
      </c>
      <c r="M280" s="17">
        <f t="shared" si="22"/>
        <v>14.290000000000001</v>
      </c>
    </row>
    <row r="281" spans="1:13" x14ac:dyDescent="0.2">
      <c r="A281" s="43">
        <v>256</v>
      </c>
      <c r="B281" s="43">
        <v>21000</v>
      </c>
      <c r="H281" s="17">
        <v>989</v>
      </c>
      <c r="I281" s="17">
        <v>175</v>
      </c>
      <c r="J281" s="17">
        <v>0.1</v>
      </c>
      <c r="K281" s="17">
        <f t="shared" si="20"/>
        <v>7990</v>
      </c>
      <c r="L281" s="17">
        <f t="shared" si="21"/>
        <v>53305</v>
      </c>
      <c r="M281" s="17">
        <f t="shared" si="22"/>
        <v>21.79</v>
      </c>
    </row>
    <row r="282" spans="1:13" x14ac:dyDescent="0.2">
      <c r="A282" s="43">
        <v>256.10000000000002</v>
      </c>
      <c r="B282" s="43">
        <v>21160</v>
      </c>
      <c r="H282" s="17">
        <v>1830</v>
      </c>
      <c r="I282" s="17">
        <v>2485</v>
      </c>
      <c r="J282" s="17">
        <v>0.68</v>
      </c>
      <c r="K282" s="17">
        <f t="shared" si="20"/>
        <v>7149</v>
      </c>
      <c r="L282" s="17">
        <f t="shared" si="21"/>
        <v>50995</v>
      </c>
      <c r="M282" s="17">
        <f t="shared" si="22"/>
        <v>21.21</v>
      </c>
    </row>
    <row r="283" spans="1:13" x14ac:dyDescent="0.2">
      <c r="A283" s="43">
        <v>256.2</v>
      </c>
      <c r="B283" s="43">
        <v>21320</v>
      </c>
      <c r="H283" s="17">
        <v>880</v>
      </c>
      <c r="I283" s="17">
        <v>20098</v>
      </c>
      <c r="J283" s="17">
        <v>6.78</v>
      </c>
      <c r="K283" s="17">
        <f t="shared" si="20"/>
        <v>8099</v>
      </c>
      <c r="L283" s="17">
        <f t="shared" si="21"/>
        <v>33382</v>
      </c>
      <c r="M283" s="17">
        <f t="shared" si="22"/>
        <v>15.11</v>
      </c>
    </row>
    <row r="284" spans="1:13" x14ac:dyDescent="0.2">
      <c r="A284" s="43">
        <v>256.3</v>
      </c>
      <c r="B284" s="43">
        <v>21480</v>
      </c>
      <c r="H284" s="17">
        <v>1924</v>
      </c>
      <c r="I284" s="17">
        <v>0</v>
      </c>
      <c r="J284" s="17">
        <v>0.62</v>
      </c>
      <c r="K284" s="17">
        <f t="shared" si="20"/>
        <v>7055</v>
      </c>
      <c r="L284" s="17">
        <f t="shared" si="21"/>
        <v>53480</v>
      </c>
      <c r="M284" s="17">
        <f t="shared" si="22"/>
        <v>21.27</v>
      </c>
    </row>
    <row r="285" spans="1:13" x14ac:dyDescent="0.2">
      <c r="A285" s="43">
        <v>256.39999999999998</v>
      </c>
      <c r="B285" s="43">
        <v>21640</v>
      </c>
      <c r="H285" s="17">
        <v>3518</v>
      </c>
      <c r="I285" s="17">
        <v>350</v>
      </c>
      <c r="J285" s="17">
        <v>1.31</v>
      </c>
      <c r="K285" s="17">
        <f t="shared" si="20"/>
        <v>5461</v>
      </c>
      <c r="L285" s="17">
        <f t="shared" si="21"/>
        <v>53130</v>
      </c>
      <c r="M285" s="17">
        <f t="shared" si="22"/>
        <v>20.580000000000002</v>
      </c>
    </row>
    <row r="286" spans="1:13" x14ac:dyDescent="0.2">
      <c r="A286" s="43">
        <v>256.5</v>
      </c>
      <c r="B286" s="43">
        <v>21800</v>
      </c>
      <c r="H286" s="17">
        <v>220</v>
      </c>
      <c r="I286" s="17">
        <v>9580</v>
      </c>
      <c r="J286" s="17">
        <v>3.58</v>
      </c>
      <c r="K286" s="17">
        <f t="shared" si="20"/>
        <v>8759</v>
      </c>
      <c r="L286" s="17">
        <f t="shared" si="21"/>
        <v>43900</v>
      </c>
      <c r="M286" s="17">
        <f t="shared" si="22"/>
        <v>18.310000000000002</v>
      </c>
    </row>
    <row r="287" spans="1:13" x14ac:dyDescent="0.2">
      <c r="A287" s="43">
        <v>256.60000000000002</v>
      </c>
      <c r="B287" s="43">
        <v>21960</v>
      </c>
      <c r="H287" s="17">
        <v>616</v>
      </c>
      <c r="I287" s="17">
        <v>29515</v>
      </c>
      <c r="J287" s="17">
        <v>8.42</v>
      </c>
      <c r="K287" s="17">
        <f t="shared" si="20"/>
        <v>8363</v>
      </c>
      <c r="L287" s="17">
        <f t="shared" si="21"/>
        <v>23965</v>
      </c>
      <c r="M287" s="17">
        <f t="shared" si="22"/>
        <v>13.47</v>
      </c>
    </row>
    <row r="288" spans="1:13" x14ac:dyDescent="0.2">
      <c r="A288" s="43">
        <v>256.7</v>
      </c>
      <c r="B288" s="43">
        <v>22120</v>
      </c>
      <c r="H288" s="17">
        <v>4989</v>
      </c>
      <c r="I288" s="17">
        <v>22628</v>
      </c>
      <c r="J288" s="17">
        <v>6.85</v>
      </c>
      <c r="K288" s="17">
        <f t="shared" si="20"/>
        <v>3990</v>
      </c>
      <c r="L288" s="17">
        <f t="shared" si="21"/>
        <v>30852</v>
      </c>
      <c r="M288" s="17">
        <f t="shared" si="22"/>
        <v>15.040000000000001</v>
      </c>
    </row>
    <row r="289" spans="1:13" x14ac:dyDescent="0.2">
      <c r="A289" s="43">
        <v>256.8</v>
      </c>
      <c r="B289" s="43">
        <v>22280</v>
      </c>
      <c r="H289" s="17">
        <v>1231</v>
      </c>
      <c r="I289" s="17">
        <v>19578</v>
      </c>
      <c r="J289" s="17">
        <v>6.04</v>
      </c>
      <c r="K289" s="17">
        <f t="shared" si="20"/>
        <v>7748</v>
      </c>
      <c r="L289" s="17">
        <f t="shared" si="21"/>
        <v>33902</v>
      </c>
      <c r="M289" s="17">
        <f t="shared" si="22"/>
        <v>15.850000000000001</v>
      </c>
    </row>
    <row r="290" spans="1:13" x14ac:dyDescent="0.2">
      <c r="A290" s="43">
        <v>256.89999999999998</v>
      </c>
      <c r="B290" s="43">
        <v>22440</v>
      </c>
      <c r="H290" s="17">
        <v>1803</v>
      </c>
      <c r="I290" s="17">
        <v>10024</v>
      </c>
      <c r="J290" s="17">
        <v>2.4300000000000002</v>
      </c>
      <c r="K290" s="17">
        <f t="shared" si="20"/>
        <v>7176</v>
      </c>
      <c r="L290" s="17">
        <f t="shared" si="21"/>
        <v>43456</v>
      </c>
      <c r="M290" s="17">
        <f t="shared" si="22"/>
        <v>19.46</v>
      </c>
    </row>
    <row r="291" spans="1:13" x14ac:dyDescent="0.2">
      <c r="A291" s="43">
        <v>257</v>
      </c>
      <c r="B291" s="43">
        <v>22600</v>
      </c>
      <c r="H291" s="17">
        <v>1209</v>
      </c>
      <c r="I291" s="17">
        <v>805</v>
      </c>
      <c r="J291" s="17">
        <v>0.23</v>
      </c>
      <c r="K291" s="17">
        <f t="shared" si="20"/>
        <v>7770</v>
      </c>
      <c r="L291" s="17">
        <f t="shared" si="21"/>
        <v>52675</v>
      </c>
      <c r="M291" s="17">
        <f t="shared" si="22"/>
        <v>21.66</v>
      </c>
    </row>
    <row r="292" spans="1:13" x14ac:dyDescent="0.2">
      <c r="A292" s="43">
        <v>257.10000000000002</v>
      </c>
      <c r="B292" s="43">
        <v>22770</v>
      </c>
      <c r="H292" s="17">
        <v>3614</v>
      </c>
      <c r="I292" s="17">
        <v>1190</v>
      </c>
      <c r="J292" s="17">
        <v>0.71</v>
      </c>
      <c r="K292" s="17">
        <f t="shared" si="20"/>
        <v>5365</v>
      </c>
      <c r="L292" s="17">
        <f t="shared" si="21"/>
        <v>52290</v>
      </c>
      <c r="M292" s="17">
        <f t="shared" si="22"/>
        <v>21.18</v>
      </c>
    </row>
    <row r="293" spans="1:13" x14ac:dyDescent="0.2">
      <c r="A293" s="43">
        <v>257.2</v>
      </c>
      <c r="B293" s="43">
        <v>22940</v>
      </c>
      <c r="H293" s="17">
        <v>769</v>
      </c>
      <c r="I293" s="17">
        <v>11371</v>
      </c>
      <c r="J293" s="17">
        <v>3.25</v>
      </c>
      <c r="K293" s="17">
        <f t="shared" si="20"/>
        <v>8210</v>
      </c>
      <c r="L293" s="17">
        <f t="shared" si="21"/>
        <v>42109</v>
      </c>
      <c r="M293" s="17">
        <f t="shared" si="22"/>
        <v>18.64</v>
      </c>
    </row>
    <row r="294" spans="1:13" x14ac:dyDescent="0.2">
      <c r="A294" s="43">
        <v>257.3</v>
      </c>
      <c r="B294" s="43">
        <v>23110</v>
      </c>
      <c r="H294" s="17">
        <v>550</v>
      </c>
      <c r="I294" s="17">
        <v>9908</v>
      </c>
      <c r="J294" s="17">
        <v>2.99</v>
      </c>
      <c r="K294" s="17">
        <f t="shared" si="20"/>
        <v>8429</v>
      </c>
      <c r="L294" s="17">
        <f t="shared" si="21"/>
        <v>43572</v>
      </c>
      <c r="M294" s="17">
        <f t="shared" si="22"/>
        <v>18.899999999999999</v>
      </c>
    </row>
    <row r="295" spans="1:13" x14ac:dyDescent="0.2">
      <c r="A295" s="43">
        <v>257.39999999999998</v>
      </c>
      <c r="B295" s="43">
        <v>23280</v>
      </c>
      <c r="H295" s="17">
        <v>2726</v>
      </c>
      <c r="I295" s="17">
        <v>24054</v>
      </c>
      <c r="J295" s="17">
        <v>8.4600000000000009</v>
      </c>
      <c r="K295" s="17">
        <f t="shared" si="20"/>
        <v>6253</v>
      </c>
      <c r="L295" s="17">
        <f t="shared" si="21"/>
        <v>29426</v>
      </c>
      <c r="M295" s="17">
        <f t="shared" si="22"/>
        <v>13.43</v>
      </c>
    </row>
    <row r="296" spans="1:13" x14ac:dyDescent="0.2">
      <c r="A296" s="43">
        <v>257.5</v>
      </c>
      <c r="B296" s="43">
        <v>23450</v>
      </c>
      <c r="H296" s="17">
        <v>220</v>
      </c>
      <c r="I296" s="17">
        <v>8077</v>
      </c>
      <c r="J296" s="17">
        <v>2.42</v>
      </c>
      <c r="K296" s="17">
        <f t="shared" si="20"/>
        <v>8759</v>
      </c>
      <c r="L296" s="17">
        <f t="shared" si="21"/>
        <v>45403</v>
      </c>
      <c r="M296" s="17">
        <f t="shared" si="22"/>
        <v>19.47</v>
      </c>
    </row>
    <row r="297" spans="1:13" x14ac:dyDescent="0.2">
      <c r="A297" s="43">
        <v>257.60000000000002</v>
      </c>
      <c r="B297" s="43">
        <v>23620</v>
      </c>
      <c r="H297" s="17">
        <v>165</v>
      </c>
      <c r="I297" s="17">
        <v>7316</v>
      </c>
      <c r="J297" s="17">
        <v>4.1399999999999997</v>
      </c>
      <c r="K297" s="17">
        <f t="shared" si="20"/>
        <v>8814</v>
      </c>
      <c r="L297" s="17">
        <f t="shared" si="21"/>
        <v>46164</v>
      </c>
      <c r="M297" s="17">
        <f t="shared" si="22"/>
        <v>17.75</v>
      </c>
    </row>
    <row r="298" spans="1:13" x14ac:dyDescent="0.2">
      <c r="A298" s="43">
        <v>257.7</v>
      </c>
      <c r="B298" s="43">
        <v>23790</v>
      </c>
      <c r="H298" s="17">
        <v>649</v>
      </c>
      <c r="I298" s="17">
        <v>630</v>
      </c>
      <c r="J298" s="17">
        <v>0.18</v>
      </c>
      <c r="K298" s="17">
        <f t="shared" si="20"/>
        <v>8330</v>
      </c>
      <c r="L298" s="17">
        <f t="shared" si="21"/>
        <v>52850</v>
      </c>
      <c r="M298" s="17">
        <f t="shared" si="22"/>
        <v>21.71</v>
      </c>
    </row>
    <row r="299" spans="1:13" x14ac:dyDescent="0.2">
      <c r="A299" s="43">
        <v>257.8</v>
      </c>
      <c r="B299" s="43">
        <v>23960</v>
      </c>
      <c r="H299" s="17">
        <v>33</v>
      </c>
      <c r="I299" s="17">
        <v>27506</v>
      </c>
      <c r="J299" s="17">
        <v>14.73</v>
      </c>
      <c r="K299" s="17">
        <f t="shared" si="20"/>
        <v>8946</v>
      </c>
      <c r="L299" s="17">
        <f t="shared" si="21"/>
        <v>25974</v>
      </c>
      <c r="M299" s="17">
        <f t="shared" si="22"/>
        <v>7.16</v>
      </c>
    </row>
    <row r="300" spans="1:13" x14ac:dyDescent="0.2">
      <c r="A300" s="43">
        <v>257.89999999999998</v>
      </c>
      <c r="B300" s="43">
        <v>24130</v>
      </c>
      <c r="H300" s="17">
        <v>1836</v>
      </c>
      <c r="I300" s="17">
        <v>0</v>
      </c>
      <c r="J300" s="17">
        <v>0.87</v>
      </c>
      <c r="K300" s="17">
        <f t="shared" si="20"/>
        <v>7143</v>
      </c>
      <c r="L300" s="17">
        <f t="shared" si="21"/>
        <v>53480</v>
      </c>
      <c r="M300" s="17">
        <f t="shared" si="22"/>
        <v>21.02</v>
      </c>
    </row>
    <row r="301" spans="1:13" x14ac:dyDescent="0.2">
      <c r="A301" s="43">
        <v>258</v>
      </c>
      <c r="B301" s="43">
        <v>24300</v>
      </c>
      <c r="H301" s="17">
        <v>2184</v>
      </c>
      <c r="I301" s="17">
        <v>611</v>
      </c>
      <c r="J301" s="17">
        <v>0.08</v>
      </c>
      <c r="K301" s="17">
        <f t="shared" si="20"/>
        <v>6795</v>
      </c>
      <c r="L301" s="17">
        <f t="shared" si="21"/>
        <v>52869</v>
      </c>
      <c r="M301" s="17">
        <f t="shared" si="22"/>
        <v>21.810000000000002</v>
      </c>
    </row>
    <row r="302" spans="1:13" x14ac:dyDescent="0.2">
      <c r="A302" s="43">
        <v>258.10000000000002</v>
      </c>
      <c r="B302" s="43">
        <v>24490</v>
      </c>
      <c r="H302" s="17">
        <v>1141</v>
      </c>
      <c r="I302" s="17">
        <v>648</v>
      </c>
      <c r="J302" s="17">
        <v>0.32</v>
      </c>
      <c r="K302" s="17">
        <f t="shared" si="20"/>
        <v>7838</v>
      </c>
      <c r="L302" s="17">
        <f t="shared" si="21"/>
        <v>52832</v>
      </c>
      <c r="M302" s="17">
        <f t="shared" si="22"/>
        <v>21.57</v>
      </c>
    </row>
    <row r="303" spans="1:13" x14ac:dyDescent="0.2">
      <c r="A303" s="43">
        <v>258.2</v>
      </c>
      <c r="B303" s="43">
        <v>24680</v>
      </c>
      <c r="H303" s="17">
        <v>1462</v>
      </c>
      <c r="I303" s="17">
        <v>0</v>
      </c>
      <c r="J303" s="17">
        <v>0.21</v>
      </c>
      <c r="K303" s="17">
        <f t="shared" si="20"/>
        <v>7517</v>
      </c>
      <c r="L303" s="17">
        <f t="shared" si="21"/>
        <v>53480</v>
      </c>
      <c r="M303" s="17">
        <f t="shared" si="22"/>
        <v>21.68</v>
      </c>
    </row>
    <row r="304" spans="1:13" x14ac:dyDescent="0.2">
      <c r="A304" s="43">
        <v>258.3</v>
      </c>
      <c r="B304" s="43">
        <v>24870</v>
      </c>
      <c r="H304" s="17">
        <v>5077</v>
      </c>
      <c r="I304" s="17">
        <v>53480</v>
      </c>
      <c r="J304" s="17">
        <v>18.16</v>
      </c>
      <c r="K304" s="17">
        <f t="shared" si="20"/>
        <v>3902</v>
      </c>
      <c r="L304" s="17">
        <f t="shared" si="21"/>
        <v>0</v>
      </c>
      <c r="M304" s="17">
        <f t="shared" si="22"/>
        <v>3.7300000000000004</v>
      </c>
    </row>
    <row r="305" spans="1:13" x14ac:dyDescent="0.2">
      <c r="A305" s="43">
        <v>258.39999999999998</v>
      </c>
      <c r="B305" s="43">
        <v>25060</v>
      </c>
      <c r="H305" s="17">
        <v>352</v>
      </c>
      <c r="I305" s="17">
        <v>979</v>
      </c>
      <c r="J305" s="17">
        <v>0.04</v>
      </c>
      <c r="K305" s="17">
        <f t="shared" si="20"/>
        <v>8627</v>
      </c>
      <c r="L305" s="17">
        <f t="shared" si="21"/>
        <v>52501</v>
      </c>
      <c r="M305" s="17">
        <f t="shared" si="22"/>
        <v>21.85</v>
      </c>
    </row>
    <row r="306" spans="1:13" x14ac:dyDescent="0.2">
      <c r="A306" s="43">
        <v>258.5</v>
      </c>
      <c r="B306" s="43">
        <v>25250</v>
      </c>
      <c r="H306" s="17">
        <v>528</v>
      </c>
      <c r="I306" s="17">
        <v>0</v>
      </c>
      <c r="J306" s="17">
        <v>0.09</v>
      </c>
      <c r="K306" s="17">
        <f t="shared" si="20"/>
        <v>8451</v>
      </c>
      <c r="L306" s="17">
        <f t="shared" si="21"/>
        <v>53480</v>
      </c>
      <c r="M306" s="17">
        <f t="shared" si="22"/>
        <v>21.8</v>
      </c>
    </row>
    <row r="307" spans="1:13" x14ac:dyDescent="0.2">
      <c r="A307" s="43">
        <v>258.60000000000002</v>
      </c>
      <c r="B307" s="43">
        <v>25440</v>
      </c>
      <c r="H307" s="17">
        <v>945</v>
      </c>
      <c r="I307" s="17">
        <v>2029</v>
      </c>
      <c r="J307" s="17">
        <v>0.13</v>
      </c>
      <c r="K307" s="17">
        <f t="shared" si="20"/>
        <v>8034</v>
      </c>
      <c r="L307" s="17">
        <f t="shared" si="21"/>
        <v>51451</v>
      </c>
      <c r="M307" s="17">
        <f t="shared" si="22"/>
        <v>21.76</v>
      </c>
    </row>
    <row r="308" spans="1:13" x14ac:dyDescent="0.2">
      <c r="A308" s="43">
        <v>258.7</v>
      </c>
      <c r="B308" s="43">
        <v>25630</v>
      </c>
      <c r="H308" s="17">
        <v>1308</v>
      </c>
      <c r="I308" s="17">
        <v>105</v>
      </c>
      <c r="J308" s="17">
        <v>0.03</v>
      </c>
      <c r="K308" s="17">
        <f t="shared" si="20"/>
        <v>7671</v>
      </c>
      <c r="L308" s="17">
        <f t="shared" si="21"/>
        <v>53375</v>
      </c>
      <c r="M308" s="17">
        <f t="shared" si="22"/>
        <v>21.86</v>
      </c>
    </row>
    <row r="309" spans="1:13" x14ac:dyDescent="0.2">
      <c r="A309" s="43">
        <v>258.8</v>
      </c>
      <c r="B309" s="43">
        <v>25820</v>
      </c>
      <c r="H309" s="17">
        <v>923</v>
      </c>
      <c r="I309" s="17">
        <v>0</v>
      </c>
      <c r="J309" s="17">
        <v>0.11</v>
      </c>
      <c r="K309" s="17">
        <f t="shared" si="20"/>
        <v>8056</v>
      </c>
      <c r="L309" s="17">
        <f t="shared" si="21"/>
        <v>53480</v>
      </c>
      <c r="M309" s="17">
        <f t="shared" si="22"/>
        <v>21.78</v>
      </c>
    </row>
    <row r="310" spans="1:13" x14ac:dyDescent="0.2">
      <c r="A310" s="43">
        <v>258.89999999999998</v>
      </c>
      <c r="B310" s="43">
        <v>26010</v>
      </c>
      <c r="H310" s="17">
        <v>1341</v>
      </c>
      <c r="I310" s="17">
        <v>0</v>
      </c>
      <c r="J310" s="17">
        <v>0.63</v>
      </c>
      <c r="K310" s="17">
        <f t="shared" si="20"/>
        <v>7638</v>
      </c>
      <c r="L310" s="17">
        <f t="shared" si="21"/>
        <v>53480</v>
      </c>
      <c r="M310" s="17">
        <f t="shared" si="22"/>
        <v>21.26</v>
      </c>
    </row>
    <row r="311" spans="1:13" x14ac:dyDescent="0.2">
      <c r="A311" s="43">
        <v>259</v>
      </c>
      <c r="B311" s="43">
        <v>26200</v>
      </c>
      <c r="H311" s="17">
        <v>33</v>
      </c>
      <c r="I311" s="17">
        <v>9312</v>
      </c>
      <c r="J311" s="17">
        <v>5.45</v>
      </c>
      <c r="K311" s="17">
        <f t="shared" si="20"/>
        <v>8946</v>
      </c>
      <c r="L311" s="17">
        <f t="shared" si="21"/>
        <v>44168</v>
      </c>
      <c r="M311" s="17">
        <f t="shared" si="22"/>
        <v>16.440000000000001</v>
      </c>
    </row>
    <row r="312" spans="1:13" x14ac:dyDescent="0.2">
      <c r="A312" s="43">
        <v>259.10000000000002</v>
      </c>
      <c r="B312" s="43">
        <v>26400</v>
      </c>
      <c r="H312" s="17">
        <v>33</v>
      </c>
      <c r="I312" s="17">
        <v>14998</v>
      </c>
      <c r="J312" s="17">
        <v>8.17</v>
      </c>
      <c r="K312" s="17">
        <f t="shared" si="20"/>
        <v>8946</v>
      </c>
      <c r="L312" s="17">
        <f t="shared" si="21"/>
        <v>38482</v>
      </c>
      <c r="M312" s="17">
        <f t="shared" si="22"/>
        <v>13.72</v>
      </c>
    </row>
    <row r="313" spans="1:13" x14ac:dyDescent="0.2">
      <c r="A313" s="43">
        <v>259.2</v>
      </c>
      <c r="B313" s="43">
        <v>26600</v>
      </c>
      <c r="H313" s="17">
        <v>33</v>
      </c>
      <c r="I313" s="17">
        <v>12735</v>
      </c>
      <c r="J313" s="17">
        <v>7.05</v>
      </c>
      <c r="K313" s="17">
        <f t="shared" si="20"/>
        <v>8946</v>
      </c>
      <c r="L313" s="17">
        <f t="shared" si="21"/>
        <v>40745</v>
      </c>
      <c r="M313" s="17">
        <f t="shared" si="22"/>
        <v>14.84</v>
      </c>
    </row>
    <row r="314" spans="1:13" x14ac:dyDescent="0.2">
      <c r="A314" s="43">
        <v>259.3</v>
      </c>
      <c r="B314" s="43">
        <v>26800</v>
      </c>
      <c r="H314" s="17">
        <v>242</v>
      </c>
      <c r="I314" s="17">
        <v>9355</v>
      </c>
      <c r="J314" s="17">
        <v>4.1500000000000004</v>
      </c>
      <c r="K314" s="17">
        <f t="shared" si="20"/>
        <v>8737</v>
      </c>
      <c r="L314" s="17">
        <f t="shared" si="21"/>
        <v>44125</v>
      </c>
      <c r="M314" s="17">
        <f t="shared" si="22"/>
        <v>17.740000000000002</v>
      </c>
    </row>
    <row r="315" spans="1:13" x14ac:dyDescent="0.2">
      <c r="A315" s="43">
        <v>259.39999999999998</v>
      </c>
      <c r="B315" s="43">
        <v>27000</v>
      </c>
      <c r="H315" s="17">
        <v>231</v>
      </c>
      <c r="I315" s="17">
        <v>17620</v>
      </c>
      <c r="J315" s="17">
        <v>5.68</v>
      </c>
      <c r="K315" s="17">
        <f t="shared" si="20"/>
        <v>8748</v>
      </c>
      <c r="L315" s="17">
        <f t="shared" si="21"/>
        <v>35860</v>
      </c>
      <c r="M315" s="17">
        <f t="shared" si="22"/>
        <v>16.21</v>
      </c>
    </row>
    <row r="316" spans="1:13" x14ac:dyDescent="0.2">
      <c r="A316" s="43">
        <v>259.5</v>
      </c>
      <c r="B316" s="43">
        <v>27200</v>
      </c>
      <c r="H316" s="17">
        <v>956</v>
      </c>
      <c r="I316" s="17">
        <v>1079</v>
      </c>
      <c r="J316" s="17">
        <v>0.22</v>
      </c>
      <c r="K316" s="17">
        <f t="shared" si="20"/>
        <v>8023</v>
      </c>
      <c r="L316" s="17">
        <f t="shared" si="21"/>
        <v>52401</v>
      </c>
      <c r="M316" s="17">
        <f t="shared" si="22"/>
        <v>21.67</v>
      </c>
    </row>
    <row r="317" spans="1:13" x14ac:dyDescent="0.2">
      <c r="A317" s="43">
        <v>259.60000000000002</v>
      </c>
      <c r="B317" s="43">
        <v>27400</v>
      </c>
      <c r="H317" s="17">
        <v>3089</v>
      </c>
      <c r="I317" s="17">
        <v>1039</v>
      </c>
      <c r="J317" s="17">
        <v>1.64</v>
      </c>
      <c r="K317" s="17">
        <f t="shared" si="20"/>
        <v>5890</v>
      </c>
      <c r="L317" s="17">
        <f t="shared" si="21"/>
        <v>52441</v>
      </c>
      <c r="M317" s="17">
        <f t="shared" si="22"/>
        <v>20.25</v>
      </c>
    </row>
    <row r="318" spans="1:13" x14ac:dyDescent="0.2">
      <c r="A318" s="43">
        <v>259.7</v>
      </c>
      <c r="B318" s="43">
        <v>27600</v>
      </c>
      <c r="H318" s="17">
        <v>2660</v>
      </c>
      <c r="I318" s="17">
        <v>0</v>
      </c>
      <c r="J318" s="17">
        <v>1.25</v>
      </c>
      <c r="K318" s="17">
        <f t="shared" si="20"/>
        <v>6319</v>
      </c>
      <c r="L318" s="17">
        <f t="shared" si="21"/>
        <v>53480</v>
      </c>
      <c r="M318" s="17">
        <f t="shared" si="22"/>
        <v>20.64</v>
      </c>
    </row>
    <row r="319" spans="1:13" x14ac:dyDescent="0.2">
      <c r="A319" s="43">
        <v>259.8</v>
      </c>
      <c r="B319" s="43">
        <v>27800</v>
      </c>
      <c r="H319" s="17">
        <v>3715</v>
      </c>
      <c r="I319" s="17">
        <v>4428</v>
      </c>
      <c r="J319" s="17">
        <v>1.23</v>
      </c>
      <c r="K319" s="17">
        <f t="shared" si="20"/>
        <v>5264</v>
      </c>
      <c r="L319" s="17">
        <f t="shared" si="21"/>
        <v>49052</v>
      </c>
      <c r="M319" s="17">
        <f t="shared" si="22"/>
        <v>20.66</v>
      </c>
    </row>
    <row r="320" spans="1:13" x14ac:dyDescent="0.2">
      <c r="A320" s="43">
        <v>259.89999999999998</v>
      </c>
      <c r="B320" s="43">
        <v>28000</v>
      </c>
      <c r="H320" s="17">
        <v>4848</v>
      </c>
      <c r="I320" s="17">
        <v>1295</v>
      </c>
      <c r="J320" s="17">
        <v>0.38</v>
      </c>
      <c r="K320" s="17">
        <f t="shared" si="20"/>
        <v>4131</v>
      </c>
      <c r="L320" s="17">
        <f t="shared" si="21"/>
        <v>52185</v>
      </c>
      <c r="M320" s="17">
        <f t="shared" si="22"/>
        <v>21.51</v>
      </c>
    </row>
    <row r="321" spans="1:13" x14ac:dyDescent="0.2">
      <c r="A321" s="43">
        <v>260</v>
      </c>
      <c r="B321" s="43">
        <v>28200</v>
      </c>
      <c r="H321" s="17">
        <v>352</v>
      </c>
      <c r="I321" s="17">
        <v>10316</v>
      </c>
      <c r="J321" s="17">
        <v>3.19</v>
      </c>
      <c r="K321" s="17">
        <f t="shared" si="20"/>
        <v>8627</v>
      </c>
      <c r="L321" s="17">
        <f t="shared" si="21"/>
        <v>43164</v>
      </c>
      <c r="M321" s="17">
        <f t="shared" si="22"/>
        <v>18.7</v>
      </c>
    </row>
    <row r="322" spans="1:13" x14ac:dyDescent="0.2">
      <c r="A322" s="43">
        <v>260.10000000000002</v>
      </c>
      <c r="B322" s="43">
        <v>28410</v>
      </c>
      <c r="H322" s="17">
        <v>451</v>
      </c>
      <c r="I322" s="17">
        <v>3527</v>
      </c>
      <c r="J322" s="17">
        <v>0.93</v>
      </c>
      <c r="K322" s="17">
        <f t="shared" ref="K322:K385" si="23">$P$8-H322</f>
        <v>8528</v>
      </c>
      <c r="L322" s="17">
        <f t="shared" ref="L322:L385" si="24">$P$9-I322</f>
        <v>49953</v>
      </c>
      <c r="M322" s="17">
        <f t="shared" ref="M322:M385" si="25">$P$10-J322</f>
        <v>20.96</v>
      </c>
    </row>
    <row r="323" spans="1:13" x14ac:dyDescent="0.2">
      <c r="A323" s="43">
        <v>260.2</v>
      </c>
      <c r="B323" s="43">
        <v>28620</v>
      </c>
      <c r="H323" s="17">
        <v>1770</v>
      </c>
      <c r="I323" s="17">
        <v>0</v>
      </c>
      <c r="J323" s="17">
        <v>0.66</v>
      </c>
      <c r="K323" s="17">
        <f t="shared" si="23"/>
        <v>7209</v>
      </c>
      <c r="L323" s="17">
        <f t="shared" si="24"/>
        <v>53480</v>
      </c>
      <c r="M323" s="17">
        <f t="shared" si="25"/>
        <v>21.23</v>
      </c>
    </row>
    <row r="324" spans="1:13" x14ac:dyDescent="0.2">
      <c r="A324" s="43">
        <v>260.3</v>
      </c>
      <c r="B324" s="43">
        <v>28830</v>
      </c>
      <c r="H324" s="17">
        <v>1352</v>
      </c>
      <c r="I324" s="17">
        <v>0</v>
      </c>
      <c r="J324" s="17">
        <v>0.48</v>
      </c>
      <c r="K324" s="17">
        <f t="shared" si="23"/>
        <v>7627</v>
      </c>
      <c r="L324" s="17">
        <f t="shared" si="24"/>
        <v>53480</v>
      </c>
      <c r="M324" s="17">
        <f t="shared" si="25"/>
        <v>21.41</v>
      </c>
    </row>
    <row r="325" spans="1:13" x14ac:dyDescent="0.2">
      <c r="A325" s="43">
        <v>260.39999999999998</v>
      </c>
      <c r="B325" s="43">
        <v>29040</v>
      </c>
      <c r="H325" s="17">
        <v>253</v>
      </c>
      <c r="I325" s="17">
        <v>7083</v>
      </c>
      <c r="J325" s="17">
        <v>3.08</v>
      </c>
      <c r="K325" s="17">
        <f t="shared" si="23"/>
        <v>8726</v>
      </c>
      <c r="L325" s="17">
        <f t="shared" si="24"/>
        <v>46397</v>
      </c>
      <c r="M325" s="17">
        <f t="shared" si="25"/>
        <v>18.810000000000002</v>
      </c>
    </row>
    <row r="326" spans="1:13" x14ac:dyDescent="0.2">
      <c r="A326" s="43">
        <v>260.5</v>
      </c>
      <c r="B326" s="43">
        <v>29250</v>
      </c>
      <c r="H326" s="17">
        <v>253</v>
      </c>
      <c r="I326" s="17">
        <v>9231</v>
      </c>
      <c r="J326" s="17">
        <v>3.49</v>
      </c>
      <c r="K326" s="17">
        <f t="shared" si="23"/>
        <v>8726</v>
      </c>
      <c r="L326" s="17">
        <f t="shared" si="24"/>
        <v>44249</v>
      </c>
      <c r="M326" s="17">
        <f t="shared" si="25"/>
        <v>18.399999999999999</v>
      </c>
    </row>
    <row r="327" spans="1:13" x14ac:dyDescent="0.2">
      <c r="A327" s="43">
        <v>260.60000000000002</v>
      </c>
      <c r="B327" s="43">
        <v>29460</v>
      </c>
      <c r="H327" s="17">
        <v>337</v>
      </c>
      <c r="I327" s="17">
        <v>16579</v>
      </c>
      <c r="J327" s="17">
        <v>6.98</v>
      </c>
      <c r="K327" s="17">
        <f t="shared" si="23"/>
        <v>8642</v>
      </c>
      <c r="L327" s="17">
        <f t="shared" si="24"/>
        <v>36901</v>
      </c>
      <c r="M327" s="17">
        <f t="shared" si="25"/>
        <v>14.91</v>
      </c>
    </row>
    <row r="328" spans="1:13" x14ac:dyDescent="0.2">
      <c r="A328" s="43">
        <v>260.7</v>
      </c>
      <c r="B328" s="43">
        <v>29670</v>
      </c>
      <c r="H328" s="17">
        <v>283</v>
      </c>
      <c r="I328" s="17">
        <v>14523</v>
      </c>
      <c r="J328" s="17">
        <v>4.3099999999999996</v>
      </c>
      <c r="K328" s="17">
        <f t="shared" si="23"/>
        <v>8696</v>
      </c>
      <c r="L328" s="17">
        <f t="shared" si="24"/>
        <v>38957</v>
      </c>
      <c r="M328" s="17">
        <f t="shared" si="25"/>
        <v>17.580000000000002</v>
      </c>
    </row>
    <row r="329" spans="1:13" x14ac:dyDescent="0.2">
      <c r="A329" s="43">
        <v>260.8</v>
      </c>
      <c r="B329" s="43">
        <v>29880</v>
      </c>
      <c r="H329" s="17">
        <v>653</v>
      </c>
      <c r="I329" s="17">
        <v>11658</v>
      </c>
      <c r="J329" s="17">
        <v>3.32</v>
      </c>
      <c r="K329" s="17">
        <f t="shared" si="23"/>
        <v>8326</v>
      </c>
      <c r="L329" s="17">
        <f t="shared" si="24"/>
        <v>41822</v>
      </c>
      <c r="M329" s="17">
        <f t="shared" si="25"/>
        <v>18.57</v>
      </c>
    </row>
    <row r="330" spans="1:13" x14ac:dyDescent="0.2">
      <c r="A330" s="43">
        <v>260.89999999999998</v>
      </c>
      <c r="B330" s="43">
        <v>30090</v>
      </c>
      <c r="H330" s="17">
        <v>212</v>
      </c>
      <c r="I330" s="17">
        <v>16952</v>
      </c>
      <c r="J330" s="17">
        <v>7.6</v>
      </c>
      <c r="K330" s="17">
        <f t="shared" si="23"/>
        <v>8767</v>
      </c>
      <c r="L330" s="17">
        <f t="shared" si="24"/>
        <v>36528</v>
      </c>
      <c r="M330" s="17">
        <f t="shared" si="25"/>
        <v>14.290000000000001</v>
      </c>
    </row>
    <row r="331" spans="1:13" x14ac:dyDescent="0.2">
      <c r="A331" s="43">
        <v>261</v>
      </c>
      <c r="B331" s="43">
        <v>30300</v>
      </c>
      <c r="H331" s="17">
        <v>252</v>
      </c>
      <c r="I331" s="17">
        <v>17971</v>
      </c>
      <c r="J331" s="17">
        <v>8.86</v>
      </c>
      <c r="K331" s="17">
        <f t="shared" si="23"/>
        <v>8727</v>
      </c>
      <c r="L331" s="17">
        <f t="shared" si="24"/>
        <v>35509</v>
      </c>
      <c r="M331" s="17">
        <f t="shared" si="25"/>
        <v>13.030000000000001</v>
      </c>
    </row>
    <row r="332" spans="1:13" x14ac:dyDescent="0.2">
      <c r="A332" s="43">
        <v>261.10000000000002</v>
      </c>
      <c r="B332" s="43">
        <v>30510</v>
      </c>
      <c r="H332" s="17">
        <v>3003</v>
      </c>
      <c r="I332" s="17">
        <v>2679</v>
      </c>
      <c r="J332" s="17">
        <v>0.23</v>
      </c>
      <c r="K332" s="17">
        <f t="shared" si="23"/>
        <v>5976</v>
      </c>
      <c r="L332" s="17">
        <f t="shared" si="24"/>
        <v>50801</v>
      </c>
      <c r="M332" s="17">
        <f t="shared" si="25"/>
        <v>21.66</v>
      </c>
    </row>
    <row r="333" spans="1:13" x14ac:dyDescent="0.2">
      <c r="A333" s="43">
        <v>261.2</v>
      </c>
      <c r="B333" s="43">
        <v>30720</v>
      </c>
      <c r="H333" s="17">
        <v>2179</v>
      </c>
      <c r="I333" s="17">
        <v>972</v>
      </c>
      <c r="J333" s="17">
        <v>0.1</v>
      </c>
      <c r="K333" s="17">
        <f t="shared" si="23"/>
        <v>6800</v>
      </c>
      <c r="L333" s="17">
        <f t="shared" si="24"/>
        <v>52508</v>
      </c>
      <c r="M333" s="17">
        <f t="shared" si="25"/>
        <v>21.79</v>
      </c>
    </row>
    <row r="334" spans="1:13" x14ac:dyDescent="0.2">
      <c r="A334" s="43">
        <v>261.3</v>
      </c>
      <c r="B334" s="43">
        <v>30930</v>
      </c>
      <c r="H334" s="17">
        <v>2592</v>
      </c>
      <c r="I334" s="17">
        <v>0</v>
      </c>
      <c r="J334" s="17">
        <v>0.81</v>
      </c>
      <c r="K334" s="17">
        <f t="shared" si="23"/>
        <v>6387</v>
      </c>
      <c r="L334" s="17">
        <f t="shared" si="24"/>
        <v>53480</v>
      </c>
      <c r="M334" s="17">
        <f t="shared" si="25"/>
        <v>21.080000000000002</v>
      </c>
    </row>
    <row r="335" spans="1:13" x14ac:dyDescent="0.2">
      <c r="A335" s="43">
        <v>261.39999999999998</v>
      </c>
      <c r="B335" s="43">
        <v>31140</v>
      </c>
      <c r="H335" s="17">
        <v>2576</v>
      </c>
      <c r="I335" s="17">
        <v>3266</v>
      </c>
      <c r="J335" s="17">
        <v>0.39</v>
      </c>
      <c r="K335" s="17">
        <f t="shared" si="23"/>
        <v>6403</v>
      </c>
      <c r="L335" s="17">
        <f t="shared" si="24"/>
        <v>50214</v>
      </c>
      <c r="M335" s="17">
        <f t="shared" si="25"/>
        <v>21.5</v>
      </c>
    </row>
    <row r="336" spans="1:13" x14ac:dyDescent="0.2">
      <c r="A336" s="43">
        <v>261.5</v>
      </c>
      <c r="B336" s="43">
        <v>31350</v>
      </c>
      <c r="H336" s="17">
        <v>2515</v>
      </c>
      <c r="I336" s="17">
        <v>0</v>
      </c>
      <c r="J336" s="17">
        <v>0.08</v>
      </c>
      <c r="K336" s="17">
        <f t="shared" si="23"/>
        <v>6464</v>
      </c>
      <c r="L336" s="17">
        <f t="shared" si="24"/>
        <v>53480</v>
      </c>
      <c r="M336" s="17">
        <f t="shared" si="25"/>
        <v>21.810000000000002</v>
      </c>
    </row>
    <row r="337" spans="1:13" x14ac:dyDescent="0.2">
      <c r="A337" s="43">
        <v>261.60000000000002</v>
      </c>
      <c r="B337" s="43">
        <v>31560</v>
      </c>
      <c r="H337" s="17">
        <v>5524</v>
      </c>
      <c r="I337" s="17">
        <v>1187</v>
      </c>
      <c r="J337" s="17">
        <v>0.33</v>
      </c>
      <c r="K337" s="17">
        <f t="shared" si="23"/>
        <v>3455</v>
      </c>
      <c r="L337" s="17">
        <f t="shared" si="24"/>
        <v>52293</v>
      </c>
      <c r="M337" s="17">
        <f t="shared" si="25"/>
        <v>21.560000000000002</v>
      </c>
    </row>
    <row r="338" spans="1:13" x14ac:dyDescent="0.2">
      <c r="A338" s="43">
        <v>261.7</v>
      </c>
      <c r="B338" s="43">
        <v>31770</v>
      </c>
      <c r="H338" s="17">
        <v>4397</v>
      </c>
      <c r="I338" s="17">
        <v>314</v>
      </c>
      <c r="J338" s="17">
        <v>1.56</v>
      </c>
      <c r="K338" s="17">
        <f t="shared" si="23"/>
        <v>4582</v>
      </c>
      <c r="L338" s="17">
        <f t="shared" si="24"/>
        <v>53166</v>
      </c>
      <c r="M338" s="17">
        <f t="shared" si="25"/>
        <v>20.330000000000002</v>
      </c>
    </row>
    <row r="339" spans="1:13" x14ac:dyDescent="0.2">
      <c r="A339" s="43">
        <v>261.8</v>
      </c>
      <c r="B339" s="43">
        <v>31980</v>
      </c>
      <c r="H339" s="17">
        <v>452</v>
      </c>
      <c r="I339" s="17">
        <v>34742</v>
      </c>
      <c r="J339" s="17">
        <v>13.98</v>
      </c>
      <c r="K339" s="17">
        <f t="shared" si="23"/>
        <v>8527</v>
      </c>
      <c r="L339" s="17">
        <f t="shared" si="24"/>
        <v>18738</v>
      </c>
      <c r="M339" s="17">
        <f t="shared" si="25"/>
        <v>7.91</v>
      </c>
    </row>
    <row r="340" spans="1:13" x14ac:dyDescent="0.2">
      <c r="A340" s="43">
        <v>261.89999999999998</v>
      </c>
      <c r="B340" s="43">
        <v>32190</v>
      </c>
      <c r="H340" s="17">
        <v>451</v>
      </c>
      <c r="I340" s="17">
        <v>4392</v>
      </c>
      <c r="J340" s="17">
        <v>1.1200000000000001</v>
      </c>
      <c r="K340" s="17">
        <f t="shared" si="23"/>
        <v>8528</v>
      </c>
      <c r="L340" s="17">
        <f t="shared" si="24"/>
        <v>49088</v>
      </c>
      <c r="M340" s="17">
        <f t="shared" si="25"/>
        <v>20.77</v>
      </c>
    </row>
    <row r="341" spans="1:13" x14ac:dyDescent="0.2">
      <c r="A341" s="43">
        <v>262</v>
      </c>
      <c r="B341" s="43">
        <v>32400</v>
      </c>
      <c r="H341" s="17">
        <v>2308</v>
      </c>
      <c r="I341" s="17">
        <v>0</v>
      </c>
      <c r="J341" s="17">
        <v>1.21</v>
      </c>
      <c r="K341" s="17">
        <f t="shared" si="23"/>
        <v>6671</v>
      </c>
      <c r="L341" s="17">
        <f t="shared" si="24"/>
        <v>53480</v>
      </c>
      <c r="M341" s="17">
        <f t="shared" si="25"/>
        <v>20.68</v>
      </c>
    </row>
    <row r="342" spans="1:13" x14ac:dyDescent="0.2">
      <c r="A342" s="43">
        <v>262.10000000000002</v>
      </c>
      <c r="B342" s="43">
        <v>32630</v>
      </c>
      <c r="H342" s="17">
        <v>2040</v>
      </c>
      <c r="I342" s="17">
        <v>180</v>
      </c>
      <c r="J342" s="17">
        <v>0.05</v>
      </c>
      <c r="K342" s="17">
        <f t="shared" si="23"/>
        <v>6939</v>
      </c>
      <c r="L342" s="17">
        <f t="shared" si="24"/>
        <v>53300</v>
      </c>
      <c r="M342" s="17">
        <f t="shared" si="25"/>
        <v>21.84</v>
      </c>
    </row>
    <row r="343" spans="1:13" x14ac:dyDescent="0.2">
      <c r="A343" s="43">
        <v>262.2</v>
      </c>
      <c r="B343" s="43">
        <v>32860</v>
      </c>
      <c r="H343" s="17">
        <v>1481</v>
      </c>
      <c r="I343" s="17">
        <v>36</v>
      </c>
      <c r="J343" s="17">
        <v>0.4</v>
      </c>
      <c r="K343" s="17">
        <f t="shared" si="23"/>
        <v>7498</v>
      </c>
      <c r="L343" s="17">
        <f t="shared" si="24"/>
        <v>53444</v>
      </c>
      <c r="M343" s="17">
        <f t="shared" si="25"/>
        <v>21.490000000000002</v>
      </c>
    </row>
    <row r="344" spans="1:13" x14ac:dyDescent="0.2">
      <c r="A344" s="43">
        <v>262.3</v>
      </c>
      <c r="B344" s="43">
        <v>33090</v>
      </c>
      <c r="H344" s="17">
        <v>2138</v>
      </c>
      <c r="I344" s="17">
        <v>6194</v>
      </c>
      <c r="J344" s="17">
        <v>0.9</v>
      </c>
      <c r="K344" s="17">
        <f t="shared" si="23"/>
        <v>6841</v>
      </c>
      <c r="L344" s="17">
        <f t="shared" si="24"/>
        <v>47286</v>
      </c>
      <c r="M344" s="17">
        <f t="shared" si="25"/>
        <v>20.990000000000002</v>
      </c>
    </row>
    <row r="345" spans="1:13" x14ac:dyDescent="0.2">
      <c r="A345" s="43">
        <v>262.39999999999998</v>
      </c>
      <c r="B345" s="43">
        <v>33320</v>
      </c>
      <c r="H345" s="17">
        <v>3067</v>
      </c>
      <c r="I345" s="17">
        <v>699</v>
      </c>
      <c r="J345" s="17">
        <v>0.2</v>
      </c>
      <c r="K345" s="17">
        <f t="shared" si="23"/>
        <v>5912</v>
      </c>
      <c r="L345" s="17">
        <f t="shared" si="24"/>
        <v>52781</v>
      </c>
      <c r="M345" s="17">
        <f t="shared" si="25"/>
        <v>21.69</v>
      </c>
    </row>
    <row r="346" spans="1:13" x14ac:dyDescent="0.2">
      <c r="A346" s="43">
        <v>262.5</v>
      </c>
      <c r="B346" s="43">
        <v>33550</v>
      </c>
      <c r="H346" s="17">
        <v>313</v>
      </c>
      <c r="I346" s="17">
        <v>9134</v>
      </c>
      <c r="J346" s="17">
        <v>2.75</v>
      </c>
      <c r="K346" s="17">
        <f t="shared" si="23"/>
        <v>8666</v>
      </c>
      <c r="L346" s="17">
        <f t="shared" si="24"/>
        <v>44346</v>
      </c>
      <c r="M346" s="17">
        <f t="shared" si="25"/>
        <v>19.14</v>
      </c>
    </row>
    <row r="347" spans="1:13" x14ac:dyDescent="0.2">
      <c r="A347" s="43">
        <v>262.60000000000002</v>
      </c>
      <c r="B347" s="43">
        <v>33780</v>
      </c>
      <c r="H347" s="17">
        <v>1187</v>
      </c>
      <c r="I347" s="17">
        <v>36</v>
      </c>
      <c r="J347" s="17">
        <v>0.73</v>
      </c>
      <c r="K347" s="17">
        <f t="shared" si="23"/>
        <v>7792</v>
      </c>
      <c r="L347" s="17">
        <f t="shared" si="24"/>
        <v>53444</v>
      </c>
      <c r="M347" s="17">
        <f t="shared" si="25"/>
        <v>21.16</v>
      </c>
    </row>
    <row r="348" spans="1:13" x14ac:dyDescent="0.2">
      <c r="A348" s="43">
        <v>262.7</v>
      </c>
      <c r="B348" s="43">
        <v>34010</v>
      </c>
      <c r="H348" s="17">
        <v>1187</v>
      </c>
      <c r="I348" s="17">
        <v>4355</v>
      </c>
      <c r="J348" s="17">
        <v>1.05</v>
      </c>
      <c r="K348" s="17">
        <f t="shared" si="23"/>
        <v>7792</v>
      </c>
      <c r="L348" s="17">
        <f t="shared" si="24"/>
        <v>49125</v>
      </c>
      <c r="M348" s="17">
        <f t="shared" si="25"/>
        <v>20.84</v>
      </c>
    </row>
    <row r="349" spans="1:13" x14ac:dyDescent="0.2">
      <c r="A349" s="43">
        <v>262.8</v>
      </c>
      <c r="B349" s="43">
        <v>34240</v>
      </c>
      <c r="H349" s="17">
        <v>561</v>
      </c>
      <c r="I349" s="17">
        <v>1080</v>
      </c>
      <c r="J349" s="17">
        <v>0</v>
      </c>
      <c r="K349" s="17">
        <f t="shared" si="23"/>
        <v>8418</v>
      </c>
      <c r="L349" s="17">
        <f t="shared" si="24"/>
        <v>52400</v>
      </c>
      <c r="M349" s="17">
        <f t="shared" si="25"/>
        <v>21.89</v>
      </c>
    </row>
    <row r="350" spans="1:13" x14ac:dyDescent="0.2">
      <c r="A350" s="43">
        <v>262.89999999999998</v>
      </c>
      <c r="B350" s="43">
        <v>34470</v>
      </c>
      <c r="H350" s="17">
        <v>1385</v>
      </c>
      <c r="I350" s="17">
        <v>0</v>
      </c>
      <c r="J350" s="17">
        <v>0.26</v>
      </c>
      <c r="K350" s="17">
        <f t="shared" si="23"/>
        <v>7594</v>
      </c>
      <c r="L350" s="17">
        <f t="shared" si="24"/>
        <v>53480</v>
      </c>
      <c r="M350" s="17">
        <f t="shared" si="25"/>
        <v>21.63</v>
      </c>
    </row>
    <row r="351" spans="1:13" x14ac:dyDescent="0.2">
      <c r="A351" s="43">
        <v>263</v>
      </c>
      <c r="B351" s="43">
        <v>34700</v>
      </c>
      <c r="H351" s="17">
        <v>846</v>
      </c>
      <c r="I351" s="17">
        <v>0</v>
      </c>
      <c r="J351" s="17">
        <v>0.47</v>
      </c>
      <c r="K351" s="17">
        <f t="shared" si="23"/>
        <v>8133</v>
      </c>
      <c r="L351" s="17">
        <f t="shared" si="24"/>
        <v>53480</v>
      </c>
      <c r="M351" s="17">
        <f t="shared" si="25"/>
        <v>21.42</v>
      </c>
    </row>
    <row r="352" spans="1:13" x14ac:dyDescent="0.2">
      <c r="A352" s="43">
        <v>263.10000000000002</v>
      </c>
      <c r="B352" s="43">
        <v>34930</v>
      </c>
      <c r="H352" s="17">
        <v>301</v>
      </c>
      <c r="I352" s="17">
        <v>27446</v>
      </c>
      <c r="J352" s="17">
        <v>9.77</v>
      </c>
      <c r="K352" s="17">
        <f t="shared" si="23"/>
        <v>8678</v>
      </c>
      <c r="L352" s="17">
        <f t="shared" si="24"/>
        <v>26034</v>
      </c>
      <c r="M352" s="17">
        <f t="shared" si="25"/>
        <v>12.120000000000001</v>
      </c>
    </row>
    <row r="353" spans="1:13" x14ac:dyDescent="0.2">
      <c r="A353" s="43">
        <v>263.2</v>
      </c>
      <c r="B353" s="43">
        <v>35160</v>
      </c>
      <c r="H353" s="17">
        <v>1618</v>
      </c>
      <c r="I353" s="17">
        <v>2483</v>
      </c>
      <c r="J353" s="17">
        <v>1.1299999999999999</v>
      </c>
      <c r="K353" s="17">
        <f t="shared" si="23"/>
        <v>7361</v>
      </c>
      <c r="L353" s="17">
        <f t="shared" si="24"/>
        <v>50997</v>
      </c>
      <c r="M353" s="17">
        <f t="shared" si="25"/>
        <v>20.76</v>
      </c>
    </row>
    <row r="354" spans="1:13" x14ac:dyDescent="0.2">
      <c r="A354" s="43">
        <v>263.3</v>
      </c>
      <c r="B354" s="43">
        <v>35390</v>
      </c>
      <c r="H354" s="17">
        <v>396</v>
      </c>
      <c r="I354" s="17">
        <v>4688</v>
      </c>
      <c r="J354" s="17">
        <v>1.34</v>
      </c>
      <c r="K354" s="17">
        <f t="shared" si="23"/>
        <v>8583</v>
      </c>
      <c r="L354" s="17">
        <f t="shared" si="24"/>
        <v>48792</v>
      </c>
      <c r="M354" s="17">
        <f t="shared" si="25"/>
        <v>20.55</v>
      </c>
    </row>
    <row r="355" spans="1:13" x14ac:dyDescent="0.2">
      <c r="A355" s="43">
        <v>263.39999999999998</v>
      </c>
      <c r="B355" s="43">
        <v>35620</v>
      </c>
      <c r="H355" s="17">
        <v>1374</v>
      </c>
      <c r="I355" s="17">
        <v>0</v>
      </c>
      <c r="J355" s="17">
        <v>0.16</v>
      </c>
      <c r="K355" s="17">
        <f t="shared" si="23"/>
        <v>7605</v>
      </c>
      <c r="L355" s="17">
        <f t="shared" si="24"/>
        <v>53480</v>
      </c>
      <c r="M355" s="17">
        <f t="shared" si="25"/>
        <v>21.73</v>
      </c>
    </row>
    <row r="356" spans="1:13" x14ac:dyDescent="0.2">
      <c r="A356" s="43">
        <v>263.5</v>
      </c>
      <c r="B356" s="43">
        <v>35850</v>
      </c>
      <c r="H356" s="17">
        <v>638</v>
      </c>
      <c r="I356" s="17">
        <v>5171</v>
      </c>
      <c r="J356" s="17">
        <v>1.46</v>
      </c>
      <c r="K356" s="17">
        <f t="shared" si="23"/>
        <v>8341</v>
      </c>
      <c r="L356" s="17">
        <f t="shared" si="24"/>
        <v>48309</v>
      </c>
      <c r="M356" s="17">
        <f t="shared" si="25"/>
        <v>20.43</v>
      </c>
    </row>
    <row r="357" spans="1:13" x14ac:dyDescent="0.2">
      <c r="A357" s="43">
        <v>263.60000000000002</v>
      </c>
      <c r="B357" s="43">
        <v>36080</v>
      </c>
      <c r="H357" s="17">
        <v>3368</v>
      </c>
      <c r="I357" s="17">
        <v>3709</v>
      </c>
      <c r="J357" s="17">
        <v>0.18</v>
      </c>
      <c r="K357" s="17">
        <f t="shared" si="23"/>
        <v>5611</v>
      </c>
      <c r="L357" s="17">
        <f t="shared" si="24"/>
        <v>49771</v>
      </c>
      <c r="M357" s="17">
        <f t="shared" si="25"/>
        <v>21.71</v>
      </c>
    </row>
    <row r="358" spans="1:13" x14ac:dyDescent="0.2">
      <c r="A358" s="43">
        <v>263.7</v>
      </c>
      <c r="B358" s="43">
        <v>36310</v>
      </c>
      <c r="H358" s="17">
        <v>772</v>
      </c>
      <c r="I358" s="17">
        <v>3255</v>
      </c>
      <c r="J358" s="17">
        <v>0.62</v>
      </c>
      <c r="K358" s="17">
        <f t="shared" si="23"/>
        <v>8207</v>
      </c>
      <c r="L358" s="17">
        <f t="shared" si="24"/>
        <v>50225</v>
      </c>
      <c r="M358" s="17">
        <f t="shared" si="25"/>
        <v>21.27</v>
      </c>
    </row>
    <row r="359" spans="1:13" x14ac:dyDescent="0.2">
      <c r="A359" s="43">
        <v>263.8</v>
      </c>
      <c r="B359" s="43">
        <v>36540</v>
      </c>
      <c r="H359" s="17">
        <v>1400</v>
      </c>
      <c r="I359" s="17">
        <v>385</v>
      </c>
      <c r="J359" s="17">
        <v>0.91</v>
      </c>
      <c r="K359" s="17">
        <f t="shared" si="23"/>
        <v>7579</v>
      </c>
      <c r="L359" s="17">
        <f t="shared" si="24"/>
        <v>53095</v>
      </c>
      <c r="M359" s="17">
        <f t="shared" si="25"/>
        <v>20.98</v>
      </c>
    </row>
    <row r="360" spans="1:13" x14ac:dyDescent="0.2">
      <c r="A360" s="43">
        <v>263.89999999999998</v>
      </c>
      <c r="B360" s="43">
        <v>36770</v>
      </c>
      <c r="H360" s="17">
        <v>814</v>
      </c>
      <c r="I360" s="17">
        <v>5781</v>
      </c>
      <c r="J360" s="17">
        <v>0.71</v>
      </c>
      <c r="K360" s="17">
        <f t="shared" si="23"/>
        <v>8165</v>
      </c>
      <c r="L360" s="17">
        <f t="shared" si="24"/>
        <v>47699</v>
      </c>
      <c r="M360" s="17">
        <f t="shared" si="25"/>
        <v>21.18</v>
      </c>
    </row>
    <row r="361" spans="1:13" x14ac:dyDescent="0.2">
      <c r="A361" s="43">
        <v>264</v>
      </c>
      <c r="B361" s="43">
        <v>37000</v>
      </c>
      <c r="H361" s="17">
        <v>4714</v>
      </c>
      <c r="I361" s="17">
        <v>3689</v>
      </c>
      <c r="J361" s="17">
        <v>0.11</v>
      </c>
      <c r="K361" s="17">
        <f t="shared" si="23"/>
        <v>4265</v>
      </c>
      <c r="L361" s="17">
        <f t="shared" si="24"/>
        <v>49791</v>
      </c>
      <c r="M361" s="17">
        <f t="shared" si="25"/>
        <v>21.78</v>
      </c>
    </row>
    <row r="362" spans="1:13" x14ac:dyDescent="0.2">
      <c r="A362" s="43">
        <v>264.10000000000002</v>
      </c>
      <c r="B362" s="43">
        <v>37230</v>
      </c>
      <c r="H362" s="17">
        <v>1761</v>
      </c>
      <c r="I362" s="17">
        <v>1839</v>
      </c>
      <c r="J362" s="17">
        <v>0.52</v>
      </c>
      <c r="K362" s="17">
        <f t="shared" si="23"/>
        <v>7218</v>
      </c>
      <c r="L362" s="17">
        <f t="shared" si="24"/>
        <v>51641</v>
      </c>
      <c r="M362" s="17">
        <f t="shared" si="25"/>
        <v>21.37</v>
      </c>
    </row>
    <row r="363" spans="1:13" x14ac:dyDescent="0.2">
      <c r="A363" s="43">
        <v>264.2</v>
      </c>
      <c r="B363" s="43">
        <v>37460</v>
      </c>
      <c r="H363" s="17">
        <v>1653</v>
      </c>
      <c r="I363" s="17">
        <v>1542</v>
      </c>
      <c r="J363" s="17">
        <v>0.43</v>
      </c>
      <c r="K363" s="17">
        <f t="shared" si="23"/>
        <v>7326</v>
      </c>
      <c r="L363" s="17">
        <f t="shared" si="24"/>
        <v>51938</v>
      </c>
      <c r="M363" s="17">
        <f t="shared" si="25"/>
        <v>21.46</v>
      </c>
    </row>
    <row r="364" spans="1:13" x14ac:dyDescent="0.2">
      <c r="A364" s="43">
        <v>264.3</v>
      </c>
      <c r="B364" s="43">
        <v>37690</v>
      </c>
      <c r="H364" s="17">
        <v>1745</v>
      </c>
      <c r="I364" s="17">
        <v>0</v>
      </c>
      <c r="J364" s="17">
        <v>1.03</v>
      </c>
      <c r="K364" s="17">
        <f t="shared" si="23"/>
        <v>7234</v>
      </c>
      <c r="L364" s="17">
        <f t="shared" si="24"/>
        <v>53480</v>
      </c>
      <c r="M364" s="17">
        <f t="shared" si="25"/>
        <v>20.86</v>
      </c>
    </row>
    <row r="365" spans="1:13" x14ac:dyDescent="0.2">
      <c r="A365" s="43">
        <v>264.39999999999998</v>
      </c>
      <c r="B365" s="43">
        <v>37920</v>
      </c>
      <c r="H365" s="17">
        <v>1325</v>
      </c>
      <c r="I365" s="17">
        <v>910</v>
      </c>
      <c r="J365" s="17">
        <v>0.26</v>
      </c>
      <c r="K365" s="17">
        <f t="shared" si="23"/>
        <v>7654</v>
      </c>
      <c r="L365" s="17">
        <f t="shared" si="24"/>
        <v>52570</v>
      </c>
      <c r="M365" s="17">
        <f t="shared" si="25"/>
        <v>21.63</v>
      </c>
    </row>
    <row r="366" spans="1:13" x14ac:dyDescent="0.2">
      <c r="A366" s="43">
        <v>264.5</v>
      </c>
      <c r="B366" s="43">
        <v>38150</v>
      </c>
      <c r="H366" s="17">
        <v>1576</v>
      </c>
      <c r="I366" s="17">
        <v>104</v>
      </c>
      <c r="J366" s="17">
        <v>0.33</v>
      </c>
      <c r="K366" s="17">
        <f t="shared" si="23"/>
        <v>7403</v>
      </c>
      <c r="L366" s="17">
        <f t="shared" si="24"/>
        <v>53376</v>
      </c>
      <c r="M366" s="17">
        <f t="shared" si="25"/>
        <v>21.560000000000002</v>
      </c>
    </row>
    <row r="367" spans="1:13" x14ac:dyDescent="0.2">
      <c r="A367" s="43">
        <v>264.60000000000002</v>
      </c>
      <c r="B367" s="43">
        <v>38380</v>
      </c>
      <c r="H367" s="17">
        <v>342</v>
      </c>
      <c r="I367" s="17">
        <v>20817</v>
      </c>
      <c r="J367" s="17">
        <v>7.12</v>
      </c>
      <c r="K367" s="17">
        <f t="shared" si="23"/>
        <v>8637</v>
      </c>
      <c r="L367" s="17">
        <f t="shared" si="24"/>
        <v>32663</v>
      </c>
      <c r="M367" s="17">
        <f t="shared" si="25"/>
        <v>14.77</v>
      </c>
    </row>
    <row r="368" spans="1:13" x14ac:dyDescent="0.2">
      <c r="A368" s="43">
        <v>264.7</v>
      </c>
      <c r="B368" s="43">
        <v>38610</v>
      </c>
      <c r="H368" s="17">
        <v>230</v>
      </c>
      <c r="I368" s="17">
        <v>5994</v>
      </c>
      <c r="J368" s="17">
        <v>1.68</v>
      </c>
      <c r="K368" s="17">
        <f t="shared" si="23"/>
        <v>8749</v>
      </c>
      <c r="L368" s="17">
        <f t="shared" si="24"/>
        <v>47486</v>
      </c>
      <c r="M368" s="17">
        <f t="shared" si="25"/>
        <v>20.21</v>
      </c>
    </row>
    <row r="369" spans="1:13" x14ac:dyDescent="0.2">
      <c r="A369" s="43">
        <v>264.8</v>
      </c>
      <c r="B369" s="43">
        <v>38840</v>
      </c>
      <c r="H369" s="17">
        <v>229</v>
      </c>
      <c r="I369" s="17">
        <v>4466</v>
      </c>
      <c r="J369" s="17">
        <v>1.93</v>
      </c>
      <c r="K369" s="17">
        <f t="shared" si="23"/>
        <v>8750</v>
      </c>
      <c r="L369" s="17">
        <f t="shared" si="24"/>
        <v>49014</v>
      </c>
      <c r="M369" s="17">
        <f t="shared" si="25"/>
        <v>19.96</v>
      </c>
    </row>
    <row r="370" spans="1:13" x14ac:dyDescent="0.2">
      <c r="A370" s="43">
        <v>264.89999999999998</v>
      </c>
      <c r="B370" s="43">
        <v>39070</v>
      </c>
      <c r="H370" s="17">
        <v>1756</v>
      </c>
      <c r="I370" s="17">
        <v>9724</v>
      </c>
      <c r="J370" s="17">
        <v>2.94</v>
      </c>
      <c r="K370" s="17">
        <f t="shared" si="23"/>
        <v>7223</v>
      </c>
      <c r="L370" s="17">
        <f t="shared" si="24"/>
        <v>43756</v>
      </c>
      <c r="M370" s="17">
        <f t="shared" si="25"/>
        <v>18.95</v>
      </c>
    </row>
    <row r="371" spans="1:13" x14ac:dyDescent="0.2">
      <c r="A371" s="43">
        <v>265</v>
      </c>
      <c r="B371" s="43">
        <v>39300</v>
      </c>
      <c r="H371" s="17">
        <v>1762</v>
      </c>
      <c r="I371" s="17">
        <v>1511</v>
      </c>
      <c r="J371" s="17">
        <v>0.17</v>
      </c>
      <c r="K371" s="17">
        <f t="shared" si="23"/>
        <v>7217</v>
      </c>
      <c r="L371" s="17">
        <f t="shared" si="24"/>
        <v>51969</v>
      </c>
      <c r="M371" s="17">
        <f t="shared" si="25"/>
        <v>21.72</v>
      </c>
    </row>
    <row r="372" spans="1:13" x14ac:dyDescent="0.2">
      <c r="A372" s="43">
        <v>265.10000000000002</v>
      </c>
      <c r="B372" s="43">
        <v>39530</v>
      </c>
      <c r="H372" s="17">
        <v>2529</v>
      </c>
      <c r="I372" s="17">
        <v>3636</v>
      </c>
      <c r="J372" s="17">
        <v>1.0900000000000001</v>
      </c>
      <c r="K372" s="17">
        <f t="shared" si="23"/>
        <v>6450</v>
      </c>
      <c r="L372" s="17">
        <f t="shared" si="24"/>
        <v>49844</v>
      </c>
      <c r="M372" s="17">
        <f t="shared" si="25"/>
        <v>20.8</v>
      </c>
    </row>
    <row r="373" spans="1:13" x14ac:dyDescent="0.2">
      <c r="A373" s="43">
        <v>265.2</v>
      </c>
      <c r="B373" s="43">
        <v>39760</v>
      </c>
      <c r="H373" s="17">
        <v>1724</v>
      </c>
      <c r="I373" s="17">
        <v>504</v>
      </c>
      <c r="J373" s="17">
        <v>0.14000000000000001</v>
      </c>
      <c r="K373" s="17">
        <f t="shared" si="23"/>
        <v>7255</v>
      </c>
      <c r="L373" s="17">
        <f t="shared" si="24"/>
        <v>52976</v>
      </c>
      <c r="M373" s="17">
        <f t="shared" si="25"/>
        <v>21.75</v>
      </c>
    </row>
    <row r="374" spans="1:13" x14ac:dyDescent="0.2">
      <c r="A374" s="43">
        <v>265.3</v>
      </c>
      <c r="B374" s="43">
        <v>39990</v>
      </c>
      <c r="H374" s="17">
        <v>4475</v>
      </c>
      <c r="I374" s="17">
        <v>0</v>
      </c>
      <c r="J374" s="17">
        <v>0.18</v>
      </c>
      <c r="K374" s="17">
        <f t="shared" si="23"/>
        <v>4504</v>
      </c>
      <c r="L374" s="17">
        <f t="shared" si="24"/>
        <v>53480</v>
      </c>
      <c r="M374" s="17">
        <f t="shared" si="25"/>
        <v>21.71</v>
      </c>
    </row>
    <row r="375" spans="1:13" x14ac:dyDescent="0.2">
      <c r="A375" s="43">
        <v>265.39999999999998</v>
      </c>
      <c r="B375" s="43">
        <v>40220</v>
      </c>
      <c r="H375" s="17">
        <v>1850</v>
      </c>
      <c r="I375" s="17">
        <v>3395</v>
      </c>
      <c r="J375" s="17">
        <v>0.74</v>
      </c>
      <c r="K375" s="17">
        <f t="shared" si="23"/>
        <v>7129</v>
      </c>
      <c r="L375" s="17">
        <f t="shared" si="24"/>
        <v>50085</v>
      </c>
      <c r="M375" s="17">
        <f t="shared" si="25"/>
        <v>21.150000000000002</v>
      </c>
    </row>
    <row r="376" spans="1:13" x14ac:dyDescent="0.2">
      <c r="A376" s="43">
        <v>265.5</v>
      </c>
      <c r="B376" s="43">
        <v>40450</v>
      </c>
      <c r="H376" s="17">
        <v>2155</v>
      </c>
      <c r="I376" s="17">
        <v>1820</v>
      </c>
      <c r="J376" s="17">
        <v>0.52</v>
      </c>
      <c r="K376" s="17">
        <f t="shared" si="23"/>
        <v>6824</v>
      </c>
      <c r="L376" s="17">
        <f t="shared" si="24"/>
        <v>51660</v>
      </c>
      <c r="M376" s="17">
        <f t="shared" si="25"/>
        <v>21.37</v>
      </c>
    </row>
    <row r="377" spans="1:13" x14ac:dyDescent="0.2">
      <c r="A377" s="43">
        <v>265.60000000000002</v>
      </c>
      <c r="B377" s="43">
        <v>40680</v>
      </c>
      <c r="H377" s="17">
        <v>430</v>
      </c>
      <c r="I377" s="17">
        <v>7475</v>
      </c>
      <c r="J377" s="17">
        <v>3.25</v>
      </c>
      <c r="K377" s="17">
        <f t="shared" si="23"/>
        <v>8549</v>
      </c>
      <c r="L377" s="17">
        <f t="shared" si="24"/>
        <v>46005</v>
      </c>
      <c r="M377" s="17">
        <f t="shared" si="25"/>
        <v>18.64</v>
      </c>
    </row>
    <row r="378" spans="1:13" x14ac:dyDescent="0.2">
      <c r="A378" s="43">
        <v>265.7</v>
      </c>
      <c r="B378" s="43">
        <v>40910</v>
      </c>
      <c r="H378" s="17">
        <v>2797</v>
      </c>
      <c r="I378" s="17">
        <v>14668</v>
      </c>
      <c r="J378" s="17">
        <v>4.68</v>
      </c>
      <c r="K378" s="17">
        <f t="shared" si="23"/>
        <v>6182</v>
      </c>
      <c r="L378" s="17">
        <f t="shared" si="24"/>
        <v>38812</v>
      </c>
      <c r="M378" s="17">
        <f t="shared" si="25"/>
        <v>17.21</v>
      </c>
    </row>
    <row r="379" spans="1:13" x14ac:dyDescent="0.2">
      <c r="A379" s="43">
        <v>265.8</v>
      </c>
      <c r="B379" s="43">
        <v>41140</v>
      </c>
      <c r="H379" s="17">
        <v>110</v>
      </c>
      <c r="I379" s="17">
        <v>6248</v>
      </c>
      <c r="J379" s="17">
        <v>3.55</v>
      </c>
      <c r="K379" s="17">
        <f t="shared" si="23"/>
        <v>8869</v>
      </c>
      <c r="L379" s="17">
        <f t="shared" si="24"/>
        <v>47232</v>
      </c>
      <c r="M379" s="17">
        <f t="shared" si="25"/>
        <v>18.34</v>
      </c>
    </row>
    <row r="380" spans="1:13" x14ac:dyDescent="0.2">
      <c r="A380" s="43">
        <v>265.89999999999998</v>
      </c>
      <c r="B380" s="43">
        <v>41370</v>
      </c>
      <c r="H380" s="17">
        <v>418</v>
      </c>
      <c r="I380" s="17">
        <v>4882</v>
      </c>
      <c r="J380" s="17">
        <v>1.53</v>
      </c>
      <c r="K380" s="17">
        <f t="shared" si="23"/>
        <v>8561</v>
      </c>
      <c r="L380" s="17">
        <f t="shared" si="24"/>
        <v>48598</v>
      </c>
      <c r="M380" s="17">
        <f t="shared" si="25"/>
        <v>20.36</v>
      </c>
    </row>
    <row r="381" spans="1:13" x14ac:dyDescent="0.2">
      <c r="A381" s="43">
        <v>266</v>
      </c>
      <c r="B381" s="43">
        <v>41600</v>
      </c>
      <c r="H381" s="17">
        <v>440</v>
      </c>
      <c r="I381" s="17">
        <v>4035</v>
      </c>
      <c r="J381" s="17">
        <v>1.1100000000000001</v>
      </c>
      <c r="K381" s="17">
        <f t="shared" si="23"/>
        <v>8539</v>
      </c>
      <c r="L381" s="17">
        <f t="shared" si="24"/>
        <v>49445</v>
      </c>
      <c r="M381" s="17">
        <f t="shared" si="25"/>
        <v>20.78</v>
      </c>
    </row>
    <row r="382" spans="1:13" x14ac:dyDescent="0.2">
      <c r="A382" s="43">
        <v>266.10000000000002</v>
      </c>
      <c r="B382" s="43">
        <v>41840</v>
      </c>
      <c r="H382" s="17">
        <v>121</v>
      </c>
      <c r="I382" s="17">
        <v>7278</v>
      </c>
      <c r="J382" s="17">
        <v>3.26</v>
      </c>
      <c r="K382" s="17">
        <f t="shared" si="23"/>
        <v>8858</v>
      </c>
      <c r="L382" s="17">
        <f t="shared" si="24"/>
        <v>46202</v>
      </c>
      <c r="M382" s="17">
        <f t="shared" si="25"/>
        <v>18.630000000000003</v>
      </c>
    </row>
    <row r="383" spans="1:13" x14ac:dyDescent="0.2">
      <c r="A383" s="43">
        <v>266.2</v>
      </c>
      <c r="B383" s="43">
        <v>42080</v>
      </c>
      <c r="H383" s="17">
        <v>99</v>
      </c>
      <c r="I383" s="17">
        <v>13704</v>
      </c>
      <c r="J383" s="17">
        <v>7.13</v>
      </c>
      <c r="K383" s="17">
        <f t="shared" si="23"/>
        <v>8880</v>
      </c>
      <c r="L383" s="17">
        <f t="shared" si="24"/>
        <v>39776</v>
      </c>
      <c r="M383" s="17">
        <f t="shared" si="25"/>
        <v>14.760000000000002</v>
      </c>
    </row>
    <row r="384" spans="1:13" x14ac:dyDescent="0.2">
      <c r="A384" s="43">
        <v>266.3</v>
      </c>
      <c r="B384" s="43">
        <v>42320</v>
      </c>
      <c r="H384" s="17">
        <v>77</v>
      </c>
      <c r="I384" s="17">
        <v>19206</v>
      </c>
      <c r="J384" s="17">
        <v>9.33</v>
      </c>
      <c r="K384" s="17">
        <f t="shared" si="23"/>
        <v>8902</v>
      </c>
      <c r="L384" s="17">
        <f t="shared" si="24"/>
        <v>34274</v>
      </c>
      <c r="M384" s="17">
        <f t="shared" si="25"/>
        <v>12.56</v>
      </c>
    </row>
    <row r="385" spans="1:13" x14ac:dyDescent="0.2">
      <c r="A385" s="43">
        <v>266.39999999999998</v>
      </c>
      <c r="B385" s="43">
        <v>42560</v>
      </c>
      <c r="H385" s="17">
        <v>451</v>
      </c>
      <c r="I385" s="17">
        <v>0</v>
      </c>
      <c r="J385" s="17">
        <v>1.1200000000000001</v>
      </c>
      <c r="K385" s="17">
        <f t="shared" si="23"/>
        <v>8528</v>
      </c>
      <c r="L385" s="17">
        <f t="shared" si="24"/>
        <v>53480</v>
      </c>
      <c r="M385" s="17">
        <f t="shared" si="25"/>
        <v>20.77</v>
      </c>
    </row>
    <row r="386" spans="1:13" x14ac:dyDescent="0.2">
      <c r="A386" s="43">
        <v>266.5</v>
      </c>
      <c r="B386" s="43">
        <v>42800</v>
      </c>
      <c r="H386" s="17">
        <v>319</v>
      </c>
      <c r="I386" s="17">
        <v>6233</v>
      </c>
      <c r="J386" s="17">
        <v>2.71</v>
      </c>
      <c r="K386" s="17">
        <f t="shared" ref="K386:K449" si="26">$P$8-H386</f>
        <v>8660</v>
      </c>
      <c r="L386" s="17">
        <f t="shared" ref="L386:L449" si="27">$P$9-I386</f>
        <v>47247</v>
      </c>
      <c r="M386" s="17">
        <f t="shared" ref="M386:M449" si="28">$P$10-J386</f>
        <v>19.18</v>
      </c>
    </row>
    <row r="387" spans="1:13" x14ac:dyDescent="0.2">
      <c r="A387" s="43">
        <v>266.60000000000002</v>
      </c>
      <c r="B387" s="43">
        <v>43040</v>
      </c>
      <c r="H387" s="17">
        <v>429</v>
      </c>
      <c r="I387" s="17">
        <v>4524</v>
      </c>
      <c r="J387" s="17">
        <v>1.87</v>
      </c>
      <c r="K387" s="17">
        <f t="shared" si="26"/>
        <v>8550</v>
      </c>
      <c r="L387" s="17">
        <f t="shared" si="27"/>
        <v>48956</v>
      </c>
      <c r="M387" s="17">
        <f t="shared" si="28"/>
        <v>20.02</v>
      </c>
    </row>
    <row r="388" spans="1:13" x14ac:dyDescent="0.2">
      <c r="A388" s="43">
        <v>266.7</v>
      </c>
      <c r="B388" s="43">
        <v>43280</v>
      </c>
      <c r="H388" s="17">
        <v>440</v>
      </c>
      <c r="I388" s="17">
        <v>9968</v>
      </c>
      <c r="J388" s="17">
        <v>3.26</v>
      </c>
      <c r="K388" s="17">
        <f t="shared" si="26"/>
        <v>8539</v>
      </c>
      <c r="L388" s="17">
        <f t="shared" si="27"/>
        <v>43512</v>
      </c>
      <c r="M388" s="17">
        <f t="shared" si="28"/>
        <v>18.630000000000003</v>
      </c>
    </row>
    <row r="389" spans="1:13" x14ac:dyDescent="0.2">
      <c r="A389" s="43">
        <v>266.8</v>
      </c>
      <c r="B389" s="43">
        <v>43520</v>
      </c>
      <c r="H389" s="17">
        <v>231</v>
      </c>
      <c r="I389" s="17">
        <v>7829</v>
      </c>
      <c r="J389" s="17">
        <v>3.79</v>
      </c>
      <c r="K389" s="17">
        <f t="shared" si="26"/>
        <v>8748</v>
      </c>
      <c r="L389" s="17">
        <f t="shared" si="27"/>
        <v>45651</v>
      </c>
      <c r="M389" s="17">
        <f t="shared" si="28"/>
        <v>18.100000000000001</v>
      </c>
    </row>
    <row r="390" spans="1:13" x14ac:dyDescent="0.2">
      <c r="A390" s="43">
        <v>266.89999999999998</v>
      </c>
      <c r="B390" s="43">
        <v>43760</v>
      </c>
      <c r="H390" s="17">
        <v>165</v>
      </c>
      <c r="I390" s="17">
        <v>22883</v>
      </c>
      <c r="J390" s="17">
        <v>9.1199999999999992</v>
      </c>
      <c r="K390" s="17">
        <f t="shared" si="26"/>
        <v>8814</v>
      </c>
      <c r="L390" s="17">
        <f t="shared" si="27"/>
        <v>30597</v>
      </c>
      <c r="M390" s="17">
        <f t="shared" si="28"/>
        <v>12.770000000000001</v>
      </c>
    </row>
    <row r="391" spans="1:13" x14ac:dyDescent="0.2">
      <c r="A391" s="43">
        <v>267</v>
      </c>
      <c r="B391" s="43">
        <v>44000</v>
      </c>
      <c r="H391" s="17">
        <v>209</v>
      </c>
      <c r="I391" s="17">
        <v>2319</v>
      </c>
      <c r="J391" s="17">
        <v>0.69</v>
      </c>
      <c r="K391" s="17">
        <f t="shared" si="26"/>
        <v>8770</v>
      </c>
      <c r="L391" s="17">
        <f t="shared" si="27"/>
        <v>51161</v>
      </c>
      <c r="M391" s="17">
        <f t="shared" si="28"/>
        <v>21.2</v>
      </c>
    </row>
    <row r="392" spans="1:13" x14ac:dyDescent="0.2">
      <c r="A392" s="43">
        <v>267.10000000000002</v>
      </c>
      <c r="B392" s="43">
        <v>44260</v>
      </c>
      <c r="H392" s="17">
        <v>308</v>
      </c>
      <c r="I392" s="17">
        <v>4752</v>
      </c>
      <c r="J392" s="17">
        <v>1.32</v>
      </c>
      <c r="K392" s="17">
        <f t="shared" si="26"/>
        <v>8671</v>
      </c>
      <c r="L392" s="17">
        <f t="shared" si="27"/>
        <v>48728</v>
      </c>
      <c r="M392" s="17">
        <f t="shared" si="28"/>
        <v>20.57</v>
      </c>
    </row>
    <row r="393" spans="1:13" x14ac:dyDescent="0.2">
      <c r="A393" s="43">
        <v>267.2</v>
      </c>
      <c r="B393" s="43">
        <v>44520</v>
      </c>
      <c r="H393" s="17">
        <v>99</v>
      </c>
      <c r="I393" s="17">
        <v>22279</v>
      </c>
      <c r="J393" s="17">
        <v>8.5299999999999994</v>
      </c>
      <c r="K393" s="17">
        <f t="shared" si="26"/>
        <v>8880</v>
      </c>
      <c r="L393" s="17">
        <f t="shared" si="27"/>
        <v>31201</v>
      </c>
      <c r="M393" s="17">
        <f t="shared" si="28"/>
        <v>13.360000000000001</v>
      </c>
    </row>
    <row r="394" spans="1:13" x14ac:dyDescent="0.2">
      <c r="A394" s="43">
        <v>267.3</v>
      </c>
      <c r="B394" s="43">
        <v>44780</v>
      </c>
      <c r="H394" s="17">
        <v>1265</v>
      </c>
      <c r="I394" s="17">
        <v>20213</v>
      </c>
      <c r="J394" s="17">
        <v>6.48</v>
      </c>
      <c r="K394" s="17">
        <f t="shared" si="26"/>
        <v>7714</v>
      </c>
      <c r="L394" s="17">
        <f t="shared" si="27"/>
        <v>33267</v>
      </c>
      <c r="M394" s="17">
        <f t="shared" si="28"/>
        <v>15.41</v>
      </c>
    </row>
    <row r="395" spans="1:13" x14ac:dyDescent="0.2">
      <c r="A395" s="43">
        <v>267.39999999999998</v>
      </c>
      <c r="B395" s="43">
        <v>45040</v>
      </c>
      <c r="H395" s="17">
        <v>6837</v>
      </c>
      <c r="I395" s="17">
        <v>14503</v>
      </c>
      <c r="J395" s="17">
        <v>4.38</v>
      </c>
      <c r="K395" s="17">
        <f t="shared" si="26"/>
        <v>2142</v>
      </c>
      <c r="L395" s="17">
        <f t="shared" si="27"/>
        <v>38977</v>
      </c>
      <c r="M395" s="17">
        <f t="shared" si="28"/>
        <v>17.510000000000002</v>
      </c>
    </row>
    <row r="396" spans="1:13" x14ac:dyDescent="0.2">
      <c r="A396" s="43">
        <v>267.5</v>
      </c>
      <c r="B396" s="43">
        <v>45300</v>
      </c>
      <c r="H396" s="17">
        <v>2482</v>
      </c>
      <c r="I396" s="17">
        <v>2375</v>
      </c>
      <c r="J396" s="17">
        <v>1.01</v>
      </c>
      <c r="K396" s="17">
        <f t="shared" si="26"/>
        <v>6497</v>
      </c>
      <c r="L396" s="17">
        <f t="shared" si="27"/>
        <v>51105</v>
      </c>
      <c r="M396" s="17">
        <f t="shared" si="28"/>
        <v>20.88</v>
      </c>
    </row>
    <row r="397" spans="1:13" x14ac:dyDescent="0.2">
      <c r="A397" s="43">
        <v>267.60000000000002</v>
      </c>
      <c r="B397" s="43">
        <v>45560</v>
      </c>
      <c r="H397" s="17">
        <v>259</v>
      </c>
      <c r="I397" s="17">
        <v>4462</v>
      </c>
      <c r="J397" s="17">
        <v>1.46</v>
      </c>
      <c r="K397" s="17">
        <f t="shared" si="26"/>
        <v>8720</v>
      </c>
      <c r="L397" s="17">
        <f t="shared" si="27"/>
        <v>49018</v>
      </c>
      <c r="M397" s="17">
        <f t="shared" si="28"/>
        <v>20.43</v>
      </c>
    </row>
    <row r="398" spans="1:13" x14ac:dyDescent="0.2">
      <c r="A398" s="43">
        <v>267.7</v>
      </c>
      <c r="B398" s="43">
        <v>45820</v>
      </c>
      <c r="H398" s="17">
        <v>3157</v>
      </c>
      <c r="I398" s="17">
        <v>22030</v>
      </c>
      <c r="J398" s="17">
        <v>5.29</v>
      </c>
      <c r="K398" s="17">
        <f t="shared" si="26"/>
        <v>5822</v>
      </c>
      <c r="L398" s="17">
        <f t="shared" si="27"/>
        <v>31450</v>
      </c>
      <c r="M398" s="17">
        <f t="shared" si="28"/>
        <v>16.600000000000001</v>
      </c>
    </row>
    <row r="399" spans="1:13" x14ac:dyDescent="0.2">
      <c r="A399" s="43">
        <v>267.8</v>
      </c>
      <c r="B399" s="43">
        <v>46080</v>
      </c>
      <c r="H399" s="17">
        <v>549</v>
      </c>
      <c r="I399" s="17">
        <v>5040</v>
      </c>
      <c r="J399" s="17">
        <v>1.4</v>
      </c>
      <c r="K399" s="17">
        <f t="shared" si="26"/>
        <v>8430</v>
      </c>
      <c r="L399" s="17">
        <f t="shared" si="27"/>
        <v>48440</v>
      </c>
      <c r="M399" s="17">
        <f t="shared" si="28"/>
        <v>20.490000000000002</v>
      </c>
    </row>
    <row r="400" spans="1:13" x14ac:dyDescent="0.2">
      <c r="A400" s="43">
        <v>267.89999999999998</v>
      </c>
      <c r="B400" s="43">
        <v>46340</v>
      </c>
      <c r="H400" s="17">
        <v>66</v>
      </c>
      <c r="I400" s="17">
        <v>11496</v>
      </c>
      <c r="J400" s="17">
        <v>4.72</v>
      </c>
      <c r="K400" s="17">
        <f t="shared" si="26"/>
        <v>8913</v>
      </c>
      <c r="L400" s="17">
        <f t="shared" si="27"/>
        <v>41984</v>
      </c>
      <c r="M400" s="17">
        <f t="shared" si="28"/>
        <v>17.170000000000002</v>
      </c>
    </row>
    <row r="401" spans="1:13" x14ac:dyDescent="0.2">
      <c r="A401" s="43">
        <v>268</v>
      </c>
      <c r="B401" s="43">
        <v>46600</v>
      </c>
      <c r="H401" s="17">
        <v>231</v>
      </c>
      <c r="I401" s="17">
        <v>12412</v>
      </c>
      <c r="J401" s="17">
        <v>3.81</v>
      </c>
      <c r="K401" s="17">
        <f t="shared" si="26"/>
        <v>8748</v>
      </c>
      <c r="L401" s="17">
        <f t="shared" si="27"/>
        <v>41068</v>
      </c>
      <c r="M401" s="17">
        <f t="shared" si="28"/>
        <v>18.080000000000002</v>
      </c>
    </row>
    <row r="402" spans="1:13" x14ac:dyDescent="0.2">
      <c r="A402" s="43">
        <v>268.10000000000002</v>
      </c>
      <c r="B402" s="43">
        <v>46880</v>
      </c>
      <c r="H402" s="17">
        <v>1271</v>
      </c>
      <c r="I402" s="17">
        <v>16739</v>
      </c>
      <c r="J402" s="17">
        <v>4.7300000000000004</v>
      </c>
      <c r="K402" s="17">
        <f t="shared" si="26"/>
        <v>7708</v>
      </c>
      <c r="L402" s="17">
        <f t="shared" si="27"/>
        <v>36741</v>
      </c>
      <c r="M402" s="17">
        <f t="shared" si="28"/>
        <v>17.16</v>
      </c>
    </row>
    <row r="403" spans="1:13" x14ac:dyDescent="0.2">
      <c r="A403" s="43">
        <v>268.2</v>
      </c>
      <c r="B403" s="43">
        <v>47160</v>
      </c>
      <c r="H403" s="17">
        <v>573</v>
      </c>
      <c r="I403" s="17">
        <v>12703</v>
      </c>
      <c r="J403" s="17">
        <v>3.88</v>
      </c>
      <c r="K403" s="17">
        <f t="shared" si="26"/>
        <v>8406</v>
      </c>
      <c r="L403" s="17">
        <f t="shared" si="27"/>
        <v>40777</v>
      </c>
      <c r="M403" s="17">
        <f t="shared" si="28"/>
        <v>18.010000000000002</v>
      </c>
    </row>
    <row r="404" spans="1:13" x14ac:dyDescent="0.2">
      <c r="A404" s="43">
        <v>268.3</v>
      </c>
      <c r="B404" s="43">
        <v>47440</v>
      </c>
      <c r="H404" s="17">
        <v>2382</v>
      </c>
      <c r="I404" s="17">
        <v>7032</v>
      </c>
      <c r="J404" s="17">
        <v>0.22</v>
      </c>
      <c r="K404" s="17">
        <f t="shared" si="26"/>
        <v>6597</v>
      </c>
      <c r="L404" s="17">
        <f t="shared" si="27"/>
        <v>46448</v>
      </c>
      <c r="M404" s="17">
        <f t="shared" si="28"/>
        <v>21.67</v>
      </c>
    </row>
    <row r="405" spans="1:13" x14ac:dyDescent="0.2">
      <c r="A405" s="43">
        <v>268.39999999999998</v>
      </c>
      <c r="B405" s="43">
        <v>47720</v>
      </c>
      <c r="H405" s="17">
        <v>1622</v>
      </c>
      <c r="I405" s="17">
        <v>22099</v>
      </c>
      <c r="J405" s="17">
        <v>7.25</v>
      </c>
      <c r="K405" s="17">
        <f t="shared" si="26"/>
        <v>7357</v>
      </c>
      <c r="L405" s="17">
        <f t="shared" si="27"/>
        <v>31381</v>
      </c>
      <c r="M405" s="17">
        <f t="shared" si="28"/>
        <v>14.64</v>
      </c>
    </row>
    <row r="406" spans="1:13" x14ac:dyDescent="0.2">
      <c r="A406" s="43">
        <v>268.5</v>
      </c>
      <c r="B406" s="43">
        <v>48000</v>
      </c>
      <c r="H406" s="17">
        <v>1561</v>
      </c>
      <c r="I406" s="17">
        <v>10735</v>
      </c>
      <c r="J406" s="17">
        <v>0.65</v>
      </c>
      <c r="K406" s="17">
        <f t="shared" si="26"/>
        <v>7418</v>
      </c>
      <c r="L406" s="17">
        <f t="shared" si="27"/>
        <v>42745</v>
      </c>
      <c r="M406" s="17">
        <f t="shared" si="28"/>
        <v>21.240000000000002</v>
      </c>
    </row>
    <row r="407" spans="1:13" x14ac:dyDescent="0.2">
      <c r="A407" s="43">
        <v>268.60000000000002</v>
      </c>
      <c r="B407" s="43">
        <v>48280</v>
      </c>
      <c r="H407" s="17">
        <v>1723</v>
      </c>
      <c r="I407" s="17">
        <v>27412</v>
      </c>
      <c r="J407" s="17">
        <v>9.7899999999999991</v>
      </c>
      <c r="K407" s="17">
        <f t="shared" si="26"/>
        <v>7256</v>
      </c>
      <c r="L407" s="17">
        <f t="shared" si="27"/>
        <v>26068</v>
      </c>
      <c r="M407" s="17">
        <f t="shared" si="28"/>
        <v>12.100000000000001</v>
      </c>
    </row>
    <row r="408" spans="1:13" x14ac:dyDescent="0.2">
      <c r="A408" s="43">
        <v>268.7</v>
      </c>
      <c r="B408" s="43">
        <v>48560</v>
      </c>
      <c r="H408" s="17">
        <v>1486</v>
      </c>
      <c r="I408" s="17">
        <v>9673</v>
      </c>
      <c r="J408" s="17">
        <v>2.69</v>
      </c>
      <c r="K408" s="17">
        <f t="shared" si="26"/>
        <v>7493</v>
      </c>
      <c r="L408" s="17">
        <f t="shared" si="27"/>
        <v>43807</v>
      </c>
      <c r="M408" s="17">
        <f t="shared" si="28"/>
        <v>19.2</v>
      </c>
    </row>
    <row r="409" spans="1:13" x14ac:dyDescent="0.2">
      <c r="A409" s="43">
        <v>268.8</v>
      </c>
      <c r="B409" s="43">
        <v>48840</v>
      </c>
      <c r="H409" s="17">
        <v>1231</v>
      </c>
      <c r="I409" s="17">
        <v>13143</v>
      </c>
      <c r="J409" s="17">
        <v>3.71</v>
      </c>
      <c r="K409" s="17">
        <f t="shared" si="26"/>
        <v>7748</v>
      </c>
      <c r="L409" s="17">
        <f t="shared" si="27"/>
        <v>40337</v>
      </c>
      <c r="M409" s="17">
        <f t="shared" si="28"/>
        <v>18.18</v>
      </c>
    </row>
    <row r="410" spans="1:13" x14ac:dyDescent="0.2">
      <c r="A410" s="43">
        <v>268.89999999999998</v>
      </c>
      <c r="B410" s="43">
        <v>49120</v>
      </c>
      <c r="H410" s="17">
        <v>1484</v>
      </c>
      <c r="I410" s="17">
        <v>524</v>
      </c>
      <c r="J410" s="17">
        <v>0.2</v>
      </c>
      <c r="K410" s="17">
        <f t="shared" si="26"/>
        <v>7495</v>
      </c>
      <c r="L410" s="17">
        <f t="shared" si="27"/>
        <v>52956</v>
      </c>
      <c r="M410" s="17">
        <f t="shared" si="28"/>
        <v>21.69</v>
      </c>
    </row>
    <row r="411" spans="1:13" x14ac:dyDescent="0.2">
      <c r="A411" s="43">
        <v>269</v>
      </c>
      <c r="B411" s="43">
        <v>49400</v>
      </c>
      <c r="H411" s="17">
        <v>2973</v>
      </c>
      <c r="I411" s="17">
        <v>2520</v>
      </c>
      <c r="J411" s="17">
        <v>0.67</v>
      </c>
      <c r="K411" s="17">
        <f t="shared" si="26"/>
        <v>6006</v>
      </c>
      <c r="L411" s="17">
        <f t="shared" si="27"/>
        <v>50960</v>
      </c>
      <c r="M411" s="17">
        <f t="shared" si="28"/>
        <v>21.22</v>
      </c>
    </row>
    <row r="412" spans="1:13" x14ac:dyDescent="0.2">
      <c r="A412" s="43">
        <v>269.10000000000002</v>
      </c>
      <c r="B412" s="43">
        <v>49710</v>
      </c>
      <c r="H412" s="17">
        <v>1975</v>
      </c>
      <c r="I412" s="17">
        <v>20098</v>
      </c>
      <c r="J412" s="17">
        <v>6.2</v>
      </c>
      <c r="K412" s="17">
        <f t="shared" si="26"/>
        <v>7004</v>
      </c>
      <c r="L412" s="17">
        <f t="shared" si="27"/>
        <v>33382</v>
      </c>
      <c r="M412" s="17">
        <f t="shared" si="28"/>
        <v>15.690000000000001</v>
      </c>
    </row>
    <row r="413" spans="1:13" x14ac:dyDescent="0.2">
      <c r="A413" s="43">
        <v>269.2</v>
      </c>
      <c r="B413" s="43">
        <v>50020</v>
      </c>
      <c r="H413" s="17">
        <v>2443</v>
      </c>
      <c r="I413" s="17">
        <v>69</v>
      </c>
      <c r="J413" s="17">
        <v>0.36</v>
      </c>
      <c r="K413" s="17">
        <f t="shared" si="26"/>
        <v>6536</v>
      </c>
      <c r="L413" s="17">
        <f t="shared" si="27"/>
        <v>53411</v>
      </c>
      <c r="M413" s="17">
        <f t="shared" si="28"/>
        <v>21.53</v>
      </c>
    </row>
    <row r="414" spans="1:13" x14ac:dyDescent="0.2">
      <c r="A414" s="43">
        <v>269.3</v>
      </c>
      <c r="B414" s="43">
        <v>50330</v>
      </c>
      <c r="H414" s="17">
        <v>5117</v>
      </c>
      <c r="I414" s="17">
        <v>350</v>
      </c>
      <c r="J414" s="17">
        <v>1.74</v>
      </c>
      <c r="K414" s="17">
        <f t="shared" si="26"/>
        <v>3862</v>
      </c>
      <c r="L414" s="17">
        <f t="shared" si="27"/>
        <v>53130</v>
      </c>
      <c r="M414" s="17">
        <f t="shared" si="28"/>
        <v>20.150000000000002</v>
      </c>
    </row>
    <row r="415" spans="1:13" x14ac:dyDescent="0.2">
      <c r="A415" s="43">
        <v>269.39999999999998</v>
      </c>
      <c r="B415" s="43">
        <v>50640</v>
      </c>
      <c r="H415" s="17">
        <v>220</v>
      </c>
      <c r="I415" s="17">
        <v>17398</v>
      </c>
      <c r="J415" s="17">
        <v>5.91</v>
      </c>
      <c r="K415" s="17">
        <f t="shared" si="26"/>
        <v>8759</v>
      </c>
      <c r="L415" s="17">
        <f t="shared" si="27"/>
        <v>36082</v>
      </c>
      <c r="M415" s="17">
        <f t="shared" si="28"/>
        <v>15.98</v>
      </c>
    </row>
    <row r="416" spans="1:13" x14ac:dyDescent="0.2">
      <c r="A416" s="43">
        <v>269.5</v>
      </c>
      <c r="B416" s="43">
        <v>50950</v>
      </c>
      <c r="H416" s="17">
        <v>1799</v>
      </c>
      <c r="I416" s="17">
        <v>2772</v>
      </c>
      <c r="J416" s="17">
        <v>0.2</v>
      </c>
      <c r="K416" s="17">
        <f t="shared" si="26"/>
        <v>7180</v>
      </c>
      <c r="L416" s="17">
        <f t="shared" si="27"/>
        <v>50708</v>
      </c>
      <c r="M416" s="17">
        <f t="shared" si="28"/>
        <v>21.69</v>
      </c>
    </row>
    <row r="417" spans="1:13" x14ac:dyDescent="0.2">
      <c r="A417" s="43">
        <v>269.60000000000002</v>
      </c>
      <c r="B417" s="43">
        <v>51260</v>
      </c>
      <c r="H417" s="17">
        <v>1099</v>
      </c>
      <c r="I417" s="17">
        <v>29267</v>
      </c>
      <c r="J417" s="17">
        <v>7.73</v>
      </c>
      <c r="K417" s="17">
        <f t="shared" si="26"/>
        <v>7880</v>
      </c>
      <c r="L417" s="17">
        <f t="shared" si="27"/>
        <v>24213</v>
      </c>
      <c r="M417" s="17">
        <f t="shared" si="28"/>
        <v>14.16</v>
      </c>
    </row>
    <row r="418" spans="1:13" x14ac:dyDescent="0.2">
      <c r="A418" s="43">
        <v>269.7</v>
      </c>
      <c r="B418" s="43">
        <v>51570</v>
      </c>
      <c r="H418" s="17">
        <v>3375</v>
      </c>
      <c r="I418" s="17">
        <v>20600</v>
      </c>
      <c r="J418" s="17">
        <v>0.37</v>
      </c>
      <c r="K418" s="17">
        <f t="shared" si="26"/>
        <v>5604</v>
      </c>
      <c r="L418" s="17">
        <f t="shared" si="27"/>
        <v>32880</v>
      </c>
      <c r="M418" s="17">
        <f t="shared" si="28"/>
        <v>21.52</v>
      </c>
    </row>
    <row r="419" spans="1:13" x14ac:dyDescent="0.2">
      <c r="A419" s="43">
        <v>269.8</v>
      </c>
      <c r="B419" s="43">
        <v>51880</v>
      </c>
      <c r="H419" s="17">
        <v>4230</v>
      </c>
      <c r="I419" s="17">
        <v>21363</v>
      </c>
      <c r="J419" s="17">
        <v>4.7300000000000004</v>
      </c>
      <c r="K419" s="17">
        <f t="shared" si="26"/>
        <v>4749</v>
      </c>
      <c r="L419" s="17">
        <f t="shared" si="27"/>
        <v>32117</v>
      </c>
      <c r="M419" s="17">
        <f t="shared" si="28"/>
        <v>17.16</v>
      </c>
    </row>
    <row r="420" spans="1:13" x14ac:dyDescent="0.2">
      <c r="A420" s="43">
        <v>269.89999999999998</v>
      </c>
      <c r="B420" s="43">
        <v>52190</v>
      </c>
      <c r="H420" s="17">
        <v>3265</v>
      </c>
      <c r="I420" s="17">
        <v>7701</v>
      </c>
      <c r="J420" s="17">
        <v>2.09</v>
      </c>
      <c r="K420" s="17">
        <f t="shared" si="26"/>
        <v>5714</v>
      </c>
      <c r="L420" s="17">
        <f t="shared" si="27"/>
        <v>45779</v>
      </c>
      <c r="M420" s="17">
        <f t="shared" si="28"/>
        <v>19.8</v>
      </c>
    </row>
    <row r="421" spans="1:13" x14ac:dyDescent="0.2">
      <c r="A421" s="43">
        <v>270</v>
      </c>
      <c r="B421" s="43">
        <v>52500</v>
      </c>
      <c r="H421" s="17">
        <v>1891</v>
      </c>
      <c r="I421" s="17">
        <v>805</v>
      </c>
      <c r="J421" s="17">
        <v>0.23</v>
      </c>
      <c r="K421" s="17">
        <f t="shared" si="26"/>
        <v>7088</v>
      </c>
      <c r="L421" s="17">
        <f t="shared" si="27"/>
        <v>52675</v>
      </c>
      <c r="M421" s="17">
        <f t="shared" si="28"/>
        <v>21.66</v>
      </c>
    </row>
    <row r="422" spans="1:13" x14ac:dyDescent="0.2">
      <c r="A422" s="43">
        <v>270.10000000000002</v>
      </c>
      <c r="B422" s="43">
        <v>52830</v>
      </c>
      <c r="H422" s="17">
        <v>5287</v>
      </c>
      <c r="I422" s="17">
        <v>1119</v>
      </c>
      <c r="J422" s="17">
        <v>0.5</v>
      </c>
      <c r="K422" s="17">
        <f t="shared" si="26"/>
        <v>3692</v>
      </c>
      <c r="L422" s="17">
        <f t="shared" si="27"/>
        <v>52361</v>
      </c>
      <c r="M422" s="17">
        <f t="shared" si="28"/>
        <v>21.39</v>
      </c>
    </row>
    <row r="423" spans="1:13" x14ac:dyDescent="0.2">
      <c r="A423" s="43">
        <v>270.2</v>
      </c>
      <c r="B423" s="43">
        <v>53160</v>
      </c>
      <c r="H423" s="17">
        <v>879</v>
      </c>
      <c r="I423" s="17">
        <v>23735</v>
      </c>
      <c r="J423" s="17">
        <v>6.73</v>
      </c>
      <c r="K423" s="17">
        <f t="shared" si="26"/>
        <v>8100</v>
      </c>
      <c r="L423" s="17">
        <f t="shared" si="27"/>
        <v>29745</v>
      </c>
      <c r="M423" s="17">
        <f t="shared" si="28"/>
        <v>15.16</v>
      </c>
    </row>
    <row r="424" spans="1:13" x14ac:dyDescent="0.2">
      <c r="A424" s="43">
        <v>270.3</v>
      </c>
      <c r="B424" s="43">
        <v>53490</v>
      </c>
      <c r="H424" s="17">
        <v>1704</v>
      </c>
      <c r="I424" s="17">
        <v>5858</v>
      </c>
      <c r="J424" s="17">
        <v>0.71</v>
      </c>
      <c r="K424" s="17">
        <f t="shared" si="26"/>
        <v>7275</v>
      </c>
      <c r="L424" s="17">
        <f t="shared" si="27"/>
        <v>47622</v>
      </c>
      <c r="M424" s="17">
        <f t="shared" si="28"/>
        <v>21.18</v>
      </c>
    </row>
    <row r="425" spans="1:13" x14ac:dyDescent="0.2">
      <c r="A425" s="43">
        <v>270.39999999999998</v>
      </c>
      <c r="B425" s="43">
        <v>53820</v>
      </c>
      <c r="H425" s="17">
        <v>1275</v>
      </c>
      <c r="I425" s="17">
        <v>8320</v>
      </c>
      <c r="J425" s="17">
        <v>2.41</v>
      </c>
      <c r="K425" s="17">
        <f t="shared" si="26"/>
        <v>7704</v>
      </c>
      <c r="L425" s="17">
        <f t="shared" si="27"/>
        <v>45160</v>
      </c>
      <c r="M425" s="17">
        <f t="shared" si="28"/>
        <v>19.48</v>
      </c>
    </row>
    <row r="426" spans="1:13" x14ac:dyDescent="0.2">
      <c r="A426" s="43">
        <v>270.5</v>
      </c>
      <c r="B426" s="43">
        <v>54150</v>
      </c>
      <c r="H426" s="17">
        <v>3205</v>
      </c>
      <c r="I426" s="17">
        <v>13040</v>
      </c>
      <c r="J426" s="17">
        <v>4</v>
      </c>
      <c r="K426" s="17">
        <f t="shared" si="26"/>
        <v>5774</v>
      </c>
      <c r="L426" s="17">
        <f t="shared" si="27"/>
        <v>40440</v>
      </c>
      <c r="M426" s="17">
        <f t="shared" si="28"/>
        <v>17.89</v>
      </c>
    </row>
    <row r="427" spans="1:13" x14ac:dyDescent="0.2">
      <c r="A427" s="43">
        <v>270.60000000000002</v>
      </c>
      <c r="B427" s="43">
        <v>54480</v>
      </c>
      <c r="H427" s="17">
        <v>1715</v>
      </c>
      <c r="I427" s="17">
        <v>5148</v>
      </c>
      <c r="J427" s="17">
        <v>1.41</v>
      </c>
      <c r="K427" s="17">
        <f t="shared" si="26"/>
        <v>7264</v>
      </c>
      <c r="L427" s="17">
        <f t="shared" si="27"/>
        <v>48332</v>
      </c>
      <c r="M427" s="17">
        <f t="shared" si="28"/>
        <v>20.48</v>
      </c>
    </row>
    <row r="428" spans="1:13" x14ac:dyDescent="0.2">
      <c r="A428" s="43">
        <v>270.7</v>
      </c>
      <c r="B428" s="43">
        <v>54810</v>
      </c>
      <c r="H428" s="17">
        <v>4089</v>
      </c>
      <c r="I428" s="17">
        <v>24008</v>
      </c>
      <c r="J428" s="17">
        <v>7.6</v>
      </c>
      <c r="K428" s="17">
        <f t="shared" si="26"/>
        <v>4890</v>
      </c>
      <c r="L428" s="17">
        <f t="shared" si="27"/>
        <v>29472</v>
      </c>
      <c r="M428" s="17">
        <f t="shared" si="28"/>
        <v>14.290000000000001</v>
      </c>
    </row>
    <row r="429" spans="1:13" x14ac:dyDescent="0.2">
      <c r="A429" s="43">
        <v>270.8</v>
      </c>
      <c r="B429" s="43">
        <v>55140</v>
      </c>
      <c r="H429" s="17">
        <v>923</v>
      </c>
      <c r="I429" s="17">
        <v>10088</v>
      </c>
      <c r="J429" s="17">
        <v>2.98</v>
      </c>
      <c r="K429" s="17">
        <f t="shared" si="26"/>
        <v>8056</v>
      </c>
      <c r="L429" s="17">
        <f t="shared" si="27"/>
        <v>43392</v>
      </c>
      <c r="M429" s="17">
        <f t="shared" si="28"/>
        <v>18.91</v>
      </c>
    </row>
    <row r="430" spans="1:13" x14ac:dyDescent="0.2">
      <c r="A430" s="43">
        <v>270.89999999999998</v>
      </c>
      <c r="B430" s="43">
        <v>55470</v>
      </c>
      <c r="H430" s="17">
        <v>220</v>
      </c>
      <c r="I430" s="17">
        <v>9389</v>
      </c>
      <c r="J430" s="17">
        <v>5.14</v>
      </c>
      <c r="K430" s="17">
        <f t="shared" si="26"/>
        <v>8759</v>
      </c>
      <c r="L430" s="17">
        <f t="shared" si="27"/>
        <v>44091</v>
      </c>
      <c r="M430" s="17">
        <f t="shared" si="28"/>
        <v>16.75</v>
      </c>
    </row>
    <row r="431" spans="1:13" x14ac:dyDescent="0.2">
      <c r="A431" s="43">
        <v>271</v>
      </c>
      <c r="B431" s="43">
        <v>55800</v>
      </c>
      <c r="H431" s="17">
        <v>1044</v>
      </c>
      <c r="I431" s="17">
        <v>454</v>
      </c>
      <c r="J431" s="17">
        <v>0.13</v>
      </c>
      <c r="K431" s="17">
        <f t="shared" si="26"/>
        <v>7935</v>
      </c>
      <c r="L431" s="17">
        <f t="shared" si="27"/>
        <v>53026</v>
      </c>
      <c r="M431" s="17">
        <f t="shared" si="28"/>
        <v>21.76</v>
      </c>
    </row>
    <row r="432" spans="1:13" x14ac:dyDescent="0.2">
      <c r="A432" s="43">
        <v>271.10000000000002</v>
      </c>
      <c r="B432" s="43">
        <v>56160</v>
      </c>
      <c r="H432" s="17">
        <v>33</v>
      </c>
      <c r="I432" s="17">
        <v>41846</v>
      </c>
      <c r="J432" s="17">
        <v>19.8</v>
      </c>
      <c r="K432" s="17">
        <f t="shared" si="26"/>
        <v>8946</v>
      </c>
      <c r="L432" s="17">
        <f t="shared" si="27"/>
        <v>11634</v>
      </c>
      <c r="M432" s="17">
        <f t="shared" si="28"/>
        <v>2.09</v>
      </c>
    </row>
    <row r="433" spans="1:13" x14ac:dyDescent="0.2">
      <c r="A433" s="43">
        <v>271.2</v>
      </c>
      <c r="B433" s="43">
        <v>56520</v>
      </c>
      <c r="H433" s="17">
        <v>3079</v>
      </c>
      <c r="I433" s="17">
        <v>10103</v>
      </c>
      <c r="J433" s="17">
        <v>2.0499999999999998</v>
      </c>
      <c r="K433" s="17">
        <f t="shared" si="26"/>
        <v>5900</v>
      </c>
      <c r="L433" s="17">
        <f t="shared" si="27"/>
        <v>43377</v>
      </c>
      <c r="M433" s="17">
        <f t="shared" si="28"/>
        <v>19.84</v>
      </c>
    </row>
    <row r="434" spans="1:13" x14ac:dyDescent="0.2">
      <c r="A434" s="43">
        <v>271.3</v>
      </c>
      <c r="B434" s="43">
        <v>56880</v>
      </c>
      <c r="H434" s="17">
        <v>1990</v>
      </c>
      <c r="I434" s="17">
        <v>107</v>
      </c>
      <c r="J434" s="17">
        <v>0.03</v>
      </c>
      <c r="K434" s="17">
        <f t="shared" si="26"/>
        <v>6989</v>
      </c>
      <c r="L434" s="17">
        <f t="shared" si="27"/>
        <v>53373</v>
      </c>
      <c r="M434" s="17">
        <f t="shared" si="28"/>
        <v>21.86</v>
      </c>
    </row>
    <row r="435" spans="1:13" x14ac:dyDescent="0.2">
      <c r="A435" s="43">
        <v>271.39999999999998</v>
      </c>
      <c r="B435" s="43">
        <v>57240</v>
      </c>
      <c r="H435" s="17">
        <v>3283</v>
      </c>
      <c r="I435" s="17">
        <v>575</v>
      </c>
      <c r="J435" s="17">
        <v>0.22</v>
      </c>
      <c r="K435" s="17">
        <f t="shared" si="26"/>
        <v>5696</v>
      </c>
      <c r="L435" s="17">
        <f t="shared" si="27"/>
        <v>52905</v>
      </c>
      <c r="M435" s="17">
        <f t="shared" si="28"/>
        <v>21.67</v>
      </c>
    </row>
    <row r="436" spans="1:13" x14ac:dyDescent="0.2">
      <c r="A436" s="43">
        <v>271.5</v>
      </c>
      <c r="B436" s="43">
        <v>57600</v>
      </c>
      <c r="H436" s="17">
        <v>2235</v>
      </c>
      <c r="I436" s="17">
        <v>648</v>
      </c>
      <c r="J436" s="17">
        <v>0.7</v>
      </c>
      <c r="K436" s="17">
        <f t="shared" si="26"/>
        <v>6744</v>
      </c>
      <c r="L436" s="17">
        <f t="shared" si="27"/>
        <v>52832</v>
      </c>
      <c r="M436" s="17">
        <f t="shared" si="28"/>
        <v>21.19</v>
      </c>
    </row>
    <row r="437" spans="1:13" x14ac:dyDescent="0.2">
      <c r="A437" s="43">
        <v>271.60000000000002</v>
      </c>
      <c r="B437" s="43">
        <v>57960</v>
      </c>
      <c r="H437" s="17">
        <v>2008</v>
      </c>
      <c r="I437" s="17">
        <v>180</v>
      </c>
      <c r="J437" s="17">
        <v>0.05</v>
      </c>
      <c r="K437" s="17">
        <f t="shared" si="26"/>
        <v>6971</v>
      </c>
      <c r="L437" s="17">
        <f t="shared" si="27"/>
        <v>53300</v>
      </c>
      <c r="M437" s="17">
        <f t="shared" si="28"/>
        <v>21.84</v>
      </c>
    </row>
    <row r="438" spans="1:13" x14ac:dyDescent="0.2">
      <c r="A438" s="43">
        <v>271.7</v>
      </c>
      <c r="B438" s="43">
        <v>58320</v>
      </c>
      <c r="H438" s="17">
        <v>4507</v>
      </c>
      <c r="I438" s="17">
        <v>39359</v>
      </c>
      <c r="J438" s="17">
        <v>18.309999999999999</v>
      </c>
      <c r="K438" s="17">
        <f t="shared" si="26"/>
        <v>4472</v>
      </c>
      <c r="L438" s="17">
        <f t="shared" si="27"/>
        <v>14121</v>
      </c>
      <c r="M438" s="17">
        <f t="shared" si="28"/>
        <v>3.5800000000000018</v>
      </c>
    </row>
    <row r="439" spans="1:13" x14ac:dyDescent="0.2">
      <c r="A439" s="43">
        <v>271.8</v>
      </c>
      <c r="B439" s="43">
        <v>58680</v>
      </c>
      <c r="H439" s="17">
        <v>528</v>
      </c>
      <c r="I439" s="17">
        <v>1610</v>
      </c>
      <c r="J439" s="17">
        <v>7.0000000000000007E-2</v>
      </c>
      <c r="K439" s="17">
        <f t="shared" si="26"/>
        <v>8451</v>
      </c>
      <c r="L439" s="17">
        <f t="shared" si="27"/>
        <v>51870</v>
      </c>
      <c r="M439" s="17">
        <f t="shared" si="28"/>
        <v>21.82</v>
      </c>
    </row>
    <row r="440" spans="1:13" x14ac:dyDescent="0.2">
      <c r="A440" s="43">
        <v>271.89999999999998</v>
      </c>
      <c r="B440" s="43">
        <v>59040</v>
      </c>
      <c r="H440" s="17">
        <v>718</v>
      </c>
      <c r="I440" s="17">
        <v>35</v>
      </c>
      <c r="J440" s="17">
        <v>0.27</v>
      </c>
      <c r="K440" s="17">
        <f t="shared" si="26"/>
        <v>8261</v>
      </c>
      <c r="L440" s="17">
        <f t="shared" si="27"/>
        <v>53445</v>
      </c>
      <c r="M440" s="17">
        <f t="shared" si="28"/>
        <v>21.62</v>
      </c>
    </row>
    <row r="441" spans="1:13" x14ac:dyDescent="0.2">
      <c r="A441" s="43">
        <v>272</v>
      </c>
      <c r="B441" s="43">
        <v>59400</v>
      </c>
      <c r="H441" s="17">
        <v>2246</v>
      </c>
      <c r="I441" s="17">
        <v>140</v>
      </c>
      <c r="J441" s="17">
        <v>0.04</v>
      </c>
      <c r="K441" s="17">
        <f t="shared" si="26"/>
        <v>6733</v>
      </c>
      <c r="L441" s="17">
        <f t="shared" si="27"/>
        <v>53340</v>
      </c>
      <c r="M441" s="17">
        <f t="shared" si="28"/>
        <v>21.85</v>
      </c>
    </row>
    <row r="442" spans="1:13" x14ac:dyDescent="0.2">
      <c r="A442" s="43">
        <v>272.10000000000002</v>
      </c>
      <c r="B442" s="43">
        <v>59760</v>
      </c>
      <c r="H442" s="17">
        <v>1396</v>
      </c>
      <c r="I442" s="17">
        <v>0</v>
      </c>
      <c r="J442" s="17">
        <v>0.1</v>
      </c>
      <c r="K442" s="17">
        <f t="shared" si="26"/>
        <v>7583</v>
      </c>
      <c r="L442" s="17">
        <f t="shared" si="27"/>
        <v>53480</v>
      </c>
      <c r="M442" s="17">
        <f t="shared" si="28"/>
        <v>21.79</v>
      </c>
    </row>
    <row r="443" spans="1:13" x14ac:dyDescent="0.2">
      <c r="A443" s="43">
        <v>272.2</v>
      </c>
      <c r="B443" s="43">
        <v>60120</v>
      </c>
      <c r="H443" s="17">
        <v>1640</v>
      </c>
      <c r="I443" s="17">
        <v>0</v>
      </c>
      <c r="J443" s="17">
        <v>0.27</v>
      </c>
      <c r="K443" s="17">
        <f t="shared" si="26"/>
        <v>7339</v>
      </c>
      <c r="L443" s="17">
        <f t="shared" si="27"/>
        <v>53480</v>
      </c>
      <c r="M443" s="17">
        <f t="shared" si="28"/>
        <v>21.62</v>
      </c>
    </row>
    <row r="444" spans="1:13" x14ac:dyDescent="0.2">
      <c r="A444" s="43">
        <v>272.3</v>
      </c>
      <c r="B444" s="43">
        <v>60480</v>
      </c>
      <c r="H444" s="17">
        <v>33</v>
      </c>
      <c r="I444" s="17">
        <v>14394</v>
      </c>
      <c r="J444" s="17">
        <v>7.89</v>
      </c>
      <c r="K444" s="17">
        <f t="shared" si="26"/>
        <v>8946</v>
      </c>
      <c r="L444" s="17">
        <f t="shared" si="27"/>
        <v>39086</v>
      </c>
      <c r="M444" s="17">
        <f t="shared" si="28"/>
        <v>14</v>
      </c>
    </row>
    <row r="445" spans="1:13" x14ac:dyDescent="0.2">
      <c r="A445" s="43">
        <v>272.39999999999998</v>
      </c>
      <c r="B445" s="43">
        <v>60840</v>
      </c>
      <c r="H445" s="17">
        <v>33</v>
      </c>
      <c r="I445" s="17">
        <v>22933</v>
      </c>
      <c r="J445" s="17">
        <v>11.62</v>
      </c>
      <c r="K445" s="17">
        <f t="shared" si="26"/>
        <v>8946</v>
      </c>
      <c r="L445" s="17">
        <f t="shared" si="27"/>
        <v>30547</v>
      </c>
      <c r="M445" s="17">
        <f t="shared" si="28"/>
        <v>10.270000000000001</v>
      </c>
    </row>
    <row r="446" spans="1:13" x14ac:dyDescent="0.2">
      <c r="A446" s="43">
        <v>272.5</v>
      </c>
      <c r="B446" s="43">
        <v>61200</v>
      </c>
      <c r="H446" s="17">
        <v>33</v>
      </c>
      <c r="I446" s="17">
        <v>19517</v>
      </c>
      <c r="J446" s="17">
        <v>10.050000000000001</v>
      </c>
      <c r="K446" s="17">
        <f t="shared" si="26"/>
        <v>8946</v>
      </c>
      <c r="L446" s="17">
        <f t="shared" si="27"/>
        <v>33963</v>
      </c>
      <c r="M446" s="17">
        <f t="shared" si="28"/>
        <v>11.84</v>
      </c>
    </row>
    <row r="447" spans="1:13" x14ac:dyDescent="0.2">
      <c r="A447" s="43">
        <v>272.60000000000002</v>
      </c>
      <c r="B447" s="43">
        <v>61560</v>
      </c>
      <c r="H447" s="17">
        <v>264</v>
      </c>
      <c r="I447" s="17">
        <v>11873</v>
      </c>
      <c r="J447" s="17">
        <v>5.23</v>
      </c>
      <c r="K447" s="17">
        <f t="shared" si="26"/>
        <v>8715</v>
      </c>
      <c r="L447" s="17">
        <f t="shared" si="27"/>
        <v>41607</v>
      </c>
      <c r="M447" s="17">
        <f t="shared" si="28"/>
        <v>16.66</v>
      </c>
    </row>
    <row r="448" spans="1:13" x14ac:dyDescent="0.2">
      <c r="A448" s="43">
        <v>272.7</v>
      </c>
      <c r="B448" s="43">
        <v>61920</v>
      </c>
      <c r="H448" s="17">
        <v>564</v>
      </c>
      <c r="I448" s="17">
        <v>16444</v>
      </c>
      <c r="J448" s="17">
        <v>5.35</v>
      </c>
      <c r="K448" s="17">
        <f t="shared" si="26"/>
        <v>8415</v>
      </c>
      <c r="L448" s="17">
        <f t="shared" si="27"/>
        <v>37036</v>
      </c>
      <c r="M448" s="17">
        <f t="shared" si="28"/>
        <v>16.54</v>
      </c>
    </row>
    <row r="449" spans="1:13" x14ac:dyDescent="0.2">
      <c r="A449" s="43">
        <v>272.8</v>
      </c>
      <c r="B449" s="43">
        <v>62280</v>
      </c>
      <c r="H449" s="17">
        <v>2390</v>
      </c>
      <c r="I449" s="17">
        <v>1008</v>
      </c>
      <c r="J449" s="17">
        <v>0.8</v>
      </c>
      <c r="K449" s="17">
        <f t="shared" si="26"/>
        <v>6589</v>
      </c>
      <c r="L449" s="17">
        <f t="shared" si="27"/>
        <v>52472</v>
      </c>
      <c r="M449" s="17">
        <f t="shared" si="28"/>
        <v>21.09</v>
      </c>
    </row>
    <row r="450" spans="1:13" x14ac:dyDescent="0.2">
      <c r="A450" s="43">
        <v>272.89999999999998</v>
      </c>
      <c r="B450" s="43">
        <v>62640</v>
      </c>
      <c r="H450" s="17">
        <v>3326</v>
      </c>
      <c r="I450" s="17">
        <v>1111</v>
      </c>
      <c r="J450" s="17">
        <v>0.6</v>
      </c>
      <c r="K450" s="17">
        <f t="shared" ref="K450:K513" si="29">$P$8-H450</f>
        <v>5653</v>
      </c>
      <c r="L450" s="17">
        <f t="shared" ref="L450:L513" si="30">$P$9-I450</f>
        <v>52369</v>
      </c>
      <c r="M450" s="17">
        <f t="shared" ref="M450:M513" si="31">$P$10-J450</f>
        <v>21.29</v>
      </c>
    </row>
    <row r="451" spans="1:13" x14ac:dyDescent="0.2">
      <c r="A451" s="43">
        <v>273</v>
      </c>
      <c r="B451" s="43">
        <v>63000</v>
      </c>
      <c r="H451" s="17">
        <v>3724</v>
      </c>
      <c r="I451" s="17">
        <v>895</v>
      </c>
      <c r="J451" s="17">
        <v>0.47</v>
      </c>
      <c r="K451" s="17">
        <f t="shared" si="29"/>
        <v>5255</v>
      </c>
      <c r="L451" s="17">
        <f t="shared" si="30"/>
        <v>52585</v>
      </c>
      <c r="M451" s="17">
        <f t="shared" si="31"/>
        <v>21.42</v>
      </c>
    </row>
    <row r="452" spans="1:13" x14ac:dyDescent="0.2">
      <c r="A452" s="43">
        <v>273.10000000000002</v>
      </c>
      <c r="B452" s="43">
        <v>63350</v>
      </c>
      <c r="H452" s="17">
        <v>6606</v>
      </c>
      <c r="I452" s="17">
        <v>4680</v>
      </c>
      <c r="J452" s="17">
        <v>1.3</v>
      </c>
      <c r="K452" s="17">
        <f t="shared" si="29"/>
        <v>2373</v>
      </c>
      <c r="L452" s="17">
        <f t="shared" si="30"/>
        <v>48800</v>
      </c>
      <c r="M452" s="17">
        <f t="shared" si="31"/>
        <v>20.59</v>
      </c>
    </row>
    <row r="453" spans="1:13" x14ac:dyDescent="0.2">
      <c r="A453" s="43">
        <v>273.2</v>
      </c>
      <c r="B453" s="43">
        <v>63700</v>
      </c>
      <c r="H453" s="17">
        <v>6606</v>
      </c>
      <c r="I453" s="17">
        <v>3267</v>
      </c>
      <c r="J453" s="17">
        <v>0.61</v>
      </c>
      <c r="K453" s="17">
        <f t="shared" si="29"/>
        <v>2373</v>
      </c>
      <c r="L453" s="17">
        <f t="shared" si="30"/>
        <v>50213</v>
      </c>
      <c r="M453" s="17">
        <f t="shared" si="31"/>
        <v>21.28</v>
      </c>
    </row>
    <row r="454" spans="1:13" x14ac:dyDescent="0.2">
      <c r="A454" s="43">
        <v>273.3</v>
      </c>
      <c r="B454" s="43">
        <v>64050</v>
      </c>
      <c r="H454" s="17">
        <v>1748</v>
      </c>
      <c r="I454" s="17">
        <v>12312</v>
      </c>
      <c r="J454" s="17">
        <v>3.26</v>
      </c>
      <c r="K454" s="17">
        <f t="shared" si="29"/>
        <v>7231</v>
      </c>
      <c r="L454" s="17">
        <f t="shared" si="30"/>
        <v>41168</v>
      </c>
      <c r="M454" s="17">
        <f t="shared" si="31"/>
        <v>18.630000000000003</v>
      </c>
    </row>
    <row r="455" spans="1:13" x14ac:dyDescent="0.2">
      <c r="A455" s="43">
        <v>273.39999999999998</v>
      </c>
      <c r="B455" s="43">
        <v>64400</v>
      </c>
      <c r="H455" s="17">
        <v>1088</v>
      </c>
      <c r="I455" s="17">
        <v>1763</v>
      </c>
      <c r="J455" s="17">
        <v>0.49</v>
      </c>
      <c r="K455" s="17">
        <f t="shared" si="29"/>
        <v>7891</v>
      </c>
      <c r="L455" s="17">
        <f t="shared" si="30"/>
        <v>51717</v>
      </c>
      <c r="M455" s="17">
        <f t="shared" si="31"/>
        <v>21.400000000000002</v>
      </c>
    </row>
    <row r="456" spans="1:13" x14ac:dyDescent="0.2">
      <c r="A456" s="43">
        <v>273.5</v>
      </c>
      <c r="B456" s="43">
        <v>64750</v>
      </c>
      <c r="H456" s="17">
        <v>2537</v>
      </c>
      <c r="I456" s="17">
        <v>0</v>
      </c>
      <c r="J456" s="17">
        <v>0.66</v>
      </c>
      <c r="K456" s="17">
        <f t="shared" si="29"/>
        <v>6442</v>
      </c>
      <c r="L456" s="17">
        <f t="shared" si="30"/>
        <v>53480</v>
      </c>
      <c r="M456" s="17">
        <f t="shared" si="31"/>
        <v>21.23</v>
      </c>
    </row>
    <row r="457" spans="1:13" x14ac:dyDescent="0.2">
      <c r="A457" s="43">
        <v>273.60000000000002</v>
      </c>
      <c r="B457" s="43">
        <v>65100</v>
      </c>
      <c r="H457" s="17">
        <v>2023</v>
      </c>
      <c r="I457" s="17">
        <v>36</v>
      </c>
      <c r="J457" s="17">
        <v>0.56999999999999995</v>
      </c>
      <c r="K457" s="17">
        <f t="shared" si="29"/>
        <v>6956</v>
      </c>
      <c r="L457" s="17">
        <f t="shared" si="30"/>
        <v>53444</v>
      </c>
      <c r="M457" s="17">
        <f t="shared" si="31"/>
        <v>21.32</v>
      </c>
    </row>
    <row r="458" spans="1:13" x14ac:dyDescent="0.2">
      <c r="A458" s="43">
        <v>273.7</v>
      </c>
      <c r="B458" s="43">
        <v>65450</v>
      </c>
      <c r="H458" s="17">
        <v>3722</v>
      </c>
      <c r="I458" s="17">
        <v>1684</v>
      </c>
      <c r="J458" s="17">
        <v>1.3</v>
      </c>
      <c r="K458" s="17">
        <f t="shared" si="29"/>
        <v>5257</v>
      </c>
      <c r="L458" s="17">
        <f t="shared" si="30"/>
        <v>51796</v>
      </c>
      <c r="M458" s="17">
        <f t="shared" si="31"/>
        <v>20.59</v>
      </c>
    </row>
    <row r="459" spans="1:13" x14ac:dyDescent="0.2">
      <c r="A459" s="43">
        <v>273.8</v>
      </c>
      <c r="B459" s="43">
        <v>65800</v>
      </c>
      <c r="H459" s="17">
        <v>263</v>
      </c>
      <c r="I459" s="17">
        <v>12690</v>
      </c>
      <c r="J459" s="17">
        <v>4.57</v>
      </c>
      <c r="K459" s="17">
        <f t="shared" si="29"/>
        <v>8716</v>
      </c>
      <c r="L459" s="17">
        <f t="shared" si="30"/>
        <v>40790</v>
      </c>
      <c r="M459" s="17">
        <f t="shared" si="31"/>
        <v>17.32</v>
      </c>
    </row>
    <row r="460" spans="1:13" x14ac:dyDescent="0.2">
      <c r="A460" s="43">
        <v>273.89999999999998</v>
      </c>
      <c r="B460" s="43">
        <v>66150</v>
      </c>
      <c r="H460" s="17">
        <v>337</v>
      </c>
      <c r="I460" s="17">
        <v>23282</v>
      </c>
      <c r="J460" s="17">
        <v>9.15</v>
      </c>
      <c r="K460" s="17">
        <f t="shared" si="29"/>
        <v>8642</v>
      </c>
      <c r="L460" s="17">
        <f t="shared" si="30"/>
        <v>30198</v>
      </c>
      <c r="M460" s="17">
        <f t="shared" si="31"/>
        <v>12.74</v>
      </c>
    </row>
    <row r="461" spans="1:13" x14ac:dyDescent="0.2">
      <c r="A461" s="43">
        <v>274</v>
      </c>
      <c r="B461" s="43">
        <v>66500</v>
      </c>
      <c r="H461" s="17">
        <v>73</v>
      </c>
      <c r="I461" s="17">
        <v>14608</v>
      </c>
      <c r="J461" s="17">
        <v>4.33</v>
      </c>
      <c r="K461" s="17">
        <f t="shared" si="29"/>
        <v>8906</v>
      </c>
      <c r="L461" s="17">
        <f t="shared" si="30"/>
        <v>38872</v>
      </c>
      <c r="M461" s="17">
        <f t="shared" si="31"/>
        <v>17.560000000000002</v>
      </c>
    </row>
    <row r="462" spans="1:13" x14ac:dyDescent="0.2">
      <c r="A462" s="43">
        <v>274.10000000000002</v>
      </c>
      <c r="B462" s="43">
        <v>66850</v>
      </c>
      <c r="H462" s="17">
        <v>212</v>
      </c>
      <c r="I462" s="17">
        <v>25918</v>
      </c>
      <c r="J462" s="17">
        <v>10.77</v>
      </c>
      <c r="K462" s="17">
        <f t="shared" si="29"/>
        <v>8767</v>
      </c>
      <c r="L462" s="17">
        <f t="shared" si="30"/>
        <v>27562</v>
      </c>
      <c r="M462" s="17">
        <f t="shared" si="31"/>
        <v>11.120000000000001</v>
      </c>
    </row>
    <row r="463" spans="1:13" x14ac:dyDescent="0.2">
      <c r="A463" s="43">
        <v>274.2</v>
      </c>
      <c r="B463" s="43">
        <v>67200</v>
      </c>
      <c r="H463" s="17">
        <v>253</v>
      </c>
      <c r="I463" s="17">
        <v>22567</v>
      </c>
      <c r="J463" s="17">
        <v>10.81</v>
      </c>
      <c r="K463" s="17">
        <f t="shared" si="29"/>
        <v>8726</v>
      </c>
      <c r="L463" s="17">
        <f t="shared" si="30"/>
        <v>30913</v>
      </c>
      <c r="M463" s="17">
        <f t="shared" si="31"/>
        <v>11.08</v>
      </c>
    </row>
    <row r="464" spans="1:13" x14ac:dyDescent="0.2">
      <c r="A464" s="43">
        <v>274.3</v>
      </c>
      <c r="B464" s="43">
        <v>67550</v>
      </c>
      <c r="H464" s="17">
        <v>3003</v>
      </c>
      <c r="I464" s="17">
        <v>4900</v>
      </c>
      <c r="J464" s="17">
        <v>1.89</v>
      </c>
      <c r="K464" s="17">
        <f t="shared" si="29"/>
        <v>5976</v>
      </c>
      <c r="L464" s="17">
        <f t="shared" si="30"/>
        <v>48580</v>
      </c>
      <c r="M464" s="17">
        <f t="shared" si="31"/>
        <v>20</v>
      </c>
    </row>
    <row r="465" spans="1:13" x14ac:dyDescent="0.2">
      <c r="A465" s="43">
        <v>274.39999999999998</v>
      </c>
      <c r="B465" s="43">
        <v>67900</v>
      </c>
      <c r="H465" s="17">
        <v>2179</v>
      </c>
      <c r="I465" s="17">
        <v>1944</v>
      </c>
      <c r="J465" s="17">
        <v>0.54</v>
      </c>
      <c r="K465" s="17">
        <f t="shared" si="29"/>
        <v>6800</v>
      </c>
      <c r="L465" s="17">
        <f t="shared" si="30"/>
        <v>51536</v>
      </c>
      <c r="M465" s="17">
        <f t="shared" si="31"/>
        <v>21.35</v>
      </c>
    </row>
    <row r="466" spans="1:13" x14ac:dyDescent="0.2">
      <c r="A466" s="43">
        <v>274.5</v>
      </c>
      <c r="B466" s="43">
        <v>68250</v>
      </c>
      <c r="H466" s="17">
        <v>2592</v>
      </c>
      <c r="I466" s="17">
        <v>0</v>
      </c>
      <c r="J466" s="17">
        <v>0.87</v>
      </c>
      <c r="K466" s="17">
        <f t="shared" si="29"/>
        <v>6387</v>
      </c>
      <c r="L466" s="17">
        <f t="shared" si="30"/>
        <v>53480</v>
      </c>
      <c r="M466" s="17">
        <f t="shared" si="31"/>
        <v>21.02</v>
      </c>
    </row>
    <row r="467" spans="1:13" x14ac:dyDescent="0.2">
      <c r="A467" s="43">
        <v>274.60000000000002</v>
      </c>
      <c r="B467" s="43">
        <v>68600</v>
      </c>
      <c r="H467" s="17">
        <v>2576</v>
      </c>
      <c r="I467" s="17">
        <v>2592</v>
      </c>
      <c r="J467" s="17">
        <v>0.27</v>
      </c>
      <c r="K467" s="17">
        <f t="shared" si="29"/>
        <v>6403</v>
      </c>
      <c r="L467" s="17">
        <f t="shared" si="30"/>
        <v>50888</v>
      </c>
      <c r="M467" s="17">
        <f t="shared" si="31"/>
        <v>21.62</v>
      </c>
    </row>
    <row r="468" spans="1:13" x14ac:dyDescent="0.2">
      <c r="A468" s="43">
        <v>274.7</v>
      </c>
      <c r="B468" s="43">
        <v>68950</v>
      </c>
      <c r="H468" s="17">
        <v>2671</v>
      </c>
      <c r="I468" s="17">
        <v>0</v>
      </c>
      <c r="J468" s="17">
        <v>0.22</v>
      </c>
      <c r="K468" s="17">
        <f t="shared" si="29"/>
        <v>6308</v>
      </c>
      <c r="L468" s="17">
        <f t="shared" si="30"/>
        <v>53480</v>
      </c>
      <c r="M468" s="17">
        <f t="shared" si="31"/>
        <v>21.67</v>
      </c>
    </row>
    <row r="469" spans="1:13" x14ac:dyDescent="0.2">
      <c r="A469" s="43">
        <v>274.8</v>
      </c>
      <c r="B469" s="43">
        <v>69300</v>
      </c>
      <c r="H469" s="17">
        <v>6003</v>
      </c>
      <c r="I469" s="17">
        <v>7962</v>
      </c>
      <c r="J469" s="17">
        <v>0.7</v>
      </c>
      <c r="K469" s="17">
        <f t="shared" si="29"/>
        <v>2976</v>
      </c>
      <c r="L469" s="17">
        <f t="shared" si="30"/>
        <v>45518</v>
      </c>
      <c r="M469" s="17">
        <f t="shared" si="31"/>
        <v>21.19</v>
      </c>
    </row>
    <row r="470" spans="1:13" x14ac:dyDescent="0.2">
      <c r="A470" s="43">
        <v>274.89999999999998</v>
      </c>
      <c r="B470" s="43">
        <v>69650</v>
      </c>
      <c r="H470" s="17">
        <v>5524</v>
      </c>
      <c r="I470" s="17">
        <v>6577</v>
      </c>
      <c r="J470" s="17">
        <v>0.65</v>
      </c>
      <c r="K470" s="17">
        <f t="shared" si="29"/>
        <v>3455</v>
      </c>
      <c r="L470" s="17">
        <f t="shared" si="30"/>
        <v>46903</v>
      </c>
      <c r="M470" s="17">
        <f t="shared" si="31"/>
        <v>21.240000000000002</v>
      </c>
    </row>
    <row r="471" spans="1:13" x14ac:dyDescent="0.2">
      <c r="A471" s="43">
        <v>275</v>
      </c>
      <c r="B471" s="43">
        <v>70000</v>
      </c>
      <c r="H471" s="17">
        <v>4397</v>
      </c>
      <c r="I471" s="17">
        <v>279</v>
      </c>
      <c r="J471" s="17">
        <v>2.0299999999999998</v>
      </c>
      <c r="K471" s="17">
        <f t="shared" si="29"/>
        <v>4582</v>
      </c>
      <c r="L471" s="17">
        <f t="shared" si="30"/>
        <v>53201</v>
      </c>
      <c r="M471" s="17">
        <f t="shared" si="31"/>
        <v>19.86</v>
      </c>
    </row>
    <row r="472" spans="1:13" x14ac:dyDescent="0.2">
      <c r="A472" s="43">
        <v>275.10000000000002</v>
      </c>
      <c r="B472" s="43">
        <v>70350</v>
      </c>
      <c r="H472" s="17">
        <v>531</v>
      </c>
      <c r="I472" s="17">
        <v>34617</v>
      </c>
      <c r="J472" s="17">
        <v>13.94</v>
      </c>
      <c r="K472" s="17">
        <f t="shared" si="29"/>
        <v>8448</v>
      </c>
      <c r="L472" s="17">
        <f t="shared" si="30"/>
        <v>18863</v>
      </c>
      <c r="M472" s="17">
        <f t="shared" si="31"/>
        <v>7.9500000000000011</v>
      </c>
    </row>
    <row r="473" spans="1:13" x14ac:dyDescent="0.2">
      <c r="A473" s="43">
        <v>275.2</v>
      </c>
      <c r="B473" s="43">
        <v>70700</v>
      </c>
      <c r="H473" s="17">
        <v>2187</v>
      </c>
      <c r="I473" s="17">
        <v>144</v>
      </c>
      <c r="J473" s="17">
        <v>0.04</v>
      </c>
      <c r="K473" s="17">
        <f t="shared" si="29"/>
        <v>6792</v>
      </c>
      <c r="L473" s="17">
        <f t="shared" si="30"/>
        <v>53336</v>
      </c>
      <c r="M473" s="17">
        <f t="shared" si="31"/>
        <v>21.85</v>
      </c>
    </row>
    <row r="474" spans="1:13" x14ac:dyDescent="0.2">
      <c r="A474" s="43">
        <v>275.3</v>
      </c>
      <c r="B474" s="43">
        <v>71050</v>
      </c>
      <c r="H474" s="17">
        <v>1616</v>
      </c>
      <c r="I474" s="17">
        <v>144</v>
      </c>
      <c r="J474" s="17">
        <v>0.12</v>
      </c>
      <c r="K474" s="17">
        <f t="shared" si="29"/>
        <v>7363</v>
      </c>
      <c r="L474" s="17">
        <f t="shared" si="30"/>
        <v>53336</v>
      </c>
      <c r="M474" s="17">
        <f t="shared" si="31"/>
        <v>21.77</v>
      </c>
    </row>
    <row r="475" spans="1:13" x14ac:dyDescent="0.2">
      <c r="A475" s="43">
        <v>275.39999999999998</v>
      </c>
      <c r="B475" s="43">
        <v>71400</v>
      </c>
      <c r="H475" s="17">
        <v>2138</v>
      </c>
      <c r="I475" s="17">
        <v>2730</v>
      </c>
      <c r="J475" s="17">
        <v>0.78</v>
      </c>
      <c r="K475" s="17">
        <f t="shared" si="29"/>
        <v>6841</v>
      </c>
      <c r="L475" s="17">
        <f t="shared" si="30"/>
        <v>50750</v>
      </c>
      <c r="M475" s="17">
        <f t="shared" si="31"/>
        <v>21.11</v>
      </c>
    </row>
    <row r="476" spans="1:13" x14ac:dyDescent="0.2">
      <c r="A476" s="43">
        <v>275.5</v>
      </c>
      <c r="B476" s="43">
        <v>71750</v>
      </c>
      <c r="H476" s="17">
        <v>3067</v>
      </c>
      <c r="I476" s="17">
        <v>0</v>
      </c>
      <c r="J476" s="17">
        <v>0.18</v>
      </c>
      <c r="K476" s="17">
        <f t="shared" si="29"/>
        <v>5912</v>
      </c>
      <c r="L476" s="17">
        <f t="shared" si="30"/>
        <v>53480</v>
      </c>
      <c r="M476" s="17">
        <f t="shared" si="31"/>
        <v>21.71</v>
      </c>
    </row>
    <row r="477" spans="1:13" x14ac:dyDescent="0.2">
      <c r="A477" s="43">
        <v>275.60000000000002</v>
      </c>
      <c r="B477" s="43">
        <v>72100</v>
      </c>
      <c r="H477" s="17">
        <v>549</v>
      </c>
      <c r="I477" s="17">
        <v>10862</v>
      </c>
      <c r="J477" s="17">
        <v>3.23</v>
      </c>
      <c r="K477" s="17">
        <f t="shared" si="29"/>
        <v>8430</v>
      </c>
      <c r="L477" s="17">
        <f t="shared" si="30"/>
        <v>42618</v>
      </c>
      <c r="M477" s="17">
        <f t="shared" si="31"/>
        <v>18.66</v>
      </c>
    </row>
    <row r="478" spans="1:13" x14ac:dyDescent="0.2">
      <c r="A478" s="43">
        <v>275.7</v>
      </c>
      <c r="B478" s="43">
        <v>72450</v>
      </c>
      <c r="H478" s="17">
        <v>2242</v>
      </c>
      <c r="I478" s="17">
        <v>216</v>
      </c>
      <c r="J478" s="17">
        <v>1.02</v>
      </c>
      <c r="K478" s="17">
        <f t="shared" si="29"/>
        <v>6737</v>
      </c>
      <c r="L478" s="17">
        <f t="shared" si="30"/>
        <v>53264</v>
      </c>
      <c r="M478" s="17">
        <f t="shared" si="31"/>
        <v>20.87</v>
      </c>
    </row>
    <row r="479" spans="1:13" x14ac:dyDescent="0.2">
      <c r="A479" s="43">
        <v>275.8</v>
      </c>
      <c r="B479" s="43">
        <v>72800</v>
      </c>
      <c r="H479" s="17">
        <v>3496</v>
      </c>
      <c r="I479" s="17">
        <v>107</v>
      </c>
      <c r="J479" s="17">
        <v>2.62</v>
      </c>
      <c r="K479" s="17">
        <f t="shared" si="29"/>
        <v>5483</v>
      </c>
      <c r="L479" s="17">
        <f t="shared" si="30"/>
        <v>53373</v>
      </c>
      <c r="M479" s="17">
        <f t="shared" si="31"/>
        <v>19.27</v>
      </c>
    </row>
    <row r="480" spans="1:13" x14ac:dyDescent="0.2">
      <c r="A480" s="43">
        <v>275.89999999999998</v>
      </c>
      <c r="B480" s="43">
        <v>73150</v>
      </c>
      <c r="H480" s="17">
        <v>1638</v>
      </c>
      <c r="I480" s="17">
        <v>0</v>
      </c>
      <c r="J480" s="17">
        <v>0.47</v>
      </c>
      <c r="K480" s="17">
        <f t="shared" si="29"/>
        <v>7341</v>
      </c>
      <c r="L480" s="17">
        <f t="shared" si="30"/>
        <v>53480</v>
      </c>
      <c r="M480" s="17">
        <f t="shared" si="31"/>
        <v>21.42</v>
      </c>
    </row>
    <row r="481" spans="1:13" x14ac:dyDescent="0.2">
      <c r="A481" s="43">
        <v>276</v>
      </c>
      <c r="B481" s="43">
        <v>73500</v>
      </c>
      <c r="H481" s="17">
        <v>2495</v>
      </c>
      <c r="I481" s="17">
        <v>1404</v>
      </c>
      <c r="J481" s="17">
        <v>0.39</v>
      </c>
      <c r="K481" s="17">
        <f t="shared" si="29"/>
        <v>6484</v>
      </c>
      <c r="L481" s="17">
        <f t="shared" si="30"/>
        <v>52076</v>
      </c>
      <c r="M481" s="17">
        <f t="shared" si="31"/>
        <v>21.5</v>
      </c>
    </row>
    <row r="482" spans="1:13" x14ac:dyDescent="0.2">
      <c r="A482" s="43">
        <v>276.10000000000002</v>
      </c>
      <c r="B482" s="43">
        <v>73850</v>
      </c>
      <c r="H482" s="17">
        <v>2078</v>
      </c>
      <c r="I482" s="17">
        <v>0</v>
      </c>
      <c r="J482" s="17">
        <v>0.36</v>
      </c>
      <c r="K482" s="17">
        <f t="shared" si="29"/>
        <v>6901</v>
      </c>
      <c r="L482" s="17">
        <f t="shared" si="30"/>
        <v>53480</v>
      </c>
      <c r="M482" s="17">
        <f t="shared" si="31"/>
        <v>21.53</v>
      </c>
    </row>
    <row r="483" spans="1:13" x14ac:dyDescent="0.2">
      <c r="A483" s="43">
        <v>276.2</v>
      </c>
      <c r="B483" s="43">
        <v>74200</v>
      </c>
      <c r="H483" s="17">
        <v>1264</v>
      </c>
      <c r="I483" s="17">
        <v>0</v>
      </c>
      <c r="J483" s="17">
        <v>0.35</v>
      </c>
      <c r="K483" s="17">
        <f t="shared" si="29"/>
        <v>7715</v>
      </c>
      <c r="L483" s="17">
        <f t="shared" si="30"/>
        <v>53480</v>
      </c>
      <c r="M483" s="17">
        <f t="shared" si="31"/>
        <v>21.54</v>
      </c>
    </row>
    <row r="484" spans="1:13" x14ac:dyDescent="0.2">
      <c r="A484" s="43">
        <v>276.3</v>
      </c>
      <c r="B484" s="43">
        <v>74550</v>
      </c>
      <c r="H484" s="17">
        <v>339</v>
      </c>
      <c r="I484" s="17">
        <v>30084</v>
      </c>
      <c r="J484" s="17">
        <v>10.51</v>
      </c>
      <c r="K484" s="17">
        <f t="shared" si="29"/>
        <v>8640</v>
      </c>
      <c r="L484" s="17">
        <f t="shared" si="30"/>
        <v>23396</v>
      </c>
      <c r="M484" s="17">
        <f t="shared" si="31"/>
        <v>11.38</v>
      </c>
    </row>
    <row r="485" spans="1:13" x14ac:dyDescent="0.2">
      <c r="A485" s="43">
        <v>276.39999999999998</v>
      </c>
      <c r="B485" s="43">
        <v>74900</v>
      </c>
      <c r="H485" s="17">
        <v>1660</v>
      </c>
      <c r="I485" s="17">
        <v>468</v>
      </c>
      <c r="J485" s="17">
        <v>1.27</v>
      </c>
      <c r="K485" s="17">
        <f t="shared" si="29"/>
        <v>7319</v>
      </c>
      <c r="L485" s="17">
        <f t="shared" si="30"/>
        <v>53012</v>
      </c>
      <c r="M485" s="17">
        <f t="shared" si="31"/>
        <v>20.62</v>
      </c>
    </row>
    <row r="486" spans="1:13" x14ac:dyDescent="0.2">
      <c r="A486" s="43">
        <v>276.5</v>
      </c>
      <c r="B486" s="43">
        <v>75250</v>
      </c>
      <c r="H486" s="17">
        <v>539</v>
      </c>
      <c r="I486" s="17">
        <v>5336</v>
      </c>
      <c r="J486" s="17">
        <v>1.1399999999999999</v>
      </c>
      <c r="K486" s="17">
        <f t="shared" si="29"/>
        <v>8440</v>
      </c>
      <c r="L486" s="17">
        <f t="shared" si="30"/>
        <v>48144</v>
      </c>
      <c r="M486" s="17">
        <f t="shared" si="31"/>
        <v>20.75</v>
      </c>
    </row>
    <row r="487" spans="1:13" x14ac:dyDescent="0.2">
      <c r="A487" s="43">
        <v>276.60000000000002</v>
      </c>
      <c r="B487" s="43">
        <v>75600</v>
      </c>
      <c r="H487" s="17">
        <v>2177</v>
      </c>
      <c r="I487" s="17">
        <v>1619</v>
      </c>
      <c r="J487" s="17">
        <v>7.0000000000000007E-2</v>
      </c>
      <c r="K487" s="17">
        <f t="shared" si="29"/>
        <v>6802</v>
      </c>
      <c r="L487" s="17">
        <f t="shared" si="30"/>
        <v>51861</v>
      </c>
      <c r="M487" s="17">
        <f t="shared" si="31"/>
        <v>21.82</v>
      </c>
    </row>
    <row r="488" spans="1:13" x14ac:dyDescent="0.2">
      <c r="A488" s="43">
        <v>276.7</v>
      </c>
      <c r="B488" s="43">
        <v>75950</v>
      </c>
      <c r="H488" s="17">
        <v>5303</v>
      </c>
      <c r="I488" s="17">
        <v>3709</v>
      </c>
      <c r="J488" s="17">
        <v>0.28000000000000003</v>
      </c>
      <c r="K488" s="17">
        <f t="shared" si="29"/>
        <v>3676</v>
      </c>
      <c r="L488" s="17">
        <f t="shared" si="30"/>
        <v>49771</v>
      </c>
      <c r="M488" s="17">
        <f t="shared" si="31"/>
        <v>21.61</v>
      </c>
    </row>
    <row r="489" spans="1:13" x14ac:dyDescent="0.2">
      <c r="A489" s="43">
        <v>276.8</v>
      </c>
      <c r="B489" s="43">
        <v>76300</v>
      </c>
      <c r="H489" s="17">
        <v>1451</v>
      </c>
      <c r="I489" s="17">
        <v>3150</v>
      </c>
      <c r="J489" s="17">
        <v>0.16</v>
      </c>
      <c r="K489" s="17">
        <f t="shared" si="29"/>
        <v>7528</v>
      </c>
      <c r="L489" s="17">
        <f t="shared" si="30"/>
        <v>50330</v>
      </c>
      <c r="M489" s="17">
        <f t="shared" si="31"/>
        <v>21.73</v>
      </c>
    </row>
    <row r="490" spans="1:13" x14ac:dyDescent="0.2">
      <c r="A490" s="43">
        <v>276.89999999999998</v>
      </c>
      <c r="B490" s="43">
        <v>76650</v>
      </c>
      <c r="H490" s="17">
        <v>1042</v>
      </c>
      <c r="I490" s="17">
        <v>12899</v>
      </c>
      <c r="J490" s="17">
        <v>3.39</v>
      </c>
      <c r="K490" s="17">
        <f t="shared" si="29"/>
        <v>7937</v>
      </c>
      <c r="L490" s="17">
        <f t="shared" si="30"/>
        <v>40581</v>
      </c>
      <c r="M490" s="17">
        <f t="shared" si="31"/>
        <v>18.5</v>
      </c>
    </row>
    <row r="491" spans="1:13" x14ac:dyDescent="0.2">
      <c r="A491" s="43">
        <v>277</v>
      </c>
      <c r="B491" s="43">
        <v>77000</v>
      </c>
      <c r="H491" s="17">
        <v>4714</v>
      </c>
      <c r="I491" s="17">
        <v>4563</v>
      </c>
      <c r="J491" s="17">
        <v>0.97</v>
      </c>
      <c r="K491" s="17">
        <f t="shared" si="29"/>
        <v>4265</v>
      </c>
      <c r="L491" s="17">
        <f t="shared" si="30"/>
        <v>48917</v>
      </c>
      <c r="M491" s="17">
        <f t="shared" si="31"/>
        <v>20.92</v>
      </c>
    </row>
    <row r="492" spans="1:13" x14ac:dyDescent="0.2">
      <c r="A492" s="43">
        <v>277.10000000000002</v>
      </c>
      <c r="B492" s="43">
        <v>77400</v>
      </c>
      <c r="H492" s="17">
        <v>1979</v>
      </c>
      <c r="I492" s="17">
        <v>297</v>
      </c>
      <c r="J492" s="17">
        <v>0.09</v>
      </c>
      <c r="K492" s="17">
        <f t="shared" si="29"/>
        <v>7000</v>
      </c>
      <c r="L492" s="17">
        <f t="shared" si="30"/>
        <v>53183</v>
      </c>
      <c r="M492" s="17">
        <f t="shared" si="31"/>
        <v>21.8</v>
      </c>
    </row>
    <row r="493" spans="1:13" x14ac:dyDescent="0.2">
      <c r="A493" s="43">
        <v>277.2</v>
      </c>
      <c r="B493" s="43">
        <v>77800</v>
      </c>
      <c r="H493" s="17">
        <v>1770</v>
      </c>
      <c r="I493" s="17">
        <v>0</v>
      </c>
      <c r="J493" s="17">
        <v>2.4900000000000002</v>
      </c>
      <c r="K493" s="17">
        <f t="shared" si="29"/>
        <v>7209</v>
      </c>
      <c r="L493" s="17">
        <f t="shared" si="30"/>
        <v>53480</v>
      </c>
      <c r="M493" s="17">
        <f t="shared" si="31"/>
        <v>19.399999999999999</v>
      </c>
    </row>
    <row r="494" spans="1:13" x14ac:dyDescent="0.2">
      <c r="A494" s="43">
        <v>277.3</v>
      </c>
      <c r="B494" s="43">
        <v>78200</v>
      </c>
      <c r="H494" s="17">
        <v>3891</v>
      </c>
      <c r="I494" s="17">
        <v>684</v>
      </c>
      <c r="J494" s="17">
        <v>0.79</v>
      </c>
      <c r="K494" s="17">
        <f t="shared" si="29"/>
        <v>5088</v>
      </c>
      <c r="L494" s="17">
        <f t="shared" si="30"/>
        <v>52796</v>
      </c>
      <c r="M494" s="17">
        <f t="shared" si="31"/>
        <v>21.1</v>
      </c>
    </row>
    <row r="495" spans="1:13" x14ac:dyDescent="0.2">
      <c r="A495" s="43">
        <v>277.39999999999998</v>
      </c>
      <c r="B495" s="43">
        <v>78600</v>
      </c>
      <c r="H495" s="17">
        <v>1745</v>
      </c>
      <c r="I495" s="17">
        <v>0</v>
      </c>
      <c r="J495" s="17">
        <v>1.05</v>
      </c>
      <c r="K495" s="17">
        <f t="shared" si="29"/>
        <v>7234</v>
      </c>
      <c r="L495" s="17">
        <f t="shared" si="30"/>
        <v>53480</v>
      </c>
      <c r="M495" s="17">
        <f t="shared" si="31"/>
        <v>20.84</v>
      </c>
    </row>
    <row r="496" spans="1:13" x14ac:dyDescent="0.2">
      <c r="A496" s="43">
        <v>277.5</v>
      </c>
      <c r="B496" s="43">
        <v>79000</v>
      </c>
      <c r="H496" s="17">
        <v>1440</v>
      </c>
      <c r="I496" s="17">
        <v>875</v>
      </c>
      <c r="J496" s="17">
        <v>0.25</v>
      </c>
      <c r="K496" s="17">
        <f t="shared" si="29"/>
        <v>7539</v>
      </c>
      <c r="L496" s="17">
        <f t="shared" si="30"/>
        <v>52605</v>
      </c>
      <c r="M496" s="17">
        <f t="shared" si="31"/>
        <v>21.64</v>
      </c>
    </row>
    <row r="497" spans="1:13" x14ac:dyDescent="0.2">
      <c r="A497" s="43">
        <v>277.60000000000002</v>
      </c>
      <c r="B497" s="43">
        <v>79400</v>
      </c>
      <c r="H497" s="17">
        <v>1576</v>
      </c>
      <c r="I497" s="17">
        <v>314</v>
      </c>
      <c r="J497" s="17">
        <v>0.46</v>
      </c>
      <c r="K497" s="17">
        <f t="shared" si="29"/>
        <v>7403</v>
      </c>
      <c r="L497" s="17">
        <f t="shared" si="30"/>
        <v>53166</v>
      </c>
      <c r="M497" s="17">
        <f t="shared" si="31"/>
        <v>21.43</v>
      </c>
    </row>
    <row r="498" spans="1:13" x14ac:dyDescent="0.2">
      <c r="A498" s="43">
        <v>277.7</v>
      </c>
      <c r="B498" s="43">
        <v>79800</v>
      </c>
      <c r="H498" s="17">
        <v>253</v>
      </c>
      <c r="I498" s="17">
        <v>5330</v>
      </c>
      <c r="J498" s="17">
        <v>2.29</v>
      </c>
      <c r="K498" s="17">
        <f t="shared" si="29"/>
        <v>8726</v>
      </c>
      <c r="L498" s="17">
        <f t="shared" si="30"/>
        <v>48150</v>
      </c>
      <c r="M498" s="17">
        <f t="shared" si="31"/>
        <v>19.600000000000001</v>
      </c>
    </row>
    <row r="499" spans="1:13" x14ac:dyDescent="0.2">
      <c r="A499" s="43">
        <v>277.8</v>
      </c>
      <c r="B499" s="43">
        <v>80200</v>
      </c>
      <c r="H499" s="17">
        <v>1990</v>
      </c>
      <c r="I499" s="17">
        <v>0</v>
      </c>
      <c r="J499" s="17">
        <v>0.35</v>
      </c>
      <c r="K499" s="17">
        <f t="shared" si="29"/>
        <v>6989</v>
      </c>
      <c r="L499" s="17">
        <f t="shared" si="30"/>
        <v>53480</v>
      </c>
      <c r="M499" s="17">
        <f t="shared" si="31"/>
        <v>21.54</v>
      </c>
    </row>
    <row r="500" spans="1:13" x14ac:dyDescent="0.2">
      <c r="A500" s="43">
        <v>277.89999999999998</v>
      </c>
      <c r="B500" s="43">
        <v>80600</v>
      </c>
      <c r="H500" s="17">
        <v>1990</v>
      </c>
      <c r="I500" s="17">
        <v>2519</v>
      </c>
      <c r="J500" s="17">
        <v>0.7</v>
      </c>
      <c r="K500" s="17">
        <f t="shared" si="29"/>
        <v>6989</v>
      </c>
      <c r="L500" s="17">
        <f t="shared" si="30"/>
        <v>50961</v>
      </c>
      <c r="M500" s="17">
        <f t="shared" si="31"/>
        <v>21.19</v>
      </c>
    </row>
    <row r="501" spans="1:13" x14ac:dyDescent="0.2">
      <c r="A501" s="43">
        <v>278</v>
      </c>
      <c r="B501" s="43">
        <v>81000</v>
      </c>
      <c r="H501" s="17">
        <v>1486</v>
      </c>
      <c r="I501" s="17">
        <v>2700</v>
      </c>
      <c r="J501" s="17">
        <v>0.54</v>
      </c>
      <c r="K501" s="17">
        <f t="shared" si="29"/>
        <v>7493</v>
      </c>
      <c r="L501" s="17">
        <f t="shared" si="30"/>
        <v>50780</v>
      </c>
      <c r="M501" s="17">
        <f t="shared" si="31"/>
        <v>21.35</v>
      </c>
    </row>
    <row r="502" spans="1:13" x14ac:dyDescent="0.2">
      <c r="A502" s="43">
        <v>278.10000000000002</v>
      </c>
      <c r="B502" s="43">
        <v>81430</v>
      </c>
      <c r="H502" s="17">
        <v>1880</v>
      </c>
      <c r="I502" s="17">
        <v>3780</v>
      </c>
      <c r="J502" s="17">
        <v>1.08</v>
      </c>
      <c r="K502" s="17">
        <f t="shared" si="29"/>
        <v>7099</v>
      </c>
      <c r="L502" s="17">
        <f t="shared" si="30"/>
        <v>49700</v>
      </c>
      <c r="M502" s="17">
        <f t="shared" si="31"/>
        <v>20.810000000000002</v>
      </c>
    </row>
    <row r="503" spans="1:13" x14ac:dyDescent="0.2">
      <c r="A503" s="43">
        <v>278.2</v>
      </c>
      <c r="B503" s="43">
        <v>81860</v>
      </c>
      <c r="H503" s="17">
        <v>2155</v>
      </c>
      <c r="I503" s="17">
        <v>2205</v>
      </c>
      <c r="J503" s="17">
        <v>0.59</v>
      </c>
      <c r="K503" s="17">
        <f t="shared" si="29"/>
        <v>6824</v>
      </c>
      <c r="L503" s="17">
        <f t="shared" si="30"/>
        <v>51275</v>
      </c>
      <c r="M503" s="17">
        <f t="shared" si="31"/>
        <v>21.3</v>
      </c>
    </row>
    <row r="504" spans="1:13" x14ac:dyDescent="0.2">
      <c r="A504" s="43">
        <v>278.3</v>
      </c>
      <c r="B504" s="43">
        <v>82290</v>
      </c>
      <c r="H504" s="17">
        <v>430</v>
      </c>
      <c r="I504" s="17">
        <v>9903</v>
      </c>
      <c r="J504" s="17">
        <v>4.29</v>
      </c>
      <c r="K504" s="17">
        <f t="shared" si="29"/>
        <v>8549</v>
      </c>
      <c r="L504" s="17">
        <f t="shared" si="30"/>
        <v>43577</v>
      </c>
      <c r="M504" s="17">
        <f t="shared" si="31"/>
        <v>17.600000000000001</v>
      </c>
    </row>
    <row r="505" spans="1:13" x14ac:dyDescent="0.2">
      <c r="A505" s="43">
        <v>278.39999999999998</v>
      </c>
      <c r="B505" s="43">
        <v>82720</v>
      </c>
      <c r="H505" s="17">
        <v>2797</v>
      </c>
      <c r="I505" s="17">
        <v>12920</v>
      </c>
      <c r="J505" s="17">
        <v>4.2</v>
      </c>
      <c r="K505" s="17">
        <f t="shared" si="29"/>
        <v>6182</v>
      </c>
      <c r="L505" s="17">
        <f t="shared" si="30"/>
        <v>40560</v>
      </c>
      <c r="M505" s="17">
        <f t="shared" si="31"/>
        <v>17.690000000000001</v>
      </c>
    </row>
    <row r="506" spans="1:13" x14ac:dyDescent="0.2">
      <c r="A506" s="43">
        <v>278.5</v>
      </c>
      <c r="B506" s="43">
        <v>83150</v>
      </c>
      <c r="H506" s="17">
        <v>121</v>
      </c>
      <c r="I506" s="17">
        <v>8804</v>
      </c>
      <c r="J506" s="17">
        <v>4.79</v>
      </c>
      <c r="K506" s="17">
        <f t="shared" si="29"/>
        <v>8858</v>
      </c>
      <c r="L506" s="17">
        <f t="shared" si="30"/>
        <v>44676</v>
      </c>
      <c r="M506" s="17">
        <f t="shared" si="31"/>
        <v>17.100000000000001</v>
      </c>
    </row>
    <row r="507" spans="1:13" x14ac:dyDescent="0.2">
      <c r="A507" s="43">
        <v>278.60000000000002</v>
      </c>
      <c r="B507" s="43">
        <v>83580</v>
      </c>
      <c r="H507" s="17">
        <v>440</v>
      </c>
      <c r="I507" s="17">
        <v>7461</v>
      </c>
      <c r="J507" s="17">
        <v>2.27</v>
      </c>
      <c r="K507" s="17">
        <f t="shared" si="29"/>
        <v>8539</v>
      </c>
      <c r="L507" s="17">
        <f t="shared" si="30"/>
        <v>46019</v>
      </c>
      <c r="M507" s="17">
        <f t="shared" si="31"/>
        <v>19.62</v>
      </c>
    </row>
    <row r="508" spans="1:13" x14ac:dyDescent="0.2">
      <c r="A508" s="43">
        <v>278.7</v>
      </c>
      <c r="B508" s="43">
        <v>84010</v>
      </c>
      <c r="H508" s="17">
        <v>1949</v>
      </c>
      <c r="I508" s="17">
        <v>3528</v>
      </c>
      <c r="J508" s="17">
        <v>0.32</v>
      </c>
      <c r="K508" s="17">
        <f t="shared" si="29"/>
        <v>7030</v>
      </c>
      <c r="L508" s="17">
        <f t="shared" si="30"/>
        <v>49952</v>
      </c>
      <c r="M508" s="17">
        <f t="shared" si="31"/>
        <v>21.57</v>
      </c>
    </row>
    <row r="509" spans="1:13" x14ac:dyDescent="0.2">
      <c r="A509" s="43">
        <v>278.8</v>
      </c>
      <c r="B509" s="43">
        <v>84440</v>
      </c>
      <c r="H509" s="17">
        <v>121</v>
      </c>
      <c r="I509" s="17">
        <v>11418</v>
      </c>
      <c r="J509" s="17">
        <v>5.0599999999999996</v>
      </c>
      <c r="K509" s="17">
        <f t="shared" si="29"/>
        <v>8858</v>
      </c>
      <c r="L509" s="17">
        <f t="shared" si="30"/>
        <v>42062</v>
      </c>
      <c r="M509" s="17">
        <f t="shared" si="31"/>
        <v>16.830000000000002</v>
      </c>
    </row>
    <row r="510" spans="1:13" x14ac:dyDescent="0.2">
      <c r="A510" s="43">
        <v>278.89999999999998</v>
      </c>
      <c r="B510" s="43">
        <v>84870</v>
      </c>
      <c r="H510" s="17">
        <v>99</v>
      </c>
      <c r="I510" s="17">
        <v>20080</v>
      </c>
      <c r="J510" s="17">
        <v>9.89</v>
      </c>
      <c r="K510" s="17">
        <f t="shared" si="29"/>
        <v>8880</v>
      </c>
      <c r="L510" s="17">
        <f t="shared" si="30"/>
        <v>33400</v>
      </c>
      <c r="M510" s="17">
        <f t="shared" si="31"/>
        <v>12</v>
      </c>
    </row>
    <row r="511" spans="1:13" x14ac:dyDescent="0.2">
      <c r="A511" s="43">
        <v>279</v>
      </c>
      <c r="B511" s="43">
        <v>85300</v>
      </c>
      <c r="H511" s="17">
        <v>77</v>
      </c>
      <c r="I511" s="17">
        <v>30327</v>
      </c>
      <c r="J511" s="17">
        <v>13.52</v>
      </c>
      <c r="K511" s="17">
        <f t="shared" si="29"/>
        <v>8902</v>
      </c>
      <c r="L511" s="17">
        <f t="shared" si="30"/>
        <v>23153</v>
      </c>
      <c r="M511" s="17">
        <f t="shared" si="31"/>
        <v>8.370000000000001</v>
      </c>
    </row>
    <row r="512" spans="1:13" x14ac:dyDescent="0.2">
      <c r="A512" s="43">
        <v>279.10000000000002</v>
      </c>
      <c r="B512" s="43">
        <v>85720</v>
      </c>
      <c r="H512" s="17">
        <v>451</v>
      </c>
      <c r="I512" s="17">
        <v>0</v>
      </c>
      <c r="J512" s="17">
        <v>0.39</v>
      </c>
      <c r="K512" s="17">
        <f t="shared" si="29"/>
        <v>8528</v>
      </c>
      <c r="L512" s="17">
        <f t="shared" si="30"/>
        <v>53480</v>
      </c>
      <c r="M512" s="17">
        <f t="shared" si="31"/>
        <v>21.5</v>
      </c>
    </row>
    <row r="513" spans="1:13" x14ac:dyDescent="0.2">
      <c r="A513" s="43">
        <v>279.2</v>
      </c>
      <c r="B513" s="43">
        <v>86140</v>
      </c>
      <c r="H513" s="17">
        <v>330</v>
      </c>
      <c r="I513" s="17">
        <v>11540</v>
      </c>
      <c r="J513" s="17">
        <v>4.88</v>
      </c>
      <c r="K513" s="17">
        <f t="shared" si="29"/>
        <v>8649</v>
      </c>
      <c r="L513" s="17">
        <f t="shared" si="30"/>
        <v>41940</v>
      </c>
      <c r="M513" s="17">
        <f t="shared" si="31"/>
        <v>17.010000000000002</v>
      </c>
    </row>
    <row r="514" spans="1:13" x14ac:dyDescent="0.2">
      <c r="A514" s="43">
        <v>279.3</v>
      </c>
      <c r="B514" s="43">
        <v>86560</v>
      </c>
      <c r="H514" s="17">
        <v>1585</v>
      </c>
      <c r="I514" s="17">
        <v>14108</v>
      </c>
      <c r="J514" s="17">
        <v>1.88</v>
      </c>
      <c r="K514" s="17">
        <f t="shared" ref="K514:K577" si="32">$P$8-H514</f>
        <v>7394</v>
      </c>
      <c r="L514" s="17">
        <f t="shared" ref="L514:L577" si="33">$P$9-I514</f>
        <v>39372</v>
      </c>
      <c r="M514" s="17">
        <f t="shared" ref="M514:M577" si="34">$P$10-J514</f>
        <v>20.010000000000002</v>
      </c>
    </row>
    <row r="515" spans="1:13" x14ac:dyDescent="0.2">
      <c r="A515" s="43">
        <v>279.39999999999998</v>
      </c>
      <c r="B515" s="43">
        <v>86980</v>
      </c>
      <c r="H515" s="17">
        <v>2259</v>
      </c>
      <c r="I515" s="17">
        <v>10019</v>
      </c>
      <c r="J515" s="17">
        <v>2.94</v>
      </c>
      <c r="K515" s="17">
        <f t="shared" si="32"/>
        <v>6720</v>
      </c>
      <c r="L515" s="17">
        <f t="shared" si="33"/>
        <v>43461</v>
      </c>
      <c r="M515" s="17">
        <f t="shared" si="34"/>
        <v>18.95</v>
      </c>
    </row>
    <row r="516" spans="1:13" x14ac:dyDescent="0.2">
      <c r="A516" s="43">
        <v>279.5</v>
      </c>
      <c r="B516" s="43">
        <v>87400</v>
      </c>
      <c r="H516" s="17">
        <v>231</v>
      </c>
      <c r="I516" s="17">
        <v>13173</v>
      </c>
      <c r="J516" s="17">
        <v>6.11</v>
      </c>
      <c r="K516" s="17">
        <f t="shared" si="32"/>
        <v>8748</v>
      </c>
      <c r="L516" s="17">
        <f t="shared" si="33"/>
        <v>40307</v>
      </c>
      <c r="M516" s="17">
        <f t="shared" si="34"/>
        <v>15.780000000000001</v>
      </c>
    </row>
    <row r="517" spans="1:13" x14ac:dyDescent="0.2">
      <c r="A517" s="43">
        <v>279.60000000000002</v>
      </c>
      <c r="B517" s="43">
        <v>87820</v>
      </c>
      <c r="H517" s="17">
        <v>297</v>
      </c>
      <c r="I517" s="17">
        <v>28488</v>
      </c>
      <c r="J517" s="17">
        <v>10.73</v>
      </c>
      <c r="K517" s="17">
        <f t="shared" si="32"/>
        <v>8682</v>
      </c>
      <c r="L517" s="17">
        <f t="shared" si="33"/>
        <v>24992</v>
      </c>
      <c r="M517" s="17">
        <f t="shared" si="34"/>
        <v>11.16</v>
      </c>
    </row>
    <row r="518" spans="1:13" x14ac:dyDescent="0.2">
      <c r="A518" s="43">
        <v>279.7</v>
      </c>
      <c r="B518" s="43">
        <v>88240</v>
      </c>
      <c r="H518" s="17">
        <v>0</v>
      </c>
      <c r="I518" s="17">
        <v>5955</v>
      </c>
      <c r="J518" s="17">
        <v>1.7</v>
      </c>
      <c r="K518" s="17">
        <f t="shared" si="32"/>
        <v>8979</v>
      </c>
      <c r="L518" s="17">
        <f t="shared" si="33"/>
        <v>47525</v>
      </c>
      <c r="M518" s="17">
        <f t="shared" si="34"/>
        <v>20.190000000000001</v>
      </c>
    </row>
    <row r="519" spans="1:13" x14ac:dyDescent="0.2">
      <c r="A519" s="43">
        <v>279.8</v>
      </c>
      <c r="B519" s="43">
        <v>88660</v>
      </c>
      <c r="H519" s="17">
        <v>319</v>
      </c>
      <c r="I519" s="17">
        <v>4968</v>
      </c>
      <c r="J519" s="17">
        <v>1.38</v>
      </c>
      <c r="K519" s="17">
        <f t="shared" si="32"/>
        <v>8660</v>
      </c>
      <c r="L519" s="17">
        <f t="shared" si="33"/>
        <v>48512</v>
      </c>
      <c r="M519" s="17">
        <f t="shared" si="34"/>
        <v>20.51</v>
      </c>
    </row>
    <row r="520" spans="1:13" x14ac:dyDescent="0.2">
      <c r="A520" s="43">
        <v>279.89999999999998</v>
      </c>
      <c r="B520" s="43">
        <v>89080</v>
      </c>
      <c r="H520" s="17">
        <v>2161</v>
      </c>
      <c r="I520" s="17">
        <v>20568</v>
      </c>
      <c r="J520" s="17">
        <v>6.58</v>
      </c>
      <c r="K520" s="17">
        <f t="shared" si="32"/>
        <v>6818</v>
      </c>
      <c r="L520" s="17">
        <f t="shared" si="33"/>
        <v>32912</v>
      </c>
      <c r="M520" s="17">
        <f t="shared" si="34"/>
        <v>15.31</v>
      </c>
    </row>
    <row r="521" spans="1:13" x14ac:dyDescent="0.2">
      <c r="A521" s="43">
        <v>280</v>
      </c>
      <c r="B521" s="43">
        <v>89500</v>
      </c>
      <c r="H521" s="17">
        <v>1581</v>
      </c>
      <c r="I521" s="17">
        <v>20213</v>
      </c>
      <c r="J521" s="17">
        <v>5.65</v>
      </c>
      <c r="K521" s="17">
        <f t="shared" si="32"/>
        <v>7398</v>
      </c>
      <c r="L521" s="17">
        <f t="shared" si="33"/>
        <v>33267</v>
      </c>
      <c r="M521" s="17">
        <f t="shared" si="34"/>
        <v>16.240000000000002</v>
      </c>
    </row>
    <row r="522" spans="1:13" x14ac:dyDescent="0.2">
      <c r="A522" s="43">
        <v>280.10000000000002</v>
      </c>
      <c r="B522" s="43">
        <v>89920</v>
      </c>
      <c r="H522" s="17">
        <v>8979</v>
      </c>
      <c r="I522" s="17">
        <v>14503</v>
      </c>
      <c r="J522" s="17">
        <v>7.22</v>
      </c>
      <c r="K522" s="17">
        <f t="shared" si="32"/>
        <v>0</v>
      </c>
      <c r="L522" s="17">
        <f t="shared" si="33"/>
        <v>38977</v>
      </c>
      <c r="M522" s="17">
        <f t="shared" si="34"/>
        <v>14.670000000000002</v>
      </c>
    </row>
    <row r="523" spans="1:13" x14ac:dyDescent="0.2">
      <c r="H523" s="17">
        <v>3156</v>
      </c>
      <c r="I523" s="17">
        <v>2375</v>
      </c>
      <c r="J523" s="17">
        <v>1.64</v>
      </c>
      <c r="K523" s="17">
        <f t="shared" si="32"/>
        <v>5823</v>
      </c>
      <c r="L523" s="17">
        <f t="shared" si="33"/>
        <v>51105</v>
      </c>
      <c r="M523" s="17">
        <f t="shared" si="34"/>
        <v>20.25</v>
      </c>
    </row>
    <row r="524" spans="1:13" x14ac:dyDescent="0.2">
      <c r="H524" s="17">
        <v>259</v>
      </c>
      <c r="I524" s="17">
        <v>7026</v>
      </c>
      <c r="J524" s="17">
        <v>2.8</v>
      </c>
      <c r="K524" s="17">
        <f t="shared" si="32"/>
        <v>8720</v>
      </c>
      <c r="L524" s="17">
        <f t="shared" si="33"/>
        <v>46454</v>
      </c>
      <c r="M524" s="17">
        <f t="shared" si="34"/>
        <v>19.09</v>
      </c>
    </row>
    <row r="525" spans="1:13" x14ac:dyDescent="0.2">
      <c r="H525" s="17">
        <v>956</v>
      </c>
      <c r="I525" s="17">
        <v>5040</v>
      </c>
      <c r="J525" s="17">
        <v>1.4</v>
      </c>
      <c r="K525" s="17">
        <f t="shared" si="32"/>
        <v>8023</v>
      </c>
      <c r="L525" s="17">
        <f t="shared" si="33"/>
        <v>48440</v>
      </c>
      <c r="M525" s="17">
        <f t="shared" si="34"/>
        <v>20.490000000000002</v>
      </c>
    </row>
    <row r="526" spans="1:13" x14ac:dyDescent="0.2">
      <c r="H526" s="17">
        <v>66</v>
      </c>
      <c r="I526" s="17">
        <v>14696</v>
      </c>
      <c r="J526" s="17">
        <v>5.8</v>
      </c>
      <c r="K526" s="17">
        <f t="shared" si="32"/>
        <v>8913</v>
      </c>
      <c r="L526" s="17">
        <f t="shared" si="33"/>
        <v>38784</v>
      </c>
      <c r="M526" s="17">
        <f t="shared" si="34"/>
        <v>16.09</v>
      </c>
    </row>
    <row r="527" spans="1:13" x14ac:dyDescent="0.2">
      <c r="H527" s="17">
        <v>1816</v>
      </c>
      <c r="I527" s="17">
        <v>16775</v>
      </c>
      <c r="J527" s="17">
        <v>4.74</v>
      </c>
      <c r="K527" s="17">
        <f t="shared" si="32"/>
        <v>7163</v>
      </c>
      <c r="L527" s="17">
        <f t="shared" si="33"/>
        <v>36705</v>
      </c>
      <c r="M527" s="17">
        <f t="shared" si="34"/>
        <v>17.149999999999999</v>
      </c>
    </row>
    <row r="528" spans="1:13" x14ac:dyDescent="0.2">
      <c r="H528" s="17">
        <v>1449</v>
      </c>
      <c r="I528" s="17">
        <v>12675</v>
      </c>
      <c r="J528" s="17">
        <v>3.87</v>
      </c>
      <c r="K528" s="17">
        <f t="shared" si="32"/>
        <v>7530</v>
      </c>
      <c r="L528" s="17">
        <f t="shared" si="33"/>
        <v>40805</v>
      </c>
      <c r="M528" s="17">
        <f t="shared" si="34"/>
        <v>18.02</v>
      </c>
    </row>
    <row r="529" spans="8:13" x14ac:dyDescent="0.2">
      <c r="H529" s="17">
        <v>3334</v>
      </c>
      <c r="I529" s="17">
        <v>6996</v>
      </c>
      <c r="J529" s="17">
        <v>0.84</v>
      </c>
      <c r="K529" s="17">
        <f t="shared" si="32"/>
        <v>5645</v>
      </c>
      <c r="L529" s="17">
        <f t="shared" si="33"/>
        <v>46484</v>
      </c>
      <c r="M529" s="17">
        <f t="shared" si="34"/>
        <v>21.05</v>
      </c>
    </row>
    <row r="530" spans="8:13" x14ac:dyDescent="0.2">
      <c r="H530" s="17">
        <v>2311</v>
      </c>
      <c r="I530" s="17">
        <v>22076</v>
      </c>
      <c r="J530" s="17">
        <v>6.62</v>
      </c>
      <c r="K530" s="17">
        <f t="shared" si="32"/>
        <v>6668</v>
      </c>
      <c r="L530" s="17">
        <f t="shared" si="33"/>
        <v>31404</v>
      </c>
      <c r="M530" s="17">
        <f t="shared" si="34"/>
        <v>15.27</v>
      </c>
    </row>
    <row r="531" spans="8:13" x14ac:dyDescent="0.2">
      <c r="H531" s="17">
        <v>1813</v>
      </c>
      <c r="I531" s="17">
        <v>27389</v>
      </c>
      <c r="J531" s="17">
        <v>7.73</v>
      </c>
      <c r="K531" s="17">
        <f t="shared" si="32"/>
        <v>7166</v>
      </c>
      <c r="L531" s="17">
        <f t="shared" si="33"/>
        <v>26091</v>
      </c>
      <c r="M531" s="17">
        <f t="shared" si="34"/>
        <v>14.16</v>
      </c>
    </row>
    <row r="532" spans="8:13" x14ac:dyDescent="0.2">
      <c r="H532" s="17">
        <v>2655</v>
      </c>
      <c r="I532" s="17">
        <v>9673</v>
      </c>
      <c r="J532" s="17">
        <v>2.7</v>
      </c>
      <c r="K532" s="17">
        <f t="shared" si="32"/>
        <v>6324</v>
      </c>
      <c r="L532" s="17">
        <f t="shared" si="33"/>
        <v>43807</v>
      </c>
      <c r="M532" s="17">
        <f t="shared" si="34"/>
        <v>19.190000000000001</v>
      </c>
    </row>
    <row r="533" spans="8:13" x14ac:dyDescent="0.2">
      <c r="H533" s="17">
        <v>1770</v>
      </c>
      <c r="I533" s="17">
        <v>12284</v>
      </c>
      <c r="J533" s="17">
        <v>3.08</v>
      </c>
      <c r="K533" s="17">
        <f t="shared" si="32"/>
        <v>7209</v>
      </c>
      <c r="L533" s="17">
        <f t="shared" si="33"/>
        <v>41196</v>
      </c>
      <c r="M533" s="17">
        <f t="shared" si="34"/>
        <v>18.810000000000002</v>
      </c>
    </row>
    <row r="534" spans="8:13" x14ac:dyDescent="0.2">
      <c r="H534" s="17">
        <v>3210</v>
      </c>
      <c r="I534" s="17">
        <v>24353</v>
      </c>
      <c r="J534" s="17">
        <v>7.58</v>
      </c>
      <c r="K534" s="17">
        <f t="shared" si="32"/>
        <v>5769</v>
      </c>
      <c r="L534" s="17">
        <f t="shared" si="33"/>
        <v>29127</v>
      </c>
      <c r="M534" s="17">
        <f t="shared" si="34"/>
        <v>14.31</v>
      </c>
    </row>
    <row r="535" spans="8:13" x14ac:dyDescent="0.2">
      <c r="H535" s="17">
        <v>2157</v>
      </c>
      <c r="I535" s="17">
        <v>804</v>
      </c>
      <c r="J535" s="17">
        <v>0.14000000000000001</v>
      </c>
      <c r="K535" s="17">
        <f t="shared" si="32"/>
        <v>6822</v>
      </c>
      <c r="L535" s="17">
        <f t="shared" si="33"/>
        <v>52676</v>
      </c>
      <c r="M535" s="17">
        <f t="shared" si="34"/>
        <v>21.75</v>
      </c>
    </row>
    <row r="536" spans="8:13" x14ac:dyDescent="0.2">
      <c r="H536" s="17">
        <v>3770</v>
      </c>
      <c r="I536" s="17">
        <v>2520</v>
      </c>
      <c r="J536" s="17">
        <v>1.03</v>
      </c>
      <c r="K536" s="17">
        <f t="shared" si="32"/>
        <v>5209</v>
      </c>
      <c r="L536" s="17">
        <f t="shared" si="33"/>
        <v>50960</v>
      </c>
      <c r="M536" s="17">
        <f t="shared" si="34"/>
        <v>20.86</v>
      </c>
    </row>
    <row r="537" spans="8:13" x14ac:dyDescent="0.2">
      <c r="H537" s="17">
        <v>1572</v>
      </c>
      <c r="I537" s="17">
        <v>7730</v>
      </c>
      <c r="J537" s="17">
        <v>0.98</v>
      </c>
      <c r="K537" s="17">
        <f t="shared" si="32"/>
        <v>7407</v>
      </c>
      <c r="L537" s="17">
        <f t="shared" si="33"/>
        <v>45750</v>
      </c>
      <c r="M537" s="17">
        <f t="shared" si="34"/>
        <v>20.91</v>
      </c>
    </row>
    <row r="538" spans="8:13" x14ac:dyDescent="0.2">
      <c r="H538" s="17">
        <v>3054</v>
      </c>
      <c r="I538" s="17">
        <v>34</v>
      </c>
      <c r="J538" s="17">
        <v>0.01</v>
      </c>
      <c r="K538" s="17">
        <f t="shared" si="32"/>
        <v>5925</v>
      </c>
      <c r="L538" s="17">
        <f t="shared" si="33"/>
        <v>53446</v>
      </c>
      <c r="M538" s="17">
        <f t="shared" si="34"/>
        <v>21.88</v>
      </c>
    </row>
    <row r="539" spans="8:13" x14ac:dyDescent="0.2">
      <c r="H539" s="17">
        <v>6595</v>
      </c>
      <c r="I539" s="17">
        <v>315</v>
      </c>
      <c r="J539" s="17">
        <v>2.27</v>
      </c>
      <c r="K539" s="17">
        <f t="shared" si="32"/>
        <v>2384</v>
      </c>
      <c r="L539" s="17">
        <f t="shared" si="33"/>
        <v>53165</v>
      </c>
      <c r="M539" s="17">
        <f t="shared" si="34"/>
        <v>19.62</v>
      </c>
    </row>
    <row r="540" spans="8:13" x14ac:dyDescent="0.2">
      <c r="H540" s="17">
        <v>2325</v>
      </c>
      <c r="I540" s="17">
        <v>2735</v>
      </c>
      <c r="J540" s="17">
        <v>0.47</v>
      </c>
      <c r="K540" s="17">
        <f t="shared" si="32"/>
        <v>6654</v>
      </c>
      <c r="L540" s="17">
        <f t="shared" si="33"/>
        <v>50745</v>
      </c>
      <c r="M540" s="17">
        <f t="shared" si="34"/>
        <v>21.42</v>
      </c>
    </row>
    <row r="541" spans="8:13" x14ac:dyDescent="0.2">
      <c r="H541" s="17">
        <v>5496</v>
      </c>
      <c r="I541" s="17">
        <v>15550</v>
      </c>
      <c r="J541" s="17">
        <v>0.23</v>
      </c>
      <c r="K541" s="17">
        <f t="shared" si="32"/>
        <v>3483</v>
      </c>
      <c r="L541" s="17">
        <f t="shared" si="33"/>
        <v>37930</v>
      </c>
      <c r="M541" s="17">
        <f t="shared" si="34"/>
        <v>21.66</v>
      </c>
    </row>
    <row r="542" spans="8:13" x14ac:dyDescent="0.2">
      <c r="H542" s="17">
        <v>5540</v>
      </c>
      <c r="I542" s="17">
        <v>21294</v>
      </c>
      <c r="J542" s="17">
        <v>3.12</v>
      </c>
      <c r="K542" s="17">
        <f t="shared" si="32"/>
        <v>3439</v>
      </c>
      <c r="L542" s="17">
        <f t="shared" si="33"/>
        <v>32186</v>
      </c>
      <c r="M542" s="17">
        <f t="shared" si="34"/>
        <v>18.77</v>
      </c>
    </row>
    <row r="543" spans="8:13" x14ac:dyDescent="0.2">
      <c r="H543" s="17">
        <v>5808</v>
      </c>
      <c r="I543" s="17">
        <v>11013</v>
      </c>
      <c r="J543" s="17">
        <v>2.97</v>
      </c>
      <c r="K543" s="17">
        <f t="shared" si="32"/>
        <v>3171</v>
      </c>
      <c r="L543" s="17">
        <f t="shared" si="33"/>
        <v>42467</v>
      </c>
      <c r="M543" s="17">
        <f t="shared" si="34"/>
        <v>18.920000000000002</v>
      </c>
    </row>
    <row r="544" spans="8:13" x14ac:dyDescent="0.2">
      <c r="H544" s="17">
        <v>2213</v>
      </c>
      <c r="I544" s="17">
        <v>979</v>
      </c>
      <c r="J544" s="17">
        <v>0.28000000000000003</v>
      </c>
      <c r="K544" s="17">
        <f t="shared" si="32"/>
        <v>6766</v>
      </c>
      <c r="L544" s="17">
        <f t="shared" si="33"/>
        <v>52501</v>
      </c>
      <c r="M544" s="17">
        <f t="shared" si="34"/>
        <v>21.61</v>
      </c>
    </row>
    <row r="545" spans="8:13" x14ac:dyDescent="0.2">
      <c r="H545" s="17">
        <v>7423</v>
      </c>
      <c r="I545" s="17">
        <v>1085</v>
      </c>
      <c r="J545" s="17">
        <v>7.0000000000000007E-2</v>
      </c>
      <c r="K545" s="17">
        <f t="shared" si="32"/>
        <v>1556</v>
      </c>
      <c r="L545" s="17">
        <f t="shared" si="33"/>
        <v>52395</v>
      </c>
      <c r="M545" s="17">
        <f t="shared" si="34"/>
        <v>21.82</v>
      </c>
    </row>
    <row r="546" spans="8:13" x14ac:dyDescent="0.2">
      <c r="H546" s="17">
        <v>3034</v>
      </c>
      <c r="I546" s="17">
        <v>23702</v>
      </c>
      <c r="J546" s="17">
        <v>6.72</v>
      </c>
      <c r="K546" s="17">
        <f t="shared" si="32"/>
        <v>5945</v>
      </c>
      <c r="L546" s="17">
        <f t="shared" si="33"/>
        <v>29778</v>
      </c>
      <c r="M546" s="17">
        <f t="shared" si="34"/>
        <v>15.170000000000002</v>
      </c>
    </row>
    <row r="547" spans="8:13" x14ac:dyDescent="0.2">
      <c r="H547" s="17">
        <v>1814</v>
      </c>
      <c r="I547" s="17">
        <v>437</v>
      </c>
      <c r="J547" s="17">
        <v>0.28000000000000003</v>
      </c>
      <c r="K547" s="17">
        <f t="shared" si="32"/>
        <v>7165</v>
      </c>
      <c r="L547" s="17">
        <f t="shared" si="33"/>
        <v>53043</v>
      </c>
      <c r="M547" s="17">
        <f t="shared" si="34"/>
        <v>21.61</v>
      </c>
    </row>
    <row r="548" spans="8:13" x14ac:dyDescent="0.2">
      <c r="H548" s="17">
        <v>2748</v>
      </c>
      <c r="I548" s="17">
        <v>3763</v>
      </c>
      <c r="J548" s="17">
        <v>0.19</v>
      </c>
      <c r="K548" s="17">
        <f t="shared" si="32"/>
        <v>6231</v>
      </c>
      <c r="L548" s="17">
        <f t="shared" si="33"/>
        <v>49717</v>
      </c>
      <c r="M548" s="17">
        <f t="shared" si="34"/>
        <v>21.7</v>
      </c>
    </row>
    <row r="549" spans="8:13" x14ac:dyDescent="0.2">
      <c r="H549" s="17">
        <v>1594</v>
      </c>
      <c r="I549" s="17">
        <v>10591</v>
      </c>
      <c r="J549" s="17">
        <v>2.98</v>
      </c>
      <c r="K549" s="17">
        <f t="shared" si="32"/>
        <v>7385</v>
      </c>
      <c r="L549" s="17">
        <f t="shared" si="33"/>
        <v>42889</v>
      </c>
      <c r="M549" s="17">
        <f t="shared" si="34"/>
        <v>18.91</v>
      </c>
    </row>
    <row r="550" spans="8:13" x14ac:dyDescent="0.2">
      <c r="H550" s="17">
        <v>1264</v>
      </c>
      <c r="I550" s="17">
        <v>12308</v>
      </c>
      <c r="J550" s="17">
        <v>3.8</v>
      </c>
      <c r="K550" s="17">
        <f t="shared" si="32"/>
        <v>7715</v>
      </c>
      <c r="L550" s="17">
        <f t="shared" si="33"/>
        <v>41172</v>
      </c>
      <c r="M550" s="17">
        <f t="shared" si="34"/>
        <v>18.09</v>
      </c>
    </row>
    <row r="551" spans="8:13" x14ac:dyDescent="0.2">
      <c r="H551" s="17">
        <v>2473</v>
      </c>
      <c r="I551" s="17">
        <v>5184</v>
      </c>
      <c r="J551" s="17">
        <v>1.44</v>
      </c>
      <c r="K551" s="17">
        <f t="shared" si="32"/>
        <v>6506</v>
      </c>
      <c r="L551" s="17">
        <f t="shared" si="33"/>
        <v>48296</v>
      </c>
      <c r="M551" s="17">
        <f t="shared" si="34"/>
        <v>20.45</v>
      </c>
    </row>
    <row r="552" spans="8:13" x14ac:dyDescent="0.2">
      <c r="H552" s="17">
        <v>1705</v>
      </c>
      <c r="I552" s="17">
        <v>10088</v>
      </c>
      <c r="J552" s="17">
        <v>2.98</v>
      </c>
      <c r="K552" s="17">
        <f t="shared" si="32"/>
        <v>7274</v>
      </c>
      <c r="L552" s="17">
        <f t="shared" si="33"/>
        <v>43392</v>
      </c>
      <c r="M552" s="17">
        <f t="shared" si="34"/>
        <v>18.91</v>
      </c>
    </row>
    <row r="553" spans="8:13" x14ac:dyDescent="0.2">
      <c r="H553" s="17">
        <v>220</v>
      </c>
      <c r="I553" s="17">
        <v>12385</v>
      </c>
      <c r="J553" s="17">
        <v>6.55</v>
      </c>
      <c r="K553" s="17">
        <f t="shared" si="32"/>
        <v>8759</v>
      </c>
      <c r="L553" s="17">
        <f t="shared" si="33"/>
        <v>41095</v>
      </c>
      <c r="M553" s="17">
        <f t="shared" si="34"/>
        <v>15.34</v>
      </c>
    </row>
    <row r="554" spans="8:13" x14ac:dyDescent="0.2">
      <c r="H554" s="17">
        <v>1319</v>
      </c>
      <c r="I554" s="17">
        <v>840</v>
      </c>
      <c r="J554" s="17">
        <v>0.24</v>
      </c>
      <c r="K554" s="17">
        <f t="shared" si="32"/>
        <v>7660</v>
      </c>
      <c r="L554" s="17">
        <f t="shared" si="33"/>
        <v>52640</v>
      </c>
      <c r="M554" s="17">
        <f t="shared" si="34"/>
        <v>21.650000000000002</v>
      </c>
    </row>
    <row r="555" spans="8:13" x14ac:dyDescent="0.2">
      <c r="H555" s="17">
        <v>1014</v>
      </c>
      <c r="I555" s="17">
        <v>46625</v>
      </c>
      <c r="J555" s="17">
        <v>21.13</v>
      </c>
      <c r="K555" s="17">
        <f t="shared" si="32"/>
        <v>7965</v>
      </c>
      <c r="L555" s="17">
        <f t="shared" si="33"/>
        <v>6855</v>
      </c>
      <c r="M555" s="17">
        <f t="shared" si="34"/>
        <v>0.76000000000000156</v>
      </c>
    </row>
    <row r="556" spans="8:13" x14ac:dyDescent="0.2">
      <c r="H556" s="17">
        <v>4426</v>
      </c>
      <c r="I556" s="17">
        <v>10067</v>
      </c>
      <c r="J556" s="17">
        <v>1.5</v>
      </c>
      <c r="K556" s="17">
        <f t="shared" si="32"/>
        <v>4553</v>
      </c>
      <c r="L556" s="17">
        <f t="shared" si="33"/>
        <v>43413</v>
      </c>
      <c r="M556" s="17">
        <f t="shared" si="34"/>
        <v>20.39</v>
      </c>
    </row>
    <row r="557" spans="8:13" x14ac:dyDescent="0.2">
      <c r="H557" s="17">
        <v>2654</v>
      </c>
      <c r="I557" s="17">
        <v>467</v>
      </c>
      <c r="J557" s="17">
        <v>0.13</v>
      </c>
      <c r="K557" s="17">
        <f t="shared" si="32"/>
        <v>6325</v>
      </c>
      <c r="L557" s="17">
        <f t="shared" si="33"/>
        <v>53013</v>
      </c>
      <c r="M557" s="17">
        <f t="shared" si="34"/>
        <v>21.76</v>
      </c>
    </row>
    <row r="558" spans="8:13" x14ac:dyDescent="0.2">
      <c r="H558" s="17">
        <v>4105</v>
      </c>
      <c r="I558" s="17">
        <v>575</v>
      </c>
      <c r="J558" s="17">
        <v>0.31</v>
      </c>
      <c r="K558" s="17">
        <f t="shared" si="32"/>
        <v>4874</v>
      </c>
      <c r="L558" s="17">
        <f t="shared" si="33"/>
        <v>52905</v>
      </c>
      <c r="M558" s="17">
        <f t="shared" si="34"/>
        <v>21.580000000000002</v>
      </c>
    </row>
    <row r="559" spans="8:13" x14ac:dyDescent="0.2">
      <c r="H559" s="17">
        <v>2676</v>
      </c>
      <c r="I559" s="17">
        <v>1764</v>
      </c>
      <c r="J559" s="17">
        <v>0.49</v>
      </c>
      <c r="K559" s="17">
        <f t="shared" si="32"/>
        <v>6303</v>
      </c>
      <c r="L559" s="17">
        <f t="shared" si="33"/>
        <v>51716</v>
      </c>
      <c r="M559" s="17">
        <f t="shared" si="34"/>
        <v>21.400000000000002</v>
      </c>
    </row>
    <row r="560" spans="8:13" x14ac:dyDescent="0.2">
      <c r="H560" s="17">
        <v>5628</v>
      </c>
      <c r="I560" s="17">
        <v>48559</v>
      </c>
      <c r="J560" s="17">
        <v>20.92</v>
      </c>
      <c r="K560" s="17">
        <f t="shared" si="32"/>
        <v>3351</v>
      </c>
      <c r="L560" s="17">
        <f t="shared" si="33"/>
        <v>4921</v>
      </c>
      <c r="M560" s="17">
        <f t="shared" si="34"/>
        <v>0.96999999999999886</v>
      </c>
    </row>
    <row r="561" spans="8:13" x14ac:dyDescent="0.2">
      <c r="H561" s="17">
        <v>945</v>
      </c>
      <c r="I561" s="17">
        <v>1610</v>
      </c>
      <c r="J561" s="17">
        <v>0.35</v>
      </c>
      <c r="K561" s="17">
        <f t="shared" si="32"/>
        <v>8034</v>
      </c>
      <c r="L561" s="17">
        <f t="shared" si="33"/>
        <v>51870</v>
      </c>
      <c r="M561" s="17">
        <f t="shared" si="34"/>
        <v>21.54</v>
      </c>
    </row>
    <row r="562" spans="8:13" x14ac:dyDescent="0.2">
      <c r="H562" s="17">
        <v>1154</v>
      </c>
      <c r="I562" s="17">
        <v>0</v>
      </c>
      <c r="J562" s="17">
        <v>0.64</v>
      </c>
      <c r="K562" s="17">
        <f t="shared" si="32"/>
        <v>7825</v>
      </c>
      <c r="L562" s="17">
        <f t="shared" si="33"/>
        <v>53480</v>
      </c>
      <c r="M562" s="17">
        <f t="shared" si="34"/>
        <v>21.25</v>
      </c>
    </row>
    <row r="563" spans="8:13" x14ac:dyDescent="0.2">
      <c r="H563" s="17">
        <v>1647</v>
      </c>
      <c r="I563" s="17">
        <v>3290</v>
      </c>
      <c r="J563" s="17">
        <v>0.94</v>
      </c>
      <c r="K563" s="17">
        <f t="shared" si="32"/>
        <v>7332</v>
      </c>
      <c r="L563" s="17">
        <f t="shared" si="33"/>
        <v>50190</v>
      </c>
      <c r="M563" s="17">
        <f t="shared" si="34"/>
        <v>20.95</v>
      </c>
    </row>
    <row r="564" spans="8:13" x14ac:dyDescent="0.2">
      <c r="H564" s="17">
        <v>2886</v>
      </c>
      <c r="I564" s="17">
        <v>105</v>
      </c>
      <c r="J564" s="17">
        <v>0.03</v>
      </c>
      <c r="K564" s="17">
        <f t="shared" si="32"/>
        <v>6093</v>
      </c>
      <c r="L564" s="17">
        <f t="shared" si="33"/>
        <v>53375</v>
      </c>
      <c r="M564" s="17">
        <f t="shared" si="34"/>
        <v>21.86</v>
      </c>
    </row>
    <row r="565" spans="8:13" x14ac:dyDescent="0.2">
      <c r="H565" s="17">
        <v>1643</v>
      </c>
      <c r="I565" s="17">
        <v>0</v>
      </c>
      <c r="J565" s="17">
        <v>0.05</v>
      </c>
      <c r="K565" s="17">
        <f t="shared" si="32"/>
        <v>7336</v>
      </c>
      <c r="L565" s="17">
        <f t="shared" si="33"/>
        <v>53480</v>
      </c>
      <c r="M565" s="17">
        <f t="shared" si="34"/>
        <v>21.84</v>
      </c>
    </row>
    <row r="566" spans="8:13" x14ac:dyDescent="0.2">
      <c r="H566" s="17">
        <v>1640</v>
      </c>
      <c r="I566" s="17">
        <v>595</v>
      </c>
      <c r="J566" s="17">
        <v>0.17</v>
      </c>
      <c r="K566" s="17">
        <f t="shared" si="32"/>
        <v>7339</v>
      </c>
      <c r="L566" s="17">
        <f t="shared" si="33"/>
        <v>52885</v>
      </c>
      <c r="M566" s="17">
        <f t="shared" si="34"/>
        <v>21.72</v>
      </c>
    </row>
    <row r="567" spans="8:13" x14ac:dyDescent="0.2">
      <c r="H567" s="17">
        <v>4010</v>
      </c>
      <c r="I567" s="17">
        <v>37488</v>
      </c>
      <c r="J567" s="17">
        <v>14.58</v>
      </c>
      <c r="K567" s="17">
        <f t="shared" si="32"/>
        <v>4969</v>
      </c>
      <c r="L567" s="17">
        <f t="shared" si="33"/>
        <v>15992</v>
      </c>
      <c r="M567" s="17">
        <f t="shared" si="34"/>
        <v>7.3100000000000005</v>
      </c>
    </row>
    <row r="568" spans="8:13" x14ac:dyDescent="0.2">
      <c r="H568" s="17">
        <v>33</v>
      </c>
      <c r="I568" s="17">
        <v>18207</v>
      </c>
      <c r="J568" s="17">
        <v>9.5500000000000007</v>
      </c>
      <c r="K568" s="17">
        <f t="shared" si="32"/>
        <v>8946</v>
      </c>
      <c r="L568" s="17">
        <f t="shared" si="33"/>
        <v>35273</v>
      </c>
      <c r="M568" s="17">
        <f t="shared" si="34"/>
        <v>12.34</v>
      </c>
    </row>
    <row r="569" spans="8:13" x14ac:dyDescent="0.2">
      <c r="H569" s="17">
        <v>33</v>
      </c>
      <c r="I569" s="17">
        <v>28880</v>
      </c>
      <c r="J569" s="17">
        <v>14.02</v>
      </c>
      <c r="K569" s="17">
        <f t="shared" si="32"/>
        <v>8946</v>
      </c>
      <c r="L569" s="17">
        <f t="shared" si="33"/>
        <v>24600</v>
      </c>
      <c r="M569" s="17">
        <f t="shared" si="34"/>
        <v>7.870000000000001</v>
      </c>
    </row>
    <row r="570" spans="8:13" x14ac:dyDescent="0.2">
      <c r="H570" s="17">
        <v>33</v>
      </c>
      <c r="I570" s="17">
        <v>24584</v>
      </c>
      <c r="J570" s="17">
        <v>12.22</v>
      </c>
      <c r="K570" s="17">
        <f t="shared" si="32"/>
        <v>8946</v>
      </c>
      <c r="L570" s="17">
        <f t="shared" si="33"/>
        <v>28896</v>
      </c>
      <c r="M570" s="17">
        <f t="shared" si="34"/>
        <v>9.67</v>
      </c>
    </row>
    <row r="571" spans="8:13" x14ac:dyDescent="0.2">
      <c r="H571" s="17">
        <v>264</v>
      </c>
      <c r="I571" s="17">
        <v>16363</v>
      </c>
      <c r="J571" s="17">
        <v>7</v>
      </c>
      <c r="K571" s="17">
        <f t="shared" si="32"/>
        <v>8715</v>
      </c>
      <c r="L571" s="17">
        <f t="shared" si="33"/>
        <v>37117</v>
      </c>
      <c r="M571" s="17">
        <f t="shared" si="34"/>
        <v>14.89</v>
      </c>
    </row>
    <row r="572" spans="8:13" x14ac:dyDescent="0.2">
      <c r="H572" s="17">
        <v>5454</v>
      </c>
      <c r="I572" s="17">
        <v>1110</v>
      </c>
      <c r="J572" s="17">
        <v>0.3</v>
      </c>
      <c r="K572" s="17">
        <f t="shared" si="32"/>
        <v>3525</v>
      </c>
      <c r="L572" s="17">
        <f t="shared" si="33"/>
        <v>52370</v>
      </c>
      <c r="M572" s="17">
        <f t="shared" si="34"/>
        <v>21.59</v>
      </c>
    </row>
    <row r="573" spans="8:13" x14ac:dyDescent="0.2">
      <c r="H573" s="17">
        <v>5309</v>
      </c>
      <c r="I573" s="17">
        <v>859</v>
      </c>
      <c r="J573" s="17">
        <v>0.98</v>
      </c>
      <c r="K573" s="17">
        <f t="shared" si="32"/>
        <v>3670</v>
      </c>
      <c r="L573" s="17">
        <f t="shared" si="33"/>
        <v>52621</v>
      </c>
      <c r="M573" s="17">
        <f t="shared" si="34"/>
        <v>20.91</v>
      </c>
    </row>
    <row r="574" spans="8:13" x14ac:dyDescent="0.2">
      <c r="H574" s="17">
        <v>6678</v>
      </c>
      <c r="I574" s="17">
        <v>15421</v>
      </c>
      <c r="J574" s="17">
        <v>4.3600000000000003</v>
      </c>
      <c r="K574" s="17">
        <f t="shared" si="32"/>
        <v>2301</v>
      </c>
      <c r="L574" s="17">
        <f t="shared" si="33"/>
        <v>38059</v>
      </c>
      <c r="M574" s="17">
        <f t="shared" si="34"/>
        <v>17.53</v>
      </c>
    </row>
    <row r="575" spans="8:13" x14ac:dyDescent="0.2">
      <c r="H575" s="17">
        <v>3027</v>
      </c>
      <c r="I575" s="17">
        <v>12284</v>
      </c>
      <c r="J575" s="17">
        <v>3.14</v>
      </c>
      <c r="K575" s="17">
        <f t="shared" si="32"/>
        <v>5952</v>
      </c>
      <c r="L575" s="17">
        <f t="shared" si="33"/>
        <v>41196</v>
      </c>
      <c r="M575" s="17">
        <f t="shared" si="34"/>
        <v>18.75</v>
      </c>
    </row>
    <row r="576" spans="8:13" x14ac:dyDescent="0.2">
      <c r="H576" s="17">
        <v>1455</v>
      </c>
      <c r="I576" s="17">
        <v>3708</v>
      </c>
      <c r="J576" s="17">
        <v>0.98</v>
      </c>
      <c r="K576" s="17">
        <f t="shared" si="32"/>
        <v>7524</v>
      </c>
      <c r="L576" s="17">
        <f t="shared" si="33"/>
        <v>49772</v>
      </c>
      <c r="M576" s="17">
        <f t="shared" si="34"/>
        <v>20.91</v>
      </c>
    </row>
    <row r="577" spans="8:13" x14ac:dyDescent="0.2">
      <c r="H577" s="17">
        <v>2537</v>
      </c>
      <c r="I577" s="17">
        <v>252</v>
      </c>
      <c r="J577" s="17">
        <v>7.0000000000000007E-2</v>
      </c>
      <c r="K577" s="17">
        <f t="shared" si="32"/>
        <v>6442</v>
      </c>
      <c r="L577" s="17">
        <f t="shared" si="33"/>
        <v>53228</v>
      </c>
      <c r="M577" s="17">
        <f t="shared" si="34"/>
        <v>21.82</v>
      </c>
    </row>
    <row r="578" spans="8:13" x14ac:dyDescent="0.2">
      <c r="H578" s="17">
        <v>2269</v>
      </c>
      <c r="I578" s="17">
        <v>0</v>
      </c>
      <c r="J578" s="17">
        <v>0.52</v>
      </c>
      <c r="K578" s="17">
        <f t="shared" ref="K578:K641" si="35">$P$8-H578</f>
        <v>6710</v>
      </c>
      <c r="L578" s="17">
        <f t="shared" ref="L578:L641" si="36">$P$9-I578</f>
        <v>53480</v>
      </c>
      <c r="M578" s="17">
        <f t="shared" ref="M578:M641" si="37">$P$10-J578</f>
        <v>21.37</v>
      </c>
    </row>
    <row r="579" spans="8:13" x14ac:dyDescent="0.2">
      <c r="H579" s="17">
        <v>3722</v>
      </c>
      <c r="I579" s="17">
        <v>1927</v>
      </c>
      <c r="J579" s="17">
        <v>0.18</v>
      </c>
      <c r="K579" s="17">
        <f t="shared" si="35"/>
        <v>5257</v>
      </c>
      <c r="L579" s="17">
        <f t="shared" si="36"/>
        <v>51553</v>
      </c>
      <c r="M579" s="17">
        <f t="shared" si="37"/>
        <v>21.71</v>
      </c>
    </row>
    <row r="580" spans="8:13" x14ac:dyDescent="0.2">
      <c r="H580" s="17">
        <v>337</v>
      </c>
      <c r="I580" s="17">
        <v>23633</v>
      </c>
      <c r="J580" s="17">
        <v>9.26</v>
      </c>
      <c r="K580" s="17">
        <f t="shared" si="35"/>
        <v>8642</v>
      </c>
      <c r="L580" s="17">
        <f t="shared" si="36"/>
        <v>29847</v>
      </c>
      <c r="M580" s="17">
        <f t="shared" si="37"/>
        <v>12.63</v>
      </c>
    </row>
    <row r="581" spans="8:13" x14ac:dyDescent="0.2">
      <c r="H581" s="17">
        <v>1946</v>
      </c>
      <c r="I581" s="17">
        <v>11901</v>
      </c>
      <c r="J581" s="17">
        <v>3.38</v>
      </c>
      <c r="K581" s="17">
        <f t="shared" si="35"/>
        <v>7033</v>
      </c>
      <c r="L581" s="17">
        <f t="shared" si="36"/>
        <v>41579</v>
      </c>
      <c r="M581" s="17">
        <f t="shared" si="37"/>
        <v>18.510000000000002</v>
      </c>
    </row>
    <row r="582" spans="8:13" x14ac:dyDescent="0.2">
      <c r="H582" s="17">
        <v>212</v>
      </c>
      <c r="I582" s="17">
        <v>32671</v>
      </c>
      <c r="J582" s="17">
        <v>12.72</v>
      </c>
      <c r="K582" s="17">
        <f t="shared" si="35"/>
        <v>8767</v>
      </c>
      <c r="L582" s="17">
        <f t="shared" si="36"/>
        <v>20809</v>
      </c>
      <c r="M582" s="17">
        <f t="shared" si="37"/>
        <v>9.17</v>
      </c>
    </row>
    <row r="583" spans="8:13" x14ac:dyDescent="0.2">
      <c r="H583" s="17">
        <v>253</v>
      </c>
      <c r="I583" s="17">
        <v>30148</v>
      </c>
      <c r="J583" s="17">
        <v>13.53</v>
      </c>
      <c r="K583" s="17">
        <f t="shared" si="35"/>
        <v>8726</v>
      </c>
      <c r="L583" s="17">
        <f t="shared" si="36"/>
        <v>23332</v>
      </c>
      <c r="M583" s="17">
        <f t="shared" si="37"/>
        <v>8.3600000000000012</v>
      </c>
    </row>
    <row r="584" spans="8:13" x14ac:dyDescent="0.2">
      <c r="H584" s="17">
        <v>3003</v>
      </c>
      <c r="I584" s="17">
        <v>10573</v>
      </c>
      <c r="J584" s="17">
        <v>3.74</v>
      </c>
      <c r="K584" s="17">
        <f t="shared" si="35"/>
        <v>5976</v>
      </c>
      <c r="L584" s="17">
        <f t="shared" si="36"/>
        <v>42907</v>
      </c>
      <c r="M584" s="17">
        <f t="shared" si="37"/>
        <v>18.149999999999999</v>
      </c>
    </row>
    <row r="585" spans="8:13" x14ac:dyDescent="0.2">
      <c r="H585" s="17">
        <v>3542</v>
      </c>
      <c r="I585" s="17">
        <v>2916</v>
      </c>
      <c r="J585" s="17">
        <v>0.81</v>
      </c>
      <c r="K585" s="17">
        <f t="shared" si="35"/>
        <v>5437</v>
      </c>
      <c r="L585" s="17">
        <f t="shared" si="36"/>
        <v>50564</v>
      </c>
      <c r="M585" s="17">
        <f t="shared" si="37"/>
        <v>21.080000000000002</v>
      </c>
    </row>
    <row r="586" spans="8:13" x14ac:dyDescent="0.2">
      <c r="H586" s="17">
        <v>2667</v>
      </c>
      <c r="I586" s="17">
        <v>0</v>
      </c>
      <c r="J586" s="17">
        <v>0.83</v>
      </c>
      <c r="K586" s="17">
        <f t="shared" si="35"/>
        <v>6312</v>
      </c>
      <c r="L586" s="17">
        <f t="shared" si="36"/>
        <v>53480</v>
      </c>
      <c r="M586" s="17">
        <f t="shared" si="37"/>
        <v>21.060000000000002</v>
      </c>
    </row>
    <row r="587" spans="8:13" x14ac:dyDescent="0.2">
      <c r="H587" s="17">
        <v>3757</v>
      </c>
      <c r="I587" s="17">
        <v>3405</v>
      </c>
      <c r="J587" s="17">
        <v>0.35</v>
      </c>
      <c r="K587" s="17">
        <f t="shared" si="35"/>
        <v>5222</v>
      </c>
      <c r="L587" s="17">
        <f t="shared" si="36"/>
        <v>50075</v>
      </c>
      <c r="M587" s="17">
        <f t="shared" si="37"/>
        <v>21.54</v>
      </c>
    </row>
    <row r="588" spans="8:13" x14ac:dyDescent="0.2">
      <c r="H588" s="17">
        <v>2761</v>
      </c>
      <c r="I588" s="17">
        <v>1152</v>
      </c>
      <c r="J588" s="17">
        <v>0.32</v>
      </c>
      <c r="K588" s="17">
        <f t="shared" si="35"/>
        <v>6218</v>
      </c>
      <c r="L588" s="17">
        <f t="shared" si="36"/>
        <v>52328</v>
      </c>
      <c r="M588" s="17">
        <f t="shared" si="37"/>
        <v>21.57</v>
      </c>
    </row>
    <row r="589" spans="8:13" x14ac:dyDescent="0.2">
      <c r="H589" s="17">
        <v>7809</v>
      </c>
      <c r="I589" s="17">
        <v>7962</v>
      </c>
      <c r="J589" s="17">
        <v>0.09</v>
      </c>
      <c r="K589" s="17">
        <f t="shared" si="35"/>
        <v>1170</v>
      </c>
      <c r="L589" s="17">
        <f t="shared" si="36"/>
        <v>45518</v>
      </c>
      <c r="M589" s="17">
        <f t="shared" si="37"/>
        <v>21.8</v>
      </c>
    </row>
    <row r="590" spans="8:13" x14ac:dyDescent="0.2">
      <c r="H590" s="17">
        <v>4798</v>
      </c>
      <c r="I590" s="17">
        <v>279</v>
      </c>
      <c r="J590" s="17">
        <v>2.33</v>
      </c>
      <c r="K590" s="17">
        <f t="shared" si="35"/>
        <v>4181</v>
      </c>
      <c r="L590" s="17">
        <f t="shared" si="36"/>
        <v>53201</v>
      </c>
      <c r="M590" s="17">
        <f t="shared" si="37"/>
        <v>19.560000000000002</v>
      </c>
    </row>
    <row r="591" spans="8:13" x14ac:dyDescent="0.2">
      <c r="H591" s="17">
        <v>899</v>
      </c>
      <c r="I591" s="17">
        <v>3051</v>
      </c>
      <c r="J591" s="17">
        <v>0.87</v>
      </c>
      <c r="K591" s="17">
        <f t="shared" si="35"/>
        <v>8080</v>
      </c>
      <c r="L591" s="17">
        <f t="shared" si="36"/>
        <v>50429</v>
      </c>
      <c r="M591" s="17">
        <f t="shared" si="37"/>
        <v>21.02</v>
      </c>
    </row>
    <row r="592" spans="8:13" x14ac:dyDescent="0.2">
      <c r="H592" s="17">
        <v>3480</v>
      </c>
      <c r="I592" s="17">
        <v>1440</v>
      </c>
      <c r="J592" s="17">
        <v>0.4</v>
      </c>
      <c r="K592" s="17">
        <f t="shared" si="35"/>
        <v>5499</v>
      </c>
      <c r="L592" s="17">
        <f t="shared" si="36"/>
        <v>52040</v>
      </c>
      <c r="M592" s="17">
        <f t="shared" si="37"/>
        <v>21.490000000000002</v>
      </c>
    </row>
    <row r="593" spans="8:13" x14ac:dyDescent="0.2">
      <c r="H593" s="17">
        <v>2445</v>
      </c>
      <c r="I593" s="17">
        <v>972</v>
      </c>
      <c r="J593" s="17">
        <v>0.27</v>
      </c>
      <c r="K593" s="17">
        <f t="shared" si="35"/>
        <v>6534</v>
      </c>
      <c r="L593" s="17">
        <f t="shared" si="36"/>
        <v>52508</v>
      </c>
      <c r="M593" s="17">
        <f t="shared" si="37"/>
        <v>21.62</v>
      </c>
    </row>
    <row r="594" spans="8:13" x14ac:dyDescent="0.2">
      <c r="H594" s="17">
        <v>1783</v>
      </c>
      <c r="I594" s="17">
        <v>1079</v>
      </c>
      <c r="J594" s="17">
        <v>0.3</v>
      </c>
      <c r="K594" s="17">
        <f t="shared" si="35"/>
        <v>7196</v>
      </c>
      <c r="L594" s="17">
        <f t="shared" si="36"/>
        <v>52401</v>
      </c>
      <c r="M594" s="17">
        <f t="shared" si="37"/>
        <v>21.59</v>
      </c>
    </row>
    <row r="595" spans="8:13" x14ac:dyDescent="0.2">
      <c r="H595" s="17">
        <v>2330</v>
      </c>
      <c r="I595" s="17">
        <v>3745</v>
      </c>
      <c r="J595" s="17">
        <v>1.07</v>
      </c>
      <c r="K595" s="17">
        <f t="shared" si="35"/>
        <v>6649</v>
      </c>
      <c r="L595" s="17">
        <f t="shared" si="36"/>
        <v>49735</v>
      </c>
      <c r="M595" s="17">
        <f t="shared" si="37"/>
        <v>20.82</v>
      </c>
    </row>
    <row r="596" spans="8:13" x14ac:dyDescent="0.2">
      <c r="H596" s="17">
        <v>3325</v>
      </c>
      <c r="I596" s="17">
        <v>489</v>
      </c>
      <c r="J596" s="17">
        <v>0.14000000000000001</v>
      </c>
      <c r="K596" s="17">
        <f t="shared" si="35"/>
        <v>5654</v>
      </c>
      <c r="L596" s="17">
        <f t="shared" si="36"/>
        <v>52991</v>
      </c>
      <c r="M596" s="17">
        <f t="shared" si="37"/>
        <v>21.75</v>
      </c>
    </row>
    <row r="597" spans="8:13" x14ac:dyDescent="0.2">
      <c r="H597" s="17">
        <v>2671</v>
      </c>
      <c r="I597" s="17">
        <v>360</v>
      </c>
      <c r="J597" s="17">
        <v>0.84</v>
      </c>
      <c r="K597" s="17">
        <f t="shared" si="35"/>
        <v>6308</v>
      </c>
      <c r="L597" s="17">
        <f t="shared" si="36"/>
        <v>53120</v>
      </c>
      <c r="M597" s="17">
        <f t="shared" si="37"/>
        <v>21.05</v>
      </c>
    </row>
    <row r="598" spans="8:13" x14ac:dyDescent="0.2">
      <c r="H598" s="17">
        <v>3957</v>
      </c>
      <c r="I598" s="17">
        <v>251</v>
      </c>
      <c r="J598" s="17">
        <v>2.27</v>
      </c>
      <c r="K598" s="17">
        <f t="shared" si="35"/>
        <v>5022</v>
      </c>
      <c r="L598" s="17">
        <f t="shared" si="36"/>
        <v>53229</v>
      </c>
      <c r="M598" s="17">
        <f t="shared" si="37"/>
        <v>19.62</v>
      </c>
    </row>
    <row r="599" spans="8:13" x14ac:dyDescent="0.2">
      <c r="H599" s="17">
        <v>1660</v>
      </c>
      <c r="I599" s="17">
        <v>0</v>
      </c>
      <c r="J599" s="17">
        <v>0.28999999999999998</v>
      </c>
      <c r="K599" s="17">
        <f t="shared" si="35"/>
        <v>7319</v>
      </c>
      <c r="L599" s="17">
        <f t="shared" si="36"/>
        <v>53480</v>
      </c>
      <c r="M599" s="17">
        <f t="shared" si="37"/>
        <v>21.6</v>
      </c>
    </row>
    <row r="600" spans="8:13" x14ac:dyDescent="0.2">
      <c r="H600" s="17">
        <v>2495</v>
      </c>
      <c r="I600" s="17">
        <v>2088</v>
      </c>
      <c r="J600" s="17">
        <v>0.57999999999999996</v>
      </c>
      <c r="K600" s="17">
        <f t="shared" si="35"/>
        <v>6484</v>
      </c>
      <c r="L600" s="17">
        <f t="shared" si="36"/>
        <v>51392</v>
      </c>
      <c r="M600" s="17">
        <f t="shared" si="37"/>
        <v>21.310000000000002</v>
      </c>
    </row>
    <row r="601" spans="8:13" x14ac:dyDescent="0.2">
      <c r="H601" s="17">
        <v>2594</v>
      </c>
      <c r="I601" s="17">
        <v>0</v>
      </c>
      <c r="J601" s="17">
        <v>0.42</v>
      </c>
      <c r="K601" s="17">
        <f t="shared" si="35"/>
        <v>6385</v>
      </c>
      <c r="L601" s="17">
        <f t="shared" si="36"/>
        <v>53480</v>
      </c>
      <c r="M601" s="17">
        <f t="shared" si="37"/>
        <v>21.47</v>
      </c>
    </row>
    <row r="602" spans="8:13" x14ac:dyDescent="0.2">
      <c r="H602" s="17">
        <v>1539</v>
      </c>
      <c r="I602" s="17">
        <v>0</v>
      </c>
      <c r="J602" s="17">
        <v>0.34</v>
      </c>
      <c r="K602" s="17">
        <f t="shared" si="35"/>
        <v>7440</v>
      </c>
      <c r="L602" s="17">
        <f t="shared" si="36"/>
        <v>53480</v>
      </c>
      <c r="M602" s="17">
        <f t="shared" si="37"/>
        <v>21.55</v>
      </c>
    </row>
    <row r="603" spans="8:13" x14ac:dyDescent="0.2">
      <c r="H603" s="17">
        <v>1334</v>
      </c>
      <c r="I603" s="17">
        <v>30622</v>
      </c>
      <c r="J603" s="17">
        <v>10.66</v>
      </c>
      <c r="K603" s="17">
        <f t="shared" si="35"/>
        <v>7645</v>
      </c>
      <c r="L603" s="17">
        <f t="shared" si="36"/>
        <v>22858</v>
      </c>
      <c r="M603" s="17">
        <f t="shared" si="37"/>
        <v>11.23</v>
      </c>
    </row>
    <row r="604" spans="8:13" x14ac:dyDescent="0.2">
      <c r="H604" s="17">
        <v>2001</v>
      </c>
      <c r="I604" s="17">
        <v>2519</v>
      </c>
      <c r="J604" s="17">
        <v>1.01</v>
      </c>
      <c r="K604" s="17">
        <f t="shared" si="35"/>
        <v>6978</v>
      </c>
      <c r="L604" s="17">
        <f t="shared" si="36"/>
        <v>50961</v>
      </c>
      <c r="M604" s="17">
        <f t="shared" si="37"/>
        <v>20.88</v>
      </c>
    </row>
    <row r="605" spans="8:13" x14ac:dyDescent="0.2">
      <c r="H605" s="17">
        <v>3529</v>
      </c>
      <c r="I605" s="17">
        <v>1583</v>
      </c>
      <c r="J605" s="17">
        <v>0.12</v>
      </c>
      <c r="K605" s="17">
        <f t="shared" si="35"/>
        <v>5450</v>
      </c>
      <c r="L605" s="17">
        <f t="shared" si="36"/>
        <v>51897</v>
      </c>
      <c r="M605" s="17">
        <f t="shared" si="37"/>
        <v>21.77</v>
      </c>
    </row>
    <row r="606" spans="8:13" x14ac:dyDescent="0.2">
      <c r="H606" s="17">
        <v>1797</v>
      </c>
      <c r="I606" s="17">
        <v>5201</v>
      </c>
      <c r="J606" s="17">
        <v>2.7</v>
      </c>
      <c r="K606" s="17">
        <f t="shared" si="35"/>
        <v>7182</v>
      </c>
      <c r="L606" s="17">
        <f t="shared" si="36"/>
        <v>48279</v>
      </c>
      <c r="M606" s="17">
        <f t="shared" si="37"/>
        <v>19.190000000000001</v>
      </c>
    </row>
    <row r="607" spans="8:13" x14ac:dyDescent="0.2">
      <c r="H607" s="17">
        <v>6628</v>
      </c>
      <c r="I607" s="17">
        <v>3709</v>
      </c>
      <c r="J607" s="17">
        <v>0.64</v>
      </c>
      <c r="K607" s="17">
        <f t="shared" si="35"/>
        <v>2351</v>
      </c>
      <c r="L607" s="17">
        <f t="shared" si="36"/>
        <v>49771</v>
      </c>
      <c r="M607" s="17">
        <f t="shared" si="37"/>
        <v>21.25</v>
      </c>
    </row>
    <row r="608" spans="8:13" x14ac:dyDescent="0.2">
      <c r="H608" s="17">
        <v>1814</v>
      </c>
      <c r="I608" s="17">
        <v>3080</v>
      </c>
      <c r="J608" s="17">
        <v>0.05</v>
      </c>
      <c r="K608" s="17">
        <f t="shared" si="35"/>
        <v>7165</v>
      </c>
      <c r="L608" s="17">
        <f t="shared" si="36"/>
        <v>50400</v>
      </c>
      <c r="M608" s="17">
        <f t="shared" si="37"/>
        <v>21.84</v>
      </c>
    </row>
    <row r="609" spans="8:13" x14ac:dyDescent="0.2">
      <c r="H609" s="17">
        <v>2803</v>
      </c>
      <c r="I609" s="17">
        <v>12759</v>
      </c>
      <c r="J609" s="17">
        <v>3.42</v>
      </c>
      <c r="K609" s="17">
        <f t="shared" si="35"/>
        <v>6176</v>
      </c>
      <c r="L609" s="17">
        <f t="shared" si="36"/>
        <v>40721</v>
      </c>
      <c r="M609" s="17">
        <f t="shared" si="37"/>
        <v>18.47</v>
      </c>
    </row>
    <row r="610" spans="8:13" x14ac:dyDescent="0.2">
      <c r="H610" s="17">
        <v>4925</v>
      </c>
      <c r="I610" s="17">
        <v>17581</v>
      </c>
      <c r="J610" s="17">
        <v>5.07</v>
      </c>
      <c r="K610" s="17">
        <f t="shared" si="35"/>
        <v>4054</v>
      </c>
      <c r="L610" s="17">
        <f t="shared" si="36"/>
        <v>35899</v>
      </c>
      <c r="M610" s="17">
        <f t="shared" si="37"/>
        <v>16.82</v>
      </c>
    </row>
    <row r="611" spans="8:13" x14ac:dyDescent="0.2">
      <c r="H611" s="17">
        <v>1979</v>
      </c>
      <c r="I611" s="17">
        <v>5009</v>
      </c>
      <c r="J611" s="17">
        <v>1.4</v>
      </c>
      <c r="K611" s="17">
        <f t="shared" si="35"/>
        <v>7000</v>
      </c>
      <c r="L611" s="17">
        <f t="shared" si="36"/>
        <v>48471</v>
      </c>
      <c r="M611" s="17">
        <f t="shared" si="37"/>
        <v>20.490000000000002</v>
      </c>
    </row>
    <row r="612" spans="8:13" x14ac:dyDescent="0.2">
      <c r="H612" s="17">
        <v>1770</v>
      </c>
      <c r="I612" s="17">
        <v>0</v>
      </c>
      <c r="J612" s="17">
        <v>0.95</v>
      </c>
      <c r="K612" s="17">
        <f t="shared" si="35"/>
        <v>7209</v>
      </c>
      <c r="L612" s="17">
        <f t="shared" si="36"/>
        <v>53480</v>
      </c>
      <c r="M612" s="17">
        <f t="shared" si="37"/>
        <v>20.94</v>
      </c>
    </row>
    <row r="613" spans="8:13" x14ac:dyDescent="0.2">
      <c r="H613" s="17">
        <v>3902</v>
      </c>
      <c r="I613" s="17">
        <v>10763</v>
      </c>
      <c r="J613" s="17">
        <v>2.23</v>
      </c>
      <c r="K613" s="17">
        <f t="shared" si="35"/>
        <v>5077</v>
      </c>
      <c r="L613" s="17">
        <f t="shared" si="36"/>
        <v>42717</v>
      </c>
      <c r="M613" s="17">
        <f t="shared" si="37"/>
        <v>19.66</v>
      </c>
    </row>
    <row r="614" spans="8:13" x14ac:dyDescent="0.2">
      <c r="H614" s="17">
        <v>1745</v>
      </c>
      <c r="I614" s="17">
        <v>35</v>
      </c>
      <c r="J614" s="17">
        <v>1.07</v>
      </c>
      <c r="K614" s="17">
        <f t="shared" si="35"/>
        <v>7234</v>
      </c>
      <c r="L614" s="17">
        <f t="shared" si="36"/>
        <v>53445</v>
      </c>
      <c r="M614" s="17">
        <f t="shared" si="37"/>
        <v>20.82</v>
      </c>
    </row>
    <row r="615" spans="8:13" x14ac:dyDescent="0.2">
      <c r="H615" s="17">
        <v>1946</v>
      </c>
      <c r="I615" s="17">
        <v>2065</v>
      </c>
      <c r="J615" s="17">
        <v>0.59</v>
      </c>
      <c r="K615" s="17">
        <f t="shared" si="35"/>
        <v>7033</v>
      </c>
      <c r="L615" s="17">
        <f t="shared" si="36"/>
        <v>51415</v>
      </c>
      <c r="M615" s="17">
        <f t="shared" si="37"/>
        <v>21.3</v>
      </c>
    </row>
    <row r="616" spans="8:13" x14ac:dyDescent="0.2">
      <c r="H616" s="17">
        <v>1499</v>
      </c>
      <c r="I616" s="17">
        <v>6141</v>
      </c>
      <c r="J616" s="17">
        <v>1.72</v>
      </c>
      <c r="K616" s="17">
        <f t="shared" si="35"/>
        <v>7480</v>
      </c>
      <c r="L616" s="17">
        <f t="shared" si="36"/>
        <v>47339</v>
      </c>
      <c r="M616" s="17">
        <f t="shared" si="37"/>
        <v>20.170000000000002</v>
      </c>
    </row>
    <row r="617" spans="8:13" x14ac:dyDescent="0.2">
      <c r="H617" s="17">
        <v>253</v>
      </c>
      <c r="I617" s="17">
        <v>7466</v>
      </c>
      <c r="J617" s="17">
        <v>3.14</v>
      </c>
      <c r="K617" s="17">
        <f t="shared" si="35"/>
        <v>8726</v>
      </c>
      <c r="L617" s="17">
        <f t="shared" si="36"/>
        <v>46014</v>
      </c>
      <c r="M617" s="17">
        <f t="shared" si="37"/>
        <v>18.75</v>
      </c>
    </row>
    <row r="618" spans="8:13" x14ac:dyDescent="0.2">
      <c r="H618" s="17">
        <v>1979</v>
      </c>
      <c r="I618" s="17">
        <v>13348</v>
      </c>
      <c r="J618" s="17">
        <v>3.77</v>
      </c>
      <c r="K618" s="17">
        <f t="shared" si="35"/>
        <v>7000</v>
      </c>
      <c r="L618" s="17">
        <f t="shared" si="36"/>
        <v>40132</v>
      </c>
      <c r="M618" s="17">
        <f t="shared" si="37"/>
        <v>18.12</v>
      </c>
    </row>
    <row r="619" spans="8:13" x14ac:dyDescent="0.2">
      <c r="H619" s="17">
        <v>1990</v>
      </c>
      <c r="I619" s="17">
        <v>1331</v>
      </c>
      <c r="J619" s="17">
        <v>0.37</v>
      </c>
      <c r="K619" s="17">
        <f t="shared" si="35"/>
        <v>6989</v>
      </c>
      <c r="L619" s="17">
        <f t="shared" si="36"/>
        <v>52149</v>
      </c>
      <c r="M619" s="17">
        <f t="shared" si="37"/>
        <v>21.52</v>
      </c>
    </row>
    <row r="620" spans="8:13" x14ac:dyDescent="0.2">
      <c r="H620" s="17">
        <v>5474</v>
      </c>
      <c r="I620" s="17">
        <v>3996</v>
      </c>
      <c r="J620" s="17">
        <v>1.1100000000000001</v>
      </c>
      <c r="K620" s="17">
        <f t="shared" si="35"/>
        <v>3505</v>
      </c>
      <c r="L620" s="17">
        <f t="shared" si="36"/>
        <v>49484</v>
      </c>
      <c r="M620" s="17">
        <f t="shared" si="37"/>
        <v>20.78</v>
      </c>
    </row>
    <row r="621" spans="8:13" x14ac:dyDescent="0.2">
      <c r="H621" s="17">
        <v>4782</v>
      </c>
      <c r="I621" s="17">
        <v>2483</v>
      </c>
      <c r="J621" s="17">
        <v>0.69</v>
      </c>
      <c r="K621" s="17">
        <f t="shared" si="35"/>
        <v>4197</v>
      </c>
      <c r="L621" s="17">
        <f t="shared" si="36"/>
        <v>50997</v>
      </c>
      <c r="M621" s="17">
        <f t="shared" si="37"/>
        <v>21.2</v>
      </c>
    </row>
    <row r="622" spans="8:13" x14ac:dyDescent="0.2">
      <c r="H622" s="17">
        <v>1572</v>
      </c>
      <c r="I622" s="17">
        <v>3059</v>
      </c>
      <c r="J622" s="17">
        <v>0.34</v>
      </c>
      <c r="K622" s="17">
        <f t="shared" si="35"/>
        <v>7407</v>
      </c>
      <c r="L622" s="17">
        <f t="shared" si="36"/>
        <v>50421</v>
      </c>
      <c r="M622" s="17">
        <f t="shared" si="37"/>
        <v>21.55</v>
      </c>
    </row>
    <row r="623" spans="8:13" x14ac:dyDescent="0.2">
      <c r="H623" s="17">
        <v>7206</v>
      </c>
      <c r="I623" s="17">
        <v>10465</v>
      </c>
      <c r="J623" s="17">
        <v>0.82</v>
      </c>
      <c r="K623" s="17">
        <f t="shared" si="35"/>
        <v>1773</v>
      </c>
      <c r="L623" s="17">
        <f t="shared" si="36"/>
        <v>43015</v>
      </c>
      <c r="M623" s="17">
        <f t="shared" si="37"/>
        <v>21.07</v>
      </c>
    </row>
    <row r="624" spans="8:13" x14ac:dyDescent="0.2">
      <c r="H624" s="17">
        <v>2617</v>
      </c>
      <c r="I624" s="17">
        <v>3745</v>
      </c>
      <c r="J624" s="17">
        <v>1.07</v>
      </c>
      <c r="K624" s="17">
        <f t="shared" si="35"/>
        <v>6362</v>
      </c>
      <c r="L624" s="17">
        <f t="shared" si="36"/>
        <v>49735</v>
      </c>
      <c r="M624" s="17">
        <f t="shared" si="37"/>
        <v>20.82</v>
      </c>
    </row>
    <row r="625" spans="8:13" x14ac:dyDescent="0.2">
      <c r="H625" s="17">
        <v>430</v>
      </c>
      <c r="I625" s="17">
        <v>13551</v>
      </c>
      <c r="J625" s="17">
        <v>5.74</v>
      </c>
      <c r="K625" s="17">
        <f t="shared" si="35"/>
        <v>8549</v>
      </c>
      <c r="L625" s="17">
        <f t="shared" si="36"/>
        <v>39929</v>
      </c>
      <c r="M625" s="17">
        <f t="shared" si="37"/>
        <v>16.149999999999999</v>
      </c>
    </row>
    <row r="626" spans="8:13" x14ac:dyDescent="0.2">
      <c r="H626" s="17">
        <v>121</v>
      </c>
      <c r="I626" s="17">
        <v>11951</v>
      </c>
      <c r="J626" s="17">
        <v>6.27</v>
      </c>
      <c r="K626" s="17">
        <f t="shared" si="35"/>
        <v>8858</v>
      </c>
      <c r="L626" s="17">
        <f t="shared" si="36"/>
        <v>41529</v>
      </c>
      <c r="M626" s="17">
        <f t="shared" si="37"/>
        <v>15.620000000000001</v>
      </c>
    </row>
    <row r="627" spans="8:13" x14ac:dyDescent="0.2">
      <c r="H627" s="17">
        <v>972</v>
      </c>
      <c r="I627" s="17">
        <v>10521</v>
      </c>
      <c r="J627" s="17">
        <v>3.12</v>
      </c>
      <c r="K627" s="17">
        <f t="shared" si="35"/>
        <v>8007</v>
      </c>
      <c r="L627" s="17">
        <f t="shared" si="36"/>
        <v>42959</v>
      </c>
      <c r="M627" s="17">
        <f t="shared" si="37"/>
        <v>18.77</v>
      </c>
    </row>
    <row r="628" spans="8:13" x14ac:dyDescent="0.2">
      <c r="H628" s="17">
        <v>1482</v>
      </c>
      <c r="I628" s="17">
        <v>5340</v>
      </c>
      <c r="J628" s="17">
        <v>1.1599999999999999</v>
      </c>
      <c r="K628" s="17">
        <f t="shared" si="35"/>
        <v>7497</v>
      </c>
      <c r="L628" s="17">
        <f t="shared" si="36"/>
        <v>48140</v>
      </c>
      <c r="M628" s="17">
        <f t="shared" si="37"/>
        <v>20.73</v>
      </c>
    </row>
    <row r="629" spans="8:13" x14ac:dyDescent="0.2">
      <c r="H629" s="17">
        <v>2834</v>
      </c>
      <c r="I629" s="17">
        <v>3455</v>
      </c>
      <c r="J629" s="17">
        <v>0.13</v>
      </c>
      <c r="K629" s="17">
        <f t="shared" si="35"/>
        <v>6145</v>
      </c>
      <c r="L629" s="17">
        <f t="shared" si="36"/>
        <v>50025</v>
      </c>
      <c r="M629" s="17">
        <f t="shared" si="37"/>
        <v>21.76</v>
      </c>
    </row>
    <row r="630" spans="8:13" x14ac:dyDescent="0.2">
      <c r="H630" s="17">
        <v>121</v>
      </c>
      <c r="I630" s="17">
        <v>15189</v>
      </c>
      <c r="J630" s="17">
        <v>6.59</v>
      </c>
      <c r="K630" s="17">
        <f t="shared" si="35"/>
        <v>8858</v>
      </c>
      <c r="L630" s="17">
        <f t="shared" si="36"/>
        <v>38291</v>
      </c>
      <c r="M630" s="17">
        <f t="shared" si="37"/>
        <v>15.3</v>
      </c>
    </row>
    <row r="631" spans="8:13" x14ac:dyDescent="0.2">
      <c r="H631" s="17">
        <v>99</v>
      </c>
      <c r="I631" s="17">
        <v>26082</v>
      </c>
      <c r="J631" s="17">
        <v>12.32</v>
      </c>
      <c r="K631" s="17">
        <f t="shared" si="35"/>
        <v>8880</v>
      </c>
      <c r="L631" s="17">
        <f t="shared" si="36"/>
        <v>27398</v>
      </c>
      <c r="M631" s="17">
        <f t="shared" si="37"/>
        <v>9.57</v>
      </c>
    </row>
    <row r="632" spans="8:13" x14ac:dyDescent="0.2">
      <c r="H632" s="17">
        <v>77</v>
      </c>
      <c r="I632" s="17">
        <v>38660</v>
      </c>
      <c r="J632" s="17">
        <v>15.95</v>
      </c>
      <c r="K632" s="17">
        <f t="shared" si="35"/>
        <v>8902</v>
      </c>
      <c r="L632" s="17">
        <f t="shared" si="36"/>
        <v>14820</v>
      </c>
      <c r="M632" s="17">
        <f t="shared" si="37"/>
        <v>5.9400000000000013</v>
      </c>
    </row>
    <row r="633" spans="8:13" x14ac:dyDescent="0.2">
      <c r="H633" s="17">
        <v>451</v>
      </c>
      <c r="I633" s="17">
        <v>3335</v>
      </c>
      <c r="J633" s="17">
        <v>1.45</v>
      </c>
      <c r="K633" s="17">
        <f t="shared" si="35"/>
        <v>8528</v>
      </c>
      <c r="L633" s="17">
        <f t="shared" si="36"/>
        <v>50145</v>
      </c>
      <c r="M633" s="17">
        <f t="shared" si="37"/>
        <v>20.440000000000001</v>
      </c>
    </row>
    <row r="634" spans="8:13" x14ac:dyDescent="0.2">
      <c r="H634" s="17">
        <v>330</v>
      </c>
      <c r="I634" s="17">
        <v>17680</v>
      </c>
      <c r="J634" s="17">
        <v>7</v>
      </c>
      <c r="K634" s="17">
        <f t="shared" si="35"/>
        <v>8649</v>
      </c>
      <c r="L634" s="17">
        <f t="shared" si="36"/>
        <v>35800</v>
      </c>
      <c r="M634" s="17">
        <f t="shared" si="37"/>
        <v>14.89</v>
      </c>
    </row>
    <row r="635" spans="8:13" x14ac:dyDescent="0.2">
      <c r="H635" s="17">
        <v>440</v>
      </c>
      <c r="I635" s="17">
        <v>16930</v>
      </c>
      <c r="J635" s="17">
        <v>5.91</v>
      </c>
      <c r="K635" s="17">
        <f t="shared" si="35"/>
        <v>8539</v>
      </c>
      <c r="L635" s="17">
        <f t="shared" si="36"/>
        <v>36550</v>
      </c>
      <c r="M635" s="17">
        <f t="shared" si="37"/>
        <v>15.98</v>
      </c>
    </row>
    <row r="636" spans="8:13" x14ac:dyDescent="0.2">
      <c r="H636" s="17">
        <v>3520</v>
      </c>
      <c r="I636" s="17">
        <v>10074</v>
      </c>
      <c r="J636" s="17">
        <v>2.94</v>
      </c>
      <c r="K636" s="17">
        <f t="shared" si="35"/>
        <v>5459</v>
      </c>
      <c r="L636" s="17">
        <f t="shared" si="36"/>
        <v>43406</v>
      </c>
      <c r="M636" s="17">
        <f t="shared" si="37"/>
        <v>18.95</v>
      </c>
    </row>
    <row r="637" spans="8:13" x14ac:dyDescent="0.2">
      <c r="H637" s="17">
        <v>231</v>
      </c>
      <c r="I637" s="17">
        <v>17796</v>
      </c>
      <c r="J637" s="17">
        <v>8.09</v>
      </c>
      <c r="K637" s="17">
        <f t="shared" si="35"/>
        <v>8748</v>
      </c>
      <c r="L637" s="17">
        <f t="shared" si="36"/>
        <v>35684</v>
      </c>
      <c r="M637" s="17">
        <f t="shared" si="37"/>
        <v>13.8</v>
      </c>
    </row>
    <row r="638" spans="8:13" x14ac:dyDescent="0.2">
      <c r="H638" s="17">
        <v>2333</v>
      </c>
      <c r="I638" s="17">
        <v>29675</v>
      </c>
      <c r="J638" s="17">
        <v>11.06</v>
      </c>
      <c r="K638" s="17">
        <f t="shared" si="35"/>
        <v>6646</v>
      </c>
      <c r="L638" s="17">
        <f t="shared" si="36"/>
        <v>23805</v>
      </c>
      <c r="M638" s="17">
        <f t="shared" si="37"/>
        <v>10.83</v>
      </c>
    </row>
    <row r="639" spans="8:13" x14ac:dyDescent="0.2">
      <c r="H639" s="17">
        <v>425</v>
      </c>
      <c r="I639" s="17">
        <v>4788</v>
      </c>
      <c r="J639" s="17">
        <v>1.1599999999999999</v>
      </c>
      <c r="K639" s="17">
        <f t="shared" si="35"/>
        <v>8554</v>
      </c>
      <c r="L639" s="17">
        <f t="shared" si="36"/>
        <v>48692</v>
      </c>
      <c r="M639" s="17">
        <f t="shared" si="37"/>
        <v>20.73</v>
      </c>
    </row>
    <row r="640" spans="8:13" x14ac:dyDescent="0.2">
      <c r="H640" s="17">
        <v>259</v>
      </c>
      <c r="I640" s="17">
        <v>9456</v>
      </c>
      <c r="J640" s="17">
        <v>4.09</v>
      </c>
      <c r="K640" s="17">
        <f t="shared" si="35"/>
        <v>8720</v>
      </c>
      <c r="L640" s="17">
        <f t="shared" si="36"/>
        <v>44024</v>
      </c>
      <c r="M640" s="17">
        <f t="shared" si="37"/>
        <v>17.8</v>
      </c>
    </row>
    <row r="641" spans="8:13" x14ac:dyDescent="0.2">
      <c r="H641" s="17">
        <v>251</v>
      </c>
      <c r="I641" s="17">
        <v>20712</v>
      </c>
      <c r="J641" s="17">
        <v>6.63</v>
      </c>
      <c r="K641" s="17">
        <f t="shared" si="35"/>
        <v>8728</v>
      </c>
      <c r="L641" s="17">
        <f t="shared" si="36"/>
        <v>32768</v>
      </c>
      <c r="M641" s="17">
        <f t="shared" si="37"/>
        <v>15.260000000000002</v>
      </c>
    </row>
    <row r="642" spans="8:13" x14ac:dyDescent="0.2">
      <c r="H642" s="17">
        <v>2034</v>
      </c>
      <c r="I642" s="17">
        <v>899</v>
      </c>
      <c r="J642" s="17">
        <v>0.24</v>
      </c>
      <c r="K642" s="17">
        <f t="shared" ref="K642:K705" si="38">$P$8-H642</f>
        <v>6945</v>
      </c>
      <c r="L642" s="17">
        <f t="shared" ref="L642:L705" si="39">$P$9-I642</f>
        <v>52581</v>
      </c>
      <c r="M642" s="17">
        <f t="shared" ref="M642:M705" si="40">$P$10-J642</f>
        <v>21.650000000000002</v>
      </c>
    </row>
    <row r="643" spans="8:13" x14ac:dyDescent="0.2">
      <c r="H643" s="17">
        <v>2363</v>
      </c>
      <c r="I643" s="17">
        <v>14206</v>
      </c>
      <c r="J643" s="17">
        <v>3.46</v>
      </c>
      <c r="K643" s="17">
        <f t="shared" si="38"/>
        <v>6616</v>
      </c>
      <c r="L643" s="17">
        <f t="shared" si="39"/>
        <v>39274</v>
      </c>
      <c r="M643" s="17">
        <f t="shared" si="40"/>
        <v>18.43</v>
      </c>
    </row>
    <row r="644" spans="8:13" x14ac:dyDescent="0.2">
      <c r="H644" s="17">
        <v>2198</v>
      </c>
      <c r="I644" s="17">
        <v>6996</v>
      </c>
      <c r="J644" s="17">
        <v>0.23</v>
      </c>
      <c r="K644" s="17">
        <f t="shared" si="38"/>
        <v>6781</v>
      </c>
      <c r="L644" s="17">
        <f t="shared" si="39"/>
        <v>46484</v>
      </c>
      <c r="M644" s="17">
        <f t="shared" si="40"/>
        <v>21.66</v>
      </c>
    </row>
    <row r="645" spans="8:13" x14ac:dyDescent="0.2">
      <c r="H645" s="17">
        <v>1327</v>
      </c>
      <c r="I645" s="17">
        <v>4082</v>
      </c>
      <c r="J645" s="17">
        <v>0.27</v>
      </c>
      <c r="K645" s="17">
        <f t="shared" si="38"/>
        <v>7652</v>
      </c>
      <c r="L645" s="17">
        <f t="shared" si="39"/>
        <v>49398</v>
      </c>
      <c r="M645" s="17">
        <f t="shared" si="40"/>
        <v>21.62</v>
      </c>
    </row>
    <row r="646" spans="8:13" x14ac:dyDescent="0.2">
      <c r="H646" s="17">
        <v>1099</v>
      </c>
      <c r="I646" s="17">
        <v>29515</v>
      </c>
      <c r="J646" s="17">
        <v>7.55</v>
      </c>
      <c r="K646" s="17">
        <f t="shared" si="38"/>
        <v>7880</v>
      </c>
      <c r="L646" s="17">
        <f t="shared" si="39"/>
        <v>23965</v>
      </c>
      <c r="M646" s="17">
        <f t="shared" si="40"/>
        <v>14.34</v>
      </c>
    </row>
    <row r="647" spans="8:13" x14ac:dyDescent="0.2">
      <c r="H647" s="17">
        <v>660</v>
      </c>
      <c r="I647" s="17">
        <v>5148</v>
      </c>
      <c r="J647" s="17">
        <v>1.43</v>
      </c>
      <c r="K647" s="17">
        <f t="shared" si="38"/>
        <v>8319</v>
      </c>
      <c r="L647" s="17">
        <f t="shared" si="39"/>
        <v>48332</v>
      </c>
      <c r="M647" s="17">
        <f t="shared" si="40"/>
        <v>20.46</v>
      </c>
    </row>
    <row r="648" spans="8:13" x14ac:dyDescent="0.2">
      <c r="H648" s="17">
        <v>2198</v>
      </c>
      <c r="I648" s="17">
        <v>5679</v>
      </c>
      <c r="J648" s="17">
        <v>0.71</v>
      </c>
      <c r="K648" s="17">
        <f t="shared" si="38"/>
        <v>6781</v>
      </c>
      <c r="L648" s="17">
        <f t="shared" si="39"/>
        <v>47801</v>
      </c>
      <c r="M648" s="17">
        <f t="shared" si="40"/>
        <v>21.18</v>
      </c>
    </row>
    <row r="649" spans="8:13" x14ac:dyDescent="0.2">
      <c r="H649" s="17">
        <v>1990</v>
      </c>
      <c r="I649" s="17">
        <v>467</v>
      </c>
      <c r="J649" s="17">
        <v>0.14000000000000001</v>
      </c>
      <c r="K649" s="17">
        <f t="shared" si="38"/>
        <v>6989</v>
      </c>
      <c r="L649" s="17">
        <f t="shared" si="39"/>
        <v>53013</v>
      </c>
      <c r="M649" s="17">
        <f t="shared" si="40"/>
        <v>21.75</v>
      </c>
    </row>
    <row r="650" spans="8:13" x14ac:dyDescent="0.2">
      <c r="H650" s="17">
        <v>6678</v>
      </c>
      <c r="I650" s="17">
        <v>11496</v>
      </c>
      <c r="J650" s="17">
        <v>2.76</v>
      </c>
      <c r="K650" s="17">
        <f t="shared" si="38"/>
        <v>2301</v>
      </c>
      <c r="L650" s="17">
        <f t="shared" si="39"/>
        <v>41984</v>
      </c>
      <c r="M650" s="17">
        <f t="shared" si="40"/>
        <v>19.130000000000003</v>
      </c>
    </row>
    <row r="651" spans="8:13" x14ac:dyDescent="0.2">
      <c r="H651" s="17">
        <v>899</v>
      </c>
      <c r="I651" s="17">
        <v>6519</v>
      </c>
      <c r="J651" s="17">
        <v>1.61</v>
      </c>
      <c r="K651" s="17">
        <f t="shared" si="38"/>
        <v>8080</v>
      </c>
      <c r="L651" s="17">
        <f t="shared" si="39"/>
        <v>46961</v>
      </c>
      <c r="M651" s="17">
        <f t="shared" si="40"/>
        <v>20.28</v>
      </c>
    </row>
    <row r="652" spans="8:13" x14ac:dyDescent="0.2">
      <c r="H652" s="17">
        <v>1374</v>
      </c>
      <c r="I652" s="17">
        <v>1727</v>
      </c>
      <c r="J652" s="17">
        <v>0.25</v>
      </c>
      <c r="K652" s="17">
        <f t="shared" si="38"/>
        <v>7605</v>
      </c>
      <c r="L652" s="17">
        <f t="shared" si="39"/>
        <v>51753</v>
      </c>
      <c r="M652" s="17">
        <f t="shared" si="40"/>
        <v>21.64</v>
      </c>
    </row>
    <row r="653" spans="8:13" x14ac:dyDescent="0.2">
      <c r="H653" s="17">
        <v>868</v>
      </c>
      <c r="I653" s="17">
        <v>7862</v>
      </c>
      <c r="J653" s="17">
        <v>0.64</v>
      </c>
      <c r="K653" s="17">
        <f t="shared" si="38"/>
        <v>8111</v>
      </c>
      <c r="L653" s="17">
        <f t="shared" si="39"/>
        <v>45618</v>
      </c>
      <c r="M653" s="17">
        <f t="shared" si="40"/>
        <v>21.25</v>
      </c>
    </row>
    <row r="654" spans="8:13" x14ac:dyDescent="0.2">
      <c r="H654" s="17">
        <v>4714</v>
      </c>
      <c r="I654" s="17">
        <v>17891</v>
      </c>
      <c r="J654" s="17">
        <v>1.03</v>
      </c>
      <c r="K654" s="17">
        <f t="shared" si="38"/>
        <v>4265</v>
      </c>
      <c r="L654" s="17">
        <f t="shared" si="39"/>
        <v>35589</v>
      </c>
      <c r="M654" s="17">
        <f t="shared" si="40"/>
        <v>20.86</v>
      </c>
    </row>
    <row r="655" spans="8:13" x14ac:dyDescent="0.2">
      <c r="H655" s="17">
        <v>1649</v>
      </c>
      <c r="I655" s="17">
        <v>1188</v>
      </c>
      <c r="J655" s="17">
        <v>0.33</v>
      </c>
      <c r="K655" s="17">
        <f t="shared" si="38"/>
        <v>7330</v>
      </c>
      <c r="L655" s="17">
        <f t="shared" si="39"/>
        <v>52292</v>
      </c>
      <c r="M655" s="17">
        <f t="shared" si="40"/>
        <v>21.560000000000002</v>
      </c>
    </row>
    <row r="656" spans="8:13" x14ac:dyDescent="0.2">
      <c r="H656" s="17">
        <v>2797</v>
      </c>
      <c r="I656" s="17">
        <v>11738</v>
      </c>
      <c r="J656" s="17">
        <v>3.71</v>
      </c>
      <c r="K656" s="17">
        <f t="shared" si="38"/>
        <v>6182</v>
      </c>
      <c r="L656" s="17">
        <f t="shared" si="39"/>
        <v>41742</v>
      </c>
      <c r="M656" s="17">
        <f t="shared" si="40"/>
        <v>18.18</v>
      </c>
    </row>
    <row r="657" spans="8:13" x14ac:dyDescent="0.2">
      <c r="H657" s="17">
        <v>339</v>
      </c>
      <c r="I657" s="17">
        <v>18147</v>
      </c>
      <c r="J657" s="17">
        <v>8.8699999999999992</v>
      </c>
      <c r="K657" s="17">
        <f t="shared" si="38"/>
        <v>8640</v>
      </c>
      <c r="L657" s="17">
        <f t="shared" si="39"/>
        <v>35333</v>
      </c>
      <c r="M657" s="17">
        <f t="shared" si="40"/>
        <v>13.020000000000001</v>
      </c>
    </row>
    <row r="658" spans="8:13" x14ac:dyDescent="0.2">
      <c r="H658" s="17">
        <v>451</v>
      </c>
      <c r="I658" s="17">
        <v>8458</v>
      </c>
      <c r="J658" s="17">
        <v>3.82</v>
      </c>
      <c r="K658" s="17">
        <f t="shared" si="38"/>
        <v>8528</v>
      </c>
      <c r="L658" s="17">
        <f t="shared" si="39"/>
        <v>45022</v>
      </c>
      <c r="M658" s="17">
        <f t="shared" si="40"/>
        <v>18.07</v>
      </c>
    </row>
    <row r="659" spans="8:13" x14ac:dyDescent="0.2">
      <c r="H659" s="17">
        <v>198</v>
      </c>
      <c r="I659" s="17">
        <v>6492</v>
      </c>
      <c r="J659" s="17">
        <v>2.19</v>
      </c>
      <c r="K659" s="17">
        <f t="shared" si="38"/>
        <v>8781</v>
      </c>
      <c r="L659" s="17">
        <f t="shared" si="39"/>
        <v>46988</v>
      </c>
      <c r="M659" s="17">
        <f t="shared" si="40"/>
        <v>19.7</v>
      </c>
    </row>
    <row r="660" spans="8:13" x14ac:dyDescent="0.2">
      <c r="H660" s="17">
        <v>242</v>
      </c>
      <c r="I660" s="17">
        <v>989</v>
      </c>
      <c r="J660" s="17">
        <v>0.43</v>
      </c>
      <c r="K660" s="17">
        <f t="shared" si="38"/>
        <v>8737</v>
      </c>
      <c r="L660" s="17">
        <f t="shared" si="39"/>
        <v>52491</v>
      </c>
      <c r="M660" s="17">
        <f t="shared" si="40"/>
        <v>21.46</v>
      </c>
    </row>
    <row r="661" spans="8:13" x14ac:dyDescent="0.2">
      <c r="H661" s="17">
        <v>110</v>
      </c>
      <c r="I661" s="17">
        <v>14816</v>
      </c>
      <c r="J661" s="17">
        <v>6.17</v>
      </c>
      <c r="K661" s="17">
        <f t="shared" si="38"/>
        <v>8869</v>
      </c>
      <c r="L661" s="17">
        <f t="shared" si="39"/>
        <v>38664</v>
      </c>
      <c r="M661" s="17">
        <f t="shared" si="40"/>
        <v>15.72</v>
      </c>
    </row>
    <row r="662" spans="8:13" x14ac:dyDescent="0.2">
      <c r="H662" s="17">
        <v>44</v>
      </c>
      <c r="I662" s="17">
        <v>11989</v>
      </c>
      <c r="J662" s="17">
        <v>5.04</v>
      </c>
      <c r="K662" s="17">
        <f t="shared" si="38"/>
        <v>8935</v>
      </c>
      <c r="L662" s="17">
        <f t="shared" si="39"/>
        <v>41491</v>
      </c>
      <c r="M662" s="17">
        <f t="shared" si="40"/>
        <v>16.850000000000001</v>
      </c>
    </row>
    <row r="663" spans="8:13" x14ac:dyDescent="0.2">
      <c r="H663" s="17">
        <v>846</v>
      </c>
      <c r="I663" s="17">
        <v>10301</v>
      </c>
      <c r="J663" s="17">
        <v>2.4300000000000002</v>
      </c>
      <c r="K663" s="17">
        <f t="shared" si="38"/>
        <v>8133</v>
      </c>
      <c r="L663" s="17">
        <f t="shared" si="39"/>
        <v>43179</v>
      </c>
      <c r="M663" s="17">
        <f t="shared" si="40"/>
        <v>19.46</v>
      </c>
    </row>
    <row r="664" spans="8:13" x14ac:dyDescent="0.2">
      <c r="H664" s="17">
        <v>143</v>
      </c>
      <c r="I664" s="17">
        <v>4932</v>
      </c>
      <c r="J664" s="17">
        <v>1.37</v>
      </c>
      <c r="K664" s="17">
        <f t="shared" si="38"/>
        <v>8836</v>
      </c>
      <c r="L664" s="17">
        <f t="shared" si="39"/>
        <v>48548</v>
      </c>
      <c r="M664" s="17">
        <f t="shared" si="40"/>
        <v>20.52</v>
      </c>
    </row>
    <row r="665" spans="8:13" x14ac:dyDescent="0.2">
      <c r="H665" s="17">
        <v>220</v>
      </c>
      <c r="I665" s="17">
        <v>384</v>
      </c>
      <c r="J665" s="17">
        <v>0.1</v>
      </c>
      <c r="K665" s="17">
        <f t="shared" si="38"/>
        <v>8759</v>
      </c>
      <c r="L665" s="17">
        <f t="shared" si="39"/>
        <v>53096</v>
      </c>
      <c r="M665" s="17">
        <f t="shared" si="40"/>
        <v>21.79</v>
      </c>
    </row>
    <row r="666" spans="8:13" x14ac:dyDescent="0.2">
      <c r="H666" s="17">
        <v>33</v>
      </c>
      <c r="I666" s="17">
        <v>5482</v>
      </c>
      <c r="J666" s="17">
        <v>3.4</v>
      </c>
      <c r="K666" s="17">
        <f t="shared" si="38"/>
        <v>8946</v>
      </c>
      <c r="L666" s="17">
        <f t="shared" si="39"/>
        <v>47998</v>
      </c>
      <c r="M666" s="17">
        <f t="shared" si="40"/>
        <v>18.490000000000002</v>
      </c>
    </row>
    <row r="667" spans="8:13" x14ac:dyDescent="0.2">
      <c r="H667" s="17">
        <v>212</v>
      </c>
      <c r="I667" s="17">
        <v>10194</v>
      </c>
      <c r="J667" s="17">
        <v>4.7</v>
      </c>
      <c r="K667" s="17">
        <f t="shared" si="38"/>
        <v>8767</v>
      </c>
      <c r="L667" s="17">
        <f t="shared" si="39"/>
        <v>43286</v>
      </c>
      <c r="M667" s="17">
        <f t="shared" si="40"/>
        <v>17.190000000000001</v>
      </c>
    </row>
    <row r="668" spans="8:13" x14ac:dyDescent="0.2">
      <c r="H668" s="17">
        <v>308</v>
      </c>
      <c r="I668" s="17">
        <v>769</v>
      </c>
      <c r="J668" s="17">
        <v>0.22</v>
      </c>
      <c r="K668" s="17">
        <f t="shared" si="38"/>
        <v>8671</v>
      </c>
      <c r="L668" s="17">
        <f t="shared" si="39"/>
        <v>52711</v>
      </c>
      <c r="M668" s="17">
        <f t="shared" si="40"/>
        <v>21.67</v>
      </c>
    </row>
    <row r="669" spans="8:13" x14ac:dyDescent="0.2">
      <c r="H669" s="17">
        <v>1756</v>
      </c>
      <c r="I669" s="17">
        <v>11704</v>
      </c>
      <c r="J669" s="17">
        <v>3.54</v>
      </c>
      <c r="K669" s="17">
        <f t="shared" si="38"/>
        <v>7223</v>
      </c>
      <c r="L669" s="17">
        <f t="shared" si="39"/>
        <v>41776</v>
      </c>
      <c r="M669" s="17">
        <f t="shared" si="40"/>
        <v>18.350000000000001</v>
      </c>
    </row>
    <row r="670" spans="8:13" x14ac:dyDescent="0.2">
      <c r="H670" s="17">
        <v>430</v>
      </c>
      <c r="I670" s="17">
        <v>5221</v>
      </c>
      <c r="J670" s="17">
        <v>2.27</v>
      </c>
      <c r="K670" s="17">
        <f t="shared" si="38"/>
        <v>8549</v>
      </c>
      <c r="L670" s="17">
        <f t="shared" si="39"/>
        <v>48259</v>
      </c>
      <c r="M670" s="17">
        <f t="shared" si="40"/>
        <v>19.62</v>
      </c>
    </row>
    <row r="671" spans="8:13" x14ac:dyDescent="0.2">
      <c r="H671" s="17">
        <v>835</v>
      </c>
      <c r="I671" s="17">
        <v>10069</v>
      </c>
      <c r="J671" s="17">
        <v>2.94</v>
      </c>
      <c r="K671" s="17">
        <f t="shared" si="38"/>
        <v>8144</v>
      </c>
      <c r="L671" s="17">
        <f t="shared" si="39"/>
        <v>43411</v>
      </c>
      <c r="M671" s="17">
        <f t="shared" si="40"/>
        <v>18.95</v>
      </c>
    </row>
    <row r="672" spans="8:13" x14ac:dyDescent="0.2">
      <c r="H672" s="17">
        <v>132</v>
      </c>
      <c r="I672" s="17">
        <v>14183</v>
      </c>
      <c r="J672" s="17">
        <v>6.14</v>
      </c>
      <c r="K672" s="17">
        <f t="shared" si="38"/>
        <v>8847</v>
      </c>
      <c r="L672" s="17">
        <f t="shared" si="39"/>
        <v>39297</v>
      </c>
      <c r="M672" s="17">
        <f t="shared" si="40"/>
        <v>15.75</v>
      </c>
    </row>
    <row r="673" spans="8:13" x14ac:dyDescent="0.2">
      <c r="H673" s="17">
        <v>209</v>
      </c>
      <c r="I673" s="17">
        <v>6532</v>
      </c>
      <c r="J673" s="17">
        <v>2.14</v>
      </c>
      <c r="K673" s="17">
        <f t="shared" si="38"/>
        <v>8770</v>
      </c>
      <c r="L673" s="17">
        <f t="shared" si="39"/>
        <v>46948</v>
      </c>
      <c r="M673" s="17">
        <f t="shared" si="40"/>
        <v>19.75</v>
      </c>
    </row>
    <row r="674" spans="8:13" x14ac:dyDescent="0.2">
      <c r="H674" s="17">
        <v>532</v>
      </c>
      <c r="I674" s="17">
        <v>22123</v>
      </c>
      <c r="J674" s="17">
        <v>7.69</v>
      </c>
      <c r="K674" s="17">
        <f t="shared" si="38"/>
        <v>8447</v>
      </c>
      <c r="L674" s="17">
        <f t="shared" si="39"/>
        <v>31357</v>
      </c>
      <c r="M674" s="17">
        <f t="shared" si="40"/>
        <v>14.2</v>
      </c>
    </row>
    <row r="675" spans="8:13" x14ac:dyDescent="0.2">
      <c r="H675" s="17">
        <v>1064</v>
      </c>
      <c r="I675" s="17">
        <v>2772</v>
      </c>
      <c r="J675" s="17">
        <v>0.13</v>
      </c>
      <c r="K675" s="17">
        <f t="shared" si="38"/>
        <v>7915</v>
      </c>
      <c r="L675" s="17">
        <f t="shared" si="39"/>
        <v>50708</v>
      </c>
      <c r="M675" s="17">
        <f t="shared" si="40"/>
        <v>21.76</v>
      </c>
    </row>
    <row r="676" spans="8:13" x14ac:dyDescent="0.2">
      <c r="H676" s="17">
        <v>220</v>
      </c>
      <c r="I676" s="17">
        <v>19281</v>
      </c>
      <c r="J676" s="17">
        <v>7.17</v>
      </c>
      <c r="K676" s="17">
        <f t="shared" si="38"/>
        <v>8759</v>
      </c>
      <c r="L676" s="17">
        <f t="shared" si="39"/>
        <v>34199</v>
      </c>
      <c r="M676" s="17">
        <f t="shared" si="40"/>
        <v>14.72</v>
      </c>
    </row>
    <row r="677" spans="8:13" x14ac:dyDescent="0.2">
      <c r="H677" s="17">
        <v>2902</v>
      </c>
      <c r="I677" s="17">
        <v>17775</v>
      </c>
      <c r="J677" s="17">
        <v>5.84</v>
      </c>
      <c r="K677" s="17">
        <f t="shared" si="38"/>
        <v>6077</v>
      </c>
      <c r="L677" s="17">
        <f t="shared" si="39"/>
        <v>35705</v>
      </c>
      <c r="M677" s="17">
        <f t="shared" si="40"/>
        <v>16.05</v>
      </c>
    </row>
    <row r="678" spans="8:13" x14ac:dyDescent="0.2">
      <c r="H678" s="17">
        <v>2040</v>
      </c>
      <c r="I678" s="17">
        <v>10103</v>
      </c>
      <c r="J678" s="17">
        <v>2.57</v>
      </c>
      <c r="K678" s="17">
        <f t="shared" si="38"/>
        <v>6939</v>
      </c>
      <c r="L678" s="17">
        <f t="shared" si="39"/>
        <v>43377</v>
      </c>
      <c r="M678" s="17">
        <f t="shared" si="40"/>
        <v>19.32</v>
      </c>
    </row>
    <row r="679" spans="8:13" x14ac:dyDescent="0.2">
      <c r="H679" s="17">
        <v>121</v>
      </c>
      <c r="I679" s="17">
        <v>29543</v>
      </c>
      <c r="J679" s="17">
        <v>12.79</v>
      </c>
      <c r="K679" s="17">
        <f t="shared" si="38"/>
        <v>8858</v>
      </c>
      <c r="L679" s="17">
        <f t="shared" si="39"/>
        <v>23937</v>
      </c>
      <c r="M679" s="17">
        <f t="shared" si="40"/>
        <v>9.1000000000000014</v>
      </c>
    </row>
    <row r="680" spans="8:13" x14ac:dyDescent="0.2">
      <c r="H680" s="17">
        <v>2506</v>
      </c>
      <c r="I680" s="17">
        <v>391</v>
      </c>
      <c r="J680" s="17">
        <v>1.29</v>
      </c>
      <c r="K680" s="17">
        <f t="shared" si="38"/>
        <v>6473</v>
      </c>
      <c r="L680" s="17">
        <f t="shared" si="39"/>
        <v>53089</v>
      </c>
      <c r="M680" s="17">
        <f t="shared" si="40"/>
        <v>20.6</v>
      </c>
    </row>
    <row r="681" spans="8:13" x14ac:dyDescent="0.2">
      <c r="H681" s="17">
        <v>4386</v>
      </c>
      <c r="I681" s="17">
        <v>7997</v>
      </c>
      <c r="J681" s="17">
        <v>1.58</v>
      </c>
      <c r="K681" s="17">
        <f t="shared" si="38"/>
        <v>4593</v>
      </c>
      <c r="L681" s="17">
        <f t="shared" si="39"/>
        <v>45483</v>
      </c>
      <c r="M681" s="17">
        <f t="shared" si="40"/>
        <v>20.310000000000002</v>
      </c>
    </row>
    <row r="682" spans="8:13" x14ac:dyDescent="0.2">
      <c r="H682" s="17">
        <v>1781</v>
      </c>
      <c r="I682" s="17">
        <v>0</v>
      </c>
      <c r="J682" s="17">
        <v>0.09</v>
      </c>
      <c r="K682" s="17">
        <f t="shared" si="38"/>
        <v>7198</v>
      </c>
      <c r="L682" s="17">
        <f t="shared" si="39"/>
        <v>53480</v>
      </c>
      <c r="M682" s="17">
        <f t="shared" si="40"/>
        <v>21.8</v>
      </c>
    </row>
    <row r="683" spans="8:13" x14ac:dyDescent="0.2">
      <c r="H683" s="17">
        <v>3455</v>
      </c>
      <c r="I683" s="17">
        <v>216</v>
      </c>
      <c r="J683" s="17">
        <v>0.28999999999999998</v>
      </c>
      <c r="K683" s="17">
        <f t="shared" si="38"/>
        <v>5524</v>
      </c>
      <c r="L683" s="17">
        <f t="shared" si="39"/>
        <v>53264</v>
      </c>
      <c r="M683" s="17">
        <f t="shared" si="40"/>
        <v>21.6</v>
      </c>
    </row>
    <row r="684" spans="8:13" x14ac:dyDescent="0.2">
      <c r="H684" s="17">
        <v>1486</v>
      </c>
      <c r="I684" s="17">
        <v>972</v>
      </c>
      <c r="J684" s="17">
        <v>0.27</v>
      </c>
      <c r="K684" s="17">
        <f t="shared" si="38"/>
        <v>7493</v>
      </c>
      <c r="L684" s="17">
        <f t="shared" si="39"/>
        <v>52508</v>
      </c>
      <c r="M684" s="17">
        <f t="shared" si="40"/>
        <v>21.62</v>
      </c>
    </row>
    <row r="685" spans="8:13" x14ac:dyDescent="0.2">
      <c r="H685" s="17">
        <v>817</v>
      </c>
      <c r="I685" s="17">
        <v>3635</v>
      </c>
      <c r="J685" s="17">
        <v>0.18</v>
      </c>
      <c r="K685" s="17">
        <f t="shared" si="38"/>
        <v>8162</v>
      </c>
      <c r="L685" s="17">
        <f t="shared" si="39"/>
        <v>49845</v>
      </c>
      <c r="M685" s="17">
        <f t="shared" si="40"/>
        <v>21.71</v>
      </c>
    </row>
    <row r="686" spans="8:13" x14ac:dyDescent="0.2">
      <c r="H686" s="17">
        <v>1533</v>
      </c>
      <c r="I686" s="17">
        <v>10074</v>
      </c>
      <c r="J686" s="17">
        <v>2.91</v>
      </c>
      <c r="K686" s="17">
        <f t="shared" si="38"/>
        <v>7446</v>
      </c>
      <c r="L686" s="17">
        <f t="shared" si="39"/>
        <v>43406</v>
      </c>
      <c r="M686" s="17">
        <f t="shared" si="40"/>
        <v>18.98</v>
      </c>
    </row>
    <row r="687" spans="8:13" x14ac:dyDescent="0.2">
      <c r="H687" s="17">
        <v>1518</v>
      </c>
      <c r="I687" s="17">
        <v>20616</v>
      </c>
      <c r="J687" s="17">
        <v>6.6</v>
      </c>
      <c r="K687" s="17">
        <f t="shared" si="38"/>
        <v>7461</v>
      </c>
      <c r="L687" s="17">
        <f t="shared" si="39"/>
        <v>32864</v>
      </c>
      <c r="M687" s="17">
        <f t="shared" si="40"/>
        <v>15.290000000000001</v>
      </c>
    </row>
    <row r="688" spans="8:13" x14ac:dyDescent="0.2">
      <c r="H688" s="17">
        <v>2273</v>
      </c>
      <c r="I688" s="17">
        <v>24399</v>
      </c>
      <c r="J688" s="17">
        <v>8</v>
      </c>
      <c r="K688" s="17">
        <f t="shared" si="38"/>
        <v>6706</v>
      </c>
      <c r="L688" s="17">
        <f t="shared" si="39"/>
        <v>29081</v>
      </c>
      <c r="M688" s="17">
        <f t="shared" si="40"/>
        <v>13.89</v>
      </c>
    </row>
    <row r="689" spans="8:13" x14ac:dyDescent="0.2">
      <c r="H689" s="17">
        <v>649</v>
      </c>
      <c r="I689" s="17">
        <v>22358</v>
      </c>
      <c r="J689" s="17">
        <v>8</v>
      </c>
      <c r="K689" s="17">
        <f t="shared" si="38"/>
        <v>8330</v>
      </c>
      <c r="L689" s="17">
        <f t="shared" si="39"/>
        <v>31122</v>
      </c>
      <c r="M689" s="17">
        <f t="shared" si="40"/>
        <v>13.89</v>
      </c>
    </row>
    <row r="690" spans="8:13" x14ac:dyDescent="0.2">
      <c r="H690" s="17">
        <v>6332</v>
      </c>
      <c r="I690" s="17">
        <v>17799</v>
      </c>
      <c r="J690" s="17">
        <v>5.85</v>
      </c>
      <c r="K690" s="17">
        <f t="shared" si="38"/>
        <v>2647</v>
      </c>
      <c r="L690" s="17">
        <f t="shared" si="39"/>
        <v>35681</v>
      </c>
      <c r="M690" s="17">
        <f t="shared" si="40"/>
        <v>16.04</v>
      </c>
    </row>
    <row r="691" spans="8:13" x14ac:dyDescent="0.2">
      <c r="H691" s="17">
        <v>1418</v>
      </c>
      <c r="I691" s="17">
        <v>2869</v>
      </c>
      <c r="J691" s="17">
        <v>0.12</v>
      </c>
      <c r="K691" s="17">
        <f t="shared" si="38"/>
        <v>7561</v>
      </c>
      <c r="L691" s="17">
        <f t="shared" si="39"/>
        <v>50611</v>
      </c>
      <c r="M691" s="17">
        <f t="shared" si="40"/>
        <v>21.77</v>
      </c>
    </row>
    <row r="692" spans="8:13" x14ac:dyDescent="0.2">
      <c r="H692" s="17">
        <v>264</v>
      </c>
      <c r="I692" s="17">
        <v>8628</v>
      </c>
      <c r="J692" s="17">
        <v>3.73</v>
      </c>
      <c r="K692" s="17">
        <f t="shared" si="38"/>
        <v>8715</v>
      </c>
      <c r="L692" s="17">
        <f t="shared" si="39"/>
        <v>44852</v>
      </c>
      <c r="M692" s="17">
        <f t="shared" si="40"/>
        <v>18.16</v>
      </c>
    </row>
    <row r="693" spans="8:13" x14ac:dyDescent="0.2">
      <c r="H693" s="17">
        <v>2572</v>
      </c>
      <c r="I693" s="17">
        <v>576</v>
      </c>
      <c r="J693" s="17">
        <v>0.16</v>
      </c>
      <c r="K693" s="17">
        <f t="shared" si="38"/>
        <v>6407</v>
      </c>
      <c r="L693" s="17">
        <f t="shared" si="39"/>
        <v>52904</v>
      </c>
      <c r="M693" s="17">
        <f t="shared" si="40"/>
        <v>21.73</v>
      </c>
    </row>
    <row r="694" spans="8:13" x14ac:dyDescent="0.2">
      <c r="H694" s="17">
        <v>800</v>
      </c>
      <c r="I694" s="17">
        <v>5273</v>
      </c>
      <c r="J694" s="17">
        <v>1.3</v>
      </c>
      <c r="K694" s="17">
        <f t="shared" si="38"/>
        <v>8179</v>
      </c>
      <c r="L694" s="17">
        <f t="shared" si="39"/>
        <v>48207</v>
      </c>
      <c r="M694" s="17">
        <f t="shared" si="40"/>
        <v>20.59</v>
      </c>
    </row>
    <row r="695" spans="8:13" x14ac:dyDescent="0.2">
      <c r="H695" s="17">
        <v>1400</v>
      </c>
      <c r="I695" s="17">
        <v>1364</v>
      </c>
      <c r="J695" s="17">
        <v>0.74</v>
      </c>
      <c r="K695" s="17">
        <f t="shared" si="38"/>
        <v>7579</v>
      </c>
      <c r="L695" s="17">
        <f t="shared" si="39"/>
        <v>52116</v>
      </c>
      <c r="M695" s="17">
        <f t="shared" si="40"/>
        <v>21.150000000000002</v>
      </c>
    </row>
    <row r="696" spans="8:13" x14ac:dyDescent="0.2">
      <c r="H696" s="17">
        <v>3601</v>
      </c>
      <c r="I696" s="17">
        <v>3996</v>
      </c>
      <c r="J696" s="17">
        <v>0.92</v>
      </c>
      <c r="K696" s="17">
        <f t="shared" si="38"/>
        <v>5378</v>
      </c>
      <c r="L696" s="17">
        <f t="shared" si="39"/>
        <v>49484</v>
      </c>
      <c r="M696" s="17">
        <f t="shared" si="40"/>
        <v>20.97</v>
      </c>
    </row>
    <row r="697" spans="8:13" x14ac:dyDescent="0.2">
      <c r="H697" s="17">
        <v>5237</v>
      </c>
      <c r="I697" s="17">
        <v>10570</v>
      </c>
      <c r="J697" s="17">
        <v>0.04</v>
      </c>
      <c r="K697" s="17">
        <f t="shared" si="38"/>
        <v>3742</v>
      </c>
      <c r="L697" s="17">
        <f t="shared" si="39"/>
        <v>42910</v>
      </c>
      <c r="M697" s="17">
        <f t="shared" si="40"/>
        <v>21.85</v>
      </c>
    </row>
    <row r="698" spans="8:13" x14ac:dyDescent="0.2">
      <c r="H698" s="17">
        <v>877</v>
      </c>
      <c r="I698" s="17">
        <v>5331</v>
      </c>
      <c r="J698" s="17">
        <v>1.1399999999999999</v>
      </c>
      <c r="K698" s="17">
        <f t="shared" si="38"/>
        <v>8102</v>
      </c>
      <c r="L698" s="17">
        <f t="shared" si="39"/>
        <v>48149</v>
      </c>
      <c r="M698" s="17">
        <f t="shared" si="40"/>
        <v>20.75</v>
      </c>
    </row>
    <row r="699" spans="8:13" x14ac:dyDescent="0.2">
      <c r="H699" s="17">
        <v>440</v>
      </c>
      <c r="I699" s="17">
        <v>9618</v>
      </c>
      <c r="J699" s="17">
        <v>3.7</v>
      </c>
      <c r="K699" s="17">
        <f t="shared" si="38"/>
        <v>8539</v>
      </c>
      <c r="L699" s="17">
        <f t="shared" si="39"/>
        <v>43862</v>
      </c>
      <c r="M699" s="17">
        <f t="shared" si="40"/>
        <v>18.190000000000001</v>
      </c>
    </row>
    <row r="700" spans="8:13" x14ac:dyDescent="0.2">
      <c r="H700" s="17">
        <v>3545</v>
      </c>
      <c r="I700" s="17">
        <v>22030</v>
      </c>
      <c r="J700" s="17">
        <v>5.87</v>
      </c>
      <c r="K700" s="17">
        <f t="shared" si="38"/>
        <v>5434</v>
      </c>
      <c r="L700" s="17">
        <f t="shared" si="39"/>
        <v>31450</v>
      </c>
      <c r="M700" s="17">
        <f t="shared" si="40"/>
        <v>16.02</v>
      </c>
    </row>
    <row r="701" spans="8:13" x14ac:dyDescent="0.2">
      <c r="H701" s="17">
        <v>3359</v>
      </c>
      <c r="I701" s="17">
        <v>11779</v>
      </c>
      <c r="J701" s="17">
        <v>0.59</v>
      </c>
      <c r="K701" s="17">
        <f t="shared" si="38"/>
        <v>5620</v>
      </c>
      <c r="L701" s="17">
        <f t="shared" si="39"/>
        <v>41701</v>
      </c>
      <c r="M701" s="17">
        <f t="shared" si="40"/>
        <v>21.3</v>
      </c>
    </row>
    <row r="702" spans="8:13" x14ac:dyDescent="0.2">
      <c r="H702" s="17">
        <v>5540</v>
      </c>
      <c r="I702" s="17">
        <v>29628</v>
      </c>
      <c r="J702" s="17">
        <v>8.5399999999999991</v>
      </c>
      <c r="K702" s="17">
        <f t="shared" si="38"/>
        <v>3439</v>
      </c>
      <c r="L702" s="17">
        <f t="shared" si="39"/>
        <v>23852</v>
      </c>
      <c r="M702" s="17">
        <f t="shared" si="40"/>
        <v>13.350000000000001</v>
      </c>
    </row>
    <row r="703" spans="8:13" x14ac:dyDescent="0.2">
      <c r="H703" s="17">
        <v>5111</v>
      </c>
      <c r="I703" s="17">
        <v>24169</v>
      </c>
      <c r="J703" s="17">
        <v>8.58</v>
      </c>
      <c r="K703" s="17">
        <f t="shared" si="38"/>
        <v>3868</v>
      </c>
      <c r="L703" s="17">
        <f t="shared" si="39"/>
        <v>29311</v>
      </c>
      <c r="M703" s="17">
        <f t="shared" si="40"/>
        <v>13.31</v>
      </c>
    </row>
    <row r="704" spans="8:13" x14ac:dyDescent="0.2">
      <c r="H704" s="17">
        <v>2805</v>
      </c>
      <c r="I704" s="17">
        <v>612</v>
      </c>
      <c r="J704" s="17">
        <v>1.1499999999999999</v>
      </c>
      <c r="K704" s="17">
        <f t="shared" si="38"/>
        <v>6174</v>
      </c>
      <c r="L704" s="17">
        <f t="shared" si="39"/>
        <v>52868</v>
      </c>
      <c r="M704" s="17">
        <f t="shared" si="40"/>
        <v>20.740000000000002</v>
      </c>
    </row>
    <row r="705" spans="8:13" x14ac:dyDescent="0.2">
      <c r="H705" s="17">
        <v>2102</v>
      </c>
      <c r="I705" s="17">
        <v>719</v>
      </c>
      <c r="J705" s="17">
        <v>0.2</v>
      </c>
      <c r="K705" s="17">
        <f t="shared" si="38"/>
        <v>6877</v>
      </c>
      <c r="L705" s="17">
        <f t="shared" si="39"/>
        <v>52761</v>
      </c>
      <c r="M705" s="17">
        <f t="shared" si="40"/>
        <v>21.69</v>
      </c>
    </row>
    <row r="706" spans="8:13" x14ac:dyDescent="0.2">
      <c r="H706" s="17">
        <v>264</v>
      </c>
      <c r="I706" s="17">
        <v>12457</v>
      </c>
      <c r="J706" s="17">
        <v>5.24</v>
      </c>
      <c r="K706" s="17">
        <f t="shared" ref="K706:K712" si="41">$P$8-H706</f>
        <v>8715</v>
      </c>
      <c r="L706" s="17">
        <f t="shared" ref="L706:L712" si="42">$P$9-I706</f>
        <v>41023</v>
      </c>
      <c r="M706" s="17">
        <f t="shared" ref="M706:M712" si="43">$P$10-J706</f>
        <v>16.649999999999999</v>
      </c>
    </row>
    <row r="707" spans="8:13" x14ac:dyDescent="0.2">
      <c r="H707" s="17">
        <v>6314</v>
      </c>
      <c r="I707" s="17">
        <v>10635</v>
      </c>
      <c r="J707" s="17">
        <v>2.99</v>
      </c>
      <c r="K707" s="17">
        <f t="shared" si="41"/>
        <v>2665</v>
      </c>
      <c r="L707" s="17">
        <f t="shared" si="42"/>
        <v>42845</v>
      </c>
      <c r="M707" s="17">
        <f t="shared" si="43"/>
        <v>18.899999999999999</v>
      </c>
    </row>
    <row r="708" spans="8:13" x14ac:dyDescent="0.2">
      <c r="H708" s="17">
        <v>1440</v>
      </c>
      <c r="I708" s="17">
        <v>1329</v>
      </c>
      <c r="J708" s="17">
        <v>1</v>
      </c>
      <c r="K708" s="17">
        <f t="shared" si="41"/>
        <v>7539</v>
      </c>
      <c r="L708" s="17">
        <f t="shared" si="42"/>
        <v>52151</v>
      </c>
      <c r="M708" s="17">
        <f t="shared" si="43"/>
        <v>20.89</v>
      </c>
    </row>
    <row r="709" spans="8:13" x14ac:dyDescent="0.2">
      <c r="H709" s="17">
        <v>1726</v>
      </c>
      <c r="I709" s="17">
        <v>419</v>
      </c>
      <c r="J709" s="17">
        <v>0.55000000000000004</v>
      </c>
      <c r="K709" s="17">
        <f t="shared" si="41"/>
        <v>7253</v>
      </c>
      <c r="L709" s="17">
        <f t="shared" si="42"/>
        <v>53061</v>
      </c>
      <c r="M709" s="17">
        <f t="shared" si="43"/>
        <v>21.34</v>
      </c>
    </row>
    <row r="710" spans="8:13" x14ac:dyDescent="0.2">
      <c r="H710" s="17">
        <v>2451</v>
      </c>
      <c r="I710" s="17">
        <v>2205</v>
      </c>
      <c r="J710" s="17">
        <v>0.63</v>
      </c>
      <c r="K710" s="17">
        <f t="shared" si="41"/>
        <v>6528</v>
      </c>
      <c r="L710" s="17">
        <f t="shared" si="42"/>
        <v>51275</v>
      </c>
      <c r="M710" s="17">
        <f t="shared" si="43"/>
        <v>21.26</v>
      </c>
    </row>
    <row r="711" spans="8:13" x14ac:dyDescent="0.2">
      <c r="H711" s="17">
        <v>440</v>
      </c>
      <c r="I711" s="17">
        <v>9968</v>
      </c>
      <c r="J711" s="17">
        <v>3.26</v>
      </c>
      <c r="K711" s="17">
        <f t="shared" si="41"/>
        <v>8539</v>
      </c>
      <c r="L711" s="17">
        <f t="shared" si="42"/>
        <v>43512</v>
      </c>
      <c r="M711" s="17">
        <f t="shared" si="43"/>
        <v>18.630000000000003</v>
      </c>
    </row>
    <row r="712" spans="8:13" x14ac:dyDescent="0.2">
      <c r="H712" s="17">
        <v>443</v>
      </c>
      <c r="I712" s="17">
        <v>4227</v>
      </c>
      <c r="J712" s="17">
        <v>1.22</v>
      </c>
      <c r="K712" s="17">
        <f t="shared" si="41"/>
        <v>8536</v>
      </c>
      <c r="L712" s="17">
        <f t="shared" si="42"/>
        <v>49253</v>
      </c>
      <c r="M712" s="17">
        <f t="shared" si="43"/>
        <v>20.67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B341"/>
  <sheetViews>
    <sheetView topLeftCell="L1" workbookViewId="0">
      <selection activeCell="R19" sqref="R19:S21"/>
    </sheetView>
  </sheetViews>
  <sheetFormatPr defaultRowHeight="14.25" x14ac:dyDescent="0.2"/>
  <cols>
    <col min="1" max="1" width="55.375" style="20" bestFit="1" customWidth="1"/>
    <col min="2" max="2" width="24.625" style="20" bestFit="1" customWidth="1"/>
    <col min="3" max="3" width="19.875" style="20" bestFit="1" customWidth="1"/>
    <col min="4" max="4" width="19.875" style="20" customWidth="1"/>
    <col min="5" max="5" width="19" style="20" customWidth="1"/>
    <col min="6" max="9" width="22.125" style="20" bestFit="1" customWidth="1"/>
    <col min="10" max="10" width="19.75" style="20" bestFit="1" customWidth="1"/>
    <col min="11" max="12" width="21.5" style="20" bestFit="1" customWidth="1"/>
    <col min="13" max="13" width="20.5" style="20" bestFit="1" customWidth="1"/>
    <col min="14" max="14" width="49" style="20" bestFit="1" customWidth="1"/>
    <col min="15" max="15" width="12.625" style="20" customWidth="1"/>
    <col min="16" max="16" width="19" style="20" customWidth="1"/>
    <col min="17" max="17" width="11.625" style="20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29" width="9" style="43" customWidth="1"/>
    <col min="30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1421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206</v>
      </c>
      <c r="B2" s="49">
        <v>86</v>
      </c>
      <c r="C2" s="46">
        <v>0</v>
      </c>
      <c r="D2" s="46">
        <v>262.41000000000003</v>
      </c>
      <c r="E2" s="46">
        <v>206.42</v>
      </c>
      <c r="F2" s="46">
        <f t="shared" ref="F2:F25" si="0">($A$26-A2)/(ROW($A$26)-ROW(A2))</f>
        <v>50.625</v>
      </c>
      <c r="G2" s="46">
        <v>0</v>
      </c>
      <c r="H2" s="46">
        <f t="shared" ref="H2:H25" si="1">($A$26-B2)/(ROW($B$81)-ROW(B2))</f>
        <v>16.898734177215189</v>
      </c>
      <c r="I2" s="46">
        <v>0</v>
      </c>
      <c r="J2" s="50"/>
      <c r="K2" s="50"/>
      <c r="L2" s="50"/>
      <c r="M2" s="50">
        <f t="shared" ref="M2:M33" ca="1" si="2">IF(RAND()&lt;0.5,0,1)</f>
        <v>0</v>
      </c>
      <c r="N2" s="7" t="s">
        <v>38</v>
      </c>
      <c r="O2" s="51">
        <v>0.05</v>
      </c>
      <c r="P2" s="6" t="s">
        <v>39</v>
      </c>
      <c r="Q2" s="13">
        <f>LARGE(A:A,2)</f>
        <v>1298</v>
      </c>
      <c r="T2" s="43">
        <v>0</v>
      </c>
      <c r="U2" s="52">
        <f t="shared" ref="U2:U33" si="3">T2-B2</f>
        <v>-86</v>
      </c>
      <c r="V2" s="48">
        <f t="shared" ref="V2:V33" si="4">ROUND(U2,0)</f>
        <v>-86</v>
      </c>
      <c r="W2" s="48">
        <v>4766</v>
      </c>
      <c r="X2" s="48">
        <f t="shared" ref="X2:X33" si="5">B2/$W$2*$W$3</f>
        <v>94.535039865715476</v>
      </c>
      <c r="Y2" s="48">
        <f t="shared" ref="Y2:Y33" si="6">X2-B2</f>
        <v>8.5350398657154756</v>
      </c>
      <c r="Z2" s="48">
        <f t="shared" ref="Z2:Z33" si="7">ROUND(Y2,0)</f>
        <v>9</v>
      </c>
      <c r="AA2" s="17">
        <f t="shared" ref="AA2:AA33" si="8">IF(V2&gt;=0,V2,Z2)</f>
        <v>9</v>
      </c>
      <c r="AB2" s="45">
        <f t="shared" ref="AB2:AB33" si="9">B2+AA2</f>
        <v>95</v>
      </c>
    </row>
    <row r="3" spans="1:28" ht="15.75" customHeight="1" x14ac:dyDescent="0.25">
      <c r="A3" s="49">
        <v>206</v>
      </c>
      <c r="B3" s="49">
        <v>79</v>
      </c>
      <c r="C3" s="46">
        <v>0</v>
      </c>
      <c r="D3" s="46">
        <v>262.42</v>
      </c>
      <c r="E3" s="46">
        <v>206.44</v>
      </c>
      <c r="F3" s="46">
        <f t="shared" si="0"/>
        <v>52.826086956521742</v>
      </c>
      <c r="G3" s="46">
        <v>0</v>
      </c>
      <c r="H3" s="46">
        <f t="shared" si="1"/>
        <v>17.205128205128204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94</v>
      </c>
      <c r="P3" s="6" t="s">
        <v>41</v>
      </c>
      <c r="Q3" s="13">
        <f>LARGE(A:A,3)</f>
        <v>1290</v>
      </c>
      <c r="T3" s="43">
        <v>0</v>
      </c>
      <c r="U3" s="52">
        <f t="shared" si="3"/>
        <v>-79</v>
      </c>
      <c r="V3" s="48">
        <f t="shared" si="4"/>
        <v>-79</v>
      </c>
      <c r="W3" s="48">
        <v>5239</v>
      </c>
      <c r="X3" s="48">
        <f t="shared" si="5"/>
        <v>86.840327318506084</v>
      </c>
      <c r="Y3" s="48">
        <f t="shared" si="6"/>
        <v>7.840327318506084</v>
      </c>
      <c r="Z3" s="48">
        <f t="shared" si="7"/>
        <v>8</v>
      </c>
      <c r="AA3" s="17">
        <f t="shared" si="8"/>
        <v>8</v>
      </c>
      <c r="AB3" s="45">
        <f t="shared" si="9"/>
        <v>87</v>
      </c>
    </row>
    <row r="4" spans="1:28" ht="15" customHeight="1" x14ac:dyDescent="0.25">
      <c r="A4" s="49">
        <v>207</v>
      </c>
      <c r="B4" s="49">
        <v>71</v>
      </c>
      <c r="C4" s="46">
        <v>0</v>
      </c>
      <c r="D4" s="46">
        <v>262.43</v>
      </c>
      <c r="E4" s="46">
        <v>206.45</v>
      </c>
      <c r="F4" s="46">
        <f t="shared" si="0"/>
        <v>55.18181818181818</v>
      </c>
      <c r="G4" s="46">
        <v>0</v>
      </c>
      <c r="H4" s="46">
        <f t="shared" si="1"/>
        <v>17.532467532467532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0</v>
      </c>
      <c r="N4" s="8" t="s">
        <v>42</v>
      </c>
      <c r="O4" s="53">
        <f>MAX(A:A)</f>
        <v>1421</v>
      </c>
      <c r="P4" s="6" t="s">
        <v>43</v>
      </c>
      <c r="Q4" s="13">
        <f>LARGE(B:B,1)</f>
        <v>236</v>
      </c>
      <c r="T4" s="43">
        <v>0</v>
      </c>
      <c r="U4" s="52">
        <f t="shared" si="3"/>
        <v>-71</v>
      </c>
      <c r="V4" s="48">
        <f t="shared" si="4"/>
        <v>-71</v>
      </c>
      <c r="W4" s="48"/>
      <c r="X4" s="48">
        <f t="shared" si="5"/>
        <v>78.046370121695347</v>
      </c>
      <c r="Y4" s="48">
        <f t="shared" si="6"/>
        <v>7.0463701216953467</v>
      </c>
      <c r="Z4" s="48">
        <f t="shared" si="7"/>
        <v>7</v>
      </c>
      <c r="AA4" s="17">
        <f t="shared" si="8"/>
        <v>7</v>
      </c>
      <c r="AB4" s="45">
        <f t="shared" si="9"/>
        <v>78</v>
      </c>
    </row>
    <row r="5" spans="1:28" ht="15" customHeight="1" x14ac:dyDescent="0.25">
      <c r="A5" s="49">
        <v>207</v>
      </c>
      <c r="B5" s="49">
        <v>64</v>
      </c>
      <c r="C5" s="46">
        <v>0</v>
      </c>
      <c r="D5" s="46">
        <v>262.45</v>
      </c>
      <c r="E5" s="46">
        <v>206.47</v>
      </c>
      <c r="F5" s="46">
        <f t="shared" si="0"/>
        <v>57.80952380952381</v>
      </c>
      <c r="G5" s="46">
        <v>0</v>
      </c>
      <c r="H5" s="46">
        <f t="shared" si="1"/>
        <v>17.855263157894736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0</v>
      </c>
      <c r="N5" s="8" t="s">
        <v>44</v>
      </c>
      <c r="O5" s="54">
        <v>0.94</v>
      </c>
      <c r="P5" s="6" t="s">
        <v>45</v>
      </c>
      <c r="Q5" s="13">
        <f>LARGE(B:B,2)</f>
        <v>236</v>
      </c>
      <c r="T5" s="43">
        <v>0</v>
      </c>
      <c r="U5" s="52">
        <f t="shared" si="3"/>
        <v>-64</v>
      </c>
      <c r="V5" s="48">
        <f t="shared" si="4"/>
        <v>-64</v>
      </c>
      <c r="W5" s="48"/>
      <c r="X5" s="48">
        <f t="shared" si="5"/>
        <v>70.351657574485941</v>
      </c>
      <c r="Y5" s="48">
        <f t="shared" si="6"/>
        <v>6.3516575744859409</v>
      </c>
      <c r="Z5" s="48">
        <f t="shared" si="7"/>
        <v>6</v>
      </c>
      <c r="AA5" s="17">
        <f t="shared" si="8"/>
        <v>6</v>
      </c>
      <c r="AB5" s="45">
        <f t="shared" si="9"/>
        <v>70</v>
      </c>
    </row>
    <row r="6" spans="1:28" ht="15" customHeight="1" x14ac:dyDescent="0.25">
      <c r="A6" s="49">
        <v>197</v>
      </c>
      <c r="B6" s="49">
        <v>71</v>
      </c>
      <c r="C6" s="46">
        <v>0</v>
      </c>
      <c r="D6" s="46">
        <v>262.45999999999998</v>
      </c>
      <c r="E6" s="46">
        <v>206.48</v>
      </c>
      <c r="F6" s="46">
        <f t="shared" si="0"/>
        <v>61.2</v>
      </c>
      <c r="G6" s="46">
        <v>0</v>
      </c>
      <c r="H6" s="46">
        <f t="shared" si="1"/>
        <v>18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0</v>
      </c>
      <c r="N6" s="8" t="s">
        <v>46</v>
      </c>
      <c r="O6" s="54">
        <v>1.78</v>
      </c>
      <c r="P6" s="6" t="s">
        <v>47</v>
      </c>
      <c r="Q6" s="13">
        <f>LARGE(B:B,3)</f>
        <v>236</v>
      </c>
      <c r="T6" s="43">
        <v>0</v>
      </c>
      <c r="U6" s="52">
        <f t="shared" si="3"/>
        <v>-71</v>
      </c>
      <c r="V6" s="48">
        <f t="shared" si="4"/>
        <v>-71</v>
      </c>
      <c r="W6" s="48"/>
      <c r="X6" s="48">
        <f t="shared" si="5"/>
        <v>78.046370121695347</v>
      </c>
      <c r="Y6" s="48">
        <f t="shared" si="6"/>
        <v>7.0463701216953467</v>
      </c>
      <c r="Z6" s="48">
        <f t="shared" si="7"/>
        <v>7</v>
      </c>
      <c r="AA6" s="17">
        <f t="shared" si="8"/>
        <v>7</v>
      </c>
      <c r="AB6" s="45">
        <f t="shared" si="9"/>
        <v>78</v>
      </c>
    </row>
    <row r="7" spans="1:28" ht="15" customHeight="1" x14ac:dyDescent="0.25">
      <c r="A7" s="49">
        <v>187</v>
      </c>
      <c r="B7" s="49">
        <v>79</v>
      </c>
      <c r="C7" s="46">
        <v>0</v>
      </c>
      <c r="D7" s="46">
        <v>262.47000000000003</v>
      </c>
      <c r="E7" s="46">
        <v>206.49</v>
      </c>
      <c r="F7" s="46">
        <f t="shared" si="0"/>
        <v>64.94736842105263</v>
      </c>
      <c r="G7" s="46">
        <v>0</v>
      </c>
      <c r="H7" s="46">
        <f t="shared" si="1"/>
        <v>18.135135135135137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1</v>
      </c>
      <c r="N7" s="8" t="s">
        <v>48</v>
      </c>
      <c r="O7" s="54">
        <v>1.92</v>
      </c>
      <c r="P7" s="13"/>
      <c r="Q7" s="13"/>
      <c r="T7" s="43">
        <v>0</v>
      </c>
      <c r="U7" s="52">
        <f t="shared" si="3"/>
        <v>-79</v>
      </c>
      <c r="V7" s="48">
        <f t="shared" si="4"/>
        <v>-79</v>
      </c>
      <c r="W7" s="48"/>
      <c r="X7" s="48">
        <f t="shared" si="5"/>
        <v>86.840327318506084</v>
      </c>
      <c r="Y7" s="48">
        <f t="shared" si="6"/>
        <v>7.840327318506084</v>
      </c>
      <c r="Z7" s="48">
        <f t="shared" si="7"/>
        <v>8</v>
      </c>
      <c r="AA7" s="17">
        <f t="shared" si="8"/>
        <v>8</v>
      </c>
      <c r="AB7" s="45">
        <f t="shared" si="9"/>
        <v>87</v>
      </c>
    </row>
    <row r="8" spans="1:28" ht="15" customHeight="1" x14ac:dyDescent="0.25">
      <c r="A8" s="49">
        <v>177</v>
      </c>
      <c r="B8" s="49">
        <v>86</v>
      </c>
      <c r="C8" s="46">
        <v>0</v>
      </c>
      <c r="D8" s="46">
        <v>262.47000000000003</v>
      </c>
      <c r="E8" s="46">
        <v>206.49</v>
      </c>
      <c r="F8" s="46">
        <f t="shared" si="0"/>
        <v>69.111111111111114</v>
      </c>
      <c r="G8" s="46">
        <v>0</v>
      </c>
      <c r="H8" s="46">
        <f t="shared" si="1"/>
        <v>18.287671232876711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1</v>
      </c>
      <c r="N8" s="8" t="s">
        <v>49</v>
      </c>
      <c r="O8" s="54">
        <v>268.87</v>
      </c>
      <c r="P8" s="9"/>
      <c r="Q8" s="13"/>
      <c r="T8" s="43">
        <v>0</v>
      </c>
      <c r="U8" s="52">
        <f t="shared" si="3"/>
        <v>-86</v>
      </c>
      <c r="V8" s="48">
        <f t="shared" si="4"/>
        <v>-86</v>
      </c>
      <c r="W8" s="48"/>
      <c r="X8" s="48">
        <f t="shared" si="5"/>
        <v>94.535039865715476</v>
      </c>
      <c r="Y8" s="48">
        <f t="shared" si="6"/>
        <v>8.5350398657154756</v>
      </c>
      <c r="Z8" s="48">
        <f t="shared" si="7"/>
        <v>9</v>
      </c>
      <c r="AA8" s="17">
        <f t="shared" si="8"/>
        <v>9</v>
      </c>
      <c r="AB8" s="45">
        <f t="shared" si="9"/>
        <v>95</v>
      </c>
    </row>
    <row r="9" spans="1:28" ht="15" customHeight="1" x14ac:dyDescent="0.25">
      <c r="A9" s="49">
        <v>168</v>
      </c>
      <c r="B9" s="49">
        <v>86</v>
      </c>
      <c r="C9" s="46">
        <v>0</v>
      </c>
      <c r="D9" s="46">
        <v>262.48</v>
      </c>
      <c r="E9" s="46">
        <v>206.49</v>
      </c>
      <c r="F9" s="46">
        <f t="shared" si="0"/>
        <v>73.705882352941174</v>
      </c>
      <c r="G9" s="46">
        <v>0</v>
      </c>
      <c r="H9" s="46">
        <f t="shared" si="1"/>
        <v>18.541666666666668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1</v>
      </c>
      <c r="N9" s="8" t="s">
        <v>50</v>
      </c>
      <c r="O9" s="55">
        <v>277.10000000000002</v>
      </c>
      <c r="P9" s="9"/>
      <c r="Q9" s="13"/>
      <c r="T9" s="43">
        <v>0</v>
      </c>
      <c r="U9" s="52">
        <f t="shared" si="3"/>
        <v>-86</v>
      </c>
      <c r="V9" s="48">
        <f t="shared" si="4"/>
        <v>-86</v>
      </c>
      <c r="W9" s="48"/>
      <c r="X9" s="48">
        <f t="shared" si="5"/>
        <v>94.535039865715476</v>
      </c>
      <c r="Y9" s="48">
        <f t="shared" si="6"/>
        <v>8.5350398657154756</v>
      </c>
      <c r="Z9" s="48">
        <f t="shared" si="7"/>
        <v>9</v>
      </c>
      <c r="AA9" s="17">
        <f t="shared" si="8"/>
        <v>9</v>
      </c>
      <c r="AB9" s="45">
        <f t="shared" si="9"/>
        <v>95</v>
      </c>
    </row>
    <row r="10" spans="1:28" ht="15" customHeight="1" x14ac:dyDescent="0.25">
      <c r="A10" s="49">
        <v>160</v>
      </c>
      <c r="B10" s="49">
        <v>86</v>
      </c>
      <c r="C10" s="46">
        <v>0</v>
      </c>
      <c r="D10" s="46">
        <v>262.49</v>
      </c>
      <c r="E10" s="46">
        <v>206.5</v>
      </c>
      <c r="F10" s="46">
        <f t="shared" si="0"/>
        <v>78.8125</v>
      </c>
      <c r="G10" s="46">
        <v>0</v>
      </c>
      <c r="H10" s="46">
        <f t="shared" si="1"/>
        <v>18.802816901408452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0</v>
      </c>
      <c r="N10" s="10" t="s">
        <v>51</v>
      </c>
      <c r="O10" s="55">
        <v>275.02</v>
      </c>
      <c r="P10" s="9"/>
      <c r="Q10" s="13"/>
      <c r="T10" s="43">
        <v>0</v>
      </c>
      <c r="U10" s="52">
        <f t="shared" si="3"/>
        <v>-86</v>
      </c>
      <c r="V10" s="48">
        <f t="shared" si="4"/>
        <v>-86</v>
      </c>
      <c r="W10" s="48"/>
      <c r="X10" s="48">
        <f t="shared" si="5"/>
        <v>94.535039865715476</v>
      </c>
      <c r="Y10" s="48">
        <f t="shared" si="6"/>
        <v>8.5350398657154756</v>
      </c>
      <c r="Z10" s="48">
        <f t="shared" si="7"/>
        <v>9</v>
      </c>
      <c r="AA10" s="17">
        <f t="shared" si="8"/>
        <v>9</v>
      </c>
      <c r="AB10" s="45">
        <f t="shared" si="9"/>
        <v>95</v>
      </c>
    </row>
    <row r="11" spans="1:28" ht="15" customHeight="1" x14ac:dyDescent="0.25">
      <c r="A11" s="49">
        <v>151</v>
      </c>
      <c r="B11" s="49">
        <v>86</v>
      </c>
      <c r="C11" s="46">
        <v>0</v>
      </c>
      <c r="D11" s="46">
        <v>262.49</v>
      </c>
      <c r="E11" s="46">
        <v>206.5</v>
      </c>
      <c r="F11" s="46">
        <f t="shared" si="0"/>
        <v>84.666666666666671</v>
      </c>
      <c r="G11" s="46">
        <v>0</v>
      </c>
      <c r="H11" s="46">
        <f t="shared" si="1"/>
        <v>19.071428571428573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1</v>
      </c>
      <c r="N11" s="8" t="s">
        <v>52</v>
      </c>
      <c r="O11" s="55">
        <v>275</v>
      </c>
      <c r="P11" s="14" t="s">
        <v>53</v>
      </c>
      <c r="Q11" s="13">
        <f>MIN(D:D)</f>
        <v>262.41000000000003</v>
      </c>
      <c r="T11" s="43">
        <v>0</v>
      </c>
      <c r="U11" s="52">
        <f t="shared" si="3"/>
        <v>-86</v>
      </c>
      <c r="V11" s="48">
        <f t="shared" si="4"/>
        <v>-86</v>
      </c>
      <c r="W11" s="48"/>
      <c r="X11" s="48">
        <f t="shared" si="5"/>
        <v>94.535039865715476</v>
      </c>
      <c r="Y11" s="48">
        <f t="shared" si="6"/>
        <v>8.5350398657154756</v>
      </c>
      <c r="Z11" s="48">
        <f t="shared" si="7"/>
        <v>9</v>
      </c>
      <c r="AA11" s="17">
        <f t="shared" si="8"/>
        <v>9</v>
      </c>
      <c r="AB11" s="45">
        <f t="shared" si="9"/>
        <v>95</v>
      </c>
    </row>
    <row r="12" spans="1:28" ht="15" customHeight="1" x14ac:dyDescent="0.25">
      <c r="A12" s="49">
        <v>153</v>
      </c>
      <c r="B12" s="49">
        <v>57</v>
      </c>
      <c r="C12" s="46">
        <v>0</v>
      </c>
      <c r="D12" s="46">
        <v>262.5</v>
      </c>
      <c r="E12" s="46">
        <v>206.52</v>
      </c>
      <c r="F12" s="46">
        <f t="shared" si="0"/>
        <v>90.571428571428569</v>
      </c>
      <c r="G12" s="46">
        <v>0</v>
      </c>
      <c r="H12" s="46">
        <f t="shared" si="1"/>
        <v>19.768115942028984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262.41000000000003</v>
      </c>
      <c r="T12" s="43">
        <v>0</v>
      </c>
      <c r="U12" s="52">
        <f t="shared" si="3"/>
        <v>-57</v>
      </c>
      <c r="V12" s="48">
        <f t="shared" si="4"/>
        <v>-57</v>
      </c>
      <c r="W12" s="48"/>
      <c r="X12" s="48">
        <f t="shared" si="5"/>
        <v>62.656945027276542</v>
      </c>
      <c r="Y12" s="48">
        <f t="shared" si="6"/>
        <v>5.6569450272765422</v>
      </c>
      <c r="Z12" s="48">
        <f t="shared" si="7"/>
        <v>6</v>
      </c>
      <c r="AA12" s="17">
        <f t="shared" si="8"/>
        <v>6</v>
      </c>
      <c r="AB12" s="45">
        <f t="shared" si="9"/>
        <v>63</v>
      </c>
    </row>
    <row r="13" spans="1:28" ht="15" customHeight="1" x14ac:dyDescent="0.25">
      <c r="A13" s="49">
        <v>154</v>
      </c>
      <c r="B13" s="49">
        <v>29</v>
      </c>
      <c r="C13" s="46">
        <v>0</v>
      </c>
      <c r="D13" s="46">
        <v>262.51</v>
      </c>
      <c r="E13" s="46">
        <v>206.53</v>
      </c>
      <c r="F13" s="46">
        <f t="shared" si="0"/>
        <v>97.461538461538467</v>
      </c>
      <c r="G13" s="46">
        <v>0</v>
      </c>
      <c r="H13" s="46">
        <f t="shared" si="1"/>
        <v>20.470588235294116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1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0</v>
      </c>
      <c r="U13" s="52">
        <f t="shared" si="3"/>
        <v>-29</v>
      </c>
      <c r="V13" s="48">
        <f t="shared" si="4"/>
        <v>-29</v>
      </c>
      <c r="W13" s="48"/>
      <c r="X13" s="48">
        <f t="shared" si="5"/>
        <v>31.878094838438944</v>
      </c>
      <c r="Y13" s="48">
        <f t="shared" si="6"/>
        <v>2.878094838438944</v>
      </c>
      <c r="Z13" s="48">
        <f t="shared" si="7"/>
        <v>3</v>
      </c>
      <c r="AA13" s="17">
        <f t="shared" si="8"/>
        <v>3</v>
      </c>
      <c r="AB13" s="45">
        <f t="shared" si="9"/>
        <v>32</v>
      </c>
    </row>
    <row r="14" spans="1:28" ht="15" customHeight="1" x14ac:dyDescent="0.25">
      <c r="A14" s="49">
        <v>156</v>
      </c>
      <c r="B14" s="49">
        <v>0</v>
      </c>
      <c r="C14" s="46">
        <v>0</v>
      </c>
      <c r="D14" s="46">
        <v>262.52999999999997</v>
      </c>
      <c r="E14" s="46">
        <v>206.55</v>
      </c>
      <c r="F14" s="46">
        <f t="shared" si="0"/>
        <v>105.41666666666667</v>
      </c>
      <c r="G14" s="46">
        <v>0</v>
      </c>
      <c r="H14" s="46">
        <f t="shared" si="1"/>
        <v>21.208955223880597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0</v>
      </c>
      <c r="N14" s="10" t="s">
        <v>58</v>
      </c>
      <c r="O14" s="55">
        <v>245</v>
      </c>
      <c r="P14" s="14" t="s">
        <v>59</v>
      </c>
      <c r="Q14" s="13">
        <f>MAX(B:B)</f>
        <v>236</v>
      </c>
      <c r="T14" s="43">
        <v>0</v>
      </c>
      <c r="U14" s="52">
        <f t="shared" si="3"/>
        <v>0</v>
      </c>
      <c r="V14" s="48">
        <f t="shared" si="4"/>
        <v>0</v>
      </c>
      <c r="W14" s="48"/>
      <c r="X14" s="48">
        <f t="shared" si="5"/>
        <v>0</v>
      </c>
      <c r="Y14" s="48">
        <f t="shared" si="6"/>
        <v>0</v>
      </c>
      <c r="Z14" s="48">
        <f t="shared" si="7"/>
        <v>0</v>
      </c>
      <c r="AA14" s="17">
        <f t="shared" si="8"/>
        <v>0</v>
      </c>
      <c r="AB14" s="45">
        <f t="shared" si="9"/>
        <v>0</v>
      </c>
    </row>
    <row r="15" spans="1:28" ht="15" customHeight="1" x14ac:dyDescent="0.25">
      <c r="A15" s="49">
        <v>186</v>
      </c>
      <c r="B15" s="49">
        <v>0</v>
      </c>
      <c r="C15" s="46">
        <v>0</v>
      </c>
      <c r="D15" s="46">
        <v>262.54000000000002</v>
      </c>
      <c r="E15" s="46">
        <v>206.56</v>
      </c>
      <c r="F15" s="46">
        <f t="shared" si="0"/>
        <v>112.27272727272727</v>
      </c>
      <c r="G15" s="46">
        <v>0</v>
      </c>
      <c r="H15" s="46">
        <f t="shared" si="1"/>
        <v>21.530303030303031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0</v>
      </c>
      <c r="N15" s="8" t="s">
        <v>60</v>
      </c>
      <c r="O15" s="8">
        <f>COUNT(C:C)</f>
        <v>94</v>
      </c>
      <c r="P15" s="14" t="s">
        <v>61</v>
      </c>
      <c r="Q15" s="13">
        <f>MAX(D:D)</f>
        <v>266.5</v>
      </c>
      <c r="R15" s="43">
        <f ca="1">TREND(OFFSET('Z-V'!B1,MATCH(Q15,'Z-V'!A:A,1)-1,,2,1),OFFSET('Z-V'!A1,MATCH(Q15,'Z-V'!A:A,1)-1,,2,1),Q15)</f>
        <v>42800</v>
      </c>
      <c r="T15" s="43">
        <v>0</v>
      </c>
      <c r="U15" s="52">
        <f t="shared" si="3"/>
        <v>0</v>
      </c>
      <c r="V15" s="48">
        <f t="shared" si="4"/>
        <v>0</v>
      </c>
      <c r="W15" s="48"/>
      <c r="X15" s="48">
        <f t="shared" si="5"/>
        <v>0</v>
      </c>
      <c r="Y15" s="48">
        <f t="shared" si="6"/>
        <v>0</v>
      </c>
      <c r="Z15" s="48">
        <f t="shared" si="7"/>
        <v>0</v>
      </c>
      <c r="AA15" s="17">
        <f t="shared" si="8"/>
        <v>0</v>
      </c>
      <c r="AB15" s="45">
        <f t="shared" si="9"/>
        <v>0</v>
      </c>
    </row>
    <row r="16" spans="1:28" ht="15" customHeight="1" x14ac:dyDescent="0.25">
      <c r="A16" s="49">
        <v>216</v>
      </c>
      <c r="B16" s="49">
        <v>0</v>
      </c>
      <c r="C16" s="46">
        <v>1.44</v>
      </c>
      <c r="D16" s="46">
        <v>262.56</v>
      </c>
      <c r="E16" s="46">
        <v>206.57</v>
      </c>
      <c r="F16" s="46">
        <f t="shared" si="0"/>
        <v>120.5</v>
      </c>
      <c r="G16" s="46">
        <v>0</v>
      </c>
      <c r="H16" s="46">
        <f t="shared" si="1"/>
        <v>21.861538461538462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0</v>
      </c>
      <c r="N16" s="8" t="s">
        <v>62</v>
      </c>
      <c r="O16" s="57">
        <f>MAX(C:C)</f>
        <v>9.4700000000000006</v>
      </c>
      <c r="P16" s="14" t="s">
        <v>63</v>
      </c>
      <c r="Q16" s="56">
        <f>D2</f>
        <v>262.41000000000003</v>
      </c>
      <c r="R16" s="43">
        <f ca="1">TREND(OFFSET('Z-V'!B1,MATCH(Q16,'Z-V'!A:A,1)-1,,2,1),OFFSET('Z-V'!A1,MATCH(Q16,'Z-V'!A:A,1)-1,,2,1),Q16)</f>
        <v>33343.000000000116</v>
      </c>
      <c r="T16" s="43">
        <v>0</v>
      </c>
      <c r="U16" s="52">
        <f t="shared" si="3"/>
        <v>0</v>
      </c>
      <c r="V16" s="48">
        <f t="shared" si="4"/>
        <v>0</v>
      </c>
      <c r="W16" s="48"/>
      <c r="X16" s="48">
        <f t="shared" si="5"/>
        <v>0</v>
      </c>
      <c r="Y16" s="48">
        <f t="shared" si="6"/>
        <v>0</v>
      </c>
      <c r="Z16" s="48">
        <f t="shared" si="7"/>
        <v>0</v>
      </c>
      <c r="AA16" s="17">
        <f t="shared" si="8"/>
        <v>0</v>
      </c>
      <c r="AB16" s="45">
        <f t="shared" si="9"/>
        <v>0</v>
      </c>
    </row>
    <row r="17" spans="1:28" ht="15" customHeight="1" x14ac:dyDescent="0.25">
      <c r="A17" s="49">
        <v>246</v>
      </c>
      <c r="B17" s="49">
        <v>0</v>
      </c>
      <c r="C17" s="46">
        <v>1.64</v>
      </c>
      <c r="D17" s="46">
        <v>262.58</v>
      </c>
      <c r="E17" s="46">
        <v>206.59</v>
      </c>
      <c r="F17" s="46">
        <f t="shared" si="0"/>
        <v>130.55555555555554</v>
      </c>
      <c r="G17" s="46">
        <v>0</v>
      </c>
      <c r="H17" s="46">
        <f t="shared" si="1"/>
        <v>22.203125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266.5</v>
      </c>
      <c r="T17" s="43">
        <v>0</v>
      </c>
      <c r="U17" s="52">
        <f t="shared" si="3"/>
        <v>0</v>
      </c>
      <c r="V17" s="48">
        <f t="shared" si="4"/>
        <v>0</v>
      </c>
      <c r="W17" s="48"/>
      <c r="X17" s="48">
        <f t="shared" si="5"/>
        <v>0</v>
      </c>
      <c r="Y17" s="48">
        <f t="shared" si="6"/>
        <v>0</v>
      </c>
      <c r="Z17" s="48">
        <f t="shared" si="7"/>
        <v>0</v>
      </c>
      <c r="AA17" s="17">
        <f t="shared" si="8"/>
        <v>0</v>
      </c>
      <c r="AB17" s="45">
        <f t="shared" si="9"/>
        <v>0</v>
      </c>
    </row>
    <row r="18" spans="1:28" ht="15" customHeight="1" x14ac:dyDescent="0.2">
      <c r="A18" s="49">
        <v>320</v>
      </c>
      <c r="B18" s="49">
        <v>0</v>
      </c>
      <c r="C18" s="46">
        <v>2.13</v>
      </c>
      <c r="D18" s="46">
        <v>262.61</v>
      </c>
      <c r="E18" s="46">
        <v>206.62</v>
      </c>
      <c r="F18" s="46">
        <f t="shared" si="0"/>
        <v>137.625</v>
      </c>
      <c r="G18" s="46">
        <v>0</v>
      </c>
      <c r="H18" s="46">
        <f t="shared" si="1"/>
        <v>22.555555555555557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0</v>
      </c>
      <c r="N18" s="8" t="s">
        <v>66</v>
      </c>
      <c r="O18" s="8">
        <f>MAX(B:B)</f>
        <v>236</v>
      </c>
      <c r="T18" s="43">
        <v>0</v>
      </c>
      <c r="U18" s="52">
        <f t="shared" si="3"/>
        <v>0</v>
      </c>
      <c r="V18" s="48">
        <f t="shared" si="4"/>
        <v>0</v>
      </c>
      <c r="W18" s="48"/>
      <c r="X18" s="48">
        <f t="shared" si="5"/>
        <v>0</v>
      </c>
      <c r="Y18" s="48">
        <f t="shared" si="6"/>
        <v>0</v>
      </c>
      <c r="Z18" s="48">
        <f t="shared" si="7"/>
        <v>0</v>
      </c>
      <c r="AA18" s="17">
        <f t="shared" si="8"/>
        <v>0</v>
      </c>
      <c r="AB18" s="45">
        <f t="shared" si="9"/>
        <v>0</v>
      </c>
    </row>
    <row r="19" spans="1:28" ht="15" customHeight="1" x14ac:dyDescent="0.25">
      <c r="A19" s="49">
        <v>393</v>
      </c>
      <c r="B19" s="49">
        <v>0</v>
      </c>
      <c r="C19" s="46">
        <v>2.62</v>
      </c>
      <c r="D19" s="46">
        <v>262.64999999999998</v>
      </c>
      <c r="E19" s="46">
        <v>206.67</v>
      </c>
      <c r="F19" s="46">
        <f t="shared" si="0"/>
        <v>146.85714285714286</v>
      </c>
      <c r="G19" s="46">
        <v>0</v>
      </c>
      <c r="H19" s="46">
        <f t="shared" si="1"/>
        <v>22.919354838709676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0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0.97118376211159374</v>
      </c>
      <c r="R19" s="58">
        <f>MAX(AB:AB)</f>
        <v>259</v>
      </c>
      <c r="S19" s="58">
        <f>'Z-V'!P8-R19</f>
        <v>8720</v>
      </c>
      <c r="T19" s="43">
        <v>0</v>
      </c>
      <c r="U19" s="52">
        <f t="shared" si="3"/>
        <v>0</v>
      </c>
      <c r="V19" s="48">
        <f t="shared" si="4"/>
        <v>0</v>
      </c>
      <c r="W19" s="48"/>
      <c r="X19" s="48">
        <f t="shared" si="5"/>
        <v>0</v>
      </c>
      <c r="Y19" s="48">
        <f t="shared" si="6"/>
        <v>0</v>
      </c>
      <c r="Z19" s="48">
        <f t="shared" si="7"/>
        <v>0</v>
      </c>
      <c r="AA19" s="17">
        <f t="shared" si="8"/>
        <v>0</v>
      </c>
      <c r="AB19" s="45">
        <f t="shared" si="9"/>
        <v>0</v>
      </c>
    </row>
    <row r="20" spans="1:28" ht="15" customHeight="1" x14ac:dyDescent="0.25">
      <c r="A20" s="49">
        <v>467</v>
      </c>
      <c r="B20" s="49">
        <v>0</v>
      </c>
      <c r="C20" s="46">
        <v>3.11</v>
      </c>
      <c r="D20" s="46">
        <v>262.69</v>
      </c>
      <c r="E20" s="46">
        <v>206.7</v>
      </c>
      <c r="F20" s="46">
        <f t="shared" si="0"/>
        <v>159</v>
      </c>
      <c r="G20" s="46">
        <v>0</v>
      </c>
      <c r="H20" s="46">
        <f t="shared" si="1"/>
        <v>23.295081967213115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1</v>
      </c>
      <c r="N20" s="8" t="s">
        <v>68</v>
      </c>
      <c r="O20" s="8">
        <v>0</v>
      </c>
      <c r="P20" s="14" t="s">
        <v>1</v>
      </c>
      <c r="Q20" s="13">
        <f ca="1">('Z-V'!R16-'Z-V'!R17)*(S20-'Z-V'!R13)/('Z-V'!R9-'Z-V'!R13)+'Z-V'!R17</f>
        <v>0.82334437172775088</v>
      </c>
      <c r="R20" s="43">
        <f ca="1">R15-R16</f>
        <v>9456.9999999998836</v>
      </c>
      <c r="S20" s="43">
        <f ca="1">'Z-V'!P9-R20</f>
        <v>44023.000000000116</v>
      </c>
      <c r="T20" s="43">
        <v>0</v>
      </c>
      <c r="U20" s="52">
        <f t="shared" si="3"/>
        <v>0</v>
      </c>
      <c r="V20" s="48">
        <f t="shared" si="4"/>
        <v>0</v>
      </c>
      <c r="W20" s="48"/>
      <c r="X20" s="48">
        <f t="shared" si="5"/>
        <v>0</v>
      </c>
      <c r="Y20" s="48">
        <f t="shared" si="6"/>
        <v>0</v>
      </c>
      <c r="Z20" s="48">
        <f t="shared" si="7"/>
        <v>0</v>
      </c>
      <c r="AA20" s="17">
        <f t="shared" si="8"/>
        <v>0</v>
      </c>
      <c r="AB20" s="45">
        <f t="shared" si="9"/>
        <v>0</v>
      </c>
    </row>
    <row r="21" spans="1:28" ht="15" customHeight="1" x14ac:dyDescent="0.25">
      <c r="A21" s="49">
        <v>662</v>
      </c>
      <c r="B21" s="49">
        <v>29</v>
      </c>
      <c r="C21" s="46">
        <v>4.41</v>
      </c>
      <c r="D21" s="46">
        <v>262.74</v>
      </c>
      <c r="E21" s="46">
        <v>206.76</v>
      </c>
      <c r="F21" s="46">
        <f t="shared" si="0"/>
        <v>151.80000000000001</v>
      </c>
      <c r="G21" s="46">
        <v>0</v>
      </c>
      <c r="H21" s="46">
        <f t="shared" si="1"/>
        <v>23.2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0</v>
      </c>
      <c r="N21" s="8" t="s">
        <v>69</v>
      </c>
      <c r="O21" s="8">
        <v>1</v>
      </c>
      <c r="P21" s="14" t="s">
        <v>2</v>
      </c>
      <c r="Q21" s="13">
        <f>('Z-V'!R16-'Z-V'!R17)*(S21-'Z-V'!R14)/('Z-V'!R10-'Z-V'!R14)+'Z-V'!R17</f>
        <v>0.81334353586112484</v>
      </c>
      <c r="R21" s="43">
        <f>ABS(Q12-Q17)</f>
        <v>4.089999999999975</v>
      </c>
      <c r="S21" s="43">
        <f>'Z-V'!P10-R21</f>
        <v>17.800000000000026</v>
      </c>
      <c r="T21" s="43">
        <v>0</v>
      </c>
      <c r="U21" s="52">
        <f t="shared" si="3"/>
        <v>-29</v>
      </c>
      <c r="V21" s="48">
        <f t="shared" si="4"/>
        <v>-29</v>
      </c>
      <c r="W21" s="48"/>
      <c r="X21" s="48">
        <f t="shared" si="5"/>
        <v>31.878094838438944</v>
      </c>
      <c r="Y21" s="48">
        <f t="shared" si="6"/>
        <v>2.878094838438944</v>
      </c>
      <c r="Z21" s="48">
        <f t="shared" si="7"/>
        <v>3</v>
      </c>
      <c r="AA21" s="17">
        <f t="shared" si="8"/>
        <v>3</v>
      </c>
      <c r="AB21" s="45">
        <f t="shared" si="9"/>
        <v>32</v>
      </c>
    </row>
    <row r="22" spans="1:28" ht="15" customHeight="1" x14ac:dyDescent="0.25">
      <c r="A22" s="49">
        <v>856</v>
      </c>
      <c r="B22" s="49">
        <v>59</v>
      </c>
      <c r="C22" s="46">
        <v>5.71</v>
      </c>
      <c r="D22" s="46">
        <v>262.81</v>
      </c>
      <c r="E22" s="46">
        <v>206.82</v>
      </c>
      <c r="F22" s="46">
        <f t="shared" si="0"/>
        <v>141.25</v>
      </c>
      <c r="G22" s="46">
        <v>0</v>
      </c>
      <c r="H22" s="46">
        <f t="shared" si="1"/>
        <v>23.084745762711865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0</v>
      </c>
      <c r="N22" s="16" t="s">
        <v>70</v>
      </c>
      <c r="O22" s="12">
        <f ca="1">ROUND(0.5*Q19+0.25*Q20+0.25*Q21,3)</f>
        <v>0.89500000000000002</v>
      </c>
      <c r="P22" s="16" t="s">
        <v>71</v>
      </c>
      <c r="Q22" s="12">
        <f ca="1">ROUND(('Z-V'!R21*Q19+'Z-V'!R22*Q20+'Z-V'!R23*Q21)/'Z-V'!R19,4)</f>
        <v>0.88680000000000003</v>
      </c>
      <c r="T22" s="43">
        <v>0</v>
      </c>
      <c r="U22" s="52">
        <f t="shared" si="3"/>
        <v>-59</v>
      </c>
      <c r="V22" s="48">
        <f t="shared" si="4"/>
        <v>-59</v>
      </c>
      <c r="W22" s="48"/>
      <c r="X22" s="48">
        <f t="shared" si="5"/>
        <v>64.855434326479227</v>
      </c>
      <c r="Y22" s="48">
        <f t="shared" si="6"/>
        <v>5.8554343264792266</v>
      </c>
      <c r="Z22" s="48">
        <f t="shared" si="7"/>
        <v>6</v>
      </c>
      <c r="AA22" s="17">
        <f t="shared" si="8"/>
        <v>6</v>
      </c>
      <c r="AB22" s="45">
        <f t="shared" si="9"/>
        <v>65</v>
      </c>
    </row>
    <row r="23" spans="1:28" ht="15" customHeight="1" x14ac:dyDescent="0.25">
      <c r="A23" s="49">
        <v>1051</v>
      </c>
      <c r="B23" s="49">
        <v>88</v>
      </c>
      <c r="C23" s="46">
        <v>7.01</v>
      </c>
      <c r="D23" s="46">
        <v>262.89999999999998</v>
      </c>
      <c r="E23" s="46">
        <v>206.92</v>
      </c>
      <c r="F23" s="46">
        <f t="shared" si="0"/>
        <v>123.33333333333333</v>
      </c>
      <c r="G23" s="46">
        <v>0</v>
      </c>
      <c r="H23" s="46">
        <f t="shared" si="1"/>
        <v>22.982758620689655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0</v>
      </c>
      <c r="N23" s="8"/>
      <c r="O23" s="8"/>
      <c r="P23" s="16"/>
      <c r="Q23" s="12"/>
      <c r="T23" s="43">
        <v>0</v>
      </c>
      <c r="U23" s="52">
        <f t="shared" si="3"/>
        <v>-88</v>
      </c>
      <c r="V23" s="48">
        <f t="shared" si="4"/>
        <v>-88</v>
      </c>
      <c r="W23" s="48"/>
      <c r="X23" s="48">
        <f t="shared" si="5"/>
        <v>96.733529164918181</v>
      </c>
      <c r="Y23" s="48">
        <f t="shared" si="6"/>
        <v>8.7335291649181812</v>
      </c>
      <c r="Z23" s="48">
        <f t="shared" si="7"/>
        <v>9</v>
      </c>
      <c r="AA23" s="17">
        <f t="shared" si="8"/>
        <v>9</v>
      </c>
      <c r="AB23" s="45">
        <f t="shared" si="9"/>
        <v>97</v>
      </c>
    </row>
    <row r="24" spans="1:28" ht="15" customHeight="1" x14ac:dyDescent="0.25">
      <c r="A24" s="49">
        <v>1174</v>
      </c>
      <c r="B24" s="49">
        <v>88</v>
      </c>
      <c r="C24" s="46">
        <v>7.83</v>
      </c>
      <c r="D24" s="46">
        <v>262.99</v>
      </c>
      <c r="E24" s="46">
        <v>207</v>
      </c>
      <c r="F24" s="46">
        <f t="shared" si="0"/>
        <v>123.5</v>
      </c>
      <c r="G24" s="46">
        <v>0</v>
      </c>
      <c r="H24" s="46">
        <f t="shared" si="1"/>
        <v>23.385964912280702</v>
      </c>
      <c r="I24" s="46">
        <v>0</v>
      </c>
      <c r="J24" s="50">
        <f t="shared" si="10"/>
        <v>1</v>
      </c>
      <c r="K24" s="50">
        <f t="shared" si="11"/>
        <v>1</v>
      </c>
      <c r="L24" s="50">
        <f t="shared" si="12"/>
        <v>1</v>
      </c>
      <c r="M24" s="50">
        <f t="shared" ca="1" si="2"/>
        <v>1</v>
      </c>
      <c r="N24" s="8"/>
      <c r="O24" s="8"/>
      <c r="P24" s="13"/>
      <c r="Q24" s="13"/>
      <c r="T24" s="43">
        <v>0</v>
      </c>
      <c r="U24" s="52">
        <f t="shared" si="3"/>
        <v>-88</v>
      </c>
      <c r="V24" s="48">
        <f t="shared" si="4"/>
        <v>-88</v>
      </c>
      <c r="W24" s="48"/>
      <c r="X24" s="48">
        <f t="shared" si="5"/>
        <v>96.733529164918181</v>
      </c>
      <c r="Y24" s="48">
        <f t="shared" si="6"/>
        <v>8.7335291649181812</v>
      </c>
      <c r="Z24" s="48">
        <f t="shared" si="7"/>
        <v>9</v>
      </c>
      <c r="AA24" s="17">
        <f t="shared" si="8"/>
        <v>9</v>
      </c>
      <c r="AB24" s="45">
        <f t="shared" si="9"/>
        <v>97</v>
      </c>
    </row>
    <row r="25" spans="1:28" ht="15" customHeight="1" x14ac:dyDescent="0.25">
      <c r="A25" s="49">
        <v>1298</v>
      </c>
      <c r="B25" s="49">
        <v>88</v>
      </c>
      <c r="C25" s="46">
        <v>8.65</v>
      </c>
      <c r="D25" s="46">
        <v>263.10000000000002</v>
      </c>
      <c r="E25" s="46">
        <v>207.12</v>
      </c>
      <c r="F25" s="46">
        <f t="shared" si="0"/>
        <v>123</v>
      </c>
      <c r="G25" s="46">
        <v>0</v>
      </c>
      <c r="H25" s="46">
        <f t="shared" si="1"/>
        <v>23.803571428571427</v>
      </c>
      <c r="I25" s="46">
        <v>0</v>
      </c>
      <c r="J25" s="50">
        <f t="shared" si="10"/>
        <v>1</v>
      </c>
      <c r="K25" s="50">
        <f t="shared" si="11"/>
        <v>1</v>
      </c>
      <c r="L25" s="50">
        <f t="shared" si="12"/>
        <v>1</v>
      </c>
      <c r="M25" s="50">
        <f t="shared" ca="1" si="2"/>
        <v>1</v>
      </c>
      <c r="N25" s="8"/>
      <c r="O25" s="8"/>
      <c r="P25" s="13"/>
      <c r="Q25" s="13"/>
      <c r="T25" s="43">
        <v>0</v>
      </c>
      <c r="U25" s="52">
        <f t="shared" si="3"/>
        <v>-88</v>
      </c>
      <c r="V25" s="48">
        <f t="shared" si="4"/>
        <v>-88</v>
      </c>
      <c r="W25" s="48"/>
      <c r="X25" s="48">
        <f t="shared" si="5"/>
        <v>96.733529164918181</v>
      </c>
      <c r="Y25" s="48">
        <f t="shared" si="6"/>
        <v>8.7335291649181812</v>
      </c>
      <c r="Z25" s="48">
        <f t="shared" si="7"/>
        <v>9</v>
      </c>
      <c r="AA25" s="17">
        <f t="shared" si="8"/>
        <v>9</v>
      </c>
      <c r="AB25" s="45">
        <f t="shared" si="9"/>
        <v>97</v>
      </c>
    </row>
    <row r="26" spans="1:28" ht="15" customHeight="1" x14ac:dyDescent="0.25">
      <c r="A26" s="59">
        <v>1421</v>
      </c>
      <c r="B26" s="49">
        <v>88</v>
      </c>
      <c r="C26" s="46">
        <v>9.4700000000000006</v>
      </c>
      <c r="D26" s="46">
        <v>263.22000000000003</v>
      </c>
      <c r="E26" s="46">
        <v>207.24</v>
      </c>
      <c r="F26" s="60">
        <v>0</v>
      </c>
      <c r="G26" s="60">
        <v>0</v>
      </c>
      <c r="H26" s="60">
        <v>0</v>
      </c>
      <c r="I26" s="60">
        <v>0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0</v>
      </c>
      <c r="N26" s="8"/>
      <c r="O26" s="8"/>
      <c r="P26" s="13"/>
      <c r="Q26" s="13"/>
      <c r="T26" s="43">
        <v>0</v>
      </c>
      <c r="U26" s="52">
        <f t="shared" si="3"/>
        <v>-88</v>
      </c>
      <c r="V26" s="48">
        <f t="shared" si="4"/>
        <v>-88</v>
      </c>
      <c r="W26" s="48"/>
      <c r="X26" s="48">
        <f t="shared" si="5"/>
        <v>96.733529164918181</v>
      </c>
      <c r="Y26" s="48">
        <f t="shared" si="6"/>
        <v>8.7335291649181812</v>
      </c>
      <c r="Z26" s="48">
        <f t="shared" si="7"/>
        <v>9</v>
      </c>
      <c r="AA26" s="17">
        <f t="shared" si="8"/>
        <v>9</v>
      </c>
      <c r="AB26" s="45">
        <f t="shared" si="9"/>
        <v>97</v>
      </c>
    </row>
    <row r="27" spans="1:28" ht="15" customHeight="1" x14ac:dyDescent="0.25">
      <c r="A27" s="49">
        <v>1179</v>
      </c>
      <c r="B27" s="49">
        <v>113</v>
      </c>
      <c r="C27" s="46">
        <v>7.86</v>
      </c>
      <c r="D27" s="46">
        <v>263.31</v>
      </c>
      <c r="E27" s="46">
        <v>207.32</v>
      </c>
      <c r="F27" s="61">
        <v>0</v>
      </c>
      <c r="G27" s="46">
        <f t="shared" ref="G27:G58" si="13">($A$26-A27)/(ROW(A27)-ROW($A$26))</f>
        <v>242</v>
      </c>
      <c r="H27" s="46">
        <v>0</v>
      </c>
      <c r="I27" s="46">
        <f t="shared" ref="I27:I58" si="14">($A$26-B27)/(ROW(B27)-ROW($A$26))</f>
        <v>1308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1</v>
      </c>
      <c r="N27" s="8"/>
      <c r="O27" s="8"/>
      <c r="P27" s="13"/>
      <c r="Q27" s="13"/>
      <c r="T27" s="43">
        <v>0</v>
      </c>
      <c r="U27" s="52">
        <f t="shared" si="3"/>
        <v>-113</v>
      </c>
      <c r="V27" s="48">
        <f t="shared" si="4"/>
        <v>-113</v>
      </c>
      <c r="W27" s="48"/>
      <c r="X27" s="48">
        <f t="shared" si="5"/>
        <v>124.21464540495174</v>
      </c>
      <c r="Y27" s="48">
        <f t="shared" si="6"/>
        <v>11.214645404951739</v>
      </c>
      <c r="Z27" s="48">
        <f t="shared" si="7"/>
        <v>11</v>
      </c>
      <c r="AA27" s="17">
        <f t="shared" si="8"/>
        <v>11</v>
      </c>
      <c r="AB27" s="45">
        <f t="shared" si="9"/>
        <v>124</v>
      </c>
    </row>
    <row r="28" spans="1:28" ht="15" customHeight="1" x14ac:dyDescent="0.25">
      <c r="A28" s="49">
        <v>937</v>
      </c>
      <c r="B28" s="49">
        <v>137</v>
      </c>
      <c r="C28" s="46">
        <v>6.25</v>
      </c>
      <c r="D28" s="46">
        <v>263.38</v>
      </c>
      <c r="E28" s="46">
        <v>207.4</v>
      </c>
      <c r="F28" s="61">
        <v>0</v>
      </c>
      <c r="G28" s="46">
        <f t="shared" si="13"/>
        <v>242</v>
      </c>
      <c r="H28" s="46">
        <v>0</v>
      </c>
      <c r="I28" s="46">
        <f t="shared" si="14"/>
        <v>642</v>
      </c>
      <c r="J28" s="50">
        <f t="shared" si="10"/>
        <v>1</v>
      </c>
      <c r="K28" s="50">
        <f t="shared" si="11"/>
        <v>1</v>
      </c>
      <c r="L28" s="50">
        <f t="shared" si="12"/>
        <v>1</v>
      </c>
      <c r="M28" s="50">
        <f t="shared" ca="1" si="2"/>
        <v>1</v>
      </c>
      <c r="N28" s="8"/>
      <c r="O28" s="8"/>
      <c r="P28" s="13"/>
      <c r="Q28" s="13"/>
      <c r="T28" s="43">
        <v>0</v>
      </c>
      <c r="U28" s="52">
        <f t="shared" si="3"/>
        <v>-137</v>
      </c>
      <c r="V28" s="48">
        <f t="shared" si="4"/>
        <v>-137</v>
      </c>
      <c r="W28" s="48"/>
      <c r="X28" s="48">
        <f t="shared" si="5"/>
        <v>150.59651699538398</v>
      </c>
      <c r="Y28" s="48">
        <f t="shared" si="6"/>
        <v>13.596516995383979</v>
      </c>
      <c r="Z28" s="48">
        <f t="shared" si="7"/>
        <v>14</v>
      </c>
      <c r="AA28" s="17">
        <f t="shared" si="8"/>
        <v>14</v>
      </c>
      <c r="AB28" s="45">
        <f t="shared" si="9"/>
        <v>151</v>
      </c>
    </row>
    <row r="29" spans="1:28" ht="15" customHeight="1" x14ac:dyDescent="0.25">
      <c r="A29" s="49">
        <v>695</v>
      </c>
      <c r="B29" s="49">
        <v>162</v>
      </c>
      <c r="C29" s="46">
        <v>4.63</v>
      </c>
      <c r="D29" s="46">
        <v>263.43</v>
      </c>
      <c r="E29" s="46">
        <v>207.44</v>
      </c>
      <c r="F29" s="61">
        <v>0</v>
      </c>
      <c r="G29" s="46">
        <f t="shared" si="13"/>
        <v>242</v>
      </c>
      <c r="H29" s="46">
        <v>0</v>
      </c>
      <c r="I29" s="46">
        <f t="shared" si="14"/>
        <v>419.66666666666669</v>
      </c>
      <c r="J29" s="50">
        <f t="shared" si="10"/>
        <v>1</v>
      </c>
      <c r="K29" s="50">
        <f t="shared" si="11"/>
        <v>1</v>
      </c>
      <c r="L29" s="50">
        <f t="shared" si="12"/>
        <v>1</v>
      </c>
      <c r="M29" s="50">
        <f t="shared" ca="1" si="2"/>
        <v>0</v>
      </c>
      <c r="N29" s="8"/>
      <c r="O29" s="8"/>
      <c r="P29" s="13"/>
      <c r="Q29" s="13"/>
      <c r="T29" s="43">
        <v>0</v>
      </c>
      <c r="U29" s="52">
        <f t="shared" si="3"/>
        <v>-162</v>
      </c>
      <c r="V29" s="48">
        <f t="shared" si="4"/>
        <v>-162</v>
      </c>
      <c r="W29" s="48"/>
      <c r="X29" s="48">
        <f t="shared" si="5"/>
        <v>178.07763323541752</v>
      </c>
      <c r="Y29" s="48">
        <f t="shared" si="6"/>
        <v>16.077633235417522</v>
      </c>
      <c r="Z29" s="48">
        <f t="shared" si="7"/>
        <v>16</v>
      </c>
      <c r="AA29" s="17">
        <f t="shared" si="8"/>
        <v>16</v>
      </c>
      <c r="AB29" s="45">
        <f t="shared" si="9"/>
        <v>178</v>
      </c>
    </row>
    <row r="30" spans="1:28" ht="15" customHeight="1" x14ac:dyDescent="0.25">
      <c r="A30" s="49">
        <v>741</v>
      </c>
      <c r="B30" s="49">
        <v>169</v>
      </c>
      <c r="C30" s="46">
        <v>4.9400000000000004</v>
      </c>
      <c r="D30" s="46">
        <v>263.48</v>
      </c>
      <c r="E30" s="46">
        <v>207.49</v>
      </c>
      <c r="F30" s="61">
        <v>0</v>
      </c>
      <c r="G30" s="46">
        <f t="shared" si="13"/>
        <v>170</v>
      </c>
      <c r="H30" s="46">
        <v>0</v>
      </c>
      <c r="I30" s="46">
        <f t="shared" si="14"/>
        <v>313</v>
      </c>
      <c r="J30" s="50">
        <f t="shared" si="10"/>
        <v>1</v>
      </c>
      <c r="K30" s="50">
        <f t="shared" si="11"/>
        <v>1</v>
      </c>
      <c r="L30" s="50">
        <f t="shared" si="12"/>
        <v>1</v>
      </c>
      <c r="M30" s="50">
        <f t="shared" ca="1" si="2"/>
        <v>1</v>
      </c>
      <c r="N30" s="8"/>
      <c r="O30" s="8"/>
      <c r="P30" s="13"/>
      <c r="Q30" s="13"/>
      <c r="T30" s="43">
        <v>0</v>
      </c>
      <c r="U30" s="52">
        <f t="shared" si="3"/>
        <v>-169</v>
      </c>
      <c r="V30" s="48">
        <f t="shared" si="4"/>
        <v>-169</v>
      </c>
      <c r="W30" s="48"/>
      <c r="X30" s="48">
        <f t="shared" si="5"/>
        <v>185.77234578262693</v>
      </c>
      <c r="Y30" s="48">
        <f t="shared" si="6"/>
        <v>16.772345782626928</v>
      </c>
      <c r="Z30" s="48">
        <f t="shared" si="7"/>
        <v>17</v>
      </c>
      <c r="AA30" s="17">
        <f t="shared" si="8"/>
        <v>17</v>
      </c>
      <c r="AB30" s="45">
        <f t="shared" si="9"/>
        <v>186</v>
      </c>
    </row>
    <row r="31" spans="1:28" ht="15" customHeight="1" x14ac:dyDescent="0.25">
      <c r="A31" s="49">
        <v>788</v>
      </c>
      <c r="B31" s="49">
        <v>175</v>
      </c>
      <c r="C31" s="46">
        <v>5.25</v>
      </c>
      <c r="D31" s="46">
        <v>263.52999999999997</v>
      </c>
      <c r="E31" s="46">
        <v>207.55</v>
      </c>
      <c r="F31" s="61">
        <v>0</v>
      </c>
      <c r="G31" s="46">
        <f t="shared" si="13"/>
        <v>126.6</v>
      </c>
      <c r="H31" s="46">
        <v>0</v>
      </c>
      <c r="I31" s="46">
        <f t="shared" si="14"/>
        <v>249.2</v>
      </c>
      <c r="J31" s="50">
        <f t="shared" si="10"/>
        <v>1</v>
      </c>
      <c r="K31" s="50">
        <f t="shared" si="11"/>
        <v>1</v>
      </c>
      <c r="L31" s="50">
        <f t="shared" si="12"/>
        <v>1</v>
      </c>
      <c r="M31" s="50">
        <f t="shared" ca="1" si="2"/>
        <v>0</v>
      </c>
      <c r="N31" s="8"/>
      <c r="O31" s="8"/>
      <c r="P31" s="13"/>
      <c r="Q31" s="13"/>
      <c r="T31" s="43">
        <v>0</v>
      </c>
      <c r="U31" s="52">
        <f t="shared" si="3"/>
        <v>-175</v>
      </c>
      <c r="V31" s="48">
        <f t="shared" si="4"/>
        <v>-175</v>
      </c>
      <c r="W31" s="48"/>
      <c r="X31" s="48">
        <f t="shared" si="5"/>
        <v>192.367813680235</v>
      </c>
      <c r="Y31" s="48">
        <f t="shared" si="6"/>
        <v>17.367813680235002</v>
      </c>
      <c r="Z31" s="48">
        <f t="shared" si="7"/>
        <v>17</v>
      </c>
      <c r="AA31" s="17">
        <f t="shared" si="8"/>
        <v>17</v>
      </c>
      <c r="AB31" s="45">
        <f t="shared" si="9"/>
        <v>192</v>
      </c>
    </row>
    <row r="32" spans="1:28" ht="15" customHeight="1" x14ac:dyDescent="0.25">
      <c r="A32" s="49">
        <v>834</v>
      </c>
      <c r="B32" s="49">
        <v>182</v>
      </c>
      <c r="C32" s="46">
        <v>5.56</v>
      </c>
      <c r="D32" s="46">
        <v>263.58999999999997</v>
      </c>
      <c r="E32" s="46">
        <v>207.6</v>
      </c>
      <c r="F32" s="61">
        <v>0</v>
      </c>
      <c r="G32" s="46">
        <f t="shared" si="13"/>
        <v>97.833333333333329</v>
      </c>
      <c r="H32" s="46">
        <v>0</v>
      </c>
      <c r="I32" s="46">
        <f t="shared" si="14"/>
        <v>206.5</v>
      </c>
      <c r="J32" s="50">
        <f t="shared" si="10"/>
        <v>1</v>
      </c>
      <c r="K32" s="50">
        <f t="shared" si="11"/>
        <v>1</v>
      </c>
      <c r="L32" s="50">
        <f t="shared" si="12"/>
        <v>1</v>
      </c>
      <c r="M32" s="50">
        <f t="shared" ca="1" si="2"/>
        <v>1</v>
      </c>
      <c r="N32" s="8"/>
      <c r="O32" s="8"/>
      <c r="P32" s="13"/>
      <c r="Q32" s="13"/>
      <c r="T32" s="43">
        <v>0</v>
      </c>
      <c r="U32" s="52">
        <f t="shared" si="3"/>
        <v>-182</v>
      </c>
      <c r="V32" s="48">
        <f t="shared" si="4"/>
        <v>-182</v>
      </c>
      <c r="W32" s="48"/>
      <c r="X32" s="48">
        <f t="shared" si="5"/>
        <v>200.06252622744438</v>
      </c>
      <c r="Y32" s="48">
        <f t="shared" si="6"/>
        <v>18.06252622744438</v>
      </c>
      <c r="Z32" s="48">
        <f t="shared" si="7"/>
        <v>18</v>
      </c>
      <c r="AA32" s="17">
        <f t="shared" si="8"/>
        <v>18</v>
      </c>
      <c r="AB32" s="45">
        <f t="shared" si="9"/>
        <v>200</v>
      </c>
    </row>
    <row r="33" spans="1:28" ht="15" customHeight="1" x14ac:dyDescent="0.25">
      <c r="A33" s="49">
        <v>782</v>
      </c>
      <c r="B33" s="49">
        <v>190</v>
      </c>
      <c r="C33" s="46">
        <v>5.22</v>
      </c>
      <c r="D33" s="46">
        <v>263.64</v>
      </c>
      <c r="E33" s="46">
        <v>207.65</v>
      </c>
      <c r="F33" s="61">
        <v>0</v>
      </c>
      <c r="G33" s="46">
        <f t="shared" si="13"/>
        <v>91.285714285714292</v>
      </c>
      <c r="H33" s="46">
        <v>0</v>
      </c>
      <c r="I33" s="46">
        <f t="shared" si="14"/>
        <v>175.85714285714286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0</v>
      </c>
      <c r="N33" s="8"/>
      <c r="O33" s="8"/>
      <c r="P33" s="13"/>
      <c r="Q33" s="13"/>
      <c r="T33" s="43">
        <v>0</v>
      </c>
      <c r="U33" s="52">
        <f t="shared" si="3"/>
        <v>-190</v>
      </c>
      <c r="V33" s="48">
        <f t="shared" si="4"/>
        <v>-190</v>
      </c>
      <c r="W33" s="48"/>
      <c r="X33" s="48">
        <f t="shared" si="5"/>
        <v>208.85648342425515</v>
      </c>
      <c r="Y33" s="48">
        <f t="shared" si="6"/>
        <v>18.856483424255146</v>
      </c>
      <c r="Z33" s="48">
        <f t="shared" si="7"/>
        <v>19</v>
      </c>
      <c r="AA33" s="17">
        <f t="shared" si="8"/>
        <v>19</v>
      </c>
      <c r="AB33" s="45">
        <f t="shared" si="9"/>
        <v>209</v>
      </c>
    </row>
    <row r="34" spans="1:28" ht="15" customHeight="1" x14ac:dyDescent="0.25">
      <c r="A34" s="49">
        <v>731</v>
      </c>
      <c r="B34" s="49">
        <v>197</v>
      </c>
      <c r="C34" s="46">
        <v>4.87</v>
      </c>
      <c r="D34" s="46">
        <v>263.69</v>
      </c>
      <c r="E34" s="46">
        <v>207.7</v>
      </c>
      <c r="F34" s="61">
        <v>0</v>
      </c>
      <c r="G34" s="46">
        <f t="shared" si="13"/>
        <v>86.25</v>
      </c>
      <c r="H34" s="46">
        <v>0</v>
      </c>
      <c r="I34" s="46">
        <f t="shared" si="14"/>
        <v>153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5">IF(RAND()&lt;0.5,0,1)</f>
        <v>0</v>
      </c>
      <c r="N34" s="8"/>
      <c r="O34" s="8"/>
      <c r="P34" s="13"/>
      <c r="Q34" s="13"/>
      <c r="T34" s="43">
        <v>0</v>
      </c>
      <c r="U34" s="52">
        <f t="shared" ref="U34:U65" si="16">T34-B34</f>
        <v>-197</v>
      </c>
      <c r="V34" s="48">
        <f t="shared" ref="V34:V65" si="17">ROUND(U34,0)</f>
        <v>-197</v>
      </c>
      <c r="W34" s="48"/>
      <c r="X34" s="48">
        <f t="shared" ref="X34:X65" si="18">B34/$W$2*$W$3</f>
        <v>216.55119597146452</v>
      </c>
      <c r="Y34" s="48">
        <f t="shared" ref="Y34:Y65" si="19">X34-B34</f>
        <v>19.551195971464523</v>
      </c>
      <c r="Z34" s="48">
        <f t="shared" ref="Z34:Z65" si="20">ROUND(Y34,0)</f>
        <v>20</v>
      </c>
      <c r="AA34" s="17">
        <f t="shared" ref="AA34:AA65" si="21">IF(V34&gt;=0,V34,Z34)</f>
        <v>20</v>
      </c>
      <c r="AB34" s="45">
        <f t="shared" ref="AB34:AB65" si="22">B34+AA34</f>
        <v>217</v>
      </c>
    </row>
    <row r="35" spans="1:28" ht="15" customHeight="1" x14ac:dyDescent="0.25">
      <c r="A35" s="49">
        <v>679</v>
      </c>
      <c r="B35" s="49">
        <v>205</v>
      </c>
      <c r="C35" s="46">
        <v>4.53</v>
      </c>
      <c r="D35" s="46">
        <v>263.73</v>
      </c>
      <c r="E35" s="46">
        <v>207.75</v>
      </c>
      <c r="F35" s="61">
        <v>0</v>
      </c>
      <c r="G35" s="46">
        <f t="shared" si="13"/>
        <v>82.444444444444443</v>
      </c>
      <c r="H35" s="46">
        <v>0</v>
      </c>
      <c r="I35" s="46">
        <f t="shared" si="14"/>
        <v>135.11111111111111</v>
      </c>
      <c r="J35" s="50">
        <f t="shared" ref="J35:J66" si="23">IF(ABS(B35-B34)&lt;=50,1,0)</f>
        <v>1</v>
      </c>
      <c r="K35" s="50">
        <f t="shared" ref="K35:K66" si="24">IF(ABS((B35-B34))&lt;=50,1,IF((B35-B34)*(1)&gt;=0,1,-1))</f>
        <v>1</v>
      </c>
      <c r="L35" s="50">
        <f t="shared" si="12"/>
        <v>1</v>
      </c>
      <c r="M35" s="50">
        <f t="shared" ca="1" si="15"/>
        <v>1</v>
      </c>
      <c r="N35" s="8"/>
      <c r="O35" s="8"/>
      <c r="P35" s="13"/>
      <c r="Q35" s="13"/>
      <c r="T35" s="43">
        <v>0</v>
      </c>
      <c r="U35" s="52">
        <f t="shared" si="16"/>
        <v>-205</v>
      </c>
      <c r="V35" s="48">
        <f t="shared" si="17"/>
        <v>-205</v>
      </c>
      <c r="W35" s="48"/>
      <c r="X35" s="48">
        <f t="shared" si="18"/>
        <v>225.34515316827529</v>
      </c>
      <c r="Y35" s="48">
        <f t="shared" si="19"/>
        <v>20.345153168275289</v>
      </c>
      <c r="Z35" s="48">
        <f t="shared" si="20"/>
        <v>20</v>
      </c>
      <c r="AA35" s="17">
        <f t="shared" si="21"/>
        <v>20</v>
      </c>
      <c r="AB35" s="45">
        <f t="shared" si="22"/>
        <v>225</v>
      </c>
    </row>
    <row r="36" spans="1:28" ht="15" customHeight="1" x14ac:dyDescent="0.25">
      <c r="A36" s="49">
        <v>645</v>
      </c>
      <c r="B36" s="49">
        <v>137</v>
      </c>
      <c r="C36" s="46">
        <v>4.3</v>
      </c>
      <c r="D36" s="46">
        <v>263.77999999999997</v>
      </c>
      <c r="E36" s="46">
        <v>207.8</v>
      </c>
      <c r="F36" s="61">
        <v>0</v>
      </c>
      <c r="G36" s="46">
        <f t="shared" si="13"/>
        <v>77.599999999999994</v>
      </c>
      <c r="H36" s="46">
        <v>0</v>
      </c>
      <c r="I36" s="46">
        <f t="shared" si="14"/>
        <v>128.4</v>
      </c>
      <c r="J36" s="50">
        <f t="shared" si="23"/>
        <v>0</v>
      </c>
      <c r="K36" s="50">
        <f t="shared" si="24"/>
        <v>-1</v>
      </c>
      <c r="L36" s="50">
        <f t="shared" si="12"/>
        <v>0</v>
      </c>
      <c r="M36" s="50">
        <f t="shared" ca="1" si="15"/>
        <v>1</v>
      </c>
      <c r="N36" s="8"/>
      <c r="O36" s="8"/>
      <c r="P36" s="13"/>
      <c r="Q36" s="13"/>
      <c r="T36" s="43">
        <v>0</v>
      </c>
      <c r="U36" s="52">
        <f t="shared" si="16"/>
        <v>-137</v>
      </c>
      <c r="V36" s="48">
        <f t="shared" si="17"/>
        <v>-137</v>
      </c>
      <c r="W36" s="48"/>
      <c r="X36" s="48">
        <f t="shared" si="18"/>
        <v>150.59651699538398</v>
      </c>
      <c r="Y36" s="48">
        <f t="shared" si="19"/>
        <v>13.596516995383979</v>
      </c>
      <c r="Z36" s="48">
        <f t="shared" si="20"/>
        <v>14</v>
      </c>
      <c r="AA36" s="17">
        <f t="shared" si="21"/>
        <v>14</v>
      </c>
      <c r="AB36" s="45">
        <f t="shared" si="22"/>
        <v>151</v>
      </c>
    </row>
    <row r="37" spans="1:28" ht="15" customHeight="1" x14ac:dyDescent="0.25">
      <c r="A37" s="49">
        <v>612</v>
      </c>
      <c r="B37" s="49">
        <v>68</v>
      </c>
      <c r="C37" s="46">
        <v>4.08</v>
      </c>
      <c r="D37" s="46">
        <v>263.82</v>
      </c>
      <c r="E37" s="46">
        <v>207.83</v>
      </c>
      <c r="F37" s="61">
        <v>0</v>
      </c>
      <c r="G37" s="46">
        <f t="shared" si="13"/>
        <v>73.545454545454547</v>
      </c>
      <c r="H37" s="46">
        <v>0</v>
      </c>
      <c r="I37" s="46">
        <f t="shared" si="14"/>
        <v>123</v>
      </c>
      <c r="J37" s="50">
        <f t="shared" si="23"/>
        <v>0</v>
      </c>
      <c r="K37" s="50">
        <f t="shared" si="24"/>
        <v>-1</v>
      </c>
      <c r="L37" s="50">
        <f t="shared" si="12"/>
        <v>0</v>
      </c>
      <c r="M37" s="50">
        <f t="shared" ca="1" si="15"/>
        <v>1</v>
      </c>
      <c r="N37" s="8"/>
      <c r="O37" s="8"/>
      <c r="P37" s="13"/>
      <c r="Q37" s="13"/>
      <c r="T37" s="43">
        <v>0</v>
      </c>
      <c r="U37" s="52">
        <f t="shared" si="16"/>
        <v>-68</v>
      </c>
      <c r="V37" s="48">
        <f t="shared" si="17"/>
        <v>-68</v>
      </c>
      <c r="W37" s="48"/>
      <c r="X37" s="48">
        <f t="shared" si="18"/>
        <v>74.74863617289131</v>
      </c>
      <c r="Y37" s="48">
        <f t="shared" si="19"/>
        <v>6.7486361728913096</v>
      </c>
      <c r="Z37" s="48">
        <f t="shared" si="20"/>
        <v>7</v>
      </c>
      <c r="AA37" s="17">
        <f t="shared" si="21"/>
        <v>7</v>
      </c>
      <c r="AB37" s="45">
        <f t="shared" si="22"/>
        <v>75</v>
      </c>
    </row>
    <row r="38" spans="1:28" ht="15" customHeight="1" x14ac:dyDescent="0.25">
      <c r="A38" s="49">
        <v>578</v>
      </c>
      <c r="B38" s="49">
        <v>0</v>
      </c>
      <c r="C38" s="46">
        <v>3.85</v>
      </c>
      <c r="D38" s="46">
        <v>263.87</v>
      </c>
      <c r="E38" s="46">
        <v>207.88</v>
      </c>
      <c r="F38" s="61">
        <v>0</v>
      </c>
      <c r="G38" s="46">
        <f t="shared" si="13"/>
        <v>70.25</v>
      </c>
      <c r="H38" s="46">
        <v>0</v>
      </c>
      <c r="I38" s="46">
        <f t="shared" si="14"/>
        <v>118.41666666666667</v>
      </c>
      <c r="J38" s="50">
        <f t="shared" si="23"/>
        <v>0</v>
      </c>
      <c r="K38" s="50">
        <f t="shared" si="24"/>
        <v>-1</v>
      </c>
      <c r="L38" s="50">
        <f t="shared" si="12"/>
        <v>0</v>
      </c>
      <c r="M38" s="50">
        <f t="shared" ca="1" si="15"/>
        <v>1</v>
      </c>
      <c r="N38" s="8"/>
      <c r="O38" s="8"/>
      <c r="P38" s="13"/>
      <c r="Q38" s="13"/>
      <c r="T38" s="43">
        <v>0</v>
      </c>
      <c r="U38" s="52">
        <f t="shared" si="16"/>
        <v>0</v>
      </c>
      <c r="V38" s="48">
        <f t="shared" si="17"/>
        <v>0</v>
      </c>
      <c r="W38" s="48"/>
      <c r="X38" s="48">
        <f t="shared" si="18"/>
        <v>0</v>
      </c>
      <c r="Y38" s="48">
        <f t="shared" si="19"/>
        <v>0</v>
      </c>
      <c r="Z38" s="48">
        <f t="shared" si="20"/>
        <v>0</v>
      </c>
      <c r="AA38" s="17">
        <f t="shared" si="21"/>
        <v>0</v>
      </c>
      <c r="AB38" s="45">
        <f t="shared" si="22"/>
        <v>0</v>
      </c>
    </row>
    <row r="39" spans="1:28" ht="15" customHeight="1" x14ac:dyDescent="0.25">
      <c r="A39" s="49">
        <v>585</v>
      </c>
      <c r="B39" s="49">
        <v>0</v>
      </c>
      <c r="C39" s="46">
        <v>3.9</v>
      </c>
      <c r="D39" s="46">
        <v>263.93</v>
      </c>
      <c r="E39" s="46">
        <v>207.95</v>
      </c>
      <c r="F39" s="61">
        <v>0</v>
      </c>
      <c r="G39" s="46">
        <f t="shared" si="13"/>
        <v>64.307692307692307</v>
      </c>
      <c r="H39" s="46">
        <v>0</v>
      </c>
      <c r="I39" s="46">
        <f t="shared" si="14"/>
        <v>109.30769230769231</v>
      </c>
      <c r="J39" s="50">
        <f t="shared" si="23"/>
        <v>1</v>
      </c>
      <c r="K39" s="50">
        <f t="shared" si="24"/>
        <v>1</v>
      </c>
      <c r="L39" s="50">
        <f t="shared" ref="L39:L70" si="25">IF(OR(COUNTIF(K35:K39,1)=5,COUNTIF(K35:K39,-1)=5),1,0)</f>
        <v>0</v>
      </c>
      <c r="M39" s="50">
        <f t="shared" ca="1" si="15"/>
        <v>1</v>
      </c>
      <c r="N39" s="8"/>
      <c r="O39" s="8"/>
      <c r="P39" s="13"/>
      <c r="Q39" s="13"/>
      <c r="T39" s="43">
        <v>0</v>
      </c>
      <c r="U39" s="52">
        <f t="shared" si="16"/>
        <v>0</v>
      </c>
      <c r="V39" s="48">
        <f t="shared" si="17"/>
        <v>0</v>
      </c>
      <c r="W39" s="48"/>
      <c r="X39" s="48">
        <f t="shared" si="18"/>
        <v>0</v>
      </c>
      <c r="Y39" s="48">
        <f t="shared" si="19"/>
        <v>0</v>
      </c>
      <c r="Z39" s="48">
        <f t="shared" si="20"/>
        <v>0</v>
      </c>
      <c r="AA39" s="17">
        <f t="shared" si="21"/>
        <v>0</v>
      </c>
      <c r="AB39" s="45">
        <f t="shared" si="22"/>
        <v>0</v>
      </c>
    </row>
    <row r="40" spans="1:28" ht="15" customHeight="1" x14ac:dyDescent="0.25">
      <c r="A40" s="49">
        <v>591</v>
      </c>
      <c r="B40" s="49">
        <v>0</v>
      </c>
      <c r="C40" s="46">
        <v>3.94</v>
      </c>
      <c r="D40" s="46">
        <v>263.98</v>
      </c>
      <c r="E40" s="46">
        <v>207.99</v>
      </c>
      <c r="F40" s="61">
        <v>0</v>
      </c>
      <c r="G40" s="46">
        <f t="shared" si="13"/>
        <v>59.285714285714285</v>
      </c>
      <c r="H40" s="46">
        <v>0</v>
      </c>
      <c r="I40" s="46">
        <f t="shared" si="14"/>
        <v>101.5</v>
      </c>
      <c r="J40" s="50">
        <f t="shared" si="23"/>
        <v>1</v>
      </c>
      <c r="K40" s="50">
        <f t="shared" si="24"/>
        <v>1</v>
      </c>
      <c r="L40" s="50">
        <f t="shared" si="25"/>
        <v>0</v>
      </c>
      <c r="M40" s="50">
        <f t="shared" ca="1" si="15"/>
        <v>1</v>
      </c>
      <c r="N40" s="8"/>
      <c r="O40" s="8"/>
      <c r="P40" s="13"/>
      <c r="Q40" s="13"/>
      <c r="T40" s="43">
        <v>0</v>
      </c>
      <c r="U40" s="52">
        <f t="shared" si="16"/>
        <v>0</v>
      </c>
      <c r="V40" s="48">
        <f t="shared" si="17"/>
        <v>0</v>
      </c>
      <c r="W40" s="48"/>
      <c r="X40" s="48">
        <f t="shared" si="18"/>
        <v>0</v>
      </c>
      <c r="Y40" s="48">
        <f t="shared" si="19"/>
        <v>0</v>
      </c>
      <c r="Z40" s="48">
        <f t="shared" si="20"/>
        <v>0</v>
      </c>
      <c r="AA40" s="17">
        <f t="shared" si="21"/>
        <v>0</v>
      </c>
      <c r="AB40" s="45">
        <f t="shared" si="22"/>
        <v>0</v>
      </c>
    </row>
    <row r="41" spans="1:28" ht="15" customHeight="1" x14ac:dyDescent="0.25">
      <c r="A41" s="49">
        <v>598</v>
      </c>
      <c r="B41" s="49">
        <v>0</v>
      </c>
      <c r="C41" s="46">
        <v>3.99</v>
      </c>
      <c r="D41" s="46">
        <v>264.02999999999997</v>
      </c>
      <c r="E41" s="46">
        <v>208.05</v>
      </c>
      <c r="F41" s="61">
        <v>0</v>
      </c>
      <c r="G41" s="46">
        <f t="shared" si="13"/>
        <v>54.866666666666667</v>
      </c>
      <c r="H41" s="46">
        <v>0</v>
      </c>
      <c r="I41" s="46">
        <f t="shared" si="14"/>
        <v>94.733333333333334</v>
      </c>
      <c r="J41" s="50">
        <f t="shared" si="23"/>
        <v>1</v>
      </c>
      <c r="K41" s="50">
        <f t="shared" si="24"/>
        <v>1</v>
      </c>
      <c r="L41" s="50">
        <f t="shared" si="25"/>
        <v>0</v>
      </c>
      <c r="M41" s="50">
        <f t="shared" ca="1" si="15"/>
        <v>1</v>
      </c>
      <c r="N41" s="8"/>
      <c r="O41" s="8"/>
      <c r="P41" s="13"/>
      <c r="Q41" s="13"/>
      <c r="T41" s="43">
        <v>0</v>
      </c>
      <c r="U41" s="52">
        <f t="shared" si="16"/>
        <v>0</v>
      </c>
      <c r="V41" s="48">
        <f t="shared" si="17"/>
        <v>0</v>
      </c>
      <c r="W41" s="48"/>
      <c r="X41" s="48">
        <f t="shared" si="18"/>
        <v>0</v>
      </c>
      <c r="Y41" s="48">
        <f t="shared" si="19"/>
        <v>0</v>
      </c>
      <c r="Z41" s="48">
        <f t="shared" si="20"/>
        <v>0</v>
      </c>
      <c r="AA41" s="17">
        <f t="shared" si="21"/>
        <v>0</v>
      </c>
      <c r="AB41" s="45">
        <f t="shared" si="22"/>
        <v>0</v>
      </c>
    </row>
    <row r="42" spans="1:28" ht="15" customHeight="1" x14ac:dyDescent="0.25">
      <c r="A42" s="49">
        <v>560</v>
      </c>
      <c r="B42" s="49">
        <v>67</v>
      </c>
      <c r="C42" s="46">
        <v>3.74</v>
      </c>
      <c r="D42" s="46">
        <v>264.07</v>
      </c>
      <c r="E42" s="46">
        <v>208.08</v>
      </c>
      <c r="F42" s="61">
        <v>0</v>
      </c>
      <c r="G42" s="46">
        <f t="shared" si="13"/>
        <v>53.8125</v>
      </c>
      <c r="H42" s="46">
        <v>0</v>
      </c>
      <c r="I42" s="46">
        <f t="shared" si="14"/>
        <v>84.625</v>
      </c>
      <c r="J42" s="50">
        <f t="shared" si="23"/>
        <v>0</v>
      </c>
      <c r="K42" s="50">
        <f t="shared" si="24"/>
        <v>1</v>
      </c>
      <c r="L42" s="50">
        <f t="shared" si="25"/>
        <v>0</v>
      </c>
      <c r="M42" s="50">
        <f t="shared" ca="1" si="15"/>
        <v>1</v>
      </c>
      <c r="N42" s="8"/>
      <c r="O42" s="8"/>
      <c r="P42" s="13"/>
      <c r="Q42" s="13"/>
      <c r="T42" s="43">
        <v>0</v>
      </c>
      <c r="U42" s="52">
        <f t="shared" si="16"/>
        <v>-67</v>
      </c>
      <c r="V42" s="48">
        <f t="shared" si="17"/>
        <v>-67</v>
      </c>
      <c r="W42" s="48"/>
      <c r="X42" s="48">
        <f t="shared" si="18"/>
        <v>73.649391523289964</v>
      </c>
      <c r="Y42" s="48">
        <f t="shared" si="19"/>
        <v>6.6493915232899639</v>
      </c>
      <c r="Z42" s="48">
        <f t="shared" si="20"/>
        <v>7</v>
      </c>
      <c r="AA42" s="17">
        <f t="shared" si="21"/>
        <v>7</v>
      </c>
      <c r="AB42" s="45">
        <f t="shared" si="22"/>
        <v>74</v>
      </c>
    </row>
    <row r="43" spans="1:28" ht="15" customHeight="1" x14ac:dyDescent="0.25">
      <c r="A43" s="49">
        <v>523</v>
      </c>
      <c r="B43" s="49">
        <v>135</v>
      </c>
      <c r="C43" s="46">
        <v>3.48</v>
      </c>
      <c r="D43" s="46">
        <v>264.11</v>
      </c>
      <c r="E43" s="46">
        <v>208.13</v>
      </c>
      <c r="F43" s="61">
        <v>0</v>
      </c>
      <c r="G43" s="46">
        <f t="shared" si="13"/>
        <v>52.823529411764703</v>
      </c>
      <c r="H43" s="46">
        <v>0</v>
      </c>
      <c r="I43" s="46">
        <f t="shared" si="14"/>
        <v>75.647058823529406</v>
      </c>
      <c r="J43" s="50">
        <f t="shared" si="23"/>
        <v>0</v>
      </c>
      <c r="K43" s="50">
        <f t="shared" si="24"/>
        <v>1</v>
      </c>
      <c r="L43" s="50">
        <f t="shared" si="25"/>
        <v>1</v>
      </c>
      <c r="M43" s="50">
        <f t="shared" ca="1" si="15"/>
        <v>1</v>
      </c>
      <c r="N43" s="8"/>
      <c r="O43" s="8"/>
      <c r="P43" s="13"/>
      <c r="Q43" s="13"/>
      <c r="T43" s="43">
        <v>0</v>
      </c>
      <c r="U43" s="52">
        <f t="shared" si="16"/>
        <v>-135</v>
      </c>
      <c r="V43" s="48">
        <f t="shared" si="17"/>
        <v>-135</v>
      </c>
      <c r="W43" s="48"/>
      <c r="X43" s="48">
        <f t="shared" si="18"/>
        <v>148.39802769618129</v>
      </c>
      <c r="Y43" s="48">
        <f t="shared" si="19"/>
        <v>13.398027696181288</v>
      </c>
      <c r="Z43" s="48">
        <f t="shared" si="20"/>
        <v>13</v>
      </c>
      <c r="AA43" s="17">
        <f t="shared" si="21"/>
        <v>13</v>
      </c>
      <c r="AB43" s="45">
        <f t="shared" si="22"/>
        <v>148</v>
      </c>
    </row>
    <row r="44" spans="1:28" ht="15" customHeight="1" x14ac:dyDescent="0.25">
      <c r="A44" s="49">
        <v>485</v>
      </c>
      <c r="B44" s="49">
        <v>202</v>
      </c>
      <c r="C44" s="46">
        <v>3.23</v>
      </c>
      <c r="D44" s="46">
        <v>264.13</v>
      </c>
      <c r="E44" s="46">
        <v>208.14</v>
      </c>
      <c r="F44" s="61">
        <v>0</v>
      </c>
      <c r="G44" s="46">
        <f t="shared" si="13"/>
        <v>52</v>
      </c>
      <c r="H44" s="46">
        <v>0</v>
      </c>
      <c r="I44" s="46">
        <f t="shared" si="14"/>
        <v>67.722222222222229</v>
      </c>
      <c r="J44" s="50">
        <f t="shared" si="23"/>
        <v>0</v>
      </c>
      <c r="K44" s="50">
        <f t="shared" si="24"/>
        <v>1</v>
      </c>
      <c r="L44" s="50">
        <f t="shared" si="25"/>
        <v>1</v>
      </c>
      <c r="M44" s="50">
        <f t="shared" ca="1" si="15"/>
        <v>1</v>
      </c>
      <c r="N44" s="8"/>
      <c r="O44" s="8"/>
      <c r="P44" s="13"/>
      <c r="Q44" s="13"/>
      <c r="T44" s="43">
        <v>0</v>
      </c>
      <c r="U44" s="52">
        <f t="shared" si="16"/>
        <v>-202</v>
      </c>
      <c r="V44" s="48">
        <f t="shared" si="17"/>
        <v>-202</v>
      </c>
      <c r="W44" s="48"/>
      <c r="X44" s="48">
        <f t="shared" si="18"/>
        <v>222.04741921947124</v>
      </c>
      <c r="Y44" s="48">
        <f t="shared" si="19"/>
        <v>20.047419219471237</v>
      </c>
      <c r="Z44" s="48">
        <f t="shared" si="20"/>
        <v>20</v>
      </c>
      <c r="AA44" s="17">
        <f t="shared" si="21"/>
        <v>20</v>
      </c>
      <c r="AB44" s="45">
        <f t="shared" si="22"/>
        <v>222</v>
      </c>
    </row>
    <row r="45" spans="1:28" ht="15" customHeight="1" x14ac:dyDescent="0.25">
      <c r="A45" s="49">
        <v>501</v>
      </c>
      <c r="B45" s="49">
        <v>202</v>
      </c>
      <c r="C45" s="46">
        <v>3.34</v>
      </c>
      <c r="D45" s="46">
        <v>264.16000000000003</v>
      </c>
      <c r="E45" s="46">
        <v>208.17</v>
      </c>
      <c r="F45" s="61">
        <v>0</v>
      </c>
      <c r="G45" s="46">
        <f t="shared" si="13"/>
        <v>48.421052631578945</v>
      </c>
      <c r="H45" s="46">
        <v>0</v>
      </c>
      <c r="I45" s="46">
        <f t="shared" si="14"/>
        <v>64.15789473684211</v>
      </c>
      <c r="J45" s="50">
        <f t="shared" si="23"/>
        <v>1</v>
      </c>
      <c r="K45" s="50">
        <f t="shared" si="24"/>
        <v>1</v>
      </c>
      <c r="L45" s="50">
        <f t="shared" si="25"/>
        <v>1</v>
      </c>
      <c r="M45" s="50">
        <f t="shared" ca="1" si="15"/>
        <v>1</v>
      </c>
      <c r="N45" s="8"/>
      <c r="O45" s="8"/>
      <c r="P45" s="13"/>
      <c r="Q45" s="13"/>
      <c r="T45" s="43">
        <v>0</v>
      </c>
      <c r="U45" s="52">
        <f t="shared" si="16"/>
        <v>-202</v>
      </c>
      <c r="V45" s="48">
        <f t="shared" si="17"/>
        <v>-202</v>
      </c>
      <c r="W45" s="48"/>
      <c r="X45" s="48">
        <f t="shared" si="18"/>
        <v>222.04741921947124</v>
      </c>
      <c r="Y45" s="48">
        <f t="shared" si="19"/>
        <v>20.047419219471237</v>
      </c>
      <c r="Z45" s="48">
        <f t="shared" si="20"/>
        <v>20</v>
      </c>
      <c r="AA45" s="17">
        <f t="shared" si="21"/>
        <v>20</v>
      </c>
      <c r="AB45" s="45">
        <f t="shared" si="22"/>
        <v>222</v>
      </c>
    </row>
    <row r="46" spans="1:28" ht="15" customHeight="1" x14ac:dyDescent="0.25">
      <c r="A46" s="49">
        <v>517</v>
      </c>
      <c r="B46" s="49">
        <v>202</v>
      </c>
      <c r="C46" s="46">
        <v>3.45</v>
      </c>
      <c r="D46" s="46">
        <v>264.19</v>
      </c>
      <c r="E46" s="46">
        <v>208.2</v>
      </c>
      <c r="F46" s="61">
        <v>0</v>
      </c>
      <c r="G46" s="46">
        <f t="shared" si="13"/>
        <v>45.2</v>
      </c>
      <c r="H46" s="46">
        <v>0</v>
      </c>
      <c r="I46" s="46">
        <f t="shared" si="14"/>
        <v>60.95</v>
      </c>
      <c r="J46" s="50">
        <f t="shared" si="23"/>
        <v>1</v>
      </c>
      <c r="K46" s="50">
        <f t="shared" si="24"/>
        <v>1</v>
      </c>
      <c r="L46" s="50">
        <f t="shared" si="25"/>
        <v>1</v>
      </c>
      <c r="M46" s="50">
        <f t="shared" ca="1" si="15"/>
        <v>1</v>
      </c>
      <c r="N46" s="8"/>
      <c r="O46" s="8"/>
      <c r="P46" s="13"/>
      <c r="Q46" s="13"/>
      <c r="T46" s="43">
        <v>0</v>
      </c>
      <c r="U46" s="52">
        <f t="shared" si="16"/>
        <v>-202</v>
      </c>
      <c r="V46" s="48">
        <f t="shared" si="17"/>
        <v>-202</v>
      </c>
      <c r="W46" s="48"/>
      <c r="X46" s="48">
        <f t="shared" si="18"/>
        <v>222.04741921947124</v>
      </c>
      <c r="Y46" s="48">
        <f t="shared" si="19"/>
        <v>20.047419219471237</v>
      </c>
      <c r="Z46" s="48">
        <f t="shared" si="20"/>
        <v>20</v>
      </c>
      <c r="AA46" s="17">
        <f t="shared" si="21"/>
        <v>20</v>
      </c>
      <c r="AB46" s="45">
        <f t="shared" si="22"/>
        <v>222</v>
      </c>
    </row>
    <row r="47" spans="1:28" ht="15" customHeight="1" x14ac:dyDescent="0.25">
      <c r="A47" s="49">
        <v>533</v>
      </c>
      <c r="B47" s="49">
        <v>202</v>
      </c>
      <c r="C47" s="46">
        <v>3.55</v>
      </c>
      <c r="D47" s="46">
        <v>264.22000000000003</v>
      </c>
      <c r="E47" s="46">
        <v>208.24</v>
      </c>
      <c r="F47" s="61">
        <v>0</v>
      </c>
      <c r="G47" s="46">
        <f t="shared" si="13"/>
        <v>42.285714285714285</v>
      </c>
      <c r="H47" s="46">
        <v>0</v>
      </c>
      <c r="I47" s="46">
        <f t="shared" si="14"/>
        <v>58.047619047619051</v>
      </c>
      <c r="J47" s="50">
        <f t="shared" si="23"/>
        <v>1</v>
      </c>
      <c r="K47" s="50">
        <f t="shared" si="24"/>
        <v>1</v>
      </c>
      <c r="L47" s="50">
        <f t="shared" si="25"/>
        <v>1</v>
      </c>
      <c r="M47" s="50">
        <f t="shared" ca="1" si="15"/>
        <v>0</v>
      </c>
      <c r="N47" s="8"/>
      <c r="O47" s="8"/>
      <c r="P47" s="13"/>
      <c r="Q47" s="13"/>
      <c r="T47" s="43">
        <v>0</v>
      </c>
      <c r="U47" s="52">
        <f t="shared" si="16"/>
        <v>-202</v>
      </c>
      <c r="V47" s="48">
        <f t="shared" si="17"/>
        <v>-202</v>
      </c>
      <c r="W47" s="48"/>
      <c r="X47" s="48">
        <f t="shared" si="18"/>
        <v>222.04741921947124</v>
      </c>
      <c r="Y47" s="48">
        <f t="shared" si="19"/>
        <v>20.047419219471237</v>
      </c>
      <c r="Z47" s="48">
        <f t="shared" si="20"/>
        <v>20</v>
      </c>
      <c r="AA47" s="17">
        <f t="shared" si="21"/>
        <v>20</v>
      </c>
      <c r="AB47" s="45">
        <f t="shared" si="22"/>
        <v>222</v>
      </c>
    </row>
    <row r="48" spans="1:28" ht="15" customHeight="1" x14ac:dyDescent="0.25">
      <c r="A48" s="49">
        <v>532</v>
      </c>
      <c r="B48" s="49">
        <v>202</v>
      </c>
      <c r="C48" s="46">
        <v>3.55</v>
      </c>
      <c r="D48" s="46">
        <v>264.25</v>
      </c>
      <c r="E48" s="46">
        <v>208.26</v>
      </c>
      <c r="F48" s="61">
        <v>0</v>
      </c>
      <c r="G48" s="46">
        <f t="shared" si="13"/>
        <v>40.409090909090907</v>
      </c>
      <c r="H48" s="46">
        <v>0</v>
      </c>
      <c r="I48" s="46">
        <f t="shared" si="14"/>
        <v>55.409090909090907</v>
      </c>
      <c r="J48" s="50">
        <f t="shared" si="23"/>
        <v>1</v>
      </c>
      <c r="K48" s="50">
        <f t="shared" si="24"/>
        <v>1</v>
      </c>
      <c r="L48" s="50">
        <f t="shared" si="25"/>
        <v>1</v>
      </c>
      <c r="M48" s="50">
        <f t="shared" ca="1" si="15"/>
        <v>1</v>
      </c>
      <c r="N48" s="8"/>
      <c r="O48" s="8"/>
      <c r="P48" s="13"/>
      <c r="Q48" s="13"/>
      <c r="T48" s="43">
        <v>0</v>
      </c>
      <c r="U48" s="52">
        <f t="shared" si="16"/>
        <v>-202</v>
      </c>
      <c r="V48" s="48">
        <f t="shared" si="17"/>
        <v>-202</v>
      </c>
      <c r="W48" s="48"/>
      <c r="X48" s="48">
        <f t="shared" si="18"/>
        <v>222.04741921947124</v>
      </c>
      <c r="Y48" s="48">
        <f t="shared" si="19"/>
        <v>20.047419219471237</v>
      </c>
      <c r="Z48" s="48">
        <f t="shared" si="20"/>
        <v>20</v>
      </c>
      <c r="AA48" s="17">
        <f t="shared" si="21"/>
        <v>20</v>
      </c>
      <c r="AB48" s="45">
        <f t="shared" si="22"/>
        <v>222</v>
      </c>
    </row>
    <row r="49" spans="1:28" ht="15" customHeight="1" x14ac:dyDescent="0.25">
      <c r="A49" s="49">
        <v>531</v>
      </c>
      <c r="B49" s="49">
        <v>201</v>
      </c>
      <c r="C49" s="46">
        <v>3.54</v>
      </c>
      <c r="D49" s="46">
        <v>264.27</v>
      </c>
      <c r="E49" s="46">
        <v>208.29</v>
      </c>
      <c r="F49" s="61">
        <v>0</v>
      </c>
      <c r="G49" s="46">
        <f t="shared" si="13"/>
        <v>38.695652173913047</v>
      </c>
      <c r="H49" s="46">
        <v>0</v>
      </c>
      <c r="I49" s="46">
        <f t="shared" si="14"/>
        <v>53.043478260869563</v>
      </c>
      <c r="J49" s="50">
        <f t="shared" si="23"/>
        <v>1</v>
      </c>
      <c r="K49" s="50">
        <f t="shared" si="24"/>
        <v>1</v>
      </c>
      <c r="L49" s="50">
        <f t="shared" si="25"/>
        <v>1</v>
      </c>
      <c r="M49" s="50">
        <f t="shared" ca="1" si="15"/>
        <v>1</v>
      </c>
      <c r="N49" s="8"/>
      <c r="O49" s="8"/>
      <c r="P49" s="13"/>
      <c r="Q49" s="13"/>
      <c r="T49" s="43">
        <v>0</v>
      </c>
      <c r="U49" s="52">
        <f t="shared" si="16"/>
        <v>-201</v>
      </c>
      <c r="V49" s="48">
        <f t="shared" si="17"/>
        <v>-201</v>
      </c>
      <c r="W49" s="48"/>
      <c r="X49" s="48">
        <f t="shared" si="18"/>
        <v>220.94817456986991</v>
      </c>
      <c r="Y49" s="48">
        <f t="shared" si="19"/>
        <v>19.948174569869906</v>
      </c>
      <c r="Z49" s="48">
        <f t="shared" si="20"/>
        <v>20</v>
      </c>
      <c r="AA49" s="17">
        <f t="shared" si="21"/>
        <v>20</v>
      </c>
      <c r="AB49" s="45">
        <f t="shared" si="22"/>
        <v>221</v>
      </c>
    </row>
    <row r="50" spans="1:28" ht="15" customHeight="1" x14ac:dyDescent="0.25">
      <c r="A50" s="49">
        <v>530</v>
      </c>
      <c r="B50" s="49">
        <v>201</v>
      </c>
      <c r="C50" s="46">
        <v>3.53</v>
      </c>
      <c r="D50" s="46">
        <v>264.3</v>
      </c>
      <c r="E50" s="46">
        <v>208.32</v>
      </c>
      <c r="F50" s="61">
        <v>0</v>
      </c>
      <c r="G50" s="46">
        <f t="shared" si="13"/>
        <v>37.125</v>
      </c>
      <c r="H50" s="46">
        <v>0</v>
      </c>
      <c r="I50" s="46">
        <f t="shared" si="14"/>
        <v>50.833333333333336</v>
      </c>
      <c r="J50" s="50">
        <f t="shared" si="23"/>
        <v>1</v>
      </c>
      <c r="K50" s="50">
        <f t="shared" si="24"/>
        <v>1</v>
      </c>
      <c r="L50" s="50">
        <f t="shared" si="25"/>
        <v>1</v>
      </c>
      <c r="M50" s="50">
        <f t="shared" ca="1" si="15"/>
        <v>1</v>
      </c>
      <c r="N50" s="8"/>
      <c r="O50" s="8"/>
      <c r="P50" s="13"/>
      <c r="Q50" s="13"/>
      <c r="T50" s="43">
        <v>0</v>
      </c>
      <c r="U50" s="52">
        <f t="shared" si="16"/>
        <v>-201</v>
      </c>
      <c r="V50" s="48">
        <f t="shared" si="17"/>
        <v>-201</v>
      </c>
      <c r="W50" s="48"/>
      <c r="X50" s="48">
        <f t="shared" si="18"/>
        <v>220.94817456986991</v>
      </c>
      <c r="Y50" s="48">
        <f t="shared" si="19"/>
        <v>19.948174569869906</v>
      </c>
      <c r="Z50" s="48">
        <f t="shared" si="20"/>
        <v>20</v>
      </c>
      <c r="AA50" s="17">
        <f t="shared" si="21"/>
        <v>20</v>
      </c>
      <c r="AB50" s="45">
        <f t="shared" si="22"/>
        <v>221</v>
      </c>
    </row>
    <row r="51" spans="1:28" ht="15" customHeight="1" x14ac:dyDescent="0.25">
      <c r="A51" s="49">
        <v>543</v>
      </c>
      <c r="B51" s="49">
        <v>201</v>
      </c>
      <c r="C51" s="46">
        <v>3.62</v>
      </c>
      <c r="D51" s="46">
        <v>264.33</v>
      </c>
      <c r="E51" s="46">
        <v>208.34</v>
      </c>
      <c r="F51" s="61">
        <v>0</v>
      </c>
      <c r="G51" s="46">
        <f t="shared" si="13"/>
        <v>35.119999999999997</v>
      </c>
      <c r="H51" s="46">
        <v>0</v>
      </c>
      <c r="I51" s="46">
        <f t="shared" si="14"/>
        <v>48.8</v>
      </c>
      <c r="J51" s="50">
        <f t="shared" si="23"/>
        <v>1</v>
      </c>
      <c r="K51" s="50">
        <f t="shared" si="24"/>
        <v>1</v>
      </c>
      <c r="L51" s="50">
        <f t="shared" si="25"/>
        <v>1</v>
      </c>
      <c r="M51" s="50">
        <f t="shared" ca="1" si="15"/>
        <v>0</v>
      </c>
      <c r="N51" s="8"/>
      <c r="O51" s="8"/>
      <c r="P51" s="13"/>
      <c r="Q51" s="13"/>
      <c r="T51" s="43">
        <v>0</v>
      </c>
      <c r="U51" s="52">
        <f t="shared" si="16"/>
        <v>-201</v>
      </c>
      <c r="V51" s="48">
        <f t="shared" si="17"/>
        <v>-201</v>
      </c>
      <c r="W51" s="48"/>
      <c r="X51" s="48">
        <f t="shared" si="18"/>
        <v>220.94817456986991</v>
      </c>
      <c r="Y51" s="48">
        <f t="shared" si="19"/>
        <v>19.948174569869906</v>
      </c>
      <c r="Z51" s="48">
        <f t="shared" si="20"/>
        <v>20</v>
      </c>
      <c r="AA51" s="17">
        <f t="shared" si="21"/>
        <v>20</v>
      </c>
      <c r="AB51" s="45">
        <f t="shared" si="22"/>
        <v>221</v>
      </c>
    </row>
    <row r="52" spans="1:28" ht="15" customHeight="1" x14ac:dyDescent="0.25">
      <c r="A52" s="49">
        <v>556</v>
      </c>
      <c r="B52" s="49">
        <v>200</v>
      </c>
      <c r="C52" s="46">
        <v>3.71</v>
      </c>
      <c r="D52" s="46">
        <v>264.36</v>
      </c>
      <c r="E52" s="46">
        <v>208.37</v>
      </c>
      <c r="F52" s="61">
        <v>0</v>
      </c>
      <c r="G52" s="46">
        <f t="shared" si="13"/>
        <v>33.269230769230766</v>
      </c>
      <c r="H52" s="46">
        <v>0</v>
      </c>
      <c r="I52" s="46">
        <f t="shared" si="14"/>
        <v>46.96153846153846</v>
      </c>
      <c r="J52" s="50">
        <f t="shared" si="23"/>
        <v>1</v>
      </c>
      <c r="K52" s="50">
        <f t="shared" si="24"/>
        <v>1</v>
      </c>
      <c r="L52" s="50">
        <f t="shared" si="25"/>
        <v>1</v>
      </c>
      <c r="M52" s="50">
        <f t="shared" ca="1" si="15"/>
        <v>1</v>
      </c>
      <c r="N52" s="8"/>
      <c r="O52" s="8"/>
      <c r="P52" s="13"/>
      <c r="Q52" s="13"/>
      <c r="T52" s="43">
        <v>0</v>
      </c>
      <c r="U52" s="52">
        <f t="shared" si="16"/>
        <v>-200</v>
      </c>
      <c r="V52" s="48">
        <f t="shared" si="17"/>
        <v>-200</v>
      </c>
      <c r="W52" s="48"/>
      <c r="X52" s="48">
        <f t="shared" si="18"/>
        <v>219.84892992026857</v>
      </c>
      <c r="Y52" s="48">
        <f t="shared" si="19"/>
        <v>19.848929920268574</v>
      </c>
      <c r="Z52" s="48">
        <f t="shared" si="20"/>
        <v>20</v>
      </c>
      <c r="AA52" s="17">
        <f t="shared" si="21"/>
        <v>20</v>
      </c>
      <c r="AB52" s="45">
        <f t="shared" si="22"/>
        <v>220</v>
      </c>
    </row>
    <row r="53" spans="1:28" ht="15" customHeight="1" x14ac:dyDescent="0.25">
      <c r="A53" s="49">
        <v>569</v>
      </c>
      <c r="B53" s="49">
        <v>200</v>
      </c>
      <c r="C53" s="46">
        <v>3.79</v>
      </c>
      <c r="D53" s="46">
        <v>264.39999999999998</v>
      </c>
      <c r="E53" s="46">
        <v>208.41</v>
      </c>
      <c r="F53" s="61">
        <v>0</v>
      </c>
      <c r="G53" s="46">
        <f t="shared" si="13"/>
        <v>31.555555555555557</v>
      </c>
      <c r="H53" s="46">
        <v>0</v>
      </c>
      <c r="I53" s="46">
        <f t="shared" si="14"/>
        <v>45.222222222222221</v>
      </c>
      <c r="J53" s="50">
        <f t="shared" si="23"/>
        <v>1</v>
      </c>
      <c r="K53" s="50">
        <f t="shared" si="24"/>
        <v>1</v>
      </c>
      <c r="L53" s="50">
        <f t="shared" si="25"/>
        <v>1</v>
      </c>
      <c r="M53" s="50">
        <f t="shared" ca="1" si="15"/>
        <v>1</v>
      </c>
      <c r="N53" s="8"/>
      <c r="O53" s="8"/>
      <c r="P53" s="13"/>
      <c r="Q53" s="13"/>
      <c r="T53" s="43">
        <v>0</v>
      </c>
      <c r="U53" s="52">
        <f t="shared" si="16"/>
        <v>-200</v>
      </c>
      <c r="V53" s="48">
        <f t="shared" si="17"/>
        <v>-200</v>
      </c>
      <c r="W53" s="48"/>
      <c r="X53" s="48">
        <f t="shared" si="18"/>
        <v>219.84892992026857</v>
      </c>
      <c r="Y53" s="48">
        <f t="shared" si="19"/>
        <v>19.848929920268574</v>
      </c>
      <c r="Z53" s="48">
        <f t="shared" si="20"/>
        <v>20</v>
      </c>
      <c r="AA53" s="17">
        <f t="shared" si="21"/>
        <v>20</v>
      </c>
      <c r="AB53" s="45">
        <f t="shared" si="22"/>
        <v>220</v>
      </c>
    </row>
    <row r="54" spans="1:28" ht="15" customHeight="1" x14ac:dyDescent="0.25">
      <c r="A54" s="49">
        <v>563</v>
      </c>
      <c r="B54" s="49">
        <v>200</v>
      </c>
      <c r="C54" s="46">
        <v>3.76</v>
      </c>
      <c r="D54" s="46">
        <v>264.43</v>
      </c>
      <c r="E54" s="46">
        <v>208.45</v>
      </c>
      <c r="F54" s="61">
        <v>0</v>
      </c>
      <c r="G54" s="46">
        <f t="shared" si="13"/>
        <v>30.642857142857142</v>
      </c>
      <c r="H54" s="46">
        <v>0</v>
      </c>
      <c r="I54" s="46">
        <f t="shared" si="14"/>
        <v>43.607142857142854</v>
      </c>
      <c r="J54" s="50">
        <f t="shared" si="23"/>
        <v>1</v>
      </c>
      <c r="K54" s="50">
        <f t="shared" si="24"/>
        <v>1</v>
      </c>
      <c r="L54" s="50">
        <f t="shared" si="25"/>
        <v>1</v>
      </c>
      <c r="M54" s="50">
        <f t="shared" ca="1" si="15"/>
        <v>1</v>
      </c>
      <c r="N54" s="8"/>
      <c r="O54" s="8"/>
      <c r="P54" s="13"/>
      <c r="Q54" s="13"/>
      <c r="T54" s="43">
        <v>0</v>
      </c>
      <c r="U54" s="52">
        <f t="shared" si="16"/>
        <v>-200</v>
      </c>
      <c r="V54" s="48">
        <f t="shared" si="17"/>
        <v>-200</v>
      </c>
      <c r="W54" s="48"/>
      <c r="X54" s="48">
        <f t="shared" si="18"/>
        <v>219.84892992026857</v>
      </c>
      <c r="Y54" s="48">
        <f t="shared" si="19"/>
        <v>19.848929920268574</v>
      </c>
      <c r="Z54" s="48">
        <f t="shared" si="20"/>
        <v>20</v>
      </c>
      <c r="AA54" s="17">
        <f t="shared" si="21"/>
        <v>20</v>
      </c>
      <c r="AB54" s="45">
        <f t="shared" si="22"/>
        <v>220</v>
      </c>
    </row>
    <row r="55" spans="1:28" ht="15" customHeight="1" x14ac:dyDescent="0.25">
      <c r="A55" s="49">
        <v>558</v>
      </c>
      <c r="B55" s="49">
        <v>200</v>
      </c>
      <c r="C55" s="46">
        <v>3.72</v>
      </c>
      <c r="D55" s="46">
        <v>264.45999999999998</v>
      </c>
      <c r="E55" s="46">
        <v>208.48</v>
      </c>
      <c r="F55" s="61">
        <v>0</v>
      </c>
      <c r="G55" s="46">
        <f t="shared" si="13"/>
        <v>29.758620689655171</v>
      </c>
      <c r="H55" s="46">
        <v>0</v>
      </c>
      <c r="I55" s="46">
        <f t="shared" si="14"/>
        <v>42.103448275862071</v>
      </c>
      <c r="J55" s="50">
        <f t="shared" si="23"/>
        <v>1</v>
      </c>
      <c r="K55" s="50">
        <f t="shared" si="24"/>
        <v>1</v>
      </c>
      <c r="L55" s="50">
        <f t="shared" si="25"/>
        <v>1</v>
      </c>
      <c r="M55" s="50">
        <f t="shared" ca="1" si="15"/>
        <v>1</v>
      </c>
      <c r="N55" s="8"/>
      <c r="O55" s="8"/>
      <c r="P55" s="13"/>
      <c r="Q55" s="13"/>
      <c r="T55" s="43">
        <v>0</v>
      </c>
      <c r="U55" s="52">
        <f t="shared" si="16"/>
        <v>-200</v>
      </c>
      <c r="V55" s="48">
        <f t="shared" si="17"/>
        <v>-200</v>
      </c>
      <c r="W55" s="48"/>
      <c r="X55" s="48">
        <f t="shared" si="18"/>
        <v>219.84892992026857</v>
      </c>
      <c r="Y55" s="48">
        <f t="shared" si="19"/>
        <v>19.848929920268574</v>
      </c>
      <c r="Z55" s="48">
        <f t="shared" si="20"/>
        <v>20</v>
      </c>
      <c r="AA55" s="17">
        <f t="shared" si="21"/>
        <v>20</v>
      </c>
      <c r="AB55" s="45">
        <f t="shared" si="22"/>
        <v>220</v>
      </c>
    </row>
    <row r="56" spans="1:28" ht="15" customHeight="1" x14ac:dyDescent="0.25">
      <c r="A56" s="49">
        <v>552</v>
      </c>
      <c r="B56" s="49">
        <v>200</v>
      </c>
      <c r="C56" s="46">
        <v>3.68</v>
      </c>
      <c r="D56" s="46">
        <v>264.49</v>
      </c>
      <c r="E56" s="46">
        <v>208.51</v>
      </c>
      <c r="F56" s="61">
        <v>0</v>
      </c>
      <c r="G56" s="46">
        <f t="shared" si="13"/>
        <v>28.966666666666665</v>
      </c>
      <c r="H56" s="46">
        <v>0</v>
      </c>
      <c r="I56" s="46">
        <f t="shared" si="14"/>
        <v>40.700000000000003</v>
      </c>
      <c r="J56" s="50">
        <f t="shared" si="23"/>
        <v>1</v>
      </c>
      <c r="K56" s="50">
        <f t="shared" si="24"/>
        <v>1</v>
      </c>
      <c r="L56" s="50">
        <f t="shared" si="25"/>
        <v>1</v>
      </c>
      <c r="M56" s="50">
        <f t="shared" ca="1" si="15"/>
        <v>0</v>
      </c>
      <c r="N56" s="8"/>
      <c r="O56" s="8"/>
      <c r="P56" s="13"/>
      <c r="Q56" s="13"/>
      <c r="T56" s="43">
        <v>0</v>
      </c>
      <c r="U56" s="52">
        <f t="shared" si="16"/>
        <v>-200</v>
      </c>
      <c r="V56" s="48">
        <f t="shared" si="17"/>
        <v>-200</v>
      </c>
      <c r="W56" s="48"/>
      <c r="X56" s="48">
        <f t="shared" si="18"/>
        <v>219.84892992026857</v>
      </c>
      <c r="Y56" s="48">
        <f t="shared" si="19"/>
        <v>19.848929920268574</v>
      </c>
      <c r="Z56" s="48">
        <f t="shared" si="20"/>
        <v>20</v>
      </c>
      <c r="AA56" s="17">
        <f t="shared" si="21"/>
        <v>20</v>
      </c>
      <c r="AB56" s="45">
        <f t="shared" si="22"/>
        <v>220</v>
      </c>
    </row>
    <row r="57" spans="1:28" ht="15" customHeight="1" x14ac:dyDescent="0.25">
      <c r="A57" s="49">
        <v>539</v>
      </c>
      <c r="B57" s="49">
        <v>193</v>
      </c>
      <c r="C57" s="46">
        <v>3.6</v>
      </c>
      <c r="D57" s="46">
        <v>264.52</v>
      </c>
      <c r="E57" s="46">
        <v>208.53</v>
      </c>
      <c r="F57" s="61">
        <v>0</v>
      </c>
      <c r="G57" s="46">
        <f t="shared" si="13"/>
        <v>28.451612903225808</v>
      </c>
      <c r="H57" s="46">
        <v>0</v>
      </c>
      <c r="I57" s="46">
        <f t="shared" si="14"/>
        <v>39.612903225806448</v>
      </c>
      <c r="J57" s="50">
        <f t="shared" si="23"/>
        <v>1</v>
      </c>
      <c r="K57" s="50">
        <f t="shared" si="24"/>
        <v>1</v>
      </c>
      <c r="L57" s="50">
        <f t="shared" si="25"/>
        <v>1</v>
      </c>
      <c r="M57" s="50">
        <f t="shared" ca="1" si="15"/>
        <v>1</v>
      </c>
      <c r="N57" s="8"/>
      <c r="O57" s="8"/>
      <c r="P57" s="13"/>
      <c r="Q57" s="13"/>
      <c r="T57" s="43">
        <v>0</v>
      </c>
      <c r="U57" s="52">
        <f t="shared" si="16"/>
        <v>-193</v>
      </c>
      <c r="V57" s="48">
        <f t="shared" si="17"/>
        <v>-193</v>
      </c>
      <c r="W57" s="48"/>
      <c r="X57" s="48">
        <f t="shared" si="18"/>
        <v>212.15421737305917</v>
      </c>
      <c r="Y57" s="48">
        <f t="shared" si="19"/>
        <v>19.154217373059168</v>
      </c>
      <c r="Z57" s="48">
        <f t="shared" si="20"/>
        <v>19</v>
      </c>
      <c r="AA57" s="17">
        <f t="shared" si="21"/>
        <v>19</v>
      </c>
      <c r="AB57" s="45">
        <f t="shared" si="22"/>
        <v>212</v>
      </c>
    </row>
    <row r="58" spans="1:28" ht="15" customHeight="1" x14ac:dyDescent="0.25">
      <c r="A58" s="49">
        <v>527</v>
      </c>
      <c r="B58" s="49">
        <v>187</v>
      </c>
      <c r="C58" s="46">
        <v>3.51</v>
      </c>
      <c r="D58" s="46">
        <v>264.55</v>
      </c>
      <c r="E58" s="46">
        <v>208.57</v>
      </c>
      <c r="F58" s="61">
        <v>0</v>
      </c>
      <c r="G58" s="46">
        <f t="shared" si="13"/>
        <v>27.9375</v>
      </c>
      <c r="H58" s="46">
        <v>0</v>
      </c>
      <c r="I58" s="46">
        <f t="shared" si="14"/>
        <v>38.5625</v>
      </c>
      <c r="J58" s="50">
        <f t="shared" si="23"/>
        <v>1</v>
      </c>
      <c r="K58" s="50">
        <f t="shared" si="24"/>
        <v>1</v>
      </c>
      <c r="L58" s="50">
        <f t="shared" si="25"/>
        <v>1</v>
      </c>
      <c r="M58" s="50">
        <f t="shared" ca="1" si="15"/>
        <v>1</v>
      </c>
      <c r="N58" s="8"/>
      <c r="O58" s="8"/>
      <c r="P58" s="13"/>
      <c r="Q58" s="13"/>
      <c r="T58" s="43">
        <v>0</v>
      </c>
      <c r="U58" s="52">
        <f t="shared" si="16"/>
        <v>-187</v>
      </c>
      <c r="V58" s="48">
        <f t="shared" si="17"/>
        <v>-187</v>
      </c>
      <c r="W58" s="48"/>
      <c r="X58" s="48">
        <f t="shared" si="18"/>
        <v>205.55874947545109</v>
      </c>
      <c r="Y58" s="48">
        <f t="shared" si="19"/>
        <v>18.558749475451094</v>
      </c>
      <c r="Z58" s="48">
        <f t="shared" si="20"/>
        <v>19</v>
      </c>
      <c r="AA58" s="17">
        <f t="shared" si="21"/>
        <v>19</v>
      </c>
      <c r="AB58" s="45">
        <f t="shared" si="22"/>
        <v>206</v>
      </c>
    </row>
    <row r="59" spans="1:28" ht="15" customHeight="1" x14ac:dyDescent="0.25">
      <c r="A59" s="49">
        <v>514</v>
      </c>
      <c r="B59" s="49">
        <v>180</v>
      </c>
      <c r="C59" s="46">
        <v>3.43</v>
      </c>
      <c r="D59" s="46">
        <v>264.58</v>
      </c>
      <c r="E59" s="46">
        <v>208.6</v>
      </c>
      <c r="F59" s="61">
        <v>0</v>
      </c>
      <c r="G59" s="46">
        <f t="shared" ref="G59:G95" si="26">($A$26-A59)/(ROW(A59)-ROW($A$26))</f>
        <v>27.484848484848484</v>
      </c>
      <c r="H59" s="46">
        <v>0</v>
      </c>
      <c r="I59" s="46">
        <f t="shared" ref="I59:I95" si="27">($A$26-B59)/(ROW(B59)-ROW($A$26))</f>
        <v>37.606060606060609</v>
      </c>
      <c r="J59" s="50">
        <f t="shared" si="23"/>
        <v>1</v>
      </c>
      <c r="K59" s="50">
        <f t="shared" si="24"/>
        <v>1</v>
      </c>
      <c r="L59" s="50">
        <f t="shared" si="25"/>
        <v>1</v>
      </c>
      <c r="M59" s="50">
        <f t="shared" ca="1" si="15"/>
        <v>0</v>
      </c>
      <c r="N59" s="8"/>
      <c r="O59" s="8"/>
      <c r="P59" s="13"/>
      <c r="Q59" s="13"/>
      <c r="T59" s="43">
        <v>0</v>
      </c>
      <c r="U59" s="52">
        <f t="shared" si="16"/>
        <v>-180</v>
      </c>
      <c r="V59" s="48">
        <f t="shared" si="17"/>
        <v>-180</v>
      </c>
      <c r="W59" s="48"/>
      <c r="X59" s="48">
        <f t="shared" si="18"/>
        <v>197.86403692824172</v>
      </c>
      <c r="Y59" s="48">
        <f t="shared" si="19"/>
        <v>17.864036928241717</v>
      </c>
      <c r="Z59" s="48">
        <f t="shared" si="20"/>
        <v>18</v>
      </c>
      <c r="AA59" s="17">
        <f t="shared" si="21"/>
        <v>18</v>
      </c>
      <c r="AB59" s="45">
        <f t="shared" si="22"/>
        <v>198</v>
      </c>
    </row>
    <row r="60" spans="1:28" ht="15" customHeight="1" x14ac:dyDescent="0.25">
      <c r="A60" s="49">
        <v>588</v>
      </c>
      <c r="B60" s="49">
        <v>172</v>
      </c>
      <c r="C60" s="46">
        <v>3.92</v>
      </c>
      <c r="D60" s="46">
        <v>264.62</v>
      </c>
      <c r="E60" s="46">
        <v>208.64</v>
      </c>
      <c r="F60" s="61">
        <v>0</v>
      </c>
      <c r="G60" s="46">
        <f t="shared" si="26"/>
        <v>24.5</v>
      </c>
      <c r="H60" s="46">
        <v>0</v>
      </c>
      <c r="I60" s="46">
        <f t="shared" si="27"/>
        <v>36.735294117647058</v>
      </c>
      <c r="J60" s="50">
        <f t="shared" si="23"/>
        <v>1</v>
      </c>
      <c r="K60" s="50">
        <f t="shared" si="24"/>
        <v>1</v>
      </c>
      <c r="L60" s="50">
        <f t="shared" si="25"/>
        <v>1</v>
      </c>
      <c r="M60" s="50">
        <f t="shared" ca="1" si="15"/>
        <v>1</v>
      </c>
      <c r="N60" s="8"/>
      <c r="O60" s="8"/>
      <c r="P60" s="13"/>
      <c r="Q60" s="13"/>
      <c r="T60" s="43">
        <v>0</v>
      </c>
      <c r="U60" s="52">
        <f t="shared" si="16"/>
        <v>-172</v>
      </c>
      <c r="V60" s="48">
        <f t="shared" si="17"/>
        <v>-172</v>
      </c>
      <c r="W60" s="48"/>
      <c r="X60" s="48">
        <f t="shared" si="18"/>
        <v>189.07007973143095</v>
      </c>
      <c r="Y60" s="48">
        <f t="shared" si="19"/>
        <v>17.070079731430951</v>
      </c>
      <c r="Z60" s="48">
        <f t="shared" si="20"/>
        <v>17</v>
      </c>
      <c r="AA60" s="17">
        <f t="shared" si="21"/>
        <v>17</v>
      </c>
      <c r="AB60" s="45">
        <f t="shared" si="22"/>
        <v>189</v>
      </c>
    </row>
    <row r="61" spans="1:28" ht="15" customHeight="1" x14ac:dyDescent="0.25">
      <c r="A61" s="49">
        <v>663</v>
      </c>
      <c r="B61" s="49">
        <v>164</v>
      </c>
      <c r="C61" s="46">
        <v>4.42</v>
      </c>
      <c r="D61" s="46">
        <v>264.66000000000003</v>
      </c>
      <c r="E61" s="46">
        <v>208.67</v>
      </c>
      <c r="F61" s="61">
        <v>0</v>
      </c>
      <c r="G61" s="46">
        <f t="shared" si="26"/>
        <v>21.657142857142858</v>
      </c>
      <c r="H61" s="46">
        <v>0</v>
      </c>
      <c r="I61" s="46">
        <f t="shared" si="27"/>
        <v>35.914285714285711</v>
      </c>
      <c r="J61" s="50">
        <f t="shared" si="23"/>
        <v>1</v>
      </c>
      <c r="K61" s="50">
        <f t="shared" si="24"/>
        <v>1</v>
      </c>
      <c r="L61" s="50">
        <f t="shared" si="25"/>
        <v>1</v>
      </c>
      <c r="M61" s="50">
        <f t="shared" ca="1" si="15"/>
        <v>1</v>
      </c>
      <c r="N61" s="8"/>
      <c r="O61" s="8"/>
      <c r="P61" s="13"/>
      <c r="Q61" s="13"/>
      <c r="T61" s="43">
        <v>0</v>
      </c>
      <c r="U61" s="52">
        <f t="shared" si="16"/>
        <v>-164</v>
      </c>
      <c r="V61" s="48">
        <f t="shared" si="17"/>
        <v>-164</v>
      </c>
      <c r="W61" s="48"/>
      <c r="X61" s="48">
        <f t="shared" si="18"/>
        <v>180.27612253462021</v>
      </c>
      <c r="Y61" s="48">
        <f t="shared" si="19"/>
        <v>16.276122534620214</v>
      </c>
      <c r="Z61" s="48">
        <f t="shared" si="20"/>
        <v>16</v>
      </c>
      <c r="AA61" s="17">
        <f t="shared" si="21"/>
        <v>16</v>
      </c>
      <c r="AB61" s="45">
        <f t="shared" si="22"/>
        <v>180</v>
      </c>
    </row>
    <row r="62" spans="1:28" ht="15" customHeight="1" x14ac:dyDescent="0.25">
      <c r="A62" s="49">
        <v>737</v>
      </c>
      <c r="B62" s="49">
        <v>156</v>
      </c>
      <c r="C62" s="46">
        <v>4.91</v>
      </c>
      <c r="D62" s="46">
        <v>264.70999999999998</v>
      </c>
      <c r="E62" s="46">
        <v>208.73</v>
      </c>
      <c r="F62" s="61">
        <v>0</v>
      </c>
      <c r="G62" s="46">
        <f t="shared" si="26"/>
        <v>19</v>
      </c>
      <c r="H62" s="46">
        <v>0</v>
      </c>
      <c r="I62" s="46">
        <f t="shared" si="27"/>
        <v>35.138888888888886</v>
      </c>
      <c r="J62" s="50">
        <f t="shared" si="23"/>
        <v>1</v>
      </c>
      <c r="K62" s="50">
        <f t="shared" si="24"/>
        <v>1</v>
      </c>
      <c r="L62" s="50">
        <f t="shared" si="25"/>
        <v>1</v>
      </c>
      <c r="M62" s="50">
        <f t="shared" ca="1" si="15"/>
        <v>0</v>
      </c>
      <c r="N62" s="8"/>
      <c r="O62" s="8"/>
      <c r="P62" s="13"/>
      <c r="Q62" s="13"/>
      <c r="T62" s="43">
        <v>0</v>
      </c>
      <c r="U62" s="52">
        <f t="shared" si="16"/>
        <v>-156</v>
      </c>
      <c r="V62" s="48">
        <f t="shared" si="17"/>
        <v>-156</v>
      </c>
      <c r="W62" s="48"/>
      <c r="X62" s="48">
        <f t="shared" si="18"/>
        <v>171.4821653378095</v>
      </c>
      <c r="Y62" s="48">
        <f t="shared" si="19"/>
        <v>15.482165337809505</v>
      </c>
      <c r="Z62" s="48">
        <f t="shared" si="20"/>
        <v>15</v>
      </c>
      <c r="AA62" s="17">
        <f t="shared" si="21"/>
        <v>15</v>
      </c>
      <c r="AB62" s="45">
        <f t="shared" si="22"/>
        <v>171</v>
      </c>
    </row>
    <row r="63" spans="1:28" ht="15" customHeight="1" x14ac:dyDescent="0.25">
      <c r="A63" s="49">
        <v>778</v>
      </c>
      <c r="B63" s="49">
        <v>144</v>
      </c>
      <c r="C63" s="46">
        <v>5.19</v>
      </c>
      <c r="D63" s="46">
        <v>264.77</v>
      </c>
      <c r="E63" s="46">
        <v>208.79</v>
      </c>
      <c r="F63" s="61">
        <v>0</v>
      </c>
      <c r="G63" s="46">
        <f t="shared" si="26"/>
        <v>17.378378378378379</v>
      </c>
      <c r="H63" s="46">
        <v>0</v>
      </c>
      <c r="I63" s="46">
        <f t="shared" si="27"/>
        <v>34.513513513513516</v>
      </c>
      <c r="J63" s="50">
        <f t="shared" si="23"/>
        <v>1</v>
      </c>
      <c r="K63" s="50">
        <f t="shared" si="24"/>
        <v>1</v>
      </c>
      <c r="L63" s="50">
        <f t="shared" si="25"/>
        <v>1</v>
      </c>
      <c r="M63" s="50">
        <f t="shared" ca="1" si="15"/>
        <v>0</v>
      </c>
      <c r="N63" s="8"/>
      <c r="O63" s="8"/>
      <c r="P63" s="13"/>
      <c r="Q63" s="13"/>
      <c r="T63" s="43">
        <v>0</v>
      </c>
      <c r="U63" s="52">
        <f t="shared" si="16"/>
        <v>-144</v>
      </c>
      <c r="V63" s="48">
        <f t="shared" si="17"/>
        <v>-144</v>
      </c>
      <c r="W63" s="48"/>
      <c r="X63" s="48">
        <f t="shared" si="18"/>
        <v>158.29122954259338</v>
      </c>
      <c r="Y63" s="48">
        <f t="shared" si="19"/>
        <v>14.291229542593385</v>
      </c>
      <c r="Z63" s="48">
        <f t="shared" si="20"/>
        <v>14</v>
      </c>
      <c r="AA63" s="17">
        <f t="shared" si="21"/>
        <v>14</v>
      </c>
      <c r="AB63" s="45">
        <f t="shared" si="22"/>
        <v>158</v>
      </c>
    </row>
    <row r="64" spans="1:28" ht="15" customHeight="1" x14ac:dyDescent="0.25">
      <c r="A64" s="49">
        <v>819</v>
      </c>
      <c r="B64" s="49">
        <v>131</v>
      </c>
      <c r="C64" s="46">
        <v>5.46</v>
      </c>
      <c r="D64" s="46">
        <v>264.83</v>
      </c>
      <c r="E64" s="46">
        <v>208.84</v>
      </c>
      <c r="F64" s="61">
        <v>0</v>
      </c>
      <c r="G64" s="46">
        <f t="shared" si="26"/>
        <v>15.842105263157896</v>
      </c>
      <c r="H64" s="46">
        <v>0</v>
      </c>
      <c r="I64" s="46">
        <f t="shared" si="27"/>
        <v>33.94736842105263</v>
      </c>
      <c r="J64" s="50">
        <f t="shared" si="23"/>
        <v>1</v>
      </c>
      <c r="K64" s="50">
        <f t="shared" si="24"/>
        <v>1</v>
      </c>
      <c r="L64" s="50">
        <f t="shared" si="25"/>
        <v>1</v>
      </c>
      <c r="M64" s="50">
        <f t="shared" ca="1" si="15"/>
        <v>0</v>
      </c>
      <c r="N64" s="8"/>
      <c r="O64" s="8"/>
      <c r="P64" s="13"/>
      <c r="Q64" s="13"/>
      <c r="T64" s="43">
        <v>0</v>
      </c>
      <c r="U64" s="52">
        <f t="shared" si="16"/>
        <v>-131</v>
      </c>
      <c r="V64" s="48">
        <f t="shared" si="17"/>
        <v>-131</v>
      </c>
      <c r="W64" s="48"/>
      <c r="X64" s="48">
        <f t="shared" si="18"/>
        <v>144.0010490977759</v>
      </c>
      <c r="Y64" s="48">
        <f t="shared" si="19"/>
        <v>13.001049097775905</v>
      </c>
      <c r="Z64" s="48">
        <f t="shared" si="20"/>
        <v>13</v>
      </c>
      <c r="AA64" s="17">
        <f t="shared" si="21"/>
        <v>13</v>
      </c>
      <c r="AB64" s="45">
        <f t="shared" si="22"/>
        <v>144</v>
      </c>
    </row>
    <row r="65" spans="1:28" ht="15" customHeight="1" x14ac:dyDescent="0.25">
      <c r="A65" s="49">
        <v>860</v>
      </c>
      <c r="B65" s="49">
        <v>119</v>
      </c>
      <c r="C65" s="46">
        <v>5.73</v>
      </c>
      <c r="D65" s="46">
        <v>264.89</v>
      </c>
      <c r="E65" s="46">
        <v>208.9</v>
      </c>
      <c r="F65" s="61">
        <v>0</v>
      </c>
      <c r="G65" s="46">
        <f t="shared" si="26"/>
        <v>14.384615384615385</v>
      </c>
      <c r="H65" s="46">
        <v>0</v>
      </c>
      <c r="I65" s="46">
        <f t="shared" si="27"/>
        <v>33.384615384615387</v>
      </c>
      <c r="J65" s="50">
        <f t="shared" si="23"/>
        <v>1</v>
      </c>
      <c r="K65" s="50">
        <f t="shared" si="24"/>
        <v>1</v>
      </c>
      <c r="L65" s="50">
        <f t="shared" si="25"/>
        <v>1</v>
      </c>
      <c r="M65" s="50">
        <f t="shared" ca="1" si="15"/>
        <v>0</v>
      </c>
      <c r="N65" s="8"/>
      <c r="O65" s="8"/>
      <c r="P65" s="13"/>
      <c r="Q65" s="13"/>
      <c r="T65" s="43">
        <v>0</v>
      </c>
      <c r="U65" s="52">
        <f t="shared" si="16"/>
        <v>-119</v>
      </c>
      <c r="V65" s="48">
        <f t="shared" si="17"/>
        <v>-119</v>
      </c>
      <c r="W65" s="48"/>
      <c r="X65" s="48">
        <f t="shared" si="18"/>
        <v>130.81011330255978</v>
      </c>
      <c r="Y65" s="48">
        <f t="shared" si="19"/>
        <v>11.810113302559785</v>
      </c>
      <c r="Z65" s="48">
        <f t="shared" si="20"/>
        <v>12</v>
      </c>
      <c r="AA65" s="17">
        <f t="shared" si="21"/>
        <v>12</v>
      </c>
      <c r="AB65" s="45">
        <f t="shared" si="22"/>
        <v>131</v>
      </c>
    </row>
    <row r="66" spans="1:28" ht="15" customHeight="1" x14ac:dyDescent="0.25">
      <c r="A66" s="49">
        <v>902</v>
      </c>
      <c r="B66" s="49">
        <v>131</v>
      </c>
      <c r="C66" s="46">
        <v>6.02</v>
      </c>
      <c r="D66" s="46">
        <v>264.95999999999998</v>
      </c>
      <c r="E66" s="46">
        <v>208.98</v>
      </c>
      <c r="F66" s="61">
        <v>0</v>
      </c>
      <c r="G66" s="46">
        <f t="shared" si="26"/>
        <v>12.975</v>
      </c>
      <c r="H66" s="46">
        <v>0</v>
      </c>
      <c r="I66" s="46">
        <f t="shared" si="27"/>
        <v>32.25</v>
      </c>
      <c r="J66" s="50">
        <f t="shared" si="23"/>
        <v>1</v>
      </c>
      <c r="K66" s="50">
        <f t="shared" si="24"/>
        <v>1</v>
      </c>
      <c r="L66" s="50">
        <f t="shared" si="25"/>
        <v>1</v>
      </c>
      <c r="M66" s="50">
        <f t="shared" ref="M66:M95" ca="1" si="28">IF(RAND()&lt;0.5,0,1)</f>
        <v>0</v>
      </c>
      <c r="N66" s="8"/>
      <c r="O66" s="8"/>
      <c r="P66" s="13"/>
      <c r="Q66" s="13"/>
      <c r="T66" s="43">
        <v>0</v>
      </c>
      <c r="U66" s="52">
        <f t="shared" ref="U66:U95" si="29">T66-B66</f>
        <v>-131</v>
      </c>
      <c r="V66" s="48">
        <f t="shared" ref="V66:V95" si="30">ROUND(U66,0)</f>
        <v>-131</v>
      </c>
      <c r="W66" s="48"/>
      <c r="X66" s="48">
        <f t="shared" ref="X66:X95" si="31">B66/$W$2*$W$3</f>
        <v>144.0010490977759</v>
      </c>
      <c r="Y66" s="48">
        <f t="shared" ref="Y66:Y95" si="32">X66-B66</f>
        <v>13.001049097775905</v>
      </c>
      <c r="Z66" s="48">
        <f t="shared" ref="Z66:Z95" si="33">ROUND(Y66,0)</f>
        <v>13</v>
      </c>
      <c r="AA66" s="17">
        <f t="shared" ref="AA66:AA95" si="34">IF(V66&gt;=0,V66,Z66)</f>
        <v>13</v>
      </c>
      <c r="AB66" s="45">
        <f t="shared" ref="AB66:AB95" si="35">B66+AA66</f>
        <v>144</v>
      </c>
    </row>
    <row r="67" spans="1:28" ht="15" customHeight="1" x14ac:dyDescent="0.25">
      <c r="A67" s="49">
        <v>945</v>
      </c>
      <c r="B67" s="49">
        <v>142</v>
      </c>
      <c r="C67" s="46">
        <v>6.3</v>
      </c>
      <c r="D67" s="46">
        <v>265.02999999999997</v>
      </c>
      <c r="E67" s="46">
        <v>209.05</v>
      </c>
      <c r="F67" s="61">
        <v>0</v>
      </c>
      <c r="G67" s="46">
        <f t="shared" si="26"/>
        <v>11.609756097560975</v>
      </c>
      <c r="H67" s="46">
        <v>0</v>
      </c>
      <c r="I67" s="46">
        <f t="shared" si="27"/>
        <v>31.195121951219512</v>
      </c>
      <c r="J67" s="50">
        <f t="shared" ref="J67:J95" si="36">IF(ABS(B67-B66)&lt;=50,1,0)</f>
        <v>1</v>
      </c>
      <c r="K67" s="50">
        <f t="shared" ref="K67:K95" si="37">IF(ABS((B67-B66))&lt;=50,1,IF((B67-B66)*(1)&gt;=0,1,-1))</f>
        <v>1</v>
      </c>
      <c r="L67" s="50">
        <f t="shared" si="25"/>
        <v>1</v>
      </c>
      <c r="M67" s="50">
        <f t="shared" ca="1" si="28"/>
        <v>1</v>
      </c>
      <c r="N67" s="8"/>
      <c r="O67" s="8"/>
      <c r="P67" s="13"/>
      <c r="Q67" s="13"/>
      <c r="T67" s="43">
        <v>0</v>
      </c>
      <c r="U67" s="52">
        <f t="shared" si="29"/>
        <v>-142</v>
      </c>
      <c r="V67" s="48">
        <f t="shared" si="30"/>
        <v>-142</v>
      </c>
      <c r="W67" s="48"/>
      <c r="X67" s="48">
        <f t="shared" si="31"/>
        <v>156.09274024339069</v>
      </c>
      <c r="Y67" s="48">
        <f t="shared" si="32"/>
        <v>14.092740243390693</v>
      </c>
      <c r="Z67" s="48">
        <f t="shared" si="33"/>
        <v>14</v>
      </c>
      <c r="AA67" s="17">
        <f t="shared" si="34"/>
        <v>14</v>
      </c>
      <c r="AB67" s="45">
        <f t="shared" si="35"/>
        <v>156</v>
      </c>
    </row>
    <row r="68" spans="1:28" ht="15" customHeight="1" x14ac:dyDescent="0.25">
      <c r="A68" s="49">
        <v>987</v>
      </c>
      <c r="B68" s="49">
        <v>154</v>
      </c>
      <c r="C68" s="46">
        <v>6.58</v>
      </c>
      <c r="D68" s="46">
        <v>265.11</v>
      </c>
      <c r="E68" s="46">
        <v>209.12</v>
      </c>
      <c r="F68" s="61">
        <v>0</v>
      </c>
      <c r="G68" s="46">
        <f t="shared" si="26"/>
        <v>10.333333333333334</v>
      </c>
      <c r="H68" s="46">
        <v>0</v>
      </c>
      <c r="I68" s="46">
        <f t="shared" si="27"/>
        <v>30.166666666666668</v>
      </c>
      <c r="J68" s="50">
        <f t="shared" si="36"/>
        <v>1</v>
      </c>
      <c r="K68" s="50">
        <f t="shared" si="37"/>
        <v>1</v>
      </c>
      <c r="L68" s="50">
        <f t="shared" si="25"/>
        <v>1</v>
      </c>
      <c r="M68" s="50">
        <f t="shared" ca="1" si="28"/>
        <v>1</v>
      </c>
      <c r="N68" s="8"/>
      <c r="O68" s="8"/>
      <c r="P68" s="13"/>
      <c r="Q68" s="13"/>
      <c r="T68" s="43">
        <v>0</v>
      </c>
      <c r="U68" s="52">
        <f t="shared" si="29"/>
        <v>-154</v>
      </c>
      <c r="V68" s="48">
        <f t="shared" si="30"/>
        <v>-154</v>
      </c>
      <c r="W68" s="48"/>
      <c r="X68" s="48">
        <f t="shared" si="31"/>
        <v>169.28367603860679</v>
      </c>
      <c r="Y68" s="48">
        <f t="shared" si="32"/>
        <v>15.283676038606785</v>
      </c>
      <c r="Z68" s="48">
        <f t="shared" si="33"/>
        <v>15</v>
      </c>
      <c r="AA68" s="17">
        <f t="shared" si="34"/>
        <v>15</v>
      </c>
      <c r="AB68" s="45">
        <f t="shared" si="35"/>
        <v>169</v>
      </c>
    </row>
    <row r="69" spans="1:28" ht="15" customHeight="1" x14ac:dyDescent="0.25">
      <c r="A69" s="49">
        <v>1088</v>
      </c>
      <c r="B69" s="49">
        <v>142</v>
      </c>
      <c r="C69" s="46">
        <v>7.25</v>
      </c>
      <c r="D69" s="46">
        <v>265.19</v>
      </c>
      <c r="E69" s="46">
        <v>209.2</v>
      </c>
      <c r="F69" s="61">
        <v>0</v>
      </c>
      <c r="G69" s="46">
        <f t="shared" si="26"/>
        <v>7.7441860465116283</v>
      </c>
      <c r="H69" s="46">
        <v>0</v>
      </c>
      <c r="I69" s="46">
        <f t="shared" si="27"/>
        <v>29.744186046511629</v>
      </c>
      <c r="J69" s="50">
        <f t="shared" si="36"/>
        <v>1</v>
      </c>
      <c r="K69" s="50">
        <f t="shared" si="37"/>
        <v>1</v>
      </c>
      <c r="L69" s="50">
        <f t="shared" si="25"/>
        <v>1</v>
      </c>
      <c r="M69" s="50">
        <f t="shared" ca="1" si="28"/>
        <v>0</v>
      </c>
      <c r="N69" s="8"/>
      <c r="O69" s="8"/>
      <c r="P69" s="13"/>
      <c r="Q69" s="13"/>
      <c r="T69" s="43">
        <v>0</v>
      </c>
      <c r="U69" s="52">
        <f t="shared" si="29"/>
        <v>-142</v>
      </c>
      <c r="V69" s="48">
        <f t="shared" si="30"/>
        <v>-142</v>
      </c>
      <c r="W69" s="48"/>
      <c r="X69" s="48">
        <f t="shared" si="31"/>
        <v>156.09274024339069</v>
      </c>
      <c r="Y69" s="48">
        <f t="shared" si="32"/>
        <v>14.092740243390693</v>
      </c>
      <c r="Z69" s="48">
        <f t="shared" si="33"/>
        <v>14</v>
      </c>
      <c r="AA69" s="17">
        <f t="shared" si="34"/>
        <v>14</v>
      </c>
      <c r="AB69" s="45">
        <f t="shared" si="35"/>
        <v>156</v>
      </c>
    </row>
    <row r="70" spans="1:28" ht="15" customHeight="1" x14ac:dyDescent="0.25">
      <c r="A70" s="49">
        <v>1189</v>
      </c>
      <c r="B70" s="49">
        <v>130</v>
      </c>
      <c r="C70" s="46">
        <v>7.93</v>
      </c>
      <c r="D70" s="46">
        <v>265.27999999999997</v>
      </c>
      <c r="E70" s="46">
        <v>209.3</v>
      </c>
      <c r="F70" s="61">
        <v>0</v>
      </c>
      <c r="G70" s="46">
        <f t="shared" si="26"/>
        <v>5.2727272727272725</v>
      </c>
      <c r="H70" s="46">
        <v>0</v>
      </c>
      <c r="I70" s="46">
        <f t="shared" si="27"/>
        <v>29.34090909090909</v>
      </c>
      <c r="J70" s="50">
        <f t="shared" si="36"/>
        <v>1</v>
      </c>
      <c r="K70" s="50">
        <f t="shared" si="37"/>
        <v>1</v>
      </c>
      <c r="L70" s="50">
        <f t="shared" si="25"/>
        <v>1</v>
      </c>
      <c r="M70" s="50">
        <f t="shared" ca="1" si="28"/>
        <v>1</v>
      </c>
      <c r="N70" s="8"/>
      <c r="O70" s="8"/>
      <c r="P70" s="13"/>
      <c r="Q70" s="13"/>
      <c r="T70" s="43">
        <v>0</v>
      </c>
      <c r="U70" s="52">
        <f t="shared" si="29"/>
        <v>-130</v>
      </c>
      <c r="V70" s="48">
        <f t="shared" si="30"/>
        <v>-130</v>
      </c>
      <c r="W70" s="48"/>
      <c r="X70" s="48">
        <f t="shared" si="31"/>
        <v>142.90180444817457</v>
      </c>
      <c r="Y70" s="48">
        <f t="shared" si="32"/>
        <v>12.901804448174573</v>
      </c>
      <c r="Z70" s="48">
        <f t="shared" si="33"/>
        <v>13</v>
      </c>
      <c r="AA70" s="17">
        <f t="shared" si="34"/>
        <v>13</v>
      </c>
      <c r="AB70" s="45">
        <f t="shared" si="35"/>
        <v>143</v>
      </c>
    </row>
    <row r="71" spans="1:28" ht="15" customHeight="1" x14ac:dyDescent="0.25">
      <c r="A71" s="62">
        <v>1290</v>
      </c>
      <c r="B71" s="49">
        <v>118</v>
      </c>
      <c r="C71" s="46">
        <v>8.6</v>
      </c>
      <c r="D71" s="46">
        <v>265.39</v>
      </c>
      <c r="E71" s="46">
        <v>209.41</v>
      </c>
      <c r="F71" s="61">
        <v>0</v>
      </c>
      <c r="G71" s="46">
        <f t="shared" si="26"/>
        <v>2.911111111111111</v>
      </c>
      <c r="H71" s="46">
        <v>0</v>
      </c>
      <c r="I71" s="46">
        <f t="shared" si="27"/>
        <v>28.955555555555556</v>
      </c>
      <c r="J71" s="50">
        <f t="shared" si="36"/>
        <v>1</v>
      </c>
      <c r="K71" s="50">
        <f t="shared" si="37"/>
        <v>1</v>
      </c>
      <c r="L71" s="50">
        <f t="shared" ref="L71:L95" si="38">IF(OR(COUNTIF(K67:K71,1)=5,COUNTIF(K67:K71,-1)=5),1,0)</f>
        <v>1</v>
      </c>
      <c r="M71" s="50">
        <f t="shared" ca="1" si="28"/>
        <v>0</v>
      </c>
      <c r="N71" s="8"/>
      <c r="O71" s="8"/>
      <c r="P71" s="13"/>
      <c r="Q71" s="13"/>
      <c r="T71" s="43">
        <v>0</v>
      </c>
      <c r="U71" s="52">
        <f t="shared" si="29"/>
        <v>-118</v>
      </c>
      <c r="V71" s="48">
        <f t="shared" si="30"/>
        <v>-118</v>
      </c>
      <c r="W71" s="48"/>
      <c r="X71" s="48">
        <f t="shared" si="31"/>
        <v>129.71086865295845</v>
      </c>
      <c r="Y71" s="48">
        <f t="shared" si="32"/>
        <v>11.710868652958453</v>
      </c>
      <c r="Z71" s="48">
        <f t="shared" si="33"/>
        <v>12</v>
      </c>
      <c r="AA71" s="17">
        <f t="shared" si="34"/>
        <v>12</v>
      </c>
      <c r="AB71" s="45">
        <f t="shared" si="35"/>
        <v>130</v>
      </c>
    </row>
    <row r="72" spans="1:28" ht="15" customHeight="1" x14ac:dyDescent="0.25">
      <c r="A72" s="49">
        <v>1216</v>
      </c>
      <c r="B72" s="49">
        <v>104</v>
      </c>
      <c r="C72" s="46">
        <v>8.1</v>
      </c>
      <c r="D72" s="46">
        <v>265.48</v>
      </c>
      <c r="E72" s="46">
        <v>209.49</v>
      </c>
      <c r="F72" s="61">
        <v>0</v>
      </c>
      <c r="G72" s="46">
        <f t="shared" si="26"/>
        <v>4.4565217391304346</v>
      </c>
      <c r="H72" s="46">
        <v>0</v>
      </c>
      <c r="I72" s="46">
        <f t="shared" si="27"/>
        <v>28.630434782608695</v>
      </c>
      <c r="J72" s="50">
        <f t="shared" si="36"/>
        <v>1</v>
      </c>
      <c r="K72" s="50">
        <f t="shared" si="37"/>
        <v>1</v>
      </c>
      <c r="L72" s="50">
        <f t="shared" si="38"/>
        <v>1</v>
      </c>
      <c r="M72" s="50">
        <f t="shared" ca="1" si="28"/>
        <v>1</v>
      </c>
      <c r="N72" s="8"/>
      <c r="O72" s="8"/>
      <c r="P72" s="13"/>
      <c r="Q72" s="13"/>
      <c r="T72" s="43">
        <v>0</v>
      </c>
      <c r="U72" s="52">
        <f t="shared" si="29"/>
        <v>-104</v>
      </c>
      <c r="V72" s="48">
        <f t="shared" si="30"/>
        <v>-104</v>
      </c>
      <c r="W72" s="48"/>
      <c r="X72" s="48">
        <f t="shared" si="31"/>
        <v>114.32144355853966</v>
      </c>
      <c r="Y72" s="48">
        <f t="shared" si="32"/>
        <v>10.321443558539656</v>
      </c>
      <c r="Z72" s="48">
        <f t="shared" si="33"/>
        <v>10</v>
      </c>
      <c r="AA72" s="17">
        <f t="shared" si="34"/>
        <v>10</v>
      </c>
      <c r="AB72" s="45">
        <f t="shared" si="35"/>
        <v>114</v>
      </c>
    </row>
    <row r="73" spans="1:28" ht="15" customHeight="1" x14ac:dyDescent="0.25">
      <c r="A73" s="49">
        <v>1141</v>
      </c>
      <c r="B73" s="49">
        <v>89</v>
      </c>
      <c r="C73" s="46">
        <v>7.61</v>
      </c>
      <c r="D73" s="46">
        <v>265.58</v>
      </c>
      <c r="E73" s="46">
        <v>209.6</v>
      </c>
      <c r="F73" s="61">
        <v>0</v>
      </c>
      <c r="G73" s="46">
        <f t="shared" si="26"/>
        <v>5.957446808510638</v>
      </c>
      <c r="H73" s="46">
        <v>0</v>
      </c>
      <c r="I73" s="46">
        <f t="shared" si="27"/>
        <v>28.340425531914892</v>
      </c>
      <c r="J73" s="50">
        <f t="shared" si="36"/>
        <v>1</v>
      </c>
      <c r="K73" s="50">
        <f t="shared" si="37"/>
        <v>1</v>
      </c>
      <c r="L73" s="50">
        <f t="shared" si="38"/>
        <v>1</v>
      </c>
      <c r="M73" s="50">
        <f t="shared" ca="1" si="28"/>
        <v>0</v>
      </c>
      <c r="N73" s="8"/>
      <c r="O73" s="8"/>
      <c r="P73" s="13"/>
      <c r="Q73" s="13"/>
      <c r="T73" s="43">
        <v>0</v>
      </c>
      <c r="U73" s="52">
        <f t="shared" si="29"/>
        <v>-89</v>
      </c>
      <c r="V73" s="48">
        <f t="shared" si="30"/>
        <v>-89</v>
      </c>
      <c r="W73" s="48"/>
      <c r="X73" s="48">
        <f t="shared" si="31"/>
        <v>97.832773814519513</v>
      </c>
      <c r="Y73" s="48">
        <f t="shared" si="32"/>
        <v>8.8327738145195127</v>
      </c>
      <c r="Z73" s="48">
        <f t="shared" si="33"/>
        <v>9</v>
      </c>
      <c r="AA73" s="17">
        <f t="shared" si="34"/>
        <v>9</v>
      </c>
      <c r="AB73" s="45">
        <f t="shared" si="35"/>
        <v>98</v>
      </c>
    </row>
    <row r="74" spans="1:28" ht="15" customHeight="1" x14ac:dyDescent="0.25">
      <c r="A74" s="49">
        <v>1067</v>
      </c>
      <c r="B74" s="49">
        <v>75</v>
      </c>
      <c r="C74" s="46">
        <v>7.11</v>
      </c>
      <c r="D74" s="46">
        <v>265.66000000000003</v>
      </c>
      <c r="E74" s="46">
        <v>209.67</v>
      </c>
      <c r="F74" s="61">
        <v>0</v>
      </c>
      <c r="G74" s="46">
        <f t="shared" si="26"/>
        <v>7.375</v>
      </c>
      <c r="H74" s="46">
        <v>0</v>
      </c>
      <c r="I74" s="46">
        <f t="shared" si="27"/>
        <v>28.041666666666668</v>
      </c>
      <c r="J74" s="50">
        <f t="shared" si="36"/>
        <v>1</v>
      </c>
      <c r="K74" s="50">
        <f t="shared" si="37"/>
        <v>1</v>
      </c>
      <c r="L74" s="50">
        <f t="shared" si="38"/>
        <v>1</v>
      </c>
      <c r="M74" s="50">
        <f t="shared" ca="1" si="28"/>
        <v>0</v>
      </c>
      <c r="N74" s="8"/>
      <c r="O74" s="8"/>
      <c r="P74" s="13"/>
      <c r="Q74" s="13"/>
      <c r="T74" s="43">
        <v>0</v>
      </c>
      <c r="U74" s="52">
        <f t="shared" si="29"/>
        <v>-75</v>
      </c>
      <c r="V74" s="48">
        <f t="shared" si="30"/>
        <v>-75</v>
      </c>
      <c r="W74" s="48"/>
      <c r="X74" s="48">
        <f t="shared" si="31"/>
        <v>82.443348720100715</v>
      </c>
      <c r="Y74" s="48">
        <f t="shared" si="32"/>
        <v>7.4433487201007154</v>
      </c>
      <c r="Z74" s="48">
        <f t="shared" si="33"/>
        <v>7</v>
      </c>
      <c r="AA74" s="17">
        <f t="shared" si="34"/>
        <v>7</v>
      </c>
      <c r="AB74" s="45">
        <f t="shared" si="35"/>
        <v>82</v>
      </c>
    </row>
    <row r="75" spans="1:28" ht="15" customHeight="1" x14ac:dyDescent="0.25">
      <c r="A75" s="49">
        <v>1008</v>
      </c>
      <c r="B75" s="49">
        <v>100</v>
      </c>
      <c r="C75" s="46">
        <v>6.72</v>
      </c>
      <c r="D75" s="46">
        <v>265.74</v>
      </c>
      <c r="E75" s="46">
        <v>209.75</v>
      </c>
      <c r="F75" s="61">
        <v>0</v>
      </c>
      <c r="G75" s="46">
        <f t="shared" si="26"/>
        <v>8.4285714285714288</v>
      </c>
      <c r="H75" s="46">
        <v>0</v>
      </c>
      <c r="I75" s="46">
        <f t="shared" si="27"/>
        <v>26.959183673469386</v>
      </c>
      <c r="J75" s="50">
        <f t="shared" si="36"/>
        <v>1</v>
      </c>
      <c r="K75" s="50">
        <f t="shared" si="37"/>
        <v>1</v>
      </c>
      <c r="L75" s="50">
        <f t="shared" si="38"/>
        <v>1</v>
      </c>
      <c r="M75" s="50">
        <f t="shared" ca="1" si="28"/>
        <v>0</v>
      </c>
      <c r="N75" s="8"/>
      <c r="O75" s="8"/>
      <c r="P75" s="13"/>
      <c r="Q75" s="13"/>
      <c r="T75" s="43">
        <v>0</v>
      </c>
      <c r="U75" s="52">
        <f t="shared" si="29"/>
        <v>-100</v>
      </c>
      <c r="V75" s="48">
        <f t="shared" si="30"/>
        <v>-100</v>
      </c>
      <c r="W75" s="48"/>
      <c r="X75" s="48">
        <f t="shared" si="31"/>
        <v>109.92446496013429</v>
      </c>
      <c r="Y75" s="48">
        <f t="shared" si="32"/>
        <v>9.9244649601342871</v>
      </c>
      <c r="Z75" s="48">
        <f t="shared" si="33"/>
        <v>10</v>
      </c>
      <c r="AA75" s="17">
        <f t="shared" si="34"/>
        <v>10</v>
      </c>
      <c r="AB75" s="45">
        <f t="shared" si="35"/>
        <v>110</v>
      </c>
    </row>
    <row r="76" spans="1:28" ht="15" customHeight="1" x14ac:dyDescent="0.25">
      <c r="A76" s="49">
        <v>948</v>
      </c>
      <c r="B76" s="49">
        <v>125</v>
      </c>
      <c r="C76" s="46">
        <v>6.32</v>
      </c>
      <c r="D76" s="46">
        <v>265.82</v>
      </c>
      <c r="E76" s="46">
        <v>209.83</v>
      </c>
      <c r="F76" s="61">
        <v>0</v>
      </c>
      <c r="G76" s="46">
        <f t="shared" si="26"/>
        <v>9.4600000000000009</v>
      </c>
      <c r="H76" s="46">
        <v>0</v>
      </c>
      <c r="I76" s="46">
        <f t="shared" si="27"/>
        <v>25.92</v>
      </c>
      <c r="J76" s="50">
        <f t="shared" si="36"/>
        <v>1</v>
      </c>
      <c r="K76" s="50">
        <f t="shared" si="37"/>
        <v>1</v>
      </c>
      <c r="L76" s="50">
        <f t="shared" si="38"/>
        <v>1</v>
      </c>
      <c r="M76" s="50">
        <f t="shared" ca="1" si="28"/>
        <v>1</v>
      </c>
      <c r="N76" s="8"/>
      <c r="O76" s="8"/>
      <c r="P76" s="13"/>
      <c r="Q76" s="13"/>
      <c r="T76" s="43">
        <v>0</v>
      </c>
      <c r="U76" s="52">
        <f t="shared" si="29"/>
        <v>-125</v>
      </c>
      <c r="V76" s="48">
        <f t="shared" si="30"/>
        <v>-125</v>
      </c>
      <c r="W76" s="48"/>
      <c r="X76" s="48">
        <f t="shared" si="31"/>
        <v>137.40558120016786</v>
      </c>
      <c r="Y76" s="48">
        <f t="shared" si="32"/>
        <v>12.405581200167859</v>
      </c>
      <c r="Z76" s="48">
        <f t="shared" si="33"/>
        <v>12</v>
      </c>
      <c r="AA76" s="17">
        <f t="shared" si="34"/>
        <v>12</v>
      </c>
      <c r="AB76" s="45">
        <f t="shared" si="35"/>
        <v>137</v>
      </c>
    </row>
    <row r="77" spans="1:28" ht="15" customHeight="1" x14ac:dyDescent="0.25">
      <c r="A77" s="49">
        <v>889</v>
      </c>
      <c r="B77" s="49">
        <v>150</v>
      </c>
      <c r="C77" s="46">
        <v>5.93</v>
      </c>
      <c r="D77" s="46">
        <v>265.88</v>
      </c>
      <c r="E77" s="46">
        <v>209.9</v>
      </c>
      <c r="F77" s="61">
        <v>0</v>
      </c>
      <c r="G77" s="46">
        <f t="shared" si="26"/>
        <v>10.431372549019608</v>
      </c>
      <c r="H77" s="46">
        <v>0</v>
      </c>
      <c r="I77" s="46">
        <f t="shared" si="27"/>
        <v>24.921568627450981</v>
      </c>
      <c r="J77" s="50">
        <f t="shared" si="36"/>
        <v>1</v>
      </c>
      <c r="K77" s="50">
        <f t="shared" si="37"/>
        <v>1</v>
      </c>
      <c r="L77" s="50">
        <f t="shared" si="38"/>
        <v>1</v>
      </c>
      <c r="M77" s="50">
        <f t="shared" ca="1" si="28"/>
        <v>0</v>
      </c>
      <c r="N77" s="8"/>
      <c r="O77" s="8"/>
      <c r="P77" s="13"/>
      <c r="Q77" s="13"/>
      <c r="T77" s="43">
        <v>0</v>
      </c>
      <c r="U77" s="52">
        <f t="shared" si="29"/>
        <v>-150</v>
      </c>
      <c r="V77" s="48">
        <f t="shared" si="30"/>
        <v>-150</v>
      </c>
      <c r="W77" s="48"/>
      <c r="X77" s="48">
        <f t="shared" si="31"/>
        <v>164.88669744020143</v>
      </c>
      <c r="Y77" s="48">
        <f t="shared" si="32"/>
        <v>14.886697440201431</v>
      </c>
      <c r="Z77" s="48">
        <f t="shared" si="33"/>
        <v>15</v>
      </c>
      <c r="AA77" s="17">
        <f t="shared" si="34"/>
        <v>15</v>
      </c>
      <c r="AB77" s="45">
        <f t="shared" si="35"/>
        <v>165</v>
      </c>
    </row>
    <row r="78" spans="1:28" ht="15" customHeight="1" x14ac:dyDescent="0.25">
      <c r="A78" s="49">
        <v>840</v>
      </c>
      <c r="B78" s="49">
        <v>179</v>
      </c>
      <c r="C78" s="46">
        <v>5.6</v>
      </c>
      <c r="D78" s="46">
        <v>265.94</v>
      </c>
      <c r="E78" s="46">
        <v>209.95</v>
      </c>
      <c r="F78" s="61">
        <v>0</v>
      </c>
      <c r="G78" s="46">
        <f t="shared" si="26"/>
        <v>11.173076923076923</v>
      </c>
      <c r="H78" s="46">
        <v>0</v>
      </c>
      <c r="I78" s="46">
        <f t="shared" si="27"/>
        <v>23.884615384615383</v>
      </c>
      <c r="J78" s="50">
        <f t="shared" si="36"/>
        <v>1</v>
      </c>
      <c r="K78" s="50">
        <f t="shared" si="37"/>
        <v>1</v>
      </c>
      <c r="L78" s="50">
        <f t="shared" si="38"/>
        <v>1</v>
      </c>
      <c r="M78" s="50">
        <f t="shared" ca="1" si="28"/>
        <v>1</v>
      </c>
      <c r="N78" s="8"/>
      <c r="O78" s="8"/>
      <c r="P78" s="13"/>
      <c r="Q78" s="13"/>
      <c r="T78" s="43">
        <v>0</v>
      </c>
      <c r="U78" s="52">
        <f t="shared" si="29"/>
        <v>-179</v>
      </c>
      <c r="V78" s="48">
        <f t="shared" si="30"/>
        <v>-179</v>
      </c>
      <c r="W78" s="48"/>
      <c r="X78" s="48">
        <f t="shared" si="31"/>
        <v>196.76479227864036</v>
      </c>
      <c r="Y78" s="48">
        <f t="shared" si="32"/>
        <v>17.764792278640357</v>
      </c>
      <c r="Z78" s="48">
        <f t="shared" si="33"/>
        <v>18</v>
      </c>
      <c r="AA78" s="17">
        <f t="shared" si="34"/>
        <v>18</v>
      </c>
      <c r="AB78" s="45">
        <f t="shared" si="35"/>
        <v>197</v>
      </c>
    </row>
    <row r="79" spans="1:28" ht="15" customHeight="1" x14ac:dyDescent="0.25">
      <c r="A79" s="49">
        <v>790</v>
      </c>
      <c r="B79" s="49">
        <v>207</v>
      </c>
      <c r="C79" s="46">
        <v>5.27</v>
      </c>
      <c r="D79" s="46">
        <v>265.99</v>
      </c>
      <c r="E79" s="46">
        <v>210.01</v>
      </c>
      <c r="F79" s="61">
        <v>0</v>
      </c>
      <c r="G79" s="46">
        <f t="shared" si="26"/>
        <v>11.90566037735849</v>
      </c>
      <c r="H79" s="46">
        <v>0</v>
      </c>
      <c r="I79" s="46">
        <f t="shared" si="27"/>
        <v>22.90566037735849</v>
      </c>
      <c r="J79" s="50">
        <f t="shared" si="36"/>
        <v>1</v>
      </c>
      <c r="K79" s="50">
        <f t="shared" si="37"/>
        <v>1</v>
      </c>
      <c r="L79" s="50">
        <f t="shared" si="38"/>
        <v>1</v>
      </c>
      <c r="M79" s="50">
        <f t="shared" ca="1" si="28"/>
        <v>1</v>
      </c>
      <c r="N79" s="8"/>
      <c r="O79" s="8"/>
      <c r="P79" s="13"/>
      <c r="Q79" s="13"/>
      <c r="T79" s="43">
        <v>0</v>
      </c>
      <c r="U79" s="52">
        <f t="shared" si="29"/>
        <v>-207</v>
      </c>
      <c r="V79" s="48">
        <f t="shared" si="30"/>
        <v>-207</v>
      </c>
      <c r="W79" s="48"/>
      <c r="X79" s="48">
        <f t="shared" si="31"/>
        <v>227.54364246747795</v>
      </c>
      <c r="Y79" s="48">
        <f t="shared" si="32"/>
        <v>20.543642467477952</v>
      </c>
      <c r="Z79" s="48">
        <f t="shared" si="33"/>
        <v>21</v>
      </c>
      <c r="AA79" s="17">
        <f t="shared" si="34"/>
        <v>21</v>
      </c>
      <c r="AB79" s="45">
        <f t="shared" si="35"/>
        <v>228</v>
      </c>
    </row>
    <row r="80" spans="1:28" ht="15" customHeight="1" x14ac:dyDescent="0.25">
      <c r="A80" s="49">
        <v>741</v>
      </c>
      <c r="B80" s="49">
        <v>236</v>
      </c>
      <c r="C80" s="46">
        <v>4.9400000000000004</v>
      </c>
      <c r="D80" s="46">
        <v>266.04000000000002</v>
      </c>
      <c r="E80" s="46">
        <v>210.05</v>
      </c>
      <c r="F80" s="61">
        <v>0</v>
      </c>
      <c r="G80" s="46">
        <f t="shared" si="26"/>
        <v>12.592592592592593</v>
      </c>
      <c r="H80" s="46">
        <v>0</v>
      </c>
      <c r="I80" s="46">
        <f t="shared" si="27"/>
        <v>21.944444444444443</v>
      </c>
      <c r="J80" s="50">
        <f t="shared" si="36"/>
        <v>1</v>
      </c>
      <c r="K80" s="50">
        <f t="shared" si="37"/>
        <v>1</v>
      </c>
      <c r="L80" s="50">
        <f t="shared" si="38"/>
        <v>1</v>
      </c>
      <c r="M80" s="50">
        <f t="shared" ca="1" si="28"/>
        <v>1</v>
      </c>
      <c r="N80" s="8"/>
      <c r="O80" s="8"/>
      <c r="P80" s="13"/>
      <c r="Q80" s="13"/>
      <c r="T80" s="43">
        <v>0</v>
      </c>
      <c r="U80" s="52">
        <f t="shared" si="29"/>
        <v>-236</v>
      </c>
      <c r="V80" s="48">
        <f t="shared" si="30"/>
        <v>-236</v>
      </c>
      <c r="W80" s="48"/>
      <c r="X80" s="48">
        <f t="shared" si="31"/>
        <v>259.42173730591691</v>
      </c>
      <c r="Y80" s="48">
        <f t="shared" si="32"/>
        <v>23.421737305916906</v>
      </c>
      <c r="Z80" s="48">
        <f t="shared" si="33"/>
        <v>23</v>
      </c>
      <c r="AA80" s="17">
        <f t="shared" si="34"/>
        <v>23</v>
      </c>
      <c r="AB80" s="45">
        <f t="shared" si="35"/>
        <v>259</v>
      </c>
    </row>
    <row r="81" spans="1:28" ht="15" customHeight="1" x14ac:dyDescent="0.25">
      <c r="A81" s="49">
        <v>709</v>
      </c>
      <c r="B81" s="59">
        <v>236</v>
      </c>
      <c r="C81" s="46">
        <v>4.72</v>
      </c>
      <c r="D81" s="46">
        <v>266.08</v>
      </c>
      <c r="E81" s="46">
        <v>210.1</v>
      </c>
      <c r="F81" s="61">
        <v>0</v>
      </c>
      <c r="G81" s="46">
        <f t="shared" si="26"/>
        <v>12.945454545454545</v>
      </c>
      <c r="H81" s="46">
        <v>0</v>
      </c>
      <c r="I81" s="46">
        <f t="shared" si="27"/>
        <v>21.545454545454547</v>
      </c>
      <c r="J81" s="50">
        <f t="shared" si="36"/>
        <v>1</v>
      </c>
      <c r="K81" s="50">
        <f t="shared" si="37"/>
        <v>1</v>
      </c>
      <c r="L81" s="50">
        <f t="shared" si="38"/>
        <v>1</v>
      </c>
      <c r="M81" s="50">
        <f t="shared" ca="1" si="28"/>
        <v>0</v>
      </c>
      <c r="N81" s="8"/>
      <c r="O81" s="8"/>
      <c r="P81" s="13"/>
      <c r="Q81" s="13"/>
      <c r="T81" s="43">
        <v>0</v>
      </c>
      <c r="U81" s="52">
        <f t="shared" si="29"/>
        <v>-236</v>
      </c>
      <c r="V81" s="48">
        <f t="shared" si="30"/>
        <v>-236</v>
      </c>
      <c r="W81" s="48"/>
      <c r="X81" s="48">
        <f t="shared" si="31"/>
        <v>259.42173730591691</v>
      </c>
      <c r="Y81" s="48">
        <f t="shared" si="32"/>
        <v>23.421737305916906</v>
      </c>
      <c r="Z81" s="48">
        <f t="shared" si="33"/>
        <v>23</v>
      </c>
      <c r="AA81" s="17">
        <f t="shared" si="34"/>
        <v>23</v>
      </c>
      <c r="AB81" s="45">
        <f t="shared" si="35"/>
        <v>259</v>
      </c>
    </row>
    <row r="82" spans="1:28" ht="15" customHeight="1" x14ac:dyDescent="0.25">
      <c r="A82" s="49">
        <v>676</v>
      </c>
      <c r="B82" s="49">
        <v>236</v>
      </c>
      <c r="C82" s="46">
        <v>4.51</v>
      </c>
      <c r="D82" s="46">
        <v>266.12</v>
      </c>
      <c r="E82" s="46">
        <v>210.14</v>
      </c>
      <c r="F82" s="61">
        <v>0</v>
      </c>
      <c r="G82" s="46">
        <f t="shared" si="26"/>
        <v>13.303571428571429</v>
      </c>
      <c r="H82" s="46">
        <v>0</v>
      </c>
      <c r="I82" s="46">
        <f t="shared" si="27"/>
        <v>21.160714285714285</v>
      </c>
      <c r="J82" s="50">
        <f t="shared" si="36"/>
        <v>1</v>
      </c>
      <c r="K82" s="50">
        <f t="shared" si="37"/>
        <v>1</v>
      </c>
      <c r="L82" s="50">
        <f t="shared" si="38"/>
        <v>1</v>
      </c>
      <c r="M82" s="50">
        <f t="shared" ca="1" si="28"/>
        <v>1</v>
      </c>
      <c r="N82" s="8"/>
      <c r="O82" s="8"/>
      <c r="P82" s="13"/>
      <c r="Q82" s="13"/>
      <c r="T82" s="43">
        <v>0</v>
      </c>
      <c r="U82" s="52">
        <f t="shared" si="29"/>
        <v>-236</v>
      </c>
      <c r="V82" s="48">
        <f t="shared" si="30"/>
        <v>-236</v>
      </c>
      <c r="W82" s="48"/>
      <c r="X82" s="48">
        <f t="shared" si="31"/>
        <v>259.42173730591691</v>
      </c>
      <c r="Y82" s="48">
        <f t="shared" si="32"/>
        <v>23.421737305916906</v>
      </c>
      <c r="Z82" s="48">
        <f t="shared" si="33"/>
        <v>23</v>
      </c>
      <c r="AA82" s="17">
        <f t="shared" si="34"/>
        <v>23</v>
      </c>
      <c r="AB82" s="45">
        <f t="shared" si="35"/>
        <v>259</v>
      </c>
    </row>
    <row r="83" spans="1:28" ht="15" customHeight="1" x14ac:dyDescent="0.25">
      <c r="A83" s="49">
        <v>644</v>
      </c>
      <c r="B83" s="49">
        <v>236</v>
      </c>
      <c r="C83" s="46">
        <v>4.29</v>
      </c>
      <c r="D83" s="46">
        <v>266.14999999999998</v>
      </c>
      <c r="E83" s="46">
        <v>210.16</v>
      </c>
      <c r="F83" s="61">
        <v>0</v>
      </c>
      <c r="G83" s="46">
        <f t="shared" si="26"/>
        <v>13.631578947368421</v>
      </c>
      <c r="H83" s="46">
        <v>0</v>
      </c>
      <c r="I83" s="46">
        <f t="shared" si="27"/>
        <v>20.789473684210527</v>
      </c>
      <c r="J83" s="50">
        <f t="shared" si="36"/>
        <v>1</v>
      </c>
      <c r="K83" s="50">
        <f t="shared" si="37"/>
        <v>1</v>
      </c>
      <c r="L83" s="50">
        <f t="shared" si="38"/>
        <v>1</v>
      </c>
      <c r="M83" s="50">
        <f t="shared" ca="1" si="28"/>
        <v>0</v>
      </c>
      <c r="N83" s="8"/>
      <c r="O83" s="8"/>
      <c r="P83" s="13"/>
      <c r="Q83" s="13"/>
      <c r="T83" s="43">
        <v>0</v>
      </c>
      <c r="U83" s="52">
        <f t="shared" si="29"/>
        <v>-236</v>
      </c>
      <c r="V83" s="48">
        <f t="shared" si="30"/>
        <v>-236</v>
      </c>
      <c r="W83" s="48"/>
      <c r="X83" s="48">
        <f t="shared" si="31"/>
        <v>259.42173730591691</v>
      </c>
      <c r="Y83" s="48">
        <f t="shared" si="32"/>
        <v>23.421737305916906</v>
      </c>
      <c r="Z83" s="48">
        <f t="shared" si="33"/>
        <v>23</v>
      </c>
      <c r="AA83" s="17">
        <f t="shared" si="34"/>
        <v>23</v>
      </c>
      <c r="AB83" s="45">
        <f t="shared" si="35"/>
        <v>259</v>
      </c>
    </row>
    <row r="84" spans="1:28" ht="15" customHeight="1" x14ac:dyDescent="0.25">
      <c r="A84" s="49">
        <v>565</v>
      </c>
      <c r="B84" s="49">
        <v>196</v>
      </c>
      <c r="C84" s="46">
        <v>3.77</v>
      </c>
      <c r="D84" s="46">
        <v>266.18</v>
      </c>
      <c r="E84" s="46">
        <v>210.19</v>
      </c>
      <c r="F84" s="61">
        <v>0</v>
      </c>
      <c r="G84" s="46">
        <f t="shared" si="26"/>
        <v>14.758620689655173</v>
      </c>
      <c r="H84" s="46">
        <v>0</v>
      </c>
      <c r="I84" s="46">
        <f t="shared" si="27"/>
        <v>21.120689655172413</v>
      </c>
      <c r="J84" s="50">
        <f t="shared" si="36"/>
        <v>1</v>
      </c>
      <c r="K84" s="50">
        <f t="shared" si="37"/>
        <v>1</v>
      </c>
      <c r="L84" s="50">
        <f t="shared" si="38"/>
        <v>1</v>
      </c>
      <c r="M84" s="50">
        <f t="shared" ca="1" si="28"/>
        <v>0</v>
      </c>
      <c r="N84" s="8"/>
      <c r="O84" s="8"/>
      <c r="P84" s="13"/>
      <c r="Q84" s="13"/>
      <c r="T84" s="43">
        <v>0</v>
      </c>
      <c r="U84" s="52">
        <f t="shared" si="29"/>
        <v>-196</v>
      </c>
      <c r="V84" s="48">
        <f t="shared" si="30"/>
        <v>-196</v>
      </c>
      <c r="W84" s="48"/>
      <c r="X84" s="48">
        <f t="shared" si="31"/>
        <v>215.45195132186322</v>
      </c>
      <c r="Y84" s="48">
        <f t="shared" si="32"/>
        <v>19.45195132186322</v>
      </c>
      <c r="Z84" s="48">
        <f t="shared" si="33"/>
        <v>19</v>
      </c>
      <c r="AA84" s="17">
        <f t="shared" si="34"/>
        <v>19</v>
      </c>
      <c r="AB84" s="45">
        <f t="shared" si="35"/>
        <v>215</v>
      </c>
    </row>
    <row r="85" spans="1:28" ht="15" customHeight="1" x14ac:dyDescent="0.25">
      <c r="A85" s="49">
        <v>486</v>
      </c>
      <c r="B85" s="49">
        <v>155</v>
      </c>
      <c r="C85" s="46">
        <v>3.24</v>
      </c>
      <c r="D85" s="46">
        <v>266.20999999999998</v>
      </c>
      <c r="E85" s="46">
        <v>210.23</v>
      </c>
      <c r="F85" s="61">
        <v>0</v>
      </c>
      <c r="G85" s="46">
        <f t="shared" si="26"/>
        <v>15.847457627118644</v>
      </c>
      <c r="H85" s="46">
        <v>0</v>
      </c>
      <c r="I85" s="46">
        <f t="shared" si="27"/>
        <v>21.457627118644069</v>
      </c>
      <c r="J85" s="50">
        <f t="shared" si="36"/>
        <v>1</v>
      </c>
      <c r="K85" s="50">
        <f t="shared" si="37"/>
        <v>1</v>
      </c>
      <c r="L85" s="50">
        <f t="shared" si="38"/>
        <v>1</v>
      </c>
      <c r="M85" s="50">
        <f t="shared" ca="1" si="28"/>
        <v>1</v>
      </c>
      <c r="N85" s="8"/>
      <c r="O85" s="8"/>
      <c r="P85" s="13"/>
      <c r="Q85" s="13"/>
      <c r="T85" s="43">
        <v>0</v>
      </c>
      <c r="U85" s="52">
        <f t="shared" si="29"/>
        <v>-155</v>
      </c>
      <c r="V85" s="48">
        <f t="shared" si="30"/>
        <v>-155</v>
      </c>
      <c r="W85" s="48"/>
      <c r="X85" s="48">
        <f t="shared" si="31"/>
        <v>170.38292068820815</v>
      </c>
      <c r="Y85" s="48">
        <f t="shared" si="32"/>
        <v>15.382920688208145</v>
      </c>
      <c r="Z85" s="48">
        <f t="shared" si="33"/>
        <v>15</v>
      </c>
      <c r="AA85" s="17">
        <f t="shared" si="34"/>
        <v>15</v>
      </c>
      <c r="AB85" s="45">
        <f t="shared" si="35"/>
        <v>170</v>
      </c>
    </row>
    <row r="86" spans="1:28" ht="15" customHeight="1" x14ac:dyDescent="0.25">
      <c r="A86" s="49">
        <v>407</v>
      </c>
      <c r="B86" s="49">
        <v>115</v>
      </c>
      <c r="C86" s="46">
        <v>2.71</v>
      </c>
      <c r="D86" s="46">
        <v>266.24</v>
      </c>
      <c r="E86" s="46">
        <v>210.26</v>
      </c>
      <c r="F86" s="61">
        <v>0</v>
      </c>
      <c r="G86" s="46">
        <f t="shared" si="26"/>
        <v>16.899999999999999</v>
      </c>
      <c r="H86" s="46">
        <v>0</v>
      </c>
      <c r="I86" s="46">
        <f t="shared" si="27"/>
        <v>21.766666666666666</v>
      </c>
      <c r="J86" s="50">
        <f t="shared" si="36"/>
        <v>1</v>
      </c>
      <c r="K86" s="50">
        <f t="shared" si="37"/>
        <v>1</v>
      </c>
      <c r="L86" s="50">
        <f t="shared" si="38"/>
        <v>1</v>
      </c>
      <c r="M86" s="50">
        <f t="shared" ca="1" si="28"/>
        <v>1</v>
      </c>
      <c r="N86" s="8"/>
      <c r="O86" s="8"/>
      <c r="P86" s="13"/>
      <c r="Q86" s="13"/>
      <c r="T86" s="43">
        <v>0</v>
      </c>
      <c r="U86" s="52">
        <f t="shared" si="29"/>
        <v>-115</v>
      </c>
      <c r="V86" s="48">
        <f t="shared" si="30"/>
        <v>-115</v>
      </c>
      <c r="W86" s="48"/>
      <c r="X86" s="48">
        <f t="shared" si="31"/>
        <v>126.41313470415442</v>
      </c>
      <c r="Y86" s="48">
        <f t="shared" si="32"/>
        <v>11.413134704154416</v>
      </c>
      <c r="Z86" s="48">
        <f t="shared" si="33"/>
        <v>11</v>
      </c>
      <c r="AA86" s="17">
        <f t="shared" si="34"/>
        <v>11</v>
      </c>
      <c r="AB86" s="45">
        <f t="shared" si="35"/>
        <v>126</v>
      </c>
    </row>
    <row r="87" spans="1:28" ht="15" customHeight="1" x14ac:dyDescent="0.25">
      <c r="A87" s="49">
        <v>429</v>
      </c>
      <c r="B87" s="49">
        <v>115</v>
      </c>
      <c r="C87" s="46">
        <v>0</v>
      </c>
      <c r="D87" s="46">
        <v>266.27</v>
      </c>
      <c r="E87" s="46">
        <v>210.29</v>
      </c>
      <c r="F87" s="61">
        <v>0</v>
      </c>
      <c r="G87" s="46">
        <f t="shared" si="26"/>
        <v>16.262295081967213</v>
      </c>
      <c r="H87" s="46">
        <v>0</v>
      </c>
      <c r="I87" s="46">
        <f t="shared" si="27"/>
        <v>21.409836065573771</v>
      </c>
      <c r="J87" s="50">
        <f t="shared" si="36"/>
        <v>1</v>
      </c>
      <c r="K87" s="50">
        <f t="shared" si="37"/>
        <v>1</v>
      </c>
      <c r="L87" s="50">
        <f t="shared" si="38"/>
        <v>1</v>
      </c>
      <c r="M87" s="50">
        <f t="shared" ca="1" si="28"/>
        <v>0</v>
      </c>
      <c r="N87" s="8"/>
      <c r="O87" s="8"/>
      <c r="P87" s="13"/>
      <c r="Q87" s="13"/>
      <c r="T87" s="43">
        <v>0</v>
      </c>
      <c r="U87" s="52">
        <f t="shared" si="29"/>
        <v>-115</v>
      </c>
      <c r="V87" s="48">
        <f t="shared" si="30"/>
        <v>-115</v>
      </c>
      <c r="W87" s="48"/>
      <c r="X87" s="48">
        <f t="shared" si="31"/>
        <v>126.41313470415442</v>
      </c>
      <c r="Y87" s="48">
        <f t="shared" si="32"/>
        <v>11.413134704154416</v>
      </c>
      <c r="Z87" s="48">
        <f t="shared" si="33"/>
        <v>11</v>
      </c>
      <c r="AA87" s="17">
        <f t="shared" si="34"/>
        <v>11</v>
      </c>
      <c r="AB87" s="45">
        <f t="shared" si="35"/>
        <v>126</v>
      </c>
    </row>
    <row r="88" spans="1:28" ht="15" customHeight="1" x14ac:dyDescent="0.25">
      <c r="A88" s="49">
        <v>452</v>
      </c>
      <c r="B88" s="49">
        <v>114</v>
      </c>
      <c r="C88" s="46">
        <v>0</v>
      </c>
      <c r="D88" s="46">
        <v>266.3</v>
      </c>
      <c r="E88" s="46">
        <v>210.31</v>
      </c>
      <c r="F88" s="61">
        <v>0</v>
      </c>
      <c r="G88" s="46">
        <f t="shared" si="26"/>
        <v>15.629032258064516</v>
      </c>
      <c r="H88" s="46">
        <v>0</v>
      </c>
      <c r="I88" s="46">
        <f t="shared" si="27"/>
        <v>21.080645161290324</v>
      </c>
      <c r="J88" s="50">
        <f t="shared" si="36"/>
        <v>1</v>
      </c>
      <c r="K88" s="50">
        <f t="shared" si="37"/>
        <v>1</v>
      </c>
      <c r="L88" s="50">
        <f t="shared" si="38"/>
        <v>1</v>
      </c>
      <c r="M88" s="50">
        <f t="shared" ca="1" si="28"/>
        <v>1</v>
      </c>
      <c r="N88" s="8"/>
      <c r="O88" s="8"/>
      <c r="P88" s="13"/>
      <c r="Q88" s="13"/>
      <c r="T88" s="43">
        <v>0</v>
      </c>
      <c r="U88" s="52">
        <f t="shared" si="29"/>
        <v>-114</v>
      </c>
      <c r="V88" s="48">
        <f t="shared" si="30"/>
        <v>-114</v>
      </c>
      <c r="W88" s="48"/>
      <c r="X88" s="48">
        <f t="shared" si="31"/>
        <v>125.31389005455308</v>
      </c>
      <c r="Y88" s="48">
        <f t="shared" si="32"/>
        <v>11.313890054553084</v>
      </c>
      <c r="Z88" s="48">
        <f t="shared" si="33"/>
        <v>11</v>
      </c>
      <c r="AA88" s="17">
        <f t="shared" si="34"/>
        <v>11</v>
      </c>
      <c r="AB88" s="45">
        <f t="shared" si="35"/>
        <v>125</v>
      </c>
    </row>
    <row r="89" spans="1:28" ht="15" customHeight="1" x14ac:dyDescent="0.25">
      <c r="A89" s="49">
        <v>474</v>
      </c>
      <c r="B89" s="49">
        <v>114</v>
      </c>
      <c r="C89" s="46">
        <v>0</v>
      </c>
      <c r="D89" s="46">
        <v>266.33</v>
      </c>
      <c r="E89" s="46">
        <v>210.35</v>
      </c>
      <c r="F89" s="61">
        <v>0</v>
      </c>
      <c r="G89" s="46">
        <f t="shared" si="26"/>
        <v>15.031746031746032</v>
      </c>
      <c r="H89" s="46">
        <v>0</v>
      </c>
      <c r="I89" s="46">
        <f t="shared" si="27"/>
        <v>20.746031746031747</v>
      </c>
      <c r="J89" s="50">
        <f t="shared" si="36"/>
        <v>1</v>
      </c>
      <c r="K89" s="50">
        <f t="shared" si="37"/>
        <v>1</v>
      </c>
      <c r="L89" s="50">
        <f t="shared" si="38"/>
        <v>1</v>
      </c>
      <c r="M89" s="50">
        <f t="shared" ca="1" si="28"/>
        <v>1</v>
      </c>
      <c r="N89" s="8"/>
      <c r="O89" s="8"/>
      <c r="P89" s="13"/>
      <c r="Q89" s="13"/>
      <c r="T89" s="43">
        <v>0</v>
      </c>
      <c r="U89" s="52">
        <f t="shared" si="29"/>
        <v>-114</v>
      </c>
      <c r="V89" s="48">
        <f t="shared" si="30"/>
        <v>-114</v>
      </c>
      <c r="W89" s="48"/>
      <c r="X89" s="48">
        <f t="shared" si="31"/>
        <v>125.31389005455308</v>
      </c>
      <c r="Y89" s="48">
        <f t="shared" si="32"/>
        <v>11.313890054553084</v>
      </c>
      <c r="Z89" s="48">
        <f t="shared" si="33"/>
        <v>11</v>
      </c>
      <c r="AA89" s="17">
        <f t="shared" si="34"/>
        <v>11</v>
      </c>
      <c r="AB89" s="45">
        <f t="shared" si="35"/>
        <v>125</v>
      </c>
    </row>
    <row r="90" spans="1:28" ht="15" customHeight="1" x14ac:dyDescent="0.25">
      <c r="A90" s="49">
        <v>527</v>
      </c>
      <c r="B90" s="49">
        <v>152</v>
      </c>
      <c r="C90" s="46">
        <v>0</v>
      </c>
      <c r="D90" s="46">
        <v>266.36</v>
      </c>
      <c r="E90" s="46">
        <v>210.38</v>
      </c>
      <c r="F90" s="61">
        <v>0</v>
      </c>
      <c r="G90" s="46">
        <f t="shared" si="26"/>
        <v>13.96875</v>
      </c>
      <c r="H90" s="46">
        <v>0</v>
      </c>
      <c r="I90" s="46">
        <f t="shared" si="27"/>
        <v>19.828125</v>
      </c>
      <c r="J90" s="50">
        <f t="shared" si="36"/>
        <v>1</v>
      </c>
      <c r="K90" s="50">
        <f t="shared" si="37"/>
        <v>1</v>
      </c>
      <c r="L90" s="50">
        <f t="shared" si="38"/>
        <v>1</v>
      </c>
      <c r="M90" s="50">
        <f t="shared" ca="1" si="28"/>
        <v>0</v>
      </c>
      <c r="N90" s="8"/>
      <c r="O90" s="8"/>
      <c r="P90" s="13"/>
      <c r="Q90" s="13"/>
      <c r="T90" s="43">
        <v>0</v>
      </c>
      <c r="U90" s="52">
        <f t="shared" si="29"/>
        <v>-152</v>
      </c>
      <c r="V90" s="48">
        <f t="shared" si="30"/>
        <v>-152</v>
      </c>
      <c r="W90" s="48"/>
      <c r="X90" s="48">
        <f t="shared" si="31"/>
        <v>167.08518673940412</v>
      </c>
      <c r="Y90" s="48">
        <f t="shared" si="32"/>
        <v>15.085186739404122</v>
      </c>
      <c r="Z90" s="48">
        <f t="shared" si="33"/>
        <v>15</v>
      </c>
      <c r="AA90" s="17">
        <f t="shared" si="34"/>
        <v>15</v>
      </c>
      <c r="AB90" s="45">
        <f t="shared" si="35"/>
        <v>167</v>
      </c>
    </row>
    <row r="91" spans="1:28" ht="15" customHeight="1" x14ac:dyDescent="0.25">
      <c r="A91" s="49">
        <v>580</v>
      </c>
      <c r="B91" s="49">
        <v>190</v>
      </c>
      <c r="C91" s="46">
        <v>0</v>
      </c>
      <c r="D91" s="46">
        <v>266.39999999999998</v>
      </c>
      <c r="E91" s="46">
        <v>210.41</v>
      </c>
      <c r="F91" s="61">
        <v>0</v>
      </c>
      <c r="G91" s="46">
        <f t="shared" si="26"/>
        <v>12.938461538461539</v>
      </c>
      <c r="H91" s="46">
        <v>0</v>
      </c>
      <c r="I91" s="46">
        <f t="shared" si="27"/>
        <v>18.938461538461539</v>
      </c>
      <c r="J91" s="50">
        <f t="shared" si="36"/>
        <v>1</v>
      </c>
      <c r="K91" s="50">
        <f t="shared" si="37"/>
        <v>1</v>
      </c>
      <c r="L91" s="50">
        <f t="shared" si="38"/>
        <v>1</v>
      </c>
      <c r="M91" s="50">
        <f t="shared" ca="1" si="28"/>
        <v>0</v>
      </c>
      <c r="N91" s="8"/>
      <c r="O91" s="8"/>
      <c r="P91" s="13"/>
      <c r="Q91" s="13"/>
      <c r="T91" s="43">
        <v>0</v>
      </c>
      <c r="U91" s="52">
        <f t="shared" si="29"/>
        <v>-190</v>
      </c>
      <c r="V91" s="48">
        <f t="shared" si="30"/>
        <v>-190</v>
      </c>
      <c r="W91" s="48"/>
      <c r="X91" s="48">
        <f t="shared" si="31"/>
        <v>208.85648342425515</v>
      </c>
      <c r="Y91" s="48">
        <f t="shared" si="32"/>
        <v>18.856483424255146</v>
      </c>
      <c r="Z91" s="48">
        <f t="shared" si="33"/>
        <v>19</v>
      </c>
      <c r="AA91" s="17">
        <f t="shared" si="34"/>
        <v>19</v>
      </c>
      <c r="AB91" s="45">
        <f t="shared" si="35"/>
        <v>209</v>
      </c>
    </row>
    <row r="92" spans="1:28" ht="15" customHeight="1" x14ac:dyDescent="0.25">
      <c r="A92" s="49">
        <v>633</v>
      </c>
      <c r="B92" s="49">
        <v>228</v>
      </c>
      <c r="C92" s="46">
        <v>0</v>
      </c>
      <c r="D92" s="46">
        <v>266.43</v>
      </c>
      <c r="E92" s="46">
        <v>210.44</v>
      </c>
      <c r="F92" s="61">
        <v>0</v>
      </c>
      <c r="G92" s="46">
        <f t="shared" si="26"/>
        <v>11.939393939393939</v>
      </c>
      <c r="H92" s="46">
        <v>0</v>
      </c>
      <c r="I92" s="46">
        <f t="shared" si="27"/>
        <v>18.075757575757574</v>
      </c>
      <c r="J92" s="50">
        <f t="shared" si="36"/>
        <v>1</v>
      </c>
      <c r="K92" s="50">
        <f t="shared" si="37"/>
        <v>1</v>
      </c>
      <c r="L92" s="50">
        <f t="shared" si="38"/>
        <v>1</v>
      </c>
      <c r="M92" s="50">
        <f t="shared" ca="1" si="28"/>
        <v>1</v>
      </c>
      <c r="N92" s="8"/>
      <c r="O92" s="8"/>
      <c r="P92" s="13"/>
      <c r="Q92" s="13"/>
      <c r="T92" s="43">
        <v>0</v>
      </c>
      <c r="U92" s="52">
        <f t="shared" si="29"/>
        <v>-228</v>
      </c>
      <c r="V92" s="48">
        <f t="shared" si="30"/>
        <v>-228</v>
      </c>
      <c r="W92" s="48"/>
      <c r="X92" s="48">
        <f t="shared" si="31"/>
        <v>250.62778010910617</v>
      </c>
      <c r="Y92" s="48">
        <f t="shared" si="32"/>
        <v>22.627780109106169</v>
      </c>
      <c r="Z92" s="48">
        <f t="shared" si="33"/>
        <v>23</v>
      </c>
      <c r="AA92" s="17">
        <f t="shared" si="34"/>
        <v>23</v>
      </c>
      <c r="AB92" s="45">
        <f t="shared" si="35"/>
        <v>251</v>
      </c>
    </row>
    <row r="93" spans="1:28" ht="15" customHeight="1" x14ac:dyDescent="0.25">
      <c r="A93" s="49">
        <v>562</v>
      </c>
      <c r="B93" s="49">
        <v>228</v>
      </c>
      <c r="C93" s="46">
        <v>0</v>
      </c>
      <c r="D93" s="46">
        <v>266.45999999999998</v>
      </c>
      <c r="E93" s="46">
        <v>210.47</v>
      </c>
      <c r="F93" s="61">
        <v>0</v>
      </c>
      <c r="G93" s="46">
        <f t="shared" si="26"/>
        <v>12.82089552238806</v>
      </c>
      <c r="H93" s="46">
        <v>0</v>
      </c>
      <c r="I93" s="46">
        <f t="shared" si="27"/>
        <v>17.805970149253731</v>
      </c>
      <c r="J93" s="50">
        <f t="shared" si="36"/>
        <v>1</v>
      </c>
      <c r="K93" s="50">
        <f t="shared" si="37"/>
        <v>1</v>
      </c>
      <c r="L93" s="50">
        <f t="shared" si="38"/>
        <v>1</v>
      </c>
      <c r="M93" s="50">
        <f t="shared" ca="1" si="28"/>
        <v>1</v>
      </c>
      <c r="N93" s="8"/>
      <c r="O93" s="8"/>
      <c r="P93" s="13"/>
      <c r="Q93" s="13"/>
      <c r="T93" s="43">
        <v>0</v>
      </c>
      <c r="U93" s="52">
        <f t="shared" si="29"/>
        <v>-228</v>
      </c>
      <c r="V93" s="48">
        <f t="shared" si="30"/>
        <v>-228</v>
      </c>
      <c r="W93" s="48"/>
      <c r="X93" s="48">
        <f t="shared" si="31"/>
        <v>250.62778010910617</v>
      </c>
      <c r="Y93" s="48">
        <f t="shared" si="32"/>
        <v>22.627780109106169</v>
      </c>
      <c r="Z93" s="48">
        <f t="shared" si="33"/>
        <v>23</v>
      </c>
      <c r="AA93" s="17">
        <f t="shared" si="34"/>
        <v>23</v>
      </c>
      <c r="AB93" s="45">
        <f t="shared" si="35"/>
        <v>251</v>
      </c>
    </row>
    <row r="94" spans="1:28" ht="15" customHeight="1" x14ac:dyDescent="0.25">
      <c r="A94" s="49">
        <v>491</v>
      </c>
      <c r="B94" s="49">
        <v>228</v>
      </c>
      <c r="C94" s="46">
        <v>0</v>
      </c>
      <c r="D94" s="46">
        <v>266.48</v>
      </c>
      <c r="E94" s="46">
        <v>210.5</v>
      </c>
      <c r="F94" s="61">
        <v>0</v>
      </c>
      <c r="G94" s="46">
        <f t="shared" si="26"/>
        <v>13.676470588235293</v>
      </c>
      <c r="H94" s="46">
        <v>0</v>
      </c>
      <c r="I94" s="46">
        <f t="shared" si="27"/>
        <v>17.544117647058822</v>
      </c>
      <c r="J94" s="50">
        <f t="shared" si="36"/>
        <v>1</v>
      </c>
      <c r="K94" s="50">
        <f t="shared" si="37"/>
        <v>1</v>
      </c>
      <c r="L94" s="50">
        <f t="shared" si="38"/>
        <v>1</v>
      </c>
      <c r="M94" s="50">
        <f t="shared" ca="1" si="28"/>
        <v>0</v>
      </c>
      <c r="N94" s="8"/>
      <c r="O94" s="8"/>
      <c r="P94" s="13"/>
      <c r="Q94" s="13"/>
      <c r="T94" s="43">
        <v>0</v>
      </c>
      <c r="U94" s="52">
        <f t="shared" si="29"/>
        <v>-228</v>
      </c>
      <c r="V94" s="48">
        <f t="shared" si="30"/>
        <v>-228</v>
      </c>
      <c r="W94" s="48"/>
      <c r="X94" s="48">
        <f t="shared" si="31"/>
        <v>250.62778010910617</v>
      </c>
      <c r="Y94" s="48">
        <f t="shared" si="32"/>
        <v>22.627780109106169</v>
      </c>
      <c r="Z94" s="48">
        <f t="shared" si="33"/>
        <v>23</v>
      </c>
      <c r="AA94" s="17">
        <f t="shared" si="34"/>
        <v>23</v>
      </c>
      <c r="AB94" s="45">
        <f t="shared" si="35"/>
        <v>251</v>
      </c>
    </row>
    <row r="95" spans="1:28" ht="15" customHeight="1" x14ac:dyDescent="0.25">
      <c r="A95" s="49">
        <v>420</v>
      </c>
      <c r="B95" s="49">
        <v>228</v>
      </c>
      <c r="C95" s="46">
        <v>0</v>
      </c>
      <c r="D95" s="46">
        <v>266.5</v>
      </c>
      <c r="E95" s="46">
        <v>210.52</v>
      </c>
      <c r="F95" s="61">
        <v>0</v>
      </c>
      <c r="G95" s="46">
        <f t="shared" si="26"/>
        <v>14.507246376811594</v>
      </c>
      <c r="H95" s="46">
        <v>0</v>
      </c>
      <c r="I95" s="46">
        <f t="shared" si="27"/>
        <v>17.289855072463769</v>
      </c>
      <c r="J95" s="50">
        <f t="shared" si="36"/>
        <v>1</v>
      </c>
      <c r="K95" s="50">
        <f t="shared" si="37"/>
        <v>1</v>
      </c>
      <c r="L95" s="50">
        <f t="shared" si="38"/>
        <v>1</v>
      </c>
      <c r="M95" s="50">
        <f t="shared" ca="1" si="28"/>
        <v>1</v>
      </c>
      <c r="N95" s="8"/>
      <c r="O95" s="8"/>
      <c r="P95" s="13"/>
      <c r="Q95" s="13"/>
      <c r="T95" s="43">
        <v>0</v>
      </c>
      <c r="U95" s="52">
        <f t="shared" si="29"/>
        <v>-228</v>
      </c>
      <c r="V95" s="48">
        <f t="shared" si="30"/>
        <v>-228</v>
      </c>
      <c r="W95" s="48"/>
      <c r="X95" s="48">
        <f t="shared" si="31"/>
        <v>250.62778010910617</v>
      </c>
      <c r="Y95" s="48">
        <f t="shared" si="32"/>
        <v>22.627780109106169</v>
      </c>
      <c r="Z95" s="48">
        <f t="shared" si="33"/>
        <v>23</v>
      </c>
      <c r="AA95" s="17">
        <f t="shared" si="34"/>
        <v>23</v>
      </c>
      <c r="AB95" s="45">
        <f t="shared" si="35"/>
        <v>251</v>
      </c>
    </row>
    <row r="96" spans="1:28" ht="15" customHeight="1" x14ac:dyDescent="0.25">
      <c r="A96" s="49"/>
      <c r="B96" s="49"/>
      <c r="C96" s="46"/>
      <c r="D96" s="46"/>
      <c r="E96" s="46"/>
      <c r="F96" s="46"/>
      <c r="G96" s="46"/>
      <c r="H96" s="46"/>
      <c r="I96" s="46"/>
      <c r="J96" s="50"/>
      <c r="K96" s="50"/>
      <c r="L96" s="50"/>
      <c r="M96" s="50"/>
      <c r="N96" s="8"/>
      <c r="O96" s="8"/>
      <c r="P96" s="13"/>
      <c r="Q96" s="13"/>
      <c r="U96" s="52"/>
      <c r="V96" s="48"/>
      <c r="W96" s="48"/>
      <c r="X96" s="48"/>
      <c r="Y96" s="48"/>
      <c r="Z96" s="48"/>
      <c r="AA96" s="17"/>
    </row>
    <row r="97" spans="1:27" ht="15" customHeight="1" x14ac:dyDescent="0.25">
      <c r="A97" s="49"/>
      <c r="B97" s="49"/>
      <c r="C97" s="46"/>
      <c r="D97" s="46"/>
      <c r="E97" s="46"/>
      <c r="F97" s="46"/>
      <c r="G97" s="46"/>
      <c r="H97" s="46"/>
      <c r="I97" s="46"/>
      <c r="J97" s="50"/>
      <c r="K97" s="50"/>
      <c r="L97" s="50"/>
      <c r="M97" s="50"/>
      <c r="N97" s="8"/>
      <c r="O97" s="8"/>
      <c r="P97" s="13"/>
      <c r="Q97" s="13"/>
      <c r="U97" s="52"/>
      <c r="V97" s="48"/>
      <c r="W97" s="48"/>
      <c r="X97" s="48"/>
      <c r="Y97" s="48"/>
      <c r="Z97" s="48"/>
      <c r="AA97" s="17"/>
    </row>
    <row r="98" spans="1:27" ht="15" customHeight="1" x14ac:dyDescent="0.25">
      <c r="A98" s="49"/>
      <c r="B98" s="49"/>
      <c r="C98" s="46"/>
      <c r="D98" s="46"/>
      <c r="E98" s="46"/>
      <c r="F98" s="46"/>
      <c r="G98" s="46"/>
      <c r="H98" s="46"/>
      <c r="I98" s="46"/>
      <c r="J98" s="50"/>
      <c r="K98" s="50"/>
      <c r="L98" s="50"/>
      <c r="M98" s="50"/>
      <c r="N98" s="8"/>
      <c r="O98" s="8"/>
      <c r="P98" s="13"/>
      <c r="Q98" s="13"/>
      <c r="U98" s="52"/>
      <c r="V98" s="48"/>
      <c r="W98" s="48"/>
      <c r="X98" s="48"/>
      <c r="Y98" s="48"/>
      <c r="Z98" s="48"/>
      <c r="AA98" s="17"/>
    </row>
    <row r="99" spans="1:27" ht="15" customHeight="1" x14ac:dyDescent="0.25">
      <c r="A99" s="49"/>
      <c r="B99" s="49"/>
      <c r="C99" s="46"/>
      <c r="D99" s="46"/>
      <c r="E99" s="46"/>
      <c r="F99" s="46"/>
      <c r="G99" s="46"/>
      <c r="H99" s="46"/>
      <c r="I99" s="46"/>
      <c r="J99" s="50"/>
      <c r="K99" s="50"/>
      <c r="L99" s="50"/>
      <c r="M99" s="50"/>
      <c r="N99" s="8"/>
      <c r="O99" s="8"/>
      <c r="P99" s="13"/>
      <c r="Q99" s="13"/>
      <c r="U99" s="52"/>
      <c r="V99" s="48"/>
      <c r="W99" s="48"/>
      <c r="X99" s="48"/>
      <c r="Y99" s="48"/>
      <c r="Z99" s="48"/>
      <c r="AA99" s="17"/>
    </row>
    <row r="100" spans="1:27" ht="15" customHeight="1" x14ac:dyDescent="0.25">
      <c r="A100" s="49"/>
      <c r="B100" s="49"/>
      <c r="C100" s="46"/>
      <c r="D100" s="46"/>
      <c r="E100" s="46"/>
      <c r="F100" s="46"/>
      <c r="G100" s="46"/>
      <c r="H100" s="46"/>
      <c r="I100" s="46"/>
      <c r="J100" s="50"/>
      <c r="K100" s="50"/>
      <c r="L100" s="50"/>
      <c r="M100" s="50"/>
      <c r="N100" s="8"/>
      <c r="O100" s="8"/>
      <c r="P100" s="13"/>
      <c r="Q100" s="13"/>
      <c r="U100" s="52"/>
      <c r="V100" s="48"/>
      <c r="W100" s="48"/>
      <c r="X100" s="48"/>
      <c r="Y100" s="48"/>
      <c r="Z100" s="48"/>
      <c r="AA100" s="17"/>
    </row>
    <row r="101" spans="1:27" ht="15" customHeight="1" x14ac:dyDescent="0.25">
      <c r="A101" s="49"/>
      <c r="B101" s="49"/>
      <c r="C101" s="46"/>
      <c r="D101" s="46"/>
      <c r="E101" s="46"/>
      <c r="F101" s="46"/>
      <c r="G101" s="46"/>
      <c r="H101" s="46"/>
      <c r="I101" s="46"/>
      <c r="J101" s="50"/>
      <c r="K101" s="50"/>
      <c r="L101" s="50"/>
      <c r="M101" s="50"/>
      <c r="N101" s="8"/>
      <c r="O101" s="8"/>
      <c r="P101" s="13"/>
      <c r="Q101" s="13"/>
      <c r="U101" s="52"/>
      <c r="V101" s="48"/>
      <c r="W101" s="48"/>
      <c r="X101" s="48"/>
      <c r="Y101" s="48"/>
      <c r="Z101" s="48"/>
      <c r="AA101" s="17"/>
    </row>
    <row r="102" spans="1:27" ht="15" customHeight="1" x14ac:dyDescent="0.25">
      <c r="A102" s="49"/>
      <c r="B102" s="49"/>
      <c r="C102" s="46"/>
      <c r="D102" s="46"/>
      <c r="E102" s="46"/>
      <c r="F102" s="46"/>
      <c r="G102" s="46"/>
      <c r="H102" s="46"/>
      <c r="I102" s="46"/>
      <c r="J102" s="50"/>
      <c r="K102" s="50"/>
      <c r="L102" s="50"/>
      <c r="M102" s="50"/>
      <c r="N102" s="8"/>
      <c r="O102" s="8"/>
      <c r="P102" s="13"/>
      <c r="Q102" s="13"/>
      <c r="U102" s="52"/>
      <c r="V102" s="48"/>
      <c r="W102" s="48"/>
      <c r="X102" s="48"/>
      <c r="Y102" s="48"/>
      <c r="Z102" s="48"/>
      <c r="AA102" s="17"/>
    </row>
    <row r="103" spans="1:27" ht="15" customHeight="1" x14ac:dyDescent="0.25">
      <c r="A103" s="49"/>
      <c r="B103" s="49"/>
      <c r="C103" s="46"/>
      <c r="D103" s="46"/>
      <c r="E103" s="46"/>
      <c r="F103" s="46"/>
      <c r="G103" s="46"/>
      <c r="H103" s="46"/>
      <c r="I103" s="46"/>
      <c r="J103" s="50"/>
      <c r="K103" s="50"/>
      <c r="L103" s="50"/>
      <c r="M103" s="50"/>
      <c r="N103" s="8"/>
      <c r="O103" s="8"/>
      <c r="P103" s="13"/>
      <c r="Q103" s="13"/>
      <c r="U103" s="52"/>
      <c r="V103" s="48"/>
      <c r="W103" s="48"/>
      <c r="X103" s="48"/>
      <c r="Y103" s="48"/>
      <c r="Z103" s="48"/>
      <c r="AA103" s="17"/>
    </row>
    <row r="104" spans="1:27" ht="15" customHeight="1" x14ac:dyDescent="0.25">
      <c r="A104" s="49"/>
      <c r="B104" s="49"/>
      <c r="C104" s="46"/>
      <c r="D104" s="46"/>
      <c r="E104" s="46"/>
      <c r="F104" s="46"/>
      <c r="G104" s="46"/>
      <c r="H104" s="46"/>
      <c r="I104" s="46"/>
      <c r="J104" s="50"/>
      <c r="K104" s="50"/>
      <c r="L104" s="50"/>
      <c r="M104" s="50"/>
      <c r="N104" s="8"/>
      <c r="O104" s="8"/>
      <c r="P104" s="13"/>
      <c r="Q104" s="13"/>
      <c r="U104" s="52"/>
      <c r="V104" s="48"/>
      <c r="W104" s="48"/>
      <c r="X104" s="48"/>
      <c r="Y104" s="48"/>
      <c r="Z104" s="48"/>
      <c r="AA104" s="17"/>
    </row>
    <row r="105" spans="1:27" ht="15" customHeight="1" x14ac:dyDescent="0.25">
      <c r="A105" s="49"/>
      <c r="B105" s="49"/>
      <c r="C105" s="46"/>
      <c r="D105" s="46"/>
      <c r="E105" s="46"/>
      <c r="F105" s="46"/>
      <c r="G105" s="46"/>
      <c r="H105" s="46"/>
      <c r="I105" s="46"/>
      <c r="J105" s="50"/>
      <c r="K105" s="50"/>
      <c r="L105" s="50"/>
      <c r="M105" s="50"/>
      <c r="N105" s="8"/>
      <c r="O105" s="8"/>
      <c r="P105" s="13"/>
      <c r="Q105" s="13"/>
      <c r="U105" s="52"/>
      <c r="V105" s="48"/>
      <c r="W105" s="48"/>
      <c r="X105" s="48"/>
      <c r="Y105" s="48"/>
      <c r="Z105" s="48"/>
      <c r="AA105" s="17"/>
    </row>
    <row r="106" spans="1:27" ht="15" customHeight="1" x14ac:dyDescent="0.25">
      <c r="A106" s="49"/>
      <c r="B106" s="49"/>
      <c r="C106" s="46"/>
      <c r="D106" s="46"/>
      <c r="E106" s="46"/>
      <c r="F106" s="46"/>
      <c r="G106" s="46"/>
      <c r="H106" s="46"/>
      <c r="I106" s="46"/>
      <c r="J106" s="50"/>
      <c r="K106" s="50"/>
      <c r="L106" s="50"/>
      <c r="M106" s="50"/>
      <c r="N106" s="8"/>
      <c r="O106" s="8"/>
      <c r="P106" s="13"/>
      <c r="Q106" s="13"/>
      <c r="U106" s="52"/>
      <c r="V106" s="48"/>
      <c r="W106" s="48"/>
      <c r="X106" s="48"/>
      <c r="Y106" s="48"/>
      <c r="Z106" s="48"/>
      <c r="AA106" s="17"/>
    </row>
    <row r="107" spans="1:27" ht="15" customHeight="1" x14ac:dyDescent="0.25">
      <c r="A107" s="49"/>
      <c r="B107" s="49"/>
      <c r="C107" s="46"/>
      <c r="D107" s="46"/>
      <c r="E107" s="46"/>
      <c r="F107" s="46"/>
      <c r="G107" s="46"/>
      <c r="H107" s="46"/>
      <c r="I107" s="46"/>
      <c r="J107" s="50"/>
      <c r="K107" s="50"/>
      <c r="L107" s="50"/>
      <c r="M107" s="50"/>
      <c r="N107" s="8"/>
      <c r="O107" s="8"/>
      <c r="P107" s="13"/>
      <c r="Q107" s="13"/>
      <c r="U107" s="52"/>
      <c r="V107" s="48"/>
      <c r="W107" s="48"/>
      <c r="X107" s="48"/>
      <c r="Y107" s="48"/>
      <c r="Z107" s="48"/>
      <c r="AA107" s="17"/>
    </row>
    <row r="108" spans="1:27" ht="15" customHeight="1" x14ac:dyDescent="0.25">
      <c r="A108" s="49"/>
      <c r="B108" s="49"/>
      <c r="C108" s="46"/>
      <c r="D108" s="46"/>
      <c r="E108" s="46"/>
      <c r="F108" s="46"/>
      <c r="G108" s="46"/>
      <c r="H108" s="46"/>
      <c r="I108" s="46"/>
      <c r="J108" s="50"/>
      <c r="K108" s="50"/>
      <c r="L108" s="50"/>
      <c r="M108" s="50"/>
      <c r="N108" s="8"/>
      <c r="O108" s="8"/>
      <c r="P108" s="13"/>
      <c r="Q108" s="13"/>
      <c r="U108" s="52"/>
      <c r="V108" s="48"/>
      <c r="W108" s="48"/>
      <c r="X108" s="48"/>
      <c r="Y108" s="48"/>
      <c r="Z108" s="48"/>
      <c r="AA108" s="17"/>
    </row>
    <row r="109" spans="1:27" ht="15" customHeight="1" x14ac:dyDescent="0.25">
      <c r="A109" s="49"/>
      <c r="B109" s="49"/>
      <c r="C109" s="46"/>
      <c r="D109" s="46"/>
      <c r="E109" s="46"/>
      <c r="F109" s="46"/>
      <c r="G109" s="46"/>
      <c r="H109" s="46"/>
      <c r="I109" s="46"/>
      <c r="J109" s="50"/>
      <c r="K109" s="50"/>
      <c r="L109" s="50"/>
      <c r="M109" s="50"/>
      <c r="N109" s="8"/>
      <c r="O109" s="8"/>
      <c r="P109" s="13"/>
      <c r="Q109" s="13"/>
      <c r="U109" s="52"/>
      <c r="V109" s="48"/>
      <c r="W109" s="48"/>
      <c r="X109" s="48"/>
      <c r="Y109" s="48"/>
      <c r="Z109" s="48"/>
      <c r="AA109" s="17"/>
    </row>
    <row r="110" spans="1:27" ht="15" customHeight="1" x14ac:dyDescent="0.25">
      <c r="A110" s="49"/>
      <c r="B110" s="49"/>
      <c r="C110" s="46"/>
      <c r="D110" s="46"/>
      <c r="E110" s="46"/>
      <c r="F110" s="46"/>
      <c r="G110" s="46"/>
      <c r="H110" s="46"/>
      <c r="I110" s="46"/>
      <c r="J110" s="50"/>
      <c r="K110" s="50"/>
      <c r="L110" s="50"/>
      <c r="M110" s="50"/>
      <c r="N110" s="8"/>
      <c r="O110" s="8"/>
      <c r="P110" s="13"/>
      <c r="Q110" s="13"/>
      <c r="U110" s="52"/>
      <c r="V110" s="48"/>
      <c r="W110" s="48"/>
      <c r="X110" s="48"/>
      <c r="Y110" s="48"/>
      <c r="Z110" s="48"/>
      <c r="AA110" s="17"/>
    </row>
    <row r="111" spans="1:27" ht="15" customHeight="1" x14ac:dyDescent="0.25">
      <c r="A111" s="49"/>
      <c r="B111" s="49"/>
      <c r="C111" s="46"/>
      <c r="D111" s="46"/>
      <c r="E111" s="46"/>
      <c r="F111" s="46"/>
      <c r="G111" s="46"/>
      <c r="H111" s="46"/>
      <c r="I111" s="46"/>
      <c r="J111" s="50"/>
      <c r="K111" s="50"/>
      <c r="L111" s="50"/>
      <c r="M111" s="50"/>
      <c r="N111" s="8"/>
      <c r="O111" s="8"/>
      <c r="P111" s="13"/>
      <c r="Q111" s="13"/>
      <c r="U111" s="52"/>
      <c r="V111" s="48"/>
      <c r="W111" s="48"/>
      <c r="X111" s="48"/>
      <c r="Y111" s="48"/>
      <c r="Z111" s="48"/>
      <c r="AA111" s="17"/>
    </row>
    <row r="112" spans="1:27" ht="15" customHeight="1" x14ac:dyDescent="0.25">
      <c r="A112" s="49"/>
      <c r="B112" s="49"/>
      <c r="C112" s="46"/>
      <c r="D112" s="46"/>
      <c r="E112" s="46"/>
      <c r="F112" s="46"/>
      <c r="G112" s="46"/>
      <c r="H112" s="46"/>
      <c r="I112" s="46"/>
      <c r="J112" s="50"/>
      <c r="K112" s="50"/>
      <c r="L112" s="50"/>
      <c r="M112" s="50"/>
      <c r="N112" s="8"/>
      <c r="O112" s="8"/>
      <c r="P112" s="13"/>
      <c r="Q112" s="13"/>
      <c r="U112" s="52"/>
      <c r="V112" s="48"/>
      <c r="W112" s="48"/>
      <c r="X112" s="48"/>
      <c r="Y112" s="48"/>
      <c r="Z112" s="48"/>
      <c r="AA112" s="17"/>
    </row>
    <row r="113" spans="1:27" ht="15" customHeight="1" x14ac:dyDescent="0.25">
      <c r="A113" s="49"/>
      <c r="B113" s="49"/>
      <c r="C113" s="46"/>
      <c r="D113" s="46"/>
      <c r="E113" s="46"/>
      <c r="F113" s="46"/>
      <c r="G113" s="46"/>
      <c r="H113" s="46"/>
      <c r="I113" s="46"/>
      <c r="J113" s="50"/>
      <c r="K113" s="50"/>
      <c r="L113" s="50"/>
      <c r="M113" s="50"/>
      <c r="N113" s="8"/>
      <c r="O113" s="8"/>
      <c r="P113" s="13"/>
      <c r="Q113" s="13"/>
      <c r="U113" s="52"/>
      <c r="V113" s="48"/>
      <c r="W113" s="48"/>
      <c r="X113" s="48"/>
      <c r="Y113" s="48"/>
      <c r="Z113" s="48"/>
      <c r="AA113" s="17"/>
    </row>
    <row r="114" spans="1:27" ht="15" customHeight="1" x14ac:dyDescent="0.25">
      <c r="A114" s="49"/>
      <c r="B114" s="49"/>
      <c r="C114" s="46"/>
      <c r="D114" s="46"/>
      <c r="E114" s="46"/>
      <c r="F114" s="46"/>
      <c r="G114" s="46"/>
      <c r="H114" s="46"/>
      <c r="I114" s="46"/>
      <c r="J114" s="50"/>
      <c r="K114" s="50"/>
      <c r="L114" s="50"/>
      <c r="M114" s="50"/>
      <c r="N114" s="8"/>
      <c r="O114" s="8"/>
      <c r="P114" s="13"/>
      <c r="Q114" s="13"/>
      <c r="U114" s="52"/>
      <c r="V114" s="48"/>
      <c r="W114" s="48"/>
      <c r="X114" s="48"/>
      <c r="Y114" s="48"/>
      <c r="Z114" s="48"/>
      <c r="AA114" s="17"/>
    </row>
    <row r="115" spans="1:27" ht="15" customHeight="1" x14ac:dyDescent="0.25">
      <c r="A115" s="49"/>
      <c r="B115" s="49"/>
      <c r="C115" s="46"/>
      <c r="D115" s="46"/>
      <c r="E115" s="46"/>
      <c r="F115" s="46"/>
      <c r="G115" s="46"/>
      <c r="H115" s="46"/>
      <c r="I115" s="46"/>
      <c r="J115" s="50"/>
      <c r="K115" s="50"/>
      <c r="L115" s="50"/>
      <c r="M115" s="50"/>
      <c r="N115" s="8"/>
      <c r="O115" s="8"/>
      <c r="P115" s="13"/>
      <c r="Q115" s="13"/>
      <c r="U115" s="52"/>
      <c r="V115" s="48"/>
      <c r="W115" s="48"/>
      <c r="X115" s="48"/>
      <c r="Y115" s="48"/>
      <c r="Z115" s="48"/>
      <c r="AA115" s="17"/>
    </row>
    <row r="116" spans="1:27" ht="15" customHeight="1" x14ac:dyDescent="0.25">
      <c r="A116" s="49"/>
      <c r="B116" s="49"/>
      <c r="C116" s="46"/>
      <c r="D116" s="46"/>
      <c r="E116" s="46"/>
      <c r="F116" s="46"/>
      <c r="G116" s="46"/>
      <c r="H116" s="46"/>
      <c r="I116" s="46"/>
      <c r="J116" s="50"/>
      <c r="K116" s="50"/>
      <c r="L116" s="50"/>
      <c r="M116" s="50"/>
      <c r="N116" s="8"/>
      <c r="O116" s="8"/>
      <c r="P116" s="13"/>
      <c r="Q116" s="13"/>
      <c r="U116" s="52"/>
      <c r="V116" s="48"/>
      <c r="W116" s="48"/>
      <c r="X116" s="48"/>
      <c r="Y116" s="48"/>
      <c r="Z116" s="48"/>
      <c r="AA116" s="17"/>
    </row>
    <row r="117" spans="1:27" ht="15" customHeight="1" x14ac:dyDescent="0.25">
      <c r="A117" s="49"/>
      <c r="B117" s="49"/>
      <c r="C117" s="46"/>
      <c r="D117" s="46"/>
      <c r="E117" s="46"/>
      <c r="F117" s="46"/>
      <c r="G117" s="46"/>
      <c r="H117" s="46"/>
      <c r="I117" s="46"/>
      <c r="J117" s="50"/>
      <c r="K117" s="50"/>
      <c r="L117" s="50"/>
      <c r="M117" s="50"/>
      <c r="N117" s="8"/>
      <c r="O117" s="8"/>
      <c r="P117" s="13"/>
      <c r="Q117" s="13"/>
      <c r="U117" s="52"/>
      <c r="V117" s="48"/>
      <c r="W117" s="48"/>
      <c r="X117" s="48"/>
      <c r="Y117" s="48"/>
      <c r="Z117" s="48"/>
      <c r="AA117" s="17"/>
    </row>
    <row r="118" spans="1:27" ht="15" customHeight="1" x14ac:dyDescent="0.25">
      <c r="A118" s="49"/>
      <c r="B118" s="49"/>
      <c r="C118" s="46"/>
      <c r="D118" s="46"/>
      <c r="E118" s="46"/>
      <c r="F118" s="46"/>
      <c r="G118" s="46"/>
      <c r="H118" s="46"/>
      <c r="I118" s="46"/>
      <c r="J118" s="50"/>
      <c r="K118" s="50"/>
      <c r="L118" s="50"/>
      <c r="M118" s="50"/>
      <c r="N118" s="8"/>
      <c r="O118" s="8"/>
      <c r="P118" s="13"/>
      <c r="Q118" s="13"/>
      <c r="U118" s="52"/>
      <c r="V118" s="48"/>
      <c r="W118" s="48"/>
      <c r="X118" s="48"/>
      <c r="Y118" s="48"/>
      <c r="Z118" s="48"/>
      <c r="AA118" s="17"/>
    </row>
    <row r="119" spans="1:27" ht="15" customHeight="1" x14ac:dyDescent="0.25">
      <c r="A119" s="49"/>
      <c r="B119" s="49"/>
      <c r="C119" s="46"/>
      <c r="D119" s="46"/>
      <c r="E119" s="46"/>
      <c r="F119" s="46"/>
      <c r="G119" s="46"/>
      <c r="H119" s="46"/>
      <c r="I119" s="46"/>
      <c r="J119" s="50"/>
      <c r="K119" s="50"/>
      <c r="L119" s="50"/>
      <c r="M119" s="50"/>
      <c r="N119" s="8"/>
      <c r="O119" s="8"/>
      <c r="P119" s="13"/>
      <c r="Q119" s="13"/>
      <c r="U119" s="52"/>
      <c r="V119" s="48"/>
      <c r="W119" s="48"/>
      <c r="X119" s="48"/>
      <c r="Y119" s="48"/>
      <c r="Z119" s="48"/>
      <c r="AA119" s="17"/>
    </row>
    <row r="120" spans="1:27" ht="15" customHeight="1" x14ac:dyDescent="0.25">
      <c r="A120" s="49"/>
      <c r="B120" s="49"/>
      <c r="C120" s="46"/>
      <c r="D120" s="46"/>
      <c r="E120" s="46"/>
      <c r="F120" s="46"/>
      <c r="G120" s="46"/>
      <c r="H120" s="46"/>
      <c r="I120" s="46"/>
      <c r="J120" s="50"/>
      <c r="K120" s="50"/>
      <c r="L120" s="50"/>
      <c r="M120" s="50"/>
      <c r="N120" s="8"/>
      <c r="O120" s="8"/>
      <c r="P120" s="13"/>
      <c r="Q120" s="13"/>
      <c r="U120" s="52"/>
      <c r="V120" s="48"/>
      <c r="W120" s="48"/>
      <c r="X120" s="48"/>
      <c r="Y120" s="48"/>
      <c r="Z120" s="48"/>
      <c r="AA120" s="17"/>
    </row>
    <row r="121" spans="1:27" ht="15" customHeight="1" x14ac:dyDescent="0.25">
      <c r="A121" s="49"/>
      <c r="B121" s="49"/>
      <c r="C121" s="46"/>
      <c r="D121" s="46"/>
      <c r="E121" s="46"/>
      <c r="F121" s="46"/>
      <c r="G121" s="46"/>
      <c r="H121" s="46"/>
      <c r="I121" s="46"/>
      <c r="J121" s="50"/>
      <c r="K121" s="50"/>
      <c r="L121" s="50"/>
      <c r="M121" s="50"/>
      <c r="N121" s="8"/>
      <c r="O121" s="8"/>
      <c r="P121" s="13"/>
      <c r="Q121" s="13"/>
      <c r="U121" s="52"/>
      <c r="V121" s="48"/>
      <c r="W121" s="48"/>
      <c r="X121" s="48"/>
      <c r="Y121" s="48"/>
      <c r="Z121" s="48"/>
      <c r="AA121" s="17"/>
    </row>
    <row r="122" spans="1:27" ht="15" customHeight="1" x14ac:dyDescent="0.25">
      <c r="A122" s="49"/>
      <c r="B122" s="49"/>
      <c r="C122" s="46"/>
      <c r="D122" s="46"/>
      <c r="E122" s="46"/>
      <c r="F122" s="46"/>
      <c r="G122" s="46"/>
      <c r="H122" s="46"/>
      <c r="I122" s="46"/>
      <c r="J122" s="50"/>
      <c r="K122" s="50"/>
      <c r="L122" s="50"/>
      <c r="M122" s="50"/>
      <c r="N122" s="8"/>
      <c r="O122" s="8"/>
      <c r="P122" s="13"/>
      <c r="Q122" s="13"/>
      <c r="U122" s="52"/>
      <c r="V122" s="48"/>
      <c r="W122" s="48"/>
      <c r="X122" s="48"/>
      <c r="Y122" s="48"/>
      <c r="Z122" s="48"/>
      <c r="AA122" s="17"/>
    </row>
    <row r="123" spans="1:27" ht="15" customHeight="1" x14ac:dyDescent="0.25">
      <c r="A123" s="49"/>
      <c r="B123" s="49"/>
      <c r="C123" s="46"/>
      <c r="D123" s="46"/>
      <c r="E123" s="46"/>
      <c r="F123" s="46"/>
      <c r="G123" s="46"/>
      <c r="H123" s="46"/>
      <c r="I123" s="46"/>
      <c r="J123" s="50"/>
      <c r="K123" s="50"/>
      <c r="L123" s="50"/>
      <c r="M123" s="50"/>
      <c r="N123" s="8"/>
      <c r="O123" s="8"/>
      <c r="P123" s="13"/>
      <c r="Q123" s="13"/>
      <c r="U123" s="52"/>
      <c r="V123" s="48"/>
      <c r="W123" s="48"/>
      <c r="X123" s="48"/>
      <c r="Y123" s="48"/>
      <c r="Z123" s="48"/>
      <c r="AA123" s="17"/>
    </row>
    <row r="124" spans="1:27" ht="15" customHeight="1" x14ac:dyDescent="0.25">
      <c r="A124" s="49"/>
      <c r="B124" s="49"/>
      <c r="C124" s="46"/>
      <c r="D124" s="46"/>
      <c r="E124" s="46"/>
      <c r="F124" s="46"/>
      <c r="G124" s="46"/>
      <c r="H124" s="46"/>
      <c r="I124" s="46"/>
      <c r="J124" s="50"/>
      <c r="K124" s="50"/>
      <c r="L124" s="50"/>
      <c r="M124" s="50"/>
      <c r="N124" s="8"/>
      <c r="O124" s="8"/>
      <c r="P124" s="13"/>
      <c r="Q124" s="13"/>
      <c r="U124" s="52"/>
      <c r="V124" s="48"/>
      <c r="W124" s="48"/>
      <c r="X124" s="48"/>
      <c r="Y124" s="48"/>
      <c r="Z124" s="48"/>
      <c r="AA124" s="17"/>
    </row>
    <row r="125" spans="1:27" ht="15" customHeight="1" x14ac:dyDescent="0.25">
      <c r="A125" s="49"/>
      <c r="B125" s="49"/>
      <c r="C125" s="46"/>
      <c r="D125" s="46"/>
      <c r="E125" s="46"/>
      <c r="F125" s="46"/>
      <c r="G125" s="46"/>
      <c r="H125" s="46"/>
      <c r="I125" s="46"/>
      <c r="J125" s="50"/>
      <c r="K125" s="50"/>
      <c r="L125" s="50"/>
      <c r="M125" s="50"/>
      <c r="N125" s="8"/>
      <c r="O125" s="8"/>
      <c r="P125" s="13"/>
      <c r="Q125" s="13"/>
      <c r="U125" s="52"/>
      <c r="V125" s="48"/>
      <c r="W125" s="48"/>
      <c r="X125" s="48"/>
      <c r="Y125" s="48"/>
      <c r="Z125" s="48"/>
      <c r="AA125" s="17"/>
    </row>
    <row r="126" spans="1:27" ht="15" customHeight="1" x14ac:dyDescent="0.25">
      <c r="A126" s="49"/>
      <c r="B126" s="49"/>
      <c r="C126" s="46"/>
      <c r="D126" s="46"/>
      <c r="E126" s="46"/>
      <c r="F126" s="46"/>
      <c r="G126" s="46"/>
      <c r="H126" s="46"/>
      <c r="I126" s="46"/>
      <c r="J126" s="50"/>
      <c r="K126" s="50"/>
      <c r="L126" s="50"/>
      <c r="M126" s="50"/>
      <c r="N126" s="8"/>
      <c r="O126" s="8"/>
      <c r="P126" s="13"/>
      <c r="Q126" s="13"/>
      <c r="U126" s="52"/>
      <c r="V126" s="48"/>
      <c r="W126" s="48"/>
      <c r="X126" s="48"/>
      <c r="Y126" s="48"/>
      <c r="Z126" s="48"/>
      <c r="AA126" s="17"/>
    </row>
    <row r="127" spans="1:27" ht="15" customHeight="1" x14ac:dyDescent="0.25">
      <c r="A127" s="49"/>
      <c r="B127" s="49"/>
      <c r="C127" s="46"/>
      <c r="D127" s="46"/>
      <c r="E127" s="46"/>
      <c r="F127" s="46"/>
      <c r="G127" s="46"/>
      <c r="H127" s="46"/>
      <c r="I127" s="46"/>
      <c r="J127" s="50"/>
      <c r="K127" s="50"/>
      <c r="L127" s="50"/>
      <c r="M127" s="50"/>
      <c r="N127" s="8"/>
      <c r="O127" s="8"/>
      <c r="P127" s="13"/>
      <c r="Q127" s="13"/>
      <c r="U127" s="52"/>
      <c r="V127" s="48"/>
      <c r="W127" s="48"/>
      <c r="X127" s="48"/>
      <c r="Y127" s="48"/>
      <c r="Z127" s="48"/>
      <c r="AA127" s="17"/>
    </row>
    <row r="128" spans="1:27" ht="15" customHeight="1" x14ac:dyDescent="0.25">
      <c r="A128" s="49"/>
      <c r="B128" s="49"/>
      <c r="C128" s="46"/>
      <c r="D128" s="46"/>
      <c r="E128" s="46"/>
      <c r="F128" s="46"/>
      <c r="G128" s="46"/>
      <c r="H128" s="46"/>
      <c r="I128" s="46"/>
      <c r="J128" s="50"/>
      <c r="K128" s="50"/>
      <c r="L128" s="50"/>
      <c r="M128" s="50"/>
      <c r="N128" s="8"/>
      <c r="O128" s="8"/>
      <c r="P128" s="13"/>
      <c r="Q128" s="13"/>
      <c r="U128" s="52"/>
      <c r="V128" s="48"/>
      <c r="W128" s="48"/>
      <c r="X128" s="48"/>
      <c r="Y128" s="48"/>
      <c r="Z128" s="48"/>
      <c r="AA128" s="17"/>
    </row>
    <row r="129" spans="1:27" ht="15" customHeight="1" x14ac:dyDescent="0.25">
      <c r="A129" s="49"/>
      <c r="B129" s="49"/>
      <c r="C129" s="46"/>
      <c r="D129" s="46"/>
      <c r="E129" s="46"/>
      <c r="F129" s="46"/>
      <c r="G129" s="46"/>
      <c r="H129" s="46"/>
      <c r="I129" s="46"/>
      <c r="J129" s="50"/>
      <c r="K129" s="50"/>
      <c r="L129" s="50"/>
      <c r="M129" s="50"/>
      <c r="N129" s="8"/>
      <c r="O129" s="8"/>
      <c r="P129" s="13"/>
      <c r="Q129" s="13"/>
      <c r="U129" s="52"/>
      <c r="V129" s="48"/>
      <c r="W129" s="48"/>
      <c r="X129" s="48"/>
      <c r="Y129" s="48"/>
      <c r="Z129" s="48"/>
      <c r="AA129" s="17"/>
    </row>
    <row r="130" spans="1:27" ht="15" customHeight="1" x14ac:dyDescent="0.25">
      <c r="A130" s="49"/>
      <c r="B130" s="49"/>
      <c r="C130" s="46"/>
      <c r="D130" s="46"/>
      <c r="E130" s="46"/>
      <c r="F130" s="46"/>
      <c r="G130" s="46"/>
      <c r="H130" s="46"/>
      <c r="I130" s="46"/>
      <c r="J130" s="50"/>
      <c r="K130" s="50"/>
      <c r="L130" s="50"/>
      <c r="M130" s="50"/>
      <c r="N130" s="8"/>
      <c r="O130" s="8"/>
      <c r="P130" s="13"/>
      <c r="Q130" s="13"/>
      <c r="U130" s="52"/>
      <c r="V130" s="48"/>
      <c r="W130" s="48"/>
      <c r="X130" s="48"/>
      <c r="Y130" s="48"/>
      <c r="Z130" s="48"/>
      <c r="AA130" s="17"/>
    </row>
    <row r="131" spans="1:27" ht="15" customHeight="1" x14ac:dyDescent="0.25">
      <c r="A131" s="49"/>
      <c r="B131" s="49"/>
      <c r="C131" s="46"/>
      <c r="D131" s="46"/>
      <c r="E131" s="46"/>
      <c r="F131" s="46"/>
      <c r="G131" s="46"/>
      <c r="H131" s="46"/>
      <c r="I131" s="46"/>
      <c r="J131" s="50"/>
      <c r="K131" s="50"/>
      <c r="L131" s="50"/>
      <c r="M131" s="50"/>
      <c r="N131" s="8"/>
      <c r="O131" s="8"/>
      <c r="P131" s="13"/>
      <c r="Q131" s="13"/>
      <c r="U131" s="52"/>
      <c r="V131" s="48"/>
      <c r="W131" s="48"/>
      <c r="X131" s="48"/>
      <c r="Y131" s="48"/>
      <c r="Z131" s="48"/>
      <c r="AA131" s="17"/>
    </row>
    <row r="132" spans="1:27" ht="15" customHeight="1" x14ac:dyDescent="0.25">
      <c r="A132" s="49"/>
      <c r="B132" s="49"/>
      <c r="C132" s="46"/>
      <c r="D132" s="46"/>
      <c r="E132" s="46"/>
      <c r="F132" s="46"/>
      <c r="G132" s="46"/>
      <c r="H132" s="46"/>
      <c r="I132" s="46"/>
      <c r="J132" s="50"/>
      <c r="K132" s="50"/>
      <c r="L132" s="50"/>
      <c r="M132" s="50"/>
      <c r="N132" s="8"/>
      <c r="O132" s="8"/>
      <c r="P132" s="13"/>
      <c r="Q132" s="13"/>
      <c r="U132" s="52"/>
      <c r="V132" s="48"/>
      <c r="W132" s="48"/>
      <c r="X132" s="48"/>
      <c r="Y132" s="48"/>
      <c r="Z132" s="48"/>
      <c r="AA132" s="17"/>
    </row>
    <row r="133" spans="1:27" ht="15" customHeight="1" x14ac:dyDescent="0.25">
      <c r="A133" s="49"/>
      <c r="B133" s="49"/>
      <c r="C133" s="46"/>
      <c r="D133" s="46"/>
      <c r="E133" s="46"/>
      <c r="F133" s="46"/>
      <c r="G133" s="46"/>
      <c r="H133" s="46"/>
      <c r="I133" s="46"/>
      <c r="J133" s="50"/>
      <c r="K133" s="50"/>
      <c r="L133" s="50"/>
      <c r="M133" s="50"/>
      <c r="N133" s="8"/>
      <c r="O133" s="8"/>
      <c r="P133" s="13"/>
      <c r="Q133" s="13"/>
      <c r="U133" s="52"/>
      <c r="V133" s="48"/>
      <c r="W133" s="48"/>
      <c r="X133" s="48"/>
      <c r="Y133" s="48"/>
      <c r="Z133" s="48"/>
      <c r="AA133" s="17"/>
    </row>
    <row r="134" spans="1:27" ht="15" customHeight="1" x14ac:dyDescent="0.25">
      <c r="A134" s="49"/>
      <c r="B134" s="49"/>
      <c r="C134" s="46"/>
      <c r="D134" s="46"/>
      <c r="E134" s="46"/>
      <c r="F134" s="46"/>
      <c r="G134" s="46"/>
      <c r="H134" s="46"/>
      <c r="I134" s="46"/>
      <c r="J134" s="50"/>
      <c r="K134" s="50"/>
      <c r="L134" s="50"/>
      <c r="M134" s="50"/>
      <c r="N134" s="8"/>
      <c r="O134" s="8"/>
      <c r="P134" s="13"/>
      <c r="Q134" s="13"/>
      <c r="U134" s="52"/>
      <c r="V134" s="48"/>
      <c r="W134" s="48"/>
      <c r="X134" s="48"/>
      <c r="Y134" s="48"/>
      <c r="Z134" s="48"/>
      <c r="AA134" s="17"/>
    </row>
    <row r="135" spans="1:27" ht="15" customHeight="1" x14ac:dyDescent="0.25">
      <c r="A135" s="49"/>
      <c r="B135" s="49"/>
      <c r="C135" s="46"/>
      <c r="D135" s="46"/>
      <c r="E135" s="46"/>
      <c r="F135" s="46"/>
      <c r="G135" s="46"/>
      <c r="H135" s="46"/>
      <c r="I135" s="46"/>
      <c r="J135" s="50"/>
      <c r="K135" s="50"/>
      <c r="L135" s="50"/>
      <c r="M135" s="50"/>
      <c r="N135" s="8"/>
      <c r="O135" s="8"/>
      <c r="P135" s="13"/>
      <c r="Q135" s="13"/>
      <c r="U135" s="52"/>
      <c r="V135" s="48"/>
      <c r="W135" s="48"/>
      <c r="X135" s="48"/>
      <c r="Y135" s="48"/>
      <c r="Z135" s="48"/>
      <c r="AA135" s="17"/>
    </row>
    <row r="136" spans="1:27" ht="15" customHeight="1" x14ac:dyDescent="0.25">
      <c r="A136" s="49"/>
      <c r="B136" s="49"/>
      <c r="C136" s="46"/>
      <c r="D136" s="46"/>
      <c r="E136" s="46"/>
      <c r="F136" s="46"/>
      <c r="G136" s="46"/>
      <c r="H136" s="46"/>
      <c r="I136" s="46"/>
      <c r="J136" s="50"/>
      <c r="K136" s="50"/>
      <c r="L136" s="50"/>
      <c r="M136" s="50"/>
      <c r="N136" s="8"/>
      <c r="O136" s="8"/>
      <c r="P136" s="13"/>
      <c r="Q136" s="13"/>
      <c r="U136" s="52"/>
      <c r="V136" s="48"/>
      <c r="W136" s="48"/>
      <c r="X136" s="48"/>
      <c r="Y136" s="48"/>
      <c r="Z136" s="48"/>
      <c r="AA136" s="17"/>
    </row>
    <row r="137" spans="1:27" ht="15" customHeight="1" x14ac:dyDescent="0.25">
      <c r="A137" s="49"/>
      <c r="B137" s="49"/>
      <c r="C137" s="46"/>
      <c r="D137" s="46"/>
      <c r="E137" s="46"/>
      <c r="F137" s="46"/>
      <c r="G137" s="46"/>
      <c r="H137" s="46"/>
      <c r="I137" s="46"/>
      <c r="J137" s="50"/>
      <c r="K137" s="50"/>
      <c r="L137" s="50"/>
      <c r="M137" s="50"/>
      <c r="N137" s="8"/>
      <c r="O137" s="8"/>
      <c r="P137" s="13"/>
      <c r="Q137" s="13"/>
      <c r="U137" s="52"/>
      <c r="V137" s="48"/>
      <c r="W137" s="48"/>
      <c r="X137" s="48"/>
      <c r="Y137" s="48"/>
      <c r="Z137" s="48"/>
      <c r="AA137" s="17"/>
    </row>
    <row r="138" spans="1:27" ht="15" customHeight="1" x14ac:dyDescent="0.25">
      <c r="A138" s="49"/>
      <c r="B138" s="49"/>
      <c r="C138" s="46"/>
      <c r="D138" s="46"/>
      <c r="E138" s="46"/>
      <c r="F138" s="46"/>
      <c r="G138" s="46"/>
      <c r="H138" s="46"/>
      <c r="I138" s="46"/>
      <c r="J138" s="50"/>
      <c r="K138" s="50"/>
      <c r="L138" s="50"/>
      <c r="M138" s="50"/>
      <c r="N138" s="8"/>
      <c r="O138" s="8"/>
      <c r="P138" s="13"/>
      <c r="Q138" s="13"/>
      <c r="U138" s="52"/>
      <c r="V138" s="48"/>
      <c r="W138" s="48"/>
      <c r="X138" s="48"/>
      <c r="Y138" s="48"/>
      <c r="Z138" s="48"/>
      <c r="AA138" s="17"/>
    </row>
    <row r="139" spans="1:27" ht="15" customHeight="1" x14ac:dyDescent="0.25">
      <c r="A139" s="49"/>
      <c r="B139" s="49"/>
      <c r="C139" s="46"/>
      <c r="D139" s="46"/>
      <c r="E139" s="46"/>
      <c r="F139" s="46"/>
      <c r="G139" s="46"/>
      <c r="H139" s="46"/>
      <c r="I139" s="46"/>
      <c r="J139" s="50"/>
      <c r="K139" s="50"/>
      <c r="L139" s="50"/>
      <c r="M139" s="50"/>
      <c r="N139" s="8"/>
      <c r="O139" s="8"/>
      <c r="P139" s="13"/>
      <c r="Q139" s="13"/>
      <c r="U139" s="52"/>
      <c r="V139" s="48"/>
      <c r="W139" s="48"/>
      <c r="X139" s="48"/>
      <c r="Y139" s="48"/>
      <c r="Z139" s="48"/>
      <c r="AA139" s="17"/>
    </row>
    <row r="140" spans="1:27" ht="15" customHeight="1" x14ac:dyDescent="0.25">
      <c r="A140" s="49"/>
      <c r="B140" s="49"/>
      <c r="C140" s="46"/>
      <c r="D140" s="46"/>
      <c r="E140" s="46"/>
      <c r="F140" s="46"/>
      <c r="G140" s="46"/>
      <c r="H140" s="46"/>
      <c r="I140" s="46"/>
      <c r="J140" s="50"/>
      <c r="K140" s="50"/>
      <c r="L140" s="50"/>
      <c r="M140" s="50"/>
      <c r="N140" s="8"/>
      <c r="O140" s="8"/>
      <c r="P140" s="13"/>
      <c r="Q140" s="13"/>
      <c r="U140" s="52"/>
      <c r="V140" s="48"/>
      <c r="W140" s="48"/>
      <c r="X140" s="48"/>
      <c r="Y140" s="48"/>
      <c r="Z140" s="48"/>
      <c r="AA140" s="17"/>
    </row>
    <row r="141" spans="1:27" ht="15" customHeight="1" x14ac:dyDescent="0.25">
      <c r="A141" s="49"/>
      <c r="B141" s="49"/>
      <c r="C141" s="46"/>
      <c r="D141" s="46"/>
      <c r="E141" s="46"/>
      <c r="F141" s="46"/>
      <c r="G141" s="46"/>
      <c r="H141" s="46"/>
      <c r="I141" s="46"/>
      <c r="J141" s="50"/>
      <c r="K141" s="50"/>
      <c r="L141" s="50"/>
      <c r="M141" s="50"/>
      <c r="N141" s="8"/>
      <c r="O141" s="8"/>
      <c r="P141" s="13"/>
      <c r="Q141" s="13"/>
      <c r="U141" s="52"/>
      <c r="V141" s="48"/>
      <c r="W141" s="48"/>
      <c r="X141" s="48"/>
      <c r="Y141" s="48"/>
      <c r="Z141" s="48"/>
      <c r="AA141" s="17"/>
    </row>
    <row r="142" spans="1:27" ht="15" customHeight="1" x14ac:dyDescent="0.25">
      <c r="A142" s="49"/>
      <c r="B142" s="49"/>
      <c r="C142" s="46"/>
      <c r="D142" s="46"/>
      <c r="E142" s="46"/>
      <c r="F142" s="46"/>
      <c r="G142" s="46"/>
      <c r="H142" s="46"/>
      <c r="I142" s="46"/>
      <c r="J142" s="50"/>
      <c r="K142" s="50"/>
      <c r="L142" s="50"/>
      <c r="M142" s="50"/>
      <c r="N142" s="8"/>
      <c r="O142" s="8"/>
      <c r="P142" s="13"/>
      <c r="Q142" s="13"/>
      <c r="U142" s="52"/>
      <c r="V142" s="48"/>
      <c r="W142" s="48"/>
      <c r="X142" s="48"/>
      <c r="Y142" s="48"/>
      <c r="Z142" s="48"/>
      <c r="AA142" s="17"/>
    </row>
    <row r="143" spans="1:27" ht="15" customHeight="1" x14ac:dyDescent="0.25">
      <c r="A143" s="49"/>
      <c r="B143" s="49"/>
      <c r="C143" s="46"/>
      <c r="D143" s="46"/>
      <c r="E143" s="46"/>
      <c r="F143" s="46"/>
      <c r="G143" s="46"/>
      <c r="H143" s="46"/>
      <c r="I143" s="46"/>
      <c r="J143" s="50"/>
      <c r="K143" s="50"/>
      <c r="L143" s="50"/>
      <c r="M143" s="50"/>
      <c r="N143" s="8"/>
      <c r="O143" s="8"/>
      <c r="P143" s="13"/>
      <c r="Q143" s="13"/>
      <c r="U143" s="52"/>
      <c r="V143" s="48"/>
      <c r="W143" s="48"/>
      <c r="X143" s="48"/>
      <c r="Y143" s="48"/>
      <c r="Z143" s="48"/>
      <c r="AA143" s="17"/>
    </row>
    <row r="144" spans="1:27" ht="15" customHeight="1" x14ac:dyDescent="0.25">
      <c r="A144" s="49"/>
      <c r="B144" s="49"/>
      <c r="C144" s="46"/>
      <c r="D144" s="46"/>
      <c r="E144" s="46"/>
      <c r="F144" s="46"/>
      <c r="G144" s="46"/>
      <c r="H144" s="46"/>
      <c r="I144" s="46"/>
      <c r="J144" s="50"/>
      <c r="K144" s="50"/>
      <c r="L144" s="50"/>
      <c r="M144" s="50"/>
      <c r="N144" s="8"/>
      <c r="O144" s="8"/>
      <c r="P144" s="13"/>
      <c r="Q144" s="13"/>
      <c r="U144" s="52"/>
      <c r="V144" s="48"/>
      <c r="W144" s="48"/>
      <c r="X144" s="48"/>
      <c r="Y144" s="48"/>
      <c r="Z144" s="48"/>
      <c r="AA144" s="17"/>
    </row>
    <row r="145" spans="1:27" ht="15" customHeight="1" x14ac:dyDescent="0.25">
      <c r="A145" s="49"/>
      <c r="B145" s="49"/>
      <c r="C145" s="46"/>
      <c r="D145" s="46"/>
      <c r="E145" s="46"/>
      <c r="F145" s="46"/>
      <c r="G145" s="46"/>
      <c r="H145" s="46"/>
      <c r="I145" s="46"/>
      <c r="J145" s="50"/>
      <c r="K145" s="50"/>
      <c r="L145" s="50"/>
      <c r="M145" s="50"/>
      <c r="N145" s="8"/>
      <c r="O145" s="8"/>
      <c r="P145" s="13"/>
      <c r="Q145" s="13"/>
      <c r="U145" s="52"/>
      <c r="V145" s="48"/>
      <c r="W145" s="48"/>
      <c r="X145" s="48"/>
      <c r="Y145" s="48"/>
      <c r="Z145" s="48"/>
      <c r="AA145" s="17"/>
    </row>
    <row r="146" spans="1:27" ht="15" customHeight="1" x14ac:dyDescent="0.25">
      <c r="A146" s="49"/>
      <c r="B146" s="49"/>
      <c r="C146" s="46"/>
      <c r="D146" s="46"/>
      <c r="E146" s="46"/>
      <c r="F146" s="46"/>
      <c r="G146" s="46"/>
      <c r="H146" s="46"/>
      <c r="I146" s="46"/>
      <c r="J146" s="50"/>
      <c r="K146" s="50"/>
      <c r="L146" s="50"/>
      <c r="M146" s="50"/>
      <c r="N146" s="8"/>
      <c r="O146" s="8"/>
      <c r="P146" s="13"/>
      <c r="Q146" s="13"/>
      <c r="U146" s="52"/>
      <c r="V146" s="48"/>
      <c r="W146" s="48"/>
      <c r="X146" s="48"/>
      <c r="Y146" s="48"/>
      <c r="Z146" s="48"/>
      <c r="AA146" s="17"/>
    </row>
    <row r="147" spans="1:27" ht="15" customHeight="1" x14ac:dyDescent="0.25">
      <c r="A147" s="49"/>
      <c r="B147" s="49"/>
      <c r="C147" s="46"/>
      <c r="D147" s="46"/>
      <c r="E147" s="46"/>
      <c r="F147" s="46"/>
      <c r="G147" s="46"/>
      <c r="H147" s="46"/>
      <c r="I147" s="46"/>
      <c r="J147" s="50"/>
      <c r="K147" s="50"/>
      <c r="L147" s="50"/>
      <c r="M147" s="50"/>
      <c r="N147" s="8"/>
      <c r="O147" s="8"/>
      <c r="P147" s="13"/>
      <c r="Q147" s="13"/>
      <c r="U147" s="52"/>
      <c r="V147" s="48"/>
      <c r="W147" s="48"/>
      <c r="X147" s="48"/>
      <c r="Y147" s="48"/>
      <c r="Z147" s="48"/>
      <c r="AA147" s="17"/>
    </row>
    <row r="148" spans="1:27" ht="15" customHeight="1" x14ac:dyDescent="0.25">
      <c r="A148" s="49"/>
      <c r="B148" s="49"/>
      <c r="C148" s="46"/>
      <c r="D148" s="46"/>
      <c r="E148" s="46"/>
      <c r="F148" s="46"/>
      <c r="G148" s="46"/>
      <c r="H148" s="46"/>
      <c r="I148" s="46"/>
      <c r="J148" s="50"/>
      <c r="K148" s="50"/>
      <c r="L148" s="50"/>
      <c r="M148" s="50"/>
      <c r="N148" s="8"/>
      <c r="O148" s="8"/>
      <c r="P148" s="13"/>
      <c r="Q148" s="13"/>
      <c r="U148" s="52"/>
      <c r="V148" s="48"/>
      <c r="W148" s="48"/>
      <c r="X148" s="48"/>
      <c r="Y148" s="48"/>
      <c r="Z148" s="48"/>
      <c r="AA148" s="17"/>
    </row>
    <row r="149" spans="1:27" ht="15" customHeight="1" x14ac:dyDescent="0.25">
      <c r="A149" s="49"/>
      <c r="B149" s="49"/>
      <c r="C149" s="46"/>
      <c r="D149" s="46"/>
      <c r="E149" s="46"/>
      <c r="F149" s="46"/>
      <c r="G149" s="46"/>
      <c r="H149" s="46"/>
      <c r="I149" s="46"/>
      <c r="J149" s="50"/>
      <c r="K149" s="50"/>
      <c r="L149" s="50"/>
      <c r="M149" s="50"/>
      <c r="N149" s="8"/>
      <c r="O149" s="8"/>
      <c r="P149" s="13"/>
      <c r="Q149" s="13"/>
      <c r="U149" s="52"/>
      <c r="V149" s="48"/>
      <c r="W149" s="48"/>
      <c r="X149" s="48"/>
      <c r="Y149" s="48"/>
      <c r="Z149" s="48"/>
      <c r="AA149" s="17"/>
    </row>
    <row r="150" spans="1:27" ht="15" customHeight="1" x14ac:dyDescent="0.25">
      <c r="A150" s="49"/>
      <c r="B150" s="49"/>
      <c r="C150" s="46"/>
      <c r="D150" s="46"/>
      <c r="E150" s="46"/>
      <c r="F150" s="46"/>
      <c r="G150" s="46"/>
      <c r="H150" s="46"/>
      <c r="I150" s="46"/>
      <c r="J150" s="50"/>
      <c r="K150" s="50"/>
      <c r="L150" s="50"/>
      <c r="M150" s="50"/>
      <c r="N150" s="8"/>
      <c r="O150" s="8"/>
      <c r="P150" s="13"/>
      <c r="Q150" s="13"/>
      <c r="U150" s="52"/>
      <c r="V150" s="48"/>
      <c r="W150" s="48"/>
      <c r="X150" s="48"/>
      <c r="Y150" s="48"/>
      <c r="Z150" s="48"/>
      <c r="AA150" s="17"/>
    </row>
    <row r="151" spans="1:27" ht="15" customHeight="1" x14ac:dyDescent="0.25">
      <c r="A151" s="49"/>
      <c r="B151" s="49"/>
      <c r="C151" s="46"/>
      <c r="D151" s="46"/>
      <c r="E151" s="46"/>
      <c r="F151" s="46"/>
      <c r="G151" s="46"/>
      <c r="H151" s="46"/>
      <c r="I151" s="46"/>
      <c r="J151" s="50"/>
      <c r="K151" s="50"/>
      <c r="L151" s="50"/>
      <c r="M151" s="50"/>
      <c r="N151" s="8"/>
      <c r="O151" s="8"/>
      <c r="P151" s="13"/>
      <c r="Q151" s="13"/>
      <c r="U151" s="52"/>
      <c r="V151" s="48"/>
      <c r="W151" s="48"/>
      <c r="X151" s="48"/>
      <c r="Y151" s="48"/>
      <c r="Z151" s="48"/>
      <c r="AA151" s="17"/>
    </row>
    <row r="152" spans="1:27" ht="15" customHeight="1" x14ac:dyDescent="0.25">
      <c r="A152" s="49"/>
      <c r="B152" s="49"/>
      <c r="C152" s="46"/>
      <c r="D152" s="46"/>
      <c r="E152" s="46"/>
      <c r="F152" s="46"/>
      <c r="G152" s="46"/>
      <c r="H152" s="46"/>
      <c r="I152" s="46"/>
      <c r="J152" s="50"/>
      <c r="K152" s="50"/>
      <c r="L152" s="50"/>
      <c r="M152" s="50"/>
      <c r="N152" s="8"/>
      <c r="O152" s="8"/>
      <c r="P152" s="13"/>
      <c r="Q152" s="13"/>
      <c r="U152" s="52"/>
      <c r="V152" s="48"/>
      <c r="W152" s="48"/>
      <c r="X152" s="48"/>
      <c r="Y152" s="48"/>
      <c r="Z152" s="48"/>
      <c r="AA152" s="17"/>
    </row>
    <row r="153" spans="1:27" ht="15" customHeight="1" x14ac:dyDescent="0.25">
      <c r="A153" s="49"/>
      <c r="B153" s="49"/>
      <c r="C153" s="46"/>
      <c r="D153" s="46"/>
      <c r="E153" s="46"/>
      <c r="F153" s="46"/>
      <c r="G153" s="46"/>
      <c r="H153" s="46"/>
      <c r="I153" s="46"/>
      <c r="J153" s="50"/>
      <c r="K153" s="50"/>
      <c r="L153" s="50"/>
      <c r="M153" s="50"/>
      <c r="N153" s="8"/>
      <c r="O153" s="8"/>
      <c r="P153" s="13"/>
      <c r="Q153" s="13"/>
      <c r="U153" s="52"/>
      <c r="V153" s="48"/>
      <c r="W153" s="48"/>
      <c r="X153" s="48"/>
      <c r="Y153" s="48"/>
      <c r="Z153" s="48"/>
      <c r="AA153" s="17"/>
    </row>
    <row r="154" spans="1:27" ht="15" customHeight="1" x14ac:dyDescent="0.25">
      <c r="A154" s="49"/>
      <c r="B154" s="49"/>
      <c r="C154" s="46"/>
      <c r="D154" s="46"/>
      <c r="E154" s="46"/>
      <c r="F154" s="46"/>
      <c r="G154" s="46"/>
      <c r="H154" s="46"/>
      <c r="I154" s="46"/>
      <c r="J154" s="50"/>
      <c r="K154" s="50"/>
      <c r="L154" s="50"/>
      <c r="M154" s="50"/>
      <c r="N154" s="8"/>
      <c r="O154" s="8"/>
      <c r="P154" s="13"/>
      <c r="Q154" s="13"/>
      <c r="U154" s="52"/>
      <c r="V154" s="48"/>
      <c r="W154" s="48"/>
      <c r="X154" s="48"/>
      <c r="Y154" s="48"/>
      <c r="Z154" s="48"/>
      <c r="AA154" s="17"/>
    </row>
    <row r="155" spans="1:27" ht="15" customHeight="1" x14ac:dyDescent="0.25">
      <c r="A155" s="63"/>
      <c r="B155" s="49"/>
      <c r="C155" s="46"/>
      <c r="D155" s="46"/>
      <c r="E155" s="46"/>
      <c r="F155" s="64"/>
      <c r="G155" s="64"/>
      <c r="H155" s="46"/>
      <c r="I155" s="46"/>
      <c r="J155" s="50"/>
      <c r="K155" s="50"/>
      <c r="L155" s="50"/>
      <c r="M155" s="50"/>
      <c r="N155" s="8"/>
      <c r="O155" s="8"/>
      <c r="P155" s="13"/>
      <c r="Q155" s="13"/>
      <c r="U155" s="52"/>
      <c r="V155" s="48"/>
      <c r="W155" s="48"/>
      <c r="X155" s="48"/>
      <c r="Y155" s="48"/>
      <c r="Z155" s="48"/>
      <c r="AA155" s="17"/>
    </row>
    <row r="156" spans="1:27" ht="15" customHeight="1" x14ac:dyDescent="0.25">
      <c r="A156" s="49"/>
      <c r="B156" s="49"/>
      <c r="C156" s="46"/>
      <c r="D156" s="46"/>
      <c r="E156" s="46"/>
      <c r="F156" s="46"/>
      <c r="G156" s="46"/>
      <c r="H156" s="46"/>
      <c r="I156" s="46"/>
      <c r="J156" s="50"/>
      <c r="K156" s="50"/>
      <c r="L156" s="50"/>
      <c r="M156" s="50"/>
      <c r="N156" s="8"/>
      <c r="O156" s="8"/>
      <c r="P156" s="13"/>
      <c r="Q156" s="13"/>
      <c r="U156" s="52"/>
      <c r="V156" s="48"/>
      <c r="W156" s="48"/>
      <c r="X156" s="48"/>
      <c r="Y156" s="48"/>
      <c r="Z156" s="48"/>
      <c r="AA156" s="17"/>
    </row>
    <row r="157" spans="1:27" ht="15" customHeight="1" x14ac:dyDescent="0.25">
      <c r="A157" s="49"/>
      <c r="B157" s="49"/>
      <c r="C157" s="46"/>
      <c r="D157" s="46"/>
      <c r="E157" s="46"/>
      <c r="F157" s="46"/>
      <c r="G157" s="46"/>
      <c r="H157" s="46"/>
      <c r="I157" s="46"/>
      <c r="J157" s="50"/>
      <c r="K157" s="50"/>
      <c r="L157" s="50"/>
      <c r="M157" s="50"/>
      <c r="N157" s="8"/>
      <c r="O157" s="8"/>
      <c r="P157" s="13"/>
      <c r="Q157" s="13"/>
      <c r="U157" s="52"/>
      <c r="V157" s="48"/>
      <c r="W157" s="48"/>
      <c r="X157" s="48"/>
      <c r="Y157" s="48"/>
      <c r="Z157" s="48"/>
      <c r="AA157" s="17"/>
    </row>
    <row r="158" spans="1:27" ht="15" customHeight="1" x14ac:dyDescent="0.2">
      <c r="A158" s="49"/>
      <c r="B158" s="49"/>
      <c r="C158" s="46"/>
      <c r="D158" s="46"/>
      <c r="E158" s="46"/>
      <c r="F158" s="46"/>
      <c r="G158" s="46"/>
      <c r="H158" s="46"/>
      <c r="I158" s="46"/>
      <c r="J158" s="50"/>
      <c r="K158" s="50"/>
      <c r="L158" s="50"/>
      <c r="M158" s="50"/>
      <c r="U158" s="52"/>
      <c r="V158" s="48"/>
      <c r="W158" s="48"/>
      <c r="X158" s="48"/>
      <c r="Y158" s="48"/>
      <c r="Z158" s="48"/>
      <c r="AA158" s="17"/>
    </row>
    <row r="159" spans="1:27" ht="15" customHeight="1" x14ac:dyDescent="0.2">
      <c r="A159" s="49"/>
      <c r="B159" s="49"/>
      <c r="C159" s="46"/>
      <c r="D159" s="46"/>
      <c r="E159" s="46"/>
      <c r="F159" s="46"/>
      <c r="G159" s="46"/>
      <c r="H159" s="46"/>
      <c r="I159" s="46"/>
      <c r="J159" s="50"/>
      <c r="K159" s="50"/>
      <c r="L159" s="50"/>
      <c r="M159" s="50"/>
      <c r="U159" s="52"/>
      <c r="V159" s="48"/>
      <c r="W159" s="48"/>
      <c r="X159" s="48"/>
      <c r="Y159" s="48"/>
      <c r="Z159" s="48"/>
      <c r="AA159" s="17"/>
    </row>
    <row r="160" spans="1:27" ht="15" customHeight="1" x14ac:dyDescent="0.2">
      <c r="A160" s="49"/>
      <c r="B160" s="49"/>
      <c r="C160" s="46"/>
      <c r="D160" s="46"/>
      <c r="E160" s="46"/>
      <c r="F160" s="46"/>
      <c r="G160" s="46"/>
      <c r="H160" s="46"/>
      <c r="I160" s="46"/>
      <c r="J160" s="50"/>
      <c r="K160" s="50"/>
      <c r="L160" s="50"/>
      <c r="M160" s="50"/>
      <c r="U160" s="52"/>
      <c r="V160" s="48"/>
      <c r="W160" s="48"/>
      <c r="X160" s="48"/>
      <c r="Y160" s="48"/>
      <c r="Z160" s="48"/>
      <c r="AA160" s="17"/>
    </row>
    <row r="161" spans="1:27" ht="15" customHeight="1" x14ac:dyDescent="0.2">
      <c r="A161" s="49"/>
      <c r="B161" s="49"/>
      <c r="C161" s="46"/>
      <c r="D161" s="46"/>
      <c r="E161" s="46"/>
      <c r="F161" s="46"/>
      <c r="G161" s="46"/>
      <c r="H161" s="46"/>
      <c r="I161" s="46"/>
      <c r="J161" s="50"/>
      <c r="K161" s="50"/>
      <c r="L161" s="50"/>
      <c r="M161" s="50"/>
      <c r="U161" s="52"/>
      <c r="V161" s="48"/>
      <c r="W161" s="48"/>
      <c r="X161" s="48"/>
      <c r="Y161" s="48"/>
      <c r="Z161" s="48"/>
      <c r="AA161" s="17"/>
    </row>
    <row r="162" spans="1:27" ht="15" customHeight="1" x14ac:dyDescent="0.2">
      <c r="A162" s="49"/>
      <c r="B162" s="49"/>
      <c r="C162" s="46"/>
      <c r="D162" s="46"/>
      <c r="E162" s="46"/>
      <c r="F162" s="46"/>
      <c r="G162" s="46"/>
      <c r="H162" s="46"/>
      <c r="I162" s="46"/>
      <c r="J162" s="50"/>
      <c r="K162" s="50"/>
      <c r="L162" s="50"/>
      <c r="M162" s="50"/>
      <c r="U162" s="52"/>
      <c r="V162" s="48"/>
      <c r="W162" s="48"/>
      <c r="X162" s="48"/>
      <c r="Y162" s="48"/>
      <c r="Z162" s="48"/>
      <c r="AA162" s="17"/>
    </row>
    <row r="163" spans="1:27" ht="15" customHeight="1" x14ac:dyDescent="0.2">
      <c r="A163" s="49"/>
      <c r="B163" s="49"/>
      <c r="C163" s="46"/>
      <c r="D163" s="46"/>
      <c r="E163" s="46"/>
      <c r="F163" s="46"/>
      <c r="G163" s="46"/>
      <c r="H163" s="46"/>
      <c r="I163" s="46"/>
      <c r="J163" s="50"/>
      <c r="K163" s="50"/>
      <c r="L163" s="50"/>
      <c r="M163" s="50"/>
      <c r="U163" s="52"/>
      <c r="V163" s="48"/>
      <c r="W163" s="48"/>
      <c r="X163" s="48"/>
      <c r="Y163" s="48"/>
      <c r="Z163" s="48"/>
      <c r="AA163" s="17"/>
    </row>
    <row r="164" spans="1:27" ht="15" customHeight="1" x14ac:dyDescent="0.2">
      <c r="A164" s="49"/>
      <c r="B164" s="49"/>
      <c r="C164" s="46"/>
      <c r="D164" s="46"/>
      <c r="E164" s="46"/>
      <c r="F164" s="46"/>
      <c r="G164" s="46"/>
      <c r="H164" s="46"/>
      <c r="I164" s="46"/>
      <c r="J164" s="50"/>
      <c r="K164" s="50"/>
      <c r="L164" s="50"/>
      <c r="M164" s="50"/>
      <c r="U164" s="52"/>
      <c r="V164" s="48"/>
      <c r="W164" s="48"/>
      <c r="X164" s="48"/>
      <c r="Y164" s="48"/>
      <c r="Z164" s="48"/>
      <c r="AA164" s="17"/>
    </row>
    <row r="165" spans="1:27" ht="15" customHeight="1" x14ac:dyDescent="0.2">
      <c r="A165" s="49"/>
      <c r="B165" s="49"/>
      <c r="C165" s="46"/>
      <c r="D165" s="46"/>
      <c r="E165" s="46"/>
      <c r="F165" s="46"/>
      <c r="G165" s="46"/>
      <c r="H165" s="46"/>
      <c r="I165" s="46"/>
      <c r="J165" s="50"/>
      <c r="K165" s="50"/>
      <c r="L165" s="50"/>
      <c r="M165" s="50"/>
      <c r="U165" s="52"/>
      <c r="V165" s="48"/>
      <c r="W165" s="48"/>
      <c r="X165" s="48"/>
      <c r="Y165" s="48"/>
      <c r="Z165" s="48"/>
      <c r="AA165" s="17"/>
    </row>
    <row r="166" spans="1:27" ht="15" customHeight="1" x14ac:dyDescent="0.2">
      <c r="A166" s="49"/>
      <c r="B166" s="49"/>
      <c r="C166" s="46"/>
      <c r="D166" s="46"/>
      <c r="E166" s="46"/>
      <c r="F166" s="46"/>
      <c r="G166" s="46"/>
      <c r="H166" s="46"/>
      <c r="I166" s="46"/>
      <c r="J166" s="50"/>
      <c r="K166" s="50"/>
      <c r="L166" s="50"/>
      <c r="M166" s="50"/>
      <c r="U166" s="52"/>
      <c r="V166" s="48"/>
      <c r="W166" s="48"/>
      <c r="X166" s="48"/>
      <c r="Y166" s="48"/>
      <c r="Z166" s="48"/>
      <c r="AA166" s="17"/>
    </row>
    <row r="167" spans="1:27" ht="15" customHeight="1" x14ac:dyDescent="0.2">
      <c r="A167" s="49"/>
      <c r="B167" s="49"/>
      <c r="C167" s="46"/>
      <c r="D167" s="46"/>
      <c r="E167" s="46"/>
      <c r="F167" s="46"/>
      <c r="G167" s="46"/>
      <c r="H167" s="46"/>
      <c r="I167" s="46"/>
      <c r="J167" s="50"/>
      <c r="K167" s="50"/>
      <c r="L167" s="50"/>
      <c r="M167" s="50"/>
      <c r="U167" s="52"/>
      <c r="V167" s="48"/>
      <c r="W167" s="48"/>
      <c r="X167" s="48"/>
      <c r="Y167" s="48"/>
      <c r="Z167" s="48"/>
      <c r="AA167" s="17"/>
    </row>
    <row r="168" spans="1:27" ht="15" customHeight="1" x14ac:dyDescent="0.2">
      <c r="A168" s="49"/>
      <c r="B168" s="49"/>
      <c r="C168" s="46"/>
      <c r="D168" s="46"/>
      <c r="E168" s="46"/>
      <c r="F168" s="46"/>
      <c r="G168" s="46"/>
      <c r="H168" s="46"/>
      <c r="I168" s="46"/>
      <c r="J168" s="50"/>
      <c r="K168" s="50"/>
      <c r="L168" s="50"/>
      <c r="M168" s="50"/>
      <c r="U168" s="52"/>
      <c r="V168" s="48"/>
      <c r="W168" s="48"/>
      <c r="X168" s="48"/>
      <c r="Y168" s="48"/>
      <c r="Z168" s="48"/>
      <c r="AA168" s="17"/>
    </row>
    <row r="169" spans="1:27" ht="15" customHeight="1" x14ac:dyDescent="0.2">
      <c r="A169" s="49"/>
      <c r="B169" s="49"/>
      <c r="C169" s="46"/>
      <c r="D169" s="46"/>
      <c r="E169" s="46"/>
      <c r="F169" s="46"/>
      <c r="G169" s="46"/>
      <c r="H169" s="46"/>
      <c r="I169" s="46"/>
      <c r="J169" s="50"/>
      <c r="K169" s="50"/>
      <c r="L169" s="50"/>
      <c r="M169" s="50"/>
      <c r="U169" s="52"/>
      <c r="V169" s="48"/>
      <c r="W169" s="48"/>
      <c r="X169" s="48"/>
      <c r="Y169" s="48"/>
      <c r="Z169" s="48"/>
      <c r="AA169" s="17"/>
    </row>
    <row r="170" spans="1:27" ht="15" customHeight="1" x14ac:dyDescent="0.2">
      <c r="A170" s="49"/>
      <c r="B170" s="49"/>
      <c r="C170" s="46"/>
      <c r="D170" s="46"/>
      <c r="E170" s="46"/>
      <c r="F170" s="46"/>
      <c r="G170" s="46"/>
      <c r="H170" s="46"/>
      <c r="I170" s="46"/>
      <c r="J170" s="50"/>
      <c r="K170" s="50"/>
      <c r="L170" s="50"/>
      <c r="M170" s="50"/>
      <c r="U170" s="52"/>
      <c r="V170" s="48"/>
      <c r="W170" s="48"/>
      <c r="X170" s="48"/>
      <c r="Y170" s="48"/>
      <c r="Z170" s="48"/>
      <c r="AA170" s="17"/>
    </row>
    <row r="171" spans="1:27" ht="15" customHeight="1" x14ac:dyDescent="0.2">
      <c r="A171" s="49"/>
      <c r="B171" s="49"/>
      <c r="C171" s="46"/>
      <c r="D171" s="46"/>
      <c r="E171" s="46"/>
      <c r="F171" s="46"/>
      <c r="G171" s="46"/>
      <c r="H171" s="46"/>
      <c r="I171" s="46"/>
      <c r="J171" s="50"/>
      <c r="K171" s="50"/>
      <c r="L171" s="50"/>
      <c r="M171" s="50"/>
      <c r="U171" s="52"/>
      <c r="V171" s="48"/>
      <c r="W171" s="48"/>
      <c r="X171" s="48"/>
      <c r="Y171" s="48"/>
      <c r="Z171" s="48"/>
      <c r="AA171" s="17"/>
    </row>
    <row r="172" spans="1:27" ht="15" customHeight="1" x14ac:dyDescent="0.2">
      <c r="A172" s="49"/>
      <c r="B172" s="49"/>
      <c r="C172" s="46"/>
      <c r="D172" s="46"/>
      <c r="E172" s="46"/>
      <c r="F172" s="46"/>
      <c r="G172" s="46"/>
      <c r="H172" s="46"/>
      <c r="I172" s="46"/>
      <c r="J172" s="50"/>
      <c r="K172" s="50"/>
      <c r="L172" s="50"/>
      <c r="M172" s="50"/>
      <c r="U172" s="52"/>
      <c r="V172" s="48"/>
      <c r="W172" s="48"/>
      <c r="X172" s="48"/>
      <c r="Y172" s="48"/>
      <c r="Z172" s="48"/>
      <c r="AA172" s="17"/>
    </row>
    <row r="173" spans="1:27" ht="15" customHeight="1" x14ac:dyDescent="0.2">
      <c r="A173" s="49"/>
      <c r="B173" s="49"/>
      <c r="C173" s="46"/>
      <c r="D173" s="46"/>
      <c r="E173" s="46"/>
      <c r="F173" s="46"/>
      <c r="G173" s="46"/>
      <c r="H173" s="46"/>
      <c r="I173" s="46"/>
      <c r="J173" s="50"/>
      <c r="K173" s="50"/>
      <c r="L173" s="50"/>
      <c r="M173" s="50"/>
      <c r="U173" s="52"/>
      <c r="V173" s="48"/>
      <c r="W173" s="48"/>
      <c r="X173" s="48"/>
      <c r="Y173" s="48"/>
      <c r="Z173" s="48"/>
      <c r="AA173" s="17"/>
    </row>
    <row r="174" spans="1:27" ht="15" customHeight="1" x14ac:dyDescent="0.2">
      <c r="A174" s="49"/>
      <c r="B174" s="49"/>
      <c r="C174" s="46"/>
      <c r="D174" s="46"/>
      <c r="E174" s="46"/>
      <c r="F174" s="46"/>
      <c r="G174" s="46"/>
      <c r="H174" s="46"/>
      <c r="I174" s="46"/>
      <c r="J174" s="50"/>
      <c r="K174" s="50"/>
      <c r="L174" s="50"/>
      <c r="M174" s="50"/>
      <c r="U174" s="52"/>
      <c r="V174" s="48"/>
      <c r="W174" s="48"/>
      <c r="X174" s="48"/>
      <c r="Y174" s="48"/>
      <c r="Z174" s="48"/>
      <c r="AA174" s="17"/>
    </row>
    <row r="175" spans="1:27" ht="15" customHeight="1" x14ac:dyDescent="0.2">
      <c r="A175" s="49"/>
      <c r="B175" s="49"/>
      <c r="C175" s="46"/>
      <c r="D175" s="46"/>
      <c r="E175" s="46"/>
      <c r="F175" s="46"/>
      <c r="G175" s="46"/>
      <c r="H175" s="46"/>
      <c r="I175" s="46"/>
      <c r="J175" s="50"/>
      <c r="K175" s="50"/>
      <c r="L175" s="50"/>
      <c r="M175" s="50"/>
      <c r="U175" s="52"/>
      <c r="V175" s="48"/>
      <c r="W175" s="48"/>
      <c r="X175" s="48"/>
      <c r="Y175" s="48"/>
      <c r="Z175" s="48"/>
      <c r="AA175" s="17"/>
    </row>
    <row r="176" spans="1:27" ht="15" customHeight="1" x14ac:dyDescent="0.2">
      <c r="A176" s="49"/>
      <c r="B176" s="49"/>
      <c r="C176" s="46"/>
      <c r="D176" s="46"/>
      <c r="E176" s="46"/>
      <c r="F176" s="46"/>
      <c r="G176" s="46"/>
      <c r="H176" s="46"/>
      <c r="I176" s="46"/>
      <c r="J176" s="50"/>
      <c r="K176" s="50"/>
      <c r="L176" s="50"/>
      <c r="M176" s="50"/>
      <c r="U176" s="52"/>
      <c r="V176" s="48"/>
      <c r="W176" s="48"/>
      <c r="X176" s="48"/>
      <c r="Y176" s="48"/>
      <c r="Z176" s="48"/>
      <c r="AA176" s="17"/>
    </row>
    <row r="177" spans="1:27" ht="15" customHeight="1" x14ac:dyDescent="0.2">
      <c r="A177" s="49"/>
      <c r="B177" s="49"/>
      <c r="C177" s="46"/>
      <c r="D177" s="46"/>
      <c r="E177" s="46"/>
      <c r="F177" s="46"/>
      <c r="G177" s="46"/>
      <c r="H177" s="46"/>
      <c r="I177" s="46"/>
      <c r="J177" s="50"/>
      <c r="K177" s="50"/>
      <c r="L177" s="50"/>
      <c r="M177" s="50"/>
      <c r="U177" s="52"/>
      <c r="V177" s="48"/>
      <c r="W177" s="48"/>
      <c r="X177" s="48"/>
      <c r="Y177" s="48"/>
      <c r="Z177" s="48"/>
      <c r="AA177" s="17"/>
    </row>
    <row r="178" spans="1:27" ht="15" customHeight="1" x14ac:dyDescent="0.2">
      <c r="A178" s="49"/>
      <c r="B178" s="49"/>
      <c r="C178" s="46"/>
      <c r="D178" s="46"/>
      <c r="E178" s="46"/>
      <c r="F178" s="46"/>
      <c r="G178" s="46"/>
      <c r="H178" s="46"/>
      <c r="I178" s="46"/>
      <c r="J178" s="50"/>
      <c r="K178" s="50"/>
      <c r="L178" s="50"/>
      <c r="M178" s="50"/>
      <c r="U178" s="52"/>
      <c r="V178" s="48"/>
      <c r="W178" s="48"/>
      <c r="X178" s="48"/>
      <c r="Y178" s="48"/>
      <c r="Z178" s="48"/>
      <c r="AA178" s="17"/>
    </row>
    <row r="179" spans="1:27" ht="15" customHeight="1" x14ac:dyDescent="0.2">
      <c r="A179" s="49"/>
      <c r="B179" s="49"/>
      <c r="C179" s="46"/>
      <c r="D179" s="46"/>
      <c r="E179" s="46"/>
      <c r="F179" s="46"/>
      <c r="G179" s="46"/>
      <c r="H179" s="46"/>
      <c r="I179" s="46"/>
      <c r="J179" s="50"/>
      <c r="K179" s="50"/>
      <c r="L179" s="50"/>
      <c r="M179" s="50"/>
      <c r="U179" s="52"/>
      <c r="V179" s="48"/>
      <c r="W179" s="48"/>
      <c r="X179" s="48"/>
      <c r="Y179" s="48"/>
      <c r="Z179" s="48"/>
      <c r="AA179" s="17"/>
    </row>
    <row r="180" spans="1:27" ht="15" customHeight="1" x14ac:dyDescent="0.2">
      <c r="A180" s="49"/>
      <c r="B180" s="49"/>
      <c r="C180" s="46"/>
      <c r="D180" s="46"/>
      <c r="E180" s="46"/>
      <c r="F180" s="46"/>
      <c r="G180" s="46"/>
      <c r="H180" s="46"/>
      <c r="I180" s="46"/>
      <c r="J180" s="50"/>
      <c r="K180" s="50"/>
      <c r="L180" s="50"/>
      <c r="M180" s="50"/>
      <c r="U180" s="52"/>
      <c r="V180" s="48"/>
      <c r="W180" s="48"/>
      <c r="X180" s="48"/>
      <c r="Y180" s="48"/>
      <c r="Z180" s="48"/>
      <c r="AA180" s="17"/>
    </row>
    <row r="181" spans="1:27" ht="15" customHeight="1" x14ac:dyDescent="0.2">
      <c r="A181" s="49"/>
      <c r="B181" s="49"/>
      <c r="C181" s="46"/>
      <c r="D181" s="46"/>
      <c r="E181" s="46"/>
      <c r="F181" s="46"/>
      <c r="G181" s="46"/>
      <c r="H181" s="46"/>
      <c r="I181" s="46"/>
      <c r="J181" s="50"/>
      <c r="K181" s="50"/>
      <c r="L181" s="50"/>
      <c r="M181" s="50"/>
      <c r="U181" s="52"/>
      <c r="V181" s="48"/>
      <c r="W181" s="48"/>
      <c r="X181" s="48"/>
      <c r="Y181" s="48"/>
      <c r="Z181" s="48"/>
      <c r="AA181" s="17"/>
    </row>
    <row r="182" spans="1:27" ht="15" customHeight="1" x14ac:dyDescent="0.2">
      <c r="A182" s="49"/>
      <c r="B182" s="49"/>
      <c r="C182" s="46"/>
      <c r="D182" s="46"/>
      <c r="E182" s="46"/>
      <c r="F182" s="46"/>
      <c r="G182" s="46"/>
      <c r="H182" s="46"/>
      <c r="I182" s="46"/>
      <c r="J182" s="50"/>
      <c r="K182" s="50"/>
      <c r="L182" s="50"/>
      <c r="M182" s="50"/>
      <c r="U182" s="52"/>
      <c r="V182" s="48"/>
      <c r="W182" s="48"/>
      <c r="X182" s="48"/>
      <c r="Y182" s="48"/>
      <c r="Z182" s="48"/>
      <c r="AA182" s="17"/>
    </row>
    <row r="183" spans="1:27" ht="15" customHeight="1" x14ac:dyDescent="0.2">
      <c r="A183" s="49"/>
      <c r="B183" s="49"/>
      <c r="C183" s="46"/>
      <c r="D183" s="46"/>
      <c r="E183" s="46"/>
      <c r="F183" s="46"/>
      <c r="G183" s="46"/>
      <c r="H183" s="46"/>
      <c r="I183" s="46"/>
      <c r="J183" s="50"/>
      <c r="K183" s="50"/>
      <c r="L183" s="50"/>
      <c r="M183" s="50"/>
      <c r="U183" s="52"/>
      <c r="V183" s="48"/>
      <c r="W183" s="48"/>
      <c r="X183" s="48"/>
      <c r="Y183" s="48"/>
      <c r="Z183" s="48"/>
      <c r="AA183" s="17"/>
    </row>
    <row r="184" spans="1:27" ht="15" customHeight="1" x14ac:dyDescent="0.2">
      <c r="A184" s="49"/>
      <c r="B184" s="49"/>
      <c r="C184" s="46"/>
      <c r="D184" s="46"/>
      <c r="E184" s="46"/>
      <c r="F184" s="46"/>
      <c r="G184" s="46"/>
      <c r="H184" s="46"/>
      <c r="I184" s="46"/>
      <c r="J184" s="50"/>
      <c r="K184" s="50"/>
      <c r="L184" s="50"/>
      <c r="M184" s="50"/>
      <c r="U184" s="52"/>
      <c r="V184" s="48"/>
      <c r="W184" s="48"/>
      <c r="X184" s="48"/>
      <c r="Y184" s="48"/>
      <c r="Z184" s="48"/>
      <c r="AA184" s="17"/>
    </row>
    <row r="185" spans="1:27" ht="15" customHeight="1" x14ac:dyDescent="0.2">
      <c r="A185" s="49"/>
      <c r="B185" s="49"/>
      <c r="C185" s="46"/>
      <c r="D185" s="46"/>
      <c r="E185" s="46"/>
      <c r="F185" s="46"/>
      <c r="G185" s="46"/>
      <c r="H185" s="46"/>
      <c r="I185" s="46"/>
      <c r="J185" s="50"/>
      <c r="K185" s="50"/>
      <c r="L185" s="50"/>
      <c r="M185" s="50"/>
      <c r="U185" s="52"/>
      <c r="V185" s="48"/>
      <c r="W185" s="48"/>
      <c r="X185" s="48"/>
      <c r="Y185" s="48"/>
      <c r="Z185" s="48"/>
      <c r="AA185" s="17"/>
    </row>
    <row r="186" spans="1:27" ht="15" customHeight="1" x14ac:dyDescent="0.2">
      <c r="A186" s="49"/>
      <c r="B186" s="49"/>
      <c r="C186" s="46"/>
      <c r="D186" s="46"/>
      <c r="E186" s="46"/>
      <c r="F186" s="46"/>
      <c r="G186" s="46"/>
      <c r="H186" s="46"/>
      <c r="I186" s="46"/>
      <c r="J186" s="50"/>
      <c r="K186" s="50"/>
      <c r="L186" s="50"/>
      <c r="M186" s="50"/>
      <c r="U186" s="52"/>
      <c r="V186" s="48"/>
      <c r="W186" s="48"/>
      <c r="X186" s="48"/>
      <c r="Y186" s="48"/>
      <c r="Z186" s="48"/>
      <c r="AA186" s="17"/>
    </row>
    <row r="187" spans="1:27" ht="15" customHeight="1" x14ac:dyDescent="0.2">
      <c r="A187" s="49"/>
      <c r="B187" s="49"/>
      <c r="C187" s="46"/>
      <c r="D187" s="46"/>
      <c r="E187" s="46"/>
      <c r="F187" s="46"/>
      <c r="G187" s="46"/>
      <c r="H187" s="46"/>
      <c r="I187" s="46"/>
      <c r="J187" s="50"/>
      <c r="K187" s="50"/>
      <c r="L187" s="50"/>
      <c r="M187" s="50"/>
      <c r="U187" s="52"/>
      <c r="V187" s="48"/>
      <c r="W187" s="48"/>
      <c r="X187" s="48"/>
      <c r="Y187" s="48"/>
      <c r="Z187" s="48"/>
      <c r="AA187" s="17"/>
    </row>
    <row r="188" spans="1:27" ht="15" customHeight="1" x14ac:dyDescent="0.2">
      <c r="A188" s="49"/>
      <c r="B188" s="49"/>
      <c r="C188" s="46"/>
      <c r="D188" s="46"/>
      <c r="E188" s="46"/>
      <c r="F188" s="46"/>
      <c r="G188" s="46"/>
      <c r="H188" s="46"/>
      <c r="I188" s="46"/>
      <c r="J188" s="50"/>
      <c r="K188" s="50"/>
      <c r="L188" s="50"/>
      <c r="M188" s="50"/>
      <c r="U188" s="52"/>
      <c r="V188" s="48"/>
      <c r="W188" s="48"/>
      <c r="X188" s="48"/>
      <c r="Y188" s="48"/>
      <c r="Z188" s="48"/>
      <c r="AA188" s="17"/>
    </row>
    <row r="189" spans="1:27" ht="15" customHeight="1" x14ac:dyDescent="0.2">
      <c r="A189" s="49"/>
      <c r="B189" s="49"/>
      <c r="C189" s="46"/>
      <c r="D189" s="46"/>
      <c r="E189" s="46"/>
      <c r="F189" s="46"/>
      <c r="G189" s="46"/>
      <c r="H189" s="46"/>
      <c r="I189" s="46"/>
      <c r="J189" s="50"/>
      <c r="K189" s="50"/>
      <c r="L189" s="50"/>
      <c r="M189" s="50"/>
      <c r="U189" s="52"/>
      <c r="V189" s="48"/>
      <c r="W189" s="48"/>
      <c r="X189" s="48"/>
      <c r="Y189" s="48"/>
      <c r="Z189" s="48"/>
      <c r="AA189" s="17"/>
    </row>
    <row r="190" spans="1:27" ht="15" customHeight="1" x14ac:dyDescent="0.2">
      <c r="A190" s="49"/>
      <c r="B190" s="49"/>
      <c r="C190" s="46"/>
      <c r="D190" s="46"/>
      <c r="E190" s="46"/>
      <c r="F190" s="46"/>
      <c r="G190" s="46"/>
      <c r="H190" s="46"/>
      <c r="I190" s="46"/>
      <c r="J190" s="50"/>
      <c r="K190" s="50"/>
      <c r="L190" s="50"/>
      <c r="M190" s="50"/>
      <c r="U190" s="52"/>
      <c r="V190" s="48"/>
      <c r="W190" s="48"/>
      <c r="X190" s="48"/>
      <c r="Y190" s="48"/>
      <c r="Z190" s="48"/>
      <c r="AA190" s="17"/>
    </row>
    <row r="191" spans="1:27" ht="15" customHeight="1" x14ac:dyDescent="0.2">
      <c r="A191" s="49"/>
      <c r="B191" s="49"/>
      <c r="C191" s="46"/>
      <c r="D191" s="46"/>
      <c r="E191" s="46"/>
      <c r="F191" s="46"/>
      <c r="G191" s="46"/>
      <c r="H191" s="46"/>
      <c r="I191" s="46"/>
      <c r="J191" s="50"/>
      <c r="K191" s="50"/>
      <c r="L191" s="50"/>
      <c r="M191" s="50"/>
      <c r="U191" s="52"/>
      <c r="V191" s="48"/>
      <c r="W191" s="48"/>
      <c r="X191" s="48"/>
      <c r="Y191" s="48"/>
      <c r="Z191" s="48"/>
      <c r="AA191" s="17"/>
    </row>
    <row r="192" spans="1:27" ht="15" customHeight="1" x14ac:dyDescent="0.2">
      <c r="A192" s="49"/>
      <c r="B192" s="49"/>
      <c r="C192" s="46"/>
      <c r="D192" s="46"/>
      <c r="E192" s="46"/>
      <c r="F192" s="46"/>
      <c r="G192" s="46"/>
      <c r="H192" s="46"/>
      <c r="I192" s="46"/>
      <c r="J192" s="50"/>
      <c r="K192" s="50"/>
      <c r="L192" s="50"/>
      <c r="M192" s="50"/>
      <c r="U192" s="52"/>
      <c r="V192" s="48"/>
      <c r="W192" s="48"/>
      <c r="X192" s="48"/>
      <c r="Y192" s="48"/>
      <c r="Z192" s="48"/>
      <c r="AA192" s="17"/>
    </row>
    <row r="193" spans="1:27" ht="15" customHeight="1" x14ac:dyDescent="0.2">
      <c r="A193" s="49"/>
      <c r="B193" s="49"/>
      <c r="C193" s="46"/>
      <c r="D193" s="46"/>
      <c r="E193" s="46"/>
      <c r="F193" s="46"/>
      <c r="G193" s="46"/>
      <c r="H193" s="46"/>
      <c r="I193" s="46"/>
      <c r="J193" s="50"/>
      <c r="K193" s="50"/>
      <c r="L193" s="50"/>
      <c r="M193" s="50"/>
      <c r="U193" s="52"/>
      <c r="V193" s="48"/>
      <c r="W193" s="48"/>
      <c r="X193" s="48"/>
      <c r="Y193" s="48"/>
      <c r="Z193" s="48"/>
      <c r="AA193" s="17"/>
    </row>
    <row r="194" spans="1:27" ht="15" customHeight="1" x14ac:dyDescent="0.2">
      <c r="A194" s="49"/>
      <c r="B194" s="49"/>
      <c r="C194" s="46"/>
      <c r="D194" s="46"/>
      <c r="E194" s="46"/>
      <c r="F194" s="46"/>
      <c r="G194" s="46"/>
      <c r="H194" s="46"/>
      <c r="I194" s="46"/>
      <c r="J194" s="50"/>
      <c r="K194" s="50"/>
      <c r="L194" s="50"/>
      <c r="M194" s="50"/>
      <c r="U194" s="52"/>
      <c r="V194" s="48"/>
      <c r="W194" s="48"/>
      <c r="X194" s="48"/>
      <c r="Y194" s="48"/>
      <c r="Z194" s="48"/>
      <c r="AA194" s="17"/>
    </row>
    <row r="195" spans="1:27" ht="15" customHeight="1" x14ac:dyDescent="0.2">
      <c r="A195" s="49"/>
      <c r="B195" s="49"/>
      <c r="C195" s="46"/>
      <c r="D195" s="46"/>
      <c r="E195" s="46"/>
      <c r="F195" s="46"/>
      <c r="G195" s="46"/>
      <c r="H195" s="46"/>
      <c r="I195" s="46"/>
      <c r="J195" s="50"/>
      <c r="K195" s="50"/>
      <c r="L195" s="50"/>
      <c r="M195" s="50"/>
      <c r="U195" s="52"/>
      <c r="V195" s="48"/>
      <c r="W195" s="48"/>
      <c r="X195" s="48"/>
      <c r="Y195" s="48"/>
      <c r="Z195" s="48"/>
      <c r="AA195" s="17"/>
    </row>
    <row r="196" spans="1:27" ht="15" customHeight="1" x14ac:dyDescent="0.2">
      <c r="A196" s="49"/>
      <c r="B196" s="49"/>
      <c r="C196" s="46"/>
      <c r="D196" s="46"/>
      <c r="E196" s="46"/>
      <c r="F196" s="46"/>
      <c r="G196" s="46"/>
      <c r="H196" s="46"/>
      <c r="I196" s="46"/>
      <c r="J196" s="50"/>
      <c r="K196" s="50"/>
      <c r="L196" s="50"/>
      <c r="M196" s="50"/>
      <c r="U196" s="52"/>
      <c r="V196" s="48"/>
      <c r="W196" s="48"/>
      <c r="X196" s="48"/>
      <c r="Y196" s="48"/>
      <c r="Z196" s="48"/>
      <c r="AA196" s="17"/>
    </row>
    <row r="197" spans="1:27" ht="15" customHeight="1" x14ac:dyDescent="0.2">
      <c r="A197" s="49"/>
      <c r="B197" s="49"/>
      <c r="C197" s="46"/>
      <c r="D197" s="46"/>
      <c r="E197" s="46"/>
      <c r="F197" s="46"/>
      <c r="G197" s="46"/>
      <c r="H197" s="46"/>
      <c r="I197" s="46"/>
      <c r="J197" s="50"/>
      <c r="K197" s="50"/>
      <c r="L197" s="50"/>
      <c r="M197" s="50"/>
      <c r="U197" s="52"/>
      <c r="V197" s="48"/>
      <c r="W197" s="48"/>
      <c r="X197" s="48"/>
      <c r="Y197" s="48"/>
      <c r="Z197" s="48"/>
      <c r="AA197" s="17"/>
    </row>
    <row r="198" spans="1:27" ht="15" customHeight="1" x14ac:dyDescent="0.2">
      <c r="A198" s="49"/>
      <c r="B198" s="49"/>
      <c r="C198" s="46"/>
      <c r="D198" s="46"/>
      <c r="E198" s="46"/>
      <c r="F198" s="46"/>
      <c r="G198" s="46"/>
      <c r="H198" s="46"/>
      <c r="I198" s="46"/>
      <c r="J198" s="50"/>
      <c r="K198" s="50"/>
      <c r="L198" s="50"/>
      <c r="M198" s="50"/>
      <c r="U198" s="52"/>
      <c r="V198" s="48"/>
      <c r="W198" s="48"/>
      <c r="X198" s="48"/>
      <c r="Y198" s="48"/>
      <c r="Z198" s="48"/>
      <c r="AA198" s="17"/>
    </row>
    <row r="199" spans="1:27" ht="15" customHeight="1" x14ac:dyDescent="0.2">
      <c r="A199" s="49"/>
      <c r="B199" s="49"/>
      <c r="C199" s="46"/>
      <c r="D199" s="46"/>
      <c r="E199" s="46"/>
      <c r="F199" s="46"/>
      <c r="G199" s="46"/>
      <c r="H199" s="46"/>
      <c r="I199" s="46"/>
      <c r="J199" s="50"/>
      <c r="K199" s="50"/>
      <c r="L199" s="50"/>
      <c r="M199" s="50"/>
      <c r="U199" s="52"/>
      <c r="V199" s="48"/>
      <c r="W199" s="48"/>
      <c r="X199" s="48"/>
      <c r="Y199" s="48"/>
      <c r="Z199" s="48"/>
      <c r="AA199" s="17"/>
    </row>
    <row r="200" spans="1:27" ht="15" customHeight="1" x14ac:dyDescent="0.2">
      <c r="A200" s="49"/>
      <c r="B200" s="49"/>
      <c r="C200" s="46"/>
      <c r="D200" s="46"/>
      <c r="E200" s="46"/>
      <c r="F200" s="46"/>
      <c r="G200" s="46"/>
      <c r="H200" s="46"/>
      <c r="I200" s="46"/>
      <c r="J200" s="50"/>
      <c r="K200" s="50"/>
      <c r="L200" s="50"/>
      <c r="M200" s="50"/>
      <c r="U200" s="52"/>
      <c r="V200" s="48"/>
      <c r="W200" s="48"/>
      <c r="X200" s="48"/>
      <c r="Y200" s="48"/>
      <c r="Z200" s="48"/>
      <c r="AA200" s="17"/>
    </row>
    <row r="201" spans="1:27" ht="15" customHeight="1" x14ac:dyDescent="0.2">
      <c r="A201" s="49"/>
      <c r="B201" s="49"/>
      <c r="C201" s="46"/>
      <c r="D201" s="46"/>
      <c r="E201" s="46"/>
      <c r="F201" s="46"/>
      <c r="G201" s="46"/>
      <c r="H201" s="46"/>
      <c r="I201" s="46"/>
      <c r="J201" s="50"/>
      <c r="K201" s="50"/>
      <c r="L201" s="50"/>
      <c r="M201" s="50"/>
      <c r="U201" s="52"/>
      <c r="V201" s="48"/>
      <c r="W201" s="48"/>
      <c r="X201" s="48"/>
      <c r="Y201" s="48"/>
      <c r="Z201" s="48"/>
      <c r="AA201" s="17"/>
    </row>
    <row r="202" spans="1:27" ht="15" customHeight="1" x14ac:dyDescent="0.2">
      <c r="A202" s="49"/>
      <c r="B202" s="49"/>
      <c r="C202" s="46"/>
      <c r="D202" s="46"/>
      <c r="E202" s="46"/>
      <c r="F202" s="46"/>
      <c r="G202" s="46"/>
      <c r="H202" s="46"/>
      <c r="I202" s="46"/>
      <c r="J202" s="50"/>
      <c r="K202" s="50"/>
      <c r="L202" s="50"/>
      <c r="M202" s="50"/>
      <c r="U202" s="52"/>
      <c r="V202" s="48"/>
      <c r="W202" s="48"/>
      <c r="X202" s="48"/>
      <c r="Y202" s="48"/>
      <c r="Z202" s="48"/>
      <c r="AA202" s="17"/>
    </row>
    <row r="203" spans="1:27" ht="15" customHeight="1" x14ac:dyDescent="0.2">
      <c r="A203" s="49"/>
      <c r="B203" s="49"/>
      <c r="C203" s="46"/>
      <c r="D203" s="46"/>
      <c r="E203" s="46"/>
      <c r="F203" s="46"/>
      <c r="G203" s="46"/>
      <c r="H203" s="46"/>
      <c r="I203" s="46"/>
      <c r="J203" s="50"/>
      <c r="K203" s="50"/>
      <c r="L203" s="50"/>
      <c r="M203" s="50"/>
      <c r="U203" s="52"/>
      <c r="V203" s="48"/>
      <c r="W203" s="48"/>
      <c r="X203" s="48"/>
      <c r="Y203" s="48"/>
      <c r="Z203" s="48"/>
      <c r="AA203" s="17"/>
    </row>
    <row r="204" spans="1:27" ht="15" customHeight="1" x14ac:dyDescent="0.2">
      <c r="A204" s="49"/>
      <c r="B204" s="49"/>
      <c r="C204" s="46"/>
      <c r="D204" s="46"/>
      <c r="E204" s="46"/>
      <c r="F204" s="46"/>
      <c r="G204" s="46"/>
      <c r="H204" s="46"/>
      <c r="I204" s="46"/>
      <c r="J204" s="50"/>
      <c r="K204" s="50"/>
      <c r="L204" s="50"/>
      <c r="M204" s="50"/>
      <c r="U204" s="52"/>
      <c r="V204" s="48"/>
      <c r="W204" s="48"/>
      <c r="X204" s="48"/>
      <c r="Y204" s="48"/>
      <c r="Z204" s="48"/>
      <c r="AA204" s="17"/>
    </row>
    <row r="205" spans="1:27" ht="15" customHeight="1" x14ac:dyDescent="0.2">
      <c r="A205" s="49"/>
      <c r="B205" s="49"/>
      <c r="C205" s="46"/>
      <c r="D205" s="46"/>
      <c r="E205" s="46"/>
      <c r="F205" s="46"/>
      <c r="G205" s="46"/>
      <c r="H205" s="46"/>
      <c r="I205" s="46"/>
      <c r="J205" s="50"/>
      <c r="K205" s="50"/>
      <c r="L205" s="50"/>
      <c r="M205" s="50"/>
      <c r="U205" s="52"/>
      <c r="V205" s="48"/>
      <c r="W205" s="48"/>
      <c r="X205" s="48"/>
      <c r="Y205" s="48"/>
      <c r="Z205" s="48"/>
      <c r="AA205" s="17"/>
    </row>
    <row r="206" spans="1:27" ht="15" customHeight="1" x14ac:dyDescent="0.2">
      <c r="A206" s="49"/>
      <c r="B206" s="49"/>
      <c r="C206" s="46"/>
      <c r="D206" s="46"/>
      <c r="E206" s="46"/>
      <c r="F206" s="46"/>
      <c r="G206" s="46"/>
      <c r="H206" s="46"/>
      <c r="I206" s="46"/>
      <c r="J206" s="50"/>
      <c r="K206" s="50"/>
      <c r="L206" s="50"/>
      <c r="M206" s="50"/>
      <c r="U206" s="52"/>
      <c r="V206" s="48"/>
      <c r="W206" s="48"/>
      <c r="X206" s="48"/>
      <c r="Y206" s="48"/>
      <c r="Z206" s="48"/>
      <c r="AA206" s="17"/>
    </row>
    <row r="207" spans="1:27" ht="15" customHeight="1" x14ac:dyDescent="0.2">
      <c r="A207" s="49"/>
      <c r="B207" s="49"/>
      <c r="C207" s="46"/>
      <c r="D207" s="46"/>
      <c r="E207" s="46"/>
      <c r="F207" s="46"/>
      <c r="G207" s="46"/>
      <c r="H207" s="46"/>
      <c r="I207" s="46"/>
      <c r="J207" s="50"/>
      <c r="K207" s="50"/>
      <c r="L207" s="50"/>
      <c r="M207" s="50"/>
      <c r="U207" s="52"/>
      <c r="V207" s="48"/>
      <c r="W207" s="48"/>
      <c r="X207" s="48"/>
      <c r="Y207" s="48"/>
      <c r="Z207" s="48"/>
      <c r="AA207" s="17"/>
    </row>
    <row r="208" spans="1:27" ht="15" customHeight="1" x14ac:dyDescent="0.2">
      <c r="A208" s="49"/>
      <c r="B208" s="49"/>
      <c r="C208" s="46"/>
      <c r="D208" s="46"/>
      <c r="E208" s="46"/>
      <c r="F208" s="46"/>
      <c r="G208" s="46"/>
      <c r="H208" s="46"/>
      <c r="I208" s="46"/>
      <c r="J208" s="50"/>
      <c r="K208" s="50"/>
      <c r="L208" s="50"/>
      <c r="M208" s="50"/>
      <c r="U208" s="52"/>
      <c r="V208" s="48"/>
      <c r="W208" s="48"/>
      <c r="X208" s="48"/>
      <c r="Y208" s="48"/>
      <c r="Z208" s="48"/>
      <c r="AA208" s="17"/>
    </row>
    <row r="209" spans="1:27" ht="15" customHeight="1" x14ac:dyDescent="0.2">
      <c r="A209" s="49"/>
      <c r="B209" s="49"/>
      <c r="C209" s="46"/>
      <c r="D209" s="46"/>
      <c r="E209" s="46"/>
      <c r="F209" s="46"/>
      <c r="G209" s="46"/>
      <c r="H209" s="46"/>
      <c r="I209" s="46"/>
      <c r="J209" s="50"/>
      <c r="K209" s="50"/>
      <c r="L209" s="50"/>
      <c r="M209" s="50"/>
      <c r="U209" s="52"/>
      <c r="V209" s="48"/>
      <c r="W209" s="48"/>
      <c r="X209" s="48"/>
      <c r="Y209" s="48"/>
      <c r="Z209" s="48"/>
      <c r="AA209" s="17"/>
    </row>
    <row r="210" spans="1:27" ht="15" customHeight="1" x14ac:dyDescent="0.2">
      <c r="A210" s="49"/>
      <c r="B210" s="49"/>
      <c r="C210" s="46"/>
      <c r="D210" s="46"/>
      <c r="E210" s="46"/>
      <c r="F210" s="46"/>
      <c r="G210" s="46"/>
      <c r="H210" s="46"/>
      <c r="I210" s="46"/>
      <c r="J210" s="50"/>
      <c r="K210" s="50"/>
      <c r="L210" s="50"/>
      <c r="M210" s="50"/>
      <c r="U210" s="52"/>
      <c r="V210" s="48"/>
      <c r="W210" s="48"/>
      <c r="X210" s="48"/>
      <c r="Y210" s="48"/>
      <c r="Z210" s="48"/>
      <c r="AA210" s="17"/>
    </row>
    <row r="211" spans="1:27" ht="15" customHeight="1" x14ac:dyDescent="0.2">
      <c r="A211" s="49"/>
      <c r="B211" s="49"/>
      <c r="C211" s="46"/>
      <c r="D211" s="46"/>
      <c r="E211" s="46"/>
      <c r="F211" s="46"/>
      <c r="G211" s="46"/>
      <c r="H211" s="46"/>
      <c r="I211" s="46"/>
      <c r="J211" s="50"/>
      <c r="K211" s="50"/>
      <c r="L211" s="50"/>
      <c r="M211" s="50"/>
      <c r="U211" s="52"/>
      <c r="V211" s="48"/>
      <c r="W211" s="48"/>
      <c r="X211" s="48"/>
      <c r="Y211" s="48"/>
      <c r="Z211" s="48"/>
      <c r="AA211" s="17"/>
    </row>
    <row r="212" spans="1:27" ht="15" customHeight="1" x14ac:dyDescent="0.2">
      <c r="A212" s="49"/>
      <c r="B212" s="49"/>
      <c r="C212" s="46"/>
      <c r="D212" s="46"/>
      <c r="E212" s="46"/>
      <c r="F212" s="46"/>
      <c r="G212" s="46"/>
      <c r="H212" s="46"/>
      <c r="I212" s="46"/>
      <c r="J212" s="50"/>
      <c r="K212" s="50"/>
      <c r="L212" s="50"/>
      <c r="M212" s="50"/>
      <c r="U212" s="52"/>
      <c r="V212" s="48"/>
      <c r="W212" s="48"/>
      <c r="X212" s="48"/>
      <c r="Y212" s="48"/>
      <c r="Z212" s="48"/>
      <c r="AA212" s="17"/>
    </row>
    <row r="213" spans="1:27" ht="15" customHeight="1" x14ac:dyDescent="0.2">
      <c r="A213" s="49"/>
      <c r="B213" s="49"/>
      <c r="C213" s="46"/>
      <c r="D213" s="46"/>
      <c r="E213" s="46"/>
      <c r="F213" s="46"/>
      <c r="G213" s="46"/>
      <c r="H213" s="46"/>
      <c r="I213" s="46"/>
      <c r="J213" s="50"/>
      <c r="K213" s="50"/>
      <c r="L213" s="50"/>
      <c r="M213" s="50"/>
      <c r="U213" s="52"/>
      <c r="V213" s="48"/>
      <c r="W213" s="48"/>
      <c r="X213" s="48"/>
      <c r="Y213" s="48"/>
      <c r="Z213" s="48"/>
      <c r="AA213" s="17"/>
    </row>
    <row r="214" spans="1:27" ht="15" customHeight="1" x14ac:dyDescent="0.2">
      <c r="A214" s="49"/>
      <c r="B214" s="49"/>
      <c r="C214" s="46"/>
      <c r="D214" s="46"/>
      <c r="E214" s="46"/>
      <c r="F214" s="46"/>
      <c r="G214" s="46"/>
      <c r="H214" s="46"/>
      <c r="I214" s="46"/>
      <c r="J214" s="50"/>
      <c r="K214" s="50"/>
      <c r="L214" s="50"/>
      <c r="M214" s="50"/>
      <c r="U214" s="52"/>
      <c r="V214" s="48"/>
      <c r="W214" s="48"/>
      <c r="X214" s="48"/>
      <c r="Y214" s="48"/>
      <c r="Z214" s="48"/>
      <c r="AA214" s="17"/>
    </row>
    <row r="215" spans="1:27" ht="15" customHeight="1" x14ac:dyDescent="0.2">
      <c r="A215" s="49"/>
      <c r="B215" s="49"/>
      <c r="C215" s="46"/>
      <c r="D215" s="46"/>
      <c r="E215" s="46"/>
      <c r="F215" s="46"/>
      <c r="G215" s="46"/>
      <c r="H215" s="46"/>
      <c r="I215" s="46"/>
      <c r="J215" s="50"/>
      <c r="K215" s="50"/>
      <c r="L215" s="50"/>
      <c r="M215" s="50"/>
      <c r="U215" s="52"/>
      <c r="V215" s="48"/>
      <c r="W215" s="48"/>
      <c r="X215" s="48"/>
      <c r="Y215" s="48"/>
      <c r="Z215" s="48"/>
      <c r="AA215" s="17"/>
    </row>
    <row r="216" spans="1:27" ht="15" customHeight="1" x14ac:dyDescent="0.2">
      <c r="A216" s="49"/>
      <c r="B216" s="49"/>
      <c r="C216" s="46"/>
      <c r="D216" s="46"/>
      <c r="E216" s="46"/>
      <c r="F216" s="46"/>
      <c r="G216" s="46"/>
      <c r="H216" s="46"/>
      <c r="I216" s="46"/>
      <c r="J216" s="50"/>
      <c r="K216" s="50"/>
      <c r="L216" s="50"/>
      <c r="M216" s="50"/>
      <c r="U216" s="52"/>
      <c r="V216" s="48"/>
      <c r="W216" s="48"/>
      <c r="X216" s="48"/>
      <c r="Y216" s="48"/>
      <c r="Z216" s="48"/>
      <c r="AA216" s="17"/>
    </row>
    <row r="217" spans="1:27" ht="15" customHeight="1" x14ac:dyDescent="0.2">
      <c r="A217" s="49"/>
      <c r="B217" s="49"/>
      <c r="C217" s="46"/>
      <c r="D217" s="46"/>
      <c r="E217" s="46"/>
      <c r="F217" s="46"/>
      <c r="G217" s="46"/>
      <c r="H217" s="46"/>
      <c r="I217" s="46"/>
      <c r="J217" s="50"/>
      <c r="K217" s="50"/>
      <c r="L217" s="50"/>
      <c r="M217" s="50"/>
      <c r="U217" s="52"/>
      <c r="V217" s="48"/>
      <c r="W217" s="48"/>
      <c r="X217" s="48"/>
      <c r="Y217" s="48"/>
      <c r="Z217" s="48"/>
      <c r="AA217" s="17"/>
    </row>
    <row r="218" spans="1:27" ht="15" customHeight="1" x14ac:dyDescent="0.2">
      <c r="A218" s="49"/>
      <c r="B218" s="49"/>
      <c r="C218" s="46"/>
      <c r="D218" s="46"/>
      <c r="E218" s="46"/>
      <c r="F218" s="46"/>
      <c r="G218" s="46"/>
      <c r="H218" s="46"/>
      <c r="I218" s="46"/>
      <c r="J218" s="50"/>
      <c r="K218" s="50"/>
      <c r="L218" s="50"/>
      <c r="M218" s="50"/>
      <c r="U218" s="52"/>
      <c r="V218" s="48"/>
      <c r="W218" s="48"/>
      <c r="X218" s="48"/>
      <c r="Y218" s="48"/>
      <c r="Z218" s="48"/>
      <c r="AA218" s="17"/>
    </row>
    <row r="219" spans="1:27" ht="15" customHeight="1" x14ac:dyDescent="0.2">
      <c r="A219" s="49"/>
      <c r="B219" s="49"/>
      <c r="C219" s="46"/>
      <c r="D219" s="46"/>
      <c r="E219" s="46"/>
      <c r="F219" s="46"/>
      <c r="G219" s="46"/>
      <c r="H219" s="46"/>
      <c r="I219" s="46"/>
      <c r="J219" s="50"/>
      <c r="K219" s="50"/>
      <c r="L219" s="50"/>
      <c r="M219" s="50"/>
      <c r="U219" s="52"/>
      <c r="V219" s="48"/>
      <c r="W219" s="48"/>
      <c r="X219" s="48"/>
      <c r="Y219" s="48"/>
      <c r="Z219" s="48"/>
      <c r="AA219" s="17"/>
    </row>
    <row r="220" spans="1:27" ht="15" customHeight="1" x14ac:dyDescent="0.2">
      <c r="A220" s="49"/>
      <c r="B220" s="49"/>
      <c r="C220" s="46"/>
      <c r="D220" s="46"/>
      <c r="E220" s="46"/>
      <c r="F220" s="46"/>
      <c r="G220" s="46"/>
      <c r="H220" s="46"/>
      <c r="I220" s="46"/>
      <c r="J220" s="50"/>
      <c r="K220" s="50"/>
      <c r="L220" s="50"/>
      <c r="M220" s="50"/>
      <c r="U220" s="52"/>
      <c r="V220" s="48"/>
      <c r="W220" s="48"/>
      <c r="X220" s="48"/>
      <c r="Y220" s="48"/>
      <c r="Z220" s="48"/>
      <c r="AA220" s="17"/>
    </row>
    <row r="221" spans="1:27" ht="15" customHeight="1" x14ac:dyDescent="0.2">
      <c r="A221" s="49"/>
      <c r="B221" s="49"/>
      <c r="C221" s="46"/>
      <c r="D221" s="46"/>
      <c r="E221" s="46"/>
      <c r="F221" s="46"/>
      <c r="G221" s="46"/>
      <c r="H221" s="46"/>
      <c r="I221" s="46"/>
      <c r="J221" s="50"/>
      <c r="K221" s="50"/>
      <c r="L221" s="50"/>
      <c r="M221" s="50"/>
      <c r="U221" s="52"/>
      <c r="V221" s="48"/>
      <c r="W221" s="48"/>
      <c r="X221" s="48"/>
      <c r="Y221" s="48"/>
      <c r="Z221" s="48"/>
      <c r="AA221" s="17"/>
    </row>
    <row r="222" spans="1:27" ht="15" customHeight="1" x14ac:dyDescent="0.2">
      <c r="A222" s="49"/>
      <c r="B222" s="49"/>
      <c r="C222" s="46"/>
      <c r="D222" s="46"/>
      <c r="E222" s="46"/>
      <c r="F222" s="46"/>
      <c r="G222" s="46"/>
      <c r="H222" s="46"/>
      <c r="I222" s="46"/>
      <c r="J222" s="50"/>
      <c r="K222" s="50"/>
      <c r="L222" s="50"/>
      <c r="M222" s="50"/>
      <c r="U222" s="52"/>
      <c r="V222" s="48"/>
      <c r="W222" s="48"/>
      <c r="X222" s="48"/>
      <c r="Y222" s="48"/>
      <c r="Z222" s="48"/>
      <c r="AA222" s="17"/>
    </row>
    <row r="223" spans="1:27" ht="15" customHeight="1" x14ac:dyDescent="0.2">
      <c r="A223" s="49"/>
      <c r="B223" s="49"/>
      <c r="C223" s="46"/>
      <c r="D223" s="46"/>
      <c r="E223" s="46"/>
      <c r="F223" s="46"/>
      <c r="G223" s="46"/>
      <c r="H223" s="46"/>
      <c r="I223" s="46"/>
      <c r="J223" s="50"/>
      <c r="K223" s="50"/>
      <c r="L223" s="50"/>
      <c r="M223" s="50"/>
      <c r="U223" s="52"/>
      <c r="V223" s="48"/>
      <c r="W223" s="48"/>
      <c r="X223" s="48"/>
      <c r="Y223" s="48"/>
      <c r="Z223" s="48"/>
      <c r="AA223" s="17"/>
    </row>
    <row r="224" spans="1:27" ht="15" customHeight="1" x14ac:dyDescent="0.2">
      <c r="A224" s="49"/>
      <c r="B224" s="49"/>
      <c r="C224" s="46"/>
      <c r="D224" s="46"/>
      <c r="E224" s="46"/>
      <c r="F224" s="46"/>
      <c r="G224" s="46"/>
      <c r="H224" s="46"/>
      <c r="I224" s="46"/>
      <c r="J224" s="50"/>
      <c r="K224" s="50"/>
      <c r="L224" s="50"/>
      <c r="M224" s="50"/>
      <c r="U224" s="52"/>
      <c r="V224" s="48"/>
      <c r="W224" s="48"/>
      <c r="X224" s="48"/>
      <c r="Y224" s="48"/>
      <c r="Z224" s="48"/>
      <c r="AA224" s="17"/>
    </row>
    <row r="225" spans="1:27" ht="15" customHeight="1" x14ac:dyDescent="0.2">
      <c r="A225" s="49"/>
      <c r="B225" s="49"/>
      <c r="C225" s="46"/>
      <c r="D225" s="46"/>
      <c r="E225" s="46"/>
      <c r="F225" s="46"/>
      <c r="G225" s="46"/>
      <c r="H225" s="46"/>
      <c r="I225" s="46"/>
      <c r="J225" s="50"/>
      <c r="K225" s="50"/>
      <c r="L225" s="50"/>
      <c r="M225" s="50"/>
      <c r="U225" s="52"/>
      <c r="V225" s="48"/>
      <c r="W225" s="48"/>
      <c r="X225" s="48"/>
      <c r="Y225" s="48"/>
      <c r="Z225" s="48"/>
      <c r="AA225" s="17"/>
    </row>
    <row r="226" spans="1:27" ht="15" customHeight="1" x14ac:dyDescent="0.2">
      <c r="A226" s="49"/>
      <c r="B226" s="49"/>
      <c r="C226" s="46"/>
      <c r="D226" s="46"/>
      <c r="E226" s="46"/>
      <c r="F226" s="46"/>
      <c r="G226" s="46"/>
      <c r="H226" s="46"/>
      <c r="I226" s="46"/>
      <c r="J226" s="50"/>
      <c r="K226" s="50"/>
      <c r="L226" s="50"/>
      <c r="M226" s="50"/>
      <c r="U226" s="52"/>
      <c r="V226" s="48"/>
      <c r="W226" s="48"/>
      <c r="X226" s="48"/>
      <c r="Y226" s="48"/>
      <c r="Z226" s="48"/>
      <c r="AA226" s="17"/>
    </row>
    <row r="227" spans="1:27" ht="15" customHeight="1" x14ac:dyDescent="0.2">
      <c r="A227" s="49"/>
      <c r="B227" s="49"/>
      <c r="C227" s="46"/>
      <c r="D227" s="46"/>
      <c r="E227" s="46"/>
      <c r="F227" s="46"/>
      <c r="G227" s="46"/>
      <c r="H227" s="46"/>
      <c r="I227" s="46"/>
      <c r="J227" s="50"/>
      <c r="K227" s="50"/>
      <c r="L227" s="50"/>
      <c r="M227" s="50"/>
      <c r="U227" s="52"/>
      <c r="V227" s="48"/>
      <c r="W227" s="48"/>
      <c r="X227" s="48"/>
      <c r="Y227" s="48"/>
      <c r="Z227" s="48"/>
      <c r="AA227" s="17"/>
    </row>
    <row r="228" spans="1:27" ht="15" customHeight="1" x14ac:dyDescent="0.2">
      <c r="A228" s="49"/>
      <c r="B228" s="49"/>
      <c r="C228" s="46"/>
      <c r="D228" s="46"/>
      <c r="E228" s="46"/>
      <c r="F228" s="46"/>
      <c r="G228" s="46"/>
      <c r="H228" s="46"/>
      <c r="I228" s="46"/>
      <c r="J228" s="50"/>
      <c r="K228" s="50"/>
      <c r="L228" s="50"/>
      <c r="M228" s="50"/>
      <c r="U228" s="52"/>
      <c r="V228" s="48"/>
      <c r="W228" s="48"/>
      <c r="X228" s="48"/>
      <c r="Y228" s="48"/>
      <c r="Z228" s="48"/>
      <c r="AA228" s="17"/>
    </row>
    <row r="229" spans="1:27" ht="15" customHeight="1" x14ac:dyDescent="0.2">
      <c r="A229" s="49"/>
      <c r="B229" s="49"/>
      <c r="C229" s="46"/>
      <c r="D229" s="46"/>
      <c r="E229" s="46"/>
      <c r="F229" s="46"/>
      <c r="G229" s="46"/>
      <c r="H229" s="46"/>
      <c r="I229" s="46"/>
      <c r="J229" s="50"/>
      <c r="K229" s="50"/>
      <c r="L229" s="50"/>
      <c r="M229" s="50"/>
      <c r="U229" s="52"/>
      <c r="V229" s="48"/>
      <c r="W229" s="48"/>
      <c r="X229" s="48"/>
      <c r="Y229" s="48"/>
      <c r="Z229" s="48"/>
      <c r="AA229" s="17"/>
    </row>
    <row r="230" spans="1:27" ht="15" customHeight="1" x14ac:dyDescent="0.2">
      <c r="A230" s="49"/>
      <c r="B230" s="49"/>
      <c r="C230" s="46"/>
      <c r="D230" s="46"/>
      <c r="E230" s="46"/>
      <c r="F230" s="46"/>
      <c r="G230" s="46"/>
      <c r="H230" s="46"/>
      <c r="I230" s="46"/>
      <c r="J230" s="50"/>
      <c r="K230" s="50"/>
      <c r="L230" s="50"/>
      <c r="M230" s="50"/>
      <c r="U230" s="52"/>
      <c r="V230" s="48"/>
      <c r="W230" s="48"/>
      <c r="X230" s="48"/>
      <c r="Y230" s="48"/>
      <c r="Z230" s="48"/>
      <c r="AA230" s="17"/>
    </row>
    <row r="231" spans="1:27" ht="15" customHeight="1" x14ac:dyDescent="0.2">
      <c r="A231" s="49"/>
      <c r="B231" s="49"/>
      <c r="C231" s="46"/>
      <c r="D231" s="46"/>
      <c r="E231" s="46"/>
      <c r="F231" s="46"/>
      <c r="G231" s="46"/>
      <c r="H231" s="46"/>
      <c r="I231" s="46"/>
      <c r="J231" s="50"/>
      <c r="K231" s="50"/>
      <c r="L231" s="50"/>
      <c r="M231" s="50"/>
      <c r="U231" s="52"/>
      <c r="V231" s="48"/>
      <c r="W231" s="48"/>
      <c r="X231" s="48"/>
      <c r="Y231" s="48"/>
      <c r="Z231" s="48"/>
      <c r="AA231" s="17"/>
    </row>
    <row r="232" spans="1:27" ht="15" customHeight="1" x14ac:dyDescent="0.2">
      <c r="A232" s="49"/>
      <c r="B232" s="49"/>
      <c r="C232" s="46"/>
      <c r="D232" s="46"/>
      <c r="E232" s="46"/>
      <c r="F232" s="46"/>
      <c r="G232" s="46"/>
      <c r="H232" s="46"/>
      <c r="I232" s="46"/>
      <c r="J232" s="50"/>
      <c r="K232" s="50"/>
      <c r="L232" s="50"/>
      <c r="M232" s="50"/>
      <c r="U232" s="52"/>
      <c r="V232" s="48"/>
      <c r="W232" s="48"/>
      <c r="X232" s="48"/>
      <c r="Y232" s="48"/>
      <c r="Z232" s="48"/>
      <c r="AA232" s="17"/>
    </row>
    <row r="233" spans="1:27" ht="15" customHeight="1" x14ac:dyDescent="0.2">
      <c r="A233" s="49"/>
      <c r="B233" s="49"/>
      <c r="C233" s="46"/>
      <c r="D233" s="46"/>
      <c r="E233" s="46"/>
      <c r="F233" s="46"/>
      <c r="G233" s="46"/>
      <c r="H233" s="46"/>
      <c r="I233" s="46"/>
      <c r="J233" s="50"/>
      <c r="K233" s="50"/>
      <c r="L233" s="50"/>
      <c r="M233" s="50"/>
      <c r="U233" s="52"/>
      <c r="V233" s="48"/>
      <c r="W233" s="48"/>
      <c r="X233" s="48"/>
      <c r="Y233" s="48"/>
      <c r="Z233" s="48"/>
      <c r="AA233" s="17"/>
    </row>
    <row r="234" spans="1:27" ht="15" customHeight="1" x14ac:dyDescent="0.2">
      <c r="A234" s="49"/>
      <c r="B234" s="49"/>
      <c r="C234" s="46"/>
      <c r="D234" s="46"/>
      <c r="E234" s="46"/>
      <c r="F234" s="46"/>
      <c r="G234" s="46"/>
      <c r="H234" s="46"/>
      <c r="I234" s="46"/>
      <c r="J234" s="50"/>
      <c r="K234" s="50"/>
      <c r="L234" s="50"/>
      <c r="M234" s="50"/>
      <c r="U234" s="52"/>
      <c r="V234" s="48"/>
      <c r="W234" s="48"/>
      <c r="X234" s="48"/>
      <c r="Y234" s="48"/>
      <c r="Z234" s="48"/>
      <c r="AA234" s="17"/>
    </row>
    <row r="235" spans="1:27" ht="15" customHeight="1" x14ac:dyDescent="0.2">
      <c r="A235" s="49"/>
      <c r="B235" s="49"/>
      <c r="C235" s="46"/>
      <c r="D235" s="46"/>
      <c r="E235" s="46"/>
      <c r="F235" s="46"/>
      <c r="G235" s="46"/>
      <c r="H235" s="46"/>
      <c r="I235" s="46"/>
      <c r="J235" s="50"/>
      <c r="K235" s="50"/>
      <c r="L235" s="50"/>
      <c r="M235" s="50"/>
      <c r="U235" s="52"/>
      <c r="V235" s="48"/>
      <c r="W235" s="48"/>
      <c r="X235" s="48"/>
      <c r="Y235" s="48"/>
      <c r="Z235" s="48"/>
      <c r="AA235" s="17"/>
    </row>
    <row r="236" spans="1:27" ht="15" customHeight="1" x14ac:dyDescent="0.2">
      <c r="A236" s="49"/>
      <c r="B236" s="49"/>
      <c r="C236" s="46"/>
      <c r="D236" s="46"/>
      <c r="E236" s="46"/>
      <c r="F236" s="46"/>
      <c r="G236" s="46"/>
      <c r="H236" s="46"/>
      <c r="I236" s="46"/>
      <c r="J236" s="50"/>
      <c r="K236" s="50"/>
      <c r="L236" s="50"/>
      <c r="M236" s="50"/>
      <c r="U236" s="52"/>
      <c r="V236" s="48"/>
      <c r="W236" s="48"/>
      <c r="X236" s="48"/>
      <c r="Y236" s="48"/>
      <c r="Z236" s="48"/>
      <c r="AA236" s="17"/>
    </row>
    <row r="237" spans="1:27" ht="15" customHeight="1" x14ac:dyDescent="0.2">
      <c r="A237" s="49"/>
      <c r="B237" s="49"/>
      <c r="C237" s="46"/>
      <c r="D237" s="46"/>
      <c r="E237" s="46"/>
      <c r="F237" s="46"/>
      <c r="G237" s="46"/>
      <c r="H237" s="46"/>
      <c r="I237" s="46"/>
      <c r="J237" s="50"/>
      <c r="K237" s="50"/>
      <c r="L237" s="50"/>
      <c r="M237" s="50"/>
      <c r="U237" s="52"/>
      <c r="V237" s="48"/>
      <c r="W237" s="48"/>
      <c r="X237" s="48"/>
      <c r="Y237" s="48"/>
      <c r="Z237" s="48"/>
      <c r="AA237" s="17"/>
    </row>
    <row r="238" spans="1:27" ht="15" customHeight="1" x14ac:dyDescent="0.2">
      <c r="A238" s="49"/>
      <c r="B238" s="49"/>
      <c r="C238" s="46"/>
      <c r="D238" s="46"/>
      <c r="E238" s="46"/>
      <c r="F238" s="46"/>
      <c r="G238" s="46"/>
      <c r="H238" s="46"/>
      <c r="I238" s="46"/>
      <c r="J238" s="50"/>
      <c r="K238" s="50"/>
      <c r="L238" s="50"/>
      <c r="M238" s="50"/>
      <c r="U238" s="52"/>
      <c r="V238" s="48"/>
      <c r="W238" s="48"/>
      <c r="X238" s="48"/>
      <c r="Y238" s="48"/>
      <c r="Z238" s="48"/>
      <c r="AA238" s="17"/>
    </row>
    <row r="239" spans="1:27" ht="15" customHeight="1" x14ac:dyDescent="0.2">
      <c r="A239" s="49"/>
      <c r="B239" s="49"/>
      <c r="C239" s="46"/>
      <c r="D239" s="46"/>
      <c r="E239" s="46"/>
      <c r="F239" s="46"/>
      <c r="G239" s="46"/>
      <c r="H239" s="46"/>
      <c r="I239" s="46"/>
      <c r="J239" s="50"/>
      <c r="K239" s="50"/>
      <c r="L239" s="50"/>
      <c r="M239" s="50"/>
      <c r="U239" s="52"/>
      <c r="V239" s="48"/>
      <c r="W239" s="48"/>
      <c r="X239" s="48"/>
      <c r="Y239" s="48"/>
      <c r="Z239" s="48"/>
      <c r="AA239" s="17"/>
    </row>
    <row r="240" spans="1:27" ht="15" customHeight="1" x14ac:dyDescent="0.2">
      <c r="A240" s="49"/>
      <c r="B240" s="49"/>
      <c r="C240" s="46"/>
      <c r="D240" s="46"/>
      <c r="E240" s="46"/>
      <c r="F240" s="46"/>
      <c r="G240" s="46"/>
      <c r="H240" s="46"/>
      <c r="I240" s="46"/>
      <c r="J240" s="50"/>
      <c r="K240" s="50"/>
      <c r="L240" s="50"/>
      <c r="M240" s="50"/>
      <c r="U240" s="52"/>
      <c r="V240" s="48"/>
      <c r="W240" s="48"/>
      <c r="X240" s="48"/>
      <c r="Y240" s="48"/>
      <c r="Z240" s="48"/>
      <c r="AA240" s="17"/>
    </row>
    <row r="241" spans="1:27" ht="15" customHeight="1" x14ac:dyDescent="0.2">
      <c r="A241" s="49"/>
      <c r="B241" s="49"/>
      <c r="C241" s="46"/>
      <c r="D241" s="46"/>
      <c r="E241" s="46"/>
      <c r="F241" s="46"/>
      <c r="G241" s="46"/>
      <c r="H241" s="46"/>
      <c r="I241" s="46"/>
      <c r="J241" s="50"/>
      <c r="K241" s="50"/>
      <c r="L241" s="50"/>
      <c r="M241" s="50"/>
      <c r="U241" s="52"/>
      <c r="V241" s="48"/>
      <c r="W241" s="48"/>
      <c r="X241" s="48"/>
      <c r="Y241" s="48"/>
      <c r="Z241" s="48"/>
      <c r="AA241" s="17"/>
    </row>
    <row r="242" spans="1:27" ht="15" customHeight="1" x14ac:dyDescent="0.2">
      <c r="A242" s="49"/>
      <c r="B242" s="49"/>
      <c r="C242" s="46"/>
      <c r="D242" s="46"/>
      <c r="E242" s="46"/>
      <c r="F242" s="46"/>
      <c r="G242" s="46"/>
      <c r="H242" s="46"/>
      <c r="I242" s="46"/>
      <c r="J242" s="50"/>
      <c r="K242" s="50"/>
      <c r="L242" s="50"/>
      <c r="M242" s="50"/>
      <c r="U242" s="52"/>
      <c r="V242" s="48"/>
      <c r="W242" s="48"/>
      <c r="X242" s="48"/>
      <c r="Y242" s="48"/>
      <c r="Z242" s="48"/>
      <c r="AA242" s="17"/>
    </row>
    <row r="243" spans="1:27" ht="15" customHeight="1" x14ac:dyDescent="0.2">
      <c r="A243" s="49"/>
      <c r="B243" s="49"/>
      <c r="C243" s="46"/>
      <c r="D243" s="46"/>
      <c r="E243" s="46"/>
      <c r="F243" s="46"/>
      <c r="G243" s="46"/>
      <c r="H243" s="46"/>
      <c r="I243" s="46"/>
      <c r="J243" s="50"/>
      <c r="K243" s="50"/>
      <c r="L243" s="50"/>
      <c r="M243" s="50"/>
      <c r="U243" s="52"/>
      <c r="V243" s="48"/>
      <c r="W243" s="48"/>
      <c r="X243" s="48"/>
      <c r="Y243" s="48"/>
      <c r="Z243" s="48"/>
      <c r="AA243" s="17"/>
    </row>
    <row r="244" spans="1:27" ht="15" customHeight="1" x14ac:dyDescent="0.2">
      <c r="A244" s="49"/>
      <c r="B244" s="49"/>
      <c r="C244" s="46"/>
      <c r="D244" s="46"/>
      <c r="E244" s="46"/>
      <c r="F244" s="46"/>
      <c r="G244" s="46"/>
      <c r="H244" s="46"/>
      <c r="I244" s="46"/>
      <c r="J244" s="50"/>
      <c r="K244" s="50"/>
      <c r="L244" s="50"/>
      <c r="M244" s="50"/>
      <c r="U244" s="52"/>
      <c r="V244" s="48"/>
      <c r="W244" s="48"/>
      <c r="X244" s="48"/>
      <c r="Y244" s="48"/>
      <c r="Z244" s="48"/>
      <c r="AA244" s="17"/>
    </row>
    <row r="245" spans="1:27" ht="15" customHeight="1" x14ac:dyDescent="0.2">
      <c r="A245" s="49"/>
      <c r="B245" s="49"/>
      <c r="C245" s="46"/>
      <c r="D245" s="46"/>
      <c r="E245" s="46"/>
      <c r="F245" s="46"/>
      <c r="G245" s="46"/>
      <c r="H245" s="46"/>
      <c r="I245" s="46"/>
      <c r="J245" s="50"/>
      <c r="K245" s="50"/>
      <c r="L245" s="50"/>
      <c r="M245" s="50"/>
      <c r="U245" s="52"/>
      <c r="V245" s="48"/>
      <c r="W245" s="48"/>
      <c r="X245" s="48"/>
      <c r="Y245" s="48"/>
      <c r="Z245" s="48"/>
      <c r="AA245" s="17"/>
    </row>
    <row r="246" spans="1:27" ht="15" customHeight="1" x14ac:dyDescent="0.2">
      <c r="A246" s="49"/>
      <c r="B246" s="49"/>
      <c r="C246" s="46"/>
      <c r="D246" s="46"/>
      <c r="E246" s="46"/>
      <c r="F246" s="46"/>
      <c r="G246" s="46"/>
      <c r="H246" s="46"/>
      <c r="I246" s="46"/>
      <c r="J246" s="50"/>
      <c r="K246" s="50"/>
      <c r="L246" s="50"/>
      <c r="M246" s="50"/>
      <c r="U246" s="52"/>
      <c r="V246" s="48"/>
      <c r="W246" s="48"/>
      <c r="X246" s="48"/>
      <c r="Y246" s="48"/>
      <c r="Z246" s="48"/>
      <c r="AA246" s="17"/>
    </row>
    <row r="247" spans="1:27" ht="15" customHeight="1" x14ac:dyDescent="0.2">
      <c r="A247" s="49"/>
      <c r="B247" s="49"/>
      <c r="C247" s="46"/>
      <c r="D247" s="46"/>
      <c r="E247" s="46"/>
      <c r="F247" s="46"/>
      <c r="G247" s="46"/>
      <c r="H247" s="46"/>
      <c r="I247" s="46"/>
      <c r="J247" s="50"/>
      <c r="K247" s="50"/>
      <c r="L247" s="50"/>
      <c r="M247" s="50"/>
      <c r="U247" s="52"/>
      <c r="V247" s="48"/>
      <c r="W247" s="48"/>
      <c r="X247" s="48"/>
      <c r="Y247" s="48"/>
      <c r="Z247" s="48"/>
      <c r="AA247" s="17"/>
    </row>
    <row r="248" spans="1:27" ht="15" customHeight="1" x14ac:dyDescent="0.2">
      <c r="A248" s="49"/>
      <c r="B248" s="49"/>
      <c r="C248" s="46"/>
      <c r="D248" s="46"/>
      <c r="E248" s="46"/>
      <c r="F248" s="46"/>
      <c r="G248" s="46"/>
      <c r="H248" s="46"/>
      <c r="I248" s="46"/>
      <c r="J248" s="50"/>
      <c r="K248" s="50"/>
      <c r="L248" s="50"/>
      <c r="M248" s="50"/>
      <c r="U248" s="52"/>
      <c r="V248" s="48"/>
      <c r="W248" s="48"/>
      <c r="X248" s="48"/>
      <c r="Y248" s="48"/>
      <c r="Z248" s="48"/>
      <c r="AA248" s="17"/>
    </row>
    <row r="249" spans="1:27" ht="15" customHeight="1" x14ac:dyDescent="0.2">
      <c r="A249" s="49"/>
      <c r="B249" s="49"/>
      <c r="C249" s="46"/>
      <c r="D249" s="46"/>
      <c r="E249" s="46"/>
      <c r="F249" s="46"/>
      <c r="G249" s="46"/>
      <c r="H249" s="46"/>
      <c r="I249" s="46"/>
      <c r="J249" s="50"/>
      <c r="K249" s="50"/>
      <c r="L249" s="50"/>
      <c r="M249" s="50"/>
      <c r="U249" s="52"/>
      <c r="V249" s="48"/>
      <c r="W249" s="48"/>
      <c r="X249" s="48"/>
      <c r="Y249" s="48"/>
      <c r="Z249" s="48"/>
      <c r="AA249" s="17"/>
    </row>
    <row r="250" spans="1:27" ht="15" customHeight="1" x14ac:dyDescent="0.2">
      <c r="A250" s="49"/>
      <c r="B250" s="49"/>
      <c r="C250" s="46"/>
      <c r="D250" s="46"/>
      <c r="E250" s="46"/>
      <c r="F250" s="46"/>
      <c r="G250" s="46"/>
      <c r="H250" s="46"/>
      <c r="I250" s="46"/>
      <c r="J250" s="50"/>
      <c r="K250" s="50"/>
      <c r="L250" s="50"/>
      <c r="M250" s="50"/>
      <c r="U250" s="52"/>
      <c r="V250" s="48"/>
      <c r="W250" s="48"/>
      <c r="X250" s="48"/>
      <c r="Y250" s="48"/>
      <c r="Z250" s="48"/>
      <c r="AA250" s="17"/>
    </row>
    <row r="251" spans="1:27" ht="15" customHeight="1" x14ac:dyDescent="0.2">
      <c r="A251" s="49"/>
      <c r="B251" s="49"/>
      <c r="C251" s="46"/>
      <c r="D251" s="46"/>
      <c r="E251" s="46"/>
      <c r="F251" s="46"/>
      <c r="G251" s="46"/>
      <c r="H251" s="46"/>
      <c r="I251" s="46"/>
      <c r="J251" s="50"/>
      <c r="K251" s="50"/>
      <c r="L251" s="50"/>
      <c r="M251" s="50"/>
      <c r="U251" s="52"/>
      <c r="V251" s="48"/>
      <c r="W251" s="48"/>
      <c r="X251" s="48"/>
      <c r="Y251" s="48"/>
      <c r="Z251" s="48"/>
      <c r="AA251" s="17"/>
    </row>
    <row r="252" spans="1:27" ht="15" customHeight="1" x14ac:dyDescent="0.2">
      <c r="A252" s="49"/>
      <c r="B252" s="49"/>
      <c r="C252" s="46"/>
      <c r="D252" s="46"/>
      <c r="E252" s="46"/>
      <c r="F252" s="46"/>
      <c r="G252" s="46"/>
      <c r="H252" s="46"/>
      <c r="I252" s="46"/>
      <c r="J252" s="50"/>
      <c r="K252" s="50"/>
      <c r="L252" s="50"/>
      <c r="M252" s="50"/>
      <c r="U252" s="52"/>
      <c r="V252" s="48"/>
      <c r="W252" s="48"/>
      <c r="X252" s="48"/>
      <c r="Y252" s="48"/>
      <c r="Z252" s="48"/>
      <c r="AA252" s="17"/>
    </row>
    <row r="253" spans="1:27" ht="15" customHeight="1" x14ac:dyDescent="0.2">
      <c r="A253" s="49"/>
      <c r="B253" s="49"/>
      <c r="C253" s="46"/>
      <c r="D253" s="46"/>
      <c r="E253" s="46"/>
      <c r="F253" s="46"/>
      <c r="G253" s="46"/>
      <c r="H253" s="46"/>
      <c r="I253" s="46"/>
      <c r="J253" s="50"/>
      <c r="K253" s="50"/>
      <c r="L253" s="50"/>
      <c r="M253" s="50"/>
      <c r="U253" s="52"/>
      <c r="V253" s="48"/>
      <c r="W253" s="48"/>
      <c r="X253" s="48"/>
      <c r="Y253" s="48"/>
      <c r="Z253" s="48"/>
      <c r="AA253" s="17"/>
    </row>
    <row r="254" spans="1:27" ht="15" customHeight="1" x14ac:dyDescent="0.2">
      <c r="A254" s="49"/>
      <c r="B254" s="49"/>
      <c r="C254" s="46"/>
      <c r="D254" s="46"/>
      <c r="E254" s="46"/>
      <c r="F254" s="46"/>
      <c r="G254" s="46"/>
      <c r="H254" s="46"/>
      <c r="I254" s="46"/>
      <c r="J254" s="50"/>
      <c r="K254" s="50"/>
      <c r="L254" s="50"/>
      <c r="M254" s="50"/>
      <c r="U254" s="52"/>
      <c r="V254" s="48"/>
      <c r="W254" s="48"/>
      <c r="X254" s="48"/>
      <c r="Y254" s="48"/>
      <c r="Z254" s="48"/>
      <c r="AA254" s="17"/>
    </row>
    <row r="255" spans="1:27" ht="15" customHeight="1" x14ac:dyDescent="0.2">
      <c r="A255" s="49"/>
      <c r="B255" s="49"/>
      <c r="C255" s="46"/>
      <c r="D255" s="46"/>
      <c r="E255" s="46"/>
      <c r="F255" s="46"/>
      <c r="G255" s="46"/>
      <c r="H255" s="46"/>
      <c r="I255" s="46"/>
      <c r="J255" s="50"/>
      <c r="K255" s="50"/>
      <c r="L255" s="50"/>
      <c r="M255" s="50"/>
      <c r="U255" s="52"/>
      <c r="V255" s="48"/>
      <c r="W255" s="48"/>
      <c r="X255" s="48"/>
      <c r="Y255" s="48"/>
      <c r="Z255" s="48"/>
      <c r="AA255" s="17"/>
    </row>
    <row r="256" spans="1:27" ht="15" customHeight="1" x14ac:dyDescent="0.2">
      <c r="A256" s="49"/>
      <c r="B256" s="49"/>
      <c r="C256" s="46"/>
      <c r="D256" s="46"/>
      <c r="E256" s="46"/>
      <c r="F256" s="46"/>
      <c r="G256" s="46"/>
      <c r="H256" s="46"/>
      <c r="I256" s="46"/>
      <c r="J256" s="50"/>
      <c r="K256" s="50"/>
      <c r="L256" s="50"/>
      <c r="M256" s="50"/>
      <c r="U256" s="52"/>
      <c r="V256" s="48"/>
      <c r="W256" s="48"/>
      <c r="X256" s="48"/>
      <c r="Y256" s="48"/>
      <c r="Z256" s="48"/>
      <c r="AA256" s="17"/>
    </row>
    <row r="257" spans="1:27" ht="15" customHeight="1" x14ac:dyDescent="0.2">
      <c r="A257" s="49"/>
      <c r="B257" s="49"/>
      <c r="C257" s="46"/>
      <c r="D257" s="46"/>
      <c r="E257" s="46"/>
      <c r="F257" s="46"/>
      <c r="G257" s="46"/>
      <c r="H257" s="46"/>
      <c r="I257" s="46"/>
      <c r="J257" s="50"/>
      <c r="K257" s="50"/>
      <c r="L257" s="50"/>
      <c r="M257" s="50"/>
      <c r="U257" s="52"/>
      <c r="V257" s="48"/>
      <c r="W257" s="48"/>
      <c r="X257" s="48"/>
      <c r="Y257" s="48"/>
      <c r="Z257" s="48"/>
      <c r="AA257" s="17"/>
    </row>
    <row r="258" spans="1:27" ht="15" customHeight="1" x14ac:dyDescent="0.2">
      <c r="A258" s="49"/>
      <c r="B258" s="49"/>
      <c r="C258" s="46"/>
      <c r="D258" s="46"/>
      <c r="E258" s="46"/>
      <c r="F258" s="46"/>
      <c r="G258" s="46"/>
      <c r="H258" s="46"/>
      <c r="I258" s="46"/>
      <c r="J258" s="50"/>
      <c r="K258" s="50"/>
      <c r="L258" s="50"/>
      <c r="M258" s="50"/>
      <c r="U258" s="52"/>
      <c r="V258" s="48"/>
      <c r="W258" s="48"/>
      <c r="X258" s="48"/>
      <c r="Y258" s="48"/>
      <c r="Z258" s="48"/>
      <c r="AA258" s="17"/>
    </row>
    <row r="259" spans="1:27" ht="15" customHeight="1" x14ac:dyDescent="0.2">
      <c r="A259" s="49"/>
      <c r="B259" s="49"/>
      <c r="C259" s="46"/>
      <c r="D259" s="46"/>
      <c r="E259" s="46"/>
      <c r="F259" s="46"/>
      <c r="G259" s="46"/>
      <c r="H259" s="46"/>
      <c r="I259" s="46"/>
      <c r="J259" s="50"/>
      <c r="K259" s="50"/>
      <c r="L259" s="50"/>
      <c r="M259" s="50"/>
      <c r="U259" s="52"/>
      <c r="V259" s="48"/>
      <c r="W259" s="48"/>
      <c r="X259" s="48"/>
      <c r="Y259" s="48"/>
      <c r="Z259" s="48"/>
      <c r="AA259" s="17"/>
    </row>
    <row r="260" spans="1:27" ht="15" customHeight="1" x14ac:dyDescent="0.2">
      <c r="A260" s="49"/>
      <c r="B260" s="49"/>
      <c r="C260" s="46"/>
      <c r="D260" s="46"/>
      <c r="E260" s="46"/>
      <c r="F260" s="46"/>
      <c r="G260" s="46"/>
      <c r="H260" s="46"/>
      <c r="I260" s="46"/>
      <c r="J260" s="50"/>
      <c r="K260" s="50"/>
      <c r="L260" s="50"/>
      <c r="M260" s="50"/>
      <c r="U260" s="52"/>
      <c r="V260" s="48"/>
      <c r="W260" s="48"/>
      <c r="X260" s="48"/>
      <c r="Y260" s="48"/>
      <c r="Z260" s="48"/>
      <c r="AA260" s="17"/>
    </row>
    <row r="261" spans="1:27" ht="15" customHeight="1" x14ac:dyDescent="0.2">
      <c r="A261" s="49"/>
      <c r="B261" s="49"/>
      <c r="C261" s="46"/>
      <c r="D261" s="46"/>
      <c r="E261" s="46"/>
      <c r="F261" s="46"/>
      <c r="G261" s="46"/>
      <c r="H261" s="46"/>
      <c r="I261" s="46"/>
      <c r="J261" s="50"/>
      <c r="K261" s="50"/>
      <c r="L261" s="50"/>
      <c r="M261" s="50"/>
      <c r="U261" s="52"/>
      <c r="V261" s="48"/>
      <c r="W261" s="48"/>
      <c r="X261" s="48"/>
      <c r="Y261" s="48"/>
      <c r="Z261" s="48"/>
      <c r="AA261" s="17"/>
    </row>
    <row r="262" spans="1:27" ht="15" customHeight="1" x14ac:dyDescent="0.2">
      <c r="A262" s="49"/>
      <c r="B262" s="49"/>
      <c r="C262" s="46"/>
      <c r="D262" s="46"/>
      <c r="E262" s="46"/>
      <c r="F262" s="46"/>
      <c r="G262" s="46"/>
      <c r="H262" s="46"/>
      <c r="I262" s="46"/>
      <c r="J262" s="50"/>
      <c r="K262" s="50"/>
      <c r="L262" s="50"/>
      <c r="M262" s="50"/>
      <c r="U262" s="52"/>
      <c r="V262" s="48"/>
      <c r="W262" s="48"/>
      <c r="X262" s="48"/>
      <c r="Y262" s="48"/>
      <c r="Z262" s="48"/>
      <c r="AA262" s="17"/>
    </row>
    <row r="263" spans="1:27" ht="15" customHeight="1" x14ac:dyDescent="0.2">
      <c r="A263" s="49"/>
      <c r="B263" s="49"/>
      <c r="C263" s="46"/>
      <c r="D263" s="46"/>
      <c r="E263" s="46"/>
      <c r="F263" s="46"/>
      <c r="G263" s="46"/>
      <c r="H263" s="46"/>
      <c r="I263" s="46"/>
      <c r="J263" s="50"/>
      <c r="K263" s="50"/>
      <c r="L263" s="50"/>
      <c r="M263" s="50"/>
      <c r="U263" s="52"/>
      <c r="V263" s="48"/>
      <c r="W263" s="48"/>
      <c r="X263" s="48"/>
      <c r="Y263" s="48"/>
      <c r="Z263" s="48"/>
      <c r="AA263" s="17"/>
    </row>
    <row r="264" spans="1:27" ht="15" customHeight="1" x14ac:dyDescent="0.2">
      <c r="A264" s="49"/>
      <c r="B264" s="49"/>
      <c r="C264" s="46"/>
      <c r="D264" s="46"/>
      <c r="E264" s="46"/>
      <c r="F264" s="46"/>
      <c r="G264" s="46"/>
      <c r="H264" s="46"/>
      <c r="I264" s="46"/>
      <c r="J264" s="50"/>
      <c r="K264" s="50"/>
      <c r="L264" s="50"/>
      <c r="M264" s="50"/>
      <c r="U264" s="52"/>
      <c r="V264" s="48"/>
      <c r="W264" s="48"/>
      <c r="X264" s="48"/>
      <c r="Y264" s="48"/>
      <c r="Z264" s="48"/>
      <c r="AA264" s="17"/>
    </row>
    <row r="265" spans="1:27" ht="15" customHeight="1" x14ac:dyDescent="0.2">
      <c r="A265" s="49"/>
      <c r="B265" s="49"/>
      <c r="C265" s="46"/>
      <c r="D265" s="46"/>
      <c r="E265" s="46"/>
      <c r="F265" s="46"/>
      <c r="G265" s="46"/>
      <c r="H265" s="46"/>
      <c r="I265" s="46"/>
      <c r="J265" s="50"/>
      <c r="K265" s="50"/>
      <c r="L265" s="50"/>
      <c r="M265" s="50"/>
      <c r="U265" s="52"/>
      <c r="V265" s="48"/>
      <c r="W265" s="48"/>
      <c r="X265" s="48"/>
      <c r="Y265" s="48"/>
      <c r="Z265" s="48"/>
      <c r="AA265" s="17"/>
    </row>
    <row r="266" spans="1:27" ht="15" customHeight="1" x14ac:dyDescent="0.2">
      <c r="A266" s="49"/>
      <c r="B266" s="49"/>
      <c r="C266" s="46"/>
      <c r="D266" s="46"/>
      <c r="E266" s="46"/>
      <c r="F266" s="46"/>
      <c r="G266" s="46"/>
      <c r="H266" s="46"/>
      <c r="I266" s="46"/>
      <c r="J266" s="50"/>
      <c r="K266" s="50"/>
      <c r="L266" s="50"/>
      <c r="M266" s="50"/>
      <c r="U266" s="52"/>
      <c r="V266" s="48"/>
      <c r="W266" s="48"/>
      <c r="X266" s="48"/>
      <c r="Y266" s="48"/>
      <c r="Z266" s="48"/>
      <c r="AA266" s="17"/>
    </row>
    <row r="267" spans="1:27" ht="15" customHeight="1" x14ac:dyDescent="0.2">
      <c r="A267" s="49"/>
      <c r="B267" s="49"/>
      <c r="C267" s="46"/>
      <c r="D267" s="46"/>
      <c r="E267" s="46"/>
      <c r="F267" s="46"/>
      <c r="G267" s="46"/>
      <c r="H267" s="46"/>
      <c r="I267" s="46"/>
      <c r="J267" s="50"/>
      <c r="K267" s="50"/>
      <c r="L267" s="50"/>
      <c r="M267" s="50"/>
      <c r="U267" s="52"/>
      <c r="V267" s="48"/>
      <c r="W267" s="48"/>
      <c r="X267" s="48"/>
      <c r="Y267" s="48"/>
      <c r="Z267" s="48"/>
      <c r="AA267" s="17"/>
    </row>
    <row r="268" spans="1:27" ht="15" customHeight="1" x14ac:dyDescent="0.2">
      <c r="A268" s="49"/>
      <c r="B268" s="49"/>
      <c r="C268" s="46"/>
      <c r="D268" s="46"/>
      <c r="E268" s="46"/>
      <c r="F268" s="46"/>
      <c r="G268" s="46"/>
      <c r="H268" s="46"/>
      <c r="I268" s="46"/>
      <c r="J268" s="50"/>
      <c r="K268" s="50"/>
      <c r="L268" s="50"/>
      <c r="M268" s="50"/>
      <c r="U268" s="52"/>
      <c r="V268" s="48"/>
      <c r="W268" s="48"/>
      <c r="X268" s="48"/>
      <c r="Y268" s="48"/>
      <c r="Z268" s="48"/>
      <c r="AA268" s="17"/>
    </row>
    <row r="269" spans="1:27" ht="15" customHeight="1" x14ac:dyDescent="0.2">
      <c r="A269" s="49"/>
      <c r="B269" s="49"/>
      <c r="C269" s="46"/>
      <c r="D269" s="46"/>
      <c r="E269" s="46"/>
      <c r="F269" s="46"/>
      <c r="G269" s="46"/>
      <c r="H269" s="46"/>
      <c r="I269" s="46"/>
      <c r="J269" s="50"/>
      <c r="K269" s="50"/>
      <c r="L269" s="50"/>
      <c r="M269" s="50"/>
      <c r="U269" s="52"/>
      <c r="V269" s="48"/>
      <c r="W269" s="48"/>
      <c r="X269" s="48"/>
      <c r="Y269" s="48"/>
      <c r="Z269" s="48"/>
      <c r="AA269" s="17"/>
    </row>
    <row r="270" spans="1:27" ht="15" customHeight="1" x14ac:dyDescent="0.2">
      <c r="A270" s="49"/>
      <c r="B270" s="49"/>
      <c r="C270" s="46"/>
      <c r="D270" s="46"/>
      <c r="E270" s="46"/>
      <c r="F270" s="46"/>
      <c r="G270" s="46"/>
      <c r="H270" s="46"/>
      <c r="I270" s="46"/>
      <c r="J270" s="50"/>
      <c r="K270" s="50"/>
      <c r="L270" s="50"/>
      <c r="M270" s="50"/>
      <c r="U270" s="52"/>
      <c r="V270" s="48"/>
      <c r="W270" s="48"/>
      <c r="X270" s="48"/>
      <c r="Y270" s="48"/>
      <c r="Z270" s="48"/>
      <c r="AA270" s="17"/>
    </row>
    <row r="271" spans="1:27" ht="15" customHeight="1" x14ac:dyDescent="0.2">
      <c r="A271" s="49"/>
      <c r="B271" s="49"/>
      <c r="C271" s="46"/>
      <c r="D271" s="46"/>
      <c r="E271" s="46"/>
      <c r="F271" s="46"/>
      <c r="G271" s="46"/>
      <c r="H271" s="46"/>
      <c r="I271" s="46"/>
      <c r="J271" s="50"/>
      <c r="K271" s="50"/>
      <c r="L271" s="50"/>
      <c r="M271" s="50"/>
      <c r="U271" s="52"/>
      <c r="V271" s="48"/>
      <c r="W271" s="48"/>
      <c r="X271" s="48"/>
      <c r="Y271" s="48"/>
      <c r="Z271" s="48"/>
      <c r="AA271" s="17"/>
    </row>
    <row r="272" spans="1:27" ht="15" customHeight="1" x14ac:dyDescent="0.2">
      <c r="A272" s="49"/>
      <c r="B272" s="49"/>
      <c r="C272" s="46"/>
      <c r="D272" s="46"/>
      <c r="E272" s="46"/>
      <c r="F272" s="46"/>
      <c r="G272" s="46"/>
      <c r="H272" s="46"/>
      <c r="I272" s="46"/>
      <c r="J272" s="50"/>
      <c r="K272" s="50"/>
      <c r="L272" s="50"/>
      <c r="M272" s="50"/>
      <c r="U272" s="52"/>
      <c r="V272" s="48"/>
      <c r="W272" s="48"/>
      <c r="X272" s="48"/>
      <c r="Y272" s="48"/>
      <c r="Z272" s="48"/>
      <c r="AA272" s="17"/>
    </row>
    <row r="273" spans="1:27" ht="15" customHeight="1" x14ac:dyDescent="0.2">
      <c r="A273" s="49"/>
      <c r="B273" s="49"/>
      <c r="C273" s="46"/>
      <c r="D273" s="46"/>
      <c r="E273" s="46"/>
      <c r="F273" s="46"/>
      <c r="G273" s="46"/>
      <c r="H273" s="46"/>
      <c r="I273" s="46"/>
      <c r="J273" s="50"/>
      <c r="K273" s="50"/>
      <c r="L273" s="50"/>
      <c r="M273" s="50"/>
      <c r="U273" s="52"/>
      <c r="V273" s="48"/>
      <c r="W273" s="48"/>
      <c r="X273" s="48"/>
      <c r="Y273" s="48"/>
      <c r="Z273" s="48"/>
      <c r="AA273" s="17"/>
    </row>
    <row r="274" spans="1:27" ht="15" customHeight="1" x14ac:dyDescent="0.2">
      <c r="A274" s="49"/>
      <c r="B274" s="49"/>
      <c r="C274" s="46"/>
      <c r="D274" s="46"/>
      <c r="E274" s="46"/>
      <c r="F274" s="46"/>
      <c r="G274" s="46"/>
      <c r="H274" s="46"/>
      <c r="I274" s="46"/>
      <c r="J274" s="50"/>
      <c r="K274" s="50"/>
      <c r="L274" s="50"/>
      <c r="M274" s="50"/>
      <c r="U274" s="52"/>
      <c r="V274" s="48"/>
      <c r="W274" s="48"/>
      <c r="X274" s="48"/>
      <c r="Y274" s="48"/>
      <c r="Z274" s="48"/>
      <c r="AA274" s="17"/>
    </row>
    <row r="275" spans="1:27" ht="15" customHeight="1" x14ac:dyDescent="0.2">
      <c r="A275" s="49"/>
      <c r="B275" s="49"/>
      <c r="C275" s="46"/>
      <c r="D275" s="46"/>
      <c r="E275" s="46"/>
      <c r="F275" s="46"/>
      <c r="G275" s="46"/>
      <c r="H275" s="46"/>
      <c r="I275" s="46"/>
      <c r="J275" s="50"/>
      <c r="K275" s="50"/>
      <c r="L275" s="50"/>
      <c r="M275" s="50"/>
      <c r="U275" s="52"/>
      <c r="V275" s="48"/>
      <c r="W275" s="48"/>
      <c r="X275" s="48"/>
      <c r="Y275" s="48"/>
      <c r="Z275" s="48"/>
      <c r="AA275" s="17"/>
    </row>
    <row r="276" spans="1:27" ht="15" customHeight="1" x14ac:dyDescent="0.2">
      <c r="A276" s="49"/>
      <c r="B276" s="49"/>
      <c r="C276" s="46"/>
      <c r="D276" s="46"/>
      <c r="E276" s="46"/>
      <c r="F276" s="46"/>
      <c r="G276" s="46"/>
      <c r="H276" s="46"/>
      <c r="I276" s="46"/>
      <c r="J276" s="50"/>
      <c r="K276" s="50"/>
      <c r="L276" s="50"/>
      <c r="M276" s="50"/>
      <c r="U276" s="52"/>
      <c r="V276" s="48"/>
      <c r="W276" s="48"/>
      <c r="X276" s="48"/>
      <c r="Y276" s="48"/>
      <c r="Z276" s="48"/>
      <c r="AA276" s="17"/>
    </row>
    <row r="277" spans="1:27" ht="15" customHeight="1" x14ac:dyDescent="0.2">
      <c r="A277" s="49"/>
      <c r="B277" s="49"/>
      <c r="C277" s="46"/>
      <c r="D277" s="46"/>
      <c r="E277" s="46"/>
      <c r="F277" s="46"/>
      <c r="G277" s="46"/>
      <c r="H277" s="46"/>
      <c r="I277" s="46"/>
      <c r="J277" s="50"/>
      <c r="K277" s="50"/>
      <c r="L277" s="50"/>
      <c r="M277" s="50"/>
      <c r="U277" s="52"/>
      <c r="V277" s="48"/>
      <c r="W277" s="48"/>
      <c r="X277" s="48"/>
      <c r="Y277" s="48"/>
      <c r="Z277" s="48"/>
      <c r="AA277" s="17"/>
    </row>
    <row r="278" spans="1:27" ht="15" customHeight="1" x14ac:dyDescent="0.2">
      <c r="A278" s="49"/>
      <c r="B278" s="49"/>
      <c r="C278" s="46"/>
      <c r="D278" s="46"/>
      <c r="E278" s="46"/>
      <c r="F278" s="46"/>
      <c r="G278" s="46"/>
      <c r="H278" s="46"/>
      <c r="I278" s="46"/>
      <c r="J278" s="50"/>
      <c r="K278" s="50"/>
      <c r="L278" s="50"/>
      <c r="M278" s="50"/>
      <c r="U278" s="52"/>
      <c r="V278" s="48"/>
      <c r="W278" s="48"/>
      <c r="X278" s="48"/>
      <c r="Y278" s="48"/>
      <c r="Z278" s="48"/>
      <c r="AA278" s="17"/>
    </row>
    <row r="279" spans="1:27" ht="15" customHeight="1" x14ac:dyDescent="0.2">
      <c r="A279" s="49"/>
      <c r="B279" s="49"/>
      <c r="C279" s="46"/>
      <c r="D279" s="46"/>
      <c r="E279" s="46"/>
      <c r="F279" s="46"/>
      <c r="G279" s="46"/>
      <c r="H279" s="46"/>
      <c r="I279" s="46"/>
      <c r="J279" s="50"/>
      <c r="K279" s="50"/>
      <c r="L279" s="50"/>
      <c r="M279" s="50"/>
    </row>
    <row r="280" spans="1:27" ht="15" customHeight="1" x14ac:dyDescent="0.2">
      <c r="A280" s="49"/>
      <c r="B280" s="49"/>
      <c r="C280" s="46"/>
      <c r="D280" s="46"/>
      <c r="E280" s="46"/>
      <c r="F280" s="46"/>
      <c r="G280" s="46"/>
      <c r="H280" s="46"/>
      <c r="I280" s="46"/>
      <c r="J280" s="50"/>
      <c r="K280" s="50"/>
      <c r="L280" s="50"/>
      <c r="M280" s="50"/>
    </row>
    <row r="281" spans="1:27" ht="15" customHeight="1" x14ac:dyDescent="0.2">
      <c r="A281" s="49"/>
      <c r="B281" s="49"/>
      <c r="C281" s="46"/>
      <c r="D281" s="46"/>
      <c r="E281" s="46"/>
      <c r="F281" s="46"/>
      <c r="G281" s="46"/>
      <c r="H281" s="46"/>
      <c r="I281" s="46"/>
      <c r="J281" s="50"/>
      <c r="K281" s="50"/>
      <c r="L281" s="50"/>
      <c r="M281" s="50"/>
    </row>
    <row r="282" spans="1:27" ht="15" customHeight="1" x14ac:dyDescent="0.2">
      <c r="A282" s="49"/>
      <c r="B282" s="49"/>
      <c r="C282" s="46"/>
      <c r="D282" s="46"/>
      <c r="E282" s="46"/>
      <c r="F282" s="46"/>
      <c r="G282" s="46"/>
      <c r="H282" s="46"/>
      <c r="I282" s="46"/>
      <c r="J282" s="50"/>
      <c r="K282" s="50"/>
      <c r="L282" s="50"/>
      <c r="M282" s="50"/>
    </row>
    <row r="283" spans="1:27" ht="15" customHeight="1" x14ac:dyDescent="0.2">
      <c r="A283" s="49"/>
      <c r="B283" s="49"/>
      <c r="C283" s="46"/>
      <c r="D283" s="46"/>
      <c r="E283" s="46"/>
      <c r="F283" s="46"/>
      <c r="G283" s="46"/>
      <c r="H283" s="46"/>
      <c r="I283" s="46"/>
      <c r="J283" s="50"/>
      <c r="K283" s="50"/>
      <c r="L283" s="50"/>
      <c r="M283" s="50"/>
    </row>
    <row r="284" spans="1:27" ht="15" customHeight="1" x14ac:dyDescent="0.2">
      <c r="A284" s="49"/>
      <c r="B284" s="49"/>
      <c r="C284" s="46"/>
      <c r="D284" s="46"/>
      <c r="E284" s="46"/>
      <c r="F284" s="46"/>
      <c r="G284" s="46"/>
      <c r="H284" s="46"/>
      <c r="I284" s="46"/>
      <c r="J284" s="50"/>
      <c r="K284" s="50"/>
      <c r="L284" s="50"/>
      <c r="M284" s="50"/>
    </row>
    <row r="285" spans="1:27" ht="15" customHeight="1" x14ac:dyDescent="0.2">
      <c r="A285" s="49"/>
      <c r="B285" s="49"/>
      <c r="C285" s="46"/>
      <c r="D285" s="46"/>
      <c r="E285" s="46"/>
      <c r="F285" s="46"/>
      <c r="G285" s="46"/>
      <c r="H285" s="46"/>
      <c r="I285" s="46"/>
      <c r="J285" s="50"/>
      <c r="K285" s="50"/>
      <c r="L285" s="50"/>
      <c r="M285" s="50"/>
    </row>
    <row r="286" spans="1:27" ht="15" customHeight="1" x14ac:dyDescent="0.2">
      <c r="A286" s="49"/>
      <c r="B286" s="49"/>
      <c r="C286" s="46"/>
      <c r="D286" s="46"/>
      <c r="E286" s="46"/>
      <c r="F286" s="46"/>
      <c r="G286" s="46"/>
      <c r="H286" s="46"/>
      <c r="I286" s="46"/>
      <c r="J286" s="50"/>
      <c r="K286" s="50"/>
      <c r="L286" s="50"/>
      <c r="M286" s="50"/>
    </row>
    <row r="287" spans="1:27" ht="15" customHeight="1" x14ac:dyDescent="0.2">
      <c r="A287" s="49"/>
      <c r="B287" s="49"/>
      <c r="C287" s="46"/>
      <c r="D287" s="46"/>
      <c r="E287" s="46"/>
      <c r="F287" s="46"/>
      <c r="G287" s="46"/>
      <c r="H287" s="46"/>
      <c r="I287" s="46"/>
      <c r="J287" s="50"/>
      <c r="K287" s="50"/>
      <c r="L287" s="50"/>
      <c r="M287" s="50"/>
    </row>
    <row r="288" spans="1:27" ht="15" customHeight="1" x14ac:dyDescent="0.2">
      <c r="A288" s="49"/>
      <c r="B288" s="49"/>
      <c r="C288" s="46"/>
      <c r="D288" s="46"/>
      <c r="E288" s="46"/>
      <c r="F288" s="46"/>
      <c r="G288" s="46"/>
      <c r="H288" s="46"/>
      <c r="I288" s="46"/>
      <c r="J288" s="50"/>
      <c r="K288" s="50"/>
      <c r="L288" s="50"/>
      <c r="M288" s="50"/>
    </row>
    <row r="289" spans="1:13" ht="15" customHeight="1" x14ac:dyDescent="0.2">
      <c r="A289" s="49"/>
      <c r="B289" s="49"/>
      <c r="C289" s="46"/>
      <c r="D289" s="46"/>
      <c r="E289" s="46"/>
      <c r="F289" s="46"/>
      <c r="G289" s="46"/>
      <c r="H289" s="46"/>
      <c r="I289" s="46"/>
      <c r="J289" s="50"/>
      <c r="K289" s="50"/>
      <c r="L289" s="50"/>
      <c r="M289" s="50"/>
    </row>
    <row r="290" spans="1:13" ht="15" customHeight="1" x14ac:dyDescent="0.2">
      <c r="A290" s="49"/>
      <c r="B290" s="49"/>
      <c r="C290" s="46"/>
      <c r="D290" s="46"/>
      <c r="E290" s="46"/>
      <c r="F290" s="46"/>
      <c r="G290" s="46"/>
      <c r="H290" s="46"/>
      <c r="I290" s="46"/>
      <c r="J290" s="50"/>
      <c r="K290" s="50"/>
      <c r="L290" s="50"/>
      <c r="M290" s="50"/>
    </row>
    <row r="291" spans="1:13" ht="15" customHeight="1" x14ac:dyDescent="0.2">
      <c r="A291" s="49"/>
      <c r="B291" s="49"/>
      <c r="C291" s="46"/>
      <c r="D291" s="46"/>
      <c r="E291" s="46"/>
      <c r="F291" s="46"/>
      <c r="G291" s="46"/>
      <c r="H291" s="46"/>
      <c r="I291" s="46"/>
      <c r="J291" s="50"/>
      <c r="K291" s="50"/>
      <c r="L291" s="50"/>
      <c r="M291" s="50"/>
    </row>
    <row r="292" spans="1:13" ht="15" customHeight="1" x14ac:dyDescent="0.2">
      <c r="A292" s="49"/>
      <c r="B292" s="49"/>
      <c r="C292" s="46"/>
      <c r="D292" s="46"/>
      <c r="E292" s="46"/>
      <c r="F292" s="46"/>
      <c r="G292" s="46"/>
      <c r="H292" s="46"/>
      <c r="I292" s="46"/>
      <c r="J292" s="50"/>
      <c r="K292" s="50"/>
      <c r="L292" s="50"/>
      <c r="M292" s="50"/>
    </row>
    <row r="293" spans="1:13" ht="15" customHeight="1" x14ac:dyDescent="0.2">
      <c r="A293" s="49"/>
      <c r="B293" s="49"/>
      <c r="C293" s="46"/>
      <c r="D293" s="46"/>
      <c r="E293" s="46"/>
      <c r="F293" s="46"/>
      <c r="G293" s="46"/>
      <c r="H293" s="46"/>
      <c r="I293" s="46"/>
      <c r="J293" s="50"/>
      <c r="K293" s="50"/>
      <c r="L293" s="50"/>
      <c r="M293" s="50"/>
    </row>
    <row r="294" spans="1:13" ht="15" customHeight="1" x14ac:dyDescent="0.2">
      <c r="A294" s="49"/>
      <c r="B294" s="49"/>
      <c r="C294" s="46"/>
      <c r="D294" s="46"/>
      <c r="E294" s="46"/>
      <c r="F294" s="46"/>
      <c r="G294" s="46"/>
      <c r="H294" s="46"/>
      <c r="I294" s="46"/>
      <c r="J294" s="50"/>
      <c r="K294" s="50"/>
      <c r="L294" s="50"/>
      <c r="M294" s="50"/>
    </row>
    <row r="295" spans="1:13" ht="15" customHeight="1" x14ac:dyDescent="0.2">
      <c r="A295" s="49"/>
      <c r="B295" s="49"/>
      <c r="C295" s="46"/>
      <c r="D295" s="46"/>
      <c r="E295" s="46"/>
      <c r="F295" s="46"/>
      <c r="G295" s="46"/>
      <c r="H295" s="46"/>
      <c r="I295" s="46"/>
      <c r="J295" s="50"/>
      <c r="K295" s="50"/>
      <c r="L295" s="50"/>
      <c r="M295" s="50"/>
    </row>
    <row r="296" spans="1:13" ht="15" customHeight="1" x14ac:dyDescent="0.2">
      <c r="A296" s="49"/>
      <c r="B296" s="49"/>
      <c r="C296" s="46"/>
      <c r="D296" s="46"/>
      <c r="E296" s="46"/>
      <c r="F296" s="46"/>
      <c r="G296" s="46"/>
      <c r="H296" s="46"/>
      <c r="I296" s="46"/>
      <c r="J296" s="50"/>
      <c r="K296" s="50"/>
      <c r="L296" s="50"/>
      <c r="M296" s="50"/>
    </row>
    <row r="297" spans="1:13" ht="15" customHeight="1" x14ac:dyDescent="0.2">
      <c r="A297" s="49"/>
      <c r="B297" s="49"/>
      <c r="C297" s="46"/>
      <c r="D297" s="46"/>
      <c r="E297" s="46"/>
      <c r="F297" s="46"/>
      <c r="G297" s="46"/>
      <c r="H297" s="46"/>
      <c r="I297" s="46"/>
      <c r="J297" s="50"/>
      <c r="K297" s="50"/>
      <c r="L297" s="50"/>
      <c r="M297" s="50"/>
    </row>
    <row r="298" spans="1:13" ht="15" customHeight="1" x14ac:dyDescent="0.2">
      <c r="A298" s="49"/>
      <c r="B298" s="49"/>
      <c r="C298" s="46"/>
      <c r="D298" s="46"/>
      <c r="E298" s="46"/>
      <c r="F298" s="46"/>
      <c r="G298" s="46"/>
      <c r="H298" s="46"/>
      <c r="I298" s="46"/>
      <c r="J298" s="50"/>
      <c r="K298" s="50"/>
      <c r="L298" s="50"/>
      <c r="M298" s="50"/>
    </row>
    <row r="299" spans="1:13" ht="15" customHeight="1" x14ac:dyDescent="0.2">
      <c r="A299" s="49"/>
      <c r="B299" s="49"/>
      <c r="C299" s="46"/>
      <c r="D299" s="46"/>
      <c r="E299" s="46"/>
      <c r="F299" s="46"/>
      <c r="G299" s="46"/>
      <c r="H299" s="46"/>
      <c r="I299" s="46"/>
      <c r="J299" s="50"/>
      <c r="K299" s="50"/>
      <c r="L299" s="50"/>
      <c r="M299" s="50"/>
    </row>
    <row r="300" spans="1:13" ht="15" customHeight="1" x14ac:dyDescent="0.2">
      <c r="A300" s="49"/>
      <c r="B300" s="49"/>
      <c r="C300" s="46"/>
      <c r="D300" s="46"/>
      <c r="E300" s="46"/>
      <c r="F300" s="46"/>
      <c r="G300" s="46"/>
      <c r="H300" s="46"/>
      <c r="I300" s="46"/>
      <c r="J300" s="50"/>
      <c r="K300" s="50"/>
      <c r="L300" s="50"/>
      <c r="M300" s="50"/>
    </row>
    <row r="301" spans="1:13" ht="15" customHeight="1" x14ac:dyDescent="0.2">
      <c r="A301" s="49"/>
      <c r="B301" s="49"/>
      <c r="C301" s="46"/>
      <c r="D301" s="46"/>
      <c r="E301" s="46"/>
      <c r="F301" s="46"/>
      <c r="G301" s="46"/>
      <c r="H301" s="46"/>
      <c r="I301" s="46"/>
      <c r="J301" s="50"/>
      <c r="K301" s="50"/>
      <c r="L301" s="50"/>
      <c r="M301" s="50"/>
    </row>
    <row r="302" spans="1:13" ht="15" customHeight="1" x14ac:dyDescent="0.2">
      <c r="A302" s="49"/>
      <c r="B302" s="49"/>
      <c r="C302" s="46"/>
      <c r="D302" s="46"/>
      <c r="E302" s="46"/>
      <c r="F302" s="46"/>
      <c r="G302" s="46"/>
      <c r="H302" s="46"/>
      <c r="I302" s="46"/>
      <c r="J302" s="50"/>
      <c r="K302" s="50"/>
      <c r="L302" s="50"/>
      <c r="M302" s="50"/>
    </row>
    <row r="303" spans="1:13" ht="15" customHeight="1" x14ac:dyDescent="0.2">
      <c r="A303" s="49"/>
      <c r="B303" s="49"/>
      <c r="C303" s="46"/>
      <c r="D303" s="46"/>
      <c r="E303" s="46"/>
      <c r="F303" s="46"/>
      <c r="G303" s="46"/>
      <c r="H303" s="46"/>
      <c r="I303" s="46"/>
      <c r="J303" s="50"/>
      <c r="K303" s="50"/>
      <c r="L303" s="50"/>
      <c r="M303" s="50"/>
    </row>
    <row r="304" spans="1:13" ht="15" customHeight="1" x14ac:dyDescent="0.2">
      <c r="A304" s="49"/>
      <c r="B304" s="49"/>
      <c r="C304" s="46"/>
      <c r="D304" s="46"/>
      <c r="E304" s="46"/>
      <c r="F304" s="46"/>
      <c r="G304" s="46"/>
      <c r="H304" s="46"/>
      <c r="I304" s="46"/>
      <c r="J304" s="50"/>
      <c r="K304" s="50"/>
      <c r="L304" s="50"/>
      <c r="M304" s="50"/>
    </row>
    <row r="305" spans="1:13" ht="15" customHeight="1" x14ac:dyDescent="0.2">
      <c r="A305" s="49"/>
      <c r="B305" s="49"/>
      <c r="C305" s="46"/>
      <c r="D305" s="46"/>
      <c r="E305" s="46"/>
      <c r="F305" s="46"/>
      <c r="G305" s="46"/>
      <c r="H305" s="46"/>
      <c r="I305" s="46"/>
      <c r="J305" s="50"/>
      <c r="K305" s="50"/>
      <c r="L305" s="50"/>
      <c r="M305" s="50"/>
    </row>
    <row r="306" spans="1:13" ht="15" customHeight="1" x14ac:dyDescent="0.2">
      <c r="A306" s="49"/>
      <c r="B306" s="49"/>
      <c r="C306" s="46"/>
      <c r="D306" s="46"/>
      <c r="E306" s="46"/>
      <c r="F306" s="46"/>
      <c r="G306" s="46"/>
      <c r="H306" s="46"/>
      <c r="I306" s="46"/>
      <c r="J306" s="50"/>
      <c r="K306" s="50"/>
      <c r="L306" s="50"/>
      <c r="M306" s="50"/>
    </row>
    <row r="307" spans="1:13" ht="15" customHeight="1" x14ac:dyDescent="0.2">
      <c r="A307" s="49"/>
      <c r="B307" s="49"/>
      <c r="C307" s="46"/>
      <c r="D307" s="46"/>
      <c r="E307" s="46"/>
      <c r="F307" s="46"/>
      <c r="G307" s="46"/>
      <c r="H307" s="46"/>
      <c r="I307" s="46"/>
      <c r="J307" s="50"/>
      <c r="K307" s="50"/>
      <c r="L307" s="50"/>
      <c r="M307" s="50"/>
    </row>
    <row r="308" spans="1:13" ht="15" customHeight="1" x14ac:dyDescent="0.2">
      <c r="A308" s="49"/>
      <c r="B308" s="49"/>
      <c r="C308" s="46"/>
      <c r="D308" s="46"/>
      <c r="E308" s="46"/>
      <c r="F308" s="46"/>
      <c r="G308" s="46"/>
      <c r="H308" s="46"/>
      <c r="I308" s="46"/>
      <c r="J308" s="50"/>
      <c r="K308" s="50"/>
      <c r="L308" s="50"/>
      <c r="M308" s="50"/>
    </row>
    <row r="309" spans="1:13" ht="15" customHeight="1" x14ac:dyDescent="0.2">
      <c r="A309" s="49"/>
      <c r="B309" s="49"/>
      <c r="C309" s="46"/>
      <c r="D309" s="46"/>
      <c r="E309" s="46"/>
      <c r="F309" s="46"/>
      <c r="G309" s="46"/>
      <c r="H309" s="46"/>
      <c r="I309" s="46"/>
      <c r="J309" s="50"/>
      <c r="K309" s="50"/>
      <c r="L309" s="50"/>
      <c r="M309" s="50"/>
    </row>
    <row r="310" spans="1:13" ht="15" customHeight="1" x14ac:dyDescent="0.2">
      <c r="A310" s="49"/>
      <c r="B310" s="49"/>
      <c r="C310" s="46"/>
      <c r="D310" s="46"/>
      <c r="E310" s="46"/>
      <c r="F310" s="46"/>
      <c r="G310" s="46"/>
      <c r="H310" s="46"/>
      <c r="I310" s="46"/>
      <c r="J310" s="50"/>
      <c r="K310" s="50"/>
      <c r="L310" s="50"/>
      <c r="M310" s="50"/>
    </row>
    <row r="311" spans="1:13" ht="15" customHeight="1" x14ac:dyDescent="0.2">
      <c r="A311" s="49"/>
      <c r="B311" s="49"/>
      <c r="C311" s="46"/>
      <c r="D311" s="46"/>
      <c r="E311" s="46"/>
      <c r="F311" s="46"/>
      <c r="G311" s="46"/>
      <c r="H311" s="46"/>
      <c r="I311" s="46"/>
      <c r="J311" s="50"/>
      <c r="K311" s="50"/>
      <c r="L311" s="50"/>
      <c r="M311" s="50"/>
    </row>
    <row r="312" spans="1:13" ht="15" customHeight="1" x14ac:dyDescent="0.2">
      <c r="A312" s="49"/>
      <c r="B312" s="49"/>
      <c r="C312" s="46"/>
      <c r="D312" s="46"/>
      <c r="E312" s="46"/>
      <c r="F312" s="46"/>
      <c r="G312" s="46"/>
      <c r="H312" s="46"/>
      <c r="I312" s="46"/>
      <c r="J312" s="50"/>
      <c r="K312" s="50"/>
      <c r="L312" s="50"/>
      <c r="M312" s="50"/>
    </row>
    <row r="313" spans="1:13" ht="15" customHeight="1" x14ac:dyDescent="0.2">
      <c r="A313" s="49"/>
      <c r="B313" s="49"/>
      <c r="C313" s="46"/>
      <c r="D313" s="46"/>
      <c r="E313" s="46"/>
      <c r="F313" s="46"/>
      <c r="G313" s="46"/>
      <c r="H313" s="46"/>
      <c r="I313" s="46"/>
      <c r="J313" s="50"/>
      <c r="K313" s="50"/>
      <c r="L313" s="50"/>
      <c r="M313" s="50"/>
    </row>
    <row r="314" spans="1:13" ht="15" customHeight="1" x14ac:dyDescent="0.2">
      <c r="A314" s="49"/>
      <c r="B314" s="49"/>
      <c r="C314" s="46"/>
      <c r="D314" s="46"/>
      <c r="E314" s="46"/>
      <c r="F314" s="46"/>
      <c r="G314" s="46"/>
      <c r="H314" s="46"/>
      <c r="I314" s="46"/>
      <c r="J314" s="50"/>
      <c r="K314" s="50"/>
      <c r="L314" s="50"/>
      <c r="M314" s="50"/>
    </row>
    <row r="315" spans="1:13" ht="15" customHeight="1" x14ac:dyDescent="0.2">
      <c r="A315" s="49"/>
      <c r="B315" s="49"/>
      <c r="C315" s="46"/>
      <c r="D315" s="46"/>
      <c r="E315" s="46"/>
      <c r="F315" s="46"/>
      <c r="G315" s="46"/>
      <c r="H315" s="46"/>
      <c r="I315" s="46"/>
      <c r="J315" s="50"/>
      <c r="K315" s="50"/>
      <c r="L315" s="50"/>
      <c r="M315" s="50"/>
    </row>
    <row r="316" spans="1:13" ht="15" customHeight="1" x14ac:dyDescent="0.2">
      <c r="A316" s="49"/>
      <c r="B316" s="49"/>
      <c r="C316" s="46"/>
      <c r="D316" s="46"/>
      <c r="E316" s="46"/>
      <c r="F316" s="46"/>
      <c r="G316" s="46"/>
      <c r="H316" s="46"/>
      <c r="I316" s="46"/>
      <c r="J316" s="50"/>
      <c r="K316" s="50"/>
      <c r="L316" s="50"/>
      <c r="M316" s="50"/>
    </row>
    <row r="317" spans="1:13" ht="15" customHeight="1" x14ac:dyDescent="0.2">
      <c r="A317" s="49"/>
      <c r="B317" s="49"/>
      <c r="C317" s="46"/>
      <c r="D317" s="46"/>
      <c r="E317" s="46"/>
      <c r="F317" s="46"/>
      <c r="G317" s="46"/>
      <c r="H317" s="46"/>
      <c r="I317" s="46"/>
      <c r="J317" s="50"/>
      <c r="K317" s="50"/>
      <c r="L317" s="50"/>
      <c r="M317" s="50"/>
    </row>
    <row r="318" spans="1:13" ht="15" customHeight="1" x14ac:dyDescent="0.2">
      <c r="A318" s="49"/>
      <c r="B318" s="49"/>
      <c r="C318" s="46"/>
      <c r="D318" s="46"/>
      <c r="E318" s="46"/>
      <c r="F318" s="46"/>
      <c r="G318" s="46"/>
      <c r="H318" s="46"/>
      <c r="I318" s="46"/>
      <c r="J318" s="50"/>
      <c r="K318" s="50"/>
      <c r="L318" s="50"/>
      <c r="M318" s="50"/>
    </row>
    <row r="319" spans="1:13" ht="15" customHeight="1" x14ac:dyDescent="0.2">
      <c r="A319" s="49"/>
      <c r="B319" s="49"/>
      <c r="C319" s="46"/>
      <c r="D319" s="46"/>
      <c r="E319" s="46"/>
      <c r="F319" s="46"/>
      <c r="G319" s="46"/>
      <c r="H319" s="46"/>
      <c r="I319" s="46"/>
      <c r="J319" s="50"/>
      <c r="K319" s="50"/>
      <c r="L319" s="50"/>
      <c r="M319" s="50"/>
    </row>
    <row r="320" spans="1:13" ht="15" customHeight="1" x14ac:dyDescent="0.2">
      <c r="A320" s="49"/>
      <c r="B320" s="49"/>
      <c r="C320" s="46"/>
      <c r="D320" s="46"/>
      <c r="E320" s="46"/>
      <c r="F320" s="46"/>
      <c r="G320" s="46"/>
      <c r="H320" s="46"/>
      <c r="I320" s="46"/>
      <c r="J320" s="50"/>
      <c r="K320" s="50"/>
      <c r="L320" s="50"/>
      <c r="M320" s="50"/>
    </row>
    <row r="321" spans="1:13" ht="15" customHeight="1" x14ac:dyDescent="0.2">
      <c r="A321" s="49"/>
      <c r="B321" s="49"/>
      <c r="C321" s="46"/>
      <c r="D321" s="46"/>
      <c r="E321" s="46"/>
      <c r="F321" s="46"/>
      <c r="G321" s="46"/>
      <c r="H321" s="46"/>
      <c r="I321" s="46"/>
      <c r="J321" s="50"/>
      <c r="K321" s="50"/>
      <c r="L321" s="50"/>
      <c r="M321" s="50"/>
    </row>
    <row r="322" spans="1:13" ht="15" customHeight="1" x14ac:dyDescent="0.2">
      <c r="A322" s="49"/>
      <c r="B322" s="49"/>
      <c r="C322" s="46"/>
      <c r="D322" s="46"/>
      <c r="E322" s="46"/>
      <c r="F322" s="46"/>
      <c r="G322" s="46"/>
      <c r="H322" s="46"/>
      <c r="I322" s="46"/>
      <c r="J322" s="50"/>
      <c r="K322" s="50"/>
      <c r="L322" s="50"/>
      <c r="M322" s="50"/>
    </row>
    <row r="323" spans="1:13" ht="15" customHeight="1" x14ac:dyDescent="0.2">
      <c r="A323" s="49"/>
      <c r="B323" s="49"/>
      <c r="C323" s="46"/>
      <c r="D323" s="46"/>
      <c r="E323" s="46"/>
      <c r="F323" s="46"/>
      <c r="G323" s="46"/>
      <c r="H323" s="46"/>
      <c r="I323" s="46"/>
      <c r="J323" s="50"/>
      <c r="K323" s="50"/>
      <c r="L323" s="50"/>
      <c r="M323" s="50"/>
    </row>
    <row r="324" spans="1:13" ht="15" customHeight="1" x14ac:dyDescent="0.2">
      <c r="A324" s="49"/>
      <c r="B324" s="49"/>
      <c r="C324" s="46"/>
      <c r="D324" s="46"/>
      <c r="E324" s="46"/>
      <c r="F324" s="46"/>
      <c r="G324" s="46"/>
      <c r="H324" s="46"/>
      <c r="I324" s="46"/>
      <c r="J324" s="50"/>
      <c r="K324" s="50"/>
      <c r="L324" s="50"/>
      <c r="M324" s="50"/>
    </row>
    <row r="325" spans="1:13" ht="15" customHeight="1" x14ac:dyDescent="0.2">
      <c r="A325" s="49"/>
      <c r="B325" s="49"/>
      <c r="C325" s="46"/>
      <c r="D325" s="46"/>
      <c r="E325" s="46"/>
      <c r="F325" s="46"/>
      <c r="G325" s="46"/>
      <c r="H325" s="46"/>
      <c r="I325" s="46"/>
      <c r="J325" s="50"/>
      <c r="K325" s="50"/>
      <c r="L325" s="50"/>
      <c r="M325" s="50"/>
    </row>
    <row r="326" spans="1:13" ht="15" customHeight="1" x14ac:dyDescent="0.2">
      <c r="A326" s="49"/>
      <c r="B326" s="49"/>
      <c r="C326" s="46"/>
      <c r="D326" s="46"/>
      <c r="E326" s="46"/>
      <c r="F326" s="46"/>
      <c r="G326" s="46"/>
      <c r="H326" s="46"/>
      <c r="I326" s="46"/>
      <c r="J326" s="50"/>
      <c r="K326" s="50"/>
      <c r="L326" s="50"/>
      <c r="M326" s="50"/>
    </row>
    <row r="327" spans="1:13" ht="15" customHeight="1" x14ac:dyDescent="0.2">
      <c r="A327" s="49"/>
      <c r="B327" s="49"/>
      <c r="C327" s="46"/>
      <c r="D327" s="46"/>
      <c r="E327" s="46"/>
      <c r="F327" s="46"/>
      <c r="G327" s="46"/>
      <c r="H327" s="46"/>
      <c r="I327" s="46"/>
      <c r="J327" s="50"/>
      <c r="K327" s="50"/>
      <c r="L327" s="50"/>
      <c r="M327" s="50"/>
    </row>
    <row r="328" spans="1:13" ht="15" customHeight="1" x14ac:dyDescent="0.2">
      <c r="A328" s="49"/>
      <c r="B328" s="49"/>
      <c r="C328" s="46"/>
      <c r="D328" s="46"/>
      <c r="E328" s="46"/>
      <c r="F328" s="46"/>
      <c r="G328" s="46"/>
      <c r="H328" s="46"/>
      <c r="I328" s="46"/>
      <c r="J328" s="50"/>
      <c r="K328" s="50"/>
      <c r="L328" s="50"/>
      <c r="M328" s="50"/>
    </row>
    <row r="329" spans="1:13" ht="15" customHeight="1" x14ac:dyDescent="0.2">
      <c r="A329" s="49"/>
      <c r="B329" s="49"/>
      <c r="C329" s="46"/>
      <c r="D329" s="46"/>
      <c r="E329" s="46"/>
      <c r="F329" s="46"/>
      <c r="G329" s="46"/>
      <c r="H329" s="46"/>
      <c r="I329" s="46"/>
      <c r="J329" s="50"/>
      <c r="K329" s="50"/>
      <c r="L329" s="50"/>
      <c r="M329" s="50"/>
    </row>
    <row r="330" spans="1:13" ht="15" customHeight="1" x14ac:dyDescent="0.2">
      <c r="A330" s="49"/>
      <c r="B330" s="49"/>
      <c r="C330" s="46"/>
      <c r="D330" s="46"/>
      <c r="E330" s="46"/>
      <c r="F330" s="46"/>
      <c r="G330" s="46"/>
      <c r="H330" s="46"/>
      <c r="I330" s="46"/>
      <c r="J330" s="50"/>
      <c r="K330" s="50"/>
      <c r="L330" s="50"/>
      <c r="M330" s="50"/>
    </row>
    <row r="331" spans="1:13" ht="15" customHeight="1" x14ac:dyDescent="0.2">
      <c r="A331" s="49"/>
      <c r="B331" s="49"/>
      <c r="C331" s="46"/>
      <c r="D331" s="46"/>
      <c r="E331" s="46"/>
      <c r="F331" s="46"/>
      <c r="G331" s="46"/>
      <c r="H331" s="46"/>
      <c r="I331" s="46"/>
      <c r="J331" s="50"/>
      <c r="K331" s="50"/>
      <c r="L331" s="50"/>
      <c r="M331" s="50"/>
    </row>
    <row r="332" spans="1:13" ht="15" customHeight="1" x14ac:dyDescent="0.2">
      <c r="A332" s="49"/>
      <c r="B332" s="49"/>
      <c r="C332" s="46"/>
      <c r="D332" s="46"/>
      <c r="E332" s="46"/>
      <c r="F332" s="46"/>
      <c r="G332" s="46"/>
      <c r="H332" s="46"/>
      <c r="I332" s="46"/>
      <c r="J332" s="50"/>
      <c r="K332" s="50"/>
      <c r="L332" s="50"/>
      <c r="M332" s="50"/>
    </row>
    <row r="333" spans="1:13" ht="15" customHeight="1" x14ac:dyDescent="0.2">
      <c r="A333" s="49"/>
      <c r="B333" s="49"/>
      <c r="C333" s="46"/>
      <c r="D333" s="46"/>
      <c r="E333" s="46"/>
      <c r="F333" s="46"/>
      <c r="G333" s="46"/>
      <c r="H333" s="46"/>
      <c r="I333" s="46"/>
      <c r="J333" s="50"/>
      <c r="K333" s="50"/>
      <c r="L333" s="50"/>
      <c r="M333" s="50"/>
    </row>
    <row r="334" spans="1:13" ht="15" customHeight="1" x14ac:dyDescent="0.2">
      <c r="A334" s="49"/>
      <c r="B334" s="49"/>
      <c r="C334" s="46"/>
      <c r="D334" s="46"/>
      <c r="E334" s="46"/>
      <c r="F334" s="46"/>
      <c r="G334" s="46"/>
      <c r="H334" s="46"/>
      <c r="I334" s="46"/>
      <c r="J334" s="50"/>
      <c r="K334" s="50"/>
      <c r="L334" s="50"/>
      <c r="M334" s="50"/>
    </row>
    <row r="335" spans="1:13" ht="15" customHeight="1" x14ac:dyDescent="0.2">
      <c r="A335" s="49"/>
      <c r="B335" s="49"/>
      <c r="C335" s="46"/>
      <c r="D335" s="46"/>
      <c r="E335" s="46"/>
      <c r="F335" s="46"/>
      <c r="G335" s="46"/>
      <c r="H335" s="46"/>
      <c r="I335" s="46"/>
      <c r="J335" s="50"/>
      <c r="K335" s="50"/>
      <c r="L335" s="50"/>
      <c r="M335" s="50"/>
    </row>
    <row r="336" spans="1:13" ht="15" customHeight="1" x14ac:dyDescent="0.2">
      <c r="A336" s="49"/>
      <c r="B336" s="49"/>
      <c r="C336" s="46"/>
      <c r="D336" s="46"/>
      <c r="E336" s="46"/>
      <c r="F336" s="46"/>
      <c r="G336" s="46"/>
      <c r="H336" s="46"/>
      <c r="I336" s="46"/>
      <c r="J336" s="50"/>
      <c r="K336" s="50"/>
      <c r="L336" s="50"/>
      <c r="M336" s="50"/>
    </row>
    <row r="337" spans="1:13" ht="15" customHeight="1" x14ac:dyDescent="0.2">
      <c r="A337" s="49"/>
      <c r="B337" s="49"/>
      <c r="C337" s="46"/>
      <c r="D337" s="46"/>
      <c r="E337" s="46"/>
      <c r="F337" s="46"/>
      <c r="G337" s="46"/>
      <c r="H337" s="46"/>
      <c r="I337" s="46"/>
      <c r="J337" s="50"/>
      <c r="K337" s="50"/>
      <c r="L337" s="50"/>
      <c r="M337" s="50"/>
    </row>
    <row r="338" spans="1:13" ht="15" customHeight="1" x14ac:dyDescent="0.2">
      <c r="A338" s="49"/>
      <c r="B338" s="49"/>
      <c r="C338" s="46"/>
      <c r="D338" s="46"/>
      <c r="E338" s="46"/>
      <c r="F338" s="46"/>
      <c r="G338" s="46"/>
      <c r="H338" s="46"/>
      <c r="I338" s="46"/>
      <c r="J338" s="50"/>
      <c r="K338" s="50"/>
      <c r="L338" s="50"/>
      <c r="M338" s="50"/>
    </row>
    <row r="339" spans="1:13" ht="15" customHeight="1" x14ac:dyDescent="0.2">
      <c r="A339" s="49"/>
      <c r="B339" s="49"/>
      <c r="C339" s="46"/>
      <c r="D339" s="46"/>
      <c r="E339" s="46"/>
      <c r="F339" s="46"/>
      <c r="G339" s="46"/>
      <c r="H339" s="46"/>
      <c r="I339" s="46"/>
      <c r="J339" s="50"/>
      <c r="K339" s="50"/>
      <c r="L339" s="50"/>
      <c r="M339" s="50"/>
    </row>
    <row r="340" spans="1:13" ht="15" customHeight="1" x14ac:dyDescent="0.2">
      <c r="A340" s="49"/>
      <c r="B340" s="49"/>
      <c r="C340" s="46"/>
      <c r="D340" s="46"/>
      <c r="E340" s="46"/>
      <c r="F340" s="46"/>
      <c r="G340" s="46"/>
      <c r="H340" s="46"/>
      <c r="I340" s="46"/>
      <c r="J340" s="50"/>
      <c r="K340" s="50"/>
      <c r="L340" s="50"/>
      <c r="M340" s="50"/>
    </row>
    <row r="341" spans="1:13" ht="15" customHeight="1" x14ac:dyDescent="0.2">
      <c r="A341" s="49"/>
      <c r="B341" s="49"/>
      <c r="C341" s="46"/>
      <c r="D341" s="46"/>
      <c r="E341" s="46"/>
      <c r="F341" s="46"/>
      <c r="G341" s="46"/>
      <c r="H341" s="46"/>
      <c r="I341" s="46"/>
      <c r="J341" s="50"/>
      <c r="K341" s="50"/>
      <c r="L341" s="50"/>
      <c r="M341" s="50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B341"/>
  <sheetViews>
    <sheetView topLeftCell="J1" workbookViewId="0">
      <selection activeCell="P11" sqref="P11:S22"/>
    </sheetView>
  </sheetViews>
  <sheetFormatPr defaultRowHeight="14.25" x14ac:dyDescent="0.2"/>
  <cols>
    <col min="1" max="1" width="55.375" style="20" bestFit="1" customWidth="1"/>
    <col min="2" max="2" width="24.625" style="20" bestFit="1" customWidth="1"/>
    <col min="3" max="3" width="19.875" style="20" bestFit="1" customWidth="1"/>
    <col min="4" max="4" width="19.875" style="20" customWidth="1"/>
    <col min="5" max="5" width="19" style="20" customWidth="1"/>
    <col min="6" max="9" width="22.125" style="20" bestFit="1" customWidth="1"/>
    <col min="10" max="10" width="19.75" style="20" bestFit="1" customWidth="1"/>
    <col min="11" max="12" width="21.5" style="20" bestFit="1" customWidth="1"/>
    <col min="13" max="13" width="20.5" style="20" bestFit="1" customWidth="1"/>
    <col min="14" max="14" width="49" style="20" bestFit="1" customWidth="1"/>
    <col min="15" max="15" width="12.625" style="20" customWidth="1"/>
    <col min="16" max="16" width="19" style="20" customWidth="1"/>
    <col min="17" max="17" width="11.625" style="20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29" width="9" style="43" customWidth="1"/>
    <col min="30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1311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427</v>
      </c>
      <c r="B2" s="49">
        <v>228</v>
      </c>
      <c r="C2" s="46">
        <v>0</v>
      </c>
      <c r="D2" s="46">
        <v>266.52</v>
      </c>
      <c r="E2" s="46">
        <v>210.54</v>
      </c>
      <c r="F2" s="46">
        <f t="shared" ref="F2:F33" si="0">($A$61-A2)/(ROW($A$61)-ROW(A2))</f>
        <v>14.983050847457626</v>
      </c>
      <c r="G2" s="46">
        <v>0</v>
      </c>
      <c r="H2" s="46">
        <f t="shared" ref="H2:H33" si="1">($A$61-B2)/(ROW($A$61)-ROW(B2))</f>
        <v>18.35593220338983</v>
      </c>
      <c r="I2" s="46">
        <v>0</v>
      </c>
      <c r="J2" s="50"/>
      <c r="K2" s="50"/>
      <c r="L2" s="50"/>
      <c r="M2" s="50">
        <f t="shared" ref="M2:M33" ca="1" si="2">IF(RAND()&lt;0.5,0,1)</f>
        <v>1</v>
      </c>
      <c r="N2" s="7" t="s">
        <v>38</v>
      </c>
      <c r="O2" s="51">
        <v>0.05</v>
      </c>
      <c r="P2" s="6" t="s">
        <v>39</v>
      </c>
      <c r="Q2" s="13">
        <f>LARGE(A:A,2)</f>
        <v>1304</v>
      </c>
      <c r="T2" s="43">
        <v>0</v>
      </c>
      <c r="U2" s="52">
        <f t="shared" ref="U2:U33" si="3">T2-B2</f>
        <v>-228</v>
      </c>
      <c r="V2" s="48">
        <f t="shared" ref="V2:V33" si="4">ROUND(U2,0)</f>
        <v>-228</v>
      </c>
      <c r="W2" s="48">
        <v>4766</v>
      </c>
      <c r="X2" s="48">
        <f t="shared" ref="X2:X33" si="5">B2/$W$2*$W$3</f>
        <v>250.62778010910617</v>
      </c>
      <c r="Y2" s="48">
        <f t="shared" ref="Y2:Y33" si="6">X2-B2</f>
        <v>22.627780109106169</v>
      </c>
      <c r="Z2" s="48">
        <f t="shared" ref="Z2:Z33" si="7">ROUND(Y2,0)</f>
        <v>23</v>
      </c>
      <c r="AA2" s="17">
        <f t="shared" ref="AA2:AA33" si="8">IF(V2&gt;=0,V2,Z2)</f>
        <v>23</v>
      </c>
      <c r="AB2" s="45">
        <f t="shared" ref="AB2:AB33" si="9">B2+AA2</f>
        <v>251</v>
      </c>
    </row>
    <row r="3" spans="1:28" ht="15.75" customHeight="1" x14ac:dyDescent="0.25">
      <c r="A3" s="49">
        <v>434</v>
      </c>
      <c r="B3" s="49">
        <v>228</v>
      </c>
      <c r="C3" s="46">
        <v>0</v>
      </c>
      <c r="D3" s="46">
        <v>266.54000000000002</v>
      </c>
      <c r="E3" s="46">
        <v>210.56</v>
      </c>
      <c r="F3" s="46">
        <f t="shared" si="0"/>
        <v>15.120689655172415</v>
      </c>
      <c r="G3" s="46">
        <v>0</v>
      </c>
      <c r="H3" s="46">
        <f t="shared" si="1"/>
        <v>18.672413793103448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1</v>
      </c>
      <c r="N3" s="8" t="s">
        <v>40</v>
      </c>
      <c r="O3" s="8">
        <f>COUNT(A:A)</f>
        <v>180</v>
      </c>
      <c r="P3" s="6" t="s">
        <v>41</v>
      </c>
      <c r="Q3" s="13">
        <f>LARGE(A:A,3)</f>
        <v>1296</v>
      </c>
      <c r="T3" s="43">
        <v>0</v>
      </c>
      <c r="U3" s="52">
        <f t="shared" si="3"/>
        <v>-228</v>
      </c>
      <c r="V3" s="48">
        <f t="shared" si="4"/>
        <v>-228</v>
      </c>
      <c r="W3" s="48">
        <v>5239</v>
      </c>
      <c r="X3" s="48">
        <f t="shared" si="5"/>
        <v>250.62778010910617</v>
      </c>
      <c r="Y3" s="48">
        <f t="shared" si="6"/>
        <v>22.627780109106169</v>
      </c>
      <c r="Z3" s="48">
        <f t="shared" si="7"/>
        <v>23</v>
      </c>
      <c r="AA3" s="17">
        <f t="shared" si="8"/>
        <v>23</v>
      </c>
      <c r="AB3" s="45">
        <f t="shared" si="9"/>
        <v>251</v>
      </c>
    </row>
    <row r="4" spans="1:28" ht="15" customHeight="1" x14ac:dyDescent="0.25">
      <c r="A4" s="49">
        <v>441</v>
      </c>
      <c r="B4" s="49">
        <v>228</v>
      </c>
      <c r="C4" s="46">
        <v>0</v>
      </c>
      <c r="D4" s="46">
        <v>266.55</v>
      </c>
      <c r="E4" s="46">
        <v>210.56</v>
      </c>
      <c r="F4" s="46">
        <f t="shared" si="0"/>
        <v>15.263157894736842</v>
      </c>
      <c r="G4" s="46">
        <v>0</v>
      </c>
      <c r="H4" s="46">
        <f t="shared" si="1"/>
        <v>19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0</v>
      </c>
      <c r="N4" s="8" t="s">
        <v>42</v>
      </c>
      <c r="O4" s="53">
        <f>MAX(A:A)</f>
        <v>1311</v>
      </c>
      <c r="P4" s="6" t="s">
        <v>43</v>
      </c>
      <c r="Q4" s="13">
        <f>LARGE(B:B,1)</f>
        <v>228</v>
      </c>
      <c r="T4" s="43">
        <v>0</v>
      </c>
      <c r="U4" s="52">
        <f t="shared" si="3"/>
        <v>-228</v>
      </c>
      <c r="V4" s="48">
        <f t="shared" si="4"/>
        <v>-228</v>
      </c>
      <c r="W4" s="48"/>
      <c r="X4" s="48">
        <f t="shared" si="5"/>
        <v>250.62778010910617</v>
      </c>
      <c r="Y4" s="48">
        <f t="shared" si="6"/>
        <v>22.627780109106169</v>
      </c>
      <c r="Z4" s="48">
        <f t="shared" si="7"/>
        <v>23</v>
      </c>
      <c r="AA4" s="17">
        <f t="shared" si="8"/>
        <v>23</v>
      </c>
      <c r="AB4" s="45">
        <f t="shared" si="9"/>
        <v>251</v>
      </c>
    </row>
    <row r="5" spans="1:28" ht="15" customHeight="1" x14ac:dyDescent="0.25">
      <c r="A5" s="49">
        <v>498</v>
      </c>
      <c r="B5" s="49">
        <v>228</v>
      </c>
      <c r="C5" s="46">
        <v>0</v>
      </c>
      <c r="D5" s="46">
        <v>266.58</v>
      </c>
      <c r="E5" s="46">
        <v>210.59</v>
      </c>
      <c r="F5" s="46">
        <f t="shared" si="0"/>
        <v>14.517857142857142</v>
      </c>
      <c r="G5" s="46">
        <v>0</v>
      </c>
      <c r="H5" s="46">
        <f t="shared" si="1"/>
        <v>19.339285714285715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1</v>
      </c>
      <c r="N5" s="8" t="s">
        <v>44</v>
      </c>
      <c r="O5" s="54">
        <v>0.94</v>
      </c>
      <c r="P5" s="6" t="s">
        <v>45</v>
      </c>
      <c r="Q5" s="13">
        <f>LARGE(B:B,2)</f>
        <v>228</v>
      </c>
      <c r="T5" s="43">
        <v>0</v>
      </c>
      <c r="U5" s="52">
        <f t="shared" si="3"/>
        <v>-228</v>
      </c>
      <c r="V5" s="48">
        <f t="shared" si="4"/>
        <v>-228</v>
      </c>
      <c r="W5" s="48"/>
      <c r="X5" s="48">
        <f t="shared" si="5"/>
        <v>250.62778010910617</v>
      </c>
      <c r="Y5" s="48">
        <f t="shared" si="6"/>
        <v>22.627780109106169</v>
      </c>
      <c r="Z5" s="48">
        <f t="shared" si="7"/>
        <v>23</v>
      </c>
      <c r="AA5" s="17">
        <f t="shared" si="8"/>
        <v>23</v>
      </c>
      <c r="AB5" s="45">
        <f t="shared" si="9"/>
        <v>251</v>
      </c>
    </row>
    <row r="6" spans="1:28" ht="15" customHeight="1" x14ac:dyDescent="0.25">
      <c r="A6" s="49">
        <v>554</v>
      </c>
      <c r="B6" s="49">
        <v>228</v>
      </c>
      <c r="C6" s="46">
        <v>0</v>
      </c>
      <c r="D6" s="46">
        <v>266.61</v>
      </c>
      <c r="E6" s="46">
        <v>210.63</v>
      </c>
      <c r="F6" s="46">
        <f t="shared" si="0"/>
        <v>13.763636363636364</v>
      </c>
      <c r="G6" s="46">
        <v>0</v>
      </c>
      <c r="H6" s="46">
        <f t="shared" si="1"/>
        <v>19.690909090909091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1</v>
      </c>
      <c r="N6" s="8" t="s">
        <v>46</v>
      </c>
      <c r="O6" s="54">
        <v>1.78</v>
      </c>
      <c r="P6" s="6" t="s">
        <v>47</v>
      </c>
      <c r="Q6" s="13">
        <f>LARGE(B:B,3)</f>
        <v>228</v>
      </c>
      <c r="T6" s="43">
        <v>0</v>
      </c>
      <c r="U6" s="52">
        <f t="shared" si="3"/>
        <v>-228</v>
      </c>
      <c r="V6" s="48">
        <f t="shared" si="4"/>
        <v>-228</v>
      </c>
      <c r="W6" s="48"/>
      <c r="X6" s="48">
        <f t="shared" si="5"/>
        <v>250.62778010910617</v>
      </c>
      <c r="Y6" s="48">
        <f t="shared" si="6"/>
        <v>22.627780109106169</v>
      </c>
      <c r="Z6" s="48">
        <f t="shared" si="7"/>
        <v>23</v>
      </c>
      <c r="AA6" s="17">
        <f t="shared" si="8"/>
        <v>23</v>
      </c>
      <c r="AB6" s="45">
        <f t="shared" si="9"/>
        <v>251</v>
      </c>
    </row>
    <row r="7" spans="1:28" ht="15" customHeight="1" x14ac:dyDescent="0.25">
      <c r="A7" s="49">
        <v>611</v>
      </c>
      <c r="B7" s="49">
        <v>228</v>
      </c>
      <c r="C7" s="46">
        <v>4.07</v>
      </c>
      <c r="D7" s="46">
        <v>266.64</v>
      </c>
      <c r="E7" s="46">
        <v>210.65</v>
      </c>
      <c r="F7" s="46">
        <f t="shared" si="0"/>
        <v>12.962962962962964</v>
      </c>
      <c r="G7" s="46">
        <v>0</v>
      </c>
      <c r="H7" s="46">
        <f t="shared" si="1"/>
        <v>20.055555555555557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0</v>
      </c>
      <c r="N7" s="8" t="s">
        <v>48</v>
      </c>
      <c r="O7" s="54">
        <v>1.92</v>
      </c>
      <c r="P7" s="13"/>
      <c r="Q7" s="13"/>
      <c r="T7" s="43">
        <v>0</v>
      </c>
      <c r="U7" s="52">
        <f t="shared" si="3"/>
        <v>-228</v>
      </c>
      <c r="V7" s="48">
        <f t="shared" si="4"/>
        <v>-228</v>
      </c>
      <c r="W7" s="48"/>
      <c r="X7" s="48">
        <f t="shared" si="5"/>
        <v>250.62778010910617</v>
      </c>
      <c r="Y7" s="48">
        <f t="shared" si="6"/>
        <v>22.627780109106169</v>
      </c>
      <c r="Z7" s="48">
        <f t="shared" si="7"/>
        <v>23</v>
      </c>
      <c r="AA7" s="17">
        <f t="shared" si="8"/>
        <v>23</v>
      </c>
      <c r="AB7" s="45">
        <f t="shared" si="9"/>
        <v>251</v>
      </c>
    </row>
    <row r="8" spans="1:28" ht="15" customHeight="1" x14ac:dyDescent="0.25">
      <c r="A8" s="49">
        <v>629</v>
      </c>
      <c r="B8" s="49">
        <v>227</v>
      </c>
      <c r="C8" s="46">
        <v>4.1900000000000004</v>
      </c>
      <c r="D8" s="46">
        <v>266.68</v>
      </c>
      <c r="E8" s="46">
        <v>210.69</v>
      </c>
      <c r="F8" s="46">
        <f t="shared" si="0"/>
        <v>12.867924528301886</v>
      </c>
      <c r="G8" s="46">
        <v>0</v>
      </c>
      <c r="H8" s="46">
        <f t="shared" si="1"/>
        <v>20.452830188679247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0</v>
      </c>
      <c r="N8" s="8" t="s">
        <v>49</v>
      </c>
      <c r="O8" s="54">
        <v>268.87</v>
      </c>
      <c r="P8" s="9"/>
      <c r="Q8" s="13"/>
      <c r="T8" s="43">
        <v>0</v>
      </c>
      <c r="U8" s="52">
        <f t="shared" si="3"/>
        <v>-227</v>
      </c>
      <c r="V8" s="48">
        <f t="shared" si="4"/>
        <v>-227</v>
      </c>
      <c r="W8" s="48"/>
      <c r="X8" s="48">
        <f t="shared" si="5"/>
        <v>249.52853545950484</v>
      </c>
      <c r="Y8" s="48">
        <f t="shared" si="6"/>
        <v>22.528535459504837</v>
      </c>
      <c r="Z8" s="48">
        <f t="shared" si="7"/>
        <v>23</v>
      </c>
      <c r="AA8" s="17">
        <f t="shared" si="8"/>
        <v>23</v>
      </c>
      <c r="AB8" s="45">
        <f t="shared" si="9"/>
        <v>250</v>
      </c>
    </row>
    <row r="9" spans="1:28" ht="15" customHeight="1" x14ac:dyDescent="0.25">
      <c r="A9" s="49">
        <v>647</v>
      </c>
      <c r="B9" s="49">
        <v>227</v>
      </c>
      <c r="C9" s="46">
        <v>4.3099999999999996</v>
      </c>
      <c r="D9" s="46">
        <v>266.70999999999998</v>
      </c>
      <c r="E9" s="46">
        <v>210.72</v>
      </c>
      <c r="F9" s="46">
        <f t="shared" si="0"/>
        <v>12.76923076923077</v>
      </c>
      <c r="G9" s="46">
        <v>0</v>
      </c>
      <c r="H9" s="46">
        <f t="shared" si="1"/>
        <v>20.846153846153847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0</v>
      </c>
      <c r="N9" s="8" t="s">
        <v>50</v>
      </c>
      <c r="O9" s="55">
        <v>277.10000000000002</v>
      </c>
      <c r="P9" s="9"/>
      <c r="Q9" s="13"/>
      <c r="T9" s="43">
        <v>0</v>
      </c>
      <c r="U9" s="52">
        <f t="shared" si="3"/>
        <v>-227</v>
      </c>
      <c r="V9" s="48">
        <f t="shared" si="4"/>
        <v>-227</v>
      </c>
      <c r="W9" s="48"/>
      <c r="X9" s="48">
        <f t="shared" si="5"/>
        <v>249.52853545950484</v>
      </c>
      <c r="Y9" s="48">
        <f t="shared" si="6"/>
        <v>22.528535459504837</v>
      </c>
      <c r="Z9" s="48">
        <f t="shared" si="7"/>
        <v>23</v>
      </c>
      <c r="AA9" s="17">
        <f t="shared" si="8"/>
        <v>23</v>
      </c>
      <c r="AB9" s="45">
        <f t="shared" si="9"/>
        <v>250</v>
      </c>
    </row>
    <row r="10" spans="1:28" ht="15" customHeight="1" x14ac:dyDescent="0.25">
      <c r="A10" s="49">
        <v>665</v>
      </c>
      <c r="B10" s="49">
        <v>226</v>
      </c>
      <c r="C10" s="46">
        <v>4.43</v>
      </c>
      <c r="D10" s="46">
        <v>266.75</v>
      </c>
      <c r="E10" s="46">
        <v>210.77</v>
      </c>
      <c r="F10" s="46">
        <f t="shared" si="0"/>
        <v>12.666666666666666</v>
      </c>
      <c r="G10" s="46">
        <v>0</v>
      </c>
      <c r="H10" s="46">
        <f t="shared" si="1"/>
        <v>21.274509803921568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1</v>
      </c>
      <c r="N10" s="10" t="s">
        <v>51</v>
      </c>
      <c r="O10" s="55">
        <v>275.02</v>
      </c>
      <c r="P10" s="9"/>
      <c r="Q10" s="13"/>
      <c r="T10" s="43">
        <v>0</v>
      </c>
      <c r="U10" s="52">
        <f t="shared" si="3"/>
        <v>-226</v>
      </c>
      <c r="V10" s="48">
        <f t="shared" si="4"/>
        <v>-226</v>
      </c>
      <c r="W10" s="48"/>
      <c r="X10" s="48">
        <f t="shared" si="5"/>
        <v>248.42929080990348</v>
      </c>
      <c r="Y10" s="48">
        <f t="shared" si="6"/>
        <v>22.429290809903478</v>
      </c>
      <c r="Z10" s="48">
        <f t="shared" si="7"/>
        <v>22</v>
      </c>
      <c r="AA10" s="17">
        <f t="shared" si="8"/>
        <v>22</v>
      </c>
      <c r="AB10" s="45">
        <f t="shared" si="9"/>
        <v>248</v>
      </c>
    </row>
    <row r="11" spans="1:28" ht="15" customHeight="1" x14ac:dyDescent="0.25">
      <c r="A11" s="49">
        <v>753</v>
      </c>
      <c r="B11" s="49">
        <v>226</v>
      </c>
      <c r="C11" s="46">
        <v>5.0199999999999996</v>
      </c>
      <c r="D11" s="46">
        <v>266.8</v>
      </c>
      <c r="E11" s="46">
        <v>210.82</v>
      </c>
      <c r="F11" s="46">
        <f t="shared" si="0"/>
        <v>11.16</v>
      </c>
      <c r="G11" s="46">
        <v>0</v>
      </c>
      <c r="H11" s="46">
        <f t="shared" si="1"/>
        <v>21.7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1</v>
      </c>
      <c r="N11" s="8" t="s">
        <v>52</v>
      </c>
      <c r="O11" s="55">
        <v>275</v>
      </c>
      <c r="P11" s="14" t="s">
        <v>53</v>
      </c>
      <c r="Q11" s="13">
        <f>MIN(D:D)</f>
        <v>266.52</v>
      </c>
      <c r="T11" s="43">
        <v>0</v>
      </c>
      <c r="U11" s="52">
        <f t="shared" si="3"/>
        <v>-226</v>
      </c>
      <c r="V11" s="48">
        <f t="shared" si="4"/>
        <v>-226</v>
      </c>
      <c r="W11" s="48"/>
      <c r="X11" s="48">
        <f t="shared" si="5"/>
        <v>248.42929080990348</v>
      </c>
      <c r="Y11" s="48">
        <f t="shared" si="6"/>
        <v>22.429290809903478</v>
      </c>
      <c r="Z11" s="48">
        <f t="shared" si="7"/>
        <v>22</v>
      </c>
      <c r="AA11" s="17">
        <f t="shared" si="8"/>
        <v>22</v>
      </c>
      <c r="AB11" s="45">
        <f t="shared" si="9"/>
        <v>248</v>
      </c>
    </row>
    <row r="12" spans="1:28" ht="15" customHeight="1" x14ac:dyDescent="0.25">
      <c r="A12" s="49">
        <v>841</v>
      </c>
      <c r="B12" s="49">
        <v>226</v>
      </c>
      <c r="C12" s="46">
        <v>5.61</v>
      </c>
      <c r="D12" s="46">
        <v>266.85000000000002</v>
      </c>
      <c r="E12" s="46">
        <v>210.87</v>
      </c>
      <c r="F12" s="46">
        <f t="shared" si="0"/>
        <v>9.591836734693878</v>
      </c>
      <c r="G12" s="46">
        <v>0</v>
      </c>
      <c r="H12" s="46">
        <f t="shared" si="1"/>
        <v>22.142857142857142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0</v>
      </c>
      <c r="N12" s="8" t="s">
        <v>54</v>
      </c>
      <c r="O12" s="55">
        <v>275</v>
      </c>
      <c r="P12" s="15" t="s">
        <v>55</v>
      </c>
      <c r="Q12" s="56">
        <f>D2</f>
        <v>266.52</v>
      </c>
      <c r="T12" s="43">
        <v>0</v>
      </c>
      <c r="U12" s="52">
        <f t="shared" si="3"/>
        <v>-226</v>
      </c>
      <c r="V12" s="48">
        <f t="shared" si="4"/>
        <v>-226</v>
      </c>
      <c r="W12" s="48"/>
      <c r="X12" s="48">
        <f t="shared" si="5"/>
        <v>248.42929080990348</v>
      </c>
      <c r="Y12" s="48">
        <f t="shared" si="6"/>
        <v>22.429290809903478</v>
      </c>
      <c r="Z12" s="48">
        <f t="shared" si="7"/>
        <v>22</v>
      </c>
      <c r="AA12" s="17">
        <f t="shared" si="8"/>
        <v>22</v>
      </c>
      <c r="AB12" s="45">
        <f t="shared" si="9"/>
        <v>248</v>
      </c>
    </row>
    <row r="13" spans="1:28" ht="15" customHeight="1" x14ac:dyDescent="0.25">
      <c r="A13" s="49">
        <v>929</v>
      </c>
      <c r="B13" s="49">
        <v>226</v>
      </c>
      <c r="C13" s="46">
        <v>6.19</v>
      </c>
      <c r="D13" s="46">
        <v>266.91000000000003</v>
      </c>
      <c r="E13" s="46">
        <v>210.93</v>
      </c>
      <c r="F13" s="46">
        <f t="shared" si="0"/>
        <v>7.958333333333333</v>
      </c>
      <c r="G13" s="46">
        <v>0</v>
      </c>
      <c r="H13" s="46">
        <f t="shared" si="1"/>
        <v>22.604166666666668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0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0</v>
      </c>
      <c r="U13" s="52">
        <f t="shared" si="3"/>
        <v>-226</v>
      </c>
      <c r="V13" s="48">
        <f t="shared" si="4"/>
        <v>-226</v>
      </c>
      <c r="W13" s="48"/>
      <c r="X13" s="48">
        <f t="shared" si="5"/>
        <v>248.42929080990348</v>
      </c>
      <c r="Y13" s="48">
        <f t="shared" si="6"/>
        <v>22.429290809903478</v>
      </c>
      <c r="Z13" s="48">
        <f t="shared" si="7"/>
        <v>22</v>
      </c>
      <c r="AA13" s="17">
        <f t="shared" si="8"/>
        <v>22</v>
      </c>
      <c r="AB13" s="45">
        <f t="shared" si="9"/>
        <v>248</v>
      </c>
    </row>
    <row r="14" spans="1:28" ht="15" customHeight="1" x14ac:dyDescent="0.25">
      <c r="A14" s="49">
        <v>912</v>
      </c>
      <c r="B14" s="49">
        <v>188</v>
      </c>
      <c r="C14" s="46">
        <v>6.08</v>
      </c>
      <c r="D14" s="46">
        <v>266.98</v>
      </c>
      <c r="E14" s="46">
        <v>210.99</v>
      </c>
      <c r="F14" s="46">
        <f t="shared" si="0"/>
        <v>8.4893617021276597</v>
      </c>
      <c r="G14" s="46">
        <v>0</v>
      </c>
      <c r="H14" s="46">
        <f t="shared" si="1"/>
        <v>23.893617021276597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1</v>
      </c>
      <c r="N14" s="10" t="s">
        <v>58</v>
      </c>
      <c r="O14" s="55">
        <v>245</v>
      </c>
      <c r="P14" s="14" t="s">
        <v>59</v>
      </c>
      <c r="Q14" s="13">
        <f>MAX(B:B)</f>
        <v>228</v>
      </c>
      <c r="T14" s="43">
        <v>0</v>
      </c>
      <c r="U14" s="52">
        <f t="shared" si="3"/>
        <v>-188</v>
      </c>
      <c r="V14" s="48">
        <f t="shared" si="4"/>
        <v>-188</v>
      </c>
      <c r="W14" s="48"/>
      <c r="X14" s="48">
        <f t="shared" si="5"/>
        <v>206.65799412505245</v>
      </c>
      <c r="Y14" s="48">
        <f t="shared" si="6"/>
        <v>18.657994125052454</v>
      </c>
      <c r="Z14" s="48">
        <f t="shared" si="7"/>
        <v>19</v>
      </c>
      <c r="AA14" s="17">
        <f t="shared" si="8"/>
        <v>19</v>
      </c>
      <c r="AB14" s="45">
        <f t="shared" si="9"/>
        <v>207</v>
      </c>
    </row>
    <row r="15" spans="1:28" ht="15" customHeight="1" x14ac:dyDescent="0.25">
      <c r="A15" s="49">
        <v>895</v>
      </c>
      <c r="B15" s="49">
        <v>149</v>
      </c>
      <c r="C15" s="46">
        <v>5.97</v>
      </c>
      <c r="D15" s="46">
        <v>267.04000000000002</v>
      </c>
      <c r="E15" s="46">
        <v>211.06</v>
      </c>
      <c r="F15" s="46">
        <f t="shared" si="0"/>
        <v>9.0434782608695645</v>
      </c>
      <c r="G15" s="46">
        <v>0</v>
      </c>
      <c r="H15" s="46">
        <f t="shared" si="1"/>
        <v>25.260869565217391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1</v>
      </c>
      <c r="N15" s="8" t="s">
        <v>60</v>
      </c>
      <c r="O15" s="8">
        <f>COUNT(C:C)</f>
        <v>180</v>
      </c>
      <c r="P15" s="14" t="s">
        <v>61</v>
      </c>
      <c r="Q15" s="13">
        <f>MAX(D:D)</f>
        <v>273.16000000000003</v>
      </c>
      <c r="R15" s="43">
        <f ca="1">TREND(OFFSET('Z-V'!B1,MATCH(Q15,'Z-V'!A:A,1)-1,,2,1),OFFSET('Z-V'!A1,MATCH(Q15,'Z-V'!A:A,1)-1,,2,1),Q15)</f>
        <v>63560.000000000233</v>
      </c>
      <c r="T15" s="43">
        <v>0</v>
      </c>
      <c r="U15" s="52">
        <f t="shared" si="3"/>
        <v>-149</v>
      </c>
      <c r="V15" s="48">
        <f t="shared" si="4"/>
        <v>-149</v>
      </c>
      <c r="W15" s="48"/>
      <c r="X15" s="48">
        <f t="shared" si="5"/>
        <v>163.78745279060007</v>
      </c>
      <c r="Y15" s="48">
        <f t="shared" si="6"/>
        <v>14.787452790600071</v>
      </c>
      <c r="Z15" s="48">
        <f t="shared" si="7"/>
        <v>15</v>
      </c>
      <c r="AA15" s="17">
        <f t="shared" si="8"/>
        <v>15</v>
      </c>
      <c r="AB15" s="45">
        <f t="shared" si="9"/>
        <v>164</v>
      </c>
    </row>
    <row r="16" spans="1:28" ht="15" customHeight="1" x14ac:dyDescent="0.25">
      <c r="A16" s="49">
        <v>878</v>
      </c>
      <c r="B16" s="49">
        <v>111</v>
      </c>
      <c r="C16" s="46">
        <v>5.85</v>
      </c>
      <c r="D16" s="46">
        <v>267.11</v>
      </c>
      <c r="E16" s="46">
        <v>211.13</v>
      </c>
      <c r="F16" s="46">
        <f t="shared" si="0"/>
        <v>9.6222222222222218</v>
      </c>
      <c r="G16" s="46">
        <v>0</v>
      </c>
      <c r="H16" s="46">
        <f t="shared" si="1"/>
        <v>26.666666666666668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0</v>
      </c>
      <c r="N16" s="8" t="s">
        <v>62</v>
      </c>
      <c r="O16" s="57">
        <f>MAX(C:C)</f>
        <v>8.74</v>
      </c>
      <c r="P16" s="14" t="s">
        <v>63</v>
      </c>
      <c r="Q16" s="56">
        <f>D2</f>
        <v>266.52</v>
      </c>
      <c r="R16" s="43">
        <f ca="1">TREND(OFFSET('Z-V'!B1,MATCH(Q16,'Z-V'!A:A,1)-1,,2,1),OFFSET('Z-V'!A1,MATCH(Q16,'Z-V'!A:A,1)-1,,2,1),Q16)</f>
        <v>42847.999999999884</v>
      </c>
      <c r="T16" s="43">
        <v>0</v>
      </c>
      <c r="U16" s="52">
        <f t="shared" si="3"/>
        <v>-111</v>
      </c>
      <c r="V16" s="48">
        <f t="shared" si="4"/>
        <v>-111</v>
      </c>
      <c r="W16" s="48"/>
      <c r="X16" s="48">
        <f t="shared" si="5"/>
        <v>122.01615610574906</v>
      </c>
      <c r="Y16" s="48">
        <f t="shared" si="6"/>
        <v>11.016156105749062</v>
      </c>
      <c r="Z16" s="48">
        <f t="shared" si="7"/>
        <v>11</v>
      </c>
      <c r="AA16" s="17">
        <f t="shared" si="8"/>
        <v>11</v>
      </c>
      <c r="AB16" s="45">
        <f t="shared" si="9"/>
        <v>122</v>
      </c>
    </row>
    <row r="17" spans="1:28" ht="15" customHeight="1" x14ac:dyDescent="0.25">
      <c r="A17" s="49">
        <v>958</v>
      </c>
      <c r="B17" s="49">
        <v>98</v>
      </c>
      <c r="C17" s="46">
        <v>6.38</v>
      </c>
      <c r="D17" s="46">
        <v>267.19</v>
      </c>
      <c r="E17" s="46">
        <v>211.21</v>
      </c>
      <c r="F17" s="46">
        <f t="shared" si="0"/>
        <v>8.0227272727272734</v>
      </c>
      <c r="G17" s="46">
        <v>0</v>
      </c>
      <c r="H17" s="46">
        <f t="shared" si="1"/>
        <v>27.568181818181817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273.14999999999998</v>
      </c>
      <c r="T17" s="43">
        <v>0</v>
      </c>
      <c r="U17" s="52">
        <f t="shared" si="3"/>
        <v>-98</v>
      </c>
      <c r="V17" s="48">
        <f t="shared" si="4"/>
        <v>-98</v>
      </c>
      <c r="W17" s="48"/>
      <c r="X17" s="48">
        <f t="shared" si="5"/>
        <v>107.72597566093161</v>
      </c>
      <c r="Y17" s="48">
        <f t="shared" si="6"/>
        <v>9.7259756609316099</v>
      </c>
      <c r="Z17" s="48">
        <f t="shared" si="7"/>
        <v>10</v>
      </c>
      <c r="AA17" s="17">
        <f t="shared" si="8"/>
        <v>10</v>
      </c>
      <c r="AB17" s="45">
        <f t="shared" si="9"/>
        <v>108</v>
      </c>
    </row>
    <row r="18" spans="1:28" ht="15" customHeight="1" x14ac:dyDescent="0.2">
      <c r="A18" s="49">
        <v>1037</v>
      </c>
      <c r="B18" s="49">
        <v>86</v>
      </c>
      <c r="C18" s="46">
        <v>6.92</v>
      </c>
      <c r="D18" s="46">
        <v>267.27</v>
      </c>
      <c r="E18" s="46">
        <v>211.28</v>
      </c>
      <c r="F18" s="46">
        <f t="shared" si="0"/>
        <v>6.3720930232558137</v>
      </c>
      <c r="G18" s="46">
        <v>0</v>
      </c>
      <c r="H18" s="46">
        <f t="shared" si="1"/>
        <v>28.488372093023255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0</v>
      </c>
      <c r="N18" s="8" t="s">
        <v>66</v>
      </c>
      <c r="O18" s="8">
        <f>MAX(B:B)</f>
        <v>228</v>
      </c>
      <c r="T18" s="43">
        <v>0</v>
      </c>
      <c r="U18" s="52">
        <f t="shared" si="3"/>
        <v>-86</v>
      </c>
      <c r="V18" s="48">
        <f t="shared" si="4"/>
        <v>-86</v>
      </c>
      <c r="W18" s="48"/>
      <c r="X18" s="48">
        <f t="shared" si="5"/>
        <v>94.535039865715476</v>
      </c>
      <c r="Y18" s="48">
        <f t="shared" si="6"/>
        <v>8.5350398657154756</v>
      </c>
      <c r="Z18" s="48">
        <f t="shared" si="7"/>
        <v>9</v>
      </c>
      <c r="AA18" s="17">
        <f t="shared" si="8"/>
        <v>9</v>
      </c>
      <c r="AB18" s="45">
        <f t="shared" si="9"/>
        <v>95</v>
      </c>
    </row>
    <row r="19" spans="1:28" ht="15" customHeight="1" x14ac:dyDescent="0.25">
      <c r="A19" s="49">
        <v>1117</v>
      </c>
      <c r="B19" s="49">
        <v>73</v>
      </c>
      <c r="C19" s="46">
        <v>7.45</v>
      </c>
      <c r="D19" s="46">
        <v>267.36</v>
      </c>
      <c r="E19" s="46">
        <v>211.38</v>
      </c>
      <c r="F19" s="46">
        <f t="shared" si="0"/>
        <v>4.6190476190476186</v>
      </c>
      <c r="G19" s="46">
        <v>0</v>
      </c>
      <c r="H19" s="46">
        <f t="shared" si="1"/>
        <v>29.476190476190474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0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0.97207383895756772</v>
      </c>
      <c r="R19" s="58">
        <f>MAX(AB:AB)</f>
        <v>251</v>
      </c>
      <c r="S19" s="58">
        <f>'Z-V'!P8-R19</f>
        <v>8728</v>
      </c>
      <c r="T19" s="43">
        <v>0</v>
      </c>
      <c r="U19" s="52">
        <f t="shared" si="3"/>
        <v>-73</v>
      </c>
      <c r="V19" s="48">
        <f t="shared" si="4"/>
        <v>-73</v>
      </c>
      <c r="W19" s="48"/>
      <c r="X19" s="48">
        <f t="shared" si="5"/>
        <v>80.244859420898024</v>
      </c>
      <c r="Y19" s="48">
        <f t="shared" si="6"/>
        <v>7.2448594208980239</v>
      </c>
      <c r="Z19" s="48">
        <f t="shared" si="7"/>
        <v>7</v>
      </c>
      <c r="AA19" s="17">
        <f t="shared" si="8"/>
        <v>7</v>
      </c>
      <c r="AB19" s="45">
        <f t="shared" si="9"/>
        <v>80</v>
      </c>
    </row>
    <row r="20" spans="1:28" ht="15" customHeight="1" x14ac:dyDescent="0.25">
      <c r="A20" s="49">
        <v>1145</v>
      </c>
      <c r="B20" s="49">
        <v>123</v>
      </c>
      <c r="C20" s="46">
        <v>7.64</v>
      </c>
      <c r="D20" s="46">
        <v>267.45</v>
      </c>
      <c r="E20" s="46">
        <v>211.46</v>
      </c>
      <c r="F20" s="46">
        <f t="shared" si="0"/>
        <v>4.0487804878048781</v>
      </c>
      <c r="G20" s="46">
        <v>0</v>
      </c>
      <c r="H20" s="46">
        <f t="shared" si="1"/>
        <v>28.975609756097562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0</v>
      </c>
      <c r="N20" s="8" t="s">
        <v>68</v>
      </c>
      <c r="O20" s="8">
        <v>0</v>
      </c>
      <c r="P20" s="14" t="s">
        <v>1</v>
      </c>
      <c r="Q20" s="13">
        <f ca="1">('Z-V'!R16-'Z-V'!R17)*(S20-'Z-V'!R13)/('Z-V'!R9-'Z-V'!R13)+'Z-V'!R17</f>
        <v>0.61310231862377806</v>
      </c>
      <c r="R20" s="43">
        <f ca="1">R15-R16</f>
        <v>20712.000000000349</v>
      </c>
      <c r="S20" s="43">
        <f ca="1">'Z-V'!P9-R20</f>
        <v>32767.999999999651</v>
      </c>
      <c r="T20" s="43">
        <v>0</v>
      </c>
      <c r="U20" s="52">
        <f t="shared" si="3"/>
        <v>-123</v>
      </c>
      <c r="V20" s="48">
        <f t="shared" si="4"/>
        <v>-123</v>
      </c>
      <c r="W20" s="48"/>
      <c r="X20" s="48">
        <f t="shared" si="5"/>
        <v>135.20709190096517</v>
      </c>
      <c r="Y20" s="48">
        <f t="shared" si="6"/>
        <v>12.207091900965167</v>
      </c>
      <c r="Z20" s="48">
        <f t="shared" si="7"/>
        <v>12</v>
      </c>
      <c r="AA20" s="17">
        <f t="shared" si="8"/>
        <v>12</v>
      </c>
      <c r="AB20" s="45">
        <f t="shared" si="9"/>
        <v>135</v>
      </c>
    </row>
    <row r="21" spans="1:28" ht="15" customHeight="1" x14ac:dyDescent="0.25">
      <c r="A21" s="49">
        <v>1174</v>
      </c>
      <c r="B21" s="49">
        <v>172</v>
      </c>
      <c r="C21" s="46">
        <v>7.82</v>
      </c>
      <c r="D21" s="46">
        <v>267.54000000000002</v>
      </c>
      <c r="E21" s="46">
        <v>211.56</v>
      </c>
      <c r="F21" s="46">
        <f t="shared" si="0"/>
        <v>3.4249999999999998</v>
      </c>
      <c r="G21" s="46">
        <v>0</v>
      </c>
      <c r="H21" s="46">
        <f t="shared" si="1"/>
        <v>28.475000000000001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1</v>
      </c>
      <c r="N21" s="8" t="s">
        <v>69</v>
      </c>
      <c r="O21" s="8">
        <v>1</v>
      </c>
      <c r="P21" s="14" t="s">
        <v>2</v>
      </c>
      <c r="Q21" s="13">
        <f>('Z-V'!R16-'Z-V'!R17)*(S21-'Z-V'!R14)/('Z-V'!R10-'Z-V'!R14)+'Z-V'!R17</f>
        <v>0.69742485153037936</v>
      </c>
      <c r="R21" s="43">
        <f>ABS(Q12-Q17)</f>
        <v>6.6299999999999955</v>
      </c>
      <c r="S21" s="43">
        <f>'Z-V'!P10-R21</f>
        <v>15.260000000000005</v>
      </c>
      <c r="T21" s="43">
        <v>0</v>
      </c>
      <c r="U21" s="52">
        <f t="shared" si="3"/>
        <v>-172</v>
      </c>
      <c r="V21" s="48">
        <f t="shared" si="4"/>
        <v>-172</v>
      </c>
      <c r="W21" s="48"/>
      <c r="X21" s="48">
        <f t="shared" si="5"/>
        <v>189.07007973143095</v>
      </c>
      <c r="Y21" s="48">
        <f t="shared" si="6"/>
        <v>17.070079731430951</v>
      </c>
      <c r="Z21" s="48">
        <f t="shared" si="7"/>
        <v>17</v>
      </c>
      <c r="AA21" s="17">
        <f t="shared" si="8"/>
        <v>17</v>
      </c>
      <c r="AB21" s="45">
        <f t="shared" si="9"/>
        <v>189</v>
      </c>
    </row>
    <row r="22" spans="1:28" ht="15" customHeight="1" x14ac:dyDescent="0.25">
      <c r="A22" s="49">
        <v>1202</v>
      </c>
      <c r="B22" s="49">
        <v>222</v>
      </c>
      <c r="C22" s="46">
        <v>8.01</v>
      </c>
      <c r="D22" s="46">
        <v>267.63</v>
      </c>
      <c r="E22" s="46">
        <v>211.64</v>
      </c>
      <c r="F22" s="46">
        <f t="shared" si="0"/>
        <v>2.7948717948717947</v>
      </c>
      <c r="G22" s="46">
        <v>0</v>
      </c>
      <c r="H22" s="46">
        <f t="shared" si="1"/>
        <v>27.923076923076923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1</v>
      </c>
      <c r="N22" s="16" t="s">
        <v>70</v>
      </c>
      <c r="O22" s="12">
        <f ca="1">ROUND(0.5*Q19+0.25*Q20+0.25*Q21,3)</f>
        <v>0.81399999999999995</v>
      </c>
      <c r="P22" s="16" t="s">
        <v>71</v>
      </c>
      <c r="Q22" s="12">
        <f ca="1">ROUND(('Z-V'!R21*Q19+'Z-V'!R22*Q20+'Z-V'!R23*Q21)/'Z-V'!R19,4)</f>
        <v>0.78290000000000004</v>
      </c>
      <c r="T22" s="43">
        <v>0</v>
      </c>
      <c r="U22" s="52">
        <f t="shared" si="3"/>
        <v>-222</v>
      </c>
      <c r="V22" s="48">
        <f t="shared" si="4"/>
        <v>-222</v>
      </c>
      <c r="W22" s="48"/>
      <c r="X22" s="48">
        <f t="shared" si="5"/>
        <v>244.03231221149812</v>
      </c>
      <c r="Y22" s="48">
        <f t="shared" si="6"/>
        <v>22.032312211498123</v>
      </c>
      <c r="Z22" s="48">
        <f t="shared" si="7"/>
        <v>22</v>
      </c>
      <c r="AA22" s="17">
        <f t="shared" si="8"/>
        <v>22</v>
      </c>
      <c r="AB22" s="45">
        <f t="shared" si="9"/>
        <v>244</v>
      </c>
    </row>
    <row r="23" spans="1:28" ht="15" customHeight="1" x14ac:dyDescent="0.25">
      <c r="A23" s="49">
        <v>1187</v>
      </c>
      <c r="B23" s="49">
        <v>221</v>
      </c>
      <c r="C23" s="46">
        <v>7.91</v>
      </c>
      <c r="D23" s="46">
        <v>267.70999999999998</v>
      </c>
      <c r="E23" s="46">
        <v>211.72</v>
      </c>
      <c r="F23" s="46">
        <f t="shared" si="0"/>
        <v>3.263157894736842</v>
      </c>
      <c r="G23" s="46">
        <v>0</v>
      </c>
      <c r="H23" s="46">
        <f t="shared" si="1"/>
        <v>28.684210526315791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1</v>
      </c>
      <c r="N23" s="8"/>
      <c r="O23" s="8"/>
      <c r="P23" s="16"/>
      <c r="Q23" s="12"/>
      <c r="T23" s="43">
        <v>0</v>
      </c>
      <c r="U23" s="52">
        <f t="shared" si="3"/>
        <v>-221</v>
      </c>
      <c r="V23" s="48">
        <f t="shared" si="4"/>
        <v>-221</v>
      </c>
      <c r="W23" s="48"/>
      <c r="X23" s="48">
        <f t="shared" si="5"/>
        <v>242.93306756189676</v>
      </c>
      <c r="Y23" s="48">
        <f t="shared" si="6"/>
        <v>21.933067561896763</v>
      </c>
      <c r="Z23" s="48">
        <f t="shared" si="7"/>
        <v>22</v>
      </c>
      <c r="AA23" s="17">
        <f t="shared" si="8"/>
        <v>22</v>
      </c>
      <c r="AB23" s="45">
        <f t="shared" si="9"/>
        <v>243</v>
      </c>
    </row>
    <row r="24" spans="1:28" ht="15" customHeight="1" x14ac:dyDescent="0.25">
      <c r="A24" s="49">
        <v>1172</v>
      </c>
      <c r="B24" s="49">
        <v>221</v>
      </c>
      <c r="C24" s="46">
        <v>7.81</v>
      </c>
      <c r="D24" s="46">
        <v>267.8</v>
      </c>
      <c r="E24" s="46">
        <v>211.82</v>
      </c>
      <c r="F24" s="46">
        <f t="shared" si="0"/>
        <v>3.7567567567567566</v>
      </c>
      <c r="G24" s="46">
        <v>0</v>
      </c>
      <c r="H24" s="46">
        <f t="shared" si="1"/>
        <v>29.45945945945946</v>
      </c>
      <c r="I24" s="46">
        <v>0</v>
      </c>
      <c r="J24" s="50">
        <f t="shared" si="10"/>
        <v>1</v>
      </c>
      <c r="K24" s="50">
        <f t="shared" si="11"/>
        <v>1</v>
      </c>
      <c r="L24" s="50">
        <f t="shared" si="12"/>
        <v>1</v>
      </c>
      <c r="M24" s="50">
        <f t="shared" ca="1" si="2"/>
        <v>0</v>
      </c>
      <c r="N24" s="8"/>
      <c r="O24" s="8"/>
      <c r="P24" s="13"/>
      <c r="Q24" s="13"/>
      <c r="T24" s="43">
        <v>0</v>
      </c>
      <c r="U24" s="52">
        <f t="shared" si="3"/>
        <v>-221</v>
      </c>
      <c r="V24" s="48">
        <f t="shared" si="4"/>
        <v>-221</v>
      </c>
      <c r="W24" s="48"/>
      <c r="X24" s="48">
        <f t="shared" si="5"/>
        <v>242.93306756189676</v>
      </c>
      <c r="Y24" s="48">
        <f t="shared" si="6"/>
        <v>21.933067561896763</v>
      </c>
      <c r="Z24" s="48">
        <f t="shared" si="7"/>
        <v>22</v>
      </c>
      <c r="AA24" s="17">
        <f t="shared" si="8"/>
        <v>22</v>
      </c>
      <c r="AB24" s="45">
        <f t="shared" si="9"/>
        <v>243</v>
      </c>
    </row>
    <row r="25" spans="1:28" ht="15" customHeight="1" x14ac:dyDescent="0.25">
      <c r="A25" s="49">
        <v>1157</v>
      </c>
      <c r="B25" s="49">
        <v>220</v>
      </c>
      <c r="C25" s="46">
        <v>7.71</v>
      </c>
      <c r="D25" s="46">
        <v>267.88</v>
      </c>
      <c r="E25" s="46">
        <v>211.89</v>
      </c>
      <c r="F25" s="46">
        <f t="shared" si="0"/>
        <v>4.2777777777777777</v>
      </c>
      <c r="G25" s="46">
        <v>0</v>
      </c>
      <c r="H25" s="46">
        <f t="shared" si="1"/>
        <v>30.305555555555557</v>
      </c>
      <c r="I25" s="46">
        <v>0</v>
      </c>
      <c r="J25" s="50">
        <f t="shared" si="10"/>
        <v>1</v>
      </c>
      <c r="K25" s="50">
        <f t="shared" si="11"/>
        <v>1</v>
      </c>
      <c r="L25" s="50">
        <f t="shared" si="12"/>
        <v>1</v>
      </c>
      <c r="M25" s="50">
        <f t="shared" ca="1" si="2"/>
        <v>0</v>
      </c>
      <c r="N25" s="8"/>
      <c r="O25" s="8"/>
      <c r="P25" s="13"/>
      <c r="Q25" s="13"/>
      <c r="T25" s="43">
        <v>0</v>
      </c>
      <c r="U25" s="52">
        <f t="shared" si="3"/>
        <v>-220</v>
      </c>
      <c r="V25" s="48">
        <f t="shared" si="4"/>
        <v>-220</v>
      </c>
      <c r="W25" s="48"/>
      <c r="X25" s="48">
        <f t="shared" si="5"/>
        <v>241.8338229122954</v>
      </c>
      <c r="Y25" s="48">
        <f t="shared" si="6"/>
        <v>21.833822912295403</v>
      </c>
      <c r="Z25" s="48">
        <f t="shared" si="7"/>
        <v>22</v>
      </c>
      <c r="AA25" s="17">
        <f t="shared" si="8"/>
        <v>22</v>
      </c>
      <c r="AB25" s="45">
        <f t="shared" si="9"/>
        <v>242</v>
      </c>
    </row>
    <row r="26" spans="1:28" ht="15" customHeight="1" x14ac:dyDescent="0.25">
      <c r="A26" s="49">
        <v>1099</v>
      </c>
      <c r="B26" s="49">
        <v>212</v>
      </c>
      <c r="C26" s="46">
        <v>7.33</v>
      </c>
      <c r="D26" s="46">
        <v>267.95999999999998</v>
      </c>
      <c r="E26" s="46">
        <v>211.98</v>
      </c>
      <c r="F26" s="46">
        <f t="shared" si="0"/>
        <v>6.0571428571428569</v>
      </c>
      <c r="G26" s="46">
        <v>0</v>
      </c>
      <c r="H26" s="46">
        <f t="shared" si="1"/>
        <v>31.4</v>
      </c>
      <c r="I26" s="46">
        <v>0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1</v>
      </c>
      <c r="N26" s="8"/>
      <c r="O26" s="8"/>
      <c r="P26" s="13"/>
      <c r="Q26" s="13"/>
      <c r="T26" s="43">
        <v>0</v>
      </c>
      <c r="U26" s="52">
        <f t="shared" si="3"/>
        <v>-212</v>
      </c>
      <c r="V26" s="48">
        <f t="shared" si="4"/>
        <v>-212</v>
      </c>
      <c r="W26" s="48"/>
      <c r="X26" s="48">
        <f t="shared" si="5"/>
        <v>233.03986571548467</v>
      </c>
      <c r="Y26" s="48">
        <f t="shared" si="6"/>
        <v>21.039865715484666</v>
      </c>
      <c r="Z26" s="48">
        <f t="shared" si="7"/>
        <v>21</v>
      </c>
      <c r="AA26" s="17">
        <f t="shared" si="8"/>
        <v>21</v>
      </c>
      <c r="AB26" s="45">
        <f t="shared" si="9"/>
        <v>233</v>
      </c>
    </row>
    <row r="27" spans="1:28" ht="15" customHeight="1" x14ac:dyDescent="0.25">
      <c r="A27" s="49">
        <v>1042</v>
      </c>
      <c r="B27" s="49">
        <v>204</v>
      </c>
      <c r="C27" s="46">
        <v>6.94</v>
      </c>
      <c r="D27" s="46">
        <v>268.02999999999997</v>
      </c>
      <c r="E27" s="46">
        <v>212.05</v>
      </c>
      <c r="F27" s="46">
        <f t="shared" si="0"/>
        <v>7.9117647058823533</v>
      </c>
      <c r="G27" s="46">
        <v>0</v>
      </c>
      <c r="H27" s="46">
        <f t="shared" si="1"/>
        <v>32.558823529411768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0</v>
      </c>
      <c r="N27" s="8"/>
      <c r="O27" s="8"/>
      <c r="P27" s="13"/>
      <c r="Q27" s="13"/>
      <c r="T27" s="43">
        <v>0</v>
      </c>
      <c r="U27" s="52">
        <f t="shared" si="3"/>
        <v>-204</v>
      </c>
      <c r="V27" s="48">
        <f t="shared" si="4"/>
        <v>-204</v>
      </c>
      <c r="W27" s="48"/>
      <c r="X27" s="48">
        <f t="shared" si="5"/>
        <v>224.24590851867396</v>
      </c>
      <c r="Y27" s="48">
        <f t="shared" si="6"/>
        <v>20.245908518673957</v>
      </c>
      <c r="Z27" s="48">
        <f t="shared" si="7"/>
        <v>20</v>
      </c>
      <c r="AA27" s="17">
        <f t="shared" si="8"/>
        <v>20</v>
      </c>
      <c r="AB27" s="45">
        <f t="shared" si="9"/>
        <v>224</v>
      </c>
    </row>
    <row r="28" spans="1:28" ht="15" customHeight="1" x14ac:dyDescent="0.25">
      <c r="A28" s="49">
        <v>984</v>
      </c>
      <c r="B28" s="49">
        <v>196</v>
      </c>
      <c r="C28" s="46">
        <v>6.56</v>
      </c>
      <c r="D28" s="46">
        <v>268.10000000000002</v>
      </c>
      <c r="E28" s="46">
        <v>212.11</v>
      </c>
      <c r="F28" s="46">
        <f t="shared" si="0"/>
        <v>9.9090909090909083</v>
      </c>
      <c r="G28" s="46">
        <v>0</v>
      </c>
      <c r="H28" s="46">
        <f t="shared" si="1"/>
        <v>33.787878787878789</v>
      </c>
      <c r="I28" s="46">
        <v>0</v>
      </c>
      <c r="J28" s="50">
        <f t="shared" si="10"/>
        <v>1</v>
      </c>
      <c r="K28" s="50">
        <f t="shared" si="11"/>
        <v>1</v>
      </c>
      <c r="L28" s="50">
        <f t="shared" si="12"/>
        <v>1</v>
      </c>
      <c r="M28" s="50">
        <f t="shared" ca="1" si="2"/>
        <v>0</v>
      </c>
      <c r="N28" s="8"/>
      <c r="O28" s="8"/>
      <c r="P28" s="13"/>
      <c r="Q28" s="13"/>
      <c r="T28" s="43">
        <v>0</v>
      </c>
      <c r="U28" s="52">
        <f t="shared" si="3"/>
        <v>-196</v>
      </c>
      <c r="V28" s="48">
        <f t="shared" si="4"/>
        <v>-196</v>
      </c>
      <c r="W28" s="48"/>
      <c r="X28" s="48">
        <f t="shared" si="5"/>
        <v>215.45195132186322</v>
      </c>
      <c r="Y28" s="48">
        <f t="shared" si="6"/>
        <v>19.45195132186322</v>
      </c>
      <c r="Z28" s="48">
        <f t="shared" si="7"/>
        <v>19</v>
      </c>
      <c r="AA28" s="17">
        <f t="shared" si="8"/>
        <v>19</v>
      </c>
      <c r="AB28" s="45">
        <f t="shared" si="9"/>
        <v>215</v>
      </c>
    </row>
    <row r="29" spans="1:28" ht="15" customHeight="1" x14ac:dyDescent="0.25">
      <c r="A29" s="49">
        <v>976</v>
      </c>
      <c r="B29" s="49">
        <v>203</v>
      </c>
      <c r="C29" s="46">
        <v>6.51</v>
      </c>
      <c r="D29" s="46">
        <v>268.17</v>
      </c>
      <c r="E29" s="46">
        <v>212.19</v>
      </c>
      <c r="F29" s="46">
        <f t="shared" si="0"/>
        <v>10.46875</v>
      </c>
      <c r="G29" s="46">
        <v>0</v>
      </c>
      <c r="H29" s="46">
        <f t="shared" si="1"/>
        <v>34.625</v>
      </c>
      <c r="I29" s="46">
        <v>0</v>
      </c>
      <c r="J29" s="50">
        <f t="shared" si="10"/>
        <v>1</v>
      </c>
      <c r="K29" s="50">
        <f t="shared" si="11"/>
        <v>1</v>
      </c>
      <c r="L29" s="50">
        <f t="shared" si="12"/>
        <v>1</v>
      </c>
      <c r="M29" s="50">
        <f t="shared" ca="1" si="2"/>
        <v>1</v>
      </c>
      <c r="N29" s="8"/>
      <c r="O29" s="8"/>
      <c r="P29" s="13"/>
      <c r="Q29" s="13"/>
      <c r="T29" s="43">
        <v>0</v>
      </c>
      <c r="U29" s="52">
        <f t="shared" si="3"/>
        <v>-203</v>
      </c>
      <c r="V29" s="48">
        <f t="shared" si="4"/>
        <v>-203</v>
      </c>
      <c r="W29" s="48"/>
      <c r="X29" s="48">
        <f t="shared" si="5"/>
        <v>223.1466638690726</v>
      </c>
      <c r="Y29" s="48">
        <f t="shared" si="6"/>
        <v>20.146663869072597</v>
      </c>
      <c r="Z29" s="48">
        <f t="shared" si="7"/>
        <v>20</v>
      </c>
      <c r="AA29" s="17">
        <f t="shared" si="8"/>
        <v>20</v>
      </c>
      <c r="AB29" s="45">
        <f t="shared" si="9"/>
        <v>223</v>
      </c>
    </row>
    <row r="30" spans="1:28" ht="15" customHeight="1" x14ac:dyDescent="0.25">
      <c r="A30" s="49">
        <v>969</v>
      </c>
      <c r="B30" s="49">
        <v>209</v>
      </c>
      <c r="C30" s="46">
        <v>6.46</v>
      </c>
      <c r="D30" s="46">
        <v>268.23</v>
      </c>
      <c r="E30" s="46">
        <v>212.25</v>
      </c>
      <c r="F30" s="46">
        <f t="shared" si="0"/>
        <v>11.03225806451613</v>
      </c>
      <c r="G30" s="46">
        <v>0</v>
      </c>
      <c r="H30" s="46">
        <f t="shared" si="1"/>
        <v>35.548387096774192</v>
      </c>
      <c r="I30" s="46">
        <v>0</v>
      </c>
      <c r="J30" s="50">
        <f t="shared" si="10"/>
        <v>1</v>
      </c>
      <c r="K30" s="50">
        <f t="shared" si="11"/>
        <v>1</v>
      </c>
      <c r="L30" s="50">
        <f t="shared" si="12"/>
        <v>1</v>
      </c>
      <c r="M30" s="50">
        <f t="shared" ca="1" si="2"/>
        <v>1</v>
      </c>
      <c r="N30" s="8"/>
      <c r="O30" s="8"/>
      <c r="P30" s="13"/>
      <c r="Q30" s="13"/>
      <c r="T30" s="43">
        <v>0</v>
      </c>
      <c r="U30" s="52">
        <f t="shared" si="3"/>
        <v>-209</v>
      </c>
      <c r="V30" s="48">
        <f t="shared" si="4"/>
        <v>-209</v>
      </c>
      <c r="W30" s="48"/>
      <c r="X30" s="48">
        <f t="shared" si="5"/>
        <v>229.74213176668067</v>
      </c>
      <c r="Y30" s="48">
        <f t="shared" si="6"/>
        <v>20.742131766680671</v>
      </c>
      <c r="Z30" s="48">
        <f t="shared" si="7"/>
        <v>21</v>
      </c>
      <c r="AA30" s="17">
        <f t="shared" si="8"/>
        <v>21</v>
      </c>
      <c r="AB30" s="45">
        <f t="shared" si="9"/>
        <v>230</v>
      </c>
    </row>
    <row r="31" spans="1:28" ht="15" customHeight="1" x14ac:dyDescent="0.25">
      <c r="A31" s="49">
        <v>961</v>
      </c>
      <c r="B31" s="49">
        <v>216</v>
      </c>
      <c r="C31" s="46">
        <v>6.41</v>
      </c>
      <c r="D31" s="46">
        <v>268.3</v>
      </c>
      <c r="E31" s="46">
        <v>212.31</v>
      </c>
      <c r="F31" s="46">
        <f t="shared" si="0"/>
        <v>11.666666666666666</v>
      </c>
      <c r="G31" s="46">
        <v>0</v>
      </c>
      <c r="H31" s="46">
        <f t="shared" si="1"/>
        <v>36.5</v>
      </c>
      <c r="I31" s="46">
        <v>0</v>
      </c>
      <c r="J31" s="50">
        <f t="shared" si="10"/>
        <v>1</v>
      </c>
      <c r="K31" s="50">
        <f t="shared" si="11"/>
        <v>1</v>
      </c>
      <c r="L31" s="50">
        <f t="shared" si="12"/>
        <v>1</v>
      </c>
      <c r="M31" s="50">
        <f t="shared" ca="1" si="2"/>
        <v>1</v>
      </c>
      <c r="N31" s="8"/>
      <c r="O31" s="8"/>
      <c r="P31" s="13"/>
      <c r="Q31" s="13"/>
      <c r="T31" s="43">
        <v>0</v>
      </c>
      <c r="U31" s="52">
        <f t="shared" si="3"/>
        <v>-216</v>
      </c>
      <c r="V31" s="48">
        <f t="shared" si="4"/>
        <v>-216</v>
      </c>
      <c r="W31" s="48"/>
      <c r="X31" s="48">
        <f t="shared" si="5"/>
        <v>237.43684431389005</v>
      </c>
      <c r="Y31" s="48">
        <f t="shared" si="6"/>
        <v>21.436844313890049</v>
      </c>
      <c r="Z31" s="48">
        <f t="shared" si="7"/>
        <v>21</v>
      </c>
      <c r="AA31" s="17">
        <f t="shared" si="8"/>
        <v>21</v>
      </c>
      <c r="AB31" s="45">
        <f t="shared" si="9"/>
        <v>237</v>
      </c>
    </row>
    <row r="32" spans="1:28" ht="15" customHeight="1" x14ac:dyDescent="0.25">
      <c r="A32" s="49">
        <v>931</v>
      </c>
      <c r="B32" s="49">
        <v>216</v>
      </c>
      <c r="C32" s="46">
        <v>6.21</v>
      </c>
      <c r="D32" s="46">
        <v>268.36</v>
      </c>
      <c r="E32" s="46">
        <v>212.37</v>
      </c>
      <c r="F32" s="46">
        <f t="shared" si="0"/>
        <v>13.103448275862069</v>
      </c>
      <c r="G32" s="46">
        <v>0</v>
      </c>
      <c r="H32" s="46">
        <f t="shared" si="1"/>
        <v>37.758620689655174</v>
      </c>
      <c r="I32" s="46">
        <v>0</v>
      </c>
      <c r="J32" s="50">
        <f t="shared" si="10"/>
        <v>1</v>
      </c>
      <c r="K32" s="50">
        <f t="shared" si="11"/>
        <v>1</v>
      </c>
      <c r="L32" s="50">
        <f t="shared" si="12"/>
        <v>1</v>
      </c>
      <c r="M32" s="50">
        <f t="shared" ca="1" si="2"/>
        <v>1</v>
      </c>
      <c r="N32" s="8"/>
      <c r="O32" s="8"/>
      <c r="P32" s="13"/>
      <c r="Q32" s="13"/>
      <c r="T32" s="43">
        <v>0</v>
      </c>
      <c r="U32" s="52">
        <f t="shared" si="3"/>
        <v>-216</v>
      </c>
      <c r="V32" s="48">
        <f t="shared" si="4"/>
        <v>-216</v>
      </c>
      <c r="W32" s="48"/>
      <c r="X32" s="48">
        <f t="shared" si="5"/>
        <v>237.43684431389005</v>
      </c>
      <c r="Y32" s="48">
        <f t="shared" si="6"/>
        <v>21.436844313890049</v>
      </c>
      <c r="Z32" s="48">
        <f t="shared" si="7"/>
        <v>21</v>
      </c>
      <c r="AA32" s="17">
        <f t="shared" si="8"/>
        <v>21</v>
      </c>
      <c r="AB32" s="45">
        <f t="shared" si="9"/>
        <v>237</v>
      </c>
    </row>
    <row r="33" spans="1:28" ht="15" customHeight="1" x14ac:dyDescent="0.25">
      <c r="A33" s="49">
        <v>902</v>
      </c>
      <c r="B33" s="49">
        <v>216</v>
      </c>
      <c r="C33" s="46">
        <v>6.01</v>
      </c>
      <c r="D33" s="46">
        <v>268.42</v>
      </c>
      <c r="E33" s="46">
        <v>212.44</v>
      </c>
      <c r="F33" s="46">
        <f t="shared" si="0"/>
        <v>14.607142857142858</v>
      </c>
      <c r="G33" s="46">
        <v>0</v>
      </c>
      <c r="H33" s="46">
        <f t="shared" si="1"/>
        <v>39.107142857142854</v>
      </c>
      <c r="I33" s="46">
        <v>0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1</v>
      </c>
      <c r="N33" s="8"/>
      <c r="O33" s="8"/>
      <c r="P33" s="13"/>
      <c r="Q33" s="13"/>
      <c r="T33" s="43">
        <v>0</v>
      </c>
      <c r="U33" s="52">
        <f t="shared" si="3"/>
        <v>-216</v>
      </c>
      <c r="V33" s="48">
        <f t="shared" si="4"/>
        <v>-216</v>
      </c>
      <c r="W33" s="48"/>
      <c r="X33" s="48">
        <f t="shared" si="5"/>
        <v>237.43684431389005</v>
      </c>
      <c r="Y33" s="48">
        <f t="shared" si="6"/>
        <v>21.436844313890049</v>
      </c>
      <c r="Z33" s="48">
        <f t="shared" si="7"/>
        <v>21</v>
      </c>
      <c r="AA33" s="17">
        <f t="shared" si="8"/>
        <v>21</v>
      </c>
      <c r="AB33" s="45">
        <f t="shared" si="9"/>
        <v>237</v>
      </c>
    </row>
    <row r="34" spans="1:28" ht="15" customHeight="1" x14ac:dyDescent="0.25">
      <c r="A34" s="49">
        <v>872</v>
      </c>
      <c r="B34" s="49">
        <v>216</v>
      </c>
      <c r="C34" s="46">
        <v>5.81</v>
      </c>
      <c r="D34" s="46">
        <v>268.48</v>
      </c>
      <c r="E34" s="46">
        <v>212.49</v>
      </c>
      <c r="F34" s="46">
        <f t="shared" ref="F34:F60" si="13">($A$61-A34)/(ROW($A$61)-ROW(A34))</f>
        <v>16.25925925925926</v>
      </c>
      <c r="G34" s="46">
        <v>0</v>
      </c>
      <c r="H34" s="46">
        <f t="shared" ref="H34:H60" si="14">($A$61-B34)/(ROW($A$61)-ROW(B34))</f>
        <v>40.555555555555557</v>
      </c>
      <c r="I34" s="46">
        <v>0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5">IF(RAND()&lt;0.5,0,1)</f>
        <v>1</v>
      </c>
      <c r="N34" s="8"/>
      <c r="O34" s="8"/>
      <c r="P34" s="13"/>
      <c r="Q34" s="13"/>
      <c r="T34" s="43">
        <v>0</v>
      </c>
      <c r="U34" s="52">
        <f t="shared" ref="U34:U65" si="16">T34-B34</f>
        <v>-216</v>
      </c>
      <c r="V34" s="48">
        <f t="shared" ref="V34:V65" si="17">ROUND(U34,0)</f>
        <v>-216</v>
      </c>
      <c r="W34" s="48"/>
      <c r="X34" s="48">
        <f t="shared" ref="X34:X65" si="18">B34/$W$2*$W$3</f>
        <v>237.43684431389005</v>
      </c>
      <c r="Y34" s="48">
        <f t="shared" ref="Y34:Y65" si="19">X34-B34</f>
        <v>21.436844313890049</v>
      </c>
      <c r="Z34" s="48">
        <f t="shared" ref="Z34:Z65" si="20">ROUND(Y34,0)</f>
        <v>21</v>
      </c>
      <c r="AA34" s="17">
        <f t="shared" ref="AA34:AA65" si="21">IF(V34&gt;=0,V34,Z34)</f>
        <v>21</v>
      </c>
      <c r="AB34" s="45">
        <f t="shared" ref="AB34:AB65" si="22">B34+AA34</f>
        <v>237</v>
      </c>
    </row>
    <row r="35" spans="1:28" ht="15" customHeight="1" x14ac:dyDescent="0.25">
      <c r="A35" s="49">
        <v>905</v>
      </c>
      <c r="B35" s="49">
        <v>215</v>
      </c>
      <c r="C35" s="46">
        <v>6.03</v>
      </c>
      <c r="D35" s="46">
        <v>268.54000000000002</v>
      </c>
      <c r="E35" s="46">
        <v>212.55</v>
      </c>
      <c r="F35" s="46">
        <f t="shared" si="13"/>
        <v>15.615384615384615</v>
      </c>
      <c r="G35" s="46">
        <v>0</v>
      </c>
      <c r="H35" s="46">
        <f t="shared" si="14"/>
        <v>42.153846153846153</v>
      </c>
      <c r="I35" s="46">
        <v>0</v>
      </c>
      <c r="J35" s="50">
        <f t="shared" ref="J35:J66" si="23">IF(ABS(B35-B34)&lt;=50,1,0)</f>
        <v>1</v>
      </c>
      <c r="K35" s="50">
        <f t="shared" ref="K35:K66" si="24">IF(ABS((B35-B34))&lt;=50,1,IF((B35-B34)*(1)&gt;=0,1,-1))</f>
        <v>1</v>
      </c>
      <c r="L35" s="50">
        <f t="shared" si="12"/>
        <v>1</v>
      </c>
      <c r="M35" s="50">
        <f t="shared" ca="1" si="15"/>
        <v>0</v>
      </c>
      <c r="N35" s="8"/>
      <c r="O35" s="8"/>
      <c r="P35" s="13"/>
      <c r="Q35" s="13"/>
      <c r="T35" s="43">
        <v>0</v>
      </c>
      <c r="U35" s="52">
        <f t="shared" si="16"/>
        <v>-215</v>
      </c>
      <c r="V35" s="48">
        <f t="shared" si="17"/>
        <v>-215</v>
      </c>
      <c r="W35" s="48"/>
      <c r="X35" s="48">
        <f t="shared" si="18"/>
        <v>236.33759966428869</v>
      </c>
      <c r="Y35" s="48">
        <f t="shared" si="19"/>
        <v>21.337599664288689</v>
      </c>
      <c r="Z35" s="48">
        <f t="shared" si="20"/>
        <v>21</v>
      </c>
      <c r="AA35" s="17">
        <f t="shared" si="21"/>
        <v>21</v>
      </c>
      <c r="AB35" s="45">
        <f t="shared" si="22"/>
        <v>236</v>
      </c>
    </row>
    <row r="36" spans="1:28" ht="15" customHeight="1" x14ac:dyDescent="0.25">
      <c r="A36" s="49">
        <v>937</v>
      </c>
      <c r="B36" s="49">
        <v>215</v>
      </c>
      <c r="C36" s="46">
        <v>6.25</v>
      </c>
      <c r="D36" s="46">
        <v>268.60000000000002</v>
      </c>
      <c r="E36" s="46">
        <v>212.62</v>
      </c>
      <c r="F36" s="46">
        <f t="shared" si="13"/>
        <v>14.96</v>
      </c>
      <c r="G36" s="46">
        <v>0</v>
      </c>
      <c r="H36" s="46">
        <f t="shared" si="14"/>
        <v>43.84</v>
      </c>
      <c r="I36" s="46">
        <v>0</v>
      </c>
      <c r="J36" s="50">
        <f t="shared" si="23"/>
        <v>1</v>
      </c>
      <c r="K36" s="50">
        <f t="shared" si="24"/>
        <v>1</v>
      </c>
      <c r="L36" s="50">
        <f t="shared" si="12"/>
        <v>1</v>
      </c>
      <c r="M36" s="50">
        <f t="shared" ca="1" si="15"/>
        <v>0</v>
      </c>
      <c r="N36" s="8"/>
      <c r="O36" s="8"/>
      <c r="P36" s="13"/>
      <c r="Q36" s="13"/>
      <c r="T36" s="43">
        <v>0</v>
      </c>
      <c r="U36" s="52">
        <f t="shared" si="16"/>
        <v>-215</v>
      </c>
      <c r="V36" s="48">
        <f t="shared" si="17"/>
        <v>-215</v>
      </c>
      <c r="W36" s="48"/>
      <c r="X36" s="48">
        <f t="shared" si="18"/>
        <v>236.33759966428869</v>
      </c>
      <c r="Y36" s="48">
        <f t="shared" si="19"/>
        <v>21.337599664288689</v>
      </c>
      <c r="Z36" s="48">
        <f t="shared" si="20"/>
        <v>21</v>
      </c>
      <c r="AA36" s="17">
        <f t="shared" si="21"/>
        <v>21</v>
      </c>
      <c r="AB36" s="45">
        <f t="shared" si="22"/>
        <v>236</v>
      </c>
    </row>
    <row r="37" spans="1:28" ht="15" customHeight="1" x14ac:dyDescent="0.25">
      <c r="A37" s="49">
        <v>970</v>
      </c>
      <c r="B37" s="49">
        <v>214</v>
      </c>
      <c r="C37" s="46">
        <v>6.47</v>
      </c>
      <c r="D37" s="46">
        <v>268.67</v>
      </c>
      <c r="E37" s="46">
        <v>212.68</v>
      </c>
      <c r="F37" s="46">
        <f t="shared" si="13"/>
        <v>14.208333333333334</v>
      </c>
      <c r="G37" s="46">
        <v>0</v>
      </c>
      <c r="H37" s="46">
        <f t="shared" si="14"/>
        <v>45.708333333333336</v>
      </c>
      <c r="I37" s="46">
        <v>0</v>
      </c>
      <c r="J37" s="50">
        <f t="shared" si="23"/>
        <v>1</v>
      </c>
      <c r="K37" s="50">
        <f t="shared" si="24"/>
        <v>1</v>
      </c>
      <c r="L37" s="50">
        <f t="shared" si="12"/>
        <v>1</v>
      </c>
      <c r="M37" s="50">
        <f t="shared" ca="1" si="15"/>
        <v>1</v>
      </c>
      <c r="N37" s="8"/>
      <c r="O37" s="8"/>
      <c r="P37" s="13"/>
      <c r="Q37" s="13"/>
      <c r="T37" s="43">
        <v>0</v>
      </c>
      <c r="U37" s="52">
        <f t="shared" si="16"/>
        <v>-214</v>
      </c>
      <c r="V37" s="48">
        <f t="shared" si="17"/>
        <v>-214</v>
      </c>
      <c r="W37" s="48"/>
      <c r="X37" s="48">
        <f t="shared" si="18"/>
        <v>235.23835501468739</v>
      </c>
      <c r="Y37" s="48">
        <f t="shared" si="19"/>
        <v>21.238355014687386</v>
      </c>
      <c r="Z37" s="48">
        <f t="shared" si="20"/>
        <v>21</v>
      </c>
      <c r="AA37" s="17">
        <f t="shared" si="21"/>
        <v>21</v>
      </c>
      <c r="AB37" s="45">
        <f t="shared" si="22"/>
        <v>235</v>
      </c>
    </row>
    <row r="38" spans="1:28" ht="15" customHeight="1" x14ac:dyDescent="0.25">
      <c r="A38" s="49">
        <v>964</v>
      </c>
      <c r="B38" s="49">
        <v>171</v>
      </c>
      <c r="C38" s="46">
        <v>6.43</v>
      </c>
      <c r="D38" s="46">
        <v>268.74</v>
      </c>
      <c r="E38" s="46">
        <v>212.75</v>
      </c>
      <c r="F38" s="46">
        <f t="shared" si="13"/>
        <v>15.086956521739131</v>
      </c>
      <c r="G38" s="46">
        <v>0</v>
      </c>
      <c r="H38" s="46">
        <f t="shared" si="14"/>
        <v>49.565217391304351</v>
      </c>
      <c r="I38" s="46">
        <v>0</v>
      </c>
      <c r="J38" s="50">
        <f t="shared" si="23"/>
        <v>1</v>
      </c>
      <c r="K38" s="50">
        <f t="shared" si="24"/>
        <v>1</v>
      </c>
      <c r="L38" s="50">
        <f t="shared" si="12"/>
        <v>1</v>
      </c>
      <c r="M38" s="50">
        <f t="shared" ca="1" si="15"/>
        <v>0</v>
      </c>
      <c r="N38" s="8"/>
      <c r="O38" s="8"/>
      <c r="P38" s="13"/>
      <c r="Q38" s="13"/>
      <c r="T38" s="43">
        <v>0</v>
      </c>
      <c r="U38" s="52">
        <f t="shared" si="16"/>
        <v>-171</v>
      </c>
      <c r="V38" s="48">
        <f t="shared" si="17"/>
        <v>-171</v>
      </c>
      <c r="W38" s="48"/>
      <c r="X38" s="48">
        <f t="shared" si="18"/>
        <v>187.97083508182965</v>
      </c>
      <c r="Y38" s="48">
        <f t="shared" si="19"/>
        <v>16.970835081829648</v>
      </c>
      <c r="Z38" s="48">
        <f t="shared" si="20"/>
        <v>17</v>
      </c>
      <c r="AA38" s="17">
        <f t="shared" si="21"/>
        <v>17</v>
      </c>
      <c r="AB38" s="45">
        <f t="shared" si="22"/>
        <v>188</v>
      </c>
    </row>
    <row r="39" spans="1:28" ht="15" customHeight="1" x14ac:dyDescent="0.25">
      <c r="A39" s="49">
        <v>959</v>
      </c>
      <c r="B39" s="49">
        <v>129</v>
      </c>
      <c r="C39" s="46">
        <v>6.39</v>
      </c>
      <c r="D39" s="46">
        <v>268.81</v>
      </c>
      <c r="E39" s="46">
        <v>212.82</v>
      </c>
      <c r="F39" s="46">
        <f t="shared" si="13"/>
        <v>16</v>
      </c>
      <c r="G39" s="46">
        <v>0</v>
      </c>
      <c r="H39" s="46">
        <f t="shared" si="14"/>
        <v>53.727272727272727</v>
      </c>
      <c r="I39" s="46">
        <v>0</v>
      </c>
      <c r="J39" s="50">
        <f t="shared" si="23"/>
        <v>1</v>
      </c>
      <c r="K39" s="50">
        <f t="shared" si="24"/>
        <v>1</v>
      </c>
      <c r="L39" s="50">
        <f t="shared" ref="L39:L70" si="25">IF(OR(COUNTIF(K35:K39,1)=5,COUNTIF(K35:K39,-1)=5),1,0)</f>
        <v>1</v>
      </c>
      <c r="M39" s="50">
        <f t="shared" ca="1" si="15"/>
        <v>1</v>
      </c>
      <c r="N39" s="8"/>
      <c r="O39" s="8"/>
      <c r="P39" s="13"/>
      <c r="Q39" s="13"/>
      <c r="T39" s="43">
        <v>0</v>
      </c>
      <c r="U39" s="52">
        <f t="shared" si="16"/>
        <v>-129</v>
      </c>
      <c r="V39" s="48">
        <f t="shared" si="17"/>
        <v>-129</v>
      </c>
      <c r="W39" s="48"/>
      <c r="X39" s="48">
        <f t="shared" si="18"/>
        <v>141.80255979857321</v>
      </c>
      <c r="Y39" s="48">
        <f t="shared" si="19"/>
        <v>12.802559798573213</v>
      </c>
      <c r="Z39" s="48">
        <f t="shared" si="20"/>
        <v>13</v>
      </c>
      <c r="AA39" s="17">
        <f t="shared" si="21"/>
        <v>13</v>
      </c>
      <c r="AB39" s="45">
        <f t="shared" si="22"/>
        <v>142</v>
      </c>
    </row>
    <row r="40" spans="1:28" ht="15" customHeight="1" x14ac:dyDescent="0.25">
      <c r="A40" s="49">
        <v>953</v>
      </c>
      <c r="B40" s="49">
        <v>86</v>
      </c>
      <c r="C40" s="46">
        <v>6.35</v>
      </c>
      <c r="D40" s="46">
        <v>268.89</v>
      </c>
      <c r="E40" s="46">
        <v>212.9</v>
      </c>
      <c r="F40" s="46">
        <f t="shared" si="13"/>
        <v>17.047619047619047</v>
      </c>
      <c r="G40" s="46">
        <v>0</v>
      </c>
      <c r="H40" s="46">
        <f t="shared" si="14"/>
        <v>58.333333333333336</v>
      </c>
      <c r="I40" s="46">
        <v>0</v>
      </c>
      <c r="J40" s="50">
        <f t="shared" si="23"/>
        <v>1</v>
      </c>
      <c r="K40" s="50">
        <f t="shared" si="24"/>
        <v>1</v>
      </c>
      <c r="L40" s="50">
        <f t="shared" si="25"/>
        <v>1</v>
      </c>
      <c r="M40" s="50">
        <f t="shared" ca="1" si="15"/>
        <v>0</v>
      </c>
      <c r="N40" s="8"/>
      <c r="O40" s="8"/>
      <c r="P40" s="13"/>
      <c r="Q40" s="13"/>
      <c r="T40" s="43">
        <v>0</v>
      </c>
      <c r="U40" s="52">
        <f t="shared" si="16"/>
        <v>-86</v>
      </c>
      <c r="V40" s="48">
        <f t="shared" si="17"/>
        <v>-86</v>
      </c>
      <c r="W40" s="48"/>
      <c r="X40" s="48">
        <f t="shared" si="18"/>
        <v>94.535039865715476</v>
      </c>
      <c r="Y40" s="48">
        <f t="shared" si="19"/>
        <v>8.5350398657154756</v>
      </c>
      <c r="Z40" s="48">
        <f t="shared" si="20"/>
        <v>9</v>
      </c>
      <c r="AA40" s="17">
        <f t="shared" si="21"/>
        <v>9</v>
      </c>
      <c r="AB40" s="45">
        <f t="shared" si="22"/>
        <v>95</v>
      </c>
    </row>
    <row r="41" spans="1:28" ht="15" customHeight="1" x14ac:dyDescent="0.25">
      <c r="A41" s="49">
        <v>957</v>
      </c>
      <c r="B41" s="49">
        <v>81</v>
      </c>
      <c r="C41" s="46">
        <v>6.38</v>
      </c>
      <c r="D41" s="46">
        <v>268.97000000000003</v>
      </c>
      <c r="E41" s="46">
        <v>212.98</v>
      </c>
      <c r="F41" s="46">
        <f t="shared" si="13"/>
        <v>17.7</v>
      </c>
      <c r="G41" s="46">
        <v>0</v>
      </c>
      <c r="H41" s="46">
        <f t="shared" si="14"/>
        <v>61.5</v>
      </c>
      <c r="I41" s="46">
        <v>0</v>
      </c>
      <c r="J41" s="50">
        <f t="shared" si="23"/>
        <v>1</v>
      </c>
      <c r="K41" s="50">
        <f t="shared" si="24"/>
        <v>1</v>
      </c>
      <c r="L41" s="50">
        <f t="shared" si="25"/>
        <v>1</v>
      </c>
      <c r="M41" s="50">
        <f t="shared" ca="1" si="15"/>
        <v>0</v>
      </c>
      <c r="N41" s="8"/>
      <c r="O41" s="8"/>
      <c r="P41" s="13"/>
      <c r="Q41" s="13"/>
      <c r="T41" s="43">
        <v>0</v>
      </c>
      <c r="U41" s="52">
        <f t="shared" si="16"/>
        <v>-81</v>
      </c>
      <c r="V41" s="48">
        <f t="shared" si="17"/>
        <v>-81</v>
      </c>
      <c r="W41" s="48"/>
      <c r="X41" s="48">
        <f t="shared" si="18"/>
        <v>89.038816617708761</v>
      </c>
      <c r="Y41" s="48">
        <f t="shared" si="19"/>
        <v>8.0388166177087612</v>
      </c>
      <c r="Z41" s="48">
        <f t="shared" si="20"/>
        <v>8</v>
      </c>
      <c r="AA41" s="17">
        <f t="shared" si="21"/>
        <v>8</v>
      </c>
      <c r="AB41" s="45">
        <f t="shared" si="22"/>
        <v>89</v>
      </c>
    </row>
    <row r="42" spans="1:28" ht="15" customHeight="1" x14ac:dyDescent="0.25">
      <c r="A42" s="49">
        <v>962</v>
      </c>
      <c r="B42" s="49">
        <v>75</v>
      </c>
      <c r="C42" s="46">
        <v>6.41</v>
      </c>
      <c r="D42" s="46">
        <v>269.05</v>
      </c>
      <c r="E42" s="46">
        <v>213.06</v>
      </c>
      <c r="F42" s="46">
        <f t="shared" si="13"/>
        <v>18.368421052631579</v>
      </c>
      <c r="G42" s="46">
        <v>0</v>
      </c>
      <c r="H42" s="46">
        <f t="shared" si="14"/>
        <v>65.05263157894737</v>
      </c>
      <c r="I42" s="46">
        <v>0</v>
      </c>
      <c r="J42" s="50">
        <f t="shared" si="23"/>
        <v>1</v>
      </c>
      <c r="K42" s="50">
        <f t="shared" si="24"/>
        <v>1</v>
      </c>
      <c r="L42" s="50">
        <f t="shared" si="25"/>
        <v>1</v>
      </c>
      <c r="M42" s="50">
        <f t="shared" ca="1" si="15"/>
        <v>1</v>
      </c>
      <c r="N42" s="8"/>
      <c r="O42" s="8"/>
      <c r="P42" s="13"/>
      <c r="Q42" s="13"/>
      <c r="T42" s="43">
        <v>0</v>
      </c>
      <c r="U42" s="52">
        <f t="shared" si="16"/>
        <v>-75</v>
      </c>
      <c r="V42" s="48">
        <f t="shared" si="17"/>
        <v>-75</v>
      </c>
      <c r="W42" s="48"/>
      <c r="X42" s="48">
        <f t="shared" si="18"/>
        <v>82.443348720100715</v>
      </c>
      <c r="Y42" s="48">
        <f t="shared" si="19"/>
        <v>7.4433487201007154</v>
      </c>
      <c r="Z42" s="48">
        <f t="shared" si="20"/>
        <v>7</v>
      </c>
      <c r="AA42" s="17">
        <f t="shared" si="21"/>
        <v>7</v>
      </c>
      <c r="AB42" s="45">
        <f t="shared" si="22"/>
        <v>82</v>
      </c>
    </row>
    <row r="43" spans="1:28" ht="15" customHeight="1" x14ac:dyDescent="0.25">
      <c r="A43" s="49">
        <v>966</v>
      </c>
      <c r="B43" s="49">
        <v>70</v>
      </c>
      <c r="C43" s="46">
        <v>6.44</v>
      </c>
      <c r="D43" s="46">
        <v>269.12</v>
      </c>
      <c r="E43" s="46">
        <v>213.14</v>
      </c>
      <c r="F43" s="46">
        <f t="shared" si="13"/>
        <v>19.166666666666668</v>
      </c>
      <c r="G43" s="46">
        <v>0</v>
      </c>
      <c r="H43" s="46">
        <f t="shared" si="14"/>
        <v>68.944444444444443</v>
      </c>
      <c r="I43" s="46">
        <v>0</v>
      </c>
      <c r="J43" s="50">
        <f t="shared" si="23"/>
        <v>1</v>
      </c>
      <c r="K43" s="50">
        <f t="shared" si="24"/>
        <v>1</v>
      </c>
      <c r="L43" s="50">
        <f t="shared" si="25"/>
        <v>1</v>
      </c>
      <c r="M43" s="50">
        <f t="shared" ca="1" si="15"/>
        <v>0</v>
      </c>
      <c r="N43" s="8"/>
      <c r="O43" s="8"/>
      <c r="P43" s="13"/>
      <c r="Q43" s="13"/>
      <c r="T43" s="43">
        <v>0</v>
      </c>
      <c r="U43" s="52">
        <f t="shared" si="16"/>
        <v>-70</v>
      </c>
      <c r="V43" s="48">
        <f t="shared" si="17"/>
        <v>-70</v>
      </c>
      <c r="W43" s="48"/>
      <c r="X43" s="48">
        <f t="shared" si="18"/>
        <v>76.947125472094001</v>
      </c>
      <c r="Y43" s="48">
        <f t="shared" si="19"/>
        <v>6.947125472094001</v>
      </c>
      <c r="Z43" s="48">
        <f t="shared" si="20"/>
        <v>7</v>
      </c>
      <c r="AA43" s="17">
        <f t="shared" si="21"/>
        <v>7</v>
      </c>
      <c r="AB43" s="45">
        <f t="shared" si="22"/>
        <v>77</v>
      </c>
    </row>
    <row r="44" spans="1:28" ht="15" customHeight="1" x14ac:dyDescent="0.25">
      <c r="A44" s="49">
        <v>947</v>
      </c>
      <c r="B44" s="49">
        <v>117</v>
      </c>
      <c r="C44" s="46">
        <v>6.31</v>
      </c>
      <c r="D44" s="46">
        <v>269.2</v>
      </c>
      <c r="E44" s="46">
        <v>213.21</v>
      </c>
      <c r="F44" s="46">
        <f t="shared" si="13"/>
        <v>21.411764705882351</v>
      </c>
      <c r="G44" s="46">
        <v>0</v>
      </c>
      <c r="H44" s="46">
        <f t="shared" si="14"/>
        <v>70.235294117647058</v>
      </c>
      <c r="I44" s="46">
        <v>0</v>
      </c>
      <c r="J44" s="50">
        <f t="shared" si="23"/>
        <v>1</v>
      </c>
      <c r="K44" s="50">
        <f t="shared" si="24"/>
        <v>1</v>
      </c>
      <c r="L44" s="50">
        <f t="shared" si="25"/>
        <v>1</v>
      </c>
      <c r="M44" s="50">
        <f t="shared" ca="1" si="15"/>
        <v>1</v>
      </c>
      <c r="N44" s="8"/>
      <c r="O44" s="8"/>
      <c r="P44" s="13"/>
      <c r="Q44" s="13"/>
      <c r="T44" s="43">
        <v>0</v>
      </c>
      <c r="U44" s="52">
        <f t="shared" si="16"/>
        <v>-117</v>
      </c>
      <c r="V44" s="48">
        <f t="shared" si="17"/>
        <v>-117</v>
      </c>
      <c r="W44" s="48"/>
      <c r="X44" s="48">
        <f t="shared" si="18"/>
        <v>128.61162400335712</v>
      </c>
      <c r="Y44" s="48">
        <f t="shared" si="19"/>
        <v>11.611624003357122</v>
      </c>
      <c r="Z44" s="48">
        <f t="shared" si="20"/>
        <v>12</v>
      </c>
      <c r="AA44" s="17">
        <f t="shared" si="21"/>
        <v>12</v>
      </c>
      <c r="AB44" s="45">
        <f t="shared" si="22"/>
        <v>129</v>
      </c>
    </row>
    <row r="45" spans="1:28" ht="15" customHeight="1" x14ac:dyDescent="0.25">
      <c r="A45" s="49">
        <v>927</v>
      </c>
      <c r="B45" s="49">
        <v>163</v>
      </c>
      <c r="C45" s="46">
        <v>6.18</v>
      </c>
      <c r="D45" s="46">
        <v>269.26</v>
      </c>
      <c r="E45" s="46">
        <v>213.28</v>
      </c>
      <c r="F45" s="46">
        <f t="shared" si="13"/>
        <v>24</v>
      </c>
      <c r="G45" s="46">
        <v>0</v>
      </c>
      <c r="H45" s="46">
        <f t="shared" si="14"/>
        <v>71.75</v>
      </c>
      <c r="I45" s="46">
        <v>0</v>
      </c>
      <c r="J45" s="50">
        <f t="shared" si="23"/>
        <v>1</v>
      </c>
      <c r="K45" s="50">
        <f t="shared" si="24"/>
        <v>1</v>
      </c>
      <c r="L45" s="50">
        <f t="shared" si="25"/>
        <v>1</v>
      </c>
      <c r="M45" s="50">
        <f t="shared" ca="1" si="15"/>
        <v>1</v>
      </c>
      <c r="N45" s="8"/>
      <c r="O45" s="8"/>
      <c r="P45" s="13"/>
      <c r="Q45" s="13"/>
      <c r="T45" s="43">
        <v>0</v>
      </c>
      <c r="U45" s="52">
        <f t="shared" si="16"/>
        <v>-163</v>
      </c>
      <c r="V45" s="48">
        <f t="shared" si="17"/>
        <v>-163</v>
      </c>
      <c r="W45" s="48"/>
      <c r="X45" s="48">
        <f t="shared" si="18"/>
        <v>179.17687788501888</v>
      </c>
      <c r="Y45" s="48">
        <f t="shared" si="19"/>
        <v>16.176877885018882</v>
      </c>
      <c r="Z45" s="48">
        <f t="shared" si="20"/>
        <v>16</v>
      </c>
      <c r="AA45" s="17">
        <f t="shared" si="21"/>
        <v>16</v>
      </c>
      <c r="AB45" s="45">
        <f t="shared" si="22"/>
        <v>179</v>
      </c>
    </row>
    <row r="46" spans="1:28" ht="15" customHeight="1" x14ac:dyDescent="0.25">
      <c r="A46" s="49">
        <v>908</v>
      </c>
      <c r="B46" s="49">
        <v>210</v>
      </c>
      <c r="C46" s="46">
        <v>6.05</v>
      </c>
      <c r="D46" s="46">
        <v>269.33</v>
      </c>
      <c r="E46" s="46">
        <v>213.35</v>
      </c>
      <c r="F46" s="46">
        <f t="shared" si="13"/>
        <v>26.866666666666667</v>
      </c>
      <c r="G46" s="46">
        <v>0</v>
      </c>
      <c r="H46" s="46">
        <f t="shared" si="14"/>
        <v>73.400000000000006</v>
      </c>
      <c r="I46" s="46">
        <v>0</v>
      </c>
      <c r="J46" s="50">
        <f t="shared" si="23"/>
        <v>1</v>
      </c>
      <c r="K46" s="50">
        <f t="shared" si="24"/>
        <v>1</v>
      </c>
      <c r="L46" s="50">
        <f t="shared" si="25"/>
        <v>1</v>
      </c>
      <c r="M46" s="50">
        <f t="shared" ca="1" si="15"/>
        <v>0</v>
      </c>
      <c r="N46" s="8"/>
      <c r="O46" s="8"/>
      <c r="P46" s="13"/>
      <c r="Q46" s="13"/>
      <c r="T46" s="43">
        <v>0</v>
      </c>
      <c r="U46" s="52">
        <f t="shared" si="16"/>
        <v>-210</v>
      </c>
      <c r="V46" s="48">
        <f t="shared" si="17"/>
        <v>-210</v>
      </c>
      <c r="W46" s="48"/>
      <c r="X46" s="48">
        <f t="shared" si="18"/>
        <v>230.84137641628197</v>
      </c>
      <c r="Y46" s="48">
        <f t="shared" si="19"/>
        <v>20.841376416281975</v>
      </c>
      <c r="Z46" s="48">
        <f t="shared" si="20"/>
        <v>21</v>
      </c>
      <c r="AA46" s="17">
        <f t="shared" si="21"/>
        <v>21</v>
      </c>
      <c r="AB46" s="45">
        <f t="shared" si="22"/>
        <v>231</v>
      </c>
    </row>
    <row r="47" spans="1:28" ht="15" customHeight="1" x14ac:dyDescent="0.25">
      <c r="A47" s="49">
        <v>884</v>
      </c>
      <c r="B47" s="49">
        <v>210</v>
      </c>
      <c r="C47" s="46">
        <v>5.89</v>
      </c>
      <c r="D47" s="46">
        <v>269.39</v>
      </c>
      <c r="E47" s="46">
        <v>213.4</v>
      </c>
      <c r="F47" s="46">
        <f t="shared" si="13"/>
        <v>30.5</v>
      </c>
      <c r="G47" s="46">
        <v>0</v>
      </c>
      <c r="H47" s="46">
        <f t="shared" si="14"/>
        <v>78.642857142857139</v>
      </c>
      <c r="I47" s="46">
        <v>0</v>
      </c>
      <c r="J47" s="50">
        <f t="shared" si="23"/>
        <v>1</v>
      </c>
      <c r="K47" s="50">
        <f t="shared" si="24"/>
        <v>1</v>
      </c>
      <c r="L47" s="50">
        <f t="shared" si="25"/>
        <v>1</v>
      </c>
      <c r="M47" s="50">
        <f t="shared" ca="1" si="15"/>
        <v>0</v>
      </c>
      <c r="N47" s="8"/>
      <c r="O47" s="8"/>
      <c r="P47" s="13"/>
      <c r="Q47" s="13"/>
      <c r="T47" s="43">
        <v>0</v>
      </c>
      <c r="U47" s="52">
        <f t="shared" si="16"/>
        <v>-210</v>
      </c>
      <c r="V47" s="48">
        <f t="shared" si="17"/>
        <v>-210</v>
      </c>
      <c r="W47" s="48"/>
      <c r="X47" s="48">
        <f t="shared" si="18"/>
        <v>230.84137641628197</v>
      </c>
      <c r="Y47" s="48">
        <f t="shared" si="19"/>
        <v>20.841376416281975</v>
      </c>
      <c r="Z47" s="48">
        <f t="shared" si="20"/>
        <v>21</v>
      </c>
      <c r="AA47" s="17">
        <f t="shared" si="21"/>
        <v>21</v>
      </c>
      <c r="AB47" s="45">
        <f t="shared" si="22"/>
        <v>231</v>
      </c>
    </row>
    <row r="48" spans="1:28" ht="15" customHeight="1" x14ac:dyDescent="0.25">
      <c r="A48" s="49">
        <v>860</v>
      </c>
      <c r="B48" s="49">
        <v>210</v>
      </c>
      <c r="C48" s="46">
        <v>5.73</v>
      </c>
      <c r="D48" s="46">
        <v>269.44</v>
      </c>
      <c r="E48" s="46">
        <v>213.45</v>
      </c>
      <c r="F48" s="46">
        <f t="shared" si="13"/>
        <v>34.692307692307693</v>
      </c>
      <c r="G48" s="46">
        <v>0</v>
      </c>
      <c r="H48" s="46">
        <f t="shared" si="14"/>
        <v>84.692307692307693</v>
      </c>
      <c r="I48" s="46">
        <v>0</v>
      </c>
      <c r="J48" s="50">
        <f t="shared" si="23"/>
        <v>1</v>
      </c>
      <c r="K48" s="50">
        <f t="shared" si="24"/>
        <v>1</v>
      </c>
      <c r="L48" s="50">
        <f t="shared" si="25"/>
        <v>1</v>
      </c>
      <c r="M48" s="50">
        <f t="shared" ca="1" si="15"/>
        <v>0</v>
      </c>
      <c r="N48" s="8"/>
      <c r="O48" s="8"/>
      <c r="P48" s="13"/>
      <c r="Q48" s="13"/>
      <c r="T48" s="43">
        <v>0</v>
      </c>
      <c r="U48" s="52">
        <f t="shared" si="16"/>
        <v>-210</v>
      </c>
      <c r="V48" s="48">
        <f t="shared" si="17"/>
        <v>-210</v>
      </c>
      <c r="W48" s="48"/>
      <c r="X48" s="48">
        <f t="shared" si="18"/>
        <v>230.84137641628197</v>
      </c>
      <c r="Y48" s="48">
        <f t="shared" si="19"/>
        <v>20.841376416281975</v>
      </c>
      <c r="Z48" s="48">
        <f t="shared" si="20"/>
        <v>21</v>
      </c>
      <c r="AA48" s="17">
        <f t="shared" si="21"/>
        <v>21</v>
      </c>
      <c r="AB48" s="45">
        <f t="shared" si="22"/>
        <v>231</v>
      </c>
    </row>
    <row r="49" spans="1:28" ht="15" customHeight="1" x14ac:dyDescent="0.25">
      <c r="A49" s="49">
        <v>836</v>
      </c>
      <c r="B49" s="49">
        <v>210</v>
      </c>
      <c r="C49" s="46">
        <v>5.57</v>
      </c>
      <c r="D49" s="46">
        <v>269.5</v>
      </c>
      <c r="E49" s="46">
        <v>213.52</v>
      </c>
      <c r="F49" s="46">
        <f t="shared" si="13"/>
        <v>39.583333333333336</v>
      </c>
      <c r="G49" s="46">
        <v>0</v>
      </c>
      <c r="H49" s="46">
        <f t="shared" si="14"/>
        <v>91.75</v>
      </c>
      <c r="I49" s="46">
        <v>0</v>
      </c>
      <c r="J49" s="50">
        <f t="shared" si="23"/>
        <v>1</v>
      </c>
      <c r="K49" s="50">
        <f t="shared" si="24"/>
        <v>1</v>
      </c>
      <c r="L49" s="50">
        <f t="shared" si="25"/>
        <v>1</v>
      </c>
      <c r="M49" s="50">
        <f t="shared" ca="1" si="15"/>
        <v>0</v>
      </c>
      <c r="N49" s="8"/>
      <c r="O49" s="8"/>
      <c r="P49" s="13"/>
      <c r="Q49" s="13"/>
      <c r="T49" s="43">
        <v>0</v>
      </c>
      <c r="U49" s="52">
        <f t="shared" si="16"/>
        <v>-210</v>
      </c>
      <c r="V49" s="48">
        <f t="shared" si="17"/>
        <v>-210</v>
      </c>
      <c r="W49" s="48"/>
      <c r="X49" s="48">
        <f t="shared" si="18"/>
        <v>230.84137641628197</v>
      </c>
      <c r="Y49" s="48">
        <f t="shared" si="19"/>
        <v>20.841376416281975</v>
      </c>
      <c r="Z49" s="48">
        <f t="shared" si="20"/>
        <v>21</v>
      </c>
      <c r="AA49" s="17">
        <f t="shared" si="21"/>
        <v>21</v>
      </c>
      <c r="AB49" s="45">
        <f t="shared" si="22"/>
        <v>231</v>
      </c>
    </row>
    <row r="50" spans="1:28" ht="15" customHeight="1" x14ac:dyDescent="0.25">
      <c r="A50" s="49">
        <v>850</v>
      </c>
      <c r="B50" s="49">
        <v>209</v>
      </c>
      <c r="C50" s="46">
        <v>5.66</v>
      </c>
      <c r="D50" s="46">
        <v>269.55</v>
      </c>
      <c r="E50" s="46">
        <v>213.56</v>
      </c>
      <c r="F50" s="46">
        <f t="shared" si="13"/>
        <v>41.909090909090907</v>
      </c>
      <c r="G50" s="46">
        <v>0</v>
      </c>
      <c r="H50" s="46">
        <f t="shared" si="14"/>
        <v>100.18181818181819</v>
      </c>
      <c r="I50" s="46">
        <v>0</v>
      </c>
      <c r="J50" s="50">
        <f t="shared" si="23"/>
        <v>1</v>
      </c>
      <c r="K50" s="50">
        <f t="shared" si="24"/>
        <v>1</v>
      </c>
      <c r="L50" s="50">
        <f t="shared" si="25"/>
        <v>1</v>
      </c>
      <c r="M50" s="50">
        <f t="shared" ca="1" si="15"/>
        <v>0</v>
      </c>
      <c r="N50" s="8"/>
      <c r="O50" s="8"/>
      <c r="P50" s="13"/>
      <c r="Q50" s="13"/>
      <c r="T50" s="43">
        <v>0</v>
      </c>
      <c r="U50" s="52">
        <f t="shared" si="16"/>
        <v>-209</v>
      </c>
      <c r="V50" s="48">
        <f t="shared" si="17"/>
        <v>-209</v>
      </c>
      <c r="W50" s="48"/>
      <c r="X50" s="48">
        <f t="shared" si="18"/>
        <v>229.74213176668067</v>
      </c>
      <c r="Y50" s="48">
        <f t="shared" si="19"/>
        <v>20.742131766680671</v>
      </c>
      <c r="Z50" s="48">
        <f t="shared" si="20"/>
        <v>21</v>
      </c>
      <c r="AA50" s="17">
        <f t="shared" si="21"/>
        <v>21</v>
      </c>
      <c r="AB50" s="45">
        <f t="shared" si="22"/>
        <v>230</v>
      </c>
    </row>
    <row r="51" spans="1:28" ht="15" customHeight="1" x14ac:dyDescent="0.25">
      <c r="A51" s="49">
        <v>863</v>
      </c>
      <c r="B51" s="49">
        <v>209</v>
      </c>
      <c r="C51" s="46">
        <v>5.76</v>
      </c>
      <c r="D51" s="46">
        <v>269.61</v>
      </c>
      <c r="E51" s="46">
        <v>213.62</v>
      </c>
      <c r="F51" s="46">
        <f t="shared" si="13"/>
        <v>44.8</v>
      </c>
      <c r="G51" s="46">
        <v>0</v>
      </c>
      <c r="H51" s="46">
        <f t="shared" si="14"/>
        <v>110.2</v>
      </c>
      <c r="I51" s="46">
        <v>0</v>
      </c>
      <c r="J51" s="50">
        <f t="shared" si="23"/>
        <v>1</v>
      </c>
      <c r="K51" s="50">
        <f t="shared" si="24"/>
        <v>1</v>
      </c>
      <c r="L51" s="50">
        <f t="shared" si="25"/>
        <v>1</v>
      </c>
      <c r="M51" s="50">
        <f t="shared" ca="1" si="15"/>
        <v>0</v>
      </c>
      <c r="N51" s="8"/>
      <c r="O51" s="8"/>
      <c r="P51" s="13"/>
      <c r="Q51" s="13"/>
      <c r="T51" s="43">
        <v>0</v>
      </c>
      <c r="U51" s="52">
        <f t="shared" si="16"/>
        <v>-209</v>
      </c>
      <c r="V51" s="48">
        <f t="shared" si="17"/>
        <v>-209</v>
      </c>
      <c r="W51" s="48"/>
      <c r="X51" s="48">
        <f t="shared" si="18"/>
        <v>229.74213176668067</v>
      </c>
      <c r="Y51" s="48">
        <f t="shared" si="19"/>
        <v>20.742131766680671</v>
      </c>
      <c r="Z51" s="48">
        <f t="shared" si="20"/>
        <v>21</v>
      </c>
      <c r="AA51" s="17">
        <f t="shared" si="21"/>
        <v>21</v>
      </c>
      <c r="AB51" s="45">
        <f t="shared" si="22"/>
        <v>230</v>
      </c>
    </row>
    <row r="52" spans="1:28" ht="15" customHeight="1" x14ac:dyDescent="0.25">
      <c r="A52" s="49">
        <v>877</v>
      </c>
      <c r="B52" s="49">
        <v>208</v>
      </c>
      <c r="C52" s="46">
        <v>5.85</v>
      </c>
      <c r="D52" s="46">
        <v>269.67</v>
      </c>
      <c r="E52" s="46">
        <v>213.69</v>
      </c>
      <c r="F52" s="46">
        <f t="shared" si="13"/>
        <v>48.222222222222221</v>
      </c>
      <c r="G52" s="46">
        <v>0</v>
      </c>
      <c r="H52" s="46">
        <f t="shared" si="14"/>
        <v>122.55555555555556</v>
      </c>
      <c r="I52" s="46">
        <v>0</v>
      </c>
      <c r="J52" s="50">
        <f t="shared" si="23"/>
        <v>1</v>
      </c>
      <c r="K52" s="50">
        <f t="shared" si="24"/>
        <v>1</v>
      </c>
      <c r="L52" s="50">
        <f t="shared" si="25"/>
        <v>1</v>
      </c>
      <c r="M52" s="50">
        <f t="shared" ca="1" si="15"/>
        <v>1</v>
      </c>
      <c r="N52" s="8"/>
      <c r="O52" s="8"/>
      <c r="P52" s="13"/>
      <c r="Q52" s="13"/>
      <c r="T52" s="43">
        <v>0</v>
      </c>
      <c r="U52" s="52">
        <f t="shared" si="16"/>
        <v>-208</v>
      </c>
      <c r="V52" s="48">
        <f t="shared" si="17"/>
        <v>-208</v>
      </c>
      <c r="W52" s="48"/>
      <c r="X52" s="48">
        <f t="shared" si="18"/>
        <v>228.64288711707931</v>
      </c>
      <c r="Y52" s="48">
        <f t="shared" si="19"/>
        <v>20.642887117079312</v>
      </c>
      <c r="Z52" s="48">
        <f t="shared" si="20"/>
        <v>21</v>
      </c>
      <c r="AA52" s="17">
        <f t="shared" si="21"/>
        <v>21</v>
      </c>
      <c r="AB52" s="45">
        <f t="shared" si="22"/>
        <v>229</v>
      </c>
    </row>
    <row r="53" spans="1:28" ht="15" customHeight="1" x14ac:dyDescent="0.25">
      <c r="A53" s="49">
        <v>956</v>
      </c>
      <c r="B53" s="49">
        <v>207</v>
      </c>
      <c r="C53" s="46">
        <v>6.37</v>
      </c>
      <c r="D53" s="46">
        <v>269.74</v>
      </c>
      <c r="E53" s="46">
        <v>213.75</v>
      </c>
      <c r="F53" s="46">
        <f t="shared" si="13"/>
        <v>44.375</v>
      </c>
      <c r="G53" s="46">
        <v>0</v>
      </c>
      <c r="H53" s="46">
        <f t="shared" si="14"/>
        <v>138</v>
      </c>
      <c r="I53" s="46">
        <v>0</v>
      </c>
      <c r="J53" s="50">
        <f t="shared" si="23"/>
        <v>1</v>
      </c>
      <c r="K53" s="50">
        <f t="shared" si="24"/>
        <v>1</v>
      </c>
      <c r="L53" s="50">
        <f t="shared" si="25"/>
        <v>1</v>
      </c>
      <c r="M53" s="50">
        <f t="shared" ca="1" si="15"/>
        <v>1</v>
      </c>
      <c r="N53" s="8"/>
      <c r="O53" s="8"/>
      <c r="P53" s="13"/>
      <c r="Q53" s="13"/>
      <c r="T53" s="43">
        <v>0</v>
      </c>
      <c r="U53" s="52">
        <f t="shared" si="16"/>
        <v>-207</v>
      </c>
      <c r="V53" s="48">
        <f t="shared" si="17"/>
        <v>-207</v>
      </c>
      <c r="W53" s="48"/>
      <c r="X53" s="48">
        <f t="shared" si="18"/>
        <v>227.54364246747795</v>
      </c>
      <c r="Y53" s="48">
        <f t="shared" si="19"/>
        <v>20.543642467477952</v>
      </c>
      <c r="Z53" s="48">
        <f t="shared" si="20"/>
        <v>21</v>
      </c>
      <c r="AA53" s="17">
        <f t="shared" si="21"/>
        <v>21</v>
      </c>
      <c r="AB53" s="45">
        <f t="shared" si="22"/>
        <v>228</v>
      </c>
    </row>
    <row r="54" spans="1:28" ht="15" customHeight="1" x14ac:dyDescent="0.25">
      <c r="A54" s="49">
        <v>1034</v>
      </c>
      <c r="B54" s="49">
        <v>207</v>
      </c>
      <c r="C54" s="46">
        <v>6.9</v>
      </c>
      <c r="D54" s="46">
        <v>269.81</v>
      </c>
      <c r="E54" s="46">
        <v>213.82</v>
      </c>
      <c r="F54" s="46">
        <f t="shared" si="13"/>
        <v>39.571428571428569</v>
      </c>
      <c r="G54" s="46">
        <v>0</v>
      </c>
      <c r="H54" s="46">
        <f t="shared" si="14"/>
        <v>157.71428571428572</v>
      </c>
      <c r="I54" s="46">
        <v>0</v>
      </c>
      <c r="J54" s="50">
        <f t="shared" si="23"/>
        <v>1</v>
      </c>
      <c r="K54" s="50">
        <f t="shared" si="24"/>
        <v>1</v>
      </c>
      <c r="L54" s="50">
        <f t="shared" si="25"/>
        <v>1</v>
      </c>
      <c r="M54" s="50">
        <f t="shared" ca="1" si="15"/>
        <v>1</v>
      </c>
      <c r="N54" s="8"/>
      <c r="O54" s="8"/>
      <c r="P54" s="13"/>
      <c r="Q54" s="13"/>
      <c r="T54" s="43">
        <v>0</v>
      </c>
      <c r="U54" s="52">
        <f t="shared" si="16"/>
        <v>-207</v>
      </c>
      <c r="V54" s="48">
        <f t="shared" si="17"/>
        <v>-207</v>
      </c>
      <c r="W54" s="48"/>
      <c r="X54" s="48">
        <f t="shared" si="18"/>
        <v>227.54364246747795</v>
      </c>
      <c r="Y54" s="48">
        <f t="shared" si="19"/>
        <v>20.543642467477952</v>
      </c>
      <c r="Z54" s="48">
        <f t="shared" si="20"/>
        <v>21</v>
      </c>
      <c r="AA54" s="17">
        <f t="shared" si="21"/>
        <v>21</v>
      </c>
      <c r="AB54" s="45">
        <f t="shared" si="22"/>
        <v>228</v>
      </c>
    </row>
    <row r="55" spans="1:28" ht="15" customHeight="1" x14ac:dyDescent="0.25">
      <c r="A55" s="49">
        <v>1113</v>
      </c>
      <c r="B55" s="49">
        <v>206</v>
      </c>
      <c r="C55" s="46">
        <v>7.42</v>
      </c>
      <c r="D55" s="46">
        <v>269.89</v>
      </c>
      <c r="E55" s="46">
        <v>213.9</v>
      </c>
      <c r="F55" s="46">
        <f t="shared" si="13"/>
        <v>33</v>
      </c>
      <c r="G55" s="46">
        <v>0</v>
      </c>
      <c r="H55" s="46">
        <f t="shared" si="14"/>
        <v>184.16666666666666</v>
      </c>
      <c r="I55" s="46">
        <v>0</v>
      </c>
      <c r="J55" s="50">
        <f t="shared" si="23"/>
        <v>1</v>
      </c>
      <c r="K55" s="50">
        <f t="shared" si="24"/>
        <v>1</v>
      </c>
      <c r="L55" s="50">
        <f t="shared" si="25"/>
        <v>1</v>
      </c>
      <c r="M55" s="50">
        <f t="shared" ca="1" si="15"/>
        <v>1</v>
      </c>
      <c r="N55" s="8"/>
      <c r="O55" s="8"/>
      <c r="P55" s="13"/>
      <c r="Q55" s="13"/>
      <c r="T55" s="43">
        <v>0</v>
      </c>
      <c r="U55" s="52">
        <f t="shared" si="16"/>
        <v>-206</v>
      </c>
      <c r="V55" s="48">
        <f t="shared" si="17"/>
        <v>-206</v>
      </c>
      <c r="W55" s="48"/>
      <c r="X55" s="48">
        <f t="shared" si="18"/>
        <v>226.44439781787662</v>
      </c>
      <c r="Y55" s="48">
        <f t="shared" si="19"/>
        <v>20.44439781787662</v>
      </c>
      <c r="Z55" s="48">
        <f t="shared" si="20"/>
        <v>20</v>
      </c>
      <c r="AA55" s="17">
        <f t="shared" si="21"/>
        <v>20</v>
      </c>
      <c r="AB55" s="45">
        <f t="shared" si="22"/>
        <v>226</v>
      </c>
    </row>
    <row r="56" spans="1:28" ht="15" customHeight="1" x14ac:dyDescent="0.25">
      <c r="A56" s="49">
        <v>1156</v>
      </c>
      <c r="B56" s="49">
        <v>206</v>
      </c>
      <c r="C56" s="46">
        <v>7.71</v>
      </c>
      <c r="D56" s="46">
        <v>269.97000000000003</v>
      </c>
      <c r="E56" s="46">
        <v>213.98</v>
      </c>
      <c r="F56" s="46">
        <f t="shared" si="13"/>
        <v>31</v>
      </c>
      <c r="G56" s="46">
        <v>0</v>
      </c>
      <c r="H56" s="46">
        <f t="shared" si="14"/>
        <v>221</v>
      </c>
      <c r="I56" s="46">
        <v>0</v>
      </c>
      <c r="J56" s="50">
        <f t="shared" si="23"/>
        <v>1</v>
      </c>
      <c r="K56" s="50">
        <f t="shared" si="24"/>
        <v>1</v>
      </c>
      <c r="L56" s="50">
        <f t="shared" si="25"/>
        <v>1</v>
      </c>
      <c r="M56" s="50">
        <f t="shared" ca="1" si="15"/>
        <v>1</v>
      </c>
      <c r="N56" s="8"/>
      <c r="O56" s="8"/>
      <c r="P56" s="13"/>
      <c r="Q56" s="13"/>
      <c r="T56" s="43">
        <v>0</v>
      </c>
      <c r="U56" s="52">
        <f t="shared" si="16"/>
        <v>-206</v>
      </c>
      <c r="V56" s="48">
        <f t="shared" si="17"/>
        <v>-206</v>
      </c>
      <c r="W56" s="48"/>
      <c r="X56" s="48">
        <f t="shared" si="18"/>
        <v>226.44439781787662</v>
      </c>
      <c r="Y56" s="48">
        <f t="shared" si="19"/>
        <v>20.44439781787662</v>
      </c>
      <c r="Z56" s="48">
        <f t="shared" si="20"/>
        <v>20</v>
      </c>
      <c r="AA56" s="17">
        <f t="shared" si="21"/>
        <v>20</v>
      </c>
      <c r="AB56" s="45">
        <f t="shared" si="22"/>
        <v>226</v>
      </c>
    </row>
    <row r="57" spans="1:28" ht="15" customHeight="1" x14ac:dyDescent="0.25">
      <c r="A57" s="49">
        <v>1200</v>
      </c>
      <c r="B57" s="49">
        <v>206</v>
      </c>
      <c r="C57" s="46">
        <v>8</v>
      </c>
      <c r="D57" s="46">
        <v>270.06</v>
      </c>
      <c r="E57" s="46">
        <v>214.07</v>
      </c>
      <c r="F57" s="46">
        <f t="shared" si="13"/>
        <v>27.75</v>
      </c>
      <c r="G57" s="46">
        <v>0</v>
      </c>
      <c r="H57" s="46">
        <f t="shared" si="14"/>
        <v>276.25</v>
      </c>
      <c r="I57" s="46">
        <v>0</v>
      </c>
      <c r="J57" s="50">
        <f t="shared" si="23"/>
        <v>1</v>
      </c>
      <c r="K57" s="50">
        <f t="shared" si="24"/>
        <v>1</v>
      </c>
      <c r="L57" s="50">
        <f t="shared" si="25"/>
        <v>1</v>
      </c>
      <c r="M57" s="50">
        <f t="shared" ca="1" si="15"/>
        <v>0</v>
      </c>
      <c r="N57" s="8"/>
      <c r="O57" s="8"/>
      <c r="P57" s="13"/>
      <c r="Q57" s="13"/>
      <c r="T57" s="43">
        <v>0</v>
      </c>
      <c r="U57" s="52">
        <f t="shared" si="16"/>
        <v>-206</v>
      </c>
      <c r="V57" s="48">
        <f t="shared" si="17"/>
        <v>-206</v>
      </c>
      <c r="W57" s="48"/>
      <c r="X57" s="48">
        <f t="shared" si="18"/>
        <v>226.44439781787662</v>
      </c>
      <c r="Y57" s="48">
        <f t="shared" si="19"/>
        <v>20.44439781787662</v>
      </c>
      <c r="Z57" s="48">
        <f t="shared" si="20"/>
        <v>20</v>
      </c>
      <c r="AA57" s="17">
        <f t="shared" si="21"/>
        <v>20</v>
      </c>
      <c r="AB57" s="45">
        <f t="shared" si="22"/>
        <v>226</v>
      </c>
    </row>
    <row r="58" spans="1:28" ht="15" customHeight="1" x14ac:dyDescent="0.25">
      <c r="A58" s="49">
        <v>1243</v>
      </c>
      <c r="B58" s="49">
        <v>206</v>
      </c>
      <c r="C58" s="46">
        <v>8.2899999999999991</v>
      </c>
      <c r="D58" s="46">
        <v>270.14999999999998</v>
      </c>
      <c r="E58" s="46">
        <v>214.17</v>
      </c>
      <c r="F58" s="46">
        <f t="shared" si="13"/>
        <v>22.666666666666668</v>
      </c>
      <c r="G58" s="46">
        <v>0</v>
      </c>
      <c r="H58" s="46">
        <f t="shared" si="14"/>
        <v>368.33333333333331</v>
      </c>
      <c r="I58" s="46">
        <v>0</v>
      </c>
      <c r="J58" s="50">
        <f t="shared" si="23"/>
        <v>1</v>
      </c>
      <c r="K58" s="50">
        <f t="shared" si="24"/>
        <v>1</v>
      </c>
      <c r="L58" s="50">
        <f t="shared" si="25"/>
        <v>1</v>
      </c>
      <c r="M58" s="50">
        <f t="shared" ca="1" si="15"/>
        <v>1</v>
      </c>
      <c r="N58" s="8"/>
      <c r="O58" s="8"/>
      <c r="P58" s="13"/>
      <c r="Q58" s="13"/>
      <c r="T58" s="43">
        <v>0</v>
      </c>
      <c r="U58" s="52">
        <f t="shared" si="16"/>
        <v>-206</v>
      </c>
      <c r="V58" s="48">
        <f t="shared" si="17"/>
        <v>-206</v>
      </c>
      <c r="W58" s="48"/>
      <c r="X58" s="48">
        <f t="shared" si="18"/>
        <v>226.44439781787662</v>
      </c>
      <c r="Y58" s="48">
        <f t="shared" si="19"/>
        <v>20.44439781787662</v>
      </c>
      <c r="Z58" s="48">
        <f t="shared" si="20"/>
        <v>20</v>
      </c>
      <c r="AA58" s="17">
        <f t="shared" si="21"/>
        <v>20</v>
      </c>
      <c r="AB58" s="45">
        <f t="shared" si="22"/>
        <v>226</v>
      </c>
    </row>
    <row r="59" spans="1:28" ht="15" customHeight="1" x14ac:dyDescent="0.25">
      <c r="A59" s="49">
        <v>1266</v>
      </c>
      <c r="B59" s="49">
        <v>205</v>
      </c>
      <c r="C59" s="46">
        <v>8.44</v>
      </c>
      <c r="D59" s="46">
        <v>270.24</v>
      </c>
      <c r="E59" s="46">
        <v>214.25</v>
      </c>
      <c r="F59" s="46">
        <f t="shared" si="13"/>
        <v>22.5</v>
      </c>
      <c r="G59" s="46">
        <v>0</v>
      </c>
      <c r="H59" s="46">
        <f t="shared" si="14"/>
        <v>553</v>
      </c>
      <c r="I59" s="46">
        <v>0</v>
      </c>
      <c r="J59" s="50">
        <f t="shared" si="23"/>
        <v>1</v>
      </c>
      <c r="K59" s="50">
        <f t="shared" si="24"/>
        <v>1</v>
      </c>
      <c r="L59" s="50">
        <f t="shared" si="25"/>
        <v>1</v>
      </c>
      <c r="M59" s="50">
        <f t="shared" ca="1" si="15"/>
        <v>1</v>
      </c>
      <c r="N59" s="8"/>
      <c r="O59" s="8"/>
      <c r="P59" s="13"/>
      <c r="Q59" s="13"/>
      <c r="T59" s="43">
        <v>0</v>
      </c>
      <c r="U59" s="52">
        <f t="shared" si="16"/>
        <v>-205</v>
      </c>
      <c r="V59" s="48">
        <f t="shared" si="17"/>
        <v>-205</v>
      </c>
      <c r="W59" s="48"/>
      <c r="X59" s="48">
        <f t="shared" si="18"/>
        <v>225.34515316827529</v>
      </c>
      <c r="Y59" s="48">
        <f t="shared" si="19"/>
        <v>20.345153168275289</v>
      </c>
      <c r="Z59" s="48">
        <f t="shared" si="20"/>
        <v>20</v>
      </c>
      <c r="AA59" s="17">
        <f t="shared" si="21"/>
        <v>20</v>
      </c>
      <c r="AB59" s="45">
        <f t="shared" si="22"/>
        <v>225</v>
      </c>
    </row>
    <row r="60" spans="1:28" ht="15" customHeight="1" x14ac:dyDescent="0.25">
      <c r="A60" s="49">
        <v>1288</v>
      </c>
      <c r="B60" s="49">
        <v>205</v>
      </c>
      <c r="C60" s="46">
        <v>8.59</v>
      </c>
      <c r="D60" s="46">
        <v>270.33999999999997</v>
      </c>
      <c r="E60" s="46">
        <v>214.36</v>
      </c>
      <c r="F60" s="46">
        <f t="shared" si="13"/>
        <v>23</v>
      </c>
      <c r="G60" s="46">
        <v>0</v>
      </c>
      <c r="H60" s="46">
        <f t="shared" si="14"/>
        <v>1106</v>
      </c>
      <c r="I60" s="46">
        <v>0</v>
      </c>
      <c r="J60" s="50">
        <f t="shared" si="23"/>
        <v>1</v>
      </c>
      <c r="K60" s="50">
        <f t="shared" si="24"/>
        <v>1</v>
      </c>
      <c r="L60" s="50">
        <f t="shared" si="25"/>
        <v>1</v>
      </c>
      <c r="M60" s="50">
        <f t="shared" ca="1" si="15"/>
        <v>1</v>
      </c>
      <c r="N60" s="8"/>
      <c r="O60" s="8"/>
      <c r="P60" s="13"/>
      <c r="Q60" s="13"/>
      <c r="T60" s="43">
        <v>0</v>
      </c>
      <c r="U60" s="52">
        <f t="shared" si="16"/>
        <v>-205</v>
      </c>
      <c r="V60" s="48">
        <f t="shared" si="17"/>
        <v>-205</v>
      </c>
      <c r="W60" s="48"/>
      <c r="X60" s="48">
        <f t="shared" si="18"/>
        <v>225.34515316827529</v>
      </c>
      <c r="Y60" s="48">
        <f t="shared" si="19"/>
        <v>20.345153168275289</v>
      </c>
      <c r="Z60" s="48">
        <f t="shared" si="20"/>
        <v>20</v>
      </c>
      <c r="AA60" s="17">
        <f t="shared" si="21"/>
        <v>20</v>
      </c>
      <c r="AB60" s="45">
        <f t="shared" si="22"/>
        <v>225</v>
      </c>
    </row>
    <row r="61" spans="1:28" ht="15" customHeight="1" x14ac:dyDescent="0.25">
      <c r="A61" s="63">
        <v>1311</v>
      </c>
      <c r="B61" s="49">
        <v>204</v>
      </c>
      <c r="C61" s="46">
        <v>8.74</v>
      </c>
      <c r="D61" s="46">
        <v>270.44</v>
      </c>
      <c r="E61" s="46">
        <v>214.46</v>
      </c>
      <c r="F61" s="60">
        <v>0</v>
      </c>
      <c r="G61" s="60">
        <v>0</v>
      </c>
      <c r="H61" s="60">
        <v>0</v>
      </c>
      <c r="I61" s="60">
        <v>0</v>
      </c>
      <c r="J61" s="50">
        <f t="shared" si="23"/>
        <v>1</v>
      </c>
      <c r="K61" s="50">
        <f t="shared" si="24"/>
        <v>1</v>
      </c>
      <c r="L61" s="50">
        <f t="shared" si="25"/>
        <v>1</v>
      </c>
      <c r="M61" s="50">
        <f t="shared" ca="1" si="15"/>
        <v>0</v>
      </c>
      <c r="N61" s="8"/>
      <c r="O61" s="8"/>
      <c r="P61" s="13"/>
      <c r="Q61" s="13"/>
      <c r="T61" s="43">
        <v>0</v>
      </c>
      <c r="U61" s="52">
        <f t="shared" si="16"/>
        <v>-204</v>
      </c>
      <c r="V61" s="48">
        <f t="shared" si="17"/>
        <v>-204</v>
      </c>
      <c r="W61" s="48"/>
      <c r="X61" s="48">
        <f t="shared" si="18"/>
        <v>224.24590851867396</v>
      </c>
      <c r="Y61" s="48">
        <f t="shared" si="19"/>
        <v>20.245908518673957</v>
      </c>
      <c r="Z61" s="48">
        <f t="shared" si="20"/>
        <v>20</v>
      </c>
      <c r="AA61" s="17">
        <f t="shared" si="21"/>
        <v>20</v>
      </c>
      <c r="AB61" s="45">
        <f t="shared" si="22"/>
        <v>224</v>
      </c>
    </row>
    <row r="62" spans="1:28" ht="15" customHeight="1" x14ac:dyDescent="0.25">
      <c r="A62" s="49">
        <v>1304</v>
      </c>
      <c r="B62" s="49">
        <v>193</v>
      </c>
      <c r="C62" s="46">
        <v>8.69</v>
      </c>
      <c r="D62" s="46">
        <v>270.52999999999997</v>
      </c>
      <c r="E62" s="46">
        <v>214.54</v>
      </c>
      <c r="F62" s="46">
        <v>0</v>
      </c>
      <c r="G62" s="46">
        <f t="shared" ref="G62:G93" si="26">($A$61-A62)/(ROW(A62)-ROW($A$61))</f>
        <v>7</v>
      </c>
      <c r="H62" s="46">
        <v>0</v>
      </c>
      <c r="I62" s="46">
        <f t="shared" ref="I62:I93" si="27">($A$61-B62)/(ROW(B62)-ROW($A$61))</f>
        <v>1118</v>
      </c>
      <c r="J62" s="50">
        <f t="shared" si="23"/>
        <v>1</v>
      </c>
      <c r="K62" s="50">
        <f t="shared" si="24"/>
        <v>1</v>
      </c>
      <c r="L62" s="50">
        <f t="shared" si="25"/>
        <v>1</v>
      </c>
      <c r="M62" s="50">
        <f t="shared" ca="1" si="15"/>
        <v>0</v>
      </c>
      <c r="N62" s="8"/>
      <c r="O62" s="8"/>
      <c r="P62" s="13"/>
      <c r="Q62" s="13"/>
      <c r="T62" s="43">
        <v>0</v>
      </c>
      <c r="U62" s="52">
        <f t="shared" si="16"/>
        <v>-193</v>
      </c>
      <c r="V62" s="48">
        <f t="shared" si="17"/>
        <v>-193</v>
      </c>
      <c r="W62" s="48"/>
      <c r="X62" s="48">
        <f t="shared" si="18"/>
        <v>212.15421737305917</v>
      </c>
      <c r="Y62" s="48">
        <f t="shared" si="19"/>
        <v>19.154217373059168</v>
      </c>
      <c r="Z62" s="48">
        <f t="shared" si="20"/>
        <v>19</v>
      </c>
      <c r="AA62" s="17">
        <f t="shared" si="21"/>
        <v>19</v>
      </c>
      <c r="AB62" s="45">
        <f t="shared" si="22"/>
        <v>212</v>
      </c>
    </row>
    <row r="63" spans="1:28" ht="15" customHeight="1" x14ac:dyDescent="0.25">
      <c r="A63" s="49">
        <v>1296</v>
      </c>
      <c r="B63" s="49">
        <v>181</v>
      </c>
      <c r="C63" s="46">
        <v>8.64</v>
      </c>
      <c r="D63" s="46">
        <v>270.63</v>
      </c>
      <c r="E63" s="46">
        <v>214.65</v>
      </c>
      <c r="F63" s="46">
        <v>0</v>
      </c>
      <c r="G63" s="46">
        <f t="shared" si="26"/>
        <v>7.5</v>
      </c>
      <c r="H63" s="46">
        <v>0</v>
      </c>
      <c r="I63" s="46">
        <f t="shared" si="27"/>
        <v>565</v>
      </c>
      <c r="J63" s="50">
        <f t="shared" si="23"/>
        <v>1</v>
      </c>
      <c r="K63" s="50">
        <f t="shared" si="24"/>
        <v>1</v>
      </c>
      <c r="L63" s="50">
        <f t="shared" si="25"/>
        <v>1</v>
      </c>
      <c r="M63" s="50">
        <f t="shared" ca="1" si="15"/>
        <v>0</v>
      </c>
      <c r="N63" s="8"/>
      <c r="O63" s="8"/>
      <c r="P63" s="13"/>
      <c r="Q63" s="13"/>
      <c r="T63" s="43">
        <v>0</v>
      </c>
      <c r="U63" s="52">
        <f t="shared" si="16"/>
        <v>-181</v>
      </c>
      <c r="V63" s="48">
        <f t="shared" si="17"/>
        <v>-181</v>
      </c>
      <c r="W63" s="48"/>
      <c r="X63" s="48">
        <f t="shared" si="18"/>
        <v>198.96328157784308</v>
      </c>
      <c r="Y63" s="48">
        <f t="shared" si="19"/>
        <v>17.963281577843077</v>
      </c>
      <c r="Z63" s="48">
        <f t="shared" si="20"/>
        <v>18</v>
      </c>
      <c r="AA63" s="17">
        <f t="shared" si="21"/>
        <v>18</v>
      </c>
      <c r="AB63" s="45">
        <f t="shared" si="22"/>
        <v>199</v>
      </c>
    </row>
    <row r="64" spans="1:28" ht="15" customHeight="1" x14ac:dyDescent="0.25">
      <c r="A64" s="49">
        <v>1289</v>
      </c>
      <c r="B64" s="49">
        <v>170</v>
      </c>
      <c r="C64" s="46">
        <v>8.59</v>
      </c>
      <c r="D64" s="46">
        <v>270.73</v>
      </c>
      <c r="E64" s="46">
        <v>214.75</v>
      </c>
      <c r="F64" s="46">
        <v>0</v>
      </c>
      <c r="G64" s="46">
        <f t="shared" si="26"/>
        <v>7.333333333333333</v>
      </c>
      <c r="H64" s="46">
        <v>0</v>
      </c>
      <c r="I64" s="46">
        <f t="shared" si="27"/>
        <v>380.33333333333331</v>
      </c>
      <c r="J64" s="50">
        <f t="shared" si="23"/>
        <v>1</v>
      </c>
      <c r="K64" s="50">
        <f t="shared" si="24"/>
        <v>1</v>
      </c>
      <c r="L64" s="50">
        <f t="shared" si="25"/>
        <v>1</v>
      </c>
      <c r="M64" s="50">
        <f t="shared" ca="1" si="15"/>
        <v>1</v>
      </c>
      <c r="N64" s="8"/>
      <c r="O64" s="8"/>
      <c r="P64" s="13"/>
      <c r="Q64" s="13"/>
      <c r="T64" s="43">
        <v>0</v>
      </c>
      <c r="U64" s="52">
        <f t="shared" si="16"/>
        <v>-170</v>
      </c>
      <c r="V64" s="48">
        <f t="shared" si="17"/>
        <v>-170</v>
      </c>
      <c r="W64" s="48"/>
      <c r="X64" s="48">
        <f t="shared" si="18"/>
        <v>186.87159043222829</v>
      </c>
      <c r="Y64" s="48">
        <f t="shared" si="19"/>
        <v>16.871590432228288</v>
      </c>
      <c r="Z64" s="48">
        <f t="shared" si="20"/>
        <v>17</v>
      </c>
      <c r="AA64" s="17">
        <f t="shared" si="21"/>
        <v>17</v>
      </c>
      <c r="AB64" s="45">
        <f t="shared" si="22"/>
        <v>187</v>
      </c>
    </row>
    <row r="65" spans="1:28" ht="15" customHeight="1" x14ac:dyDescent="0.25">
      <c r="A65" s="49">
        <v>1151</v>
      </c>
      <c r="B65" s="49">
        <v>147</v>
      </c>
      <c r="C65" s="46">
        <v>7.67</v>
      </c>
      <c r="D65" s="46">
        <v>270.82</v>
      </c>
      <c r="E65" s="46">
        <v>214.84</v>
      </c>
      <c r="F65" s="46">
        <v>0</v>
      </c>
      <c r="G65" s="46">
        <f t="shared" si="26"/>
        <v>40</v>
      </c>
      <c r="H65" s="46">
        <v>0</v>
      </c>
      <c r="I65" s="46">
        <f t="shared" si="27"/>
        <v>291</v>
      </c>
      <c r="J65" s="50">
        <f t="shared" si="23"/>
        <v>1</v>
      </c>
      <c r="K65" s="50">
        <f t="shared" si="24"/>
        <v>1</v>
      </c>
      <c r="L65" s="50">
        <f t="shared" si="25"/>
        <v>1</v>
      </c>
      <c r="M65" s="50">
        <f t="shared" ca="1" si="15"/>
        <v>1</v>
      </c>
      <c r="N65" s="8"/>
      <c r="O65" s="8"/>
      <c r="P65" s="13"/>
      <c r="Q65" s="13"/>
      <c r="T65" s="43">
        <v>0</v>
      </c>
      <c r="U65" s="52">
        <f t="shared" si="16"/>
        <v>-147</v>
      </c>
      <c r="V65" s="48">
        <f t="shared" si="17"/>
        <v>-147</v>
      </c>
      <c r="W65" s="48"/>
      <c r="X65" s="48">
        <f t="shared" si="18"/>
        <v>161.58896349139741</v>
      </c>
      <c r="Y65" s="48">
        <f t="shared" si="19"/>
        <v>14.588963491397408</v>
      </c>
      <c r="Z65" s="48">
        <f t="shared" si="20"/>
        <v>15</v>
      </c>
      <c r="AA65" s="17">
        <f t="shared" si="21"/>
        <v>15</v>
      </c>
      <c r="AB65" s="45">
        <f t="shared" si="22"/>
        <v>162</v>
      </c>
    </row>
    <row r="66" spans="1:28" ht="15" customHeight="1" x14ac:dyDescent="0.25">
      <c r="A66" s="49">
        <v>1013</v>
      </c>
      <c r="B66" s="49">
        <v>124</v>
      </c>
      <c r="C66" s="46">
        <v>6.75</v>
      </c>
      <c r="D66" s="46">
        <v>270.89999999999998</v>
      </c>
      <c r="E66" s="46">
        <v>214.92</v>
      </c>
      <c r="F66" s="46">
        <v>0</v>
      </c>
      <c r="G66" s="46">
        <f t="shared" si="26"/>
        <v>59.6</v>
      </c>
      <c r="H66" s="46">
        <v>0</v>
      </c>
      <c r="I66" s="46">
        <f t="shared" si="27"/>
        <v>237.4</v>
      </c>
      <c r="J66" s="50">
        <f t="shared" si="23"/>
        <v>1</v>
      </c>
      <c r="K66" s="50">
        <f t="shared" si="24"/>
        <v>1</v>
      </c>
      <c r="L66" s="50">
        <f t="shared" si="25"/>
        <v>1</v>
      </c>
      <c r="M66" s="50">
        <f t="shared" ref="M66:M97" ca="1" si="28">IF(RAND()&lt;0.5,0,1)</f>
        <v>1</v>
      </c>
      <c r="N66" s="8"/>
      <c r="O66" s="8"/>
      <c r="P66" s="13"/>
      <c r="Q66" s="13"/>
      <c r="T66" s="43">
        <v>0</v>
      </c>
      <c r="U66" s="52">
        <f t="shared" ref="U66:U97" si="29">T66-B66</f>
        <v>-124</v>
      </c>
      <c r="V66" s="48">
        <f t="shared" ref="V66:V97" si="30">ROUND(U66,0)</f>
        <v>-124</v>
      </c>
      <c r="W66" s="48"/>
      <c r="X66" s="48">
        <f t="shared" ref="X66:X97" si="31">B66/$W$2*$W$3</f>
        <v>136.3063365505665</v>
      </c>
      <c r="Y66" s="48">
        <f t="shared" ref="Y66:Y97" si="32">X66-B66</f>
        <v>12.306336550566499</v>
      </c>
      <c r="Z66" s="48">
        <f t="shared" ref="Z66:Z97" si="33">ROUND(Y66,0)</f>
        <v>12</v>
      </c>
      <c r="AA66" s="17">
        <f t="shared" ref="AA66:AA97" si="34">IF(V66&gt;=0,V66,Z66)</f>
        <v>12</v>
      </c>
      <c r="AB66" s="45">
        <f t="shared" ref="AB66:AB97" si="35">B66+AA66</f>
        <v>136</v>
      </c>
    </row>
    <row r="67" spans="1:28" ht="15" customHeight="1" x14ac:dyDescent="0.25">
      <c r="A67" s="49">
        <v>875</v>
      </c>
      <c r="B67" s="49">
        <v>101</v>
      </c>
      <c r="C67" s="46">
        <v>5.83</v>
      </c>
      <c r="D67" s="46">
        <v>270.97000000000003</v>
      </c>
      <c r="E67" s="46">
        <v>214.98</v>
      </c>
      <c r="F67" s="46">
        <v>0</v>
      </c>
      <c r="G67" s="46">
        <f t="shared" si="26"/>
        <v>72.666666666666671</v>
      </c>
      <c r="H67" s="46">
        <v>0</v>
      </c>
      <c r="I67" s="46">
        <f t="shared" si="27"/>
        <v>201.66666666666666</v>
      </c>
      <c r="J67" s="50">
        <f t="shared" ref="J67:J98" si="36">IF(ABS(B67-B66)&lt;=50,1,0)</f>
        <v>1</v>
      </c>
      <c r="K67" s="50">
        <f t="shared" ref="K67:K98" si="37">IF(ABS((B67-B66))&lt;=50,1,IF((B67-B66)*(1)&gt;=0,1,-1))</f>
        <v>1</v>
      </c>
      <c r="L67" s="50">
        <f t="shared" si="25"/>
        <v>1</v>
      </c>
      <c r="M67" s="50">
        <f t="shared" ca="1" si="28"/>
        <v>0</v>
      </c>
      <c r="N67" s="8"/>
      <c r="O67" s="8"/>
      <c r="P67" s="13"/>
      <c r="Q67" s="13"/>
      <c r="T67" s="43">
        <v>0</v>
      </c>
      <c r="U67" s="52">
        <f t="shared" si="29"/>
        <v>-101</v>
      </c>
      <c r="V67" s="48">
        <f t="shared" si="30"/>
        <v>-101</v>
      </c>
      <c r="W67" s="48"/>
      <c r="X67" s="48">
        <f t="shared" si="31"/>
        <v>111.02370960973562</v>
      </c>
      <c r="Y67" s="48">
        <f t="shared" si="32"/>
        <v>10.023709609735619</v>
      </c>
      <c r="Z67" s="48">
        <f t="shared" si="33"/>
        <v>10</v>
      </c>
      <c r="AA67" s="17">
        <f t="shared" si="34"/>
        <v>10</v>
      </c>
      <c r="AB67" s="45">
        <f t="shared" si="35"/>
        <v>111</v>
      </c>
    </row>
    <row r="68" spans="1:28" ht="15" customHeight="1" x14ac:dyDescent="0.25">
      <c r="A68" s="49">
        <v>960</v>
      </c>
      <c r="B68" s="49">
        <v>134</v>
      </c>
      <c r="C68" s="46">
        <v>6.4</v>
      </c>
      <c r="D68" s="46">
        <v>271.04000000000002</v>
      </c>
      <c r="E68" s="46">
        <v>215.06</v>
      </c>
      <c r="F68" s="46">
        <v>0</v>
      </c>
      <c r="G68" s="46">
        <f t="shared" si="26"/>
        <v>50.142857142857146</v>
      </c>
      <c r="H68" s="46">
        <v>0</v>
      </c>
      <c r="I68" s="46">
        <f t="shared" si="27"/>
        <v>168.14285714285714</v>
      </c>
      <c r="J68" s="50">
        <f t="shared" si="36"/>
        <v>1</v>
      </c>
      <c r="K68" s="50">
        <f t="shared" si="37"/>
        <v>1</v>
      </c>
      <c r="L68" s="50">
        <f t="shared" si="25"/>
        <v>1</v>
      </c>
      <c r="M68" s="50">
        <f t="shared" ca="1" si="28"/>
        <v>1</v>
      </c>
      <c r="N68" s="8"/>
      <c r="O68" s="8"/>
      <c r="P68" s="13"/>
      <c r="Q68" s="13"/>
      <c r="T68" s="43">
        <v>0</v>
      </c>
      <c r="U68" s="52">
        <f t="shared" si="29"/>
        <v>-134</v>
      </c>
      <c r="V68" s="48">
        <f t="shared" si="30"/>
        <v>-134</v>
      </c>
      <c r="W68" s="48"/>
      <c r="X68" s="48">
        <f t="shared" si="31"/>
        <v>147.29878304657993</v>
      </c>
      <c r="Y68" s="48">
        <f t="shared" si="32"/>
        <v>13.298783046579928</v>
      </c>
      <c r="Z68" s="48">
        <f t="shared" si="33"/>
        <v>13</v>
      </c>
      <c r="AA68" s="17">
        <f t="shared" si="34"/>
        <v>13</v>
      </c>
      <c r="AB68" s="45">
        <f t="shared" si="35"/>
        <v>147</v>
      </c>
    </row>
    <row r="69" spans="1:28" ht="15" customHeight="1" x14ac:dyDescent="0.25">
      <c r="A69" s="49">
        <v>1044</v>
      </c>
      <c r="B69" s="49">
        <v>167</v>
      </c>
      <c r="C69" s="46">
        <v>6.96</v>
      </c>
      <c r="D69" s="46">
        <v>271.12</v>
      </c>
      <c r="E69" s="46">
        <v>215.14</v>
      </c>
      <c r="F69" s="46">
        <v>0</v>
      </c>
      <c r="G69" s="46">
        <f t="shared" si="26"/>
        <v>33.375</v>
      </c>
      <c r="H69" s="46">
        <v>0</v>
      </c>
      <c r="I69" s="46">
        <f t="shared" si="27"/>
        <v>143</v>
      </c>
      <c r="J69" s="50">
        <f t="shared" si="36"/>
        <v>1</v>
      </c>
      <c r="K69" s="50">
        <f t="shared" si="37"/>
        <v>1</v>
      </c>
      <c r="L69" s="50">
        <f t="shared" si="25"/>
        <v>1</v>
      </c>
      <c r="M69" s="50">
        <f t="shared" ca="1" si="28"/>
        <v>1</v>
      </c>
      <c r="N69" s="8"/>
      <c r="O69" s="8"/>
      <c r="P69" s="13"/>
      <c r="Q69" s="13"/>
      <c r="T69" s="43">
        <v>0</v>
      </c>
      <c r="U69" s="52">
        <f t="shared" si="29"/>
        <v>-167</v>
      </c>
      <c r="V69" s="48">
        <f t="shared" si="30"/>
        <v>-167</v>
      </c>
      <c r="W69" s="48"/>
      <c r="X69" s="48">
        <f t="shared" si="31"/>
        <v>183.57385648342424</v>
      </c>
      <c r="Y69" s="48">
        <f t="shared" si="32"/>
        <v>16.573856483424237</v>
      </c>
      <c r="Z69" s="48">
        <f t="shared" si="33"/>
        <v>17</v>
      </c>
      <c r="AA69" s="17">
        <f t="shared" si="34"/>
        <v>17</v>
      </c>
      <c r="AB69" s="45">
        <f t="shared" si="35"/>
        <v>184</v>
      </c>
    </row>
    <row r="70" spans="1:28" ht="15" customHeight="1" x14ac:dyDescent="0.25">
      <c r="A70" s="49">
        <v>1129</v>
      </c>
      <c r="B70" s="49">
        <v>200</v>
      </c>
      <c r="C70" s="46">
        <v>7.53</v>
      </c>
      <c r="D70" s="46">
        <v>271.2</v>
      </c>
      <c r="E70" s="46">
        <v>215.22</v>
      </c>
      <c r="F70" s="46">
        <v>0</v>
      </c>
      <c r="G70" s="46">
        <f t="shared" si="26"/>
        <v>20.222222222222221</v>
      </c>
      <c r="H70" s="46">
        <v>0</v>
      </c>
      <c r="I70" s="46">
        <f t="shared" si="27"/>
        <v>123.44444444444444</v>
      </c>
      <c r="J70" s="50">
        <f t="shared" si="36"/>
        <v>1</v>
      </c>
      <c r="K70" s="50">
        <f t="shared" si="37"/>
        <v>1</v>
      </c>
      <c r="L70" s="50">
        <f t="shared" si="25"/>
        <v>1</v>
      </c>
      <c r="M70" s="50">
        <f t="shared" ca="1" si="28"/>
        <v>1</v>
      </c>
      <c r="N70" s="8"/>
      <c r="O70" s="8"/>
      <c r="P70" s="13"/>
      <c r="Q70" s="13"/>
      <c r="T70" s="43">
        <v>0</v>
      </c>
      <c r="U70" s="52">
        <f t="shared" si="29"/>
        <v>-200</v>
      </c>
      <c r="V70" s="48">
        <f t="shared" si="30"/>
        <v>-200</v>
      </c>
      <c r="W70" s="48"/>
      <c r="X70" s="48">
        <f t="shared" si="31"/>
        <v>219.84892992026857</v>
      </c>
      <c r="Y70" s="48">
        <f t="shared" si="32"/>
        <v>19.848929920268574</v>
      </c>
      <c r="Z70" s="48">
        <f t="shared" si="33"/>
        <v>20</v>
      </c>
      <c r="AA70" s="17">
        <f t="shared" si="34"/>
        <v>20</v>
      </c>
      <c r="AB70" s="45">
        <f t="shared" si="35"/>
        <v>220</v>
      </c>
    </row>
    <row r="71" spans="1:28" ht="15" customHeight="1" x14ac:dyDescent="0.25">
      <c r="A71" s="49">
        <v>1033</v>
      </c>
      <c r="B71" s="49">
        <v>200</v>
      </c>
      <c r="C71" s="46">
        <v>6.89</v>
      </c>
      <c r="D71" s="46">
        <v>271.27</v>
      </c>
      <c r="E71" s="46">
        <v>215.29</v>
      </c>
      <c r="F71" s="46">
        <v>0</v>
      </c>
      <c r="G71" s="46">
        <f t="shared" si="26"/>
        <v>27.8</v>
      </c>
      <c r="H71" s="46">
        <v>0</v>
      </c>
      <c r="I71" s="46">
        <f t="shared" si="27"/>
        <v>111.1</v>
      </c>
      <c r="J71" s="50">
        <f t="shared" si="36"/>
        <v>1</v>
      </c>
      <c r="K71" s="50">
        <f t="shared" si="37"/>
        <v>1</v>
      </c>
      <c r="L71" s="50">
        <f t="shared" ref="L71:L102" si="38">IF(OR(COUNTIF(K67:K71,1)=5,COUNTIF(K67:K71,-1)=5),1,0)</f>
        <v>1</v>
      </c>
      <c r="M71" s="50">
        <f t="shared" ca="1" si="28"/>
        <v>1</v>
      </c>
      <c r="N71" s="8"/>
      <c r="O71" s="8"/>
      <c r="P71" s="13"/>
      <c r="Q71" s="13"/>
      <c r="T71" s="43">
        <v>0</v>
      </c>
      <c r="U71" s="52">
        <f t="shared" si="29"/>
        <v>-200</v>
      </c>
      <c r="V71" s="48">
        <f t="shared" si="30"/>
        <v>-200</v>
      </c>
      <c r="W71" s="48"/>
      <c r="X71" s="48">
        <f t="shared" si="31"/>
        <v>219.84892992026857</v>
      </c>
      <c r="Y71" s="48">
        <f t="shared" si="32"/>
        <v>19.848929920268574</v>
      </c>
      <c r="Z71" s="48">
        <f t="shared" si="33"/>
        <v>20</v>
      </c>
      <c r="AA71" s="17">
        <f t="shared" si="34"/>
        <v>20</v>
      </c>
      <c r="AB71" s="45">
        <f t="shared" si="35"/>
        <v>220</v>
      </c>
    </row>
    <row r="72" spans="1:28" ht="15" customHeight="1" x14ac:dyDescent="0.25">
      <c r="A72" s="49">
        <v>938</v>
      </c>
      <c r="B72" s="49">
        <v>200</v>
      </c>
      <c r="C72" s="46">
        <v>6.25</v>
      </c>
      <c r="D72" s="46">
        <v>271.33999999999997</v>
      </c>
      <c r="E72" s="46">
        <v>215.36</v>
      </c>
      <c r="F72" s="46">
        <v>0</v>
      </c>
      <c r="G72" s="46">
        <f t="shared" si="26"/>
        <v>33.909090909090907</v>
      </c>
      <c r="H72" s="46">
        <v>0</v>
      </c>
      <c r="I72" s="46">
        <f t="shared" si="27"/>
        <v>101</v>
      </c>
      <c r="J72" s="50">
        <f t="shared" si="36"/>
        <v>1</v>
      </c>
      <c r="K72" s="50">
        <f t="shared" si="37"/>
        <v>1</v>
      </c>
      <c r="L72" s="50">
        <f t="shared" si="38"/>
        <v>1</v>
      </c>
      <c r="M72" s="50">
        <f t="shared" ca="1" si="28"/>
        <v>1</v>
      </c>
      <c r="N72" s="8"/>
      <c r="O72" s="8"/>
      <c r="P72" s="13"/>
      <c r="Q72" s="13"/>
      <c r="T72" s="43">
        <v>0</v>
      </c>
      <c r="U72" s="52">
        <f t="shared" si="29"/>
        <v>-200</v>
      </c>
      <c r="V72" s="48">
        <f t="shared" si="30"/>
        <v>-200</v>
      </c>
      <c r="W72" s="48"/>
      <c r="X72" s="48">
        <f t="shared" si="31"/>
        <v>219.84892992026857</v>
      </c>
      <c r="Y72" s="48">
        <f t="shared" si="32"/>
        <v>19.848929920268574</v>
      </c>
      <c r="Z72" s="48">
        <f t="shared" si="33"/>
        <v>20</v>
      </c>
      <c r="AA72" s="17">
        <f t="shared" si="34"/>
        <v>20</v>
      </c>
      <c r="AB72" s="45">
        <f t="shared" si="35"/>
        <v>220</v>
      </c>
    </row>
    <row r="73" spans="1:28" ht="15" customHeight="1" x14ac:dyDescent="0.25">
      <c r="A73" s="49">
        <v>842</v>
      </c>
      <c r="B73" s="49">
        <v>200</v>
      </c>
      <c r="C73" s="46">
        <v>5.61</v>
      </c>
      <c r="D73" s="46">
        <v>271.39</v>
      </c>
      <c r="E73" s="46">
        <v>215.41</v>
      </c>
      <c r="F73" s="46">
        <v>0</v>
      </c>
      <c r="G73" s="46">
        <f t="shared" si="26"/>
        <v>39.083333333333336</v>
      </c>
      <c r="H73" s="46">
        <v>0</v>
      </c>
      <c r="I73" s="46">
        <f t="shared" si="27"/>
        <v>92.583333333333329</v>
      </c>
      <c r="J73" s="50">
        <f t="shared" si="36"/>
        <v>1</v>
      </c>
      <c r="K73" s="50">
        <f t="shared" si="37"/>
        <v>1</v>
      </c>
      <c r="L73" s="50">
        <f t="shared" si="38"/>
        <v>1</v>
      </c>
      <c r="M73" s="50">
        <f t="shared" ca="1" si="28"/>
        <v>0</v>
      </c>
      <c r="N73" s="8"/>
      <c r="O73" s="8"/>
      <c r="P73" s="13"/>
      <c r="Q73" s="13"/>
      <c r="T73" s="43">
        <v>0</v>
      </c>
      <c r="U73" s="52">
        <f t="shared" si="29"/>
        <v>-200</v>
      </c>
      <c r="V73" s="48">
        <f t="shared" si="30"/>
        <v>-200</v>
      </c>
      <c r="W73" s="48"/>
      <c r="X73" s="48">
        <f t="shared" si="31"/>
        <v>219.84892992026857</v>
      </c>
      <c r="Y73" s="48">
        <f t="shared" si="32"/>
        <v>19.848929920268574</v>
      </c>
      <c r="Z73" s="48">
        <f t="shared" si="33"/>
        <v>20</v>
      </c>
      <c r="AA73" s="17">
        <f t="shared" si="34"/>
        <v>20</v>
      </c>
      <c r="AB73" s="45">
        <f t="shared" si="35"/>
        <v>220</v>
      </c>
    </row>
    <row r="74" spans="1:28" ht="15" customHeight="1" x14ac:dyDescent="0.25">
      <c r="A74" s="49">
        <v>830</v>
      </c>
      <c r="B74" s="49">
        <v>200</v>
      </c>
      <c r="C74" s="46">
        <v>5.53</v>
      </c>
      <c r="D74" s="46">
        <v>271.45</v>
      </c>
      <c r="E74" s="46">
        <v>215.47</v>
      </c>
      <c r="F74" s="46">
        <v>0</v>
      </c>
      <c r="G74" s="46">
        <f t="shared" si="26"/>
        <v>37</v>
      </c>
      <c r="H74" s="46">
        <v>0</v>
      </c>
      <c r="I74" s="46">
        <f t="shared" si="27"/>
        <v>85.461538461538467</v>
      </c>
      <c r="J74" s="50">
        <f t="shared" si="36"/>
        <v>1</v>
      </c>
      <c r="K74" s="50">
        <f t="shared" si="37"/>
        <v>1</v>
      </c>
      <c r="L74" s="50">
        <f t="shared" si="38"/>
        <v>1</v>
      </c>
      <c r="M74" s="50">
        <f t="shared" ca="1" si="28"/>
        <v>1</v>
      </c>
      <c r="N74" s="8"/>
      <c r="O74" s="8"/>
      <c r="P74" s="13"/>
      <c r="Q74" s="13"/>
      <c r="T74" s="43">
        <v>0</v>
      </c>
      <c r="U74" s="52">
        <f t="shared" si="29"/>
        <v>-200</v>
      </c>
      <c r="V74" s="48">
        <f t="shared" si="30"/>
        <v>-200</v>
      </c>
      <c r="W74" s="48"/>
      <c r="X74" s="48">
        <f t="shared" si="31"/>
        <v>219.84892992026857</v>
      </c>
      <c r="Y74" s="48">
        <f t="shared" si="32"/>
        <v>19.848929920268574</v>
      </c>
      <c r="Z74" s="48">
        <f t="shared" si="33"/>
        <v>20</v>
      </c>
      <c r="AA74" s="17">
        <f t="shared" si="34"/>
        <v>20</v>
      </c>
      <c r="AB74" s="45">
        <f t="shared" si="35"/>
        <v>220</v>
      </c>
    </row>
    <row r="75" spans="1:28" ht="15" customHeight="1" x14ac:dyDescent="0.25">
      <c r="A75" s="49">
        <v>817</v>
      </c>
      <c r="B75" s="49">
        <v>200</v>
      </c>
      <c r="C75" s="46">
        <v>5.45</v>
      </c>
      <c r="D75" s="46">
        <v>271.5</v>
      </c>
      <c r="E75" s="46">
        <v>215.52</v>
      </c>
      <c r="F75" s="46">
        <v>0</v>
      </c>
      <c r="G75" s="46">
        <f t="shared" si="26"/>
        <v>35.285714285714285</v>
      </c>
      <c r="H75" s="46">
        <v>0</v>
      </c>
      <c r="I75" s="46">
        <f t="shared" si="27"/>
        <v>79.357142857142861</v>
      </c>
      <c r="J75" s="50">
        <f t="shared" si="36"/>
        <v>1</v>
      </c>
      <c r="K75" s="50">
        <f t="shared" si="37"/>
        <v>1</v>
      </c>
      <c r="L75" s="50">
        <f t="shared" si="38"/>
        <v>1</v>
      </c>
      <c r="M75" s="50">
        <f t="shared" ca="1" si="28"/>
        <v>1</v>
      </c>
      <c r="N75" s="8"/>
      <c r="O75" s="8"/>
      <c r="P75" s="13"/>
      <c r="Q75" s="13"/>
      <c r="T75" s="43">
        <v>0</v>
      </c>
      <c r="U75" s="52">
        <f t="shared" si="29"/>
        <v>-200</v>
      </c>
      <c r="V75" s="48">
        <f t="shared" si="30"/>
        <v>-200</v>
      </c>
      <c r="W75" s="48"/>
      <c r="X75" s="48">
        <f t="shared" si="31"/>
        <v>219.84892992026857</v>
      </c>
      <c r="Y75" s="48">
        <f t="shared" si="32"/>
        <v>19.848929920268574</v>
      </c>
      <c r="Z75" s="48">
        <f t="shared" si="33"/>
        <v>20</v>
      </c>
      <c r="AA75" s="17">
        <f t="shared" si="34"/>
        <v>20</v>
      </c>
      <c r="AB75" s="45">
        <f t="shared" si="35"/>
        <v>220</v>
      </c>
    </row>
    <row r="76" spans="1:28" ht="15" customHeight="1" x14ac:dyDescent="0.25">
      <c r="A76" s="49">
        <v>805</v>
      </c>
      <c r="B76" s="49">
        <v>200</v>
      </c>
      <c r="C76" s="46">
        <v>5.37</v>
      </c>
      <c r="D76" s="46">
        <v>271.56</v>
      </c>
      <c r="E76" s="46">
        <v>215.57</v>
      </c>
      <c r="F76" s="46">
        <v>0</v>
      </c>
      <c r="G76" s="46">
        <f t="shared" si="26"/>
        <v>33.733333333333334</v>
      </c>
      <c r="H76" s="46">
        <v>0</v>
      </c>
      <c r="I76" s="46">
        <f t="shared" si="27"/>
        <v>74.066666666666663</v>
      </c>
      <c r="J76" s="50">
        <f t="shared" si="36"/>
        <v>1</v>
      </c>
      <c r="K76" s="50">
        <f t="shared" si="37"/>
        <v>1</v>
      </c>
      <c r="L76" s="50">
        <f t="shared" si="38"/>
        <v>1</v>
      </c>
      <c r="M76" s="50">
        <f t="shared" ca="1" si="28"/>
        <v>0</v>
      </c>
      <c r="N76" s="8"/>
      <c r="O76" s="8"/>
      <c r="P76" s="13"/>
      <c r="Q76" s="13"/>
      <c r="T76" s="43">
        <v>0</v>
      </c>
      <c r="U76" s="52">
        <f t="shared" si="29"/>
        <v>-200</v>
      </c>
      <c r="V76" s="48">
        <f t="shared" si="30"/>
        <v>-200</v>
      </c>
      <c r="W76" s="48"/>
      <c r="X76" s="48">
        <f t="shared" si="31"/>
        <v>219.84892992026857</v>
      </c>
      <c r="Y76" s="48">
        <f t="shared" si="32"/>
        <v>19.848929920268574</v>
      </c>
      <c r="Z76" s="48">
        <f t="shared" si="33"/>
        <v>20</v>
      </c>
      <c r="AA76" s="17">
        <f t="shared" si="34"/>
        <v>20</v>
      </c>
      <c r="AB76" s="45">
        <f t="shared" si="35"/>
        <v>220</v>
      </c>
    </row>
    <row r="77" spans="1:28" ht="15" customHeight="1" x14ac:dyDescent="0.25">
      <c r="A77" s="49">
        <v>766</v>
      </c>
      <c r="B77" s="49">
        <v>200</v>
      </c>
      <c r="C77" s="46">
        <v>5.1100000000000003</v>
      </c>
      <c r="D77" s="46">
        <v>271.61</v>
      </c>
      <c r="E77" s="46">
        <v>215.62</v>
      </c>
      <c r="F77" s="46">
        <v>0</v>
      </c>
      <c r="G77" s="46">
        <f t="shared" si="26"/>
        <v>34.0625</v>
      </c>
      <c r="H77" s="46">
        <v>0</v>
      </c>
      <c r="I77" s="46">
        <f t="shared" si="27"/>
        <v>69.4375</v>
      </c>
      <c r="J77" s="50">
        <f t="shared" si="36"/>
        <v>1</v>
      </c>
      <c r="K77" s="50">
        <f t="shared" si="37"/>
        <v>1</v>
      </c>
      <c r="L77" s="50">
        <f t="shared" si="38"/>
        <v>1</v>
      </c>
      <c r="M77" s="50">
        <f t="shared" ca="1" si="28"/>
        <v>1</v>
      </c>
      <c r="N77" s="8"/>
      <c r="O77" s="8"/>
      <c r="P77" s="13"/>
      <c r="Q77" s="13"/>
      <c r="T77" s="43">
        <v>0</v>
      </c>
      <c r="U77" s="52">
        <f t="shared" si="29"/>
        <v>-200</v>
      </c>
      <c r="V77" s="48">
        <f t="shared" si="30"/>
        <v>-200</v>
      </c>
      <c r="W77" s="48"/>
      <c r="X77" s="48">
        <f t="shared" si="31"/>
        <v>219.84892992026857</v>
      </c>
      <c r="Y77" s="48">
        <f t="shared" si="32"/>
        <v>19.848929920268574</v>
      </c>
      <c r="Z77" s="48">
        <f t="shared" si="33"/>
        <v>20</v>
      </c>
      <c r="AA77" s="17">
        <f t="shared" si="34"/>
        <v>20</v>
      </c>
      <c r="AB77" s="45">
        <f t="shared" si="35"/>
        <v>220</v>
      </c>
    </row>
    <row r="78" spans="1:28" ht="15" customHeight="1" x14ac:dyDescent="0.25">
      <c r="A78" s="49">
        <v>728</v>
      </c>
      <c r="B78" s="49">
        <v>200</v>
      </c>
      <c r="C78" s="46">
        <v>4.8499999999999996</v>
      </c>
      <c r="D78" s="46">
        <v>271.64999999999998</v>
      </c>
      <c r="E78" s="46">
        <v>215.66</v>
      </c>
      <c r="F78" s="46">
        <v>0</v>
      </c>
      <c r="G78" s="46">
        <f t="shared" si="26"/>
        <v>34.294117647058826</v>
      </c>
      <c r="H78" s="46">
        <v>0</v>
      </c>
      <c r="I78" s="46">
        <f t="shared" si="27"/>
        <v>65.352941176470594</v>
      </c>
      <c r="J78" s="50">
        <f t="shared" si="36"/>
        <v>1</v>
      </c>
      <c r="K78" s="50">
        <f t="shared" si="37"/>
        <v>1</v>
      </c>
      <c r="L78" s="50">
        <f t="shared" si="38"/>
        <v>1</v>
      </c>
      <c r="M78" s="50">
        <f t="shared" ca="1" si="28"/>
        <v>0</v>
      </c>
      <c r="N78" s="8"/>
      <c r="O78" s="8"/>
      <c r="P78" s="13"/>
      <c r="Q78" s="13"/>
      <c r="T78" s="43">
        <v>0</v>
      </c>
      <c r="U78" s="52">
        <f t="shared" si="29"/>
        <v>-200</v>
      </c>
      <c r="V78" s="48">
        <f t="shared" si="30"/>
        <v>-200</v>
      </c>
      <c r="W78" s="48"/>
      <c r="X78" s="48">
        <f t="shared" si="31"/>
        <v>219.84892992026857</v>
      </c>
      <c r="Y78" s="48">
        <f t="shared" si="32"/>
        <v>19.848929920268574</v>
      </c>
      <c r="Z78" s="48">
        <f t="shared" si="33"/>
        <v>20</v>
      </c>
      <c r="AA78" s="17">
        <f t="shared" si="34"/>
        <v>20</v>
      </c>
      <c r="AB78" s="45">
        <f t="shared" si="35"/>
        <v>220</v>
      </c>
    </row>
    <row r="79" spans="1:28" ht="15" customHeight="1" x14ac:dyDescent="0.25">
      <c r="A79" s="49">
        <v>689</v>
      </c>
      <c r="B79" s="49">
        <v>200</v>
      </c>
      <c r="C79" s="46">
        <v>4.59</v>
      </c>
      <c r="D79" s="46">
        <v>271.69</v>
      </c>
      <c r="E79" s="46">
        <v>215.7</v>
      </c>
      <c r="F79" s="46">
        <v>0</v>
      </c>
      <c r="G79" s="46">
        <f t="shared" si="26"/>
        <v>34.555555555555557</v>
      </c>
      <c r="H79" s="46">
        <v>0</v>
      </c>
      <c r="I79" s="46">
        <f t="shared" si="27"/>
        <v>61.722222222222221</v>
      </c>
      <c r="J79" s="50">
        <f t="shared" si="36"/>
        <v>1</v>
      </c>
      <c r="K79" s="50">
        <f t="shared" si="37"/>
        <v>1</v>
      </c>
      <c r="L79" s="50">
        <f t="shared" si="38"/>
        <v>1</v>
      </c>
      <c r="M79" s="50">
        <f t="shared" ca="1" si="28"/>
        <v>0</v>
      </c>
      <c r="N79" s="8"/>
      <c r="O79" s="8"/>
      <c r="P79" s="13"/>
      <c r="Q79" s="13"/>
      <c r="T79" s="43">
        <v>0</v>
      </c>
      <c r="U79" s="52">
        <f t="shared" si="29"/>
        <v>-200</v>
      </c>
      <c r="V79" s="48">
        <f t="shared" si="30"/>
        <v>-200</v>
      </c>
      <c r="W79" s="48"/>
      <c r="X79" s="48">
        <f t="shared" si="31"/>
        <v>219.84892992026857</v>
      </c>
      <c r="Y79" s="48">
        <f t="shared" si="32"/>
        <v>19.848929920268574</v>
      </c>
      <c r="Z79" s="48">
        <f t="shared" si="33"/>
        <v>20</v>
      </c>
      <c r="AA79" s="17">
        <f t="shared" si="34"/>
        <v>20</v>
      </c>
      <c r="AB79" s="45">
        <f t="shared" si="35"/>
        <v>220</v>
      </c>
    </row>
    <row r="80" spans="1:28" ht="15" customHeight="1" x14ac:dyDescent="0.25">
      <c r="A80" s="49">
        <v>658</v>
      </c>
      <c r="B80" s="49">
        <v>199</v>
      </c>
      <c r="C80" s="46">
        <v>4.38</v>
      </c>
      <c r="D80" s="46">
        <v>271.74</v>
      </c>
      <c r="E80" s="46">
        <v>215.76</v>
      </c>
      <c r="F80" s="46">
        <v>0</v>
      </c>
      <c r="G80" s="46">
        <f t="shared" si="26"/>
        <v>34.368421052631582</v>
      </c>
      <c r="H80" s="46">
        <v>0</v>
      </c>
      <c r="I80" s="46">
        <f t="shared" si="27"/>
        <v>58.526315789473685</v>
      </c>
      <c r="J80" s="50">
        <f t="shared" si="36"/>
        <v>1</v>
      </c>
      <c r="K80" s="50">
        <f t="shared" si="37"/>
        <v>1</v>
      </c>
      <c r="L80" s="50">
        <f t="shared" si="38"/>
        <v>1</v>
      </c>
      <c r="M80" s="50">
        <f t="shared" ca="1" si="28"/>
        <v>1</v>
      </c>
      <c r="N80" s="8"/>
      <c r="O80" s="8"/>
      <c r="P80" s="13"/>
      <c r="Q80" s="13"/>
      <c r="T80" s="43">
        <v>0</v>
      </c>
      <c r="U80" s="52">
        <f t="shared" si="29"/>
        <v>-199</v>
      </c>
      <c r="V80" s="48">
        <f t="shared" si="30"/>
        <v>-199</v>
      </c>
      <c r="W80" s="48"/>
      <c r="X80" s="48">
        <f t="shared" si="31"/>
        <v>218.74968527066724</v>
      </c>
      <c r="Y80" s="48">
        <f t="shared" si="32"/>
        <v>19.749685270667243</v>
      </c>
      <c r="Z80" s="48">
        <f t="shared" si="33"/>
        <v>20</v>
      </c>
      <c r="AA80" s="17">
        <f t="shared" si="34"/>
        <v>20</v>
      </c>
      <c r="AB80" s="45">
        <f t="shared" si="35"/>
        <v>219</v>
      </c>
    </row>
    <row r="81" spans="1:28" ht="15" customHeight="1" x14ac:dyDescent="0.25">
      <c r="A81" s="49">
        <v>626</v>
      </c>
      <c r="B81" s="49">
        <v>199</v>
      </c>
      <c r="C81" s="46">
        <v>4.18</v>
      </c>
      <c r="D81" s="46">
        <v>271.77</v>
      </c>
      <c r="E81" s="46">
        <v>215.78</v>
      </c>
      <c r="F81" s="46">
        <v>0</v>
      </c>
      <c r="G81" s="46">
        <f t="shared" si="26"/>
        <v>34.25</v>
      </c>
      <c r="H81" s="46">
        <v>0</v>
      </c>
      <c r="I81" s="46">
        <f t="shared" si="27"/>
        <v>55.6</v>
      </c>
      <c r="J81" s="50">
        <f t="shared" si="36"/>
        <v>1</v>
      </c>
      <c r="K81" s="50">
        <f t="shared" si="37"/>
        <v>1</v>
      </c>
      <c r="L81" s="50">
        <f t="shared" si="38"/>
        <v>1</v>
      </c>
      <c r="M81" s="50">
        <f t="shared" ca="1" si="28"/>
        <v>0</v>
      </c>
      <c r="N81" s="8"/>
      <c r="O81" s="8"/>
      <c r="P81" s="13"/>
      <c r="Q81" s="13"/>
      <c r="T81" s="43">
        <v>0</v>
      </c>
      <c r="U81" s="52">
        <f t="shared" si="29"/>
        <v>-199</v>
      </c>
      <c r="V81" s="48">
        <f t="shared" si="30"/>
        <v>-199</v>
      </c>
      <c r="W81" s="48"/>
      <c r="X81" s="48">
        <f t="shared" si="31"/>
        <v>218.74968527066724</v>
      </c>
      <c r="Y81" s="48">
        <f t="shared" si="32"/>
        <v>19.749685270667243</v>
      </c>
      <c r="Z81" s="48">
        <f t="shared" si="33"/>
        <v>20</v>
      </c>
      <c r="AA81" s="17">
        <f t="shared" si="34"/>
        <v>20</v>
      </c>
      <c r="AB81" s="45">
        <f t="shared" si="35"/>
        <v>219</v>
      </c>
    </row>
    <row r="82" spans="1:28" ht="15" customHeight="1" x14ac:dyDescent="0.25">
      <c r="A82" s="49">
        <v>595</v>
      </c>
      <c r="B82" s="49">
        <v>198</v>
      </c>
      <c r="C82" s="46">
        <v>3.97</v>
      </c>
      <c r="D82" s="46">
        <v>271.81</v>
      </c>
      <c r="E82" s="46">
        <v>215.83</v>
      </c>
      <c r="F82" s="46">
        <v>0</v>
      </c>
      <c r="G82" s="46">
        <f t="shared" si="26"/>
        <v>34.095238095238095</v>
      </c>
      <c r="H82" s="46">
        <v>0</v>
      </c>
      <c r="I82" s="46">
        <f t="shared" si="27"/>
        <v>53</v>
      </c>
      <c r="J82" s="50">
        <f t="shared" si="36"/>
        <v>1</v>
      </c>
      <c r="K82" s="50">
        <f t="shared" si="37"/>
        <v>1</v>
      </c>
      <c r="L82" s="50">
        <f t="shared" si="38"/>
        <v>1</v>
      </c>
      <c r="M82" s="50">
        <f t="shared" ca="1" si="28"/>
        <v>1</v>
      </c>
      <c r="N82" s="8"/>
      <c r="O82" s="8"/>
      <c r="P82" s="13"/>
      <c r="Q82" s="13"/>
      <c r="T82" s="43">
        <v>0</v>
      </c>
      <c r="U82" s="52">
        <f t="shared" si="29"/>
        <v>-198</v>
      </c>
      <c r="V82" s="48">
        <f t="shared" si="30"/>
        <v>-198</v>
      </c>
      <c r="W82" s="48"/>
      <c r="X82" s="48">
        <f t="shared" si="31"/>
        <v>217.65044062106588</v>
      </c>
      <c r="Y82" s="48">
        <f t="shared" si="32"/>
        <v>19.650440621065883</v>
      </c>
      <c r="Z82" s="48">
        <f t="shared" si="33"/>
        <v>20</v>
      </c>
      <c r="AA82" s="17">
        <f t="shared" si="34"/>
        <v>20</v>
      </c>
      <c r="AB82" s="45">
        <f t="shared" si="35"/>
        <v>218</v>
      </c>
    </row>
    <row r="83" spans="1:28" ht="15" customHeight="1" x14ac:dyDescent="0.25">
      <c r="A83" s="49">
        <v>592</v>
      </c>
      <c r="B83" s="49">
        <v>198</v>
      </c>
      <c r="C83" s="46">
        <v>3.95</v>
      </c>
      <c r="D83" s="46">
        <v>271.83999999999997</v>
      </c>
      <c r="E83" s="46">
        <v>215.85</v>
      </c>
      <c r="F83" s="46">
        <v>0</v>
      </c>
      <c r="G83" s="46">
        <f t="shared" si="26"/>
        <v>32.68181818181818</v>
      </c>
      <c r="H83" s="46">
        <v>0</v>
      </c>
      <c r="I83" s="46">
        <f t="shared" si="27"/>
        <v>50.590909090909093</v>
      </c>
      <c r="J83" s="50">
        <f t="shared" si="36"/>
        <v>1</v>
      </c>
      <c r="K83" s="50">
        <f t="shared" si="37"/>
        <v>1</v>
      </c>
      <c r="L83" s="50">
        <f t="shared" si="38"/>
        <v>1</v>
      </c>
      <c r="M83" s="50">
        <f t="shared" ca="1" si="28"/>
        <v>1</v>
      </c>
      <c r="N83" s="8"/>
      <c r="O83" s="8"/>
      <c r="P83" s="13"/>
      <c r="Q83" s="13"/>
      <c r="T83" s="43">
        <v>0</v>
      </c>
      <c r="U83" s="52">
        <f t="shared" si="29"/>
        <v>-198</v>
      </c>
      <c r="V83" s="48">
        <f t="shared" si="30"/>
        <v>-198</v>
      </c>
      <c r="W83" s="48"/>
      <c r="X83" s="48">
        <f t="shared" si="31"/>
        <v>217.65044062106588</v>
      </c>
      <c r="Y83" s="48">
        <f t="shared" si="32"/>
        <v>19.650440621065883</v>
      </c>
      <c r="Z83" s="48">
        <f t="shared" si="33"/>
        <v>20</v>
      </c>
      <c r="AA83" s="17">
        <f t="shared" si="34"/>
        <v>20</v>
      </c>
      <c r="AB83" s="45">
        <f t="shared" si="35"/>
        <v>218</v>
      </c>
    </row>
    <row r="84" spans="1:28" ht="15" customHeight="1" x14ac:dyDescent="0.25">
      <c r="A84" s="49">
        <v>590</v>
      </c>
      <c r="B84" s="49">
        <v>198</v>
      </c>
      <c r="C84" s="46">
        <v>3.93</v>
      </c>
      <c r="D84" s="46">
        <v>271.88</v>
      </c>
      <c r="E84" s="46">
        <v>215.9</v>
      </c>
      <c r="F84" s="46">
        <v>0</v>
      </c>
      <c r="G84" s="46">
        <f t="shared" si="26"/>
        <v>31.347826086956523</v>
      </c>
      <c r="H84" s="46">
        <v>0</v>
      </c>
      <c r="I84" s="46">
        <f t="shared" si="27"/>
        <v>48.391304347826086</v>
      </c>
      <c r="J84" s="50">
        <f t="shared" si="36"/>
        <v>1</v>
      </c>
      <c r="K84" s="50">
        <f t="shared" si="37"/>
        <v>1</v>
      </c>
      <c r="L84" s="50">
        <f t="shared" si="38"/>
        <v>1</v>
      </c>
      <c r="M84" s="50">
        <f t="shared" ca="1" si="28"/>
        <v>0</v>
      </c>
      <c r="N84" s="8"/>
      <c r="O84" s="8"/>
      <c r="P84" s="13"/>
      <c r="Q84" s="13"/>
      <c r="T84" s="43">
        <v>0</v>
      </c>
      <c r="U84" s="52">
        <f t="shared" si="29"/>
        <v>-198</v>
      </c>
      <c r="V84" s="48">
        <f t="shared" si="30"/>
        <v>-198</v>
      </c>
      <c r="W84" s="48"/>
      <c r="X84" s="48">
        <f t="shared" si="31"/>
        <v>217.65044062106588</v>
      </c>
      <c r="Y84" s="48">
        <f t="shared" si="32"/>
        <v>19.650440621065883</v>
      </c>
      <c r="Z84" s="48">
        <f t="shared" si="33"/>
        <v>20</v>
      </c>
      <c r="AA84" s="17">
        <f t="shared" si="34"/>
        <v>20</v>
      </c>
      <c r="AB84" s="45">
        <f t="shared" si="35"/>
        <v>218</v>
      </c>
    </row>
    <row r="85" spans="1:28" ht="15" customHeight="1" x14ac:dyDescent="0.25">
      <c r="A85" s="49">
        <v>587</v>
      </c>
      <c r="B85" s="49">
        <v>198</v>
      </c>
      <c r="C85" s="46">
        <v>3.91</v>
      </c>
      <c r="D85" s="46">
        <v>271.91000000000003</v>
      </c>
      <c r="E85" s="46">
        <v>215.92</v>
      </c>
      <c r="F85" s="46">
        <v>0</v>
      </c>
      <c r="G85" s="46">
        <f t="shared" si="26"/>
        <v>30.166666666666668</v>
      </c>
      <c r="H85" s="46">
        <v>0</v>
      </c>
      <c r="I85" s="46">
        <f t="shared" si="27"/>
        <v>46.375</v>
      </c>
      <c r="J85" s="50">
        <f t="shared" si="36"/>
        <v>1</v>
      </c>
      <c r="K85" s="50">
        <f t="shared" si="37"/>
        <v>1</v>
      </c>
      <c r="L85" s="50">
        <f t="shared" si="38"/>
        <v>1</v>
      </c>
      <c r="M85" s="50">
        <f t="shared" ca="1" si="28"/>
        <v>0</v>
      </c>
      <c r="N85" s="8"/>
      <c r="O85" s="8"/>
      <c r="P85" s="13"/>
      <c r="Q85" s="13"/>
      <c r="T85" s="43">
        <v>0</v>
      </c>
      <c r="U85" s="52">
        <f t="shared" si="29"/>
        <v>-198</v>
      </c>
      <c r="V85" s="48">
        <f t="shared" si="30"/>
        <v>-198</v>
      </c>
      <c r="W85" s="48"/>
      <c r="X85" s="48">
        <f t="shared" si="31"/>
        <v>217.65044062106588</v>
      </c>
      <c r="Y85" s="48">
        <f t="shared" si="32"/>
        <v>19.650440621065883</v>
      </c>
      <c r="Z85" s="48">
        <f t="shared" si="33"/>
        <v>20</v>
      </c>
      <c r="AA85" s="17">
        <f t="shared" si="34"/>
        <v>20</v>
      </c>
      <c r="AB85" s="45">
        <f t="shared" si="35"/>
        <v>218</v>
      </c>
    </row>
    <row r="86" spans="1:28" ht="15" customHeight="1" x14ac:dyDescent="0.25">
      <c r="A86" s="49">
        <v>591</v>
      </c>
      <c r="B86" s="49">
        <v>198</v>
      </c>
      <c r="C86" s="46">
        <v>3.94</v>
      </c>
      <c r="D86" s="46">
        <v>271.95</v>
      </c>
      <c r="E86" s="46">
        <v>215.97</v>
      </c>
      <c r="F86" s="46">
        <v>0</v>
      </c>
      <c r="G86" s="46">
        <f t="shared" si="26"/>
        <v>28.8</v>
      </c>
      <c r="H86" s="46">
        <v>0</v>
      </c>
      <c r="I86" s="46">
        <f t="shared" si="27"/>
        <v>44.52</v>
      </c>
      <c r="J86" s="50">
        <f t="shared" si="36"/>
        <v>1</v>
      </c>
      <c r="K86" s="50">
        <f t="shared" si="37"/>
        <v>1</v>
      </c>
      <c r="L86" s="50">
        <f t="shared" si="38"/>
        <v>1</v>
      </c>
      <c r="M86" s="50">
        <f t="shared" ca="1" si="28"/>
        <v>1</v>
      </c>
      <c r="N86" s="8"/>
      <c r="O86" s="8"/>
      <c r="P86" s="13"/>
      <c r="Q86" s="13"/>
      <c r="T86" s="43">
        <v>0</v>
      </c>
      <c r="U86" s="52">
        <f t="shared" si="29"/>
        <v>-198</v>
      </c>
      <c r="V86" s="48">
        <f t="shared" si="30"/>
        <v>-198</v>
      </c>
      <c r="W86" s="48"/>
      <c r="X86" s="48">
        <f t="shared" si="31"/>
        <v>217.65044062106588</v>
      </c>
      <c r="Y86" s="48">
        <f t="shared" si="32"/>
        <v>19.650440621065883</v>
      </c>
      <c r="Z86" s="48">
        <f t="shared" si="33"/>
        <v>20</v>
      </c>
      <c r="AA86" s="17">
        <f t="shared" si="34"/>
        <v>20</v>
      </c>
      <c r="AB86" s="45">
        <f t="shared" si="35"/>
        <v>218</v>
      </c>
    </row>
    <row r="87" spans="1:28" ht="15" customHeight="1" x14ac:dyDescent="0.25">
      <c r="A87" s="49">
        <v>594</v>
      </c>
      <c r="B87" s="49">
        <v>198</v>
      </c>
      <c r="C87" s="46">
        <v>3.96</v>
      </c>
      <c r="D87" s="46">
        <v>271.98</v>
      </c>
      <c r="E87" s="46">
        <v>216</v>
      </c>
      <c r="F87" s="46">
        <v>0</v>
      </c>
      <c r="G87" s="46">
        <f t="shared" si="26"/>
        <v>27.576923076923077</v>
      </c>
      <c r="H87" s="46">
        <v>0</v>
      </c>
      <c r="I87" s="46">
        <f t="shared" si="27"/>
        <v>42.807692307692307</v>
      </c>
      <c r="J87" s="50">
        <f t="shared" si="36"/>
        <v>1</v>
      </c>
      <c r="K87" s="50">
        <f t="shared" si="37"/>
        <v>1</v>
      </c>
      <c r="L87" s="50">
        <f t="shared" si="38"/>
        <v>1</v>
      </c>
      <c r="M87" s="50">
        <f t="shared" ca="1" si="28"/>
        <v>1</v>
      </c>
      <c r="N87" s="8"/>
      <c r="O87" s="8"/>
      <c r="P87" s="13"/>
      <c r="Q87" s="13"/>
      <c r="T87" s="43">
        <v>0</v>
      </c>
      <c r="U87" s="52">
        <f t="shared" si="29"/>
        <v>-198</v>
      </c>
      <c r="V87" s="48">
        <f t="shared" si="30"/>
        <v>-198</v>
      </c>
      <c r="W87" s="48"/>
      <c r="X87" s="48">
        <f t="shared" si="31"/>
        <v>217.65044062106588</v>
      </c>
      <c r="Y87" s="48">
        <f t="shared" si="32"/>
        <v>19.650440621065883</v>
      </c>
      <c r="Z87" s="48">
        <f t="shared" si="33"/>
        <v>20</v>
      </c>
      <c r="AA87" s="17">
        <f t="shared" si="34"/>
        <v>20</v>
      </c>
      <c r="AB87" s="45">
        <f t="shared" si="35"/>
        <v>218</v>
      </c>
    </row>
    <row r="88" spans="1:28" ht="15" customHeight="1" x14ac:dyDescent="0.25">
      <c r="A88" s="49">
        <v>598</v>
      </c>
      <c r="B88" s="49">
        <v>198</v>
      </c>
      <c r="C88" s="46">
        <v>3.99</v>
      </c>
      <c r="D88" s="46">
        <v>272.02</v>
      </c>
      <c r="E88" s="46">
        <v>216.04</v>
      </c>
      <c r="F88" s="46">
        <v>0</v>
      </c>
      <c r="G88" s="46">
        <f t="shared" si="26"/>
        <v>26.407407407407408</v>
      </c>
      <c r="H88" s="46">
        <v>0</v>
      </c>
      <c r="I88" s="46">
        <f t="shared" si="27"/>
        <v>41.222222222222221</v>
      </c>
      <c r="J88" s="50">
        <f t="shared" si="36"/>
        <v>1</v>
      </c>
      <c r="K88" s="50">
        <f t="shared" si="37"/>
        <v>1</v>
      </c>
      <c r="L88" s="50">
        <f t="shared" si="38"/>
        <v>1</v>
      </c>
      <c r="M88" s="50">
        <f t="shared" ca="1" si="28"/>
        <v>0</v>
      </c>
      <c r="N88" s="8"/>
      <c r="O88" s="8"/>
      <c r="P88" s="13"/>
      <c r="Q88" s="13"/>
      <c r="T88" s="43">
        <v>0</v>
      </c>
      <c r="U88" s="52">
        <f t="shared" si="29"/>
        <v>-198</v>
      </c>
      <c r="V88" s="48">
        <f t="shared" si="30"/>
        <v>-198</v>
      </c>
      <c r="W88" s="48"/>
      <c r="X88" s="48">
        <f t="shared" si="31"/>
        <v>217.65044062106588</v>
      </c>
      <c r="Y88" s="48">
        <f t="shared" si="32"/>
        <v>19.650440621065883</v>
      </c>
      <c r="Z88" s="48">
        <f t="shared" si="33"/>
        <v>20</v>
      </c>
      <c r="AA88" s="17">
        <f t="shared" si="34"/>
        <v>20</v>
      </c>
      <c r="AB88" s="45">
        <f t="shared" si="35"/>
        <v>218</v>
      </c>
    </row>
    <row r="89" spans="1:28" ht="15" customHeight="1" x14ac:dyDescent="0.25">
      <c r="A89" s="49">
        <v>587</v>
      </c>
      <c r="B89" s="49">
        <v>198</v>
      </c>
      <c r="C89" s="46">
        <v>3.91</v>
      </c>
      <c r="D89" s="46">
        <v>272.05</v>
      </c>
      <c r="E89" s="46">
        <v>216.06</v>
      </c>
      <c r="F89" s="46">
        <v>0</v>
      </c>
      <c r="G89" s="46">
        <f t="shared" si="26"/>
        <v>25.857142857142858</v>
      </c>
      <c r="H89" s="46">
        <v>0</v>
      </c>
      <c r="I89" s="46">
        <f t="shared" si="27"/>
        <v>39.75</v>
      </c>
      <c r="J89" s="50">
        <f t="shared" si="36"/>
        <v>1</v>
      </c>
      <c r="K89" s="50">
        <f t="shared" si="37"/>
        <v>1</v>
      </c>
      <c r="L89" s="50">
        <f t="shared" si="38"/>
        <v>1</v>
      </c>
      <c r="M89" s="50">
        <f t="shared" ca="1" si="28"/>
        <v>1</v>
      </c>
      <c r="N89" s="8"/>
      <c r="O89" s="8"/>
      <c r="P89" s="13"/>
      <c r="Q89" s="13"/>
      <c r="T89" s="43">
        <v>0</v>
      </c>
      <c r="U89" s="52">
        <f t="shared" si="29"/>
        <v>-198</v>
      </c>
      <c r="V89" s="48">
        <f t="shared" si="30"/>
        <v>-198</v>
      </c>
      <c r="W89" s="48"/>
      <c r="X89" s="48">
        <f t="shared" si="31"/>
        <v>217.65044062106588</v>
      </c>
      <c r="Y89" s="48">
        <f t="shared" si="32"/>
        <v>19.650440621065883</v>
      </c>
      <c r="Z89" s="48">
        <f t="shared" si="33"/>
        <v>20</v>
      </c>
      <c r="AA89" s="17">
        <f t="shared" si="34"/>
        <v>20</v>
      </c>
      <c r="AB89" s="45">
        <f t="shared" si="35"/>
        <v>218</v>
      </c>
    </row>
    <row r="90" spans="1:28" ht="15" customHeight="1" x14ac:dyDescent="0.25">
      <c r="A90" s="49">
        <v>576</v>
      </c>
      <c r="B90" s="49">
        <v>198</v>
      </c>
      <c r="C90" s="46">
        <v>3.84</v>
      </c>
      <c r="D90" s="46">
        <v>272.08</v>
      </c>
      <c r="E90" s="46">
        <v>216.1</v>
      </c>
      <c r="F90" s="46">
        <v>0</v>
      </c>
      <c r="G90" s="46">
        <f t="shared" si="26"/>
        <v>25.344827586206897</v>
      </c>
      <c r="H90" s="46">
        <v>0</v>
      </c>
      <c r="I90" s="46">
        <f t="shared" si="27"/>
        <v>38.379310344827587</v>
      </c>
      <c r="J90" s="50">
        <f t="shared" si="36"/>
        <v>1</v>
      </c>
      <c r="K90" s="50">
        <f t="shared" si="37"/>
        <v>1</v>
      </c>
      <c r="L90" s="50">
        <f t="shared" si="38"/>
        <v>1</v>
      </c>
      <c r="M90" s="50">
        <f t="shared" ca="1" si="28"/>
        <v>0</v>
      </c>
      <c r="N90" s="8"/>
      <c r="O90" s="8"/>
      <c r="P90" s="13"/>
      <c r="Q90" s="13"/>
      <c r="T90" s="43">
        <v>0</v>
      </c>
      <c r="U90" s="52">
        <f t="shared" si="29"/>
        <v>-198</v>
      </c>
      <c r="V90" s="48">
        <f t="shared" si="30"/>
        <v>-198</v>
      </c>
      <c r="W90" s="48"/>
      <c r="X90" s="48">
        <f t="shared" si="31"/>
        <v>217.65044062106588</v>
      </c>
      <c r="Y90" s="48">
        <f t="shared" si="32"/>
        <v>19.650440621065883</v>
      </c>
      <c r="Z90" s="48">
        <f t="shared" si="33"/>
        <v>20</v>
      </c>
      <c r="AA90" s="17">
        <f t="shared" si="34"/>
        <v>20</v>
      </c>
      <c r="AB90" s="45">
        <f t="shared" si="35"/>
        <v>218</v>
      </c>
    </row>
    <row r="91" spans="1:28" ht="15" customHeight="1" x14ac:dyDescent="0.25">
      <c r="A91" s="49">
        <v>565</v>
      </c>
      <c r="B91" s="49">
        <v>198</v>
      </c>
      <c r="C91" s="46">
        <v>3.77</v>
      </c>
      <c r="D91" s="46">
        <v>272.12</v>
      </c>
      <c r="E91" s="46">
        <v>216.14</v>
      </c>
      <c r="F91" s="46">
        <v>0</v>
      </c>
      <c r="G91" s="46">
        <f t="shared" si="26"/>
        <v>24.866666666666667</v>
      </c>
      <c r="H91" s="46">
        <v>0</v>
      </c>
      <c r="I91" s="46">
        <f t="shared" si="27"/>
        <v>37.1</v>
      </c>
      <c r="J91" s="50">
        <f t="shared" si="36"/>
        <v>1</v>
      </c>
      <c r="K91" s="50">
        <f t="shared" si="37"/>
        <v>1</v>
      </c>
      <c r="L91" s="50">
        <f t="shared" si="38"/>
        <v>1</v>
      </c>
      <c r="M91" s="50">
        <f t="shared" ca="1" si="28"/>
        <v>0</v>
      </c>
      <c r="N91" s="8"/>
      <c r="O91" s="8"/>
      <c r="P91" s="13"/>
      <c r="Q91" s="13"/>
      <c r="T91" s="43">
        <v>0</v>
      </c>
      <c r="U91" s="52">
        <f t="shared" si="29"/>
        <v>-198</v>
      </c>
      <c r="V91" s="48">
        <f t="shared" si="30"/>
        <v>-198</v>
      </c>
      <c r="W91" s="48"/>
      <c r="X91" s="48">
        <f t="shared" si="31"/>
        <v>217.65044062106588</v>
      </c>
      <c r="Y91" s="48">
        <f t="shared" si="32"/>
        <v>19.650440621065883</v>
      </c>
      <c r="Z91" s="48">
        <f t="shared" si="33"/>
        <v>20</v>
      </c>
      <c r="AA91" s="17">
        <f t="shared" si="34"/>
        <v>20</v>
      </c>
      <c r="AB91" s="45">
        <f t="shared" si="35"/>
        <v>218</v>
      </c>
    </row>
    <row r="92" spans="1:28" ht="15" customHeight="1" x14ac:dyDescent="0.25">
      <c r="A92" s="49">
        <v>553</v>
      </c>
      <c r="B92" s="49">
        <v>198</v>
      </c>
      <c r="C92" s="46">
        <v>3.69</v>
      </c>
      <c r="D92" s="46">
        <v>272.14999999999998</v>
      </c>
      <c r="E92" s="46">
        <v>216.16</v>
      </c>
      <c r="F92" s="46">
        <v>0</v>
      </c>
      <c r="G92" s="46">
        <f t="shared" si="26"/>
        <v>24.451612903225808</v>
      </c>
      <c r="H92" s="46">
        <v>0</v>
      </c>
      <c r="I92" s="46">
        <f t="shared" si="27"/>
        <v>35.903225806451616</v>
      </c>
      <c r="J92" s="50">
        <f t="shared" si="36"/>
        <v>1</v>
      </c>
      <c r="K92" s="50">
        <f t="shared" si="37"/>
        <v>1</v>
      </c>
      <c r="L92" s="50">
        <f t="shared" si="38"/>
        <v>1</v>
      </c>
      <c r="M92" s="50">
        <f t="shared" ca="1" si="28"/>
        <v>1</v>
      </c>
      <c r="N92" s="8"/>
      <c r="O92" s="8"/>
      <c r="P92" s="13"/>
      <c r="Q92" s="13"/>
      <c r="T92" s="43">
        <v>0</v>
      </c>
      <c r="U92" s="52">
        <f t="shared" si="29"/>
        <v>-198</v>
      </c>
      <c r="V92" s="48">
        <f t="shared" si="30"/>
        <v>-198</v>
      </c>
      <c r="W92" s="48"/>
      <c r="X92" s="48">
        <f t="shared" si="31"/>
        <v>217.65044062106588</v>
      </c>
      <c r="Y92" s="48">
        <f t="shared" si="32"/>
        <v>19.650440621065883</v>
      </c>
      <c r="Z92" s="48">
        <f t="shared" si="33"/>
        <v>20</v>
      </c>
      <c r="AA92" s="17">
        <f t="shared" si="34"/>
        <v>20</v>
      </c>
      <c r="AB92" s="45">
        <f t="shared" si="35"/>
        <v>218</v>
      </c>
    </row>
    <row r="93" spans="1:28" ht="15" customHeight="1" x14ac:dyDescent="0.25">
      <c r="A93" s="49">
        <v>542</v>
      </c>
      <c r="B93" s="49">
        <v>197</v>
      </c>
      <c r="C93" s="46">
        <v>3.61</v>
      </c>
      <c r="D93" s="46">
        <v>272.18</v>
      </c>
      <c r="E93" s="46">
        <v>216.19</v>
      </c>
      <c r="F93" s="46">
        <v>0</v>
      </c>
      <c r="G93" s="46">
        <f t="shared" si="26"/>
        <v>24.03125</v>
      </c>
      <c r="H93" s="46">
        <v>0</v>
      </c>
      <c r="I93" s="46">
        <f t="shared" si="27"/>
        <v>34.8125</v>
      </c>
      <c r="J93" s="50">
        <f t="shared" si="36"/>
        <v>1</v>
      </c>
      <c r="K93" s="50">
        <f t="shared" si="37"/>
        <v>1</v>
      </c>
      <c r="L93" s="50">
        <f t="shared" si="38"/>
        <v>1</v>
      </c>
      <c r="M93" s="50">
        <f t="shared" ca="1" si="28"/>
        <v>0</v>
      </c>
      <c r="N93" s="8"/>
      <c r="O93" s="8"/>
      <c r="P93" s="13"/>
      <c r="Q93" s="13"/>
      <c r="T93" s="43">
        <v>0</v>
      </c>
      <c r="U93" s="52">
        <f t="shared" si="29"/>
        <v>-197</v>
      </c>
      <c r="V93" s="48">
        <f t="shared" si="30"/>
        <v>-197</v>
      </c>
      <c r="W93" s="48"/>
      <c r="X93" s="48">
        <f t="shared" si="31"/>
        <v>216.55119597146452</v>
      </c>
      <c r="Y93" s="48">
        <f t="shared" si="32"/>
        <v>19.551195971464523</v>
      </c>
      <c r="Z93" s="48">
        <f t="shared" si="33"/>
        <v>20</v>
      </c>
      <c r="AA93" s="17">
        <f t="shared" si="34"/>
        <v>20</v>
      </c>
      <c r="AB93" s="45">
        <f t="shared" si="35"/>
        <v>217</v>
      </c>
    </row>
    <row r="94" spans="1:28" ht="15" customHeight="1" x14ac:dyDescent="0.25">
      <c r="A94" s="49">
        <v>530</v>
      </c>
      <c r="B94" s="49">
        <v>197</v>
      </c>
      <c r="C94" s="46">
        <v>3.53</v>
      </c>
      <c r="D94" s="46">
        <v>272.20999999999998</v>
      </c>
      <c r="E94" s="46">
        <v>216.22</v>
      </c>
      <c r="F94" s="46">
        <v>0</v>
      </c>
      <c r="G94" s="46">
        <f t="shared" ref="G94:G125" si="39">($A$61-A94)/(ROW(A94)-ROW($A$61))</f>
        <v>23.666666666666668</v>
      </c>
      <c r="H94" s="46">
        <v>0</v>
      </c>
      <c r="I94" s="46">
        <f t="shared" ref="I94:I125" si="40">($A$61-B94)/(ROW(B94)-ROW($A$61))</f>
        <v>33.757575757575758</v>
      </c>
      <c r="J94" s="50">
        <f t="shared" si="36"/>
        <v>1</v>
      </c>
      <c r="K94" s="50">
        <f t="shared" si="37"/>
        <v>1</v>
      </c>
      <c r="L94" s="50">
        <f t="shared" si="38"/>
        <v>1</v>
      </c>
      <c r="M94" s="50">
        <f t="shared" ca="1" si="28"/>
        <v>0</v>
      </c>
      <c r="N94" s="8"/>
      <c r="O94" s="8"/>
      <c r="P94" s="13"/>
      <c r="Q94" s="13"/>
      <c r="T94" s="43">
        <v>0</v>
      </c>
      <c r="U94" s="52">
        <f t="shared" si="29"/>
        <v>-197</v>
      </c>
      <c r="V94" s="48">
        <f t="shared" si="30"/>
        <v>-197</v>
      </c>
      <c r="W94" s="48"/>
      <c r="X94" s="48">
        <f t="shared" si="31"/>
        <v>216.55119597146452</v>
      </c>
      <c r="Y94" s="48">
        <f t="shared" si="32"/>
        <v>19.551195971464523</v>
      </c>
      <c r="Z94" s="48">
        <f t="shared" si="33"/>
        <v>20</v>
      </c>
      <c r="AA94" s="17">
        <f t="shared" si="34"/>
        <v>20</v>
      </c>
      <c r="AB94" s="45">
        <f t="shared" si="35"/>
        <v>217</v>
      </c>
    </row>
    <row r="95" spans="1:28" ht="15" customHeight="1" x14ac:dyDescent="0.25">
      <c r="A95" s="49">
        <v>530</v>
      </c>
      <c r="B95" s="49">
        <v>197</v>
      </c>
      <c r="C95" s="46">
        <v>3.53</v>
      </c>
      <c r="D95" s="46">
        <v>272.24</v>
      </c>
      <c r="E95" s="46">
        <v>216.25</v>
      </c>
      <c r="F95" s="46">
        <v>0</v>
      </c>
      <c r="G95" s="46">
        <f t="shared" si="39"/>
        <v>22.970588235294116</v>
      </c>
      <c r="H95" s="46">
        <v>0</v>
      </c>
      <c r="I95" s="46">
        <f t="shared" si="40"/>
        <v>32.764705882352942</v>
      </c>
      <c r="J95" s="50">
        <f t="shared" si="36"/>
        <v>1</v>
      </c>
      <c r="K95" s="50">
        <f t="shared" si="37"/>
        <v>1</v>
      </c>
      <c r="L95" s="50">
        <f t="shared" si="38"/>
        <v>1</v>
      </c>
      <c r="M95" s="50">
        <f t="shared" ca="1" si="28"/>
        <v>1</v>
      </c>
      <c r="N95" s="8"/>
      <c r="O95" s="8"/>
      <c r="P95" s="13"/>
      <c r="Q95" s="13"/>
      <c r="T95" s="43">
        <v>0</v>
      </c>
      <c r="U95" s="52">
        <f t="shared" si="29"/>
        <v>-197</v>
      </c>
      <c r="V95" s="48">
        <f t="shared" si="30"/>
        <v>-197</v>
      </c>
      <c r="W95" s="48"/>
      <c r="X95" s="48">
        <f t="shared" si="31"/>
        <v>216.55119597146452</v>
      </c>
      <c r="Y95" s="48">
        <f t="shared" si="32"/>
        <v>19.551195971464523</v>
      </c>
      <c r="Z95" s="48">
        <f t="shared" si="33"/>
        <v>20</v>
      </c>
      <c r="AA95" s="17">
        <f t="shared" si="34"/>
        <v>20</v>
      </c>
      <c r="AB95" s="45">
        <f t="shared" si="35"/>
        <v>217</v>
      </c>
    </row>
    <row r="96" spans="1:28" ht="15" customHeight="1" x14ac:dyDescent="0.25">
      <c r="A96" s="49">
        <v>530</v>
      </c>
      <c r="B96" s="49">
        <v>197</v>
      </c>
      <c r="C96" s="46">
        <v>3.53</v>
      </c>
      <c r="D96" s="46">
        <v>272.27</v>
      </c>
      <c r="E96" s="46">
        <v>216.29</v>
      </c>
      <c r="F96" s="46">
        <v>0</v>
      </c>
      <c r="G96" s="46">
        <f t="shared" si="39"/>
        <v>22.314285714285713</v>
      </c>
      <c r="H96" s="46">
        <v>0</v>
      </c>
      <c r="I96" s="46">
        <f t="shared" si="40"/>
        <v>31.828571428571429</v>
      </c>
      <c r="J96" s="50">
        <f t="shared" si="36"/>
        <v>1</v>
      </c>
      <c r="K96" s="50">
        <f t="shared" si="37"/>
        <v>1</v>
      </c>
      <c r="L96" s="50">
        <f t="shared" si="38"/>
        <v>1</v>
      </c>
      <c r="M96" s="50">
        <f t="shared" ca="1" si="28"/>
        <v>1</v>
      </c>
      <c r="N96" s="8"/>
      <c r="O96" s="8"/>
      <c r="P96" s="13"/>
      <c r="Q96" s="13"/>
      <c r="T96" s="43">
        <v>0</v>
      </c>
      <c r="U96" s="52">
        <f t="shared" si="29"/>
        <v>-197</v>
      </c>
      <c r="V96" s="48">
        <f t="shared" si="30"/>
        <v>-197</v>
      </c>
      <c r="W96" s="48"/>
      <c r="X96" s="48">
        <f t="shared" si="31"/>
        <v>216.55119597146452</v>
      </c>
      <c r="Y96" s="48">
        <f t="shared" si="32"/>
        <v>19.551195971464523</v>
      </c>
      <c r="Z96" s="48">
        <f t="shared" si="33"/>
        <v>20</v>
      </c>
      <c r="AA96" s="17">
        <f t="shared" si="34"/>
        <v>20</v>
      </c>
      <c r="AB96" s="45">
        <f t="shared" si="35"/>
        <v>217</v>
      </c>
    </row>
    <row r="97" spans="1:28" ht="15" customHeight="1" x14ac:dyDescent="0.25">
      <c r="A97" s="49">
        <v>530</v>
      </c>
      <c r="B97" s="49">
        <v>197</v>
      </c>
      <c r="C97" s="46">
        <v>3.53</v>
      </c>
      <c r="D97" s="46">
        <v>272.29000000000002</v>
      </c>
      <c r="E97" s="46">
        <v>216.31</v>
      </c>
      <c r="F97" s="46">
        <v>0</v>
      </c>
      <c r="G97" s="46">
        <f t="shared" si="39"/>
        <v>21.694444444444443</v>
      </c>
      <c r="H97" s="46">
        <v>0</v>
      </c>
      <c r="I97" s="46">
        <f t="shared" si="40"/>
        <v>30.944444444444443</v>
      </c>
      <c r="J97" s="50">
        <f t="shared" si="36"/>
        <v>1</v>
      </c>
      <c r="K97" s="50">
        <f t="shared" si="37"/>
        <v>1</v>
      </c>
      <c r="L97" s="50">
        <f t="shared" si="38"/>
        <v>1</v>
      </c>
      <c r="M97" s="50">
        <f t="shared" ca="1" si="28"/>
        <v>1</v>
      </c>
      <c r="N97" s="8"/>
      <c r="O97" s="8"/>
      <c r="P97" s="13"/>
      <c r="Q97" s="13"/>
      <c r="T97" s="43">
        <v>0</v>
      </c>
      <c r="U97" s="52">
        <f t="shared" si="29"/>
        <v>-197</v>
      </c>
      <c r="V97" s="48">
        <f t="shared" si="30"/>
        <v>-197</v>
      </c>
      <c r="W97" s="48"/>
      <c r="X97" s="48">
        <f t="shared" si="31"/>
        <v>216.55119597146452</v>
      </c>
      <c r="Y97" s="48">
        <f t="shared" si="32"/>
        <v>19.551195971464523</v>
      </c>
      <c r="Z97" s="48">
        <f t="shared" si="33"/>
        <v>20</v>
      </c>
      <c r="AA97" s="17">
        <f t="shared" si="34"/>
        <v>20</v>
      </c>
      <c r="AB97" s="45">
        <f t="shared" si="35"/>
        <v>217</v>
      </c>
    </row>
    <row r="98" spans="1:28" ht="15" customHeight="1" x14ac:dyDescent="0.25">
      <c r="A98" s="49">
        <v>508</v>
      </c>
      <c r="B98" s="49">
        <v>197</v>
      </c>
      <c r="C98" s="46">
        <v>3.39</v>
      </c>
      <c r="D98" s="46">
        <v>272.32</v>
      </c>
      <c r="E98" s="46">
        <v>216.33</v>
      </c>
      <c r="F98" s="46">
        <v>0</v>
      </c>
      <c r="G98" s="46">
        <f t="shared" si="39"/>
        <v>21.702702702702702</v>
      </c>
      <c r="H98" s="46">
        <v>0</v>
      </c>
      <c r="I98" s="46">
        <f t="shared" si="40"/>
        <v>30.108108108108109</v>
      </c>
      <c r="J98" s="50">
        <f t="shared" si="36"/>
        <v>1</v>
      </c>
      <c r="K98" s="50">
        <f t="shared" si="37"/>
        <v>1</v>
      </c>
      <c r="L98" s="50">
        <f t="shared" si="38"/>
        <v>1</v>
      </c>
      <c r="M98" s="50">
        <f t="shared" ref="M98:M129" ca="1" si="41">IF(RAND()&lt;0.5,0,1)</f>
        <v>0</v>
      </c>
      <c r="N98" s="8"/>
      <c r="O98" s="8"/>
      <c r="P98" s="13"/>
      <c r="Q98" s="13"/>
      <c r="T98" s="43">
        <v>0</v>
      </c>
      <c r="U98" s="52">
        <f t="shared" ref="U98:U129" si="42">T98-B98</f>
        <v>-197</v>
      </c>
      <c r="V98" s="48">
        <f t="shared" ref="V98:V129" si="43">ROUND(U98,0)</f>
        <v>-197</v>
      </c>
      <c r="W98" s="48"/>
      <c r="X98" s="48">
        <f t="shared" ref="X98:X129" si="44">B98/$W$2*$W$3</f>
        <v>216.55119597146452</v>
      </c>
      <c r="Y98" s="48">
        <f t="shared" ref="Y98:Y129" si="45">X98-B98</f>
        <v>19.551195971464523</v>
      </c>
      <c r="Z98" s="48">
        <f t="shared" ref="Z98:Z129" si="46">ROUND(Y98,0)</f>
        <v>20</v>
      </c>
      <c r="AA98" s="17">
        <f t="shared" ref="AA98:AA129" si="47">IF(V98&gt;=0,V98,Z98)</f>
        <v>20</v>
      </c>
      <c r="AB98" s="45">
        <f t="shared" ref="AB98:AB129" si="48">B98+AA98</f>
        <v>217</v>
      </c>
    </row>
    <row r="99" spans="1:28" ht="15" customHeight="1" x14ac:dyDescent="0.25">
      <c r="A99" s="49">
        <v>486</v>
      </c>
      <c r="B99" s="49">
        <v>197</v>
      </c>
      <c r="C99" s="46">
        <v>3.24</v>
      </c>
      <c r="D99" s="46">
        <v>272.35000000000002</v>
      </c>
      <c r="E99" s="46">
        <v>216.37</v>
      </c>
      <c r="F99" s="46">
        <v>0</v>
      </c>
      <c r="G99" s="46">
        <f t="shared" si="39"/>
        <v>21.710526315789473</v>
      </c>
      <c r="H99" s="46">
        <v>0</v>
      </c>
      <c r="I99" s="46">
        <f t="shared" si="40"/>
        <v>29.315789473684209</v>
      </c>
      <c r="J99" s="50">
        <f t="shared" ref="J99:J130" si="49">IF(ABS(B99-B98)&lt;=50,1,0)</f>
        <v>1</v>
      </c>
      <c r="K99" s="50">
        <f t="shared" ref="K99:K130" si="50">IF(ABS((B99-B98))&lt;=50,1,IF((B99-B98)*(1)&gt;=0,1,-1))</f>
        <v>1</v>
      </c>
      <c r="L99" s="50">
        <f t="shared" si="38"/>
        <v>1</v>
      </c>
      <c r="M99" s="50">
        <f t="shared" ca="1" si="41"/>
        <v>1</v>
      </c>
      <c r="N99" s="8"/>
      <c r="O99" s="8"/>
      <c r="P99" s="13"/>
      <c r="Q99" s="13"/>
      <c r="T99" s="43">
        <v>0</v>
      </c>
      <c r="U99" s="52">
        <f t="shared" si="42"/>
        <v>-197</v>
      </c>
      <c r="V99" s="48">
        <f t="shared" si="43"/>
        <v>-197</v>
      </c>
      <c r="W99" s="48"/>
      <c r="X99" s="48">
        <f t="shared" si="44"/>
        <v>216.55119597146452</v>
      </c>
      <c r="Y99" s="48">
        <f t="shared" si="45"/>
        <v>19.551195971464523</v>
      </c>
      <c r="Z99" s="48">
        <f t="shared" si="46"/>
        <v>20</v>
      </c>
      <c r="AA99" s="17">
        <f t="shared" si="47"/>
        <v>20</v>
      </c>
      <c r="AB99" s="45">
        <f t="shared" si="48"/>
        <v>217</v>
      </c>
    </row>
    <row r="100" spans="1:28" ht="15" customHeight="1" x14ac:dyDescent="0.25">
      <c r="A100" s="49">
        <v>464</v>
      </c>
      <c r="B100" s="49">
        <v>197</v>
      </c>
      <c r="C100" s="46">
        <v>3.09</v>
      </c>
      <c r="D100" s="46">
        <v>272.37</v>
      </c>
      <c r="E100" s="46">
        <v>216.38</v>
      </c>
      <c r="F100" s="46">
        <v>0</v>
      </c>
      <c r="G100" s="46">
        <f t="shared" si="39"/>
        <v>21.717948717948719</v>
      </c>
      <c r="H100" s="46">
        <v>0</v>
      </c>
      <c r="I100" s="46">
        <f t="shared" si="40"/>
        <v>28.564102564102566</v>
      </c>
      <c r="J100" s="50">
        <f t="shared" si="49"/>
        <v>1</v>
      </c>
      <c r="K100" s="50">
        <f t="shared" si="50"/>
        <v>1</v>
      </c>
      <c r="L100" s="50">
        <f t="shared" si="38"/>
        <v>1</v>
      </c>
      <c r="M100" s="50">
        <f t="shared" ca="1" si="41"/>
        <v>0</v>
      </c>
      <c r="N100" s="8"/>
      <c r="O100" s="8"/>
      <c r="P100" s="13"/>
      <c r="Q100" s="13"/>
      <c r="T100" s="43">
        <v>0</v>
      </c>
      <c r="U100" s="52">
        <f t="shared" si="42"/>
        <v>-197</v>
      </c>
      <c r="V100" s="48">
        <f t="shared" si="43"/>
        <v>-197</v>
      </c>
      <c r="W100" s="48"/>
      <c r="X100" s="48">
        <f t="shared" si="44"/>
        <v>216.55119597146452</v>
      </c>
      <c r="Y100" s="48">
        <f t="shared" si="45"/>
        <v>19.551195971464523</v>
      </c>
      <c r="Z100" s="48">
        <f t="shared" si="46"/>
        <v>20</v>
      </c>
      <c r="AA100" s="17">
        <f t="shared" si="47"/>
        <v>20</v>
      </c>
      <c r="AB100" s="45">
        <f t="shared" si="48"/>
        <v>217</v>
      </c>
    </row>
    <row r="101" spans="1:28" ht="15" customHeight="1" x14ac:dyDescent="0.25">
      <c r="A101" s="49">
        <v>453</v>
      </c>
      <c r="B101" s="49">
        <v>197</v>
      </c>
      <c r="C101" s="46">
        <v>3.02</v>
      </c>
      <c r="D101" s="46">
        <v>272.39</v>
      </c>
      <c r="E101" s="46">
        <v>216.4</v>
      </c>
      <c r="F101" s="46">
        <v>0</v>
      </c>
      <c r="G101" s="46">
        <f t="shared" si="39"/>
        <v>21.45</v>
      </c>
      <c r="H101" s="46">
        <v>0</v>
      </c>
      <c r="I101" s="46">
        <f t="shared" si="40"/>
        <v>27.85</v>
      </c>
      <c r="J101" s="50">
        <f t="shared" si="49"/>
        <v>1</v>
      </c>
      <c r="K101" s="50">
        <f t="shared" si="50"/>
        <v>1</v>
      </c>
      <c r="L101" s="50">
        <f t="shared" si="38"/>
        <v>1</v>
      </c>
      <c r="M101" s="50">
        <f t="shared" ca="1" si="41"/>
        <v>0</v>
      </c>
      <c r="N101" s="8"/>
      <c r="O101" s="8"/>
      <c r="P101" s="13"/>
      <c r="Q101" s="13"/>
      <c r="T101" s="43">
        <v>0</v>
      </c>
      <c r="U101" s="52">
        <f t="shared" si="42"/>
        <v>-197</v>
      </c>
      <c r="V101" s="48">
        <f t="shared" si="43"/>
        <v>-197</v>
      </c>
      <c r="W101" s="48"/>
      <c r="X101" s="48">
        <f t="shared" si="44"/>
        <v>216.55119597146452</v>
      </c>
      <c r="Y101" s="48">
        <f t="shared" si="45"/>
        <v>19.551195971464523</v>
      </c>
      <c r="Z101" s="48">
        <f t="shared" si="46"/>
        <v>20</v>
      </c>
      <c r="AA101" s="17">
        <f t="shared" si="47"/>
        <v>20</v>
      </c>
      <c r="AB101" s="45">
        <f t="shared" si="48"/>
        <v>217</v>
      </c>
    </row>
    <row r="102" spans="1:28" ht="15" customHeight="1" x14ac:dyDescent="0.25">
      <c r="A102" s="49">
        <v>441</v>
      </c>
      <c r="B102" s="49">
        <v>197</v>
      </c>
      <c r="C102" s="46">
        <v>2.94</v>
      </c>
      <c r="D102" s="46">
        <v>272.41000000000003</v>
      </c>
      <c r="E102" s="46">
        <v>216.43</v>
      </c>
      <c r="F102" s="46">
        <v>0</v>
      </c>
      <c r="G102" s="46">
        <f t="shared" si="39"/>
        <v>21.219512195121951</v>
      </c>
      <c r="H102" s="46">
        <v>0</v>
      </c>
      <c r="I102" s="46">
        <f t="shared" si="40"/>
        <v>27.170731707317074</v>
      </c>
      <c r="J102" s="50">
        <f t="shared" si="49"/>
        <v>1</v>
      </c>
      <c r="K102" s="50">
        <f t="shared" si="50"/>
        <v>1</v>
      </c>
      <c r="L102" s="50">
        <f t="shared" si="38"/>
        <v>1</v>
      </c>
      <c r="M102" s="50">
        <f t="shared" ca="1" si="41"/>
        <v>1</v>
      </c>
      <c r="N102" s="8"/>
      <c r="O102" s="8"/>
      <c r="P102" s="13"/>
      <c r="Q102" s="13"/>
      <c r="T102" s="43">
        <v>0</v>
      </c>
      <c r="U102" s="52">
        <f t="shared" si="42"/>
        <v>-197</v>
      </c>
      <c r="V102" s="48">
        <f t="shared" si="43"/>
        <v>-197</v>
      </c>
      <c r="W102" s="48"/>
      <c r="X102" s="48">
        <f t="shared" si="44"/>
        <v>216.55119597146452</v>
      </c>
      <c r="Y102" s="48">
        <f t="shared" si="45"/>
        <v>19.551195971464523</v>
      </c>
      <c r="Z102" s="48">
        <f t="shared" si="46"/>
        <v>20</v>
      </c>
      <c r="AA102" s="17">
        <f t="shared" si="47"/>
        <v>20</v>
      </c>
      <c r="AB102" s="45">
        <f t="shared" si="48"/>
        <v>217</v>
      </c>
    </row>
    <row r="103" spans="1:28" ht="15" customHeight="1" x14ac:dyDescent="0.25">
      <c r="A103" s="49">
        <v>430</v>
      </c>
      <c r="B103" s="49">
        <v>197</v>
      </c>
      <c r="C103" s="46">
        <v>2.87</v>
      </c>
      <c r="D103" s="46">
        <v>272.44</v>
      </c>
      <c r="E103" s="46">
        <v>216.45</v>
      </c>
      <c r="F103" s="46">
        <v>0</v>
      </c>
      <c r="G103" s="46">
        <f t="shared" si="39"/>
        <v>20.976190476190474</v>
      </c>
      <c r="H103" s="46">
        <v>0</v>
      </c>
      <c r="I103" s="46">
        <f t="shared" si="40"/>
        <v>26.523809523809526</v>
      </c>
      <c r="J103" s="50">
        <f t="shared" si="49"/>
        <v>1</v>
      </c>
      <c r="K103" s="50">
        <f t="shared" si="50"/>
        <v>1</v>
      </c>
      <c r="L103" s="50">
        <f t="shared" ref="L103:L134" si="51">IF(OR(COUNTIF(K99:K103,1)=5,COUNTIF(K99:K103,-1)=5),1,0)</f>
        <v>1</v>
      </c>
      <c r="M103" s="50">
        <f t="shared" ca="1" si="41"/>
        <v>0</v>
      </c>
      <c r="N103" s="8"/>
      <c r="O103" s="8"/>
      <c r="P103" s="13"/>
      <c r="Q103" s="13"/>
      <c r="T103" s="43">
        <v>0</v>
      </c>
      <c r="U103" s="52">
        <f t="shared" si="42"/>
        <v>-197</v>
      </c>
      <c r="V103" s="48">
        <f t="shared" si="43"/>
        <v>-197</v>
      </c>
      <c r="W103" s="48"/>
      <c r="X103" s="48">
        <f t="shared" si="44"/>
        <v>216.55119597146452</v>
      </c>
      <c r="Y103" s="48">
        <f t="shared" si="45"/>
        <v>19.551195971464523</v>
      </c>
      <c r="Z103" s="48">
        <f t="shared" si="46"/>
        <v>20</v>
      </c>
      <c r="AA103" s="17">
        <f t="shared" si="47"/>
        <v>20</v>
      </c>
      <c r="AB103" s="45">
        <f t="shared" si="48"/>
        <v>217</v>
      </c>
    </row>
    <row r="104" spans="1:28" ht="15" customHeight="1" x14ac:dyDescent="0.25">
      <c r="A104" s="49">
        <v>419</v>
      </c>
      <c r="B104" s="49">
        <v>197</v>
      </c>
      <c r="C104" s="46">
        <v>2.79</v>
      </c>
      <c r="D104" s="46">
        <v>272.45</v>
      </c>
      <c r="E104" s="46">
        <v>216.47</v>
      </c>
      <c r="F104" s="46">
        <v>0</v>
      </c>
      <c r="G104" s="46">
        <f t="shared" si="39"/>
        <v>20.744186046511629</v>
      </c>
      <c r="H104" s="46">
        <v>0</v>
      </c>
      <c r="I104" s="46">
        <f t="shared" si="40"/>
        <v>25.906976744186046</v>
      </c>
      <c r="J104" s="50">
        <f t="shared" si="49"/>
        <v>1</v>
      </c>
      <c r="K104" s="50">
        <f t="shared" si="50"/>
        <v>1</v>
      </c>
      <c r="L104" s="50">
        <f t="shared" si="51"/>
        <v>1</v>
      </c>
      <c r="M104" s="50">
        <f t="shared" ca="1" si="41"/>
        <v>0</v>
      </c>
      <c r="N104" s="8"/>
      <c r="O104" s="8"/>
      <c r="P104" s="13"/>
      <c r="Q104" s="13"/>
      <c r="T104" s="43">
        <v>0</v>
      </c>
      <c r="U104" s="52">
        <f t="shared" si="42"/>
        <v>-197</v>
      </c>
      <c r="V104" s="48">
        <f t="shared" si="43"/>
        <v>-197</v>
      </c>
      <c r="W104" s="48"/>
      <c r="X104" s="48">
        <f t="shared" si="44"/>
        <v>216.55119597146452</v>
      </c>
      <c r="Y104" s="48">
        <f t="shared" si="45"/>
        <v>19.551195971464523</v>
      </c>
      <c r="Z104" s="48">
        <f t="shared" si="46"/>
        <v>20</v>
      </c>
      <c r="AA104" s="17">
        <f t="shared" si="47"/>
        <v>20</v>
      </c>
      <c r="AB104" s="45">
        <f t="shared" si="48"/>
        <v>217</v>
      </c>
    </row>
    <row r="105" spans="1:28" ht="15" customHeight="1" x14ac:dyDescent="0.25">
      <c r="A105" s="49">
        <v>408</v>
      </c>
      <c r="B105" s="49">
        <v>197</v>
      </c>
      <c r="C105" s="46">
        <v>2.72</v>
      </c>
      <c r="D105" s="46">
        <v>272.47000000000003</v>
      </c>
      <c r="E105" s="46">
        <v>216.49</v>
      </c>
      <c r="F105" s="46">
        <v>0</v>
      </c>
      <c r="G105" s="46">
        <f t="shared" si="39"/>
        <v>20.522727272727273</v>
      </c>
      <c r="H105" s="46">
        <v>0</v>
      </c>
      <c r="I105" s="46">
        <f t="shared" si="40"/>
        <v>25.318181818181817</v>
      </c>
      <c r="J105" s="50">
        <f t="shared" si="49"/>
        <v>1</v>
      </c>
      <c r="K105" s="50">
        <f t="shared" si="50"/>
        <v>1</v>
      </c>
      <c r="L105" s="50">
        <f t="shared" si="51"/>
        <v>1</v>
      </c>
      <c r="M105" s="50">
        <f t="shared" ca="1" si="41"/>
        <v>1</v>
      </c>
      <c r="N105" s="8"/>
      <c r="O105" s="8"/>
      <c r="P105" s="13"/>
      <c r="Q105" s="13"/>
      <c r="T105" s="43">
        <v>0</v>
      </c>
      <c r="U105" s="52">
        <f t="shared" si="42"/>
        <v>-197</v>
      </c>
      <c r="V105" s="48">
        <f t="shared" si="43"/>
        <v>-197</v>
      </c>
      <c r="W105" s="48"/>
      <c r="X105" s="48">
        <f t="shared" si="44"/>
        <v>216.55119597146452</v>
      </c>
      <c r="Y105" s="48">
        <f t="shared" si="45"/>
        <v>19.551195971464523</v>
      </c>
      <c r="Z105" s="48">
        <f t="shared" si="46"/>
        <v>20</v>
      </c>
      <c r="AA105" s="17">
        <f t="shared" si="47"/>
        <v>20</v>
      </c>
      <c r="AB105" s="45">
        <f t="shared" si="48"/>
        <v>217</v>
      </c>
    </row>
    <row r="106" spans="1:28" ht="15" customHeight="1" x14ac:dyDescent="0.25">
      <c r="A106" s="49">
        <v>397</v>
      </c>
      <c r="B106" s="49">
        <v>197</v>
      </c>
      <c r="C106" s="46">
        <v>2.65</v>
      </c>
      <c r="D106" s="46">
        <v>272.49</v>
      </c>
      <c r="E106" s="46">
        <v>216.51</v>
      </c>
      <c r="F106" s="46">
        <v>0</v>
      </c>
      <c r="G106" s="46">
        <f t="shared" si="39"/>
        <v>20.31111111111111</v>
      </c>
      <c r="H106" s="46">
        <v>0</v>
      </c>
      <c r="I106" s="46">
        <f t="shared" si="40"/>
        <v>24.755555555555556</v>
      </c>
      <c r="J106" s="50">
        <f t="shared" si="49"/>
        <v>1</v>
      </c>
      <c r="K106" s="50">
        <f t="shared" si="50"/>
        <v>1</v>
      </c>
      <c r="L106" s="50">
        <f t="shared" si="51"/>
        <v>1</v>
      </c>
      <c r="M106" s="50">
        <f t="shared" ca="1" si="41"/>
        <v>0</v>
      </c>
      <c r="N106" s="8"/>
      <c r="O106" s="8"/>
      <c r="P106" s="13"/>
      <c r="Q106" s="13"/>
      <c r="T106" s="43">
        <v>0</v>
      </c>
      <c r="U106" s="52">
        <f t="shared" si="42"/>
        <v>-197</v>
      </c>
      <c r="V106" s="48">
        <f t="shared" si="43"/>
        <v>-197</v>
      </c>
      <c r="W106" s="48"/>
      <c r="X106" s="48">
        <f t="shared" si="44"/>
        <v>216.55119597146452</v>
      </c>
      <c r="Y106" s="48">
        <f t="shared" si="45"/>
        <v>19.551195971464523</v>
      </c>
      <c r="Z106" s="48">
        <f t="shared" si="46"/>
        <v>20</v>
      </c>
      <c r="AA106" s="17">
        <f t="shared" si="47"/>
        <v>20</v>
      </c>
      <c r="AB106" s="45">
        <f t="shared" si="48"/>
        <v>217</v>
      </c>
    </row>
    <row r="107" spans="1:28" ht="15" customHeight="1" x14ac:dyDescent="0.25">
      <c r="A107" s="49">
        <v>408</v>
      </c>
      <c r="B107" s="49">
        <v>197</v>
      </c>
      <c r="C107" s="46">
        <v>2.72</v>
      </c>
      <c r="D107" s="46">
        <v>272.51</v>
      </c>
      <c r="E107" s="46">
        <v>216.52</v>
      </c>
      <c r="F107" s="46">
        <v>0</v>
      </c>
      <c r="G107" s="46">
        <f t="shared" si="39"/>
        <v>19.630434782608695</v>
      </c>
      <c r="H107" s="46">
        <v>0</v>
      </c>
      <c r="I107" s="46">
        <f t="shared" si="40"/>
        <v>24.217391304347824</v>
      </c>
      <c r="J107" s="50">
        <f t="shared" si="49"/>
        <v>1</v>
      </c>
      <c r="K107" s="50">
        <f t="shared" si="50"/>
        <v>1</v>
      </c>
      <c r="L107" s="50">
        <f t="shared" si="51"/>
        <v>1</v>
      </c>
      <c r="M107" s="50">
        <f t="shared" ca="1" si="41"/>
        <v>0</v>
      </c>
      <c r="N107" s="8"/>
      <c r="O107" s="8"/>
      <c r="P107" s="13"/>
      <c r="Q107" s="13"/>
      <c r="T107" s="43">
        <v>0</v>
      </c>
      <c r="U107" s="52">
        <f t="shared" si="42"/>
        <v>-197</v>
      </c>
      <c r="V107" s="48">
        <f t="shared" si="43"/>
        <v>-197</v>
      </c>
      <c r="W107" s="48"/>
      <c r="X107" s="48">
        <f t="shared" si="44"/>
        <v>216.55119597146452</v>
      </c>
      <c r="Y107" s="48">
        <f t="shared" si="45"/>
        <v>19.551195971464523</v>
      </c>
      <c r="Z107" s="48">
        <f t="shared" si="46"/>
        <v>20</v>
      </c>
      <c r="AA107" s="17">
        <f t="shared" si="47"/>
        <v>20</v>
      </c>
      <c r="AB107" s="45">
        <f t="shared" si="48"/>
        <v>217</v>
      </c>
    </row>
    <row r="108" spans="1:28" ht="15" customHeight="1" x14ac:dyDescent="0.25">
      <c r="A108" s="49">
        <v>419</v>
      </c>
      <c r="B108" s="49">
        <v>197</v>
      </c>
      <c r="C108" s="46">
        <v>2.79</v>
      </c>
      <c r="D108" s="46">
        <v>272.52999999999997</v>
      </c>
      <c r="E108" s="46">
        <v>216.54</v>
      </c>
      <c r="F108" s="46">
        <v>0</v>
      </c>
      <c r="G108" s="46">
        <f t="shared" si="39"/>
        <v>18.978723404255319</v>
      </c>
      <c r="H108" s="46">
        <v>0</v>
      </c>
      <c r="I108" s="46">
        <f t="shared" si="40"/>
        <v>23.702127659574469</v>
      </c>
      <c r="J108" s="50">
        <f t="shared" si="49"/>
        <v>1</v>
      </c>
      <c r="K108" s="50">
        <f t="shared" si="50"/>
        <v>1</v>
      </c>
      <c r="L108" s="50">
        <f t="shared" si="51"/>
        <v>1</v>
      </c>
      <c r="M108" s="50">
        <f t="shared" ca="1" si="41"/>
        <v>0</v>
      </c>
      <c r="N108" s="8"/>
      <c r="O108" s="8"/>
      <c r="P108" s="13"/>
      <c r="Q108" s="13"/>
      <c r="T108" s="43">
        <v>0</v>
      </c>
      <c r="U108" s="52">
        <f t="shared" si="42"/>
        <v>-197</v>
      </c>
      <c r="V108" s="48">
        <f t="shared" si="43"/>
        <v>-197</v>
      </c>
      <c r="W108" s="48"/>
      <c r="X108" s="48">
        <f t="shared" si="44"/>
        <v>216.55119597146452</v>
      </c>
      <c r="Y108" s="48">
        <f t="shared" si="45"/>
        <v>19.551195971464523</v>
      </c>
      <c r="Z108" s="48">
        <f t="shared" si="46"/>
        <v>20</v>
      </c>
      <c r="AA108" s="17">
        <f t="shared" si="47"/>
        <v>20</v>
      </c>
      <c r="AB108" s="45">
        <f t="shared" si="48"/>
        <v>217</v>
      </c>
    </row>
    <row r="109" spans="1:28" ht="15" customHeight="1" x14ac:dyDescent="0.25">
      <c r="A109" s="49">
        <v>430</v>
      </c>
      <c r="B109" s="49">
        <v>197</v>
      </c>
      <c r="C109" s="46">
        <v>2.87</v>
      </c>
      <c r="D109" s="46">
        <v>272.55</v>
      </c>
      <c r="E109" s="46">
        <v>216.56</v>
      </c>
      <c r="F109" s="46">
        <v>0</v>
      </c>
      <c r="G109" s="46">
        <f t="shared" si="39"/>
        <v>18.354166666666668</v>
      </c>
      <c r="H109" s="46">
        <v>0</v>
      </c>
      <c r="I109" s="46">
        <f t="shared" si="40"/>
        <v>23.208333333333332</v>
      </c>
      <c r="J109" s="50">
        <f t="shared" si="49"/>
        <v>1</v>
      </c>
      <c r="K109" s="50">
        <f t="shared" si="50"/>
        <v>1</v>
      </c>
      <c r="L109" s="50">
        <f t="shared" si="51"/>
        <v>1</v>
      </c>
      <c r="M109" s="50">
        <f t="shared" ca="1" si="41"/>
        <v>1</v>
      </c>
      <c r="N109" s="8"/>
      <c r="O109" s="8"/>
      <c r="P109" s="13"/>
      <c r="Q109" s="13"/>
      <c r="T109" s="43">
        <v>0</v>
      </c>
      <c r="U109" s="52">
        <f t="shared" si="42"/>
        <v>-197</v>
      </c>
      <c r="V109" s="48">
        <f t="shared" si="43"/>
        <v>-197</v>
      </c>
      <c r="W109" s="48"/>
      <c r="X109" s="48">
        <f t="shared" si="44"/>
        <v>216.55119597146452</v>
      </c>
      <c r="Y109" s="48">
        <f t="shared" si="45"/>
        <v>19.551195971464523</v>
      </c>
      <c r="Z109" s="48">
        <f t="shared" si="46"/>
        <v>20</v>
      </c>
      <c r="AA109" s="17">
        <f t="shared" si="47"/>
        <v>20</v>
      </c>
      <c r="AB109" s="45">
        <f t="shared" si="48"/>
        <v>217</v>
      </c>
    </row>
    <row r="110" spans="1:28" ht="15" customHeight="1" x14ac:dyDescent="0.25">
      <c r="A110" s="49">
        <v>419</v>
      </c>
      <c r="B110" s="49">
        <v>197</v>
      </c>
      <c r="C110" s="46">
        <v>2.79</v>
      </c>
      <c r="D110" s="46">
        <v>272.57</v>
      </c>
      <c r="E110" s="46">
        <v>216.58</v>
      </c>
      <c r="F110" s="46">
        <v>0</v>
      </c>
      <c r="G110" s="46">
        <f t="shared" si="39"/>
        <v>18.204081632653061</v>
      </c>
      <c r="H110" s="46">
        <v>0</v>
      </c>
      <c r="I110" s="46">
        <f t="shared" si="40"/>
        <v>22.73469387755102</v>
      </c>
      <c r="J110" s="50">
        <f t="shared" si="49"/>
        <v>1</v>
      </c>
      <c r="K110" s="50">
        <f t="shared" si="50"/>
        <v>1</v>
      </c>
      <c r="L110" s="50">
        <f t="shared" si="51"/>
        <v>1</v>
      </c>
      <c r="M110" s="50">
        <f t="shared" ca="1" si="41"/>
        <v>1</v>
      </c>
      <c r="N110" s="8"/>
      <c r="O110" s="8"/>
      <c r="P110" s="13"/>
      <c r="Q110" s="13"/>
      <c r="T110" s="43">
        <v>0</v>
      </c>
      <c r="U110" s="52">
        <f t="shared" si="42"/>
        <v>-197</v>
      </c>
      <c r="V110" s="48">
        <f t="shared" si="43"/>
        <v>-197</v>
      </c>
      <c r="W110" s="48"/>
      <c r="X110" s="48">
        <f t="shared" si="44"/>
        <v>216.55119597146452</v>
      </c>
      <c r="Y110" s="48">
        <f t="shared" si="45"/>
        <v>19.551195971464523</v>
      </c>
      <c r="Z110" s="48">
        <f t="shared" si="46"/>
        <v>20</v>
      </c>
      <c r="AA110" s="17">
        <f t="shared" si="47"/>
        <v>20</v>
      </c>
      <c r="AB110" s="45">
        <f t="shared" si="48"/>
        <v>217</v>
      </c>
    </row>
    <row r="111" spans="1:28" ht="15" customHeight="1" x14ac:dyDescent="0.25">
      <c r="A111" s="49">
        <v>408</v>
      </c>
      <c r="B111" s="49">
        <v>197</v>
      </c>
      <c r="C111" s="46">
        <v>2.72</v>
      </c>
      <c r="D111" s="46">
        <v>272.58999999999997</v>
      </c>
      <c r="E111" s="46">
        <v>216.61</v>
      </c>
      <c r="F111" s="46">
        <v>0</v>
      </c>
      <c r="G111" s="46">
        <f t="shared" si="39"/>
        <v>18.059999999999999</v>
      </c>
      <c r="H111" s="46">
        <v>0</v>
      </c>
      <c r="I111" s="46">
        <f t="shared" si="40"/>
        <v>22.28</v>
      </c>
      <c r="J111" s="50">
        <f t="shared" si="49"/>
        <v>1</v>
      </c>
      <c r="K111" s="50">
        <f t="shared" si="50"/>
        <v>1</v>
      </c>
      <c r="L111" s="50">
        <f t="shared" si="51"/>
        <v>1</v>
      </c>
      <c r="M111" s="50">
        <f t="shared" ca="1" si="41"/>
        <v>0</v>
      </c>
      <c r="N111" s="8"/>
      <c r="O111" s="8"/>
      <c r="P111" s="13"/>
      <c r="Q111" s="13"/>
      <c r="T111" s="43">
        <v>0</v>
      </c>
      <c r="U111" s="52">
        <f t="shared" si="42"/>
        <v>-197</v>
      </c>
      <c r="V111" s="48">
        <f t="shared" si="43"/>
        <v>-197</v>
      </c>
      <c r="W111" s="48"/>
      <c r="X111" s="48">
        <f t="shared" si="44"/>
        <v>216.55119597146452</v>
      </c>
      <c r="Y111" s="48">
        <f t="shared" si="45"/>
        <v>19.551195971464523</v>
      </c>
      <c r="Z111" s="48">
        <f t="shared" si="46"/>
        <v>20</v>
      </c>
      <c r="AA111" s="17">
        <f t="shared" si="47"/>
        <v>20</v>
      </c>
      <c r="AB111" s="45">
        <f t="shared" si="48"/>
        <v>217</v>
      </c>
    </row>
    <row r="112" spans="1:28" ht="15" customHeight="1" x14ac:dyDescent="0.25">
      <c r="A112" s="49">
        <v>397</v>
      </c>
      <c r="B112" s="49">
        <v>197</v>
      </c>
      <c r="C112" s="46">
        <v>2.65</v>
      </c>
      <c r="D112" s="46">
        <v>272.61</v>
      </c>
      <c r="E112" s="46">
        <v>216.63</v>
      </c>
      <c r="F112" s="46">
        <v>0</v>
      </c>
      <c r="G112" s="46">
        <f t="shared" si="39"/>
        <v>17.921568627450981</v>
      </c>
      <c r="H112" s="46">
        <v>0</v>
      </c>
      <c r="I112" s="46">
        <f t="shared" si="40"/>
        <v>21.843137254901961</v>
      </c>
      <c r="J112" s="50">
        <f t="shared" si="49"/>
        <v>1</v>
      </c>
      <c r="K112" s="50">
        <f t="shared" si="50"/>
        <v>1</v>
      </c>
      <c r="L112" s="50">
        <f t="shared" si="51"/>
        <v>1</v>
      </c>
      <c r="M112" s="50">
        <f t="shared" ca="1" si="41"/>
        <v>0</v>
      </c>
      <c r="N112" s="8"/>
      <c r="O112" s="8"/>
      <c r="P112" s="13"/>
      <c r="Q112" s="13"/>
      <c r="T112" s="43">
        <v>0</v>
      </c>
      <c r="U112" s="52">
        <f t="shared" si="42"/>
        <v>-197</v>
      </c>
      <c r="V112" s="48">
        <f t="shared" si="43"/>
        <v>-197</v>
      </c>
      <c r="W112" s="48"/>
      <c r="X112" s="48">
        <f t="shared" si="44"/>
        <v>216.55119597146452</v>
      </c>
      <c r="Y112" s="48">
        <f t="shared" si="45"/>
        <v>19.551195971464523</v>
      </c>
      <c r="Z112" s="48">
        <f t="shared" si="46"/>
        <v>20</v>
      </c>
      <c r="AA112" s="17">
        <f t="shared" si="47"/>
        <v>20</v>
      </c>
      <c r="AB112" s="45">
        <f t="shared" si="48"/>
        <v>217</v>
      </c>
    </row>
    <row r="113" spans="1:28" ht="15" customHeight="1" x14ac:dyDescent="0.25">
      <c r="A113" s="49">
        <v>387</v>
      </c>
      <c r="B113" s="49">
        <v>187</v>
      </c>
      <c r="C113" s="46">
        <v>2.58</v>
      </c>
      <c r="D113" s="46">
        <v>272.62</v>
      </c>
      <c r="E113" s="46">
        <v>216.63</v>
      </c>
      <c r="F113" s="46">
        <v>0</v>
      </c>
      <c r="G113" s="46">
        <f t="shared" si="39"/>
        <v>17.76923076923077</v>
      </c>
      <c r="H113" s="46">
        <v>0</v>
      </c>
      <c r="I113" s="46">
        <f t="shared" si="40"/>
        <v>21.615384615384617</v>
      </c>
      <c r="J113" s="50">
        <f t="shared" si="49"/>
        <v>1</v>
      </c>
      <c r="K113" s="50">
        <f t="shared" si="50"/>
        <v>1</v>
      </c>
      <c r="L113" s="50">
        <f t="shared" si="51"/>
        <v>1</v>
      </c>
      <c r="M113" s="50">
        <f t="shared" ca="1" si="41"/>
        <v>0</v>
      </c>
      <c r="N113" s="8"/>
      <c r="O113" s="8"/>
      <c r="P113" s="13"/>
      <c r="Q113" s="13"/>
      <c r="T113" s="43">
        <v>0</v>
      </c>
      <c r="U113" s="52">
        <f t="shared" si="42"/>
        <v>-187</v>
      </c>
      <c r="V113" s="48">
        <f t="shared" si="43"/>
        <v>-187</v>
      </c>
      <c r="W113" s="48"/>
      <c r="X113" s="48">
        <f t="shared" si="44"/>
        <v>205.55874947545109</v>
      </c>
      <c r="Y113" s="48">
        <f t="shared" si="45"/>
        <v>18.558749475451094</v>
      </c>
      <c r="Z113" s="48">
        <f t="shared" si="46"/>
        <v>19</v>
      </c>
      <c r="AA113" s="17">
        <f t="shared" si="47"/>
        <v>19</v>
      </c>
      <c r="AB113" s="45">
        <f t="shared" si="48"/>
        <v>206</v>
      </c>
    </row>
    <row r="114" spans="1:28" ht="15" customHeight="1" x14ac:dyDescent="0.25">
      <c r="A114" s="49">
        <v>376</v>
      </c>
      <c r="B114" s="49">
        <v>176</v>
      </c>
      <c r="C114" s="46">
        <v>2.5099999999999998</v>
      </c>
      <c r="D114" s="46">
        <v>272.64</v>
      </c>
      <c r="E114" s="46">
        <v>216.65</v>
      </c>
      <c r="F114" s="46">
        <v>0</v>
      </c>
      <c r="G114" s="46">
        <f t="shared" si="39"/>
        <v>17.641509433962263</v>
      </c>
      <c r="H114" s="46">
        <v>0</v>
      </c>
      <c r="I114" s="46">
        <f t="shared" si="40"/>
        <v>21.415094339622641</v>
      </c>
      <c r="J114" s="50">
        <f t="shared" si="49"/>
        <v>1</v>
      </c>
      <c r="K114" s="50">
        <f t="shared" si="50"/>
        <v>1</v>
      </c>
      <c r="L114" s="50">
        <f t="shared" si="51"/>
        <v>1</v>
      </c>
      <c r="M114" s="50">
        <f t="shared" ca="1" si="41"/>
        <v>0</v>
      </c>
      <c r="N114" s="8"/>
      <c r="O114" s="8"/>
      <c r="P114" s="13"/>
      <c r="Q114" s="13"/>
      <c r="T114" s="43">
        <v>0</v>
      </c>
      <c r="U114" s="52">
        <f t="shared" si="42"/>
        <v>-176</v>
      </c>
      <c r="V114" s="48">
        <f t="shared" si="43"/>
        <v>-176</v>
      </c>
      <c r="W114" s="48"/>
      <c r="X114" s="48">
        <f t="shared" si="44"/>
        <v>193.46705832983636</v>
      </c>
      <c r="Y114" s="48">
        <f t="shared" si="45"/>
        <v>17.467058329836362</v>
      </c>
      <c r="Z114" s="48">
        <f t="shared" si="46"/>
        <v>17</v>
      </c>
      <c r="AA114" s="17">
        <f t="shared" si="47"/>
        <v>17</v>
      </c>
      <c r="AB114" s="45">
        <f t="shared" si="48"/>
        <v>193</v>
      </c>
    </row>
    <row r="115" spans="1:28" ht="15" customHeight="1" x14ac:dyDescent="0.25">
      <c r="A115" s="49">
        <v>366</v>
      </c>
      <c r="B115" s="49">
        <v>166</v>
      </c>
      <c r="C115" s="46">
        <v>2.44</v>
      </c>
      <c r="D115" s="46">
        <v>272.66000000000003</v>
      </c>
      <c r="E115" s="46">
        <v>216.68</v>
      </c>
      <c r="F115" s="46">
        <v>0</v>
      </c>
      <c r="G115" s="46">
        <f t="shared" si="39"/>
        <v>17.5</v>
      </c>
      <c r="H115" s="46">
        <v>0</v>
      </c>
      <c r="I115" s="46">
        <f t="shared" si="40"/>
        <v>21.203703703703702</v>
      </c>
      <c r="J115" s="50">
        <f t="shared" si="49"/>
        <v>1</v>
      </c>
      <c r="K115" s="50">
        <f t="shared" si="50"/>
        <v>1</v>
      </c>
      <c r="L115" s="50">
        <f t="shared" si="51"/>
        <v>1</v>
      </c>
      <c r="M115" s="50">
        <f t="shared" ca="1" si="41"/>
        <v>0</v>
      </c>
      <c r="N115" s="8"/>
      <c r="O115" s="8"/>
      <c r="P115" s="13"/>
      <c r="Q115" s="13"/>
      <c r="T115" s="43">
        <v>0</v>
      </c>
      <c r="U115" s="52">
        <f t="shared" si="42"/>
        <v>-166</v>
      </c>
      <c r="V115" s="48">
        <f t="shared" si="43"/>
        <v>-166</v>
      </c>
      <c r="W115" s="48"/>
      <c r="X115" s="48">
        <f t="shared" si="44"/>
        <v>182.47461183382293</v>
      </c>
      <c r="Y115" s="48">
        <f t="shared" si="45"/>
        <v>16.474611833822934</v>
      </c>
      <c r="Z115" s="48">
        <f t="shared" si="46"/>
        <v>16</v>
      </c>
      <c r="AA115" s="17">
        <f t="shared" si="47"/>
        <v>16</v>
      </c>
      <c r="AB115" s="45">
        <f t="shared" si="48"/>
        <v>182</v>
      </c>
    </row>
    <row r="116" spans="1:28" ht="15" customHeight="1" x14ac:dyDescent="0.25">
      <c r="A116" s="49">
        <v>365</v>
      </c>
      <c r="B116" s="49">
        <v>176</v>
      </c>
      <c r="C116" s="46">
        <v>2.4300000000000002</v>
      </c>
      <c r="D116" s="46">
        <v>272.67</v>
      </c>
      <c r="E116" s="46">
        <v>216.69</v>
      </c>
      <c r="F116" s="46">
        <v>0</v>
      </c>
      <c r="G116" s="46">
        <f t="shared" si="39"/>
        <v>17.2</v>
      </c>
      <c r="H116" s="46">
        <v>0</v>
      </c>
      <c r="I116" s="46">
        <f t="shared" si="40"/>
        <v>20.636363636363637</v>
      </c>
      <c r="J116" s="50">
        <f t="shared" si="49"/>
        <v>1</v>
      </c>
      <c r="K116" s="50">
        <f t="shared" si="50"/>
        <v>1</v>
      </c>
      <c r="L116" s="50">
        <f t="shared" si="51"/>
        <v>1</v>
      </c>
      <c r="M116" s="50">
        <f t="shared" ca="1" si="41"/>
        <v>0</v>
      </c>
      <c r="N116" s="8"/>
      <c r="O116" s="8"/>
      <c r="P116" s="13"/>
      <c r="Q116" s="13"/>
      <c r="T116" s="43">
        <v>0</v>
      </c>
      <c r="U116" s="52">
        <f t="shared" si="42"/>
        <v>-176</v>
      </c>
      <c r="V116" s="48">
        <f t="shared" si="43"/>
        <v>-176</v>
      </c>
      <c r="W116" s="48"/>
      <c r="X116" s="48">
        <f t="shared" si="44"/>
        <v>193.46705832983636</v>
      </c>
      <c r="Y116" s="48">
        <f t="shared" si="45"/>
        <v>17.467058329836362</v>
      </c>
      <c r="Z116" s="48">
        <f t="shared" si="46"/>
        <v>17</v>
      </c>
      <c r="AA116" s="17">
        <f t="shared" si="47"/>
        <v>17</v>
      </c>
      <c r="AB116" s="45">
        <f t="shared" si="48"/>
        <v>193</v>
      </c>
    </row>
    <row r="117" spans="1:28" ht="15" customHeight="1" x14ac:dyDescent="0.25">
      <c r="A117" s="49">
        <v>364</v>
      </c>
      <c r="B117" s="49">
        <v>186</v>
      </c>
      <c r="C117" s="46">
        <v>2.4300000000000002</v>
      </c>
      <c r="D117" s="46">
        <v>272.69</v>
      </c>
      <c r="E117" s="46">
        <v>216.7</v>
      </c>
      <c r="F117" s="46">
        <v>0</v>
      </c>
      <c r="G117" s="46">
        <f t="shared" si="39"/>
        <v>16.910714285714285</v>
      </c>
      <c r="H117" s="46">
        <v>0</v>
      </c>
      <c r="I117" s="46">
        <f t="shared" si="40"/>
        <v>20.089285714285715</v>
      </c>
      <c r="J117" s="50">
        <f t="shared" si="49"/>
        <v>1</v>
      </c>
      <c r="K117" s="50">
        <f t="shared" si="50"/>
        <v>1</v>
      </c>
      <c r="L117" s="50">
        <f t="shared" si="51"/>
        <v>1</v>
      </c>
      <c r="M117" s="50">
        <f t="shared" ca="1" si="41"/>
        <v>0</v>
      </c>
      <c r="N117" s="8"/>
      <c r="O117" s="8"/>
      <c r="P117" s="13"/>
      <c r="Q117" s="13"/>
      <c r="T117" s="43">
        <v>0</v>
      </c>
      <c r="U117" s="52">
        <f t="shared" si="42"/>
        <v>-186</v>
      </c>
      <c r="V117" s="48">
        <f t="shared" si="43"/>
        <v>-186</v>
      </c>
      <c r="W117" s="48"/>
      <c r="X117" s="48">
        <f t="shared" si="44"/>
        <v>204.45950482584979</v>
      </c>
      <c r="Y117" s="48">
        <f t="shared" si="45"/>
        <v>18.459504825849791</v>
      </c>
      <c r="Z117" s="48">
        <f t="shared" si="46"/>
        <v>18</v>
      </c>
      <c r="AA117" s="17">
        <f t="shared" si="47"/>
        <v>18</v>
      </c>
      <c r="AB117" s="45">
        <f t="shared" si="48"/>
        <v>204</v>
      </c>
    </row>
    <row r="118" spans="1:28" ht="15" customHeight="1" x14ac:dyDescent="0.25">
      <c r="A118" s="49">
        <v>363</v>
      </c>
      <c r="B118" s="49">
        <v>196</v>
      </c>
      <c r="C118" s="46">
        <v>2.42</v>
      </c>
      <c r="D118" s="46">
        <v>272.70999999999998</v>
      </c>
      <c r="E118" s="46">
        <v>216.72</v>
      </c>
      <c r="F118" s="46">
        <v>0</v>
      </c>
      <c r="G118" s="46">
        <f t="shared" si="39"/>
        <v>16.631578947368421</v>
      </c>
      <c r="H118" s="46">
        <v>0</v>
      </c>
      <c r="I118" s="46">
        <f t="shared" si="40"/>
        <v>19.561403508771932</v>
      </c>
      <c r="J118" s="50">
        <f t="shared" si="49"/>
        <v>1</v>
      </c>
      <c r="K118" s="50">
        <f t="shared" si="50"/>
        <v>1</v>
      </c>
      <c r="L118" s="50">
        <f t="shared" si="51"/>
        <v>1</v>
      </c>
      <c r="M118" s="50">
        <f t="shared" ca="1" si="41"/>
        <v>0</v>
      </c>
      <c r="N118" s="8"/>
      <c r="O118" s="8"/>
      <c r="P118" s="13"/>
      <c r="Q118" s="13"/>
      <c r="T118" s="43">
        <v>0</v>
      </c>
      <c r="U118" s="52">
        <f t="shared" si="42"/>
        <v>-196</v>
      </c>
      <c r="V118" s="48">
        <f t="shared" si="43"/>
        <v>-196</v>
      </c>
      <c r="W118" s="48"/>
      <c r="X118" s="48">
        <f t="shared" si="44"/>
        <v>215.45195132186322</v>
      </c>
      <c r="Y118" s="48">
        <f t="shared" si="45"/>
        <v>19.45195132186322</v>
      </c>
      <c r="Z118" s="48">
        <f t="shared" si="46"/>
        <v>19</v>
      </c>
      <c r="AA118" s="17">
        <f t="shared" si="47"/>
        <v>19</v>
      </c>
      <c r="AB118" s="45">
        <f t="shared" si="48"/>
        <v>215</v>
      </c>
    </row>
    <row r="119" spans="1:28" ht="15" customHeight="1" x14ac:dyDescent="0.25">
      <c r="A119" s="49">
        <v>352</v>
      </c>
      <c r="B119" s="49">
        <v>196</v>
      </c>
      <c r="C119" s="46">
        <v>2.35</v>
      </c>
      <c r="D119" s="46">
        <v>272.72000000000003</v>
      </c>
      <c r="E119" s="46">
        <v>216.73</v>
      </c>
      <c r="F119" s="46">
        <v>0</v>
      </c>
      <c r="G119" s="46">
        <f t="shared" si="39"/>
        <v>16.53448275862069</v>
      </c>
      <c r="H119" s="46">
        <v>0</v>
      </c>
      <c r="I119" s="46">
        <f t="shared" si="40"/>
        <v>19.224137931034484</v>
      </c>
      <c r="J119" s="50">
        <f t="shared" si="49"/>
        <v>1</v>
      </c>
      <c r="K119" s="50">
        <f t="shared" si="50"/>
        <v>1</v>
      </c>
      <c r="L119" s="50">
        <f t="shared" si="51"/>
        <v>1</v>
      </c>
      <c r="M119" s="50">
        <f t="shared" ca="1" si="41"/>
        <v>0</v>
      </c>
      <c r="N119" s="8"/>
      <c r="O119" s="8"/>
      <c r="P119" s="13"/>
      <c r="Q119" s="13"/>
      <c r="T119" s="43">
        <v>0</v>
      </c>
      <c r="U119" s="52">
        <f t="shared" si="42"/>
        <v>-196</v>
      </c>
      <c r="V119" s="48">
        <f t="shared" si="43"/>
        <v>-196</v>
      </c>
      <c r="W119" s="48"/>
      <c r="X119" s="48">
        <f t="shared" si="44"/>
        <v>215.45195132186322</v>
      </c>
      <c r="Y119" s="48">
        <f t="shared" si="45"/>
        <v>19.45195132186322</v>
      </c>
      <c r="Z119" s="48">
        <f t="shared" si="46"/>
        <v>19</v>
      </c>
      <c r="AA119" s="17">
        <f t="shared" si="47"/>
        <v>19</v>
      </c>
      <c r="AB119" s="45">
        <f t="shared" si="48"/>
        <v>215</v>
      </c>
    </row>
    <row r="120" spans="1:28" ht="15" customHeight="1" x14ac:dyDescent="0.25">
      <c r="A120" s="49">
        <v>341</v>
      </c>
      <c r="B120" s="49">
        <v>196</v>
      </c>
      <c r="C120" s="46">
        <v>2.27</v>
      </c>
      <c r="D120" s="46">
        <v>272.73</v>
      </c>
      <c r="E120" s="46">
        <v>216.75</v>
      </c>
      <c r="F120" s="46">
        <v>0</v>
      </c>
      <c r="G120" s="46">
        <f t="shared" si="39"/>
        <v>16.440677966101696</v>
      </c>
      <c r="H120" s="46">
        <v>0</v>
      </c>
      <c r="I120" s="46">
        <f t="shared" si="40"/>
        <v>18.898305084745761</v>
      </c>
      <c r="J120" s="50">
        <f t="shared" si="49"/>
        <v>1</v>
      </c>
      <c r="K120" s="50">
        <f t="shared" si="50"/>
        <v>1</v>
      </c>
      <c r="L120" s="50">
        <f t="shared" si="51"/>
        <v>1</v>
      </c>
      <c r="M120" s="50">
        <f t="shared" ca="1" si="41"/>
        <v>0</v>
      </c>
      <c r="N120" s="8"/>
      <c r="O120" s="8"/>
      <c r="P120" s="13"/>
      <c r="Q120" s="13"/>
      <c r="T120" s="43">
        <v>0</v>
      </c>
      <c r="U120" s="52">
        <f t="shared" si="42"/>
        <v>-196</v>
      </c>
      <c r="V120" s="48">
        <f t="shared" si="43"/>
        <v>-196</v>
      </c>
      <c r="W120" s="48"/>
      <c r="X120" s="48">
        <f t="shared" si="44"/>
        <v>215.45195132186322</v>
      </c>
      <c r="Y120" s="48">
        <f t="shared" si="45"/>
        <v>19.45195132186322</v>
      </c>
      <c r="Z120" s="48">
        <f t="shared" si="46"/>
        <v>19</v>
      </c>
      <c r="AA120" s="17">
        <f t="shared" si="47"/>
        <v>19</v>
      </c>
      <c r="AB120" s="45">
        <f t="shared" si="48"/>
        <v>215</v>
      </c>
    </row>
    <row r="121" spans="1:28" ht="15" customHeight="1" x14ac:dyDescent="0.25">
      <c r="A121" s="49">
        <v>330</v>
      </c>
      <c r="B121" s="49">
        <v>196</v>
      </c>
      <c r="C121" s="46">
        <v>2.2000000000000002</v>
      </c>
      <c r="D121" s="46">
        <v>272.74</v>
      </c>
      <c r="E121" s="46">
        <v>216.75</v>
      </c>
      <c r="F121" s="46">
        <v>0</v>
      </c>
      <c r="G121" s="46">
        <f t="shared" si="39"/>
        <v>16.350000000000001</v>
      </c>
      <c r="H121" s="46">
        <v>0</v>
      </c>
      <c r="I121" s="46">
        <f t="shared" si="40"/>
        <v>18.583333333333332</v>
      </c>
      <c r="J121" s="50">
        <f t="shared" si="49"/>
        <v>1</v>
      </c>
      <c r="K121" s="50">
        <f t="shared" si="50"/>
        <v>1</v>
      </c>
      <c r="L121" s="50">
        <f t="shared" si="51"/>
        <v>1</v>
      </c>
      <c r="M121" s="50">
        <f t="shared" ca="1" si="41"/>
        <v>0</v>
      </c>
      <c r="N121" s="8"/>
      <c r="O121" s="8"/>
      <c r="P121" s="13"/>
      <c r="Q121" s="13"/>
      <c r="T121" s="43">
        <v>0</v>
      </c>
      <c r="U121" s="52">
        <f t="shared" si="42"/>
        <v>-196</v>
      </c>
      <c r="V121" s="48">
        <f t="shared" si="43"/>
        <v>-196</v>
      </c>
      <c r="W121" s="48"/>
      <c r="X121" s="48">
        <f t="shared" si="44"/>
        <v>215.45195132186322</v>
      </c>
      <c r="Y121" s="48">
        <f t="shared" si="45"/>
        <v>19.45195132186322</v>
      </c>
      <c r="Z121" s="48">
        <f t="shared" si="46"/>
        <v>19</v>
      </c>
      <c r="AA121" s="17">
        <f t="shared" si="47"/>
        <v>19</v>
      </c>
      <c r="AB121" s="45">
        <f t="shared" si="48"/>
        <v>215</v>
      </c>
    </row>
    <row r="122" spans="1:28" ht="15" customHeight="1" x14ac:dyDescent="0.25">
      <c r="A122" s="49">
        <v>320</v>
      </c>
      <c r="B122" s="49">
        <v>186</v>
      </c>
      <c r="C122" s="46">
        <v>0</v>
      </c>
      <c r="D122" s="46">
        <v>272.76</v>
      </c>
      <c r="E122" s="46">
        <v>216.77</v>
      </c>
      <c r="F122" s="46">
        <v>0</v>
      </c>
      <c r="G122" s="46">
        <f t="shared" si="39"/>
        <v>16.245901639344261</v>
      </c>
      <c r="H122" s="46">
        <v>0</v>
      </c>
      <c r="I122" s="46">
        <f t="shared" si="40"/>
        <v>18.442622950819672</v>
      </c>
      <c r="J122" s="50">
        <f t="shared" si="49"/>
        <v>1</v>
      </c>
      <c r="K122" s="50">
        <f t="shared" si="50"/>
        <v>1</v>
      </c>
      <c r="L122" s="50">
        <f t="shared" si="51"/>
        <v>1</v>
      </c>
      <c r="M122" s="50">
        <f t="shared" ca="1" si="41"/>
        <v>0</v>
      </c>
      <c r="N122" s="8"/>
      <c r="O122" s="8"/>
      <c r="P122" s="13"/>
      <c r="Q122" s="13"/>
      <c r="T122" s="43">
        <v>0</v>
      </c>
      <c r="U122" s="52">
        <f t="shared" si="42"/>
        <v>-186</v>
      </c>
      <c r="V122" s="48">
        <f t="shared" si="43"/>
        <v>-186</v>
      </c>
      <c r="W122" s="48"/>
      <c r="X122" s="48">
        <f t="shared" si="44"/>
        <v>204.45950482584979</v>
      </c>
      <c r="Y122" s="48">
        <f t="shared" si="45"/>
        <v>18.459504825849791</v>
      </c>
      <c r="Z122" s="48">
        <f t="shared" si="46"/>
        <v>18</v>
      </c>
      <c r="AA122" s="17">
        <f t="shared" si="47"/>
        <v>18</v>
      </c>
      <c r="AB122" s="45">
        <f t="shared" si="48"/>
        <v>204</v>
      </c>
    </row>
    <row r="123" spans="1:28" ht="15" customHeight="1" x14ac:dyDescent="0.25">
      <c r="A123" s="49">
        <v>309</v>
      </c>
      <c r="B123" s="49">
        <v>176</v>
      </c>
      <c r="C123" s="46">
        <v>0</v>
      </c>
      <c r="D123" s="46">
        <v>272.77</v>
      </c>
      <c r="E123" s="46">
        <v>216.78</v>
      </c>
      <c r="F123" s="46">
        <v>0</v>
      </c>
      <c r="G123" s="46">
        <f t="shared" si="39"/>
        <v>16.161290322580644</v>
      </c>
      <c r="H123" s="46">
        <v>0</v>
      </c>
      <c r="I123" s="46">
        <f t="shared" si="40"/>
        <v>18.306451612903224</v>
      </c>
      <c r="J123" s="50">
        <f t="shared" si="49"/>
        <v>1</v>
      </c>
      <c r="K123" s="50">
        <f t="shared" si="50"/>
        <v>1</v>
      </c>
      <c r="L123" s="50">
        <f t="shared" si="51"/>
        <v>1</v>
      </c>
      <c r="M123" s="50">
        <f t="shared" ca="1" si="41"/>
        <v>0</v>
      </c>
      <c r="N123" s="8"/>
      <c r="O123" s="8"/>
      <c r="P123" s="13"/>
      <c r="Q123" s="13"/>
      <c r="T123" s="43">
        <v>0</v>
      </c>
      <c r="U123" s="52">
        <f t="shared" si="42"/>
        <v>-176</v>
      </c>
      <c r="V123" s="48">
        <f t="shared" si="43"/>
        <v>-176</v>
      </c>
      <c r="W123" s="48"/>
      <c r="X123" s="48">
        <f t="shared" si="44"/>
        <v>193.46705832983636</v>
      </c>
      <c r="Y123" s="48">
        <f t="shared" si="45"/>
        <v>17.467058329836362</v>
      </c>
      <c r="Z123" s="48">
        <f t="shared" si="46"/>
        <v>17</v>
      </c>
      <c r="AA123" s="17">
        <f t="shared" si="47"/>
        <v>17</v>
      </c>
      <c r="AB123" s="45">
        <f t="shared" si="48"/>
        <v>193</v>
      </c>
    </row>
    <row r="124" spans="1:28" ht="15" customHeight="1" x14ac:dyDescent="0.25">
      <c r="A124" s="49">
        <v>299</v>
      </c>
      <c r="B124" s="49">
        <v>166</v>
      </c>
      <c r="C124" s="46">
        <v>0</v>
      </c>
      <c r="D124" s="46">
        <v>272.77999999999997</v>
      </c>
      <c r="E124" s="46">
        <v>216.8</v>
      </c>
      <c r="F124" s="46">
        <v>0</v>
      </c>
      <c r="G124" s="46">
        <f t="shared" si="39"/>
        <v>16.063492063492063</v>
      </c>
      <c r="H124" s="46">
        <v>0</v>
      </c>
      <c r="I124" s="46">
        <f t="shared" si="40"/>
        <v>18.174603174603174</v>
      </c>
      <c r="J124" s="50">
        <f t="shared" si="49"/>
        <v>1</v>
      </c>
      <c r="K124" s="50">
        <f t="shared" si="50"/>
        <v>1</v>
      </c>
      <c r="L124" s="50">
        <f t="shared" si="51"/>
        <v>1</v>
      </c>
      <c r="M124" s="50">
        <f t="shared" ca="1" si="41"/>
        <v>0</v>
      </c>
      <c r="N124" s="8"/>
      <c r="O124" s="8"/>
      <c r="P124" s="13"/>
      <c r="Q124" s="13"/>
      <c r="T124" s="43">
        <v>0</v>
      </c>
      <c r="U124" s="52">
        <f t="shared" si="42"/>
        <v>-166</v>
      </c>
      <c r="V124" s="48">
        <f t="shared" si="43"/>
        <v>-166</v>
      </c>
      <c r="W124" s="48"/>
      <c r="X124" s="48">
        <f t="shared" si="44"/>
        <v>182.47461183382293</v>
      </c>
      <c r="Y124" s="48">
        <f t="shared" si="45"/>
        <v>16.474611833822934</v>
      </c>
      <c r="Z124" s="48">
        <f t="shared" si="46"/>
        <v>16</v>
      </c>
      <c r="AA124" s="17">
        <f t="shared" si="47"/>
        <v>16</v>
      </c>
      <c r="AB124" s="45">
        <f t="shared" si="48"/>
        <v>182</v>
      </c>
    </row>
    <row r="125" spans="1:28" ht="15" customHeight="1" x14ac:dyDescent="0.25">
      <c r="A125" s="49">
        <v>307</v>
      </c>
      <c r="B125" s="49">
        <v>174</v>
      </c>
      <c r="C125" s="46">
        <v>0</v>
      </c>
      <c r="D125" s="46">
        <v>272.79000000000002</v>
      </c>
      <c r="E125" s="46">
        <v>216.81</v>
      </c>
      <c r="F125" s="46">
        <v>0</v>
      </c>
      <c r="G125" s="46">
        <f t="shared" si="39"/>
        <v>15.6875</v>
      </c>
      <c r="H125" s="46">
        <v>0</v>
      </c>
      <c r="I125" s="46">
        <f t="shared" si="40"/>
        <v>17.765625</v>
      </c>
      <c r="J125" s="50">
        <f t="shared" si="49"/>
        <v>1</v>
      </c>
      <c r="K125" s="50">
        <f t="shared" si="50"/>
        <v>1</v>
      </c>
      <c r="L125" s="50">
        <f t="shared" si="51"/>
        <v>1</v>
      </c>
      <c r="M125" s="50">
        <f t="shared" ca="1" si="41"/>
        <v>1</v>
      </c>
      <c r="N125" s="8"/>
      <c r="O125" s="8"/>
      <c r="P125" s="13"/>
      <c r="Q125" s="13"/>
      <c r="T125" s="43">
        <v>0</v>
      </c>
      <c r="U125" s="52">
        <f t="shared" si="42"/>
        <v>-174</v>
      </c>
      <c r="V125" s="48">
        <f t="shared" si="43"/>
        <v>-174</v>
      </c>
      <c r="W125" s="48"/>
      <c r="X125" s="48">
        <f t="shared" si="44"/>
        <v>191.26856903063364</v>
      </c>
      <c r="Y125" s="48">
        <f t="shared" si="45"/>
        <v>17.268569030633643</v>
      </c>
      <c r="Z125" s="48">
        <f t="shared" si="46"/>
        <v>17</v>
      </c>
      <c r="AA125" s="17">
        <f t="shared" si="47"/>
        <v>17</v>
      </c>
      <c r="AB125" s="45">
        <f t="shared" si="48"/>
        <v>191</v>
      </c>
    </row>
    <row r="126" spans="1:28" ht="15" customHeight="1" x14ac:dyDescent="0.25">
      <c r="A126" s="49">
        <v>315</v>
      </c>
      <c r="B126" s="49">
        <v>182</v>
      </c>
      <c r="C126" s="46">
        <v>0</v>
      </c>
      <c r="D126" s="46">
        <v>272.8</v>
      </c>
      <c r="E126" s="46">
        <v>216.82</v>
      </c>
      <c r="F126" s="46">
        <v>0</v>
      </c>
      <c r="G126" s="46">
        <f t="shared" ref="G126:G157" si="52">($A$61-A126)/(ROW(A126)-ROW($A$61))</f>
        <v>15.323076923076924</v>
      </c>
      <c r="H126" s="46">
        <v>0</v>
      </c>
      <c r="I126" s="46">
        <f t="shared" ref="I126:I157" si="53">($A$61-B126)/(ROW(B126)-ROW($A$61))</f>
        <v>17.369230769230768</v>
      </c>
      <c r="J126" s="50">
        <f t="shared" si="49"/>
        <v>1</v>
      </c>
      <c r="K126" s="50">
        <f t="shared" si="50"/>
        <v>1</v>
      </c>
      <c r="L126" s="50">
        <f t="shared" si="51"/>
        <v>1</v>
      </c>
      <c r="M126" s="50">
        <f t="shared" ca="1" si="41"/>
        <v>1</v>
      </c>
      <c r="N126" s="8"/>
      <c r="O126" s="8"/>
      <c r="P126" s="13"/>
      <c r="Q126" s="13"/>
      <c r="T126" s="43">
        <v>0</v>
      </c>
      <c r="U126" s="52">
        <f t="shared" si="42"/>
        <v>-182</v>
      </c>
      <c r="V126" s="48">
        <f t="shared" si="43"/>
        <v>-182</v>
      </c>
      <c r="W126" s="48"/>
      <c r="X126" s="48">
        <f t="shared" si="44"/>
        <v>200.06252622744438</v>
      </c>
      <c r="Y126" s="48">
        <f t="shared" si="45"/>
        <v>18.06252622744438</v>
      </c>
      <c r="Z126" s="48">
        <f t="shared" si="46"/>
        <v>18</v>
      </c>
      <c r="AA126" s="17">
        <f t="shared" si="47"/>
        <v>18</v>
      </c>
      <c r="AB126" s="45">
        <f t="shared" si="48"/>
        <v>200</v>
      </c>
    </row>
    <row r="127" spans="1:28" ht="15" customHeight="1" x14ac:dyDescent="0.25">
      <c r="A127" s="49">
        <v>323</v>
      </c>
      <c r="B127" s="49">
        <v>190</v>
      </c>
      <c r="C127" s="46">
        <v>0</v>
      </c>
      <c r="D127" s="46">
        <v>272.81</v>
      </c>
      <c r="E127" s="46">
        <v>216.82</v>
      </c>
      <c r="F127" s="46">
        <v>0</v>
      </c>
      <c r="G127" s="46">
        <f t="shared" si="52"/>
        <v>14.969696969696969</v>
      </c>
      <c r="H127" s="46">
        <v>0</v>
      </c>
      <c r="I127" s="46">
        <f t="shared" si="53"/>
        <v>16.984848484848484</v>
      </c>
      <c r="J127" s="50">
        <f t="shared" si="49"/>
        <v>1</v>
      </c>
      <c r="K127" s="50">
        <f t="shared" si="50"/>
        <v>1</v>
      </c>
      <c r="L127" s="50">
        <f t="shared" si="51"/>
        <v>1</v>
      </c>
      <c r="M127" s="50">
        <f t="shared" ca="1" si="41"/>
        <v>0</v>
      </c>
      <c r="N127" s="8"/>
      <c r="O127" s="8"/>
      <c r="P127" s="13"/>
      <c r="Q127" s="13"/>
      <c r="T127" s="43">
        <v>0</v>
      </c>
      <c r="U127" s="52">
        <f t="shared" si="42"/>
        <v>-190</v>
      </c>
      <c r="V127" s="48">
        <f t="shared" si="43"/>
        <v>-190</v>
      </c>
      <c r="W127" s="48"/>
      <c r="X127" s="48">
        <f t="shared" si="44"/>
        <v>208.85648342425515</v>
      </c>
      <c r="Y127" s="48">
        <f t="shared" si="45"/>
        <v>18.856483424255146</v>
      </c>
      <c r="Z127" s="48">
        <f t="shared" si="46"/>
        <v>19</v>
      </c>
      <c r="AA127" s="17">
        <f t="shared" si="47"/>
        <v>19</v>
      </c>
      <c r="AB127" s="45">
        <f t="shared" si="48"/>
        <v>209</v>
      </c>
    </row>
    <row r="128" spans="1:28" ht="15" customHeight="1" x14ac:dyDescent="0.25">
      <c r="A128" s="49">
        <v>314</v>
      </c>
      <c r="B128" s="49">
        <v>192</v>
      </c>
      <c r="C128" s="46">
        <v>0</v>
      </c>
      <c r="D128" s="46">
        <v>272.82</v>
      </c>
      <c r="E128" s="46">
        <v>216.84</v>
      </c>
      <c r="F128" s="46">
        <v>0</v>
      </c>
      <c r="G128" s="46">
        <f t="shared" si="52"/>
        <v>14.880597014925373</v>
      </c>
      <c r="H128" s="46">
        <v>0</v>
      </c>
      <c r="I128" s="46">
        <f t="shared" si="53"/>
        <v>16.701492537313431</v>
      </c>
      <c r="J128" s="50">
        <f t="shared" si="49"/>
        <v>1</v>
      </c>
      <c r="K128" s="50">
        <f t="shared" si="50"/>
        <v>1</v>
      </c>
      <c r="L128" s="50">
        <f t="shared" si="51"/>
        <v>1</v>
      </c>
      <c r="M128" s="50">
        <f t="shared" ca="1" si="41"/>
        <v>1</v>
      </c>
      <c r="N128" s="8"/>
      <c r="O128" s="8"/>
      <c r="P128" s="13"/>
      <c r="Q128" s="13"/>
      <c r="T128" s="43">
        <v>0</v>
      </c>
      <c r="U128" s="52">
        <f t="shared" si="42"/>
        <v>-192</v>
      </c>
      <c r="V128" s="48">
        <f t="shared" si="43"/>
        <v>-192</v>
      </c>
      <c r="W128" s="48"/>
      <c r="X128" s="48">
        <f t="shared" si="44"/>
        <v>211.05497272345781</v>
      </c>
      <c r="Y128" s="48">
        <f t="shared" si="45"/>
        <v>19.054972723457809</v>
      </c>
      <c r="Z128" s="48">
        <f t="shared" si="46"/>
        <v>19</v>
      </c>
      <c r="AA128" s="17">
        <f t="shared" si="47"/>
        <v>19</v>
      </c>
      <c r="AB128" s="45">
        <f t="shared" si="48"/>
        <v>211</v>
      </c>
    </row>
    <row r="129" spans="1:28" ht="15" customHeight="1" x14ac:dyDescent="0.25">
      <c r="A129" s="49">
        <v>304</v>
      </c>
      <c r="B129" s="49">
        <v>193</v>
      </c>
      <c r="C129" s="46">
        <v>0</v>
      </c>
      <c r="D129" s="46">
        <v>272.83</v>
      </c>
      <c r="E129" s="46">
        <v>216.84</v>
      </c>
      <c r="F129" s="46">
        <v>0</v>
      </c>
      <c r="G129" s="46">
        <f t="shared" si="52"/>
        <v>14.808823529411764</v>
      </c>
      <c r="H129" s="46">
        <v>0</v>
      </c>
      <c r="I129" s="46">
        <f t="shared" si="53"/>
        <v>16.441176470588236</v>
      </c>
      <c r="J129" s="50">
        <f t="shared" si="49"/>
        <v>1</v>
      </c>
      <c r="K129" s="50">
        <f t="shared" si="50"/>
        <v>1</v>
      </c>
      <c r="L129" s="50">
        <f t="shared" si="51"/>
        <v>1</v>
      </c>
      <c r="M129" s="50">
        <f t="shared" ca="1" si="41"/>
        <v>1</v>
      </c>
      <c r="N129" s="8"/>
      <c r="O129" s="8"/>
      <c r="P129" s="13"/>
      <c r="Q129" s="13"/>
      <c r="T129" s="43">
        <v>0</v>
      </c>
      <c r="U129" s="52">
        <f t="shared" si="42"/>
        <v>-193</v>
      </c>
      <c r="V129" s="48">
        <f t="shared" si="43"/>
        <v>-193</v>
      </c>
      <c r="W129" s="48"/>
      <c r="X129" s="48">
        <f t="shared" si="44"/>
        <v>212.15421737305917</v>
      </c>
      <c r="Y129" s="48">
        <f t="shared" si="45"/>
        <v>19.154217373059168</v>
      </c>
      <c r="Z129" s="48">
        <f t="shared" si="46"/>
        <v>19</v>
      </c>
      <c r="AA129" s="17">
        <f t="shared" si="47"/>
        <v>19</v>
      </c>
      <c r="AB129" s="45">
        <f t="shared" si="48"/>
        <v>212</v>
      </c>
    </row>
    <row r="130" spans="1:28" ht="15" customHeight="1" x14ac:dyDescent="0.25">
      <c r="A130" s="49">
        <v>295</v>
      </c>
      <c r="B130" s="49">
        <v>195</v>
      </c>
      <c r="C130" s="46">
        <v>0</v>
      </c>
      <c r="D130" s="46">
        <v>272.83999999999997</v>
      </c>
      <c r="E130" s="46">
        <v>216.86</v>
      </c>
      <c r="F130" s="46">
        <v>0</v>
      </c>
      <c r="G130" s="46">
        <f t="shared" si="52"/>
        <v>14.72463768115942</v>
      </c>
      <c r="H130" s="46">
        <v>0</v>
      </c>
      <c r="I130" s="46">
        <f t="shared" si="53"/>
        <v>16.173913043478262</v>
      </c>
      <c r="J130" s="50">
        <f t="shared" si="49"/>
        <v>1</v>
      </c>
      <c r="K130" s="50">
        <f t="shared" si="50"/>
        <v>1</v>
      </c>
      <c r="L130" s="50">
        <f t="shared" si="51"/>
        <v>1</v>
      </c>
      <c r="M130" s="50">
        <f t="shared" ref="M130:M161" ca="1" si="54">IF(RAND()&lt;0.5,0,1)</f>
        <v>1</v>
      </c>
      <c r="N130" s="8"/>
      <c r="O130" s="8"/>
      <c r="P130" s="13"/>
      <c r="Q130" s="13"/>
      <c r="T130" s="43">
        <v>0</v>
      </c>
      <c r="U130" s="52">
        <f t="shared" ref="U130:U161" si="55">T130-B130</f>
        <v>-195</v>
      </c>
      <c r="V130" s="48">
        <f t="shared" ref="V130:V161" si="56">ROUND(U130,0)</f>
        <v>-195</v>
      </c>
      <c r="W130" s="48"/>
      <c r="X130" s="48">
        <f t="shared" ref="X130:X161" si="57">B130/$W$2*$W$3</f>
        <v>214.35270667226186</v>
      </c>
      <c r="Y130" s="48">
        <f t="shared" ref="Y130:Y161" si="58">X130-B130</f>
        <v>19.35270667226186</v>
      </c>
      <c r="Z130" s="48">
        <f t="shared" ref="Z130:Z161" si="59">ROUND(Y130,0)</f>
        <v>19</v>
      </c>
      <c r="AA130" s="17">
        <f t="shared" ref="AA130:AA161" si="60">IF(V130&gt;=0,V130,Z130)</f>
        <v>19</v>
      </c>
      <c r="AB130" s="45">
        <f t="shared" ref="AB130:AB161" si="61">B130+AA130</f>
        <v>214</v>
      </c>
    </row>
    <row r="131" spans="1:28" ht="15" customHeight="1" x14ac:dyDescent="0.25">
      <c r="A131" s="49">
        <v>260</v>
      </c>
      <c r="B131" s="49">
        <v>190</v>
      </c>
      <c r="C131" s="46">
        <v>0</v>
      </c>
      <c r="D131" s="46">
        <v>272.85000000000002</v>
      </c>
      <c r="E131" s="46">
        <v>216.86</v>
      </c>
      <c r="F131" s="46">
        <v>0</v>
      </c>
      <c r="G131" s="46">
        <f t="shared" si="52"/>
        <v>15.014285714285714</v>
      </c>
      <c r="H131" s="46">
        <v>0</v>
      </c>
      <c r="I131" s="46">
        <f t="shared" si="53"/>
        <v>16.014285714285716</v>
      </c>
      <c r="J131" s="50">
        <f t="shared" ref="J131:J162" si="62">IF(ABS(B131-B130)&lt;=50,1,0)</f>
        <v>1</v>
      </c>
      <c r="K131" s="50">
        <f t="shared" ref="K131:K162" si="63">IF(ABS((B131-B130))&lt;=50,1,IF((B131-B130)*(1)&gt;=0,1,-1))</f>
        <v>1</v>
      </c>
      <c r="L131" s="50">
        <f t="shared" si="51"/>
        <v>1</v>
      </c>
      <c r="M131" s="50">
        <f t="shared" ca="1" si="54"/>
        <v>0</v>
      </c>
      <c r="N131" s="8"/>
      <c r="O131" s="8"/>
      <c r="P131" s="13"/>
      <c r="Q131" s="13"/>
      <c r="T131" s="43">
        <v>0</v>
      </c>
      <c r="U131" s="52">
        <f t="shared" si="55"/>
        <v>-190</v>
      </c>
      <c r="V131" s="48">
        <f t="shared" si="56"/>
        <v>-190</v>
      </c>
      <c r="W131" s="48"/>
      <c r="X131" s="48">
        <f t="shared" si="57"/>
        <v>208.85648342425515</v>
      </c>
      <c r="Y131" s="48">
        <f t="shared" si="58"/>
        <v>18.856483424255146</v>
      </c>
      <c r="Z131" s="48">
        <f t="shared" si="59"/>
        <v>19</v>
      </c>
      <c r="AA131" s="17">
        <f t="shared" si="60"/>
        <v>19</v>
      </c>
      <c r="AB131" s="45">
        <f t="shared" si="61"/>
        <v>209</v>
      </c>
    </row>
    <row r="132" spans="1:28" ht="15" customHeight="1" x14ac:dyDescent="0.25">
      <c r="A132" s="49">
        <v>225</v>
      </c>
      <c r="B132" s="49">
        <v>185</v>
      </c>
      <c r="C132" s="46">
        <v>0</v>
      </c>
      <c r="D132" s="46">
        <v>272.85000000000002</v>
      </c>
      <c r="E132" s="46">
        <v>216.87</v>
      </c>
      <c r="F132" s="46">
        <v>0</v>
      </c>
      <c r="G132" s="46">
        <f t="shared" si="52"/>
        <v>15.295774647887324</v>
      </c>
      <c r="H132" s="46">
        <v>0</v>
      </c>
      <c r="I132" s="46">
        <f t="shared" si="53"/>
        <v>15.859154929577464</v>
      </c>
      <c r="J132" s="50">
        <f t="shared" si="62"/>
        <v>1</v>
      </c>
      <c r="K132" s="50">
        <f t="shared" si="63"/>
        <v>1</v>
      </c>
      <c r="L132" s="50">
        <f t="shared" si="51"/>
        <v>1</v>
      </c>
      <c r="M132" s="50">
        <f t="shared" ca="1" si="54"/>
        <v>0</v>
      </c>
      <c r="N132" s="8"/>
      <c r="O132" s="8"/>
      <c r="P132" s="13"/>
      <c r="Q132" s="13"/>
      <c r="T132" s="43">
        <v>0</v>
      </c>
      <c r="U132" s="52">
        <f t="shared" si="55"/>
        <v>-185</v>
      </c>
      <c r="V132" s="48">
        <f t="shared" si="56"/>
        <v>-185</v>
      </c>
      <c r="W132" s="48"/>
      <c r="X132" s="48">
        <f t="shared" si="57"/>
        <v>203.36026017624843</v>
      </c>
      <c r="Y132" s="48">
        <f t="shared" si="58"/>
        <v>18.360260176248431</v>
      </c>
      <c r="Z132" s="48">
        <f t="shared" si="59"/>
        <v>18</v>
      </c>
      <c r="AA132" s="17">
        <f t="shared" si="60"/>
        <v>18</v>
      </c>
      <c r="AB132" s="45">
        <f t="shared" si="61"/>
        <v>203</v>
      </c>
    </row>
    <row r="133" spans="1:28" ht="15" customHeight="1" x14ac:dyDescent="0.25">
      <c r="A133" s="49">
        <v>190</v>
      </c>
      <c r="B133" s="49">
        <v>180</v>
      </c>
      <c r="C133" s="46">
        <v>0</v>
      </c>
      <c r="D133" s="46">
        <v>272.85000000000002</v>
      </c>
      <c r="E133" s="46">
        <v>216.87</v>
      </c>
      <c r="F133" s="46">
        <v>0</v>
      </c>
      <c r="G133" s="46">
        <f t="shared" si="52"/>
        <v>15.569444444444445</v>
      </c>
      <c r="H133" s="46">
        <v>0</v>
      </c>
      <c r="I133" s="46">
        <f t="shared" si="53"/>
        <v>15.708333333333334</v>
      </c>
      <c r="J133" s="50">
        <f t="shared" si="62"/>
        <v>1</v>
      </c>
      <c r="K133" s="50">
        <f t="shared" si="63"/>
        <v>1</v>
      </c>
      <c r="L133" s="50">
        <f t="shared" si="51"/>
        <v>1</v>
      </c>
      <c r="M133" s="50">
        <f t="shared" ca="1" si="54"/>
        <v>0</v>
      </c>
      <c r="N133" s="8"/>
      <c r="O133" s="8"/>
      <c r="P133" s="13"/>
      <c r="Q133" s="13"/>
      <c r="T133" s="43">
        <v>0</v>
      </c>
      <c r="U133" s="52">
        <f t="shared" si="55"/>
        <v>-180</v>
      </c>
      <c r="V133" s="48">
        <f t="shared" si="56"/>
        <v>-180</v>
      </c>
      <c r="W133" s="48"/>
      <c r="X133" s="48">
        <f t="shared" si="57"/>
        <v>197.86403692824172</v>
      </c>
      <c r="Y133" s="48">
        <f t="shared" si="58"/>
        <v>17.864036928241717</v>
      </c>
      <c r="Z133" s="48">
        <f t="shared" si="59"/>
        <v>18</v>
      </c>
      <c r="AA133" s="17">
        <f t="shared" si="60"/>
        <v>18</v>
      </c>
      <c r="AB133" s="45">
        <f t="shared" si="61"/>
        <v>198</v>
      </c>
    </row>
    <row r="134" spans="1:28" ht="15" customHeight="1" x14ac:dyDescent="0.25">
      <c r="A134" s="49">
        <v>249</v>
      </c>
      <c r="B134" s="49">
        <v>175</v>
      </c>
      <c r="C134" s="46">
        <v>0</v>
      </c>
      <c r="D134" s="46">
        <v>272.86</v>
      </c>
      <c r="E134" s="46">
        <v>216.88</v>
      </c>
      <c r="F134" s="46">
        <v>0</v>
      </c>
      <c r="G134" s="46">
        <f t="shared" si="52"/>
        <v>14.547945205479452</v>
      </c>
      <c r="H134" s="46">
        <v>0</v>
      </c>
      <c r="I134" s="46">
        <f t="shared" si="53"/>
        <v>15.561643835616438</v>
      </c>
      <c r="J134" s="50">
        <f t="shared" si="62"/>
        <v>1</v>
      </c>
      <c r="K134" s="50">
        <f t="shared" si="63"/>
        <v>1</v>
      </c>
      <c r="L134" s="50">
        <f t="shared" si="51"/>
        <v>1</v>
      </c>
      <c r="M134" s="50">
        <f t="shared" ca="1" si="54"/>
        <v>1</v>
      </c>
      <c r="N134" s="8"/>
      <c r="O134" s="8"/>
      <c r="P134" s="13"/>
      <c r="Q134" s="13"/>
      <c r="T134" s="43">
        <v>0</v>
      </c>
      <c r="U134" s="52">
        <f t="shared" si="55"/>
        <v>-175</v>
      </c>
      <c r="V134" s="48">
        <f t="shared" si="56"/>
        <v>-175</v>
      </c>
      <c r="W134" s="48"/>
      <c r="X134" s="48">
        <f t="shared" si="57"/>
        <v>192.367813680235</v>
      </c>
      <c r="Y134" s="48">
        <f t="shared" si="58"/>
        <v>17.367813680235002</v>
      </c>
      <c r="Z134" s="48">
        <f t="shared" si="59"/>
        <v>17</v>
      </c>
      <c r="AA134" s="17">
        <f t="shared" si="60"/>
        <v>17</v>
      </c>
      <c r="AB134" s="45">
        <f t="shared" si="61"/>
        <v>192</v>
      </c>
    </row>
    <row r="135" spans="1:28" ht="15" customHeight="1" x14ac:dyDescent="0.25">
      <c r="A135" s="49">
        <v>307</v>
      </c>
      <c r="B135" s="49">
        <v>171</v>
      </c>
      <c r="C135" s="46">
        <v>0</v>
      </c>
      <c r="D135" s="46">
        <v>272.87</v>
      </c>
      <c r="E135" s="46">
        <v>216.89</v>
      </c>
      <c r="F135" s="46">
        <v>0</v>
      </c>
      <c r="G135" s="46">
        <f t="shared" si="52"/>
        <v>13.567567567567568</v>
      </c>
      <c r="H135" s="46">
        <v>0</v>
      </c>
      <c r="I135" s="46">
        <f t="shared" si="53"/>
        <v>15.405405405405405</v>
      </c>
      <c r="J135" s="50">
        <f t="shared" si="62"/>
        <v>1</v>
      </c>
      <c r="K135" s="50">
        <f t="shared" si="63"/>
        <v>1</v>
      </c>
      <c r="L135" s="50">
        <f t="shared" ref="L135:L166" si="64">IF(OR(COUNTIF(K131:K135,1)=5,COUNTIF(K131:K135,-1)=5),1,0)</f>
        <v>1</v>
      </c>
      <c r="M135" s="50">
        <f t="shared" ca="1" si="54"/>
        <v>1</v>
      </c>
      <c r="N135" s="8"/>
      <c r="O135" s="8"/>
      <c r="P135" s="13"/>
      <c r="Q135" s="13"/>
      <c r="T135" s="43">
        <v>0</v>
      </c>
      <c r="U135" s="52">
        <f t="shared" si="55"/>
        <v>-171</v>
      </c>
      <c r="V135" s="48">
        <f t="shared" si="56"/>
        <v>-171</v>
      </c>
      <c r="W135" s="48"/>
      <c r="X135" s="48">
        <f t="shared" si="57"/>
        <v>187.97083508182965</v>
      </c>
      <c r="Y135" s="48">
        <f t="shared" si="58"/>
        <v>16.970835081829648</v>
      </c>
      <c r="Z135" s="48">
        <f t="shared" si="59"/>
        <v>17</v>
      </c>
      <c r="AA135" s="17">
        <f t="shared" si="60"/>
        <v>17</v>
      </c>
      <c r="AB135" s="45">
        <f t="shared" si="61"/>
        <v>188</v>
      </c>
    </row>
    <row r="136" spans="1:28" ht="15" customHeight="1" x14ac:dyDescent="0.25">
      <c r="A136" s="49">
        <v>366</v>
      </c>
      <c r="B136" s="49">
        <v>166</v>
      </c>
      <c r="C136" s="46">
        <v>0</v>
      </c>
      <c r="D136" s="46">
        <v>272.89</v>
      </c>
      <c r="E136" s="46">
        <v>216.91</v>
      </c>
      <c r="F136" s="46">
        <v>0</v>
      </c>
      <c r="G136" s="46">
        <f t="shared" si="52"/>
        <v>12.6</v>
      </c>
      <c r="H136" s="46">
        <v>0</v>
      </c>
      <c r="I136" s="46">
        <f t="shared" si="53"/>
        <v>15.266666666666667</v>
      </c>
      <c r="J136" s="50">
        <f t="shared" si="62"/>
        <v>1</v>
      </c>
      <c r="K136" s="50">
        <f t="shared" si="63"/>
        <v>1</v>
      </c>
      <c r="L136" s="50">
        <f t="shared" si="64"/>
        <v>1</v>
      </c>
      <c r="M136" s="50">
        <f t="shared" ca="1" si="54"/>
        <v>0</v>
      </c>
      <c r="N136" s="8"/>
      <c r="O136" s="8"/>
      <c r="P136" s="13"/>
      <c r="Q136" s="13"/>
      <c r="T136" s="43">
        <v>0</v>
      </c>
      <c r="U136" s="52">
        <f t="shared" si="55"/>
        <v>-166</v>
      </c>
      <c r="V136" s="48">
        <f t="shared" si="56"/>
        <v>-166</v>
      </c>
      <c r="W136" s="48"/>
      <c r="X136" s="48">
        <f t="shared" si="57"/>
        <v>182.47461183382293</v>
      </c>
      <c r="Y136" s="48">
        <f t="shared" si="58"/>
        <v>16.474611833822934</v>
      </c>
      <c r="Z136" s="48">
        <f t="shared" si="59"/>
        <v>16</v>
      </c>
      <c r="AA136" s="17">
        <f t="shared" si="60"/>
        <v>16</v>
      </c>
      <c r="AB136" s="45">
        <f t="shared" si="61"/>
        <v>182</v>
      </c>
    </row>
    <row r="137" spans="1:28" ht="15" customHeight="1" x14ac:dyDescent="0.25">
      <c r="A137" s="49">
        <v>338</v>
      </c>
      <c r="B137" s="49">
        <v>138</v>
      </c>
      <c r="C137" s="46">
        <v>0</v>
      </c>
      <c r="D137" s="46">
        <v>272.91000000000003</v>
      </c>
      <c r="E137" s="46">
        <v>216.93</v>
      </c>
      <c r="F137" s="46">
        <v>0</v>
      </c>
      <c r="G137" s="46">
        <f t="shared" si="52"/>
        <v>12.802631578947368</v>
      </c>
      <c r="H137" s="46">
        <v>0</v>
      </c>
      <c r="I137" s="46">
        <f t="shared" si="53"/>
        <v>15.434210526315789</v>
      </c>
      <c r="J137" s="50">
        <f t="shared" si="62"/>
        <v>1</v>
      </c>
      <c r="K137" s="50">
        <f t="shared" si="63"/>
        <v>1</v>
      </c>
      <c r="L137" s="50">
        <f t="shared" si="64"/>
        <v>1</v>
      </c>
      <c r="M137" s="50">
        <f t="shared" ca="1" si="54"/>
        <v>1</v>
      </c>
      <c r="N137" s="8"/>
      <c r="O137" s="8"/>
      <c r="P137" s="13"/>
      <c r="Q137" s="13"/>
      <c r="T137" s="43">
        <v>0</v>
      </c>
      <c r="U137" s="52">
        <f t="shared" si="55"/>
        <v>-138</v>
      </c>
      <c r="V137" s="48">
        <f t="shared" si="56"/>
        <v>-138</v>
      </c>
      <c r="W137" s="48"/>
      <c r="X137" s="48">
        <f t="shared" si="57"/>
        <v>151.69576164498531</v>
      </c>
      <c r="Y137" s="48">
        <f t="shared" si="58"/>
        <v>13.695761644985311</v>
      </c>
      <c r="Z137" s="48">
        <f t="shared" si="59"/>
        <v>14</v>
      </c>
      <c r="AA137" s="17">
        <f t="shared" si="60"/>
        <v>14</v>
      </c>
      <c r="AB137" s="45">
        <f t="shared" si="61"/>
        <v>152</v>
      </c>
    </row>
    <row r="138" spans="1:28" ht="15" customHeight="1" x14ac:dyDescent="0.25">
      <c r="A138" s="49">
        <v>310</v>
      </c>
      <c r="B138" s="49">
        <v>110</v>
      </c>
      <c r="C138" s="46">
        <v>0</v>
      </c>
      <c r="D138" s="46">
        <v>272.92</v>
      </c>
      <c r="E138" s="46">
        <v>216.93</v>
      </c>
      <c r="F138" s="46">
        <v>0</v>
      </c>
      <c r="G138" s="46">
        <f t="shared" si="52"/>
        <v>13</v>
      </c>
      <c r="H138" s="46">
        <v>0</v>
      </c>
      <c r="I138" s="46">
        <f t="shared" si="53"/>
        <v>15.597402597402597</v>
      </c>
      <c r="J138" s="50">
        <f t="shared" si="62"/>
        <v>1</v>
      </c>
      <c r="K138" s="50">
        <f t="shared" si="63"/>
        <v>1</v>
      </c>
      <c r="L138" s="50">
        <f t="shared" si="64"/>
        <v>1</v>
      </c>
      <c r="M138" s="50">
        <f t="shared" ca="1" si="54"/>
        <v>0</v>
      </c>
      <c r="N138" s="8"/>
      <c r="O138" s="8"/>
      <c r="P138" s="13"/>
      <c r="Q138" s="13"/>
      <c r="T138" s="43">
        <v>0</v>
      </c>
      <c r="U138" s="52">
        <f t="shared" si="55"/>
        <v>-110</v>
      </c>
      <c r="V138" s="48">
        <f t="shared" si="56"/>
        <v>-110</v>
      </c>
      <c r="W138" s="48"/>
      <c r="X138" s="48">
        <f t="shared" si="57"/>
        <v>120.9169114561477</v>
      </c>
      <c r="Y138" s="48">
        <f t="shared" si="58"/>
        <v>10.916911456147702</v>
      </c>
      <c r="Z138" s="48">
        <f t="shared" si="59"/>
        <v>11</v>
      </c>
      <c r="AA138" s="17">
        <f t="shared" si="60"/>
        <v>11</v>
      </c>
      <c r="AB138" s="45">
        <f t="shared" si="61"/>
        <v>121</v>
      </c>
    </row>
    <row r="139" spans="1:28" ht="15" customHeight="1" x14ac:dyDescent="0.25">
      <c r="A139" s="49">
        <v>282</v>
      </c>
      <c r="B139" s="49">
        <v>82</v>
      </c>
      <c r="C139" s="46">
        <v>0</v>
      </c>
      <c r="D139" s="46">
        <v>272.94</v>
      </c>
      <c r="E139" s="46">
        <v>216.95</v>
      </c>
      <c r="F139" s="46">
        <v>0</v>
      </c>
      <c r="G139" s="46">
        <f t="shared" si="52"/>
        <v>13.192307692307692</v>
      </c>
      <c r="H139" s="46">
        <v>0</v>
      </c>
      <c r="I139" s="46">
        <f t="shared" si="53"/>
        <v>15.756410256410257</v>
      </c>
      <c r="J139" s="50">
        <f t="shared" si="62"/>
        <v>1</v>
      </c>
      <c r="K139" s="50">
        <f t="shared" si="63"/>
        <v>1</v>
      </c>
      <c r="L139" s="50">
        <f t="shared" si="64"/>
        <v>1</v>
      </c>
      <c r="M139" s="50">
        <f t="shared" ca="1" si="54"/>
        <v>0</v>
      </c>
      <c r="N139" s="8"/>
      <c r="O139" s="8"/>
      <c r="P139" s="13"/>
      <c r="Q139" s="13"/>
      <c r="T139" s="43">
        <v>0</v>
      </c>
      <c r="U139" s="52">
        <f t="shared" si="55"/>
        <v>-82</v>
      </c>
      <c r="V139" s="48">
        <f t="shared" si="56"/>
        <v>-82</v>
      </c>
      <c r="W139" s="48"/>
      <c r="X139" s="48">
        <f t="shared" si="57"/>
        <v>90.138061267310107</v>
      </c>
      <c r="Y139" s="48">
        <f t="shared" si="58"/>
        <v>8.1380612673101069</v>
      </c>
      <c r="Z139" s="48">
        <f t="shared" si="59"/>
        <v>8</v>
      </c>
      <c r="AA139" s="17">
        <f t="shared" si="60"/>
        <v>8</v>
      </c>
      <c r="AB139" s="45">
        <f t="shared" si="61"/>
        <v>90</v>
      </c>
    </row>
    <row r="140" spans="1:28" ht="15" customHeight="1" x14ac:dyDescent="0.25">
      <c r="A140" s="49">
        <v>286</v>
      </c>
      <c r="B140" s="49">
        <v>120</v>
      </c>
      <c r="C140" s="46">
        <v>0</v>
      </c>
      <c r="D140" s="46">
        <v>272.95999999999998</v>
      </c>
      <c r="E140" s="46">
        <v>216.98</v>
      </c>
      <c r="F140" s="46">
        <v>0</v>
      </c>
      <c r="G140" s="46">
        <f t="shared" si="52"/>
        <v>12.974683544303797</v>
      </c>
      <c r="H140" s="46">
        <v>0</v>
      </c>
      <c r="I140" s="46">
        <f t="shared" si="53"/>
        <v>15.075949367088608</v>
      </c>
      <c r="J140" s="50">
        <f t="shared" si="62"/>
        <v>1</v>
      </c>
      <c r="K140" s="50">
        <f t="shared" si="63"/>
        <v>1</v>
      </c>
      <c r="L140" s="50">
        <f t="shared" si="64"/>
        <v>1</v>
      </c>
      <c r="M140" s="50">
        <f t="shared" ca="1" si="54"/>
        <v>1</v>
      </c>
      <c r="N140" s="8"/>
      <c r="O140" s="8"/>
      <c r="P140" s="13"/>
      <c r="Q140" s="13"/>
      <c r="T140" s="43">
        <v>0</v>
      </c>
      <c r="U140" s="52">
        <f t="shared" si="55"/>
        <v>-120</v>
      </c>
      <c r="V140" s="48">
        <f t="shared" si="56"/>
        <v>-120</v>
      </c>
      <c r="W140" s="48"/>
      <c r="X140" s="48">
        <f t="shared" si="57"/>
        <v>131.90935795216114</v>
      </c>
      <c r="Y140" s="48">
        <f t="shared" si="58"/>
        <v>11.909357952161145</v>
      </c>
      <c r="Z140" s="48">
        <f t="shared" si="59"/>
        <v>12</v>
      </c>
      <c r="AA140" s="17">
        <f t="shared" si="60"/>
        <v>12</v>
      </c>
      <c r="AB140" s="45">
        <f t="shared" si="61"/>
        <v>132</v>
      </c>
    </row>
    <row r="141" spans="1:28" ht="15" customHeight="1" x14ac:dyDescent="0.25">
      <c r="A141" s="49">
        <v>291</v>
      </c>
      <c r="B141" s="49">
        <v>157</v>
      </c>
      <c r="C141" s="46">
        <v>0</v>
      </c>
      <c r="D141" s="46">
        <v>272.97000000000003</v>
      </c>
      <c r="E141" s="46">
        <v>216.98</v>
      </c>
      <c r="F141" s="46">
        <v>0</v>
      </c>
      <c r="G141" s="46">
        <f t="shared" si="52"/>
        <v>12.75</v>
      </c>
      <c r="H141" s="46">
        <v>0</v>
      </c>
      <c r="I141" s="46">
        <f t="shared" si="53"/>
        <v>14.425000000000001</v>
      </c>
      <c r="J141" s="50">
        <f t="shared" si="62"/>
        <v>1</v>
      </c>
      <c r="K141" s="50">
        <f t="shared" si="63"/>
        <v>1</v>
      </c>
      <c r="L141" s="50">
        <f t="shared" si="64"/>
        <v>1</v>
      </c>
      <c r="M141" s="50">
        <f t="shared" ca="1" si="54"/>
        <v>1</v>
      </c>
      <c r="N141" s="8"/>
      <c r="O141" s="8"/>
      <c r="P141" s="13"/>
      <c r="Q141" s="13"/>
      <c r="T141" s="43">
        <v>0</v>
      </c>
      <c r="U141" s="52">
        <f t="shared" si="55"/>
        <v>-157</v>
      </c>
      <c r="V141" s="48">
        <f t="shared" si="56"/>
        <v>-157</v>
      </c>
      <c r="W141" s="48"/>
      <c r="X141" s="48">
        <f t="shared" si="57"/>
        <v>172.58140998741081</v>
      </c>
      <c r="Y141" s="48">
        <f t="shared" si="58"/>
        <v>15.581409987410808</v>
      </c>
      <c r="Z141" s="48">
        <f t="shared" si="59"/>
        <v>16</v>
      </c>
      <c r="AA141" s="17">
        <f t="shared" si="60"/>
        <v>16</v>
      </c>
      <c r="AB141" s="45">
        <f t="shared" si="61"/>
        <v>173</v>
      </c>
    </row>
    <row r="142" spans="1:28" ht="15" customHeight="1" x14ac:dyDescent="0.25">
      <c r="A142" s="49">
        <v>295</v>
      </c>
      <c r="B142" s="49">
        <v>195</v>
      </c>
      <c r="C142" s="46">
        <v>0</v>
      </c>
      <c r="D142" s="46">
        <v>272.98</v>
      </c>
      <c r="E142" s="46">
        <v>217</v>
      </c>
      <c r="F142" s="46">
        <v>0</v>
      </c>
      <c r="G142" s="46">
        <f t="shared" si="52"/>
        <v>12.543209876543211</v>
      </c>
      <c r="H142" s="46">
        <v>0</v>
      </c>
      <c r="I142" s="46">
        <f t="shared" si="53"/>
        <v>13.777777777777779</v>
      </c>
      <c r="J142" s="50">
        <f t="shared" si="62"/>
        <v>1</v>
      </c>
      <c r="K142" s="50">
        <f t="shared" si="63"/>
        <v>1</v>
      </c>
      <c r="L142" s="50">
        <f t="shared" si="64"/>
        <v>1</v>
      </c>
      <c r="M142" s="50">
        <f t="shared" ca="1" si="54"/>
        <v>1</v>
      </c>
      <c r="N142" s="8"/>
      <c r="O142" s="8"/>
      <c r="P142" s="13"/>
      <c r="Q142" s="13"/>
      <c r="T142" s="43">
        <v>0</v>
      </c>
      <c r="U142" s="52">
        <f t="shared" si="55"/>
        <v>-195</v>
      </c>
      <c r="V142" s="48">
        <f t="shared" si="56"/>
        <v>-195</v>
      </c>
      <c r="W142" s="48"/>
      <c r="X142" s="48">
        <f t="shared" si="57"/>
        <v>214.35270667226186</v>
      </c>
      <c r="Y142" s="48">
        <f t="shared" si="58"/>
        <v>19.35270667226186</v>
      </c>
      <c r="Z142" s="48">
        <f t="shared" si="59"/>
        <v>19</v>
      </c>
      <c r="AA142" s="17">
        <f t="shared" si="60"/>
        <v>19</v>
      </c>
      <c r="AB142" s="45">
        <f t="shared" si="61"/>
        <v>214</v>
      </c>
    </row>
    <row r="143" spans="1:28" ht="15" customHeight="1" x14ac:dyDescent="0.25">
      <c r="A143" s="49">
        <v>306</v>
      </c>
      <c r="B143" s="49">
        <v>195</v>
      </c>
      <c r="C143" s="46">
        <v>0</v>
      </c>
      <c r="D143" s="46">
        <v>272.99</v>
      </c>
      <c r="E143" s="46">
        <v>217.01</v>
      </c>
      <c r="F143" s="46">
        <v>0</v>
      </c>
      <c r="G143" s="46">
        <f t="shared" si="52"/>
        <v>12.25609756097561</v>
      </c>
      <c r="H143" s="46">
        <v>0</v>
      </c>
      <c r="I143" s="46">
        <f t="shared" si="53"/>
        <v>13.609756097560975</v>
      </c>
      <c r="J143" s="50">
        <f t="shared" si="62"/>
        <v>1</v>
      </c>
      <c r="K143" s="50">
        <f t="shared" si="63"/>
        <v>1</v>
      </c>
      <c r="L143" s="50">
        <f t="shared" si="64"/>
        <v>1</v>
      </c>
      <c r="M143" s="50">
        <f t="shared" ca="1" si="54"/>
        <v>1</v>
      </c>
      <c r="N143" s="8"/>
      <c r="O143" s="8"/>
      <c r="P143" s="13"/>
      <c r="Q143" s="13"/>
      <c r="T143" s="43">
        <v>0</v>
      </c>
      <c r="U143" s="52">
        <f t="shared" si="55"/>
        <v>-195</v>
      </c>
      <c r="V143" s="48">
        <f t="shared" si="56"/>
        <v>-195</v>
      </c>
      <c r="W143" s="48"/>
      <c r="X143" s="48">
        <f t="shared" si="57"/>
        <v>214.35270667226186</v>
      </c>
      <c r="Y143" s="48">
        <f t="shared" si="58"/>
        <v>19.35270667226186</v>
      </c>
      <c r="Z143" s="48">
        <f t="shared" si="59"/>
        <v>19</v>
      </c>
      <c r="AA143" s="17">
        <f t="shared" si="60"/>
        <v>19</v>
      </c>
      <c r="AB143" s="45">
        <f t="shared" si="61"/>
        <v>214</v>
      </c>
    </row>
    <row r="144" spans="1:28" ht="15" customHeight="1" x14ac:dyDescent="0.25">
      <c r="A144" s="49">
        <v>317</v>
      </c>
      <c r="B144" s="49">
        <v>195</v>
      </c>
      <c r="C144" s="46">
        <v>0</v>
      </c>
      <c r="D144" s="46">
        <v>273</v>
      </c>
      <c r="E144" s="46">
        <v>217.01</v>
      </c>
      <c r="F144" s="46">
        <v>0</v>
      </c>
      <c r="G144" s="46">
        <f t="shared" si="52"/>
        <v>11.975903614457831</v>
      </c>
      <c r="H144" s="46">
        <v>0</v>
      </c>
      <c r="I144" s="46">
        <f t="shared" si="53"/>
        <v>13.445783132530121</v>
      </c>
      <c r="J144" s="50">
        <f t="shared" si="62"/>
        <v>1</v>
      </c>
      <c r="K144" s="50">
        <f t="shared" si="63"/>
        <v>1</v>
      </c>
      <c r="L144" s="50">
        <f t="shared" si="64"/>
        <v>1</v>
      </c>
      <c r="M144" s="50">
        <f t="shared" ca="1" si="54"/>
        <v>1</v>
      </c>
      <c r="N144" s="8"/>
      <c r="O144" s="8"/>
      <c r="P144" s="13"/>
      <c r="Q144" s="13"/>
      <c r="T144" s="43">
        <v>0</v>
      </c>
      <c r="U144" s="52">
        <f t="shared" si="55"/>
        <v>-195</v>
      </c>
      <c r="V144" s="48">
        <f t="shared" si="56"/>
        <v>-195</v>
      </c>
      <c r="W144" s="48"/>
      <c r="X144" s="48">
        <f t="shared" si="57"/>
        <v>214.35270667226186</v>
      </c>
      <c r="Y144" s="48">
        <f t="shared" si="58"/>
        <v>19.35270667226186</v>
      </c>
      <c r="Z144" s="48">
        <f t="shared" si="59"/>
        <v>19</v>
      </c>
      <c r="AA144" s="17">
        <f t="shared" si="60"/>
        <v>19</v>
      </c>
      <c r="AB144" s="45">
        <f t="shared" si="61"/>
        <v>214</v>
      </c>
    </row>
    <row r="145" spans="1:28" ht="15" customHeight="1" x14ac:dyDescent="0.25">
      <c r="A145" s="49">
        <v>328</v>
      </c>
      <c r="B145" s="49">
        <v>195</v>
      </c>
      <c r="C145" s="46">
        <v>0</v>
      </c>
      <c r="D145" s="46">
        <v>273.01</v>
      </c>
      <c r="E145" s="46">
        <v>217.02</v>
      </c>
      <c r="F145" s="46">
        <v>0</v>
      </c>
      <c r="G145" s="46">
        <f t="shared" si="52"/>
        <v>11.702380952380953</v>
      </c>
      <c r="H145" s="46">
        <v>0</v>
      </c>
      <c r="I145" s="46">
        <f t="shared" si="53"/>
        <v>13.285714285714286</v>
      </c>
      <c r="J145" s="50">
        <f t="shared" si="62"/>
        <v>1</v>
      </c>
      <c r="K145" s="50">
        <f t="shared" si="63"/>
        <v>1</v>
      </c>
      <c r="L145" s="50">
        <f t="shared" si="64"/>
        <v>1</v>
      </c>
      <c r="M145" s="50">
        <f t="shared" ca="1" si="54"/>
        <v>0</v>
      </c>
      <c r="N145" s="8"/>
      <c r="O145" s="8"/>
      <c r="P145" s="13"/>
      <c r="Q145" s="13"/>
      <c r="T145" s="43">
        <v>0</v>
      </c>
      <c r="U145" s="52">
        <f t="shared" si="55"/>
        <v>-195</v>
      </c>
      <c r="V145" s="48">
        <f t="shared" si="56"/>
        <v>-195</v>
      </c>
      <c r="W145" s="48"/>
      <c r="X145" s="48">
        <f t="shared" si="57"/>
        <v>214.35270667226186</v>
      </c>
      <c r="Y145" s="48">
        <f t="shared" si="58"/>
        <v>19.35270667226186</v>
      </c>
      <c r="Z145" s="48">
        <f t="shared" si="59"/>
        <v>19</v>
      </c>
      <c r="AA145" s="17">
        <f t="shared" si="60"/>
        <v>19</v>
      </c>
      <c r="AB145" s="45">
        <f t="shared" si="61"/>
        <v>214</v>
      </c>
    </row>
    <row r="146" spans="1:28" ht="15" customHeight="1" x14ac:dyDescent="0.25">
      <c r="A146" s="49">
        <v>317</v>
      </c>
      <c r="B146" s="49">
        <v>195</v>
      </c>
      <c r="C146" s="46">
        <v>0</v>
      </c>
      <c r="D146" s="46">
        <v>273.02</v>
      </c>
      <c r="E146" s="46">
        <v>217.03</v>
      </c>
      <c r="F146" s="46">
        <v>0</v>
      </c>
      <c r="G146" s="46">
        <f t="shared" si="52"/>
        <v>11.694117647058823</v>
      </c>
      <c r="H146" s="46">
        <v>0</v>
      </c>
      <c r="I146" s="46">
        <f t="shared" si="53"/>
        <v>13.129411764705882</v>
      </c>
      <c r="J146" s="50">
        <f t="shared" si="62"/>
        <v>1</v>
      </c>
      <c r="K146" s="50">
        <f t="shared" si="63"/>
        <v>1</v>
      </c>
      <c r="L146" s="50">
        <f t="shared" si="64"/>
        <v>1</v>
      </c>
      <c r="M146" s="50">
        <f t="shared" ca="1" si="54"/>
        <v>1</v>
      </c>
      <c r="N146" s="8"/>
      <c r="O146" s="8"/>
      <c r="P146" s="13"/>
      <c r="Q146" s="13"/>
      <c r="T146" s="43">
        <v>0</v>
      </c>
      <c r="U146" s="52">
        <f t="shared" si="55"/>
        <v>-195</v>
      </c>
      <c r="V146" s="48">
        <f t="shared" si="56"/>
        <v>-195</v>
      </c>
      <c r="W146" s="48"/>
      <c r="X146" s="48">
        <f t="shared" si="57"/>
        <v>214.35270667226186</v>
      </c>
      <c r="Y146" s="48">
        <f t="shared" si="58"/>
        <v>19.35270667226186</v>
      </c>
      <c r="Z146" s="48">
        <f t="shared" si="59"/>
        <v>19</v>
      </c>
      <c r="AA146" s="17">
        <f t="shared" si="60"/>
        <v>19</v>
      </c>
      <c r="AB146" s="45">
        <f t="shared" si="61"/>
        <v>214</v>
      </c>
    </row>
    <row r="147" spans="1:28" ht="15" customHeight="1" x14ac:dyDescent="0.25">
      <c r="A147" s="49">
        <v>306</v>
      </c>
      <c r="B147" s="49">
        <v>195</v>
      </c>
      <c r="C147" s="46">
        <v>0</v>
      </c>
      <c r="D147" s="46">
        <v>273.02999999999997</v>
      </c>
      <c r="E147" s="46">
        <v>217.05</v>
      </c>
      <c r="F147" s="46">
        <v>0</v>
      </c>
      <c r="G147" s="46">
        <f t="shared" si="52"/>
        <v>11.686046511627907</v>
      </c>
      <c r="H147" s="46">
        <v>0</v>
      </c>
      <c r="I147" s="46">
        <f t="shared" si="53"/>
        <v>12.976744186046512</v>
      </c>
      <c r="J147" s="50">
        <f t="shared" si="62"/>
        <v>1</v>
      </c>
      <c r="K147" s="50">
        <f t="shared" si="63"/>
        <v>1</v>
      </c>
      <c r="L147" s="50">
        <f t="shared" si="64"/>
        <v>1</v>
      </c>
      <c r="M147" s="50">
        <f t="shared" ca="1" si="54"/>
        <v>1</v>
      </c>
      <c r="N147" s="8"/>
      <c r="O147" s="8"/>
      <c r="P147" s="13"/>
      <c r="Q147" s="13"/>
      <c r="T147" s="43">
        <v>0</v>
      </c>
      <c r="U147" s="52">
        <f t="shared" si="55"/>
        <v>-195</v>
      </c>
      <c r="V147" s="48">
        <f t="shared" si="56"/>
        <v>-195</v>
      </c>
      <c r="W147" s="48"/>
      <c r="X147" s="48">
        <f t="shared" si="57"/>
        <v>214.35270667226186</v>
      </c>
      <c r="Y147" s="48">
        <f t="shared" si="58"/>
        <v>19.35270667226186</v>
      </c>
      <c r="Z147" s="48">
        <f t="shared" si="59"/>
        <v>19</v>
      </c>
      <c r="AA147" s="17">
        <f t="shared" si="60"/>
        <v>19</v>
      </c>
      <c r="AB147" s="45">
        <f t="shared" si="61"/>
        <v>214</v>
      </c>
    </row>
    <row r="148" spans="1:28" ht="15" customHeight="1" x14ac:dyDescent="0.25">
      <c r="A148" s="49">
        <v>295</v>
      </c>
      <c r="B148" s="49">
        <v>195</v>
      </c>
      <c r="C148" s="46">
        <v>0</v>
      </c>
      <c r="D148" s="46">
        <v>273.04000000000002</v>
      </c>
      <c r="E148" s="46">
        <v>217.06</v>
      </c>
      <c r="F148" s="46">
        <v>0</v>
      </c>
      <c r="G148" s="46">
        <f t="shared" si="52"/>
        <v>11.678160919540231</v>
      </c>
      <c r="H148" s="46">
        <v>0</v>
      </c>
      <c r="I148" s="46">
        <f t="shared" si="53"/>
        <v>12.827586206896552</v>
      </c>
      <c r="J148" s="50">
        <f t="shared" si="62"/>
        <v>1</v>
      </c>
      <c r="K148" s="50">
        <f t="shared" si="63"/>
        <v>1</v>
      </c>
      <c r="L148" s="50">
        <f t="shared" si="64"/>
        <v>1</v>
      </c>
      <c r="M148" s="50">
        <f t="shared" ca="1" si="54"/>
        <v>1</v>
      </c>
      <c r="N148" s="8"/>
      <c r="O148" s="8"/>
      <c r="P148" s="13"/>
      <c r="Q148" s="13"/>
      <c r="T148" s="43">
        <v>0</v>
      </c>
      <c r="U148" s="52">
        <f t="shared" si="55"/>
        <v>-195</v>
      </c>
      <c r="V148" s="48">
        <f t="shared" si="56"/>
        <v>-195</v>
      </c>
      <c r="W148" s="48"/>
      <c r="X148" s="48">
        <f t="shared" si="57"/>
        <v>214.35270667226186</v>
      </c>
      <c r="Y148" s="48">
        <f t="shared" si="58"/>
        <v>19.35270667226186</v>
      </c>
      <c r="Z148" s="48">
        <f t="shared" si="59"/>
        <v>19</v>
      </c>
      <c r="AA148" s="17">
        <f t="shared" si="60"/>
        <v>19</v>
      </c>
      <c r="AB148" s="45">
        <f t="shared" si="61"/>
        <v>214</v>
      </c>
    </row>
    <row r="149" spans="1:28" ht="15" customHeight="1" x14ac:dyDescent="0.25">
      <c r="A149" s="49">
        <v>295</v>
      </c>
      <c r="B149" s="49">
        <v>195</v>
      </c>
      <c r="C149" s="46">
        <v>0</v>
      </c>
      <c r="D149" s="46">
        <v>273.05</v>
      </c>
      <c r="E149" s="46">
        <v>217.06</v>
      </c>
      <c r="F149" s="46">
        <v>0</v>
      </c>
      <c r="G149" s="46">
        <f t="shared" si="52"/>
        <v>11.545454545454545</v>
      </c>
      <c r="H149" s="46">
        <v>0</v>
      </c>
      <c r="I149" s="46">
        <f t="shared" si="53"/>
        <v>12.681818181818182</v>
      </c>
      <c r="J149" s="50">
        <f t="shared" si="62"/>
        <v>1</v>
      </c>
      <c r="K149" s="50">
        <f t="shared" si="63"/>
        <v>1</v>
      </c>
      <c r="L149" s="50">
        <f t="shared" si="64"/>
        <v>1</v>
      </c>
      <c r="M149" s="50">
        <f t="shared" ca="1" si="54"/>
        <v>0</v>
      </c>
      <c r="N149" s="8"/>
      <c r="O149" s="8"/>
      <c r="P149" s="13"/>
      <c r="Q149" s="13"/>
      <c r="T149" s="43">
        <v>0</v>
      </c>
      <c r="U149" s="52">
        <f t="shared" si="55"/>
        <v>-195</v>
      </c>
      <c r="V149" s="48">
        <f t="shared" si="56"/>
        <v>-195</v>
      </c>
      <c r="W149" s="48"/>
      <c r="X149" s="48">
        <f t="shared" si="57"/>
        <v>214.35270667226186</v>
      </c>
      <c r="Y149" s="48">
        <f t="shared" si="58"/>
        <v>19.35270667226186</v>
      </c>
      <c r="Z149" s="48">
        <f t="shared" si="59"/>
        <v>19</v>
      </c>
      <c r="AA149" s="17">
        <f t="shared" si="60"/>
        <v>19</v>
      </c>
      <c r="AB149" s="45">
        <f t="shared" si="61"/>
        <v>214</v>
      </c>
    </row>
    <row r="150" spans="1:28" ht="15" customHeight="1" x14ac:dyDescent="0.25">
      <c r="A150" s="49">
        <v>295</v>
      </c>
      <c r="B150" s="49">
        <v>195</v>
      </c>
      <c r="C150" s="46">
        <v>0</v>
      </c>
      <c r="D150" s="46">
        <v>273.06</v>
      </c>
      <c r="E150" s="46">
        <v>217.07</v>
      </c>
      <c r="F150" s="46">
        <v>0</v>
      </c>
      <c r="G150" s="46">
        <f t="shared" si="52"/>
        <v>11.415730337078651</v>
      </c>
      <c r="H150" s="46">
        <v>0</v>
      </c>
      <c r="I150" s="46">
        <f t="shared" si="53"/>
        <v>12.539325842696629</v>
      </c>
      <c r="J150" s="50">
        <f t="shared" si="62"/>
        <v>1</v>
      </c>
      <c r="K150" s="50">
        <f t="shared" si="63"/>
        <v>1</v>
      </c>
      <c r="L150" s="50">
        <f t="shared" si="64"/>
        <v>1</v>
      </c>
      <c r="M150" s="50">
        <f t="shared" ca="1" si="54"/>
        <v>0</v>
      </c>
      <c r="N150" s="8"/>
      <c r="O150" s="8"/>
      <c r="P150" s="13"/>
      <c r="Q150" s="13"/>
      <c r="T150" s="43">
        <v>0</v>
      </c>
      <c r="U150" s="52">
        <f t="shared" si="55"/>
        <v>-195</v>
      </c>
      <c r="V150" s="48">
        <f t="shared" si="56"/>
        <v>-195</v>
      </c>
      <c r="W150" s="48"/>
      <c r="X150" s="48">
        <f t="shared" si="57"/>
        <v>214.35270667226186</v>
      </c>
      <c r="Y150" s="48">
        <f t="shared" si="58"/>
        <v>19.35270667226186</v>
      </c>
      <c r="Z150" s="48">
        <f t="shared" si="59"/>
        <v>19</v>
      </c>
      <c r="AA150" s="17">
        <f t="shared" si="60"/>
        <v>19</v>
      </c>
      <c r="AB150" s="45">
        <f t="shared" si="61"/>
        <v>214</v>
      </c>
    </row>
    <row r="151" spans="1:28" ht="15" customHeight="1" x14ac:dyDescent="0.25">
      <c r="A151" s="49">
        <v>295</v>
      </c>
      <c r="B151" s="49">
        <v>195</v>
      </c>
      <c r="C151" s="46">
        <v>0</v>
      </c>
      <c r="D151" s="46">
        <v>273.07</v>
      </c>
      <c r="E151" s="46">
        <v>217.09</v>
      </c>
      <c r="F151" s="46">
        <v>0</v>
      </c>
      <c r="G151" s="46">
        <f t="shared" si="52"/>
        <v>11.28888888888889</v>
      </c>
      <c r="H151" s="46">
        <v>0</v>
      </c>
      <c r="I151" s="46">
        <f t="shared" si="53"/>
        <v>12.4</v>
      </c>
      <c r="J151" s="50">
        <f t="shared" si="62"/>
        <v>1</v>
      </c>
      <c r="K151" s="50">
        <f t="shared" si="63"/>
        <v>1</v>
      </c>
      <c r="L151" s="50">
        <f t="shared" si="64"/>
        <v>1</v>
      </c>
      <c r="M151" s="50">
        <f t="shared" ca="1" si="54"/>
        <v>0</v>
      </c>
      <c r="N151" s="8"/>
      <c r="O151" s="8"/>
      <c r="P151" s="13"/>
      <c r="Q151" s="13"/>
      <c r="T151" s="43">
        <v>0</v>
      </c>
      <c r="U151" s="52">
        <f t="shared" si="55"/>
        <v>-195</v>
      </c>
      <c r="V151" s="48">
        <f t="shared" si="56"/>
        <v>-195</v>
      </c>
      <c r="W151" s="48"/>
      <c r="X151" s="48">
        <f t="shared" si="57"/>
        <v>214.35270667226186</v>
      </c>
      <c r="Y151" s="48">
        <f t="shared" si="58"/>
        <v>19.35270667226186</v>
      </c>
      <c r="Z151" s="48">
        <f t="shared" si="59"/>
        <v>19</v>
      </c>
      <c r="AA151" s="17">
        <f t="shared" si="60"/>
        <v>19</v>
      </c>
      <c r="AB151" s="45">
        <f t="shared" si="61"/>
        <v>214</v>
      </c>
    </row>
    <row r="152" spans="1:28" ht="15" customHeight="1" x14ac:dyDescent="0.25">
      <c r="A152" s="49">
        <v>295</v>
      </c>
      <c r="B152" s="49">
        <v>195</v>
      </c>
      <c r="C152" s="46">
        <v>0</v>
      </c>
      <c r="D152" s="46">
        <v>273.07</v>
      </c>
      <c r="E152" s="46">
        <v>217.09</v>
      </c>
      <c r="F152" s="46">
        <v>0</v>
      </c>
      <c r="G152" s="46">
        <f t="shared" si="52"/>
        <v>11.164835164835164</v>
      </c>
      <c r="H152" s="46">
        <v>0</v>
      </c>
      <c r="I152" s="46">
        <f t="shared" si="53"/>
        <v>12.263736263736265</v>
      </c>
      <c r="J152" s="50">
        <f t="shared" si="62"/>
        <v>1</v>
      </c>
      <c r="K152" s="50">
        <f t="shared" si="63"/>
        <v>1</v>
      </c>
      <c r="L152" s="50">
        <f t="shared" si="64"/>
        <v>1</v>
      </c>
      <c r="M152" s="50">
        <f t="shared" ca="1" si="54"/>
        <v>1</v>
      </c>
      <c r="N152" s="8"/>
      <c r="O152" s="8"/>
      <c r="P152" s="13"/>
      <c r="Q152" s="13"/>
      <c r="T152" s="43">
        <v>0</v>
      </c>
      <c r="U152" s="52">
        <f t="shared" si="55"/>
        <v>-195</v>
      </c>
      <c r="V152" s="48">
        <f t="shared" si="56"/>
        <v>-195</v>
      </c>
      <c r="W152" s="48"/>
      <c r="X152" s="48">
        <f t="shared" si="57"/>
        <v>214.35270667226186</v>
      </c>
      <c r="Y152" s="48">
        <f t="shared" si="58"/>
        <v>19.35270667226186</v>
      </c>
      <c r="Z152" s="48">
        <f t="shared" si="59"/>
        <v>19</v>
      </c>
      <c r="AA152" s="17">
        <f t="shared" si="60"/>
        <v>19</v>
      </c>
      <c r="AB152" s="45">
        <f t="shared" si="61"/>
        <v>214</v>
      </c>
    </row>
    <row r="153" spans="1:28" ht="15" customHeight="1" x14ac:dyDescent="0.25">
      <c r="A153" s="49">
        <v>295</v>
      </c>
      <c r="B153" s="49">
        <v>195</v>
      </c>
      <c r="C153" s="46">
        <v>0</v>
      </c>
      <c r="D153" s="46">
        <v>273.08</v>
      </c>
      <c r="E153" s="46">
        <v>217.1</v>
      </c>
      <c r="F153" s="46">
        <v>0</v>
      </c>
      <c r="G153" s="46">
        <f t="shared" si="52"/>
        <v>11.043478260869565</v>
      </c>
      <c r="H153" s="46">
        <v>0</v>
      </c>
      <c r="I153" s="46">
        <f t="shared" si="53"/>
        <v>12.130434782608695</v>
      </c>
      <c r="J153" s="50">
        <f t="shared" si="62"/>
        <v>1</v>
      </c>
      <c r="K153" s="50">
        <f t="shared" si="63"/>
        <v>1</v>
      </c>
      <c r="L153" s="50">
        <f t="shared" si="64"/>
        <v>1</v>
      </c>
      <c r="M153" s="50">
        <f t="shared" ca="1" si="54"/>
        <v>1</v>
      </c>
      <c r="N153" s="8"/>
      <c r="O153" s="8"/>
      <c r="P153" s="13"/>
      <c r="Q153" s="13"/>
      <c r="T153" s="43">
        <v>0</v>
      </c>
      <c r="U153" s="52">
        <f t="shared" si="55"/>
        <v>-195</v>
      </c>
      <c r="V153" s="48">
        <f t="shared" si="56"/>
        <v>-195</v>
      </c>
      <c r="W153" s="48"/>
      <c r="X153" s="48">
        <f t="shared" si="57"/>
        <v>214.35270667226186</v>
      </c>
      <c r="Y153" s="48">
        <f t="shared" si="58"/>
        <v>19.35270667226186</v>
      </c>
      <c r="Z153" s="48">
        <f t="shared" si="59"/>
        <v>19</v>
      </c>
      <c r="AA153" s="17">
        <f t="shared" si="60"/>
        <v>19</v>
      </c>
      <c r="AB153" s="45">
        <f t="shared" si="61"/>
        <v>214</v>
      </c>
    </row>
    <row r="154" spans="1:28" ht="15" customHeight="1" x14ac:dyDescent="0.25">
      <c r="A154" s="49">
        <v>295</v>
      </c>
      <c r="B154" s="49">
        <v>195</v>
      </c>
      <c r="C154" s="46">
        <v>0</v>
      </c>
      <c r="D154" s="46">
        <v>273.08999999999997</v>
      </c>
      <c r="E154" s="46">
        <v>217.11</v>
      </c>
      <c r="F154" s="46">
        <v>0</v>
      </c>
      <c r="G154" s="46">
        <f t="shared" si="52"/>
        <v>10.924731182795698</v>
      </c>
      <c r="H154" s="46">
        <v>0</v>
      </c>
      <c r="I154" s="46">
        <f t="shared" si="53"/>
        <v>12</v>
      </c>
      <c r="J154" s="50">
        <f t="shared" si="62"/>
        <v>1</v>
      </c>
      <c r="K154" s="50">
        <f t="shared" si="63"/>
        <v>1</v>
      </c>
      <c r="L154" s="50">
        <f t="shared" si="64"/>
        <v>1</v>
      </c>
      <c r="M154" s="50">
        <f t="shared" ca="1" si="54"/>
        <v>0</v>
      </c>
      <c r="N154" s="8"/>
      <c r="O154" s="8"/>
      <c r="P154" s="13"/>
      <c r="Q154" s="13"/>
      <c r="T154" s="43">
        <v>0</v>
      </c>
      <c r="U154" s="52">
        <f t="shared" si="55"/>
        <v>-195</v>
      </c>
      <c r="V154" s="48">
        <f t="shared" si="56"/>
        <v>-195</v>
      </c>
      <c r="W154" s="48"/>
      <c r="X154" s="48">
        <f t="shared" si="57"/>
        <v>214.35270667226186</v>
      </c>
      <c r="Y154" s="48">
        <f t="shared" si="58"/>
        <v>19.35270667226186</v>
      </c>
      <c r="Z154" s="48">
        <f t="shared" si="59"/>
        <v>19</v>
      </c>
      <c r="AA154" s="17">
        <f t="shared" si="60"/>
        <v>19</v>
      </c>
      <c r="AB154" s="45">
        <f t="shared" si="61"/>
        <v>214</v>
      </c>
    </row>
    <row r="155" spans="1:28" ht="15" customHeight="1" x14ac:dyDescent="0.25">
      <c r="A155" s="49">
        <v>284</v>
      </c>
      <c r="B155" s="49">
        <v>195</v>
      </c>
      <c r="C155" s="46">
        <v>0</v>
      </c>
      <c r="D155" s="46">
        <v>273.10000000000002</v>
      </c>
      <c r="E155" s="46">
        <v>217.12</v>
      </c>
      <c r="F155" s="46">
        <v>0</v>
      </c>
      <c r="G155" s="46">
        <f t="shared" si="52"/>
        <v>10.925531914893616</v>
      </c>
      <c r="H155" s="46">
        <v>0</v>
      </c>
      <c r="I155" s="46">
        <f t="shared" si="53"/>
        <v>11.872340425531915</v>
      </c>
      <c r="J155" s="50">
        <f t="shared" si="62"/>
        <v>1</v>
      </c>
      <c r="K155" s="50">
        <f t="shared" si="63"/>
        <v>1</v>
      </c>
      <c r="L155" s="50">
        <f t="shared" si="64"/>
        <v>1</v>
      </c>
      <c r="M155" s="50">
        <f t="shared" ca="1" si="54"/>
        <v>1</v>
      </c>
      <c r="N155" s="8"/>
      <c r="O155" s="8"/>
      <c r="P155" s="13"/>
      <c r="Q155" s="13"/>
      <c r="T155" s="43">
        <v>0</v>
      </c>
      <c r="U155" s="52">
        <f t="shared" si="55"/>
        <v>-195</v>
      </c>
      <c r="V155" s="48">
        <f t="shared" si="56"/>
        <v>-195</v>
      </c>
      <c r="W155" s="48"/>
      <c r="X155" s="48">
        <f t="shared" si="57"/>
        <v>214.35270667226186</v>
      </c>
      <c r="Y155" s="48">
        <f t="shared" si="58"/>
        <v>19.35270667226186</v>
      </c>
      <c r="Z155" s="48">
        <f t="shared" si="59"/>
        <v>19</v>
      </c>
      <c r="AA155" s="17">
        <f t="shared" si="60"/>
        <v>19</v>
      </c>
      <c r="AB155" s="45">
        <f t="shared" si="61"/>
        <v>214</v>
      </c>
    </row>
    <row r="156" spans="1:28" ht="15" customHeight="1" x14ac:dyDescent="0.25">
      <c r="A156" s="49">
        <v>273</v>
      </c>
      <c r="B156" s="49">
        <v>195</v>
      </c>
      <c r="C156" s="46">
        <v>0</v>
      </c>
      <c r="D156" s="46">
        <v>273.11</v>
      </c>
      <c r="E156" s="46">
        <v>217.12</v>
      </c>
      <c r="F156" s="46">
        <v>0</v>
      </c>
      <c r="G156" s="46">
        <f t="shared" si="52"/>
        <v>10.926315789473684</v>
      </c>
      <c r="H156" s="46">
        <v>0</v>
      </c>
      <c r="I156" s="46">
        <f t="shared" si="53"/>
        <v>11.747368421052631</v>
      </c>
      <c r="J156" s="50">
        <f t="shared" si="62"/>
        <v>1</v>
      </c>
      <c r="K156" s="50">
        <f t="shared" si="63"/>
        <v>1</v>
      </c>
      <c r="L156" s="50">
        <f t="shared" si="64"/>
        <v>1</v>
      </c>
      <c r="M156" s="50">
        <f t="shared" ca="1" si="54"/>
        <v>1</v>
      </c>
      <c r="N156" s="8"/>
      <c r="O156" s="8"/>
      <c r="P156" s="13"/>
      <c r="Q156" s="13"/>
      <c r="T156" s="43">
        <v>0</v>
      </c>
      <c r="U156" s="52">
        <f t="shared" si="55"/>
        <v>-195</v>
      </c>
      <c r="V156" s="48">
        <f t="shared" si="56"/>
        <v>-195</v>
      </c>
      <c r="W156" s="48"/>
      <c r="X156" s="48">
        <f t="shared" si="57"/>
        <v>214.35270667226186</v>
      </c>
      <c r="Y156" s="48">
        <f t="shared" si="58"/>
        <v>19.35270667226186</v>
      </c>
      <c r="Z156" s="48">
        <f t="shared" si="59"/>
        <v>19</v>
      </c>
      <c r="AA156" s="17">
        <f t="shared" si="60"/>
        <v>19</v>
      </c>
      <c r="AB156" s="45">
        <f t="shared" si="61"/>
        <v>214</v>
      </c>
    </row>
    <row r="157" spans="1:28" ht="15" customHeight="1" x14ac:dyDescent="0.25">
      <c r="A157" s="49">
        <v>262</v>
      </c>
      <c r="B157" s="49">
        <v>195</v>
      </c>
      <c r="C157" s="46">
        <v>0</v>
      </c>
      <c r="D157" s="46">
        <v>273.11</v>
      </c>
      <c r="E157" s="46">
        <v>217.13</v>
      </c>
      <c r="F157" s="46">
        <v>0</v>
      </c>
      <c r="G157" s="46">
        <f t="shared" si="52"/>
        <v>10.927083333333334</v>
      </c>
      <c r="H157" s="46">
        <v>0</v>
      </c>
      <c r="I157" s="46">
        <f t="shared" si="53"/>
        <v>11.625</v>
      </c>
      <c r="J157" s="50">
        <f t="shared" si="62"/>
        <v>1</v>
      </c>
      <c r="K157" s="50">
        <f t="shared" si="63"/>
        <v>1</v>
      </c>
      <c r="L157" s="50">
        <f t="shared" si="64"/>
        <v>1</v>
      </c>
      <c r="M157" s="50">
        <f t="shared" ca="1" si="54"/>
        <v>1</v>
      </c>
      <c r="N157" s="8"/>
      <c r="O157" s="8"/>
      <c r="P157" s="13"/>
      <c r="Q157" s="13"/>
      <c r="T157" s="43">
        <v>0</v>
      </c>
      <c r="U157" s="52">
        <f t="shared" si="55"/>
        <v>-195</v>
      </c>
      <c r="V157" s="48">
        <f t="shared" si="56"/>
        <v>-195</v>
      </c>
      <c r="W157" s="48"/>
      <c r="X157" s="48">
        <f t="shared" si="57"/>
        <v>214.35270667226186</v>
      </c>
      <c r="Y157" s="48">
        <f t="shared" si="58"/>
        <v>19.35270667226186</v>
      </c>
      <c r="Z157" s="48">
        <f t="shared" si="59"/>
        <v>19</v>
      </c>
      <c r="AA157" s="17">
        <f t="shared" si="60"/>
        <v>19</v>
      </c>
      <c r="AB157" s="45">
        <f t="shared" si="61"/>
        <v>214</v>
      </c>
    </row>
    <row r="158" spans="1:28" ht="15" customHeight="1" x14ac:dyDescent="0.2">
      <c r="A158" s="49">
        <v>240</v>
      </c>
      <c r="B158" s="49">
        <v>195</v>
      </c>
      <c r="C158" s="46">
        <v>0</v>
      </c>
      <c r="D158" s="46">
        <v>273.12</v>
      </c>
      <c r="E158" s="46">
        <v>217.14</v>
      </c>
      <c r="F158" s="46">
        <v>0</v>
      </c>
      <c r="G158" s="46">
        <f t="shared" ref="G158:G181" si="65">($A$61-A158)/(ROW(A158)-ROW($A$61))</f>
        <v>11.041237113402062</v>
      </c>
      <c r="H158" s="46">
        <v>0</v>
      </c>
      <c r="I158" s="46">
        <f t="shared" ref="I158:I181" si="66">($A$61-B158)/(ROW(B158)-ROW($A$61))</f>
        <v>11.505154639175258</v>
      </c>
      <c r="J158" s="50">
        <f t="shared" si="62"/>
        <v>1</v>
      </c>
      <c r="K158" s="50">
        <f t="shared" si="63"/>
        <v>1</v>
      </c>
      <c r="L158" s="50">
        <f t="shared" si="64"/>
        <v>1</v>
      </c>
      <c r="M158" s="50">
        <f t="shared" ca="1" si="54"/>
        <v>1</v>
      </c>
      <c r="T158" s="43">
        <v>0</v>
      </c>
      <c r="U158" s="52">
        <f t="shared" si="55"/>
        <v>-195</v>
      </c>
      <c r="V158" s="48">
        <f t="shared" si="56"/>
        <v>-195</v>
      </c>
      <c r="W158" s="48"/>
      <c r="X158" s="48">
        <f t="shared" si="57"/>
        <v>214.35270667226186</v>
      </c>
      <c r="Y158" s="48">
        <f t="shared" si="58"/>
        <v>19.35270667226186</v>
      </c>
      <c r="Z158" s="48">
        <f t="shared" si="59"/>
        <v>19</v>
      </c>
      <c r="AA158" s="17">
        <f t="shared" si="60"/>
        <v>19</v>
      </c>
      <c r="AB158" s="45">
        <f t="shared" si="61"/>
        <v>214</v>
      </c>
    </row>
    <row r="159" spans="1:28" ht="15" customHeight="1" x14ac:dyDescent="0.2">
      <c r="A159" s="49">
        <v>217</v>
      </c>
      <c r="B159" s="49">
        <v>195</v>
      </c>
      <c r="C159" s="46">
        <v>0</v>
      </c>
      <c r="D159" s="46">
        <v>273.12</v>
      </c>
      <c r="E159" s="46">
        <v>217.14</v>
      </c>
      <c r="F159" s="46">
        <v>0</v>
      </c>
      <c r="G159" s="46">
        <f t="shared" si="65"/>
        <v>11.163265306122449</v>
      </c>
      <c r="H159" s="46">
        <v>0</v>
      </c>
      <c r="I159" s="46">
        <f t="shared" si="66"/>
        <v>11.387755102040817</v>
      </c>
      <c r="J159" s="50">
        <f t="shared" si="62"/>
        <v>1</v>
      </c>
      <c r="K159" s="50">
        <f t="shared" si="63"/>
        <v>1</v>
      </c>
      <c r="L159" s="50">
        <f t="shared" si="64"/>
        <v>1</v>
      </c>
      <c r="M159" s="50">
        <f t="shared" ca="1" si="54"/>
        <v>1</v>
      </c>
      <c r="T159" s="43">
        <v>0</v>
      </c>
      <c r="U159" s="52">
        <f t="shared" si="55"/>
        <v>-195</v>
      </c>
      <c r="V159" s="48">
        <f t="shared" si="56"/>
        <v>-195</v>
      </c>
      <c r="W159" s="48"/>
      <c r="X159" s="48">
        <f t="shared" si="57"/>
        <v>214.35270667226186</v>
      </c>
      <c r="Y159" s="48">
        <f t="shared" si="58"/>
        <v>19.35270667226186</v>
      </c>
      <c r="Z159" s="48">
        <f t="shared" si="59"/>
        <v>19</v>
      </c>
      <c r="AA159" s="17">
        <f t="shared" si="60"/>
        <v>19</v>
      </c>
      <c r="AB159" s="45">
        <f t="shared" si="61"/>
        <v>214</v>
      </c>
    </row>
    <row r="160" spans="1:28" ht="15" customHeight="1" x14ac:dyDescent="0.2">
      <c r="A160" s="49">
        <v>195</v>
      </c>
      <c r="B160" s="49">
        <v>195</v>
      </c>
      <c r="C160" s="46">
        <v>0</v>
      </c>
      <c r="D160" s="46">
        <v>273.12</v>
      </c>
      <c r="E160" s="46">
        <v>217.14</v>
      </c>
      <c r="F160" s="46">
        <v>0</v>
      </c>
      <c r="G160" s="46">
        <f t="shared" si="65"/>
        <v>11.272727272727273</v>
      </c>
      <c r="H160" s="46">
        <v>0</v>
      </c>
      <c r="I160" s="46">
        <f t="shared" si="66"/>
        <v>11.272727272727273</v>
      </c>
      <c r="J160" s="50">
        <f t="shared" si="62"/>
        <v>1</v>
      </c>
      <c r="K160" s="50">
        <f t="shared" si="63"/>
        <v>1</v>
      </c>
      <c r="L160" s="50">
        <f t="shared" si="64"/>
        <v>1</v>
      </c>
      <c r="M160" s="50">
        <f t="shared" ca="1" si="54"/>
        <v>1</v>
      </c>
      <c r="T160" s="43">
        <v>0</v>
      </c>
      <c r="U160" s="52">
        <f t="shared" si="55"/>
        <v>-195</v>
      </c>
      <c r="V160" s="48">
        <f t="shared" si="56"/>
        <v>-195</v>
      </c>
      <c r="W160" s="48"/>
      <c r="X160" s="48">
        <f t="shared" si="57"/>
        <v>214.35270667226186</v>
      </c>
      <c r="Y160" s="48">
        <f t="shared" si="58"/>
        <v>19.35270667226186</v>
      </c>
      <c r="Z160" s="48">
        <f t="shared" si="59"/>
        <v>19</v>
      </c>
      <c r="AA160" s="17">
        <f t="shared" si="60"/>
        <v>19</v>
      </c>
      <c r="AB160" s="45">
        <f t="shared" si="61"/>
        <v>214</v>
      </c>
    </row>
    <row r="161" spans="1:28" ht="15" customHeight="1" x14ac:dyDescent="0.2">
      <c r="A161" s="49">
        <v>212</v>
      </c>
      <c r="B161" s="49">
        <v>190</v>
      </c>
      <c r="C161" s="46">
        <v>0</v>
      </c>
      <c r="D161" s="46">
        <v>273.12</v>
      </c>
      <c r="E161" s="46">
        <v>217.13</v>
      </c>
      <c r="F161" s="46">
        <v>0</v>
      </c>
      <c r="G161" s="46">
        <f t="shared" si="65"/>
        <v>10.99</v>
      </c>
      <c r="H161" s="46">
        <v>0</v>
      </c>
      <c r="I161" s="46">
        <f t="shared" si="66"/>
        <v>11.21</v>
      </c>
      <c r="J161" s="50">
        <f t="shared" si="62"/>
        <v>1</v>
      </c>
      <c r="K161" s="50">
        <f t="shared" si="63"/>
        <v>1</v>
      </c>
      <c r="L161" s="50">
        <f t="shared" si="64"/>
        <v>1</v>
      </c>
      <c r="M161" s="50">
        <f t="shared" ca="1" si="54"/>
        <v>1</v>
      </c>
      <c r="T161" s="43">
        <v>0</v>
      </c>
      <c r="U161" s="52">
        <f t="shared" si="55"/>
        <v>-190</v>
      </c>
      <c r="V161" s="48">
        <f t="shared" si="56"/>
        <v>-190</v>
      </c>
      <c r="W161" s="48"/>
      <c r="X161" s="48">
        <f t="shared" si="57"/>
        <v>208.85648342425515</v>
      </c>
      <c r="Y161" s="48">
        <f t="shared" si="58"/>
        <v>18.856483424255146</v>
      </c>
      <c r="Z161" s="48">
        <f t="shared" si="59"/>
        <v>19</v>
      </c>
      <c r="AA161" s="17">
        <f t="shared" si="60"/>
        <v>19</v>
      </c>
      <c r="AB161" s="45">
        <f t="shared" si="61"/>
        <v>209</v>
      </c>
    </row>
    <row r="162" spans="1:28" ht="15" customHeight="1" x14ac:dyDescent="0.2">
      <c r="A162" s="49">
        <v>230</v>
      </c>
      <c r="B162" s="49">
        <v>185</v>
      </c>
      <c r="C162" s="46">
        <v>0</v>
      </c>
      <c r="D162" s="46">
        <v>273.12</v>
      </c>
      <c r="E162" s="46">
        <v>217.13</v>
      </c>
      <c r="F162" s="46">
        <v>0</v>
      </c>
      <c r="G162" s="46">
        <f t="shared" si="65"/>
        <v>10.702970297029703</v>
      </c>
      <c r="H162" s="46">
        <v>0</v>
      </c>
      <c r="I162" s="46">
        <f t="shared" si="66"/>
        <v>11.148514851485148</v>
      </c>
      <c r="J162" s="50">
        <f t="shared" si="62"/>
        <v>1</v>
      </c>
      <c r="K162" s="50">
        <f t="shared" si="63"/>
        <v>1</v>
      </c>
      <c r="L162" s="50">
        <f t="shared" si="64"/>
        <v>1</v>
      </c>
      <c r="M162" s="50">
        <f t="shared" ref="M162:M181" ca="1" si="67">IF(RAND()&lt;0.5,0,1)</f>
        <v>1</v>
      </c>
      <c r="T162" s="43">
        <v>0</v>
      </c>
      <c r="U162" s="52">
        <f t="shared" ref="U162:U181" si="68">T162-B162</f>
        <v>-185</v>
      </c>
      <c r="V162" s="48">
        <f t="shared" ref="V162:V181" si="69">ROUND(U162,0)</f>
        <v>-185</v>
      </c>
      <c r="W162" s="48"/>
      <c r="X162" s="48">
        <f t="shared" ref="X162:X181" si="70">B162/$W$2*$W$3</f>
        <v>203.36026017624843</v>
      </c>
      <c r="Y162" s="48">
        <f t="shared" ref="Y162:Y181" si="71">X162-B162</f>
        <v>18.360260176248431</v>
      </c>
      <c r="Z162" s="48">
        <f t="shared" ref="Z162:Z181" si="72">ROUND(Y162,0)</f>
        <v>18</v>
      </c>
      <c r="AA162" s="17">
        <f t="shared" ref="AA162:AA181" si="73">IF(V162&gt;=0,V162,Z162)</f>
        <v>18</v>
      </c>
      <c r="AB162" s="45">
        <f t="shared" ref="AB162:AB181" si="74">B162+AA162</f>
        <v>203</v>
      </c>
    </row>
    <row r="163" spans="1:28" ht="15" customHeight="1" x14ac:dyDescent="0.2">
      <c r="A163" s="49">
        <v>247</v>
      </c>
      <c r="B163" s="49">
        <v>180</v>
      </c>
      <c r="C163" s="46">
        <v>0</v>
      </c>
      <c r="D163" s="46">
        <v>273.13</v>
      </c>
      <c r="E163" s="46">
        <v>217.14</v>
      </c>
      <c r="F163" s="46">
        <v>0</v>
      </c>
      <c r="G163" s="46">
        <f t="shared" si="65"/>
        <v>10.431372549019608</v>
      </c>
      <c r="H163" s="46">
        <v>0</v>
      </c>
      <c r="I163" s="46">
        <f t="shared" si="66"/>
        <v>11.088235294117647</v>
      </c>
      <c r="J163" s="50">
        <f t="shared" ref="J163:J181" si="75">IF(ABS(B163-B162)&lt;=50,1,0)</f>
        <v>1</v>
      </c>
      <c r="K163" s="50">
        <f t="shared" ref="K163:K181" si="76">IF(ABS((B163-B162))&lt;=50,1,IF((B163-B162)*(1)&gt;=0,1,-1))</f>
        <v>1</v>
      </c>
      <c r="L163" s="50">
        <f t="shared" si="64"/>
        <v>1</v>
      </c>
      <c r="M163" s="50">
        <f t="shared" ca="1" si="67"/>
        <v>0</v>
      </c>
      <c r="T163" s="43">
        <v>0</v>
      </c>
      <c r="U163" s="52">
        <f t="shared" si="68"/>
        <v>-180</v>
      </c>
      <c r="V163" s="48">
        <f t="shared" si="69"/>
        <v>-180</v>
      </c>
      <c r="W163" s="48"/>
      <c r="X163" s="48">
        <f t="shared" si="70"/>
        <v>197.86403692824172</v>
      </c>
      <c r="Y163" s="48">
        <f t="shared" si="71"/>
        <v>17.864036928241717</v>
      </c>
      <c r="Z163" s="48">
        <f t="shared" si="72"/>
        <v>18</v>
      </c>
      <c r="AA163" s="17">
        <f t="shared" si="73"/>
        <v>18</v>
      </c>
      <c r="AB163" s="45">
        <f t="shared" si="74"/>
        <v>198</v>
      </c>
    </row>
    <row r="164" spans="1:28" ht="15" customHeight="1" x14ac:dyDescent="0.2">
      <c r="A164" s="49">
        <v>241</v>
      </c>
      <c r="B164" s="49">
        <v>185</v>
      </c>
      <c r="C164" s="46">
        <v>1.6</v>
      </c>
      <c r="D164" s="46">
        <v>273.14</v>
      </c>
      <c r="E164" s="46">
        <v>217.16</v>
      </c>
      <c r="F164" s="46">
        <v>0</v>
      </c>
      <c r="G164" s="46">
        <f t="shared" si="65"/>
        <v>10.388349514563107</v>
      </c>
      <c r="H164" s="46">
        <v>0</v>
      </c>
      <c r="I164" s="46">
        <f t="shared" si="66"/>
        <v>10.932038834951456</v>
      </c>
      <c r="J164" s="50">
        <f t="shared" si="75"/>
        <v>1</v>
      </c>
      <c r="K164" s="50">
        <f t="shared" si="76"/>
        <v>1</v>
      </c>
      <c r="L164" s="50">
        <f t="shared" si="64"/>
        <v>1</v>
      </c>
      <c r="M164" s="50">
        <f t="shared" ca="1" si="67"/>
        <v>1</v>
      </c>
      <c r="T164" s="43">
        <v>0</v>
      </c>
      <c r="U164" s="52">
        <f t="shared" si="68"/>
        <v>-185</v>
      </c>
      <c r="V164" s="48">
        <f t="shared" si="69"/>
        <v>-185</v>
      </c>
      <c r="W164" s="48"/>
      <c r="X164" s="48">
        <f t="shared" si="70"/>
        <v>203.36026017624843</v>
      </c>
      <c r="Y164" s="48">
        <f t="shared" si="71"/>
        <v>18.360260176248431</v>
      </c>
      <c r="Z164" s="48">
        <f t="shared" si="72"/>
        <v>18</v>
      </c>
      <c r="AA164" s="17">
        <f t="shared" si="73"/>
        <v>18</v>
      </c>
      <c r="AB164" s="45">
        <f t="shared" si="74"/>
        <v>203</v>
      </c>
    </row>
    <row r="165" spans="1:28" ht="15" customHeight="1" x14ac:dyDescent="0.2">
      <c r="A165" s="49">
        <v>234</v>
      </c>
      <c r="B165" s="49">
        <v>190</v>
      </c>
      <c r="C165" s="46">
        <v>1.56</v>
      </c>
      <c r="D165" s="46">
        <v>273.14</v>
      </c>
      <c r="E165" s="46">
        <v>217.15</v>
      </c>
      <c r="F165" s="46">
        <v>0</v>
      </c>
      <c r="G165" s="46">
        <f t="shared" si="65"/>
        <v>10.35576923076923</v>
      </c>
      <c r="H165" s="46">
        <v>0</v>
      </c>
      <c r="I165" s="46">
        <f t="shared" si="66"/>
        <v>10.778846153846153</v>
      </c>
      <c r="J165" s="50">
        <f t="shared" si="75"/>
        <v>1</v>
      </c>
      <c r="K165" s="50">
        <f t="shared" si="76"/>
        <v>1</v>
      </c>
      <c r="L165" s="50">
        <f t="shared" si="64"/>
        <v>1</v>
      </c>
      <c r="M165" s="50">
        <f t="shared" ca="1" si="67"/>
        <v>1</v>
      </c>
      <c r="T165" s="43">
        <v>0</v>
      </c>
      <c r="U165" s="52">
        <f t="shared" si="68"/>
        <v>-190</v>
      </c>
      <c r="V165" s="48">
        <f t="shared" si="69"/>
        <v>-190</v>
      </c>
      <c r="W165" s="48"/>
      <c r="X165" s="48">
        <f t="shared" si="70"/>
        <v>208.85648342425515</v>
      </c>
      <c r="Y165" s="48">
        <f t="shared" si="71"/>
        <v>18.856483424255146</v>
      </c>
      <c r="Z165" s="48">
        <f t="shared" si="72"/>
        <v>19</v>
      </c>
      <c r="AA165" s="17">
        <f t="shared" si="73"/>
        <v>19</v>
      </c>
      <c r="AB165" s="45">
        <f t="shared" si="74"/>
        <v>209</v>
      </c>
    </row>
    <row r="166" spans="1:28" ht="15" customHeight="1" x14ac:dyDescent="0.2">
      <c r="A166" s="49">
        <v>228</v>
      </c>
      <c r="B166" s="49">
        <v>195</v>
      </c>
      <c r="C166" s="46">
        <v>1.52</v>
      </c>
      <c r="D166" s="46">
        <v>273.14</v>
      </c>
      <c r="E166" s="46">
        <v>217.16</v>
      </c>
      <c r="F166" s="46">
        <v>0</v>
      </c>
      <c r="G166" s="46">
        <f t="shared" si="65"/>
        <v>10.314285714285715</v>
      </c>
      <c r="H166" s="46">
        <v>0</v>
      </c>
      <c r="I166" s="46">
        <f t="shared" si="66"/>
        <v>10.628571428571428</v>
      </c>
      <c r="J166" s="50">
        <f t="shared" si="75"/>
        <v>1</v>
      </c>
      <c r="K166" s="50">
        <f t="shared" si="76"/>
        <v>1</v>
      </c>
      <c r="L166" s="50">
        <f t="shared" si="64"/>
        <v>1</v>
      </c>
      <c r="M166" s="50">
        <f t="shared" ca="1" si="67"/>
        <v>0</v>
      </c>
      <c r="T166" s="43">
        <v>0</v>
      </c>
      <c r="U166" s="52">
        <f t="shared" si="68"/>
        <v>-195</v>
      </c>
      <c r="V166" s="48">
        <f t="shared" si="69"/>
        <v>-195</v>
      </c>
      <c r="W166" s="48"/>
      <c r="X166" s="48">
        <f t="shared" si="70"/>
        <v>214.35270667226186</v>
      </c>
      <c r="Y166" s="48">
        <f t="shared" si="71"/>
        <v>19.35270667226186</v>
      </c>
      <c r="Z166" s="48">
        <f t="shared" si="72"/>
        <v>19</v>
      </c>
      <c r="AA166" s="17">
        <f t="shared" si="73"/>
        <v>19</v>
      </c>
      <c r="AB166" s="45">
        <f t="shared" si="74"/>
        <v>214</v>
      </c>
    </row>
    <row r="167" spans="1:28" ht="15" customHeight="1" x14ac:dyDescent="0.2">
      <c r="A167" s="49">
        <v>228</v>
      </c>
      <c r="B167" s="49">
        <v>195</v>
      </c>
      <c r="C167" s="46">
        <v>0</v>
      </c>
      <c r="D167" s="46">
        <v>273.14</v>
      </c>
      <c r="E167" s="46">
        <v>217.16</v>
      </c>
      <c r="F167" s="46">
        <v>0</v>
      </c>
      <c r="G167" s="46">
        <f t="shared" si="65"/>
        <v>10.216981132075471</v>
      </c>
      <c r="H167" s="46">
        <v>0</v>
      </c>
      <c r="I167" s="46">
        <f t="shared" si="66"/>
        <v>10.528301886792454</v>
      </c>
      <c r="J167" s="50">
        <f t="shared" si="75"/>
        <v>1</v>
      </c>
      <c r="K167" s="50">
        <f t="shared" si="76"/>
        <v>1</v>
      </c>
      <c r="L167" s="50">
        <f t="shared" ref="L167:L181" si="77">IF(OR(COUNTIF(K163:K167,1)=5,COUNTIF(K163:K167,-1)=5),1,0)</f>
        <v>1</v>
      </c>
      <c r="M167" s="50">
        <f t="shared" ca="1" si="67"/>
        <v>0</v>
      </c>
      <c r="T167" s="43">
        <v>0</v>
      </c>
      <c r="U167" s="52">
        <f t="shared" si="68"/>
        <v>-195</v>
      </c>
      <c r="V167" s="48">
        <f t="shared" si="69"/>
        <v>-195</v>
      </c>
      <c r="W167" s="48"/>
      <c r="X167" s="48">
        <f t="shared" si="70"/>
        <v>214.35270667226186</v>
      </c>
      <c r="Y167" s="48">
        <f t="shared" si="71"/>
        <v>19.35270667226186</v>
      </c>
      <c r="Z167" s="48">
        <f t="shared" si="72"/>
        <v>19</v>
      </c>
      <c r="AA167" s="17">
        <f t="shared" si="73"/>
        <v>19</v>
      </c>
      <c r="AB167" s="45">
        <f t="shared" si="74"/>
        <v>214</v>
      </c>
    </row>
    <row r="168" spans="1:28" ht="15" customHeight="1" x14ac:dyDescent="0.2">
      <c r="A168" s="49">
        <v>228</v>
      </c>
      <c r="B168" s="49">
        <v>195</v>
      </c>
      <c r="C168" s="46">
        <v>0</v>
      </c>
      <c r="D168" s="46">
        <v>273.14999999999998</v>
      </c>
      <c r="E168" s="46">
        <v>217.16</v>
      </c>
      <c r="F168" s="46">
        <v>0</v>
      </c>
      <c r="G168" s="46">
        <f t="shared" si="65"/>
        <v>10.121495327102803</v>
      </c>
      <c r="H168" s="46">
        <v>0</v>
      </c>
      <c r="I168" s="46">
        <f t="shared" si="66"/>
        <v>10.429906542056075</v>
      </c>
      <c r="J168" s="50">
        <f t="shared" si="75"/>
        <v>1</v>
      </c>
      <c r="K168" s="50">
        <f t="shared" si="76"/>
        <v>1</v>
      </c>
      <c r="L168" s="50">
        <f t="shared" si="77"/>
        <v>1</v>
      </c>
      <c r="M168" s="50">
        <f t="shared" ca="1" si="67"/>
        <v>0</v>
      </c>
      <c r="T168" s="43">
        <v>0</v>
      </c>
      <c r="U168" s="52">
        <f t="shared" si="68"/>
        <v>-195</v>
      </c>
      <c r="V168" s="48">
        <f t="shared" si="69"/>
        <v>-195</v>
      </c>
      <c r="W168" s="48"/>
      <c r="X168" s="48">
        <f t="shared" si="70"/>
        <v>214.35270667226186</v>
      </c>
      <c r="Y168" s="48">
        <f t="shared" si="71"/>
        <v>19.35270667226186</v>
      </c>
      <c r="Z168" s="48">
        <f t="shared" si="72"/>
        <v>19</v>
      </c>
      <c r="AA168" s="17">
        <f t="shared" si="73"/>
        <v>19</v>
      </c>
      <c r="AB168" s="45">
        <f t="shared" si="74"/>
        <v>214</v>
      </c>
    </row>
    <row r="169" spans="1:28" ht="15" customHeight="1" x14ac:dyDescent="0.2">
      <c r="A169" s="49">
        <v>228</v>
      </c>
      <c r="B169" s="49">
        <v>195</v>
      </c>
      <c r="C169" s="46">
        <v>0</v>
      </c>
      <c r="D169" s="46">
        <v>273.14999999999998</v>
      </c>
      <c r="E169" s="46">
        <v>217.17</v>
      </c>
      <c r="F169" s="46">
        <v>0</v>
      </c>
      <c r="G169" s="46">
        <f t="shared" si="65"/>
        <v>10.027777777777779</v>
      </c>
      <c r="H169" s="46">
        <v>0</v>
      </c>
      <c r="I169" s="46">
        <f t="shared" si="66"/>
        <v>10.333333333333334</v>
      </c>
      <c r="J169" s="50">
        <f t="shared" si="75"/>
        <v>1</v>
      </c>
      <c r="K169" s="50">
        <f t="shared" si="76"/>
        <v>1</v>
      </c>
      <c r="L169" s="50">
        <f t="shared" si="77"/>
        <v>1</v>
      </c>
      <c r="M169" s="50">
        <f t="shared" ca="1" si="67"/>
        <v>0</v>
      </c>
      <c r="T169" s="43">
        <v>0</v>
      </c>
      <c r="U169" s="52">
        <f t="shared" si="68"/>
        <v>-195</v>
      </c>
      <c r="V169" s="48">
        <f t="shared" si="69"/>
        <v>-195</v>
      </c>
      <c r="W169" s="48"/>
      <c r="X169" s="48">
        <f t="shared" si="70"/>
        <v>214.35270667226186</v>
      </c>
      <c r="Y169" s="48">
        <f t="shared" si="71"/>
        <v>19.35270667226186</v>
      </c>
      <c r="Z169" s="48">
        <f t="shared" si="72"/>
        <v>19</v>
      </c>
      <c r="AA169" s="17">
        <f t="shared" si="73"/>
        <v>19</v>
      </c>
      <c r="AB169" s="45">
        <f t="shared" si="74"/>
        <v>214</v>
      </c>
    </row>
    <row r="170" spans="1:28" ht="15" customHeight="1" x14ac:dyDescent="0.2">
      <c r="A170" s="49">
        <v>228</v>
      </c>
      <c r="B170" s="49">
        <v>195</v>
      </c>
      <c r="C170" s="46">
        <v>0</v>
      </c>
      <c r="D170" s="46">
        <v>273.14999999999998</v>
      </c>
      <c r="E170" s="46">
        <v>217.17</v>
      </c>
      <c r="F170" s="46">
        <v>0</v>
      </c>
      <c r="G170" s="46">
        <f t="shared" si="65"/>
        <v>9.9357798165137616</v>
      </c>
      <c r="H170" s="46">
        <v>0</v>
      </c>
      <c r="I170" s="46">
        <f t="shared" si="66"/>
        <v>10.238532110091743</v>
      </c>
      <c r="J170" s="50">
        <f t="shared" si="75"/>
        <v>1</v>
      </c>
      <c r="K170" s="50">
        <f t="shared" si="76"/>
        <v>1</v>
      </c>
      <c r="L170" s="50">
        <f t="shared" si="77"/>
        <v>1</v>
      </c>
      <c r="M170" s="50">
        <f t="shared" ca="1" si="67"/>
        <v>1</v>
      </c>
      <c r="T170" s="43">
        <v>0</v>
      </c>
      <c r="U170" s="52">
        <f t="shared" si="68"/>
        <v>-195</v>
      </c>
      <c r="V170" s="48">
        <f t="shared" si="69"/>
        <v>-195</v>
      </c>
      <c r="W170" s="48"/>
      <c r="X170" s="48">
        <f t="shared" si="70"/>
        <v>214.35270667226186</v>
      </c>
      <c r="Y170" s="48">
        <f t="shared" si="71"/>
        <v>19.35270667226186</v>
      </c>
      <c r="Z170" s="48">
        <f t="shared" si="72"/>
        <v>19</v>
      </c>
      <c r="AA170" s="17">
        <f t="shared" si="73"/>
        <v>19</v>
      </c>
      <c r="AB170" s="45">
        <f t="shared" si="74"/>
        <v>214</v>
      </c>
    </row>
    <row r="171" spans="1:28" ht="15" customHeight="1" x14ac:dyDescent="0.2">
      <c r="A171" s="49">
        <v>228</v>
      </c>
      <c r="B171" s="49">
        <v>195</v>
      </c>
      <c r="C171" s="46">
        <v>1.52</v>
      </c>
      <c r="D171" s="46">
        <v>273.16000000000003</v>
      </c>
      <c r="E171" s="46">
        <v>217.18</v>
      </c>
      <c r="F171" s="46">
        <v>0</v>
      </c>
      <c r="G171" s="46">
        <f t="shared" si="65"/>
        <v>9.8454545454545457</v>
      </c>
      <c r="H171" s="46">
        <v>0</v>
      </c>
      <c r="I171" s="46">
        <f t="shared" si="66"/>
        <v>10.145454545454545</v>
      </c>
      <c r="J171" s="50">
        <f t="shared" si="75"/>
        <v>1</v>
      </c>
      <c r="K171" s="50">
        <f t="shared" si="76"/>
        <v>1</v>
      </c>
      <c r="L171" s="50">
        <f t="shared" si="77"/>
        <v>1</v>
      </c>
      <c r="M171" s="50">
        <f t="shared" ca="1" si="67"/>
        <v>1</v>
      </c>
      <c r="T171" s="43">
        <v>0</v>
      </c>
      <c r="U171" s="52">
        <f t="shared" si="68"/>
        <v>-195</v>
      </c>
      <c r="V171" s="48">
        <f t="shared" si="69"/>
        <v>-195</v>
      </c>
      <c r="W171" s="48"/>
      <c r="X171" s="48">
        <f t="shared" si="70"/>
        <v>214.35270667226186</v>
      </c>
      <c r="Y171" s="48">
        <f t="shared" si="71"/>
        <v>19.35270667226186</v>
      </c>
      <c r="Z171" s="48">
        <f t="shared" si="72"/>
        <v>19</v>
      </c>
      <c r="AA171" s="17">
        <f t="shared" si="73"/>
        <v>19</v>
      </c>
      <c r="AB171" s="45">
        <f t="shared" si="74"/>
        <v>214</v>
      </c>
    </row>
    <row r="172" spans="1:28" ht="15" customHeight="1" x14ac:dyDescent="0.2">
      <c r="A172" s="49">
        <v>228</v>
      </c>
      <c r="B172" s="49">
        <v>195</v>
      </c>
      <c r="C172" s="46">
        <v>1.52</v>
      </c>
      <c r="D172" s="46">
        <v>273.16000000000003</v>
      </c>
      <c r="E172" s="46">
        <v>217.18</v>
      </c>
      <c r="F172" s="46">
        <v>0</v>
      </c>
      <c r="G172" s="46">
        <f t="shared" si="65"/>
        <v>9.7567567567567561</v>
      </c>
      <c r="H172" s="46">
        <v>0</v>
      </c>
      <c r="I172" s="46">
        <f t="shared" si="66"/>
        <v>10.054054054054054</v>
      </c>
      <c r="J172" s="50">
        <f t="shared" si="75"/>
        <v>1</v>
      </c>
      <c r="K172" s="50">
        <f t="shared" si="76"/>
        <v>1</v>
      </c>
      <c r="L172" s="50">
        <f t="shared" si="77"/>
        <v>1</v>
      </c>
      <c r="M172" s="50">
        <f t="shared" ca="1" si="67"/>
        <v>1</v>
      </c>
      <c r="T172" s="43">
        <v>0</v>
      </c>
      <c r="U172" s="52">
        <f t="shared" si="68"/>
        <v>-195</v>
      </c>
      <c r="V172" s="48">
        <f t="shared" si="69"/>
        <v>-195</v>
      </c>
      <c r="W172" s="48"/>
      <c r="X172" s="48">
        <f t="shared" si="70"/>
        <v>214.35270667226186</v>
      </c>
      <c r="Y172" s="48">
        <f t="shared" si="71"/>
        <v>19.35270667226186</v>
      </c>
      <c r="Z172" s="48">
        <f t="shared" si="72"/>
        <v>19</v>
      </c>
      <c r="AA172" s="17">
        <f t="shared" si="73"/>
        <v>19</v>
      </c>
      <c r="AB172" s="45">
        <f t="shared" si="74"/>
        <v>214</v>
      </c>
    </row>
    <row r="173" spans="1:28" ht="15" customHeight="1" x14ac:dyDescent="0.2">
      <c r="A173" s="49">
        <v>217</v>
      </c>
      <c r="B173" s="49">
        <v>195</v>
      </c>
      <c r="C173" s="46">
        <v>1.45</v>
      </c>
      <c r="D173" s="46">
        <v>273.16000000000003</v>
      </c>
      <c r="E173" s="46">
        <v>217.18</v>
      </c>
      <c r="F173" s="46">
        <v>0</v>
      </c>
      <c r="G173" s="46">
        <f t="shared" si="65"/>
        <v>9.7678571428571423</v>
      </c>
      <c r="H173" s="46">
        <v>0</v>
      </c>
      <c r="I173" s="46">
        <f t="shared" si="66"/>
        <v>9.9642857142857135</v>
      </c>
      <c r="J173" s="50">
        <f t="shared" si="75"/>
        <v>1</v>
      </c>
      <c r="K173" s="50">
        <f t="shared" si="76"/>
        <v>1</v>
      </c>
      <c r="L173" s="50">
        <f t="shared" si="77"/>
        <v>1</v>
      </c>
      <c r="M173" s="50">
        <f t="shared" ca="1" si="67"/>
        <v>0</v>
      </c>
      <c r="T173" s="43">
        <v>0</v>
      </c>
      <c r="U173" s="52">
        <f t="shared" si="68"/>
        <v>-195</v>
      </c>
      <c r="V173" s="48">
        <f t="shared" si="69"/>
        <v>-195</v>
      </c>
      <c r="W173" s="48"/>
      <c r="X173" s="48">
        <f t="shared" si="70"/>
        <v>214.35270667226186</v>
      </c>
      <c r="Y173" s="48">
        <f t="shared" si="71"/>
        <v>19.35270667226186</v>
      </c>
      <c r="Z173" s="48">
        <f t="shared" si="72"/>
        <v>19</v>
      </c>
      <c r="AA173" s="17">
        <f t="shared" si="73"/>
        <v>19</v>
      </c>
      <c r="AB173" s="45">
        <f t="shared" si="74"/>
        <v>214</v>
      </c>
    </row>
    <row r="174" spans="1:28" ht="15" customHeight="1" x14ac:dyDescent="0.2">
      <c r="A174" s="49">
        <v>206</v>
      </c>
      <c r="B174" s="49">
        <v>195</v>
      </c>
      <c r="C174" s="46">
        <v>1.37</v>
      </c>
      <c r="D174" s="46">
        <v>273.16000000000003</v>
      </c>
      <c r="E174" s="46">
        <v>217.18</v>
      </c>
      <c r="F174" s="46">
        <v>0</v>
      </c>
      <c r="G174" s="46">
        <f t="shared" si="65"/>
        <v>9.7787610619469021</v>
      </c>
      <c r="H174" s="46">
        <v>0</v>
      </c>
      <c r="I174" s="46">
        <f t="shared" si="66"/>
        <v>9.8761061946902657</v>
      </c>
      <c r="J174" s="50">
        <f t="shared" si="75"/>
        <v>1</v>
      </c>
      <c r="K174" s="50">
        <f t="shared" si="76"/>
        <v>1</v>
      </c>
      <c r="L174" s="50">
        <f t="shared" si="77"/>
        <v>1</v>
      </c>
      <c r="M174" s="50">
        <f t="shared" ca="1" si="67"/>
        <v>1</v>
      </c>
      <c r="T174" s="43">
        <v>0</v>
      </c>
      <c r="U174" s="52">
        <f t="shared" si="68"/>
        <v>-195</v>
      </c>
      <c r="V174" s="48">
        <f t="shared" si="69"/>
        <v>-195</v>
      </c>
      <c r="W174" s="48"/>
      <c r="X174" s="48">
        <f t="shared" si="70"/>
        <v>214.35270667226186</v>
      </c>
      <c r="Y174" s="48">
        <f t="shared" si="71"/>
        <v>19.35270667226186</v>
      </c>
      <c r="Z174" s="48">
        <f t="shared" si="72"/>
        <v>19</v>
      </c>
      <c r="AA174" s="17">
        <f t="shared" si="73"/>
        <v>19</v>
      </c>
      <c r="AB174" s="45">
        <f t="shared" si="74"/>
        <v>214</v>
      </c>
    </row>
    <row r="175" spans="1:28" ht="15" customHeight="1" x14ac:dyDescent="0.2">
      <c r="A175" s="49">
        <v>195</v>
      </c>
      <c r="B175" s="49">
        <v>195</v>
      </c>
      <c r="C175" s="46">
        <v>1.3</v>
      </c>
      <c r="D175" s="46">
        <v>273.16000000000003</v>
      </c>
      <c r="E175" s="46">
        <v>217.17</v>
      </c>
      <c r="F175" s="46">
        <v>0</v>
      </c>
      <c r="G175" s="46">
        <f t="shared" si="65"/>
        <v>9.7894736842105257</v>
      </c>
      <c r="H175" s="46">
        <v>0</v>
      </c>
      <c r="I175" s="46">
        <f t="shared" si="66"/>
        <v>9.7894736842105257</v>
      </c>
      <c r="J175" s="50">
        <f t="shared" si="75"/>
        <v>1</v>
      </c>
      <c r="K175" s="50">
        <f t="shared" si="76"/>
        <v>1</v>
      </c>
      <c r="L175" s="50">
        <f t="shared" si="77"/>
        <v>1</v>
      </c>
      <c r="M175" s="50">
        <f t="shared" ca="1" si="67"/>
        <v>0</v>
      </c>
      <c r="T175" s="43">
        <v>0</v>
      </c>
      <c r="U175" s="52">
        <f t="shared" si="68"/>
        <v>-195</v>
      </c>
      <c r="V175" s="48">
        <f t="shared" si="69"/>
        <v>-195</v>
      </c>
      <c r="W175" s="48"/>
      <c r="X175" s="48">
        <f t="shared" si="70"/>
        <v>214.35270667226186</v>
      </c>
      <c r="Y175" s="48">
        <f t="shared" si="71"/>
        <v>19.35270667226186</v>
      </c>
      <c r="Z175" s="48">
        <f t="shared" si="72"/>
        <v>19</v>
      </c>
      <c r="AA175" s="17">
        <f t="shared" si="73"/>
        <v>19</v>
      </c>
      <c r="AB175" s="45">
        <f t="shared" si="74"/>
        <v>214</v>
      </c>
    </row>
    <row r="176" spans="1:28" ht="15" customHeight="1" x14ac:dyDescent="0.2">
      <c r="A176" s="49">
        <v>184</v>
      </c>
      <c r="B176" s="49">
        <v>195</v>
      </c>
      <c r="C176" s="46">
        <v>0</v>
      </c>
      <c r="D176" s="46">
        <v>273.16000000000003</v>
      </c>
      <c r="E176" s="46">
        <v>217.17</v>
      </c>
      <c r="F176" s="46">
        <v>0</v>
      </c>
      <c r="G176" s="46">
        <f t="shared" si="65"/>
        <v>9.8000000000000007</v>
      </c>
      <c r="H176" s="46">
        <v>0</v>
      </c>
      <c r="I176" s="46">
        <f t="shared" si="66"/>
        <v>9.7043478260869573</v>
      </c>
      <c r="J176" s="50">
        <f t="shared" si="75"/>
        <v>1</v>
      </c>
      <c r="K176" s="50">
        <f t="shared" si="76"/>
        <v>1</v>
      </c>
      <c r="L176" s="50">
        <f t="shared" si="77"/>
        <v>1</v>
      </c>
      <c r="M176" s="50">
        <f t="shared" ca="1" si="67"/>
        <v>1</v>
      </c>
      <c r="T176" s="43">
        <v>0</v>
      </c>
      <c r="U176" s="52">
        <f t="shared" si="68"/>
        <v>-195</v>
      </c>
      <c r="V176" s="48">
        <f t="shared" si="69"/>
        <v>-195</v>
      </c>
      <c r="W176" s="48"/>
      <c r="X176" s="48">
        <f t="shared" si="70"/>
        <v>214.35270667226186</v>
      </c>
      <c r="Y176" s="48">
        <f t="shared" si="71"/>
        <v>19.35270667226186</v>
      </c>
      <c r="Z176" s="48">
        <f t="shared" si="72"/>
        <v>19</v>
      </c>
      <c r="AA176" s="17">
        <f t="shared" si="73"/>
        <v>19</v>
      </c>
      <c r="AB176" s="45">
        <f t="shared" si="74"/>
        <v>214</v>
      </c>
    </row>
    <row r="177" spans="1:28" ht="15" customHeight="1" x14ac:dyDescent="0.2">
      <c r="A177" s="49">
        <v>173</v>
      </c>
      <c r="B177" s="49">
        <v>195</v>
      </c>
      <c r="C177" s="46">
        <v>0</v>
      </c>
      <c r="D177" s="46">
        <v>273.16000000000003</v>
      </c>
      <c r="E177" s="46">
        <v>217.18</v>
      </c>
      <c r="F177" s="46">
        <v>0</v>
      </c>
      <c r="G177" s="46">
        <f t="shared" si="65"/>
        <v>9.8103448275862064</v>
      </c>
      <c r="H177" s="46">
        <v>0</v>
      </c>
      <c r="I177" s="46">
        <f t="shared" si="66"/>
        <v>9.6206896551724146</v>
      </c>
      <c r="J177" s="50">
        <f t="shared" si="75"/>
        <v>1</v>
      </c>
      <c r="K177" s="50">
        <f t="shared" si="76"/>
        <v>1</v>
      </c>
      <c r="L177" s="50">
        <f t="shared" si="77"/>
        <v>1</v>
      </c>
      <c r="M177" s="50">
        <f t="shared" ca="1" si="67"/>
        <v>0</v>
      </c>
      <c r="T177" s="43">
        <v>0</v>
      </c>
      <c r="U177" s="52">
        <f t="shared" si="68"/>
        <v>-195</v>
      </c>
      <c r="V177" s="48">
        <f t="shared" si="69"/>
        <v>-195</v>
      </c>
      <c r="W177" s="48"/>
      <c r="X177" s="48">
        <f t="shared" si="70"/>
        <v>214.35270667226186</v>
      </c>
      <c r="Y177" s="48">
        <f t="shared" si="71"/>
        <v>19.35270667226186</v>
      </c>
      <c r="Z177" s="48">
        <f t="shared" si="72"/>
        <v>19</v>
      </c>
      <c r="AA177" s="17">
        <f t="shared" si="73"/>
        <v>19</v>
      </c>
      <c r="AB177" s="45">
        <f t="shared" si="74"/>
        <v>214</v>
      </c>
    </row>
    <row r="178" spans="1:28" ht="15" customHeight="1" x14ac:dyDescent="0.2">
      <c r="A178" s="49">
        <v>162</v>
      </c>
      <c r="B178" s="49">
        <v>195</v>
      </c>
      <c r="C178" s="46">
        <v>0</v>
      </c>
      <c r="D178" s="46">
        <v>273.16000000000003</v>
      </c>
      <c r="E178" s="46">
        <v>217.18</v>
      </c>
      <c r="F178" s="46">
        <v>0</v>
      </c>
      <c r="G178" s="46">
        <f t="shared" si="65"/>
        <v>9.8205128205128212</v>
      </c>
      <c r="H178" s="46">
        <v>0</v>
      </c>
      <c r="I178" s="46">
        <f t="shared" si="66"/>
        <v>9.5384615384615383</v>
      </c>
      <c r="J178" s="50">
        <f t="shared" si="75"/>
        <v>1</v>
      </c>
      <c r="K178" s="50">
        <f t="shared" si="76"/>
        <v>1</v>
      </c>
      <c r="L178" s="50">
        <f t="shared" si="77"/>
        <v>1</v>
      </c>
      <c r="M178" s="50">
        <f t="shared" ca="1" si="67"/>
        <v>1</v>
      </c>
      <c r="T178" s="43">
        <v>0</v>
      </c>
      <c r="U178" s="52">
        <f t="shared" si="68"/>
        <v>-195</v>
      </c>
      <c r="V178" s="48">
        <f t="shared" si="69"/>
        <v>-195</v>
      </c>
      <c r="W178" s="48"/>
      <c r="X178" s="48">
        <f t="shared" si="70"/>
        <v>214.35270667226186</v>
      </c>
      <c r="Y178" s="48">
        <f t="shared" si="71"/>
        <v>19.35270667226186</v>
      </c>
      <c r="Z178" s="48">
        <f t="shared" si="72"/>
        <v>19</v>
      </c>
      <c r="AA178" s="17">
        <f t="shared" si="73"/>
        <v>19</v>
      </c>
      <c r="AB178" s="45">
        <f t="shared" si="74"/>
        <v>214</v>
      </c>
    </row>
    <row r="179" spans="1:28" ht="15" customHeight="1" x14ac:dyDescent="0.2">
      <c r="A179" s="49">
        <v>173</v>
      </c>
      <c r="B179" s="49">
        <v>195</v>
      </c>
      <c r="C179" s="46">
        <v>0</v>
      </c>
      <c r="D179" s="46">
        <v>273.14999999999998</v>
      </c>
      <c r="E179" s="46">
        <v>217.17</v>
      </c>
      <c r="F179" s="46">
        <v>0</v>
      </c>
      <c r="G179" s="46">
        <f t="shared" si="65"/>
        <v>9.6440677966101696</v>
      </c>
      <c r="H179" s="46">
        <v>0</v>
      </c>
      <c r="I179" s="46">
        <f t="shared" si="66"/>
        <v>9.4576271186440675</v>
      </c>
      <c r="J179" s="50">
        <f t="shared" si="75"/>
        <v>1</v>
      </c>
      <c r="K179" s="50">
        <f t="shared" si="76"/>
        <v>1</v>
      </c>
      <c r="L179" s="50">
        <f t="shared" si="77"/>
        <v>1</v>
      </c>
      <c r="M179" s="50">
        <f t="shared" ca="1" si="67"/>
        <v>0</v>
      </c>
      <c r="T179" s="43">
        <v>0</v>
      </c>
      <c r="U179" s="52">
        <f t="shared" si="68"/>
        <v>-195</v>
      </c>
      <c r="V179" s="48">
        <f t="shared" si="69"/>
        <v>-195</v>
      </c>
      <c r="W179" s="48"/>
      <c r="X179" s="48">
        <f t="shared" si="70"/>
        <v>214.35270667226186</v>
      </c>
      <c r="Y179" s="48">
        <f t="shared" si="71"/>
        <v>19.35270667226186</v>
      </c>
      <c r="Z179" s="48">
        <f t="shared" si="72"/>
        <v>19</v>
      </c>
      <c r="AA179" s="17">
        <f t="shared" si="73"/>
        <v>19</v>
      </c>
      <c r="AB179" s="45">
        <f t="shared" si="74"/>
        <v>214</v>
      </c>
    </row>
    <row r="180" spans="1:28" ht="15" customHeight="1" x14ac:dyDescent="0.2">
      <c r="A180" s="49">
        <v>184</v>
      </c>
      <c r="B180" s="49">
        <v>195</v>
      </c>
      <c r="C180" s="46">
        <v>0</v>
      </c>
      <c r="D180" s="46">
        <v>273.14999999999998</v>
      </c>
      <c r="E180" s="46">
        <v>217.16</v>
      </c>
      <c r="F180" s="46">
        <v>0</v>
      </c>
      <c r="G180" s="46">
        <f t="shared" si="65"/>
        <v>9.4705882352941178</v>
      </c>
      <c r="H180" s="46">
        <v>0</v>
      </c>
      <c r="I180" s="46">
        <f t="shared" si="66"/>
        <v>9.3781512605042021</v>
      </c>
      <c r="J180" s="50">
        <f t="shared" si="75"/>
        <v>1</v>
      </c>
      <c r="K180" s="50">
        <f t="shared" si="76"/>
        <v>1</v>
      </c>
      <c r="L180" s="50">
        <f t="shared" si="77"/>
        <v>1</v>
      </c>
      <c r="M180" s="50">
        <f t="shared" ca="1" si="67"/>
        <v>0</v>
      </c>
      <c r="T180" s="43">
        <v>0</v>
      </c>
      <c r="U180" s="52">
        <f t="shared" si="68"/>
        <v>-195</v>
      </c>
      <c r="V180" s="48">
        <f t="shared" si="69"/>
        <v>-195</v>
      </c>
      <c r="W180" s="48"/>
      <c r="X180" s="48">
        <f t="shared" si="70"/>
        <v>214.35270667226186</v>
      </c>
      <c r="Y180" s="48">
        <f t="shared" si="71"/>
        <v>19.35270667226186</v>
      </c>
      <c r="Z180" s="48">
        <f t="shared" si="72"/>
        <v>19</v>
      </c>
      <c r="AA180" s="17">
        <f t="shared" si="73"/>
        <v>19</v>
      </c>
      <c r="AB180" s="45">
        <f t="shared" si="74"/>
        <v>214</v>
      </c>
    </row>
    <row r="181" spans="1:28" ht="15" customHeight="1" x14ac:dyDescent="0.2">
      <c r="A181" s="49">
        <v>195</v>
      </c>
      <c r="B181" s="49">
        <v>195</v>
      </c>
      <c r="C181" s="46">
        <v>0</v>
      </c>
      <c r="D181" s="46">
        <v>273.14999999999998</v>
      </c>
      <c r="E181" s="46">
        <v>217.16</v>
      </c>
      <c r="F181" s="46">
        <v>0</v>
      </c>
      <c r="G181" s="46">
        <f t="shared" si="65"/>
        <v>9.3000000000000007</v>
      </c>
      <c r="H181" s="46">
        <v>0</v>
      </c>
      <c r="I181" s="46">
        <f t="shared" si="66"/>
        <v>9.3000000000000007</v>
      </c>
      <c r="J181" s="50">
        <f t="shared" si="75"/>
        <v>1</v>
      </c>
      <c r="K181" s="50">
        <f t="shared" si="76"/>
        <v>1</v>
      </c>
      <c r="L181" s="50">
        <f t="shared" si="77"/>
        <v>1</v>
      </c>
      <c r="M181" s="50">
        <f t="shared" ca="1" si="67"/>
        <v>0</v>
      </c>
      <c r="T181" s="43">
        <v>0</v>
      </c>
      <c r="U181" s="52">
        <f t="shared" si="68"/>
        <v>-195</v>
      </c>
      <c r="V181" s="48">
        <f t="shared" si="69"/>
        <v>-195</v>
      </c>
      <c r="W181" s="48"/>
      <c r="X181" s="48">
        <f t="shared" si="70"/>
        <v>214.35270667226186</v>
      </c>
      <c r="Y181" s="48">
        <f t="shared" si="71"/>
        <v>19.35270667226186</v>
      </c>
      <c r="Z181" s="48">
        <f t="shared" si="72"/>
        <v>19</v>
      </c>
      <c r="AA181" s="17">
        <f t="shared" si="73"/>
        <v>19</v>
      </c>
      <c r="AB181" s="45">
        <f t="shared" si="74"/>
        <v>214</v>
      </c>
    </row>
    <row r="182" spans="1:28" ht="15" customHeight="1" x14ac:dyDescent="0.2">
      <c r="A182" s="49"/>
      <c r="B182" s="49"/>
      <c r="C182" s="46"/>
      <c r="D182" s="46"/>
      <c r="E182" s="46"/>
      <c r="F182" s="46"/>
      <c r="G182" s="46"/>
      <c r="H182" s="46"/>
      <c r="I182" s="46"/>
      <c r="J182" s="50"/>
      <c r="K182" s="50"/>
      <c r="L182" s="50"/>
      <c r="M182" s="50"/>
      <c r="U182" s="52"/>
      <c r="V182" s="48"/>
      <c r="W182" s="48"/>
      <c r="X182" s="48"/>
      <c r="Y182" s="48"/>
      <c r="Z182" s="48"/>
      <c r="AA182" s="17"/>
    </row>
    <row r="183" spans="1:28" ht="15" customHeight="1" x14ac:dyDescent="0.2">
      <c r="A183" s="49"/>
      <c r="B183" s="49"/>
      <c r="C183" s="46"/>
      <c r="D183" s="46"/>
      <c r="E183" s="46"/>
      <c r="F183" s="46"/>
      <c r="G183" s="46"/>
      <c r="H183" s="46"/>
      <c r="I183" s="46"/>
      <c r="J183" s="50"/>
      <c r="K183" s="50"/>
      <c r="L183" s="50"/>
      <c r="M183" s="50"/>
      <c r="U183" s="52"/>
      <c r="V183" s="48"/>
      <c r="W183" s="48"/>
      <c r="X183" s="48"/>
      <c r="Y183" s="48"/>
      <c r="Z183" s="48"/>
      <c r="AA183" s="17"/>
    </row>
    <row r="184" spans="1:28" ht="15" customHeight="1" x14ac:dyDescent="0.2">
      <c r="A184" s="49"/>
      <c r="B184" s="49"/>
      <c r="C184" s="46"/>
      <c r="D184" s="46"/>
      <c r="E184" s="46"/>
      <c r="F184" s="46"/>
      <c r="G184" s="46"/>
      <c r="H184" s="46"/>
      <c r="I184" s="46"/>
      <c r="J184" s="50"/>
      <c r="K184" s="50"/>
      <c r="L184" s="50"/>
      <c r="M184" s="50"/>
      <c r="U184" s="52"/>
      <c r="V184" s="48"/>
      <c r="W184" s="48"/>
      <c r="X184" s="48"/>
      <c r="Y184" s="48"/>
      <c r="Z184" s="48"/>
      <c r="AA184" s="17"/>
    </row>
    <row r="185" spans="1:28" ht="15" customHeight="1" x14ac:dyDescent="0.2">
      <c r="A185" s="49"/>
      <c r="B185" s="49"/>
      <c r="C185" s="46"/>
      <c r="D185" s="46"/>
      <c r="E185" s="46"/>
      <c r="F185" s="46"/>
      <c r="G185" s="46"/>
      <c r="H185" s="46"/>
      <c r="I185" s="46"/>
      <c r="J185" s="50"/>
      <c r="K185" s="50"/>
      <c r="L185" s="50"/>
      <c r="M185" s="50"/>
    </row>
    <row r="186" spans="1:28" ht="15" customHeight="1" x14ac:dyDescent="0.2">
      <c r="A186" s="49"/>
      <c r="B186" s="49"/>
      <c r="C186" s="46"/>
      <c r="D186" s="46"/>
      <c r="E186" s="46"/>
      <c r="F186" s="46"/>
      <c r="G186" s="46"/>
      <c r="H186" s="46"/>
      <c r="I186" s="46"/>
      <c r="J186" s="50"/>
      <c r="K186" s="50"/>
      <c r="L186" s="50"/>
      <c r="M186" s="50"/>
    </row>
    <row r="187" spans="1:28" ht="15" customHeight="1" x14ac:dyDescent="0.2">
      <c r="A187" s="49"/>
      <c r="B187" s="49"/>
      <c r="C187" s="46"/>
      <c r="D187" s="46"/>
      <c r="E187" s="46"/>
      <c r="F187" s="46"/>
      <c r="G187" s="46"/>
      <c r="H187" s="46"/>
      <c r="I187" s="46"/>
      <c r="J187" s="50"/>
      <c r="K187" s="50"/>
      <c r="L187" s="50"/>
      <c r="M187" s="50"/>
    </row>
    <row r="188" spans="1:28" ht="15" customHeight="1" x14ac:dyDescent="0.2">
      <c r="A188" s="49"/>
      <c r="B188" s="49"/>
      <c r="C188" s="46"/>
      <c r="D188" s="46"/>
      <c r="E188" s="46"/>
      <c r="F188" s="46"/>
      <c r="G188" s="46"/>
      <c r="H188" s="46"/>
      <c r="I188" s="46"/>
      <c r="J188" s="50"/>
      <c r="K188" s="50"/>
      <c r="L188" s="50"/>
      <c r="M188" s="50"/>
    </row>
    <row r="189" spans="1:28" ht="15" customHeight="1" x14ac:dyDescent="0.2">
      <c r="A189" s="49"/>
      <c r="B189" s="49"/>
      <c r="C189" s="46"/>
      <c r="D189" s="46"/>
      <c r="E189" s="46"/>
      <c r="F189" s="46"/>
      <c r="G189" s="46"/>
      <c r="H189" s="46"/>
      <c r="I189" s="46"/>
      <c r="J189" s="50"/>
      <c r="K189" s="50"/>
      <c r="L189" s="50"/>
      <c r="M189" s="50"/>
    </row>
    <row r="190" spans="1:28" ht="15" customHeight="1" x14ac:dyDescent="0.2">
      <c r="A190" s="49"/>
      <c r="B190" s="49"/>
      <c r="C190" s="46"/>
      <c r="D190" s="46"/>
      <c r="E190" s="46"/>
      <c r="F190" s="46"/>
      <c r="G190" s="46"/>
      <c r="H190" s="46"/>
      <c r="I190" s="46"/>
      <c r="J190" s="50"/>
      <c r="K190" s="50"/>
      <c r="L190" s="50"/>
      <c r="M190" s="50"/>
    </row>
    <row r="191" spans="1:28" ht="15" customHeight="1" x14ac:dyDescent="0.2">
      <c r="A191" s="49"/>
      <c r="B191" s="49"/>
      <c r="C191" s="46"/>
      <c r="D191" s="46"/>
      <c r="E191" s="46"/>
      <c r="F191" s="46"/>
      <c r="G191" s="46"/>
      <c r="H191" s="46"/>
      <c r="I191" s="46"/>
      <c r="J191" s="50"/>
      <c r="K191" s="50"/>
      <c r="L191" s="50"/>
      <c r="M191" s="50"/>
    </row>
    <row r="192" spans="1:28" ht="15" customHeight="1" x14ac:dyDescent="0.2">
      <c r="A192" s="49"/>
      <c r="B192" s="49"/>
      <c r="C192" s="46"/>
      <c r="D192" s="46"/>
      <c r="E192" s="46"/>
      <c r="F192" s="46"/>
      <c r="G192" s="46"/>
      <c r="H192" s="46"/>
      <c r="I192" s="46"/>
      <c r="J192" s="50"/>
      <c r="K192" s="50"/>
      <c r="L192" s="50"/>
      <c r="M192" s="50"/>
    </row>
    <row r="193" spans="1:13" ht="15" customHeight="1" x14ac:dyDescent="0.2">
      <c r="A193" s="49"/>
      <c r="B193" s="49"/>
      <c r="C193" s="46"/>
      <c r="D193" s="46"/>
      <c r="E193" s="46"/>
      <c r="F193" s="46"/>
      <c r="G193" s="46"/>
      <c r="H193" s="46"/>
      <c r="I193" s="46"/>
      <c r="J193" s="50"/>
      <c r="K193" s="50"/>
      <c r="L193" s="50"/>
      <c r="M193" s="50"/>
    </row>
    <row r="194" spans="1:13" ht="15" customHeight="1" x14ac:dyDescent="0.2">
      <c r="A194" s="49"/>
      <c r="B194" s="49"/>
      <c r="C194" s="46"/>
      <c r="D194" s="46"/>
      <c r="E194" s="46"/>
      <c r="F194" s="46"/>
      <c r="G194" s="46"/>
      <c r="H194" s="46"/>
      <c r="I194" s="46"/>
      <c r="J194" s="50"/>
      <c r="K194" s="50"/>
      <c r="L194" s="50"/>
      <c r="M194" s="50"/>
    </row>
    <row r="195" spans="1:13" ht="15" customHeight="1" x14ac:dyDescent="0.2">
      <c r="A195" s="49"/>
      <c r="B195" s="49"/>
      <c r="C195" s="46"/>
      <c r="D195" s="46"/>
      <c r="E195" s="46"/>
      <c r="F195" s="46"/>
      <c r="G195" s="46"/>
      <c r="H195" s="46"/>
      <c r="I195" s="46"/>
      <c r="J195" s="50"/>
      <c r="K195" s="50"/>
      <c r="L195" s="50"/>
      <c r="M195" s="50"/>
    </row>
    <row r="196" spans="1:13" ht="15" customHeight="1" x14ac:dyDescent="0.2">
      <c r="A196" s="49"/>
      <c r="B196" s="49"/>
      <c r="C196" s="46"/>
      <c r="D196" s="46"/>
      <c r="E196" s="46"/>
      <c r="F196" s="46"/>
      <c r="G196" s="46"/>
      <c r="H196" s="46"/>
      <c r="I196" s="46"/>
      <c r="J196" s="50"/>
      <c r="K196" s="50"/>
      <c r="L196" s="50"/>
      <c r="M196" s="50"/>
    </row>
    <row r="197" spans="1:13" ht="15" customHeight="1" x14ac:dyDescent="0.2">
      <c r="A197" s="49"/>
      <c r="B197" s="49"/>
      <c r="C197" s="46"/>
      <c r="D197" s="46"/>
      <c r="E197" s="46"/>
      <c r="F197" s="46"/>
      <c r="G197" s="46"/>
      <c r="H197" s="46"/>
      <c r="I197" s="46"/>
      <c r="J197" s="50"/>
      <c r="K197" s="50"/>
      <c r="L197" s="50"/>
      <c r="M197" s="50"/>
    </row>
    <row r="198" spans="1:13" ht="15" customHeight="1" x14ac:dyDescent="0.2">
      <c r="A198" s="49"/>
      <c r="B198" s="49"/>
      <c r="C198" s="46"/>
      <c r="D198" s="46"/>
      <c r="E198" s="46"/>
      <c r="F198" s="46"/>
      <c r="G198" s="46"/>
      <c r="H198" s="46"/>
      <c r="I198" s="46"/>
      <c r="J198" s="50"/>
      <c r="K198" s="50"/>
      <c r="L198" s="50"/>
      <c r="M198" s="50"/>
    </row>
    <row r="199" spans="1:13" ht="15" customHeight="1" x14ac:dyDescent="0.2">
      <c r="A199" s="49"/>
      <c r="B199" s="49"/>
      <c r="C199" s="46"/>
      <c r="D199" s="46"/>
      <c r="E199" s="46"/>
      <c r="F199" s="46"/>
      <c r="G199" s="46"/>
      <c r="H199" s="46"/>
      <c r="I199" s="46"/>
      <c r="J199" s="50"/>
      <c r="K199" s="50"/>
      <c r="L199" s="50"/>
      <c r="M199" s="50"/>
    </row>
    <row r="200" spans="1:13" ht="15" customHeight="1" x14ac:dyDescent="0.2">
      <c r="A200" s="49"/>
      <c r="B200" s="49"/>
      <c r="C200" s="46"/>
      <c r="D200" s="46"/>
      <c r="E200" s="46"/>
      <c r="F200" s="46"/>
      <c r="G200" s="46"/>
      <c r="H200" s="46"/>
      <c r="I200" s="46"/>
      <c r="J200" s="50"/>
      <c r="K200" s="50"/>
      <c r="L200" s="50"/>
      <c r="M200" s="50"/>
    </row>
    <row r="201" spans="1:13" ht="15" customHeight="1" x14ac:dyDescent="0.2">
      <c r="A201" s="49"/>
      <c r="B201" s="49"/>
      <c r="C201" s="46"/>
      <c r="D201" s="46"/>
      <c r="E201" s="46"/>
      <c r="F201" s="46"/>
      <c r="G201" s="46"/>
      <c r="H201" s="46"/>
      <c r="I201" s="46"/>
      <c r="J201" s="50"/>
      <c r="K201" s="50"/>
      <c r="L201" s="50"/>
      <c r="M201" s="50"/>
    </row>
    <row r="202" spans="1:13" ht="15" customHeight="1" x14ac:dyDescent="0.2">
      <c r="A202" s="49"/>
      <c r="B202" s="49"/>
      <c r="C202" s="46"/>
      <c r="D202" s="46"/>
      <c r="E202" s="46"/>
      <c r="F202" s="46"/>
      <c r="G202" s="46"/>
      <c r="H202" s="46"/>
      <c r="I202" s="46"/>
      <c r="J202" s="50"/>
      <c r="K202" s="50"/>
      <c r="L202" s="50"/>
      <c r="M202" s="50"/>
    </row>
    <row r="203" spans="1:13" ht="15" customHeight="1" x14ac:dyDescent="0.2">
      <c r="A203" s="49"/>
      <c r="B203" s="49"/>
      <c r="C203" s="46"/>
      <c r="D203" s="46"/>
      <c r="E203" s="46"/>
      <c r="F203" s="46"/>
      <c r="G203" s="46"/>
      <c r="H203" s="46"/>
      <c r="I203" s="46"/>
      <c r="J203" s="50"/>
      <c r="K203" s="50"/>
      <c r="L203" s="50"/>
      <c r="M203" s="50"/>
    </row>
    <row r="204" spans="1:13" ht="15" customHeight="1" x14ac:dyDescent="0.2">
      <c r="A204" s="49"/>
      <c r="B204" s="49"/>
      <c r="C204" s="46"/>
      <c r="D204" s="46"/>
      <c r="E204" s="46"/>
      <c r="F204" s="46"/>
      <c r="G204" s="46"/>
      <c r="H204" s="46"/>
      <c r="I204" s="46"/>
      <c r="J204" s="50"/>
      <c r="K204" s="50"/>
      <c r="L204" s="50"/>
      <c r="M204" s="50"/>
    </row>
    <row r="205" spans="1:13" ht="15" customHeight="1" x14ac:dyDescent="0.2">
      <c r="A205" s="49"/>
      <c r="B205" s="49"/>
      <c r="C205" s="46"/>
      <c r="D205" s="46"/>
      <c r="E205" s="46"/>
      <c r="F205" s="46"/>
      <c r="G205" s="46"/>
      <c r="H205" s="46"/>
      <c r="I205" s="46"/>
      <c r="J205" s="50"/>
      <c r="K205" s="50"/>
      <c r="L205" s="50"/>
      <c r="M205" s="50"/>
    </row>
    <row r="206" spans="1:13" ht="15" customHeight="1" x14ac:dyDescent="0.2">
      <c r="A206" s="49"/>
      <c r="B206" s="49"/>
      <c r="C206" s="46"/>
      <c r="D206" s="46"/>
      <c r="E206" s="46"/>
      <c r="F206" s="46"/>
      <c r="G206" s="46"/>
      <c r="H206" s="46"/>
      <c r="I206" s="46"/>
      <c r="J206" s="50"/>
      <c r="K206" s="50"/>
      <c r="L206" s="50"/>
      <c r="M206" s="50"/>
    </row>
    <row r="207" spans="1:13" ht="15" customHeight="1" x14ac:dyDescent="0.2">
      <c r="A207" s="49"/>
      <c r="B207" s="49"/>
      <c r="C207" s="46"/>
      <c r="D207" s="46"/>
      <c r="E207" s="46"/>
      <c r="F207" s="46"/>
      <c r="G207" s="46"/>
      <c r="H207" s="46"/>
      <c r="I207" s="46"/>
      <c r="J207" s="50"/>
      <c r="K207" s="50"/>
      <c r="L207" s="50"/>
      <c r="M207" s="50"/>
    </row>
    <row r="208" spans="1:13" ht="15" customHeight="1" x14ac:dyDescent="0.2">
      <c r="A208" s="49"/>
      <c r="B208" s="49"/>
      <c r="C208" s="46"/>
      <c r="D208" s="46"/>
      <c r="E208" s="46"/>
      <c r="F208" s="46"/>
      <c r="G208" s="46"/>
      <c r="H208" s="46"/>
      <c r="I208" s="46"/>
      <c r="J208" s="50"/>
      <c r="K208" s="50"/>
      <c r="L208" s="50"/>
      <c r="M208" s="50"/>
    </row>
    <row r="209" spans="1:13" ht="15" customHeight="1" x14ac:dyDescent="0.2">
      <c r="A209" s="49"/>
      <c r="B209" s="49"/>
      <c r="C209" s="46"/>
      <c r="D209" s="46"/>
      <c r="E209" s="46"/>
      <c r="F209" s="46"/>
      <c r="G209" s="46"/>
      <c r="H209" s="46"/>
      <c r="I209" s="46"/>
      <c r="J209" s="50"/>
      <c r="K209" s="50"/>
      <c r="L209" s="50"/>
      <c r="M209" s="50"/>
    </row>
    <row r="210" spans="1:13" ht="15" customHeight="1" x14ac:dyDescent="0.2">
      <c r="A210" s="49"/>
      <c r="B210" s="49"/>
      <c r="C210" s="46"/>
      <c r="D210" s="46"/>
      <c r="E210" s="46"/>
      <c r="F210" s="46"/>
      <c r="G210" s="46"/>
      <c r="H210" s="46"/>
      <c r="I210" s="46"/>
      <c r="J210" s="50"/>
      <c r="K210" s="50"/>
      <c r="L210" s="50"/>
      <c r="M210" s="50"/>
    </row>
    <row r="211" spans="1:13" ht="15" customHeight="1" x14ac:dyDescent="0.2">
      <c r="A211" s="49"/>
      <c r="B211" s="49"/>
      <c r="C211" s="46"/>
      <c r="D211" s="46"/>
      <c r="E211" s="46"/>
      <c r="F211" s="46"/>
      <c r="G211" s="46"/>
      <c r="H211" s="46"/>
      <c r="I211" s="46"/>
      <c r="J211" s="50"/>
      <c r="K211" s="50"/>
      <c r="L211" s="50"/>
      <c r="M211" s="50"/>
    </row>
    <row r="212" spans="1:13" ht="15" customHeight="1" x14ac:dyDescent="0.2">
      <c r="A212" s="49"/>
      <c r="B212" s="49"/>
      <c r="C212" s="46"/>
      <c r="D212" s="46"/>
      <c r="E212" s="46"/>
      <c r="F212" s="46"/>
      <c r="G212" s="46"/>
      <c r="H212" s="46"/>
      <c r="I212" s="46"/>
      <c r="J212" s="50"/>
      <c r="K212" s="50"/>
      <c r="L212" s="50"/>
      <c r="M212" s="50"/>
    </row>
    <row r="213" spans="1:13" ht="15" customHeight="1" x14ac:dyDescent="0.2">
      <c r="A213" s="49"/>
      <c r="B213" s="49"/>
      <c r="C213" s="46"/>
      <c r="D213" s="46"/>
      <c r="E213" s="46"/>
      <c r="F213" s="46"/>
      <c r="G213" s="46"/>
      <c r="H213" s="46"/>
      <c r="I213" s="46"/>
      <c r="J213" s="50"/>
      <c r="K213" s="50"/>
      <c r="L213" s="50"/>
      <c r="M213" s="50"/>
    </row>
    <row r="214" spans="1:13" ht="15" customHeight="1" x14ac:dyDescent="0.2">
      <c r="A214" s="49"/>
      <c r="B214" s="49"/>
      <c r="C214" s="46"/>
      <c r="D214" s="46"/>
      <c r="E214" s="46"/>
      <c r="F214" s="46"/>
      <c r="G214" s="46"/>
      <c r="H214" s="46"/>
      <c r="I214" s="46"/>
      <c r="J214" s="50"/>
      <c r="K214" s="50"/>
      <c r="L214" s="50"/>
      <c r="M214" s="50"/>
    </row>
    <row r="215" spans="1:13" ht="15" customHeight="1" x14ac:dyDescent="0.2">
      <c r="A215" s="49"/>
      <c r="B215" s="49"/>
      <c r="C215" s="46"/>
      <c r="D215" s="46"/>
      <c r="E215" s="46"/>
      <c r="F215" s="46"/>
      <c r="G215" s="46"/>
      <c r="H215" s="46"/>
      <c r="I215" s="46"/>
      <c r="J215" s="50"/>
      <c r="K215" s="50"/>
      <c r="L215" s="50"/>
      <c r="M215" s="50"/>
    </row>
    <row r="216" spans="1:13" ht="15" customHeight="1" x14ac:dyDescent="0.2">
      <c r="A216" s="49"/>
      <c r="B216" s="49"/>
      <c r="C216" s="46"/>
      <c r="D216" s="46"/>
      <c r="E216" s="46"/>
      <c r="F216" s="46"/>
      <c r="G216" s="46"/>
      <c r="H216" s="46"/>
      <c r="I216" s="46"/>
      <c r="J216" s="50"/>
      <c r="K216" s="50"/>
      <c r="L216" s="50"/>
      <c r="M216" s="50"/>
    </row>
    <row r="217" spans="1:13" ht="15" customHeight="1" x14ac:dyDescent="0.2">
      <c r="A217" s="49"/>
      <c r="B217" s="49"/>
      <c r="C217" s="46"/>
      <c r="D217" s="46"/>
      <c r="E217" s="46"/>
      <c r="F217" s="46"/>
      <c r="G217" s="46"/>
      <c r="H217" s="46"/>
      <c r="I217" s="46"/>
      <c r="J217" s="50"/>
      <c r="K217" s="50"/>
      <c r="L217" s="50"/>
      <c r="M217" s="50"/>
    </row>
    <row r="218" spans="1:13" ht="15" customHeight="1" x14ac:dyDescent="0.2">
      <c r="A218" s="49"/>
      <c r="B218" s="49"/>
      <c r="C218" s="46"/>
      <c r="D218" s="46"/>
      <c r="E218" s="46"/>
      <c r="F218" s="46"/>
      <c r="G218" s="46"/>
      <c r="H218" s="46"/>
      <c r="I218" s="46"/>
      <c r="J218" s="50"/>
      <c r="K218" s="50"/>
      <c r="L218" s="50"/>
      <c r="M218" s="50"/>
    </row>
    <row r="219" spans="1:13" ht="15" customHeight="1" x14ac:dyDescent="0.2">
      <c r="A219" s="49"/>
      <c r="B219" s="49"/>
      <c r="C219" s="46"/>
      <c r="D219" s="46"/>
      <c r="E219" s="46"/>
      <c r="F219" s="46"/>
      <c r="G219" s="46"/>
      <c r="H219" s="46"/>
      <c r="I219" s="46"/>
      <c r="J219" s="50"/>
      <c r="K219" s="50"/>
      <c r="L219" s="50"/>
      <c r="M219" s="50"/>
    </row>
    <row r="220" spans="1:13" ht="15" customHeight="1" x14ac:dyDescent="0.2">
      <c r="A220" s="49"/>
      <c r="B220" s="49"/>
      <c r="C220" s="46"/>
      <c r="D220" s="46"/>
      <c r="E220" s="46"/>
      <c r="F220" s="46"/>
      <c r="G220" s="46"/>
      <c r="H220" s="46"/>
      <c r="I220" s="46"/>
      <c r="J220" s="50"/>
      <c r="K220" s="50"/>
      <c r="L220" s="50"/>
      <c r="M220" s="50"/>
    </row>
    <row r="221" spans="1:13" ht="15" customHeight="1" x14ac:dyDescent="0.2">
      <c r="A221" s="49"/>
      <c r="B221" s="49"/>
      <c r="C221" s="46"/>
      <c r="D221" s="46"/>
      <c r="E221" s="46"/>
      <c r="F221" s="46"/>
      <c r="G221" s="46"/>
      <c r="H221" s="46"/>
      <c r="I221" s="46"/>
      <c r="J221" s="50"/>
      <c r="K221" s="50"/>
      <c r="L221" s="50"/>
      <c r="M221" s="50"/>
    </row>
    <row r="222" spans="1:13" ht="15" customHeight="1" x14ac:dyDescent="0.2">
      <c r="A222" s="49"/>
      <c r="B222" s="49"/>
      <c r="C222" s="46"/>
      <c r="D222" s="46"/>
      <c r="E222" s="46"/>
      <c r="F222" s="46"/>
      <c r="G222" s="46"/>
      <c r="H222" s="46"/>
      <c r="I222" s="46"/>
      <c r="J222" s="50"/>
      <c r="K222" s="50"/>
      <c r="L222" s="50"/>
      <c r="M222" s="50"/>
    </row>
    <row r="223" spans="1:13" ht="15" customHeight="1" x14ac:dyDescent="0.2">
      <c r="A223" s="49"/>
      <c r="B223" s="49"/>
      <c r="C223" s="46"/>
      <c r="D223" s="46"/>
      <c r="E223" s="46"/>
      <c r="F223" s="46"/>
      <c r="G223" s="46"/>
      <c r="H223" s="46"/>
      <c r="I223" s="46"/>
      <c r="J223" s="50"/>
      <c r="K223" s="50"/>
      <c r="L223" s="50"/>
      <c r="M223" s="50"/>
    </row>
    <row r="224" spans="1:13" ht="15" customHeight="1" x14ac:dyDescent="0.2">
      <c r="A224" s="49"/>
      <c r="B224" s="49"/>
      <c r="C224" s="46"/>
      <c r="D224" s="46"/>
      <c r="E224" s="46"/>
      <c r="F224" s="46"/>
      <c r="G224" s="46"/>
      <c r="H224" s="46"/>
      <c r="I224" s="46"/>
      <c r="J224" s="50"/>
      <c r="K224" s="50"/>
      <c r="L224" s="50"/>
      <c r="M224" s="50"/>
    </row>
    <row r="225" spans="1:13" ht="15" customHeight="1" x14ac:dyDescent="0.2">
      <c r="A225" s="49"/>
      <c r="B225" s="49"/>
      <c r="C225" s="46"/>
      <c r="D225" s="46"/>
      <c r="E225" s="46"/>
      <c r="F225" s="46"/>
      <c r="G225" s="46"/>
      <c r="H225" s="46"/>
      <c r="I225" s="46"/>
      <c r="J225" s="50"/>
      <c r="K225" s="50"/>
      <c r="L225" s="50"/>
      <c r="M225" s="50"/>
    </row>
    <row r="226" spans="1:13" ht="15" customHeight="1" x14ac:dyDescent="0.2">
      <c r="A226" s="49"/>
      <c r="B226" s="49"/>
      <c r="C226" s="46"/>
      <c r="D226" s="46"/>
      <c r="E226" s="46"/>
      <c r="F226" s="46"/>
      <c r="G226" s="46"/>
      <c r="H226" s="46"/>
      <c r="I226" s="46"/>
      <c r="J226" s="50"/>
      <c r="K226" s="50"/>
      <c r="L226" s="50"/>
      <c r="M226" s="50"/>
    </row>
    <row r="227" spans="1:13" ht="15" customHeight="1" x14ac:dyDescent="0.2">
      <c r="A227" s="49"/>
      <c r="B227" s="49"/>
      <c r="C227" s="46"/>
      <c r="D227" s="46"/>
      <c r="E227" s="46"/>
      <c r="F227" s="46"/>
      <c r="G227" s="46"/>
      <c r="H227" s="46"/>
      <c r="I227" s="46"/>
      <c r="J227" s="50"/>
      <c r="K227" s="50"/>
      <c r="L227" s="50"/>
      <c r="M227" s="50"/>
    </row>
    <row r="228" spans="1:13" ht="15" customHeight="1" x14ac:dyDescent="0.2">
      <c r="A228" s="49"/>
      <c r="B228" s="49"/>
      <c r="C228" s="46"/>
      <c r="D228" s="46"/>
      <c r="E228" s="46"/>
      <c r="F228" s="46"/>
      <c r="G228" s="46"/>
      <c r="H228" s="46"/>
      <c r="I228" s="46"/>
      <c r="J228" s="50"/>
      <c r="K228" s="50"/>
      <c r="L228" s="50"/>
      <c r="M228" s="50"/>
    </row>
    <row r="229" spans="1:13" ht="15" customHeight="1" x14ac:dyDescent="0.2">
      <c r="A229" s="49"/>
      <c r="B229" s="49"/>
      <c r="C229" s="46"/>
      <c r="D229" s="46"/>
      <c r="E229" s="46"/>
      <c r="F229" s="46"/>
      <c r="G229" s="46"/>
      <c r="H229" s="46"/>
      <c r="I229" s="46"/>
      <c r="J229" s="50"/>
      <c r="K229" s="50"/>
      <c r="L229" s="50"/>
      <c r="M229" s="50"/>
    </row>
    <row r="230" spans="1:13" ht="15" customHeight="1" x14ac:dyDescent="0.2">
      <c r="A230" s="49"/>
      <c r="B230" s="49"/>
      <c r="C230" s="46"/>
      <c r="D230" s="46"/>
      <c r="E230" s="46"/>
      <c r="F230" s="46"/>
      <c r="G230" s="46"/>
      <c r="H230" s="46"/>
      <c r="I230" s="46"/>
      <c r="J230" s="50"/>
      <c r="K230" s="50"/>
      <c r="L230" s="50"/>
      <c r="M230" s="50"/>
    </row>
    <row r="231" spans="1:13" ht="15" customHeight="1" x14ac:dyDescent="0.2">
      <c r="A231" s="49"/>
      <c r="B231" s="49"/>
      <c r="C231" s="46"/>
      <c r="D231" s="46"/>
      <c r="E231" s="46"/>
      <c r="F231" s="46"/>
      <c r="G231" s="46"/>
      <c r="H231" s="46"/>
      <c r="I231" s="46"/>
      <c r="J231" s="50"/>
      <c r="K231" s="50"/>
      <c r="L231" s="50"/>
      <c r="M231" s="50"/>
    </row>
    <row r="232" spans="1:13" ht="15" customHeight="1" x14ac:dyDescent="0.2">
      <c r="A232" s="49"/>
      <c r="B232" s="49"/>
      <c r="C232" s="46"/>
      <c r="D232" s="46"/>
      <c r="E232" s="46"/>
      <c r="F232" s="46"/>
      <c r="G232" s="46"/>
      <c r="H232" s="46"/>
      <c r="I232" s="46"/>
      <c r="J232" s="50"/>
      <c r="K232" s="50"/>
      <c r="L232" s="50"/>
      <c r="M232" s="50"/>
    </row>
    <row r="233" spans="1:13" ht="15" customHeight="1" x14ac:dyDescent="0.2">
      <c r="A233" s="49"/>
      <c r="B233" s="49"/>
      <c r="C233" s="46"/>
      <c r="D233" s="46"/>
      <c r="E233" s="46"/>
      <c r="F233" s="46"/>
      <c r="G233" s="46"/>
      <c r="H233" s="46"/>
      <c r="I233" s="46"/>
      <c r="J233" s="50"/>
      <c r="K233" s="50"/>
      <c r="L233" s="50"/>
      <c r="M233" s="50"/>
    </row>
    <row r="234" spans="1:13" ht="15" customHeight="1" x14ac:dyDescent="0.2">
      <c r="A234" s="49"/>
      <c r="B234" s="49"/>
      <c r="C234" s="46"/>
      <c r="D234" s="46"/>
      <c r="E234" s="46"/>
      <c r="F234" s="46"/>
      <c r="G234" s="46"/>
      <c r="H234" s="46"/>
      <c r="I234" s="46"/>
      <c r="J234" s="50"/>
      <c r="K234" s="50"/>
      <c r="L234" s="50"/>
      <c r="M234" s="50"/>
    </row>
    <row r="235" spans="1:13" ht="15" customHeight="1" x14ac:dyDescent="0.2">
      <c r="A235" s="49"/>
      <c r="B235" s="49"/>
      <c r="C235" s="46"/>
      <c r="D235" s="46"/>
      <c r="E235" s="46"/>
      <c r="F235" s="46"/>
      <c r="G235" s="46"/>
      <c r="H235" s="46"/>
      <c r="I235" s="46"/>
      <c r="J235" s="50"/>
      <c r="K235" s="50"/>
      <c r="L235" s="50"/>
      <c r="M235" s="50"/>
    </row>
    <row r="236" spans="1:13" ht="15" customHeight="1" x14ac:dyDescent="0.2">
      <c r="A236" s="49"/>
      <c r="B236" s="49"/>
      <c r="C236" s="46"/>
      <c r="D236" s="46"/>
      <c r="E236" s="46"/>
      <c r="F236" s="46"/>
      <c r="G236" s="46"/>
      <c r="H236" s="46"/>
      <c r="I236" s="46"/>
      <c r="J236" s="50"/>
      <c r="K236" s="50"/>
      <c r="L236" s="50"/>
      <c r="M236" s="50"/>
    </row>
    <row r="237" spans="1:13" ht="15" customHeight="1" x14ac:dyDescent="0.2">
      <c r="A237" s="49"/>
      <c r="B237" s="49"/>
      <c r="C237" s="46"/>
      <c r="D237" s="46"/>
      <c r="E237" s="46"/>
      <c r="F237" s="46"/>
      <c r="G237" s="46"/>
      <c r="H237" s="46"/>
      <c r="I237" s="46"/>
      <c r="J237" s="50"/>
      <c r="K237" s="50"/>
      <c r="L237" s="50"/>
      <c r="M237" s="50"/>
    </row>
    <row r="238" spans="1:13" ht="15" customHeight="1" x14ac:dyDescent="0.2">
      <c r="A238" s="49"/>
      <c r="B238" s="49"/>
      <c r="C238" s="46"/>
      <c r="D238" s="46"/>
      <c r="E238" s="46"/>
      <c r="F238" s="46"/>
      <c r="G238" s="46"/>
      <c r="H238" s="46"/>
      <c r="I238" s="46"/>
      <c r="J238" s="50"/>
      <c r="K238" s="50"/>
      <c r="L238" s="50"/>
      <c r="M238" s="50"/>
    </row>
    <row r="239" spans="1:13" ht="15" customHeight="1" x14ac:dyDescent="0.2">
      <c r="A239" s="49"/>
      <c r="B239" s="49"/>
      <c r="C239" s="46"/>
      <c r="D239" s="46"/>
      <c r="E239" s="46"/>
      <c r="F239" s="46"/>
      <c r="G239" s="46"/>
      <c r="H239" s="46"/>
      <c r="I239" s="46"/>
      <c r="J239" s="50"/>
      <c r="K239" s="50"/>
      <c r="L239" s="50"/>
      <c r="M239" s="50"/>
    </row>
    <row r="240" spans="1:13" ht="15" customHeight="1" x14ac:dyDescent="0.2">
      <c r="A240" s="49"/>
      <c r="B240" s="49"/>
      <c r="C240" s="46"/>
      <c r="D240" s="46"/>
      <c r="E240" s="46"/>
      <c r="F240" s="46"/>
      <c r="G240" s="46"/>
      <c r="H240" s="46"/>
      <c r="I240" s="46"/>
      <c r="J240" s="50"/>
      <c r="K240" s="50"/>
      <c r="L240" s="50"/>
      <c r="M240" s="50"/>
    </row>
    <row r="241" spans="1:13" ht="15" customHeight="1" x14ac:dyDescent="0.2">
      <c r="A241" s="49"/>
      <c r="B241" s="49"/>
      <c r="C241" s="46"/>
      <c r="D241" s="46"/>
      <c r="E241" s="46"/>
      <c r="F241" s="46"/>
      <c r="G241" s="46"/>
      <c r="H241" s="46"/>
      <c r="I241" s="46"/>
      <c r="J241" s="50"/>
      <c r="K241" s="50"/>
      <c r="L241" s="50"/>
      <c r="M241" s="50"/>
    </row>
    <row r="242" spans="1:13" ht="15" customHeight="1" x14ac:dyDescent="0.2">
      <c r="A242" s="49"/>
      <c r="B242" s="49"/>
      <c r="C242" s="46"/>
      <c r="D242" s="46"/>
      <c r="E242" s="46"/>
      <c r="F242" s="46"/>
      <c r="G242" s="46"/>
      <c r="H242" s="46"/>
      <c r="I242" s="46"/>
      <c r="J242" s="50"/>
      <c r="K242" s="50"/>
      <c r="L242" s="50"/>
      <c r="M242" s="50"/>
    </row>
    <row r="243" spans="1:13" ht="15" customHeight="1" x14ac:dyDescent="0.2">
      <c r="A243" s="49"/>
      <c r="B243" s="49"/>
      <c r="C243" s="46"/>
      <c r="D243" s="46"/>
      <c r="E243" s="46"/>
      <c r="F243" s="46"/>
      <c r="G243" s="46"/>
      <c r="H243" s="46"/>
      <c r="I243" s="46"/>
      <c r="J243" s="50"/>
      <c r="K243" s="50"/>
      <c r="L243" s="50"/>
      <c r="M243" s="50"/>
    </row>
    <row r="244" spans="1:13" ht="15" customHeight="1" x14ac:dyDescent="0.2">
      <c r="A244" s="49"/>
      <c r="B244" s="49"/>
      <c r="C244" s="46"/>
      <c r="D244" s="46"/>
      <c r="E244" s="46"/>
      <c r="F244" s="46"/>
      <c r="G244" s="46"/>
      <c r="H244" s="46"/>
      <c r="I244" s="46"/>
      <c r="J244" s="50"/>
      <c r="K244" s="50"/>
      <c r="L244" s="50"/>
      <c r="M244" s="50"/>
    </row>
    <row r="245" spans="1:13" ht="15" customHeight="1" x14ac:dyDescent="0.2">
      <c r="A245" s="49"/>
      <c r="B245" s="49"/>
      <c r="C245" s="46"/>
      <c r="D245" s="46"/>
      <c r="E245" s="46"/>
      <c r="F245" s="46"/>
      <c r="G245" s="46"/>
      <c r="H245" s="46"/>
      <c r="I245" s="46"/>
      <c r="J245" s="50"/>
      <c r="K245" s="50"/>
      <c r="L245" s="50"/>
      <c r="M245" s="50"/>
    </row>
    <row r="246" spans="1:13" ht="15" customHeight="1" x14ac:dyDescent="0.2">
      <c r="A246" s="49"/>
      <c r="B246" s="49"/>
      <c r="C246" s="46"/>
      <c r="D246" s="46"/>
      <c r="E246" s="46"/>
      <c r="F246" s="46"/>
      <c r="G246" s="46"/>
      <c r="H246" s="46"/>
      <c r="I246" s="46"/>
      <c r="J246" s="50"/>
      <c r="K246" s="50"/>
      <c r="L246" s="50"/>
      <c r="M246" s="50"/>
    </row>
    <row r="247" spans="1:13" ht="15" customHeight="1" x14ac:dyDescent="0.2">
      <c r="A247" s="49"/>
      <c r="B247" s="49"/>
      <c r="C247" s="46"/>
      <c r="D247" s="46"/>
      <c r="E247" s="46"/>
      <c r="F247" s="46"/>
      <c r="G247" s="46"/>
      <c r="H247" s="46"/>
      <c r="I247" s="46"/>
      <c r="J247" s="50"/>
      <c r="K247" s="50"/>
      <c r="L247" s="50"/>
      <c r="M247" s="50"/>
    </row>
    <row r="248" spans="1:13" ht="15" customHeight="1" x14ac:dyDescent="0.2">
      <c r="A248" s="49"/>
      <c r="B248" s="49"/>
      <c r="C248" s="46"/>
      <c r="D248" s="46"/>
      <c r="E248" s="46"/>
      <c r="F248" s="46"/>
      <c r="G248" s="46"/>
      <c r="H248" s="46"/>
      <c r="I248" s="46"/>
      <c r="J248" s="50"/>
      <c r="K248" s="50"/>
      <c r="L248" s="50"/>
      <c r="M248" s="50"/>
    </row>
    <row r="249" spans="1:13" ht="15" customHeight="1" x14ac:dyDescent="0.2">
      <c r="A249" s="49"/>
      <c r="B249" s="49"/>
      <c r="C249" s="46"/>
      <c r="D249" s="46"/>
      <c r="E249" s="46"/>
      <c r="F249" s="46"/>
      <c r="G249" s="46"/>
      <c r="H249" s="46"/>
      <c r="I249" s="46"/>
      <c r="J249" s="50"/>
      <c r="K249" s="50"/>
      <c r="L249" s="50"/>
      <c r="M249" s="50"/>
    </row>
    <row r="250" spans="1:13" ht="15" customHeight="1" x14ac:dyDescent="0.2">
      <c r="A250" s="49"/>
      <c r="B250" s="49"/>
      <c r="C250" s="46"/>
      <c r="D250" s="46"/>
      <c r="E250" s="46"/>
      <c r="F250" s="46"/>
      <c r="G250" s="46"/>
      <c r="H250" s="46"/>
      <c r="I250" s="46"/>
      <c r="J250" s="50"/>
      <c r="K250" s="50"/>
      <c r="L250" s="50"/>
      <c r="M250" s="50"/>
    </row>
    <row r="251" spans="1:13" ht="15" customHeight="1" x14ac:dyDescent="0.2">
      <c r="A251" s="49"/>
      <c r="B251" s="49"/>
      <c r="C251" s="46"/>
      <c r="D251" s="46"/>
      <c r="E251" s="46"/>
      <c r="F251" s="46"/>
      <c r="G251" s="46"/>
      <c r="H251" s="46"/>
      <c r="I251" s="46"/>
      <c r="J251" s="50"/>
      <c r="K251" s="50"/>
      <c r="L251" s="50"/>
      <c r="M251" s="50"/>
    </row>
    <row r="252" spans="1:13" ht="15" customHeight="1" x14ac:dyDescent="0.2">
      <c r="A252" s="49"/>
      <c r="B252" s="49"/>
      <c r="C252" s="46"/>
      <c r="D252" s="46"/>
      <c r="E252" s="46"/>
      <c r="F252" s="46"/>
      <c r="G252" s="46"/>
      <c r="H252" s="46"/>
      <c r="I252" s="46"/>
      <c r="J252" s="50"/>
      <c r="K252" s="50"/>
      <c r="L252" s="50"/>
      <c r="M252" s="50"/>
    </row>
    <row r="253" spans="1:13" ht="15" customHeight="1" x14ac:dyDescent="0.2">
      <c r="A253" s="49"/>
      <c r="B253" s="49"/>
      <c r="C253" s="46"/>
      <c r="D253" s="46"/>
      <c r="E253" s="46"/>
      <c r="F253" s="46"/>
      <c r="G253" s="46"/>
      <c r="H253" s="46"/>
      <c r="I253" s="46"/>
      <c r="J253" s="50"/>
      <c r="K253" s="50"/>
      <c r="L253" s="50"/>
      <c r="M253" s="50"/>
    </row>
    <row r="254" spans="1:13" ht="15" customHeight="1" x14ac:dyDescent="0.2">
      <c r="A254" s="49"/>
      <c r="B254" s="49"/>
      <c r="C254" s="46"/>
      <c r="D254" s="46"/>
      <c r="E254" s="46"/>
      <c r="F254" s="46"/>
      <c r="G254" s="46"/>
      <c r="H254" s="46"/>
      <c r="I254" s="46"/>
      <c r="J254" s="50"/>
      <c r="K254" s="50"/>
      <c r="L254" s="50"/>
      <c r="M254" s="50"/>
    </row>
    <row r="255" spans="1:13" ht="15" customHeight="1" x14ac:dyDescent="0.2">
      <c r="A255" s="49"/>
      <c r="B255" s="49"/>
      <c r="C255" s="46"/>
      <c r="D255" s="46"/>
      <c r="E255" s="46"/>
      <c r="F255" s="46"/>
      <c r="G255" s="46"/>
      <c r="H255" s="46"/>
      <c r="I255" s="46"/>
      <c r="J255" s="50"/>
      <c r="K255" s="50"/>
      <c r="L255" s="50"/>
      <c r="M255" s="50"/>
    </row>
    <row r="256" spans="1:13" ht="15" customHeight="1" x14ac:dyDescent="0.2">
      <c r="A256" s="49"/>
      <c r="B256" s="49"/>
      <c r="C256" s="46"/>
      <c r="D256" s="46"/>
      <c r="E256" s="46"/>
      <c r="F256" s="46"/>
      <c r="G256" s="46"/>
      <c r="H256" s="46"/>
      <c r="I256" s="46"/>
      <c r="J256" s="50"/>
      <c r="K256" s="50"/>
      <c r="L256" s="50"/>
      <c r="M256" s="50"/>
    </row>
    <row r="257" spans="1:13" ht="15" customHeight="1" x14ac:dyDescent="0.2">
      <c r="A257" s="49"/>
      <c r="B257" s="49"/>
      <c r="C257" s="46"/>
      <c r="D257" s="46"/>
      <c r="E257" s="46"/>
      <c r="F257" s="46"/>
      <c r="G257" s="46"/>
      <c r="H257" s="46"/>
      <c r="I257" s="46"/>
      <c r="J257" s="50"/>
      <c r="K257" s="50"/>
      <c r="L257" s="50"/>
      <c r="M257" s="50"/>
    </row>
    <row r="258" spans="1:13" ht="15" customHeight="1" x14ac:dyDescent="0.2">
      <c r="A258" s="49"/>
      <c r="B258" s="49"/>
      <c r="C258" s="46"/>
      <c r="D258" s="46"/>
      <c r="E258" s="46"/>
      <c r="F258" s="46"/>
      <c r="G258" s="46"/>
      <c r="H258" s="46"/>
      <c r="I258" s="46"/>
      <c r="J258" s="50"/>
      <c r="K258" s="50"/>
      <c r="L258" s="50"/>
      <c r="M258" s="50"/>
    </row>
    <row r="259" spans="1:13" ht="15" customHeight="1" x14ac:dyDescent="0.2">
      <c r="A259" s="49"/>
      <c r="B259" s="49"/>
      <c r="C259" s="46"/>
      <c r="D259" s="46"/>
      <c r="E259" s="46"/>
      <c r="F259" s="46"/>
      <c r="G259" s="46"/>
      <c r="H259" s="46"/>
      <c r="I259" s="46"/>
      <c r="J259" s="50"/>
      <c r="K259" s="50"/>
      <c r="L259" s="50"/>
      <c r="M259" s="50"/>
    </row>
    <row r="260" spans="1:13" ht="15" customHeight="1" x14ac:dyDescent="0.2">
      <c r="A260" s="49"/>
      <c r="B260" s="49"/>
      <c r="C260" s="46"/>
      <c r="D260" s="46"/>
      <c r="E260" s="46"/>
      <c r="F260" s="46"/>
      <c r="G260" s="46"/>
      <c r="H260" s="46"/>
      <c r="I260" s="46"/>
      <c r="J260" s="50"/>
      <c r="K260" s="50"/>
      <c r="L260" s="50"/>
      <c r="M260" s="50"/>
    </row>
    <row r="261" spans="1:13" ht="15" customHeight="1" x14ac:dyDescent="0.2">
      <c r="A261" s="49"/>
      <c r="B261" s="49"/>
      <c r="C261" s="46"/>
      <c r="D261" s="46"/>
      <c r="E261" s="46"/>
      <c r="F261" s="46"/>
      <c r="G261" s="46"/>
      <c r="H261" s="46"/>
      <c r="I261" s="46"/>
      <c r="J261" s="50"/>
      <c r="K261" s="50"/>
      <c r="L261" s="50"/>
      <c r="M261" s="50"/>
    </row>
    <row r="262" spans="1:13" ht="15" customHeight="1" x14ac:dyDescent="0.2">
      <c r="A262" s="49"/>
      <c r="B262" s="49"/>
      <c r="C262" s="46"/>
      <c r="D262" s="46"/>
      <c r="E262" s="46"/>
      <c r="F262" s="46"/>
      <c r="G262" s="46"/>
      <c r="H262" s="46"/>
      <c r="I262" s="46"/>
      <c r="J262" s="50"/>
      <c r="K262" s="50"/>
      <c r="L262" s="50"/>
      <c r="M262" s="50"/>
    </row>
    <row r="263" spans="1:13" ht="15" customHeight="1" x14ac:dyDescent="0.2">
      <c r="A263" s="49"/>
      <c r="B263" s="49"/>
      <c r="C263" s="46"/>
      <c r="D263" s="46"/>
      <c r="E263" s="46"/>
      <c r="F263" s="46"/>
      <c r="G263" s="46"/>
      <c r="H263" s="46"/>
      <c r="I263" s="46"/>
      <c r="J263" s="50"/>
      <c r="K263" s="50"/>
      <c r="L263" s="50"/>
      <c r="M263" s="50"/>
    </row>
    <row r="264" spans="1:13" ht="15" customHeight="1" x14ac:dyDescent="0.2">
      <c r="A264" s="49"/>
      <c r="B264" s="49"/>
      <c r="C264" s="46"/>
      <c r="D264" s="46"/>
      <c r="E264" s="46"/>
      <c r="F264" s="46"/>
      <c r="G264" s="46"/>
      <c r="H264" s="46"/>
      <c r="I264" s="46"/>
      <c r="J264" s="50"/>
      <c r="K264" s="50"/>
      <c r="L264" s="50"/>
      <c r="M264" s="50"/>
    </row>
    <row r="265" spans="1:13" ht="15" customHeight="1" x14ac:dyDescent="0.2">
      <c r="A265" s="49"/>
      <c r="B265" s="49"/>
      <c r="C265" s="46"/>
      <c r="D265" s="46"/>
      <c r="E265" s="46"/>
      <c r="F265" s="46"/>
      <c r="G265" s="46"/>
      <c r="H265" s="46"/>
      <c r="I265" s="46"/>
      <c r="J265" s="50"/>
      <c r="K265" s="50"/>
      <c r="L265" s="50"/>
      <c r="M265" s="50"/>
    </row>
    <row r="266" spans="1:13" ht="15" customHeight="1" x14ac:dyDescent="0.2">
      <c r="A266" s="49"/>
      <c r="B266" s="49"/>
      <c r="C266" s="46"/>
      <c r="D266" s="46"/>
      <c r="E266" s="46"/>
      <c r="F266" s="46"/>
      <c r="G266" s="46"/>
      <c r="H266" s="46"/>
      <c r="I266" s="46"/>
      <c r="J266" s="50"/>
      <c r="K266" s="50"/>
      <c r="L266" s="50"/>
      <c r="M266" s="50"/>
    </row>
    <row r="267" spans="1:13" ht="15" customHeight="1" x14ac:dyDescent="0.2">
      <c r="A267" s="49"/>
      <c r="B267" s="49"/>
      <c r="C267" s="46"/>
      <c r="D267" s="46"/>
      <c r="E267" s="46"/>
      <c r="F267" s="46"/>
      <c r="G267" s="46"/>
      <c r="H267" s="46"/>
      <c r="I267" s="46"/>
      <c r="J267" s="50"/>
      <c r="K267" s="50"/>
      <c r="L267" s="50"/>
      <c r="M267" s="50"/>
    </row>
    <row r="268" spans="1:13" ht="15" customHeight="1" x14ac:dyDescent="0.2">
      <c r="A268" s="49"/>
      <c r="B268" s="49"/>
      <c r="C268" s="46"/>
      <c r="D268" s="46"/>
      <c r="E268" s="46"/>
      <c r="F268" s="46"/>
      <c r="G268" s="46"/>
      <c r="H268" s="46"/>
      <c r="I268" s="46"/>
      <c r="J268" s="50"/>
      <c r="K268" s="50"/>
      <c r="L268" s="50"/>
      <c r="M268" s="50"/>
    </row>
    <row r="269" spans="1:13" ht="15" customHeight="1" x14ac:dyDescent="0.2">
      <c r="A269" s="49"/>
      <c r="B269" s="49"/>
      <c r="C269" s="46"/>
      <c r="D269" s="46"/>
      <c r="E269" s="46"/>
      <c r="F269" s="46"/>
      <c r="G269" s="46"/>
      <c r="H269" s="46"/>
      <c r="I269" s="46"/>
      <c r="J269" s="50"/>
      <c r="K269" s="50"/>
      <c r="L269" s="50"/>
      <c r="M269" s="50"/>
    </row>
    <row r="270" spans="1:13" ht="15" customHeight="1" x14ac:dyDescent="0.2">
      <c r="A270" s="49"/>
      <c r="B270" s="49"/>
      <c r="C270" s="46"/>
      <c r="D270" s="46"/>
      <c r="E270" s="46"/>
      <c r="F270" s="46"/>
      <c r="G270" s="46"/>
      <c r="H270" s="46"/>
      <c r="I270" s="46"/>
      <c r="J270" s="50"/>
      <c r="K270" s="50"/>
      <c r="L270" s="50"/>
      <c r="M270" s="50"/>
    </row>
    <row r="271" spans="1:13" ht="15" customHeight="1" x14ac:dyDescent="0.2">
      <c r="A271" s="49"/>
      <c r="B271" s="49"/>
      <c r="C271" s="46"/>
      <c r="D271" s="46"/>
      <c r="E271" s="46"/>
      <c r="F271" s="46"/>
      <c r="G271" s="46"/>
      <c r="H271" s="46"/>
      <c r="I271" s="46"/>
      <c r="J271" s="50"/>
      <c r="K271" s="50"/>
      <c r="L271" s="50"/>
      <c r="M271" s="50"/>
    </row>
    <row r="272" spans="1:13" ht="15" customHeight="1" x14ac:dyDescent="0.2">
      <c r="A272" s="49"/>
      <c r="B272" s="49"/>
      <c r="C272" s="46"/>
      <c r="D272" s="46"/>
      <c r="E272" s="46"/>
      <c r="F272" s="46"/>
      <c r="G272" s="46"/>
      <c r="H272" s="46"/>
      <c r="I272" s="46"/>
      <c r="J272" s="50"/>
      <c r="K272" s="50"/>
      <c r="L272" s="50"/>
      <c r="M272" s="50"/>
    </row>
    <row r="273" spans="1:13" ht="15" customHeight="1" x14ac:dyDescent="0.2">
      <c r="A273" s="49"/>
      <c r="B273" s="49"/>
      <c r="C273" s="46"/>
      <c r="D273" s="46"/>
      <c r="E273" s="46"/>
      <c r="F273" s="46"/>
      <c r="G273" s="46"/>
      <c r="H273" s="46"/>
      <c r="I273" s="46"/>
      <c r="J273" s="50"/>
      <c r="K273" s="50"/>
      <c r="L273" s="50"/>
      <c r="M273" s="50"/>
    </row>
    <row r="274" spans="1:13" ht="15" customHeight="1" x14ac:dyDescent="0.2">
      <c r="A274" s="49"/>
      <c r="B274" s="49"/>
      <c r="C274" s="46"/>
      <c r="D274" s="46"/>
      <c r="E274" s="46"/>
      <c r="F274" s="46"/>
      <c r="G274" s="46"/>
      <c r="H274" s="46"/>
      <c r="I274" s="46"/>
      <c r="J274" s="50"/>
      <c r="K274" s="50"/>
      <c r="L274" s="50"/>
      <c r="M274" s="50"/>
    </row>
    <row r="275" spans="1:13" ht="15" customHeight="1" x14ac:dyDescent="0.2">
      <c r="A275" s="49"/>
      <c r="B275" s="49"/>
      <c r="C275" s="46"/>
      <c r="D275" s="46"/>
      <c r="E275" s="46"/>
      <c r="F275" s="46"/>
      <c r="G275" s="46"/>
      <c r="H275" s="46"/>
      <c r="I275" s="46"/>
      <c r="J275" s="50"/>
      <c r="K275" s="50"/>
      <c r="L275" s="50"/>
      <c r="M275" s="50"/>
    </row>
    <row r="276" spans="1:13" ht="15" customHeight="1" x14ac:dyDescent="0.2">
      <c r="A276" s="49"/>
      <c r="B276" s="49"/>
      <c r="C276" s="46"/>
      <c r="D276" s="46"/>
      <c r="E276" s="46"/>
      <c r="F276" s="46"/>
      <c r="G276" s="46"/>
      <c r="H276" s="46"/>
      <c r="I276" s="46"/>
      <c r="J276" s="50"/>
      <c r="K276" s="50"/>
      <c r="L276" s="50"/>
      <c r="M276" s="50"/>
    </row>
    <row r="277" spans="1:13" ht="15" customHeight="1" x14ac:dyDescent="0.2">
      <c r="A277" s="49"/>
      <c r="B277" s="49"/>
      <c r="C277" s="46"/>
      <c r="D277" s="46"/>
      <c r="E277" s="46"/>
      <c r="F277" s="46"/>
      <c r="G277" s="46"/>
      <c r="H277" s="46"/>
      <c r="I277" s="46"/>
      <c r="J277" s="50"/>
      <c r="K277" s="50"/>
      <c r="L277" s="50"/>
      <c r="M277" s="50"/>
    </row>
    <row r="278" spans="1:13" ht="15" customHeight="1" x14ac:dyDescent="0.2">
      <c r="A278" s="49"/>
      <c r="B278" s="49"/>
      <c r="C278" s="46"/>
      <c r="D278" s="46"/>
      <c r="E278" s="46"/>
      <c r="F278" s="46"/>
      <c r="G278" s="46"/>
      <c r="H278" s="46"/>
      <c r="I278" s="46"/>
      <c r="J278" s="50"/>
      <c r="K278" s="50"/>
      <c r="L278" s="50"/>
      <c r="M278" s="50"/>
    </row>
    <row r="279" spans="1:13" ht="15" customHeight="1" x14ac:dyDescent="0.2">
      <c r="A279" s="49"/>
      <c r="B279" s="49"/>
      <c r="C279" s="46"/>
      <c r="D279" s="46"/>
      <c r="E279" s="46"/>
      <c r="F279" s="46"/>
      <c r="G279" s="46"/>
      <c r="H279" s="46"/>
      <c r="I279" s="46"/>
      <c r="J279" s="50"/>
      <c r="K279" s="50"/>
      <c r="L279" s="50"/>
      <c r="M279" s="50"/>
    </row>
    <row r="280" spans="1:13" ht="15" customHeight="1" x14ac:dyDescent="0.2">
      <c r="A280" s="49"/>
      <c r="B280" s="49"/>
      <c r="C280" s="46"/>
      <c r="D280" s="46"/>
      <c r="E280" s="46"/>
      <c r="F280" s="46"/>
      <c r="G280" s="46"/>
      <c r="H280" s="46"/>
      <c r="I280" s="46"/>
      <c r="J280" s="50"/>
      <c r="K280" s="50"/>
      <c r="L280" s="50"/>
      <c r="M280" s="50"/>
    </row>
    <row r="281" spans="1:13" ht="15" customHeight="1" x14ac:dyDescent="0.2">
      <c r="A281" s="49"/>
      <c r="B281" s="49"/>
      <c r="C281" s="46"/>
      <c r="D281" s="46"/>
      <c r="E281" s="46"/>
      <c r="F281" s="46"/>
      <c r="G281" s="46"/>
      <c r="H281" s="46"/>
      <c r="I281" s="46"/>
      <c r="J281" s="50"/>
      <c r="K281" s="50"/>
      <c r="L281" s="50"/>
      <c r="M281" s="50"/>
    </row>
    <row r="282" spans="1:13" ht="15" customHeight="1" x14ac:dyDescent="0.2">
      <c r="A282" s="49"/>
      <c r="B282" s="49"/>
      <c r="C282" s="46"/>
      <c r="D282" s="46"/>
      <c r="E282" s="46"/>
      <c r="F282" s="46"/>
      <c r="G282" s="46"/>
      <c r="H282" s="46"/>
      <c r="I282" s="46"/>
      <c r="J282" s="50"/>
      <c r="K282" s="50"/>
      <c r="L282" s="50"/>
      <c r="M282" s="50"/>
    </row>
    <row r="283" spans="1:13" ht="15" customHeight="1" x14ac:dyDescent="0.2">
      <c r="A283" s="49"/>
      <c r="B283" s="49"/>
      <c r="C283" s="46"/>
      <c r="D283" s="46"/>
      <c r="E283" s="46"/>
      <c r="F283" s="46"/>
      <c r="G283" s="46"/>
      <c r="H283" s="46"/>
      <c r="I283" s="46"/>
      <c r="J283" s="50"/>
      <c r="K283" s="50"/>
      <c r="L283" s="50"/>
      <c r="M283" s="50"/>
    </row>
    <row r="284" spans="1:13" ht="15" customHeight="1" x14ac:dyDescent="0.2">
      <c r="A284" s="49"/>
      <c r="B284" s="49"/>
      <c r="C284" s="46"/>
      <c r="D284" s="46"/>
      <c r="E284" s="46"/>
      <c r="F284" s="46"/>
      <c r="G284" s="46"/>
      <c r="H284" s="46"/>
      <c r="I284" s="46"/>
      <c r="J284" s="50"/>
      <c r="K284" s="50"/>
      <c r="L284" s="50"/>
      <c r="M284" s="50"/>
    </row>
    <row r="285" spans="1:13" ht="15" customHeight="1" x14ac:dyDescent="0.2">
      <c r="A285" s="49"/>
      <c r="B285" s="49"/>
      <c r="C285" s="46"/>
      <c r="D285" s="46"/>
      <c r="E285" s="46"/>
      <c r="F285" s="46"/>
      <c r="G285" s="46"/>
      <c r="H285" s="46"/>
      <c r="I285" s="46"/>
      <c r="J285" s="50"/>
      <c r="K285" s="50"/>
      <c r="L285" s="50"/>
      <c r="M285" s="50"/>
    </row>
    <row r="286" spans="1:13" ht="15" customHeight="1" x14ac:dyDescent="0.2">
      <c r="A286" s="49"/>
      <c r="B286" s="49"/>
      <c r="C286" s="46"/>
      <c r="D286" s="46"/>
      <c r="E286" s="46"/>
      <c r="F286" s="46"/>
      <c r="G286" s="46"/>
      <c r="H286" s="46"/>
      <c r="I286" s="46"/>
      <c r="J286" s="50"/>
      <c r="K286" s="50"/>
      <c r="L286" s="50"/>
      <c r="M286" s="50"/>
    </row>
    <row r="287" spans="1:13" ht="15" customHeight="1" x14ac:dyDescent="0.2">
      <c r="A287" s="49"/>
      <c r="B287" s="49"/>
      <c r="C287" s="46"/>
      <c r="D287" s="46"/>
      <c r="E287" s="46"/>
      <c r="F287" s="46"/>
      <c r="G287" s="46"/>
      <c r="H287" s="46"/>
      <c r="I287" s="46"/>
      <c r="J287" s="50"/>
      <c r="K287" s="50"/>
      <c r="L287" s="50"/>
      <c r="M287" s="50"/>
    </row>
    <row r="288" spans="1:13" ht="15" customHeight="1" x14ac:dyDescent="0.2">
      <c r="A288" s="49"/>
      <c r="B288" s="49"/>
      <c r="C288" s="46"/>
      <c r="D288" s="46"/>
      <c r="E288" s="46"/>
      <c r="F288" s="46"/>
      <c r="G288" s="46"/>
      <c r="H288" s="46"/>
      <c r="I288" s="46"/>
      <c r="J288" s="50"/>
      <c r="K288" s="50"/>
      <c r="L288" s="50"/>
      <c r="M288" s="50"/>
    </row>
    <row r="289" spans="1:13" ht="15" customHeight="1" x14ac:dyDescent="0.2">
      <c r="A289" s="49"/>
      <c r="B289" s="49"/>
      <c r="C289" s="46"/>
      <c r="D289" s="46"/>
      <c r="E289" s="46"/>
      <c r="F289" s="46"/>
      <c r="G289" s="46"/>
      <c r="H289" s="46"/>
      <c r="I289" s="46"/>
      <c r="J289" s="50"/>
      <c r="K289" s="50"/>
      <c r="L289" s="50"/>
      <c r="M289" s="50"/>
    </row>
    <row r="290" spans="1:13" ht="15" customHeight="1" x14ac:dyDescent="0.2">
      <c r="A290" s="49"/>
      <c r="B290" s="49"/>
      <c r="C290" s="46"/>
      <c r="D290" s="46"/>
      <c r="E290" s="46"/>
      <c r="F290" s="46"/>
      <c r="G290" s="46"/>
      <c r="H290" s="46"/>
      <c r="I290" s="46"/>
      <c r="J290" s="50"/>
      <c r="K290" s="50"/>
      <c r="L290" s="50"/>
      <c r="M290" s="50"/>
    </row>
    <row r="291" spans="1:13" ht="15" customHeight="1" x14ac:dyDescent="0.2">
      <c r="A291" s="49"/>
      <c r="B291" s="49"/>
      <c r="C291" s="46"/>
      <c r="D291" s="46"/>
      <c r="E291" s="46"/>
      <c r="F291" s="46"/>
      <c r="G291" s="46"/>
      <c r="H291" s="46"/>
      <c r="I291" s="46"/>
      <c r="J291" s="50"/>
      <c r="K291" s="50"/>
      <c r="L291" s="50"/>
      <c r="M291" s="50"/>
    </row>
    <row r="292" spans="1:13" ht="15" customHeight="1" x14ac:dyDescent="0.2">
      <c r="A292" s="49"/>
      <c r="B292" s="49"/>
      <c r="C292" s="46"/>
      <c r="D292" s="46"/>
      <c r="E292" s="46"/>
      <c r="F292" s="46"/>
      <c r="G292" s="46"/>
      <c r="H292" s="46"/>
      <c r="I292" s="46"/>
      <c r="J292" s="50"/>
      <c r="K292" s="50"/>
      <c r="L292" s="50"/>
      <c r="M292" s="50"/>
    </row>
    <row r="293" spans="1:13" ht="15" customHeight="1" x14ac:dyDescent="0.2">
      <c r="A293" s="49"/>
      <c r="B293" s="49"/>
      <c r="C293" s="46"/>
      <c r="D293" s="46"/>
      <c r="E293" s="46"/>
      <c r="F293" s="46"/>
      <c r="G293" s="46"/>
      <c r="H293" s="46"/>
      <c r="I293" s="46"/>
      <c r="J293" s="50"/>
      <c r="K293" s="50"/>
      <c r="L293" s="50"/>
      <c r="M293" s="50"/>
    </row>
    <row r="294" spans="1:13" ht="15" customHeight="1" x14ac:dyDescent="0.2">
      <c r="A294" s="49"/>
      <c r="B294" s="49"/>
      <c r="C294" s="46"/>
      <c r="D294" s="46"/>
      <c r="E294" s="46"/>
      <c r="F294" s="46"/>
      <c r="G294" s="46"/>
      <c r="H294" s="46"/>
      <c r="I294" s="46"/>
      <c r="J294" s="50"/>
      <c r="K294" s="50"/>
      <c r="L294" s="50"/>
      <c r="M294" s="50"/>
    </row>
    <row r="295" spans="1:13" ht="15" customHeight="1" x14ac:dyDescent="0.2">
      <c r="A295" s="49"/>
      <c r="B295" s="49"/>
      <c r="C295" s="46"/>
      <c r="D295" s="46"/>
      <c r="E295" s="46"/>
      <c r="F295" s="46"/>
      <c r="G295" s="46"/>
      <c r="H295" s="46"/>
      <c r="I295" s="46"/>
      <c r="J295" s="50"/>
      <c r="K295" s="50"/>
      <c r="L295" s="50"/>
      <c r="M295" s="50"/>
    </row>
    <row r="296" spans="1:13" ht="15" customHeight="1" x14ac:dyDescent="0.2">
      <c r="A296" s="49"/>
      <c r="B296" s="49"/>
      <c r="C296" s="46"/>
      <c r="D296" s="46"/>
      <c r="E296" s="46"/>
      <c r="F296" s="46"/>
      <c r="G296" s="46"/>
      <c r="H296" s="46"/>
      <c r="I296" s="46"/>
      <c r="J296" s="50"/>
      <c r="K296" s="50"/>
      <c r="L296" s="50"/>
      <c r="M296" s="50"/>
    </row>
    <row r="297" spans="1:13" ht="15" customHeight="1" x14ac:dyDescent="0.2">
      <c r="A297" s="49"/>
      <c r="B297" s="49"/>
      <c r="C297" s="46"/>
      <c r="D297" s="46"/>
      <c r="E297" s="46"/>
      <c r="F297" s="46"/>
      <c r="G297" s="46"/>
      <c r="H297" s="46"/>
      <c r="I297" s="46"/>
      <c r="J297" s="50"/>
      <c r="K297" s="50"/>
      <c r="L297" s="50"/>
      <c r="M297" s="50"/>
    </row>
    <row r="298" spans="1:13" ht="15" customHeight="1" x14ac:dyDescent="0.2">
      <c r="A298" s="49"/>
      <c r="B298" s="49"/>
      <c r="C298" s="46"/>
      <c r="D298" s="46"/>
      <c r="E298" s="46"/>
      <c r="F298" s="46"/>
      <c r="G298" s="46"/>
      <c r="H298" s="46"/>
      <c r="I298" s="46"/>
      <c r="J298" s="50"/>
      <c r="K298" s="50"/>
      <c r="L298" s="50"/>
      <c r="M298" s="50"/>
    </row>
    <row r="299" spans="1:13" ht="15" customHeight="1" x14ac:dyDescent="0.2">
      <c r="A299" s="49"/>
      <c r="B299" s="49"/>
      <c r="C299" s="46"/>
      <c r="D299" s="46"/>
      <c r="E299" s="46"/>
      <c r="F299" s="46"/>
      <c r="G299" s="46"/>
      <c r="H299" s="46"/>
      <c r="I299" s="46"/>
      <c r="J299" s="50"/>
      <c r="K299" s="50"/>
      <c r="L299" s="50"/>
      <c r="M299" s="50"/>
    </row>
    <row r="300" spans="1:13" ht="15" customHeight="1" x14ac:dyDescent="0.2">
      <c r="A300" s="49"/>
      <c r="B300" s="49"/>
      <c r="C300" s="46"/>
      <c r="D300" s="46"/>
      <c r="E300" s="46"/>
      <c r="F300" s="46"/>
      <c r="G300" s="46"/>
      <c r="H300" s="46"/>
      <c r="I300" s="46"/>
      <c r="J300" s="50"/>
      <c r="K300" s="50"/>
      <c r="L300" s="50"/>
      <c r="M300" s="50"/>
    </row>
    <row r="301" spans="1:13" ht="15" customHeight="1" x14ac:dyDescent="0.2">
      <c r="A301" s="49"/>
      <c r="B301" s="49"/>
      <c r="C301" s="46"/>
      <c r="D301" s="46"/>
      <c r="E301" s="46"/>
      <c r="F301" s="46"/>
      <c r="G301" s="46"/>
      <c r="H301" s="46"/>
      <c r="I301" s="46"/>
      <c r="J301" s="50"/>
      <c r="K301" s="50"/>
      <c r="L301" s="50"/>
      <c r="M301" s="50"/>
    </row>
    <row r="302" spans="1:13" ht="15" customHeight="1" x14ac:dyDescent="0.2">
      <c r="A302" s="49"/>
      <c r="B302" s="49"/>
      <c r="C302" s="46"/>
      <c r="D302" s="46"/>
      <c r="E302" s="46"/>
      <c r="F302" s="46"/>
      <c r="G302" s="46"/>
      <c r="H302" s="46"/>
      <c r="I302" s="46"/>
      <c r="J302" s="50"/>
      <c r="K302" s="50"/>
      <c r="L302" s="50"/>
      <c r="M302" s="50"/>
    </row>
    <row r="303" spans="1:13" ht="15" customHeight="1" x14ac:dyDescent="0.2">
      <c r="A303" s="49"/>
      <c r="B303" s="49"/>
      <c r="C303" s="46"/>
      <c r="D303" s="46"/>
      <c r="E303" s="46"/>
      <c r="F303" s="46"/>
      <c r="G303" s="46"/>
      <c r="H303" s="46"/>
      <c r="I303" s="46"/>
      <c r="J303" s="50"/>
      <c r="K303" s="50"/>
      <c r="L303" s="50"/>
      <c r="M303" s="50"/>
    </row>
    <row r="304" spans="1:13" ht="15" customHeight="1" x14ac:dyDescent="0.2">
      <c r="A304" s="49"/>
      <c r="B304" s="49"/>
      <c r="C304" s="46"/>
      <c r="D304" s="46"/>
      <c r="E304" s="46"/>
      <c r="F304" s="46"/>
      <c r="G304" s="46"/>
      <c r="H304" s="46"/>
      <c r="I304" s="46"/>
      <c r="J304" s="50"/>
      <c r="K304" s="50"/>
      <c r="L304" s="50"/>
      <c r="M304" s="50"/>
    </row>
    <row r="305" spans="1:13" ht="15" customHeight="1" x14ac:dyDescent="0.2">
      <c r="A305" s="49"/>
      <c r="B305" s="49"/>
      <c r="C305" s="46"/>
      <c r="D305" s="46"/>
      <c r="E305" s="46"/>
      <c r="F305" s="46"/>
      <c r="G305" s="46"/>
      <c r="H305" s="46"/>
      <c r="I305" s="46"/>
      <c r="J305" s="50"/>
      <c r="K305" s="50"/>
      <c r="L305" s="50"/>
      <c r="M305" s="50"/>
    </row>
    <row r="306" spans="1:13" ht="15" customHeight="1" x14ac:dyDescent="0.2">
      <c r="A306" s="49"/>
      <c r="B306" s="49"/>
      <c r="C306" s="46"/>
      <c r="D306" s="46"/>
      <c r="E306" s="46"/>
      <c r="F306" s="46"/>
      <c r="G306" s="46"/>
      <c r="H306" s="46"/>
      <c r="I306" s="46"/>
      <c r="J306" s="50"/>
      <c r="K306" s="50"/>
      <c r="L306" s="50"/>
      <c r="M306" s="50"/>
    </row>
    <row r="307" spans="1:13" ht="15" customHeight="1" x14ac:dyDescent="0.2">
      <c r="A307" s="49"/>
      <c r="B307" s="49"/>
      <c r="C307" s="46"/>
      <c r="D307" s="46"/>
      <c r="E307" s="46"/>
      <c r="F307" s="46"/>
      <c r="G307" s="46"/>
      <c r="H307" s="46"/>
      <c r="I307" s="46"/>
      <c r="J307" s="50"/>
      <c r="K307" s="50"/>
      <c r="L307" s="50"/>
      <c r="M307" s="50"/>
    </row>
    <row r="308" spans="1:13" ht="15" customHeight="1" x14ac:dyDescent="0.2">
      <c r="A308" s="49"/>
      <c r="B308" s="49"/>
      <c r="C308" s="46"/>
      <c r="D308" s="46"/>
      <c r="E308" s="46"/>
      <c r="F308" s="46"/>
      <c r="G308" s="46"/>
      <c r="H308" s="46"/>
      <c r="I308" s="46"/>
      <c r="J308" s="50"/>
      <c r="K308" s="50"/>
      <c r="L308" s="50"/>
      <c r="M308" s="50"/>
    </row>
    <row r="309" spans="1:13" ht="15" customHeight="1" x14ac:dyDescent="0.2">
      <c r="A309" s="49"/>
      <c r="B309" s="49"/>
      <c r="C309" s="46"/>
      <c r="D309" s="46"/>
      <c r="E309" s="46"/>
      <c r="F309" s="46"/>
      <c r="G309" s="46"/>
      <c r="H309" s="46"/>
      <c r="I309" s="46"/>
      <c r="J309" s="50"/>
      <c r="K309" s="50"/>
      <c r="L309" s="50"/>
      <c r="M309" s="50"/>
    </row>
    <row r="310" spans="1:13" ht="15" customHeight="1" x14ac:dyDescent="0.2">
      <c r="A310" s="49"/>
      <c r="B310" s="49"/>
      <c r="C310" s="46"/>
      <c r="D310" s="46"/>
      <c r="E310" s="46"/>
      <c r="F310" s="46"/>
      <c r="G310" s="46"/>
      <c r="H310" s="46"/>
      <c r="I310" s="46"/>
      <c r="J310" s="50"/>
      <c r="K310" s="50"/>
      <c r="L310" s="50"/>
      <c r="M310" s="50"/>
    </row>
    <row r="311" spans="1:13" ht="15" customHeight="1" x14ac:dyDescent="0.2">
      <c r="A311" s="49"/>
      <c r="B311" s="49"/>
      <c r="C311" s="46"/>
      <c r="D311" s="46"/>
      <c r="E311" s="46"/>
      <c r="F311" s="46"/>
      <c r="G311" s="46"/>
      <c r="H311" s="46"/>
      <c r="I311" s="46"/>
      <c r="J311" s="50"/>
      <c r="K311" s="50"/>
      <c r="L311" s="50"/>
      <c r="M311" s="50"/>
    </row>
    <row r="312" spans="1:13" ht="15" customHeight="1" x14ac:dyDescent="0.2">
      <c r="A312" s="49"/>
      <c r="B312" s="49"/>
      <c r="C312" s="46"/>
      <c r="D312" s="46"/>
      <c r="E312" s="46"/>
      <c r="F312" s="46"/>
      <c r="G312" s="46"/>
      <c r="H312" s="46"/>
      <c r="I312" s="46"/>
      <c r="J312" s="50"/>
      <c r="K312" s="50"/>
      <c r="L312" s="50"/>
      <c r="M312" s="50"/>
    </row>
    <row r="313" spans="1:13" ht="15" customHeight="1" x14ac:dyDescent="0.2">
      <c r="A313" s="49"/>
      <c r="B313" s="49"/>
      <c r="C313" s="46"/>
      <c r="D313" s="46"/>
      <c r="E313" s="46"/>
      <c r="F313" s="46"/>
      <c r="G313" s="46"/>
      <c r="H313" s="46"/>
      <c r="I313" s="46"/>
      <c r="J313" s="50"/>
      <c r="K313" s="50"/>
      <c r="L313" s="50"/>
      <c r="M313" s="50"/>
    </row>
    <row r="314" spans="1:13" ht="15" customHeight="1" x14ac:dyDescent="0.2">
      <c r="A314" s="49"/>
      <c r="B314" s="49"/>
      <c r="C314" s="46"/>
      <c r="D314" s="46"/>
      <c r="E314" s="46"/>
      <c r="F314" s="46"/>
      <c r="G314" s="46"/>
      <c r="H314" s="46"/>
      <c r="I314" s="46"/>
      <c r="J314" s="50"/>
      <c r="K314" s="50"/>
      <c r="L314" s="50"/>
      <c r="M314" s="50"/>
    </row>
    <row r="315" spans="1:13" ht="15" customHeight="1" x14ac:dyDescent="0.2">
      <c r="A315" s="49"/>
      <c r="B315" s="49"/>
      <c r="C315" s="46"/>
      <c r="D315" s="46"/>
      <c r="E315" s="46"/>
      <c r="F315" s="46"/>
      <c r="G315" s="46"/>
      <c r="H315" s="46"/>
      <c r="I315" s="46"/>
      <c r="J315" s="50"/>
      <c r="K315" s="50"/>
      <c r="L315" s="50"/>
      <c r="M315" s="50"/>
    </row>
    <row r="316" spans="1:13" ht="15" customHeight="1" x14ac:dyDescent="0.2">
      <c r="A316" s="49"/>
      <c r="B316" s="49"/>
      <c r="C316" s="46"/>
      <c r="D316" s="46"/>
      <c r="E316" s="46"/>
      <c r="F316" s="46"/>
      <c r="G316" s="46"/>
      <c r="H316" s="46"/>
      <c r="I316" s="46"/>
      <c r="J316" s="50"/>
      <c r="K316" s="50"/>
      <c r="L316" s="50"/>
      <c r="M316" s="50"/>
    </row>
    <row r="317" spans="1:13" ht="15" customHeight="1" x14ac:dyDescent="0.2">
      <c r="A317" s="49"/>
      <c r="B317" s="49"/>
      <c r="C317" s="46"/>
      <c r="D317" s="46"/>
      <c r="E317" s="46"/>
      <c r="F317" s="46"/>
      <c r="G317" s="46"/>
      <c r="H317" s="46"/>
      <c r="I317" s="46"/>
      <c r="J317" s="50"/>
      <c r="K317" s="50"/>
      <c r="L317" s="50"/>
      <c r="M317" s="50"/>
    </row>
    <row r="318" spans="1:13" ht="15" customHeight="1" x14ac:dyDescent="0.2">
      <c r="A318" s="49"/>
      <c r="B318" s="49"/>
      <c r="C318" s="46"/>
      <c r="D318" s="46"/>
      <c r="E318" s="46"/>
      <c r="F318" s="46"/>
      <c r="G318" s="46"/>
      <c r="H318" s="46"/>
      <c r="I318" s="46"/>
      <c r="J318" s="50"/>
      <c r="K318" s="50"/>
      <c r="L318" s="50"/>
      <c r="M318" s="50"/>
    </row>
    <row r="319" spans="1:13" ht="15" customHeight="1" x14ac:dyDescent="0.2">
      <c r="A319" s="49"/>
      <c r="B319" s="49"/>
      <c r="C319" s="46"/>
      <c r="D319" s="46"/>
      <c r="E319" s="46"/>
      <c r="F319" s="46"/>
      <c r="G319" s="46"/>
      <c r="H319" s="46"/>
      <c r="I319" s="46"/>
      <c r="J319" s="50"/>
      <c r="K319" s="50"/>
      <c r="L319" s="50"/>
      <c r="M319" s="50"/>
    </row>
    <row r="320" spans="1:13" ht="15" customHeight="1" x14ac:dyDescent="0.2">
      <c r="A320" s="49"/>
      <c r="B320" s="49"/>
      <c r="C320" s="46"/>
      <c r="D320" s="46"/>
      <c r="E320" s="46"/>
      <c r="F320" s="46"/>
      <c r="G320" s="46"/>
      <c r="H320" s="46"/>
      <c r="I320" s="46"/>
      <c r="J320" s="50"/>
      <c r="K320" s="50"/>
      <c r="L320" s="50"/>
      <c r="M320" s="50"/>
    </row>
    <row r="321" spans="1:13" ht="15" customHeight="1" x14ac:dyDescent="0.2">
      <c r="A321" s="49"/>
      <c r="B321" s="49"/>
      <c r="C321" s="46"/>
      <c r="D321" s="46"/>
      <c r="E321" s="46"/>
      <c r="F321" s="46"/>
      <c r="G321" s="46"/>
      <c r="H321" s="46"/>
      <c r="I321" s="46"/>
      <c r="J321" s="50"/>
      <c r="K321" s="50"/>
      <c r="L321" s="50"/>
      <c r="M321" s="50"/>
    </row>
    <row r="322" spans="1:13" ht="15" customHeight="1" x14ac:dyDescent="0.2">
      <c r="A322" s="49"/>
      <c r="B322" s="49"/>
      <c r="C322" s="46"/>
      <c r="D322" s="46"/>
      <c r="E322" s="46"/>
      <c r="F322" s="46"/>
      <c r="G322" s="46"/>
      <c r="H322" s="46"/>
      <c r="I322" s="46"/>
      <c r="J322" s="50"/>
      <c r="K322" s="50"/>
      <c r="L322" s="50"/>
      <c r="M322" s="50"/>
    </row>
    <row r="323" spans="1:13" ht="15" customHeight="1" x14ac:dyDescent="0.2">
      <c r="A323" s="49"/>
      <c r="B323" s="49"/>
      <c r="C323" s="46"/>
      <c r="D323" s="46"/>
      <c r="E323" s="46"/>
      <c r="F323" s="46"/>
      <c r="G323" s="46"/>
      <c r="H323" s="46"/>
      <c r="I323" s="46"/>
      <c r="J323" s="50"/>
      <c r="K323" s="50"/>
      <c r="L323" s="50"/>
      <c r="M323" s="50"/>
    </row>
    <row r="324" spans="1:13" ht="15" customHeight="1" x14ac:dyDescent="0.2">
      <c r="A324" s="49"/>
      <c r="B324" s="49"/>
      <c r="C324" s="46"/>
      <c r="D324" s="46"/>
      <c r="E324" s="46"/>
      <c r="F324" s="46"/>
      <c r="G324" s="46"/>
      <c r="H324" s="46"/>
      <c r="I324" s="46"/>
      <c r="J324" s="50"/>
      <c r="K324" s="50"/>
      <c r="L324" s="50"/>
      <c r="M324" s="50"/>
    </row>
    <row r="325" spans="1:13" ht="15" customHeight="1" x14ac:dyDescent="0.2">
      <c r="A325" s="49"/>
      <c r="B325" s="49"/>
      <c r="C325" s="46"/>
      <c r="D325" s="46"/>
      <c r="E325" s="46"/>
      <c r="F325" s="46"/>
      <c r="G325" s="46"/>
      <c r="H325" s="46"/>
      <c r="I325" s="46"/>
      <c r="J325" s="50"/>
      <c r="K325" s="50"/>
      <c r="L325" s="50"/>
      <c r="M325" s="50"/>
    </row>
    <row r="326" spans="1:13" ht="15" customHeight="1" x14ac:dyDescent="0.2">
      <c r="A326" s="49"/>
      <c r="B326" s="49"/>
      <c r="C326" s="46"/>
      <c r="D326" s="46"/>
      <c r="E326" s="46"/>
      <c r="F326" s="46"/>
      <c r="G326" s="46"/>
      <c r="H326" s="46"/>
      <c r="I326" s="46"/>
      <c r="J326" s="50"/>
      <c r="K326" s="50"/>
      <c r="L326" s="50"/>
      <c r="M326" s="50"/>
    </row>
    <row r="327" spans="1:13" ht="15" customHeight="1" x14ac:dyDescent="0.2">
      <c r="A327" s="49"/>
      <c r="B327" s="49"/>
      <c r="C327" s="46"/>
      <c r="D327" s="46"/>
      <c r="E327" s="46"/>
      <c r="F327" s="46"/>
      <c r="G327" s="46"/>
      <c r="H327" s="46"/>
      <c r="I327" s="46"/>
      <c r="J327" s="50"/>
      <c r="K327" s="50"/>
      <c r="L327" s="50"/>
      <c r="M327" s="50"/>
    </row>
    <row r="328" spans="1:13" ht="15" customHeight="1" x14ac:dyDescent="0.2">
      <c r="A328" s="49"/>
      <c r="B328" s="49"/>
      <c r="C328" s="46"/>
      <c r="D328" s="46"/>
      <c r="E328" s="46"/>
      <c r="F328" s="46"/>
      <c r="G328" s="46"/>
      <c r="H328" s="46"/>
      <c r="I328" s="46"/>
      <c r="J328" s="50"/>
      <c r="K328" s="50"/>
      <c r="L328" s="50"/>
      <c r="M328" s="50"/>
    </row>
    <row r="329" spans="1:13" ht="15" customHeight="1" x14ac:dyDescent="0.2">
      <c r="A329" s="49"/>
      <c r="B329" s="49"/>
      <c r="C329" s="46"/>
      <c r="D329" s="46"/>
      <c r="E329" s="46"/>
      <c r="F329" s="46"/>
      <c r="G329" s="46"/>
      <c r="H329" s="46"/>
      <c r="I329" s="46"/>
      <c r="J329" s="50"/>
      <c r="K329" s="50"/>
      <c r="L329" s="50"/>
      <c r="M329" s="50"/>
    </row>
    <row r="330" spans="1:13" ht="15" customHeight="1" x14ac:dyDescent="0.2">
      <c r="A330" s="49"/>
      <c r="B330" s="49"/>
      <c r="C330" s="46"/>
      <c r="D330" s="46"/>
      <c r="E330" s="46"/>
      <c r="F330" s="46"/>
      <c r="G330" s="46"/>
      <c r="H330" s="46"/>
      <c r="I330" s="46"/>
      <c r="J330" s="50"/>
      <c r="K330" s="50"/>
      <c r="L330" s="50"/>
      <c r="M330" s="50"/>
    </row>
    <row r="331" spans="1:13" ht="15" customHeight="1" x14ac:dyDescent="0.2">
      <c r="A331" s="49"/>
      <c r="B331" s="49"/>
      <c r="C331" s="46"/>
      <c r="D331" s="46"/>
      <c r="E331" s="46"/>
      <c r="F331" s="46"/>
      <c r="G331" s="46"/>
      <c r="H331" s="46"/>
      <c r="I331" s="46"/>
      <c r="J331" s="50"/>
      <c r="K331" s="50"/>
      <c r="L331" s="50"/>
      <c r="M331" s="50"/>
    </row>
    <row r="332" spans="1:13" ht="15" customHeight="1" x14ac:dyDescent="0.2">
      <c r="A332" s="49"/>
      <c r="B332" s="49"/>
      <c r="C332" s="46"/>
      <c r="D332" s="46"/>
      <c r="E332" s="46"/>
      <c r="F332" s="46"/>
      <c r="G332" s="46"/>
      <c r="H332" s="46"/>
      <c r="I332" s="46"/>
      <c r="J332" s="50"/>
      <c r="K332" s="50"/>
      <c r="L332" s="50"/>
      <c r="M332" s="50"/>
    </row>
    <row r="333" spans="1:13" ht="15" customHeight="1" x14ac:dyDescent="0.2">
      <c r="A333" s="49"/>
      <c r="B333" s="49"/>
      <c r="C333" s="46"/>
      <c r="D333" s="46"/>
      <c r="E333" s="46"/>
      <c r="F333" s="46"/>
      <c r="G333" s="46"/>
      <c r="H333" s="46"/>
      <c r="I333" s="46"/>
      <c r="J333" s="50"/>
      <c r="K333" s="50"/>
      <c r="L333" s="50"/>
      <c r="M333" s="50"/>
    </row>
    <row r="334" spans="1:13" ht="15" customHeight="1" x14ac:dyDescent="0.2">
      <c r="A334" s="49"/>
      <c r="B334" s="49"/>
      <c r="C334" s="46"/>
      <c r="D334" s="46"/>
      <c r="E334" s="46"/>
      <c r="F334" s="46"/>
      <c r="G334" s="46"/>
      <c r="H334" s="46"/>
      <c r="I334" s="46"/>
      <c r="J334" s="50"/>
      <c r="K334" s="50"/>
      <c r="L334" s="50"/>
      <c r="M334" s="50"/>
    </row>
    <row r="335" spans="1:13" ht="15" customHeight="1" x14ac:dyDescent="0.2">
      <c r="A335" s="49"/>
      <c r="B335" s="49"/>
      <c r="C335" s="46"/>
      <c r="D335" s="46"/>
      <c r="E335" s="46"/>
      <c r="F335" s="46"/>
      <c r="G335" s="46"/>
      <c r="H335" s="46"/>
      <c r="I335" s="46"/>
      <c r="J335" s="50"/>
      <c r="K335" s="50"/>
      <c r="L335" s="50"/>
      <c r="M335" s="50"/>
    </row>
    <row r="336" spans="1:13" ht="15" customHeight="1" x14ac:dyDescent="0.2">
      <c r="A336" s="49"/>
      <c r="B336" s="49"/>
      <c r="C336" s="46"/>
      <c r="D336" s="46"/>
      <c r="E336" s="46"/>
      <c r="F336" s="46"/>
      <c r="G336" s="46"/>
      <c r="H336" s="46"/>
      <c r="I336" s="46"/>
      <c r="J336" s="50"/>
      <c r="K336" s="50"/>
      <c r="L336" s="50"/>
      <c r="M336" s="50"/>
    </row>
    <row r="337" spans="1:13" ht="15" customHeight="1" x14ac:dyDescent="0.2">
      <c r="A337" s="49"/>
      <c r="B337" s="49"/>
      <c r="C337" s="46"/>
      <c r="D337" s="46"/>
      <c r="E337" s="46"/>
      <c r="F337" s="46"/>
      <c r="G337" s="46"/>
      <c r="H337" s="46"/>
      <c r="I337" s="46"/>
      <c r="J337" s="50"/>
      <c r="K337" s="50"/>
      <c r="L337" s="50"/>
      <c r="M337" s="50"/>
    </row>
    <row r="338" spans="1:13" ht="15" customHeight="1" x14ac:dyDescent="0.2">
      <c r="A338" s="49"/>
      <c r="B338" s="49"/>
      <c r="C338" s="46"/>
      <c r="D338" s="46"/>
      <c r="E338" s="46"/>
      <c r="F338" s="46"/>
      <c r="G338" s="46"/>
      <c r="H338" s="46"/>
      <c r="I338" s="46"/>
      <c r="J338" s="50"/>
      <c r="K338" s="50"/>
      <c r="L338" s="50"/>
      <c r="M338" s="50"/>
    </row>
    <row r="339" spans="1:13" ht="15" customHeight="1" x14ac:dyDescent="0.2">
      <c r="A339" s="49"/>
      <c r="B339" s="49"/>
      <c r="C339" s="46"/>
      <c r="D339" s="46"/>
      <c r="E339" s="46"/>
      <c r="F339" s="46"/>
      <c r="G339" s="46"/>
      <c r="H339" s="46"/>
      <c r="I339" s="46"/>
      <c r="J339" s="50"/>
      <c r="K339" s="50"/>
      <c r="L339" s="50"/>
      <c r="M339" s="50"/>
    </row>
    <row r="340" spans="1:13" ht="15" customHeight="1" x14ac:dyDescent="0.2">
      <c r="A340" s="49"/>
      <c r="B340" s="49"/>
      <c r="C340" s="46"/>
      <c r="D340" s="46"/>
      <c r="E340" s="46"/>
      <c r="F340" s="46"/>
      <c r="G340" s="46"/>
      <c r="H340" s="46"/>
      <c r="I340" s="46"/>
      <c r="J340" s="50"/>
      <c r="K340" s="50"/>
      <c r="L340" s="50"/>
      <c r="M340" s="50"/>
    </row>
    <row r="341" spans="1:13" ht="15" customHeight="1" x14ac:dyDescent="0.2">
      <c r="A341" s="49"/>
      <c r="B341" s="49"/>
      <c r="C341" s="46"/>
      <c r="D341" s="46"/>
      <c r="E341" s="46"/>
      <c r="F341" s="46"/>
      <c r="G341" s="46"/>
      <c r="H341" s="46"/>
      <c r="I341" s="46"/>
      <c r="J341" s="50"/>
      <c r="K341" s="50"/>
      <c r="L341" s="50"/>
      <c r="M341" s="50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B278"/>
  <sheetViews>
    <sheetView topLeftCell="J23" workbookViewId="0">
      <selection activeCell="Q13" sqref="Q13"/>
    </sheetView>
  </sheetViews>
  <sheetFormatPr defaultRowHeight="14.25" x14ac:dyDescent="0.2"/>
  <cols>
    <col min="1" max="1" width="55.375" style="20" bestFit="1" customWidth="1"/>
    <col min="2" max="2" width="24.625" style="20" bestFit="1" customWidth="1"/>
    <col min="3" max="3" width="19.875" style="20" bestFit="1" customWidth="1"/>
    <col min="4" max="4" width="18.75" style="20" customWidth="1"/>
    <col min="5" max="5" width="19.25" style="20" customWidth="1"/>
    <col min="6" max="9" width="22.125" style="20" bestFit="1" customWidth="1"/>
    <col min="10" max="10" width="19.75" style="20" bestFit="1" customWidth="1"/>
    <col min="11" max="12" width="21.5" style="20" bestFit="1" customWidth="1"/>
    <col min="13" max="13" width="20.5" style="20" bestFit="1" customWidth="1"/>
    <col min="14" max="14" width="49" style="20" bestFit="1" customWidth="1"/>
    <col min="15" max="15" width="12.625" style="20" customWidth="1"/>
    <col min="16" max="16" width="20.625" style="20" customWidth="1"/>
    <col min="17" max="17" width="11.625" style="20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29" width="9" style="43" customWidth="1"/>
    <col min="30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1980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223</v>
      </c>
      <c r="B2" s="49">
        <v>191</v>
      </c>
      <c r="C2" s="46">
        <v>1.49</v>
      </c>
      <c r="D2" s="46">
        <v>271.64</v>
      </c>
      <c r="E2" s="46">
        <v>215.65</v>
      </c>
      <c r="F2" s="46">
        <f t="shared" ref="F2:F37" si="0">($A$38-A2)/(ROW($A$38)-ROW(A2))</f>
        <v>48.805555555555557</v>
      </c>
      <c r="G2" s="46">
        <v>0</v>
      </c>
      <c r="H2" s="46">
        <f t="shared" ref="H2:H37" si="1">($A$38-B2)/(ROW($A$38)-ROW(B2))</f>
        <v>49.694444444444443</v>
      </c>
      <c r="I2" s="46">
        <v>0</v>
      </c>
      <c r="J2" s="50"/>
      <c r="K2" s="50"/>
      <c r="L2" s="50"/>
      <c r="M2" s="50">
        <f t="shared" ref="M2:M33" ca="1" si="2">IF(RAND()&lt;0.5,0,1)</f>
        <v>0</v>
      </c>
      <c r="N2" s="7" t="s">
        <v>38</v>
      </c>
      <c r="O2" s="51">
        <v>0.1</v>
      </c>
      <c r="P2" s="6" t="s">
        <v>39</v>
      </c>
      <c r="Q2" s="13">
        <f>LARGE(A:A,2)</f>
        <v>1947</v>
      </c>
      <c r="T2" s="43">
        <v>0</v>
      </c>
      <c r="U2" s="52">
        <f t="shared" ref="U2:U33" si="3">T2-B2</f>
        <v>-191</v>
      </c>
      <c r="V2" s="48">
        <f t="shared" ref="V2:V33" si="4">ROUND(U2,0)</f>
        <v>-191</v>
      </c>
      <c r="W2" s="48">
        <v>4766</v>
      </c>
      <c r="X2" s="48">
        <f t="shared" ref="X2:X33" si="5">B2/$W$2*$W$3</f>
        <v>209.95572807385651</v>
      </c>
      <c r="Y2" s="48">
        <f t="shared" ref="Y2:Y33" si="6">X2-B2</f>
        <v>18.955728073856505</v>
      </c>
      <c r="Z2" s="48">
        <f t="shared" ref="Z2:Z33" si="7">ROUND(Y2,0)</f>
        <v>19</v>
      </c>
      <c r="AA2" s="17">
        <f t="shared" ref="AA2:AA33" si="8">IF(V2&gt;=0,V2,Z2)</f>
        <v>19</v>
      </c>
      <c r="AB2" s="45">
        <f t="shared" ref="AB2:AB33" si="9">B2+AA2</f>
        <v>210</v>
      </c>
    </row>
    <row r="3" spans="1:28" ht="15" customHeight="1" x14ac:dyDescent="0.25">
      <c r="A3" s="49">
        <v>223</v>
      </c>
      <c r="B3" s="49">
        <v>191</v>
      </c>
      <c r="C3" s="46">
        <v>1.49</v>
      </c>
      <c r="D3" s="46">
        <v>271.64</v>
      </c>
      <c r="E3" s="46">
        <v>215.65</v>
      </c>
      <c r="F3" s="46">
        <f t="shared" si="0"/>
        <v>50.2</v>
      </c>
      <c r="G3" s="46">
        <v>0</v>
      </c>
      <c r="H3" s="46">
        <f t="shared" si="1"/>
        <v>51.114285714285714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121</v>
      </c>
      <c r="P3" s="6" t="s">
        <v>41</v>
      </c>
      <c r="Q3" s="13">
        <f>LARGE(A:A,3)</f>
        <v>1914</v>
      </c>
      <c r="T3" s="43">
        <v>0</v>
      </c>
      <c r="U3" s="52">
        <f t="shared" si="3"/>
        <v>-191</v>
      </c>
      <c r="V3" s="48">
        <f t="shared" si="4"/>
        <v>-191</v>
      </c>
      <c r="W3" s="48">
        <v>5239</v>
      </c>
      <c r="X3" s="48">
        <f t="shared" si="5"/>
        <v>209.95572807385651</v>
      </c>
      <c r="Y3" s="48">
        <f t="shared" si="6"/>
        <v>18.955728073856505</v>
      </c>
      <c r="Z3" s="48">
        <f t="shared" si="7"/>
        <v>19</v>
      </c>
      <c r="AA3" s="17">
        <f t="shared" si="8"/>
        <v>19</v>
      </c>
      <c r="AB3" s="45">
        <f t="shared" si="9"/>
        <v>210</v>
      </c>
    </row>
    <row r="4" spans="1:28" ht="15" customHeight="1" x14ac:dyDescent="0.25">
      <c r="A4" s="49">
        <v>223</v>
      </c>
      <c r="B4" s="49">
        <v>191</v>
      </c>
      <c r="C4" s="46">
        <v>1.49</v>
      </c>
      <c r="D4" s="46">
        <v>271.64</v>
      </c>
      <c r="E4" s="46">
        <v>215.65</v>
      </c>
      <c r="F4" s="46">
        <f t="shared" si="0"/>
        <v>51.676470588235297</v>
      </c>
      <c r="G4" s="46">
        <v>0</v>
      </c>
      <c r="H4" s="46">
        <f t="shared" si="1"/>
        <v>52.617647058823529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0</v>
      </c>
      <c r="N4" s="8" t="s">
        <v>42</v>
      </c>
      <c r="O4" s="53">
        <f>MAX(A:A)</f>
        <v>1980</v>
      </c>
      <c r="P4" s="6" t="s">
        <v>43</v>
      </c>
      <c r="Q4" s="13">
        <f>LARGE(B:B,1)</f>
        <v>1850</v>
      </c>
      <c r="T4" s="43">
        <v>0</v>
      </c>
      <c r="U4" s="52">
        <f t="shared" si="3"/>
        <v>-191</v>
      </c>
      <c r="V4" s="48">
        <f t="shared" si="4"/>
        <v>-191</v>
      </c>
      <c r="W4" s="48"/>
      <c r="X4" s="48">
        <f t="shared" si="5"/>
        <v>209.95572807385651</v>
      </c>
      <c r="Y4" s="48">
        <f t="shared" si="6"/>
        <v>18.955728073856505</v>
      </c>
      <c r="Z4" s="48">
        <f t="shared" si="7"/>
        <v>19</v>
      </c>
      <c r="AA4" s="17">
        <f t="shared" si="8"/>
        <v>19</v>
      </c>
      <c r="AB4" s="45">
        <f t="shared" si="9"/>
        <v>210</v>
      </c>
    </row>
    <row r="5" spans="1:28" ht="15" customHeight="1" x14ac:dyDescent="0.25">
      <c r="A5" s="49">
        <v>223</v>
      </c>
      <c r="B5" s="49">
        <v>191</v>
      </c>
      <c r="C5" s="46">
        <v>1.49</v>
      </c>
      <c r="D5" s="46">
        <v>271.64</v>
      </c>
      <c r="E5" s="46">
        <v>215.65</v>
      </c>
      <c r="F5" s="46">
        <f t="shared" si="0"/>
        <v>53.242424242424242</v>
      </c>
      <c r="G5" s="46">
        <v>0</v>
      </c>
      <c r="H5" s="46">
        <f t="shared" si="1"/>
        <v>54.212121212121211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0</v>
      </c>
      <c r="N5" s="8" t="s">
        <v>44</v>
      </c>
      <c r="O5" s="54">
        <v>0.86</v>
      </c>
      <c r="P5" s="6" t="s">
        <v>45</v>
      </c>
      <c r="Q5" s="13">
        <f>LARGE(B:B,2)</f>
        <v>1850</v>
      </c>
      <c r="T5" s="43">
        <v>0</v>
      </c>
      <c r="U5" s="52">
        <f t="shared" si="3"/>
        <v>-191</v>
      </c>
      <c r="V5" s="48">
        <f t="shared" si="4"/>
        <v>-191</v>
      </c>
      <c r="W5" s="48"/>
      <c r="X5" s="48">
        <f t="shared" si="5"/>
        <v>209.95572807385651</v>
      </c>
      <c r="Y5" s="48">
        <f t="shared" si="6"/>
        <v>18.955728073856505</v>
      </c>
      <c r="Z5" s="48">
        <f t="shared" si="7"/>
        <v>19</v>
      </c>
      <c r="AA5" s="17">
        <f t="shared" si="8"/>
        <v>19</v>
      </c>
      <c r="AB5" s="45">
        <f t="shared" si="9"/>
        <v>210</v>
      </c>
    </row>
    <row r="6" spans="1:28" ht="15" customHeight="1" x14ac:dyDescent="0.25">
      <c r="A6" s="49">
        <v>234</v>
      </c>
      <c r="B6" s="49">
        <v>191</v>
      </c>
      <c r="C6" s="46">
        <v>1.56</v>
      </c>
      <c r="D6" s="46">
        <v>271.64</v>
      </c>
      <c r="E6" s="46">
        <v>215.66</v>
      </c>
      <c r="F6" s="46">
        <f t="shared" si="0"/>
        <v>54.5625</v>
      </c>
      <c r="G6" s="46">
        <v>0</v>
      </c>
      <c r="H6" s="46">
        <f t="shared" si="1"/>
        <v>55.90625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0</v>
      </c>
      <c r="N6" s="8" t="s">
        <v>46</v>
      </c>
      <c r="O6" s="54">
        <v>1.02</v>
      </c>
      <c r="P6" s="6" t="s">
        <v>47</v>
      </c>
      <c r="Q6" s="13">
        <f>LARGE(B:B,3)</f>
        <v>1850</v>
      </c>
      <c r="T6" s="43">
        <v>0</v>
      </c>
      <c r="U6" s="52">
        <f t="shared" si="3"/>
        <v>-191</v>
      </c>
      <c r="V6" s="48">
        <f t="shared" si="4"/>
        <v>-191</v>
      </c>
      <c r="W6" s="48"/>
      <c r="X6" s="48">
        <f t="shared" si="5"/>
        <v>209.95572807385651</v>
      </c>
      <c r="Y6" s="48">
        <f t="shared" si="6"/>
        <v>18.955728073856505</v>
      </c>
      <c r="Z6" s="48">
        <f t="shared" si="7"/>
        <v>19</v>
      </c>
      <c r="AA6" s="17">
        <f t="shared" si="8"/>
        <v>19</v>
      </c>
      <c r="AB6" s="45">
        <f t="shared" si="9"/>
        <v>210</v>
      </c>
    </row>
    <row r="7" spans="1:28" ht="15" customHeight="1" x14ac:dyDescent="0.25">
      <c r="A7" s="49">
        <v>245</v>
      </c>
      <c r="B7" s="49">
        <v>191</v>
      </c>
      <c r="C7" s="46">
        <v>1.63</v>
      </c>
      <c r="D7" s="46">
        <v>271.64</v>
      </c>
      <c r="E7" s="46">
        <v>215.66</v>
      </c>
      <c r="F7" s="46">
        <f t="shared" si="0"/>
        <v>55.967741935483872</v>
      </c>
      <c r="G7" s="46">
        <v>0</v>
      </c>
      <c r="H7" s="46">
        <f t="shared" si="1"/>
        <v>57.70967741935484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0</v>
      </c>
      <c r="N7" s="8" t="s">
        <v>48</v>
      </c>
      <c r="O7" s="54">
        <v>1.1399999999999999</v>
      </c>
      <c r="P7" s="13"/>
      <c r="Q7" s="13"/>
      <c r="T7" s="43">
        <v>0</v>
      </c>
      <c r="U7" s="52">
        <f t="shared" si="3"/>
        <v>-191</v>
      </c>
      <c r="V7" s="48">
        <f t="shared" si="4"/>
        <v>-191</v>
      </c>
      <c r="W7" s="48"/>
      <c r="X7" s="48">
        <f t="shared" si="5"/>
        <v>209.95572807385651</v>
      </c>
      <c r="Y7" s="48">
        <f t="shared" si="6"/>
        <v>18.955728073856505</v>
      </c>
      <c r="Z7" s="48">
        <f t="shared" si="7"/>
        <v>19</v>
      </c>
      <c r="AA7" s="17">
        <f t="shared" si="8"/>
        <v>19</v>
      </c>
      <c r="AB7" s="45">
        <f t="shared" si="9"/>
        <v>210</v>
      </c>
    </row>
    <row r="8" spans="1:28" ht="15" customHeight="1" x14ac:dyDescent="0.25">
      <c r="A8" s="49">
        <v>256</v>
      </c>
      <c r="B8" s="49">
        <v>191</v>
      </c>
      <c r="C8" s="46">
        <v>1.71</v>
      </c>
      <c r="D8" s="46">
        <v>271.64999999999998</v>
      </c>
      <c r="E8" s="46">
        <v>215.67</v>
      </c>
      <c r="F8" s="46">
        <f t="shared" si="0"/>
        <v>57.466666666666669</v>
      </c>
      <c r="G8" s="46">
        <v>0</v>
      </c>
      <c r="H8" s="46">
        <f t="shared" si="1"/>
        <v>59.633333333333333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1</v>
      </c>
      <c r="N8" s="8" t="s">
        <v>49</v>
      </c>
      <c r="O8" s="54">
        <v>268.87</v>
      </c>
      <c r="P8" s="9"/>
      <c r="Q8" s="13"/>
      <c r="T8" s="43">
        <v>0</v>
      </c>
      <c r="U8" s="52">
        <f t="shared" si="3"/>
        <v>-191</v>
      </c>
      <c r="V8" s="48">
        <f t="shared" si="4"/>
        <v>-191</v>
      </c>
      <c r="W8" s="48"/>
      <c r="X8" s="48">
        <f t="shared" si="5"/>
        <v>209.95572807385651</v>
      </c>
      <c r="Y8" s="48">
        <f t="shared" si="6"/>
        <v>18.955728073856505</v>
      </c>
      <c r="Z8" s="48">
        <f t="shared" si="7"/>
        <v>19</v>
      </c>
      <c r="AA8" s="17">
        <f t="shared" si="8"/>
        <v>19</v>
      </c>
      <c r="AB8" s="45">
        <f t="shared" si="9"/>
        <v>210</v>
      </c>
    </row>
    <row r="9" spans="1:28" ht="15" customHeight="1" x14ac:dyDescent="0.25">
      <c r="A9" s="49">
        <v>245</v>
      </c>
      <c r="B9" s="49">
        <v>191</v>
      </c>
      <c r="C9" s="46">
        <v>1.63</v>
      </c>
      <c r="D9" s="46">
        <v>271.64999999999998</v>
      </c>
      <c r="E9" s="46">
        <v>215.67</v>
      </c>
      <c r="F9" s="46">
        <f t="shared" si="0"/>
        <v>59.827586206896555</v>
      </c>
      <c r="G9" s="46">
        <v>0</v>
      </c>
      <c r="H9" s="46">
        <f t="shared" si="1"/>
        <v>61.689655172413794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1</v>
      </c>
      <c r="N9" s="8" t="s">
        <v>50</v>
      </c>
      <c r="O9" s="55">
        <v>283</v>
      </c>
      <c r="P9" s="9"/>
      <c r="Q9" s="13"/>
      <c r="T9" s="43">
        <v>0</v>
      </c>
      <c r="U9" s="52">
        <f t="shared" si="3"/>
        <v>-191</v>
      </c>
      <c r="V9" s="48">
        <f t="shared" si="4"/>
        <v>-191</v>
      </c>
      <c r="W9" s="48"/>
      <c r="X9" s="48">
        <f t="shared" si="5"/>
        <v>209.95572807385651</v>
      </c>
      <c r="Y9" s="48">
        <f t="shared" si="6"/>
        <v>18.955728073856505</v>
      </c>
      <c r="Z9" s="48">
        <f t="shared" si="7"/>
        <v>19</v>
      </c>
      <c r="AA9" s="17">
        <f t="shared" si="8"/>
        <v>19</v>
      </c>
      <c r="AB9" s="45">
        <f t="shared" si="9"/>
        <v>210</v>
      </c>
    </row>
    <row r="10" spans="1:28" ht="15" customHeight="1" x14ac:dyDescent="0.25">
      <c r="A10" s="49">
        <v>234</v>
      </c>
      <c r="B10" s="49">
        <v>191</v>
      </c>
      <c r="C10" s="46">
        <v>1.56</v>
      </c>
      <c r="D10" s="46">
        <v>271.64999999999998</v>
      </c>
      <c r="E10" s="46">
        <v>215.67</v>
      </c>
      <c r="F10" s="46">
        <f t="shared" si="0"/>
        <v>62.357142857142854</v>
      </c>
      <c r="G10" s="46">
        <v>0</v>
      </c>
      <c r="H10" s="46">
        <f t="shared" si="1"/>
        <v>63.892857142857146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0</v>
      </c>
      <c r="N10" s="10" t="s">
        <v>51</v>
      </c>
      <c r="O10" s="55">
        <v>281</v>
      </c>
      <c r="P10" s="9"/>
      <c r="Q10" s="13"/>
      <c r="T10" s="43">
        <v>0</v>
      </c>
      <c r="U10" s="52">
        <f t="shared" si="3"/>
        <v>-191</v>
      </c>
      <c r="V10" s="48">
        <f t="shared" si="4"/>
        <v>-191</v>
      </c>
      <c r="W10" s="48"/>
      <c r="X10" s="48">
        <f t="shared" si="5"/>
        <v>209.95572807385651</v>
      </c>
      <c r="Y10" s="48">
        <f t="shared" si="6"/>
        <v>18.955728073856505</v>
      </c>
      <c r="Z10" s="48">
        <f t="shared" si="7"/>
        <v>19</v>
      </c>
      <c r="AA10" s="17">
        <f t="shared" si="8"/>
        <v>19</v>
      </c>
      <c r="AB10" s="45">
        <f t="shared" si="9"/>
        <v>210</v>
      </c>
    </row>
    <row r="11" spans="1:28" ht="15" customHeight="1" x14ac:dyDescent="0.25">
      <c r="A11" s="49">
        <v>223</v>
      </c>
      <c r="B11" s="49">
        <v>191</v>
      </c>
      <c r="C11" s="46">
        <v>1.49</v>
      </c>
      <c r="D11" s="46">
        <v>271.64999999999998</v>
      </c>
      <c r="E11" s="46">
        <v>215.67</v>
      </c>
      <c r="F11" s="46">
        <f t="shared" si="0"/>
        <v>65.074074074074076</v>
      </c>
      <c r="G11" s="46">
        <v>0</v>
      </c>
      <c r="H11" s="46">
        <f t="shared" si="1"/>
        <v>66.259259259259252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1</v>
      </c>
      <c r="N11" s="8" t="s">
        <v>52</v>
      </c>
      <c r="O11" s="55">
        <v>280</v>
      </c>
      <c r="P11" s="14" t="s">
        <v>53</v>
      </c>
      <c r="Q11" s="13">
        <f>MIN(D:D)</f>
        <v>271.5</v>
      </c>
      <c r="T11" s="43">
        <v>0</v>
      </c>
      <c r="U11" s="52">
        <f t="shared" si="3"/>
        <v>-191</v>
      </c>
      <c r="V11" s="48">
        <f t="shared" si="4"/>
        <v>-191</v>
      </c>
      <c r="W11" s="48"/>
      <c r="X11" s="48">
        <f t="shared" si="5"/>
        <v>209.95572807385651</v>
      </c>
      <c r="Y11" s="48">
        <f t="shared" si="6"/>
        <v>18.955728073856505</v>
      </c>
      <c r="Z11" s="48">
        <f t="shared" si="7"/>
        <v>19</v>
      </c>
      <c r="AA11" s="17">
        <f t="shared" si="8"/>
        <v>19</v>
      </c>
      <c r="AB11" s="45">
        <f t="shared" si="9"/>
        <v>210</v>
      </c>
    </row>
    <row r="12" spans="1:28" ht="15" customHeight="1" x14ac:dyDescent="0.25">
      <c r="A12" s="49">
        <v>223</v>
      </c>
      <c r="B12" s="49">
        <v>191</v>
      </c>
      <c r="C12" s="46">
        <v>1.49</v>
      </c>
      <c r="D12" s="46">
        <v>271.64999999999998</v>
      </c>
      <c r="E12" s="46">
        <v>215.67</v>
      </c>
      <c r="F12" s="46">
        <f t="shared" si="0"/>
        <v>67.57692307692308</v>
      </c>
      <c r="G12" s="46">
        <v>0</v>
      </c>
      <c r="H12" s="46">
        <f t="shared" si="1"/>
        <v>68.807692307692307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271.64</v>
      </c>
      <c r="T12" s="43">
        <v>0</v>
      </c>
      <c r="U12" s="52">
        <f t="shared" si="3"/>
        <v>-191</v>
      </c>
      <c r="V12" s="48">
        <f t="shared" si="4"/>
        <v>-191</v>
      </c>
      <c r="W12" s="48"/>
      <c r="X12" s="48">
        <f t="shared" si="5"/>
        <v>209.95572807385651</v>
      </c>
      <c r="Y12" s="48">
        <f t="shared" si="6"/>
        <v>18.955728073856505</v>
      </c>
      <c r="Z12" s="48">
        <f t="shared" si="7"/>
        <v>19</v>
      </c>
      <c r="AA12" s="17">
        <f t="shared" si="8"/>
        <v>19</v>
      </c>
      <c r="AB12" s="45">
        <f t="shared" si="9"/>
        <v>210</v>
      </c>
    </row>
    <row r="13" spans="1:28" ht="15" customHeight="1" x14ac:dyDescent="0.25">
      <c r="A13" s="49">
        <v>223</v>
      </c>
      <c r="B13" s="49">
        <v>191</v>
      </c>
      <c r="C13" s="46">
        <v>1.49</v>
      </c>
      <c r="D13" s="46">
        <v>271.64999999999998</v>
      </c>
      <c r="E13" s="46">
        <v>215.66</v>
      </c>
      <c r="F13" s="46">
        <f t="shared" si="0"/>
        <v>70.28</v>
      </c>
      <c r="G13" s="46">
        <v>0</v>
      </c>
      <c r="H13" s="46">
        <f t="shared" si="1"/>
        <v>71.56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1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0</v>
      </c>
      <c r="U13" s="52">
        <f t="shared" si="3"/>
        <v>-191</v>
      </c>
      <c r="V13" s="48">
        <f t="shared" si="4"/>
        <v>-191</v>
      </c>
      <c r="W13" s="48"/>
      <c r="X13" s="48">
        <f t="shared" si="5"/>
        <v>209.95572807385651</v>
      </c>
      <c r="Y13" s="48">
        <f t="shared" si="6"/>
        <v>18.955728073856505</v>
      </c>
      <c r="Z13" s="48">
        <f t="shared" si="7"/>
        <v>19</v>
      </c>
      <c r="AA13" s="17">
        <f t="shared" si="8"/>
        <v>19</v>
      </c>
      <c r="AB13" s="45">
        <f t="shared" si="9"/>
        <v>210</v>
      </c>
    </row>
    <row r="14" spans="1:28" ht="15" customHeight="1" x14ac:dyDescent="0.25">
      <c r="A14" s="49">
        <v>223</v>
      </c>
      <c r="B14" s="49">
        <v>191</v>
      </c>
      <c r="C14" s="46">
        <v>1.49</v>
      </c>
      <c r="D14" s="46">
        <v>271.64999999999998</v>
      </c>
      <c r="E14" s="46">
        <v>215.66</v>
      </c>
      <c r="F14" s="46">
        <f t="shared" si="0"/>
        <v>73.208333333333329</v>
      </c>
      <c r="G14" s="46">
        <v>0</v>
      </c>
      <c r="H14" s="46">
        <f t="shared" si="1"/>
        <v>74.541666666666671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0</v>
      </c>
      <c r="N14" s="10" t="s">
        <v>58</v>
      </c>
      <c r="O14" s="55">
        <v>245</v>
      </c>
      <c r="P14" s="14" t="s">
        <v>59</v>
      </c>
      <c r="Q14" s="13">
        <f>MAX(B:B)</f>
        <v>1850</v>
      </c>
      <c r="T14" s="43">
        <v>0</v>
      </c>
      <c r="U14" s="52">
        <f t="shared" si="3"/>
        <v>-191</v>
      </c>
      <c r="V14" s="48">
        <f t="shared" si="4"/>
        <v>-191</v>
      </c>
      <c r="W14" s="48"/>
      <c r="X14" s="48">
        <f t="shared" si="5"/>
        <v>209.95572807385651</v>
      </c>
      <c r="Y14" s="48">
        <f t="shared" si="6"/>
        <v>18.955728073856505</v>
      </c>
      <c r="Z14" s="48">
        <f t="shared" si="7"/>
        <v>19</v>
      </c>
      <c r="AA14" s="17">
        <f t="shared" si="8"/>
        <v>19</v>
      </c>
      <c r="AB14" s="45">
        <f t="shared" si="9"/>
        <v>210</v>
      </c>
    </row>
    <row r="15" spans="1:28" ht="15" customHeight="1" x14ac:dyDescent="0.25">
      <c r="A15" s="49">
        <v>223</v>
      </c>
      <c r="B15" s="49">
        <v>191</v>
      </c>
      <c r="C15" s="46">
        <v>1.49</v>
      </c>
      <c r="D15" s="46">
        <v>271.64999999999998</v>
      </c>
      <c r="E15" s="46">
        <v>215.67</v>
      </c>
      <c r="F15" s="46">
        <f t="shared" si="0"/>
        <v>76.391304347826093</v>
      </c>
      <c r="G15" s="46">
        <v>0</v>
      </c>
      <c r="H15" s="46">
        <f t="shared" si="1"/>
        <v>77.782608695652172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0</v>
      </c>
      <c r="N15" s="8" t="s">
        <v>60</v>
      </c>
      <c r="O15" s="8">
        <f>COUNT(C:C)</f>
        <v>121</v>
      </c>
      <c r="P15" s="14" t="s">
        <v>61</v>
      </c>
      <c r="Q15" s="13">
        <f>MAX(D:D)</f>
        <v>271.89</v>
      </c>
      <c r="R15" s="43">
        <f ca="1">TREND(OFFSET('Z-V'!B1,MATCH(Q15,'Z-V'!A:A,1)-1,,2,1),OFFSET('Z-V'!A1,MATCH(Q15,'Z-V'!A:A,1)-1,,2,1),Q15)</f>
        <v>59003.999999999884</v>
      </c>
      <c r="T15" s="43">
        <v>0</v>
      </c>
      <c r="U15" s="52">
        <f t="shared" si="3"/>
        <v>-191</v>
      </c>
      <c r="V15" s="48">
        <f t="shared" si="4"/>
        <v>-191</v>
      </c>
      <c r="W15" s="48"/>
      <c r="X15" s="48">
        <f t="shared" si="5"/>
        <v>209.95572807385651</v>
      </c>
      <c r="Y15" s="48">
        <f t="shared" si="6"/>
        <v>18.955728073856505</v>
      </c>
      <c r="Z15" s="48">
        <f t="shared" si="7"/>
        <v>19</v>
      </c>
      <c r="AA15" s="17">
        <f t="shared" si="8"/>
        <v>19</v>
      </c>
      <c r="AB15" s="45">
        <f t="shared" si="9"/>
        <v>210</v>
      </c>
    </row>
    <row r="16" spans="1:28" ht="15" customHeight="1" x14ac:dyDescent="0.25">
      <c r="A16" s="49">
        <v>223</v>
      </c>
      <c r="B16" s="49">
        <v>191</v>
      </c>
      <c r="C16" s="46">
        <v>1.49</v>
      </c>
      <c r="D16" s="46">
        <v>271.64999999999998</v>
      </c>
      <c r="E16" s="46">
        <v>215.66</v>
      </c>
      <c r="F16" s="46">
        <f t="shared" si="0"/>
        <v>79.86363636363636</v>
      </c>
      <c r="G16" s="46">
        <v>0</v>
      </c>
      <c r="H16" s="46">
        <f t="shared" si="1"/>
        <v>81.318181818181813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1</v>
      </c>
      <c r="N16" s="8" t="s">
        <v>62</v>
      </c>
      <c r="O16" s="57">
        <f>MAX(C:C)</f>
        <v>13.2</v>
      </c>
      <c r="P16" s="14" t="s">
        <v>63</v>
      </c>
      <c r="Q16" s="56">
        <f>D2</f>
        <v>271.64</v>
      </c>
      <c r="R16" s="43">
        <f ca="1">TREND(OFFSET('Z-V'!B1,MATCH(Q16,'Z-V'!A:A,1)-1,,2,1),OFFSET('Z-V'!A1,MATCH(Q16,'Z-V'!A:A,1)-1,,2,1),Q16)</f>
        <v>58104.000000000116</v>
      </c>
      <c r="T16" s="43">
        <v>0</v>
      </c>
      <c r="U16" s="52">
        <f t="shared" si="3"/>
        <v>-191</v>
      </c>
      <c r="V16" s="48">
        <f t="shared" si="4"/>
        <v>-191</v>
      </c>
      <c r="W16" s="48"/>
      <c r="X16" s="48">
        <f t="shared" si="5"/>
        <v>209.95572807385651</v>
      </c>
      <c r="Y16" s="48">
        <f t="shared" si="6"/>
        <v>18.955728073856505</v>
      </c>
      <c r="Z16" s="48">
        <f t="shared" si="7"/>
        <v>19</v>
      </c>
      <c r="AA16" s="17">
        <f t="shared" si="8"/>
        <v>19</v>
      </c>
      <c r="AB16" s="45">
        <f t="shared" si="9"/>
        <v>210</v>
      </c>
    </row>
    <row r="17" spans="1:28" ht="15" customHeight="1" x14ac:dyDescent="0.25">
      <c r="A17" s="49">
        <v>223</v>
      </c>
      <c r="B17" s="49">
        <v>191</v>
      </c>
      <c r="C17" s="46">
        <v>1.49</v>
      </c>
      <c r="D17" s="46">
        <v>271.64999999999998</v>
      </c>
      <c r="E17" s="46">
        <v>215.66</v>
      </c>
      <c r="F17" s="46">
        <f t="shared" si="0"/>
        <v>83.666666666666671</v>
      </c>
      <c r="G17" s="46">
        <v>0</v>
      </c>
      <c r="H17" s="46">
        <f t="shared" si="1"/>
        <v>85.19047619047619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271.88</v>
      </c>
      <c r="T17" s="43">
        <v>0</v>
      </c>
      <c r="U17" s="52">
        <f t="shared" si="3"/>
        <v>-191</v>
      </c>
      <c r="V17" s="48">
        <f t="shared" si="4"/>
        <v>-191</v>
      </c>
      <c r="W17" s="48"/>
      <c r="X17" s="48">
        <f t="shared" si="5"/>
        <v>209.95572807385651</v>
      </c>
      <c r="Y17" s="48">
        <f t="shared" si="6"/>
        <v>18.955728073856505</v>
      </c>
      <c r="Z17" s="48">
        <f t="shared" si="7"/>
        <v>19</v>
      </c>
      <c r="AA17" s="17">
        <f t="shared" si="8"/>
        <v>19</v>
      </c>
      <c r="AB17" s="45">
        <f t="shared" si="9"/>
        <v>210</v>
      </c>
    </row>
    <row r="18" spans="1:28" ht="15" customHeight="1" x14ac:dyDescent="0.2">
      <c r="A18" s="49">
        <v>223</v>
      </c>
      <c r="B18" s="49">
        <v>191</v>
      </c>
      <c r="C18" s="46">
        <v>1.49</v>
      </c>
      <c r="D18" s="46">
        <v>271.64999999999998</v>
      </c>
      <c r="E18" s="46">
        <v>215.66</v>
      </c>
      <c r="F18" s="46">
        <f t="shared" si="0"/>
        <v>87.85</v>
      </c>
      <c r="G18" s="46">
        <v>0</v>
      </c>
      <c r="H18" s="46">
        <f t="shared" si="1"/>
        <v>89.45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0</v>
      </c>
      <c r="N18" s="8" t="s">
        <v>66</v>
      </c>
      <c r="O18" s="8">
        <f>MAX(B:B)</f>
        <v>1850</v>
      </c>
      <c r="T18" s="43">
        <v>0</v>
      </c>
      <c r="U18" s="52">
        <f t="shared" si="3"/>
        <v>-191</v>
      </c>
      <c r="V18" s="48">
        <f t="shared" si="4"/>
        <v>-191</v>
      </c>
      <c r="W18" s="48"/>
      <c r="X18" s="48">
        <f t="shared" si="5"/>
        <v>209.95572807385651</v>
      </c>
      <c r="Y18" s="48">
        <f t="shared" si="6"/>
        <v>18.955728073856505</v>
      </c>
      <c r="Z18" s="48">
        <f t="shared" si="7"/>
        <v>19</v>
      </c>
      <c r="AA18" s="17">
        <f t="shared" si="8"/>
        <v>19</v>
      </c>
      <c r="AB18" s="45">
        <f t="shared" si="9"/>
        <v>210</v>
      </c>
    </row>
    <row r="19" spans="1:28" ht="15" customHeight="1" x14ac:dyDescent="0.25">
      <c r="A19" s="49">
        <v>223</v>
      </c>
      <c r="B19" s="49">
        <v>191</v>
      </c>
      <c r="C19" s="46">
        <v>1.49</v>
      </c>
      <c r="D19" s="46">
        <v>271.64999999999998</v>
      </c>
      <c r="E19" s="46">
        <v>215.67</v>
      </c>
      <c r="F19" s="46">
        <f t="shared" si="0"/>
        <v>92.473684210526315</v>
      </c>
      <c r="G19" s="46">
        <v>0</v>
      </c>
      <c r="H19" s="46">
        <f t="shared" si="1"/>
        <v>94.15789473684211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1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0.77369796191112594</v>
      </c>
      <c r="R19" s="58">
        <f>MAX(AB:AB)</f>
        <v>2034</v>
      </c>
      <c r="S19" s="58">
        <f>'Z-V'!P8-R19</f>
        <v>6945</v>
      </c>
      <c r="T19" s="43">
        <v>0</v>
      </c>
      <c r="U19" s="52">
        <f t="shared" si="3"/>
        <v>-191</v>
      </c>
      <c r="V19" s="48">
        <f t="shared" si="4"/>
        <v>-191</v>
      </c>
      <c r="W19" s="48"/>
      <c r="X19" s="48">
        <f t="shared" si="5"/>
        <v>209.95572807385651</v>
      </c>
      <c r="Y19" s="48">
        <f t="shared" si="6"/>
        <v>18.955728073856505</v>
      </c>
      <c r="Z19" s="48">
        <f t="shared" si="7"/>
        <v>19</v>
      </c>
      <c r="AA19" s="17">
        <f t="shared" si="8"/>
        <v>19</v>
      </c>
      <c r="AB19" s="45">
        <f t="shared" si="9"/>
        <v>210</v>
      </c>
    </row>
    <row r="20" spans="1:28" ht="15" customHeight="1" x14ac:dyDescent="0.25">
      <c r="A20" s="49">
        <v>223</v>
      </c>
      <c r="B20" s="49">
        <v>191</v>
      </c>
      <c r="C20" s="46">
        <v>1.49</v>
      </c>
      <c r="D20" s="46">
        <v>271.64999999999998</v>
      </c>
      <c r="E20" s="46">
        <v>215.67</v>
      </c>
      <c r="F20" s="46">
        <f t="shared" si="0"/>
        <v>97.611111111111114</v>
      </c>
      <c r="G20" s="46">
        <v>0</v>
      </c>
      <c r="H20" s="46">
        <f t="shared" si="1"/>
        <v>99.388888888888886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0</v>
      </c>
      <c r="N20" s="8" t="s">
        <v>68</v>
      </c>
      <c r="O20" s="8">
        <v>-1</v>
      </c>
      <c r="P20" s="14" t="s">
        <v>1</v>
      </c>
      <c r="Q20" s="13">
        <f ca="1">('Z-V'!R16-'Z-V'!R17)*(S20-'Z-V'!R13)/('Z-V'!R9-'Z-V'!R13)+'Z-V'!R17</f>
        <v>0.98318810770381881</v>
      </c>
      <c r="R20" s="43">
        <f ca="1">R15-R16</f>
        <v>899.99999999976717</v>
      </c>
      <c r="S20" s="43">
        <f ca="1">'Z-V'!P9-R20</f>
        <v>52580.000000000233</v>
      </c>
      <c r="T20" s="43">
        <v>0</v>
      </c>
      <c r="U20" s="52">
        <f t="shared" si="3"/>
        <v>-191</v>
      </c>
      <c r="V20" s="48">
        <f t="shared" si="4"/>
        <v>-191</v>
      </c>
      <c r="W20" s="48"/>
      <c r="X20" s="48">
        <f t="shared" si="5"/>
        <v>209.95572807385651</v>
      </c>
      <c r="Y20" s="48">
        <f t="shared" si="6"/>
        <v>18.955728073856505</v>
      </c>
      <c r="Z20" s="48">
        <f t="shared" si="7"/>
        <v>19</v>
      </c>
      <c r="AA20" s="17">
        <f t="shared" si="8"/>
        <v>19</v>
      </c>
      <c r="AB20" s="45">
        <f t="shared" si="9"/>
        <v>210</v>
      </c>
    </row>
    <row r="21" spans="1:28" ht="15" customHeight="1" x14ac:dyDescent="0.25">
      <c r="A21" s="49">
        <v>223</v>
      </c>
      <c r="B21" s="49">
        <v>191</v>
      </c>
      <c r="C21" s="46">
        <v>1.49</v>
      </c>
      <c r="D21" s="46">
        <v>271.64999999999998</v>
      </c>
      <c r="E21" s="46">
        <v>215.66</v>
      </c>
      <c r="F21" s="46">
        <f t="shared" si="0"/>
        <v>103.35294117647059</v>
      </c>
      <c r="G21" s="46">
        <v>0</v>
      </c>
      <c r="H21" s="46">
        <f t="shared" si="1"/>
        <v>105.23529411764706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1</v>
      </c>
      <c r="N21" s="8" t="s">
        <v>69</v>
      </c>
      <c r="O21" s="8">
        <v>-1</v>
      </c>
      <c r="P21" s="14" t="s">
        <v>2</v>
      </c>
      <c r="Q21" s="13">
        <f>('Z-V'!R16-'Z-V'!R17)*(S21-'Z-V'!R14)/('Z-V'!R10-'Z-V'!R14)+'Z-V'!R17</f>
        <v>0.98904705344906307</v>
      </c>
      <c r="R21" s="43">
        <f>ABS(Q12-Q17)</f>
        <v>0.24000000000000909</v>
      </c>
      <c r="S21" s="43">
        <f>'Z-V'!P10-R21</f>
        <v>21.649999999999991</v>
      </c>
      <c r="T21" s="43">
        <v>0</v>
      </c>
      <c r="U21" s="52">
        <f t="shared" si="3"/>
        <v>-191</v>
      </c>
      <c r="V21" s="48">
        <f t="shared" si="4"/>
        <v>-191</v>
      </c>
      <c r="W21" s="48"/>
      <c r="X21" s="48">
        <f t="shared" si="5"/>
        <v>209.95572807385651</v>
      </c>
      <c r="Y21" s="48">
        <f t="shared" si="6"/>
        <v>18.955728073856505</v>
      </c>
      <c r="Z21" s="48">
        <f t="shared" si="7"/>
        <v>19</v>
      </c>
      <c r="AA21" s="17">
        <f t="shared" si="8"/>
        <v>19</v>
      </c>
      <c r="AB21" s="45">
        <f t="shared" si="9"/>
        <v>210</v>
      </c>
    </row>
    <row r="22" spans="1:28" ht="15" customHeight="1" x14ac:dyDescent="0.25">
      <c r="A22" s="49">
        <v>223</v>
      </c>
      <c r="B22" s="49">
        <v>191</v>
      </c>
      <c r="C22" s="46">
        <v>1.49</v>
      </c>
      <c r="D22" s="46">
        <v>271.64999999999998</v>
      </c>
      <c r="E22" s="46">
        <v>215.67</v>
      </c>
      <c r="F22" s="46">
        <f t="shared" si="0"/>
        <v>109.8125</v>
      </c>
      <c r="G22" s="46">
        <v>0</v>
      </c>
      <c r="H22" s="46">
        <f t="shared" si="1"/>
        <v>111.8125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1</v>
      </c>
      <c r="N22" s="12"/>
      <c r="O22" s="12"/>
      <c r="P22" s="16" t="s">
        <v>71</v>
      </c>
      <c r="Q22" s="12">
        <f ca="1">ROUND(('Z-V'!R21*Q19+'Z-V'!R22*Q20+'Z-V'!R23*Q21)/'Z-V'!R19,4)</f>
        <v>0.91859999999999997</v>
      </c>
      <c r="T22" s="43">
        <v>0</v>
      </c>
      <c r="U22" s="52">
        <f t="shared" si="3"/>
        <v>-191</v>
      </c>
      <c r="V22" s="48">
        <f t="shared" si="4"/>
        <v>-191</v>
      </c>
      <c r="W22" s="48"/>
      <c r="X22" s="48">
        <f t="shared" si="5"/>
        <v>209.95572807385651</v>
      </c>
      <c r="Y22" s="48">
        <f t="shared" si="6"/>
        <v>18.955728073856505</v>
      </c>
      <c r="Z22" s="48">
        <f t="shared" si="7"/>
        <v>19</v>
      </c>
      <c r="AA22" s="17">
        <f t="shared" si="8"/>
        <v>19</v>
      </c>
      <c r="AB22" s="45">
        <f t="shared" si="9"/>
        <v>210</v>
      </c>
    </row>
    <row r="23" spans="1:28" ht="15" customHeight="1" x14ac:dyDescent="0.25">
      <c r="A23" s="49">
        <v>223</v>
      </c>
      <c r="B23" s="49">
        <v>191</v>
      </c>
      <c r="C23" s="46">
        <v>1.49</v>
      </c>
      <c r="D23" s="46">
        <v>271.64999999999998</v>
      </c>
      <c r="E23" s="46">
        <v>215.67</v>
      </c>
      <c r="F23" s="46">
        <f t="shared" si="0"/>
        <v>117.13333333333334</v>
      </c>
      <c r="G23" s="46">
        <v>0</v>
      </c>
      <c r="H23" s="46">
        <f t="shared" si="1"/>
        <v>119.26666666666667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0</v>
      </c>
      <c r="N23" s="8"/>
      <c r="O23" s="8"/>
      <c r="P23" s="13"/>
      <c r="Q23" s="13"/>
      <c r="T23" s="43">
        <v>0</v>
      </c>
      <c r="U23" s="52">
        <f t="shared" si="3"/>
        <v>-191</v>
      </c>
      <c r="V23" s="48">
        <f t="shared" si="4"/>
        <v>-191</v>
      </c>
      <c r="W23" s="48"/>
      <c r="X23" s="48">
        <f t="shared" si="5"/>
        <v>209.95572807385651</v>
      </c>
      <c r="Y23" s="48">
        <f t="shared" si="6"/>
        <v>18.955728073856505</v>
      </c>
      <c r="Z23" s="48">
        <f t="shared" si="7"/>
        <v>19</v>
      </c>
      <c r="AA23" s="17">
        <f t="shared" si="8"/>
        <v>19</v>
      </c>
      <c r="AB23" s="45">
        <f t="shared" si="9"/>
        <v>210</v>
      </c>
    </row>
    <row r="24" spans="1:28" ht="15" customHeight="1" x14ac:dyDescent="0.25">
      <c r="A24" s="49">
        <v>254</v>
      </c>
      <c r="B24" s="49">
        <v>265</v>
      </c>
      <c r="C24" s="46">
        <v>1.69</v>
      </c>
      <c r="D24" s="46">
        <v>271.64999999999998</v>
      </c>
      <c r="E24" s="46">
        <v>215.67</v>
      </c>
      <c r="F24" s="46">
        <f t="shared" si="0"/>
        <v>123.28571428571429</v>
      </c>
      <c r="G24" s="46">
        <v>0</v>
      </c>
      <c r="H24" s="46">
        <f t="shared" si="1"/>
        <v>122.5</v>
      </c>
      <c r="I24" s="46">
        <v>0</v>
      </c>
      <c r="J24" s="50">
        <f t="shared" si="10"/>
        <v>0</v>
      </c>
      <c r="K24" s="50">
        <f t="shared" si="11"/>
        <v>1</v>
      </c>
      <c r="L24" s="50">
        <f t="shared" si="12"/>
        <v>1</v>
      </c>
      <c r="M24" s="50">
        <f t="shared" ca="1" si="2"/>
        <v>0</v>
      </c>
      <c r="N24" s="8"/>
      <c r="O24" s="8"/>
      <c r="P24" s="13"/>
      <c r="Q24" s="13"/>
      <c r="T24" s="43">
        <v>0</v>
      </c>
      <c r="U24" s="52">
        <f t="shared" si="3"/>
        <v>-265</v>
      </c>
      <c r="V24" s="48">
        <f t="shared" si="4"/>
        <v>-265</v>
      </c>
      <c r="W24" s="48"/>
      <c r="X24" s="48">
        <f t="shared" si="5"/>
        <v>291.29983214435589</v>
      </c>
      <c r="Y24" s="48">
        <f t="shared" si="6"/>
        <v>26.299832144355889</v>
      </c>
      <c r="Z24" s="48">
        <f t="shared" si="7"/>
        <v>26</v>
      </c>
      <c r="AA24" s="17">
        <f t="shared" si="8"/>
        <v>26</v>
      </c>
      <c r="AB24" s="45">
        <f t="shared" si="9"/>
        <v>291</v>
      </c>
    </row>
    <row r="25" spans="1:28" ht="15" customHeight="1" x14ac:dyDescent="0.25">
      <c r="A25" s="49">
        <v>285</v>
      </c>
      <c r="B25" s="49">
        <v>339</v>
      </c>
      <c r="C25" s="46">
        <v>1.9</v>
      </c>
      <c r="D25" s="46">
        <v>271.64999999999998</v>
      </c>
      <c r="E25" s="46">
        <v>215.66</v>
      </c>
      <c r="F25" s="46">
        <f t="shared" si="0"/>
        <v>130.38461538461539</v>
      </c>
      <c r="G25" s="46">
        <v>0</v>
      </c>
      <c r="H25" s="46">
        <f t="shared" si="1"/>
        <v>126.23076923076923</v>
      </c>
      <c r="I25" s="46">
        <v>0</v>
      </c>
      <c r="J25" s="50">
        <f t="shared" si="10"/>
        <v>0</v>
      </c>
      <c r="K25" s="50">
        <f t="shared" si="11"/>
        <v>1</v>
      </c>
      <c r="L25" s="50">
        <f t="shared" si="12"/>
        <v>1</v>
      </c>
      <c r="M25" s="50">
        <f t="shared" ca="1" si="2"/>
        <v>1</v>
      </c>
      <c r="N25" s="8"/>
      <c r="O25" s="8"/>
      <c r="P25" s="13"/>
      <c r="Q25" s="13"/>
      <c r="T25" s="43">
        <v>0</v>
      </c>
      <c r="U25" s="52">
        <f t="shared" si="3"/>
        <v>-339</v>
      </c>
      <c r="V25" s="48">
        <f t="shared" si="4"/>
        <v>-339</v>
      </c>
      <c r="W25" s="48"/>
      <c r="X25" s="48">
        <f t="shared" si="5"/>
        <v>372.64393621485527</v>
      </c>
      <c r="Y25" s="48">
        <f t="shared" si="6"/>
        <v>33.643936214855273</v>
      </c>
      <c r="Z25" s="48">
        <f t="shared" si="7"/>
        <v>34</v>
      </c>
      <c r="AA25" s="17">
        <f t="shared" si="8"/>
        <v>34</v>
      </c>
      <c r="AB25" s="45">
        <f t="shared" si="9"/>
        <v>373</v>
      </c>
    </row>
    <row r="26" spans="1:28" ht="15" customHeight="1" x14ac:dyDescent="0.25">
      <c r="A26" s="49">
        <v>315</v>
      </c>
      <c r="B26" s="49">
        <v>412</v>
      </c>
      <c r="C26" s="46">
        <v>2.1</v>
      </c>
      <c r="D26" s="46">
        <v>271.64</v>
      </c>
      <c r="E26" s="46">
        <v>215.65</v>
      </c>
      <c r="F26" s="46">
        <f t="shared" si="0"/>
        <v>138.75</v>
      </c>
      <c r="G26" s="46">
        <v>0</v>
      </c>
      <c r="H26" s="46">
        <f t="shared" si="1"/>
        <v>130.66666666666666</v>
      </c>
      <c r="I26" s="46">
        <v>0</v>
      </c>
      <c r="J26" s="50">
        <f t="shared" si="10"/>
        <v>0</v>
      </c>
      <c r="K26" s="50">
        <f t="shared" si="11"/>
        <v>1</v>
      </c>
      <c r="L26" s="50">
        <f t="shared" si="12"/>
        <v>1</v>
      </c>
      <c r="M26" s="50">
        <f t="shared" ca="1" si="2"/>
        <v>1</v>
      </c>
      <c r="N26" s="8"/>
      <c r="O26" s="8"/>
      <c r="P26" s="13"/>
      <c r="Q26" s="13"/>
      <c r="T26" s="43">
        <v>0</v>
      </c>
      <c r="U26" s="52">
        <f t="shared" si="3"/>
        <v>-412</v>
      </c>
      <c r="V26" s="48">
        <f t="shared" si="4"/>
        <v>-412</v>
      </c>
      <c r="W26" s="48"/>
      <c r="X26" s="48">
        <f t="shared" si="5"/>
        <v>452.88879563575324</v>
      </c>
      <c r="Y26" s="48">
        <f t="shared" si="6"/>
        <v>40.88879563575324</v>
      </c>
      <c r="Z26" s="48">
        <f t="shared" si="7"/>
        <v>41</v>
      </c>
      <c r="AA26" s="17">
        <f t="shared" si="8"/>
        <v>41</v>
      </c>
      <c r="AB26" s="45">
        <f t="shared" si="9"/>
        <v>453</v>
      </c>
    </row>
    <row r="27" spans="1:28" ht="15" customHeight="1" x14ac:dyDescent="0.25">
      <c r="A27" s="49">
        <v>458</v>
      </c>
      <c r="B27" s="49">
        <v>512</v>
      </c>
      <c r="C27" s="46">
        <v>3.05</v>
      </c>
      <c r="D27" s="46">
        <v>271.64</v>
      </c>
      <c r="E27" s="46">
        <v>215.66</v>
      </c>
      <c r="F27" s="46">
        <f t="shared" si="0"/>
        <v>138.36363636363637</v>
      </c>
      <c r="G27" s="46">
        <v>0</v>
      </c>
      <c r="H27" s="46">
        <f t="shared" si="1"/>
        <v>133.45454545454547</v>
      </c>
      <c r="I27" s="46">
        <v>0</v>
      </c>
      <c r="J27" s="50">
        <f t="shared" si="10"/>
        <v>0</v>
      </c>
      <c r="K27" s="50">
        <f t="shared" si="11"/>
        <v>1</v>
      </c>
      <c r="L27" s="50">
        <f t="shared" si="12"/>
        <v>1</v>
      </c>
      <c r="M27" s="50">
        <f t="shared" ca="1" si="2"/>
        <v>0</v>
      </c>
      <c r="N27" s="8"/>
      <c r="O27" s="8"/>
      <c r="P27" s="13"/>
      <c r="Q27" s="13"/>
      <c r="T27" s="43">
        <v>0</v>
      </c>
      <c r="U27" s="52">
        <f t="shared" si="3"/>
        <v>-512</v>
      </c>
      <c r="V27" s="48">
        <f t="shared" si="4"/>
        <v>-512</v>
      </c>
      <c r="W27" s="48"/>
      <c r="X27" s="48">
        <f t="shared" si="5"/>
        <v>562.81326059588753</v>
      </c>
      <c r="Y27" s="48">
        <f t="shared" si="6"/>
        <v>50.813260595887527</v>
      </c>
      <c r="Z27" s="48">
        <f t="shared" si="7"/>
        <v>51</v>
      </c>
      <c r="AA27" s="17">
        <f t="shared" si="8"/>
        <v>51</v>
      </c>
      <c r="AB27" s="45">
        <f t="shared" si="9"/>
        <v>563</v>
      </c>
    </row>
    <row r="28" spans="1:28" ht="15" customHeight="1" x14ac:dyDescent="0.25">
      <c r="A28" s="49">
        <v>601</v>
      </c>
      <c r="B28" s="49">
        <v>612</v>
      </c>
      <c r="C28" s="46">
        <v>4.01</v>
      </c>
      <c r="D28" s="46">
        <v>271.64</v>
      </c>
      <c r="E28" s="46">
        <v>215.65</v>
      </c>
      <c r="F28" s="46">
        <f t="shared" si="0"/>
        <v>137.9</v>
      </c>
      <c r="G28" s="46">
        <v>0</v>
      </c>
      <c r="H28" s="46">
        <f t="shared" si="1"/>
        <v>136.80000000000001</v>
      </c>
      <c r="I28" s="46">
        <v>0</v>
      </c>
      <c r="J28" s="50">
        <f t="shared" si="10"/>
        <v>0</v>
      </c>
      <c r="K28" s="50">
        <f t="shared" si="11"/>
        <v>1</v>
      </c>
      <c r="L28" s="50">
        <f t="shared" si="12"/>
        <v>1</v>
      </c>
      <c r="M28" s="50">
        <f t="shared" ca="1" si="2"/>
        <v>1</v>
      </c>
      <c r="N28" s="8"/>
      <c r="O28" s="8"/>
      <c r="P28" s="13"/>
      <c r="Q28" s="13"/>
      <c r="T28" s="43">
        <v>0</v>
      </c>
      <c r="U28" s="52">
        <f t="shared" si="3"/>
        <v>-612</v>
      </c>
      <c r="V28" s="48">
        <f t="shared" si="4"/>
        <v>-612</v>
      </c>
      <c r="W28" s="48"/>
      <c r="X28" s="48">
        <f t="shared" si="5"/>
        <v>672.73772555602181</v>
      </c>
      <c r="Y28" s="48">
        <f t="shared" si="6"/>
        <v>60.737725556021815</v>
      </c>
      <c r="Z28" s="48">
        <f t="shared" si="7"/>
        <v>61</v>
      </c>
      <c r="AA28" s="17">
        <f t="shared" si="8"/>
        <v>61</v>
      </c>
      <c r="AB28" s="45">
        <f t="shared" si="9"/>
        <v>673</v>
      </c>
    </row>
    <row r="29" spans="1:28" ht="15" customHeight="1" x14ac:dyDescent="0.25">
      <c r="A29" s="49">
        <v>745</v>
      </c>
      <c r="B29" s="49">
        <v>713</v>
      </c>
      <c r="C29" s="46">
        <v>4.97</v>
      </c>
      <c r="D29" s="46">
        <v>271.64</v>
      </c>
      <c r="E29" s="46">
        <v>215.65</v>
      </c>
      <c r="F29" s="46">
        <f t="shared" si="0"/>
        <v>137.22222222222223</v>
      </c>
      <c r="G29" s="46">
        <v>0</v>
      </c>
      <c r="H29" s="46">
        <f t="shared" si="1"/>
        <v>140.77777777777777</v>
      </c>
      <c r="I29" s="46">
        <v>0</v>
      </c>
      <c r="J29" s="50">
        <f t="shared" si="10"/>
        <v>0</v>
      </c>
      <c r="K29" s="50">
        <f t="shared" si="11"/>
        <v>1</v>
      </c>
      <c r="L29" s="50">
        <f t="shared" si="12"/>
        <v>1</v>
      </c>
      <c r="M29" s="50">
        <f t="shared" ca="1" si="2"/>
        <v>1</v>
      </c>
      <c r="N29" s="8"/>
      <c r="O29" s="8"/>
      <c r="P29" s="13"/>
      <c r="Q29" s="13"/>
      <c r="T29" s="43">
        <v>0</v>
      </c>
      <c r="U29" s="52">
        <f t="shared" si="3"/>
        <v>-713</v>
      </c>
      <c r="V29" s="48">
        <f t="shared" si="4"/>
        <v>-713</v>
      </c>
      <c r="W29" s="48"/>
      <c r="X29" s="48">
        <f t="shared" si="5"/>
        <v>783.76143516575746</v>
      </c>
      <c r="Y29" s="48">
        <f t="shared" si="6"/>
        <v>70.761435165757462</v>
      </c>
      <c r="Z29" s="48">
        <f t="shared" si="7"/>
        <v>71</v>
      </c>
      <c r="AA29" s="17">
        <f t="shared" si="8"/>
        <v>71</v>
      </c>
      <c r="AB29" s="45">
        <f t="shared" si="9"/>
        <v>784</v>
      </c>
    </row>
    <row r="30" spans="1:28" ht="15" customHeight="1" x14ac:dyDescent="0.25">
      <c r="A30" s="49">
        <v>1017</v>
      </c>
      <c r="B30" s="49">
        <v>834</v>
      </c>
      <c r="C30" s="46">
        <v>6.78</v>
      </c>
      <c r="D30" s="46">
        <v>271.66000000000003</v>
      </c>
      <c r="E30" s="46">
        <v>215.67</v>
      </c>
      <c r="F30" s="46">
        <f t="shared" si="0"/>
        <v>120.375</v>
      </c>
      <c r="G30" s="46">
        <v>0</v>
      </c>
      <c r="H30" s="46">
        <f t="shared" si="1"/>
        <v>143.25</v>
      </c>
      <c r="I30" s="46">
        <v>0</v>
      </c>
      <c r="J30" s="50">
        <f t="shared" si="10"/>
        <v>0</v>
      </c>
      <c r="K30" s="50">
        <f t="shared" si="11"/>
        <v>1</v>
      </c>
      <c r="L30" s="50">
        <f t="shared" si="12"/>
        <v>1</v>
      </c>
      <c r="M30" s="50">
        <f t="shared" ca="1" si="2"/>
        <v>0</v>
      </c>
      <c r="N30" s="8"/>
      <c r="O30" s="8"/>
      <c r="P30" s="13"/>
      <c r="Q30" s="13"/>
      <c r="T30" s="43">
        <v>0</v>
      </c>
      <c r="U30" s="52">
        <f t="shared" si="3"/>
        <v>-834</v>
      </c>
      <c r="V30" s="48">
        <f t="shared" si="4"/>
        <v>-834</v>
      </c>
      <c r="W30" s="48"/>
      <c r="X30" s="48">
        <f t="shared" si="5"/>
        <v>916.77003776751985</v>
      </c>
      <c r="Y30" s="48">
        <f t="shared" si="6"/>
        <v>82.770037767519852</v>
      </c>
      <c r="Z30" s="48">
        <f t="shared" si="7"/>
        <v>83</v>
      </c>
      <c r="AA30" s="17">
        <f t="shared" si="8"/>
        <v>83</v>
      </c>
      <c r="AB30" s="45">
        <f t="shared" si="9"/>
        <v>917</v>
      </c>
    </row>
    <row r="31" spans="1:28" ht="15" customHeight="1" x14ac:dyDescent="0.25">
      <c r="A31" s="49">
        <v>1289</v>
      </c>
      <c r="B31" s="49">
        <v>955</v>
      </c>
      <c r="C31" s="46">
        <v>8.59</v>
      </c>
      <c r="D31" s="46">
        <v>271.69</v>
      </c>
      <c r="E31" s="46">
        <v>215.71</v>
      </c>
      <c r="F31" s="46">
        <f t="shared" si="0"/>
        <v>98.714285714285708</v>
      </c>
      <c r="G31" s="46">
        <v>0</v>
      </c>
      <c r="H31" s="46">
        <f t="shared" si="1"/>
        <v>146.42857142857142</v>
      </c>
      <c r="I31" s="46">
        <v>0</v>
      </c>
      <c r="J31" s="50">
        <f t="shared" si="10"/>
        <v>0</v>
      </c>
      <c r="K31" s="50">
        <f t="shared" si="11"/>
        <v>1</v>
      </c>
      <c r="L31" s="50">
        <f t="shared" si="12"/>
        <v>1</v>
      </c>
      <c r="M31" s="50">
        <f t="shared" ca="1" si="2"/>
        <v>0</v>
      </c>
      <c r="N31" s="8"/>
      <c r="O31" s="8"/>
      <c r="P31" s="13"/>
      <c r="Q31" s="13"/>
      <c r="T31" s="43">
        <v>0</v>
      </c>
      <c r="U31" s="52">
        <f t="shared" si="3"/>
        <v>-955</v>
      </c>
      <c r="V31" s="48">
        <f t="shared" si="4"/>
        <v>-955</v>
      </c>
      <c r="W31" s="48"/>
      <c r="X31" s="48">
        <f t="shared" si="5"/>
        <v>1049.7786403692824</v>
      </c>
      <c r="Y31" s="48">
        <f t="shared" si="6"/>
        <v>94.778640369282357</v>
      </c>
      <c r="Z31" s="48">
        <f t="shared" si="7"/>
        <v>95</v>
      </c>
      <c r="AA31" s="17">
        <f t="shared" si="8"/>
        <v>95</v>
      </c>
      <c r="AB31" s="45">
        <f t="shared" si="9"/>
        <v>1050</v>
      </c>
    </row>
    <row r="32" spans="1:28" ht="15" customHeight="1" x14ac:dyDescent="0.25">
      <c r="A32" s="49">
        <v>1562</v>
      </c>
      <c r="B32" s="49">
        <v>1076</v>
      </c>
      <c r="C32" s="46">
        <v>10.41</v>
      </c>
      <c r="D32" s="46">
        <v>271.73</v>
      </c>
      <c r="E32" s="46">
        <v>215.75</v>
      </c>
      <c r="F32" s="46">
        <f t="shared" si="0"/>
        <v>69.666666666666671</v>
      </c>
      <c r="G32" s="46">
        <v>0</v>
      </c>
      <c r="H32" s="46">
        <f t="shared" si="1"/>
        <v>150.66666666666666</v>
      </c>
      <c r="I32" s="46">
        <v>0</v>
      </c>
      <c r="J32" s="50">
        <f t="shared" si="10"/>
        <v>0</v>
      </c>
      <c r="K32" s="50">
        <f t="shared" si="11"/>
        <v>1</v>
      </c>
      <c r="L32" s="50">
        <f t="shared" si="12"/>
        <v>1</v>
      </c>
      <c r="M32" s="50">
        <f t="shared" ca="1" si="2"/>
        <v>1</v>
      </c>
      <c r="N32" s="8"/>
      <c r="O32" s="8"/>
      <c r="P32" s="13"/>
      <c r="Q32" s="13"/>
      <c r="T32" s="43">
        <v>0</v>
      </c>
      <c r="U32" s="52">
        <f t="shared" si="3"/>
        <v>-1076</v>
      </c>
      <c r="V32" s="48">
        <f t="shared" si="4"/>
        <v>-1076</v>
      </c>
      <c r="W32" s="48"/>
      <c r="X32" s="48">
        <f t="shared" si="5"/>
        <v>1182.7872429710449</v>
      </c>
      <c r="Y32" s="48">
        <f t="shared" si="6"/>
        <v>106.78724297104486</v>
      </c>
      <c r="Z32" s="48">
        <f t="shared" si="7"/>
        <v>107</v>
      </c>
      <c r="AA32" s="17">
        <f t="shared" si="8"/>
        <v>107</v>
      </c>
      <c r="AB32" s="45">
        <f t="shared" si="9"/>
        <v>1183</v>
      </c>
    </row>
    <row r="33" spans="1:28" ht="15" customHeight="1" x14ac:dyDescent="0.25">
      <c r="A33" s="49">
        <v>1565</v>
      </c>
      <c r="B33" s="49">
        <v>1155</v>
      </c>
      <c r="C33" s="46">
        <v>10.43</v>
      </c>
      <c r="D33" s="46">
        <v>271.77</v>
      </c>
      <c r="E33" s="46">
        <v>215.78</v>
      </c>
      <c r="F33" s="46">
        <f t="shared" si="0"/>
        <v>83</v>
      </c>
      <c r="G33" s="46">
        <v>0</v>
      </c>
      <c r="H33" s="46">
        <f t="shared" si="1"/>
        <v>165</v>
      </c>
      <c r="I33" s="46">
        <v>0</v>
      </c>
      <c r="J33" s="50">
        <f t="shared" si="10"/>
        <v>0</v>
      </c>
      <c r="K33" s="50">
        <f t="shared" si="11"/>
        <v>1</v>
      </c>
      <c r="L33" s="50">
        <f t="shared" si="12"/>
        <v>1</v>
      </c>
      <c r="M33" s="50">
        <f t="shared" ca="1" si="2"/>
        <v>0</v>
      </c>
      <c r="N33" s="8"/>
      <c r="O33" s="8"/>
      <c r="P33" s="13"/>
      <c r="Q33" s="13"/>
      <c r="T33" s="43">
        <v>0</v>
      </c>
      <c r="U33" s="52">
        <f t="shared" si="3"/>
        <v>-1155</v>
      </c>
      <c r="V33" s="48">
        <f t="shared" si="4"/>
        <v>-1155</v>
      </c>
      <c r="W33" s="48"/>
      <c r="X33" s="48">
        <f t="shared" si="5"/>
        <v>1269.6275702895509</v>
      </c>
      <c r="Y33" s="48">
        <f t="shared" si="6"/>
        <v>114.62757028955093</v>
      </c>
      <c r="Z33" s="48">
        <f t="shared" si="7"/>
        <v>115</v>
      </c>
      <c r="AA33" s="17">
        <f t="shared" si="8"/>
        <v>115</v>
      </c>
      <c r="AB33" s="45">
        <f t="shared" si="9"/>
        <v>1270</v>
      </c>
    </row>
    <row r="34" spans="1:28" ht="15" customHeight="1" x14ac:dyDescent="0.25">
      <c r="A34" s="49">
        <v>1568</v>
      </c>
      <c r="B34" s="49">
        <v>1234</v>
      </c>
      <c r="C34" s="46">
        <v>10.45</v>
      </c>
      <c r="D34" s="46">
        <v>271.8</v>
      </c>
      <c r="E34" s="46">
        <v>215.81</v>
      </c>
      <c r="F34" s="46">
        <f t="shared" si="0"/>
        <v>103</v>
      </c>
      <c r="G34" s="46">
        <v>0</v>
      </c>
      <c r="H34" s="46">
        <f t="shared" si="1"/>
        <v>186.5</v>
      </c>
      <c r="I34" s="46">
        <v>0</v>
      </c>
      <c r="J34" s="50">
        <f t="shared" si="10"/>
        <v>0</v>
      </c>
      <c r="K34" s="50">
        <f t="shared" si="11"/>
        <v>1</v>
      </c>
      <c r="L34" s="50">
        <f t="shared" si="12"/>
        <v>1</v>
      </c>
      <c r="M34" s="50">
        <f t="shared" ref="M34:M65" ca="1" si="13">IF(RAND()&lt;0.5,0,1)</f>
        <v>1</v>
      </c>
      <c r="N34" s="8"/>
      <c r="O34" s="8"/>
      <c r="P34" s="13"/>
      <c r="Q34" s="13"/>
      <c r="T34" s="43">
        <v>0</v>
      </c>
      <c r="U34" s="52">
        <f t="shared" ref="U34:U65" si="14">T34-B34</f>
        <v>-1234</v>
      </c>
      <c r="V34" s="48">
        <f t="shared" ref="V34:V65" si="15">ROUND(U34,0)</f>
        <v>-1234</v>
      </c>
      <c r="W34" s="48"/>
      <c r="X34" s="48">
        <f t="shared" ref="X34:X65" si="16">B34/$W$2*$W$3</f>
        <v>1356.467897608057</v>
      </c>
      <c r="Y34" s="48">
        <f t="shared" ref="Y34:Y65" si="17">X34-B34</f>
        <v>122.467897608057</v>
      </c>
      <c r="Z34" s="48">
        <f t="shared" ref="Z34:Z65" si="18">ROUND(Y34,0)</f>
        <v>122</v>
      </c>
      <c r="AA34" s="17">
        <f t="shared" ref="AA34:AA65" si="19">IF(V34&gt;=0,V34,Z34)</f>
        <v>122</v>
      </c>
      <c r="AB34" s="45">
        <f t="shared" ref="AB34:AB65" si="20">B34+AA34</f>
        <v>1356</v>
      </c>
    </row>
    <row r="35" spans="1:28" ht="15" customHeight="1" x14ac:dyDescent="0.25">
      <c r="A35" s="49">
        <v>1571</v>
      </c>
      <c r="B35" s="49">
        <v>1312</v>
      </c>
      <c r="C35" s="46">
        <v>10.47</v>
      </c>
      <c r="D35" s="46">
        <v>271.82</v>
      </c>
      <c r="E35" s="46">
        <v>215.84</v>
      </c>
      <c r="F35" s="46">
        <f t="shared" si="0"/>
        <v>136.33333333333334</v>
      </c>
      <c r="G35" s="46">
        <v>0</v>
      </c>
      <c r="H35" s="46">
        <f t="shared" si="1"/>
        <v>222.66666666666666</v>
      </c>
      <c r="I35" s="46">
        <v>0</v>
      </c>
      <c r="J35" s="50">
        <f t="shared" ref="J35:J66" si="21">IF(ABS(B35-B34)&lt;=50,1,0)</f>
        <v>0</v>
      </c>
      <c r="K35" s="50">
        <f t="shared" ref="K35:K66" si="22">IF(ABS((B35-B34))&lt;=50,1,IF((B35-B34)*(1)&gt;=0,1,-1))</f>
        <v>1</v>
      </c>
      <c r="L35" s="50">
        <f t="shared" si="12"/>
        <v>1</v>
      </c>
      <c r="M35" s="50">
        <f t="shared" ca="1" si="13"/>
        <v>0</v>
      </c>
      <c r="N35" s="8"/>
      <c r="O35" s="8"/>
      <c r="P35" s="13"/>
      <c r="Q35" s="13"/>
      <c r="T35" s="43">
        <v>0</v>
      </c>
      <c r="U35" s="52">
        <f t="shared" si="14"/>
        <v>-1312</v>
      </c>
      <c r="V35" s="48">
        <f t="shared" si="15"/>
        <v>-1312</v>
      </c>
      <c r="W35" s="48"/>
      <c r="X35" s="48">
        <f t="shared" si="16"/>
        <v>1442.2089802769617</v>
      </c>
      <c r="Y35" s="48">
        <f t="shared" si="17"/>
        <v>130.20898027696171</v>
      </c>
      <c r="Z35" s="48">
        <f t="shared" si="18"/>
        <v>130</v>
      </c>
      <c r="AA35" s="17">
        <f t="shared" si="19"/>
        <v>130</v>
      </c>
      <c r="AB35" s="45">
        <f t="shared" si="20"/>
        <v>1442</v>
      </c>
    </row>
    <row r="36" spans="1:28" ht="15" customHeight="1" x14ac:dyDescent="0.25">
      <c r="A36" s="49">
        <v>1707</v>
      </c>
      <c r="B36" s="49">
        <v>1491</v>
      </c>
      <c r="C36" s="46">
        <v>11.38</v>
      </c>
      <c r="D36" s="46">
        <v>271.83999999999997</v>
      </c>
      <c r="E36" s="46">
        <v>215.86</v>
      </c>
      <c r="F36" s="46">
        <f t="shared" si="0"/>
        <v>136.5</v>
      </c>
      <c r="G36" s="46">
        <v>0</v>
      </c>
      <c r="H36" s="46">
        <f t="shared" si="1"/>
        <v>244.5</v>
      </c>
      <c r="I36" s="46">
        <v>0</v>
      </c>
      <c r="J36" s="50">
        <f t="shared" si="21"/>
        <v>0</v>
      </c>
      <c r="K36" s="50">
        <f t="shared" si="22"/>
        <v>1</v>
      </c>
      <c r="L36" s="50">
        <f t="shared" si="12"/>
        <v>1</v>
      </c>
      <c r="M36" s="50">
        <f t="shared" ca="1" si="13"/>
        <v>1</v>
      </c>
      <c r="N36" s="8"/>
      <c r="O36" s="8"/>
      <c r="P36" s="13"/>
      <c r="Q36" s="13"/>
      <c r="T36" s="43">
        <v>0</v>
      </c>
      <c r="U36" s="52">
        <f t="shared" si="14"/>
        <v>-1491</v>
      </c>
      <c r="V36" s="48">
        <f t="shared" si="15"/>
        <v>-1491</v>
      </c>
      <c r="W36" s="48"/>
      <c r="X36" s="48">
        <f t="shared" si="16"/>
        <v>1638.973772555602</v>
      </c>
      <c r="Y36" s="48">
        <f t="shared" si="17"/>
        <v>147.97377255560195</v>
      </c>
      <c r="Z36" s="48">
        <f t="shared" si="18"/>
        <v>148</v>
      </c>
      <c r="AA36" s="17">
        <f t="shared" si="19"/>
        <v>148</v>
      </c>
      <c r="AB36" s="45">
        <f t="shared" si="20"/>
        <v>1639</v>
      </c>
    </row>
    <row r="37" spans="1:28" ht="15" customHeight="1" x14ac:dyDescent="0.25">
      <c r="A37" s="49">
        <v>1843</v>
      </c>
      <c r="B37" s="49">
        <v>1670</v>
      </c>
      <c r="C37" s="46">
        <v>12.29</v>
      </c>
      <c r="D37" s="46">
        <v>271.86</v>
      </c>
      <c r="E37" s="46">
        <v>215.88</v>
      </c>
      <c r="F37" s="46">
        <f t="shared" si="0"/>
        <v>137</v>
      </c>
      <c r="G37" s="46">
        <v>0</v>
      </c>
      <c r="H37" s="46">
        <f t="shared" si="1"/>
        <v>310</v>
      </c>
      <c r="I37" s="46">
        <v>0</v>
      </c>
      <c r="J37" s="50">
        <f t="shared" si="21"/>
        <v>0</v>
      </c>
      <c r="K37" s="50">
        <f t="shared" si="22"/>
        <v>1</v>
      </c>
      <c r="L37" s="50">
        <f t="shared" si="12"/>
        <v>1</v>
      </c>
      <c r="M37" s="50">
        <f t="shared" ca="1" si="13"/>
        <v>0</v>
      </c>
      <c r="N37" s="8"/>
      <c r="O37" s="8"/>
      <c r="P37" s="13"/>
      <c r="Q37" s="13"/>
      <c r="T37" s="43">
        <v>0</v>
      </c>
      <c r="U37" s="52">
        <f t="shared" si="14"/>
        <v>-1670</v>
      </c>
      <c r="V37" s="48">
        <f t="shared" si="15"/>
        <v>-1670</v>
      </c>
      <c r="W37" s="48"/>
      <c r="X37" s="48">
        <f t="shared" si="16"/>
        <v>1835.7385648342424</v>
      </c>
      <c r="Y37" s="48">
        <f t="shared" si="17"/>
        <v>165.73856483424242</v>
      </c>
      <c r="Z37" s="48">
        <f t="shared" si="18"/>
        <v>166</v>
      </c>
      <c r="AA37" s="17">
        <f t="shared" si="19"/>
        <v>166</v>
      </c>
      <c r="AB37" s="45">
        <f t="shared" si="20"/>
        <v>1836</v>
      </c>
    </row>
    <row r="38" spans="1:28" ht="15" customHeight="1" x14ac:dyDescent="0.25">
      <c r="A38" s="59">
        <v>1980</v>
      </c>
      <c r="B38" s="59">
        <v>1850</v>
      </c>
      <c r="C38" s="46">
        <v>13.2</v>
      </c>
      <c r="D38" s="46">
        <v>271.87</v>
      </c>
      <c r="E38" s="46">
        <v>215.89</v>
      </c>
      <c r="F38" s="60">
        <v>0</v>
      </c>
      <c r="G38" s="60">
        <v>0</v>
      </c>
      <c r="H38" s="60">
        <v>0</v>
      </c>
      <c r="I38" s="60">
        <v>0</v>
      </c>
      <c r="J38" s="50">
        <f t="shared" si="21"/>
        <v>0</v>
      </c>
      <c r="K38" s="50">
        <f t="shared" si="22"/>
        <v>1</v>
      </c>
      <c r="L38" s="50">
        <f t="shared" si="12"/>
        <v>1</v>
      </c>
      <c r="M38" s="50">
        <f t="shared" ca="1" si="13"/>
        <v>1</v>
      </c>
      <c r="N38" s="8"/>
      <c r="O38" s="8"/>
      <c r="P38" s="13"/>
      <c r="Q38" s="13"/>
      <c r="T38" s="43">
        <v>0</v>
      </c>
      <c r="U38" s="52">
        <f t="shared" si="14"/>
        <v>-1850</v>
      </c>
      <c r="V38" s="48">
        <f t="shared" si="15"/>
        <v>-1850</v>
      </c>
      <c r="W38" s="48"/>
      <c r="X38" s="48">
        <f t="shared" si="16"/>
        <v>2033.6026017624843</v>
      </c>
      <c r="Y38" s="48">
        <f t="shared" si="17"/>
        <v>183.60260176248426</v>
      </c>
      <c r="Z38" s="48">
        <f t="shared" si="18"/>
        <v>184</v>
      </c>
      <c r="AA38" s="17">
        <f t="shared" si="19"/>
        <v>184</v>
      </c>
      <c r="AB38" s="45">
        <f t="shared" si="20"/>
        <v>2034</v>
      </c>
    </row>
    <row r="39" spans="1:28" ht="15" customHeight="1" x14ac:dyDescent="0.25">
      <c r="A39" s="49">
        <v>1947</v>
      </c>
      <c r="B39" s="49">
        <v>1850</v>
      </c>
      <c r="C39" s="46">
        <v>12.98</v>
      </c>
      <c r="D39" s="46">
        <v>271.88</v>
      </c>
      <c r="E39" s="46">
        <v>215.89</v>
      </c>
      <c r="F39" s="46">
        <v>0</v>
      </c>
      <c r="G39" s="46">
        <f t="shared" ref="G39:G70" si="23">($A$38-A39)/(ROW(A39)-ROW($A$38))</f>
        <v>33</v>
      </c>
      <c r="H39" s="46">
        <v>0</v>
      </c>
      <c r="I39" s="46">
        <f t="shared" ref="I39:I70" si="24">($B$38-B39)/(ROW(B39)-ROW($B$38))</f>
        <v>0</v>
      </c>
      <c r="J39" s="50">
        <f t="shared" si="21"/>
        <v>1</v>
      </c>
      <c r="K39" s="50">
        <f t="shared" si="22"/>
        <v>1</v>
      </c>
      <c r="L39" s="50">
        <f t="shared" ref="L39:L70" si="25">IF(OR(COUNTIF(K35:K39,1)=5,COUNTIF(K35:K39,-1)=5),1,0)</f>
        <v>1</v>
      </c>
      <c r="M39" s="50">
        <f t="shared" ca="1" si="13"/>
        <v>0</v>
      </c>
      <c r="N39" s="8"/>
      <c r="O39" s="8"/>
      <c r="P39" s="13"/>
      <c r="Q39" s="13"/>
      <c r="T39" s="43">
        <v>0</v>
      </c>
      <c r="U39" s="52">
        <f t="shared" si="14"/>
        <v>-1850</v>
      </c>
      <c r="V39" s="48">
        <f t="shared" si="15"/>
        <v>-1850</v>
      </c>
      <c r="W39" s="48"/>
      <c r="X39" s="48">
        <f t="shared" si="16"/>
        <v>2033.6026017624843</v>
      </c>
      <c r="Y39" s="48">
        <f t="shared" si="17"/>
        <v>183.60260176248426</v>
      </c>
      <c r="Z39" s="48">
        <f t="shared" si="18"/>
        <v>184</v>
      </c>
      <c r="AA39" s="17">
        <f t="shared" si="19"/>
        <v>184</v>
      </c>
      <c r="AB39" s="45">
        <f t="shared" si="20"/>
        <v>2034</v>
      </c>
    </row>
    <row r="40" spans="1:28" ht="15" customHeight="1" x14ac:dyDescent="0.25">
      <c r="A40" s="49">
        <v>1914</v>
      </c>
      <c r="B40" s="49">
        <v>1850</v>
      </c>
      <c r="C40" s="46">
        <v>12.76</v>
      </c>
      <c r="D40" s="46">
        <v>271.89</v>
      </c>
      <c r="E40" s="46">
        <v>215.91</v>
      </c>
      <c r="F40" s="46">
        <v>0</v>
      </c>
      <c r="G40" s="46">
        <f t="shared" si="23"/>
        <v>33</v>
      </c>
      <c r="H40" s="46">
        <v>0</v>
      </c>
      <c r="I40" s="46">
        <f t="shared" si="24"/>
        <v>0</v>
      </c>
      <c r="J40" s="50">
        <f t="shared" si="21"/>
        <v>1</v>
      </c>
      <c r="K40" s="50">
        <f t="shared" si="22"/>
        <v>1</v>
      </c>
      <c r="L40" s="50">
        <f t="shared" si="25"/>
        <v>1</v>
      </c>
      <c r="M40" s="50">
        <f t="shared" ca="1" si="13"/>
        <v>0</v>
      </c>
      <c r="N40" s="8"/>
      <c r="O40" s="8"/>
      <c r="P40" s="13"/>
      <c r="Q40" s="13"/>
      <c r="T40" s="43">
        <v>0</v>
      </c>
      <c r="U40" s="52">
        <f t="shared" si="14"/>
        <v>-1850</v>
      </c>
      <c r="V40" s="48">
        <f t="shared" si="15"/>
        <v>-1850</v>
      </c>
      <c r="W40" s="48"/>
      <c r="X40" s="48">
        <f t="shared" si="16"/>
        <v>2033.6026017624843</v>
      </c>
      <c r="Y40" s="48">
        <f t="shared" si="17"/>
        <v>183.60260176248426</v>
      </c>
      <c r="Z40" s="48">
        <f t="shared" si="18"/>
        <v>184</v>
      </c>
      <c r="AA40" s="17">
        <f t="shared" si="19"/>
        <v>184</v>
      </c>
      <c r="AB40" s="45">
        <f t="shared" si="20"/>
        <v>2034</v>
      </c>
    </row>
    <row r="41" spans="1:28" ht="15" customHeight="1" x14ac:dyDescent="0.25">
      <c r="A41" s="49">
        <v>1882</v>
      </c>
      <c r="B41" s="49">
        <v>1850</v>
      </c>
      <c r="C41" s="46">
        <v>12.55</v>
      </c>
      <c r="D41" s="46">
        <v>271.89</v>
      </c>
      <c r="E41" s="46">
        <v>215.91</v>
      </c>
      <c r="F41" s="46">
        <v>0</v>
      </c>
      <c r="G41" s="46">
        <f t="shared" si="23"/>
        <v>32.666666666666664</v>
      </c>
      <c r="H41" s="46">
        <v>0</v>
      </c>
      <c r="I41" s="46">
        <f t="shared" si="24"/>
        <v>0</v>
      </c>
      <c r="J41" s="50">
        <f t="shared" si="21"/>
        <v>1</v>
      </c>
      <c r="K41" s="50">
        <f t="shared" si="22"/>
        <v>1</v>
      </c>
      <c r="L41" s="50">
        <f t="shared" si="25"/>
        <v>1</v>
      </c>
      <c r="M41" s="50">
        <f t="shared" ca="1" si="13"/>
        <v>1</v>
      </c>
      <c r="N41" s="8"/>
      <c r="O41" s="8"/>
      <c r="P41" s="13"/>
      <c r="Q41" s="13"/>
      <c r="T41" s="43">
        <v>0</v>
      </c>
      <c r="U41" s="52">
        <f t="shared" si="14"/>
        <v>-1850</v>
      </c>
      <c r="V41" s="48">
        <f t="shared" si="15"/>
        <v>-1850</v>
      </c>
      <c r="W41" s="48"/>
      <c r="X41" s="48">
        <f t="shared" si="16"/>
        <v>2033.6026017624843</v>
      </c>
      <c r="Y41" s="48">
        <f t="shared" si="17"/>
        <v>183.60260176248426</v>
      </c>
      <c r="Z41" s="48">
        <f t="shared" si="18"/>
        <v>184</v>
      </c>
      <c r="AA41" s="17">
        <f t="shared" si="19"/>
        <v>184</v>
      </c>
      <c r="AB41" s="45">
        <f t="shared" si="20"/>
        <v>2034</v>
      </c>
    </row>
    <row r="42" spans="1:28" ht="15" customHeight="1" x14ac:dyDescent="0.25">
      <c r="A42" s="49">
        <v>1761</v>
      </c>
      <c r="B42" s="49">
        <v>1848</v>
      </c>
      <c r="C42" s="46">
        <v>11.74</v>
      </c>
      <c r="D42" s="46">
        <v>271.88</v>
      </c>
      <c r="E42" s="46">
        <v>215.9</v>
      </c>
      <c r="F42" s="46">
        <v>0</v>
      </c>
      <c r="G42" s="46">
        <f t="shared" si="23"/>
        <v>54.75</v>
      </c>
      <c r="H42" s="46">
        <v>0</v>
      </c>
      <c r="I42" s="46">
        <f t="shared" si="24"/>
        <v>0.5</v>
      </c>
      <c r="J42" s="50">
        <f t="shared" si="21"/>
        <v>1</v>
      </c>
      <c r="K42" s="50">
        <f t="shared" si="22"/>
        <v>1</v>
      </c>
      <c r="L42" s="50">
        <f t="shared" si="25"/>
        <v>1</v>
      </c>
      <c r="M42" s="50">
        <f t="shared" ca="1" si="13"/>
        <v>0</v>
      </c>
      <c r="N42" s="8"/>
      <c r="O42" s="8"/>
      <c r="P42" s="13"/>
      <c r="Q42" s="13"/>
      <c r="T42" s="43">
        <v>0</v>
      </c>
      <c r="U42" s="52">
        <f t="shared" si="14"/>
        <v>-1848</v>
      </c>
      <c r="V42" s="48">
        <f t="shared" si="15"/>
        <v>-1848</v>
      </c>
      <c r="W42" s="48"/>
      <c r="X42" s="48">
        <f t="shared" si="16"/>
        <v>2031.4041124632815</v>
      </c>
      <c r="Y42" s="48">
        <f t="shared" si="17"/>
        <v>183.40411246328154</v>
      </c>
      <c r="Z42" s="48">
        <f t="shared" si="18"/>
        <v>183</v>
      </c>
      <c r="AA42" s="17">
        <f t="shared" si="19"/>
        <v>183</v>
      </c>
      <c r="AB42" s="45">
        <f t="shared" si="20"/>
        <v>2031</v>
      </c>
    </row>
    <row r="43" spans="1:28" ht="15" customHeight="1" x14ac:dyDescent="0.25">
      <c r="A43" s="49">
        <v>1640</v>
      </c>
      <c r="B43" s="49">
        <v>1846</v>
      </c>
      <c r="C43" s="46">
        <v>10.93</v>
      </c>
      <c r="D43" s="46">
        <v>271.86</v>
      </c>
      <c r="E43" s="46">
        <v>215.87</v>
      </c>
      <c r="F43" s="46">
        <v>0</v>
      </c>
      <c r="G43" s="46">
        <f t="shared" si="23"/>
        <v>68</v>
      </c>
      <c r="H43" s="46">
        <v>0</v>
      </c>
      <c r="I43" s="46">
        <f t="shared" si="24"/>
        <v>0.8</v>
      </c>
      <c r="J43" s="50">
        <f t="shared" si="21"/>
        <v>1</v>
      </c>
      <c r="K43" s="50">
        <f t="shared" si="22"/>
        <v>1</v>
      </c>
      <c r="L43" s="50">
        <f t="shared" si="25"/>
        <v>1</v>
      </c>
      <c r="M43" s="50">
        <f t="shared" ca="1" si="13"/>
        <v>0</v>
      </c>
      <c r="N43" s="8"/>
      <c r="O43" s="8"/>
      <c r="P43" s="13"/>
      <c r="Q43" s="13"/>
      <c r="T43" s="43">
        <v>0</v>
      </c>
      <c r="U43" s="52">
        <f t="shared" si="14"/>
        <v>-1846</v>
      </c>
      <c r="V43" s="48">
        <f t="shared" si="15"/>
        <v>-1846</v>
      </c>
      <c r="W43" s="48"/>
      <c r="X43" s="48">
        <f t="shared" si="16"/>
        <v>2029.205623164079</v>
      </c>
      <c r="Y43" s="48">
        <f t="shared" si="17"/>
        <v>183.20562316407904</v>
      </c>
      <c r="Z43" s="48">
        <f t="shared" si="18"/>
        <v>183</v>
      </c>
      <c r="AA43" s="17">
        <f t="shared" si="19"/>
        <v>183</v>
      </c>
      <c r="AB43" s="45">
        <f t="shared" si="20"/>
        <v>2029</v>
      </c>
    </row>
    <row r="44" spans="1:28" ht="15" customHeight="1" x14ac:dyDescent="0.25">
      <c r="A44" s="49">
        <v>1519</v>
      </c>
      <c r="B44" s="49">
        <v>1843</v>
      </c>
      <c r="C44" s="46">
        <v>10.130000000000001</v>
      </c>
      <c r="D44" s="46">
        <v>271.83</v>
      </c>
      <c r="E44" s="46">
        <v>215.85</v>
      </c>
      <c r="F44" s="46">
        <v>0</v>
      </c>
      <c r="G44" s="46">
        <f t="shared" si="23"/>
        <v>76.833333333333329</v>
      </c>
      <c r="H44" s="46">
        <v>0</v>
      </c>
      <c r="I44" s="46">
        <f t="shared" si="24"/>
        <v>1.1666666666666667</v>
      </c>
      <c r="J44" s="50">
        <f t="shared" si="21"/>
        <v>1</v>
      </c>
      <c r="K44" s="50">
        <f t="shared" si="22"/>
        <v>1</v>
      </c>
      <c r="L44" s="50">
        <f t="shared" si="25"/>
        <v>1</v>
      </c>
      <c r="M44" s="50">
        <f t="shared" ca="1" si="13"/>
        <v>0</v>
      </c>
      <c r="N44" s="8"/>
      <c r="O44" s="8"/>
      <c r="P44" s="13"/>
      <c r="Q44" s="13"/>
      <c r="T44" s="43">
        <v>0</v>
      </c>
      <c r="U44" s="52">
        <f t="shared" si="14"/>
        <v>-1843</v>
      </c>
      <c r="V44" s="48">
        <f t="shared" si="15"/>
        <v>-1843</v>
      </c>
      <c r="W44" s="48"/>
      <c r="X44" s="48">
        <f t="shared" si="16"/>
        <v>2025.9078892152747</v>
      </c>
      <c r="Y44" s="48">
        <f t="shared" si="17"/>
        <v>182.90788921527474</v>
      </c>
      <c r="Z44" s="48">
        <f t="shared" si="18"/>
        <v>183</v>
      </c>
      <c r="AA44" s="17">
        <f t="shared" si="19"/>
        <v>183</v>
      </c>
      <c r="AB44" s="45">
        <f t="shared" si="20"/>
        <v>2026</v>
      </c>
    </row>
    <row r="45" spans="1:28" ht="15" customHeight="1" x14ac:dyDescent="0.25">
      <c r="A45" s="49">
        <v>1421</v>
      </c>
      <c r="B45" s="49">
        <v>1842</v>
      </c>
      <c r="C45" s="46">
        <v>9.4700000000000006</v>
      </c>
      <c r="D45" s="46">
        <v>271.79000000000002</v>
      </c>
      <c r="E45" s="46">
        <v>215.81</v>
      </c>
      <c r="F45" s="46">
        <v>0</v>
      </c>
      <c r="G45" s="46">
        <f t="shared" si="23"/>
        <v>79.857142857142861</v>
      </c>
      <c r="H45" s="46">
        <v>0</v>
      </c>
      <c r="I45" s="46">
        <f t="shared" si="24"/>
        <v>1.1428571428571428</v>
      </c>
      <c r="J45" s="50">
        <f t="shared" si="21"/>
        <v>1</v>
      </c>
      <c r="K45" s="50">
        <f t="shared" si="22"/>
        <v>1</v>
      </c>
      <c r="L45" s="50">
        <f t="shared" si="25"/>
        <v>1</v>
      </c>
      <c r="M45" s="50">
        <f t="shared" ca="1" si="13"/>
        <v>1</v>
      </c>
      <c r="N45" s="8"/>
      <c r="O45" s="8"/>
      <c r="P45" s="13"/>
      <c r="Q45" s="13"/>
      <c r="T45" s="43">
        <v>0</v>
      </c>
      <c r="U45" s="52">
        <f t="shared" si="14"/>
        <v>-1842</v>
      </c>
      <c r="V45" s="48">
        <f t="shared" si="15"/>
        <v>-1842</v>
      </c>
      <c r="W45" s="48"/>
      <c r="X45" s="48">
        <f t="shared" si="16"/>
        <v>2024.8086445656736</v>
      </c>
      <c r="Y45" s="48">
        <f t="shared" si="17"/>
        <v>182.8086445656736</v>
      </c>
      <c r="Z45" s="48">
        <f t="shared" si="18"/>
        <v>183</v>
      </c>
      <c r="AA45" s="17">
        <f t="shared" si="19"/>
        <v>183</v>
      </c>
      <c r="AB45" s="45">
        <f t="shared" si="20"/>
        <v>2025</v>
      </c>
    </row>
    <row r="46" spans="1:28" ht="15" customHeight="1" x14ac:dyDescent="0.25">
      <c r="A46" s="49">
        <v>1323</v>
      </c>
      <c r="B46" s="49">
        <v>1841</v>
      </c>
      <c r="C46" s="46">
        <v>8.82</v>
      </c>
      <c r="D46" s="46">
        <v>271.74</v>
      </c>
      <c r="E46" s="46">
        <v>215.76</v>
      </c>
      <c r="F46" s="46">
        <v>0</v>
      </c>
      <c r="G46" s="46">
        <f t="shared" si="23"/>
        <v>82.125</v>
      </c>
      <c r="H46" s="46">
        <v>0</v>
      </c>
      <c r="I46" s="46">
        <f t="shared" si="24"/>
        <v>1.125</v>
      </c>
      <c r="J46" s="50">
        <f t="shared" si="21"/>
        <v>1</v>
      </c>
      <c r="K46" s="50">
        <f t="shared" si="22"/>
        <v>1</v>
      </c>
      <c r="L46" s="50">
        <f t="shared" si="25"/>
        <v>1</v>
      </c>
      <c r="M46" s="50">
        <f t="shared" ca="1" si="13"/>
        <v>1</v>
      </c>
      <c r="N46" s="8"/>
      <c r="O46" s="8"/>
      <c r="P46" s="13"/>
      <c r="Q46" s="13"/>
      <c r="T46" s="43">
        <v>0</v>
      </c>
      <c r="U46" s="52">
        <f t="shared" si="14"/>
        <v>-1841</v>
      </c>
      <c r="V46" s="48">
        <f t="shared" si="15"/>
        <v>-1841</v>
      </c>
      <c r="W46" s="48"/>
      <c r="X46" s="48">
        <f t="shared" si="16"/>
        <v>2023.7093999160722</v>
      </c>
      <c r="Y46" s="48">
        <f t="shared" si="17"/>
        <v>182.70939991607224</v>
      </c>
      <c r="Z46" s="48">
        <f t="shared" si="18"/>
        <v>183</v>
      </c>
      <c r="AA46" s="17">
        <f t="shared" si="19"/>
        <v>183</v>
      </c>
      <c r="AB46" s="45">
        <f t="shared" si="20"/>
        <v>2024</v>
      </c>
    </row>
    <row r="47" spans="1:28" ht="15" customHeight="1" x14ac:dyDescent="0.25">
      <c r="A47" s="49">
        <v>1224</v>
      </c>
      <c r="B47" s="49">
        <v>1840</v>
      </c>
      <c r="C47" s="46">
        <v>8.16</v>
      </c>
      <c r="D47" s="46">
        <v>271.69</v>
      </c>
      <c r="E47" s="46">
        <v>215.7</v>
      </c>
      <c r="F47" s="46">
        <v>0</v>
      </c>
      <c r="G47" s="46">
        <f t="shared" si="23"/>
        <v>84</v>
      </c>
      <c r="H47" s="46">
        <v>0</v>
      </c>
      <c r="I47" s="46">
        <f t="shared" si="24"/>
        <v>1.1111111111111112</v>
      </c>
      <c r="J47" s="50">
        <f t="shared" si="21"/>
        <v>1</v>
      </c>
      <c r="K47" s="50">
        <f t="shared" si="22"/>
        <v>1</v>
      </c>
      <c r="L47" s="50">
        <f t="shared" si="25"/>
        <v>1</v>
      </c>
      <c r="M47" s="50">
        <f t="shared" ca="1" si="13"/>
        <v>0</v>
      </c>
      <c r="N47" s="8"/>
      <c r="O47" s="8"/>
      <c r="P47" s="13"/>
      <c r="Q47" s="13"/>
      <c r="T47" s="43">
        <v>0</v>
      </c>
      <c r="U47" s="52">
        <f t="shared" si="14"/>
        <v>-1840</v>
      </c>
      <c r="V47" s="48">
        <f t="shared" si="15"/>
        <v>-1840</v>
      </c>
      <c r="W47" s="48"/>
      <c r="X47" s="48">
        <f t="shared" si="16"/>
        <v>2022.6101552664707</v>
      </c>
      <c r="Y47" s="48">
        <f t="shared" si="17"/>
        <v>182.61015526647066</v>
      </c>
      <c r="Z47" s="48">
        <f t="shared" si="18"/>
        <v>183</v>
      </c>
      <c r="AA47" s="17">
        <f t="shared" si="19"/>
        <v>183</v>
      </c>
      <c r="AB47" s="45">
        <f t="shared" si="20"/>
        <v>2023</v>
      </c>
    </row>
    <row r="48" spans="1:28" ht="15" customHeight="1" x14ac:dyDescent="0.25">
      <c r="A48" s="49">
        <v>1143</v>
      </c>
      <c r="B48" s="49">
        <v>1618</v>
      </c>
      <c r="C48" s="46">
        <v>7.62</v>
      </c>
      <c r="D48" s="46">
        <v>271.64999999999998</v>
      </c>
      <c r="E48" s="46">
        <v>215.67</v>
      </c>
      <c r="F48" s="46">
        <v>0</v>
      </c>
      <c r="G48" s="46">
        <f t="shared" si="23"/>
        <v>83.7</v>
      </c>
      <c r="H48" s="46">
        <v>0</v>
      </c>
      <c r="I48" s="46">
        <f t="shared" si="24"/>
        <v>23.2</v>
      </c>
      <c r="J48" s="50">
        <f t="shared" si="21"/>
        <v>0</v>
      </c>
      <c r="K48" s="50">
        <f t="shared" si="22"/>
        <v>-1</v>
      </c>
      <c r="L48" s="50">
        <f t="shared" si="25"/>
        <v>0</v>
      </c>
      <c r="M48" s="50">
        <f t="shared" ca="1" si="13"/>
        <v>0</v>
      </c>
      <c r="N48" s="8"/>
      <c r="O48" s="8"/>
      <c r="P48" s="13"/>
      <c r="Q48" s="13"/>
      <c r="T48" s="43">
        <v>0</v>
      </c>
      <c r="U48" s="52">
        <f t="shared" si="14"/>
        <v>-1618</v>
      </c>
      <c r="V48" s="48">
        <f t="shared" si="15"/>
        <v>-1618</v>
      </c>
      <c r="W48" s="48"/>
      <c r="X48" s="48">
        <f t="shared" si="16"/>
        <v>1778.5778430549728</v>
      </c>
      <c r="Y48" s="48">
        <f t="shared" si="17"/>
        <v>160.57784305497285</v>
      </c>
      <c r="Z48" s="48">
        <f t="shared" si="18"/>
        <v>161</v>
      </c>
      <c r="AA48" s="17">
        <f t="shared" si="19"/>
        <v>161</v>
      </c>
      <c r="AB48" s="45">
        <f t="shared" si="20"/>
        <v>1779</v>
      </c>
    </row>
    <row r="49" spans="1:28" ht="15" customHeight="1" x14ac:dyDescent="0.25">
      <c r="A49" s="49">
        <v>1062</v>
      </c>
      <c r="B49" s="49">
        <v>1396</v>
      </c>
      <c r="C49" s="46">
        <v>7.08</v>
      </c>
      <c r="D49" s="46">
        <v>271.62</v>
      </c>
      <c r="E49" s="46">
        <v>215.63</v>
      </c>
      <c r="F49" s="46">
        <v>0</v>
      </c>
      <c r="G49" s="46">
        <f t="shared" si="23"/>
        <v>83.454545454545453</v>
      </c>
      <c r="H49" s="46">
        <v>0</v>
      </c>
      <c r="I49" s="46">
        <f t="shared" si="24"/>
        <v>41.272727272727273</v>
      </c>
      <c r="J49" s="50">
        <f t="shared" si="21"/>
        <v>0</v>
      </c>
      <c r="K49" s="50">
        <f t="shared" si="22"/>
        <v>-1</v>
      </c>
      <c r="L49" s="50">
        <f t="shared" si="25"/>
        <v>0</v>
      </c>
      <c r="M49" s="50">
        <f t="shared" ca="1" si="13"/>
        <v>1</v>
      </c>
      <c r="N49" s="8"/>
      <c r="O49" s="8"/>
      <c r="P49" s="13"/>
      <c r="Q49" s="13"/>
      <c r="T49" s="43">
        <v>0</v>
      </c>
      <c r="U49" s="52">
        <f t="shared" si="14"/>
        <v>-1396</v>
      </c>
      <c r="V49" s="48">
        <f t="shared" si="15"/>
        <v>-1396</v>
      </c>
      <c r="W49" s="48"/>
      <c r="X49" s="48">
        <f t="shared" si="16"/>
        <v>1534.5455308434746</v>
      </c>
      <c r="Y49" s="48">
        <f t="shared" si="17"/>
        <v>138.54553084347458</v>
      </c>
      <c r="Z49" s="48">
        <f t="shared" si="18"/>
        <v>139</v>
      </c>
      <c r="AA49" s="17">
        <f t="shared" si="19"/>
        <v>139</v>
      </c>
      <c r="AB49" s="45">
        <f t="shared" si="20"/>
        <v>1535</v>
      </c>
    </row>
    <row r="50" spans="1:28" ht="15" customHeight="1" x14ac:dyDescent="0.25">
      <c r="A50" s="49">
        <v>980</v>
      </c>
      <c r="B50" s="49">
        <v>1175</v>
      </c>
      <c r="C50" s="46">
        <v>6.53</v>
      </c>
      <c r="D50" s="46">
        <v>271.60000000000002</v>
      </c>
      <c r="E50" s="46">
        <v>215.61</v>
      </c>
      <c r="F50" s="46">
        <v>0</v>
      </c>
      <c r="G50" s="46">
        <f t="shared" si="23"/>
        <v>83.333333333333329</v>
      </c>
      <c r="H50" s="46">
        <v>0</v>
      </c>
      <c r="I50" s="46">
        <f t="shared" si="24"/>
        <v>56.25</v>
      </c>
      <c r="J50" s="50">
        <f t="shared" si="21"/>
        <v>0</v>
      </c>
      <c r="K50" s="50">
        <f t="shared" si="22"/>
        <v>-1</v>
      </c>
      <c r="L50" s="50">
        <f t="shared" si="25"/>
        <v>0</v>
      </c>
      <c r="M50" s="50">
        <f t="shared" ca="1" si="13"/>
        <v>1</v>
      </c>
      <c r="N50" s="8"/>
      <c r="O50" s="8"/>
      <c r="P50" s="13"/>
      <c r="Q50" s="13"/>
      <c r="T50" s="43">
        <v>0</v>
      </c>
      <c r="U50" s="52">
        <f t="shared" si="14"/>
        <v>-1175</v>
      </c>
      <c r="V50" s="48">
        <f t="shared" si="15"/>
        <v>-1175</v>
      </c>
      <c r="W50" s="48"/>
      <c r="X50" s="48">
        <f t="shared" si="16"/>
        <v>1291.6124632815779</v>
      </c>
      <c r="Y50" s="48">
        <f t="shared" si="17"/>
        <v>116.6124632815779</v>
      </c>
      <c r="Z50" s="48">
        <f t="shared" si="18"/>
        <v>117</v>
      </c>
      <c r="AA50" s="17">
        <f t="shared" si="19"/>
        <v>117</v>
      </c>
      <c r="AB50" s="45">
        <f t="shared" si="20"/>
        <v>1292</v>
      </c>
    </row>
    <row r="51" spans="1:28" ht="15" customHeight="1" x14ac:dyDescent="0.25">
      <c r="A51" s="49">
        <v>910</v>
      </c>
      <c r="B51" s="49">
        <v>1051</v>
      </c>
      <c r="C51" s="46">
        <v>6.07</v>
      </c>
      <c r="D51" s="46">
        <v>271.58999999999997</v>
      </c>
      <c r="E51" s="46">
        <v>215.61</v>
      </c>
      <c r="F51" s="46">
        <v>0</v>
      </c>
      <c r="G51" s="46">
        <f t="shared" si="23"/>
        <v>82.307692307692307</v>
      </c>
      <c r="H51" s="46">
        <v>0</v>
      </c>
      <c r="I51" s="46">
        <f t="shared" si="24"/>
        <v>61.46153846153846</v>
      </c>
      <c r="J51" s="50">
        <f t="shared" si="21"/>
        <v>0</v>
      </c>
      <c r="K51" s="50">
        <f t="shared" si="22"/>
        <v>-1</v>
      </c>
      <c r="L51" s="50">
        <f t="shared" si="25"/>
        <v>0</v>
      </c>
      <c r="M51" s="50">
        <f t="shared" ca="1" si="13"/>
        <v>0</v>
      </c>
      <c r="N51" s="8"/>
      <c r="O51" s="8"/>
      <c r="P51" s="13"/>
      <c r="Q51" s="13"/>
      <c r="T51" s="43">
        <v>0</v>
      </c>
      <c r="U51" s="52">
        <f t="shared" si="14"/>
        <v>-1051</v>
      </c>
      <c r="V51" s="48">
        <f t="shared" si="15"/>
        <v>-1051</v>
      </c>
      <c r="W51" s="48"/>
      <c r="X51" s="48">
        <f t="shared" si="16"/>
        <v>1155.3061267310113</v>
      </c>
      <c r="Y51" s="48">
        <f t="shared" si="17"/>
        <v>104.30612673101132</v>
      </c>
      <c r="Z51" s="48">
        <f t="shared" si="18"/>
        <v>104</v>
      </c>
      <c r="AA51" s="17">
        <f t="shared" si="19"/>
        <v>104</v>
      </c>
      <c r="AB51" s="45">
        <f t="shared" si="20"/>
        <v>1155</v>
      </c>
    </row>
    <row r="52" spans="1:28" ht="15" customHeight="1" x14ac:dyDescent="0.25">
      <c r="A52" s="49">
        <v>840</v>
      </c>
      <c r="B52" s="49">
        <v>927</v>
      </c>
      <c r="C52" s="46">
        <v>5.6</v>
      </c>
      <c r="D52" s="46">
        <v>271.58</v>
      </c>
      <c r="E52" s="46">
        <v>215.59</v>
      </c>
      <c r="F52" s="46">
        <v>0</v>
      </c>
      <c r="G52" s="46">
        <f t="shared" si="23"/>
        <v>81.428571428571431</v>
      </c>
      <c r="H52" s="46">
        <v>0</v>
      </c>
      <c r="I52" s="46">
        <f t="shared" si="24"/>
        <v>65.928571428571431</v>
      </c>
      <c r="J52" s="50">
        <f t="shared" si="21"/>
        <v>0</v>
      </c>
      <c r="K52" s="50">
        <f t="shared" si="22"/>
        <v>-1</v>
      </c>
      <c r="L52" s="50">
        <f t="shared" si="25"/>
        <v>1</v>
      </c>
      <c r="M52" s="50">
        <f t="shared" ca="1" si="13"/>
        <v>1</v>
      </c>
      <c r="N52" s="8"/>
      <c r="O52" s="8"/>
      <c r="P52" s="13"/>
      <c r="Q52" s="13"/>
      <c r="T52" s="43">
        <v>0</v>
      </c>
      <c r="U52" s="52">
        <f t="shared" si="14"/>
        <v>-927</v>
      </c>
      <c r="V52" s="48">
        <f t="shared" si="15"/>
        <v>-927</v>
      </c>
      <c r="W52" s="48"/>
      <c r="X52" s="48">
        <f t="shared" si="16"/>
        <v>1018.9997901804447</v>
      </c>
      <c r="Y52" s="48">
        <f t="shared" si="17"/>
        <v>91.999790180444734</v>
      </c>
      <c r="Z52" s="48">
        <f t="shared" si="18"/>
        <v>92</v>
      </c>
      <c r="AA52" s="17">
        <f t="shared" si="19"/>
        <v>92</v>
      </c>
      <c r="AB52" s="45">
        <f t="shared" si="20"/>
        <v>1019</v>
      </c>
    </row>
    <row r="53" spans="1:28" ht="15" customHeight="1" x14ac:dyDescent="0.25">
      <c r="A53" s="49">
        <v>771</v>
      </c>
      <c r="B53" s="49">
        <v>804</v>
      </c>
      <c r="C53" s="46">
        <v>5.14</v>
      </c>
      <c r="D53" s="46">
        <v>271.58</v>
      </c>
      <c r="E53" s="46">
        <v>215.59</v>
      </c>
      <c r="F53" s="46">
        <v>0</v>
      </c>
      <c r="G53" s="46">
        <f t="shared" si="23"/>
        <v>80.599999999999994</v>
      </c>
      <c r="H53" s="46">
        <v>0</v>
      </c>
      <c r="I53" s="46">
        <f t="shared" si="24"/>
        <v>69.733333333333334</v>
      </c>
      <c r="J53" s="50">
        <f t="shared" si="21"/>
        <v>0</v>
      </c>
      <c r="K53" s="50">
        <f t="shared" si="22"/>
        <v>-1</v>
      </c>
      <c r="L53" s="50">
        <f t="shared" si="25"/>
        <v>1</v>
      </c>
      <c r="M53" s="50">
        <f t="shared" ca="1" si="13"/>
        <v>1</v>
      </c>
      <c r="N53" s="8"/>
      <c r="O53" s="8"/>
      <c r="P53" s="13"/>
      <c r="Q53" s="13"/>
      <c r="T53" s="43">
        <v>0</v>
      </c>
      <c r="U53" s="52">
        <f t="shared" si="14"/>
        <v>-804</v>
      </c>
      <c r="V53" s="48">
        <f t="shared" si="15"/>
        <v>-804</v>
      </c>
      <c r="W53" s="48"/>
      <c r="X53" s="48">
        <f t="shared" si="16"/>
        <v>883.79269827947962</v>
      </c>
      <c r="Y53" s="48">
        <f t="shared" si="17"/>
        <v>79.792698279479623</v>
      </c>
      <c r="Z53" s="48">
        <f t="shared" si="18"/>
        <v>80</v>
      </c>
      <c r="AA53" s="17">
        <f t="shared" si="19"/>
        <v>80</v>
      </c>
      <c r="AB53" s="45">
        <f t="shared" si="20"/>
        <v>884</v>
      </c>
    </row>
    <row r="54" spans="1:28" ht="15" customHeight="1" x14ac:dyDescent="0.25">
      <c r="A54" s="49">
        <v>736</v>
      </c>
      <c r="B54" s="49">
        <v>790</v>
      </c>
      <c r="C54" s="46">
        <v>4.91</v>
      </c>
      <c r="D54" s="46">
        <v>271.58</v>
      </c>
      <c r="E54" s="46">
        <v>215.6</v>
      </c>
      <c r="F54" s="46">
        <v>0</v>
      </c>
      <c r="G54" s="46">
        <f t="shared" si="23"/>
        <v>77.75</v>
      </c>
      <c r="H54" s="46">
        <v>0</v>
      </c>
      <c r="I54" s="46">
        <f t="shared" si="24"/>
        <v>66.25</v>
      </c>
      <c r="J54" s="50">
        <f t="shared" si="21"/>
        <v>1</v>
      </c>
      <c r="K54" s="50">
        <f t="shared" si="22"/>
        <v>1</v>
      </c>
      <c r="L54" s="50">
        <f t="shared" si="25"/>
        <v>0</v>
      </c>
      <c r="M54" s="50">
        <f t="shared" ca="1" si="13"/>
        <v>1</v>
      </c>
      <c r="N54" s="8"/>
      <c r="O54" s="8"/>
      <c r="P54" s="13"/>
      <c r="Q54" s="13"/>
      <c r="T54" s="43">
        <v>0</v>
      </c>
      <c r="U54" s="52">
        <f t="shared" si="14"/>
        <v>-790</v>
      </c>
      <c r="V54" s="48">
        <f t="shared" si="15"/>
        <v>-790</v>
      </c>
      <c r="W54" s="48"/>
      <c r="X54" s="48">
        <f t="shared" si="16"/>
        <v>868.40327318506093</v>
      </c>
      <c r="Y54" s="48">
        <f t="shared" si="17"/>
        <v>78.403273185060925</v>
      </c>
      <c r="Z54" s="48">
        <f t="shared" si="18"/>
        <v>78</v>
      </c>
      <c r="AA54" s="17">
        <f t="shared" si="19"/>
        <v>78</v>
      </c>
      <c r="AB54" s="45">
        <f t="shared" si="20"/>
        <v>868</v>
      </c>
    </row>
    <row r="55" spans="1:28" ht="15" customHeight="1" x14ac:dyDescent="0.25">
      <c r="A55" s="49">
        <v>701</v>
      </c>
      <c r="B55" s="49">
        <v>776</v>
      </c>
      <c r="C55" s="46">
        <v>4.67</v>
      </c>
      <c r="D55" s="46">
        <v>271.57</v>
      </c>
      <c r="E55" s="46">
        <v>215.58</v>
      </c>
      <c r="F55" s="46">
        <v>0</v>
      </c>
      <c r="G55" s="46">
        <f t="shared" si="23"/>
        <v>75.235294117647058</v>
      </c>
      <c r="H55" s="46">
        <v>0</v>
      </c>
      <c r="I55" s="46">
        <f t="shared" si="24"/>
        <v>63.176470588235297</v>
      </c>
      <c r="J55" s="50">
        <f t="shared" si="21"/>
        <v>1</v>
      </c>
      <c r="K55" s="50">
        <f t="shared" si="22"/>
        <v>1</v>
      </c>
      <c r="L55" s="50">
        <f t="shared" si="25"/>
        <v>0</v>
      </c>
      <c r="M55" s="50">
        <f t="shared" ca="1" si="13"/>
        <v>0</v>
      </c>
      <c r="N55" s="8"/>
      <c r="O55" s="8"/>
      <c r="P55" s="13"/>
      <c r="Q55" s="13"/>
      <c r="T55" s="43">
        <v>0</v>
      </c>
      <c r="U55" s="52">
        <f t="shared" si="14"/>
        <v>-776</v>
      </c>
      <c r="V55" s="48">
        <f t="shared" si="15"/>
        <v>-776</v>
      </c>
      <c r="W55" s="48"/>
      <c r="X55" s="48">
        <f t="shared" si="16"/>
        <v>853.01384809064211</v>
      </c>
      <c r="Y55" s="48">
        <f t="shared" si="17"/>
        <v>77.013848090642114</v>
      </c>
      <c r="Z55" s="48">
        <f t="shared" si="18"/>
        <v>77</v>
      </c>
      <c r="AA55" s="17">
        <f t="shared" si="19"/>
        <v>77</v>
      </c>
      <c r="AB55" s="45">
        <f t="shared" si="20"/>
        <v>853</v>
      </c>
    </row>
    <row r="56" spans="1:28" ht="15" customHeight="1" x14ac:dyDescent="0.25">
      <c r="A56" s="49">
        <v>665</v>
      </c>
      <c r="B56" s="49">
        <v>762</v>
      </c>
      <c r="C56" s="46">
        <v>4.43</v>
      </c>
      <c r="D56" s="46">
        <v>271.56</v>
      </c>
      <c r="E56" s="46">
        <v>215.57</v>
      </c>
      <c r="F56" s="46">
        <v>0</v>
      </c>
      <c r="G56" s="46">
        <f t="shared" si="23"/>
        <v>73.055555555555557</v>
      </c>
      <c r="H56" s="46">
        <v>0</v>
      </c>
      <c r="I56" s="46">
        <f t="shared" si="24"/>
        <v>60.444444444444443</v>
      </c>
      <c r="J56" s="50">
        <f t="shared" si="21"/>
        <v>1</v>
      </c>
      <c r="K56" s="50">
        <f t="shared" si="22"/>
        <v>1</v>
      </c>
      <c r="L56" s="50">
        <f t="shared" si="25"/>
        <v>0</v>
      </c>
      <c r="M56" s="50">
        <f t="shared" ca="1" si="13"/>
        <v>1</v>
      </c>
      <c r="N56" s="8"/>
      <c r="O56" s="8"/>
      <c r="P56" s="13"/>
      <c r="Q56" s="13"/>
      <c r="T56" s="43">
        <v>0</v>
      </c>
      <c r="U56" s="52">
        <f t="shared" si="14"/>
        <v>-762</v>
      </c>
      <c r="V56" s="48">
        <f t="shared" si="15"/>
        <v>-762</v>
      </c>
      <c r="W56" s="48"/>
      <c r="X56" s="48">
        <f t="shared" si="16"/>
        <v>837.62442299622319</v>
      </c>
      <c r="Y56" s="48">
        <f t="shared" si="17"/>
        <v>75.624422996223188</v>
      </c>
      <c r="Z56" s="48">
        <f t="shared" si="18"/>
        <v>76</v>
      </c>
      <c r="AA56" s="17">
        <f t="shared" si="19"/>
        <v>76</v>
      </c>
      <c r="AB56" s="45">
        <f t="shared" si="20"/>
        <v>838</v>
      </c>
    </row>
    <row r="57" spans="1:28" ht="15" customHeight="1" x14ac:dyDescent="0.25">
      <c r="A57" s="49">
        <v>643</v>
      </c>
      <c r="B57" s="49">
        <v>762</v>
      </c>
      <c r="C57" s="46">
        <v>4.29</v>
      </c>
      <c r="D57" s="46">
        <v>271.55</v>
      </c>
      <c r="E57" s="46">
        <v>215.57</v>
      </c>
      <c r="F57" s="46">
        <v>0</v>
      </c>
      <c r="G57" s="46">
        <f t="shared" si="23"/>
        <v>70.368421052631575</v>
      </c>
      <c r="H57" s="46">
        <v>0</v>
      </c>
      <c r="I57" s="46">
        <f t="shared" si="24"/>
        <v>57.263157894736842</v>
      </c>
      <c r="J57" s="50">
        <f t="shared" si="21"/>
        <v>1</v>
      </c>
      <c r="K57" s="50">
        <f t="shared" si="22"/>
        <v>1</v>
      </c>
      <c r="L57" s="50">
        <f t="shared" si="25"/>
        <v>0</v>
      </c>
      <c r="M57" s="50">
        <f t="shared" ca="1" si="13"/>
        <v>1</v>
      </c>
      <c r="N57" s="8"/>
      <c r="O57" s="8"/>
      <c r="P57" s="13"/>
      <c r="Q57" s="13"/>
      <c r="T57" s="43">
        <v>0</v>
      </c>
      <c r="U57" s="52">
        <f t="shared" si="14"/>
        <v>-762</v>
      </c>
      <c r="V57" s="48">
        <f t="shared" si="15"/>
        <v>-762</v>
      </c>
      <c r="W57" s="48"/>
      <c r="X57" s="48">
        <f t="shared" si="16"/>
        <v>837.62442299622319</v>
      </c>
      <c r="Y57" s="48">
        <f t="shared" si="17"/>
        <v>75.624422996223188</v>
      </c>
      <c r="Z57" s="48">
        <f t="shared" si="18"/>
        <v>76</v>
      </c>
      <c r="AA57" s="17">
        <f t="shared" si="19"/>
        <v>76</v>
      </c>
      <c r="AB57" s="45">
        <f t="shared" si="20"/>
        <v>838</v>
      </c>
    </row>
    <row r="58" spans="1:28" ht="15" customHeight="1" x14ac:dyDescent="0.25">
      <c r="A58" s="49">
        <v>621</v>
      </c>
      <c r="B58" s="49">
        <v>762</v>
      </c>
      <c r="C58" s="46">
        <v>4.1399999999999997</v>
      </c>
      <c r="D58" s="46">
        <v>271.54000000000002</v>
      </c>
      <c r="E58" s="46">
        <v>215.56</v>
      </c>
      <c r="F58" s="46">
        <v>0</v>
      </c>
      <c r="G58" s="46">
        <f t="shared" si="23"/>
        <v>67.95</v>
      </c>
      <c r="H58" s="46">
        <v>0</v>
      </c>
      <c r="I58" s="46">
        <f t="shared" si="24"/>
        <v>54.4</v>
      </c>
      <c r="J58" s="50">
        <f t="shared" si="21"/>
        <v>1</v>
      </c>
      <c r="K58" s="50">
        <f t="shared" si="22"/>
        <v>1</v>
      </c>
      <c r="L58" s="50">
        <f t="shared" si="25"/>
        <v>1</v>
      </c>
      <c r="M58" s="50">
        <f t="shared" ca="1" si="13"/>
        <v>0</v>
      </c>
      <c r="N58" s="8"/>
      <c r="O58" s="8"/>
      <c r="P58" s="13"/>
      <c r="Q58" s="13"/>
      <c r="T58" s="43">
        <v>0</v>
      </c>
      <c r="U58" s="52">
        <f t="shared" si="14"/>
        <v>-762</v>
      </c>
      <c r="V58" s="48">
        <f t="shared" si="15"/>
        <v>-762</v>
      </c>
      <c r="W58" s="48"/>
      <c r="X58" s="48">
        <f t="shared" si="16"/>
        <v>837.62442299622319</v>
      </c>
      <c r="Y58" s="48">
        <f t="shared" si="17"/>
        <v>75.624422996223188</v>
      </c>
      <c r="Z58" s="48">
        <f t="shared" si="18"/>
        <v>76</v>
      </c>
      <c r="AA58" s="17">
        <f t="shared" si="19"/>
        <v>76</v>
      </c>
      <c r="AB58" s="45">
        <f t="shared" si="20"/>
        <v>838</v>
      </c>
    </row>
    <row r="59" spans="1:28" ht="15" customHeight="1" x14ac:dyDescent="0.25">
      <c r="A59" s="49">
        <v>600</v>
      </c>
      <c r="B59" s="49">
        <v>762</v>
      </c>
      <c r="C59" s="46">
        <v>4</v>
      </c>
      <c r="D59" s="46">
        <v>271.52999999999997</v>
      </c>
      <c r="E59" s="46">
        <v>215.54</v>
      </c>
      <c r="F59" s="46">
        <v>0</v>
      </c>
      <c r="G59" s="46">
        <f t="shared" si="23"/>
        <v>65.714285714285708</v>
      </c>
      <c r="H59" s="46">
        <v>0</v>
      </c>
      <c r="I59" s="46">
        <f t="shared" si="24"/>
        <v>51.80952380952381</v>
      </c>
      <c r="J59" s="50">
        <f t="shared" si="21"/>
        <v>1</v>
      </c>
      <c r="K59" s="50">
        <f t="shared" si="22"/>
        <v>1</v>
      </c>
      <c r="L59" s="50">
        <f t="shared" si="25"/>
        <v>1</v>
      </c>
      <c r="M59" s="50">
        <f t="shared" ca="1" si="13"/>
        <v>1</v>
      </c>
      <c r="N59" s="8"/>
      <c r="O59" s="8"/>
      <c r="P59" s="13"/>
      <c r="Q59" s="13"/>
      <c r="T59" s="43">
        <v>0</v>
      </c>
      <c r="U59" s="52">
        <f t="shared" si="14"/>
        <v>-762</v>
      </c>
      <c r="V59" s="48">
        <f t="shared" si="15"/>
        <v>-762</v>
      </c>
      <c r="W59" s="48"/>
      <c r="X59" s="48">
        <f t="shared" si="16"/>
        <v>837.62442299622319</v>
      </c>
      <c r="Y59" s="48">
        <f t="shared" si="17"/>
        <v>75.624422996223188</v>
      </c>
      <c r="Z59" s="48">
        <f t="shared" si="18"/>
        <v>76</v>
      </c>
      <c r="AA59" s="17">
        <f t="shared" si="19"/>
        <v>76</v>
      </c>
      <c r="AB59" s="45">
        <f t="shared" si="20"/>
        <v>838</v>
      </c>
    </row>
    <row r="60" spans="1:28" ht="15" customHeight="1" x14ac:dyDescent="0.25">
      <c r="A60" s="49">
        <v>600</v>
      </c>
      <c r="B60" s="49">
        <v>762</v>
      </c>
      <c r="C60" s="46">
        <v>4</v>
      </c>
      <c r="D60" s="46">
        <v>271.52</v>
      </c>
      <c r="E60" s="46">
        <v>215.54</v>
      </c>
      <c r="F60" s="46">
        <v>0</v>
      </c>
      <c r="G60" s="46">
        <f t="shared" si="23"/>
        <v>62.727272727272727</v>
      </c>
      <c r="H60" s="46">
        <v>0</v>
      </c>
      <c r="I60" s="46">
        <f t="shared" si="24"/>
        <v>49.454545454545453</v>
      </c>
      <c r="J60" s="50">
        <f t="shared" si="21"/>
        <v>1</v>
      </c>
      <c r="K60" s="50">
        <f t="shared" si="22"/>
        <v>1</v>
      </c>
      <c r="L60" s="50">
        <f t="shared" si="25"/>
        <v>1</v>
      </c>
      <c r="M60" s="50">
        <f t="shared" ca="1" si="13"/>
        <v>1</v>
      </c>
      <c r="N60" s="8"/>
      <c r="O60" s="8"/>
      <c r="P60" s="13"/>
      <c r="Q60" s="13"/>
      <c r="T60" s="43">
        <v>0</v>
      </c>
      <c r="U60" s="52">
        <f t="shared" si="14"/>
        <v>-762</v>
      </c>
      <c r="V60" s="48">
        <f t="shared" si="15"/>
        <v>-762</v>
      </c>
      <c r="W60" s="48"/>
      <c r="X60" s="48">
        <f t="shared" si="16"/>
        <v>837.62442299622319</v>
      </c>
      <c r="Y60" s="48">
        <f t="shared" si="17"/>
        <v>75.624422996223188</v>
      </c>
      <c r="Z60" s="48">
        <f t="shared" si="18"/>
        <v>76</v>
      </c>
      <c r="AA60" s="17">
        <f t="shared" si="19"/>
        <v>76</v>
      </c>
      <c r="AB60" s="45">
        <f t="shared" si="20"/>
        <v>838</v>
      </c>
    </row>
    <row r="61" spans="1:28" ht="15" customHeight="1" x14ac:dyDescent="0.25">
      <c r="A61" s="49">
        <v>600</v>
      </c>
      <c r="B61" s="49">
        <v>762</v>
      </c>
      <c r="C61" s="46">
        <v>4</v>
      </c>
      <c r="D61" s="46">
        <v>271.51</v>
      </c>
      <c r="E61" s="46">
        <v>215.52</v>
      </c>
      <c r="F61" s="46">
        <v>0</v>
      </c>
      <c r="G61" s="46">
        <f t="shared" si="23"/>
        <v>60</v>
      </c>
      <c r="H61" s="46">
        <v>0</v>
      </c>
      <c r="I61" s="46">
        <f t="shared" si="24"/>
        <v>47.304347826086953</v>
      </c>
      <c r="J61" s="50">
        <f t="shared" si="21"/>
        <v>1</v>
      </c>
      <c r="K61" s="50">
        <f t="shared" si="22"/>
        <v>1</v>
      </c>
      <c r="L61" s="50">
        <f t="shared" si="25"/>
        <v>1</v>
      </c>
      <c r="M61" s="50">
        <f t="shared" ca="1" si="13"/>
        <v>0</v>
      </c>
      <c r="N61" s="8"/>
      <c r="O61" s="8"/>
      <c r="P61" s="13"/>
      <c r="Q61" s="13"/>
      <c r="T61" s="43">
        <v>0</v>
      </c>
      <c r="U61" s="52">
        <f t="shared" si="14"/>
        <v>-762</v>
      </c>
      <c r="V61" s="48">
        <f t="shared" si="15"/>
        <v>-762</v>
      </c>
      <c r="W61" s="48"/>
      <c r="X61" s="48">
        <f t="shared" si="16"/>
        <v>837.62442299622319</v>
      </c>
      <c r="Y61" s="48">
        <f t="shared" si="17"/>
        <v>75.624422996223188</v>
      </c>
      <c r="Z61" s="48">
        <f t="shared" si="18"/>
        <v>76</v>
      </c>
      <c r="AA61" s="17">
        <f t="shared" si="19"/>
        <v>76</v>
      </c>
      <c r="AB61" s="45">
        <f t="shared" si="20"/>
        <v>838</v>
      </c>
    </row>
    <row r="62" spans="1:28" ht="15" customHeight="1" x14ac:dyDescent="0.25">
      <c r="A62" s="49">
        <v>600</v>
      </c>
      <c r="B62" s="49">
        <v>762</v>
      </c>
      <c r="C62" s="46">
        <v>4</v>
      </c>
      <c r="D62" s="46">
        <v>271.5</v>
      </c>
      <c r="E62" s="46">
        <v>215.52</v>
      </c>
      <c r="F62" s="46">
        <v>0</v>
      </c>
      <c r="G62" s="46">
        <f t="shared" si="23"/>
        <v>57.5</v>
      </c>
      <c r="H62" s="46">
        <v>0</v>
      </c>
      <c r="I62" s="46">
        <f t="shared" si="24"/>
        <v>45.333333333333336</v>
      </c>
      <c r="J62" s="50">
        <f t="shared" si="21"/>
        <v>1</v>
      </c>
      <c r="K62" s="50">
        <f t="shared" si="22"/>
        <v>1</v>
      </c>
      <c r="L62" s="50">
        <f t="shared" si="25"/>
        <v>1</v>
      </c>
      <c r="M62" s="50">
        <f t="shared" ca="1" si="13"/>
        <v>0</v>
      </c>
      <c r="N62" s="8"/>
      <c r="O62" s="8"/>
      <c r="P62" s="13"/>
      <c r="Q62" s="13"/>
      <c r="T62" s="43">
        <v>0</v>
      </c>
      <c r="U62" s="52">
        <f t="shared" si="14"/>
        <v>-762</v>
      </c>
      <c r="V62" s="48">
        <f t="shared" si="15"/>
        <v>-762</v>
      </c>
      <c r="W62" s="48"/>
      <c r="X62" s="48">
        <f t="shared" si="16"/>
        <v>837.62442299622319</v>
      </c>
      <c r="Y62" s="48">
        <f t="shared" si="17"/>
        <v>75.624422996223188</v>
      </c>
      <c r="Z62" s="48">
        <f t="shared" si="18"/>
        <v>76</v>
      </c>
      <c r="AA62" s="17">
        <f t="shared" si="19"/>
        <v>76</v>
      </c>
      <c r="AB62" s="45">
        <f t="shared" si="20"/>
        <v>838</v>
      </c>
    </row>
    <row r="63" spans="1:28" ht="15" customHeight="1" x14ac:dyDescent="0.25">
      <c r="A63" s="49">
        <v>567</v>
      </c>
      <c r="B63" s="49">
        <v>611</v>
      </c>
      <c r="C63" s="46">
        <v>3.78</v>
      </c>
      <c r="D63" s="46">
        <v>271.5</v>
      </c>
      <c r="E63" s="46">
        <v>215.51</v>
      </c>
      <c r="F63" s="46">
        <v>0</v>
      </c>
      <c r="G63" s="46">
        <f t="shared" si="23"/>
        <v>56.52</v>
      </c>
      <c r="H63" s="46">
        <v>0</v>
      </c>
      <c r="I63" s="46">
        <f t="shared" si="24"/>
        <v>49.56</v>
      </c>
      <c r="J63" s="50">
        <f t="shared" si="21"/>
        <v>0</v>
      </c>
      <c r="K63" s="50">
        <f t="shared" si="22"/>
        <v>-1</v>
      </c>
      <c r="L63" s="50">
        <f t="shared" si="25"/>
        <v>0</v>
      </c>
      <c r="M63" s="50">
        <f t="shared" ca="1" si="13"/>
        <v>1</v>
      </c>
      <c r="N63" s="8"/>
      <c r="O63" s="8"/>
      <c r="P63" s="13"/>
      <c r="Q63" s="13"/>
      <c r="T63" s="43">
        <v>0</v>
      </c>
      <c r="U63" s="52">
        <f t="shared" si="14"/>
        <v>-611</v>
      </c>
      <c r="V63" s="48">
        <f t="shared" si="15"/>
        <v>-611</v>
      </c>
      <c r="W63" s="48"/>
      <c r="X63" s="48">
        <f t="shared" si="16"/>
        <v>671.63848090642057</v>
      </c>
      <c r="Y63" s="48">
        <f t="shared" si="17"/>
        <v>60.638480906420568</v>
      </c>
      <c r="Z63" s="48">
        <f t="shared" si="18"/>
        <v>61</v>
      </c>
      <c r="AA63" s="17">
        <f t="shared" si="19"/>
        <v>61</v>
      </c>
      <c r="AB63" s="45">
        <f t="shared" si="20"/>
        <v>672</v>
      </c>
    </row>
    <row r="64" spans="1:28" ht="15" customHeight="1" x14ac:dyDescent="0.25">
      <c r="A64" s="49">
        <v>534</v>
      </c>
      <c r="B64" s="49">
        <v>460</v>
      </c>
      <c r="C64" s="46">
        <v>3.56</v>
      </c>
      <c r="D64" s="46">
        <v>271.51</v>
      </c>
      <c r="E64" s="46">
        <v>215.52</v>
      </c>
      <c r="F64" s="46">
        <v>0</v>
      </c>
      <c r="G64" s="46">
        <f t="shared" si="23"/>
        <v>55.615384615384613</v>
      </c>
      <c r="H64" s="46">
        <v>0</v>
      </c>
      <c r="I64" s="46">
        <f t="shared" si="24"/>
        <v>53.46153846153846</v>
      </c>
      <c r="J64" s="50">
        <f t="shared" si="21"/>
        <v>0</v>
      </c>
      <c r="K64" s="50">
        <f t="shared" si="22"/>
        <v>-1</v>
      </c>
      <c r="L64" s="50">
        <f t="shared" si="25"/>
        <v>0</v>
      </c>
      <c r="M64" s="50">
        <f t="shared" ca="1" si="13"/>
        <v>0</v>
      </c>
      <c r="N64" s="8"/>
      <c r="O64" s="8"/>
      <c r="P64" s="13"/>
      <c r="Q64" s="13"/>
      <c r="T64" s="43">
        <v>0</v>
      </c>
      <c r="U64" s="52">
        <f t="shared" si="14"/>
        <v>-460</v>
      </c>
      <c r="V64" s="48">
        <f t="shared" si="15"/>
        <v>-460</v>
      </c>
      <c r="W64" s="48"/>
      <c r="X64" s="48">
        <f t="shared" si="16"/>
        <v>505.65253881661766</v>
      </c>
      <c r="Y64" s="48">
        <f t="shared" si="17"/>
        <v>45.652538816617664</v>
      </c>
      <c r="Z64" s="48">
        <f t="shared" si="18"/>
        <v>46</v>
      </c>
      <c r="AA64" s="17">
        <f t="shared" si="19"/>
        <v>46</v>
      </c>
      <c r="AB64" s="45">
        <f t="shared" si="20"/>
        <v>506</v>
      </c>
    </row>
    <row r="65" spans="1:28" ht="15" customHeight="1" x14ac:dyDescent="0.25">
      <c r="A65" s="49">
        <v>502</v>
      </c>
      <c r="B65" s="49">
        <v>308</v>
      </c>
      <c r="C65" s="46">
        <v>3.35</v>
      </c>
      <c r="D65" s="46">
        <v>271.52999999999997</v>
      </c>
      <c r="E65" s="46">
        <v>215.55</v>
      </c>
      <c r="F65" s="46">
        <v>0</v>
      </c>
      <c r="G65" s="46">
        <f t="shared" si="23"/>
        <v>54.74074074074074</v>
      </c>
      <c r="H65" s="46">
        <v>0</v>
      </c>
      <c r="I65" s="46">
        <f t="shared" si="24"/>
        <v>57.111111111111114</v>
      </c>
      <c r="J65" s="50">
        <f t="shared" si="21"/>
        <v>0</v>
      </c>
      <c r="K65" s="50">
        <f t="shared" si="22"/>
        <v>-1</v>
      </c>
      <c r="L65" s="50">
        <f t="shared" si="25"/>
        <v>0</v>
      </c>
      <c r="M65" s="50">
        <f t="shared" ca="1" si="13"/>
        <v>1</v>
      </c>
      <c r="N65" s="8"/>
      <c r="O65" s="8"/>
      <c r="P65" s="13"/>
      <c r="Q65" s="13"/>
      <c r="T65" s="43">
        <v>0</v>
      </c>
      <c r="U65" s="52">
        <f t="shared" si="14"/>
        <v>-308</v>
      </c>
      <c r="V65" s="48">
        <f t="shared" si="15"/>
        <v>-308</v>
      </c>
      <c r="W65" s="48"/>
      <c r="X65" s="48">
        <f t="shared" si="16"/>
        <v>338.56735207721357</v>
      </c>
      <c r="Y65" s="48">
        <f t="shared" si="17"/>
        <v>30.56735207721357</v>
      </c>
      <c r="Z65" s="48">
        <f t="shared" si="18"/>
        <v>31</v>
      </c>
      <c r="AA65" s="17">
        <f t="shared" si="19"/>
        <v>31</v>
      </c>
      <c r="AB65" s="45">
        <f t="shared" si="20"/>
        <v>339</v>
      </c>
    </row>
    <row r="66" spans="1:28" ht="15" customHeight="1" x14ac:dyDescent="0.25">
      <c r="A66" s="49">
        <v>498</v>
      </c>
      <c r="B66" s="49">
        <v>333</v>
      </c>
      <c r="C66" s="46">
        <v>3.32</v>
      </c>
      <c r="D66" s="46">
        <v>271.54000000000002</v>
      </c>
      <c r="E66" s="46">
        <v>215.55</v>
      </c>
      <c r="F66" s="46">
        <v>0</v>
      </c>
      <c r="G66" s="46">
        <f t="shared" si="23"/>
        <v>52.928571428571431</v>
      </c>
      <c r="H66" s="46">
        <v>0</v>
      </c>
      <c r="I66" s="46">
        <f t="shared" si="24"/>
        <v>54.178571428571431</v>
      </c>
      <c r="J66" s="50">
        <f t="shared" si="21"/>
        <v>1</v>
      </c>
      <c r="K66" s="50">
        <f t="shared" si="22"/>
        <v>1</v>
      </c>
      <c r="L66" s="50">
        <f t="shared" si="25"/>
        <v>0</v>
      </c>
      <c r="M66" s="50">
        <f t="shared" ref="M66:M97" ca="1" si="26">IF(RAND()&lt;0.5,0,1)</f>
        <v>1</v>
      </c>
      <c r="N66" s="8"/>
      <c r="O66" s="8"/>
      <c r="P66" s="13"/>
      <c r="Q66" s="13"/>
      <c r="T66" s="43">
        <v>0</v>
      </c>
      <c r="U66" s="52">
        <f t="shared" ref="U66:U97" si="27">T66-B66</f>
        <v>-333</v>
      </c>
      <c r="V66" s="48">
        <f t="shared" ref="V66:V97" si="28">ROUND(U66,0)</f>
        <v>-333</v>
      </c>
      <c r="W66" s="48"/>
      <c r="X66" s="48">
        <f t="shared" ref="X66:X97" si="29">B66/$W$2*$W$3</f>
        <v>366.04846831724717</v>
      </c>
      <c r="Y66" s="48">
        <f t="shared" ref="Y66:Y97" si="30">X66-B66</f>
        <v>33.04846831724717</v>
      </c>
      <c r="Z66" s="48">
        <f t="shared" ref="Z66:Z97" si="31">ROUND(Y66,0)</f>
        <v>33</v>
      </c>
      <c r="AA66" s="17">
        <f t="shared" ref="AA66:AA97" si="32">IF(V66&gt;=0,V66,Z66)</f>
        <v>33</v>
      </c>
      <c r="AB66" s="45">
        <f t="shared" ref="AB66:AB97" si="33">B66+AA66</f>
        <v>366</v>
      </c>
    </row>
    <row r="67" spans="1:28" ht="15" customHeight="1" x14ac:dyDescent="0.25">
      <c r="A67" s="49">
        <v>494</v>
      </c>
      <c r="B67" s="49">
        <v>358</v>
      </c>
      <c r="C67" s="46">
        <v>3.29</v>
      </c>
      <c r="D67" s="46">
        <v>271.55</v>
      </c>
      <c r="E67" s="46">
        <v>215.57</v>
      </c>
      <c r="F67" s="46">
        <v>0</v>
      </c>
      <c r="G67" s="46">
        <f t="shared" si="23"/>
        <v>51.241379310344826</v>
      </c>
      <c r="H67" s="46">
        <v>0</v>
      </c>
      <c r="I67" s="46">
        <f t="shared" si="24"/>
        <v>51.448275862068968</v>
      </c>
      <c r="J67" s="50">
        <f t="shared" ref="J67:J98" si="34">IF(ABS(B67-B66)&lt;=50,1,0)</f>
        <v>1</v>
      </c>
      <c r="K67" s="50">
        <f t="shared" ref="K67:K98" si="35">IF(ABS((B67-B66))&lt;=50,1,IF((B67-B66)*(1)&gt;=0,1,-1))</f>
        <v>1</v>
      </c>
      <c r="L67" s="50">
        <f t="shared" si="25"/>
        <v>0</v>
      </c>
      <c r="M67" s="50">
        <f t="shared" ca="1" si="26"/>
        <v>0</v>
      </c>
      <c r="N67" s="8"/>
      <c r="O67" s="8"/>
      <c r="P67" s="13"/>
      <c r="Q67" s="13"/>
      <c r="T67" s="43">
        <v>0</v>
      </c>
      <c r="U67" s="52">
        <f t="shared" si="27"/>
        <v>-358</v>
      </c>
      <c r="V67" s="48">
        <f t="shared" si="28"/>
        <v>-358</v>
      </c>
      <c r="W67" s="48"/>
      <c r="X67" s="48">
        <f t="shared" si="29"/>
        <v>393.52958455728071</v>
      </c>
      <c r="Y67" s="48">
        <f t="shared" si="30"/>
        <v>35.529584557280714</v>
      </c>
      <c r="Z67" s="48">
        <f t="shared" si="31"/>
        <v>36</v>
      </c>
      <c r="AA67" s="17">
        <f t="shared" si="32"/>
        <v>36</v>
      </c>
      <c r="AB67" s="45">
        <f t="shared" si="33"/>
        <v>394</v>
      </c>
    </row>
    <row r="68" spans="1:28" ht="15" customHeight="1" x14ac:dyDescent="0.25">
      <c r="A68" s="49">
        <v>491</v>
      </c>
      <c r="B68" s="49">
        <v>383</v>
      </c>
      <c r="C68" s="46">
        <v>3.27</v>
      </c>
      <c r="D68" s="46">
        <v>271.56</v>
      </c>
      <c r="E68" s="46">
        <v>215.57</v>
      </c>
      <c r="F68" s="46">
        <v>0</v>
      </c>
      <c r="G68" s="46">
        <f t="shared" si="23"/>
        <v>49.633333333333333</v>
      </c>
      <c r="H68" s="46">
        <v>0</v>
      </c>
      <c r="I68" s="46">
        <f t="shared" si="24"/>
        <v>48.9</v>
      </c>
      <c r="J68" s="50">
        <f t="shared" si="34"/>
        <v>1</v>
      </c>
      <c r="K68" s="50">
        <f t="shared" si="35"/>
        <v>1</v>
      </c>
      <c r="L68" s="50">
        <f t="shared" si="25"/>
        <v>0</v>
      </c>
      <c r="M68" s="50">
        <f t="shared" ca="1" si="26"/>
        <v>0</v>
      </c>
      <c r="N68" s="8"/>
      <c r="O68" s="8"/>
      <c r="P68" s="13"/>
      <c r="Q68" s="13"/>
      <c r="T68" s="43">
        <v>0</v>
      </c>
      <c r="U68" s="52">
        <f t="shared" si="27"/>
        <v>-383</v>
      </c>
      <c r="V68" s="48">
        <f t="shared" si="28"/>
        <v>-383</v>
      </c>
      <c r="W68" s="48"/>
      <c r="X68" s="48">
        <f t="shared" si="29"/>
        <v>421.01070079731431</v>
      </c>
      <c r="Y68" s="48">
        <f t="shared" si="30"/>
        <v>38.010700797314314</v>
      </c>
      <c r="Z68" s="48">
        <f t="shared" si="31"/>
        <v>38</v>
      </c>
      <c r="AA68" s="17">
        <f t="shared" si="32"/>
        <v>38</v>
      </c>
      <c r="AB68" s="45">
        <f t="shared" si="33"/>
        <v>421</v>
      </c>
    </row>
    <row r="69" spans="1:28" ht="15" customHeight="1" x14ac:dyDescent="0.25">
      <c r="A69" s="49">
        <v>445</v>
      </c>
      <c r="B69" s="49">
        <v>319</v>
      </c>
      <c r="C69" s="46">
        <v>2.97</v>
      </c>
      <c r="D69" s="46">
        <v>271.57</v>
      </c>
      <c r="E69" s="46">
        <v>215.58</v>
      </c>
      <c r="F69" s="46">
        <v>0</v>
      </c>
      <c r="G69" s="46">
        <f t="shared" si="23"/>
        <v>49.516129032258064</v>
      </c>
      <c r="H69" s="46">
        <v>0</v>
      </c>
      <c r="I69" s="46">
        <f t="shared" si="24"/>
        <v>49.387096774193552</v>
      </c>
      <c r="J69" s="50">
        <f t="shared" si="34"/>
        <v>0</v>
      </c>
      <c r="K69" s="50">
        <f t="shared" si="35"/>
        <v>-1</v>
      </c>
      <c r="L69" s="50">
        <f t="shared" si="25"/>
        <v>0</v>
      </c>
      <c r="M69" s="50">
        <f t="shared" ca="1" si="26"/>
        <v>1</v>
      </c>
      <c r="N69" s="8"/>
      <c r="O69" s="8"/>
      <c r="P69" s="13"/>
      <c r="Q69" s="13"/>
      <c r="T69" s="43">
        <v>0</v>
      </c>
      <c r="U69" s="52">
        <f t="shared" si="27"/>
        <v>-319</v>
      </c>
      <c r="V69" s="48">
        <f t="shared" si="28"/>
        <v>-319</v>
      </c>
      <c r="W69" s="48"/>
      <c r="X69" s="48">
        <f t="shared" si="29"/>
        <v>350.65904322282842</v>
      </c>
      <c r="Y69" s="48">
        <f t="shared" si="30"/>
        <v>31.659043222828416</v>
      </c>
      <c r="Z69" s="48">
        <f t="shared" si="31"/>
        <v>32</v>
      </c>
      <c r="AA69" s="17">
        <f t="shared" si="32"/>
        <v>32</v>
      </c>
      <c r="AB69" s="45">
        <f t="shared" si="33"/>
        <v>351</v>
      </c>
    </row>
    <row r="70" spans="1:28" ht="15" customHeight="1" x14ac:dyDescent="0.25">
      <c r="A70" s="49">
        <v>399</v>
      </c>
      <c r="B70" s="49">
        <v>255</v>
      </c>
      <c r="C70" s="46">
        <v>2.66</v>
      </c>
      <c r="D70" s="46">
        <v>271.58</v>
      </c>
      <c r="E70" s="46">
        <v>215.6</v>
      </c>
      <c r="F70" s="46">
        <v>0</v>
      </c>
      <c r="G70" s="46">
        <f t="shared" si="23"/>
        <v>49.40625</v>
      </c>
      <c r="H70" s="46">
        <v>0</v>
      </c>
      <c r="I70" s="46">
        <f t="shared" si="24"/>
        <v>49.84375</v>
      </c>
      <c r="J70" s="50">
        <f t="shared" si="34"/>
        <v>0</v>
      </c>
      <c r="K70" s="50">
        <f t="shared" si="35"/>
        <v>-1</v>
      </c>
      <c r="L70" s="50">
        <f t="shared" si="25"/>
        <v>0</v>
      </c>
      <c r="M70" s="50">
        <f t="shared" ca="1" si="26"/>
        <v>1</v>
      </c>
      <c r="N70" s="8"/>
      <c r="O70" s="8"/>
      <c r="P70" s="13"/>
      <c r="Q70" s="13"/>
      <c r="T70" s="43">
        <v>0</v>
      </c>
      <c r="U70" s="52">
        <f t="shared" si="27"/>
        <v>-255</v>
      </c>
      <c r="V70" s="48">
        <f t="shared" si="28"/>
        <v>-255</v>
      </c>
      <c r="W70" s="48"/>
      <c r="X70" s="48">
        <f t="shared" si="29"/>
        <v>280.30738564834246</v>
      </c>
      <c r="Y70" s="48">
        <f t="shared" si="30"/>
        <v>25.307385648342461</v>
      </c>
      <c r="Z70" s="48">
        <f t="shared" si="31"/>
        <v>25</v>
      </c>
      <c r="AA70" s="17">
        <f t="shared" si="32"/>
        <v>25</v>
      </c>
      <c r="AB70" s="45">
        <f t="shared" si="33"/>
        <v>280</v>
      </c>
    </row>
    <row r="71" spans="1:28" ht="15" customHeight="1" x14ac:dyDescent="0.25">
      <c r="A71" s="49">
        <v>353</v>
      </c>
      <c r="B71" s="49">
        <v>191</v>
      </c>
      <c r="C71" s="46">
        <v>2.35</v>
      </c>
      <c r="D71" s="46">
        <v>271.58999999999997</v>
      </c>
      <c r="E71" s="46">
        <v>215.61</v>
      </c>
      <c r="F71" s="46">
        <v>0</v>
      </c>
      <c r="G71" s="46">
        <f t="shared" ref="G71:G102" si="36">($A$38-A71)/(ROW(A71)-ROW($A$38))</f>
        <v>49.303030303030305</v>
      </c>
      <c r="H71" s="46">
        <v>0</v>
      </c>
      <c r="I71" s="46">
        <f t="shared" ref="I71:I102" si="37">($B$38-B71)/(ROW(B71)-ROW($B$38))</f>
        <v>50.272727272727273</v>
      </c>
      <c r="J71" s="50">
        <f t="shared" si="34"/>
        <v>0</v>
      </c>
      <c r="K71" s="50">
        <f t="shared" si="35"/>
        <v>-1</v>
      </c>
      <c r="L71" s="50">
        <f t="shared" ref="L71:L102" si="38">IF(OR(COUNTIF(K67:K71,1)=5,COUNTIF(K67:K71,-1)=5),1,0)</f>
        <v>0</v>
      </c>
      <c r="M71" s="50">
        <f t="shared" ca="1" si="26"/>
        <v>1</v>
      </c>
      <c r="N71" s="8"/>
      <c r="O71" s="8"/>
      <c r="P71" s="13"/>
      <c r="Q71" s="13"/>
      <c r="T71" s="43">
        <v>0</v>
      </c>
      <c r="U71" s="52">
        <f t="shared" si="27"/>
        <v>-191</v>
      </c>
      <c r="V71" s="48">
        <f t="shared" si="28"/>
        <v>-191</v>
      </c>
      <c r="W71" s="48"/>
      <c r="X71" s="48">
        <f t="shared" si="29"/>
        <v>209.95572807385651</v>
      </c>
      <c r="Y71" s="48">
        <f t="shared" si="30"/>
        <v>18.955728073856505</v>
      </c>
      <c r="Z71" s="48">
        <f t="shared" si="31"/>
        <v>19</v>
      </c>
      <c r="AA71" s="17">
        <f t="shared" si="32"/>
        <v>19</v>
      </c>
      <c r="AB71" s="45">
        <f t="shared" si="33"/>
        <v>210</v>
      </c>
    </row>
    <row r="72" spans="1:28" ht="15" customHeight="1" x14ac:dyDescent="0.25">
      <c r="A72" s="49">
        <v>353</v>
      </c>
      <c r="B72" s="49">
        <v>191</v>
      </c>
      <c r="C72" s="46">
        <v>2.35</v>
      </c>
      <c r="D72" s="46">
        <v>271.60000000000002</v>
      </c>
      <c r="E72" s="46">
        <v>215.62</v>
      </c>
      <c r="F72" s="46">
        <v>0</v>
      </c>
      <c r="G72" s="46">
        <f t="shared" si="36"/>
        <v>47.852941176470587</v>
      </c>
      <c r="H72" s="46">
        <v>0</v>
      </c>
      <c r="I72" s="46">
        <f t="shared" si="37"/>
        <v>48.794117647058826</v>
      </c>
      <c r="J72" s="50">
        <f t="shared" si="34"/>
        <v>1</v>
      </c>
      <c r="K72" s="50">
        <f t="shared" si="35"/>
        <v>1</v>
      </c>
      <c r="L72" s="50">
        <f t="shared" si="38"/>
        <v>0</v>
      </c>
      <c r="M72" s="50">
        <f t="shared" ca="1" si="26"/>
        <v>1</v>
      </c>
      <c r="N72" s="8"/>
      <c r="O72" s="8"/>
      <c r="P72" s="13"/>
      <c r="Q72" s="13"/>
      <c r="T72" s="43">
        <v>0</v>
      </c>
      <c r="U72" s="52">
        <f t="shared" si="27"/>
        <v>-191</v>
      </c>
      <c r="V72" s="48">
        <f t="shared" si="28"/>
        <v>-191</v>
      </c>
      <c r="W72" s="48"/>
      <c r="X72" s="48">
        <f t="shared" si="29"/>
        <v>209.95572807385651</v>
      </c>
      <c r="Y72" s="48">
        <f t="shared" si="30"/>
        <v>18.955728073856505</v>
      </c>
      <c r="Z72" s="48">
        <f t="shared" si="31"/>
        <v>19</v>
      </c>
      <c r="AA72" s="17">
        <f t="shared" si="32"/>
        <v>19</v>
      </c>
      <c r="AB72" s="45">
        <f t="shared" si="33"/>
        <v>210</v>
      </c>
    </row>
    <row r="73" spans="1:28" ht="15" customHeight="1" x14ac:dyDescent="0.25">
      <c r="A73" s="49">
        <v>353</v>
      </c>
      <c r="B73" s="49">
        <v>191</v>
      </c>
      <c r="C73" s="46">
        <v>2.35</v>
      </c>
      <c r="D73" s="46">
        <v>271.61</v>
      </c>
      <c r="E73" s="46">
        <v>215.63</v>
      </c>
      <c r="F73" s="46">
        <v>0</v>
      </c>
      <c r="G73" s="46">
        <f t="shared" si="36"/>
        <v>46.485714285714288</v>
      </c>
      <c r="H73" s="46">
        <v>0</v>
      </c>
      <c r="I73" s="46">
        <f t="shared" si="37"/>
        <v>47.4</v>
      </c>
      <c r="J73" s="50">
        <f t="shared" si="34"/>
        <v>1</v>
      </c>
      <c r="K73" s="50">
        <f t="shared" si="35"/>
        <v>1</v>
      </c>
      <c r="L73" s="50">
        <f t="shared" si="38"/>
        <v>0</v>
      </c>
      <c r="M73" s="50">
        <f t="shared" ca="1" si="26"/>
        <v>0</v>
      </c>
      <c r="N73" s="8"/>
      <c r="O73" s="8"/>
      <c r="P73" s="13"/>
      <c r="Q73" s="13"/>
      <c r="T73" s="43">
        <v>0</v>
      </c>
      <c r="U73" s="52">
        <f t="shared" si="27"/>
        <v>-191</v>
      </c>
      <c r="V73" s="48">
        <f t="shared" si="28"/>
        <v>-191</v>
      </c>
      <c r="W73" s="48"/>
      <c r="X73" s="48">
        <f t="shared" si="29"/>
        <v>209.95572807385651</v>
      </c>
      <c r="Y73" s="48">
        <f t="shared" si="30"/>
        <v>18.955728073856505</v>
      </c>
      <c r="Z73" s="48">
        <f t="shared" si="31"/>
        <v>19</v>
      </c>
      <c r="AA73" s="17">
        <f t="shared" si="32"/>
        <v>19</v>
      </c>
      <c r="AB73" s="45">
        <f t="shared" si="33"/>
        <v>210</v>
      </c>
    </row>
    <row r="74" spans="1:28" ht="15" customHeight="1" x14ac:dyDescent="0.25">
      <c r="A74" s="49">
        <v>353</v>
      </c>
      <c r="B74" s="49">
        <v>191</v>
      </c>
      <c r="C74" s="46">
        <v>2.35</v>
      </c>
      <c r="D74" s="46">
        <v>271.62</v>
      </c>
      <c r="E74" s="46">
        <v>215.64</v>
      </c>
      <c r="F74" s="46">
        <v>0</v>
      </c>
      <c r="G74" s="46">
        <f t="shared" si="36"/>
        <v>45.194444444444443</v>
      </c>
      <c r="H74" s="46">
        <v>0</v>
      </c>
      <c r="I74" s="46">
        <f t="shared" si="37"/>
        <v>46.083333333333336</v>
      </c>
      <c r="J74" s="50">
        <f t="shared" si="34"/>
        <v>1</v>
      </c>
      <c r="K74" s="50">
        <f t="shared" si="35"/>
        <v>1</v>
      </c>
      <c r="L74" s="50">
        <f t="shared" si="38"/>
        <v>0</v>
      </c>
      <c r="M74" s="50">
        <f t="shared" ca="1" si="26"/>
        <v>0</v>
      </c>
      <c r="N74" s="8"/>
      <c r="O74" s="8"/>
      <c r="P74" s="13"/>
      <c r="Q74" s="13"/>
      <c r="T74" s="43">
        <v>0</v>
      </c>
      <c r="U74" s="52">
        <f t="shared" si="27"/>
        <v>-191</v>
      </c>
      <c r="V74" s="48">
        <f t="shared" si="28"/>
        <v>-191</v>
      </c>
      <c r="W74" s="48"/>
      <c r="X74" s="48">
        <f t="shared" si="29"/>
        <v>209.95572807385651</v>
      </c>
      <c r="Y74" s="48">
        <f t="shared" si="30"/>
        <v>18.955728073856505</v>
      </c>
      <c r="Z74" s="48">
        <f t="shared" si="31"/>
        <v>19</v>
      </c>
      <c r="AA74" s="17">
        <f t="shared" si="32"/>
        <v>19</v>
      </c>
      <c r="AB74" s="45">
        <f t="shared" si="33"/>
        <v>210</v>
      </c>
    </row>
    <row r="75" spans="1:28" ht="15" customHeight="1" x14ac:dyDescent="0.25">
      <c r="A75" s="49">
        <v>353</v>
      </c>
      <c r="B75" s="49">
        <v>191</v>
      </c>
      <c r="C75" s="46">
        <v>2.35</v>
      </c>
      <c r="D75" s="46">
        <v>271.63</v>
      </c>
      <c r="E75" s="46">
        <v>215.65</v>
      </c>
      <c r="F75" s="46">
        <v>0</v>
      </c>
      <c r="G75" s="46">
        <f t="shared" si="36"/>
        <v>43.972972972972975</v>
      </c>
      <c r="H75" s="46">
        <v>0</v>
      </c>
      <c r="I75" s="46">
        <f t="shared" si="37"/>
        <v>44.837837837837839</v>
      </c>
      <c r="J75" s="50">
        <f t="shared" si="34"/>
        <v>1</v>
      </c>
      <c r="K75" s="50">
        <f t="shared" si="35"/>
        <v>1</v>
      </c>
      <c r="L75" s="50">
        <f t="shared" si="38"/>
        <v>0</v>
      </c>
      <c r="M75" s="50">
        <f t="shared" ca="1" si="26"/>
        <v>1</v>
      </c>
      <c r="N75" s="8"/>
      <c r="O75" s="8"/>
      <c r="P75" s="13"/>
      <c r="Q75" s="13"/>
      <c r="T75" s="43">
        <v>0</v>
      </c>
      <c r="U75" s="52">
        <f t="shared" si="27"/>
        <v>-191</v>
      </c>
      <c r="V75" s="48">
        <f t="shared" si="28"/>
        <v>-191</v>
      </c>
      <c r="W75" s="48"/>
      <c r="X75" s="48">
        <f t="shared" si="29"/>
        <v>209.95572807385651</v>
      </c>
      <c r="Y75" s="48">
        <f t="shared" si="30"/>
        <v>18.955728073856505</v>
      </c>
      <c r="Z75" s="48">
        <f t="shared" si="31"/>
        <v>19</v>
      </c>
      <c r="AA75" s="17">
        <f t="shared" si="32"/>
        <v>19</v>
      </c>
      <c r="AB75" s="45">
        <f t="shared" si="33"/>
        <v>210</v>
      </c>
    </row>
    <row r="76" spans="1:28" ht="15" customHeight="1" x14ac:dyDescent="0.25">
      <c r="A76" s="49">
        <v>353</v>
      </c>
      <c r="B76" s="49">
        <v>191</v>
      </c>
      <c r="C76" s="46">
        <v>2.35</v>
      </c>
      <c r="D76" s="46">
        <v>271.64</v>
      </c>
      <c r="E76" s="46">
        <v>215.65</v>
      </c>
      <c r="F76" s="46">
        <v>0</v>
      </c>
      <c r="G76" s="46">
        <f t="shared" si="36"/>
        <v>42.815789473684212</v>
      </c>
      <c r="H76" s="46">
        <v>0</v>
      </c>
      <c r="I76" s="46">
        <f t="shared" si="37"/>
        <v>43.657894736842103</v>
      </c>
      <c r="J76" s="50">
        <f t="shared" si="34"/>
        <v>1</v>
      </c>
      <c r="K76" s="50">
        <f t="shared" si="35"/>
        <v>1</v>
      </c>
      <c r="L76" s="50">
        <f t="shared" si="38"/>
        <v>1</v>
      </c>
      <c r="M76" s="50">
        <f t="shared" ca="1" si="26"/>
        <v>1</v>
      </c>
      <c r="N76" s="8"/>
      <c r="O76" s="8"/>
      <c r="P76" s="13"/>
      <c r="Q76" s="13"/>
      <c r="T76" s="43">
        <v>0</v>
      </c>
      <c r="U76" s="52">
        <f t="shared" si="27"/>
        <v>-191</v>
      </c>
      <c r="V76" s="48">
        <f t="shared" si="28"/>
        <v>-191</v>
      </c>
      <c r="W76" s="48"/>
      <c r="X76" s="48">
        <f t="shared" si="29"/>
        <v>209.95572807385651</v>
      </c>
      <c r="Y76" s="48">
        <f t="shared" si="30"/>
        <v>18.955728073856505</v>
      </c>
      <c r="Z76" s="48">
        <f t="shared" si="31"/>
        <v>19</v>
      </c>
      <c r="AA76" s="17">
        <f t="shared" si="32"/>
        <v>19</v>
      </c>
      <c r="AB76" s="45">
        <f t="shared" si="33"/>
        <v>210</v>
      </c>
    </row>
    <row r="77" spans="1:28" ht="15" customHeight="1" x14ac:dyDescent="0.25">
      <c r="A77" s="49">
        <v>353</v>
      </c>
      <c r="B77" s="49">
        <v>191</v>
      </c>
      <c r="C77" s="46">
        <v>2.35</v>
      </c>
      <c r="D77" s="46">
        <v>271.64999999999998</v>
      </c>
      <c r="E77" s="46">
        <v>215.66</v>
      </c>
      <c r="F77" s="46">
        <v>0</v>
      </c>
      <c r="G77" s="46">
        <f t="shared" si="36"/>
        <v>41.717948717948715</v>
      </c>
      <c r="H77" s="46">
        <v>0</v>
      </c>
      <c r="I77" s="46">
        <f t="shared" si="37"/>
        <v>42.53846153846154</v>
      </c>
      <c r="J77" s="50">
        <f t="shared" si="34"/>
        <v>1</v>
      </c>
      <c r="K77" s="50">
        <f t="shared" si="35"/>
        <v>1</v>
      </c>
      <c r="L77" s="50">
        <f t="shared" si="38"/>
        <v>1</v>
      </c>
      <c r="M77" s="50">
        <f t="shared" ca="1" si="26"/>
        <v>0</v>
      </c>
      <c r="N77" s="8"/>
      <c r="O77" s="8"/>
      <c r="P77" s="13"/>
      <c r="Q77" s="13"/>
      <c r="T77" s="43">
        <v>0</v>
      </c>
      <c r="U77" s="52">
        <f t="shared" si="27"/>
        <v>-191</v>
      </c>
      <c r="V77" s="48">
        <f t="shared" si="28"/>
        <v>-191</v>
      </c>
      <c r="W77" s="48"/>
      <c r="X77" s="48">
        <f t="shared" si="29"/>
        <v>209.95572807385651</v>
      </c>
      <c r="Y77" s="48">
        <f t="shared" si="30"/>
        <v>18.955728073856505</v>
      </c>
      <c r="Z77" s="48">
        <f t="shared" si="31"/>
        <v>19</v>
      </c>
      <c r="AA77" s="17">
        <f t="shared" si="32"/>
        <v>19</v>
      </c>
      <c r="AB77" s="45">
        <f t="shared" si="33"/>
        <v>210</v>
      </c>
    </row>
    <row r="78" spans="1:28" ht="15" customHeight="1" x14ac:dyDescent="0.25">
      <c r="A78" s="49">
        <v>353</v>
      </c>
      <c r="B78" s="49">
        <v>191</v>
      </c>
      <c r="C78" s="46">
        <v>2.35</v>
      </c>
      <c r="D78" s="46">
        <v>271.66000000000003</v>
      </c>
      <c r="E78" s="46">
        <v>215.67</v>
      </c>
      <c r="F78" s="46">
        <v>0</v>
      </c>
      <c r="G78" s="46">
        <f t="shared" si="36"/>
        <v>40.674999999999997</v>
      </c>
      <c r="H78" s="46">
        <v>0</v>
      </c>
      <c r="I78" s="46">
        <f t="shared" si="37"/>
        <v>41.475000000000001</v>
      </c>
      <c r="J78" s="50">
        <f t="shared" si="34"/>
        <v>1</v>
      </c>
      <c r="K78" s="50">
        <f t="shared" si="35"/>
        <v>1</v>
      </c>
      <c r="L78" s="50">
        <f t="shared" si="38"/>
        <v>1</v>
      </c>
      <c r="M78" s="50">
        <f t="shared" ca="1" si="26"/>
        <v>1</v>
      </c>
      <c r="N78" s="8"/>
      <c r="O78" s="8"/>
      <c r="P78" s="13"/>
      <c r="Q78" s="13"/>
      <c r="T78" s="43">
        <v>0</v>
      </c>
      <c r="U78" s="52">
        <f t="shared" si="27"/>
        <v>-191</v>
      </c>
      <c r="V78" s="48">
        <f t="shared" si="28"/>
        <v>-191</v>
      </c>
      <c r="W78" s="48"/>
      <c r="X78" s="48">
        <f t="shared" si="29"/>
        <v>209.95572807385651</v>
      </c>
      <c r="Y78" s="48">
        <f t="shared" si="30"/>
        <v>18.955728073856505</v>
      </c>
      <c r="Z78" s="48">
        <f t="shared" si="31"/>
        <v>19</v>
      </c>
      <c r="AA78" s="17">
        <f t="shared" si="32"/>
        <v>19</v>
      </c>
      <c r="AB78" s="45">
        <f t="shared" si="33"/>
        <v>210</v>
      </c>
    </row>
    <row r="79" spans="1:28" ht="15" customHeight="1" x14ac:dyDescent="0.25">
      <c r="A79" s="49">
        <v>353</v>
      </c>
      <c r="B79" s="49">
        <v>191</v>
      </c>
      <c r="C79" s="46">
        <v>2.35</v>
      </c>
      <c r="D79" s="46">
        <v>271.67</v>
      </c>
      <c r="E79" s="46">
        <v>215.68</v>
      </c>
      <c r="F79" s="46">
        <v>0</v>
      </c>
      <c r="G79" s="46">
        <f t="shared" si="36"/>
        <v>39.68292682926829</v>
      </c>
      <c r="H79" s="46">
        <v>0</v>
      </c>
      <c r="I79" s="46">
        <f t="shared" si="37"/>
        <v>40.463414634146339</v>
      </c>
      <c r="J79" s="50">
        <f t="shared" si="34"/>
        <v>1</v>
      </c>
      <c r="K79" s="50">
        <f t="shared" si="35"/>
        <v>1</v>
      </c>
      <c r="L79" s="50">
        <f t="shared" si="38"/>
        <v>1</v>
      </c>
      <c r="M79" s="50">
        <f t="shared" ca="1" si="26"/>
        <v>1</v>
      </c>
      <c r="N79" s="8"/>
      <c r="O79" s="8"/>
      <c r="P79" s="13"/>
      <c r="Q79" s="13"/>
      <c r="T79" s="43">
        <v>0</v>
      </c>
      <c r="U79" s="52">
        <f t="shared" si="27"/>
        <v>-191</v>
      </c>
      <c r="V79" s="48">
        <f t="shared" si="28"/>
        <v>-191</v>
      </c>
      <c r="W79" s="48"/>
      <c r="X79" s="48">
        <f t="shared" si="29"/>
        <v>209.95572807385651</v>
      </c>
      <c r="Y79" s="48">
        <f t="shared" si="30"/>
        <v>18.955728073856505</v>
      </c>
      <c r="Z79" s="48">
        <f t="shared" si="31"/>
        <v>19</v>
      </c>
      <c r="AA79" s="17">
        <f t="shared" si="32"/>
        <v>19</v>
      </c>
      <c r="AB79" s="45">
        <f t="shared" si="33"/>
        <v>210</v>
      </c>
    </row>
    <row r="80" spans="1:28" ht="15" customHeight="1" x14ac:dyDescent="0.25">
      <c r="A80" s="49">
        <v>353</v>
      </c>
      <c r="B80" s="49">
        <v>191</v>
      </c>
      <c r="C80" s="46">
        <v>2.35</v>
      </c>
      <c r="D80" s="46">
        <v>271.68</v>
      </c>
      <c r="E80" s="46">
        <v>215.7</v>
      </c>
      <c r="F80" s="46">
        <v>0</v>
      </c>
      <c r="G80" s="46">
        <f t="shared" si="36"/>
        <v>38.738095238095241</v>
      </c>
      <c r="H80" s="46">
        <v>0</v>
      </c>
      <c r="I80" s="46">
        <f t="shared" si="37"/>
        <v>39.5</v>
      </c>
      <c r="J80" s="50">
        <f t="shared" si="34"/>
        <v>1</v>
      </c>
      <c r="K80" s="50">
        <f t="shared" si="35"/>
        <v>1</v>
      </c>
      <c r="L80" s="50">
        <f t="shared" si="38"/>
        <v>1</v>
      </c>
      <c r="M80" s="50">
        <f t="shared" ca="1" si="26"/>
        <v>0</v>
      </c>
      <c r="N80" s="8"/>
      <c r="O80" s="8"/>
      <c r="P80" s="13"/>
      <c r="Q80" s="13"/>
      <c r="T80" s="43">
        <v>0</v>
      </c>
      <c r="U80" s="52">
        <f t="shared" si="27"/>
        <v>-191</v>
      </c>
      <c r="V80" s="48">
        <f t="shared" si="28"/>
        <v>-191</v>
      </c>
      <c r="W80" s="48"/>
      <c r="X80" s="48">
        <f t="shared" si="29"/>
        <v>209.95572807385651</v>
      </c>
      <c r="Y80" s="48">
        <f t="shared" si="30"/>
        <v>18.955728073856505</v>
      </c>
      <c r="Z80" s="48">
        <f t="shared" si="31"/>
        <v>19</v>
      </c>
      <c r="AA80" s="17">
        <f t="shared" si="32"/>
        <v>19</v>
      </c>
      <c r="AB80" s="45">
        <f t="shared" si="33"/>
        <v>210</v>
      </c>
    </row>
    <row r="81" spans="1:28" ht="15" customHeight="1" x14ac:dyDescent="0.25">
      <c r="A81" s="49">
        <v>353</v>
      </c>
      <c r="B81" s="49">
        <v>191</v>
      </c>
      <c r="C81" s="46">
        <v>2.35</v>
      </c>
      <c r="D81" s="46">
        <v>271.69</v>
      </c>
      <c r="E81" s="46">
        <v>215.7</v>
      </c>
      <c r="F81" s="46">
        <v>0</v>
      </c>
      <c r="G81" s="46">
        <f t="shared" si="36"/>
        <v>37.837209302325583</v>
      </c>
      <c r="H81" s="46">
        <v>0</v>
      </c>
      <c r="I81" s="46">
        <f t="shared" si="37"/>
        <v>38.581395348837212</v>
      </c>
      <c r="J81" s="50">
        <f t="shared" si="34"/>
        <v>1</v>
      </c>
      <c r="K81" s="50">
        <f t="shared" si="35"/>
        <v>1</v>
      </c>
      <c r="L81" s="50">
        <f t="shared" si="38"/>
        <v>1</v>
      </c>
      <c r="M81" s="50">
        <f t="shared" ca="1" si="26"/>
        <v>0</v>
      </c>
      <c r="N81" s="8"/>
      <c r="O81" s="8"/>
      <c r="P81" s="13"/>
      <c r="Q81" s="13"/>
      <c r="T81" s="43">
        <v>0</v>
      </c>
      <c r="U81" s="52">
        <f t="shared" si="27"/>
        <v>-191</v>
      </c>
      <c r="V81" s="48">
        <f t="shared" si="28"/>
        <v>-191</v>
      </c>
      <c r="W81" s="48"/>
      <c r="X81" s="48">
        <f t="shared" si="29"/>
        <v>209.95572807385651</v>
      </c>
      <c r="Y81" s="48">
        <f t="shared" si="30"/>
        <v>18.955728073856505</v>
      </c>
      <c r="Z81" s="48">
        <f t="shared" si="31"/>
        <v>19</v>
      </c>
      <c r="AA81" s="17">
        <f t="shared" si="32"/>
        <v>19</v>
      </c>
      <c r="AB81" s="45">
        <f t="shared" si="33"/>
        <v>210</v>
      </c>
    </row>
    <row r="82" spans="1:28" ht="15" customHeight="1" x14ac:dyDescent="0.25">
      <c r="A82" s="49">
        <v>353</v>
      </c>
      <c r="B82" s="49">
        <v>191</v>
      </c>
      <c r="C82" s="46">
        <v>2.35</v>
      </c>
      <c r="D82" s="46">
        <v>271.7</v>
      </c>
      <c r="E82" s="46">
        <v>215.72</v>
      </c>
      <c r="F82" s="46">
        <v>0</v>
      </c>
      <c r="G82" s="46">
        <f t="shared" si="36"/>
        <v>36.977272727272727</v>
      </c>
      <c r="H82" s="46">
        <v>0</v>
      </c>
      <c r="I82" s="46">
        <f t="shared" si="37"/>
        <v>37.704545454545453</v>
      </c>
      <c r="J82" s="50">
        <f t="shared" si="34"/>
        <v>1</v>
      </c>
      <c r="K82" s="50">
        <f t="shared" si="35"/>
        <v>1</v>
      </c>
      <c r="L82" s="50">
        <f t="shared" si="38"/>
        <v>1</v>
      </c>
      <c r="M82" s="50">
        <f t="shared" ca="1" si="26"/>
        <v>0</v>
      </c>
      <c r="N82" s="8"/>
      <c r="O82" s="8"/>
      <c r="P82" s="13"/>
      <c r="Q82" s="13"/>
      <c r="T82" s="43">
        <v>0</v>
      </c>
      <c r="U82" s="52">
        <f t="shared" si="27"/>
        <v>-191</v>
      </c>
      <c r="V82" s="48">
        <f t="shared" si="28"/>
        <v>-191</v>
      </c>
      <c r="W82" s="48"/>
      <c r="X82" s="48">
        <f t="shared" si="29"/>
        <v>209.95572807385651</v>
      </c>
      <c r="Y82" s="48">
        <f t="shared" si="30"/>
        <v>18.955728073856505</v>
      </c>
      <c r="Z82" s="48">
        <f t="shared" si="31"/>
        <v>19</v>
      </c>
      <c r="AA82" s="17">
        <f t="shared" si="32"/>
        <v>19</v>
      </c>
      <c r="AB82" s="45">
        <f t="shared" si="33"/>
        <v>210</v>
      </c>
    </row>
    <row r="83" spans="1:28" ht="15" customHeight="1" x14ac:dyDescent="0.25">
      <c r="A83" s="49">
        <v>353</v>
      </c>
      <c r="B83" s="49">
        <v>191</v>
      </c>
      <c r="C83" s="46">
        <v>2.35</v>
      </c>
      <c r="D83" s="46">
        <v>271.70999999999998</v>
      </c>
      <c r="E83" s="46">
        <v>215.73</v>
      </c>
      <c r="F83" s="46">
        <v>0</v>
      </c>
      <c r="G83" s="46">
        <f t="shared" si="36"/>
        <v>36.155555555555559</v>
      </c>
      <c r="H83" s="46">
        <v>0</v>
      </c>
      <c r="I83" s="46">
        <f t="shared" si="37"/>
        <v>36.866666666666667</v>
      </c>
      <c r="J83" s="50">
        <f t="shared" si="34"/>
        <v>1</v>
      </c>
      <c r="K83" s="50">
        <f t="shared" si="35"/>
        <v>1</v>
      </c>
      <c r="L83" s="50">
        <f t="shared" si="38"/>
        <v>1</v>
      </c>
      <c r="M83" s="50">
        <f t="shared" ca="1" si="26"/>
        <v>1</v>
      </c>
      <c r="N83" s="8"/>
      <c r="O83" s="8"/>
      <c r="P83" s="13"/>
      <c r="Q83" s="13"/>
      <c r="T83" s="43">
        <v>0</v>
      </c>
      <c r="U83" s="52">
        <f t="shared" si="27"/>
        <v>-191</v>
      </c>
      <c r="V83" s="48">
        <f t="shared" si="28"/>
        <v>-191</v>
      </c>
      <c r="W83" s="48"/>
      <c r="X83" s="48">
        <f t="shared" si="29"/>
        <v>209.95572807385651</v>
      </c>
      <c r="Y83" s="48">
        <f t="shared" si="30"/>
        <v>18.955728073856505</v>
      </c>
      <c r="Z83" s="48">
        <f t="shared" si="31"/>
        <v>19</v>
      </c>
      <c r="AA83" s="17">
        <f t="shared" si="32"/>
        <v>19</v>
      </c>
      <c r="AB83" s="45">
        <f t="shared" si="33"/>
        <v>210</v>
      </c>
    </row>
    <row r="84" spans="1:28" ht="15" customHeight="1" x14ac:dyDescent="0.25">
      <c r="A84" s="49">
        <v>342</v>
      </c>
      <c r="B84" s="49">
        <v>191</v>
      </c>
      <c r="C84" s="46">
        <v>2.2799999999999998</v>
      </c>
      <c r="D84" s="46">
        <v>271.72000000000003</v>
      </c>
      <c r="E84" s="46">
        <v>215.74</v>
      </c>
      <c r="F84" s="46">
        <v>0</v>
      </c>
      <c r="G84" s="46">
        <f t="shared" si="36"/>
        <v>35.608695652173914</v>
      </c>
      <c r="H84" s="46">
        <v>0</v>
      </c>
      <c r="I84" s="46">
        <f t="shared" si="37"/>
        <v>36.065217391304351</v>
      </c>
      <c r="J84" s="50">
        <f t="shared" si="34"/>
        <v>1</v>
      </c>
      <c r="K84" s="50">
        <f t="shared" si="35"/>
        <v>1</v>
      </c>
      <c r="L84" s="50">
        <f t="shared" si="38"/>
        <v>1</v>
      </c>
      <c r="M84" s="50">
        <f t="shared" ca="1" si="26"/>
        <v>0</v>
      </c>
      <c r="N84" s="8"/>
      <c r="O84" s="8"/>
      <c r="P84" s="13"/>
      <c r="Q84" s="13"/>
      <c r="T84" s="43">
        <v>0</v>
      </c>
      <c r="U84" s="52">
        <f t="shared" si="27"/>
        <v>-191</v>
      </c>
      <c r="V84" s="48">
        <f t="shared" si="28"/>
        <v>-191</v>
      </c>
      <c r="W84" s="48"/>
      <c r="X84" s="48">
        <f t="shared" si="29"/>
        <v>209.95572807385651</v>
      </c>
      <c r="Y84" s="48">
        <f t="shared" si="30"/>
        <v>18.955728073856505</v>
      </c>
      <c r="Z84" s="48">
        <f t="shared" si="31"/>
        <v>19</v>
      </c>
      <c r="AA84" s="17">
        <f t="shared" si="32"/>
        <v>19</v>
      </c>
      <c r="AB84" s="45">
        <f t="shared" si="33"/>
        <v>210</v>
      </c>
    </row>
    <row r="85" spans="1:28" ht="15" customHeight="1" x14ac:dyDescent="0.25">
      <c r="A85" s="49">
        <v>331</v>
      </c>
      <c r="B85" s="49">
        <v>191</v>
      </c>
      <c r="C85" s="46">
        <v>2.21</v>
      </c>
      <c r="D85" s="46">
        <v>271.73</v>
      </c>
      <c r="E85" s="46">
        <v>215.75</v>
      </c>
      <c r="F85" s="46">
        <v>0</v>
      </c>
      <c r="G85" s="46">
        <f t="shared" si="36"/>
        <v>35.085106382978722</v>
      </c>
      <c r="H85" s="46">
        <v>0</v>
      </c>
      <c r="I85" s="46">
        <f t="shared" si="37"/>
        <v>35.297872340425535</v>
      </c>
      <c r="J85" s="50">
        <f t="shared" si="34"/>
        <v>1</v>
      </c>
      <c r="K85" s="50">
        <f t="shared" si="35"/>
        <v>1</v>
      </c>
      <c r="L85" s="50">
        <f t="shared" si="38"/>
        <v>1</v>
      </c>
      <c r="M85" s="50">
        <f t="shared" ca="1" si="26"/>
        <v>1</v>
      </c>
      <c r="N85" s="8"/>
      <c r="O85" s="8"/>
      <c r="P85" s="13"/>
      <c r="Q85" s="13"/>
      <c r="T85" s="43">
        <v>0</v>
      </c>
      <c r="U85" s="52">
        <f t="shared" si="27"/>
        <v>-191</v>
      </c>
      <c r="V85" s="48">
        <f t="shared" si="28"/>
        <v>-191</v>
      </c>
      <c r="W85" s="48"/>
      <c r="X85" s="48">
        <f t="shared" si="29"/>
        <v>209.95572807385651</v>
      </c>
      <c r="Y85" s="48">
        <f t="shared" si="30"/>
        <v>18.955728073856505</v>
      </c>
      <c r="Z85" s="48">
        <f t="shared" si="31"/>
        <v>19</v>
      </c>
      <c r="AA85" s="17">
        <f t="shared" si="32"/>
        <v>19</v>
      </c>
      <c r="AB85" s="45">
        <f t="shared" si="33"/>
        <v>210</v>
      </c>
    </row>
    <row r="86" spans="1:28" ht="15" customHeight="1" x14ac:dyDescent="0.25">
      <c r="A86" s="49">
        <v>321</v>
      </c>
      <c r="B86" s="49">
        <v>191</v>
      </c>
      <c r="C86" s="46">
        <v>2.14</v>
      </c>
      <c r="D86" s="46">
        <v>271.74</v>
      </c>
      <c r="E86" s="46">
        <v>215.75</v>
      </c>
      <c r="F86" s="46">
        <v>0</v>
      </c>
      <c r="G86" s="46">
        <f t="shared" si="36"/>
        <v>34.5625</v>
      </c>
      <c r="H86" s="46">
        <v>0</v>
      </c>
      <c r="I86" s="46">
        <f t="shared" si="37"/>
        <v>34.5625</v>
      </c>
      <c r="J86" s="50">
        <f t="shared" si="34"/>
        <v>1</v>
      </c>
      <c r="K86" s="50">
        <f t="shared" si="35"/>
        <v>1</v>
      </c>
      <c r="L86" s="50">
        <f t="shared" si="38"/>
        <v>1</v>
      </c>
      <c r="M86" s="50">
        <f t="shared" ca="1" si="26"/>
        <v>1</v>
      </c>
      <c r="N86" s="8"/>
      <c r="O86" s="8"/>
      <c r="P86" s="13"/>
      <c r="Q86" s="13"/>
      <c r="T86" s="43">
        <v>0</v>
      </c>
      <c r="U86" s="52">
        <f t="shared" si="27"/>
        <v>-191</v>
      </c>
      <c r="V86" s="48">
        <f t="shared" si="28"/>
        <v>-191</v>
      </c>
      <c r="W86" s="48"/>
      <c r="X86" s="48">
        <f t="shared" si="29"/>
        <v>209.95572807385651</v>
      </c>
      <c r="Y86" s="48">
        <f t="shared" si="30"/>
        <v>18.955728073856505</v>
      </c>
      <c r="Z86" s="48">
        <f t="shared" si="31"/>
        <v>19</v>
      </c>
      <c r="AA86" s="17">
        <f t="shared" si="32"/>
        <v>19</v>
      </c>
      <c r="AB86" s="45">
        <f t="shared" si="33"/>
        <v>210</v>
      </c>
    </row>
    <row r="87" spans="1:28" ht="15" customHeight="1" x14ac:dyDescent="0.25">
      <c r="A87" s="49">
        <v>330</v>
      </c>
      <c r="B87" s="49">
        <v>233</v>
      </c>
      <c r="C87" s="46">
        <v>2.2000000000000002</v>
      </c>
      <c r="D87" s="46">
        <v>271.75</v>
      </c>
      <c r="E87" s="46">
        <v>215.77</v>
      </c>
      <c r="F87" s="46">
        <v>0</v>
      </c>
      <c r="G87" s="46">
        <f t="shared" si="36"/>
        <v>33.673469387755105</v>
      </c>
      <c r="H87" s="46">
        <v>0</v>
      </c>
      <c r="I87" s="46">
        <f t="shared" si="37"/>
        <v>33</v>
      </c>
      <c r="J87" s="50">
        <f t="shared" si="34"/>
        <v>1</v>
      </c>
      <c r="K87" s="50">
        <f t="shared" si="35"/>
        <v>1</v>
      </c>
      <c r="L87" s="50">
        <f t="shared" si="38"/>
        <v>1</v>
      </c>
      <c r="M87" s="50">
        <f t="shared" ca="1" si="26"/>
        <v>0</v>
      </c>
      <c r="N87" s="8"/>
      <c r="O87" s="8"/>
      <c r="P87" s="13"/>
      <c r="Q87" s="13"/>
      <c r="T87" s="43">
        <v>0</v>
      </c>
      <c r="U87" s="52">
        <f t="shared" si="27"/>
        <v>-233</v>
      </c>
      <c r="V87" s="48">
        <f t="shared" si="28"/>
        <v>-233</v>
      </c>
      <c r="W87" s="48"/>
      <c r="X87" s="48">
        <f t="shared" si="29"/>
        <v>256.12400335711288</v>
      </c>
      <c r="Y87" s="48">
        <f t="shared" si="30"/>
        <v>23.124003357112883</v>
      </c>
      <c r="Z87" s="48">
        <f t="shared" si="31"/>
        <v>23</v>
      </c>
      <c r="AA87" s="17">
        <f t="shared" si="32"/>
        <v>23</v>
      </c>
      <c r="AB87" s="45">
        <f t="shared" si="33"/>
        <v>256</v>
      </c>
    </row>
    <row r="88" spans="1:28" ht="15" customHeight="1" x14ac:dyDescent="0.25">
      <c r="A88" s="49">
        <v>339</v>
      </c>
      <c r="B88" s="49">
        <v>275</v>
      </c>
      <c r="C88" s="46">
        <v>2.2599999999999998</v>
      </c>
      <c r="D88" s="46">
        <v>271.76</v>
      </c>
      <c r="E88" s="46">
        <v>215.78</v>
      </c>
      <c r="F88" s="46">
        <v>0</v>
      </c>
      <c r="G88" s="46">
        <f t="shared" si="36"/>
        <v>32.82</v>
      </c>
      <c r="H88" s="46">
        <v>0</v>
      </c>
      <c r="I88" s="46">
        <f t="shared" si="37"/>
        <v>31.5</v>
      </c>
      <c r="J88" s="50">
        <f t="shared" si="34"/>
        <v>1</v>
      </c>
      <c r="K88" s="50">
        <f t="shared" si="35"/>
        <v>1</v>
      </c>
      <c r="L88" s="50">
        <f t="shared" si="38"/>
        <v>1</v>
      </c>
      <c r="M88" s="50">
        <f t="shared" ca="1" si="26"/>
        <v>1</v>
      </c>
      <c r="N88" s="8"/>
      <c r="O88" s="8"/>
      <c r="P88" s="13"/>
      <c r="Q88" s="13"/>
      <c r="T88" s="43">
        <v>0</v>
      </c>
      <c r="U88" s="52">
        <f t="shared" si="27"/>
        <v>-275</v>
      </c>
      <c r="V88" s="48">
        <f t="shared" si="28"/>
        <v>-275</v>
      </c>
      <c r="W88" s="48"/>
      <c r="X88" s="48">
        <f t="shared" si="29"/>
        <v>302.29227864036932</v>
      </c>
      <c r="Y88" s="48">
        <f t="shared" si="30"/>
        <v>27.292278640369318</v>
      </c>
      <c r="Z88" s="48">
        <f t="shared" si="31"/>
        <v>27</v>
      </c>
      <c r="AA88" s="17">
        <f t="shared" si="32"/>
        <v>27</v>
      </c>
      <c r="AB88" s="45">
        <f t="shared" si="33"/>
        <v>302</v>
      </c>
    </row>
    <row r="89" spans="1:28" ht="15" customHeight="1" x14ac:dyDescent="0.25">
      <c r="A89" s="49">
        <v>348</v>
      </c>
      <c r="B89" s="49">
        <v>316</v>
      </c>
      <c r="C89" s="46">
        <v>2.3199999999999998</v>
      </c>
      <c r="D89" s="46">
        <v>271.76</v>
      </c>
      <c r="E89" s="46">
        <v>215.77</v>
      </c>
      <c r="F89" s="46">
        <v>0</v>
      </c>
      <c r="G89" s="46">
        <f t="shared" si="36"/>
        <v>32</v>
      </c>
      <c r="H89" s="46">
        <v>0</v>
      </c>
      <c r="I89" s="46">
        <f t="shared" si="37"/>
        <v>30.078431372549019</v>
      </c>
      <c r="J89" s="50">
        <f t="shared" si="34"/>
        <v>1</v>
      </c>
      <c r="K89" s="50">
        <f t="shared" si="35"/>
        <v>1</v>
      </c>
      <c r="L89" s="50">
        <f t="shared" si="38"/>
        <v>1</v>
      </c>
      <c r="M89" s="50">
        <f t="shared" ca="1" si="26"/>
        <v>0</v>
      </c>
      <c r="N89" s="8"/>
      <c r="O89" s="8"/>
      <c r="P89" s="13"/>
      <c r="Q89" s="13"/>
      <c r="T89" s="43">
        <v>0</v>
      </c>
      <c r="U89" s="52">
        <f t="shared" si="27"/>
        <v>-316</v>
      </c>
      <c r="V89" s="48">
        <f t="shared" si="28"/>
        <v>-316</v>
      </c>
      <c r="W89" s="48"/>
      <c r="X89" s="48">
        <f t="shared" si="29"/>
        <v>347.36130927402434</v>
      </c>
      <c r="Y89" s="48">
        <f t="shared" si="30"/>
        <v>31.361309274024336</v>
      </c>
      <c r="Z89" s="48">
        <f t="shared" si="31"/>
        <v>31</v>
      </c>
      <c r="AA89" s="17">
        <f t="shared" si="32"/>
        <v>31</v>
      </c>
      <c r="AB89" s="45">
        <f t="shared" si="33"/>
        <v>347</v>
      </c>
    </row>
    <row r="90" spans="1:28" ht="15" customHeight="1" x14ac:dyDescent="0.25">
      <c r="A90" s="49">
        <v>414</v>
      </c>
      <c r="B90" s="49">
        <v>468</v>
      </c>
      <c r="C90" s="46">
        <v>2.76</v>
      </c>
      <c r="D90" s="46">
        <v>271.76</v>
      </c>
      <c r="E90" s="46">
        <v>215.77</v>
      </c>
      <c r="F90" s="46">
        <v>0</v>
      </c>
      <c r="G90" s="46">
        <f t="shared" si="36"/>
        <v>30.115384615384617</v>
      </c>
      <c r="H90" s="46">
        <v>0</v>
      </c>
      <c r="I90" s="46">
        <f t="shared" si="37"/>
        <v>26.576923076923077</v>
      </c>
      <c r="J90" s="50">
        <f t="shared" si="34"/>
        <v>0</v>
      </c>
      <c r="K90" s="50">
        <f t="shared" si="35"/>
        <v>1</v>
      </c>
      <c r="L90" s="50">
        <f t="shared" si="38"/>
        <v>1</v>
      </c>
      <c r="M90" s="50">
        <f t="shared" ca="1" si="26"/>
        <v>1</v>
      </c>
      <c r="N90" s="8"/>
      <c r="O90" s="8"/>
      <c r="P90" s="13"/>
      <c r="Q90" s="13"/>
      <c r="T90" s="43">
        <v>0</v>
      </c>
      <c r="U90" s="52">
        <f t="shared" si="27"/>
        <v>-468</v>
      </c>
      <c r="V90" s="48">
        <f t="shared" si="28"/>
        <v>-468</v>
      </c>
      <c r="W90" s="48"/>
      <c r="X90" s="48">
        <f t="shared" si="29"/>
        <v>514.44649601342849</v>
      </c>
      <c r="Y90" s="48">
        <f t="shared" si="30"/>
        <v>46.446496013428487</v>
      </c>
      <c r="Z90" s="48">
        <f t="shared" si="31"/>
        <v>46</v>
      </c>
      <c r="AA90" s="17">
        <f t="shared" si="32"/>
        <v>46</v>
      </c>
      <c r="AB90" s="45">
        <f t="shared" si="33"/>
        <v>514</v>
      </c>
    </row>
    <row r="91" spans="1:28" ht="15" customHeight="1" x14ac:dyDescent="0.25">
      <c r="A91" s="49">
        <v>480</v>
      </c>
      <c r="B91" s="49">
        <v>620</v>
      </c>
      <c r="C91" s="46">
        <v>3.2</v>
      </c>
      <c r="D91" s="46">
        <v>271.75</v>
      </c>
      <c r="E91" s="46">
        <v>215.77</v>
      </c>
      <c r="F91" s="46">
        <v>0</v>
      </c>
      <c r="G91" s="46">
        <f t="shared" si="36"/>
        <v>28.30188679245283</v>
      </c>
      <c r="H91" s="46">
        <v>0</v>
      </c>
      <c r="I91" s="46">
        <f t="shared" si="37"/>
        <v>23.20754716981132</v>
      </c>
      <c r="J91" s="50">
        <f t="shared" si="34"/>
        <v>0</v>
      </c>
      <c r="K91" s="50">
        <f t="shared" si="35"/>
        <v>1</v>
      </c>
      <c r="L91" s="50">
        <f t="shared" si="38"/>
        <v>1</v>
      </c>
      <c r="M91" s="50">
        <f t="shared" ca="1" si="26"/>
        <v>0</v>
      </c>
      <c r="N91" s="8"/>
      <c r="O91" s="8"/>
      <c r="P91" s="13"/>
      <c r="Q91" s="13"/>
      <c r="T91" s="43">
        <v>0</v>
      </c>
      <c r="U91" s="52">
        <f t="shared" si="27"/>
        <v>-620</v>
      </c>
      <c r="V91" s="48">
        <f t="shared" si="28"/>
        <v>-620</v>
      </c>
      <c r="W91" s="48"/>
      <c r="X91" s="48">
        <f t="shared" si="29"/>
        <v>681.53168275283258</v>
      </c>
      <c r="Y91" s="48">
        <f t="shared" si="30"/>
        <v>61.53168275283258</v>
      </c>
      <c r="Z91" s="48">
        <f t="shared" si="31"/>
        <v>62</v>
      </c>
      <c r="AA91" s="17">
        <f t="shared" si="32"/>
        <v>62</v>
      </c>
      <c r="AB91" s="45">
        <f t="shared" si="33"/>
        <v>682</v>
      </c>
    </row>
    <row r="92" spans="1:28" ht="15" customHeight="1" x14ac:dyDescent="0.25">
      <c r="A92" s="49">
        <v>545</v>
      </c>
      <c r="B92" s="49">
        <v>772</v>
      </c>
      <c r="C92" s="46">
        <v>3.63</v>
      </c>
      <c r="D92" s="46">
        <v>271.73</v>
      </c>
      <c r="E92" s="46">
        <v>215.74</v>
      </c>
      <c r="F92" s="46">
        <v>0</v>
      </c>
      <c r="G92" s="46">
        <f t="shared" si="36"/>
        <v>26.574074074074073</v>
      </c>
      <c r="H92" s="46">
        <v>0</v>
      </c>
      <c r="I92" s="46">
        <f t="shared" si="37"/>
        <v>19.962962962962962</v>
      </c>
      <c r="J92" s="50">
        <f t="shared" si="34"/>
        <v>0</v>
      </c>
      <c r="K92" s="50">
        <f t="shared" si="35"/>
        <v>1</v>
      </c>
      <c r="L92" s="50">
        <f t="shared" si="38"/>
        <v>1</v>
      </c>
      <c r="M92" s="50">
        <f t="shared" ca="1" si="26"/>
        <v>0</v>
      </c>
      <c r="N92" s="8"/>
      <c r="O92" s="8"/>
      <c r="P92" s="13"/>
      <c r="Q92" s="13"/>
      <c r="T92" s="43">
        <v>0</v>
      </c>
      <c r="U92" s="52">
        <f t="shared" si="27"/>
        <v>-772</v>
      </c>
      <c r="V92" s="48">
        <f t="shared" si="28"/>
        <v>-772</v>
      </c>
      <c r="W92" s="48"/>
      <c r="X92" s="48">
        <f t="shared" si="29"/>
        <v>848.61686949223667</v>
      </c>
      <c r="Y92" s="48">
        <f t="shared" si="30"/>
        <v>76.616869492236674</v>
      </c>
      <c r="Z92" s="48">
        <f t="shared" si="31"/>
        <v>77</v>
      </c>
      <c r="AA92" s="17">
        <f t="shared" si="32"/>
        <v>77</v>
      </c>
      <c r="AB92" s="45">
        <f t="shared" si="33"/>
        <v>849</v>
      </c>
    </row>
    <row r="93" spans="1:28" ht="15" customHeight="1" x14ac:dyDescent="0.25">
      <c r="A93" s="49">
        <v>523</v>
      </c>
      <c r="B93" s="49">
        <v>772</v>
      </c>
      <c r="C93" s="46">
        <v>3.49</v>
      </c>
      <c r="D93" s="46">
        <v>271.70999999999998</v>
      </c>
      <c r="E93" s="46">
        <v>215.72</v>
      </c>
      <c r="F93" s="46">
        <v>0</v>
      </c>
      <c r="G93" s="46">
        <f t="shared" si="36"/>
        <v>26.490909090909092</v>
      </c>
      <c r="H93" s="46">
        <v>0</v>
      </c>
      <c r="I93" s="46">
        <f t="shared" si="37"/>
        <v>19.600000000000001</v>
      </c>
      <c r="J93" s="50">
        <f t="shared" si="34"/>
        <v>1</v>
      </c>
      <c r="K93" s="50">
        <f t="shared" si="35"/>
        <v>1</v>
      </c>
      <c r="L93" s="50">
        <f t="shared" si="38"/>
        <v>1</v>
      </c>
      <c r="M93" s="50">
        <f t="shared" ca="1" si="26"/>
        <v>0</v>
      </c>
      <c r="N93" s="8"/>
      <c r="O93" s="8"/>
      <c r="P93" s="13"/>
      <c r="Q93" s="13"/>
      <c r="T93" s="43">
        <v>0</v>
      </c>
      <c r="U93" s="52">
        <f t="shared" si="27"/>
        <v>-772</v>
      </c>
      <c r="V93" s="48">
        <f t="shared" si="28"/>
        <v>-772</v>
      </c>
      <c r="W93" s="48"/>
      <c r="X93" s="48">
        <f t="shared" si="29"/>
        <v>848.61686949223667</v>
      </c>
      <c r="Y93" s="48">
        <f t="shared" si="30"/>
        <v>76.616869492236674</v>
      </c>
      <c r="Z93" s="48">
        <f t="shared" si="31"/>
        <v>77</v>
      </c>
      <c r="AA93" s="17">
        <f t="shared" si="32"/>
        <v>77</v>
      </c>
      <c r="AB93" s="45">
        <f t="shared" si="33"/>
        <v>849</v>
      </c>
    </row>
    <row r="94" spans="1:28" ht="15" customHeight="1" x14ac:dyDescent="0.25">
      <c r="A94" s="49">
        <v>501</v>
      </c>
      <c r="B94" s="49">
        <v>772</v>
      </c>
      <c r="C94" s="46">
        <v>3.34</v>
      </c>
      <c r="D94" s="46">
        <v>271.69</v>
      </c>
      <c r="E94" s="46">
        <v>215.71</v>
      </c>
      <c r="F94" s="46">
        <v>0</v>
      </c>
      <c r="G94" s="46">
        <f t="shared" si="36"/>
        <v>26.410714285714285</v>
      </c>
      <c r="H94" s="46">
        <v>0</v>
      </c>
      <c r="I94" s="46">
        <f t="shared" si="37"/>
        <v>19.25</v>
      </c>
      <c r="J94" s="50">
        <f t="shared" si="34"/>
        <v>1</v>
      </c>
      <c r="K94" s="50">
        <f t="shared" si="35"/>
        <v>1</v>
      </c>
      <c r="L94" s="50">
        <f t="shared" si="38"/>
        <v>1</v>
      </c>
      <c r="M94" s="50">
        <f t="shared" ca="1" si="26"/>
        <v>0</v>
      </c>
      <c r="N94" s="8"/>
      <c r="O94" s="8"/>
      <c r="P94" s="13"/>
      <c r="Q94" s="13"/>
      <c r="T94" s="43">
        <v>0</v>
      </c>
      <c r="U94" s="52">
        <f t="shared" si="27"/>
        <v>-772</v>
      </c>
      <c r="V94" s="48">
        <f t="shared" si="28"/>
        <v>-772</v>
      </c>
      <c r="W94" s="48"/>
      <c r="X94" s="48">
        <f t="shared" si="29"/>
        <v>848.61686949223667</v>
      </c>
      <c r="Y94" s="48">
        <f t="shared" si="30"/>
        <v>76.616869492236674</v>
      </c>
      <c r="Z94" s="48">
        <f t="shared" si="31"/>
        <v>77</v>
      </c>
      <c r="AA94" s="17">
        <f t="shared" si="32"/>
        <v>77</v>
      </c>
      <c r="AB94" s="45">
        <f t="shared" si="33"/>
        <v>849</v>
      </c>
    </row>
    <row r="95" spans="1:28" ht="15" customHeight="1" x14ac:dyDescent="0.25">
      <c r="A95" s="49">
        <v>480</v>
      </c>
      <c r="B95" s="49">
        <v>772</v>
      </c>
      <c r="C95" s="46">
        <v>3.2</v>
      </c>
      <c r="D95" s="46">
        <v>271.66000000000003</v>
      </c>
      <c r="E95" s="46">
        <v>215.67</v>
      </c>
      <c r="F95" s="46">
        <v>0</v>
      </c>
      <c r="G95" s="46">
        <f t="shared" si="36"/>
        <v>26.315789473684209</v>
      </c>
      <c r="H95" s="46">
        <v>0</v>
      </c>
      <c r="I95" s="46">
        <f t="shared" si="37"/>
        <v>18.912280701754387</v>
      </c>
      <c r="J95" s="50">
        <f t="shared" si="34"/>
        <v>1</v>
      </c>
      <c r="K95" s="50">
        <f t="shared" si="35"/>
        <v>1</v>
      </c>
      <c r="L95" s="50">
        <f t="shared" si="38"/>
        <v>1</v>
      </c>
      <c r="M95" s="50">
        <f t="shared" ca="1" si="26"/>
        <v>0</v>
      </c>
      <c r="N95" s="8"/>
      <c r="O95" s="8"/>
      <c r="P95" s="13"/>
      <c r="Q95" s="13"/>
      <c r="T95" s="43">
        <v>0</v>
      </c>
      <c r="U95" s="52">
        <f t="shared" si="27"/>
        <v>-772</v>
      </c>
      <c r="V95" s="48">
        <f t="shared" si="28"/>
        <v>-772</v>
      </c>
      <c r="W95" s="48"/>
      <c r="X95" s="48">
        <f t="shared" si="29"/>
        <v>848.61686949223667</v>
      </c>
      <c r="Y95" s="48">
        <f t="shared" si="30"/>
        <v>76.616869492236674</v>
      </c>
      <c r="Z95" s="48">
        <f t="shared" si="31"/>
        <v>77</v>
      </c>
      <c r="AA95" s="17">
        <f t="shared" si="32"/>
        <v>77</v>
      </c>
      <c r="AB95" s="45">
        <f t="shared" si="33"/>
        <v>849</v>
      </c>
    </row>
    <row r="96" spans="1:28" ht="15" customHeight="1" x14ac:dyDescent="0.25">
      <c r="A96" s="49">
        <v>458</v>
      </c>
      <c r="B96" s="49">
        <v>621</v>
      </c>
      <c r="C96" s="46">
        <v>3.05</v>
      </c>
      <c r="D96" s="46">
        <v>271.64999999999998</v>
      </c>
      <c r="E96" s="46">
        <v>215.66</v>
      </c>
      <c r="F96" s="46">
        <v>0</v>
      </c>
      <c r="G96" s="46">
        <f t="shared" si="36"/>
        <v>26.241379310344829</v>
      </c>
      <c r="H96" s="46">
        <v>0</v>
      </c>
      <c r="I96" s="46">
        <f t="shared" si="37"/>
        <v>21.189655172413794</v>
      </c>
      <c r="J96" s="50">
        <f t="shared" si="34"/>
        <v>0</v>
      </c>
      <c r="K96" s="50">
        <f t="shared" si="35"/>
        <v>-1</v>
      </c>
      <c r="L96" s="50">
        <f t="shared" si="38"/>
        <v>0</v>
      </c>
      <c r="M96" s="50">
        <f t="shared" ca="1" si="26"/>
        <v>1</v>
      </c>
      <c r="N96" s="8"/>
      <c r="O96" s="8"/>
      <c r="P96" s="13"/>
      <c r="Q96" s="13"/>
      <c r="T96" s="43">
        <v>0</v>
      </c>
      <c r="U96" s="52">
        <f t="shared" si="27"/>
        <v>-621</v>
      </c>
      <c r="V96" s="48">
        <f t="shared" si="28"/>
        <v>-621</v>
      </c>
      <c r="W96" s="48"/>
      <c r="X96" s="48">
        <f t="shared" si="29"/>
        <v>682.63092740243394</v>
      </c>
      <c r="Y96" s="48">
        <f t="shared" si="30"/>
        <v>61.63092740243394</v>
      </c>
      <c r="Z96" s="48">
        <f t="shared" si="31"/>
        <v>62</v>
      </c>
      <c r="AA96" s="17">
        <f t="shared" si="32"/>
        <v>62</v>
      </c>
      <c r="AB96" s="45">
        <f t="shared" si="33"/>
        <v>683</v>
      </c>
    </row>
    <row r="97" spans="1:28" ht="15" customHeight="1" x14ac:dyDescent="0.25">
      <c r="A97" s="49">
        <v>436</v>
      </c>
      <c r="B97" s="49">
        <v>470</v>
      </c>
      <c r="C97" s="46">
        <v>2.91</v>
      </c>
      <c r="D97" s="46">
        <v>271.64999999999998</v>
      </c>
      <c r="E97" s="46">
        <v>215.66</v>
      </c>
      <c r="F97" s="46">
        <v>0</v>
      </c>
      <c r="G97" s="46">
        <f t="shared" si="36"/>
        <v>26.16949152542373</v>
      </c>
      <c r="H97" s="46">
        <v>0</v>
      </c>
      <c r="I97" s="46">
        <f t="shared" si="37"/>
        <v>23.389830508474578</v>
      </c>
      <c r="J97" s="50">
        <f t="shared" si="34"/>
        <v>0</v>
      </c>
      <c r="K97" s="50">
        <f t="shared" si="35"/>
        <v>-1</v>
      </c>
      <c r="L97" s="50">
        <f t="shared" si="38"/>
        <v>0</v>
      </c>
      <c r="M97" s="50">
        <f t="shared" ca="1" si="26"/>
        <v>1</v>
      </c>
      <c r="N97" s="8"/>
      <c r="O97" s="8"/>
      <c r="P97" s="13"/>
      <c r="Q97" s="13"/>
      <c r="T97" s="43">
        <v>0</v>
      </c>
      <c r="U97" s="52">
        <f t="shared" si="27"/>
        <v>-470</v>
      </c>
      <c r="V97" s="48">
        <f t="shared" si="28"/>
        <v>-470</v>
      </c>
      <c r="W97" s="48"/>
      <c r="X97" s="48">
        <f t="shared" si="29"/>
        <v>516.64498531263109</v>
      </c>
      <c r="Y97" s="48">
        <f t="shared" si="30"/>
        <v>46.644985312631093</v>
      </c>
      <c r="Z97" s="48">
        <f t="shared" si="31"/>
        <v>47</v>
      </c>
      <c r="AA97" s="17">
        <f t="shared" si="32"/>
        <v>47</v>
      </c>
      <c r="AB97" s="45">
        <f t="shared" si="33"/>
        <v>517</v>
      </c>
    </row>
    <row r="98" spans="1:28" ht="15" customHeight="1" x14ac:dyDescent="0.25">
      <c r="A98" s="49">
        <v>415</v>
      </c>
      <c r="B98" s="49">
        <v>318</v>
      </c>
      <c r="C98" s="46">
        <v>2.77</v>
      </c>
      <c r="D98" s="46">
        <v>271.66000000000003</v>
      </c>
      <c r="E98" s="46">
        <v>215.67</v>
      </c>
      <c r="F98" s="46">
        <v>0</v>
      </c>
      <c r="G98" s="46">
        <f t="shared" si="36"/>
        <v>26.083333333333332</v>
      </c>
      <c r="H98" s="46">
        <v>0</v>
      </c>
      <c r="I98" s="46">
        <f t="shared" si="37"/>
        <v>25.533333333333335</v>
      </c>
      <c r="J98" s="50">
        <f t="shared" si="34"/>
        <v>0</v>
      </c>
      <c r="K98" s="50">
        <f t="shared" si="35"/>
        <v>-1</v>
      </c>
      <c r="L98" s="50">
        <f t="shared" si="38"/>
        <v>0</v>
      </c>
      <c r="M98" s="50">
        <f t="shared" ref="M98:M122" ca="1" si="39">IF(RAND()&lt;0.5,0,1)</f>
        <v>1</v>
      </c>
      <c r="N98" s="8"/>
      <c r="O98" s="8"/>
      <c r="P98" s="13"/>
      <c r="Q98" s="13"/>
      <c r="T98" s="43">
        <v>0</v>
      </c>
      <c r="U98" s="52">
        <f t="shared" ref="U98:U122" si="40">T98-B98</f>
        <v>-318</v>
      </c>
      <c r="V98" s="48">
        <f t="shared" ref="V98:V122" si="41">ROUND(U98,0)</f>
        <v>-318</v>
      </c>
      <c r="W98" s="48"/>
      <c r="X98" s="48">
        <f t="shared" ref="X98:X122" si="42">B98/$W$2*$W$3</f>
        <v>349.559798573227</v>
      </c>
      <c r="Y98" s="48">
        <f t="shared" ref="Y98:Y122" si="43">X98-B98</f>
        <v>31.559798573226999</v>
      </c>
      <c r="Z98" s="48">
        <f t="shared" ref="Z98:Z122" si="44">ROUND(Y98,0)</f>
        <v>32</v>
      </c>
      <c r="AA98" s="17">
        <f t="shared" ref="AA98:AA122" si="45">IF(V98&gt;=0,V98,Z98)</f>
        <v>32</v>
      </c>
      <c r="AB98" s="45">
        <f t="shared" ref="AB98:AB122" si="46">B98+AA98</f>
        <v>350</v>
      </c>
    </row>
    <row r="99" spans="1:28" ht="15" customHeight="1" x14ac:dyDescent="0.25">
      <c r="A99" s="49">
        <v>351</v>
      </c>
      <c r="B99" s="49">
        <v>276</v>
      </c>
      <c r="C99" s="46">
        <v>2.34</v>
      </c>
      <c r="D99" s="46">
        <v>271.67</v>
      </c>
      <c r="E99" s="46">
        <v>215.69</v>
      </c>
      <c r="F99" s="46">
        <v>0</v>
      </c>
      <c r="G99" s="46">
        <f t="shared" si="36"/>
        <v>26.704918032786885</v>
      </c>
      <c r="H99" s="46">
        <v>0</v>
      </c>
      <c r="I99" s="46">
        <f t="shared" si="37"/>
        <v>25.803278688524589</v>
      </c>
      <c r="J99" s="50">
        <f t="shared" ref="J99:J122" si="47">IF(ABS(B99-B98)&lt;=50,1,0)</f>
        <v>1</v>
      </c>
      <c r="K99" s="50">
        <f t="shared" ref="K99:K122" si="48">IF(ABS((B99-B98))&lt;=50,1,IF((B99-B98)*(1)&gt;=0,1,-1))</f>
        <v>1</v>
      </c>
      <c r="L99" s="50">
        <f t="shared" si="38"/>
        <v>0</v>
      </c>
      <c r="M99" s="50">
        <f t="shared" ca="1" si="39"/>
        <v>0</v>
      </c>
      <c r="N99" s="8"/>
      <c r="O99" s="8"/>
      <c r="P99" s="13"/>
      <c r="Q99" s="13"/>
      <c r="T99" s="43">
        <v>0</v>
      </c>
      <c r="U99" s="52">
        <f t="shared" si="40"/>
        <v>-276</v>
      </c>
      <c r="V99" s="48">
        <f t="shared" si="41"/>
        <v>-276</v>
      </c>
      <c r="W99" s="48"/>
      <c r="X99" s="48">
        <f t="shared" si="42"/>
        <v>303.39152328997062</v>
      </c>
      <c r="Y99" s="48">
        <f t="shared" si="43"/>
        <v>27.391523289970621</v>
      </c>
      <c r="Z99" s="48">
        <f t="shared" si="44"/>
        <v>27</v>
      </c>
      <c r="AA99" s="17">
        <f t="shared" si="45"/>
        <v>27</v>
      </c>
      <c r="AB99" s="45">
        <f t="shared" si="46"/>
        <v>303</v>
      </c>
    </row>
    <row r="100" spans="1:28" ht="15" customHeight="1" x14ac:dyDescent="0.25">
      <c r="A100" s="49">
        <v>287</v>
      </c>
      <c r="B100" s="49">
        <v>234</v>
      </c>
      <c r="C100" s="46">
        <v>1.91</v>
      </c>
      <c r="D100" s="46">
        <v>271.67</v>
      </c>
      <c r="E100" s="46">
        <v>215.69</v>
      </c>
      <c r="F100" s="46">
        <v>0</v>
      </c>
      <c r="G100" s="46">
        <f t="shared" si="36"/>
        <v>27.306451612903224</v>
      </c>
      <c r="H100" s="46">
        <v>0</v>
      </c>
      <c r="I100" s="46">
        <f t="shared" si="37"/>
        <v>26.06451612903226</v>
      </c>
      <c r="J100" s="50">
        <f t="shared" si="47"/>
        <v>1</v>
      </c>
      <c r="K100" s="50">
        <f t="shared" si="48"/>
        <v>1</v>
      </c>
      <c r="L100" s="50">
        <f t="shared" si="38"/>
        <v>0</v>
      </c>
      <c r="M100" s="50">
        <f t="shared" ca="1" si="39"/>
        <v>1</v>
      </c>
      <c r="N100" s="8"/>
      <c r="O100" s="8"/>
      <c r="P100" s="13"/>
      <c r="Q100" s="13"/>
      <c r="T100" s="43">
        <v>0</v>
      </c>
      <c r="U100" s="52">
        <f t="shared" si="40"/>
        <v>-234</v>
      </c>
      <c r="V100" s="48">
        <f t="shared" si="41"/>
        <v>-234</v>
      </c>
      <c r="W100" s="48"/>
      <c r="X100" s="48">
        <f t="shared" si="42"/>
        <v>257.22324800671424</v>
      </c>
      <c r="Y100" s="48">
        <f t="shared" si="43"/>
        <v>23.223248006714243</v>
      </c>
      <c r="Z100" s="48">
        <f t="shared" si="44"/>
        <v>23</v>
      </c>
      <c r="AA100" s="17">
        <f t="shared" si="45"/>
        <v>23</v>
      </c>
      <c r="AB100" s="45">
        <f t="shared" si="46"/>
        <v>257</v>
      </c>
    </row>
    <row r="101" spans="1:28" ht="15" customHeight="1" x14ac:dyDescent="0.25">
      <c r="A101" s="49">
        <v>223</v>
      </c>
      <c r="B101" s="49">
        <v>191</v>
      </c>
      <c r="C101" s="46">
        <v>1.49</v>
      </c>
      <c r="D101" s="46">
        <v>271.67</v>
      </c>
      <c r="E101" s="46">
        <v>215.69</v>
      </c>
      <c r="F101" s="46">
        <v>0</v>
      </c>
      <c r="G101" s="46">
        <f t="shared" si="36"/>
        <v>27.888888888888889</v>
      </c>
      <c r="H101" s="46">
        <v>0</v>
      </c>
      <c r="I101" s="46">
        <f t="shared" si="37"/>
        <v>26.333333333333332</v>
      </c>
      <c r="J101" s="50">
        <f t="shared" si="47"/>
        <v>1</v>
      </c>
      <c r="K101" s="50">
        <f t="shared" si="48"/>
        <v>1</v>
      </c>
      <c r="L101" s="50">
        <f t="shared" si="38"/>
        <v>0</v>
      </c>
      <c r="M101" s="50">
        <f t="shared" ca="1" si="39"/>
        <v>1</v>
      </c>
      <c r="N101" s="8"/>
      <c r="O101" s="8"/>
      <c r="P101" s="13"/>
      <c r="Q101" s="13"/>
      <c r="T101" s="43">
        <v>0</v>
      </c>
      <c r="U101" s="52">
        <f t="shared" si="40"/>
        <v>-191</v>
      </c>
      <c r="V101" s="48">
        <f t="shared" si="41"/>
        <v>-191</v>
      </c>
      <c r="W101" s="48"/>
      <c r="X101" s="48">
        <f t="shared" si="42"/>
        <v>209.95572807385651</v>
      </c>
      <c r="Y101" s="48">
        <f t="shared" si="43"/>
        <v>18.955728073856505</v>
      </c>
      <c r="Z101" s="48">
        <f t="shared" si="44"/>
        <v>19</v>
      </c>
      <c r="AA101" s="17">
        <f t="shared" si="45"/>
        <v>19</v>
      </c>
      <c r="AB101" s="45">
        <f t="shared" si="46"/>
        <v>210</v>
      </c>
    </row>
    <row r="102" spans="1:28" ht="15" customHeight="1" x14ac:dyDescent="0.25">
      <c r="A102" s="49">
        <v>256</v>
      </c>
      <c r="B102" s="49">
        <v>191</v>
      </c>
      <c r="C102" s="46">
        <v>1.71</v>
      </c>
      <c r="D102" s="46">
        <v>271.68</v>
      </c>
      <c r="E102" s="46">
        <v>215.7</v>
      </c>
      <c r="F102" s="46">
        <v>0</v>
      </c>
      <c r="G102" s="46">
        <f t="shared" si="36"/>
        <v>26.9375</v>
      </c>
      <c r="H102" s="46">
        <v>0</v>
      </c>
      <c r="I102" s="46">
        <f t="shared" si="37"/>
        <v>25.921875</v>
      </c>
      <c r="J102" s="50">
        <f t="shared" si="47"/>
        <v>1</v>
      </c>
      <c r="K102" s="50">
        <f t="shared" si="48"/>
        <v>1</v>
      </c>
      <c r="L102" s="50">
        <f t="shared" si="38"/>
        <v>0</v>
      </c>
      <c r="M102" s="50">
        <f t="shared" ca="1" si="39"/>
        <v>1</v>
      </c>
      <c r="N102" s="8"/>
      <c r="O102" s="8"/>
      <c r="P102" s="13"/>
      <c r="Q102" s="13"/>
      <c r="T102" s="43">
        <v>0</v>
      </c>
      <c r="U102" s="52">
        <f t="shared" si="40"/>
        <v>-191</v>
      </c>
      <c r="V102" s="48">
        <f t="shared" si="41"/>
        <v>-191</v>
      </c>
      <c r="W102" s="48"/>
      <c r="X102" s="48">
        <f t="shared" si="42"/>
        <v>209.95572807385651</v>
      </c>
      <c r="Y102" s="48">
        <f t="shared" si="43"/>
        <v>18.955728073856505</v>
      </c>
      <c r="Z102" s="48">
        <f t="shared" si="44"/>
        <v>19</v>
      </c>
      <c r="AA102" s="17">
        <f t="shared" si="45"/>
        <v>19</v>
      </c>
      <c r="AB102" s="45">
        <f t="shared" si="46"/>
        <v>210</v>
      </c>
    </row>
    <row r="103" spans="1:28" ht="15" customHeight="1" x14ac:dyDescent="0.25">
      <c r="A103" s="49">
        <v>289</v>
      </c>
      <c r="B103" s="49">
        <v>191</v>
      </c>
      <c r="C103" s="46">
        <v>1.93</v>
      </c>
      <c r="D103" s="46">
        <v>271.69</v>
      </c>
      <c r="E103" s="46">
        <v>215.71</v>
      </c>
      <c r="F103" s="46">
        <v>0</v>
      </c>
      <c r="G103" s="46">
        <f t="shared" ref="G103:G122" si="49">($A$38-A103)/(ROW(A103)-ROW($A$38))</f>
        <v>26.015384615384615</v>
      </c>
      <c r="H103" s="46">
        <v>0</v>
      </c>
      <c r="I103" s="46">
        <f t="shared" ref="I103:I122" si="50">($B$38-B103)/(ROW(B103)-ROW($B$38))</f>
        <v>25.523076923076925</v>
      </c>
      <c r="J103" s="50">
        <f t="shared" si="47"/>
        <v>1</v>
      </c>
      <c r="K103" s="50">
        <f t="shared" si="48"/>
        <v>1</v>
      </c>
      <c r="L103" s="50">
        <f t="shared" ref="L103:L122" si="51">IF(OR(COUNTIF(K99:K103,1)=5,COUNTIF(K99:K103,-1)=5),1,0)</f>
        <v>1</v>
      </c>
      <c r="M103" s="50">
        <f t="shared" ca="1" si="39"/>
        <v>1</v>
      </c>
      <c r="N103" s="8"/>
      <c r="O103" s="8"/>
      <c r="P103" s="13"/>
      <c r="Q103" s="13"/>
      <c r="T103" s="43">
        <v>0</v>
      </c>
      <c r="U103" s="52">
        <f t="shared" si="40"/>
        <v>-191</v>
      </c>
      <c r="V103" s="48">
        <f t="shared" si="41"/>
        <v>-191</v>
      </c>
      <c r="W103" s="48"/>
      <c r="X103" s="48">
        <f t="shared" si="42"/>
        <v>209.95572807385651</v>
      </c>
      <c r="Y103" s="48">
        <f t="shared" si="43"/>
        <v>18.955728073856505</v>
      </c>
      <c r="Z103" s="48">
        <f t="shared" si="44"/>
        <v>19</v>
      </c>
      <c r="AA103" s="17">
        <f t="shared" si="45"/>
        <v>19</v>
      </c>
      <c r="AB103" s="45">
        <f t="shared" si="46"/>
        <v>210</v>
      </c>
    </row>
    <row r="104" spans="1:28" ht="15" customHeight="1" x14ac:dyDescent="0.25">
      <c r="A104" s="49">
        <v>321</v>
      </c>
      <c r="B104" s="49">
        <v>191</v>
      </c>
      <c r="C104" s="46">
        <v>2.14</v>
      </c>
      <c r="D104" s="46">
        <v>271.7</v>
      </c>
      <c r="E104" s="46">
        <v>215.71</v>
      </c>
      <c r="F104" s="46">
        <v>0</v>
      </c>
      <c r="G104" s="46">
        <f t="shared" si="49"/>
        <v>25.136363636363637</v>
      </c>
      <c r="H104" s="46">
        <v>0</v>
      </c>
      <c r="I104" s="46">
        <f t="shared" si="50"/>
        <v>25.136363636363637</v>
      </c>
      <c r="J104" s="50">
        <f t="shared" si="47"/>
        <v>1</v>
      </c>
      <c r="K104" s="50">
        <f t="shared" si="48"/>
        <v>1</v>
      </c>
      <c r="L104" s="50">
        <f t="shared" si="51"/>
        <v>1</v>
      </c>
      <c r="M104" s="50">
        <f t="shared" ca="1" si="39"/>
        <v>1</v>
      </c>
      <c r="N104" s="8"/>
      <c r="O104" s="8"/>
      <c r="P104" s="13"/>
      <c r="Q104" s="13"/>
      <c r="T104" s="43">
        <v>0</v>
      </c>
      <c r="U104" s="52">
        <f t="shared" si="40"/>
        <v>-191</v>
      </c>
      <c r="V104" s="48">
        <f t="shared" si="41"/>
        <v>-191</v>
      </c>
      <c r="W104" s="48"/>
      <c r="X104" s="48">
        <f t="shared" si="42"/>
        <v>209.95572807385651</v>
      </c>
      <c r="Y104" s="48">
        <f t="shared" si="43"/>
        <v>18.955728073856505</v>
      </c>
      <c r="Z104" s="48">
        <f t="shared" si="44"/>
        <v>19</v>
      </c>
      <c r="AA104" s="17">
        <f t="shared" si="45"/>
        <v>19</v>
      </c>
      <c r="AB104" s="45">
        <f t="shared" si="46"/>
        <v>210</v>
      </c>
    </row>
    <row r="105" spans="1:28" ht="15" customHeight="1" x14ac:dyDescent="0.25">
      <c r="A105" s="49">
        <v>321</v>
      </c>
      <c r="B105" s="49">
        <v>191</v>
      </c>
      <c r="C105" s="46">
        <v>2.14</v>
      </c>
      <c r="D105" s="46">
        <v>271.70999999999998</v>
      </c>
      <c r="E105" s="46">
        <v>215.72</v>
      </c>
      <c r="F105" s="46">
        <v>0</v>
      </c>
      <c r="G105" s="46">
        <f t="shared" si="49"/>
        <v>24.761194029850746</v>
      </c>
      <c r="H105" s="46">
        <v>0</v>
      </c>
      <c r="I105" s="46">
        <f t="shared" si="50"/>
        <v>24.761194029850746</v>
      </c>
      <c r="J105" s="50">
        <f t="shared" si="47"/>
        <v>1</v>
      </c>
      <c r="K105" s="50">
        <f t="shared" si="48"/>
        <v>1</v>
      </c>
      <c r="L105" s="50">
        <f t="shared" si="51"/>
        <v>1</v>
      </c>
      <c r="M105" s="50">
        <f t="shared" ca="1" si="39"/>
        <v>1</v>
      </c>
      <c r="N105" s="8"/>
      <c r="O105" s="8"/>
      <c r="P105" s="13"/>
      <c r="Q105" s="13"/>
      <c r="T105" s="43">
        <v>0</v>
      </c>
      <c r="U105" s="52">
        <f t="shared" si="40"/>
        <v>-191</v>
      </c>
      <c r="V105" s="48">
        <f t="shared" si="41"/>
        <v>-191</v>
      </c>
      <c r="W105" s="48"/>
      <c r="X105" s="48">
        <f t="shared" si="42"/>
        <v>209.95572807385651</v>
      </c>
      <c r="Y105" s="48">
        <f t="shared" si="43"/>
        <v>18.955728073856505</v>
      </c>
      <c r="Z105" s="48">
        <f t="shared" si="44"/>
        <v>19</v>
      </c>
      <c r="AA105" s="17">
        <f t="shared" si="45"/>
        <v>19</v>
      </c>
      <c r="AB105" s="45">
        <f t="shared" si="46"/>
        <v>210</v>
      </c>
    </row>
    <row r="106" spans="1:28" ht="15" customHeight="1" x14ac:dyDescent="0.25">
      <c r="A106" s="49">
        <v>321</v>
      </c>
      <c r="B106" s="49">
        <v>191</v>
      </c>
      <c r="C106" s="46">
        <v>2.14</v>
      </c>
      <c r="D106" s="46">
        <v>271.72000000000003</v>
      </c>
      <c r="E106" s="46">
        <v>215.74</v>
      </c>
      <c r="F106" s="46">
        <v>0</v>
      </c>
      <c r="G106" s="46">
        <f t="shared" si="49"/>
        <v>24.397058823529413</v>
      </c>
      <c r="H106" s="46">
        <v>0</v>
      </c>
      <c r="I106" s="46">
        <f t="shared" si="50"/>
        <v>24.397058823529413</v>
      </c>
      <c r="J106" s="50">
        <f t="shared" si="47"/>
        <v>1</v>
      </c>
      <c r="K106" s="50">
        <f t="shared" si="48"/>
        <v>1</v>
      </c>
      <c r="L106" s="50">
        <f t="shared" si="51"/>
        <v>1</v>
      </c>
      <c r="M106" s="50">
        <f t="shared" ca="1" si="39"/>
        <v>1</v>
      </c>
      <c r="N106" s="8"/>
      <c r="O106" s="8"/>
      <c r="P106" s="13"/>
      <c r="Q106" s="13"/>
      <c r="T106" s="43">
        <v>0</v>
      </c>
      <c r="U106" s="52">
        <f t="shared" si="40"/>
        <v>-191</v>
      </c>
      <c r="V106" s="48">
        <f t="shared" si="41"/>
        <v>-191</v>
      </c>
      <c r="W106" s="48"/>
      <c r="X106" s="48">
        <f t="shared" si="42"/>
        <v>209.95572807385651</v>
      </c>
      <c r="Y106" s="48">
        <f t="shared" si="43"/>
        <v>18.955728073856505</v>
      </c>
      <c r="Z106" s="48">
        <f t="shared" si="44"/>
        <v>19</v>
      </c>
      <c r="AA106" s="17">
        <f t="shared" si="45"/>
        <v>19</v>
      </c>
      <c r="AB106" s="45">
        <f t="shared" si="46"/>
        <v>210</v>
      </c>
    </row>
    <row r="107" spans="1:28" ht="15" customHeight="1" x14ac:dyDescent="0.25">
      <c r="A107" s="49">
        <v>321</v>
      </c>
      <c r="B107" s="49">
        <v>191</v>
      </c>
      <c r="C107" s="46">
        <v>2.14</v>
      </c>
      <c r="D107" s="46">
        <v>271.73</v>
      </c>
      <c r="E107" s="46">
        <v>215.75</v>
      </c>
      <c r="F107" s="46">
        <v>0</v>
      </c>
      <c r="G107" s="46">
        <f t="shared" si="49"/>
        <v>24.043478260869566</v>
      </c>
      <c r="H107" s="46">
        <v>0</v>
      </c>
      <c r="I107" s="46">
        <f t="shared" si="50"/>
        <v>24.043478260869566</v>
      </c>
      <c r="J107" s="50">
        <f t="shared" si="47"/>
        <v>1</v>
      </c>
      <c r="K107" s="50">
        <f t="shared" si="48"/>
        <v>1</v>
      </c>
      <c r="L107" s="50">
        <f t="shared" si="51"/>
        <v>1</v>
      </c>
      <c r="M107" s="50">
        <f t="shared" ca="1" si="39"/>
        <v>0</v>
      </c>
      <c r="N107" s="8"/>
      <c r="O107" s="8"/>
      <c r="P107" s="13"/>
      <c r="Q107" s="13"/>
      <c r="T107" s="43">
        <v>0</v>
      </c>
      <c r="U107" s="52">
        <f t="shared" si="40"/>
        <v>-191</v>
      </c>
      <c r="V107" s="48">
        <f t="shared" si="41"/>
        <v>-191</v>
      </c>
      <c r="W107" s="48"/>
      <c r="X107" s="48">
        <f t="shared" si="42"/>
        <v>209.95572807385651</v>
      </c>
      <c r="Y107" s="48">
        <f t="shared" si="43"/>
        <v>18.955728073856505</v>
      </c>
      <c r="Z107" s="48">
        <f t="shared" si="44"/>
        <v>19</v>
      </c>
      <c r="AA107" s="17">
        <f t="shared" si="45"/>
        <v>19</v>
      </c>
      <c r="AB107" s="45">
        <f t="shared" si="46"/>
        <v>210</v>
      </c>
    </row>
    <row r="108" spans="1:28" ht="15" customHeight="1" x14ac:dyDescent="0.25">
      <c r="A108" s="49">
        <v>310</v>
      </c>
      <c r="B108" s="49">
        <v>191</v>
      </c>
      <c r="C108" s="46">
        <v>2.0699999999999998</v>
      </c>
      <c r="D108" s="46">
        <v>271.74</v>
      </c>
      <c r="E108" s="46">
        <v>215.76</v>
      </c>
      <c r="F108" s="46">
        <v>0</v>
      </c>
      <c r="G108" s="46">
        <f t="shared" si="49"/>
        <v>23.857142857142858</v>
      </c>
      <c r="H108" s="46">
        <v>0</v>
      </c>
      <c r="I108" s="46">
        <f t="shared" si="50"/>
        <v>23.7</v>
      </c>
      <c r="J108" s="50">
        <f t="shared" si="47"/>
        <v>1</v>
      </c>
      <c r="K108" s="50">
        <f t="shared" si="48"/>
        <v>1</v>
      </c>
      <c r="L108" s="50">
        <f t="shared" si="51"/>
        <v>1</v>
      </c>
      <c r="M108" s="50">
        <f t="shared" ca="1" si="39"/>
        <v>1</v>
      </c>
      <c r="N108" s="8"/>
      <c r="O108" s="8"/>
      <c r="P108" s="13"/>
      <c r="Q108" s="13"/>
      <c r="T108" s="43">
        <v>0</v>
      </c>
      <c r="U108" s="52">
        <f t="shared" si="40"/>
        <v>-191</v>
      </c>
      <c r="V108" s="48">
        <f t="shared" si="41"/>
        <v>-191</v>
      </c>
      <c r="W108" s="48"/>
      <c r="X108" s="48">
        <f t="shared" si="42"/>
        <v>209.95572807385651</v>
      </c>
      <c r="Y108" s="48">
        <f t="shared" si="43"/>
        <v>18.955728073856505</v>
      </c>
      <c r="Z108" s="48">
        <f t="shared" si="44"/>
        <v>19</v>
      </c>
      <c r="AA108" s="17">
        <f t="shared" si="45"/>
        <v>19</v>
      </c>
      <c r="AB108" s="45">
        <f t="shared" si="46"/>
        <v>210</v>
      </c>
    </row>
    <row r="109" spans="1:28" ht="15" customHeight="1" x14ac:dyDescent="0.25">
      <c r="A109" s="49">
        <v>299</v>
      </c>
      <c r="B109" s="49">
        <v>191</v>
      </c>
      <c r="C109" s="46">
        <v>1.99</v>
      </c>
      <c r="D109" s="46">
        <v>271.75</v>
      </c>
      <c r="E109" s="46">
        <v>215.76</v>
      </c>
      <c r="F109" s="46">
        <v>0</v>
      </c>
      <c r="G109" s="46">
        <f t="shared" si="49"/>
        <v>23.676056338028168</v>
      </c>
      <c r="H109" s="46">
        <v>0</v>
      </c>
      <c r="I109" s="46">
        <f t="shared" si="50"/>
        <v>23.366197183098592</v>
      </c>
      <c r="J109" s="50">
        <f t="shared" si="47"/>
        <v>1</v>
      </c>
      <c r="K109" s="50">
        <f t="shared" si="48"/>
        <v>1</v>
      </c>
      <c r="L109" s="50">
        <f t="shared" si="51"/>
        <v>1</v>
      </c>
      <c r="M109" s="50">
        <f t="shared" ca="1" si="39"/>
        <v>0</v>
      </c>
      <c r="N109" s="8"/>
      <c r="O109" s="8"/>
      <c r="P109" s="13"/>
      <c r="Q109" s="13"/>
      <c r="T109" s="43">
        <v>0</v>
      </c>
      <c r="U109" s="52">
        <f t="shared" si="40"/>
        <v>-191</v>
      </c>
      <c r="V109" s="48">
        <f t="shared" si="41"/>
        <v>-191</v>
      </c>
      <c r="W109" s="48"/>
      <c r="X109" s="48">
        <f t="shared" si="42"/>
        <v>209.95572807385651</v>
      </c>
      <c r="Y109" s="48">
        <f t="shared" si="43"/>
        <v>18.955728073856505</v>
      </c>
      <c r="Z109" s="48">
        <f t="shared" si="44"/>
        <v>19</v>
      </c>
      <c r="AA109" s="17">
        <f t="shared" si="45"/>
        <v>19</v>
      </c>
      <c r="AB109" s="45">
        <f t="shared" si="46"/>
        <v>210</v>
      </c>
    </row>
    <row r="110" spans="1:28" ht="15" customHeight="1" x14ac:dyDescent="0.25">
      <c r="A110" s="49">
        <v>288</v>
      </c>
      <c r="B110" s="49">
        <v>191</v>
      </c>
      <c r="C110" s="46">
        <v>1.92</v>
      </c>
      <c r="D110" s="46">
        <v>271.76</v>
      </c>
      <c r="E110" s="46">
        <v>215.78</v>
      </c>
      <c r="F110" s="46">
        <v>0</v>
      </c>
      <c r="G110" s="46">
        <f t="shared" si="49"/>
        <v>23.5</v>
      </c>
      <c r="H110" s="46">
        <v>0</v>
      </c>
      <c r="I110" s="46">
        <f t="shared" si="50"/>
        <v>23.041666666666668</v>
      </c>
      <c r="J110" s="50">
        <f t="shared" si="47"/>
        <v>1</v>
      </c>
      <c r="K110" s="50">
        <f t="shared" si="48"/>
        <v>1</v>
      </c>
      <c r="L110" s="50">
        <f t="shared" si="51"/>
        <v>1</v>
      </c>
      <c r="M110" s="50">
        <f t="shared" ca="1" si="39"/>
        <v>1</v>
      </c>
      <c r="N110" s="8"/>
      <c r="O110" s="8"/>
      <c r="P110" s="13"/>
      <c r="Q110" s="13"/>
      <c r="T110" s="43">
        <v>0</v>
      </c>
      <c r="U110" s="52">
        <f t="shared" si="40"/>
        <v>-191</v>
      </c>
      <c r="V110" s="48">
        <f t="shared" si="41"/>
        <v>-191</v>
      </c>
      <c r="W110" s="48"/>
      <c r="X110" s="48">
        <f t="shared" si="42"/>
        <v>209.95572807385651</v>
      </c>
      <c r="Y110" s="48">
        <f t="shared" si="43"/>
        <v>18.955728073856505</v>
      </c>
      <c r="Z110" s="48">
        <f t="shared" si="44"/>
        <v>19</v>
      </c>
      <c r="AA110" s="17">
        <f t="shared" si="45"/>
        <v>19</v>
      </c>
      <c r="AB110" s="45">
        <f t="shared" si="46"/>
        <v>210</v>
      </c>
    </row>
    <row r="111" spans="1:28" ht="15" customHeight="1" x14ac:dyDescent="0.25">
      <c r="A111" s="49">
        <v>299</v>
      </c>
      <c r="B111" s="49">
        <v>191</v>
      </c>
      <c r="C111" s="46">
        <v>1.99</v>
      </c>
      <c r="D111" s="46">
        <v>271.77</v>
      </c>
      <c r="E111" s="46">
        <v>215.78</v>
      </c>
      <c r="F111" s="46">
        <v>0</v>
      </c>
      <c r="G111" s="46">
        <f t="shared" si="49"/>
        <v>23.027397260273972</v>
      </c>
      <c r="H111" s="46">
        <v>0</v>
      </c>
      <c r="I111" s="46">
        <f t="shared" si="50"/>
        <v>22.726027397260275</v>
      </c>
      <c r="J111" s="50">
        <f t="shared" si="47"/>
        <v>1</v>
      </c>
      <c r="K111" s="50">
        <f t="shared" si="48"/>
        <v>1</v>
      </c>
      <c r="L111" s="50">
        <f t="shared" si="51"/>
        <v>1</v>
      </c>
      <c r="M111" s="50">
        <f t="shared" ca="1" si="39"/>
        <v>0</v>
      </c>
      <c r="N111" s="8"/>
      <c r="O111" s="8"/>
      <c r="P111" s="13"/>
      <c r="Q111" s="13"/>
      <c r="T111" s="43">
        <v>0</v>
      </c>
      <c r="U111" s="52">
        <f t="shared" si="40"/>
        <v>-191</v>
      </c>
      <c r="V111" s="48">
        <f t="shared" si="41"/>
        <v>-191</v>
      </c>
      <c r="W111" s="48"/>
      <c r="X111" s="48">
        <f t="shared" si="42"/>
        <v>209.95572807385651</v>
      </c>
      <c r="Y111" s="48">
        <f t="shared" si="43"/>
        <v>18.955728073856505</v>
      </c>
      <c r="Z111" s="48">
        <f t="shared" si="44"/>
        <v>19</v>
      </c>
      <c r="AA111" s="17">
        <f t="shared" si="45"/>
        <v>19</v>
      </c>
      <c r="AB111" s="45">
        <f t="shared" si="46"/>
        <v>210</v>
      </c>
    </row>
    <row r="112" spans="1:28" ht="15" customHeight="1" x14ac:dyDescent="0.25">
      <c r="A112" s="49">
        <v>310</v>
      </c>
      <c r="B112" s="49">
        <v>191</v>
      </c>
      <c r="C112" s="46">
        <v>2.0699999999999998</v>
      </c>
      <c r="D112" s="46">
        <v>271.77999999999997</v>
      </c>
      <c r="E112" s="46">
        <v>215.79</v>
      </c>
      <c r="F112" s="46">
        <v>0</v>
      </c>
      <c r="G112" s="46">
        <f t="shared" si="49"/>
        <v>22.567567567567568</v>
      </c>
      <c r="H112" s="46">
        <v>0</v>
      </c>
      <c r="I112" s="46">
        <f t="shared" si="50"/>
        <v>22.418918918918919</v>
      </c>
      <c r="J112" s="50">
        <f t="shared" si="47"/>
        <v>1</v>
      </c>
      <c r="K112" s="50">
        <f t="shared" si="48"/>
        <v>1</v>
      </c>
      <c r="L112" s="50">
        <f t="shared" si="51"/>
        <v>1</v>
      </c>
      <c r="M112" s="50">
        <f t="shared" ca="1" si="39"/>
        <v>1</v>
      </c>
      <c r="N112" s="8"/>
      <c r="O112" s="8"/>
      <c r="P112" s="13"/>
      <c r="Q112" s="13"/>
      <c r="T112" s="43">
        <v>0</v>
      </c>
      <c r="U112" s="52">
        <f t="shared" si="40"/>
        <v>-191</v>
      </c>
      <c r="V112" s="48">
        <f t="shared" si="41"/>
        <v>-191</v>
      </c>
      <c r="W112" s="48"/>
      <c r="X112" s="48">
        <f t="shared" si="42"/>
        <v>209.95572807385651</v>
      </c>
      <c r="Y112" s="48">
        <f t="shared" si="43"/>
        <v>18.955728073856505</v>
      </c>
      <c r="Z112" s="48">
        <f t="shared" si="44"/>
        <v>19</v>
      </c>
      <c r="AA112" s="17">
        <f t="shared" si="45"/>
        <v>19</v>
      </c>
      <c r="AB112" s="45">
        <f t="shared" si="46"/>
        <v>210</v>
      </c>
    </row>
    <row r="113" spans="1:28" ht="15" customHeight="1" x14ac:dyDescent="0.25">
      <c r="A113" s="49">
        <v>321</v>
      </c>
      <c r="B113" s="49">
        <v>191</v>
      </c>
      <c r="C113" s="46">
        <v>2.14</v>
      </c>
      <c r="D113" s="46">
        <v>271.79000000000002</v>
      </c>
      <c r="E113" s="46">
        <v>215.81</v>
      </c>
      <c r="F113" s="46">
        <v>0</v>
      </c>
      <c r="G113" s="46">
        <f t="shared" si="49"/>
        <v>22.12</v>
      </c>
      <c r="H113" s="46">
        <v>0</v>
      </c>
      <c r="I113" s="46">
        <f t="shared" si="50"/>
        <v>22.12</v>
      </c>
      <c r="J113" s="50">
        <f t="shared" si="47"/>
        <v>1</v>
      </c>
      <c r="K113" s="50">
        <f t="shared" si="48"/>
        <v>1</v>
      </c>
      <c r="L113" s="50">
        <f t="shared" si="51"/>
        <v>1</v>
      </c>
      <c r="M113" s="50">
        <f t="shared" ca="1" si="39"/>
        <v>1</v>
      </c>
      <c r="N113" s="8"/>
      <c r="O113" s="8"/>
      <c r="P113" s="13"/>
      <c r="Q113" s="13"/>
      <c r="T113" s="43">
        <v>0</v>
      </c>
      <c r="U113" s="52">
        <f t="shared" si="40"/>
        <v>-191</v>
      </c>
      <c r="V113" s="48">
        <f t="shared" si="41"/>
        <v>-191</v>
      </c>
      <c r="W113" s="48"/>
      <c r="X113" s="48">
        <f t="shared" si="42"/>
        <v>209.95572807385651</v>
      </c>
      <c r="Y113" s="48">
        <f t="shared" si="43"/>
        <v>18.955728073856505</v>
      </c>
      <c r="Z113" s="48">
        <f t="shared" si="44"/>
        <v>19</v>
      </c>
      <c r="AA113" s="17">
        <f t="shared" si="45"/>
        <v>19</v>
      </c>
      <c r="AB113" s="45">
        <f t="shared" si="46"/>
        <v>210</v>
      </c>
    </row>
    <row r="114" spans="1:28" ht="15" customHeight="1" x14ac:dyDescent="0.25">
      <c r="A114" s="49">
        <v>310</v>
      </c>
      <c r="B114" s="49">
        <v>191</v>
      </c>
      <c r="C114" s="46">
        <v>2.0699999999999998</v>
      </c>
      <c r="D114" s="46">
        <v>271.8</v>
      </c>
      <c r="E114" s="46">
        <v>215.82</v>
      </c>
      <c r="F114" s="46">
        <v>0</v>
      </c>
      <c r="G114" s="46">
        <f t="shared" si="49"/>
        <v>21.973684210526315</v>
      </c>
      <c r="H114" s="46">
        <v>0</v>
      </c>
      <c r="I114" s="46">
        <f t="shared" si="50"/>
        <v>21.828947368421051</v>
      </c>
      <c r="J114" s="50">
        <f t="shared" si="47"/>
        <v>1</v>
      </c>
      <c r="K114" s="50">
        <f t="shared" si="48"/>
        <v>1</v>
      </c>
      <c r="L114" s="50">
        <f t="shared" si="51"/>
        <v>1</v>
      </c>
      <c r="M114" s="50">
        <f t="shared" ca="1" si="39"/>
        <v>0</v>
      </c>
      <c r="N114" s="8"/>
      <c r="O114" s="8"/>
      <c r="P114" s="13"/>
      <c r="Q114" s="13"/>
      <c r="T114" s="43">
        <v>0</v>
      </c>
      <c r="U114" s="52">
        <f t="shared" si="40"/>
        <v>-191</v>
      </c>
      <c r="V114" s="48">
        <f t="shared" si="41"/>
        <v>-191</v>
      </c>
      <c r="W114" s="48"/>
      <c r="X114" s="48">
        <f t="shared" si="42"/>
        <v>209.95572807385651</v>
      </c>
      <c r="Y114" s="48">
        <f t="shared" si="43"/>
        <v>18.955728073856505</v>
      </c>
      <c r="Z114" s="48">
        <f t="shared" si="44"/>
        <v>19</v>
      </c>
      <c r="AA114" s="17">
        <f t="shared" si="45"/>
        <v>19</v>
      </c>
      <c r="AB114" s="45">
        <f t="shared" si="46"/>
        <v>210</v>
      </c>
    </row>
    <row r="115" spans="1:28" ht="15" customHeight="1" x14ac:dyDescent="0.25">
      <c r="A115" s="49">
        <v>299</v>
      </c>
      <c r="B115" s="49">
        <v>191</v>
      </c>
      <c r="C115" s="46">
        <v>1.99</v>
      </c>
      <c r="D115" s="46">
        <v>271.81</v>
      </c>
      <c r="E115" s="46">
        <v>215.82</v>
      </c>
      <c r="F115" s="46">
        <v>0</v>
      </c>
      <c r="G115" s="46">
        <f t="shared" si="49"/>
        <v>21.831168831168831</v>
      </c>
      <c r="H115" s="46">
        <v>0</v>
      </c>
      <c r="I115" s="46">
        <f t="shared" si="50"/>
        <v>21.545454545454547</v>
      </c>
      <c r="J115" s="50">
        <f t="shared" si="47"/>
        <v>1</v>
      </c>
      <c r="K115" s="50">
        <f t="shared" si="48"/>
        <v>1</v>
      </c>
      <c r="L115" s="50">
        <f t="shared" si="51"/>
        <v>1</v>
      </c>
      <c r="M115" s="50">
        <f t="shared" ca="1" si="39"/>
        <v>0</v>
      </c>
      <c r="N115" s="8"/>
      <c r="O115" s="8"/>
      <c r="P115" s="13"/>
      <c r="Q115" s="13"/>
      <c r="T115" s="43">
        <v>0</v>
      </c>
      <c r="U115" s="52">
        <f t="shared" si="40"/>
        <v>-191</v>
      </c>
      <c r="V115" s="48">
        <f t="shared" si="41"/>
        <v>-191</v>
      </c>
      <c r="W115" s="48"/>
      <c r="X115" s="48">
        <f t="shared" si="42"/>
        <v>209.95572807385651</v>
      </c>
      <c r="Y115" s="48">
        <f t="shared" si="43"/>
        <v>18.955728073856505</v>
      </c>
      <c r="Z115" s="48">
        <f t="shared" si="44"/>
        <v>19</v>
      </c>
      <c r="AA115" s="17">
        <f t="shared" si="45"/>
        <v>19</v>
      </c>
      <c r="AB115" s="45">
        <f t="shared" si="46"/>
        <v>210</v>
      </c>
    </row>
    <row r="116" spans="1:28" ht="15" customHeight="1" x14ac:dyDescent="0.25">
      <c r="A116" s="49">
        <v>288</v>
      </c>
      <c r="B116" s="49">
        <v>191</v>
      </c>
      <c r="C116" s="46">
        <v>1.92</v>
      </c>
      <c r="D116" s="46">
        <v>271.82</v>
      </c>
      <c r="E116" s="46">
        <v>215.84</v>
      </c>
      <c r="F116" s="46">
        <v>0</v>
      </c>
      <c r="G116" s="46">
        <f t="shared" si="49"/>
        <v>21.692307692307693</v>
      </c>
      <c r="H116" s="46">
        <v>0</v>
      </c>
      <c r="I116" s="46">
        <f t="shared" si="50"/>
        <v>21.26923076923077</v>
      </c>
      <c r="J116" s="50">
        <f t="shared" si="47"/>
        <v>1</v>
      </c>
      <c r="K116" s="50">
        <f t="shared" si="48"/>
        <v>1</v>
      </c>
      <c r="L116" s="50">
        <f t="shared" si="51"/>
        <v>1</v>
      </c>
      <c r="M116" s="50">
        <f t="shared" ca="1" si="39"/>
        <v>0</v>
      </c>
      <c r="N116" s="8"/>
      <c r="O116" s="8"/>
      <c r="P116" s="13"/>
      <c r="Q116" s="13"/>
      <c r="T116" s="43">
        <v>0</v>
      </c>
      <c r="U116" s="52">
        <f t="shared" si="40"/>
        <v>-191</v>
      </c>
      <c r="V116" s="48">
        <f t="shared" si="41"/>
        <v>-191</v>
      </c>
      <c r="W116" s="48"/>
      <c r="X116" s="48">
        <f t="shared" si="42"/>
        <v>209.95572807385651</v>
      </c>
      <c r="Y116" s="48">
        <f t="shared" si="43"/>
        <v>18.955728073856505</v>
      </c>
      <c r="Z116" s="48">
        <f t="shared" si="44"/>
        <v>19</v>
      </c>
      <c r="AA116" s="17">
        <f t="shared" si="45"/>
        <v>19</v>
      </c>
      <c r="AB116" s="45">
        <f t="shared" si="46"/>
        <v>210</v>
      </c>
    </row>
    <row r="117" spans="1:28" ht="15" customHeight="1" x14ac:dyDescent="0.25">
      <c r="A117" s="49">
        <v>288</v>
      </c>
      <c r="B117" s="49">
        <v>191</v>
      </c>
      <c r="C117" s="46">
        <v>1.92</v>
      </c>
      <c r="D117" s="46">
        <v>271.83</v>
      </c>
      <c r="E117" s="46">
        <v>215.85</v>
      </c>
      <c r="F117" s="46">
        <v>0</v>
      </c>
      <c r="G117" s="46">
        <f t="shared" si="49"/>
        <v>21.417721518987342</v>
      </c>
      <c r="H117" s="46">
        <v>0</v>
      </c>
      <c r="I117" s="46">
        <f t="shared" si="50"/>
        <v>21</v>
      </c>
      <c r="J117" s="50">
        <f t="shared" si="47"/>
        <v>1</v>
      </c>
      <c r="K117" s="50">
        <f t="shared" si="48"/>
        <v>1</v>
      </c>
      <c r="L117" s="50">
        <f t="shared" si="51"/>
        <v>1</v>
      </c>
      <c r="M117" s="50">
        <f t="shared" ca="1" si="39"/>
        <v>1</v>
      </c>
      <c r="N117" s="8"/>
      <c r="O117" s="8"/>
      <c r="P117" s="13"/>
      <c r="Q117" s="13"/>
      <c r="T117" s="43">
        <v>0</v>
      </c>
      <c r="U117" s="52">
        <f t="shared" si="40"/>
        <v>-191</v>
      </c>
      <c r="V117" s="48">
        <f t="shared" si="41"/>
        <v>-191</v>
      </c>
      <c r="W117" s="48"/>
      <c r="X117" s="48">
        <f t="shared" si="42"/>
        <v>209.95572807385651</v>
      </c>
      <c r="Y117" s="48">
        <f t="shared" si="43"/>
        <v>18.955728073856505</v>
      </c>
      <c r="Z117" s="48">
        <f t="shared" si="44"/>
        <v>19</v>
      </c>
      <c r="AA117" s="17">
        <f t="shared" si="45"/>
        <v>19</v>
      </c>
      <c r="AB117" s="45">
        <f t="shared" si="46"/>
        <v>210</v>
      </c>
    </row>
    <row r="118" spans="1:28" ht="15" customHeight="1" x14ac:dyDescent="0.25">
      <c r="A118" s="49">
        <v>288</v>
      </c>
      <c r="B118" s="49">
        <v>191</v>
      </c>
      <c r="C118" s="46">
        <v>1.92</v>
      </c>
      <c r="D118" s="46">
        <v>271.83999999999997</v>
      </c>
      <c r="E118" s="46">
        <v>215.86</v>
      </c>
      <c r="F118" s="46">
        <v>0</v>
      </c>
      <c r="G118" s="46">
        <f t="shared" si="49"/>
        <v>21.15</v>
      </c>
      <c r="H118" s="46">
        <v>0</v>
      </c>
      <c r="I118" s="46">
        <f t="shared" si="50"/>
        <v>20.737500000000001</v>
      </c>
      <c r="J118" s="50">
        <f t="shared" si="47"/>
        <v>1</v>
      </c>
      <c r="K118" s="50">
        <f t="shared" si="48"/>
        <v>1</v>
      </c>
      <c r="L118" s="50">
        <f t="shared" si="51"/>
        <v>1</v>
      </c>
      <c r="M118" s="50">
        <f t="shared" ca="1" si="39"/>
        <v>1</v>
      </c>
      <c r="N118" s="8"/>
      <c r="O118" s="8"/>
      <c r="P118" s="13"/>
      <c r="Q118" s="13"/>
      <c r="T118" s="43">
        <v>0</v>
      </c>
      <c r="U118" s="52">
        <f t="shared" si="40"/>
        <v>-191</v>
      </c>
      <c r="V118" s="48">
        <f t="shared" si="41"/>
        <v>-191</v>
      </c>
      <c r="W118" s="48"/>
      <c r="X118" s="48">
        <f t="shared" si="42"/>
        <v>209.95572807385651</v>
      </c>
      <c r="Y118" s="48">
        <f t="shared" si="43"/>
        <v>18.955728073856505</v>
      </c>
      <c r="Z118" s="48">
        <f t="shared" si="44"/>
        <v>19</v>
      </c>
      <c r="AA118" s="17">
        <f t="shared" si="45"/>
        <v>19</v>
      </c>
      <c r="AB118" s="45">
        <f t="shared" si="46"/>
        <v>210</v>
      </c>
    </row>
    <row r="119" spans="1:28" ht="15" customHeight="1" x14ac:dyDescent="0.25">
      <c r="A119" s="49">
        <v>288</v>
      </c>
      <c r="B119" s="49">
        <v>191</v>
      </c>
      <c r="C119" s="46">
        <v>1.92</v>
      </c>
      <c r="D119" s="46">
        <v>271.85000000000002</v>
      </c>
      <c r="E119" s="46">
        <v>215.86</v>
      </c>
      <c r="F119" s="46">
        <v>0</v>
      </c>
      <c r="G119" s="46">
        <f t="shared" si="49"/>
        <v>20.888888888888889</v>
      </c>
      <c r="H119" s="46">
        <v>0</v>
      </c>
      <c r="I119" s="46">
        <f t="shared" si="50"/>
        <v>20.481481481481481</v>
      </c>
      <c r="J119" s="50">
        <f t="shared" si="47"/>
        <v>1</v>
      </c>
      <c r="K119" s="50">
        <f t="shared" si="48"/>
        <v>1</v>
      </c>
      <c r="L119" s="50">
        <f t="shared" si="51"/>
        <v>1</v>
      </c>
      <c r="M119" s="50">
        <f t="shared" ca="1" si="39"/>
        <v>0</v>
      </c>
      <c r="N119" s="8"/>
      <c r="O119" s="8"/>
      <c r="P119" s="13"/>
      <c r="Q119" s="13"/>
      <c r="T119" s="43">
        <v>0</v>
      </c>
      <c r="U119" s="52">
        <f t="shared" si="40"/>
        <v>-191</v>
      </c>
      <c r="V119" s="48">
        <f t="shared" si="41"/>
        <v>-191</v>
      </c>
      <c r="W119" s="48"/>
      <c r="X119" s="48">
        <f t="shared" si="42"/>
        <v>209.95572807385651</v>
      </c>
      <c r="Y119" s="48">
        <f t="shared" si="43"/>
        <v>18.955728073856505</v>
      </c>
      <c r="Z119" s="48">
        <f t="shared" si="44"/>
        <v>19</v>
      </c>
      <c r="AA119" s="17">
        <f t="shared" si="45"/>
        <v>19</v>
      </c>
      <c r="AB119" s="45">
        <f t="shared" si="46"/>
        <v>210</v>
      </c>
    </row>
    <row r="120" spans="1:28" ht="15" customHeight="1" x14ac:dyDescent="0.25">
      <c r="A120" s="49">
        <v>299</v>
      </c>
      <c r="B120" s="49">
        <v>191</v>
      </c>
      <c r="C120" s="46">
        <v>1.99</v>
      </c>
      <c r="D120" s="46">
        <v>271.86</v>
      </c>
      <c r="E120" s="46">
        <v>215.87</v>
      </c>
      <c r="F120" s="46">
        <v>0</v>
      </c>
      <c r="G120" s="46">
        <f t="shared" si="49"/>
        <v>20.5</v>
      </c>
      <c r="H120" s="46">
        <v>0</v>
      </c>
      <c r="I120" s="46">
        <f t="shared" si="50"/>
        <v>20.23170731707317</v>
      </c>
      <c r="J120" s="50">
        <f t="shared" si="47"/>
        <v>1</v>
      </c>
      <c r="K120" s="50">
        <f t="shared" si="48"/>
        <v>1</v>
      </c>
      <c r="L120" s="50">
        <f t="shared" si="51"/>
        <v>1</v>
      </c>
      <c r="M120" s="50">
        <f t="shared" ca="1" si="39"/>
        <v>1</v>
      </c>
      <c r="N120" s="8"/>
      <c r="O120" s="8"/>
      <c r="P120" s="13"/>
      <c r="Q120" s="13"/>
      <c r="T120" s="43">
        <v>0</v>
      </c>
      <c r="U120" s="52">
        <f t="shared" si="40"/>
        <v>-191</v>
      </c>
      <c r="V120" s="48">
        <f t="shared" si="41"/>
        <v>-191</v>
      </c>
      <c r="W120" s="48"/>
      <c r="X120" s="48">
        <f t="shared" si="42"/>
        <v>209.95572807385651</v>
      </c>
      <c r="Y120" s="48">
        <f t="shared" si="43"/>
        <v>18.955728073856505</v>
      </c>
      <c r="Z120" s="48">
        <f t="shared" si="44"/>
        <v>19</v>
      </c>
      <c r="AA120" s="17">
        <f t="shared" si="45"/>
        <v>19</v>
      </c>
      <c r="AB120" s="45">
        <f t="shared" si="46"/>
        <v>210</v>
      </c>
    </row>
    <row r="121" spans="1:28" ht="15" customHeight="1" x14ac:dyDescent="0.25">
      <c r="A121" s="49">
        <v>310</v>
      </c>
      <c r="B121" s="49">
        <v>191</v>
      </c>
      <c r="C121" s="46">
        <v>2.0699999999999998</v>
      </c>
      <c r="D121" s="46">
        <v>271.87</v>
      </c>
      <c r="E121" s="46">
        <v>215.88</v>
      </c>
      <c r="F121" s="46">
        <v>0</v>
      </c>
      <c r="G121" s="46">
        <f t="shared" si="49"/>
        <v>20.120481927710845</v>
      </c>
      <c r="H121" s="46">
        <v>0</v>
      </c>
      <c r="I121" s="46">
        <f t="shared" si="50"/>
        <v>19.987951807228917</v>
      </c>
      <c r="J121" s="50">
        <f t="shared" si="47"/>
        <v>1</v>
      </c>
      <c r="K121" s="50">
        <f t="shared" si="48"/>
        <v>1</v>
      </c>
      <c r="L121" s="50">
        <f t="shared" si="51"/>
        <v>1</v>
      </c>
      <c r="M121" s="50">
        <f t="shared" ca="1" si="39"/>
        <v>1</v>
      </c>
      <c r="N121" s="8"/>
      <c r="O121" s="8"/>
      <c r="P121" s="13"/>
      <c r="Q121" s="13"/>
      <c r="T121" s="43">
        <v>0</v>
      </c>
      <c r="U121" s="52">
        <f t="shared" si="40"/>
        <v>-191</v>
      </c>
      <c r="V121" s="48">
        <f t="shared" si="41"/>
        <v>-191</v>
      </c>
      <c r="W121" s="48"/>
      <c r="X121" s="48">
        <f t="shared" si="42"/>
        <v>209.95572807385651</v>
      </c>
      <c r="Y121" s="48">
        <f t="shared" si="43"/>
        <v>18.955728073856505</v>
      </c>
      <c r="Z121" s="48">
        <f t="shared" si="44"/>
        <v>19</v>
      </c>
      <c r="AA121" s="17">
        <f t="shared" si="45"/>
        <v>19</v>
      </c>
      <c r="AB121" s="45">
        <f t="shared" si="46"/>
        <v>210</v>
      </c>
    </row>
    <row r="122" spans="1:28" ht="15" customHeight="1" x14ac:dyDescent="0.25">
      <c r="A122" s="49">
        <v>321</v>
      </c>
      <c r="B122" s="49">
        <v>191</v>
      </c>
      <c r="C122" s="46">
        <v>2.14</v>
      </c>
      <c r="D122" s="46">
        <v>271.88</v>
      </c>
      <c r="E122" s="46">
        <v>215.89</v>
      </c>
      <c r="F122" s="46">
        <v>0</v>
      </c>
      <c r="G122" s="46">
        <f t="shared" si="49"/>
        <v>19.75</v>
      </c>
      <c r="H122" s="46">
        <v>0</v>
      </c>
      <c r="I122" s="46">
        <f t="shared" si="50"/>
        <v>19.75</v>
      </c>
      <c r="J122" s="50">
        <f t="shared" si="47"/>
        <v>1</v>
      </c>
      <c r="K122" s="50">
        <f t="shared" si="48"/>
        <v>1</v>
      </c>
      <c r="L122" s="50">
        <f t="shared" si="51"/>
        <v>1</v>
      </c>
      <c r="M122" s="50">
        <f t="shared" ca="1" si="39"/>
        <v>1</v>
      </c>
      <c r="N122" s="8"/>
      <c r="O122" s="8"/>
      <c r="P122" s="13"/>
      <c r="Q122" s="13"/>
      <c r="T122" s="43">
        <v>0</v>
      </c>
      <c r="U122" s="52">
        <f t="shared" si="40"/>
        <v>-191</v>
      </c>
      <c r="V122" s="48">
        <f t="shared" si="41"/>
        <v>-191</v>
      </c>
      <c r="W122" s="48"/>
      <c r="X122" s="48">
        <f t="shared" si="42"/>
        <v>209.95572807385651</v>
      </c>
      <c r="Y122" s="48">
        <f t="shared" si="43"/>
        <v>18.955728073856505</v>
      </c>
      <c r="Z122" s="48">
        <f t="shared" si="44"/>
        <v>19</v>
      </c>
      <c r="AA122" s="17">
        <f t="shared" si="45"/>
        <v>19</v>
      </c>
      <c r="AB122" s="45">
        <f t="shared" si="46"/>
        <v>210</v>
      </c>
    </row>
    <row r="123" spans="1:28" ht="15" customHeight="1" x14ac:dyDescent="0.25">
      <c r="A123" s="49"/>
      <c r="B123" s="49"/>
      <c r="C123" s="46"/>
      <c r="D123" s="46"/>
      <c r="E123" s="46"/>
      <c r="F123" s="46"/>
      <c r="G123" s="46"/>
      <c r="H123" s="46"/>
      <c r="I123" s="46"/>
      <c r="J123" s="50"/>
      <c r="K123" s="50"/>
      <c r="L123" s="50"/>
      <c r="M123" s="50"/>
      <c r="N123" s="8"/>
      <c r="O123" s="8"/>
      <c r="P123" s="13"/>
      <c r="Q123" s="13"/>
      <c r="U123" s="52"/>
      <c r="V123" s="48"/>
      <c r="W123" s="48"/>
      <c r="X123" s="48"/>
      <c r="Y123" s="48"/>
      <c r="Z123" s="48"/>
      <c r="AA123" s="17"/>
    </row>
    <row r="124" spans="1:28" ht="15" customHeight="1" x14ac:dyDescent="0.25">
      <c r="A124" s="49"/>
      <c r="B124" s="49"/>
      <c r="C124" s="46"/>
      <c r="D124" s="46"/>
      <c r="E124" s="46"/>
      <c r="F124" s="46"/>
      <c r="G124" s="46"/>
      <c r="H124" s="46"/>
      <c r="I124" s="46"/>
      <c r="J124" s="50"/>
      <c r="K124" s="50"/>
      <c r="L124" s="50"/>
      <c r="M124" s="50"/>
      <c r="N124" s="8"/>
      <c r="O124" s="8"/>
      <c r="P124" s="13"/>
      <c r="Q124" s="13"/>
      <c r="U124" s="52"/>
      <c r="V124" s="48"/>
      <c r="W124" s="48"/>
      <c r="X124" s="48"/>
      <c r="Y124" s="48"/>
      <c r="Z124" s="48"/>
      <c r="AA124" s="17"/>
    </row>
    <row r="125" spans="1:28" ht="15" customHeight="1" x14ac:dyDescent="0.25">
      <c r="A125" s="49"/>
      <c r="B125" s="49"/>
      <c r="C125" s="46"/>
      <c r="D125" s="46"/>
      <c r="E125" s="46"/>
      <c r="F125" s="46"/>
      <c r="G125" s="46"/>
      <c r="H125" s="46"/>
      <c r="I125" s="46"/>
      <c r="J125" s="50"/>
      <c r="K125" s="50"/>
      <c r="L125" s="50"/>
      <c r="M125" s="50"/>
      <c r="N125" s="8"/>
      <c r="O125" s="8"/>
      <c r="P125" s="13"/>
      <c r="Q125" s="13"/>
      <c r="U125" s="52"/>
      <c r="V125" s="48"/>
      <c r="W125" s="48"/>
      <c r="X125" s="48"/>
      <c r="Y125" s="48"/>
      <c r="Z125" s="48"/>
      <c r="AA125" s="17"/>
    </row>
    <row r="126" spans="1:28" ht="15" customHeight="1" x14ac:dyDescent="0.25">
      <c r="A126" s="49"/>
      <c r="B126" s="49"/>
      <c r="C126" s="46"/>
      <c r="D126" s="46"/>
      <c r="E126" s="46"/>
      <c r="F126" s="46"/>
      <c r="G126" s="46"/>
      <c r="H126" s="46"/>
      <c r="I126" s="46"/>
      <c r="J126" s="50"/>
      <c r="K126" s="50"/>
      <c r="L126" s="50"/>
      <c r="M126" s="50"/>
      <c r="N126" s="8"/>
      <c r="O126" s="8"/>
      <c r="P126" s="13"/>
      <c r="Q126" s="13"/>
      <c r="U126" s="52"/>
      <c r="V126" s="48"/>
      <c r="W126" s="48"/>
      <c r="X126" s="48"/>
      <c r="Y126" s="48"/>
      <c r="Z126" s="48"/>
      <c r="AA126" s="17"/>
    </row>
    <row r="127" spans="1:28" ht="15" customHeight="1" x14ac:dyDescent="0.25">
      <c r="A127" s="49"/>
      <c r="B127" s="49"/>
      <c r="C127" s="46"/>
      <c r="D127" s="46"/>
      <c r="E127" s="46"/>
      <c r="F127" s="46"/>
      <c r="G127" s="46"/>
      <c r="H127" s="46"/>
      <c r="I127" s="46"/>
      <c r="J127" s="50"/>
      <c r="K127" s="50"/>
      <c r="L127" s="50"/>
      <c r="M127" s="50"/>
      <c r="N127" s="8"/>
      <c r="O127" s="8"/>
      <c r="P127" s="13"/>
      <c r="Q127" s="13"/>
      <c r="U127" s="52"/>
      <c r="V127" s="48"/>
      <c r="W127" s="48"/>
      <c r="X127" s="48"/>
      <c r="Y127" s="48"/>
      <c r="Z127" s="48"/>
      <c r="AA127" s="17"/>
    </row>
    <row r="128" spans="1:28" ht="15" customHeight="1" x14ac:dyDescent="0.25">
      <c r="A128" s="49"/>
      <c r="B128" s="49"/>
      <c r="C128" s="46"/>
      <c r="D128" s="46"/>
      <c r="E128" s="46"/>
      <c r="F128" s="46"/>
      <c r="G128" s="46"/>
      <c r="H128" s="46"/>
      <c r="I128" s="46"/>
      <c r="J128" s="50"/>
      <c r="K128" s="50"/>
      <c r="L128" s="50"/>
      <c r="M128" s="50"/>
      <c r="N128" s="8"/>
      <c r="O128" s="8"/>
      <c r="P128" s="13"/>
      <c r="Q128" s="13"/>
      <c r="U128" s="52"/>
      <c r="V128" s="48"/>
      <c r="W128" s="48"/>
      <c r="X128" s="48"/>
      <c r="Y128" s="48"/>
      <c r="Z128" s="48"/>
      <c r="AA128" s="17"/>
    </row>
    <row r="129" spans="1:27" ht="15" customHeight="1" x14ac:dyDescent="0.25">
      <c r="A129" s="49"/>
      <c r="B129" s="49"/>
      <c r="C129" s="46"/>
      <c r="D129" s="46"/>
      <c r="E129" s="46"/>
      <c r="F129" s="46"/>
      <c r="G129" s="46"/>
      <c r="H129" s="46"/>
      <c r="I129" s="46"/>
      <c r="J129" s="50"/>
      <c r="K129" s="50"/>
      <c r="L129" s="50"/>
      <c r="M129" s="50"/>
      <c r="N129" s="8"/>
      <c r="O129" s="8"/>
      <c r="P129" s="13"/>
      <c r="Q129" s="13"/>
      <c r="U129" s="52"/>
      <c r="V129" s="48"/>
      <c r="W129" s="48"/>
      <c r="X129" s="48"/>
      <c r="Y129" s="48"/>
      <c r="Z129" s="48"/>
      <c r="AA129" s="17"/>
    </row>
    <row r="130" spans="1:27" ht="15" customHeight="1" x14ac:dyDescent="0.25">
      <c r="A130" s="49"/>
      <c r="B130" s="49"/>
      <c r="C130" s="46"/>
      <c r="D130" s="46"/>
      <c r="E130" s="46"/>
      <c r="F130" s="46"/>
      <c r="G130" s="46"/>
      <c r="H130" s="46"/>
      <c r="I130" s="46"/>
      <c r="J130" s="50"/>
      <c r="K130" s="50"/>
      <c r="L130" s="50"/>
      <c r="M130" s="50"/>
      <c r="N130" s="8"/>
      <c r="O130" s="8"/>
      <c r="P130" s="13"/>
      <c r="Q130" s="13"/>
      <c r="U130" s="52"/>
      <c r="V130" s="48"/>
      <c r="W130" s="48"/>
      <c r="X130" s="48"/>
      <c r="Y130" s="48"/>
      <c r="Z130" s="48"/>
      <c r="AA130" s="17"/>
    </row>
    <row r="131" spans="1:27" ht="15" customHeight="1" x14ac:dyDescent="0.25">
      <c r="A131" s="49"/>
      <c r="B131" s="49"/>
      <c r="C131" s="46"/>
      <c r="D131" s="46"/>
      <c r="E131" s="46"/>
      <c r="F131" s="46"/>
      <c r="G131" s="46"/>
      <c r="H131" s="46"/>
      <c r="I131" s="46"/>
      <c r="J131" s="50"/>
      <c r="K131" s="50"/>
      <c r="L131" s="50"/>
      <c r="M131" s="50"/>
      <c r="N131" s="8"/>
      <c r="O131" s="8"/>
      <c r="P131" s="13"/>
      <c r="Q131" s="13"/>
      <c r="U131" s="52"/>
      <c r="V131" s="48"/>
      <c r="W131" s="48"/>
      <c r="X131" s="48"/>
      <c r="Y131" s="48"/>
      <c r="Z131" s="48"/>
      <c r="AA131" s="17"/>
    </row>
    <row r="132" spans="1:27" ht="15" customHeight="1" x14ac:dyDescent="0.25">
      <c r="A132" s="49"/>
      <c r="B132" s="49"/>
      <c r="C132" s="46"/>
      <c r="D132" s="46"/>
      <c r="E132" s="46"/>
      <c r="F132" s="46"/>
      <c r="G132" s="46"/>
      <c r="H132" s="46"/>
      <c r="I132" s="46"/>
      <c r="J132" s="50"/>
      <c r="K132" s="50"/>
      <c r="L132" s="50"/>
      <c r="M132" s="50"/>
      <c r="N132" s="8"/>
      <c r="O132" s="8"/>
      <c r="P132" s="13"/>
      <c r="Q132" s="13"/>
      <c r="U132" s="52"/>
      <c r="V132" s="48"/>
      <c r="W132" s="48"/>
      <c r="X132" s="48"/>
      <c r="Y132" s="48"/>
      <c r="Z132" s="48"/>
      <c r="AA132" s="17"/>
    </row>
    <row r="133" spans="1:27" ht="15" customHeight="1" x14ac:dyDescent="0.25">
      <c r="A133" s="49"/>
      <c r="B133" s="49"/>
      <c r="C133" s="46"/>
      <c r="D133" s="46"/>
      <c r="E133" s="46"/>
      <c r="F133" s="46"/>
      <c r="G133" s="46"/>
      <c r="H133" s="46"/>
      <c r="I133" s="46"/>
      <c r="J133" s="50"/>
      <c r="K133" s="50"/>
      <c r="L133" s="50"/>
      <c r="M133" s="50"/>
      <c r="N133" s="8"/>
      <c r="O133" s="8"/>
      <c r="P133" s="13"/>
      <c r="Q133" s="13"/>
      <c r="U133" s="52"/>
      <c r="V133" s="48"/>
      <c r="W133" s="48"/>
      <c r="X133" s="48"/>
      <c r="Y133" s="48"/>
      <c r="Z133" s="48"/>
      <c r="AA133" s="17"/>
    </row>
    <row r="134" spans="1:27" ht="15" customHeight="1" x14ac:dyDescent="0.25">
      <c r="A134" s="49"/>
      <c r="B134" s="49"/>
      <c r="C134" s="46"/>
      <c r="D134" s="46"/>
      <c r="E134" s="46"/>
      <c r="F134" s="46"/>
      <c r="G134" s="46"/>
      <c r="H134" s="46"/>
      <c r="I134" s="46"/>
      <c r="J134" s="50"/>
      <c r="K134" s="50"/>
      <c r="L134" s="50"/>
      <c r="M134" s="50"/>
      <c r="N134" s="8"/>
      <c r="O134" s="8"/>
      <c r="P134" s="13"/>
      <c r="Q134" s="13"/>
      <c r="U134" s="52"/>
      <c r="V134" s="48"/>
      <c r="W134" s="48"/>
      <c r="X134" s="48"/>
      <c r="Y134" s="48"/>
      <c r="Z134" s="48"/>
      <c r="AA134" s="17"/>
    </row>
    <row r="135" spans="1:27" ht="15" customHeight="1" x14ac:dyDescent="0.25">
      <c r="A135" s="49"/>
      <c r="B135" s="49"/>
      <c r="C135" s="46"/>
      <c r="D135" s="46"/>
      <c r="E135" s="46"/>
      <c r="F135" s="46"/>
      <c r="G135" s="46"/>
      <c r="H135" s="46"/>
      <c r="I135" s="46"/>
      <c r="J135" s="50"/>
      <c r="K135" s="50"/>
      <c r="L135" s="50"/>
      <c r="M135" s="50"/>
      <c r="N135" s="8"/>
      <c r="O135" s="8"/>
      <c r="P135" s="13"/>
      <c r="Q135" s="13"/>
      <c r="U135" s="52"/>
      <c r="V135" s="48"/>
      <c r="W135" s="48"/>
      <c r="X135" s="48"/>
      <c r="Y135" s="48"/>
      <c r="Z135" s="48"/>
      <c r="AA135" s="17"/>
    </row>
    <row r="136" spans="1:27" ht="15" customHeight="1" x14ac:dyDescent="0.25">
      <c r="A136" s="49"/>
      <c r="B136" s="49"/>
      <c r="C136" s="46"/>
      <c r="D136" s="46"/>
      <c r="E136" s="46"/>
      <c r="F136" s="46"/>
      <c r="G136" s="46"/>
      <c r="H136" s="46"/>
      <c r="I136" s="46"/>
      <c r="J136" s="50"/>
      <c r="K136" s="50"/>
      <c r="L136" s="50"/>
      <c r="M136" s="50"/>
      <c r="N136" s="8"/>
      <c r="O136" s="8"/>
      <c r="P136" s="13"/>
      <c r="Q136" s="13"/>
      <c r="U136" s="52"/>
      <c r="V136" s="48"/>
      <c r="W136" s="48"/>
      <c r="X136" s="48"/>
      <c r="Y136" s="48"/>
      <c r="Z136" s="48"/>
      <c r="AA136" s="17"/>
    </row>
    <row r="137" spans="1:27" ht="15" customHeight="1" x14ac:dyDescent="0.25">
      <c r="A137" s="49"/>
      <c r="B137" s="49"/>
      <c r="C137" s="46"/>
      <c r="D137" s="46"/>
      <c r="E137" s="46"/>
      <c r="F137" s="46"/>
      <c r="G137" s="46"/>
      <c r="H137" s="46"/>
      <c r="I137" s="46"/>
      <c r="J137" s="50"/>
      <c r="K137" s="50"/>
      <c r="L137" s="50"/>
      <c r="M137" s="50"/>
      <c r="N137" s="8"/>
      <c r="O137" s="8"/>
      <c r="P137" s="13"/>
      <c r="Q137" s="13"/>
      <c r="U137" s="52"/>
      <c r="V137" s="48"/>
      <c r="W137" s="48"/>
      <c r="X137" s="48"/>
      <c r="Y137" s="48"/>
      <c r="Z137" s="48"/>
      <c r="AA137" s="17"/>
    </row>
    <row r="138" spans="1:27" ht="15" customHeight="1" x14ac:dyDescent="0.25">
      <c r="A138" s="49"/>
      <c r="B138" s="49"/>
      <c r="C138" s="46"/>
      <c r="D138" s="46"/>
      <c r="E138" s="46"/>
      <c r="F138" s="46"/>
      <c r="G138" s="46"/>
      <c r="H138" s="46"/>
      <c r="I138" s="46"/>
      <c r="J138" s="50"/>
      <c r="K138" s="50"/>
      <c r="L138" s="50"/>
      <c r="M138" s="50"/>
      <c r="N138" s="8"/>
      <c r="O138" s="8"/>
      <c r="P138" s="13"/>
      <c r="Q138" s="13"/>
      <c r="U138" s="52"/>
      <c r="V138" s="48"/>
      <c r="W138" s="48"/>
      <c r="X138" s="48"/>
      <c r="Y138" s="48"/>
      <c r="Z138" s="48"/>
      <c r="AA138" s="17"/>
    </row>
    <row r="139" spans="1:27" ht="15" customHeight="1" x14ac:dyDescent="0.25">
      <c r="A139" s="49"/>
      <c r="B139" s="49"/>
      <c r="C139" s="46"/>
      <c r="D139" s="46"/>
      <c r="E139" s="46"/>
      <c r="F139" s="46"/>
      <c r="G139" s="46"/>
      <c r="H139" s="46"/>
      <c r="I139" s="46"/>
      <c r="J139" s="50"/>
      <c r="K139" s="50"/>
      <c r="L139" s="50"/>
      <c r="M139" s="50"/>
      <c r="N139" s="8"/>
      <c r="O139" s="8"/>
      <c r="P139" s="13"/>
      <c r="Q139" s="13"/>
      <c r="U139" s="52"/>
      <c r="V139" s="48"/>
      <c r="W139" s="48"/>
      <c r="X139" s="48"/>
      <c r="Y139" s="48"/>
      <c r="Z139" s="48"/>
      <c r="AA139" s="17"/>
    </row>
    <row r="140" spans="1:27" ht="15" customHeight="1" x14ac:dyDescent="0.25">
      <c r="A140" s="49"/>
      <c r="B140" s="49"/>
      <c r="C140" s="46"/>
      <c r="D140" s="46"/>
      <c r="E140" s="46"/>
      <c r="F140" s="46"/>
      <c r="G140" s="46"/>
      <c r="H140" s="46"/>
      <c r="I140" s="46"/>
      <c r="J140" s="50"/>
      <c r="K140" s="50"/>
      <c r="L140" s="50"/>
      <c r="M140" s="50"/>
      <c r="N140" s="13"/>
      <c r="O140" s="13"/>
      <c r="P140" s="13"/>
      <c r="Q140" s="13"/>
      <c r="U140" s="52"/>
      <c r="V140" s="48"/>
      <c r="W140" s="48"/>
      <c r="X140" s="48"/>
      <c r="Y140" s="48"/>
      <c r="Z140" s="48"/>
      <c r="AA140" s="17"/>
    </row>
    <row r="141" spans="1:27" ht="15" customHeight="1" x14ac:dyDescent="0.25">
      <c r="A141" s="49"/>
      <c r="B141" s="49"/>
      <c r="C141" s="46"/>
      <c r="D141" s="46"/>
      <c r="E141" s="46"/>
      <c r="F141" s="46"/>
      <c r="G141" s="46"/>
      <c r="H141" s="46"/>
      <c r="I141" s="46"/>
      <c r="J141" s="50"/>
      <c r="K141" s="50"/>
      <c r="L141" s="50"/>
      <c r="M141" s="50"/>
      <c r="N141" s="13"/>
      <c r="O141" s="13"/>
      <c r="P141" s="13"/>
      <c r="Q141" s="13"/>
      <c r="U141" s="52"/>
      <c r="V141" s="48"/>
      <c r="W141" s="48"/>
      <c r="X141" s="48"/>
      <c r="Y141" s="48"/>
      <c r="Z141" s="48"/>
      <c r="AA141" s="17"/>
    </row>
    <row r="142" spans="1:27" ht="15" customHeight="1" x14ac:dyDescent="0.25">
      <c r="A142" s="49"/>
      <c r="B142" s="49"/>
      <c r="C142" s="46"/>
      <c r="D142" s="46"/>
      <c r="E142" s="46"/>
      <c r="F142" s="46"/>
      <c r="G142" s="46"/>
      <c r="H142" s="46"/>
      <c r="I142" s="46"/>
      <c r="J142" s="50"/>
      <c r="K142" s="50"/>
      <c r="L142" s="50"/>
      <c r="M142" s="50"/>
      <c r="N142" s="13"/>
      <c r="O142" s="13"/>
      <c r="P142" s="13"/>
      <c r="Q142" s="13"/>
      <c r="U142" s="52"/>
      <c r="V142" s="48"/>
      <c r="W142" s="48"/>
      <c r="X142" s="48"/>
      <c r="Y142" s="48"/>
      <c r="Z142" s="48"/>
      <c r="AA142" s="17"/>
    </row>
    <row r="143" spans="1:27" ht="15" customHeight="1" x14ac:dyDescent="0.25">
      <c r="A143" s="49"/>
      <c r="B143" s="49"/>
      <c r="C143" s="46"/>
      <c r="D143" s="46"/>
      <c r="E143" s="46"/>
      <c r="F143" s="46"/>
      <c r="G143" s="46"/>
      <c r="H143" s="46"/>
      <c r="I143" s="46"/>
      <c r="J143" s="50"/>
      <c r="K143" s="50"/>
      <c r="L143" s="50"/>
      <c r="M143" s="50"/>
      <c r="N143" s="13"/>
      <c r="O143" s="13"/>
      <c r="P143" s="13"/>
      <c r="Q143" s="13"/>
      <c r="U143" s="52"/>
      <c r="V143" s="48"/>
      <c r="W143" s="48"/>
      <c r="X143" s="48"/>
      <c r="Y143" s="48"/>
      <c r="Z143" s="48"/>
      <c r="AA143" s="17"/>
    </row>
    <row r="144" spans="1:27" ht="15" customHeight="1" x14ac:dyDescent="0.25">
      <c r="A144" s="49"/>
      <c r="B144" s="49"/>
      <c r="C144" s="46"/>
      <c r="D144" s="46"/>
      <c r="E144" s="46"/>
      <c r="F144" s="46"/>
      <c r="G144" s="46"/>
      <c r="H144" s="46"/>
      <c r="I144" s="46"/>
      <c r="J144" s="50"/>
      <c r="K144" s="50"/>
      <c r="L144" s="50"/>
      <c r="M144" s="50"/>
      <c r="N144" s="13"/>
      <c r="O144" s="13"/>
      <c r="P144" s="13"/>
      <c r="Q144" s="13"/>
      <c r="U144" s="52"/>
      <c r="V144" s="48"/>
      <c r="W144" s="48"/>
      <c r="X144" s="48"/>
      <c r="Y144" s="48"/>
      <c r="Z144" s="48"/>
      <c r="AA144" s="17"/>
    </row>
    <row r="145" spans="1:27" ht="15" customHeight="1" x14ac:dyDescent="0.25">
      <c r="A145" s="49"/>
      <c r="B145" s="49"/>
      <c r="C145" s="46"/>
      <c r="D145" s="46"/>
      <c r="E145" s="46"/>
      <c r="F145" s="46"/>
      <c r="G145" s="46"/>
      <c r="H145" s="46"/>
      <c r="I145" s="46"/>
      <c r="J145" s="50"/>
      <c r="K145" s="50"/>
      <c r="L145" s="50"/>
      <c r="M145" s="50"/>
      <c r="N145" s="13"/>
      <c r="O145" s="13"/>
      <c r="P145" s="13"/>
      <c r="Q145" s="13"/>
      <c r="U145" s="52"/>
      <c r="V145" s="48"/>
      <c r="W145" s="48"/>
      <c r="X145" s="48"/>
      <c r="Y145" s="48"/>
      <c r="Z145" s="48"/>
      <c r="AA145" s="17"/>
    </row>
    <row r="146" spans="1:27" ht="15" customHeight="1" x14ac:dyDescent="0.25">
      <c r="A146" s="49"/>
      <c r="B146" s="49"/>
      <c r="C146" s="46"/>
      <c r="D146" s="46"/>
      <c r="E146" s="46"/>
      <c r="F146" s="46"/>
      <c r="G146" s="46"/>
      <c r="H146" s="46"/>
      <c r="I146" s="46"/>
      <c r="J146" s="50"/>
      <c r="K146" s="50"/>
      <c r="L146" s="50"/>
      <c r="M146" s="50"/>
      <c r="N146" s="13"/>
      <c r="O146" s="13"/>
      <c r="P146" s="13"/>
      <c r="Q146" s="13"/>
      <c r="U146" s="52"/>
      <c r="V146" s="48"/>
      <c r="W146" s="48"/>
      <c r="X146" s="48"/>
      <c r="Y146" s="48"/>
      <c r="Z146" s="48"/>
      <c r="AA146" s="17"/>
    </row>
    <row r="147" spans="1:27" ht="15" customHeight="1" x14ac:dyDescent="0.25">
      <c r="A147" s="49"/>
      <c r="B147" s="49"/>
      <c r="C147" s="46"/>
      <c r="D147" s="46"/>
      <c r="E147" s="46"/>
      <c r="F147" s="46"/>
      <c r="G147" s="46"/>
      <c r="H147" s="46"/>
      <c r="I147" s="46"/>
      <c r="J147" s="50"/>
      <c r="K147" s="50"/>
      <c r="L147" s="50"/>
      <c r="M147" s="50"/>
      <c r="N147" s="13"/>
      <c r="O147" s="13"/>
      <c r="P147" s="13"/>
      <c r="Q147" s="13"/>
      <c r="U147" s="52"/>
      <c r="V147" s="48"/>
      <c r="W147" s="48"/>
      <c r="X147" s="48"/>
      <c r="Y147" s="48"/>
      <c r="Z147" s="48"/>
      <c r="AA147" s="17"/>
    </row>
    <row r="148" spans="1:27" ht="15" customHeight="1" x14ac:dyDescent="0.25">
      <c r="A148" s="49"/>
      <c r="B148" s="49"/>
      <c r="C148" s="46"/>
      <c r="D148" s="46"/>
      <c r="E148" s="46"/>
      <c r="F148" s="46"/>
      <c r="G148" s="46"/>
      <c r="H148" s="46"/>
      <c r="I148" s="46"/>
      <c r="J148" s="50"/>
      <c r="K148" s="50"/>
      <c r="L148" s="50"/>
      <c r="M148" s="50"/>
      <c r="N148" s="13"/>
      <c r="O148" s="13"/>
      <c r="P148" s="13"/>
      <c r="Q148" s="13"/>
      <c r="U148" s="52"/>
      <c r="V148" s="48"/>
      <c r="W148" s="48"/>
      <c r="X148" s="48"/>
      <c r="Y148" s="48"/>
      <c r="Z148" s="48"/>
      <c r="AA148" s="17"/>
    </row>
    <row r="149" spans="1:27" ht="15" customHeight="1" x14ac:dyDescent="0.25">
      <c r="A149" s="49"/>
      <c r="B149" s="49"/>
      <c r="C149" s="46"/>
      <c r="D149" s="46"/>
      <c r="E149" s="46"/>
      <c r="F149" s="46"/>
      <c r="G149" s="46"/>
      <c r="H149" s="46"/>
      <c r="I149" s="46"/>
      <c r="J149" s="50"/>
      <c r="K149" s="50"/>
      <c r="L149" s="50"/>
      <c r="M149" s="50"/>
      <c r="N149" s="13"/>
      <c r="O149" s="13"/>
      <c r="P149" s="13"/>
      <c r="Q149" s="13"/>
      <c r="U149" s="52"/>
      <c r="V149" s="48"/>
      <c r="W149" s="48"/>
      <c r="X149" s="48"/>
      <c r="Y149" s="48"/>
      <c r="Z149" s="48"/>
      <c r="AA149" s="17"/>
    </row>
    <row r="150" spans="1:27" ht="15" customHeight="1" x14ac:dyDescent="0.25">
      <c r="A150" s="49"/>
      <c r="B150" s="49"/>
      <c r="C150" s="46"/>
      <c r="D150" s="46"/>
      <c r="E150" s="46"/>
      <c r="F150" s="46"/>
      <c r="G150" s="46"/>
      <c r="H150" s="46"/>
      <c r="I150" s="46"/>
      <c r="J150" s="50"/>
      <c r="K150" s="50"/>
      <c r="L150" s="50"/>
      <c r="M150" s="50"/>
      <c r="N150" s="13"/>
      <c r="O150" s="13"/>
      <c r="P150" s="13"/>
      <c r="Q150" s="13"/>
      <c r="U150" s="52"/>
      <c r="V150" s="48"/>
      <c r="W150" s="48"/>
      <c r="X150" s="48"/>
      <c r="Y150" s="48"/>
      <c r="Z150" s="48"/>
      <c r="AA150" s="17"/>
    </row>
    <row r="151" spans="1:27" ht="15" customHeight="1" x14ac:dyDescent="0.25">
      <c r="A151" s="49"/>
      <c r="B151" s="49"/>
      <c r="C151" s="46"/>
      <c r="D151" s="46"/>
      <c r="E151" s="46"/>
      <c r="F151" s="46"/>
      <c r="G151" s="46"/>
      <c r="H151" s="46"/>
      <c r="I151" s="46"/>
      <c r="J151" s="50"/>
      <c r="K151" s="50"/>
      <c r="L151" s="50"/>
      <c r="M151" s="50"/>
      <c r="N151" s="13"/>
      <c r="O151" s="13"/>
      <c r="P151" s="13"/>
      <c r="Q151" s="13"/>
      <c r="U151" s="52"/>
      <c r="V151" s="48"/>
      <c r="W151" s="48"/>
      <c r="X151" s="48"/>
      <c r="Y151" s="48"/>
      <c r="Z151" s="48"/>
      <c r="AA151" s="17"/>
    </row>
    <row r="152" spans="1:27" ht="15" customHeight="1" x14ac:dyDescent="0.25">
      <c r="A152" s="49"/>
      <c r="B152" s="49"/>
      <c r="C152" s="46"/>
      <c r="D152" s="46"/>
      <c r="E152" s="46"/>
      <c r="F152" s="46"/>
      <c r="G152" s="46"/>
      <c r="H152" s="46"/>
      <c r="I152" s="46"/>
      <c r="J152" s="50"/>
      <c r="K152" s="50"/>
      <c r="L152" s="50"/>
      <c r="M152" s="50"/>
      <c r="N152" s="13"/>
      <c r="O152" s="13"/>
      <c r="P152" s="13"/>
      <c r="Q152" s="13"/>
      <c r="U152" s="52"/>
      <c r="V152" s="48"/>
      <c r="W152" s="48"/>
      <c r="X152" s="48"/>
      <c r="Y152" s="48"/>
      <c r="Z152" s="48"/>
      <c r="AA152" s="17"/>
    </row>
    <row r="153" spans="1:27" ht="15" customHeight="1" x14ac:dyDescent="0.25">
      <c r="A153" s="49"/>
      <c r="B153" s="49"/>
      <c r="C153" s="46"/>
      <c r="D153" s="46"/>
      <c r="E153" s="46"/>
      <c r="F153" s="46"/>
      <c r="G153" s="46"/>
      <c r="H153" s="46"/>
      <c r="I153" s="46"/>
      <c r="J153" s="50"/>
      <c r="K153" s="50"/>
      <c r="L153" s="50"/>
      <c r="M153" s="50"/>
      <c r="N153" s="13"/>
      <c r="O153" s="13"/>
      <c r="P153" s="13"/>
      <c r="Q153" s="13"/>
      <c r="U153" s="52"/>
      <c r="V153" s="48"/>
      <c r="W153" s="48"/>
      <c r="X153" s="48"/>
      <c r="Y153" s="48"/>
      <c r="Z153" s="48"/>
      <c r="AA153" s="17"/>
    </row>
    <row r="154" spans="1:27" ht="15" customHeight="1" x14ac:dyDescent="0.25">
      <c r="A154" s="49"/>
      <c r="B154" s="49"/>
      <c r="C154" s="46"/>
      <c r="D154" s="46"/>
      <c r="E154" s="46"/>
      <c r="F154" s="46"/>
      <c r="G154" s="46"/>
      <c r="H154" s="46"/>
      <c r="I154" s="46"/>
      <c r="J154" s="50"/>
      <c r="K154" s="50"/>
      <c r="L154" s="50"/>
      <c r="M154" s="50"/>
      <c r="N154" s="13"/>
      <c r="O154" s="13"/>
      <c r="P154" s="13"/>
      <c r="Q154" s="13"/>
      <c r="U154" s="52"/>
      <c r="V154" s="48"/>
      <c r="W154" s="48"/>
      <c r="X154" s="48"/>
      <c r="Y154" s="48"/>
      <c r="Z154" s="48"/>
      <c r="AA154" s="17"/>
    </row>
    <row r="155" spans="1:27" ht="15" customHeight="1" x14ac:dyDescent="0.25">
      <c r="A155" s="49"/>
      <c r="B155" s="49"/>
      <c r="C155" s="46"/>
      <c r="D155" s="46"/>
      <c r="E155" s="46"/>
      <c r="F155" s="46"/>
      <c r="G155" s="46"/>
      <c r="H155" s="46"/>
      <c r="I155" s="46"/>
      <c r="J155" s="50"/>
      <c r="K155" s="50"/>
      <c r="L155" s="50"/>
      <c r="M155" s="50"/>
      <c r="N155" s="13"/>
      <c r="O155" s="13"/>
      <c r="P155" s="13"/>
      <c r="Q155" s="13"/>
      <c r="U155" s="52"/>
      <c r="V155" s="48"/>
      <c r="W155" s="48"/>
      <c r="X155" s="48"/>
      <c r="Y155" s="48"/>
      <c r="Z155" s="48"/>
      <c r="AA155" s="17"/>
    </row>
    <row r="156" spans="1:27" ht="15" customHeight="1" x14ac:dyDescent="0.25">
      <c r="A156" s="13"/>
      <c r="B156" s="13"/>
      <c r="C156" s="46"/>
      <c r="D156" s="46"/>
      <c r="E156" s="13"/>
      <c r="F156" s="13"/>
      <c r="G156" s="46"/>
      <c r="H156" s="13"/>
      <c r="I156" s="46"/>
      <c r="J156" s="50"/>
      <c r="K156" s="50"/>
      <c r="L156" s="50"/>
      <c r="M156" s="50"/>
      <c r="N156" s="13"/>
      <c r="O156" s="13"/>
      <c r="P156" s="13"/>
      <c r="Q156" s="13"/>
      <c r="U156" s="52"/>
      <c r="V156" s="48"/>
      <c r="W156" s="48"/>
      <c r="X156" s="48"/>
      <c r="Y156" s="48"/>
      <c r="Z156" s="48"/>
      <c r="AA156" s="17"/>
    </row>
    <row r="157" spans="1:27" ht="15" customHeight="1" x14ac:dyDescent="0.25">
      <c r="A157" s="13"/>
      <c r="B157" s="13"/>
      <c r="C157" s="46"/>
      <c r="D157" s="46"/>
      <c r="E157" s="13"/>
      <c r="F157" s="13"/>
      <c r="G157" s="46"/>
      <c r="H157" s="13"/>
      <c r="I157" s="46"/>
      <c r="J157" s="50"/>
      <c r="K157" s="50"/>
      <c r="L157" s="50"/>
      <c r="M157" s="50"/>
      <c r="N157" s="13"/>
      <c r="O157" s="13"/>
      <c r="P157" s="13"/>
      <c r="Q157" s="13"/>
      <c r="U157" s="52"/>
      <c r="V157" s="48"/>
      <c r="W157" s="48"/>
      <c r="X157" s="48"/>
      <c r="Y157" s="48"/>
      <c r="Z157" s="48"/>
      <c r="AA157" s="17"/>
    </row>
    <row r="158" spans="1:27" ht="15" customHeight="1" x14ac:dyDescent="0.25">
      <c r="A158" s="13"/>
      <c r="B158" s="13"/>
      <c r="C158" s="46"/>
      <c r="D158" s="46"/>
      <c r="E158" s="13"/>
      <c r="F158" s="13"/>
      <c r="G158" s="46"/>
      <c r="H158" s="13"/>
      <c r="I158" s="46"/>
      <c r="J158" s="50"/>
      <c r="K158" s="50"/>
      <c r="L158" s="50"/>
      <c r="M158" s="50"/>
      <c r="N158" s="13"/>
      <c r="O158" s="13"/>
      <c r="P158" s="13"/>
      <c r="Q158" s="13"/>
      <c r="U158" s="52"/>
      <c r="V158" s="48"/>
      <c r="W158" s="48"/>
      <c r="X158" s="48"/>
      <c r="Y158" s="48"/>
      <c r="Z158" s="48"/>
      <c r="AA158" s="17"/>
    </row>
    <row r="159" spans="1:27" ht="15" customHeight="1" x14ac:dyDescent="0.25">
      <c r="A159" s="13"/>
      <c r="B159" s="13"/>
      <c r="C159" s="46"/>
      <c r="D159" s="46"/>
      <c r="E159" s="13"/>
      <c r="F159" s="13"/>
      <c r="G159" s="46"/>
      <c r="H159" s="13"/>
      <c r="I159" s="46"/>
      <c r="J159" s="50"/>
      <c r="K159" s="50"/>
      <c r="L159" s="50"/>
      <c r="M159" s="50"/>
      <c r="U159" s="52"/>
      <c r="V159" s="48"/>
      <c r="W159" s="48"/>
      <c r="X159" s="48"/>
      <c r="Y159" s="48"/>
      <c r="Z159" s="48"/>
      <c r="AA159" s="17"/>
    </row>
    <row r="160" spans="1:27" ht="15" customHeight="1" x14ac:dyDescent="0.25">
      <c r="A160" s="13"/>
      <c r="B160" s="13"/>
      <c r="C160" s="46"/>
      <c r="D160" s="46"/>
      <c r="E160" s="13"/>
      <c r="F160" s="13"/>
      <c r="G160" s="46"/>
      <c r="H160" s="13"/>
      <c r="I160" s="46"/>
      <c r="J160" s="50"/>
      <c r="K160" s="50"/>
      <c r="L160" s="50"/>
      <c r="M160" s="50"/>
      <c r="U160" s="52"/>
      <c r="V160" s="48"/>
      <c r="W160" s="48"/>
      <c r="X160" s="48"/>
      <c r="Y160" s="48"/>
      <c r="Z160" s="48"/>
      <c r="AA160" s="17"/>
    </row>
    <row r="161" spans="1:27" ht="15" customHeight="1" x14ac:dyDescent="0.25">
      <c r="A161" s="13"/>
      <c r="B161" s="13"/>
      <c r="C161" s="46"/>
      <c r="D161" s="46"/>
      <c r="E161" s="13"/>
      <c r="F161" s="13"/>
      <c r="G161" s="46"/>
      <c r="H161" s="13"/>
      <c r="I161" s="46"/>
      <c r="J161" s="50"/>
      <c r="K161" s="50"/>
      <c r="L161" s="50"/>
      <c r="M161" s="50"/>
      <c r="U161" s="52"/>
      <c r="V161" s="48"/>
      <c r="W161" s="48"/>
      <c r="X161" s="48"/>
      <c r="Y161" s="48"/>
      <c r="Z161" s="48"/>
      <c r="AA161" s="17"/>
    </row>
    <row r="162" spans="1:27" ht="15" customHeight="1" x14ac:dyDescent="0.25">
      <c r="A162" s="13"/>
      <c r="B162" s="13"/>
      <c r="C162" s="46"/>
      <c r="D162" s="46"/>
      <c r="E162" s="13"/>
      <c r="F162" s="13"/>
      <c r="G162" s="46"/>
      <c r="H162" s="13"/>
      <c r="I162" s="46"/>
      <c r="J162" s="50"/>
      <c r="K162" s="50"/>
      <c r="L162" s="50"/>
      <c r="M162" s="50"/>
      <c r="U162" s="52"/>
      <c r="V162" s="48"/>
      <c r="W162" s="48"/>
      <c r="X162" s="48"/>
      <c r="Y162" s="48"/>
      <c r="Z162" s="48"/>
      <c r="AA162" s="17"/>
    </row>
    <row r="163" spans="1:27" ht="15" customHeight="1" x14ac:dyDescent="0.25">
      <c r="A163" s="13"/>
      <c r="B163" s="13"/>
      <c r="C163" s="46"/>
      <c r="D163" s="46"/>
      <c r="E163" s="13"/>
      <c r="F163" s="13"/>
      <c r="G163" s="46"/>
      <c r="H163" s="13"/>
      <c r="I163" s="46"/>
      <c r="J163" s="50"/>
      <c r="K163" s="50"/>
      <c r="L163" s="50"/>
      <c r="M163" s="50"/>
      <c r="U163" s="52"/>
      <c r="V163" s="48"/>
      <c r="W163" s="48"/>
      <c r="X163" s="48"/>
      <c r="Y163" s="48"/>
      <c r="Z163" s="48"/>
      <c r="AA163" s="17"/>
    </row>
    <row r="164" spans="1:27" ht="15" customHeight="1" x14ac:dyDescent="0.25">
      <c r="A164" s="13"/>
      <c r="B164" s="13"/>
      <c r="C164" s="46"/>
      <c r="D164" s="46"/>
      <c r="E164" s="13"/>
      <c r="F164" s="13"/>
      <c r="G164" s="46"/>
      <c r="H164" s="13"/>
      <c r="I164" s="46"/>
      <c r="J164" s="50"/>
      <c r="K164" s="50"/>
      <c r="L164" s="50"/>
      <c r="M164" s="50"/>
      <c r="U164" s="52"/>
      <c r="V164" s="48"/>
      <c r="W164" s="48"/>
      <c r="X164" s="48"/>
      <c r="Y164" s="48"/>
      <c r="Z164" s="48"/>
      <c r="AA164" s="17"/>
    </row>
    <row r="165" spans="1:27" ht="15" customHeight="1" x14ac:dyDescent="0.25">
      <c r="A165" s="13"/>
      <c r="B165" s="13"/>
      <c r="C165" s="13"/>
      <c r="D165" s="13"/>
      <c r="E165" s="13"/>
      <c r="F165" s="13"/>
      <c r="G165" s="46"/>
      <c r="H165" s="13"/>
      <c r="I165" s="46"/>
      <c r="J165" s="50"/>
      <c r="K165" s="50"/>
      <c r="L165" s="50"/>
      <c r="M165" s="50"/>
      <c r="U165" s="52"/>
      <c r="V165" s="48"/>
      <c r="W165" s="48"/>
      <c r="X165" s="48"/>
      <c r="Y165" s="48"/>
      <c r="Z165" s="48"/>
      <c r="AA165" s="17"/>
    </row>
    <row r="166" spans="1:27" ht="15" customHeight="1" x14ac:dyDescent="0.25">
      <c r="A166" s="13"/>
      <c r="B166" s="13"/>
      <c r="C166" s="13"/>
      <c r="D166" s="13"/>
      <c r="E166" s="13"/>
      <c r="F166" s="13"/>
      <c r="G166" s="46"/>
      <c r="H166" s="13"/>
      <c r="I166" s="46"/>
      <c r="J166" s="50"/>
      <c r="K166" s="50"/>
      <c r="L166" s="50"/>
      <c r="M166" s="50"/>
      <c r="U166" s="52"/>
      <c r="V166" s="48"/>
      <c r="W166" s="48"/>
      <c r="X166" s="48"/>
      <c r="Y166" s="48"/>
      <c r="Z166" s="48"/>
      <c r="AA166" s="17"/>
    </row>
    <row r="167" spans="1:27" ht="15" customHeight="1" x14ac:dyDescent="0.25">
      <c r="A167" s="13"/>
      <c r="B167" s="13"/>
      <c r="C167" s="13"/>
      <c r="D167" s="13"/>
      <c r="E167" s="13"/>
      <c r="F167" s="13"/>
      <c r="G167" s="46"/>
      <c r="H167" s="13"/>
      <c r="I167" s="46"/>
      <c r="J167" s="50"/>
      <c r="K167" s="50"/>
      <c r="L167" s="50"/>
      <c r="M167" s="50"/>
      <c r="U167" s="52"/>
      <c r="V167" s="48"/>
      <c r="W167" s="48"/>
      <c r="X167" s="48"/>
      <c r="Y167" s="48"/>
      <c r="Z167" s="48"/>
      <c r="AA167" s="17"/>
    </row>
    <row r="168" spans="1:27" ht="15" customHeight="1" x14ac:dyDescent="0.25">
      <c r="A168" s="13"/>
      <c r="B168" s="13"/>
      <c r="C168" s="13"/>
      <c r="D168" s="13"/>
      <c r="E168" s="13"/>
      <c r="F168" s="13"/>
      <c r="G168" s="46"/>
      <c r="H168" s="13"/>
      <c r="I168" s="46"/>
      <c r="J168" s="50"/>
      <c r="K168" s="50"/>
      <c r="L168" s="50"/>
      <c r="M168" s="50"/>
      <c r="U168" s="52"/>
      <c r="V168" s="48"/>
      <c r="W168" s="48"/>
      <c r="X168" s="48"/>
      <c r="Y168" s="48"/>
      <c r="Z168" s="48"/>
      <c r="AA168" s="17"/>
    </row>
    <row r="169" spans="1:27" ht="15" customHeight="1" x14ac:dyDescent="0.25">
      <c r="A169" s="13"/>
      <c r="B169" s="13"/>
      <c r="C169" s="13"/>
      <c r="D169" s="13"/>
      <c r="E169" s="13"/>
      <c r="F169" s="13"/>
      <c r="G169" s="46"/>
      <c r="H169" s="13"/>
      <c r="I169" s="46"/>
      <c r="J169" s="50"/>
      <c r="K169" s="50"/>
      <c r="L169" s="50"/>
      <c r="M169" s="50"/>
      <c r="U169" s="52"/>
      <c r="V169" s="48"/>
      <c r="W169" s="48"/>
      <c r="X169" s="48"/>
      <c r="Y169" s="48"/>
      <c r="Z169" s="48"/>
      <c r="AA169" s="17"/>
    </row>
    <row r="170" spans="1:27" ht="15" customHeight="1" x14ac:dyDescent="0.25">
      <c r="A170" s="13"/>
      <c r="B170" s="13"/>
      <c r="C170" s="13"/>
      <c r="D170" s="13"/>
      <c r="E170" s="13"/>
      <c r="F170" s="13"/>
      <c r="G170" s="46"/>
      <c r="H170" s="13"/>
      <c r="I170" s="46"/>
      <c r="J170" s="50"/>
      <c r="K170" s="50"/>
      <c r="L170" s="50"/>
      <c r="M170" s="50"/>
      <c r="U170" s="52"/>
      <c r="V170" s="48"/>
      <c r="W170" s="48"/>
      <c r="X170" s="48"/>
      <c r="Y170" s="48"/>
      <c r="Z170" s="48"/>
      <c r="AA170" s="17"/>
    </row>
    <row r="171" spans="1:27" ht="15" customHeight="1" x14ac:dyDescent="0.25">
      <c r="A171" s="13"/>
      <c r="B171" s="13"/>
      <c r="C171" s="13"/>
      <c r="D171" s="13"/>
      <c r="E171" s="13"/>
      <c r="F171" s="13"/>
      <c r="G171" s="46"/>
      <c r="H171" s="13"/>
      <c r="I171" s="46"/>
      <c r="J171" s="50"/>
      <c r="K171" s="50"/>
      <c r="L171" s="50"/>
      <c r="M171" s="50"/>
      <c r="U171" s="52"/>
      <c r="V171" s="48"/>
      <c r="W171" s="48"/>
      <c r="X171" s="48"/>
      <c r="Y171" s="48"/>
      <c r="Z171" s="48"/>
      <c r="AA171" s="17"/>
    </row>
    <row r="172" spans="1:27" ht="15" customHeight="1" x14ac:dyDescent="0.25">
      <c r="A172" s="13"/>
      <c r="B172" s="13"/>
      <c r="C172" s="13"/>
      <c r="D172" s="13"/>
      <c r="E172" s="13"/>
      <c r="F172" s="13"/>
      <c r="G172" s="46"/>
      <c r="H172" s="13"/>
      <c r="I172" s="46"/>
      <c r="J172" s="50"/>
      <c r="K172" s="50"/>
      <c r="L172" s="50"/>
      <c r="M172" s="50"/>
      <c r="U172" s="52"/>
      <c r="V172" s="48"/>
      <c r="W172" s="48"/>
      <c r="X172" s="48"/>
      <c r="Y172" s="48"/>
      <c r="Z172" s="48"/>
      <c r="AA172" s="17"/>
    </row>
    <row r="173" spans="1:27" ht="15" customHeight="1" x14ac:dyDescent="0.25">
      <c r="A173" s="13"/>
      <c r="B173" s="13"/>
      <c r="C173" s="13"/>
      <c r="D173" s="13"/>
      <c r="E173" s="13"/>
      <c r="F173" s="13"/>
      <c r="G173" s="46"/>
      <c r="H173" s="13"/>
      <c r="I173" s="46"/>
      <c r="J173" s="50"/>
      <c r="K173" s="50"/>
      <c r="L173" s="50"/>
      <c r="M173" s="50"/>
      <c r="U173" s="52"/>
      <c r="V173" s="48"/>
      <c r="W173" s="48"/>
      <c r="X173" s="48"/>
      <c r="Y173" s="48"/>
      <c r="Z173" s="48"/>
      <c r="AA173" s="17"/>
    </row>
    <row r="174" spans="1:27" ht="15" customHeight="1" x14ac:dyDescent="0.25">
      <c r="A174" s="13"/>
      <c r="B174" s="13"/>
      <c r="C174" s="13"/>
      <c r="D174" s="13"/>
      <c r="E174" s="13"/>
      <c r="F174" s="13"/>
      <c r="G174" s="46"/>
      <c r="H174" s="13"/>
      <c r="I174" s="46"/>
      <c r="J174" s="50"/>
      <c r="K174" s="50"/>
      <c r="L174" s="50"/>
      <c r="M174" s="50"/>
      <c r="U174" s="52"/>
      <c r="V174" s="48"/>
      <c r="W174" s="48"/>
      <c r="X174" s="48"/>
      <c r="Y174" s="48"/>
      <c r="Z174" s="48"/>
      <c r="AA174" s="17"/>
    </row>
    <row r="175" spans="1:27" x14ac:dyDescent="0.2">
      <c r="U175" s="52"/>
      <c r="V175" s="48"/>
      <c r="W175" s="48"/>
      <c r="X175" s="48"/>
      <c r="Y175" s="48"/>
      <c r="Z175" s="48"/>
      <c r="AA175" s="17"/>
    </row>
    <row r="176" spans="1:27" x14ac:dyDescent="0.2">
      <c r="U176" s="52"/>
      <c r="V176" s="48"/>
      <c r="W176" s="48"/>
      <c r="X176" s="48"/>
      <c r="Y176" s="48"/>
      <c r="Z176" s="48"/>
      <c r="AA176" s="17"/>
    </row>
    <row r="177" spans="21:27" x14ac:dyDescent="0.2">
      <c r="U177" s="52"/>
      <c r="V177" s="48"/>
      <c r="W177" s="48"/>
      <c r="X177" s="48"/>
      <c r="Y177" s="48"/>
      <c r="Z177" s="48"/>
      <c r="AA177" s="17"/>
    </row>
    <row r="178" spans="21:27" x14ac:dyDescent="0.2">
      <c r="U178" s="52"/>
      <c r="V178" s="48"/>
      <c r="W178" s="48"/>
      <c r="X178" s="48"/>
      <c r="Y178" s="48"/>
      <c r="Z178" s="48"/>
      <c r="AA178" s="17"/>
    </row>
    <row r="179" spans="21:27" x14ac:dyDescent="0.2">
      <c r="U179" s="52"/>
      <c r="V179" s="48"/>
      <c r="W179" s="48"/>
      <c r="X179" s="48"/>
      <c r="Y179" s="48"/>
      <c r="Z179" s="48"/>
      <c r="AA179" s="17"/>
    </row>
    <row r="180" spans="21:27" x14ac:dyDescent="0.2">
      <c r="U180" s="52"/>
      <c r="V180" s="48"/>
      <c r="W180" s="48"/>
      <c r="X180" s="48"/>
      <c r="Y180" s="48"/>
      <c r="Z180" s="48"/>
      <c r="AA180" s="17"/>
    </row>
    <row r="181" spans="21:27" x14ac:dyDescent="0.2">
      <c r="U181" s="52"/>
      <c r="V181" s="48"/>
      <c r="W181" s="48"/>
      <c r="X181" s="48"/>
      <c r="Y181" s="48"/>
      <c r="Z181" s="48"/>
      <c r="AA181" s="17"/>
    </row>
    <row r="182" spans="21:27" x14ac:dyDescent="0.2">
      <c r="U182" s="52"/>
      <c r="V182" s="48"/>
      <c r="W182" s="48"/>
      <c r="X182" s="48"/>
      <c r="Y182" s="48"/>
      <c r="Z182" s="48"/>
      <c r="AA182" s="17"/>
    </row>
    <row r="183" spans="21:27" x14ac:dyDescent="0.2">
      <c r="U183" s="52"/>
      <c r="V183" s="48"/>
      <c r="W183" s="48"/>
      <c r="X183" s="48"/>
      <c r="Y183" s="48"/>
      <c r="Z183" s="48"/>
      <c r="AA183" s="17"/>
    </row>
    <row r="184" spans="21:27" x14ac:dyDescent="0.2">
      <c r="U184" s="52"/>
      <c r="V184" s="48"/>
      <c r="W184" s="48"/>
      <c r="X184" s="48"/>
      <c r="Y184" s="48"/>
      <c r="Z184" s="48"/>
      <c r="AA184" s="17"/>
    </row>
    <row r="185" spans="21:27" x14ac:dyDescent="0.2">
      <c r="U185" s="52"/>
      <c r="V185" s="48"/>
      <c r="W185" s="48"/>
      <c r="X185" s="48"/>
      <c r="Y185" s="48"/>
      <c r="Z185" s="48"/>
      <c r="AA185" s="17"/>
    </row>
    <row r="186" spans="21:27" x14ac:dyDescent="0.2">
      <c r="U186" s="52"/>
      <c r="V186" s="48"/>
      <c r="W186" s="48"/>
      <c r="X186" s="48"/>
      <c r="Y186" s="48"/>
      <c r="Z186" s="48"/>
      <c r="AA186" s="17"/>
    </row>
    <row r="187" spans="21:27" x14ac:dyDescent="0.2">
      <c r="U187" s="52"/>
      <c r="V187" s="48"/>
      <c r="W187" s="48"/>
      <c r="X187" s="48"/>
      <c r="Y187" s="48"/>
      <c r="Z187" s="48"/>
      <c r="AA187" s="17"/>
    </row>
    <row r="188" spans="21:27" x14ac:dyDescent="0.2">
      <c r="U188" s="52"/>
      <c r="V188" s="48"/>
      <c r="W188" s="48"/>
      <c r="X188" s="48"/>
      <c r="Y188" s="48"/>
      <c r="Z188" s="48"/>
      <c r="AA188" s="17"/>
    </row>
    <row r="189" spans="21:27" x14ac:dyDescent="0.2">
      <c r="U189" s="52"/>
      <c r="V189" s="48"/>
      <c r="W189" s="48"/>
      <c r="X189" s="48"/>
      <c r="Y189" s="48"/>
      <c r="Z189" s="48"/>
      <c r="AA189" s="17"/>
    </row>
    <row r="190" spans="21:27" x14ac:dyDescent="0.2">
      <c r="U190" s="52"/>
      <c r="V190" s="48"/>
      <c r="W190" s="48"/>
      <c r="X190" s="48"/>
      <c r="Y190" s="48"/>
      <c r="Z190" s="48"/>
      <c r="AA190" s="17"/>
    </row>
    <row r="191" spans="21:27" x14ac:dyDescent="0.2">
      <c r="U191" s="52"/>
      <c r="V191" s="48"/>
      <c r="W191" s="48"/>
      <c r="X191" s="48"/>
      <c r="Y191" s="48"/>
      <c r="Z191" s="48"/>
      <c r="AA191" s="17"/>
    </row>
    <row r="192" spans="21:27" x14ac:dyDescent="0.2">
      <c r="U192" s="52"/>
      <c r="V192" s="48"/>
      <c r="W192" s="48"/>
      <c r="X192" s="48"/>
      <c r="Y192" s="48"/>
      <c r="Z192" s="48"/>
      <c r="AA192" s="17"/>
    </row>
    <row r="193" spans="21:27" x14ac:dyDescent="0.2">
      <c r="U193" s="52"/>
      <c r="V193" s="48"/>
      <c r="W193" s="48"/>
      <c r="X193" s="48"/>
      <c r="Y193" s="48"/>
      <c r="Z193" s="48"/>
      <c r="AA193" s="17"/>
    </row>
    <row r="194" spans="21:27" x14ac:dyDescent="0.2">
      <c r="U194" s="52"/>
      <c r="V194" s="48"/>
      <c r="W194" s="48"/>
      <c r="X194" s="48"/>
      <c r="Y194" s="48"/>
      <c r="Z194" s="48"/>
      <c r="AA194" s="17"/>
    </row>
    <row r="195" spans="21:27" x14ac:dyDescent="0.2">
      <c r="U195" s="52"/>
      <c r="V195" s="48"/>
      <c r="W195" s="48"/>
      <c r="X195" s="48"/>
      <c r="Y195" s="48"/>
      <c r="Z195" s="48"/>
      <c r="AA195" s="17"/>
    </row>
    <row r="196" spans="21:27" x14ac:dyDescent="0.2">
      <c r="U196" s="52"/>
      <c r="V196" s="48"/>
      <c r="W196" s="48"/>
      <c r="X196" s="48"/>
      <c r="Y196" s="48"/>
      <c r="Z196" s="48"/>
      <c r="AA196" s="17"/>
    </row>
    <row r="197" spans="21:27" x14ac:dyDescent="0.2">
      <c r="U197" s="52"/>
      <c r="V197" s="48"/>
      <c r="W197" s="48"/>
      <c r="X197" s="48"/>
      <c r="Y197" s="48"/>
      <c r="Z197" s="48"/>
      <c r="AA197" s="17"/>
    </row>
    <row r="198" spans="21:27" x14ac:dyDescent="0.2">
      <c r="U198" s="52"/>
      <c r="V198" s="48"/>
      <c r="W198" s="48"/>
      <c r="X198" s="48"/>
      <c r="Y198" s="48"/>
      <c r="Z198" s="48"/>
      <c r="AA198" s="17"/>
    </row>
    <row r="199" spans="21:27" x14ac:dyDescent="0.2">
      <c r="U199" s="52"/>
      <c r="V199" s="48"/>
      <c r="W199" s="48"/>
      <c r="X199" s="48"/>
      <c r="Y199" s="48"/>
      <c r="Z199" s="48"/>
      <c r="AA199" s="17"/>
    </row>
    <row r="200" spans="21:27" x14ac:dyDescent="0.2">
      <c r="U200" s="52"/>
      <c r="V200" s="48"/>
      <c r="W200" s="48"/>
      <c r="X200" s="48"/>
      <c r="Y200" s="48"/>
      <c r="Z200" s="48"/>
      <c r="AA200" s="17"/>
    </row>
    <row r="201" spans="21:27" x14ac:dyDescent="0.2">
      <c r="U201" s="52"/>
      <c r="V201" s="48"/>
      <c r="W201" s="48"/>
      <c r="X201" s="48"/>
      <c r="Y201" s="48"/>
      <c r="Z201" s="48"/>
      <c r="AA201" s="17"/>
    </row>
    <row r="202" spans="21:27" x14ac:dyDescent="0.2">
      <c r="U202" s="52"/>
      <c r="V202" s="48"/>
      <c r="W202" s="48"/>
      <c r="X202" s="48"/>
      <c r="Y202" s="48"/>
      <c r="Z202" s="48"/>
      <c r="AA202" s="17"/>
    </row>
    <row r="203" spans="21:27" x14ac:dyDescent="0.2">
      <c r="U203" s="52"/>
      <c r="V203" s="48"/>
      <c r="W203" s="48"/>
      <c r="X203" s="48"/>
      <c r="Y203" s="48"/>
      <c r="Z203" s="48"/>
      <c r="AA203" s="17"/>
    </row>
    <row r="204" spans="21:27" x14ac:dyDescent="0.2">
      <c r="U204" s="52"/>
      <c r="V204" s="48"/>
      <c r="W204" s="48"/>
      <c r="X204" s="48"/>
      <c r="Y204" s="48"/>
      <c r="Z204" s="48"/>
      <c r="AA204" s="17"/>
    </row>
    <row r="205" spans="21:27" x14ac:dyDescent="0.2">
      <c r="U205" s="52"/>
      <c r="V205" s="48"/>
      <c r="W205" s="48"/>
      <c r="X205" s="48"/>
      <c r="Y205" s="48"/>
      <c r="Z205" s="48"/>
      <c r="AA205" s="17"/>
    </row>
    <row r="206" spans="21:27" x14ac:dyDescent="0.2">
      <c r="U206" s="52"/>
      <c r="V206" s="48"/>
      <c r="W206" s="48"/>
      <c r="X206" s="48"/>
      <c r="Y206" s="48"/>
      <c r="Z206" s="48"/>
      <c r="AA206" s="17"/>
    </row>
    <row r="207" spans="21:27" x14ac:dyDescent="0.2">
      <c r="U207" s="52"/>
      <c r="V207" s="48"/>
      <c r="W207" s="48"/>
      <c r="X207" s="48"/>
      <c r="Y207" s="48"/>
      <c r="Z207" s="48"/>
      <c r="AA207" s="17"/>
    </row>
    <row r="208" spans="21:27" x14ac:dyDescent="0.2">
      <c r="U208" s="52"/>
      <c r="V208" s="48"/>
      <c r="W208" s="48"/>
      <c r="X208" s="48"/>
      <c r="Y208" s="48"/>
      <c r="Z208" s="48"/>
      <c r="AA208" s="17"/>
    </row>
    <row r="209" spans="21:27" x14ac:dyDescent="0.2">
      <c r="U209" s="52"/>
      <c r="V209" s="48"/>
      <c r="W209" s="48"/>
      <c r="X209" s="48"/>
      <c r="Y209" s="48"/>
      <c r="Z209" s="48"/>
      <c r="AA209" s="17"/>
    </row>
    <row r="210" spans="21:27" x14ac:dyDescent="0.2">
      <c r="U210" s="52"/>
      <c r="V210" s="48"/>
      <c r="W210" s="48"/>
      <c r="X210" s="48"/>
      <c r="Y210" s="48"/>
      <c r="Z210" s="48"/>
      <c r="AA210" s="17"/>
    </row>
    <row r="211" spans="21:27" x14ac:dyDescent="0.2">
      <c r="U211" s="52"/>
      <c r="V211" s="48"/>
      <c r="W211" s="48"/>
      <c r="X211" s="48"/>
      <c r="Y211" s="48"/>
      <c r="Z211" s="48"/>
      <c r="AA211" s="17"/>
    </row>
    <row r="212" spans="21:27" x14ac:dyDescent="0.2">
      <c r="U212" s="52"/>
      <c r="V212" s="48"/>
      <c r="W212" s="48"/>
      <c r="X212" s="48"/>
      <c r="Y212" s="48"/>
      <c r="Z212" s="48"/>
      <c r="AA212" s="17"/>
    </row>
    <row r="213" spans="21:27" x14ac:dyDescent="0.2">
      <c r="U213" s="52"/>
      <c r="V213" s="48"/>
      <c r="W213" s="48"/>
      <c r="X213" s="48"/>
      <c r="Y213" s="48"/>
      <c r="Z213" s="48"/>
      <c r="AA213" s="17"/>
    </row>
    <row r="214" spans="21:27" x14ac:dyDescent="0.2">
      <c r="U214" s="52"/>
      <c r="V214" s="48"/>
      <c r="W214" s="48"/>
      <c r="X214" s="48"/>
      <c r="Y214" s="48"/>
      <c r="Z214" s="48"/>
      <c r="AA214" s="17"/>
    </row>
    <row r="215" spans="21:27" x14ac:dyDescent="0.2">
      <c r="U215" s="52"/>
      <c r="V215" s="48"/>
      <c r="W215" s="48"/>
      <c r="X215" s="48"/>
      <c r="Y215" s="48"/>
      <c r="Z215" s="48"/>
      <c r="AA215" s="17"/>
    </row>
    <row r="216" spans="21:27" x14ac:dyDescent="0.2">
      <c r="U216" s="52"/>
      <c r="V216" s="48"/>
      <c r="W216" s="48"/>
      <c r="X216" s="48"/>
      <c r="Y216" s="48"/>
      <c r="Z216" s="48"/>
      <c r="AA216" s="17"/>
    </row>
    <row r="217" spans="21:27" x14ac:dyDescent="0.2">
      <c r="U217" s="52"/>
      <c r="V217" s="48"/>
      <c r="W217" s="48"/>
      <c r="X217" s="48"/>
      <c r="Y217" s="48"/>
      <c r="Z217" s="48"/>
      <c r="AA217" s="17"/>
    </row>
    <row r="218" spans="21:27" x14ac:dyDescent="0.2">
      <c r="U218" s="52"/>
      <c r="V218" s="48"/>
      <c r="W218" s="48"/>
      <c r="X218" s="48"/>
      <c r="Y218" s="48"/>
      <c r="Z218" s="48"/>
      <c r="AA218" s="17"/>
    </row>
    <row r="219" spans="21:27" x14ac:dyDescent="0.2">
      <c r="U219" s="52"/>
      <c r="V219" s="48"/>
      <c r="W219" s="48"/>
      <c r="X219" s="48"/>
      <c r="Y219" s="48"/>
      <c r="Z219" s="48"/>
      <c r="AA219" s="17"/>
    </row>
    <row r="220" spans="21:27" x14ac:dyDescent="0.2">
      <c r="U220" s="52"/>
      <c r="V220" s="48"/>
      <c r="W220" s="48"/>
      <c r="X220" s="48"/>
      <c r="Y220" s="48"/>
      <c r="Z220" s="48"/>
      <c r="AA220" s="17"/>
    </row>
    <row r="221" spans="21:27" x14ac:dyDescent="0.2">
      <c r="U221" s="52"/>
      <c r="V221" s="48"/>
      <c r="W221" s="48"/>
      <c r="X221" s="48"/>
      <c r="Y221" s="48"/>
      <c r="Z221" s="48"/>
      <c r="AA221" s="17"/>
    </row>
    <row r="222" spans="21:27" x14ac:dyDescent="0.2">
      <c r="U222" s="52"/>
      <c r="V222" s="48"/>
      <c r="W222" s="48"/>
      <c r="X222" s="48"/>
      <c r="Y222" s="48"/>
      <c r="Z222" s="48"/>
      <c r="AA222" s="17"/>
    </row>
    <row r="223" spans="21:27" x14ac:dyDescent="0.2">
      <c r="U223" s="52"/>
      <c r="V223" s="48"/>
      <c r="W223" s="48"/>
      <c r="X223" s="48"/>
      <c r="Y223" s="48"/>
      <c r="Z223" s="48"/>
      <c r="AA223" s="17"/>
    </row>
    <row r="224" spans="21:27" x14ac:dyDescent="0.2">
      <c r="U224" s="52"/>
      <c r="V224" s="48"/>
      <c r="W224" s="48"/>
      <c r="X224" s="48"/>
      <c r="Y224" s="48"/>
      <c r="Z224" s="48"/>
      <c r="AA224" s="17"/>
    </row>
    <row r="225" spans="21:27" x14ac:dyDescent="0.2">
      <c r="U225" s="52"/>
      <c r="V225" s="48"/>
      <c r="W225" s="48"/>
      <c r="X225" s="48"/>
      <c r="Y225" s="48"/>
      <c r="Z225" s="48"/>
      <c r="AA225" s="17"/>
    </row>
    <row r="226" spans="21:27" x14ac:dyDescent="0.2">
      <c r="U226" s="52"/>
      <c r="V226" s="48"/>
      <c r="W226" s="48"/>
      <c r="X226" s="48"/>
      <c r="Y226" s="48"/>
      <c r="Z226" s="48"/>
      <c r="AA226" s="17"/>
    </row>
    <row r="227" spans="21:27" x14ac:dyDescent="0.2">
      <c r="U227" s="52"/>
      <c r="V227" s="48"/>
      <c r="W227" s="48"/>
      <c r="X227" s="48"/>
      <c r="Y227" s="48"/>
      <c r="Z227" s="48"/>
      <c r="AA227" s="17"/>
    </row>
    <row r="228" spans="21:27" x14ac:dyDescent="0.2">
      <c r="U228" s="52"/>
      <c r="V228" s="48"/>
      <c r="W228" s="48"/>
      <c r="X228" s="48"/>
      <c r="Y228" s="48"/>
      <c r="Z228" s="48"/>
      <c r="AA228" s="17"/>
    </row>
    <row r="229" spans="21:27" x14ac:dyDescent="0.2">
      <c r="U229" s="52"/>
      <c r="V229" s="48"/>
      <c r="W229" s="48"/>
      <c r="X229" s="48"/>
      <c r="Y229" s="48"/>
      <c r="Z229" s="48"/>
      <c r="AA229" s="17"/>
    </row>
    <row r="230" spans="21:27" x14ac:dyDescent="0.2">
      <c r="U230" s="52"/>
      <c r="V230" s="48"/>
      <c r="W230" s="48"/>
      <c r="X230" s="48"/>
      <c r="Y230" s="48"/>
      <c r="Z230" s="48"/>
      <c r="AA230" s="17"/>
    </row>
    <row r="231" spans="21:27" x14ac:dyDescent="0.2">
      <c r="U231" s="52"/>
      <c r="V231" s="48"/>
      <c r="W231" s="48"/>
      <c r="X231" s="48"/>
      <c r="Y231" s="48"/>
      <c r="Z231" s="48"/>
      <c r="AA231" s="17"/>
    </row>
    <row r="232" spans="21:27" x14ac:dyDescent="0.2">
      <c r="U232" s="52"/>
      <c r="V232" s="48"/>
      <c r="W232" s="48"/>
      <c r="X232" s="48"/>
      <c r="Y232" s="48"/>
      <c r="Z232" s="48"/>
      <c r="AA232" s="17"/>
    </row>
    <row r="233" spans="21:27" x14ac:dyDescent="0.2">
      <c r="U233" s="52"/>
      <c r="V233" s="48"/>
      <c r="W233" s="48"/>
      <c r="X233" s="48"/>
      <c r="Y233" s="48"/>
      <c r="Z233" s="48"/>
      <c r="AA233" s="17"/>
    </row>
    <row r="234" spans="21:27" x14ac:dyDescent="0.2">
      <c r="U234" s="52"/>
      <c r="V234" s="48"/>
      <c r="W234" s="48"/>
      <c r="X234" s="48"/>
      <c r="Y234" s="48"/>
      <c r="Z234" s="48"/>
      <c r="AA234" s="17"/>
    </row>
    <row r="235" spans="21:27" x14ac:dyDescent="0.2">
      <c r="U235" s="52"/>
      <c r="V235" s="48"/>
      <c r="W235" s="48"/>
      <c r="X235" s="48"/>
      <c r="Y235" s="48"/>
      <c r="Z235" s="48"/>
      <c r="AA235" s="17"/>
    </row>
    <row r="236" spans="21:27" x14ac:dyDescent="0.2">
      <c r="U236" s="52"/>
      <c r="V236" s="48"/>
      <c r="W236" s="48"/>
      <c r="X236" s="48"/>
      <c r="Y236" s="48"/>
      <c r="Z236" s="48"/>
      <c r="AA236" s="17"/>
    </row>
    <row r="237" spans="21:27" x14ac:dyDescent="0.2">
      <c r="U237" s="52"/>
      <c r="V237" s="48"/>
      <c r="W237" s="48"/>
      <c r="X237" s="48"/>
      <c r="Y237" s="48"/>
      <c r="Z237" s="48"/>
      <c r="AA237" s="17"/>
    </row>
    <row r="238" spans="21:27" x14ac:dyDescent="0.2">
      <c r="U238" s="52"/>
      <c r="V238" s="48"/>
      <c r="W238" s="48"/>
      <c r="X238" s="48"/>
      <c r="Y238" s="48"/>
      <c r="Z238" s="48"/>
      <c r="AA238" s="17"/>
    </row>
    <row r="239" spans="21:27" x14ac:dyDescent="0.2">
      <c r="U239" s="52"/>
      <c r="V239" s="48"/>
      <c r="W239" s="48"/>
      <c r="X239" s="48"/>
      <c r="Y239" s="48"/>
      <c r="Z239" s="48"/>
      <c r="AA239" s="17"/>
    </row>
    <row r="240" spans="21:27" x14ac:dyDescent="0.2">
      <c r="U240" s="52"/>
      <c r="V240" s="48"/>
      <c r="W240" s="48"/>
      <c r="X240" s="48"/>
      <c r="Y240" s="48"/>
      <c r="Z240" s="48"/>
      <c r="AA240" s="17"/>
    </row>
    <row r="241" spans="21:27" x14ac:dyDescent="0.2">
      <c r="U241" s="52"/>
      <c r="V241" s="48"/>
      <c r="W241" s="48"/>
      <c r="X241" s="48"/>
      <c r="Y241" s="48"/>
      <c r="Z241" s="48"/>
      <c r="AA241" s="17"/>
    </row>
    <row r="242" spans="21:27" x14ac:dyDescent="0.2">
      <c r="U242" s="52"/>
      <c r="V242" s="48"/>
      <c r="W242" s="48"/>
      <c r="X242" s="48"/>
      <c r="Y242" s="48"/>
      <c r="Z242" s="48"/>
      <c r="AA242" s="17"/>
    </row>
    <row r="243" spans="21:27" x14ac:dyDescent="0.2">
      <c r="U243" s="52"/>
      <c r="V243" s="48"/>
      <c r="W243" s="48"/>
      <c r="X243" s="48"/>
      <c r="Y243" s="48"/>
      <c r="Z243" s="48"/>
      <c r="AA243" s="17"/>
    </row>
    <row r="244" spans="21:27" x14ac:dyDescent="0.2">
      <c r="U244" s="52"/>
      <c r="V244" s="48"/>
      <c r="W244" s="48"/>
      <c r="X244" s="48"/>
      <c r="Y244" s="48"/>
      <c r="Z244" s="48"/>
      <c r="AA244" s="17"/>
    </row>
    <row r="245" spans="21:27" x14ac:dyDescent="0.2">
      <c r="U245" s="52"/>
      <c r="V245" s="48"/>
      <c r="W245" s="48"/>
      <c r="X245" s="48"/>
      <c r="Y245" s="48"/>
      <c r="Z245" s="48"/>
      <c r="AA245" s="17"/>
    </row>
    <row r="246" spans="21:27" x14ac:dyDescent="0.2">
      <c r="U246" s="52"/>
      <c r="V246" s="48"/>
      <c r="W246" s="48"/>
      <c r="X246" s="48"/>
      <c r="Y246" s="48"/>
      <c r="Z246" s="48"/>
      <c r="AA246" s="17"/>
    </row>
    <row r="247" spans="21:27" x14ac:dyDescent="0.2">
      <c r="U247" s="52"/>
      <c r="V247" s="48"/>
      <c r="W247" s="48"/>
      <c r="X247" s="48"/>
      <c r="Y247" s="48"/>
      <c r="Z247" s="48"/>
      <c r="AA247" s="17"/>
    </row>
    <row r="248" spans="21:27" x14ac:dyDescent="0.2">
      <c r="U248" s="52"/>
      <c r="V248" s="48"/>
      <c r="W248" s="48"/>
      <c r="X248" s="48"/>
      <c r="Y248" s="48"/>
      <c r="Z248" s="48"/>
      <c r="AA248" s="17"/>
    </row>
    <row r="249" spans="21:27" x14ac:dyDescent="0.2">
      <c r="U249" s="52"/>
      <c r="V249" s="48"/>
      <c r="W249" s="48"/>
      <c r="X249" s="48"/>
      <c r="Y249" s="48"/>
      <c r="Z249" s="48"/>
      <c r="AA249" s="17"/>
    </row>
    <row r="250" spans="21:27" x14ac:dyDescent="0.2">
      <c r="U250" s="52"/>
      <c r="V250" s="48"/>
      <c r="W250" s="48"/>
      <c r="X250" s="48"/>
      <c r="Y250" s="48"/>
      <c r="Z250" s="48"/>
      <c r="AA250" s="17"/>
    </row>
    <row r="251" spans="21:27" x14ac:dyDescent="0.2">
      <c r="U251" s="52"/>
      <c r="V251" s="48"/>
      <c r="W251" s="48"/>
      <c r="X251" s="48"/>
      <c r="Y251" s="48"/>
      <c r="Z251" s="48"/>
      <c r="AA251" s="17"/>
    </row>
    <row r="252" spans="21:27" x14ac:dyDescent="0.2">
      <c r="U252" s="52"/>
      <c r="V252" s="48"/>
      <c r="W252" s="48"/>
      <c r="X252" s="48"/>
      <c r="Y252" s="48"/>
      <c r="Z252" s="48"/>
      <c r="AA252" s="17"/>
    </row>
    <row r="253" spans="21:27" x14ac:dyDescent="0.2">
      <c r="U253" s="52"/>
      <c r="V253" s="48"/>
      <c r="W253" s="48"/>
      <c r="X253" s="48"/>
      <c r="Y253" s="48"/>
      <c r="Z253" s="48"/>
      <c r="AA253" s="17"/>
    </row>
    <row r="254" spans="21:27" x14ac:dyDescent="0.2">
      <c r="U254" s="52"/>
      <c r="V254" s="48"/>
      <c r="W254" s="48"/>
      <c r="X254" s="48"/>
      <c r="Y254" s="48"/>
      <c r="Z254" s="48"/>
      <c r="AA254" s="17"/>
    </row>
    <row r="255" spans="21:27" x14ac:dyDescent="0.2">
      <c r="U255" s="52"/>
      <c r="V255" s="48"/>
      <c r="W255" s="48"/>
      <c r="X255" s="48"/>
      <c r="Y255" s="48"/>
      <c r="Z255" s="48"/>
      <c r="AA255" s="17"/>
    </row>
    <row r="256" spans="21:27" x14ac:dyDescent="0.2">
      <c r="U256" s="52"/>
      <c r="V256" s="48"/>
      <c r="W256" s="48"/>
      <c r="X256" s="48"/>
      <c r="Y256" s="48"/>
      <c r="Z256" s="48"/>
      <c r="AA256" s="17"/>
    </row>
    <row r="257" spans="21:27" x14ac:dyDescent="0.2">
      <c r="U257" s="52"/>
      <c r="V257" s="48"/>
      <c r="W257" s="48"/>
      <c r="X257" s="48"/>
      <c r="Y257" s="48"/>
      <c r="Z257" s="48"/>
      <c r="AA257" s="17"/>
    </row>
    <row r="258" spans="21:27" x14ac:dyDescent="0.2">
      <c r="U258" s="52"/>
      <c r="V258" s="48"/>
      <c r="W258" s="48"/>
      <c r="X258" s="48"/>
      <c r="Y258" s="48"/>
      <c r="Z258" s="48"/>
      <c r="AA258" s="17"/>
    </row>
    <row r="259" spans="21:27" x14ac:dyDescent="0.2">
      <c r="U259" s="52"/>
      <c r="V259" s="48"/>
      <c r="W259" s="48"/>
      <c r="X259" s="48"/>
      <c r="Y259" s="48"/>
      <c r="Z259" s="48"/>
      <c r="AA259" s="17"/>
    </row>
    <row r="260" spans="21:27" x14ac:dyDescent="0.2">
      <c r="U260" s="52"/>
      <c r="V260" s="48"/>
      <c r="W260" s="48"/>
      <c r="X260" s="48"/>
      <c r="Y260" s="48"/>
      <c r="Z260" s="48"/>
      <c r="AA260" s="17"/>
    </row>
    <row r="261" spans="21:27" x14ac:dyDescent="0.2">
      <c r="U261" s="52"/>
      <c r="V261" s="48"/>
      <c r="W261" s="48"/>
      <c r="X261" s="48"/>
      <c r="Y261" s="48"/>
      <c r="Z261" s="48"/>
      <c r="AA261" s="17"/>
    </row>
    <row r="262" spans="21:27" x14ac:dyDescent="0.2">
      <c r="U262" s="52"/>
      <c r="V262" s="48"/>
      <c r="W262" s="48"/>
      <c r="X262" s="48"/>
      <c r="Y262" s="48"/>
      <c r="Z262" s="48"/>
      <c r="AA262" s="17"/>
    </row>
    <row r="263" spans="21:27" x14ac:dyDescent="0.2">
      <c r="U263" s="52"/>
      <c r="V263" s="48"/>
      <c r="W263" s="48"/>
      <c r="X263" s="48"/>
      <c r="Y263" s="48"/>
      <c r="Z263" s="48"/>
      <c r="AA263" s="17"/>
    </row>
    <row r="264" spans="21:27" x14ac:dyDescent="0.2">
      <c r="U264" s="52"/>
      <c r="V264" s="48"/>
      <c r="W264" s="48"/>
      <c r="X264" s="48"/>
      <c r="Y264" s="48"/>
      <c r="Z264" s="48"/>
      <c r="AA264" s="17"/>
    </row>
    <row r="265" spans="21:27" x14ac:dyDescent="0.2">
      <c r="U265" s="52"/>
      <c r="V265" s="48"/>
      <c r="W265" s="48"/>
      <c r="X265" s="48"/>
      <c r="Y265" s="48"/>
      <c r="Z265" s="48"/>
      <c r="AA265" s="17"/>
    </row>
    <row r="266" spans="21:27" x14ac:dyDescent="0.2">
      <c r="U266" s="52"/>
      <c r="V266" s="48"/>
      <c r="W266" s="48"/>
      <c r="X266" s="48"/>
      <c r="Y266" s="48"/>
      <c r="Z266" s="48"/>
      <c r="AA266" s="17"/>
    </row>
    <row r="267" spans="21:27" x14ac:dyDescent="0.2">
      <c r="U267" s="52"/>
      <c r="V267" s="48"/>
      <c r="W267" s="48"/>
      <c r="X267" s="48"/>
      <c r="Y267" s="48"/>
      <c r="Z267" s="48"/>
      <c r="AA267" s="17"/>
    </row>
    <row r="268" spans="21:27" x14ac:dyDescent="0.2">
      <c r="U268" s="52"/>
      <c r="V268" s="48"/>
      <c r="W268" s="48"/>
      <c r="X268" s="48"/>
      <c r="Y268" s="48"/>
      <c r="Z268" s="48"/>
      <c r="AA268" s="17"/>
    </row>
    <row r="269" spans="21:27" x14ac:dyDescent="0.2">
      <c r="U269" s="52"/>
      <c r="V269" s="48"/>
      <c r="W269" s="48"/>
      <c r="X269" s="48"/>
      <c r="Y269" s="48"/>
      <c r="Z269" s="48"/>
      <c r="AA269" s="17"/>
    </row>
    <row r="270" spans="21:27" x14ac:dyDescent="0.2">
      <c r="U270" s="52"/>
      <c r="V270" s="48"/>
      <c r="W270" s="48"/>
      <c r="X270" s="48"/>
      <c r="Y270" s="48"/>
      <c r="Z270" s="48"/>
      <c r="AA270" s="17"/>
    </row>
    <row r="271" spans="21:27" x14ac:dyDescent="0.2">
      <c r="U271" s="52"/>
      <c r="V271" s="48"/>
      <c r="W271" s="48"/>
      <c r="X271" s="48"/>
      <c r="Y271" s="48"/>
      <c r="Z271" s="48"/>
      <c r="AA271" s="17"/>
    </row>
    <row r="272" spans="21:27" x14ac:dyDescent="0.2">
      <c r="U272" s="52"/>
      <c r="V272" s="48"/>
      <c r="W272" s="48"/>
      <c r="X272" s="48"/>
      <c r="Y272" s="48"/>
      <c r="Z272" s="48"/>
      <c r="AA272" s="17"/>
    </row>
    <row r="273" spans="21:27" x14ac:dyDescent="0.2">
      <c r="U273" s="52"/>
      <c r="V273" s="48"/>
      <c r="W273" s="48"/>
      <c r="X273" s="48"/>
      <c r="Y273" s="48"/>
      <c r="Z273" s="48"/>
      <c r="AA273" s="17"/>
    </row>
    <row r="274" spans="21:27" x14ac:dyDescent="0.2">
      <c r="U274" s="52"/>
      <c r="V274" s="48"/>
      <c r="W274" s="48"/>
      <c r="X274" s="48"/>
      <c r="Y274" s="48"/>
      <c r="Z274" s="48"/>
      <c r="AA274" s="17"/>
    </row>
    <row r="275" spans="21:27" x14ac:dyDescent="0.2">
      <c r="U275" s="52"/>
      <c r="V275" s="48"/>
      <c r="W275" s="48"/>
      <c r="X275" s="48"/>
      <c r="Y275" s="48"/>
      <c r="Z275" s="48"/>
      <c r="AA275" s="17"/>
    </row>
    <row r="276" spans="21:27" x14ac:dyDescent="0.2">
      <c r="U276" s="52"/>
      <c r="V276" s="48"/>
      <c r="W276" s="48"/>
      <c r="X276" s="48"/>
      <c r="Y276" s="48"/>
      <c r="Z276" s="48"/>
      <c r="AA276" s="17"/>
    </row>
    <row r="277" spans="21:27" x14ac:dyDescent="0.2">
      <c r="U277" s="52"/>
      <c r="V277" s="48"/>
      <c r="W277" s="48"/>
      <c r="X277" s="48"/>
      <c r="Y277" s="48"/>
      <c r="Z277" s="48"/>
      <c r="AA277" s="17"/>
    </row>
    <row r="278" spans="21:27" x14ac:dyDescent="0.2">
      <c r="U278" s="52"/>
      <c r="V278" s="48"/>
      <c r="W278" s="48"/>
      <c r="X278" s="48"/>
      <c r="Y278" s="48"/>
      <c r="Z278" s="48"/>
      <c r="AA278" s="17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78"/>
  <sheetViews>
    <sheetView topLeftCell="I1" workbookViewId="0">
      <selection activeCell="Q13" sqref="Q13"/>
    </sheetView>
  </sheetViews>
  <sheetFormatPr defaultRowHeight="14.25" x14ac:dyDescent="0.2"/>
  <cols>
    <col min="1" max="1" width="51.5" style="43" bestFit="1" customWidth="1"/>
    <col min="2" max="2" width="23" style="43" bestFit="1" customWidth="1"/>
    <col min="3" max="3" width="18.5" style="43" bestFit="1" customWidth="1"/>
    <col min="4" max="4" width="19.125" style="43" customWidth="1"/>
    <col min="5" max="5" width="22.25" style="43" customWidth="1"/>
    <col min="6" max="9" width="20.625" style="43" bestFit="1" customWidth="1"/>
    <col min="10" max="10" width="18.5" style="43" bestFit="1" customWidth="1"/>
    <col min="11" max="12" width="20.75" style="43" bestFit="1" customWidth="1"/>
    <col min="13" max="13" width="19.375" style="43" bestFit="1" customWidth="1"/>
    <col min="14" max="14" width="46" style="43" bestFit="1" customWidth="1"/>
    <col min="15" max="15" width="12.625" style="43" customWidth="1"/>
    <col min="16" max="16" width="20.25" style="43" customWidth="1"/>
    <col min="17" max="17" width="10.875" style="43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29" width="9" style="43" customWidth="1"/>
    <col min="30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2604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256</v>
      </c>
      <c r="B2" s="49">
        <v>178</v>
      </c>
      <c r="C2" s="46">
        <v>0</v>
      </c>
      <c r="D2" s="46">
        <v>264.62</v>
      </c>
      <c r="E2" s="46">
        <v>208.63</v>
      </c>
      <c r="F2" s="46">
        <f t="shared" ref="F2:F33" si="0">($A$74-A2)/(ROW($A$74)-ROW(A2))</f>
        <v>32.611111111111114</v>
      </c>
      <c r="G2" s="46">
        <v>0</v>
      </c>
      <c r="H2" s="46">
        <f t="shared" ref="H2:H33" si="1">($A$74-B2)/(ROW($A$74)-ROW(B2))</f>
        <v>33.694444444444443</v>
      </c>
      <c r="I2" s="46">
        <v>0</v>
      </c>
      <c r="J2" s="50"/>
      <c r="K2" s="50"/>
      <c r="L2" s="50"/>
      <c r="M2" s="50">
        <f t="shared" ref="M2:M33" ca="1" si="2">IF(RAND()&lt;0.5,0,1)</f>
        <v>0</v>
      </c>
      <c r="N2" s="7" t="s">
        <v>38</v>
      </c>
      <c r="O2" s="51">
        <v>0.02</v>
      </c>
      <c r="P2" s="6" t="s">
        <v>39</v>
      </c>
      <c r="Q2" s="13">
        <f>LARGE(A:A,2)</f>
        <v>2516</v>
      </c>
      <c r="T2" s="43">
        <v>0</v>
      </c>
      <c r="U2" s="52">
        <f t="shared" ref="U2:U33" si="3">T2-B2</f>
        <v>-178</v>
      </c>
      <c r="V2" s="48">
        <f t="shared" ref="V2:V33" si="4">ROUND(U2,0)</f>
        <v>-178</v>
      </c>
      <c r="W2" s="48">
        <v>4766</v>
      </c>
      <c r="X2" s="48">
        <f t="shared" ref="X2:X33" si="5">B2/$W$2*$W$3</f>
        <v>195.66554762903903</v>
      </c>
      <c r="Y2" s="48">
        <f t="shared" ref="Y2:Y33" si="6">X2-B2</f>
        <v>17.665547629039025</v>
      </c>
      <c r="Z2" s="48">
        <f t="shared" ref="Z2:Z33" si="7">ROUND(Y2,0)</f>
        <v>18</v>
      </c>
      <c r="AA2" s="17">
        <f t="shared" ref="AA2:AA33" si="8">IF(V2&gt;=0,V2,Z2)</f>
        <v>18</v>
      </c>
      <c r="AB2" s="45">
        <f t="shared" ref="AB2:AB33" si="9">B2+AA2</f>
        <v>196</v>
      </c>
    </row>
    <row r="3" spans="1:28" ht="15" customHeight="1" x14ac:dyDescent="0.25">
      <c r="A3" s="49">
        <f>ROUND(A2+(A5-A2)/3,0)</f>
        <v>256</v>
      </c>
      <c r="B3" s="49">
        <f>ROUND(B2+(B5-B2)/3,0)</f>
        <v>178</v>
      </c>
      <c r="C3" s="46">
        <v>0</v>
      </c>
      <c r="D3" s="46">
        <v>264.63</v>
      </c>
      <c r="E3" s="46">
        <v>208.64</v>
      </c>
      <c r="F3" s="46">
        <f t="shared" si="0"/>
        <v>33.070422535211264</v>
      </c>
      <c r="G3" s="46">
        <v>0</v>
      </c>
      <c r="H3" s="46">
        <f t="shared" si="1"/>
        <v>34.16901408450704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172</v>
      </c>
      <c r="P3" s="6" t="s">
        <v>41</v>
      </c>
      <c r="Q3" s="13">
        <f>LARGE(A:A,3)</f>
        <v>2451</v>
      </c>
      <c r="T3" s="43">
        <v>0</v>
      </c>
      <c r="U3" s="52">
        <f t="shared" si="3"/>
        <v>-178</v>
      </c>
      <c r="V3" s="48">
        <f t="shared" si="4"/>
        <v>-178</v>
      </c>
      <c r="W3" s="48">
        <v>5239</v>
      </c>
      <c r="X3" s="48">
        <f t="shared" si="5"/>
        <v>195.66554762903903</v>
      </c>
      <c r="Y3" s="48">
        <f t="shared" si="6"/>
        <v>17.665547629039025</v>
      </c>
      <c r="Z3" s="48">
        <f t="shared" si="7"/>
        <v>18</v>
      </c>
      <c r="AA3" s="17">
        <f t="shared" si="8"/>
        <v>18</v>
      </c>
      <c r="AB3" s="45">
        <f t="shared" si="9"/>
        <v>196</v>
      </c>
    </row>
    <row r="4" spans="1:28" ht="15" customHeight="1" x14ac:dyDescent="0.25">
      <c r="A4" s="49">
        <f>ROUND(A3+(A5-A2)/3,0)</f>
        <v>256</v>
      </c>
      <c r="B4" s="49">
        <f>ROUND(B3+(B5-B2)/3,0)</f>
        <v>178</v>
      </c>
      <c r="C4" s="46">
        <v>0</v>
      </c>
      <c r="D4" s="46">
        <v>264.64</v>
      </c>
      <c r="E4" s="46">
        <v>208.66</v>
      </c>
      <c r="F4" s="46">
        <f t="shared" si="0"/>
        <v>33.542857142857144</v>
      </c>
      <c r="G4" s="46">
        <v>0</v>
      </c>
      <c r="H4" s="46">
        <f t="shared" si="1"/>
        <v>34.657142857142858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0</v>
      </c>
      <c r="N4" s="8" t="s">
        <v>42</v>
      </c>
      <c r="O4" s="53">
        <f>MAX(A:A)</f>
        <v>2604</v>
      </c>
      <c r="P4" s="6" t="s">
        <v>43</v>
      </c>
      <c r="Q4" s="13">
        <f>LARGE(B:B,1)</f>
        <v>2150</v>
      </c>
      <c r="T4" s="43">
        <v>0</v>
      </c>
      <c r="U4" s="52">
        <f t="shared" si="3"/>
        <v>-178</v>
      </c>
      <c r="V4" s="48">
        <f t="shared" si="4"/>
        <v>-178</v>
      </c>
      <c r="W4" s="48"/>
      <c r="X4" s="48">
        <f t="shared" si="5"/>
        <v>195.66554762903903</v>
      </c>
      <c r="Y4" s="48">
        <f t="shared" si="6"/>
        <v>17.665547629039025</v>
      </c>
      <c r="Z4" s="48">
        <f t="shared" si="7"/>
        <v>18</v>
      </c>
      <c r="AA4" s="17">
        <f t="shared" si="8"/>
        <v>18</v>
      </c>
      <c r="AB4" s="45">
        <f t="shared" si="9"/>
        <v>196</v>
      </c>
    </row>
    <row r="5" spans="1:28" ht="15" customHeight="1" x14ac:dyDescent="0.25">
      <c r="A5" s="49">
        <v>256</v>
      </c>
      <c r="B5" s="49">
        <v>178</v>
      </c>
      <c r="C5" s="46">
        <v>0</v>
      </c>
      <c r="D5" s="46">
        <v>264.64999999999998</v>
      </c>
      <c r="E5" s="46">
        <v>208.67</v>
      </c>
      <c r="F5" s="46">
        <f t="shared" si="0"/>
        <v>34.028985507246375</v>
      </c>
      <c r="G5" s="46">
        <v>0</v>
      </c>
      <c r="H5" s="46">
        <f t="shared" si="1"/>
        <v>35.159420289855071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1</v>
      </c>
      <c r="N5" s="8" t="s">
        <v>44</v>
      </c>
      <c r="O5" s="54">
        <v>1.8</v>
      </c>
      <c r="P5" s="6" t="s">
        <v>45</v>
      </c>
      <c r="Q5" s="13">
        <f>LARGE(B:B,2)</f>
        <v>2150</v>
      </c>
      <c r="T5" s="43">
        <v>0</v>
      </c>
      <c r="U5" s="52">
        <f t="shared" si="3"/>
        <v>-178</v>
      </c>
      <c r="V5" s="48">
        <f t="shared" si="4"/>
        <v>-178</v>
      </c>
      <c r="W5" s="48"/>
      <c r="X5" s="48">
        <f t="shared" si="5"/>
        <v>195.66554762903903</v>
      </c>
      <c r="Y5" s="48">
        <f t="shared" si="6"/>
        <v>17.665547629039025</v>
      </c>
      <c r="Z5" s="48">
        <f t="shared" si="7"/>
        <v>18</v>
      </c>
      <c r="AA5" s="17">
        <f t="shared" si="8"/>
        <v>18</v>
      </c>
      <c r="AB5" s="45">
        <f t="shared" si="9"/>
        <v>196</v>
      </c>
    </row>
    <row r="6" spans="1:28" ht="15" customHeight="1" x14ac:dyDescent="0.25">
      <c r="A6" s="49">
        <f>ROUND(A5+(A8-A5)/3,0)</f>
        <v>283</v>
      </c>
      <c r="B6" s="49">
        <f>ROUND(B5+(B8-B5)/3,0)</f>
        <v>178</v>
      </c>
      <c r="C6" s="46">
        <v>0</v>
      </c>
      <c r="D6" s="46">
        <v>264.66000000000003</v>
      </c>
      <c r="E6" s="46">
        <v>208.67</v>
      </c>
      <c r="F6" s="46">
        <f t="shared" si="0"/>
        <v>34.132352941176471</v>
      </c>
      <c r="G6" s="46">
        <v>0</v>
      </c>
      <c r="H6" s="46">
        <f t="shared" si="1"/>
        <v>35.676470588235297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1</v>
      </c>
      <c r="N6" s="8" t="s">
        <v>46</v>
      </c>
      <c r="O6" s="54">
        <v>2.76</v>
      </c>
      <c r="P6" s="6" t="s">
        <v>47</v>
      </c>
      <c r="Q6" s="13">
        <f>LARGE(B:B,3)</f>
        <v>2150</v>
      </c>
      <c r="T6" s="43">
        <v>0</v>
      </c>
      <c r="U6" s="52">
        <f t="shared" si="3"/>
        <v>-178</v>
      </c>
      <c r="V6" s="48">
        <f t="shared" si="4"/>
        <v>-178</v>
      </c>
      <c r="W6" s="48"/>
      <c r="X6" s="48">
        <f t="shared" si="5"/>
        <v>195.66554762903903</v>
      </c>
      <c r="Y6" s="48">
        <f t="shared" si="6"/>
        <v>17.665547629039025</v>
      </c>
      <c r="Z6" s="48">
        <f t="shared" si="7"/>
        <v>18</v>
      </c>
      <c r="AA6" s="17">
        <f t="shared" si="8"/>
        <v>18</v>
      </c>
      <c r="AB6" s="45">
        <f t="shared" si="9"/>
        <v>196</v>
      </c>
    </row>
    <row r="7" spans="1:28" ht="15" customHeight="1" x14ac:dyDescent="0.25">
      <c r="A7" s="49">
        <f>ROUND(A6+(A8-A5)/3,0)</f>
        <v>310</v>
      </c>
      <c r="B7" s="49">
        <f>ROUND(B6+(B8-B5)/3,0)</f>
        <v>178</v>
      </c>
      <c r="C7" s="46">
        <f t="shared" ref="C7:C38" si="12">ROUND(A7/150,2)</f>
        <v>2.0699999999999998</v>
      </c>
      <c r="D7" s="46">
        <v>264.67</v>
      </c>
      <c r="E7" s="46">
        <v>208.68</v>
      </c>
      <c r="F7" s="46">
        <f t="shared" si="0"/>
        <v>34.238805970149251</v>
      </c>
      <c r="G7" s="46">
        <v>0</v>
      </c>
      <c r="H7" s="46">
        <f t="shared" si="1"/>
        <v>36.208955223880594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3">IF(OR(COUNTIF(K3:K7,1)=5,COUNTIF(K3:K7,-1)=5),1,0)</f>
        <v>1</v>
      </c>
      <c r="M7" s="50">
        <f t="shared" ca="1" si="2"/>
        <v>1</v>
      </c>
      <c r="N7" s="8" t="s">
        <v>48</v>
      </c>
      <c r="O7" s="54">
        <v>2.85</v>
      </c>
      <c r="P7" s="13"/>
      <c r="Q7" s="13"/>
      <c r="T7" s="43">
        <v>0</v>
      </c>
      <c r="U7" s="52">
        <f t="shared" si="3"/>
        <v>-178</v>
      </c>
      <c r="V7" s="48">
        <f t="shared" si="4"/>
        <v>-178</v>
      </c>
      <c r="W7" s="48"/>
      <c r="X7" s="48">
        <f t="shared" si="5"/>
        <v>195.66554762903903</v>
      </c>
      <c r="Y7" s="48">
        <f t="shared" si="6"/>
        <v>17.665547629039025</v>
      </c>
      <c r="Z7" s="48">
        <f t="shared" si="7"/>
        <v>18</v>
      </c>
      <c r="AA7" s="17">
        <f t="shared" si="8"/>
        <v>18</v>
      </c>
      <c r="AB7" s="45">
        <f t="shared" si="9"/>
        <v>196</v>
      </c>
    </row>
    <row r="8" spans="1:28" ht="15" customHeight="1" x14ac:dyDescent="0.25">
      <c r="A8" s="49">
        <v>336</v>
      </c>
      <c r="B8" s="49">
        <v>178</v>
      </c>
      <c r="C8" s="46">
        <f t="shared" si="12"/>
        <v>2.2400000000000002</v>
      </c>
      <c r="D8" s="46">
        <v>264.68</v>
      </c>
      <c r="E8" s="46">
        <v>208.69</v>
      </c>
      <c r="F8" s="46">
        <f t="shared" si="0"/>
        <v>34.363636363636367</v>
      </c>
      <c r="G8" s="46">
        <v>0</v>
      </c>
      <c r="H8" s="46">
        <f t="shared" si="1"/>
        <v>36.757575757575758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3"/>
        <v>1</v>
      </c>
      <c r="M8" s="50">
        <f t="shared" ca="1" si="2"/>
        <v>0</v>
      </c>
      <c r="N8" s="8" t="s">
        <v>49</v>
      </c>
      <c r="O8" s="54">
        <v>268.87</v>
      </c>
      <c r="P8" s="9"/>
      <c r="Q8" s="13"/>
      <c r="T8" s="43">
        <v>0</v>
      </c>
      <c r="U8" s="52">
        <f t="shared" si="3"/>
        <v>-178</v>
      </c>
      <c r="V8" s="48">
        <f t="shared" si="4"/>
        <v>-178</v>
      </c>
      <c r="W8" s="48"/>
      <c r="X8" s="48">
        <f t="shared" si="5"/>
        <v>195.66554762903903</v>
      </c>
      <c r="Y8" s="48">
        <f t="shared" si="6"/>
        <v>17.665547629039025</v>
      </c>
      <c r="Z8" s="48">
        <f t="shared" si="7"/>
        <v>18</v>
      </c>
      <c r="AA8" s="17">
        <f t="shared" si="8"/>
        <v>18</v>
      </c>
      <c r="AB8" s="45">
        <f t="shared" si="9"/>
        <v>196</v>
      </c>
    </row>
    <row r="9" spans="1:28" ht="15" customHeight="1" x14ac:dyDescent="0.25">
      <c r="A9" s="49">
        <f>ROUND(A8+(A11-A8)/3,0)</f>
        <v>389</v>
      </c>
      <c r="B9" s="49">
        <f>ROUND(B8+(B11-B8)/3,0)</f>
        <v>178</v>
      </c>
      <c r="C9" s="46">
        <f t="shared" si="12"/>
        <v>2.59</v>
      </c>
      <c r="D9" s="46">
        <v>264.7</v>
      </c>
      <c r="E9" s="46">
        <v>208.71</v>
      </c>
      <c r="F9" s="46">
        <f t="shared" si="0"/>
        <v>34.07692307692308</v>
      </c>
      <c r="G9" s="46">
        <v>0</v>
      </c>
      <c r="H9" s="46">
        <f t="shared" si="1"/>
        <v>37.323076923076925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3"/>
        <v>1</v>
      </c>
      <c r="M9" s="50">
        <f t="shared" ca="1" si="2"/>
        <v>0</v>
      </c>
      <c r="N9" s="8" t="s">
        <v>50</v>
      </c>
      <c r="O9" s="55">
        <v>283</v>
      </c>
      <c r="P9" s="9"/>
      <c r="Q9" s="13"/>
      <c r="T9" s="43">
        <v>0</v>
      </c>
      <c r="U9" s="52">
        <f t="shared" si="3"/>
        <v>-178</v>
      </c>
      <c r="V9" s="48">
        <f t="shared" si="4"/>
        <v>-178</v>
      </c>
      <c r="W9" s="48"/>
      <c r="X9" s="48">
        <f t="shared" si="5"/>
        <v>195.66554762903903</v>
      </c>
      <c r="Y9" s="48">
        <f t="shared" si="6"/>
        <v>17.665547629039025</v>
      </c>
      <c r="Z9" s="48">
        <f t="shared" si="7"/>
        <v>18</v>
      </c>
      <c r="AA9" s="17">
        <f t="shared" si="8"/>
        <v>18</v>
      </c>
      <c r="AB9" s="45">
        <f t="shared" si="9"/>
        <v>196</v>
      </c>
    </row>
    <row r="10" spans="1:28" ht="15" customHeight="1" x14ac:dyDescent="0.25">
      <c r="A10" s="49">
        <f>ROUND(A9+(A11-A8)/3,0)</f>
        <v>442</v>
      </c>
      <c r="B10" s="49">
        <f>ROUND(B9+(B11-B8)/3,0)</f>
        <v>178</v>
      </c>
      <c r="C10" s="46">
        <f t="shared" si="12"/>
        <v>2.95</v>
      </c>
      <c r="D10" s="46">
        <v>264.72000000000003</v>
      </c>
      <c r="E10" s="46">
        <v>208.73</v>
      </c>
      <c r="F10" s="46">
        <f t="shared" si="0"/>
        <v>33.78125</v>
      </c>
      <c r="G10" s="46">
        <v>0</v>
      </c>
      <c r="H10" s="46">
        <f t="shared" si="1"/>
        <v>37.90625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3"/>
        <v>1</v>
      </c>
      <c r="M10" s="50">
        <f t="shared" ca="1" si="2"/>
        <v>0</v>
      </c>
      <c r="N10" s="10" t="s">
        <v>51</v>
      </c>
      <c r="O10" s="55">
        <v>281</v>
      </c>
      <c r="P10" s="9"/>
      <c r="Q10" s="13"/>
      <c r="T10" s="43">
        <v>0</v>
      </c>
      <c r="U10" s="52">
        <f t="shared" si="3"/>
        <v>-178</v>
      </c>
      <c r="V10" s="48">
        <f t="shared" si="4"/>
        <v>-178</v>
      </c>
      <c r="W10" s="48"/>
      <c r="X10" s="48">
        <f t="shared" si="5"/>
        <v>195.66554762903903</v>
      </c>
      <c r="Y10" s="48">
        <f t="shared" si="6"/>
        <v>17.665547629039025</v>
      </c>
      <c r="Z10" s="48">
        <f t="shared" si="7"/>
        <v>18</v>
      </c>
      <c r="AA10" s="17">
        <f t="shared" si="8"/>
        <v>18</v>
      </c>
      <c r="AB10" s="45">
        <f t="shared" si="9"/>
        <v>196</v>
      </c>
    </row>
    <row r="11" spans="1:28" ht="15" customHeight="1" x14ac:dyDescent="0.25">
      <c r="A11" s="49">
        <v>494</v>
      </c>
      <c r="B11" s="49">
        <v>178</v>
      </c>
      <c r="C11" s="46">
        <f t="shared" si="12"/>
        <v>3.29</v>
      </c>
      <c r="D11" s="46">
        <v>264.75</v>
      </c>
      <c r="E11" s="46">
        <v>208.77</v>
      </c>
      <c r="F11" s="46">
        <f t="shared" si="0"/>
        <v>33.492063492063494</v>
      </c>
      <c r="G11" s="46">
        <v>0</v>
      </c>
      <c r="H11" s="46">
        <f t="shared" si="1"/>
        <v>38.507936507936506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3"/>
        <v>1</v>
      </c>
      <c r="M11" s="50">
        <f t="shared" ca="1" si="2"/>
        <v>1</v>
      </c>
      <c r="N11" s="8" t="s">
        <v>52</v>
      </c>
      <c r="O11" s="55">
        <v>280</v>
      </c>
      <c r="P11" s="14" t="s">
        <v>53</v>
      </c>
      <c r="Q11" s="13">
        <f>MIN(D:D)</f>
        <v>264.62</v>
      </c>
      <c r="T11" s="43">
        <v>0</v>
      </c>
      <c r="U11" s="52">
        <f t="shared" si="3"/>
        <v>-178</v>
      </c>
      <c r="V11" s="48">
        <f t="shared" si="4"/>
        <v>-178</v>
      </c>
      <c r="W11" s="48"/>
      <c r="X11" s="48">
        <f t="shared" si="5"/>
        <v>195.66554762903903</v>
      </c>
      <c r="Y11" s="48">
        <f t="shared" si="6"/>
        <v>17.665547629039025</v>
      </c>
      <c r="Z11" s="48">
        <f t="shared" si="7"/>
        <v>18</v>
      </c>
      <c r="AA11" s="17">
        <f t="shared" si="8"/>
        <v>18</v>
      </c>
      <c r="AB11" s="45">
        <f t="shared" si="9"/>
        <v>196</v>
      </c>
    </row>
    <row r="12" spans="1:28" ht="15" customHeight="1" x14ac:dyDescent="0.25">
      <c r="A12" s="49">
        <f>ROUND(A11+(A14-A11)/3,0)</f>
        <v>561</v>
      </c>
      <c r="B12" s="49">
        <f>ROUND(B11+(B14-B11)/3,0)</f>
        <v>178</v>
      </c>
      <c r="C12" s="46">
        <f t="shared" si="12"/>
        <v>3.74</v>
      </c>
      <c r="D12" s="46">
        <v>264.77999999999997</v>
      </c>
      <c r="E12" s="46">
        <v>208.79</v>
      </c>
      <c r="F12" s="46">
        <f t="shared" si="0"/>
        <v>32.951612903225808</v>
      </c>
      <c r="G12" s="46">
        <v>0</v>
      </c>
      <c r="H12" s="46">
        <f t="shared" si="1"/>
        <v>39.12903225806452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3"/>
        <v>1</v>
      </c>
      <c r="M12" s="50">
        <f t="shared" ca="1" si="2"/>
        <v>0</v>
      </c>
      <c r="N12" s="8" t="s">
        <v>54</v>
      </c>
      <c r="O12" s="55">
        <v>275</v>
      </c>
      <c r="P12" s="15" t="s">
        <v>55</v>
      </c>
      <c r="Q12" s="56">
        <f>D2</f>
        <v>264.62</v>
      </c>
      <c r="T12" s="43">
        <v>0</v>
      </c>
      <c r="U12" s="52">
        <f t="shared" si="3"/>
        <v>-178</v>
      </c>
      <c r="V12" s="48">
        <f t="shared" si="4"/>
        <v>-178</v>
      </c>
      <c r="W12" s="48"/>
      <c r="X12" s="48">
        <f t="shared" si="5"/>
        <v>195.66554762903903</v>
      </c>
      <c r="Y12" s="48">
        <f t="shared" si="6"/>
        <v>17.665547629039025</v>
      </c>
      <c r="Z12" s="48">
        <f t="shared" si="7"/>
        <v>18</v>
      </c>
      <c r="AA12" s="17">
        <f t="shared" si="8"/>
        <v>18</v>
      </c>
      <c r="AB12" s="45">
        <f t="shared" si="9"/>
        <v>196</v>
      </c>
    </row>
    <row r="13" spans="1:28" ht="15" customHeight="1" x14ac:dyDescent="0.25">
      <c r="A13" s="49">
        <f>ROUND(A12+(A14-A11)/3,0)</f>
        <v>628</v>
      </c>
      <c r="B13" s="49">
        <f>ROUND(B12+(B14-B11)/3,0)</f>
        <v>178</v>
      </c>
      <c r="C13" s="46">
        <f t="shared" si="12"/>
        <v>4.1900000000000004</v>
      </c>
      <c r="D13" s="46">
        <v>264.82</v>
      </c>
      <c r="E13" s="46">
        <v>208.84</v>
      </c>
      <c r="F13" s="46">
        <f t="shared" si="0"/>
        <v>32.393442622950822</v>
      </c>
      <c r="G13" s="46">
        <v>0</v>
      </c>
      <c r="H13" s="46">
        <f t="shared" si="1"/>
        <v>39.770491803278688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3"/>
        <v>1</v>
      </c>
      <c r="M13" s="50">
        <f t="shared" ca="1" si="2"/>
        <v>0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0</v>
      </c>
      <c r="U13" s="52">
        <f t="shared" si="3"/>
        <v>-178</v>
      </c>
      <c r="V13" s="48">
        <f t="shared" si="4"/>
        <v>-178</v>
      </c>
      <c r="W13" s="48"/>
      <c r="X13" s="48">
        <f t="shared" si="5"/>
        <v>195.66554762903903</v>
      </c>
      <c r="Y13" s="48">
        <f t="shared" si="6"/>
        <v>17.665547629039025</v>
      </c>
      <c r="Z13" s="48">
        <f t="shared" si="7"/>
        <v>18</v>
      </c>
      <c r="AA13" s="17">
        <f t="shared" si="8"/>
        <v>18</v>
      </c>
      <c r="AB13" s="45">
        <f t="shared" si="9"/>
        <v>196</v>
      </c>
    </row>
    <row r="14" spans="1:28" ht="15" customHeight="1" x14ac:dyDescent="0.25">
      <c r="A14" s="49">
        <v>695</v>
      </c>
      <c r="B14" s="49">
        <v>178</v>
      </c>
      <c r="C14" s="46">
        <f t="shared" si="12"/>
        <v>4.63</v>
      </c>
      <c r="D14" s="46">
        <v>264.87</v>
      </c>
      <c r="E14" s="46">
        <v>208.88</v>
      </c>
      <c r="F14" s="46">
        <f t="shared" si="0"/>
        <v>31.816666666666666</v>
      </c>
      <c r="G14" s="46">
        <v>0</v>
      </c>
      <c r="H14" s="46">
        <f t="shared" si="1"/>
        <v>40.43333333333333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3"/>
        <v>1</v>
      </c>
      <c r="M14" s="50">
        <f t="shared" ca="1" si="2"/>
        <v>1</v>
      </c>
      <c r="N14" s="10" t="s">
        <v>58</v>
      </c>
      <c r="O14" s="55">
        <v>245</v>
      </c>
      <c r="P14" s="14" t="s">
        <v>59</v>
      </c>
      <c r="Q14" s="13">
        <f>MAX(B:B)</f>
        <v>2150</v>
      </c>
      <c r="T14" s="43">
        <v>0</v>
      </c>
      <c r="U14" s="52">
        <f t="shared" si="3"/>
        <v>-178</v>
      </c>
      <c r="V14" s="48">
        <f t="shared" si="4"/>
        <v>-178</v>
      </c>
      <c r="W14" s="48"/>
      <c r="X14" s="48">
        <f t="shared" si="5"/>
        <v>195.66554762903903</v>
      </c>
      <c r="Y14" s="48">
        <f t="shared" si="6"/>
        <v>17.665547629039025</v>
      </c>
      <c r="Z14" s="48">
        <f t="shared" si="7"/>
        <v>18</v>
      </c>
      <c r="AA14" s="17">
        <f t="shared" si="8"/>
        <v>18</v>
      </c>
      <c r="AB14" s="45">
        <f t="shared" si="9"/>
        <v>196</v>
      </c>
    </row>
    <row r="15" spans="1:28" ht="15" customHeight="1" x14ac:dyDescent="0.25">
      <c r="A15" s="49">
        <f>ROUND(A14+(A17-A14)/3,0)</f>
        <v>723</v>
      </c>
      <c r="B15" s="49">
        <f>ROUND(B14+(B17-B14)/3,0)</f>
        <v>176</v>
      </c>
      <c r="C15" s="46">
        <f t="shared" si="12"/>
        <v>4.82</v>
      </c>
      <c r="D15" s="46">
        <v>264.92</v>
      </c>
      <c r="E15" s="46">
        <v>208.94</v>
      </c>
      <c r="F15" s="46">
        <f t="shared" si="0"/>
        <v>31.881355932203391</v>
      </c>
      <c r="G15" s="46">
        <v>0</v>
      </c>
      <c r="H15" s="46">
        <f t="shared" si="1"/>
        <v>41.152542372881356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3"/>
        <v>1</v>
      </c>
      <c r="M15" s="50">
        <f t="shared" ca="1" si="2"/>
        <v>0</v>
      </c>
      <c r="N15" s="8" t="s">
        <v>60</v>
      </c>
      <c r="O15" s="8">
        <f>COUNT(C:C)</f>
        <v>172</v>
      </c>
      <c r="P15" s="14" t="s">
        <v>61</v>
      </c>
      <c r="Q15" s="13">
        <f>MAX(D:D)</f>
        <v>270.04000000000002</v>
      </c>
      <c r="R15" s="43">
        <f ca="1">TREND(OFFSET('Z-V'!B1,MATCH(Q15,'Z-V'!A:A,1)-1,,2,1),OFFSET('Z-V'!A1,MATCH(Q15,'Z-V'!A:A,1)-1,,2,1),Q15)</f>
        <v>52632</v>
      </c>
      <c r="T15" s="43">
        <v>0</v>
      </c>
      <c r="U15" s="52">
        <f t="shared" si="3"/>
        <v>-176</v>
      </c>
      <c r="V15" s="48">
        <f t="shared" si="4"/>
        <v>-176</v>
      </c>
      <c r="W15" s="48"/>
      <c r="X15" s="48">
        <f t="shared" si="5"/>
        <v>193.46705832983636</v>
      </c>
      <c r="Y15" s="48">
        <f t="shared" si="6"/>
        <v>17.467058329836362</v>
      </c>
      <c r="Z15" s="48">
        <f t="shared" si="7"/>
        <v>17</v>
      </c>
      <c r="AA15" s="17">
        <f t="shared" si="8"/>
        <v>17</v>
      </c>
      <c r="AB15" s="45">
        <f t="shared" si="9"/>
        <v>193</v>
      </c>
    </row>
    <row r="16" spans="1:28" ht="15" customHeight="1" x14ac:dyDescent="0.25">
      <c r="A16" s="49">
        <f>ROUND(A15+(A17-A14)/3,0)</f>
        <v>751</v>
      </c>
      <c r="B16" s="49">
        <f>ROUND(B15+(B17-B14)/3,0)</f>
        <v>174</v>
      </c>
      <c r="C16" s="46">
        <f t="shared" si="12"/>
        <v>5.01</v>
      </c>
      <c r="D16" s="46">
        <v>264.97000000000003</v>
      </c>
      <c r="E16" s="46">
        <v>208.98</v>
      </c>
      <c r="F16" s="46">
        <f t="shared" si="0"/>
        <v>31.948275862068964</v>
      </c>
      <c r="G16" s="46">
        <v>0</v>
      </c>
      <c r="H16" s="46">
        <f t="shared" si="1"/>
        <v>41.896551724137929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3"/>
        <v>1</v>
      </c>
      <c r="M16" s="50">
        <f t="shared" ca="1" si="2"/>
        <v>1</v>
      </c>
      <c r="N16" s="8" t="s">
        <v>62</v>
      </c>
      <c r="O16" s="57">
        <f>MAX(C:C)</f>
        <v>17.36</v>
      </c>
      <c r="P16" s="14" t="s">
        <v>63</v>
      </c>
      <c r="Q16" s="56">
        <f>D2</f>
        <v>264.62</v>
      </c>
      <c r="R16" s="43">
        <f ca="1">TREND(OFFSET('Z-V'!B1,MATCH(Q16,'Z-V'!A:A,1)-1,,2,1),OFFSET('Z-V'!A1,MATCH(Q16,'Z-V'!A:A,1)-1,,2,1),Q16)</f>
        <v>38426</v>
      </c>
      <c r="T16" s="43">
        <v>0</v>
      </c>
      <c r="U16" s="52">
        <f t="shared" si="3"/>
        <v>-174</v>
      </c>
      <c r="V16" s="48">
        <f t="shared" si="4"/>
        <v>-174</v>
      </c>
      <c r="W16" s="48"/>
      <c r="X16" s="48">
        <f t="shared" si="5"/>
        <v>191.26856903063364</v>
      </c>
      <c r="Y16" s="48">
        <f t="shared" si="6"/>
        <v>17.268569030633643</v>
      </c>
      <c r="Z16" s="48">
        <f t="shared" si="7"/>
        <v>17</v>
      </c>
      <c r="AA16" s="17">
        <f t="shared" si="8"/>
        <v>17</v>
      </c>
      <c r="AB16" s="45">
        <f t="shared" si="9"/>
        <v>191</v>
      </c>
    </row>
    <row r="17" spans="1:28" ht="15" customHeight="1" x14ac:dyDescent="0.25">
      <c r="A17" s="49">
        <v>778</v>
      </c>
      <c r="B17" s="49">
        <v>172</v>
      </c>
      <c r="C17" s="46">
        <f t="shared" si="12"/>
        <v>5.19</v>
      </c>
      <c r="D17" s="46">
        <v>265.02</v>
      </c>
      <c r="E17" s="46">
        <v>209.03</v>
      </c>
      <c r="F17" s="46">
        <f t="shared" si="0"/>
        <v>32.035087719298247</v>
      </c>
      <c r="G17" s="46">
        <v>0</v>
      </c>
      <c r="H17" s="46">
        <f t="shared" si="1"/>
        <v>42.666666666666664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3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268.08</v>
      </c>
      <c r="T17" s="43">
        <v>0</v>
      </c>
      <c r="U17" s="52">
        <f t="shared" si="3"/>
        <v>-172</v>
      </c>
      <c r="V17" s="48">
        <f t="shared" si="4"/>
        <v>-172</v>
      </c>
      <c r="W17" s="48"/>
      <c r="X17" s="48">
        <f t="shared" si="5"/>
        <v>189.07007973143095</v>
      </c>
      <c r="Y17" s="48">
        <f t="shared" si="6"/>
        <v>17.070079731430951</v>
      </c>
      <c r="Z17" s="48">
        <f t="shared" si="7"/>
        <v>17</v>
      </c>
      <c r="AA17" s="17">
        <f t="shared" si="8"/>
        <v>17</v>
      </c>
      <c r="AB17" s="45">
        <f t="shared" si="9"/>
        <v>189</v>
      </c>
    </row>
    <row r="18" spans="1:28" ht="15" customHeight="1" x14ac:dyDescent="0.2">
      <c r="A18" s="49">
        <f>ROUND(A17+(A20-A17)/3,0)</f>
        <v>741</v>
      </c>
      <c r="B18" s="49">
        <f>ROUND(B17+(B20-B17)/3,0)</f>
        <v>172</v>
      </c>
      <c r="C18" s="46">
        <f t="shared" si="12"/>
        <v>4.9400000000000004</v>
      </c>
      <c r="D18" s="46">
        <v>265.07</v>
      </c>
      <c r="E18" s="46">
        <v>209.08</v>
      </c>
      <c r="F18" s="46">
        <f t="shared" si="0"/>
        <v>33.267857142857146</v>
      </c>
      <c r="G18" s="46">
        <v>0</v>
      </c>
      <c r="H18" s="46">
        <f t="shared" si="1"/>
        <v>43.428571428571431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3"/>
        <v>1</v>
      </c>
      <c r="M18" s="50">
        <f t="shared" ca="1" si="2"/>
        <v>0</v>
      </c>
      <c r="N18" s="8" t="s">
        <v>66</v>
      </c>
      <c r="O18" s="8">
        <f>MAX(B:B)</f>
        <v>2150</v>
      </c>
      <c r="T18" s="43">
        <v>0</v>
      </c>
      <c r="U18" s="52">
        <f t="shared" si="3"/>
        <v>-172</v>
      </c>
      <c r="V18" s="48">
        <f t="shared" si="4"/>
        <v>-172</v>
      </c>
      <c r="W18" s="48"/>
      <c r="X18" s="48">
        <f t="shared" si="5"/>
        <v>189.07007973143095</v>
      </c>
      <c r="Y18" s="48">
        <f t="shared" si="6"/>
        <v>17.070079731430951</v>
      </c>
      <c r="Z18" s="48">
        <f t="shared" si="7"/>
        <v>17</v>
      </c>
      <c r="AA18" s="17">
        <f t="shared" si="8"/>
        <v>17</v>
      </c>
      <c r="AB18" s="45">
        <f t="shared" si="9"/>
        <v>189</v>
      </c>
    </row>
    <row r="19" spans="1:28" ht="15" customHeight="1" x14ac:dyDescent="0.25">
      <c r="A19" s="49">
        <f>ROUND(A18+(A20-A17)/3,0)</f>
        <v>704</v>
      </c>
      <c r="B19" s="49">
        <f>ROUND(B18+(B20-B17)/3,0)</f>
        <v>172</v>
      </c>
      <c r="C19" s="46">
        <f t="shared" si="12"/>
        <v>4.6900000000000004</v>
      </c>
      <c r="D19" s="46">
        <v>265.12</v>
      </c>
      <c r="E19" s="46">
        <v>209.13</v>
      </c>
      <c r="F19" s="46">
        <f t="shared" si="0"/>
        <v>34.545454545454547</v>
      </c>
      <c r="G19" s="46">
        <v>0</v>
      </c>
      <c r="H19" s="46">
        <f t="shared" si="1"/>
        <v>44.218181818181819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3"/>
        <v>1</v>
      </c>
      <c r="M19" s="50">
        <f t="shared" ca="1" si="2"/>
        <v>0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0.73709355162044776</v>
      </c>
      <c r="R19" s="58">
        <f>MAX(AB:AB)</f>
        <v>2363</v>
      </c>
      <c r="S19" s="58">
        <f>'Z-V'!P8-R19</f>
        <v>6616</v>
      </c>
      <c r="T19" s="43">
        <v>0</v>
      </c>
      <c r="U19" s="52">
        <f t="shared" si="3"/>
        <v>-172</v>
      </c>
      <c r="V19" s="48">
        <f t="shared" si="4"/>
        <v>-172</v>
      </c>
      <c r="W19" s="48"/>
      <c r="X19" s="48">
        <f t="shared" si="5"/>
        <v>189.07007973143095</v>
      </c>
      <c r="Y19" s="48">
        <f t="shared" si="6"/>
        <v>17.070079731430951</v>
      </c>
      <c r="Z19" s="48">
        <f t="shared" si="7"/>
        <v>17</v>
      </c>
      <c r="AA19" s="17">
        <f t="shared" si="8"/>
        <v>17</v>
      </c>
      <c r="AB19" s="45">
        <f t="shared" si="9"/>
        <v>189</v>
      </c>
    </row>
    <row r="20" spans="1:28" ht="15" customHeight="1" x14ac:dyDescent="0.25">
      <c r="A20" s="49">
        <v>666</v>
      </c>
      <c r="B20" s="49">
        <v>172</v>
      </c>
      <c r="C20" s="46">
        <f t="shared" si="12"/>
        <v>4.4400000000000004</v>
      </c>
      <c r="D20" s="46">
        <v>265.16000000000003</v>
      </c>
      <c r="E20" s="46">
        <v>209.18</v>
      </c>
      <c r="F20" s="46">
        <f t="shared" si="0"/>
        <v>35.888888888888886</v>
      </c>
      <c r="G20" s="46">
        <v>0</v>
      </c>
      <c r="H20" s="46">
        <f t="shared" si="1"/>
        <v>45.037037037037038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3"/>
        <v>1</v>
      </c>
      <c r="M20" s="50">
        <f t="shared" ca="1" si="2"/>
        <v>0</v>
      </c>
      <c r="N20" s="8" t="s">
        <v>68</v>
      </c>
      <c r="O20" s="8">
        <v>0</v>
      </c>
      <c r="P20" s="14" t="s">
        <v>1</v>
      </c>
      <c r="Q20" s="13">
        <f ca="1">('Z-V'!R16-'Z-V'!R17)*(S20-'Z-V'!R13)/('Z-V'!R9-'Z-V'!R13)+'Z-V'!R17</f>
        <v>0.73463362004487665</v>
      </c>
      <c r="R20" s="43">
        <f ca="1">R15-R16</f>
        <v>14206</v>
      </c>
      <c r="S20" s="43">
        <f ca="1">'Z-V'!P9-R20</f>
        <v>39274</v>
      </c>
      <c r="T20" s="43">
        <v>0</v>
      </c>
      <c r="U20" s="52">
        <f t="shared" si="3"/>
        <v>-172</v>
      </c>
      <c r="V20" s="48">
        <f t="shared" si="4"/>
        <v>-172</v>
      </c>
      <c r="W20" s="48"/>
      <c r="X20" s="48">
        <f t="shared" si="5"/>
        <v>189.07007973143095</v>
      </c>
      <c r="Y20" s="48">
        <f t="shared" si="6"/>
        <v>17.070079731430951</v>
      </c>
      <c r="Z20" s="48">
        <f t="shared" si="7"/>
        <v>17</v>
      </c>
      <c r="AA20" s="17">
        <f t="shared" si="8"/>
        <v>17</v>
      </c>
      <c r="AB20" s="45">
        <f t="shared" si="9"/>
        <v>189</v>
      </c>
    </row>
    <row r="21" spans="1:28" ht="15" customHeight="1" x14ac:dyDescent="0.25">
      <c r="A21" s="49">
        <f>ROUND(A20+(A23-A20)/3,0)</f>
        <v>637</v>
      </c>
      <c r="B21" s="49">
        <f>ROUND(B20+(B23-B20)/3,0)</f>
        <v>172</v>
      </c>
      <c r="C21" s="46">
        <f t="shared" si="12"/>
        <v>4.25</v>
      </c>
      <c r="D21" s="46">
        <v>265.2</v>
      </c>
      <c r="E21" s="46">
        <v>209.22</v>
      </c>
      <c r="F21" s="46">
        <f t="shared" si="0"/>
        <v>37.113207547169814</v>
      </c>
      <c r="G21" s="46">
        <v>0</v>
      </c>
      <c r="H21" s="46">
        <f t="shared" si="1"/>
        <v>45.886792452830186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3"/>
        <v>1</v>
      </c>
      <c r="M21" s="50">
        <f t="shared" ca="1" si="2"/>
        <v>1</v>
      </c>
      <c r="N21" s="8" t="s">
        <v>69</v>
      </c>
      <c r="O21" s="8">
        <v>0</v>
      </c>
      <c r="P21" s="14" t="s">
        <v>2</v>
      </c>
      <c r="Q21" s="13">
        <f>('Z-V'!R16-'Z-V'!R17)*(S21-'Z-V'!R14)/('Z-V'!R10-'Z-V'!R14)+'Z-V'!R17</f>
        <v>0.8420950205573331</v>
      </c>
      <c r="R21" s="43">
        <f>ABS(Q12-Q17)</f>
        <v>3.4599999999999795</v>
      </c>
      <c r="S21" s="43">
        <f>'Z-V'!P10-R21</f>
        <v>18.430000000000021</v>
      </c>
      <c r="T21" s="43">
        <v>0</v>
      </c>
      <c r="U21" s="52">
        <f t="shared" si="3"/>
        <v>-172</v>
      </c>
      <c r="V21" s="48">
        <f t="shared" si="4"/>
        <v>-172</v>
      </c>
      <c r="W21" s="48"/>
      <c r="X21" s="48">
        <f t="shared" si="5"/>
        <v>189.07007973143095</v>
      </c>
      <c r="Y21" s="48">
        <f t="shared" si="6"/>
        <v>17.070079731430951</v>
      </c>
      <c r="Z21" s="48">
        <f t="shared" si="7"/>
        <v>17</v>
      </c>
      <c r="AA21" s="17">
        <f t="shared" si="8"/>
        <v>17</v>
      </c>
      <c r="AB21" s="45">
        <f t="shared" si="9"/>
        <v>189</v>
      </c>
    </row>
    <row r="22" spans="1:28" ht="15" customHeight="1" x14ac:dyDescent="0.25">
      <c r="A22" s="49">
        <f>ROUND(A21+(A23-A20)/3,0)</f>
        <v>608</v>
      </c>
      <c r="B22" s="49">
        <f>ROUND(B21+(B23-B20)/3,0)</f>
        <v>172</v>
      </c>
      <c r="C22" s="46">
        <f t="shared" si="12"/>
        <v>4.05</v>
      </c>
      <c r="D22" s="46">
        <v>265.24</v>
      </c>
      <c r="E22" s="46">
        <v>209.25</v>
      </c>
      <c r="F22" s="46">
        <f t="shared" si="0"/>
        <v>38.384615384615387</v>
      </c>
      <c r="G22" s="46">
        <v>0</v>
      </c>
      <c r="H22" s="46">
        <f t="shared" si="1"/>
        <v>46.769230769230766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3"/>
        <v>1</v>
      </c>
      <c r="M22" s="50">
        <f t="shared" ca="1" si="2"/>
        <v>1</v>
      </c>
      <c r="N22" s="12"/>
      <c r="O22" s="12"/>
      <c r="P22" s="16" t="s">
        <v>71</v>
      </c>
      <c r="Q22" s="12">
        <f ca="1">ROUND(('Z-V'!R21*Q19+'Z-V'!R22*Q20+'Z-V'!R23*Q21)/'Z-V'!R19,4)</f>
        <v>0.77849999999999997</v>
      </c>
      <c r="T22" s="43">
        <v>0</v>
      </c>
      <c r="U22" s="52">
        <f t="shared" si="3"/>
        <v>-172</v>
      </c>
      <c r="V22" s="48">
        <f t="shared" si="4"/>
        <v>-172</v>
      </c>
      <c r="W22" s="48"/>
      <c r="X22" s="48">
        <f t="shared" si="5"/>
        <v>189.07007973143095</v>
      </c>
      <c r="Y22" s="48">
        <f t="shared" si="6"/>
        <v>17.070079731430951</v>
      </c>
      <c r="Z22" s="48">
        <f t="shared" si="7"/>
        <v>17</v>
      </c>
      <c r="AA22" s="17">
        <f t="shared" si="8"/>
        <v>17</v>
      </c>
      <c r="AB22" s="45">
        <f t="shared" si="9"/>
        <v>189</v>
      </c>
    </row>
    <row r="23" spans="1:28" ht="15" customHeight="1" x14ac:dyDescent="0.25">
      <c r="A23" s="49">
        <v>580</v>
      </c>
      <c r="B23" s="49">
        <v>172</v>
      </c>
      <c r="C23" s="46">
        <f t="shared" si="12"/>
        <v>3.87</v>
      </c>
      <c r="D23" s="46">
        <v>265.27999999999997</v>
      </c>
      <c r="E23" s="46">
        <v>209.3</v>
      </c>
      <c r="F23" s="46">
        <f t="shared" si="0"/>
        <v>39.686274509803923</v>
      </c>
      <c r="G23" s="46">
        <v>0</v>
      </c>
      <c r="H23" s="46">
        <f t="shared" si="1"/>
        <v>47.686274509803923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3"/>
        <v>1</v>
      </c>
      <c r="M23" s="50">
        <f t="shared" ca="1" si="2"/>
        <v>1</v>
      </c>
      <c r="N23" s="8"/>
      <c r="O23" s="8"/>
      <c r="P23" s="13"/>
      <c r="Q23" s="13"/>
      <c r="T23" s="43">
        <v>0</v>
      </c>
      <c r="U23" s="52">
        <f t="shared" si="3"/>
        <v>-172</v>
      </c>
      <c r="V23" s="48">
        <f t="shared" si="4"/>
        <v>-172</v>
      </c>
      <c r="W23" s="48"/>
      <c r="X23" s="48">
        <f t="shared" si="5"/>
        <v>189.07007973143095</v>
      </c>
      <c r="Y23" s="48">
        <f t="shared" si="6"/>
        <v>17.070079731430951</v>
      </c>
      <c r="Z23" s="48">
        <f t="shared" si="7"/>
        <v>17</v>
      </c>
      <c r="AA23" s="17">
        <f t="shared" si="8"/>
        <v>17</v>
      </c>
      <c r="AB23" s="45">
        <f t="shared" si="9"/>
        <v>189</v>
      </c>
    </row>
    <row r="24" spans="1:28" ht="15" customHeight="1" x14ac:dyDescent="0.25">
      <c r="A24" s="49">
        <f>ROUND(A23+(A26-A23)/3,0)</f>
        <v>551</v>
      </c>
      <c r="B24" s="49">
        <f>ROUND(B23+(B26-B23)/3,0)</f>
        <v>172</v>
      </c>
      <c r="C24" s="46">
        <f t="shared" si="12"/>
        <v>3.67</v>
      </c>
      <c r="D24" s="46">
        <v>265.31</v>
      </c>
      <c r="E24" s="46">
        <v>209.33</v>
      </c>
      <c r="F24" s="46">
        <f t="shared" si="0"/>
        <v>41.06</v>
      </c>
      <c r="G24" s="46">
        <v>0</v>
      </c>
      <c r="H24" s="46">
        <f t="shared" si="1"/>
        <v>48.64</v>
      </c>
      <c r="I24" s="46">
        <v>0</v>
      </c>
      <c r="J24" s="50">
        <f t="shared" si="10"/>
        <v>1</v>
      </c>
      <c r="K24" s="50">
        <f t="shared" si="11"/>
        <v>1</v>
      </c>
      <c r="L24" s="50">
        <f t="shared" si="13"/>
        <v>1</v>
      </c>
      <c r="M24" s="50">
        <f t="shared" ca="1" si="2"/>
        <v>1</v>
      </c>
      <c r="N24" s="8"/>
      <c r="O24" s="8"/>
      <c r="P24" s="13"/>
      <c r="Q24" s="13"/>
      <c r="T24" s="43">
        <v>0</v>
      </c>
      <c r="U24" s="52">
        <f t="shared" si="3"/>
        <v>-172</v>
      </c>
      <c r="V24" s="48">
        <f t="shared" si="4"/>
        <v>-172</v>
      </c>
      <c r="W24" s="48"/>
      <c r="X24" s="48">
        <f t="shared" si="5"/>
        <v>189.07007973143095</v>
      </c>
      <c r="Y24" s="48">
        <f t="shared" si="6"/>
        <v>17.070079731430951</v>
      </c>
      <c r="Z24" s="48">
        <f t="shared" si="7"/>
        <v>17</v>
      </c>
      <c r="AA24" s="17">
        <f t="shared" si="8"/>
        <v>17</v>
      </c>
      <c r="AB24" s="45">
        <f t="shared" si="9"/>
        <v>189</v>
      </c>
    </row>
    <row r="25" spans="1:28" ht="15" customHeight="1" x14ac:dyDescent="0.25">
      <c r="A25" s="49">
        <f>ROUND(A24+(A26-A23)/3,0)</f>
        <v>522</v>
      </c>
      <c r="B25" s="49">
        <f>ROUND(B24+(B26-B23)/3,0)</f>
        <v>172</v>
      </c>
      <c r="C25" s="46">
        <f t="shared" si="12"/>
        <v>3.48</v>
      </c>
      <c r="D25" s="46">
        <v>265.33999999999997</v>
      </c>
      <c r="E25" s="46">
        <v>209.35</v>
      </c>
      <c r="F25" s="46">
        <f t="shared" si="0"/>
        <v>42.489795918367349</v>
      </c>
      <c r="G25" s="46">
        <v>0</v>
      </c>
      <c r="H25" s="46">
        <f t="shared" si="1"/>
        <v>49.632653061224488</v>
      </c>
      <c r="I25" s="46">
        <v>0</v>
      </c>
      <c r="J25" s="50">
        <f t="shared" si="10"/>
        <v>1</v>
      </c>
      <c r="K25" s="50">
        <f t="shared" si="11"/>
        <v>1</v>
      </c>
      <c r="L25" s="50">
        <f t="shared" si="13"/>
        <v>1</v>
      </c>
      <c r="M25" s="50">
        <f t="shared" ca="1" si="2"/>
        <v>1</v>
      </c>
      <c r="N25" s="8"/>
      <c r="O25" s="8"/>
      <c r="P25" s="13"/>
      <c r="Q25" s="13"/>
      <c r="T25" s="43">
        <v>0</v>
      </c>
      <c r="U25" s="52">
        <f t="shared" si="3"/>
        <v>-172</v>
      </c>
      <c r="V25" s="48">
        <f t="shared" si="4"/>
        <v>-172</v>
      </c>
      <c r="W25" s="48"/>
      <c r="X25" s="48">
        <f t="shared" si="5"/>
        <v>189.07007973143095</v>
      </c>
      <c r="Y25" s="48">
        <f t="shared" si="6"/>
        <v>17.070079731430951</v>
      </c>
      <c r="Z25" s="48">
        <f t="shared" si="7"/>
        <v>17</v>
      </c>
      <c r="AA25" s="17">
        <f t="shared" si="8"/>
        <v>17</v>
      </c>
      <c r="AB25" s="45">
        <f t="shared" si="9"/>
        <v>189</v>
      </c>
    </row>
    <row r="26" spans="1:28" ht="15" customHeight="1" x14ac:dyDescent="0.25">
      <c r="A26" s="49">
        <v>494</v>
      </c>
      <c r="B26" s="49">
        <v>172</v>
      </c>
      <c r="C26" s="46">
        <f t="shared" si="12"/>
        <v>3.29</v>
      </c>
      <c r="D26" s="46">
        <v>265.37</v>
      </c>
      <c r="E26" s="46">
        <v>209.38</v>
      </c>
      <c r="F26" s="46">
        <f t="shared" si="0"/>
        <v>43.958333333333336</v>
      </c>
      <c r="G26" s="46">
        <v>0</v>
      </c>
      <c r="H26" s="46">
        <f t="shared" si="1"/>
        <v>50.666666666666664</v>
      </c>
      <c r="I26" s="46">
        <v>0</v>
      </c>
      <c r="J26" s="50">
        <f t="shared" si="10"/>
        <v>1</v>
      </c>
      <c r="K26" s="50">
        <f t="shared" si="11"/>
        <v>1</v>
      </c>
      <c r="L26" s="50">
        <f t="shared" si="13"/>
        <v>1</v>
      </c>
      <c r="M26" s="50">
        <f t="shared" ca="1" si="2"/>
        <v>1</v>
      </c>
      <c r="N26" s="8"/>
      <c r="O26" s="8"/>
      <c r="P26" s="13"/>
      <c r="Q26" s="13"/>
      <c r="T26" s="43">
        <v>0</v>
      </c>
      <c r="U26" s="52">
        <f t="shared" si="3"/>
        <v>-172</v>
      </c>
      <c r="V26" s="48">
        <f t="shared" si="4"/>
        <v>-172</v>
      </c>
      <c r="W26" s="48"/>
      <c r="X26" s="48">
        <f t="shared" si="5"/>
        <v>189.07007973143095</v>
      </c>
      <c r="Y26" s="48">
        <f t="shared" si="6"/>
        <v>17.070079731430951</v>
      </c>
      <c r="Z26" s="48">
        <f t="shared" si="7"/>
        <v>17</v>
      </c>
      <c r="AA26" s="17">
        <f t="shared" si="8"/>
        <v>17</v>
      </c>
      <c r="AB26" s="45">
        <f t="shared" si="9"/>
        <v>189</v>
      </c>
    </row>
    <row r="27" spans="1:28" ht="15" customHeight="1" x14ac:dyDescent="0.25">
      <c r="A27" s="49">
        <f>ROUND(A26+(A29-A26)/3,0)</f>
        <v>506</v>
      </c>
      <c r="B27" s="49">
        <f>ROUND(B26+(B29-B26)/3,0)</f>
        <v>172</v>
      </c>
      <c r="C27" s="46">
        <f t="shared" si="12"/>
        <v>3.37</v>
      </c>
      <c r="D27" s="46">
        <v>265.39999999999998</v>
      </c>
      <c r="E27" s="46">
        <v>209.42</v>
      </c>
      <c r="F27" s="46">
        <f t="shared" si="0"/>
        <v>44.638297872340424</v>
      </c>
      <c r="G27" s="46">
        <v>0</v>
      </c>
      <c r="H27" s="46">
        <f t="shared" si="1"/>
        <v>51.744680851063826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3"/>
        <v>1</v>
      </c>
      <c r="M27" s="50">
        <f t="shared" ca="1" si="2"/>
        <v>1</v>
      </c>
      <c r="N27" s="8"/>
      <c r="O27" s="8"/>
      <c r="P27" s="13"/>
      <c r="Q27" s="13"/>
      <c r="T27" s="43">
        <v>0</v>
      </c>
      <c r="U27" s="52">
        <f t="shared" si="3"/>
        <v>-172</v>
      </c>
      <c r="V27" s="48">
        <f t="shared" si="4"/>
        <v>-172</v>
      </c>
      <c r="W27" s="48"/>
      <c r="X27" s="48">
        <f t="shared" si="5"/>
        <v>189.07007973143095</v>
      </c>
      <c r="Y27" s="48">
        <f t="shared" si="6"/>
        <v>17.070079731430951</v>
      </c>
      <c r="Z27" s="48">
        <f t="shared" si="7"/>
        <v>17</v>
      </c>
      <c r="AA27" s="17">
        <f t="shared" si="8"/>
        <v>17</v>
      </c>
      <c r="AB27" s="45">
        <f t="shared" si="9"/>
        <v>189</v>
      </c>
    </row>
    <row r="28" spans="1:28" ht="15" customHeight="1" x14ac:dyDescent="0.25">
      <c r="A28" s="49">
        <f>ROUND(A27+(A29-A26)/3,0)</f>
        <v>518</v>
      </c>
      <c r="B28" s="49">
        <f>ROUND(B27+(B29-B26)/3,0)</f>
        <v>172</v>
      </c>
      <c r="C28" s="46">
        <f t="shared" si="12"/>
        <v>3.45</v>
      </c>
      <c r="D28" s="46">
        <v>265.43</v>
      </c>
      <c r="E28" s="46">
        <v>209.45</v>
      </c>
      <c r="F28" s="46">
        <f t="shared" si="0"/>
        <v>45.347826086956523</v>
      </c>
      <c r="G28" s="46">
        <v>0</v>
      </c>
      <c r="H28" s="46">
        <f t="shared" si="1"/>
        <v>52.869565217391305</v>
      </c>
      <c r="I28" s="46">
        <v>0</v>
      </c>
      <c r="J28" s="50">
        <f t="shared" si="10"/>
        <v>1</v>
      </c>
      <c r="K28" s="50">
        <f t="shared" si="11"/>
        <v>1</v>
      </c>
      <c r="L28" s="50">
        <f t="shared" si="13"/>
        <v>1</v>
      </c>
      <c r="M28" s="50">
        <f t="shared" ca="1" si="2"/>
        <v>0</v>
      </c>
      <c r="N28" s="8"/>
      <c r="O28" s="8"/>
      <c r="P28" s="13"/>
      <c r="Q28" s="13"/>
      <c r="T28" s="43">
        <v>0</v>
      </c>
      <c r="U28" s="52">
        <f t="shared" si="3"/>
        <v>-172</v>
      </c>
      <c r="V28" s="48">
        <f t="shared" si="4"/>
        <v>-172</v>
      </c>
      <c r="W28" s="48"/>
      <c r="X28" s="48">
        <f t="shared" si="5"/>
        <v>189.07007973143095</v>
      </c>
      <c r="Y28" s="48">
        <f t="shared" si="6"/>
        <v>17.070079731430951</v>
      </c>
      <c r="Z28" s="48">
        <f t="shared" si="7"/>
        <v>17</v>
      </c>
      <c r="AA28" s="17">
        <f t="shared" si="8"/>
        <v>17</v>
      </c>
      <c r="AB28" s="45">
        <f t="shared" si="9"/>
        <v>189</v>
      </c>
    </row>
    <row r="29" spans="1:28" ht="15" customHeight="1" x14ac:dyDescent="0.25">
      <c r="A29" s="49">
        <v>530</v>
      </c>
      <c r="B29" s="49">
        <v>172</v>
      </c>
      <c r="C29" s="46">
        <f t="shared" si="12"/>
        <v>3.53</v>
      </c>
      <c r="D29" s="46">
        <v>265.45999999999998</v>
      </c>
      <c r="E29" s="46">
        <v>209.48</v>
      </c>
      <c r="F29" s="46">
        <f t="shared" si="0"/>
        <v>46.088888888888889</v>
      </c>
      <c r="G29" s="46">
        <v>0</v>
      </c>
      <c r="H29" s="46">
        <f t="shared" si="1"/>
        <v>54.044444444444444</v>
      </c>
      <c r="I29" s="46">
        <v>0</v>
      </c>
      <c r="J29" s="50">
        <f t="shared" si="10"/>
        <v>1</v>
      </c>
      <c r="K29" s="50">
        <f t="shared" si="11"/>
        <v>1</v>
      </c>
      <c r="L29" s="50">
        <f t="shared" si="13"/>
        <v>1</v>
      </c>
      <c r="M29" s="50">
        <f t="shared" ca="1" si="2"/>
        <v>0</v>
      </c>
      <c r="N29" s="8"/>
      <c r="O29" s="8"/>
      <c r="P29" s="13"/>
      <c r="Q29" s="13"/>
      <c r="T29" s="43">
        <v>0</v>
      </c>
      <c r="U29" s="52">
        <f t="shared" si="3"/>
        <v>-172</v>
      </c>
      <c r="V29" s="48">
        <f t="shared" si="4"/>
        <v>-172</v>
      </c>
      <c r="W29" s="48"/>
      <c r="X29" s="48">
        <f t="shared" si="5"/>
        <v>189.07007973143095</v>
      </c>
      <c r="Y29" s="48">
        <f t="shared" si="6"/>
        <v>17.070079731430951</v>
      </c>
      <c r="Z29" s="48">
        <f t="shared" si="7"/>
        <v>17</v>
      </c>
      <c r="AA29" s="17">
        <f t="shared" si="8"/>
        <v>17</v>
      </c>
      <c r="AB29" s="45">
        <f t="shared" si="9"/>
        <v>189</v>
      </c>
    </row>
    <row r="30" spans="1:28" ht="15" customHeight="1" x14ac:dyDescent="0.25">
      <c r="A30" s="49">
        <f>ROUND(A29+(A32-A29)/3,0)</f>
        <v>543</v>
      </c>
      <c r="B30" s="49">
        <f>ROUND(B29+(B32-B29)/3,0)</f>
        <v>172</v>
      </c>
      <c r="C30" s="46">
        <f t="shared" si="12"/>
        <v>3.62</v>
      </c>
      <c r="D30" s="46">
        <v>265.49</v>
      </c>
      <c r="E30" s="46">
        <v>209.5</v>
      </c>
      <c r="F30" s="46">
        <f t="shared" si="0"/>
        <v>46.840909090909093</v>
      </c>
      <c r="G30" s="46">
        <v>0</v>
      </c>
      <c r="H30" s="46">
        <f t="shared" si="1"/>
        <v>55.272727272727273</v>
      </c>
      <c r="I30" s="46">
        <v>0</v>
      </c>
      <c r="J30" s="50">
        <f t="shared" si="10"/>
        <v>1</v>
      </c>
      <c r="K30" s="50">
        <f t="shared" si="11"/>
        <v>1</v>
      </c>
      <c r="L30" s="50">
        <f t="shared" si="13"/>
        <v>1</v>
      </c>
      <c r="M30" s="50">
        <f t="shared" ca="1" si="2"/>
        <v>0</v>
      </c>
      <c r="N30" s="8"/>
      <c r="O30" s="8"/>
      <c r="P30" s="13"/>
      <c r="Q30" s="13"/>
      <c r="T30" s="43">
        <v>0</v>
      </c>
      <c r="U30" s="52">
        <f t="shared" si="3"/>
        <v>-172</v>
      </c>
      <c r="V30" s="48">
        <f t="shared" si="4"/>
        <v>-172</v>
      </c>
      <c r="W30" s="48"/>
      <c r="X30" s="48">
        <f t="shared" si="5"/>
        <v>189.07007973143095</v>
      </c>
      <c r="Y30" s="48">
        <f t="shared" si="6"/>
        <v>17.070079731430951</v>
      </c>
      <c r="Z30" s="48">
        <f t="shared" si="7"/>
        <v>17</v>
      </c>
      <c r="AA30" s="17">
        <f t="shared" si="8"/>
        <v>17</v>
      </c>
      <c r="AB30" s="45">
        <f t="shared" si="9"/>
        <v>189</v>
      </c>
    </row>
    <row r="31" spans="1:28" ht="15" customHeight="1" x14ac:dyDescent="0.25">
      <c r="A31" s="49">
        <f>ROUND(A30+(A32-A29)/3,0)</f>
        <v>556</v>
      </c>
      <c r="B31" s="49">
        <f>ROUND(B30+(B32-B29)/3,0)</f>
        <v>172</v>
      </c>
      <c r="C31" s="46">
        <f t="shared" si="12"/>
        <v>3.71</v>
      </c>
      <c r="D31" s="46">
        <v>265.52</v>
      </c>
      <c r="E31" s="46">
        <v>209.53</v>
      </c>
      <c r="F31" s="46">
        <f t="shared" si="0"/>
        <v>47.627906976744185</v>
      </c>
      <c r="G31" s="46">
        <v>0</v>
      </c>
      <c r="H31" s="46">
        <f t="shared" si="1"/>
        <v>56.558139534883722</v>
      </c>
      <c r="I31" s="46">
        <v>0</v>
      </c>
      <c r="J31" s="50">
        <f t="shared" si="10"/>
        <v>1</v>
      </c>
      <c r="K31" s="50">
        <f t="shared" si="11"/>
        <v>1</v>
      </c>
      <c r="L31" s="50">
        <f t="shared" si="13"/>
        <v>1</v>
      </c>
      <c r="M31" s="50">
        <f t="shared" ca="1" si="2"/>
        <v>1</v>
      </c>
      <c r="N31" s="8"/>
      <c r="O31" s="8"/>
      <c r="P31" s="13"/>
      <c r="Q31" s="13"/>
      <c r="T31" s="43">
        <v>0</v>
      </c>
      <c r="U31" s="52">
        <f t="shared" si="3"/>
        <v>-172</v>
      </c>
      <c r="V31" s="48">
        <f t="shared" si="4"/>
        <v>-172</v>
      </c>
      <c r="W31" s="48"/>
      <c r="X31" s="48">
        <f t="shared" si="5"/>
        <v>189.07007973143095</v>
      </c>
      <c r="Y31" s="48">
        <f t="shared" si="6"/>
        <v>17.070079731430951</v>
      </c>
      <c r="Z31" s="48">
        <f t="shared" si="7"/>
        <v>17</v>
      </c>
      <c r="AA31" s="17">
        <f t="shared" si="8"/>
        <v>17</v>
      </c>
      <c r="AB31" s="45">
        <f t="shared" si="9"/>
        <v>189</v>
      </c>
    </row>
    <row r="32" spans="1:28" ht="15" customHeight="1" x14ac:dyDescent="0.25">
      <c r="A32" s="49">
        <v>570</v>
      </c>
      <c r="B32" s="49">
        <v>172</v>
      </c>
      <c r="C32" s="46">
        <f t="shared" si="12"/>
        <v>3.8</v>
      </c>
      <c r="D32" s="46">
        <v>265.56</v>
      </c>
      <c r="E32" s="46">
        <v>209.57</v>
      </c>
      <c r="F32" s="46">
        <f t="shared" si="0"/>
        <v>48.428571428571431</v>
      </c>
      <c r="G32" s="46">
        <v>0</v>
      </c>
      <c r="H32" s="46">
        <f t="shared" si="1"/>
        <v>57.904761904761905</v>
      </c>
      <c r="I32" s="46">
        <v>0</v>
      </c>
      <c r="J32" s="50">
        <f t="shared" si="10"/>
        <v>1</v>
      </c>
      <c r="K32" s="50">
        <f t="shared" si="11"/>
        <v>1</v>
      </c>
      <c r="L32" s="50">
        <f t="shared" si="13"/>
        <v>1</v>
      </c>
      <c r="M32" s="50">
        <f t="shared" ca="1" si="2"/>
        <v>1</v>
      </c>
      <c r="N32" s="8"/>
      <c r="O32" s="8"/>
      <c r="P32" s="13"/>
      <c r="Q32" s="13"/>
      <c r="T32" s="43">
        <v>0</v>
      </c>
      <c r="U32" s="52">
        <f t="shared" si="3"/>
        <v>-172</v>
      </c>
      <c r="V32" s="48">
        <f t="shared" si="4"/>
        <v>-172</v>
      </c>
      <c r="W32" s="48"/>
      <c r="X32" s="48">
        <f t="shared" si="5"/>
        <v>189.07007973143095</v>
      </c>
      <c r="Y32" s="48">
        <f t="shared" si="6"/>
        <v>17.070079731430951</v>
      </c>
      <c r="Z32" s="48">
        <f t="shared" si="7"/>
        <v>17</v>
      </c>
      <c r="AA32" s="17">
        <f t="shared" si="8"/>
        <v>17</v>
      </c>
      <c r="AB32" s="45">
        <f t="shared" si="9"/>
        <v>189</v>
      </c>
    </row>
    <row r="33" spans="1:28" ht="15" customHeight="1" x14ac:dyDescent="0.25">
      <c r="A33" s="49">
        <f>ROUND(A32+(A35-A32)/3,0)</f>
        <v>549</v>
      </c>
      <c r="B33" s="49">
        <f>ROUND(B32+(B35-B32)/3,0)</f>
        <v>172</v>
      </c>
      <c r="C33" s="46">
        <f t="shared" si="12"/>
        <v>3.66</v>
      </c>
      <c r="D33" s="46">
        <v>265.58999999999997</v>
      </c>
      <c r="E33" s="46">
        <v>209.6</v>
      </c>
      <c r="F33" s="46">
        <f t="shared" si="0"/>
        <v>50.121951219512198</v>
      </c>
      <c r="G33" s="46">
        <v>0</v>
      </c>
      <c r="H33" s="46">
        <f t="shared" si="1"/>
        <v>59.31707317073171</v>
      </c>
      <c r="I33" s="46">
        <v>0</v>
      </c>
      <c r="J33" s="50">
        <f t="shared" si="10"/>
        <v>1</v>
      </c>
      <c r="K33" s="50">
        <f t="shared" si="11"/>
        <v>1</v>
      </c>
      <c r="L33" s="50">
        <f t="shared" si="13"/>
        <v>1</v>
      </c>
      <c r="M33" s="50">
        <f t="shared" ca="1" si="2"/>
        <v>0</v>
      </c>
      <c r="N33" s="8"/>
      <c r="O33" s="8"/>
      <c r="P33" s="13"/>
      <c r="Q33" s="13"/>
      <c r="T33" s="43">
        <v>0</v>
      </c>
      <c r="U33" s="52">
        <f t="shared" si="3"/>
        <v>-172</v>
      </c>
      <c r="V33" s="48">
        <f t="shared" si="4"/>
        <v>-172</v>
      </c>
      <c r="W33" s="48"/>
      <c r="X33" s="48">
        <f t="shared" si="5"/>
        <v>189.07007973143095</v>
      </c>
      <c r="Y33" s="48">
        <f t="shared" si="6"/>
        <v>17.070079731430951</v>
      </c>
      <c r="Z33" s="48">
        <f t="shared" si="7"/>
        <v>17</v>
      </c>
      <c r="AA33" s="17">
        <f t="shared" si="8"/>
        <v>17</v>
      </c>
      <c r="AB33" s="45">
        <f t="shared" si="9"/>
        <v>189</v>
      </c>
    </row>
    <row r="34" spans="1:28" ht="15" customHeight="1" x14ac:dyDescent="0.25">
      <c r="A34" s="49">
        <f>ROUND(A33+(A35-A32)/3,0)</f>
        <v>528</v>
      </c>
      <c r="B34" s="49">
        <f>ROUND(B33+(B35-B32)/3,0)</f>
        <v>172</v>
      </c>
      <c r="C34" s="46">
        <f t="shared" si="12"/>
        <v>3.52</v>
      </c>
      <c r="D34" s="46">
        <v>265.62</v>
      </c>
      <c r="E34" s="46">
        <v>209.64</v>
      </c>
      <c r="F34" s="46">
        <f t="shared" ref="F34:F65" si="14">($A$74-A34)/(ROW($A$74)-ROW(A34))</f>
        <v>51.9</v>
      </c>
      <c r="G34" s="46">
        <v>0</v>
      </c>
      <c r="H34" s="46">
        <f t="shared" ref="H34:H65" si="15">($A$74-B34)/(ROW($A$74)-ROW(B34))</f>
        <v>60.8</v>
      </c>
      <c r="I34" s="46">
        <v>0</v>
      </c>
      <c r="J34" s="50">
        <f t="shared" si="10"/>
        <v>1</v>
      </c>
      <c r="K34" s="50">
        <f t="shared" si="11"/>
        <v>1</v>
      </c>
      <c r="L34" s="50">
        <f t="shared" si="13"/>
        <v>1</v>
      </c>
      <c r="M34" s="50">
        <f t="shared" ref="M34:M65" ca="1" si="16">IF(RAND()&lt;0.5,0,1)</f>
        <v>1</v>
      </c>
      <c r="N34" s="8"/>
      <c r="O34" s="8"/>
      <c r="P34" s="13"/>
      <c r="Q34" s="13"/>
      <c r="T34" s="43">
        <v>0</v>
      </c>
      <c r="U34" s="52">
        <f t="shared" ref="U34:U65" si="17">T34-B34</f>
        <v>-172</v>
      </c>
      <c r="V34" s="48">
        <f t="shared" ref="V34:V65" si="18">ROUND(U34,0)</f>
        <v>-172</v>
      </c>
      <c r="W34" s="48"/>
      <c r="X34" s="48">
        <f t="shared" ref="X34:X65" si="19">B34/$W$2*$W$3</f>
        <v>189.07007973143095</v>
      </c>
      <c r="Y34" s="48">
        <f t="shared" ref="Y34:Y65" si="20">X34-B34</f>
        <v>17.070079731430951</v>
      </c>
      <c r="Z34" s="48">
        <f t="shared" ref="Z34:Z65" si="21">ROUND(Y34,0)</f>
        <v>17</v>
      </c>
      <c r="AA34" s="17">
        <f t="shared" ref="AA34:AA65" si="22">IF(V34&gt;=0,V34,Z34)</f>
        <v>17</v>
      </c>
      <c r="AB34" s="45">
        <f t="shared" ref="AB34:AB65" si="23">B34+AA34</f>
        <v>189</v>
      </c>
    </row>
    <row r="35" spans="1:28" ht="15" customHeight="1" x14ac:dyDescent="0.25">
      <c r="A35" s="49">
        <v>508</v>
      </c>
      <c r="B35" s="49">
        <v>172</v>
      </c>
      <c r="C35" s="46">
        <f t="shared" si="12"/>
        <v>3.39</v>
      </c>
      <c r="D35" s="46">
        <v>265.64999999999998</v>
      </c>
      <c r="E35" s="46">
        <v>209.67</v>
      </c>
      <c r="F35" s="46">
        <f t="shared" si="14"/>
        <v>53.743589743589745</v>
      </c>
      <c r="G35" s="46">
        <v>0</v>
      </c>
      <c r="H35" s="46">
        <f t="shared" si="15"/>
        <v>62.358974358974358</v>
      </c>
      <c r="I35" s="46">
        <v>0</v>
      </c>
      <c r="J35" s="50">
        <f t="shared" ref="J35:J66" si="24">IF(ABS(B35-B34)&lt;=50,1,0)</f>
        <v>1</v>
      </c>
      <c r="K35" s="50">
        <f t="shared" ref="K35:K66" si="25">IF(ABS((B35-B34))&lt;=50,1,IF((B35-B34)*(1)&gt;=0,1,-1))</f>
        <v>1</v>
      </c>
      <c r="L35" s="50">
        <f t="shared" si="13"/>
        <v>1</v>
      </c>
      <c r="M35" s="50">
        <f t="shared" ca="1" si="16"/>
        <v>0</v>
      </c>
      <c r="N35" s="8"/>
      <c r="O35" s="8"/>
      <c r="P35" s="13"/>
      <c r="Q35" s="13"/>
      <c r="T35" s="43">
        <v>0</v>
      </c>
      <c r="U35" s="52">
        <f t="shared" si="17"/>
        <v>-172</v>
      </c>
      <c r="V35" s="48">
        <f t="shared" si="18"/>
        <v>-172</v>
      </c>
      <c r="W35" s="48"/>
      <c r="X35" s="48">
        <f t="shared" si="19"/>
        <v>189.07007973143095</v>
      </c>
      <c r="Y35" s="48">
        <f t="shared" si="20"/>
        <v>17.070079731430951</v>
      </c>
      <c r="Z35" s="48">
        <f t="shared" si="21"/>
        <v>17</v>
      </c>
      <c r="AA35" s="17">
        <f t="shared" si="22"/>
        <v>17</v>
      </c>
      <c r="AB35" s="45">
        <f t="shared" si="23"/>
        <v>189</v>
      </c>
    </row>
    <row r="36" spans="1:28" ht="15" customHeight="1" x14ac:dyDescent="0.25">
      <c r="A36" s="49">
        <f>ROUND(A35+(A38-A35)/3,0)</f>
        <v>518</v>
      </c>
      <c r="B36" s="49">
        <f>ROUND(B35+(B38-B35)/3,0)</f>
        <v>172</v>
      </c>
      <c r="C36" s="46">
        <f t="shared" si="12"/>
        <v>3.45</v>
      </c>
      <c r="D36" s="46">
        <v>265.68</v>
      </c>
      <c r="E36" s="46">
        <v>209.69</v>
      </c>
      <c r="F36" s="46">
        <f t="shared" si="14"/>
        <v>54.89473684210526</v>
      </c>
      <c r="G36" s="46">
        <v>0</v>
      </c>
      <c r="H36" s="46">
        <f t="shared" si="15"/>
        <v>64</v>
      </c>
      <c r="I36" s="46">
        <v>0</v>
      </c>
      <c r="J36" s="50">
        <f t="shared" si="24"/>
        <v>1</v>
      </c>
      <c r="K36" s="50">
        <f t="shared" si="25"/>
        <v>1</v>
      </c>
      <c r="L36" s="50">
        <f t="shared" si="13"/>
        <v>1</v>
      </c>
      <c r="M36" s="50">
        <f t="shared" ca="1" si="16"/>
        <v>1</v>
      </c>
      <c r="N36" s="8"/>
      <c r="O36" s="8"/>
      <c r="P36" s="13"/>
      <c r="Q36" s="13"/>
      <c r="T36" s="43">
        <v>0</v>
      </c>
      <c r="U36" s="52">
        <f t="shared" si="17"/>
        <v>-172</v>
      </c>
      <c r="V36" s="48">
        <f t="shared" si="18"/>
        <v>-172</v>
      </c>
      <c r="W36" s="48"/>
      <c r="X36" s="48">
        <f t="shared" si="19"/>
        <v>189.07007973143095</v>
      </c>
      <c r="Y36" s="48">
        <f t="shared" si="20"/>
        <v>17.070079731430951</v>
      </c>
      <c r="Z36" s="48">
        <f t="shared" si="21"/>
        <v>17</v>
      </c>
      <c r="AA36" s="17">
        <f t="shared" si="22"/>
        <v>17</v>
      </c>
      <c r="AB36" s="45">
        <f t="shared" si="23"/>
        <v>189</v>
      </c>
    </row>
    <row r="37" spans="1:28" ht="15" customHeight="1" x14ac:dyDescent="0.25">
      <c r="A37" s="49">
        <f>ROUND(A36+(A38-A35)/3,0)</f>
        <v>528</v>
      </c>
      <c r="B37" s="49">
        <f>ROUND(B36+(B38-B35)/3,0)</f>
        <v>172</v>
      </c>
      <c r="C37" s="46">
        <f t="shared" si="12"/>
        <v>3.52</v>
      </c>
      <c r="D37" s="46">
        <v>265.70999999999998</v>
      </c>
      <c r="E37" s="46">
        <v>209.72</v>
      </c>
      <c r="F37" s="46">
        <f t="shared" si="14"/>
        <v>56.108108108108105</v>
      </c>
      <c r="G37" s="46">
        <v>0</v>
      </c>
      <c r="H37" s="46">
        <f t="shared" si="15"/>
        <v>65.729729729729726</v>
      </c>
      <c r="I37" s="46">
        <v>0</v>
      </c>
      <c r="J37" s="50">
        <f t="shared" si="24"/>
        <v>1</v>
      </c>
      <c r="K37" s="50">
        <f t="shared" si="25"/>
        <v>1</v>
      </c>
      <c r="L37" s="50">
        <f t="shared" si="13"/>
        <v>1</v>
      </c>
      <c r="M37" s="50">
        <f t="shared" ca="1" si="16"/>
        <v>0</v>
      </c>
      <c r="N37" s="8"/>
      <c r="O37" s="8"/>
      <c r="P37" s="13"/>
      <c r="Q37" s="13"/>
      <c r="T37" s="43">
        <v>0</v>
      </c>
      <c r="U37" s="52">
        <f t="shared" si="17"/>
        <v>-172</v>
      </c>
      <c r="V37" s="48">
        <f t="shared" si="18"/>
        <v>-172</v>
      </c>
      <c r="W37" s="48"/>
      <c r="X37" s="48">
        <f t="shared" si="19"/>
        <v>189.07007973143095</v>
      </c>
      <c r="Y37" s="48">
        <f t="shared" si="20"/>
        <v>17.070079731430951</v>
      </c>
      <c r="Z37" s="48">
        <f t="shared" si="21"/>
        <v>17</v>
      </c>
      <c r="AA37" s="17">
        <f t="shared" si="22"/>
        <v>17</v>
      </c>
      <c r="AB37" s="45">
        <f t="shared" si="23"/>
        <v>189</v>
      </c>
    </row>
    <row r="38" spans="1:28" ht="15" customHeight="1" x14ac:dyDescent="0.25">
      <c r="A38" s="49">
        <v>539</v>
      </c>
      <c r="B38" s="49">
        <v>172</v>
      </c>
      <c r="C38" s="46">
        <f t="shared" si="12"/>
        <v>3.59</v>
      </c>
      <c r="D38" s="46">
        <v>265.74</v>
      </c>
      <c r="E38" s="46">
        <v>209.75</v>
      </c>
      <c r="F38" s="46">
        <f t="shared" si="14"/>
        <v>57.361111111111114</v>
      </c>
      <c r="G38" s="46">
        <v>0</v>
      </c>
      <c r="H38" s="46">
        <f t="shared" si="15"/>
        <v>67.555555555555557</v>
      </c>
      <c r="I38" s="46">
        <v>0</v>
      </c>
      <c r="J38" s="50">
        <f t="shared" si="24"/>
        <v>1</v>
      </c>
      <c r="K38" s="50">
        <f t="shared" si="25"/>
        <v>1</v>
      </c>
      <c r="L38" s="50">
        <f t="shared" si="13"/>
        <v>1</v>
      </c>
      <c r="M38" s="50">
        <f t="shared" ca="1" si="16"/>
        <v>0</v>
      </c>
      <c r="N38" s="8"/>
      <c r="O38" s="8"/>
      <c r="P38" s="13"/>
      <c r="Q38" s="13"/>
      <c r="T38" s="43">
        <v>0</v>
      </c>
      <c r="U38" s="52">
        <f t="shared" si="17"/>
        <v>-172</v>
      </c>
      <c r="V38" s="48">
        <f t="shared" si="18"/>
        <v>-172</v>
      </c>
      <c r="W38" s="48"/>
      <c r="X38" s="48">
        <f t="shared" si="19"/>
        <v>189.07007973143095</v>
      </c>
      <c r="Y38" s="48">
        <f t="shared" si="20"/>
        <v>17.070079731430951</v>
      </c>
      <c r="Z38" s="48">
        <f t="shared" si="21"/>
        <v>17</v>
      </c>
      <c r="AA38" s="17">
        <f t="shared" si="22"/>
        <v>17</v>
      </c>
      <c r="AB38" s="45">
        <f t="shared" si="23"/>
        <v>189</v>
      </c>
    </row>
    <row r="39" spans="1:28" ht="15" customHeight="1" x14ac:dyDescent="0.25">
      <c r="A39" s="49">
        <f>ROUND(A38+(A41-A38)/3,0)</f>
        <v>554</v>
      </c>
      <c r="B39" s="49">
        <f>ROUND(B38+(B41-B38)/3,0)</f>
        <v>174</v>
      </c>
      <c r="C39" s="46">
        <f t="shared" ref="C39:C70" si="26">ROUND(A39/150,2)</f>
        <v>3.69</v>
      </c>
      <c r="D39" s="46">
        <v>265.77</v>
      </c>
      <c r="E39" s="46">
        <v>209.78</v>
      </c>
      <c r="F39" s="46">
        <f t="shared" si="14"/>
        <v>58.571428571428569</v>
      </c>
      <c r="G39" s="46">
        <v>0</v>
      </c>
      <c r="H39" s="46">
        <f t="shared" si="15"/>
        <v>69.428571428571431</v>
      </c>
      <c r="I39" s="46">
        <v>0</v>
      </c>
      <c r="J39" s="50">
        <f t="shared" si="24"/>
        <v>1</v>
      </c>
      <c r="K39" s="50">
        <f t="shared" si="25"/>
        <v>1</v>
      </c>
      <c r="L39" s="50">
        <f t="shared" ref="L39:L70" si="27">IF(OR(COUNTIF(K35:K39,1)=5,COUNTIF(K35:K39,-1)=5),1,0)</f>
        <v>1</v>
      </c>
      <c r="M39" s="50">
        <f t="shared" ca="1" si="16"/>
        <v>1</v>
      </c>
      <c r="N39" s="8"/>
      <c r="O39" s="8"/>
      <c r="P39" s="13"/>
      <c r="Q39" s="13"/>
      <c r="T39" s="43">
        <v>0</v>
      </c>
      <c r="U39" s="52">
        <f t="shared" si="17"/>
        <v>-174</v>
      </c>
      <c r="V39" s="48">
        <f t="shared" si="18"/>
        <v>-174</v>
      </c>
      <c r="W39" s="48"/>
      <c r="X39" s="48">
        <f t="shared" si="19"/>
        <v>191.26856903063364</v>
      </c>
      <c r="Y39" s="48">
        <f t="shared" si="20"/>
        <v>17.268569030633643</v>
      </c>
      <c r="Z39" s="48">
        <f t="shared" si="21"/>
        <v>17</v>
      </c>
      <c r="AA39" s="17">
        <f t="shared" si="22"/>
        <v>17</v>
      </c>
      <c r="AB39" s="45">
        <f t="shared" si="23"/>
        <v>191</v>
      </c>
    </row>
    <row r="40" spans="1:28" ht="15" customHeight="1" x14ac:dyDescent="0.25">
      <c r="A40" s="49">
        <f>ROUND(A39+(A41-A38)/3,0)</f>
        <v>569</v>
      </c>
      <c r="B40" s="49">
        <f>ROUND(B39+(B41-B38)/3,0)</f>
        <v>176</v>
      </c>
      <c r="C40" s="46">
        <f t="shared" si="26"/>
        <v>3.79</v>
      </c>
      <c r="D40" s="46">
        <v>265.8</v>
      </c>
      <c r="E40" s="46">
        <v>209.81</v>
      </c>
      <c r="F40" s="46">
        <f t="shared" si="14"/>
        <v>59.852941176470587</v>
      </c>
      <c r="G40" s="46">
        <v>0</v>
      </c>
      <c r="H40" s="46">
        <f t="shared" si="15"/>
        <v>71.411764705882348</v>
      </c>
      <c r="I40" s="46">
        <v>0</v>
      </c>
      <c r="J40" s="50">
        <f t="shared" si="24"/>
        <v>1</v>
      </c>
      <c r="K40" s="50">
        <f t="shared" si="25"/>
        <v>1</v>
      </c>
      <c r="L40" s="50">
        <f t="shared" si="27"/>
        <v>1</v>
      </c>
      <c r="M40" s="50">
        <f t="shared" ca="1" si="16"/>
        <v>0</v>
      </c>
      <c r="N40" s="8"/>
      <c r="O40" s="8"/>
      <c r="P40" s="13"/>
      <c r="Q40" s="13"/>
      <c r="T40" s="43">
        <v>0</v>
      </c>
      <c r="U40" s="52">
        <f t="shared" si="17"/>
        <v>-176</v>
      </c>
      <c r="V40" s="48">
        <f t="shared" si="18"/>
        <v>-176</v>
      </c>
      <c r="W40" s="48"/>
      <c r="X40" s="48">
        <f t="shared" si="19"/>
        <v>193.46705832983636</v>
      </c>
      <c r="Y40" s="48">
        <f t="shared" si="20"/>
        <v>17.467058329836362</v>
      </c>
      <c r="Z40" s="48">
        <f t="shared" si="21"/>
        <v>17</v>
      </c>
      <c r="AA40" s="17">
        <f t="shared" si="22"/>
        <v>17</v>
      </c>
      <c r="AB40" s="45">
        <f t="shared" si="23"/>
        <v>193</v>
      </c>
    </row>
    <row r="41" spans="1:28" ht="15" customHeight="1" x14ac:dyDescent="0.25">
      <c r="A41" s="49">
        <v>585</v>
      </c>
      <c r="B41" s="49">
        <v>178</v>
      </c>
      <c r="C41" s="46">
        <f t="shared" si="26"/>
        <v>3.9</v>
      </c>
      <c r="D41" s="46">
        <v>265.83999999999997</v>
      </c>
      <c r="E41" s="46">
        <v>209.86</v>
      </c>
      <c r="F41" s="46">
        <f t="shared" si="14"/>
        <v>61.18181818181818</v>
      </c>
      <c r="G41" s="46">
        <v>0</v>
      </c>
      <c r="H41" s="46">
        <f t="shared" si="15"/>
        <v>73.515151515151516</v>
      </c>
      <c r="I41" s="46">
        <v>0</v>
      </c>
      <c r="J41" s="50">
        <f t="shared" si="24"/>
        <v>1</v>
      </c>
      <c r="K41" s="50">
        <f t="shared" si="25"/>
        <v>1</v>
      </c>
      <c r="L41" s="50">
        <f t="shared" si="27"/>
        <v>1</v>
      </c>
      <c r="M41" s="50">
        <f t="shared" ca="1" si="16"/>
        <v>0</v>
      </c>
      <c r="N41" s="8"/>
      <c r="O41" s="8"/>
      <c r="P41" s="13"/>
      <c r="Q41" s="13"/>
      <c r="T41" s="43">
        <v>0</v>
      </c>
      <c r="U41" s="52">
        <f t="shared" si="17"/>
        <v>-178</v>
      </c>
      <c r="V41" s="48">
        <f t="shared" si="18"/>
        <v>-178</v>
      </c>
      <c r="W41" s="48"/>
      <c r="X41" s="48">
        <f t="shared" si="19"/>
        <v>195.66554762903903</v>
      </c>
      <c r="Y41" s="48">
        <f t="shared" si="20"/>
        <v>17.665547629039025</v>
      </c>
      <c r="Z41" s="48">
        <f t="shared" si="21"/>
        <v>18</v>
      </c>
      <c r="AA41" s="17">
        <f t="shared" si="22"/>
        <v>18</v>
      </c>
      <c r="AB41" s="45">
        <f t="shared" si="23"/>
        <v>196</v>
      </c>
    </row>
    <row r="42" spans="1:28" ht="15" customHeight="1" x14ac:dyDescent="0.25">
      <c r="A42" s="49">
        <f>ROUND(A41+(A44-A41)/3,0)</f>
        <v>559</v>
      </c>
      <c r="B42" s="49">
        <f>ROUND(B41+(B44-B41)/3,0)</f>
        <v>178</v>
      </c>
      <c r="C42" s="46">
        <f t="shared" si="26"/>
        <v>3.73</v>
      </c>
      <c r="D42" s="46">
        <v>265.87</v>
      </c>
      <c r="E42" s="46">
        <v>209.89</v>
      </c>
      <c r="F42" s="46">
        <f t="shared" si="14"/>
        <v>63.90625</v>
      </c>
      <c r="G42" s="46">
        <v>0</v>
      </c>
      <c r="H42" s="46">
        <f t="shared" si="15"/>
        <v>75.8125</v>
      </c>
      <c r="I42" s="46">
        <v>0</v>
      </c>
      <c r="J42" s="50">
        <f t="shared" si="24"/>
        <v>1</v>
      </c>
      <c r="K42" s="50">
        <f t="shared" si="25"/>
        <v>1</v>
      </c>
      <c r="L42" s="50">
        <f t="shared" si="27"/>
        <v>1</v>
      </c>
      <c r="M42" s="50">
        <f t="shared" ca="1" si="16"/>
        <v>0</v>
      </c>
      <c r="N42" s="8"/>
      <c r="O42" s="8"/>
      <c r="P42" s="13"/>
      <c r="Q42" s="13"/>
      <c r="T42" s="43">
        <v>0</v>
      </c>
      <c r="U42" s="52">
        <f t="shared" si="17"/>
        <v>-178</v>
      </c>
      <c r="V42" s="48">
        <f t="shared" si="18"/>
        <v>-178</v>
      </c>
      <c r="W42" s="48"/>
      <c r="X42" s="48">
        <f t="shared" si="19"/>
        <v>195.66554762903903</v>
      </c>
      <c r="Y42" s="48">
        <f t="shared" si="20"/>
        <v>17.665547629039025</v>
      </c>
      <c r="Z42" s="48">
        <f t="shared" si="21"/>
        <v>18</v>
      </c>
      <c r="AA42" s="17">
        <f t="shared" si="22"/>
        <v>18</v>
      </c>
      <c r="AB42" s="45">
        <f t="shared" si="23"/>
        <v>196</v>
      </c>
    </row>
    <row r="43" spans="1:28" ht="15" customHeight="1" x14ac:dyDescent="0.25">
      <c r="A43" s="49">
        <f>ROUND(A42+(A44-A41)/3,0)</f>
        <v>533</v>
      </c>
      <c r="B43" s="49">
        <f>ROUND(B42+(B44-B41)/3,0)</f>
        <v>178</v>
      </c>
      <c r="C43" s="46">
        <f t="shared" si="26"/>
        <v>3.55</v>
      </c>
      <c r="D43" s="46">
        <v>265.89999999999998</v>
      </c>
      <c r="E43" s="46">
        <v>209.91</v>
      </c>
      <c r="F43" s="46">
        <f t="shared" si="14"/>
        <v>66.806451612903231</v>
      </c>
      <c r="G43" s="46">
        <v>0</v>
      </c>
      <c r="H43" s="46">
        <f t="shared" si="15"/>
        <v>78.258064516129039</v>
      </c>
      <c r="I43" s="46">
        <v>0</v>
      </c>
      <c r="J43" s="50">
        <f t="shared" si="24"/>
        <v>1</v>
      </c>
      <c r="K43" s="50">
        <f t="shared" si="25"/>
        <v>1</v>
      </c>
      <c r="L43" s="50">
        <f t="shared" si="27"/>
        <v>1</v>
      </c>
      <c r="M43" s="50">
        <f t="shared" ca="1" si="16"/>
        <v>0</v>
      </c>
      <c r="N43" s="8"/>
      <c r="O43" s="8"/>
      <c r="P43" s="13"/>
      <c r="Q43" s="13"/>
      <c r="T43" s="43">
        <v>0</v>
      </c>
      <c r="U43" s="52">
        <f t="shared" si="17"/>
        <v>-178</v>
      </c>
      <c r="V43" s="48">
        <f t="shared" si="18"/>
        <v>-178</v>
      </c>
      <c r="W43" s="48"/>
      <c r="X43" s="48">
        <f t="shared" si="19"/>
        <v>195.66554762903903</v>
      </c>
      <c r="Y43" s="48">
        <f t="shared" si="20"/>
        <v>17.665547629039025</v>
      </c>
      <c r="Z43" s="48">
        <f t="shared" si="21"/>
        <v>18</v>
      </c>
      <c r="AA43" s="17">
        <f t="shared" si="22"/>
        <v>18</v>
      </c>
      <c r="AB43" s="45">
        <f t="shared" si="23"/>
        <v>196</v>
      </c>
    </row>
    <row r="44" spans="1:28" ht="15" customHeight="1" x14ac:dyDescent="0.25">
      <c r="A44" s="49">
        <v>508</v>
      </c>
      <c r="B44" s="49">
        <v>178</v>
      </c>
      <c r="C44" s="46">
        <f t="shared" si="26"/>
        <v>3.39</v>
      </c>
      <c r="D44" s="46">
        <v>265.93</v>
      </c>
      <c r="E44" s="46">
        <v>209.95</v>
      </c>
      <c r="F44" s="46">
        <f t="shared" si="14"/>
        <v>69.86666666666666</v>
      </c>
      <c r="G44" s="46">
        <v>0</v>
      </c>
      <c r="H44" s="46">
        <f t="shared" si="15"/>
        <v>80.86666666666666</v>
      </c>
      <c r="I44" s="46">
        <v>0</v>
      </c>
      <c r="J44" s="50">
        <f t="shared" si="24"/>
        <v>1</v>
      </c>
      <c r="K44" s="50">
        <f t="shared" si="25"/>
        <v>1</v>
      </c>
      <c r="L44" s="50">
        <f t="shared" si="27"/>
        <v>1</v>
      </c>
      <c r="M44" s="50">
        <f t="shared" ca="1" si="16"/>
        <v>1</v>
      </c>
      <c r="N44" s="8"/>
      <c r="O44" s="8"/>
      <c r="P44" s="13"/>
      <c r="Q44" s="13"/>
      <c r="T44" s="43">
        <v>0</v>
      </c>
      <c r="U44" s="52">
        <f t="shared" si="17"/>
        <v>-178</v>
      </c>
      <c r="V44" s="48">
        <f t="shared" si="18"/>
        <v>-178</v>
      </c>
      <c r="W44" s="48"/>
      <c r="X44" s="48">
        <f t="shared" si="19"/>
        <v>195.66554762903903</v>
      </c>
      <c r="Y44" s="48">
        <f t="shared" si="20"/>
        <v>17.665547629039025</v>
      </c>
      <c r="Z44" s="48">
        <f t="shared" si="21"/>
        <v>18</v>
      </c>
      <c r="AA44" s="17">
        <f t="shared" si="22"/>
        <v>18</v>
      </c>
      <c r="AB44" s="45">
        <f t="shared" si="23"/>
        <v>196</v>
      </c>
    </row>
    <row r="45" spans="1:28" ht="15" customHeight="1" x14ac:dyDescent="0.25">
      <c r="A45" s="49">
        <f>ROUND(A44+(A47-A44)/3,0)</f>
        <v>509</v>
      </c>
      <c r="B45" s="49">
        <f>ROUND(B44+(B47-B44)/3,0)</f>
        <v>178</v>
      </c>
      <c r="C45" s="46">
        <f t="shared" si="26"/>
        <v>3.39</v>
      </c>
      <c r="D45" s="46">
        <v>265.95999999999998</v>
      </c>
      <c r="E45" s="46">
        <v>209.97</v>
      </c>
      <c r="F45" s="46">
        <f t="shared" si="14"/>
        <v>72.241379310344826</v>
      </c>
      <c r="G45" s="46">
        <v>0</v>
      </c>
      <c r="H45" s="46">
        <f t="shared" si="15"/>
        <v>83.65517241379311</v>
      </c>
      <c r="I45" s="46">
        <v>0</v>
      </c>
      <c r="J45" s="50">
        <f t="shared" si="24"/>
        <v>1</v>
      </c>
      <c r="K45" s="50">
        <f t="shared" si="25"/>
        <v>1</v>
      </c>
      <c r="L45" s="50">
        <f t="shared" si="27"/>
        <v>1</v>
      </c>
      <c r="M45" s="50">
        <f t="shared" ca="1" si="16"/>
        <v>0</v>
      </c>
      <c r="N45" s="8"/>
      <c r="O45" s="8"/>
      <c r="P45" s="13"/>
      <c r="Q45" s="13"/>
      <c r="T45" s="43">
        <v>0</v>
      </c>
      <c r="U45" s="52">
        <f t="shared" si="17"/>
        <v>-178</v>
      </c>
      <c r="V45" s="48">
        <f t="shared" si="18"/>
        <v>-178</v>
      </c>
      <c r="W45" s="48"/>
      <c r="X45" s="48">
        <f t="shared" si="19"/>
        <v>195.66554762903903</v>
      </c>
      <c r="Y45" s="48">
        <f t="shared" si="20"/>
        <v>17.665547629039025</v>
      </c>
      <c r="Z45" s="48">
        <f t="shared" si="21"/>
        <v>18</v>
      </c>
      <c r="AA45" s="17">
        <f t="shared" si="22"/>
        <v>18</v>
      </c>
      <c r="AB45" s="45">
        <f t="shared" si="23"/>
        <v>196</v>
      </c>
    </row>
    <row r="46" spans="1:28" ht="15" customHeight="1" x14ac:dyDescent="0.25">
      <c r="A46" s="49">
        <f>ROUND(A45+(A47-A44)/3,0)</f>
        <v>510</v>
      </c>
      <c r="B46" s="49">
        <f>ROUND(B45+(B47-B44)/3,0)</f>
        <v>178</v>
      </c>
      <c r="C46" s="46">
        <f t="shared" si="26"/>
        <v>3.4</v>
      </c>
      <c r="D46" s="46">
        <v>265.99</v>
      </c>
      <c r="E46" s="46">
        <v>210</v>
      </c>
      <c r="F46" s="46">
        <f t="shared" si="14"/>
        <v>74.785714285714292</v>
      </c>
      <c r="G46" s="46">
        <v>0</v>
      </c>
      <c r="H46" s="46">
        <f t="shared" si="15"/>
        <v>86.642857142857139</v>
      </c>
      <c r="I46" s="46">
        <v>0</v>
      </c>
      <c r="J46" s="50">
        <f t="shared" si="24"/>
        <v>1</v>
      </c>
      <c r="K46" s="50">
        <f t="shared" si="25"/>
        <v>1</v>
      </c>
      <c r="L46" s="50">
        <f t="shared" si="27"/>
        <v>1</v>
      </c>
      <c r="M46" s="50">
        <f t="shared" ca="1" si="16"/>
        <v>1</v>
      </c>
      <c r="N46" s="8"/>
      <c r="O46" s="8"/>
      <c r="P46" s="13"/>
      <c r="Q46" s="13"/>
      <c r="T46" s="43">
        <v>0</v>
      </c>
      <c r="U46" s="52">
        <f t="shared" si="17"/>
        <v>-178</v>
      </c>
      <c r="V46" s="48">
        <f t="shared" si="18"/>
        <v>-178</v>
      </c>
      <c r="W46" s="48"/>
      <c r="X46" s="48">
        <f t="shared" si="19"/>
        <v>195.66554762903903</v>
      </c>
      <c r="Y46" s="48">
        <f t="shared" si="20"/>
        <v>17.665547629039025</v>
      </c>
      <c r="Z46" s="48">
        <f t="shared" si="21"/>
        <v>18</v>
      </c>
      <c r="AA46" s="17">
        <f t="shared" si="22"/>
        <v>18</v>
      </c>
      <c r="AB46" s="45">
        <f t="shared" si="23"/>
        <v>196</v>
      </c>
    </row>
    <row r="47" spans="1:28" ht="15" customHeight="1" x14ac:dyDescent="0.25">
      <c r="A47" s="49">
        <v>510</v>
      </c>
      <c r="B47" s="49">
        <v>178</v>
      </c>
      <c r="C47" s="46">
        <f t="shared" si="26"/>
        <v>3.4</v>
      </c>
      <c r="D47" s="46">
        <v>266.02</v>
      </c>
      <c r="E47" s="46">
        <v>210.03</v>
      </c>
      <c r="F47" s="46">
        <f t="shared" si="14"/>
        <v>77.555555555555557</v>
      </c>
      <c r="G47" s="46">
        <v>0</v>
      </c>
      <c r="H47" s="46">
        <f t="shared" si="15"/>
        <v>89.851851851851848</v>
      </c>
      <c r="I47" s="46">
        <v>0</v>
      </c>
      <c r="J47" s="50">
        <f t="shared" si="24"/>
        <v>1</v>
      </c>
      <c r="K47" s="50">
        <f t="shared" si="25"/>
        <v>1</v>
      </c>
      <c r="L47" s="50">
        <f t="shared" si="27"/>
        <v>1</v>
      </c>
      <c r="M47" s="50">
        <f t="shared" ca="1" si="16"/>
        <v>1</v>
      </c>
      <c r="N47" s="8"/>
      <c r="O47" s="8"/>
      <c r="P47" s="13"/>
      <c r="Q47" s="13"/>
      <c r="T47" s="43">
        <v>0</v>
      </c>
      <c r="U47" s="52">
        <f t="shared" si="17"/>
        <v>-178</v>
      </c>
      <c r="V47" s="48">
        <f t="shared" si="18"/>
        <v>-178</v>
      </c>
      <c r="W47" s="48"/>
      <c r="X47" s="48">
        <f t="shared" si="19"/>
        <v>195.66554762903903</v>
      </c>
      <c r="Y47" s="48">
        <f t="shared" si="20"/>
        <v>17.665547629039025</v>
      </c>
      <c r="Z47" s="48">
        <f t="shared" si="21"/>
        <v>18</v>
      </c>
      <c r="AA47" s="17">
        <f t="shared" si="22"/>
        <v>18</v>
      </c>
      <c r="AB47" s="45">
        <f t="shared" si="23"/>
        <v>196</v>
      </c>
    </row>
    <row r="48" spans="1:28" ht="15" customHeight="1" x14ac:dyDescent="0.25">
      <c r="A48" s="49">
        <f>ROUND(A47+(A50-A47)/3,0)</f>
        <v>510</v>
      </c>
      <c r="B48" s="49">
        <f>ROUND(B47+(B50-B47)/3,0)</f>
        <v>178</v>
      </c>
      <c r="C48" s="46">
        <f t="shared" si="26"/>
        <v>3.4</v>
      </c>
      <c r="D48" s="46">
        <v>266.05</v>
      </c>
      <c r="E48" s="46">
        <v>210.06</v>
      </c>
      <c r="F48" s="46">
        <f t="shared" si="14"/>
        <v>80.538461538461533</v>
      </c>
      <c r="G48" s="46">
        <v>0</v>
      </c>
      <c r="H48" s="46">
        <f t="shared" si="15"/>
        <v>93.307692307692307</v>
      </c>
      <c r="I48" s="46">
        <v>0</v>
      </c>
      <c r="J48" s="50">
        <f t="shared" si="24"/>
        <v>1</v>
      </c>
      <c r="K48" s="50">
        <f t="shared" si="25"/>
        <v>1</v>
      </c>
      <c r="L48" s="50">
        <f t="shared" si="27"/>
        <v>1</v>
      </c>
      <c r="M48" s="50">
        <f t="shared" ca="1" si="16"/>
        <v>1</v>
      </c>
      <c r="N48" s="8"/>
      <c r="O48" s="8"/>
      <c r="P48" s="13"/>
      <c r="Q48" s="13"/>
      <c r="T48" s="43">
        <v>0</v>
      </c>
      <c r="U48" s="52">
        <f t="shared" si="17"/>
        <v>-178</v>
      </c>
      <c r="V48" s="48">
        <f t="shared" si="18"/>
        <v>-178</v>
      </c>
      <c r="W48" s="48"/>
      <c r="X48" s="48">
        <f t="shared" si="19"/>
        <v>195.66554762903903</v>
      </c>
      <c r="Y48" s="48">
        <f t="shared" si="20"/>
        <v>17.665547629039025</v>
      </c>
      <c r="Z48" s="48">
        <f t="shared" si="21"/>
        <v>18</v>
      </c>
      <c r="AA48" s="17">
        <f t="shared" si="22"/>
        <v>18</v>
      </c>
      <c r="AB48" s="45">
        <f t="shared" si="23"/>
        <v>196</v>
      </c>
    </row>
    <row r="49" spans="1:28" ht="15" customHeight="1" x14ac:dyDescent="0.25">
      <c r="A49" s="49">
        <f>ROUND(A48+(A50-A47)/3,0)</f>
        <v>510</v>
      </c>
      <c r="B49" s="49">
        <f>ROUND(B48+(B50-B47)/3,0)</f>
        <v>178</v>
      </c>
      <c r="C49" s="46">
        <f t="shared" si="26"/>
        <v>3.4</v>
      </c>
      <c r="D49" s="46">
        <v>266.08</v>
      </c>
      <c r="E49" s="46">
        <v>210.1</v>
      </c>
      <c r="F49" s="46">
        <f t="shared" si="14"/>
        <v>83.76</v>
      </c>
      <c r="G49" s="46">
        <v>0</v>
      </c>
      <c r="H49" s="46">
        <f t="shared" si="15"/>
        <v>97.04</v>
      </c>
      <c r="I49" s="46">
        <v>0</v>
      </c>
      <c r="J49" s="50">
        <f t="shared" si="24"/>
        <v>1</v>
      </c>
      <c r="K49" s="50">
        <f t="shared" si="25"/>
        <v>1</v>
      </c>
      <c r="L49" s="50">
        <f t="shared" si="27"/>
        <v>1</v>
      </c>
      <c r="M49" s="50">
        <f t="shared" ca="1" si="16"/>
        <v>0</v>
      </c>
      <c r="N49" s="8"/>
      <c r="O49" s="8"/>
      <c r="P49" s="13"/>
      <c r="Q49" s="13"/>
      <c r="T49" s="43">
        <v>0</v>
      </c>
      <c r="U49" s="52">
        <f t="shared" si="17"/>
        <v>-178</v>
      </c>
      <c r="V49" s="48">
        <f t="shared" si="18"/>
        <v>-178</v>
      </c>
      <c r="W49" s="48"/>
      <c r="X49" s="48">
        <f t="shared" si="19"/>
        <v>195.66554762903903</v>
      </c>
      <c r="Y49" s="48">
        <f t="shared" si="20"/>
        <v>17.665547629039025</v>
      </c>
      <c r="Z49" s="48">
        <f t="shared" si="21"/>
        <v>18</v>
      </c>
      <c r="AA49" s="17">
        <f t="shared" si="22"/>
        <v>18</v>
      </c>
      <c r="AB49" s="45">
        <f t="shared" si="23"/>
        <v>196</v>
      </c>
    </row>
    <row r="50" spans="1:28" ht="15" customHeight="1" x14ac:dyDescent="0.25">
      <c r="A50" s="49">
        <v>510</v>
      </c>
      <c r="B50" s="49">
        <v>178</v>
      </c>
      <c r="C50" s="46">
        <f t="shared" si="26"/>
        <v>3.4</v>
      </c>
      <c r="D50" s="46">
        <v>266.11</v>
      </c>
      <c r="E50" s="46">
        <v>210.13</v>
      </c>
      <c r="F50" s="46">
        <f t="shared" si="14"/>
        <v>87.25</v>
      </c>
      <c r="G50" s="46">
        <v>0</v>
      </c>
      <c r="H50" s="46">
        <f t="shared" si="15"/>
        <v>101.08333333333333</v>
      </c>
      <c r="I50" s="46">
        <v>0</v>
      </c>
      <c r="J50" s="50">
        <f t="shared" si="24"/>
        <v>1</v>
      </c>
      <c r="K50" s="50">
        <f t="shared" si="25"/>
        <v>1</v>
      </c>
      <c r="L50" s="50">
        <f t="shared" si="27"/>
        <v>1</v>
      </c>
      <c r="M50" s="50">
        <f t="shared" ca="1" si="16"/>
        <v>1</v>
      </c>
      <c r="N50" s="8"/>
      <c r="O50" s="8"/>
      <c r="P50" s="13"/>
      <c r="Q50" s="13"/>
      <c r="T50" s="43">
        <v>0</v>
      </c>
      <c r="U50" s="52">
        <f t="shared" si="17"/>
        <v>-178</v>
      </c>
      <c r="V50" s="48">
        <f t="shared" si="18"/>
        <v>-178</v>
      </c>
      <c r="W50" s="48"/>
      <c r="X50" s="48">
        <f t="shared" si="19"/>
        <v>195.66554762903903</v>
      </c>
      <c r="Y50" s="48">
        <f t="shared" si="20"/>
        <v>17.665547629039025</v>
      </c>
      <c r="Z50" s="48">
        <f t="shared" si="21"/>
        <v>18</v>
      </c>
      <c r="AA50" s="17">
        <f t="shared" si="22"/>
        <v>18</v>
      </c>
      <c r="AB50" s="45">
        <f t="shared" si="23"/>
        <v>196</v>
      </c>
    </row>
    <row r="51" spans="1:28" ht="15" customHeight="1" x14ac:dyDescent="0.25">
      <c r="A51" s="49">
        <f>ROUND(A50+(A53-A50)/3,0)</f>
        <v>797</v>
      </c>
      <c r="B51" s="49">
        <f>ROUND(B50+(B53-B50)/3,0)</f>
        <v>178</v>
      </c>
      <c r="C51" s="46">
        <f t="shared" si="26"/>
        <v>5.31</v>
      </c>
      <c r="D51" s="46">
        <v>266.16000000000003</v>
      </c>
      <c r="E51" s="46">
        <v>210.18</v>
      </c>
      <c r="F51" s="46">
        <f t="shared" si="14"/>
        <v>78.565217391304344</v>
      </c>
      <c r="G51" s="46">
        <v>0</v>
      </c>
      <c r="H51" s="46">
        <f t="shared" si="15"/>
        <v>105.47826086956522</v>
      </c>
      <c r="I51" s="46">
        <v>0</v>
      </c>
      <c r="J51" s="50">
        <f t="shared" si="24"/>
        <v>1</v>
      </c>
      <c r="K51" s="50">
        <f t="shared" si="25"/>
        <v>1</v>
      </c>
      <c r="L51" s="50">
        <f t="shared" si="27"/>
        <v>1</v>
      </c>
      <c r="M51" s="50">
        <f t="shared" ca="1" si="16"/>
        <v>0</v>
      </c>
      <c r="N51" s="8"/>
      <c r="O51" s="8"/>
      <c r="P51" s="13"/>
      <c r="Q51" s="13"/>
      <c r="T51" s="43">
        <v>0</v>
      </c>
      <c r="U51" s="52">
        <f t="shared" si="17"/>
        <v>-178</v>
      </c>
      <c r="V51" s="48">
        <f t="shared" si="18"/>
        <v>-178</v>
      </c>
      <c r="W51" s="48"/>
      <c r="X51" s="48">
        <f t="shared" si="19"/>
        <v>195.66554762903903</v>
      </c>
      <c r="Y51" s="48">
        <f t="shared" si="20"/>
        <v>17.665547629039025</v>
      </c>
      <c r="Z51" s="48">
        <f t="shared" si="21"/>
        <v>18</v>
      </c>
      <c r="AA51" s="17">
        <f t="shared" si="22"/>
        <v>18</v>
      </c>
      <c r="AB51" s="45">
        <f t="shared" si="23"/>
        <v>196</v>
      </c>
    </row>
    <row r="52" spans="1:28" ht="15" customHeight="1" x14ac:dyDescent="0.25">
      <c r="A52" s="49">
        <f>ROUND(A51+(A53-A50)/3,0)</f>
        <v>1084</v>
      </c>
      <c r="B52" s="49">
        <f>ROUND(B51+(B53-B50)/3,0)</f>
        <v>178</v>
      </c>
      <c r="C52" s="46">
        <f t="shared" si="26"/>
        <v>7.23</v>
      </c>
      <c r="D52" s="46">
        <v>266.24</v>
      </c>
      <c r="E52" s="46">
        <v>210.26</v>
      </c>
      <c r="F52" s="46">
        <f t="shared" si="14"/>
        <v>69.090909090909093</v>
      </c>
      <c r="G52" s="46">
        <v>0</v>
      </c>
      <c r="H52" s="46">
        <f t="shared" si="15"/>
        <v>110.27272727272727</v>
      </c>
      <c r="I52" s="46">
        <v>0</v>
      </c>
      <c r="J52" s="50">
        <f t="shared" si="24"/>
        <v>1</v>
      </c>
      <c r="K52" s="50">
        <f t="shared" si="25"/>
        <v>1</v>
      </c>
      <c r="L52" s="50">
        <f t="shared" si="27"/>
        <v>1</v>
      </c>
      <c r="M52" s="50">
        <f t="shared" ca="1" si="16"/>
        <v>0</v>
      </c>
      <c r="N52" s="8"/>
      <c r="O52" s="8"/>
      <c r="P52" s="13"/>
      <c r="Q52" s="13"/>
      <c r="T52" s="43">
        <v>0</v>
      </c>
      <c r="U52" s="52">
        <f t="shared" si="17"/>
        <v>-178</v>
      </c>
      <c r="V52" s="48">
        <f t="shared" si="18"/>
        <v>-178</v>
      </c>
      <c r="W52" s="48"/>
      <c r="X52" s="48">
        <f t="shared" si="19"/>
        <v>195.66554762903903</v>
      </c>
      <c r="Y52" s="48">
        <f t="shared" si="20"/>
        <v>17.665547629039025</v>
      </c>
      <c r="Z52" s="48">
        <f t="shared" si="21"/>
        <v>18</v>
      </c>
      <c r="AA52" s="17">
        <f t="shared" si="22"/>
        <v>18</v>
      </c>
      <c r="AB52" s="45">
        <f t="shared" si="23"/>
        <v>196</v>
      </c>
    </row>
    <row r="53" spans="1:28" ht="15" customHeight="1" x14ac:dyDescent="0.25">
      <c r="A53" s="49">
        <v>1372</v>
      </c>
      <c r="B53" s="49">
        <v>178</v>
      </c>
      <c r="C53" s="46">
        <f t="shared" si="26"/>
        <v>9.15</v>
      </c>
      <c r="D53" s="46">
        <v>266.35000000000002</v>
      </c>
      <c r="E53" s="46">
        <v>210.36</v>
      </c>
      <c r="F53" s="46">
        <f t="shared" si="14"/>
        <v>58.666666666666664</v>
      </c>
      <c r="G53" s="46">
        <v>0</v>
      </c>
      <c r="H53" s="46">
        <f t="shared" si="15"/>
        <v>115.52380952380952</v>
      </c>
      <c r="I53" s="46">
        <v>0</v>
      </c>
      <c r="J53" s="50">
        <f t="shared" si="24"/>
        <v>1</v>
      </c>
      <c r="K53" s="50">
        <f t="shared" si="25"/>
        <v>1</v>
      </c>
      <c r="L53" s="50">
        <f t="shared" si="27"/>
        <v>1</v>
      </c>
      <c r="M53" s="50">
        <f t="shared" ca="1" si="16"/>
        <v>1</v>
      </c>
      <c r="N53" s="8"/>
      <c r="O53" s="8"/>
      <c r="P53" s="13"/>
      <c r="Q53" s="13"/>
      <c r="T53" s="43">
        <v>0</v>
      </c>
      <c r="U53" s="52">
        <f t="shared" si="17"/>
        <v>-178</v>
      </c>
      <c r="V53" s="48">
        <f t="shared" si="18"/>
        <v>-178</v>
      </c>
      <c r="W53" s="48"/>
      <c r="X53" s="48">
        <f t="shared" si="19"/>
        <v>195.66554762903903</v>
      </c>
      <c r="Y53" s="48">
        <f t="shared" si="20"/>
        <v>17.665547629039025</v>
      </c>
      <c r="Z53" s="48">
        <f t="shared" si="21"/>
        <v>18</v>
      </c>
      <c r="AA53" s="17">
        <f t="shared" si="22"/>
        <v>18</v>
      </c>
      <c r="AB53" s="45">
        <f t="shared" si="23"/>
        <v>196</v>
      </c>
    </row>
    <row r="54" spans="1:28" ht="15" customHeight="1" x14ac:dyDescent="0.25">
      <c r="A54" s="49">
        <f>ROUND(A53+(A56-A53)/3,0)</f>
        <v>1552</v>
      </c>
      <c r="B54" s="49">
        <f>ROUND(B53+(B56-B53)/3,0)</f>
        <v>178</v>
      </c>
      <c r="C54" s="46">
        <f t="shared" si="26"/>
        <v>10.35</v>
      </c>
      <c r="D54" s="46">
        <v>266.47000000000003</v>
      </c>
      <c r="E54" s="46">
        <v>210.49</v>
      </c>
      <c r="F54" s="46">
        <f t="shared" si="14"/>
        <v>52.6</v>
      </c>
      <c r="G54" s="46">
        <v>0</v>
      </c>
      <c r="H54" s="46">
        <f t="shared" si="15"/>
        <v>121.3</v>
      </c>
      <c r="I54" s="46">
        <v>0</v>
      </c>
      <c r="J54" s="50">
        <f t="shared" si="24"/>
        <v>1</v>
      </c>
      <c r="K54" s="50">
        <f t="shared" si="25"/>
        <v>1</v>
      </c>
      <c r="L54" s="50">
        <f t="shared" si="27"/>
        <v>1</v>
      </c>
      <c r="M54" s="50">
        <f t="shared" ca="1" si="16"/>
        <v>0</v>
      </c>
      <c r="N54" s="8"/>
      <c r="O54" s="8"/>
      <c r="P54" s="13"/>
      <c r="Q54" s="13"/>
      <c r="T54" s="43">
        <v>0</v>
      </c>
      <c r="U54" s="52">
        <f t="shared" si="17"/>
        <v>-178</v>
      </c>
      <c r="V54" s="48">
        <f t="shared" si="18"/>
        <v>-178</v>
      </c>
      <c r="W54" s="48"/>
      <c r="X54" s="48">
        <f t="shared" si="19"/>
        <v>195.66554762903903</v>
      </c>
      <c r="Y54" s="48">
        <f t="shared" si="20"/>
        <v>17.665547629039025</v>
      </c>
      <c r="Z54" s="48">
        <f t="shared" si="21"/>
        <v>18</v>
      </c>
      <c r="AA54" s="17">
        <f t="shared" si="22"/>
        <v>18</v>
      </c>
      <c r="AB54" s="45">
        <f t="shared" si="23"/>
        <v>196</v>
      </c>
    </row>
    <row r="55" spans="1:28" ht="15" customHeight="1" x14ac:dyDescent="0.25">
      <c r="A55" s="49">
        <f>ROUND(A54+(A56-A53)/3,0)</f>
        <v>1732</v>
      </c>
      <c r="B55" s="49">
        <f>ROUND(B54+(B56-B53)/3,0)</f>
        <v>178</v>
      </c>
      <c r="C55" s="46">
        <f t="shared" si="26"/>
        <v>11.55</v>
      </c>
      <c r="D55" s="46">
        <v>266.61</v>
      </c>
      <c r="E55" s="46">
        <v>210.63</v>
      </c>
      <c r="F55" s="46">
        <f t="shared" si="14"/>
        <v>45.89473684210526</v>
      </c>
      <c r="G55" s="46">
        <v>0</v>
      </c>
      <c r="H55" s="46">
        <f t="shared" si="15"/>
        <v>127.68421052631579</v>
      </c>
      <c r="I55" s="46">
        <v>0</v>
      </c>
      <c r="J55" s="50">
        <f t="shared" si="24"/>
        <v>1</v>
      </c>
      <c r="K55" s="50">
        <f t="shared" si="25"/>
        <v>1</v>
      </c>
      <c r="L55" s="50">
        <f t="shared" si="27"/>
        <v>1</v>
      </c>
      <c r="M55" s="50">
        <f t="shared" ca="1" si="16"/>
        <v>0</v>
      </c>
      <c r="N55" s="8"/>
      <c r="O55" s="8"/>
      <c r="P55" s="13"/>
      <c r="Q55" s="13"/>
      <c r="T55" s="43">
        <v>0</v>
      </c>
      <c r="U55" s="52">
        <f t="shared" si="17"/>
        <v>-178</v>
      </c>
      <c r="V55" s="48">
        <f t="shared" si="18"/>
        <v>-178</v>
      </c>
      <c r="W55" s="48"/>
      <c r="X55" s="48">
        <f t="shared" si="19"/>
        <v>195.66554762903903</v>
      </c>
      <c r="Y55" s="48">
        <f t="shared" si="20"/>
        <v>17.665547629039025</v>
      </c>
      <c r="Z55" s="48">
        <f t="shared" si="21"/>
        <v>18</v>
      </c>
      <c r="AA55" s="17">
        <f t="shared" si="22"/>
        <v>18</v>
      </c>
      <c r="AB55" s="45">
        <f t="shared" si="23"/>
        <v>196</v>
      </c>
    </row>
    <row r="56" spans="1:28" ht="15" customHeight="1" x14ac:dyDescent="0.25">
      <c r="A56" s="49">
        <v>1911</v>
      </c>
      <c r="B56" s="49">
        <v>178</v>
      </c>
      <c r="C56" s="46">
        <f t="shared" si="26"/>
        <v>12.74</v>
      </c>
      <c r="D56" s="46">
        <v>266.76</v>
      </c>
      <c r="E56" s="46">
        <v>210.78</v>
      </c>
      <c r="F56" s="46">
        <f t="shared" si="14"/>
        <v>38.5</v>
      </c>
      <c r="G56" s="46">
        <v>0</v>
      </c>
      <c r="H56" s="46">
        <f t="shared" si="15"/>
        <v>134.77777777777777</v>
      </c>
      <c r="I56" s="46">
        <v>0</v>
      </c>
      <c r="J56" s="50">
        <f t="shared" si="24"/>
        <v>1</v>
      </c>
      <c r="K56" s="50">
        <f t="shared" si="25"/>
        <v>1</v>
      </c>
      <c r="L56" s="50">
        <f t="shared" si="27"/>
        <v>1</v>
      </c>
      <c r="M56" s="50">
        <f t="shared" ca="1" si="16"/>
        <v>1</v>
      </c>
      <c r="N56" s="8"/>
      <c r="O56" s="8"/>
      <c r="P56" s="13"/>
      <c r="Q56" s="13"/>
      <c r="T56" s="43">
        <v>0</v>
      </c>
      <c r="U56" s="52">
        <f t="shared" si="17"/>
        <v>-178</v>
      </c>
      <c r="V56" s="48">
        <f t="shared" si="18"/>
        <v>-178</v>
      </c>
      <c r="W56" s="48"/>
      <c r="X56" s="48">
        <f t="shared" si="19"/>
        <v>195.66554762903903</v>
      </c>
      <c r="Y56" s="48">
        <f t="shared" si="20"/>
        <v>17.665547629039025</v>
      </c>
      <c r="Z56" s="48">
        <f t="shared" si="21"/>
        <v>18</v>
      </c>
      <c r="AA56" s="17">
        <f t="shared" si="22"/>
        <v>18</v>
      </c>
      <c r="AB56" s="45">
        <f t="shared" si="23"/>
        <v>196</v>
      </c>
    </row>
    <row r="57" spans="1:28" ht="15" customHeight="1" x14ac:dyDescent="0.25">
      <c r="A57" s="49">
        <f>ROUND(A56+(A59-A56)/3,0)</f>
        <v>2006</v>
      </c>
      <c r="B57" s="49">
        <f>ROUND(B56+(B59-B56)/3,0)</f>
        <v>184</v>
      </c>
      <c r="C57" s="46">
        <f t="shared" si="26"/>
        <v>13.37</v>
      </c>
      <c r="D57" s="46">
        <v>266.92</v>
      </c>
      <c r="E57" s="46">
        <v>210.93</v>
      </c>
      <c r="F57" s="46">
        <f t="shared" si="14"/>
        <v>35.176470588235297</v>
      </c>
      <c r="G57" s="46">
        <v>0</v>
      </c>
      <c r="H57" s="46">
        <f t="shared" si="15"/>
        <v>142.35294117647058</v>
      </c>
      <c r="I57" s="46">
        <v>0</v>
      </c>
      <c r="J57" s="50">
        <f t="shared" si="24"/>
        <v>1</v>
      </c>
      <c r="K57" s="50">
        <f t="shared" si="25"/>
        <v>1</v>
      </c>
      <c r="L57" s="50">
        <f t="shared" si="27"/>
        <v>1</v>
      </c>
      <c r="M57" s="50">
        <f t="shared" ca="1" si="16"/>
        <v>0</v>
      </c>
      <c r="N57" s="8"/>
      <c r="O57" s="8"/>
      <c r="P57" s="13"/>
      <c r="Q57" s="13"/>
      <c r="T57" s="43">
        <v>0</v>
      </c>
      <c r="U57" s="52">
        <f t="shared" si="17"/>
        <v>-184</v>
      </c>
      <c r="V57" s="48">
        <f t="shared" si="18"/>
        <v>-184</v>
      </c>
      <c r="W57" s="48"/>
      <c r="X57" s="48">
        <f t="shared" si="19"/>
        <v>202.26101552664707</v>
      </c>
      <c r="Y57" s="48">
        <f t="shared" si="20"/>
        <v>18.261015526647071</v>
      </c>
      <c r="Z57" s="48">
        <f t="shared" si="21"/>
        <v>18</v>
      </c>
      <c r="AA57" s="17">
        <f t="shared" si="22"/>
        <v>18</v>
      </c>
      <c r="AB57" s="45">
        <f t="shared" si="23"/>
        <v>202</v>
      </c>
    </row>
    <row r="58" spans="1:28" ht="15" customHeight="1" x14ac:dyDescent="0.25">
      <c r="A58" s="49">
        <f>ROUND(A57+(A59-A56)/3,0)</f>
        <v>2101</v>
      </c>
      <c r="B58" s="49">
        <f>ROUND(B57+(B59-B56)/3,0)</f>
        <v>190</v>
      </c>
      <c r="C58" s="46">
        <f t="shared" si="26"/>
        <v>14.01</v>
      </c>
      <c r="D58" s="46">
        <v>267.08999999999997</v>
      </c>
      <c r="E58" s="46">
        <v>211.1</v>
      </c>
      <c r="F58" s="46">
        <f t="shared" si="14"/>
        <v>31.4375</v>
      </c>
      <c r="G58" s="46">
        <v>0</v>
      </c>
      <c r="H58" s="46">
        <f t="shared" si="15"/>
        <v>150.875</v>
      </c>
      <c r="I58" s="46">
        <v>0</v>
      </c>
      <c r="J58" s="50">
        <f t="shared" si="24"/>
        <v>1</v>
      </c>
      <c r="K58" s="50">
        <f t="shared" si="25"/>
        <v>1</v>
      </c>
      <c r="L58" s="50">
        <f t="shared" si="27"/>
        <v>1</v>
      </c>
      <c r="M58" s="50">
        <f t="shared" ca="1" si="16"/>
        <v>0</v>
      </c>
      <c r="N58" s="8"/>
      <c r="O58" s="8"/>
      <c r="P58" s="13"/>
      <c r="Q58" s="13"/>
      <c r="T58" s="43">
        <v>0</v>
      </c>
      <c r="U58" s="52">
        <f t="shared" si="17"/>
        <v>-190</v>
      </c>
      <c r="V58" s="48">
        <f t="shared" si="18"/>
        <v>-190</v>
      </c>
      <c r="W58" s="48"/>
      <c r="X58" s="48">
        <f t="shared" si="19"/>
        <v>208.85648342425515</v>
      </c>
      <c r="Y58" s="48">
        <f t="shared" si="20"/>
        <v>18.856483424255146</v>
      </c>
      <c r="Z58" s="48">
        <f t="shared" si="21"/>
        <v>19</v>
      </c>
      <c r="AA58" s="17">
        <f t="shared" si="22"/>
        <v>19</v>
      </c>
      <c r="AB58" s="45">
        <f t="shared" si="23"/>
        <v>209</v>
      </c>
    </row>
    <row r="59" spans="1:28" ht="15" customHeight="1" x14ac:dyDescent="0.25">
      <c r="A59" s="49">
        <v>2196</v>
      </c>
      <c r="B59" s="49">
        <v>196</v>
      </c>
      <c r="C59" s="46">
        <f t="shared" si="26"/>
        <v>14.64</v>
      </c>
      <c r="D59" s="46">
        <v>267.27</v>
      </c>
      <c r="E59" s="46">
        <v>211.29</v>
      </c>
      <c r="F59" s="46">
        <f t="shared" si="14"/>
        <v>27.2</v>
      </c>
      <c r="G59" s="46">
        <v>0</v>
      </c>
      <c r="H59" s="46">
        <f t="shared" si="15"/>
        <v>160.53333333333333</v>
      </c>
      <c r="I59" s="46">
        <v>0</v>
      </c>
      <c r="J59" s="50">
        <f t="shared" si="24"/>
        <v>1</v>
      </c>
      <c r="K59" s="50">
        <f t="shared" si="25"/>
        <v>1</v>
      </c>
      <c r="L59" s="50">
        <f t="shared" si="27"/>
        <v>1</v>
      </c>
      <c r="M59" s="50">
        <f t="shared" ca="1" si="16"/>
        <v>1</v>
      </c>
      <c r="N59" s="8"/>
      <c r="O59" s="8"/>
      <c r="P59" s="13"/>
      <c r="Q59" s="13"/>
      <c r="T59" s="43">
        <v>0</v>
      </c>
      <c r="U59" s="52">
        <f t="shared" si="17"/>
        <v>-196</v>
      </c>
      <c r="V59" s="48">
        <f t="shared" si="18"/>
        <v>-196</v>
      </c>
      <c r="W59" s="48"/>
      <c r="X59" s="48">
        <f t="shared" si="19"/>
        <v>215.45195132186322</v>
      </c>
      <c r="Y59" s="48">
        <f t="shared" si="20"/>
        <v>19.45195132186322</v>
      </c>
      <c r="Z59" s="48">
        <f t="shared" si="21"/>
        <v>19</v>
      </c>
      <c r="AA59" s="17">
        <f t="shared" si="22"/>
        <v>19</v>
      </c>
      <c r="AB59" s="45">
        <f t="shared" si="23"/>
        <v>215</v>
      </c>
    </row>
    <row r="60" spans="1:28" ht="15" customHeight="1" x14ac:dyDescent="0.25">
      <c r="A60" s="49">
        <f>ROUND(A59+(A62-A59)/3,0)</f>
        <v>2196</v>
      </c>
      <c r="B60" s="49">
        <f>ROUND(B59+(B62-B59)/3,0)</f>
        <v>196</v>
      </c>
      <c r="C60" s="46">
        <f t="shared" si="26"/>
        <v>14.64</v>
      </c>
      <c r="D60" s="46">
        <v>267.45</v>
      </c>
      <c r="E60" s="46">
        <v>211.46</v>
      </c>
      <c r="F60" s="46">
        <f t="shared" si="14"/>
        <v>29.142857142857142</v>
      </c>
      <c r="G60" s="46">
        <v>0</v>
      </c>
      <c r="H60" s="46">
        <f t="shared" si="15"/>
        <v>172</v>
      </c>
      <c r="I60" s="46">
        <v>0</v>
      </c>
      <c r="J60" s="50">
        <f t="shared" si="24"/>
        <v>1</v>
      </c>
      <c r="K60" s="50">
        <f t="shared" si="25"/>
        <v>1</v>
      </c>
      <c r="L60" s="50">
        <f t="shared" si="27"/>
        <v>1</v>
      </c>
      <c r="M60" s="50">
        <f t="shared" ca="1" si="16"/>
        <v>0</v>
      </c>
      <c r="N60" s="8"/>
      <c r="O60" s="8"/>
      <c r="P60" s="13"/>
      <c r="Q60" s="13"/>
      <c r="T60" s="43">
        <v>0</v>
      </c>
      <c r="U60" s="52">
        <f t="shared" si="17"/>
        <v>-196</v>
      </c>
      <c r="V60" s="48">
        <f t="shared" si="18"/>
        <v>-196</v>
      </c>
      <c r="W60" s="48"/>
      <c r="X60" s="48">
        <f t="shared" si="19"/>
        <v>215.45195132186322</v>
      </c>
      <c r="Y60" s="48">
        <f t="shared" si="20"/>
        <v>19.45195132186322</v>
      </c>
      <c r="Z60" s="48">
        <f t="shared" si="21"/>
        <v>19</v>
      </c>
      <c r="AA60" s="17">
        <f t="shared" si="22"/>
        <v>19</v>
      </c>
      <c r="AB60" s="45">
        <f t="shared" si="23"/>
        <v>215</v>
      </c>
    </row>
    <row r="61" spans="1:28" ht="15" customHeight="1" x14ac:dyDescent="0.25">
      <c r="A61" s="49">
        <f>ROUND(A60+(A62-A59)/3,0)</f>
        <v>2196</v>
      </c>
      <c r="B61" s="49">
        <f>ROUND(B60+(B62-B59)/3,0)</f>
        <v>196</v>
      </c>
      <c r="C61" s="46">
        <f t="shared" si="26"/>
        <v>14.64</v>
      </c>
      <c r="D61" s="46">
        <v>267.63</v>
      </c>
      <c r="E61" s="46">
        <v>211.65</v>
      </c>
      <c r="F61" s="46">
        <f t="shared" si="14"/>
        <v>31.384615384615383</v>
      </c>
      <c r="G61" s="46">
        <v>0</v>
      </c>
      <c r="H61" s="46">
        <f t="shared" si="15"/>
        <v>185.23076923076923</v>
      </c>
      <c r="I61" s="46">
        <v>0</v>
      </c>
      <c r="J61" s="50">
        <f t="shared" si="24"/>
        <v>1</v>
      </c>
      <c r="K61" s="50">
        <f t="shared" si="25"/>
        <v>1</v>
      </c>
      <c r="L61" s="50">
        <f t="shared" si="27"/>
        <v>1</v>
      </c>
      <c r="M61" s="50">
        <f t="shared" ca="1" si="16"/>
        <v>1</v>
      </c>
      <c r="N61" s="8"/>
      <c r="O61" s="8"/>
      <c r="P61" s="13"/>
      <c r="Q61" s="13"/>
      <c r="T61" s="43">
        <v>0</v>
      </c>
      <c r="U61" s="52">
        <f t="shared" si="17"/>
        <v>-196</v>
      </c>
      <c r="V61" s="48">
        <f t="shared" si="18"/>
        <v>-196</v>
      </c>
      <c r="W61" s="48"/>
      <c r="X61" s="48">
        <f t="shared" si="19"/>
        <v>215.45195132186322</v>
      </c>
      <c r="Y61" s="48">
        <f t="shared" si="20"/>
        <v>19.45195132186322</v>
      </c>
      <c r="Z61" s="48">
        <f t="shared" si="21"/>
        <v>19</v>
      </c>
      <c r="AA61" s="17">
        <f t="shared" si="22"/>
        <v>19</v>
      </c>
      <c r="AB61" s="45">
        <f t="shared" si="23"/>
        <v>215</v>
      </c>
    </row>
    <row r="62" spans="1:28" ht="15" customHeight="1" x14ac:dyDescent="0.25">
      <c r="A62" s="49">
        <v>2196</v>
      </c>
      <c r="B62" s="49">
        <v>196</v>
      </c>
      <c r="C62" s="46">
        <f t="shared" si="26"/>
        <v>14.64</v>
      </c>
      <c r="D62" s="46">
        <v>267.81</v>
      </c>
      <c r="E62" s="46">
        <v>211.82</v>
      </c>
      <c r="F62" s="46">
        <f t="shared" si="14"/>
        <v>34</v>
      </c>
      <c r="G62" s="46">
        <v>0</v>
      </c>
      <c r="H62" s="46">
        <f t="shared" si="15"/>
        <v>200.66666666666666</v>
      </c>
      <c r="I62" s="46">
        <v>0</v>
      </c>
      <c r="J62" s="50">
        <f t="shared" si="24"/>
        <v>1</v>
      </c>
      <c r="K62" s="50">
        <f t="shared" si="25"/>
        <v>1</v>
      </c>
      <c r="L62" s="50">
        <f t="shared" si="27"/>
        <v>1</v>
      </c>
      <c r="M62" s="50">
        <f t="shared" ca="1" si="16"/>
        <v>0</v>
      </c>
      <c r="N62" s="8"/>
      <c r="O62" s="8"/>
      <c r="P62" s="13"/>
      <c r="Q62" s="13"/>
      <c r="T62" s="43">
        <v>0</v>
      </c>
      <c r="U62" s="52">
        <f t="shared" si="17"/>
        <v>-196</v>
      </c>
      <c r="V62" s="48">
        <f t="shared" si="18"/>
        <v>-196</v>
      </c>
      <c r="W62" s="48"/>
      <c r="X62" s="48">
        <f t="shared" si="19"/>
        <v>215.45195132186322</v>
      </c>
      <c r="Y62" s="48">
        <f t="shared" si="20"/>
        <v>19.45195132186322</v>
      </c>
      <c r="Z62" s="48">
        <f t="shared" si="21"/>
        <v>19</v>
      </c>
      <c r="AA62" s="17">
        <f t="shared" si="22"/>
        <v>19</v>
      </c>
      <c r="AB62" s="45">
        <f t="shared" si="23"/>
        <v>215</v>
      </c>
    </row>
    <row r="63" spans="1:28" ht="15" customHeight="1" x14ac:dyDescent="0.25">
      <c r="A63" s="49">
        <f>ROUND(A62+(A65-A62)/3,0)</f>
        <v>2168</v>
      </c>
      <c r="B63" s="49">
        <f>ROUND(B62+(B65-B62)/3,0)</f>
        <v>368</v>
      </c>
      <c r="C63" s="46">
        <f t="shared" si="26"/>
        <v>14.45</v>
      </c>
      <c r="D63" s="46">
        <v>267.97000000000003</v>
      </c>
      <c r="E63" s="46">
        <v>211.98</v>
      </c>
      <c r="F63" s="46">
        <f t="shared" si="14"/>
        <v>39.636363636363633</v>
      </c>
      <c r="G63" s="46">
        <v>0</v>
      </c>
      <c r="H63" s="46">
        <f t="shared" si="15"/>
        <v>203.27272727272728</v>
      </c>
      <c r="I63" s="46">
        <v>0</v>
      </c>
      <c r="J63" s="50">
        <f t="shared" si="24"/>
        <v>0</v>
      </c>
      <c r="K63" s="50">
        <f t="shared" si="25"/>
        <v>1</v>
      </c>
      <c r="L63" s="50">
        <f t="shared" si="27"/>
        <v>1</v>
      </c>
      <c r="M63" s="50">
        <f t="shared" ca="1" si="16"/>
        <v>1</v>
      </c>
      <c r="N63" s="8"/>
      <c r="O63" s="8"/>
      <c r="P63" s="13"/>
      <c r="Q63" s="13"/>
      <c r="T63" s="43">
        <v>0</v>
      </c>
      <c r="U63" s="52">
        <f t="shared" si="17"/>
        <v>-368</v>
      </c>
      <c r="V63" s="48">
        <f t="shared" si="18"/>
        <v>-368</v>
      </c>
      <c r="W63" s="48"/>
      <c r="X63" s="48">
        <f t="shared" si="19"/>
        <v>404.52203105329414</v>
      </c>
      <c r="Y63" s="48">
        <f t="shared" si="20"/>
        <v>36.522031053294143</v>
      </c>
      <c r="Z63" s="48">
        <f t="shared" si="21"/>
        <v>37</v>
      </c>
      <c r="AA63" s="17">
        <f t="shared" si="22"/>
        <v>37</v>
      </c>
      <c r="AB63" s="45">
        <f t="shared" si="23"/>
        <v>405</v>
      </c>
    </row>
    <row r="64" spans="1:28" ht="15" customHeight="1" x14ac:dyDescent="0.25">
      <c r="A64" s="49">
        <f>ROUND(A63+(A65-A62)/3,0)</f>
        <v>2140</v>
      </c>
      <c r="B64" s="49">
        <f>ROUND(B63+(B65-B62)/3,0)</f>
        <v>540</v>
      </c>
      <c r="C64" s="46">
        <f t="shared" si="26"/>
        <v>14.27</v>
      </c>
      <c r="D64" s="46">
        <v>268.11</v>
      </c>
      <c r="E64" s="46">
        <v>212.12</v>
      </c>
      <c r="F64" s="46">
        <f t="shared" si="14"/>
        <v>46.4</v>
      </c>
      <c r="G64" s="46">
        <v>0</v>
      </c>
      <c r="H64" s="46">
        <f t="shared" si="15"/>
        <v>206.4</v>
      </c>
      <c r="I64" s="46">
        <v>0</v>
      </c>
      <c r="J64" s="50">
        <f t="shared" si="24"/>
        <v>0</v>
      </c>
      <c r="K64" s="50">
        <f t="shared" si="25"/>
        <v>1</v>
      </c>
      <c r="L64" s="50">
        <f t="shared" si="27"/>
        <v>1</v>
      </c>
      <c r="M64" s="50">
        <f t="shared" ca="1" si="16"/>
        <v>0</v>
      </c>
      <c r="N64" s="8"/>
      <c r="O64" s="8"/>
      <c r="P64" s="13"/>
      <c r="Q64" s="13"/>
      <c r="T64" s="43">
        <v>0</v>
      </c>
      <c r="U64" s="52">
        <f t="shared" si="17"/>
        <v>-540</v>
      </c>
      <c r="V64" s="48">
        <f t="shared" si="18"/>
        <v>-540</v>
      </c>
      <c r="W64" s="48"/>
      <c r="X64" s="48">
        <f t="shared" si="19"/>
        <v>593.59211078472515</v>
      </c>
      <c r="Y64" s="48">
        <f t="shared" si="20"/>
        <v>53.592110784725151</v>
      </c>
      <c r="Z64" s="48">
        <f t="shared" si="21"/>
        <v>54</v>
      </c>
      <c r="AA64" s="17">
        <f t="shared" si="22"/>
        <v>54</v>
      </c>
      <c r="AB64" s="45">
        <f t="shared" si="23"/>
        <v>594</v>
      </c>
    </row>
    <row r="65" spans="1:28" ht="15" customHeight="1" x14ac:dyDescent="0.25">
      <c r="A65" s="49">
        <v>2112</v>
      </c>
      <c r="B65" s="49">
        <v>712</v>
      </c>
      <c r="C65" s="46">
        <f t="shared" si="26"/>
        <v>14.08</v>
      </c>
      <c r="D65" s="46">
        <v>268.23</v>
      </c>
      <c r="E65" s="46">
        <v>212.25</v>
      </c>
      <c r="F65" s="46">
        <f t="shared" si="14"/>
        <v>54.666666666666664</v>
      </c>
      <c r="G65" s="46">
        <v>0</v>
      </c>
      <c r="H65" s="46">
        <f t="shared" si="15"/>
        <v>210.22222222222223</v>
      </c>
      <c r="I65" s="46">
        <v>0</v>
      </c>
      <c r="J65" s="50">
        <f t="shared" si="24"/>
        <v>0</v>
      </c>
      <c r="K65" s="50">
        <f t="shared" si="25"/>
        <v>1</v>
      </c>
      <c r="L65" s="50">
        <f t="shared" si="27"/>
        <v>1</v>
      </c>
      <c r="M65" s="50">
        <f t="shared" ca="1" si="16"/>
        <v>1</v>
      </c>
      <c r="N65" s="8"/>
      <c r="O65" s="8"/>
      <c r="P65" s="13"/>
      <c r="Q65" s="13"/>
      <c r="T65" s="43">
        <v>0</v>
      </c>
      <c r="U65" s="52">
        <f t="shared" si="17"/>
        <v>-712</v>
      </c>
      <c r="V65" s="48">
        <f t="shared" si="18"/>
        <v>-712</v>
      </c>
      <c r="W65" s="48"/>
      <c r="X65" s="48">
        <f t="shared" si="19"/>
        <v>782.6621905161561</v>
      </c>
      <c r="Y65" s="48">
        <f t="shared" si="20"/>
        <v>70.662190516156102</v>
      </c>
      <c r="Z65" s="48">
        <f t="shared" si="21"/>
        <v>71</v>
      </c>
      <c r="AA65" s="17">
        <f t="shared" si="22"/>
        <v>71</v>
      </c>
      <c r="AB65" s="45">
        <f t="shared" si="23"/>
        <v>783</v>
      </c>
    </row>
    <row r="66" spans="1:28" ht="15" customHeight="1" x14ac:dyDescent="0.25">
      <c r="A66" s="49">
        <f>ROUND(A65+(A68-A65)/3,0)</f>
        <v>2191</v>
      </c>
      <c r="B66" s="49">
        <f>ROUND(B65+(B68-B65)/3,0)</f>
        <v>758</v>
      </c>
      <c r="C66" s="46">
        <f t="shared" si="26"/>
        <v>14.61</v>
      </c>
      <c r="D66" s="46">
        <v>268.36</v>
      </c>
      <c r="E66" s="46">
        <v>212.38</v>
      </c>
      <c r="F66" s="46">
        <f t="shared" ref="F66:F73" si="28">($A$74-A66)/(ROW($A$74)-ROW(A66))</f>
        <v>51.625</v>
      </c>
      <c r="G66" s="46">
        <v>0</v>
      </c>
      <c r="H66" s="46">
        <f t="shared" ref="H66:H73" si="29">($A$74-B66)/(ROW($A$74)-ROW(B66))</f>
        <v>230.75</v>
      </c>
      <c r="I66" s="46">
        <v>0</v>
      </c>
      <c r="J66" s="50">
        <f t="shared" si="24"/>
        <v>1</v>
      </c>
      <c r="K66" s="50">
        <f t="shared" si="25"/>
        <v>1</v>
      </c>
      <c r="L66" s="50">
        <f t="shared" si="27"/>
        <v>1</v>
      </c>
      <c r="M66" s="50">
        <f t="shared" ref="M66:M97" ca="1" si="30">IF(RAND()&lt;0.5,0,1)</f>
        <v>1</v>
      </c>
      <c r="N66" s="8"/>
      <c r="O66" s="8"/>
      <c r="P66" s="13"/>
      <c r="Q66" s="13"/>
      <c r="T66" s="43">
        <v>0</v>
      </c>
      <c r="U66" s="52">
        <f t="shared" ref="U66:U97" si="31">T66-B66</f>
        <v>-758</v>
      </c>
      <c r="V66" s="48">
        <f t="shared" ref="V66:V97" si="32">ROUND(U66,0)</f>
        <v>-758</v>
      </c>
      <c r="W66" s="48"/>
      <c r="X66" s="48">
        <f t="shared" ref="X66:X97" si="33">B66/$W$2*$W$3</f>
        <v>833.22744439781786</v>
      </c>
      <c r="Y66" s="48">
        <f t="shared" ref="Y66:Y97" si="34">X66-B66</f>
        <v>75.227444397817862</v>
      </c>
      <c r="Z66" s="48">
        <f t="shared" ref="Z66:Z97" si="35">ROUND(Y66,0)</f>
        <v>75</v>
      </c>
      <c r="AA66" s="17">
        <f t="shared" ref="AA66:AA97" si="36">IF(V66&gt;=0,V66,Z66)</f>
        <v>75</v>
      </c>
      <c r="AB66" s="45">
        <f t="shared" ref="AB66:AB97" si="37">B66+AA66</f>
        <v>833</v>
      </c>
    </row>
    <row r="67" spans="1:28" ht="15" customHeight="1" x14ac:dyDescent="0.25">
      <c r="A67" s="49">
        <f>ROUND(A66+(A68-A65)/3,0)</f>
        <v>2270</v>
      </c>
      <c r="B67" s="49">
        <f>ROUND(B66+(B68-B65)/3,0)</f>
        <v>804</v>
      </c>
      <c r="C67" s="46">
        <f t="shared" si="26"/>
        <v>15.13</v>
      </c>
      <c r="D67" s="46">
        <v>268.49</v>
      </c>
      <c r="E67" s="46">
        <v>212.5</v>
      </c>
      <c r="F67" s="46">
        <f t="shared" si="28"/>
        <v>47.714285714285715</v>
      </c>
      <c r="G67" s="46">
        <v>0</v>
      </c>
      <c r="H67" s="46">
        <f t="shared" si="29"/>
        <v>257.14285714285717</v>
      </c>
      <c r="I67" s="46">
        <v>0</v>
      </c>
      <c r="J67" s="50">
        <f t="shared" ref="J67:J98" si="38">IF(ABS(B67-B66)&lt;=50,1,0)</f>
        <v>1</v>
      </c>
      <c r="K67" s="50">
        <f t="shared" ref="K67:K98" si="39">IF(ABS((B67-B66))&lt;=50,1,IF((B67-B66)*(1)&gt;=0,1,-1))</f>
        <v>1</v>
      </c>
      <c r="L67" s="50">
        <f t="shared" si="27"/>
        <v>1</v>
      </c>
      <c r="M67" s="50">
        <f t="shared" ca="1" si="30"/>
        <v>1</v>
      </c>
      <c r="N67" s="8"/>
      <c r="O67" s="8"/>
      <c r="P67" s="13"/>
      <c r="Q67" s="13"/>
      <c r="T67" s="43">
        <v>0</v>
      </c>
      <c r="U67" s="52">
        <f t="shared" si="31"/>
        <v>-804</v>
      </c>
      <c r="V67" s="48">
        <f t="shared" si="32"/>
        <v>-804</v>
      </c>
      <c r="W67" s="48"/>
      <c r="X67" s="48">
        <f t="shared" si="33"/>
        <v>883.79269827947962</v>
      </c>
      <c r="Y67" s="48">
        <f t="shared" si="34"/>
        <v>79.792698279479623</v>
      </c>
      <c r="Z67" s="48">
        <f t="shared" si="35"/>
        <v>80</v>
      </c>
      <c r="AA67" s="17">
        <f t="shared" si="36"/>
        <v>80</v>
      </c>
      <c r="AB67" s="45">
        <f t="shared" si="37"/>
        <v>884</v>
      </c>
    </row>
    <row r="68" spans="1:28" ht="15" customHeight="1" x14ac:dyDescent="0.25">
      <c r="A68" s="49">
        <v>2350</v>
      </c>
      <c r="B68" s="49">
        <v>850</v>
      </c>
      <c r="C68" s="46">
        <f t="shared" si="26"/>
        <v>15.67</v>
      </c>
      <c r="D68" s="46">
        <v>268.62</v>
      </c>
      <c r="E68" s="46">
        <v>212.63</v>
      </c>
      <c r="F68" s="46">
        <f t="shared" si="28"/>
        <v>42.333333333333336</v>
      </c>
      <c r="G68" s="46">
        <v>0</v>
      </c>
      <c r="H68" s="46">
        <f t="shared" si="29"/>
        <v>292.33333333333331</v>
      </c>
      <c r="I68" s="46">
        <v>0</v>
      </c>
      <c r="J68" s="50">
        <f t="shared" si="38"/>
        <v>1</v>
      </c>
      <c r="K68" s="50">
        <f t="shared" si="39"/>
        <v>1</v>
      </c>
      <c r="L68" s="50">
        <f t="shared" si="27"/>
        <v>1</v>
      </c>
      <c r="M68" s="50">
        <f t="shared" ca="1" si="30"/>
        <v>0</v>
      </c>
      <c r="N68" s="8"/>
      <c r="O68" s="8"/>
      <c r="P68" s="13"/>
      <c r="Q68" s="13"/>
      <c r="T68" s="43">
        <v>0</v>
      </c>
      <c r="U68" s="52">
        <f t="shared" si="31"/>
        <v>-850</v>
      </c>
      <c r="V68" s="48">
        <f t="shared" si="32"/>
        <v>-850</v>
      </c>
      <c r="W68" s="48"/>
      <c r="X68" s="48">
        <f t="shared" si="33"/>
        <v>934.3579521611415</v>
      </c>
      <c r="Y68" s="48">
        <f t="shared" si="34"/>
        <v>84.357952161141498</v>
      </c>
      <c r="Z68" s="48">
        <f t="shared" si="35"/>
        <v>84</v>
      </c>
      <c r="AA68" s="17">
        <f t="shared" si="36"/>
        <v>84</v>
      </c>
      <c r="AB68" s="45">
        <f t="shared" si="37"/>
        <v>934</v>
      </c>
    </row>
    <row r="69" spans="1:28" ht="15" customHeight="1" x14ac:dyDescent="0.25">
      <c r="A69" s="49">
        <f>ROUND(A68+(A71-A68)/3,0)</f>
        <v>2180</v>
      </c>
      <c r="B69" s="49">
        <f>ROUND(B68+(B71-B68)/3,0)</f>
        <v>980</v>
      </c>
      <c r="C69" s="46">
        <f t="shared" si="26"/>
        <v>14.53</v>
      </c>
      <c r="D69" s="46">
        <v>268.73</v>
      </c>
      <c r="E69" s="46">
        <v>212.75</v>
      </c>
      <c r="F69" s="46">
        <f t="shared" si="28"/>
        <v>84.8</v>
      </c>
      <c r="G69" s="46">
        <v>0</v>
      </c>
      <c r="H69" s="46">
        <f t="shared" si="29"/>
        <v>324.8</v>
      </c>
      <c r="I69" s="46">
        <v>0</v>
      </c>
      <c r="J69" s="50">
        <f t="shared" si="38"/>
        <v>0</v>
      </c>
      <c r="K69" s="50">
        <f t="shared" si="39"/>
        <v>1</v>
      </c>
      <c r="L69" s="50">
        <f t="shared" si="27"/>
        <v>1</v>
      </c>
      <c r="M69" s="50">
        <f t="shared" ca="1" si="30"/>
        <v>0</v>
      </c>
      <c r="N69" s="8"/>
      <c r="O69" s="8"/>
      <c r="P69" s="13"/>
      <c r="Q69" s="13"/>
      <c r="T69" s="43">
        <v>0</v>
      </c>
      <c r="U69" s="52">
        <f t="shared" si="31"/>
        <v>-980</v>
      </c>
      <c r="V69" s="48">
        <f t="shared" si="32"/>
        <v>-980</v>
      </c>
      <c r="W69" s="48"/>
      <c r="X69" s="48">
        <f t="shared" si="33"/>
        <v>1077.2597566093159</v>
      </c>
      <c r="Y69" s="48">
        <f t="shared" si="34"/>
        <v>97.2597566093159</v>
      </c>
      <c r="Z69" s="48">
        <f t="shared" si="35"/>
        <v>97</v>
      </c>
      <c r="AA69" s="17">
        <f t="shared" si="36"/>
        <v>97</v>
      </c>
      <c r="AB69" s="45">
        <f t="shared" si="37"/>
        <v>1077</v>
      </c>
    </row>
    <row r="70" spans="1:28" ht="15" customHeight="1" x14ac:dyDescent="0.25">
      <c r="A70" s="49">
        <f>ROUND(A69+(A71-A68)/3,0)</f>
        <v>2010</v>
      </c>
      <c r="B70" s="49">
        <f>ROUND(B69+(B71-B68)/3,0)</f>
        <v>1110</v>
      </c>
      <c r="C70" s="46">
        <f t="shared" si="26"/>
        <v>13.4</v>
      </c>
      <c r="D70" s="46">
        <v>268.81</v>
      </c>
      <c r="E70" s="46">
        <v>212.82</v>
      </c>
      <c r="F70" s="46">
        <f t="shared" si="28"/>
        <v>148.5</v>
      </c>
      <c r="G70" s="46">
        <v>0</v>
      </c>
      <c r="H70" s="46">
        <f t="shared" si="29"/>
        <v>373.5</v>
      </c>
      <c r="I70" s="46">
        <v>0</v>
      </c>
      <c r="J70" s="50">
        <f t="shared" si="38"/>
        <v>0</v>
      </c>
      <c r="K70" s="50">
        <f t="shared" si="39"/>
        <v>1</v>
      </c>
      <c r="L70" s="50">
        <f t="shared" si="27"/>
        <v>1</v>
      </c>
      <c r="M70" s="50">
        <f t="shared" ca="1" si="30"/>
        <v>1</v>
      </c>
      <c r="N70" s="8"/>
      <c r="O70" s="8"/>
      <c r="P70" s="13"/>
      <c r="Q70" s="13"/>
      <c r="T70" s="43">
        <v>0</v>
      </c>
      <c r="U70" s="52">
        <f t="shared" si="31"/>
        <v>-1110</v>
      </c>
      <c r="V70" s="48">
        <f t="shared" si="32"/>
        <v>-1110</v>
      </c>
      <c r="W70" s="48"/>
      <c r="X70" s="48">
        <f t="shared" si="33"/>
        <v>1220.1615610574906</v>
      </c>
      <c r="Y70" s="48">
        <f t="shared" si="34"/>
        <v>110.16156105749064</v>
      </c>
      <c r="Z70" s="48">
        <f t="shared" si="35"/>
        <v>110</v>
      </c>
      <c r="AA70" s="17">
        <f t="shared" si="36"/>
        <v>110</v>
      </c>
      <c r="AB70" s="45">
        <f t="shared" si="37"/>
        <v>1220</v>
      </c>
    </row>
    <row r="71" spans="1:28" ht="15" customHeight="1" x14ac:dyDescent="0.25">
      <c r="A71" s="49">
        <v>1839</v>
      </c>
      <c r="B71" s="49">
        <v>1239</v>
      </c>
      <c r="C71" s="46">
        <f t="shared" ref="C71:C93" si="40">ROUND(A71/150,2)</f>
        <v>12.26</v>
      </c>
      <c r="D71" s="46">
        <v>268.86</v>
      </c>
      <c r="E71" s="46">
        <v>212.88</v>
      </c>
      <c r="F71" s="46">
        <f t="shared" si="28"/>
        <v>255</v>
      </c>
      <c r="G71" s="46">
        <v>0</v>
      </c>
      <c r="H71" s="46">
        <f t="shared" si="29"/>
        <v>455</v>
      </c>
      <c r="I71" s="46">
        <v>0</v>
      </c>
      <c r="J71" s="50">
        <f t="shared" si="38"/>
        <v>0</v>
      </c>
      <c r="K71" s="50">
        <f t="shared" si="39"/>
        <v>1</v>
      </c>
      <c r="L71" s="50">
        <f t="shared" ref="L71:L102" si="41">IF(OR(COUNTIF(K67:K71,1)=5,COUNTIF(K67:K71,-1)=5),1,0)</f>
        <v>1</v>
      </c>
      <c r="M71" s="50">
        <f t="shared" ca="1" si="30"/>
        <v>1</v>
      </c>
      <c r="N71" s="8"/>
      <c r="O71" s="8"/>
      <c r="P71" s="13"/>
      <c r="Q71" s="13"/>
      <c r="T71" s="43">
        <v>0</v>
      </c>
      <c r="U71" s="52">
        <f t="shared" si="31"/>
        <v>-1239</v>
      </c>
      <c r="V71" s="48">
        <f t="shared" si="32"/>
        <v>-1239</v>
      </c>
      <c r="W71" s="48"/>
      <c r="X71" s="48">
        <f t="shared" si="33"/>
        <v>1361.9641208560636</v>
      </c>
      <c r="Y71" s="48">
        <f t="shared" si="34"/>
        <v>122.96412085606357</v>
      </c>
      <c r="Z71" s="48">
        <f t="shared" si="35"/>
        <v>123</v>
      </c>
      <c r="AA71" s="17">
        <f t="shared" si="36"/>
        <v>123</v>
      </c>
      <c r="AB71" s="45">
        <f t="shared" si="37"/>
        <v>1362</v>
      </c>
    </row>
    <row r="72" spans="1:28" ht="15" customHeight="1" x14ac:dyDescent="0.25">
      <c r="A72" s="49">
        <f>ROUND(A71+(A74-A71)/3,0)</f>
        <v>2094</v>
      </c>
      <c r="B72" s="49">
        <f>ROUND(B71+(B74-B71)/3,0)</f>
        <v>1329</v>
      </c>
      <c r="C72" s="46">
        <f t="shared" si="40"/>
        <v>13.96</v>
      </c>
      <c r="D72" s="46">
        <v>268.93</v>
      </c>
      <c r="E72" s="46">
        <v>212.95</v>
      </c>
      <c r="F72" s="46">
        <f t="shared" si="28"/>
        <v>255</v>
      </c>
      <c r="G72" s="46">
        <v>0</v>
      </c>
      <c r="H72" s="46">
        <f t="shared" si="29"/>
        <v>637.5</v>
      </c>
      <c r="I72" s="46">
        <v>0</v>
      </c>
      <c r="J72" s="50">
        <f t="shared" si="38"/>
        <v>0</v>
      </c>
      <c r="K72" s="50">
        <f t="shared" si="39"/>
        <v>1</v>
      </c>
      <c r="L72" s="50">
        <f t="shared" si="41"/>
        <v>1</v>
      </c>
      <c r="M72" s="50">
        <f t="shared" ca="1" si="30"/>
        <v>0</v>
      </c>
      <c r="N72" s="8"/>
      <c r="O72" s="8"/>
      <c r="P72" s="13"/>
      <c r="Q72" s="13"/>
      <c r="T72" s="43">
        <v>0</v>
      </c>
      <c r="U72" s="52">
        <f t="shared" si="31"/>
        <v>-1329</v>
      </c>
      <c r="V72" s="48">
        <f t="shared" si="32"/>
        <v>-1329</v>
      </c>
      <c r="W72" s="48"/>
      <c r="X72" s="48">
        <f t="shared" si="33"/>
        <v>1460.8961393201846</v>
      </c>
      <c r="Y72" s="48">
        <f t="shared" si="34"/>
        <v>131.8961393201846</v>
      </c>
      <c r="Z72" s="48">
        <f t="shared" si="35"/>
        <v>132</v>
      </c>
      <c r="AA72" s="17">
        <f t="shared" si="36"/>
        <v>132</v>
      </c>
      <c r="AB72" s="45">
        <f t="shared" si="37"/>
        <v>1461</v>
      </c>
    </row>
    <row r="73" spans="1:28" ht="15" customHeight="1" x14ac:dyDescent="0.25">
      <c r="A73" s="49">
        <f>ROUND(A72+(A74-A71)/3,0)</f>
        <v>2349</v>
      </c>
      <c r="B73" s="49">
        <f>ROUND(B72+(B74-B71)/3,0)</f>
        <v>1419</v>
      </c>
      <c r="C73" s="46">
        <f t="shared" si="40"/>
        <v>15.66</v>
      </c>
      <c r="D73" s="46">
        <v>269.01</v>
      </c>
      <c r="E73" s="46">
        <v>213.02</v>
      </c>
      <c r="F73" s="46">
        <f t="shared" si="28"/>
        <v>255</v>
      </c>
      <c r="G73" s="46">
        <v>0</v>
      </c>
      <c r="H73" s="46">
        <f t="shared" si="29"/>
        <v>1185</v>
      </c>
      <c r="I73" s="46">
        <v>0</v>
      </c>
      <c r="J73" s="50">
        <f t="shared" si="38"/>
        <v>0</v>
      </c>
      <c r="K73" s="50">
        <f t="shared" si="39"/>
        <v>1</v>
      </c>
      <c r="L73" s="50">
        <f t="shared" si="41"/>
        <v>1</v>
      </c>
      <c r="M73" s="50">
        <f t="shared" ca="1" si="30"/>
        <v>0</v>
      </c>
      <c r="N73" s="8"/>
      <c r="O73" s="8"/>
      <c r="P73" s="13"/>
      <c r="Q73" s="13"/>
      <c r="T73" s="43">
        <v>0</v>
      </c>
      <c r="U73" s="52">
        <f t="shared" si="31"/>
        <v>-1419</v>
      </c>
      <c r="V73" s="48">
        <f t="shared" si="32"/>
        <v>-1419</v>
      </c>
      <c r="W73" s="48"/>
      <c r="X73" s="48">
        <f t="shared" si="33"/>
        <v>1559.8281577843054</v>
      </c>
      <c r="Y73" s="48">
        <f t="shared" si="34"/>
        <v>140.8281577843054</v>
      </c>
      <c r="Z73" s="48">
        <f t="shared" si="35"/>
        <v>141</v>
      </c>
      <c r="AA73" s="17">
        <f t="shared" si="36"/>
        <v>141</v>
      </c>
      <c r="AB73" s="45">
        <f t="shared" si="37"/>
        <v>1560</v>
      </c>
    </row>
    <row r="74" spans="1:28" ht="15" customHeight="1" x14ac:dyDescent="0.25">
      <c r="A74" s="59">
        <v>2604</v>
      </c>
      <c r="B74" s="49">
        <v>1510</v>
      </c>
      <c r="C74" s="46">
        <f t="shared" si="40"/>
        <v>17.36</v>
      </c>
      <c r="D74" s="46">
        <v>269.11</v>
      </c>
      <c r="E74" s="46">
        <v>213.12</v>
      </c>
      <c r="F74" s="60">
        <v>0</v>
      </c>
      <c r="G74" s="60">
        <v>0</v>
      </c>
      <c r="H74" s="60">
        <v>0</v>
      </c>
      <c r="I74" s="60">
        <v>0</v>
      </c>
      <c r="J74" s="50">
        <f t="shared" si="38"/>
        <v>0</v>
      </c>
      <c r="K74" s="50">
        <f t="shared" si="39"/>
        <v>1</v>
      </c>
      <c r="L74" s="50">
        <f t="shared" si="41"/>
        <v>1</v>
      </c>
      <c r="M74" s="50">
        <f t="shared" ca="1" si="30"/>
        <v>0</v>
      </c>
      <c r="N74" s="8"/>
      <c r="O74" s="8"/>
      <c r="P74" s="13"/>
      <c r="Q74" s="13"/>
      <c r="T74" s="43">
        <v>0</v>
      </c>
      <c r="U74" s="52">
        <f t="shared" si="31"/>
        <v>-1510</v>
      </c>
      <c r="V74" s="48">
        <f t="shared" si="32"/>
        <v>-1510</v>
      </c>
      <c r="W74" s="48"/>
      <c r="X74" s="48">
        <f t="shared" si="33"/>
        <v>1659.8594208980276</v>
      </c>
      <c r="Y74" s="48">
        <f t="shared" si="34"/>
        <v>149.85942089802757</v>
      </c>
      <c r="Z74" s="48">
        <f t="shared" si="35"/>
        <v>150</v>
      </c>
      <c r="AA74" s="17">
        <f t="shared" si="36"/>
        <v>150</v>
      </c>
      <c r="AB74" s="45">
        <f t="shared" si="37"/>
        <v>1660</v>
      </c>
    </row>
    <row r="75" spans="1:28" ht="15" customHeight="1" x14ac:dyDescent="0.25">
      <c r="A75" s="49">
        <f>ROUND(A74+(A77-A74)/3,0)</f>
        <v>2347</v>
      </c>
      <c r="B75" s="49">
        <f>ROUND(B74+(B77-B74)/3,0)</f>
        <v>1520</v>
      </c>
      <c r="C75" s="46">
        <f t="shared" si="40"/>
        <v>15.65</v>
      </c>
      <c r="D75" s="46">
        <v>269.18</v>
      </c>
      <c r="E75" s="46">
        <v>213.2</v>
      </c>
      <c r="F75" s="46">
        <v>0</v>
      </c>
      <c r="G75" s="46">
        <f t="shared" ref="G75:G106" si="42">($A$74-A75)/(ROW(A75)-ROW($A$74))</f>
        <v>257</v>
      </c>
      <c r="H75" s="46">
        <v>0</v>
      </c>
      <c r="I75" s="46">
        <f t="shared" ref="I75:I106" si="43">($A$74-B75)/(ROW(B75)-ROW($A$74))</f>
        <v>1084</v>
      </c>
      <c r="J75" s="50">
        <f t="shared" si="38"/>
        <v>1</v>
      </c>
      <c r="K75" s="50">
        <f t="shared" si="39"/>
        <v>1</v>
      </c>
      <c r="L75" s="50">
        <f t="shared" si="41"/>
        <v>1</v>
      </c>
      <c r="M75" s="50">
        <f t="shared" ca="1" si="30"/>
        <v>1</v>
      </c>
      <c r="N75" s="8"/>
      <c r="O75" s="8"/>
      <c r="P75" s="13"/>
      <c r="Q75" s="13"/>
      <c r="T75" s="43">
        <v>0</v>
      </c>
      <c r="U75" s="52">
        <f t="shared" si="31"/>
        <v>-1520</v>
      </c>
      <c r="V75" s="48">
        <f t="shared" si="32"/>
        <v>-1520</v>
      </c>
      <c r="W75" s="48"/>
      <c r="X75" s="48">
        <f t="shared" si="33"/>
        <v>1670.8518673940412</v>
      </c>
      <c r="Y75" s="48">
        <f t="shared" si="34"/>
        <v>150.85186739404116</v>
      </c>
      <c r="Z75" s="48">
        <f t="shared" si="35"/>
        <v>151</v>
      </c>
      <c r="AA75" s="17">
        <f t="shared" si="36"/>
        <v>151</v>
      </c>
      <c r="AB75" s="45">
        <f t="shared" si="37"/>
        <v>1671</v>
      </c>
    </row>
    <row r="76" spans="1:28" ht="15" customHeight="1" x14ac:dyDescent="0.25">
      <c r="A76" s="49">
        <f>ROUND(A75+(A77-A74)/3,0)</f>
        <v>2090</v>
      </c>
      <c r="B76" s="49">
        <f>ROUND(B75+(B77-B74)/3,0)</f>
        <v>1530</v>
      </c>
      <c r="C76" s="46">
        <f t="shared" si="40"/>
        <v>13.93</v>
      </c>
      <c r="D76" s="46">
        <v>269.23</v>
      </c>
      <c r="E76" s="46">
        <v>213.24</v>
      </c>
      <c r="F76" s="46">
        <v>0</v>
      </c>
      <c r="G76" s="46">
        <f t="shared" si="42"/>
        <v>257</v>
      </c>
      <c r="H76" s="46">
        <v>0</v>
      </c>
      <c r="I76" s="46">
        <f t="shared" si="43"/>
        <v>537</v>
      </c>
      <c r="J76" s="50">
        <f t="shared" si="38"/>
        <v>1</v>
      </c>
      <c r="K76" s="50">
        <f t="shared" si="39"/>
        <v>1</v>
      </c>
      <c r="L76" s="50">
        <f t="shared" si="41"/>
        <v>1</v>
      </c>
      <c r="M76" s="50">
        <f t="shared" ca="1" si="30"/>
        <v>1</v>
      </c>
      <c r="N76" s="13"/>
      <c r="O76" s="13"/>
      <c r="P76" s="13"/>
      <c r="Q76" s="13"/>
      <c r="T76" s="43">
        <v>0</v>
      </c>
      <c r="U76" s="52">
        <f t="shared" si="31"/>
        <v>-1530</v>
      </c>
      <c r="V76" s="48">
        <f t="shared" si="32"/>
        <v>-1530</v>
      </c>
      <c r="W76" s="48"/>
      <c r="X76" s="48">
        <f t="shared" si="33"/>
        <v>1681.8443138900545</v>
      </c>
      <c r="Y76" s="48">
        <f t="shared" si="34"/>
        <v>151.84431389005454</v>
      </c>
      <c r="Z76" s="48">
        <f t="shared" si="35"/>
        <v>152</v>
      </c>
      <c r="AA76" s="17">
        <f t="shared" si="36"/>
        <v>152</v>
      </c>
      <c r="AB76" s="45">
        <f t="shared" si="37"/>
        <v>1682</v>
      </c>
    </row>
    <row r="77" spans="1:28" ht="15" customHeight="1" x14ac:dyDescent="0.25">
      <c r="A77" s="49">
        <v>1832</v>
      </c>
      <c r="B77" s="49">
        <v>1540</v>
      </c>
      <c r="C77" s="46">
        <f t="shared" si="40"/>
        <v>12.21</v>
      </c>
      <c r="D77" s="46">
        <v>269.26</v>
      </c>
      <c r="E77" s="46">
        <v>213.28</v>
      </c>
      <c r="F77" s="46">
        <v>0</v>
      </c>
      <c r="G77" s="46">
        <f t="shared" si="42"/>
        <v>257.33333333333331</v>
      </c>
      <c r="H77" s="46">
        <v>0</v>
      </c>
      <c r="I77" s="46">
        <f t="shared" si="43"/>
        <v>354.66666666666669</v>
      </c>
      <c r="J77" s="50">
        <f t="shared" si="38"/>
        <v>1</v>
      </c>
      <c r="K77" s="50">
        <f t="shared" si="39"/>
        <v>1</v>
      </c>
      <c r="L77" s="50">
        <f t="shared" si="41"/>
        <v>1</v>
      </c>
      <c r="M77" s="50">
        <f t="shared" ca="1" si="30"/>
        <v>1</v>
      </c>
      <c r="N77" s="13"/>
      <c r="O77" s="13"/>
      <c r="P77" s="13"/>
      <c r="Q77" s="13"/>
      <c r="T77" s="43">
        <v>0</v>
      </c>
      <c r="U77" s="52">
        <f t="shared" si="31"/>
        <v>-1540</v>
      </c>
      <c r="V77" s="48">
        <f t="shared" si="32"/>
        <v>-1540</v>
      </c>
      <c r="W77" s="48"/>
      <c r="X77" s="48">
        <f t="shared" si="33"/>
        <v>1692.8367603860681</v>
      </c>
      <c r="Y77" s="48">
        <f t="shared" si="34"/>
        <v>152.83676038606814</v>
      </c>
      <c r="Z77" s="48">
        <f t="shared" si="35"/>
        <v>153</v>
      </c>
      <c r="AA77" s="17">
        <f t="shared" si="36"/>
        <v>153</v>
      </c>
      <c r="AB77" s="45">
        <f t="shared" si="37"/>
        <v>1693</v>
      </c>
    </row>
    <row r="78" spans="1:28" ht="15" customHeight="1" x14ac:dyDescent="0.25">
      <c r="A78" s="49">
        <f>ROUND(A77+(A80-A77)/3,0)</f>
        <v>1829</v>
      </c>
      <c r="B78" s="49">
        <f>ROUND(B77+(B80-B77)/3,0)</f>
        <v>1537</v>
      </c>
      <c r="C78" s="46">
        <f t="shared" si="40"/>
        <v>12.19</v>
      </c>
      <c r="D78" s="46">
        <v>269.29000000000002</v>
      </c>
      <c r="E78" s="46">
        <v>213.3</v>
      </c>
      <c r="F78" s="46">
        <v>0</v>
      </c>
      <c r="G78" s="46">
        <f t="shared" si="42"/>
        <v>193.75</v>
      </c>
      <c r="H78" s="46">
        <v>0</v>
      </c>
      <c r="I78" s="46">
        <f t="shared" si="43"/>
        <v>266.75</v>
      </c>
      <c r="J78" s="50">
        <f t="shared" si="38"/>
        <v>1</v>
      </c>
      <c r="K78" s="50">
        <f t="shared" si="39"/>
        <v>1</v>
      </c>
      <c r="L78" s="50">
        <f t="shared" si="41"/>
        <v>1</v>
      </c>
      <c r="M78" s="50">
        <f t="shared" ca="1" si="30"/>
        <v>1</v>
      </c>
      <c r="N78" s="13"/>
      <c r="O78" s="13"/>
      <c r="P78" s="13"/>
      <c r="Q78" s="13"/>
      <c r="T78" s="43">
        <v>0</v>
      </c>
      <c r="U78" s="52">
        <f t="shared" si="31"/>
        <v>-1537</v>
      </c>
      <c r="V78" s="48">
        <f t="shared" si="32"/>
        <v>-1537</v>
      </c>
      <c r="W78" s="48"/>
      <c r="X78" s="48">
        <f t="shared" si="33"/>
        <v>1689.5390264372641</v>
      </c>
      <c r="Y78" s="48">
        <f t="shared" si="34"/>
        <v>152.53902643726406</v>
      </c>
      <c r="Z78" s="48">
        <f t="shared" si="35"/>
        <v>153</v>
      </c>
      <c r="AA78" s="17">
        <f t="shared" si="36"/>
        <v>153</v>
      </c>
      <c r="AB78" s="45">
        <f t="shared" si="37"/>
        <v>1690</v>
      </c>
    </row>
    <row r="79" spans="1:28" ht="15" customHeight="1" x14ac:dyDescent="0.25">
      <c r="A79" s="49">
        <f>ROUND(A78+(A80-A77)/3,0)</f>
        <v>1826</v>
      </c>
      <c r="B79" s="49">
        <f>ROUND(B78+(B80-B77)/3,0)</f>
        <v>1534</v>
      </c>
      <c r="C79" s="46">
        <f t="shared" si="40"/>
        <v>12.17</v>
      </c>
      <c r="D79" s="46">
        <v>269.32</v>
      </c>
      <c r="E79" s="46">
        <v>213.34</v>
      </c>
      <c r="F79" s="46">
        <v>0</v>
      </c>
      <c r="G79" s="46">
        <f t="shared" si="42"/>
        <v>155.6</v>
      </c>
      <c r="H79" s="46">
        <v>0</v>
      </c>
      <c r="I79" s="46">
        <f t="shared" si="43"/>
        <v>214</v>
      </c>
      <c r="J79" s="50">
        <f t="shared" si="38"/>
        <v>1</v>
      </c>
      <c r="K79" s="50">
        <f t="shared" si="39"/>
        <v>1</v>
      </c>
      <c r="L79" s="50">
        <f t="shared" si="41"/>
        <v>1</v>
      </c>
      <c r="M79" s="50">
        <f t="shared" ca="1" si="30"/>
        <v>0</v>
      </c>
      <c r="N79" s="13"/>
      <c r="O79" s="13"/>
      <c r="P79" s="13"/>
      <c r="Q79" s="13"/>
      <c r="T79" s="43">
        <v>0</v>
      </c>
      <c r="U79" s="52">
        <f t="shared" si="31"/>
        <v>-1534</v>
      </c>
      <c r="V79" s="48">
        <f t="shared" si="32"/>
        <v>-1534</v>
      </c>
      <c r="W79" s="48"/>
      <c r="X79" s="48">
        <f t="shared" si="33"/>
        <v>1686.24129248846</v>
      </c>
      <c r="Y79" s="48">
        <f t="shared" si="34"/>
        <v>152.24129248845998</v>
      </c>
      <c r="Z79" s="48">
        <f t="shared" si="35"/>
        <v>152</v>
      </c>
      <c r="AA79" s="17">
        <f t="shared" si="36"/>
        <v>152</v>
      </c>
      <c r="AB79" s="45">
        <f t="shared" si="37"/>
        <v>1686</v>
      </c>
    </row>
    <row r="80" spans="1:28" ht="15" customHeight="1" x14ac:dyDescent="0.25">
      <c r="A80" s="49">
        <v>1822</v>
      </c>
      <c r="B80" s="49">
        <v>1530</v>
      </c>
      <c r="C80" s="46">
        <f t="shared" si="40"/>
        <v>12.15</v>
      </c>
      <c r="D80" s="46">
        <v>269.35000000000002</v>
      </c>
      <c r="E80" s="46">
        <v>213.36</v>
      </c>
      <c r="F80" s="46">
        <v>0</v>
      </c>
      <c r="G80" s="46">
        <f t="shared" si="42"/>
        <v>130.33333333333334</v>
      </c>
      <c r="H80" s="46">
        <v>0</v>
      </c>
      <c r="I80" s="46">
        <f t="shared" si="43"/>
        <v>179</v>
      </c>
      <c r="J80" s="50">
        <f t="shared" si="38"/>
        <v>1</v>
      </c>
      <c r="K80" s="50">
        <f t="shared" si="39"/>
        <v>1</v>
      </c>
      <c r="L80" s="50">
        <f t="shared" si="41"/>
        <v>1</v>
      </c>
      <c r="M80" s="50">
        <f t="shared" ca="1" si="30"/>
        <v>0</v>
      </c>
      <c r="N80" s="13"/>
      <c r="O80" s="13"/>
      <c r="P80" s="13"/>
      <c r="Q80" s="13"/>
      <c r="T80" s="43">
        <v>0</v>
      </c>
      <c r="U80" s="52">
        <f t="shared" si="31"/>
        <v>-1530</v>
      </c>
      <c r="V80" s="48">
        <f t="shared" si="32"/>
        <v>-1530</v>
      </c>
      <c r="W80" s="48"/>
      <c r="X80" s="48">
        <f t="shared" si="33"/>
        <v>1681.8443138900545</v>
      </c>
      <c r="Y80" s="48">
        <f t="shared" si="34"/>
        <v>151.84431389005454</v>
      </c>
      <c r="Z80" s="48">
        <f t="shared" si="35"/>
        <v>152</v>
      </c>
      <c r="AA80" s="17">
        <f t="shared" si="36"/>
        <v>152</v>
      </c>
      <c r="AB80" s="45">
        <f t="shared" si="37"/>
        <v>1682</v>
      </c>
    </row>
    <row r="81" spans="1:28" ht="15" customHeight="1" x14ac:dyDescent="0.25">
      <c r="A81" s="49">
        <f>ROUND(A80+(A83-A80)/3,0)</f>
        <v>2053</v>
      </c>
      <c r="B81" s="49">
        <f>ROUND(B80+(B83-B80)/3,0)</f>
        <v>1697</v>
      </c>
      <c r="C81" s="46">
        <f t="shared" si="40"/>
        <v>13.69</v>
      </c>
      <c r="D81" s="46">
        <v>269.38</v>
      </c>
      <c r="E81" s="46">
        <v>213.39</v>
      </c>
      <c r="F81" s="46">
        <v>0</v>
      </c>
      <c r="G81" s="46">
        <f t="shared" si="42"/>
        <v>78.714285714285708</v>
      </c>
      <c r="H81" s="46">
        <v>0</v>
      </c>
      <c r="I81" s="46">
        <f t="shared" si="43"/>
        <v>129.57142857142858</v>
      </c>
      <c r="J81" s="50">
        <f t="shared" si="38"/>
        <v>0</v>
      </c>
      <c r="K81" s="50">
        <f t="shared" si="39"/>
        <v>1</v>
      </c>
      <c r="L81" s="50">
        <f t="shared" si="41"/>
        <v>1</v>
      </c>
      <c r="M81" s="50">
        <f t="shared" ca="1" si="30"/>
        <v>1</v>
      </c>
      <c r="N81" s="13"/>
      <c r="O81" s="13"/>
      <c r="P81" s="13"/>
      <c r="Q81" s="13"/>
      <c r="T81" s="43">
        <v>0</v>
      </c>
      <c r="U81" s="52">
        <f t="shared" si="31"/>
        <v>-1697</v>
      </c>
      <c r="V81" s="48">
        <f t="shared" si="32"/>
        <v>-1697</v>
      </c>
      <c r="W81" s="48"/>
      <c r="X81" s="48">
        <f t="shared" si="33"/>
        <v>1865.4181703734787</v>
      </c>
      <c r="Y81" s="48">
        <f t="shared" si="34"/>
        <v>168.41817037347869</v>
      </c>
      <c r="Z81" s="48">
        <f t="shared" si="35"/>
        <v>168</v>
      </c>
      <c r="AA81" s="17">
        <f t="shared" si="36"/>
        <v>168</v>
      </c>
      <c r="AB81" s="45">
        <f t="shared" si="37"/>
        <v>1865</v>
      </c>
    </row>
    <row r="82" spans="1:28" ht="15" customHeight="1" x14ac:dyDescent="0.25">
      <c r="A82" s="49">
        <f>ROUND(A81+(A83-A80)/3,0)</f>
        <v>2284</v>
      </c>
      <c r="B82" s="49">
        <f>ROUND(B81+(B83-B80)/3,0)</f>
        <v>1864</v>
      </c>
      <c r="C82" s="46">
        <f t="shared" si="40"/>
        <v>15.23</v>
      </c>
      <c r="D82" s="46">
        <v>269.42</v>
      </c>
      <c r="E82" s="46">
        <v>213.43</v>
      </c>
      <c r="F82" s="46">
        <v>0</v>
      </c>
      <c r="G82" s="46">
        <f t="shared" si="42"/>
        <v>40</v>
      </c>
      <c r="H82" s="46">
        <v>0</v>
      </c>
      <c r="I82" s="46">
        <f t="shared" si="43"/>
        <v>92.5</v>
      </c>
      <c r="J82" s="50">
        <f t="shared" si="38"/>
        <v>0</v>
      </c>
      <c r="K82" s="50">
        <f t="shared" si="39"/>
        <v>1</v>
      </c>
      <c r="L82" s="50">
        <f t="shared" si="41"/>
        <v>1</v>
      </c>
      <c r="M82" s="50">
        <f t="shared" ca="1" si="30"/>
        <v>1</v>
      </c>
      <c r="N82" s="13"/>
      <c r="O82" s="13"/>
      <c r="P82" s="13"/>
      <c r="Q82" s="13"/>
      <c r="T82" s="43">
        <v>0</v>
      </c>
      <c r="U82" s="52">
        <f t="shared" si="31"/>
        <v>-1864</v>
      </c>
      <c r="V82" s="48">
        <f t="shared" si="32"/>
        <v>-1864</v>
      </c>
      <c r="W82" s="48"/>
      <c r="X82" s="48">
        <f t="shared" si="33"/>
        <v>2048.9920268569031</v>
      </c>
      <c r="Y82" s="48">
        <f t="shared" si="34"/>
        <v>184.99202685690307</v>
      </c>
      <c r="Z82" s="48">
        <f t="shared" si="35"/>
        <v>185</v>
      </c>
      <c r="AA82" s="17">
        <f t="shared" si="36"/>
        <v>185</v>
      </c>
      <c r="AB82" s="45">
        <f t="shared" si="37"/>
        <v>2049</v>
      </c>
    </row>
    <row r="83" spans="1:28" ht="15" customHeight="1" x14ac:dyDescent="0.25">
      <c r="A83" s="49">
        <v>2516</v>
      </c>
      <c r="B83" s="49">
        <v>2030</v>
      </c>
      <c r="C83" s="46">
        <f t="shared" si="40"/>
        <v>16.77</v>
      </c>
      <c r="D83" s="46">
        <v>269.45999999999998</v>
      </c>
      <c r="E83" s="46">
        <v>213.47</v>
      </c>
      <c r="F83" s="46">
        <v>0</v>
      </c>
      <c r="G83" s="46">
        <f t="shared" si="42"/>
        <v>9.7777777777777786</v>
      </c>
      <c r="H83" s="46">
        <v>0</v>
      </c>
      <c r="I83" s="46">
        <f t="shared" si="43"/>
        <v>63.777777777777779</v>
      </c>
      <c r="J83" s="50">
        <f t="shared" si="38"/>
        <v>0</v>
      </c>
      <c r="K83" s="50">
        <f t="shared" si="39"/>
        <v>1</v>
      </c>
      <c r="L83" s="50">
        <f t="shared" si="41"/>
        <v>1</v>
      </c>
      <c r="M83" s="50">
        <f t="shared" ca="1" si="30"/>
        <v>0</v>
      </c>
      <c r="N83" s="13"/>
      <c r="O83" s="13"/>
      <c r="P83" s="13"/>
      <c r="Q83" s="13"/>
      <c r="T83" s="43">
        <v>0</v>
      </c>
      <c r="U83" s="52">
        <f t="shared" si="31"/>
        <v>-2030</v>
      </c>
      <c r="V83" s="48">
        <f t="shared" si="32"/>
        <v>-2030</v>
      </c>
      <c r="W83" s="48"/>
      <c r="X83" s="48">
        <f t="shared" si="33"/>
        <v>2231.4666386907261</v>
      </c>
      <c r="Y83" s="48">
        <f t="shared" si="34"/>
        <v>201.46663869072609</v>
      </c>
      <c r="Z83" s="48">
        <f t="shared" si="35"/>
        <v>201</v>
      </c>
      <c r="AA83" s="17">
        <f t="shared" si="36"/>
        <v>201</v>
      </c>
      <c r="AB83" s="45">
        <f t="shared" si="37"/>
        <v>2231</v>
      </c>
    </row>
    <row r="84" spans="1:28" ht="15" customHeight="1" x14ac:dyDescent="0.25">
      <c r="A84" s="49">
        <f>ROUND(A83+(A86-A83)/3,0)</f>
        <v>2451</v>
      </c>
      <c r="B84" s="49">
        <f>ROUND(B83+(B86-B83)/3,0)</f>
        <v>2030</v>
      </c>
      <c r="C84" s="46">
        <f t="shared" si="40"/>
        <v>16.34</v>
      </c>
      <c r="D84" s="46">
        <v>269.5</v>
      </c>
      <c r="E84" s="46">
        <v>213.51</v>
      </c>
      <c r="F84" s="46">
        <v>0</v>
      </c>
      <c r="G84" s="46">
        <f t="shared" si="42"/>
        <v>15.3</v>
      </c>
      <c r="H84" s="46">
        <v>0</v>
      </c>
      <c r="I84" s="46">
        <f t="shared" si="43"/>
        <v>57.4</v>
      </c>
      <c r="J84" s="50">
        <f t="shared" si="38"/>
        <v>1</v>
      </c>
      <c r="K84" s="50">
        <f t="shared" si="39"/>
        <v>1</v>
      </c>
      <c r="L84" s="50">
        <f t="shared" si="41"/>
        <v>1</v>
      </c>
      <c r="M84" s="50">
        <f t="shared" ca="1" si="30"/>
        <v>0</v>
      </c>
      <c r="N84" s="13"/>
      <c r="O84" s="13"/>
      <c r="P84" s="13"/>
      <c r="Q84" s="13"/>
      <c r="T84" s="43">
        <v>0</v>
      </c>
      <c r="U84" s="52">
        <f t="shared" si="31"/>
        <v>-2030</v>
      </c>
      <c r="V84" s="48">
        <f t="shared" si="32"/>
        <v>-2030</v>
      </c>
      <c r="W84" s="48"/>
      <c r="X84" s="48">
        <f t="shared" si="33"/>
        <v>2231.4666386907261</v>
      </c>
      <c r="Y84" s="48">
        <f t="shared" si="34"/>
        <v>201.46663869072609</v>
      </c>
      <c r="Z84" s="48">
        <f t="shared" si="35"/>
        <v>201</v>
      </c>
      <c r="AA84" s="17">
        <f t="shared" si="36"/>
        <v>201</v>
      </c>
      <c r="AB84" s="45">
        <f t="shared" si="37"/>
        <v>2231</v>
      </c>
    </row>
    <row r="85" spans="1:28" ht="15" customHeight="1" x14ac:dyDescent="0.2">
      <c r="A85" s="49">
        <f>ROUND(A84+(A86-A83)/3,0)</f>
        <v>2386</v>
      </c>
      <c r="B85" s="49">
        <f>ROUND(B84+(B86-B83)/3,0)</f>
        <v>2030</v>
      </c>
      <c r="C85" s="46">
        <f t="shared" si="40"/>
        <v>15.91</v>
      </c>
      <c r="D85" s="46">
        <v>269.52999999999997</v>
      </c>
      <c r="E85" s="46">
        <v>213.55</v>
      </c>
      <c r="F85" s="46">
        <v>0</v>
      </c>
      <c r="G85" s="46">
        <f t="shared" si="42"/>
        <v>19.818181818181817</v>
      </c>
      <c r="H85" s="46">
        <v>0</v>
      </c>
      <c r="I85" s="46">
        <f t="shared" si="43"/>
        <v>52.18181818181818</v>
      </c>
      <c r="J85" s="50">
        <f t="shared" si="38"/>
        <v>1</v>
      </c>
      <c r="K85" s="50">
        <f t="shared" si="39"/>
        <v>1</v>
      </c>
      <c r="L85" s="50">
        <f t="shared" si="41"/>
        <v>1</v>
      </c>
      <c r="M85" s="50">
        <f t="shared" ca="1" si="30"/>
        <v>0</v>
      </c>
      <c r="T85" s="43">
        <v>0</v>
      </c>
      <c r="U85" s="52">
        <f t="shared" si="31"/>
        <v>-2030</v>
      </c>
      <c r="V85" s="48">
        <f t="shared" si="32"/>
        <v>-2030</v>
      </c>
      <c r="W85" s="48"/>
      <c r="X85" s="48">
        <f t="shared" si="33"/>
        <v>2231.4666386907261</v>
      </c>
      <c r="Y85" s="48">
        <f t="shared" si="34"/>
        <v>201.46663869072609</v>
      </c>
      <c r="Z85" s="48">
        <f t="shared" si="35"/>
        <v>201</v>
      </c>
      <c r="AA85" s="17">
        <f t="shared" si="36"/>
        <v>201</v>
      </c>
      <c r="AB85" s="45">
        <f t="shared" si="37"/>
        <v>2231</v>
      </c>
    </row>
    <row r="86" spans="1:28" ht="15" customHeight="1" x14ac:dyDescent="0.2">
      <c r="A86" s="49">
        <v>2322</v>
      </c>
      <c r="B86" s="49">
        <v>2030</v>
      </c>
      <c r="C86" s="46">
        <f t="shared" si="40"/>
        <v>15.48</v>
      </c>
      <c r="D86" s="46">
        <v>269.56</v>
      </c>
      <c r="E86" s="46">
        <v>213.58</v>
      </c>
      <c r="F86" s="46">
        <v>0</v>
      </c>
      <c r="G86" s="46">
        <f t="shared" si="42"/>
        <v>23.5</v>
      </c>
      <c r="H86" s="46">
        <v>0</v>
      </c>
      <c r="I86" s="46">
        <f t="shared" si="43"/>
        <v>47.833333333333336</v>
      </c>
      <c r="J86" s="50">
        <f t="shared" si="38"/>
        <v>1</v>
      </c>
      <c r="K86" s="50">
        <f t="shared" si="39"/>
        <v>1</v>
      </c>
      <c r="L86" s="50">
        <f t="shared" si="41"/>
        <v>1</v>
      </c>
      <c r="M86" s="50">
        <f t="shared" ca="1" si="30"/>
        <v>0</v>
      </c>
      <c r="T86" s="43">
        <v>0</v>
      </c>
      <c r="U86" s="52">
        <f t="shared" si="31"/>
        <v>-2030</v>
      </c>
      <c r="V86" s="48">
        <f t="shared" si="32"/>
        <v>-2030</v>
      </c>
      <c r="W86" s="48"/>
      <c r="X86" s="48">
        <f t="shared" si="33"/>
        <v>2231.4666386907261</v>
      </c>
      <c r="Y86" s="48">
        <f t="shared" si="34"/>
        <v>201.46663869072609</v>
      </c>
      <c r="Z86" s="48">
        <f t="shared" si="35"/>
        <v>201</v>
      </c>
      <c r="AA86" s="17">
        <f t="shared" si="36"/>
        <v>201</v>
      </c>
      <c r="AB86" s="45">
        <f t="shared" si="37"/>
        <v>2231</v>
      </c>
    </row>
    <row r="87" spans="1:28" ht="15" customHeight="1" x14ac:dyDescent="0.2">
      <c r="A87" s="49">
        <f>ROUND(A86+(A89-A86)/3,0)</f>
        <v>2257</v>
      </c>
      <c r="B87" s="49">
        <f>ROUND(B86+(B89-B86)/3,0)</f>
        <v>2030</v>
      </c>
      <c r="C87" s="46">
        <f t="shared" si="40"/>
        <v>15.05</v>
      </c>
      <c r="D87" s="46">
        <v>269.58</v>
      </c>
      <c r="E87" s="46">
        <v>213.6</v>
      </c>
      <c r="F87" s="46">
        <v>0</v>
      </c>
      <c r="G87" s="46">
        <f t="shared" si="42"/>
        <v>26.692307692307693</v>
      </c>
      <c r="H87" s="46">
        <v>0</v>
      </c>
      <c r="I87" s="46">
        <f t="shared" si="43"/>
        <v>44.153846153846153</v>
      </c>
      <c r="J87" s="50">
        <f t="shared" si="38"/>
        <v>1</v>
      </c>
      <c r="K87" s="50">
        <f t="shared" si="39"/>
        <v>1</v>
      </c>
      <c r="L87" s="50">
        <f t="shared" si="41"/>
        <v>1</v>
      </c>
      <c r="M87" s="50">
        <f t="shared" ca="1" si="30"/>
        <v>0</v>
      </c>
      <c r="T87" s="43">
        <v>0</v>
      </c>
      <c r="U87" s="52">
        <f t="shared" si="31"/>
        <v>-2030</v>
      </c>
      <c r="V87" s="48">
        <f t="shared" si="32"/>
        <v>-2030</v>
      </c>
      <c r="W87" s="48"/>
      <c r="X87" s="48">
        <f t="shared" si="33"/>
        <v>2231.4666386907261</v>
      </c>
      <c r="Y87" s="48">
        <f t="shared" si="34"/>
        <v>201.46663869072609</v>
      </c>
      <c r="Z87" s="48">
        <f t="shared" si="35"/>
        <v>201</v>
      </c>
      <c r="AA87" s="17">
        <f t="shared" si="36"/>
        <v>201</v>
      </c>
      <c r="AB87" s="45">
        <f t="shared" si="37"/>
        <v>2231</v>
      </c>
    </row>
    <row r="88" spans="1:28" ht="15" customHeight="1" x14ac:dyDescent="0.2">
      <c r="A88" s="49">
        <f>ROUND(A87+(A89-A86)/3,0)</f>
        <v>2192</v>
      </c>
      <c r="B88" s="49">
        <f>ROUND(B87+(B89-B86)/3,0)</f>
        <v>2030</v>
      </c>
      <c r="C88" s="46">
        <f t="shared" si="40"/>
        <v>14.61</v>
      </c>
      <c r="D88" s="46">
        <v>269.58999999999997</v>
      </c>
      <c r="E88" s="46">
        <v>213.6</v>
      </c>
      <c r="F88" s="46">
        <v>0</v>
      </c>
      <c r="G88" s="46">
        <f t="shared" si="42"/>
        <v>29.428571428571427</v>
      </c>
      <c r="H88" s="46">
        <v>0</v>
      </c>
      <c r="I88" s="46">
        <f t="shared" si="43"/>
        <v>41</v>
      </c>
      <c r="J88" s="50">
        <f t="shared" si="38"/>
        <v>1</v>
      </c>
      <c r="K88" s="50">
        <f t="shared" si="39"/>
        <v>1</v>
      </c>
      <c r="L88" s="50">
        <f t="shared" si="41"/>
        <v>1</v>
      </c>
      <c r="M88" s="50">
        <f t="shared" ca="1" si="30"/>
        <v>0</v>
      </c>
      <c r="T88" s="43">
        <v>0</v>
      </c>
      <c r="U88" s="52">
        <f t="shared" si="31"/>
        <v>-2030</v>
      </c>
      <c r="V88" s="48">
        <f t="shared" si="32"/>
        <v>-2030</v>
      </c>
      <c r="W88" s="48"/>
      <c r="X88" s="48">
        <f t="shared" si="33"/>
        <v>2231.4666386907261</v>
      </c>
      <c r="Y88" s="48">
        <f t="shared" si="34"/>
        <v>201.46663869072609</v>
      </c>
      <c r="Z88" s="48">
        <f t="shared" si="35"/>
        <v>201</v>
      </c>
      <c r="AA88" s="17">
        <f t="shared" si="36"/>
        <v>201</v>
      </c>
      <c r="AB88" s="45">
        <f t="shared" si="37"/>
        <v>2231</v>
      </c>
    </row>
    <row r="89" spans="1:28" ht="15" customHeight="1" x14ac:dyDescent="0.2">
      <c r="A89" s="49">
        <v>2127</v>
      </c>
      <c r="B89" s="49">
        <v>2030</v>
      </c>
      <c r="C89" s="46">
        <f t="shared" si="40"/>
        <v>14.18</v>
      </c>
      <c r="D89" s="46">
        <v>269.60000000000002</v>
      </c>
      <c r="E89" s="46">
        <v>213.62</v>
      </c>
      <c r="F89" s="46">
        <v>0</v>
      </c>
      <c r="G89" s="46">
        <f t="shared" si="42"/>
        <v>31.8</v>
      </c>
      <c r="H89" s="46">
        <v>0</v>
      </c>
      <c r="I89" s="46">
        <f t="shared" si="43"/>
        <v>38.266666666666666</v>
      </c>
      <c r="J89" s="50">
        <f t="shared" si="38"/>
        <v>1</v>
      </c>
      <c r="K89" s="50">
        <f t="shared" si="39"/>
        <v>1</v>
      </c>
      <c r="L89" s="50">
        <f t="shared" si="41"/>
        <v>1</v>
      </c>
      <c r="M89" s="50">
        <f t="shared" ca="1" si="30"/>
        <v>1</v>
      </c>
      <c r="T89" s="43">
        <v>0</v>
      </c>
      <c r="U89" s="52">
        <f t="shared" si="31"/>
        <v>-2030</v>
      </c>
      <c r="V89" s="48">
        <f t="shared" si="32"/>
        <v>-2030</v>
      </c>
      <c r="W89" s="48"/>
      <c r="X89" s="48">
        <f t="shared" si="33"/>
        <v>2231.4666386907261</v>
      </c>
      <c r="Y89" s="48">
        <f t="shared" si="34"/>
        <v>201.46663869072609</v>
      </c>
      <c r="Z89" s="48">
        <f t="shared" si="35"/>
        <v>201</v>
      </c>
      <c r="AA89" s="17">
        <f t="shared" si="36"/>
        <v>201</v>
      </c>
      <c r="AB89" s="45">
        <f t="shared" si="37"/>
        <v>2231</v>
      </c>
    </row>
    <row r="90" spans="1:28" ht="15" customHeight="1" x14ac:dyDescent="0.2">
      <c r="A90" s="49">
        <f>ROUND(A89+(A92-A89)/3,0)</f>
        <v>2216</v>
      </c>
      <c r="B90" s="49">
        <f>ROUND(B89+(B92-B89)/3,0)</f>
        <v>2070</v>
      </c>
      <c r="C90" s="46">
        <f t="shared" si="40"/>
        <v>14.77</v>
      </c>
      <c r="D90" s="46">
        <v>269.61</v>
      </c>
      <c r="E90" s="46">
        <v>213.63</v>
      </c>
      <c r="F90" s="46">
        <v>0</v>
      </c>
      <c r="G90" s="46">
        <f t="shared" si="42"/>
        <v>24.25</v>
      </c>
      <c r="H90" s="46">
        <v>0</v>
      </c>
      <c r="I90" s="46">
        <f t="shared" si="43"/>
        <v>33.375</v>
      </c>
      <c r="J90" s="50">
        <f t="shared" si="38"/>
        <v>1</v>
      </c>
      <c r="K90" s="50">
        <f t="shared" si="39"/>
        <v>1</v>
      </c>
      <c r="L90" s="50">
        <f t="shared" si="41"/>
        <v>1</v>
      </c>
      <c r="M90" s="50">
        <f t="shared" ca="1" si="30"/>
        <v>0</v>
      </c>
      <c r="T90" s="43">
        <v>0</v>
      </c>
      <c r="U90" s="52">
        <f t="shared" si="31"/>
        <v>-2070</v>
      </c>
      <c r="V90" s="48">
        <f t="shared" si="32"/>
        <v>-2070</v>
      </c>
      <c r="W90" s="48"/>
      <c r="X90" s="48">
        <f t="shared" si="33"/>
        <v>2275.4364246747796</v>
      </c>
      <c r="Y90" s="48">
        <f t="shared" si="34"/>
        <v>205.43642467477957</v>
      </c>
      <c r="Z90" s="48">
        <f t="shared" si="35"/>
        <v>205</v>
      </c>
      <c r="AA90" s="17">
        <f t="shared" si="36"/>
        <v>205</v>
      </c>
      <c r="AB90" s="45">
        <f t="shared" si="37"/>
        <v>2275</v>
      </c>
    </row>
    <row r="91" spans="1:28" ht="15" customHeight="1" x14ac:dyDescent="0.2">
      <c r="A91" s="49">
        <f>ROUND(A90+(A92-A89)/3,0)</f>
        <v>2305</v>
      </c>
      <c r="B91" s="49">
        <f>ROUND(B90+(B92-B89)/3,0)</f>
        <v>2110</v>
      </c>
      <c r="C91" s="46">
        <f t="shared" si="40"/>
        <v>15.37</v>
      </c>
      <c r="D91" s="46">
        <v>269.63</v>
      </c>
      <c r="E91" s="46">
        <v>213.64</v>
      </c>
      <c r="F91" s="46">
        <v>0</v>
      </c>
      <c r="G91" s="46">
        <f t="shared" si="42"/>
        <v>17.588235294117649</v>
      </c>
      <c r="H91" s="46">
        <v>0</v>
      </c>
      <c r="I91" s="46">
        <f t="shared" si="43"/>
        <v>29.058823529411764</v>
      </c>
      <c r="J91" s="50">
        <f t="shared" si="38"/>
        <v>1</v>
      </c>
      <c r="K91" s="50">
        <f t="shared" si="39"/>
        <v>1</v>
      </c>
      <c r="L91" s="50">
        <f t="shared" si="41"/>
        <v>1</v>
      </c>
      <c r="M91" s="50">
        <f t="shared" ca="1" si="30"/>
        <v>0</v>
      </c>
      <c r="T91" s="43">
        <v>0</v>
      </c>
      <c r="U91" s="52">
        <f t="shared" si="31"/>
        <v>-2110</v>
      </c>
      <c r="V91" s="48">
        <f t="shared" si="32"/>
        <v>-2110</v>
      </c>
      <c r="W91" s="48"/>
      <c r="X91" s="48">
        <f t="shared" si="33"/>
        <v>2319.4062106588335</v>
      </c>
      <c r="Y91" s="48">
        <f t="shared" si="34"/>
        <v>209.40621065883352</v>
      </c>
      <c r="Z91" s="48">
        <f t="shared" si="35"/>
        <v>209</v>
      </c>
      <c r="AA91" s="17">
        <f t="shared" si="36"/>
        <v>209</v>
      </c>
      <c r="AB91" s="45">
        <f t="shared" si="37"/>
        <v>2319</v>
      </c>
    </row>
    <row r="92" spans="1:28" ht="15" customHeight="1" x14ac:dyDescent="0.2">
      <c r="A92" s="49">
        <v>2393</v>
      </c>
      <c r="B92" s="49">
        <v>2150</v>
      </c>
      <c r="C92" s="46">
        <f t="shared" si="40"/>
        <v>15.95</v>
      </c>
      <c r="D92" s="46">
        <v>269.64999999999998</v>
      </c>
      <c r="E92" s="46">
        <v>213.67</v>
      </c>
      <c r="F92" s="46">
        <v>0</v>
      </c>
      <c r="G92" s="46">
        <f t="shared" si="42"/>
        <v>11.722222222222221</v>
      </c>
      <c r="H92" s="46">
        <v>0</v>
      </c>
      <c r="I92" s="46">
        <f t="shared" si="43"/>
        <v>25.222222222222221</v>
      </c>
      <c r="J92" s="50">
        <f t="shared" si="38"/>
        <v>1</v>
      </c>
      <c r="K92" s="50">
        <f t="shared" si="39"/>
        <v>1</v>
      </c>
      <c r="L92" s="50">
        <f t="shared" si="41"/>
        <v>1</v>
      </c>
      <c r="M92" s="50">
        <f t="shared" ca="1" si="30"/>
        <v>1</v>
      </c>
      <c r="T92" s="43">
        <v>0</v>
      </c>
      <c r="U92" s="52">
        <f t="shared" si="31"/>
        <v>-2150</v>
      </c>
      <c r="V92" s="48">
        <f t="shared" si="32"/>
        <v>-2150</v>
      </c>
      <c r="W92" s="48"/>
      <c r="X92" s="48">
        <f t="shared" si="33"/>
        <v>2363.375996642887</v>
      </c>
      <c r="Y92" s="48">
        <f t="shared" si="34"/>
        <v>213.375996642887</v>
      </c>
      <c r="Z92" s="48">
        <f t="shared" si="35"/>
        <v>213</v>
      </c>
      <c r="AA92" s="17">
        <f t="shared" si="36"/>
        <v>213</v>
      </c>
      <c r="AB92" s="45">
        <f t="shared" si="37"/>
        <v>2363</v>
      </c>
    </row>
    <row r="93" spans="1:28" ht="15" customHeight="1" x14ac:dyDescent="0.2">
      <c r="A93" s="49">
        <f>ROUND(A92+(A95-A92)/3,0)</f>
        <v>2312</v>
      </c>
      <c r="B93" s="49">
        <f>ROUND(B92+(B95-B92)/3,0)</f>
        <v>2150</v>
      </c>
      <c r="C93" s="46">
        <f t="shared" si="40"/>
        <v>15.41</v>
      </c>
      <c r="D93" s="46">
        <v>269.66000000000003</v>
      </c>
      <c r="E93" s="46">
        <v>213.67</v>
      </c>
      <c r="F93" s="46">
        <v>0</v>
      </c>
      <c r="G93" s="46">
        <f t="shared" si="42"/>
        <v>15.368421052631579</v>
      </c>
      <c r="H93" s="46">
        <v>0</v>
      </c>
      <c r="I93" s="46">
        <f t="shared" si="43"/>
        <v>23.894736842105264</v>
      </c>
      <c r="J93" s="50">
        <f t="shared" si="38"/>
        <v>1</v>
      </c>
      <c r="K93" s="50">
        <f t="shared" si="39"/>
        <v>1</v>
      </c>
      <c r="L93" s="50">
        <f t="shared" si="41"/>
        <v>1</v>
      </c>
      <c r="M93" s="50">
        <f t="shared" ca="1" si="30"/>
        <v>1</v>
      </c>
      <c r="T93" s="43">
        <v>0</v>
      </c>
      <c r="U93" s="52">
        <f t="shared" si="31"/>
        <v>-2150</v>
      </c>
      <c r="V93" s="48">
        <f t="shared" si="32"/>
        <v>-2150</v>
      </c>
      <c r="W93" s="48"/>
      <c r="X93" s="48">
        <f t="shared" si="33"/>
        <v>2363.375996642887</v>
      </c>
      <c r="Y93" s="48">
        <f t="shared" si="34"/>
        <v>213.375996642887</v>
      </c>
      <c r="Z93" s="48">
        <f t="shared" si="35"/>
        <v>213</v>
      </c>
      <c r="AA93" s="17">
        <f t="shared" si="36"/>
        <v>213</v>
      </c>
      <c r="AB93" s="45">
        <f t="shared" si="37"/>
        <v>2363</v>
      </c>
    </row>
    <row r="94" spans="1:28" ht="15" customHeight="1" x14ac:dyDescent="0.2">
      <c r="A94" s="49">
        <f>ROUND(A93+(A95-A92)/3,0)</f>
        <v>2231</v>
      </c>
      <c r="B94" s="49">
        <f>ROUND(B93+(B95-B92)/3,0)</f>
        <v>2150</v>
      </c>
      <c r="C94" s="46">
        <v>0</v>
      </c>
      <c r="D94" s="46">
        <v>269.67</v>
      </c>
      <c r="E94" s="46">
        <v>213.69</v>
      </c>
      <c r="F94" s="46">
        <v>0</v>
      </c>
      <c r="G94" s="46">
        <f t="shared" si="42"/>
        <v>18.649999999999999</v>
      </c>
      <c r="H94" s="46">
        <v>0</v>
      </c>
      <c r="I94" s="46">
        <f t="shared" si="43"/>
        <v>22.7</v>
      </c>
      <c r="J94" s="50">
        <f t="shared" si="38"/>
        <v>1</v>
      </c>
      <c r="K94" s="50">
        <f t="shared" si="39"/>
        <v>1</v>
      </c>
      <c r="L94" s="50">
        <f t="shared" si="41"/>
        <v>1</v>
      </c>
      <c r="M94" s="50">
        <f t="shared" ca="1" si="30"/>
        <v>1</v>
      </c>
      <c r="T94" s="43">
        <v>0</v>
      </c>
      <c r="U94" s="52">
        <f t="shared" si="31"/>
        <v>-2150</v>
      </c>
      <c r="V94" s="48">
        <f t="shared" si="32"/>
        <v>-2150</v>
      </c>
      <c r="W94" s="48"/>
      <c r="X94" s="48">
        <f t="shared" si="33"/>
        <v>2363.375996642887</v>
      </c>
      <c r="Y94" s="48">
        <f t="shared" si="34"/>
        <v>213.375996642887</v>
      </c>
      <c r="Z94" s="48">
        <f t="shared" si="35"/>
        <v>213</v>
      </c>
      <c r="AA94" s="17">
        <f t="shared" si="36"/>
        <v>213</v>
      </c>
      <c r="AB94" s="45">
        <f t="shared" si="37"/>
        <v>2363</v>
      </c>
    </row>
    <row r="95" spans="1:28" ht="15" customHeight="1" x14ac:dyDescent="0.2">
      <c r="A95" s="49">
        <v>2150</v>
      </c>
      <c r="B95" s="49">
        <v>2150</v>
      </c>
      <c r="C95" s="46">
        <v>0</v>
      </c>
      <c r="D95" s="46">
        <v>269.67</v>
      </c>
      <c r="E95" s="46">
        <v>213.69</v>
      </c>
      <c r="F95" s="46">
        <v>0</v>
      </c>
      <c r="G95" s="46">
        <f t="shared" si="42"/>
        <v>21.61904761904762</v>
      </c>
      <c r="H95" s="46">
        <v>0</v>
      </c>
      <c r="I95" s="46">
        <f t="shared" si="43"/>
        <v>21.61904761904762</v>
      </c>
      <c r="J95" s="50">
        <f t="shared" si="38"/>
        <v>1</v>
      </c>
      <c r="K95" s="50">
        <f t="shared" si="39"/>
        <v>1</v>
      </c>
      <c r="L95" s="50">
        <f t="shared" si="41"/>
        <v>1</v>
      </c>
      <c r="M95" s="50">
        <f t="shared" ca="1" si="30"/>
        <v>1</v>
      </c>
      <c r="T95" s="43">
        <v>0</v>
      </c>
      <c r="U95" s="52">
        <f t="shared" si="31"/>
        <v>-2150</v>
      </c>
      <c r="V95" s="48">
        <f t="shared" si="32"/>
        <v>-2150</v>
      </c>
      <c r="W95" s="48"/>
      <c r="X95" s="48">
        <f t="shared" si="33"/>
        <v>2363.375996642887</v>
      </c>
      <c r="Y95" s="48">
        <f t="shared" si="34"/>
        <v>213.375996642887</v>
      </c>
      <c r="Z95" s="48">
        <f t="shared" si="35"/>
        <v>213</v>
      </c>
      <c r="AA95" s="17">
        <f t="shared" si="36"/>
        <v>213</v>
      </c>
      <c r="AB95" s="45">
        <f t="shared" si="37"/>
        <v>2363</v>
      </c>
    </row>
    <row r="96" spans="1:28" ht="15" customHeight="1" x14ac:dyDescent="0.2">
      <c r="A96" s="49">
        <f>ROUND(A95+(A98-A95)/3,0)</f>
        <v>2150</v>
      </c>
      <c r="B96" s="49">
        <f>ROUND(B95+(B98-B95)/3,0)</f>
        <v>2150</v>
      </c>
      <c r="C96" s="46">
        <v>0</v>
      </c>
      <c r="D96" s="46">
        <v>269.67</v>
      </c>
      <c r="E96" s="46">
        <v>213.69</v>
      </c>
      <c r="F96" s="46">
        <v>0</v>
      </c>
      <c r="G96" s="46">
        <f t="shared" si="42"/>
        <v>20.636363636363637</v>
      </c>
      <c r="H96" s="46">
        <v>0</v>
      </c>
      <c r="I96" s="46">
        <f t="shared" si="43"/>
        <v>20.636363636363637</v>
      </c>
      <c r="J96" s="50">
        <f t="shared" si="38"/>
        <v>1</v>
      </c>
      <c r="K96" s="50">
        <f t="shared" si="39"/>
        <v>1</v>
      </c>
      <c r="L96" s="50">
        <f t="shared" si="41"/>
        <v>1</v>
      </c>
      <c r="M96" s="50">
        <f t="shared" ca="1" si="30"/>
        <v>0</v>
      </c>
      <c r="T96" s="43">
        <v>0</v>
      </c>
      <c r="U96" s="52">
        <f t="shared" si="31"/>
        <v>-2150</v>
      </c>
      <c r="V96" s="48">
        <f t="shared" si="32"/>
        <v>-2150</v>
      </c>
      <c r="W96" s="48"/>
      <c r="X96" s="48">
        <f t="shared" si="33"/>
        <v>2363.375996642887</v>
      </c>
      <c r="Y96" s="48">
        <f t="shared" si="34"/>
        <v>213.375996642887</v>
      </c>
      <c r="Z96" s="48">
        <f t="shared" si="35"/>
        <v>213</v>
      </c>
      <c r="AA96" s="17">
        <f t="shared" si="36"/>
        <v>213</v>
      </c>
      <c r="AB96" s="45">
        <f t="shared" si="37"/>
        <v>2363</v>
      </c>
    </row>
    <row r="97" spans="1:28" ht="15" customHeight="1" x14ac:dyDescent="0.2">
      <c r="A97" s="49">
        <f>ROUND(A96+(A98-A95)/3,0)</f>
        <v>2150</v>
      </c>
      <c r="B97" s="49">
        <f>ROUND(B96+(B98-B95)/3,0)</f>
        <v>2150</v>
      </c>
      <c r="C97" s="46">
        <f>ROUND(A97/150,2)</f>
        <v>14.33</v>
      </c>
      <c r="D97" s="46">
        <v>269.67</v>
      </c>
      <c r="E97" s="46">
        <v>213.68</v>
      </c>
      <c r="F97" s="46">
        <v>0</v>
      </c>
      <c r="G97" s="46">
        <f t="shared" si="42"/>
        <v>19.739130434782609</v>
      </c>
      <c r="H97" s="46">
        <v>0</v>
      </c>
      <c r="I97" s="46">
        <f t="shared" si="43"/>
        <v>19.739130434782609</v>
      </c>
      <c r="J97" s="50">
        <f t="shared" si="38"/>
        <v>1</v>
      </c>
      <c r="K97" s="50">
        <f t="shared" si="39"/>
        <v>1</v>
      </c>
      <c r="L97" s="50">
        <f t="shared" si="41"/>
        <v>1</v>
      </c>
      <c r="M97" s="50">
        <f t="shared" ca="1" si="30"/>
        <v>1</v>
      </c>
      <c r="T97" s="43">
        <v>0</v>
      </c>
      <c r="U97" s="52">
        <f t="shared" si="31"/>
        <v>-2150</v>
      </c>
      <c r="V97" s="48">
        <f t="shared" si="32"/>
        <v>-2150</v>
      </c>
      <c r="W97" s="48"/>
      <c r="X97" s="48">
        <f t="shared" si="33"/>
        <v>2363.375996642887</v>
      </c>
      <c r="Y97" s="48">
        <f t="shared" si="34"/>
        <v>213.375996642887</v>
      </c>
      <c r="Z97" s="48">
        <f t="shared" si="35"/>
        <v>213</v>
      </c>
      <c r="AA97" s="17">
        <f t="shared" si="36"/>
        <v>213</v>
      </c>
      <c r="AB97" s="45">
        <f t="shared" si="37"/>
        <v>2363</v>
      </c>
    </row>
    <row r="98" spans="1:28" ht="15" customHeight="1" x14ac:dyDescent="0.2">
      <c r="A98" s="49">
        <v>2150</v>
      </c>
      <c r="B98" s="49">
        <v>2150</v>
      </c>
      <c r="C98" s="46">
        <f>ROUND(A98/150,2)</f>
        <v>14.33</v>
      </c>
      <c r="D98" s="46">
        <v>269.67</v>
      </c>
      <c r="E98" s="46">
        <v>213.69</v>
      </c>
      <c r="F98" s="46">
        <v>0</v>
      </c>
      <c r="G98" s="46">
        <f t="shared" si="42"/>
        <v>18.916666666666668</v>
      </c>
      <c r="H98" s="46">
        <v>0</v>
      </c>
      <c r="I98" s="46">
        <f t="shared" si="43"/>
        <v>18.916666666666668</v>
      </c>
      <c r="J98" s="50">
        <f t="shared" si="38"/>
        <v>1</v>
      </c>
      <c r="K98" s="50">
        <f t="shared" si="39"/>
        <v>1</v>
      </c>
      <c r="L98" s="50">
        <f t="shared" si="41"/>
        <v>1</v>
      </c>
      <c r="M98" s="50">
        <f t="shared" ref="M98:M129" ca="1" si="44">IF(RAND()&lt;0.5,0,1)</f>
        <v>1</v>
      </c>
      <c r="T98" s="43">
        <v>0</v>
      </c>
      <c r="U98" s="52">
        <f t="shared" ref="U98:U129" si="45">T98-B98</f>
        <v>-2150</v>
      </c>
      <c r="V98" s="48">
        <f t="shared" ref="V98:V129" si="46">ROUND(U98,0)</f>
        <v>-2150</v>
      </c>
      <c r="W98" s="48"/>
      <c r="X98" s="48">
        <f t="shared" ref="X98:X129" si="47">B98/$W$2*$W$3</f>
        <v>2363.375996642887</v>
      </c>
      <c r="Y98" s="48">
        <f t="shared" ref="Y98:Y129" si="48">X98-B98</f>
        <v>213.375996642887</v>
      </c>
      <c r="Z98" s="48">
        <f t="shared" ref="Z98:Z129" si="49">ROUND(Y98,0)</f>
        <v>213</v>
      </c>
      <c r="AA98" s="17">
        <f t="shared" ref="AA98:AA129" si="50">IF(V98&gt;=0,V98,Z98)</f>
        <v>213</v>
      </c>
      <c r="AB98" s="45">
        <f t="shared" ref="AB98:AB129" si="51">B98+AA98</f>
        <v>2363</v>
      </c>
    </row>
    <row r="99" spans="1:28" ht="15" customHeight="1" x14ac:dyDescent="0.2">
      <c r="A99" s="49">
        <f>ROUND(A98+(A101-A98)/3,0)</f>
        <v>2118</v>
      </c>
      <c r="B99" s="49">
        <f>ROUND(B98+(B101-B98)/3,0)</f>
        <v>2150</v>
      </c>
      <c r="C99" s="46">
        <f>ROUND(A99/150,2)</f>
        <v>14.12</v>
      </c>
      <c r="D99" s="46">
        <v>269.67</v>
      </c>
      <c r="E99" s="46">
        <v>213.69</v>
      </c>
      <c r="F99" s="46">
        <v>0</v>
      </c>
      <c r="G99" s="46">
        <f t="shared" si="42"/>
        <v>19.440000000000001</v>
      </c>
      <c r="H99" s="46">
        <v>0</v>
      </c>
      <c r="I99" s="46">
        <f t="shared" si="43"/>
        <v>18.16</v>
      </c>
      <c r="J99" s="50">
        <f t="shared" ref="J99:J130" si="52">IF(ABS(B99-B98)&lt;=50,1,0)</f>
        <v>1</v>
      </c>
      <c r="K99" s="50">
        <f t="shared" ref="K99:K130" si="53">IF(ABS((B99-B98))&lt;=50,1,IF((B99-B98)*(1)&gt;=0,1,-1))</f>
        <v>1</v>
      </c>
      <c r="L99" s="50">
        <f t="shared" si="41"/>
        <v>1</v>
      </c>
      <c r="M99" s="50">
        <f t="shared" ca="1" si="44"/>
        <v>1</v>
      </c>
      <c r="T99" s="43">
        <v>0</v>
      </c>
      <c r="U99" s="52">
        <f t="shared" si="45"/>
        <v>-2150</v>
      </c>
      <c r="V99" s="48">
        <f t="shared" si="46"/>
        <v>-2150</v>
      </c>
      <c r="W99" s="48"/>
      <c r="X99" s="48">
        <f t="shared" si="47"/>
        <v>2363.375996642887</v>
      </c>
      <c r="Y99" s="48">
        <f t="shared" si="48"/>
        <v>213.375996642887</v>
      </c>
      <c r="Z99" s="48">
        <f t="shared" si="49"/>
        <v>213</v>
      </c>
      <c r="AA99" s="17">
        <f t="shared" si="50"/>
        <v>213</v>
      </c>
      <c r="AB99" s="45">
        <f t="shared" si="51"/>
        <v>2363</v>
      </c>
    </row>
    <row r="100" spans="1:28" ht="15" customHeight="1" x14ac:dyDescent="0.2">
      <c r="A100" s="49">
        <f>ROUND(A99+(A101-A98)/3,0)</f>
        <v>2086</v>
      </c>
      <c r="B100" s="49">
        <f>ROUND(B99+(B101-B98)/3,0)</f>
        <v>2150</v>
      </c>
      <c r="C100" s="46">
        <f>ROUND(A100/150,2)</f>
        <v>13.91</v>
      </c>
      <c r="D100" s="46">
        <v>269.66000000000003</v>
      </c>
      <c r="E100" s="46">
        <v>213.68</v>
      </c>
      <c r="F100" s="46">
        <v>0</v>
      </c>
      <c r="G100" s="46">
        <f t="shared" si="42"/>
        <v>19.923076923076923</v>
      </c>
      <c r="H100" s="46">
        <v>0</v>
      </c>
      <c r="I100" s="46">
        <f t="shared" si="43"/>
        <v>17.46153846153846</v>
      </c>
      <c r="J100" s="50">
        <f t="shared" si="52"/>
        <v>1</v>
      </c>
      <c r="K100" s="50">
        <f t="shared" si="53"/>
        <v>1</v>
      </c>
      <c r="L100" s="50">
        <f t="shared" si="41"/>
        <v>1</v>
      </c>
      <c r="M100" s="50">
        <f t="shared" ca="1" si="44"/>
        <v>0</v>
      </c>
      <c r="T100" s="43">
        <v>0</v>
      </c>
      <c r="U100" s="52">
        <f t="shared" si="45"/>
        <v>-2150</v>
      </c>
      <c r="V100" s="48">
        <f t="shared" si="46"/>
        <v>-2150</v>
      </c>
      <c r="W100" s="48"/>
      <c r="X100" s="48">
        <f t="shared" si="47"/>
        <v>2363.375996642887</v>
      </c>
      <c r="Y100" s="48">
        <f t="shared" si="48"/>
        <v>213.375996642887</v>
      </c>
      <c r="Z100" s="48">
        <f t="shared" si="49"/>
        <v>213</v>
      </c>
      <c r="AA100" s="17">
        <f t="shared" si="50"/>
        <v>213</v>
      </c>
      <c r="AB100" s="45">
        <f t="shared" si="51"/>
        <v>2363</v>
      </c>
    </row>
    <row r="101" spans="1:28" ht="15" customHeight="1" x14ac:dyDescent="0.2">
      <c r="A101" s="49">
        <v>2053</v>
      </c>
      <c r="B101" s="59">
        <v>2150</v>
      </c>
      <c r="C101" s="46">
        <f>ROUND(A101/150,2)</f>
        <v>13.69</v>
      </c>
      <c r="D101" s="46">
        <v>269.64999999999998</v>
      </c>
      <c r="E101" s="46">
        <v>213.66</v>
      </c>
      <c r="F101" s="46">
        <v>0</v>
      </c>
      <c r="G101" s="46">
        <f t="shared" si="42"/>
        <v>20.407407407407408</v>
      </c>
      <c r="H101" s="46">
        <v>0</v>
      </c>
      <c r="I101" s="46">
        <f t="shared" si="43"/>
        <v>16.814814814814813</v>
      </c>
      <c r="J101" s="50">
        <f t="shared" si="52"/>
        <v>1</v>
      </c>
      <c r="K101" s="50">
        <f t="shared" si="53"/>
        <v>1</v>
      </c>
      <c r="L101" s="50">
        <f t="shared" si="41"/>
        <v>1</v>
      </c>
      <c r="M101" s="50">
        <f t="shared" ca="1" si="44"/>
        <v>1</v>
      </c>
      <c r="T101" s="43">
        <v>0</v>
      </c>
      <c r="U101" s="52">
        <f t="shared" si="45"/>
        <v>-2150</v>
      </c>
      <c r="V101" s="48">
        <f t="shared" si="46"/>
        <v>-2150</v>
      </c>
      <c r="W101" s="48"/>
      <c r="X101" s="48">
        <f t="shared" si="47"/>
        <v>2363.375996642887</v>
      </c>
      <c r="Y101" s="48">
        <f t="shared" si="48"/>
        <v>213.375996642887</v>
      </c>
      <c r="Z101" s="48">
        <f t="shared" si="49"/>
        <v>213</v>
      </c>
      <c r="AA101" s="17">
        <f t="shared" si="50"/>
        <v>213</v>
      </c>
      <c r="AB101" s="45">
        <f t="shared" si="51"/>
        <v>2363</v>
      </c>
    </row>
    <row r="102" spans="1:28" ht="15" customHeight="1" x14ac:dyDescent="0.2">
      <c r="A102" s="49">
        <f>ROUND(A101+(A104-A101)/3,0)</f>
        <v>2021</v>
      </c>
      <c r="B102" s="49">
        <f>ROUND(B101+(B104-B101)/3,0)</f>
        <v>2150</v>
      </c>
      <c r="C102" s="46">
        <v>0</v>
      </c>
      <c r="D102" s="46">
        <v>269.64</v>
      </c>
      <c r="E102" s="46">
        <v>213.66</v>
      </c>
      <c r="F102" s="46">
        <v>0</v>
      </c>
      <c r="G102" s="46">
        <f t="shared" si="42"/>
        <v>20.821428571428573</v>
      </c>
      <c r="H102" s="46">
        <v>0</v>
      </c>
      <c r="I102" s="46">
        <f t="shared" si="43"/>
        <v>16.214285714285715</v>
      </c>
      <c r="J102" s="50">
        <f t="shared" si="52"/>
        <v>1</v>
      </c>
      <c r="K102" s="50">
        <f t="shared" si="53"/>
        <v>1</v>
      </c>
      <c r="L102" s="50">
        <f t="shared" si="41"/>
        <v>1</v>
      </c>
      <c r="M102" s="50">
        <f t="shared" ca="1" si="44"/>
        <v>0</v>
      </c>
      <c r="T102" s="43">
        <v>0</v>
      </c>
      <c r="U102" s="52">
        <f t="shared" si="45"/>
        <v>-2150</v>
      </c>
      <c r="V102" s="48">
        <f t="shared" si="46"/>
        <v>-2150</v>
      </c>
      <c r="W102" s="48"/>
      <c r="X102" s="48">
        <f t="shared" si="47"/>
        <v>2363.375996642887</v>
      </c>
      <c r="Y102" s="48">
        <f t="shared" si="48"/>
        <v>213.375996642887</v>
      </c>
      <c r="Z102" s="48">
        <f t="shared" si="49"/>
        <v>213</v>
      </c>
      <c r="AA102" s="17">
        <f t="shared" si="50"/>
        <v>213</v>
      </c>
      <c r="AB102" s="45">
        <f t="shared" si="51"/>
        <v>2363</v>
      </c>
    </row>
    <row r="103" spans="1:28" ht="15" customHeight="1" x14ac:dyDescent="0.2">
      <c r="A103" s="49">
        <f>ROUND(A102+(A104-A101)/3,0)</f>
        <v>1989</v>
      </c>
      <c r="B103" s="49">
        <f>ROUND(B102+(B104-B101)/3,0)</f>
        <v>2150</v>
      </c>
      <c r="C103" s="46">
        <f t="shared" ref="C103:C109" si="54">ROUND(A103/150,2)</f>
        <v>13.26</v>
      </c>
      <c r="D103" s="46">
        <v>269.63</v>
      </c>
      <c r="E103" s="46">
        <v>213.64</v>
      </c>
      <c r="F103" s="46">
        <v>0</v>
      </c>
      <c r="G103" s="46">
        <f t="shared" si="42"/>
        <v>21.206896551724139</v>
      </c>
      <c r="H103" s="46">
        <v>0</v>
      </c>
      <c r="I103" s="46">
        <f t="shared" si="43"/>
        <v>15.655172413793103</v>
      </c>
      <c r="J103" s="50">
        <f t="shared" si="52"/>
        <v>1</v>
      </c>
      <c r="K103" s="50">
        <f t="shared" si="53"/>
        <v>1</v>
      </c>
      <c r="L103" s="50">
        <f t="shared" ref="L103:L134" si="55">IF(OR(COUNTIF(K99:K103,1)=5,COUNTIF(K99:K103,-1)=5),1,0)</f>
        <v>1</v>
      </c>
      <c r="M103" s="50">
        <f t="shared" ca="1" si="44"/>
        <v>1</v>
      </c>
      <c r="T103" s="43">
        <v>0</v>
      </c>
      <c r="U103" s="52">
        <f t="shared" si="45"/>
        <v>-2150</v>
      </c>
      <c r="V103" s="48">
        <f t="shared" si="46"/>
        <v>-2150</v>
      </c>
      <c r="W103" s="48"/>
      <c r="X103" s="48">
        <f t="shared" si="47"/>
        <v>2363.375996642887</v>
      </c>
      <c r="Y103" s="48">
        <f t="shared" si="48"/>
        <v>213.375996642887</v>
      </c>
      <c r="Z103" s="48">
        <f t="shared" si="49"/>
        <v>213</v>
      </c>
      <c r="AA103" s="17">
        <f t="shared" si="50"/>
        <v>213</v>
      </c>
      <c r="AB103" s="45">
        <f t="shared" si="51"/>
        <v>2363</v>
      </c>
    </row>
    <row r="104" spans="1:28" ht="15" customHeight="1" x14ac:dyDescent="0.2">
      <c r="A104" s="49">
        <v>1956</v>
      </c>
      <c r="B104" s="49">
        <v>2150</v>
      </c>
      <c r="C104" s="46">
        <f t="shared" si="54"/>
        <v>13.04</v>
      </c>
      <c r="D104" s="46">
        <v>269.61</v>
      </c>
      <c r="E104" s="46">
        <v>213.62</v>
      </c>
      <c r="F104" s="46">
        <v>0</v>
      </c>
      <c r="G104" s="46">
        <f t="shared" si="42"/>
        <v>21.6</v>
      </c>
      <c r="H104" s="46">
        <v>0</v>
      </c>
      <c r="I104" s="46">
        <f t="shared" si="43"/>
        <v>15.133333333333333</v>
      </c>
      <c r="J104" s="50">
        <f t="shared" si="52"/>
        <v>1</v>
      </c>
      <c r="K104" s="50">
        <f t="shared" si="53"/>
        <v>1</v>
      </c>
      <c r="L104" s="50">
        <f t="shared" si="55"/>
        <v>1</v>
      </c>
      <c r="M104" s="50">
        <f t="shared" ca="1" si="44"/>
        <v>1</v>
      </c>
      <c r="T104" s="43">
        <v>0</v>
      </c>
      <c r="U104" s="52">
        <f t="shared" si="45"/>
        <v>-2150</v>
      </c>
      <c r="V104" s="48">
        <f t="shared" si="46"/>
        <v>-2150</v>
      </c>
      <c r="W104" s="48"/>
      <c r="X104" s="48">
        <f t="shared" si="47"/>
        <v>2363.375996642887</v>
      </c>
      <c r="Y104" s="48">
        <f t="shared" si="48"/>
        <v>213.375996642887</v>
      </c>
      <c r="Z104" s="48">
        <f t="shared" si="49"/>
        <v>213</v>
      </c>
      <c r="AA104" s="17">
        <f t="shared" si="50"/>
        <v>213</v>
      </c>
      <c r="AB104" s="45">
        <f t="shared" si="51"/>
        <v>2363</v>
      </c>
    </row>
    <row r="105" spans="1:28" ht="15" customHeight="1" x14ac:dyDescent="0.2">
      <c r="A105" s="49">
        <f>ROUND(A104+(A107-A104)/3,0)</f>
        <v>1923</v>
      </c>
      <c r="B105" s="49">
        <f>ROUND(B104+(B107-B104)/3,0)</f>
        <v>2150</v>
      </c>
      <c r="C105" s="46">
        <f t="shared" si="54"/>
        <v>12.82</v>
      </c>
      <c r="D105" s="46">
        <v>269.58999999999997</v>
      </c>
      <c r="E105" s="46">
        <v>213.6</v>
      </c>
      <c r="F105" s="46">
        <v>0</v>
      </c>
      <c r="G105" s="46">
        <f t="shared" si="42"/>
        <v>21.967741935483872</v>
      </c>
      <c r="H105" s="46">
        <v>0</v>
      </c>
      <c r="I105" s="46">
        <f t="shared" si="43"/>
        <v>14.64516129032258</v>
      </c>
      <c r="J105" s="50">
        <f t="shared" si="52"/>
        <v>1</v>
      </c>
      <c r="K105" s="50">
        <f t="shared" si="53"/>
        <v>1</v>
      </c>
      <c r="L105" s="50">
        <f t="shared" si="55"/>
        <v>1</v>
      </c>
      <c r="M105" s="50">
        <f t="shared" ca="1" si="44"/>
        <v>0</v>
      </c>
      <c r="T105" s="43">
        <v>0</v>
      </c>
      <c r="U105" s="52">
        <f t="shared" si="45"/>
        <v>-2150</v>
      </c>
      <c r="V105" s="48">
        <f t="shared" si="46"/>
        <v>-2150</v>
      </c>
      <c r="W105" s="48"/>
      <c r="X105" s="48">
        <f t="shared" si="47"/>
        <v>2363.375996642887</v>
      </c>
      <c r="Y105" s="48">
        <f t="shared" si="48"/>
        <v>213.375996642887</v>
      </c>
      <c r="Z105" s="48">
        <f t="shared" si="49"/>
        <v>213</v>
      </c>
      <c r="AA105" s="17">
        <f t="shared" si="50"/>
        <v>213</v>
      </c>
      <c r="AB105" s="45">
        <f t="shared" si="51"/>
        <v>2363</v>
      </c>
    </row>
    <row r="106" spans="1:28" ht="15" customHeight="1" x14ac:dyDescent="0.2">
      <c r="A106" s="49">
        <f>ROUND(A105+(A107-A104)/3,0)</f>
        <v>1890</v>
      </c>
      <c r="B106" s="49">
        <f>ROUND(B105+(B107-B104)/3,0)</f>
        <v>2150</v>
      </c>
      <c r="C106" s="46">
        <f t="shared" si="54"/>
        <v>12.6</v>
      </c>
      <c r="D106" s="46">
        <v>269.57</v>
      </c>
      <c r="E106" s="46">
        <v>213.58</v>
      </c>
      <c r="F106" s="46">
        <v>0</v>
      </c>
      <c r="G106" s="46">
        <f t="shared" si="42"/>
        <v>22.3125</v>
      </c>
      <c r="H106" s="46">
        <v>0</v>
      </c>
      <c r="I106" s="46">
        <f t="shared" si="43"/>
        <v>14.1875</v>
      </c>
      <c r="J106" s="50">
        <f t="shared" si="52"/>
        <v>1</v>
      </c>
      <c r="K106" s="50">
        <f t="shared" si="53"/>
        <v>1</v>
      </c>
      <c r="L106" s="50">
        <f t="shared" si="55"/>
        <v>1</v>
      </c>
      <c r="M106" s="50">
        <f t="shared" ca="1" si="44"/>
        <v>1</v>
      </c>
      <c r="T106" s="43">
        <v>0</v>
      </c>
      <c r="U106" s="52">
        <f t="shared" si="45"/>
        <v>-2150</v>
      </c>
      <c r="V106" s="48">
        <f t="shared" si="46"/>
        <v>-2150</v>
      </c>
      <c r="W106" s="48"/>
      <c r="X106" s="48">
        <f t="shared" si="47"/>
        <v>2363.375996642887</v>
      </c>
      <c r="Y106" s="48">
        <f t="shared" si="48"/>
        <v>213.375996642887</v>
      </c>
      <c r="Z106" s="48">
        <f t="shared" si="49"/>
        <v>213</v>
      </c>
      <c r="AA106" s="17">
        <f t="shared" si="50"/>
        <v>213</v>
      </c>
      <c r="AB106" s="45">
        <f t="shared" si="51"/>
        <v>2363</v>
      </c>
    </row>
    <row r="107" spans="1:28" ht="15" customHeight="1" x14ac:dyDescent="0.2">
      <c r="A107" s="49">
        <v>1858</v>
      </c>
      <c r="B107" s="49">
        <v>2150</v>
      </c>
      <c r="C107" s="46">
        <f t="shared" si="54"/>
        <v>12.39</v>
      </c>
      <c r="D107" s="46">
        <v>269.54000000000002</v>
      </c>
      <c r="E107" s="46">
        <v>213.55</v>
      </c>
      <c r="F107" s="46">
        <v>0</v>
      </c>
      <c r="G107" s="46">
        <f t="shared" ref="G107:G138" si="56">($A$74-A107)/(ROW(A107)-ROW($A$74))</f>
        <v>22.606060606060606</v>
      </c>
      <c r="H107" s="46">
        <v>0</v>
      </c>
      <c r="I107" s="46">
        <f t="shared" ref="I107:I138" si="57">($A$74-B107)/(ROW(B107)-ROW($A$74))</f>
        <v>13.757575757575758</v>
      </c>
      <c r="J107" s="50">
        <f t="shared" si="52"/>
        <v>1</v>
      </c>
      <c r="K107" s="50">
        <f t="shared" si="53"/>
        <v>1</v>
      </c>
      <c r="L107" s="50">
        <f t="shared" si="55"/>
        <v>1</v>
      </c>
      <c r="M107" s="50">
        <f t="shared" ca="1" si="44"/>
        <v>0</v>
      </c>
      <c r="T107" s="43">
        <v>0</v>
      </c>
      <c r="U107" s="52">
        <f t="shared" si="45"/>
        <v>-2150</v>
      </c>
      <c r="V107" s="48">
        <f t="shared" si="46"/>
        <v>-2150</v>
      </c>
      <c r="W107" s="48"/>
      <c r="X107" s="48">
        <f t="shared" si="47"/>
        <v>2363.375996642887</v>
      </c>
      <c r="Y107" s="48">
        <f t="shared" si="48"/>
        <v>213.375996642887</v>
      </c>
      <c r="Z107" s="48">
        <f t="shared" si="49"/>
        <v>213</v>
      </c>
      <c r="AA107" s="17">
        <f t="shared" si="50"/>
        <v>213</v>
      </c>
      <c r="AB107" s="45">
        <f t="shared" si="51"/>
        <v>2363</v>
      </c>
    </row>
    <row r="108" spans="1:28" ht="15" customHeight="1" x14ac:dyDescent="0.2">
      <c r="A108" s="49">
        <f>ROUND(A107+(A110-A107)/3,0)</f>
        <v>1858</v>
      </c>
      <c r="B108" s="49">
        <f>ROUND(B107+(B110-B107)/3,0)</f>
        <v>2150</v>
      </c>
      <c r="C108" s="46">
        <f t="shared" si="54"/>
        <v>12.39</v>
      </c>
      <c r="D108" s="46">
        <v>269.51</v>
      </c>
      <c r="E108" s="46">
        <v>213.52</v>
      </c>
      <c r="F108" s="46">
        <v>0</v>
      </c>
      <c r="G108" s="46">
        <f t="shared" si="56"/>
        <v>21.941176470588236</v>
      </c>
      <c r="H108" s="46">
        <v>0</v>
      </c>
      <c r="I108" s="46">
        <f t="shared" si="57"/>
        <v>13.352941176470589</v>
      </c>
      <c r="J108" s="50">
        <f t="shared" si="52"/>
        <v>1</v>
      </c>
      <c r="K108" s="50">
        <f t="shared" si="53"/>
        <v>1</v>
      </c>
      <c r="L108" s="50">
        <f t="shared" si="55"/>
        <v>1</v>
      </c>
      <c r="M108" s="50">
        <f t="shared" ca="1" si="44"/>
        <v>0</v>
      </c>
      <c r="T108" s="43">
        <v>0</v>
      </c>
      <c r="U108" s="52">
        <f t="shared" si="45"/>
        <v>-2150</v>
      </c>
      <c r="V108" s="48">
        <f t="shared" si="46"/>
        <v>-2150</v>
      </c>
      <c r="W108" s="48"/>
      <c r="X108" s="48">
        <f t="shared" si="47"/>
        <v>2363.375996642887</v>
      </c>
      <c r="Y108" s="48">
        <f t="shared" si="48"/>
        <v>213.375996642887</v>
      </c>
      <c r="Z108" s="48">
        <f t="shared" si="49"/>
        <v>213</v>
      </c>
      <c r="AA108" s="17">
        <f t="shared" si="50"/>
        <v>213</v>
      </c>
      <c r="AB108" s="45">
        <f t="shared" si="51"/>
        <v>2363</v>
      </c>
    </row>
    <row r="109" spans="1:28" ht="15" customHeight="1" x14ac:dyDescent="0.2">
      <c r="A109" s="49">
        <f>ROUND(A108+(A110-A107)/3,0)</f>
        <v>1858</v>
      </c>
      <c r="B109" s="49">
        <f>ROUND(B108+(B110-B107)/3,0)</f>
        <v>2150</v>
      </c>
      <c r="C109" s="46">
        <f t="shared" si="54"/>
        <v>12.39</v>
      </c>
      <c r="D109" s="46">
        <v>269.48</v>
      </c>
      <c r="E109" s="46">
        <v>213.49</v>
      </c>
      <c r="F109" s="46">
        <v>0</v>
      </c>
      <c r="G109" s="46">
        <f t="shared" si="56"/>
        <v>21.314285714285713</v>
      </c>
      <c r="H109" s="46">
        <v>0</v>
      </c>
      <c r="I109" s="46">
        <f t="shared" si="57"/>
        <v>12.971428571428572</v>
      </c>
      <c r="J109" s="50">
        <f t="shared" si="52"/>
        <v>1</v>
      </c>
      <c r="K109" s="50">
        <f t="shared" si="53"/>
        <v>1</v>
      </c>
      <c r="L109" s="50">
        <f t="shared" si="55"/>
        <v>1</v>
      </c>
      <c r="M109" s="50">
        <f t="shared" ca="1" si="44"/>
        <v>0</v>
      </c>
      <c r="T109" s="43">
        <v>0</v>
      </c>
      <c r="U109" s="52">
        <f t="shared" si="45"/>
        <v>-2150</v>
      </c>
      <c r="V109" s="48">
        <f t="shared" si="46"/>
        <v>-2150</v>
      </c>
      <c r="W109" s="48"/>
      <c r="X109" s="48">
        <f t="shared" si="47"/>
        <v>2363.375996642887</v>
      </c>
      <c r="Y109" s="48">
        <f t="shared" si="48"/>
        <v>213.375996642887</v>
      </c>
      <c r="Z109" s="48">
        <f t="shared" si="49"/>
        <v>213</v>
      </c>
      <c r="AA109" s="17">
        <f t="shared" si="50"/>
        <v>213</v>
      </c>
      <c r="AB109" s="45">
        <f t="shared" si="51"/>
        <v>2363</v>
      </c>
    </row>
    <row r="110" spans="1:28" ht="15" customHeight="1" x14ac:dyDescent="0.2">
      <c r="A110" s="49">
        <v>1858</v>
      </c>
      <c r="B110" s="49">
        <v>2150</v>
      </c>
      <c r="C110" s="46">
        <v>0</v>
      </c>
      <c r="D110" s="46">
        <v>269.45</v>
      </c>
      <c r="E110" s="46">
        <v>213.46</v>
      </c>
      <c r="F110" s="46">
        <v>0</v>
      </c>
      <c r="G110" s="46">
        <f t="shared" si="56"/>
        <v>20.722222222222221</v>
      </c>
      <c r="H110" s="46">
        <v>0</v>
      </c>
      <c r="I110" s="46">
        <f t="shared" si="57"/>
        <v>12.611111111111111</v>
      </c>
      <c r="J110" s="50">
        <f t="shared" si="52"/>
        <v>1</v>
      </c>
      <c r="K110" s="50">
        <f t="shared" si="53"/>
        <v>1</v>
      </c>
      <c r="L110" s="50">
        <f t="shared" si="55"/>
        <v>1</v>
      </c>
      <c r="M110" s="50">
        <f t="shared" ca="1" si="44"/>
        <v>0</v>
      </c>
      <c r="T110" s="43">
        <v>0</v>
      </c>
      <c r="U110" s="52">
        <f t="shared" si="45"/>
        <v>-2150</v>
      </c>
      <c r="V110" s="48">
        <f t="shared" si="46"/>
        <v>-2150</v>
      </c>
      <c r="W110" s="48"/>
      <c r="X110" s="48">
        <f t="shared" si="47"/>
        <v>2363.375996642887</v>
      </c>
      <c r="Y110" s="48">
        <f t="shared" si="48"/>
        <v>213.375996642887</v>
      </c>
      <c r="Z110" s="48">
        <f t="shared" si="49"/>
        <v>213</v>
      </c>
      <c r="AA110" s="17">
        <f t="shared" si="50"/>
        <v>213</v>
      </c>
      <c r="AB110" s="45">
        <f t="shared" si="51"/>
        <v>2363</v>
      </c>
    </row>
    <row r="111" spans="1:28" ht="15" customHeight="1" x14ac:dyDescent="0.2">
      <c r="A111" s="49">
        <f>ROUND(A110+(A113-A110)/3,0)</f>
        <v>1782</v>
      </c>
      <c r="B111" s="49">
        <f>ROUND(B110+(B113-B110)/3,0)</f>
        <v>1977</v>
      </c>
      <c r="C111" s="46">
        <f t="shared" ref="C111:C122" si="58">ROUND(A111/150,2)</f>
        <v>11.88</v>
      </c>
      <c r="D111" s="46">
        <v>269.43</v>
      </c>
      <c r="E111" s="46">
        <v>213.44</v>
      </c>
      <c r="F111" s="46">
        <v>0</v>
      </c>
      <c r="G111" s="46">
        <f t="shared" si="56"/>
        <v>22.216216216216218</v>
      </c>
      <c r="H111" s="46">
        <v>0</v>
      </c>
      <c r="I111" s="46">
        <f t="shared" si="57"/>
        <v>16.945945945945947</v>
      </c>
      <c r="J111" s="50">
        <f t="shared" si="52"/>
        <v>0</v>
      </c>
      <c r="K111" s="50">
        <f t="shared" si="53"/>
        <v>-1</v>
      </c>
      <c r="L111" s="50">
        <f t="shared" si="55"/>
        <v>0</v>
      </c>
      <c r="M111" s="50">
        <f t="shared" ca="1" si="44"/>
        <v>1</v>
      </c>
      <c r="T111" s="43">
        <v>0</v>
      </c>
      <c r="U111" s="52">
        <f t="shared" si="45"/>
        <v>-1977</v>
      </c>
      <c r="V111" s="48">
        <f t="shared" si="46"/>
        <v>-1977</v>
      </c>
      <c r="W111" s="48"/>
      <c r="X111" s="48">
        <f t="shared" si="47"/>
        <v>2173.2066722618547</v>
      </c>
      <c r="Y111" s="48">
        <f t="shared" si="48"/>
        <v>196.20667226185469</v>
      </c>
      <c r="Z111" s="48">
        <f t="shared" si="49"/>
        <v>196</v>
      </c>
      <c r="AA111" s="17">
        <f t="shared" si="50"/>
        <v>196</v>
      </c>
      <c r="AB111" s="45">
        <f t="shared" si="51"/>
        <v>2173</v>
      </c>
    </row>
    <row r="112" spans="1:28" ht="15" customHeight="1" x14ac:dyDescent="0.2">
      <c r="A112" s="49">
        <f>ROUND(A111+(A113-A110)/3,0)</f>
        <v>1706</v>
      </c>
      <c r="B112" s="49">
        <f>ROUND(B111+(B113-B110)/3,0)</f>
        <v>1804</v>
      </c>
      <c r="C112" s="46">
        <f t="shared" si="58"/>
        <v>11.37</v>
      </c>
      <c r="D112" s="46">
        <v>269.42</v>
      </c>
      <c r="E112" s="46">
        <v>213.44</v>
      </c>
      <c r="F112" s="46">
        <v>0</v>
      </c>
      <c r="G112" s="46">
        <f t="shared" si="56"/>
        <v>23.631578947368421</v>
      </c>
      <c r="H112" s="46">
        <v>0</v>
      </c>
      <c r="I112" s="46">
        <f t="shared" si="57"/>
        <v>21.05263157894737</v>
      </c>
      <c r="J112" s="50">
        <f t="shared" si="52"/>
        <v>0</v>
      </c>
      <c r="K112" s="50">
        <f t="shared" si="53"/>
        <v>-1</v>
      </c>
      <c r="L112" s="50">
        <f t="shared" si="55"/>
        <v>0</v>
      </c>
      <c r="M112" s="50">
        <f t="shared" ca="1" si="44"/>
        <v>1</v>
      </c>
      <c r="T112" s="43">
        <v>0</v>
      </c>
      <c r="U112" s="52">
        <f t="shared" si="45"/>
        <v>-1804</v>
      </c>
      <c r="V112" s="48">
        <f t="shared" si="46"/>
        <v>-1804</v>
      </c>
      <c r="W112" s="48"/>
      <c r="X112" s="48">
        <f t="shared" si="47"/>
        <v>1983.0373478808226</v>
      </c>
      <c r="Y112" s="48">
        <f t="shared" si="48"/>
        <v>179.03734788082261</v>
      </c>
      <c r="Z112" s="48">
        <f t="shared" si="49"/>
        <v>179</v>
      </c>
      <c r="AA112" s="17">
        <f t="shared" si="50"/>
        <v>179</v>
      </c>
      <c r="AB112" s="45">
        <f t="shared" si="51"/>
        <v>1983</v>
      </c>
    </row>
    <row r="113" spans="1:28" ht="15" customHeight="1" x14ac:dyDescent="0.2">
      <c r="A113" s="49">
        <v>1630</v>
      </c>
      <c r="B113" s="49">
        <v>1630</v>
      </c>
      <c r="C113" s="46">
        <f t="shared" si="58"/>
        <v>10.87</v>
      </c>
      <c r="D113" s="46">
        <v>269.42</v>
      </c>
      <c r="E113" s="46">
        <v>213.44</v>
      </c>
      <c r="F113" s="46">
        <v>0</v>
      </c>
      <c r="G113" s="46">
        <f t="shared" si="56"/>
        <v>24.974358974358974</v>
      </c>
      <c r="H113" s="46">
        <v>0</v>
      </c>
      <c r="I113" s="46">
        <f t="shared" si="57"/>
        <v>24.974358974358974</v>
      </c>
      <c r="J113" s="50">
        <f t="shared" si="52"/>
        <v>0</v>
      </c>
      <c r="K113" s="50">
        <f t="shared" si="53"/>
        <v>-1</v>
      </c>
      <c r="L113" s="50">
        <f t="shared" si="55"/>
        <v>0</v>
      </c>
      <c r="M113" s="50">
        <f t="shared" ca="1" si="44"/>
        <v>0</v>
      </c>
      <c r="T113" s="43">
        <v>0</v>
      </c>
      <c r="U113" s="52">
        <f t="shared" si="45"/>
        <v>-1630</v>
      </c>
      <c r="V113" s="48">
        <f t="shared" si="46"/>
        <v>-1630</v>
      </c>
      <c r="W113" s="48"/>
      <c r="X113" s="48">
        <f t="shared" si="47"/>
        <v>1791.7687788501887</v>
      </c>
      <c r="Y113" s="48">
        <f t="shared" si="48"/>
        <v>161.76877885018871</v>
      </c>
      <c r="Z113" s="48">
        <f t="shared" si="49"/>
        <v>162</v>
      </c>
      <c r="AA113" s="17">
        <f t="shared" si="50"/>
        <v>162</v>
      </c>
      <c r="AB113" s="45">
        <f t="shared" si="51"/>
        <v>1792</v>
      </c>
    </row>
    <row r="114" spans="1:28" ht="15" customHeight="1" x14ac:dyDescent="0.2">
      <c r="A114" s="49">
        <f>ROUND(A113+(A116-A113)/3,0)</f>
        <v>1565</v>
      </c>
      <c r="B114" s="49">
        <f>ROUND(B113+(B116-B113)/3,0)</f>
        <v>1630</v>
      </c>
      <c r="C114" s="46">
        <f t="shared" si="58"/>
        <v>10.43</v>
      </c>
      <c r="D114" s="46">
        <v>269.41000000000003</v>
      </c>
      <c r="E114" s="46">
        <v>213.43</v>
      </c>
      <c r="F114" s="46">
        <v>0</v>
      </c>
      <c r="G114" s="46">
        <f t="shared" si="56"/>
        <v>25.975000000000001</v>
      </c>
      <c r="H114" s="46">
        <v>0</v>
      </c>
      <c r="I114" s="46">
        <f t="shared" si="57"/>
        <v>24.35</v>
      </c>
      <c r="J114" s="50">
        <f t="shared" si="52"/>
        <v>1</v>
      </c>
      <c r="K114" s="50">
        <f t="shared" si="53"/>
        <v>1</v>
      </c>
      <c r="L114" s="50">
        <f t="shared" si="55"/>
        <v>0</v>
      </c>
      <c r="M114" s="50">
        <f t="shared" ca="1" si="44"/>
        <v>1</v>
      </c>
      <c r="T114" s="43">
        <v>0</v>
      </c>
      <c r="U114" s="52">
        <f t="shared" si="45"/>
        <v>-1630</v>
      </c>
      <c r="V114" s="48">
        <f t="shared" si="46"/>
        <v>-1630</v>
      </c>
      <c r="W114" s="48"/>
      <c r="X114" s="48">
        <f t="shared" si="47"/>
        <v>1791.7687788501887</v>
      </c>
      <c r="Y114" s="48">
        <f t="shared" si="48"/>
        <v>161.76877885018871</v>
      </c>
      <c r="Z114" s="48">
        <f t="shared" si="49"/>
        <v>162</v>
      </c>
      <c r="AA114" s="17">
        <f t="shared" si="50"/>
        <v>162</v>
      </c>
      <c r="AB114" s="45">
        <f t="shared" si="51"/>
        <v>1792</v>
      </c>
    </row>
    <row r="115" spans="1:28" ht="15" customHeight="1" x14ac:dyDescent="0.2">
      <c r="A115" s="49">
        <f>ROUND(A114+(A116-A113)/3,0)</f>
        <v>1500</v>
      </c>
      <c r="B115" s="49">
        <f>ROUND(B114+(B116-B113)/3,0)</f>
        <v>1630</v>
      </c>
      <c r="C115" s="46">
        <f t="shared" si="58"/>
        <v>10</v>
      </c>
      <c r="D115" s="46">
        <v>269.39999999999998</v>
      </c>
      <c r="E115" s="46">
        <v>213.42</v>
      </c>
      <c r="F115" s="46">
        <v>0</v>
      </c>
      <c r="G115" s="46">
        <f t="shared" si="56"/>
        <v>26.926829268292682</v>
      </c>
      <c r="H115" s="46">
        <v>0</v>
      </c>
      <c r="I115" s="46">
        <f t="shared" si="57"/>
        <v>23.756097560975611</v>
      </c>
      <c r="J115" s="50">
        <f t="shared" si="52"/>
        <v>1</v>
      </c>
      <c r="K115" s="50">
        <f t="shared" si="53"/>
        <v>1</v>
      </c>
      <c r="L115" s="50">
        <f t="shared" si="55"/>
        <v>0</v>
      </c>
      <c r="M115" s="50">
        <f t="shared" ca="1" si="44"/>
        <v>1</v>
      </c>
      <c r="T115" s="43">
        <v>0</v>
      </c>
      <c r="U115" s="52">
        <f t="shared" si="45"/>
        <v>-1630</v>
      </c>
      <c r="V115" s="48">
        <f t="shared" si="46"/>
        <v>-1630</v>
      </c>
      <c r="W115" s="48"/>
      <c r="X115" s="48">
        <f t="shared" si="47"/>
        <v>1791.7687788501887</v>
      </c>
      <c r="Y115" s="48">
        <f t="shared" si="48"/>
        <v>161.76877885018871</v>
      </c>
      <c r="Z115" s="48">
        <f t="shared" si="49"/>
        <v>162</v>
      </c>
      <c r="AA115" s="17">
        <f t="shared" si="50"/>
        <v>162</v>
      </c>
      <c r="AB115" s="45">
        <f t="shared" si="51"/>
        <v>1792</v>
      </c>
    </row>
    <row r="116" spans="1:28" ht="15" customHeight="1" x14ac:dyDescent="0.2">
      <c r="A116" s="49">
        <v>1435</v>
      </c>
      <c r="B116" s="49">
        <v>1630</v>
      </c>
      <c r="C116" s="46">
        <f t="shared" si="58"/>
        <v>9.57</v>
      </c>
      <c r="D116" s="46">
        <v>269.38</v>
      </c>
      <c r="E116" s="46">
        <v>213.4</v>
      </c>
      <c r="F116" s="46">
        <v>0</v>
      </c>
      <c r="G116" s="46">
        <f t="shared" si="56"/>
        <v>27.833333333333332</v>
      </c>
      <c r="H116" s="46">
        <v>0</v>
      </c>
      <c r="I116" s="46">
        <f t="shared" si="57"/>
        <v>23.19047619047619</v>
      </c>
      <c r="J116" s="50">
        <f t="shared" si="52"/>
        <v>1</v>
      </c>
      <c r="K116" s="50">
        <f t="shared" si="53"/>
        <v>1</v>
      </c>
      <c r="L116" s="50">
        <f t="shared" si="55"/>
        <v>0</v>
      </c>
      <c r="M116" s="50">
        <f t="shared" ca="1" si="44"/>
        <v>1</v>
      </c>
      <c r="T116" s="43">
        <v>0</v>
      </c>
      <c r="U116" s="52">
        <f t="shared" si="45"/>
        <v>-1630</v>
      </c>
      <c r="V116" s="48">
        <f t="shared" si="46"/>
        <v>-1630</v>
      </c>
      <c r="W116" s="48"/>
      <c r="X116" s="48">
        <f t="shared" si="47"/>
        <v>1791.7687788501887</v>
      </c>
      <c r="Y116" s="48">
        <f t="shared" si="48"/>
        <v>161.76877885018871</v>
      </c>
      <c r="Z116" s="48">
        <f t="shared" si="49"/>
        <v>162</v>
      </c>
      <c r="AA116" s="17">
        <f t="shared" si="50"/>
        <v>162</v>
      </c>
      <c r="AB116" s="45">
        <f t="shared" si="51"/>
        <v>1792</v>
      </c>
    </row>
    <row r="117" spans="1:28" ht="15" customHeight="1" x14ac:dyDescent="0.2">
      <c r="A117" s="49">
        <f>ROUND(A116+(A119-A116)/3,0)</f>
        <v>1423</v>
      </c>
      <c r="B117" s="49">
        <f>ROUND(B116+(B119-B116)/3,0)</f>
        <v>1553</v>
      </c>
      <c r="C117" s="46">
        <f t="shared" si="58"/>
        <v>9.49</v>
      </c>
      <c r="D117" s="46">
        <v>269.37</v>
      </c>
      <c r="E117" s="46">
        <v>213.38</v>
      </c>
      <c r="F117" s="46">
        <v>0</v>
      </c>
      <c r="G117" s="46">
        <f t="shared" si="56"/>
        <v>27.465116279069768</v>
      </c>
      <c r="H117" s="46">
        <v>0</v>
      </c>
      <c r="I117" s="46">
        <f t="shared" si="57"/>
        <v>24.441860465116278</v>
      </c>
      <c r="J117" s="50">
        <f t="shared" si="52"/>
        <v>0</v>
      </c>
      <c r="K117" s="50">
        <f t="shared" si="53"/>
        <v>-1</v>
      </c>
      <c r="L117" s="50">
        <f t="shared" si="55"/>
        <v>0</v>
      </c>
      <c r="M117" s="50">
        <f t="shared" ca="1" si="44"/>
        <v>1</v>
      </c>
      <c r="T117" s="43">
        <v>0</v>
      </c>
      <c r="U117" s="52">
        <f t="shared" si="45"/>
        <v>-1553</v>
      </c>
      <c r="V117" s="48">
        <f t="shared" si="46"/>
        <v>-1553</v>
      </c>
      <c r="W117" s="48"/>
      <c r="X117" s="48">
        <f t="shared" si="47"/>
        <v>1707.1269408308854</v>
      </c>
      <c r="Y117" s="48">
        <f t="shared" si="48"/>
        <v>154.12694083088536</v>
      </c>
      <c r="Z117" s="48">
        <f t="shared" si="49"/>
        <v>154</v>
      </c>
      <c r="AA117" s="17">
        <f t="shared" si="50"/>
        <v>154</v>
      </c>
      <c r="AB117" s="45">
        <f t="shared" si="51"/>
        <v>1707</v>
      </c>
    </row>
    <row r="118" spans="1:28" ht="15" customHeight="1" x14ac:dyDescent="0.2">
      <c r="A118" s="49">
        <f>ROUND(A117+(A119-A116)/3,0)</f>
        <v>1411</v>
      </c>
      <c r="B118" s="49">
        <f>ROUND(B117+(B119-B116)/3,0)</f>
        <v>1476</v>
      </c>
      <c r="C118" s="46">
        <f t="shared" si="58"/>
        <v>9.41</v>
      </c>
      <c r="D118" s="46">
        <v>269.36</v>
      </c>
      <c r="E118" s="46">
        <v>213.38</v>
      </c>
      <c r="F118" s="46">
        <v>0</v>
      </c>
      <c r="G118" s="46">
        <f t="shared" si="56"/>
        <v>27.113636363636363</v>
      </c>
      <c r="H118" s="46">
        <v>0</v>
      </c>
      <c r="I118" s="46">
        <f t="shared" si="57"/>
        <v>25.636363636363637</v>
      </c>
      <c r="J118" s="50">
        <f t="shared" si="52"/>
        <v>0</v>
      </c>
      <c r="K118" s="50">
        <f t="shared" si="53"/>
        <v>-1</v>
      </c>
      <c r="L118" s="50">
        <f t="shared" si="55"/>
        <v>0</v>
      </c>
      <c r="M118" s="50">
        <f t="shared" ca="1" si="44"/>
        <v>1</v>
      </c>
      <c r="T118" s="43">
        <v>0</v>
      </c>
      <c r="U118" s="52">
        <f t="shared" si="45"/>
        <v>-1476</v>
      </c>
      <c r="V118" s="48">
        <f t="shared" si="46"/>
        <v>-1476</v>
      </c>
      <c r="W118" s="48"/>
      <c r="X118" s="48">
        <f t="shared" si="47"/>
        <v>1622.485102811582</v>
      </c>
      <c r="Y118" s="48">
        <f t="shared" si="48"/>
        <v>146.48510281158201</v>
      </c>
      <c r="Z118" s="48">
        <f t="shared" si="49"/>
        <v>146</v>
      </c>
      <c r="AA118" s="17">
        <f t="shared" si="50"/>
        <v>146</v>
      </c>
      <c r="AB118" s="45">
        <f t="shared" si="51"/>
        <v>1622</v>
      </c>
    </row>
    <row r="119" spans="1:28" ht="15" customHeight="1" x14ac:dyDescent="0.2">
      <c r="A119" s="49">
        <v>1400</v>
      </c>
      <c r="B119" s="49">
        <v>1400</v>
      </c>
      <c r="C119" s="46">
        <f t="shared" si="58"/>
        <v>9.33</v>
      </c>
      <c r="D119" s="46">
        <v>269.36</v>
      </c>
      <c r="E119" s="46">
        <v>213.38</v>
      </c>
      <c r="F119" s="46">
        <v>0</v>
      </c>
      <c r="G119" s="46">
        <f t="shared" si="56"/>
        <v>26.755555555555556</v>
      </c>
      <c r="H119" s="46">
        <v>0</v>
      </c>
      <c r="I119" s="46">
        <f t="shared" si="57"/>
        <v>26.755555555555556</v>
      </c>
      <c r="J119" s="50">
        <f t="shared" si="52"/>
        <v>0</v>
      </c>
      <c r="K119" s="50">
        <f t="shared" si="53"/>
        <v>-1</v>
      </c>
      <c r="L119" s="50">
        <f t="shared" si="55"/>
        <v>0</v>
      </c>
      <c r="M119" s="50">
        <f t="shared" ca="1" si="44"/>
        <v>1</v>
      </c>
      <c r="T119" s="43">
        <v>0</v>
      </c>
      <c r="U119" s="52">
        <f t="shared" si="45"/>
        <v>-1400</v>
      </c>
      <c r="V119" s="48">
        <f t="shared" si="46"/>
        <v>-1400</v>
      </c>
      <c r="W119" s="48"/>
      <c r="X119" s="48">
        <f t="shared" si="47"/>
        <v>1538.94250944188</v>
      </c>
      <c r="Y119" s="48">
        <f t="shared" si="48"/>
        <v>138.94250944188002</v>
      </c>
      <c r="Z119" s="48">
        <f t="shared" si="49"/>
        <v>139</v>
      </c>
      <c r="AA119" s="17">
        <f t="shared" si="50"/>
        <v>139</v>
      </c>
      <c r="AB119" s="45">
        <f t="shared" si="51"/>
        <v>1539</v>
      </c>
    </row>
    <row r="120" spans="1:28" ht="15" customHeight="1" x14ac:dyDescent="0.2">
      <c r="A120" s="49">
        <f>ROUND(A119+(A122-A119)/3,0)</f>
        <v>1368</v>
      </c>
      <c r="B120" s="49">
        <f>ROUND(B119+(B122-B119)/3,0)</f>
        <v>1400</v>
      </c>
      <c r="C120" s="46">
        <f t="shared" si="58"/>
        <v>9.1199999999999992</v>
      </c>
      <c r="D120" s="46">
        <v>269.36</v>
      </c>
      <c r="E120" s="46">
        <v>213.37</v>
      </c>
      <c r="F120" s="46">
        <v>0</v>
      </c>
      <c r="G120" s="46">
        <f t="shared" si="56"/>
        <v>26.869565217391305</v>
      </c>
      <c r="H120" s="46">
        <v>0</v>
      </c>
      <c r="I120" s="46">
        <f t="shared" si="57"/>
        <v>26.173913043478262</v>
      </c>
      <c r="J120" s="50">
        <f t="shared" si="52"/>
        <v>1</v>
      </c>
      <c r="K120" s="50">
        <f t="shared" si="53"/>
        <v>1</v>
      </c>
      <c r="L120" s="50">
        <f t="shared" si="55"/>
        <v>0</v>
      </c>
      <c r="M120" s="50">
        <f t="shared" ca="1" si="44"/>
        <v>0</v>
      </c>
      <c r="T120" s="43">
        <v>0</v>
      </c>
      <c r="U120" s="52">
        <f t="shared" si="45"/>
        <v>-1400</v>
      </c>
      <c r="V120" s="48">
        <f t="shared" si="46"/>
        <v>-1400</v>
      </c>
      <c r="W120" s="48"/>
      <c r="X120" s="48">
        <f t="shared" si="47"/>
        <v>1538.94250944188</v>
      </c>
      <c r="Y120" s="48">
        <f t="shared" si="48"/>
        <v>138.94250944188002</v>
      </c>
      <c r="Z120" s="48">
        <f t="shared" si="49"/>
        <v>139</v>
      </c>
      <c r="AA120" s="17">
        <f t="shared" si="50"/>
        <v>139</v>
      </c>
      <c r="AB120" s="45">
        <f t="shared" si="51"/>
        <v>1539</v>
      </c>
    </row>
    <row r="121" spans="1:28" ht="15" customHeight="1" x14ac:dyDescent="0.2">
      <c r="A121" s="49">
        <f>ROUND(A120+(A122-A119)/3,0)</f>
        <v>1336</v>
      </c>
      <c r="B121" s="49">
        <f>ROUND(B120+(B122-B119)/3,0)</f>
        <v>1400</v>
      </c>
      <c r="C121" s="46">
        <f t="shared" si="58"/>
        <v>8.91</v>
      </c>
      <c r="D121" s="46">
        <v>269.35000000000002</v>
      </c>
      <c r="E121" s="46">
        <v>213.37</v>
      </c>
      <c r="F121" s="46">
        <v>0</v>
      </c>
      <c r="G121" s="46">
        <f t="shared" si="56"/>
        <v>26.978723404255319</v>
      </c>
      <c r="H121" s="46">
        <v>0</v>
      </c>
      <c r="I121" s="46">
        <f t="shared" si="57"/>
        <v>25.617021276595743</v>
      </c>
      <c r="J121" s="50">
        <f t="shared" si="52"/>
        <v>1</v>
      </c>
      <c r="K121" s="50">
        <f t="shared" si="53"/>
        <v>1</v>
      </c>
      <c r="L121" s="50">
        <f t="shared" si="55"/>
        <v>0</v>
      </c>
      <c r="M121" s="50">
        <f t="shared" ca="1" si="44"/>
        <v>0</v>
      </c>
      <c r="T121" s="43">
        <v>0</v>
      </c>
      <c r="U121" s="52">
        <f t="shared" si="45"/>
        <v>-1400</v>
      </c>
      <c r="V121" s="48">
        <f t="shared" si="46"/>
        <v>-1400</v>
      </c>
      <c r="W121" s="48"/>
      <c r="X121" s="48">
        <f t="shared" si="47"/>
        <v>1538.94250944188</v>
      </c>
      <c r="Y121" s="48">
        <f t="shared" si="48"/>
        <v>138.94250944188002</v>
      </c>
      <c r="Z121" s="48">
        <f t="shared" si="49"/>
        <v>139</v>
      </c>
      <c r="AA121" s="17">
        <f t="shared" si="50"/>
        <v>139</v>
      </c>
      <c r="AB121" s="45">
        <f t="shared" si="51"/>
        <v>1539</v>
      </c>
    </row>
    <row r="122" spans="1:28" ht="15" customHeight="1" x14ac:dyDescent="0.2">
      <c r="A122" s="49">
        <v>1303</v>
      </c>
      <c r="B122" s="49">
        <v>1400</v>
      </c>
      <c r="C122" s="46">
        <f t="shared" si="58"/>
        <v>8.69</v>
      </c>
      <c r="D122" s="46">
        <v>269.33999999999997</v>
      </c>
      <c r="E122" s="46">
        <v>213.35</v>
      </c>
      <c r="F122" s="46">
        <v>0</v>
      </c>
      <c r="G122" s="46">
        <f t="shared" si="56"/>
        <v>27.104166666666668</v>
      </c>
      <c r="H122" s="46">
        <v>0</v>
      </c>
      <c r="I122" s="46">
        <f t="shared" si="57"/>
        <v>25.083333333333332</v>
      </c>
      <c r="J122" s="50">
        <f t="shared" si="52"/>
        <v>1</v>
      </c>
      <c r="K122" s="50">
        <f t="shared" si="53"/>
        <v>1</v>
      </c>
      <c r="L122" s="50">
        <f t="shared" si="55"/>
        <v>0</v>
      </c>
      <c r="M122" s="50">
        <f t="shared" ca="1" si="44"/>
        <v>1</v>
      </c>
      <c r="T122" s="43">
        <v>0</v>
      </c>
      <c r="U122" s="52">
        <f t="shared" si="45"/>
        <v>-1400</v>
      </c>
      <c r="V122" s="48">
        <f t="shared" si="46"/>
        <v>-1400</v>
      </c>
      <c r="W122" s="48"/>
      <c r="X122" s="48">
        <f t="shared" si="47"/>
        <v>1538.94250944188</v>
      </c>
      <c r="Y122" s="48">
        <f t="shared" si="48"/>
        <v>138.94250944188002</v>
      </c>
      <c r="Z122" s="48">
        <f t="shared" si="49"/>
        <v>139</v>
      </c>
      <c r="AA122" s="17">
        <f t="shared" si="50"/>
        <v>139</v>
      </c>
      <c r="AB122" s="45">
        <f t="shared" si="51"/>
        <v>1539</v>
      </c>
    </row>
    <row r="123" spans="1:28" ht="15" customHeight="1" x14ac:dyDescent="0.2">
      <c r="A123" s="49">
        <f>ROUND(A122+(A125-A122)/3,0)</f>
        <v>1335</v>
      </c>
      <c r="B123" s="49">
        <f>ROUND(B122+(B125-B122)/3,0)</f>
        <v>1400</v>
      </c>
      <c r="C123" s="46">
        <v>0</v>
      </c>
      <c r="D123" s="46">
        <v>269.33</v>
      </c>
      <c r="E123" s="46">
        <v>213.35</v>
      </c>
      <c r="F123" s="46">
        <v>0</v>
      </c>
      <c r="G123" s="46">
        <f t="shared" si="56"/>
        <v>25.897959183673468</v>
      </c>
      <c r="H123" s="46">
        <v>0</v>
      </c>
      <c r="I123" s="46">
        <f t="shared" si="57"/>
        <v>24.571428571428573</v>
      </c>
      <c r="J123" s="50">
        <f t="shared" si="52"/>
        <v>1</v>
      </c>
      <c r="K123" s="50">
        <f t="shared" si="53"/>
        <v>1</v>
      </c>
      <c r="L123" s="50">
        <f t="shared" si="55"/>
        <v>0</v>
      </c>
      <c r="M123" s="50">
        <f t="shared" ca="1" si="44"/>
        <v>1</v>
      </c>
      <c r="T123" s="43">
        <v>0</v>
      </c>
      <c r="U123" s="52">
        <f t="shared" si="45"/>
        <v>-1400</v>
      </c>
      <c r="V123" s="48">
        <f t="shared" si="46"/>
        <v>-1400</v>
      </c>
      <c r="W123" s="48"/>
      <c r="X123" s="48">
        <f t="shared" si="47"/>
        <v>1538.94250944188</v>
      </c>
      <c r="Y123" s="48">
        <f t="shared" si="48"/>
        <v>138.94250944188002</v>
      </c>
      <c r="Z123" s="48">
        <f t="shared" si="49"/>
        <v>139</v>
      </c>
      <c r="AA123" s="17">
        <f t="shared" si="50"/>
        <v>139</v>
      </c>
      <c r="AB123" s="45">
        <f t="shared" si="51"/>
        <v>1539</v>
      </c>
    </row>
    <row r="124" spans="1:28" ht="15" customHeight="1" x14ac:dyDescent="0.2">
      <c r="A124" s="49">
        <f>ROUND(A123+(A125-A122)/3,0)</f>
        <v>1367</v>
      </c>
      <c r="B124" s="49">
        <f>ROUND(B123+(B125-B122)/3,0)</f>
        <v>1400</v>
      </c>
      <c r="C124" s="46">
        <f>ROUND(A124/150,2)</f>
        <v>9.11</v>
      </c>
      <c r="D124" s="46">
        <v>269.33</v>
      </c>
      <c r="E124" s="46">
        <v>213.35</v>
      </c>
      <c r="F124" s="46">
        <v>0</v>
      </c>
      <c r="G124" s="46">
        <f t="shared" si="56"/>
        <v>24.74</v>
      </c>
      <c r="H124" s="46">
        <v>0</v>
      </c>
      <c r="I124" s="46">
        <f t="shared" si="57"/>
        <v>24.08</v>
      </c>
      <c r="J124" s="50">
        <f t="shared" si="52"/>
        <v>1</v>
      </c>
      <c r="K124" s="50">
        <f t="shared" si="53"/>
        <v>1</v>
      </c>
      <c r="L124" s="50">
        <f t="shared" si="55"/>
        <v>1</v>
      </c>
      <c r="M124" s="50">
        <f t="shared" ca="1" si="44"/>
        <v>0</v>
      </c>
      <c r="T124" s="43">
        <v>0</v>
      </c>
      <c r="U124" s="52">
        <f t="shared" si="45"/>
        <v>-1400</v>
      </c>
      <c r="V124" s="48">
        <f t="shared" si="46"/>
        <v>-1400</v>
      </c>
      <c r="W124" s="48"/>
      <c r="X124" s="48">
        <f t="shared" si="47"/>
        <v>1538.94250944188</v>
      </c>
      <c r="Y124" s="48">
        <f t="shared" si="48"/>
        <v>138.94250944188002</v>
      </c>
      <c r="Z124" s="48">
        <f t="shared" si="49"/>
        <v>139</v>
      </c>
      <c r="AA124" s="17">
        <f t="shared" si="50"/>
        <v>139</v>
      </c>
      <c r="AB124" s="45">
        <f t="shared" si="51"/>
        <v>1539</v>
      </c>
    </row>
    <row r="125" spans="1:28" ht="15" customHeight="1" x14ac:dyDescent="0.2">
      <c r="A125" s="49">
        <v>1400</v>
      </c>
      <c r="B125" s="49">
        <v>1400</v>
      </c>
      <c r="C125" s="46">
        <f>ROUND(A125/150,2)</f>
        <v>9.33</v>
      </c>
      <c r="D125" s="46">
        <v>269.33</v>
      </c>
      <c r="E125" s="46">
        <v>213.35</v>
      </c>
      <c r="F125" s="46">
        <v>0</v>
      </c>
      <c r="G125" s="46">
        <f t="shared" si="56"/>
        <v>23.607843137254903</v>
      </c>
      <c r="H125" s="46">
        <v>0</v>
      </c>
      <c r="I125" s="46">
        <f t="shared" si="57"/>
        <v>23.607843137254903</v>
      </c>
      <c r="J125" s="50">
        <f t="shared" si="52"/>
        <v>1</v>
      </c>
      <c r="K125" s="50">
        <f t="shared" si="53"/>
        <v>1</v>
      </c>
      <c r="L125" s="50">
        <f t="shared" si="55"/>
        <v>1</v>
      </c>
      <c r="M125" s="50">
        <f t="shared" ca="1" si="44"/>
        <v>0</v>
      </c>
      <c r="T125" s="43">
        <v>0</v>
      </c>
      <c r="U125" s="52">
        <f t="shared" si="45"/>
        <v>-1400</v>
      </c>
      <c r="V125" s="48">
        <f t="shared" si="46"/>
        <v>-1400</v>
      </c>
      <c r="W125" s="48"/>
      <c r="X125" s="48">
        <f t="shared" si="47"/>
        <v>1538.94250944188</v>
      </c>
      <c r="Y125" s="48">
        <f t="shared" si="48"/>
        <v>138.94250944188002</v>
      </c>
      <c r="Z125" s="48">
        <f t="shared" si="49"/>
        <v>139</v>
      </c>
      <c r="AA125" s="17">
        <f t="shared" si="50"/>
        <v>139</v>
      </c>
      <c r="AB125" s="45">
        <f t="shared" si="51"/>
        <v>1539</v>
      </c>
    </row>
    <row r="126" spans="1:28" ht="15" customHeight="1" x14ac:dyDescent="0.2">
      <c r="A126" s="49">
        <f>ROUND(A125+(A128-A125)/3,0)</f>
        <v>1356</v>
      </c>
      <c r="B126" s="49">
        <f>ROUND(B125+(B128-B125)/3,0)</f>
        <v>1000</v>
      </c>
      <c r="C126" s="46">
        <f>ROUND(A126/150,2)</f>
        <v>9.0399999999999991</v>
      </c>
      <c r="D126" s="46">
        <v>269.36</v>
      </c>
      <c r="E126" s="46">
        <v>213.38</v>
      </c>
      <c r="F126" s="46">
        <v>0</v>
      </c>
      <c r="G126" s="46">
        <f t="shared" si="56"/>
        <v>24</v>
      </c>
      <c r="H126" s="46">
        <v>0</v>
      </c>
      <c r="I126" s="46">
        <f t="shared" si="57"/>
        <v>30.846153846153847</v>
      </c>
      <c r="J126" s="50">
        <f t="shared" si="52"/>
        <v>0</v>
      </c>
      <c r="K126" s="50">
        <f t="shared" si="53"/>
        <v>-1</v>
      </c>
      <c r="L126" s="50">
        <f t="shared" si="55"/>
        <v>0</v>
      </c>
      <c r="M126" s="50">
        <f t="shared" ca="1" si="44"/>
        <v>1</v>
      </c>
      <c r="T126" s="43">
        <v>0</v>
      </c>
      <c r="U126" s="52">
        <f t="shared" si="45"/>
        <v>-1000</v>
      </c>
      <c r="V126" s="48">
        <f t="shared" si="46"/>
        <v>-1000</v>
      </c>
      <c r="W126" s="48"/>
      <c r="X126" s="48">
        <f t="shared" si="47"/>
        <v>1099.2446496013429</v>
      </c>
      <c r="Y126" s="48">
        <f t="shared" si="48"/>
        <v>99.244649601342871</v>
      </c>
      <c r="Z126" s="48">
        <f t="shared" si="49"/>
        <v>99</v>
      </c>
      <c r="AA126" s="17">
        <f t="shared" si="50"/>
        <v>99</v>
      </c>
      <c r="AB126" s="45">
        <f t="shared" si="51"/>
        <v>1099</v>
      </c>
    </row>
    <row r="127" spans="1:28" ht="15" customHeight="1" x14ac:dyDescent="0.2">
      <c r="A127" s="49">
        <f>ROUND(A126+(A128-A125)/3,0)</f>
        <v>1312</v>
      </c>
      <c r="B127" s="49">
        <f>ROUND(B126+(B128-B125)/3,0)</f>
        <v>600</v>
      </c>
      <c r="C127" s="46">
        <v>0</v>
      </c>
      <c r="D127" s="46">
        <v>269.42</v>
      </c>
      <c r="E127" s="46">
        <v>213.43</v>
      </c>
      <c r="F127" s="46">
        <v>0</v>
      </c>
      <c r="G127" s="46">
        <f t="shared" si="56"/>
        <v>24.377358490566039</v>
      </c>
      <c r="H127" s="46">
        <v>0</v>
      </c>
      <c r="I127" s="46">
        <f t="shared" si="57"/>
        <v>37.811320754716981</v>
      </c>
      <c r="J127" s="50">
        <f t="shared" si="52"/>
        <v>0</v>
      </c>
      <c r="K127" s="50">
        <f t="shared" si="53"/>
        <v>-1</v>
      </c>
      <c r="L127" s="50">
        <f t="shared" si="55"/>
        <v>0</v>
      </c>
      <c r="M127" s="50">
        <f t="shared" ca="1" si="44"/>
        <v>1</v>
      </c>
      <c r="T127" s="43">
        <v>0</v>
      </c>
      <c r="U127" s="52">
        <f t="shared" si="45"/>
        <v>-600</v>
      </c>
      <c r="V127" s="48">
        <f t="shared" si="46"/>
        <v>-600</v>
      </c>
      <c r="W127" s="48"/>
      <c r="X127" s="48">
        <f t="shared" si="47"/>
        <v>659.54678976080572</v>
      </c>
      <c r="Y127" s="48">
        <f t="shared" si="48"/>
        <v>59.546789760805723</v>
      </c>
      <c r="Z127" s="48">
        <f t="shared" si="49"/>
        <v>60</v>
      </c>
      <c r="AA127" s="17">
        <f t="shared" si="50"/>
        <v>60</v>
      </c>
      <c r="AB127" s="45">
        <f t="shared" si="51"/>
        <v>660</v>
      </c>
    </row>
    <row r="128" spans="1:28" ht="15" customHeight="1" x14ac:dyDescent="0.2">
      <c r="A128" s="49">
        <v>1269</v>
      </c>
      <c r="B128" s="49">
        <v>200</v>
      </c>
      <c r="C128" s="46">
        <f t="shared" ref="C128:C155" si="59">ROUND(A128/150,2)</f>
        <v>8.4600000000000009</v>
      </c>
      <c r="D128" s="46">
        <v>269.51</v>
      </c>
      <c r="E128" s="46">
        <v>213.52</v>
      </c>
      <c r="F128" s="46">
        <v>0</v>
      </c>
      <c r="G128" s="46">
        <f t="shared" si="56"/>
        <v>24.722222222222221</v>
      </c>
      <c r="H128" s="46">
        <v>0</v>
      </c>
      <c r="I128" s="46">
        <f t="shared" si="57"/>
        <v>44.518518518518519</v>
      </c>
      <c r="J128" s="50">
        <f t="shared" si="52"/>
        <v>0</v>
      </c>
      <c r="K128" s="50">
        <f t="shared" si="53"/>
        <v>-1</v>
      </c>
      <c r="L128" s="50">
        <f t="shared" si="55"/>
        <v>0</v>
      </c>
      <c r="M128" s="50">
        <f t="shared" ca="1" si="44"/>
        <v>0</v>
      </c>
      <c r="T128" s="43">
        <v>0</v>
      </c>
      <c r="U128" s="52">
        <f t="shared" si="45"/>
        <v>-200</v>
      </c>
      <c r="V128" s="48">
        <f t="shared" si="46"/>
        <v>-200</v>
      </c>
      <c r="W128" s="48"/>
      <c r="X128" s="48">
        <f t="shared" si="47"/>
        <v>219.84892992026857</v>
      </c>
      <c r="Y128" s="48">
        <f t="shared" si="48"/>
        <v>19.848929920268574</v>
      </c>
      <c r="Z128" s="48">
        <f t="shared" si="49"/>
        <v>20</v>
      </c>
      <c r="AA128" s="17">
        <f t="shared" si="50"/>
        <v>20</v>
      </c>
      <c r="AB128" s="45">
        <f t="shared" si="51"/>
        <v>220</v>
      </c>
    </row>
    <row r="129" spans="1:28" ht="15" customHeight="1" x14ac:dyDescent="0.2">
      <c r="A129" s="49">
        <f>ROUND(A128+(A131-A128)/3,0)</f>
        <v>1222</v>
      </c>
      <c r="B129" s="49">
        <f>ROUND(B128+(B131-B128)/3,0)</f>
        <v>261</v>
      </c>
      <c r="C129" s="46">
        <f t="shared" si="59"/>
        <v>8.15</v>
      </c>
      <c r="D129" s="46">
        <v>269.58999999999997</v>
      </c>
      <c r="E129" s="46">
        <v>213.6</v>
      </c>
      <c r="F129" s="46">
        <v>0</v>
      </c>
      <c r="G129" s="46">
        <f t="shared" si="56"/>
        <v>25.127272727272729</v>
      </c>
      <c r="H129" s="46">
        <v>0</v>
      </c>
      <c r="I129" s="46">
        <f t="shared" si="57"/>
        <v>42.6</v>
      </c>
      <c r="J129" s="50">
        <f t="shared" si="52"/>
        <v>0</v>
      </c>
      <c r="K129" s="50">
        <f t="shared" si="53"/>
        <v>1</v>
      </c>
      <c r="L129" s="50">
        <f t="shared" si="55"/>
        <v>0</v>
      </c>
      <c r="M129" s="50">
        <f t="shared" ca="1" si="44"/>
        <v>1</v>
      </c>
      <c r="T129" s="43">
        <v>0</v>
      </c>
      <c r="U129" s="52">
        <f t="shared" si="45"/>
        <v>-261</v>
      </c>
      <c r="V129" s="48">
        <f t="shared" si="46"/>
        <v>-261</v>
      </c>
      <c r="W129" s="48"/>
      <c r="X129" s="48">
        <f t="shared" si="47"/>
        <v>286.90285354595045</v>
      </c>
      <c r="Y129" s="48">
        <f t="shared" si="48"/>
        <v>25.90285354595045</v>
      </c>
      <c r="Z129" s="48">
        <f t="shared" si="49"/>
        <v>26</v>
      </c>
      <c r="AA129" s="17">
        <f t="shared" si="50"/>
        <v>26</v>
      </c>
      <c r="AB129" s="45">
        <f t="shared" si="51"/>
        <v>287</v>
      </c>
    </row>
    <row r="130" spans="1:28" ht="15" customHeight="1" x14ac:dyDescent="0.2">
      <c r="A130" s="49">
        <f>ROUND(A129+(A131-A128)/3,0)</f>
        <v>1175</v>
      </c>
      <c r="B130" s="49">
        <f>ROUND(B129+(B131-B128)/3,0)</f>
        <v>322</v>
      </c>
      <c r="C130" s="46">
        <f t="shared" si="59"/>
        <v>7.83</v>
      </c>
      <c r="D130" s="46">
        <v>269.67</v>
      </c>
      <c r="E130" s="46">
        <v>213.68</v>
      </c>
      <c r="F130" s="46">
        <v>0</v>
      </c>
      <c r="G130" s="46">
        <f t="shared" si="56"/>
        <v>25.517857142857142</v>
      </c>
      <c r="H130" s="46">
        <v>0</v>
      </c>
      <c r="I130" s="46">
        <f t="shared" si="57"/>
        <v>40.75</v>
      </c>
      <c r="J130" s="50">
        <f t="shared" si="52"/>
        <v>0</v>
      </c>
      <c r="K130" s="50">
        <f t="shared" si="53"/>
        <v>1</v>
      </c>
      <c r="L130" s="50">
        <f t="shared" si="55"/>
        <v>0</v>
      </c>
      <c r="M130" s="50">
        <f t="shared" ref="M130:M161" ca="1" si="60">IF(RAND()&lt;0.5,0,1)</f>
        <v>1</v>
      </c>
      <c r="T130" s="43">
        <v>0</v>
      </c>
      <c r="U130" s="52">
        <f t="shared" ref="U130:U161" si="61">T130-B130</f>
        <v>-322</v>
      </c>
      <c r="V130" s="48">
        <f t="shared" ref="V130:V161" si="62">ROUND(U130,0)</f>
        <v>-322</v>
      </c>
      <c r="W130" s="48"/>
      <c r="X130" s="48">
        <f t="shared" ref="X130:X161" si="63">B130/$W$2*$W$3</f>
        <v>353.95677717163244</v>
      </c>
      <c r="Y130" s="48">
        <f t="shared" ref="Y130:Y161" si="64">X130-B130</f>
        <v>31.956777171632439</v>
      </c>
      <c r="Z130" s="48">
        <f t="shared" ref="Z130:Z161" si="65">ROUND(Y130,0)</f>
        <v>32</v>
      </c>
      <c r="AA130" s="17">
        <f t="shared" ref="AA130:AA161" si="66">IF(V130&gt;=0,V130,Z130)</f>
        <v>32</v>
      </c>
      <c r="AB130" s="45">
        <f t="shared" ref="AB130:AB161" si="67">B130+AA130</f>
        <v>354</v>
      </c>
    </row>
    <row r="131" spans="1:28" ht="15" customHeight="1" x14ac:dyDescent="0.2">
      <c r="A131" s="49">
        <v>1129</v>
      </c>
      <c r="B131" s="49">
        <v>383</v>
      </c>
      <c r="C131" s="46">
        <f t="shared" si="59"/>
        <v>7.53</v>
      </c>
      <c r="D131" s="46">
        <v>269.74</v>
      </c>
      <c r="E131" s="46">
        <v>213.75</v>
      </c>
      <c r="F131" s="46">
        <v>0</v>
      </c>
      <c r="G131" s="46">
        <f t="shared" si="56"/>
        <v>25.87719298245614</v>
      </c>
      <c r="H131" s="46">
        <v>0</v>
      </c>
      <c r="I131" s="46">
        <f t="shared" si="57"/>
        <v>38.964912280701753</v>
      </c>
      <c r="J131" s="50">
        <f t="shared" ref="J131:J162" si="68">IF(ABS(B131-B130)&lt;=50,1,0)</f>
        <v>0</v>
      </c>
      <c r="K131" s="50">
        <f t="shared" ref="K131:K162" si="69">IF(ABS((B131-B130))&lt;=50,1,IF((B131-B130)*(1)&gt;=0,1,-1))</f>
        <v>1</v>
      </c>
      <c r="L131" s="50">
        <f t="shared" si="55"/>
        <v>0</v>
      </c>
      <c r="M131" s="50">
        <f t="shared" ca="1" si="60"/>
        <v>1</v>
      </c>
      <c r="T131" s="43">
        <v>0</v>
      </c>
      <c r="U131" s="52">
        <f t="shared" si="61"/>
        <v>-383</v>
      </c>
      <c r="V131" s="48">
        <f t="shared" si="62"/>
        <v>-383</v>
      </c>
      <c r="W131" s="48"/>
      <c r="X131" s="48">
        <f t="shared" si="63"/>
        <v>421.01070079731431</v>
      </c>
      <c r="Y131" s="48">
        <f t="shared" si="64"/>
        <v>38.010700797314314</v>
      </c>
      <c r="Z131" s="48">
        <f t="shared" si="65"/>
        <v>38</v>
      </c>
      <c r="AA131" s="17">
        <f t="shared" si="66"/>
        <v>38</v>
      </c>
      <c r="AB131" s="45">
        <f t="shared" si="67"/>
        <v>421</v>
      </c>
    </row>
    <row r="132" spans="1:28" ht="15" customHeight="1" x14ac:dyDescent="0.2">
      <c r="A132" s="49">
        <f>ROUND(A131+(A134-A131)/3,0)</f>
        <v>1179</v>
      </c>
      <c r="B132" s="49">
        <f>ROUND(B131+(B134-B131)/3,0)</f>
        <v>530</v>
      </c>
      <c r="C132" s="46">
        <f t="shared" si="59"/>
        <v>7.86</v>
      </c>
      <c r="D132" s="46">
        <v>269.8</v>
      </c>
      <c r="E132" s="46">
        <v>213.82</v>
      </c>
      <c r="F132" s="46">
        <v>0</v>
      </c>
      <c r="G132" s="46">
        <f t="shared" si="56"/>
        <v>24.568965517241381</v>
      </c>
      <c r="H132" s="46">
        <v>0</v>
      </c>
      <c r="I132" s="46">
        <f t="shared" si="57"/>
        <v>35.758620689655174</v>
      </c>
      <c r="J132" s="50">
        <f t="shared" si="68"/>
        <v>0</v>
      </c>
      <c r="K132" s="50">
        <f t="shared" si="69"/>
        <v>1</v>
      </c>
      <c r="L132" s="50">
        <f t="shared" si="55"/>
        <v>0</v>
      </c>
      <c r="M132" s="50">
        <f t="shared" ca="1" si="60"/>
        <v>0</v>
      </c>
      <c r="T132" s="43">
        <v>0</v>
      </c>
      <c r="U132" s="52">
        <f t="shared" si="61"/>
        <v>-530</v>
      </c>
      <c r="V132" s="48">
        <f t="shared" si="62"/>
        <v>-530</v>
      </c>
      <c r="W132" s="48"/>
      <c r="X132" s="48">
        <f t="shared" si="63"/>
        <v>582.59966428871178</v>
      </c>
      <c r="Y132" s="48">
        <f t="shared" si="64"/>
        <v>52.599664288711779</v>
      </c>
      <c r="Z132" s="48">
        <f t="shared" si="65"/>
        <v>53</v>
      </c>
      <c r="AA132" s="17">
        <f t="shared" si="66"/>
        <v>53</v>
      </c>
      <c r="AB132" s="45">
        <f t="shared" si="67"/>
        <v>583</v>
      </c>
    </row>
    <row r="133" spans="1:28" ht="15" customHeight="1" x14ac:dyDescent="0.2">
      <c r="A133" s="49">
        <f>ROUND(A132+(A134-A131)/3,0)</f>
        <v>1229</v>
      </c>
      <c r="B133" s="49">
        <f>ROUND(B132+(B134-B131)/3,0)</f>
        <v>677</v>
      </c>
      <c r="C133" s="46">
        <f t="shared" si="59"/>
        <v>8.19</v>
      </c>
      <c r="D133" s="46">
        <v>269.85000000000002</v>
      </c>
      <c r="E133" s="46">
        <v>213.86</v>
      </c>
      <c r="F133" s="46">
        <v>0</v>
      </c>
      <c r="G133" s="46">
        <f t="shared" si="56"/>
        <v>23.305084745762713</v>
      </c>
      <c r="H133" s="46">
        <v>0</v>
      </c>
      <c r="I133" s="46">
        <f t="shared" si="57"/>
        <v>32.66101694915254</v>
      </c>
      <c r="J133" s="50">
        <f t="shared" si="68"/>
        <v>0</v>
      </c>
      <c r="K133" s="50">
        <f t="shared" si="69"/>
        <v>1</v>
      </c>
      <c r="L133" s="50">
        <f t="shared" si="55"/>
        <v>1</v>
      </c>
      <c r="M133" s="50">
        <f t="shared" ca="1" si="60"/>
        <v>1</v>
      </c>
      <c r="T133" s="43">
        <v>0</v>
      </c>
      <c r="U133" s="52">
        <f t="shared" si="61"/>
        <v>-677</v>
      </c>
      <c r="V133" s="48">
        <f t="shared" si="62"/>
        <v>-677</v>
      </c>
      <c r="W133" s="48"/>
      <c r="X133" s="48">
        <f t="shared" si="63"/>
        <v>744.18862778010919</v>
      </c>
      <c r="Y133" s="48">
        <f t="shared" si="64"/>
        <v>67.188627780109186</v>
      </c>
      <c r="Z133" s="48">
        <f t="shared" si="65"/>
        <v>67</v>
      </c>
      <c r="AA133" s="17">
        <f t="shared" si="66"/>
        <v>67</v>
      </c>
      <c r="AB133" s="45">
        <f t="shared" si="67"/>
        <v>744</v>
      </c>
    </row>
    <row r="134" spans="1:28" ht="15" customHeight="1" x14ac:dyDescent="0.2">
      <c r="A134" s="49">
        <v>1279</v>
      </c>
      <c r="B134" s="49">
        <v>825</v>
      </c>
      <c r="C134" s="46">
        <f t="shared" si="59"/>
        <v>8.5299999999999994</v>
      </c>
      <c r="D134" s="46">
        <v>269.89</v>
      </c>
      <c r="E134" s="46">
        <v>213.9</v>
      </c>
      <c r="F134" s="46">
        <v>0</v>
      </c>
      <c r="G134" s="46">
        <f t="shared" si="56"/>
        <v>22.083333333333332</v>
      </c>
      <c r="H134" s="46">
        <v>0</v>
      </c>
      <c r="I134" s="46">
        <f t="shared" si="57"/>
        <v>29.65</v>
      </c>
      <c r="J134" s="50">
        <f t="shared" si="68"/>
        <v>0</v>
      </c>
      <c r="K134" s="50">
        <f t="shared" si="69"/>
        <v>1</v>
      </c>
      <c r="L134" s="50">
        <f t="shared" si="55"/>
        <v>1</v>
      </c>
      <c r="M134" s="50">
        <f t="shared" ca="1" si="60"/>
        <v>0</v>
      </c>
      <c r="T134" s="43">
        <v>0</v>
      </c>
      <c r="U134" s="52">
        <f t="shared" si="61"/>
        <v>-825</v>
      </c>
      <c r="V134" s="48">
        <f t="shared" si="62"/>
        <v>-825</v>
      </c>
      <c r="W134" s="48"/>
      <c r="X134" s="48">
        <f t="shared" si="63"/>
        <v>906.87683592110784</v>
      </c>
      <c r="Y134" s="48">
        <f t="shared" si="64"/>
        <v>81.87683592110784</v>
      </c>
      <c r="Z134" s="48">
        <f t="shared" si="65"/>
        <v>82</v>
      </c>
      <c r="AA134" s="17">
        <f t="shared" si="66"/>
        <v>82</v>
      </c>
      <c r="AB134" s="45">
        <f t="shared" si="67"/>
        <v>907</v>
      </c>
    </row>
    <row r="135" spans="1:28" ht="15" customHeight="1" x14ac:dyDescent="0.2">
      <c r="A135" s="49">
        <f>ROUND(A134+(A137-A134)/3,0)</f>
        <v>1221</v>
      </c>
      <c r="B135" s="49">
        <f>ROUND(B134+(B137-B134)/3,0)</f>
        <v>825</v>
      </c>
      <c r="C135" s="46">
        <f t="shared" si="59"/>
        <v>8.14</v>
      </c>
      <c r="D135" s="46">
        <v>269.92</v>
      </c>
      <c r="E135" s="46">
        <v>213.94</v>
      </c>
      <c r="F135" s="46">
        <v>0</v>
      </c>
      <c r="G135" s="46">
        <f t="shared" si="56"/>
        <v>22.672131147540984</v>
      </c>
      <c r="H135" s="46">
        <v>0</v>
      </c>
      <c r="I135" s="46">
        <f t="shared" si="57"/>
        <v>29.16393442622951</v>
      </c>
      <c r="J135" s="50">
        <f t="shared" si="68"/>
        <v>1</v>
      </c>
      <c r="K135" s="50">
        <f t="shared" si="69"/>
        <v>1</v>
      </c>
      <c r="L135" s="50">
        <f t="shared" ref="L135:L166" si="70">IF(OR(COUNTIF(K131:K135,1)=5,COUNTIF(K131:K135,-1)=5),1,0)</f>
        <v>1</v>
      </c>
      <c r="M135" s="50">
        <f t="shared" ca="1" si="60"/>
        <v>0</v>
      </c>
      <c r="T135" s="43">
        <v>0</v>
      </c>
      <c r="U135" s="52">
        <f t="shared" si="61"/>
        <v>-825</v>
      </c>
      <c r="V135" s="48">
        <f t="shared" si="62"/>
        <v>-825</v>
      </c>
      <c r="W135" s="48"/>
      <c r="X135" s="48">
        <f t="shared" si="63"/>
        <v>906.87683592110784</v>
      </c>
      <c r="Y135" s="48">
        <f t="shared" si="64"/>
        <v>81.87683592110784</v>
      </c>
      <c r="Z135" s="48">
        <f t="shared" si="65"/>
        <v>82</v>
      </c>
      <c r="AA135" s="17">
        <f t="shared" si="66"/>
        <v>82</v>
      </c>
      <c r="AB135" s="45">
        <f t="shared" si="67"/>
        <v>907</v>
      </c>
    </row>
    <row r="136" spans="1:28" ht="15" customHeight="1" x14ac:dyDescent="0.2">
      <c r="A136" s="49">
        <f>ROUND(A135+(A137-A134)/3,0)</f>
        <v>1163</v>
      </c>
      <c r="B136" s="49">
        <f>ROUND(B135+(B137-B134)/3,0)</f>
        <v>825</v>
      </c>
      <c r="C136" s="46">
        <f t="shared" si="59"/>
        <v>7.75</v>
      </c>
      <c r="D136" s="46">
        <v>269.95</v>
      </c>
      <c r="E136" s="46">
        <v>213.97</v>
      </c>
      <c r="F136" s="46">
        <v>0</v>
      </c>
      <c r="G136" s="46">
        <f t="shared" si="56"/>
        <v>23.241935483870968</v>
      </c>
      <c r="H136" s="46">
        <v>0</v>
      </c>
      <c r="I136" s="46">
        <f t="shared" si="57"/>
        <v>28.693548387096776</v>
      </c>
      <c r="J136" s="50">
        <f t="shared" si="68"/>
        <v>1</v>
      </c>
      <c r="K136" s="50">
        <f t="shared" si="69"/>
        <v>1</v>
      </c>
      <c r="L136" s="50">
        <f t="shared" si="70"/>
        <v>1</v>
      </c>
      <c r="M136" s="50">
        <f t="shared" ca="1" si="60"/>
        <v>1</v>
      </c>
      <c r="T136" s="43">
        <v>0</v>
      </c>
      <c r="U136" s="52">
        <f t="shared" si="61"/>
        <v>-825</v>
      </c>
      <c r="V136" s="48">
        <f t="shared" si="62"/>
        <v>-825</v>
      </c>
      <c r="W136" s="48"/>
      <c r="X136" s="48">
        <f t="shared" si="63"/>
        <v>906.87683592110784</v>
      </c>
      <c r="Y136" s="48">
        <f t="shared" si="64"/>
        <v>81.87683592110784</v>
      </c>
      <c r="Z136" s="48">
        <f t="shared" si="65"/>
        <v>82</v>
      </c>
      <c r="AA136" s="17">
        <f t="shared" si="66"/>
        <v>82</v>
      </c>
      <c r="AB136" s="45">
        <f t="shared" si="67"/>
        <v>907</v>
      </c>
    </row>
    <row r="137" spans="1:28" ht="15" customHeight="1" x14ac:dyDescent="0.2">
      <c r="A137" s="49">
        <v>1105</v>
      </c>
      <c r="B137" s="49">
        <v>825</v>
      </c>
      <c r="C137" s="46">
        <f t="shared" si="59"/>
        <v>7.37</v>
      </c>
      <c r="D137" s="46">
        <v>269.97000000000003</v>
      </c>
      <c r="E137" s="46">
        <v>213.99</v>
      </c>
      <c r="F137" s="46">
        <v>0</v>
      </c>
      <c r="G137" s="46">
        <f t="shared" si="56"/>
        <v>23.793650793650794</v>
      </c>
      <c r="H137" s="46">
        <v>0</v>
      </c>
      <c r="I137" s="46">
        <f t="shared" si="57"/>
        <v>28.238095238095237</v>
      </c>
      <c r="J137" s="50">
        <f t="shared" si="68"/>
        <v>1</v>
      </c>
      <c r="K137" s="50">
        <f t="shared" si="69"/>
        <v>1</v>
      </c>
      <c r="L137" s="50">
        <f t="shared" si="70"/>
        <v>1</v>
      </c>
      <c r="M137" s="50">
        <f t="shared" ca="1" si="60"/>
        <v>0</v>
      </c>
      <c r="T137" s="43">
        <v>0</v>
      </c>
      <c r="U137" s="52">
        <f t="shared" si="61"/>
        <v>-825</v>
      </c>
      <c r="V137" s="48">
        <f t="shared" si="62"/>
        <v>-825</v>
      </c>
      <c r="W137" s="48"/>
      <c r="X137" s="48">
        <f t="shared" si="63"/>
        <v>906.87683592110784</v>
      </c>
      <c r="Y137" s="48">
        <f t="shared" si="64"/>
        <v>81.87683592110784</v>
      </c>
      <c r="Z137" s="48">
        <f t="shared" si="65"/>
        <v>82</v>
      </c>
      <c r="AA137" s="17">
        <f t="shared" si="66"/>
        <v>82</v>
      </c>
      <c r="AB137" s="45">
        <f t="shared" si="67"/>
        <v>907</v>
      </c>
    </row>
    <row r="138" spans="1:28" ht="15" customHeight="1" x14ac:dyDescent="0.2">
      <c r="A138" s="49">
        <f>ROUND(A137+(A140-A137)/3,0)</f>
        <v>1083</v>
      </c>
      <c r="B138" s="49">
        <f>ROUND(B137+(B140-B137)/3,0)</f>
        <v>825</v>
      </c>
      <c r="C138" s="46">
        <f t="shared" si="59"/>
        <v>7.22</v>
      </c>
      <c r="D138" s="46">
        <v>269.99</v>
      </c>
      <c r="E138" s="46">
        <v>214</v>
      </c>
      <c r="F138" s="46">
        <v>0</v>
      </c>
      <c r="G138" s="46">
        <f t="shared" si="56"/>
        <v>23.765625</v>
      </c>
      <c r="H138" s="46">
        <v>0</v>
      </c>
      <c r="I138" s="46">
        <f t="shared" si="57"/>
        <v>27.796875</v>
      </c>
      <c r="J138" s="50">
        <f t="shared" si="68"/>
        <v>1</v>
      </c>
      <c r="K138" s="50">
        <f t="shared" si="69"/>
        <v>1</v>
      </c>
      <c r="L138" s="50">
        <f t="shared" si="70"/>
        <v>1</v>
      </c>
      <c r="M138" s="50">
        <f t="shared" ca="1" si="60"/>
        <v>0</v>
      </c>
      <c r="T138" s="43">
        <v>0</v>
      </c>
      <c r="U138" s="52">
        <f t="shared" si="61"/>
        <v>-825</v>
      </c>
      <c r="V138" s="48">
        <f t="shared" si="62"/>
        <v>-825</v>
      </c>
      <c r="W138" s="48"/>
      <c r="X138" s="48">
        <f t="shared" si="63"/>
        <v>906.87683592110784</v>
      </c>
      <c r="Y138" s="48">
        <f t="shared" si="64"/>
        <v>81.87683592110784</v>
      </c>
      <c r="Z138" s="48">
        <f t="shared" si="65"/>
        <v>82</v>
      </c>
      <c r="AA138" s="17">
        <f t="shared" si="66"/>
        <v>82</v>
      </c>
      <c r="AB138" s="45">
        <f t="shared" si="67"/>
        <v>907</v>
      </c>
    </row>
    <row r="139" spans="1:28" ht="15" customHeight="1" x14ac:dyDescent="0.2">
      <c r="A139" s="49">
        <f>ROUND(A138+(A140-A137)/3,0)</f>
        <v>1061</v>
      </c>
      <c r="B139" s="49">
        <f>ROUND(B138+(B140-B137)/3,0)</f>
        <v>825</v>
      </c>
      <c r="C139" s="46">
        <f t="shared" si="59"/>
        <v>7.07</v>
      </c>
      <c r="D139" s="46">
        <v>270.01</v>
      </c>
      <c r="E139" s="46">
        <v>214.03</v>
      </c>
      <c r="F139" s="46">
        <v>0</v>
      </c>
      <c r="G139" s="46">
        <f t="shared" ref="G139:G173" si="71">($A$74-A139)/(ROW(A139)-ROW($A$74))</f>
        <v>23.738461538461539</v>
      </c>
      <c r="H139" s="46">
        <v>0</v>
      </c>
      <c r="I139" s="46">
        <f t="shared" ref="I139:I173" si="72">($A$74-B139)/(ROW(B139)-ROW($A$74))</f>
        <v>27.369230769230768</v>
      </c>
      <c r="J139" s="50">
        <f t="shared" si="68"/>
        <v>1</v>
      </c>
      <c r="K139" s="50">
        <f t="shared" si="69"/>
        <v>1</v>
      </c>
      <c r="L139" s="50">
        <f t="shared" si="70"/>
        <v>1</v>
      </c>
      <c r="M139" s="50">
        <f t="shared" ca="1" si="60"/>
        <v>0</v>
      </c>
      <c r="T139" s="43">
        <v>0</v>
      </c>
      <c r="U139" s="52">
        <f t="shared" si="61"/>
        <v>-825</v>
      </c>
      <c r="V139" s="48">
        <f t="shared" si="62"/>
        <v>-825</v>
      </c>
      <c r="W139" s="48"/>
      <c r="X139" s="48">
        <f t="shared" si="63"/>
        <v>906.87683592110784</v>
      </c>
      <c r="Y139" s="48">
        <f t="shared" si="64"/>
        <v>81.87683592110784</v>
      </c>
      <c r="Z139" s="48">
        <f t="shared" si="65"/>
        <v>82</v>
      </c>
      <c r="AA139" s="17">
        <f t="shared" si="66"/>
        <v>82</v>
      </c>
      <c r="AB139" s="45">
        <f t="shared" si="67"/>
        <v>907</v>
      </c>
    </row>
    <row r="140" spans="1:28" ht="15" customHeight="1" x14ac:dyDescent="0.2">
      <c r="A140" s="49">
        <v>1040</v>
      </c>
      <c r="B140" s="49">
        <v>825</v>
      </c>
      <c r="C140" s="46">
        <f t="shared" si="59"/>
        <v>6.93</v>
      </c>
      <c r="D140" s="46">
        <v>270.02999999999997</v>
      </c>
      <c r="E140" s="46">
        <v>214.04</v>
      </c>
      <c r="F140" s="46">
        <v>0</v>
      </c>
      <c r="G140" s="46">
        <f t="shared" si="71"/>
        <v>23.696969696969695</v>
      </c>
      <c r="H140" s="46">
        <v>0</v>
      </c>
      <c r="I140" s="46">
        <f t="shared" si="72"/>
        <v>26.954545454545453</v>
      </c>
      <c r="J140" s="50">
        <f t="shared" si="68"/>
        <v>1</v>
      </c>
      <c r="K140" s="50">
        <f t="shared" si="69"/>
        <v>1</v>
      </c>
      <c r="L140" s="50">
        <f t="shared" si="70"/>
        <v>1</v>
      </c>
      <c r="M140" s="50">
        <f t="shared" ca="1" si="60"/>
        <v>1</v>
      </c>
      <c r="T140" s="43">
        <v>0</v>
      </c>
      <c r="U140" s="52">
        <f t="shared" si="61"/>
        <v>-825</v>
      </c>
      <c r="V140" s="48">
        <f t="shared" si="62"/>
        <v>-825</v>
      </c>
      <c r="W140" s="48"/>
      <c r="X140" s="48">
        <f t="shared" si="63"/>
        <v>906.87683592110784</v>
      </c>
      <c r="Y140" s="48">
        <f t="shared" si="64"/>
        <v>81.87683592110784</v>
      </c>
      <c r="Z140" s="48">
        <f t="shared" si="65"/>
        <v>82</v>
      </c>
      <c r="AA140" s="17">
        <f t="shared" si="66"/>
        <v>82</v>
      </c>
      <c r="AB140" s="45">
        <f t="shared" si="67"/>
        <v>907</v>
      </c>
    </row>
    <row r="141" spans="1:28" ht="15" customHeight="1" x14ac:dyDescent="0.2">
      <c r="A141" s="49">
        <f>ROUND(A140+(A143-A140)/3,0)</f>
        <v>1003</v>
      </c>
      <c r="B141" s="49">
        <f>ROUND(B140+(B143-B140)/3,0)</f>
        <v>892</v>
      </c>
      <c r="C141" s="46">
        <f t="shared" si="59"/>
        <v>6.69</v>
      </c>
      <c r="D141" s="46">
        <v>270.04000000000002</v>
      </c>
      <c r="E141" s="46">
        <v>214.05</v>
      </c>
      <c r="F141" s="46">
        <v>0</v>
      </c>
      <c r="G141" s="46">
        <f t="shared" si="71"/>
        <v>23.895522388059703</v>
      </c>
      <c r="H141" s="46">
        <v>0</v>
      </c>
      <c r="I141" s="46">
        <f t="shared" si="72"/>
        <v>25.552238805970148</v>
      </c>
      <c r="J141" s="50">
        <f t="shared" si="68"/>
        <v>0</v>
      </c>
      <c r="K141" s="50">
        <f t="shared" si="69"/>
        <v>1</v>
      </c>
      <c r="L141" s="50">
        <f t="shared" si="70"/>
        <v>1</v>
      </c>
      <c r="M141" s="50">
        <f t="shared" ca="1" si="60"/>
        <v>1</v>
      </c>
      <c r="T141" s="43">
        <v>0</v>
      </c>
      <c r="U141" s="52">
        <f t="shared" si="61"/>
        <v>-892</v>
      </c>
      <c r="V141" s="48">
        <f t="shared" si="62"/>
        <v>-892</v>
      </c>
      <c r="W141" s="48"/>
      <c r="X141" s="48">
        <f t="shared" si="63"/>
        <v>980.52622744439782</v>
      </c>
      <c r="Y141" s="48">
        <f t="shared" si="64"/>
        <v>88.526227444397819</v>
      </c>
      <c r="Z141" s="48">
        <f t="shared" si="65"/>
        <v>89</v>
      </c>
      <c r="AA141" s="17">
        <f t="shared" si="66"/>
        <v>89</v>
      </c>
      <c r="AB141" s="45">
        <f t="shared" si="67"/>
        <v>981</v>
      </c>
    </row>
    <row r="142" spans="1:28" ht="15" customHeight="1" x14ac:dyDescent="0.2">
      <c r="A142" s="49">
        <f>ROUND(A141+(A143-A140)/3,0)</f>
        <v>966</v>
      </c>
      <c r="B142" s="49">
        <f>ROUND(B141+(B143-B140)/3,0)</f>
        <v>959</v>
      </c>
      <c r="C142" s="46">
        <f t="shared" si="59"/>
        <v>6.44</v>
      </c>
      <c r="D142" s="46">
        <v>270.04000000000002</v>
      </c>
      <c r="E142" s="46">
        <v>214.05</v>
      </c>
      <c r="F142" s="46">
        <v>0</v>
      </c>
      <c r="G142" s="46">
        <f t="shared" si="71"/>
        <v>24.088235294117649</v>
      </c>
      <c r="H142" s="46">
        <v>0</v>
      </c>
      <c r="I142" s="46">
        <f t="shared" si="72"/>
        <v>24.191176470588236</v>
      </c>
      <c r="J142" s="50">
        <f t="shared" si="68"/>
        <v>0</v>
      </c>
      <c r="K142" s="50">
        <f t="shared" si="69"/>
        <v>1</v>
      </c>
      <c r="L142" s="50">
        <f t="shared" si="70"/>
        <v>1</v>
      </c>
      <c r="M142" s="50">
        <f t="shared" ca="1" si="60"/>
        <v>0</v>
      </c>
      <c r="T142" s="43">
        <v>0</v>
      </c>
      <c r="U142" s="52">
        <f t="shared" si="61"/>
        <v>-959</v>
      </c>
      <c r="V142" s="48">
        <f t="shared" si="62"/>
        <v>-959</v>
      </c>
      <c r="W142" s="48"/>
      <c r="X142" s="48">
        <f t="shared" si="63"/>
        <v>1054.1756189676878</v>
      </c>
      <c r="Y142" s="48">
        <f t="shared" si="64"/>
        <v>95.175618967687797</v>
      </c>
      <c r="Z142" s="48">
        <f t="shared" si="65"/>
        <v>95</v>
      </c>
      <c r="AA142" s="17">
        <f t="shared" si="66"/>
        <v>95</v>
      </c>
      <c r="AB142" s="45">
        <f t="shared" si="67"/>
        <v>1054</v>
      </c>
    </row>
    <row r="143" spans="1:28" ht="15" customHeight="1" x14ac:dyDescent="0.2">
      <c r="A143" s="49">
        <v>928</v>
      </c>
      <c r="B143" s="49">
        <v>1025</v>
      </c>
      <c r="C143" s="46">
        <f t="shared" si="59"/>
        <v>6.19</v>
      </c>
      <c r="D143" s="46">
        <v>270.02999999999997</v>
      </c>
      <c r="E143" s="46">
        <v>214.05</v>
      </c>
      <c r="F143" s="46">
        <v>0</v>
      </c>
      <c r="G143" s="46">
        <f t="shared" si="71"/>
        <v>24.289855072463769</v>
      </c>
      <c r="H143" s="46">
        <v>0</v>
      </c>
      <c r="I143" s="46">
        <f t="shared" si="72"/>
        <v>22.884057971014492</v>
      </c>
      <c r="J143" s="50">
        <f t="shared" si="68"/>
        <v>0</v>
      </c>
      <c r="K143" s="50">
        <f t="shared" si="69"/>
        <v>1</v>
      </c>
      <c r="L143" s="50">
        <f t="shared" si="70"/>
        <v>1</v>
      </c>
      <c r="M143" s="50">
        <f t="shared" ca="1" si="60"/>
        <v>1</v>
      </c>
      <c r="T143" s="43">
        <v>0</v>
      </c>
      <c r="U143" s="52">
        <f t="shared" si="61"/>
        <v>-1025</v>
      </c>
      <c r="V143" s="48">
        <f t="shared" si="62"/>
        <v>-1025</v>
      </c>
      <c r="W143" s="48"/>
      <c r="X143" s="48">
        <f t="shared" si="63"/>
        <v>1126.7257658413764</v>
      </c>
      <c r="Y143" s="48">
        <f t="shared" si="64"/>
        <v>101.72576584137641</v>
      </c>
      <c r="Z143" s="48">
        <f t="shared" si="65"/>
        <v>102</v>
      </c>
      <c r="AA143" s="17">
        <f t="shared" si="66"/>
        <v>102</v>
      </c>
      <c r="AB143" s="45">
        <f t="shared" si="67"/>
        <v>1127</v>
      </c>
    </row>
    <row r="144" spans="1:28" ht="15" customHeight="1" x14ac:dyDescent="0.2">
      <c r="A144" s="49">
        <f>ROUND(A143+(A146-A143)/3,0)</f>
        <v>956</v>
      </c>
      <c r="B144" s="49">
        <f>ROUND(B143+(B146-B143)/3,0)</f>
        <v>1193</v>
      </c>
      <c r="C144" s="46">
        <f t="shared" si="59"/>
        <v>6.37</v>
      </c>
      <c r="D144" s="46">
        <v>270.01</v>
      </c>
      <c r="E144" s="46">
        <v>214.03</v>
      </c>
      <c r="F144" s="46">
        <v>0</v>
      </c>
      <c r="G144" s="46">
        <f t="shared" si="71"/>
        <v>23.542857142857144</v>
      </c>
      <c r="H144" s="46">
        <v>0</v>
      </c>
      <c r="I144" s="46">
        <f t="shared" si="72"/>
        <v>20.157142857142858</v>
      </c>
      <c r="J144" s="50">
        <f t="shared" si="68"/>
        <v>0</v>
      </c>
      <c r="K144" s="50">
        <f t="shared" si="69"/>
        <v>1</v>
      </c>
      <c r="L144" s="50">
        <f t="shared" si="70"/>
        <v>1</v>
      </c>
      <c r="M144" s="50">
        <f t="shared" ca="1" si="60"/>
        <v>1</v>
      </c>
      <c r="T144" s="43">
        <v>0</v>
      </c>
      <c r="U144" s="52">
        <f t="shared" si="61"/>
        <v>-1193</v>
      </c>
      <c r="V144" s="48">
        <f t="shared" si="62"/>
        <v>-1193</v>
      </c>
      <c r="W144" s="48"/>
      <c r="X144" s="48">
        <f t="shared" si="63"/>
        <v>1311.3988669744022</v>
      </c>
      <c r="Y144" s="48">
        <f t="shared" si="64"/>
        <v>118.39886697440215</v>
      </c>
      <c r="Z144" s="48">
        <f t="shared" si="65"/>
        <v>118</v>
      </c>
      <c r="AA144" s="17">
        <f t="shared" si="66"/>
        <v>118</v>
      </c>
      <c r="AB144" s="45">
        <f t="shared" si="67"/>
        <v>1311</v>
      </c>
    </row>
    <row r="145" spans="1:28" ht="15" customHeight="1" x14ac:dyDescent="0.2">
      <c r="A145" s="49">
        <f>ROUND(A144+(A146-A143)/3,0)</f>
        <v>984</v>
      </c>
      <c r="B145" s="49">
        <f>ROUND(B144+(B146-B143)/3,0)</f>
        <v>1361</v>
      </c>
      <c r="C145" s="46">
        <f t="shared" si="59"/>
        <v>6.56</v>
      </c>
      <c r="D145" s="46">
        <v>269.98</v>
      </c>
      <c r="E145" s="46">
        <v>214</v>
      </c>
      <c r="F145" s="46">
        <v>0</v>
      </c>
      <c r="G145" s="46">
        <f t="shared" si="71"/>
        <v>22.816901408450704</v>
      </c>
      <c r="H145" s="46">
        <v>0</v>
      </c>
      <c r="I145" s="46">
        <f t="shared" si="72"/>
        <v>17.507042253521128</v>
      </c>
      <c r="J145" s="50">
        <f t="shared" si="68"/>
        <v>0</v>
      </c>
      <c r="K145" s="50">
        <f t="shared" si="69"/>
        <v>1</v>
      </c>
      <c r="L145" s="50">
        <f t="shared" si="70"/>
        <v>1</v>
      </c>
      <c r="M145" s="50">
        <f t="shared" ca="1" si="60"/>
        <v>1</v>
      </c>
      <c r="T145" s="43">
        <v>0</v>
      </c>
      <c r="U145" s="52">
        <f t="shared" si="61"/>
        <v>-1361</v>
      </c>
      <c r="V145" s="48">
        <f t="shared" si="62"/>
        <v>-1361</v>
      </c>
      <c r="W145" s="48"/>
      <c r="X145" s="48">
        <f t="shared" si="63"/>
        <v>1496.0719681074277</v>
      </c>
      <c r="Y145" s="48">
        <f t="shared" si="64"/>
        <v>135.07196810742767</v>
      </c>
      <c r="Z145" s="48">
        <f t="shared" si="65"/>
        <v>135</v>
      </c>
      <c r="AA145" s="17">
        <f t="shared" si="66"/>
        <v>135</v>
      </c>
      <c r="AB145" s="45">
        <f t="shared" si="67"/>
        <v>1496</v>
      </c>
    </row>
    <row r="146" spans="1:28" ht="15" customHeight="1" x14ac:dyDescent="0.2">
      <c r="A146" s="49">
        <v>1012</v>
      </c>
      <c r="B146" s="49">
        <v>1530</v>
      </c>
      <c r="C146" s="46">
        <f t="shared" si="59"/>
        <v>6.75</v>
      </c>
      <c r="D146" s="46">
        <v>269.93</v>
      </c>
      <c r="E146" s="46">
        <v>213.95</v>
      </c>
      <c r="F146" s="46">
        <v>0</v>
      </c>
      <c r="G146" s="46">
        <f t="shared" si="71"/>
        <v>22.111111111111111</v>
      </c>
      <c r="H146" s="46">
        <v>0</v>
      </c>
      <c r="I146" s="46">
        <f t="shared" si="72"/>
        <v>14.916666666666666</v>
      </c>
      <c r="J146" s="50">
        <f t="shared" si="68"/>
        <v>0</v>
      </c>
      <c r="K146" s="50">
        <f t="shared" si="69"/>
        <v>1</v>
      </c>
      <c r="L146" s="50">
        <f t="shared" si="70"/>
        <v>1</v>
      </c>
      <c r="M146" s="50">
        <f t="shared" ca="1" si="60"/>
        <v>1</v>
      </c>
      <c r="T146" s="43">
        <v>0</v>
      </c>
      <c r="U146" s="52">
        <f t="shared" si="61"/>
        <v>-1530</v>
      </c>
      <c r="V146" s="48">
        <f t="shared" si="62"/>
        <v>-1530</v>
      </c>
      <c r="W146" s="48"/>
      <c r="X146" s="48">
        <f t="shared" si="63"/>
        <v>1681.8443138900545</v>
      </c>
      <c r="Y146" s="48">
        <f t="shared" si="64"/>
        <v>151.84431389005454</v>
      </c>
      <c r="Z146" s="48">
        <f t="shared" si="65"/>
        <v>152</v>
      </c>
      <c r="AA146" s="17">
        <f t="shared" si="66"/>
        <v>152</v>
      </c>
      <c r="AB146" s="45">
        <f t="shared" si="67"/>
        <v>1682</v>
      </c>
    </row>
    <row r="147" spans="1:28" ht="15" customHeight="1" x14ac:dyDescent="0.2">
      <c r="A147" s="49">
        <f>ROUND(A146+(A149-A146)/3,0)</f>
        <v>966</v>
      </c>
      <c r="B147" s="49">
        <f>ROUND(B146+(B149-B146)/3,0)</f>
        <v>1528</v>
      </c>
      <c r="C147" s="46">
        <f t="shared" si="59"/>
        <v>6.44</v>
      </c>
      <c r="D147" s="46">
        <v>269.88</v>
      </c>
      <c r="E147" s="46">
        <v>213.9</v>
      </c>
      <c r="F147" s="46">
        <v>0</v>
      </c>
      <c r="G147" s="46">
        <f t="shared" si="71"/>
        <v>22.438356164383563</v>
      </c>
      <c r="H147" s="46">
        <v>0</v>
      </c>
      <c r="I147" s="46">
        <f t="shared" si="72"/>
        <v>14.739726027397261</v>
      </c>
      <c r="J147" s="50">
        <f t="shared" si="68"/>
        <v>1</v>
      </c>
      <c r="K147" s="50">
        <f t="shared" si="69"/>
        <v>1</v>
      </c>
      <c r="L147" s="50">
        <f t="shared" si="70"/>
        <v>1</v>
      </c>
      <c r="M147" s="50">
        <f t="shared" ca="1" si="60"/>
        <v>0</v>
      </c>
      <c r="T147" s="43">
        <v>0</v>
      </c>
      <c r="U147" s="52">
        <f t="shared" si="61"/>
        <v>-1528</v>
      </c>
      <c r="V147" s="48">
        <f t="shared" si="62"/>
        <v>-1528</v>
      </c>
      <c r="W147" s="48"/>
      <c r="X147" s="48">
        <f t="shared" si="63"/>
        <v>1679.645824590852</v>
      </c>
      <c r="Y147" s="48">
        <f t="shared" si="64"/>
        <v>151.64582459085204</v>
      </c>
      <c r="Z147" s="48">
        <f t="shared" si="65"/>
        <v>152</v>
      </c>
      <c r="AA147" s="17">
        <f t="shared" si="66"/>
        <v>152</v>
      </c>
      <c r="AB147" s="45">
        <f t="shared" si="67"/>
        <v>1680</v>
      </c>
    </row>
    <row r="148" spans="1:28" ht="15" customHeight="1" x14ac:dyDescent="0.2">
      <c r="A148" s="49">
        <f>ROUND(A147+(A149-A146)/3,0)</f>
        <v>920</v>
      </c>
      <c r="B148" s="49">
        <f>ROUND(B147+(B149-B146)/3,0)</f>
        <v>1526</v>
      </c>
      <c r="C148" s="46">
        <f t="shared" si="59"/>
        <v>6.13</v>
      </c>
      <c r="D148" s="46">
        <v>269.83</v>
      </c>
      <c r="E148" s="46">
        <v>213.84</v>
      </c>
      <c r="F148" s="46">
        <v>0</v>
      </c>
      <c r="G148" s="46">
        <f t="shared" si="71"/>
        <v>22.756756756756758</v>
      </c>
      <c r="H148" s="46">
        <v>0</v>
      </c>
      <c r="I148" s="46">
        <f t="shared" si="72"/>
        <v>14.567567567567568</v>
      </c>
      <c r="J148" s="50">
        <f t="shared" si="68"/>
        <v>1</v>
      </c>
      <c r="K148" s="50">
        <f t="shared" si="69"/>
        <v>1</v>
      </c>
      <c r="L148" s="50">
        <f t="shared" si="70"/>
        <v>1</v>
      </c>
      <c r="M148" s="50">
        <f t="shared" ca="1" si="60"/>
        <v>1</v>
      </c>
      <c r="T148" s="43">
        <v>0</v>
      </c>
      <c r="U148" s="52">
        <f t="shared" si="61"/>
        <v>-1526</v>
      </c>
      <c r="V148" s="48">
        <f t="shared" si="62"/>
        <v>-1526</v>
      </c>
      <c r="W148" s="48"/>
      <c r="X148" s="48">
        <f t="shared" si="63"/>
        <v>1677.4473352916493</v>
      </c>
      <c r="Y148" s="48">
        <f t="shared" si="64"/>
        <v>151.44733529164932</v>
      </c>
      <c r="Z148" s="48">
        <f t="shared" si="65"/>
        <v>151</v>
      </c>
      <c r="AA148" s="17">
        <f t="shared" si="66"/>
        <v>151</v>
      </c>
      <c r="AB148" s="45">
        <f t="shared" si="67"/>
        <v>1677</v>
      </c>
    </row>
    <row r="149" spans="1:28" ht="15" customHeight="1" x14ac:dyDescent="0.2">
      <c r="A149" s="49">
        <v>875</v>
      </c>
      <c r="B149" s="49">
        <v>1523</v>
      </c>
      <c r="C149" s="46">
        <f t="shared" si="59"/>
        <v>5.83</v>
      </c>
      <c r="D149" s="46">
        <v>269.77</v>
      </c>
      <c r="E149" s="46">
        <v>213.78</v>
      </c>
      <c r="F149" s="46">
        <v>0</v>
      </c>
      <c r="G149" s="46">
        <f t="shared" si="71"/>
        <v>23.053333333333335</v>
      </c>
      <c r="H149" s="46">
        <v>0</v>
      </c>
      <c r="I149" s="46">
        <f t="shared" si="72"/>
        <v>14.413333333333334</v>
      </c>
      <c r="J149" s="50">
        <f t="shared" si="68"/>
        <v>1</v>
      </c>
      <c r="K149" s="50">
        <f t="shared" si="69"/>
        <v>1</v>
      </c>
      <c r="L149" s="50">
        <f t="shared" si="70"/>
        <v>1</v>
      </c>
      <c r="M149" s="50">
        <f t="shared" ca="1" si="60"/>
        <v>1</v>
      </c>
      <c r="T149" s="43">
        <v>0</v>
      </c>
      <c r="U149" s="52">
        <f t="shared" si="61"/>
        <v>-1523</v>
      </c>
      <c r="V149" s="48">
        <f t="shared" si="62"/>
        <v>-1523</v>
      </c>
      <c r="W149" s="48"/>
      <c r="X149" s="48">
        <f t="shared" si="63"/>
        <v>1674.1496013428452</v>
      </c>
      <c r="Y149" s="48">
        <f t="shared" si="64"/>
        <v>151.14960134284524</v>
      </c>
      <c r="Z149" s="48">
        <f t="shared" si="65"/>
        <v>151</v>
      </c>
      <c r="AA149" s="17">
        <f t="shared" si="66"/>
        <v>151</v>
      </c>
      <c r="AB149" s="45">
        <f t="shared" si="67"/>
        <v>1674</v>
      </c>
    </row>
    <row r="150" spans="1:28" ht="15" customHeight="1" x14ac:dyDescent="0.2">
      <c r="A150" s="49">
        <f>ROUND(A149+(A152-A149)/3,0)</f>
        <v>853</v>
      </c>
      <c r="B150" s="49">
        <f>ROUND(B149+(B152-B149)/3,0)</f>
        <v>1516</v>
      </c>
      <c r="C150" s="46">
        <f t="shared" si="59"/>
        <v>5.69</v>
      </c>
      <c r="D150" s="46">
        <v>269.70999999999998</v>
      </c>
      <c r="E150" s="46">
        <v>213.73</v>
      </c>
      <c r="F150" s="46">
        <v>0</v>
      </c>
      <c r="G150" s="46">
        <f t="shared" si="71"/>
        <v>23.039473684210527</v>
      </c>
      <c r="H150" s="46">
        <v>0</v>
      </c>
      <c r="I150" s="46">
        <f t="shared" si="72"/>
        <v>14.315789473684211</v>
      </c>
      <c r="J150" s="50">
        <f t="shared" si="68"/>
        <v>1</v>
      </c>
      <c r="K150" s="50">
        <f t="shared" si="69"/>
        <v>1</v>
      </c>
      <c r="L150" s="50">
        <f t="shared" si="70"/>
        <v>1</v>
      </c>
      <c r="M150" s="50">
        <f t="shared" ca="1" si="60"/>
        <v>0</v>
      </c>
      <c r="T150" s="43">
        <v>0</v>
      </c>
      <c r="U150" s="52">
        <f t="shared" si="61"/>
        <v>-1516</v>
      </c>
      <c r="V150" s="48">
        <f t="shared" si="62"/>
        <v>-1516</v>
      </c>
      <c r="W150" s="48"/>
      <c r="X150" s="48">
        <f t="shared" si="63"/>
        <v>1666.4548887956357</v>
      </c>
      <c r="Y150" s="48">
        <f t="shared" si="64"/>
        <v>150.45488879563572</v>
      </c>
      <c r="Z150" s="48">
        <f t="shared" si="65"/>
        <v>150</v>
      </c>
      <c r="AA150" s="17">
        <f t="shared" si="66"/>
        <v>150</v>
      </c>
      <c r="AB150" s="45">
        <f t="shared" si="67"/>
        <v>1666</v>
      </c>
    </row>
    <row r="151" spans="1:28" ht="15" customHeight="1" x14ac:dyDescent="0.2">
      <c r="A151" s="49">
        <f>ROUND(A150+(A152-A149)/3,0)</f>
        <v>831</v>
      </c>
      <c r="B151" s="49">
        <f>ROUND(B150+(B152-B149)/3,0)</f>
        <v>1509</v>
      </c>
      <c r="C151" s="46">
        <f t="shared" si="59"/>
        <v>5.54</v>
      </c>
      <c r="D151" s="46">
        <v>269.64999999999998</v>
      </c>
      <c r="E151" s="46">
        <v>213.66</v>
      </c>
      <c r="F151" s="46">
        <v>0</v>
      </c>
      <c r="G151" s="46">
        <f t="shared" si="71"/>
        <v>23.025974025974026</v>
      </c>
      <c r="H151" s="46">
        <v>0</v>
      </c>
      <c r="I151" s="46">
        <f t="shared" si="72"/>
        <v>14.220779220779221</v>
      </c>
      <c r="J151" s="50">
        <f t="shared" si="68"/>
        <v>1</v>
      </c>
      <c r="K151" s="50">
        <f t="shared" si="69"/>
        <v>1</v>
      </c>
      <c r="L151" s="50">
        <f t="shared" si="70"/>
        <v>1</v>
      </c>
      <c r="M151" s="50">
        <f t="shared" ca="1" si="60"/>
        <v>0</v>
      </c>
      <c r="T151" s="43">
        <v>0</v>
      </c>
      <c r="U151" s="52">
        <f t="shared" si="61"/>
        <v>-1509</v>
      </c>
      <c r="V151" s="48">
        <f t="shared" si="62"/>
        <v>-1509</v>
      </c>
      <c r="W151" s="48"/>
      <c r="X151" s="48">
        <f t="shared" si="63"/>
        <v>1658.7601762484264</v>
      </c>
      <c r="Y151" s="48">
        <f t="shared" si="64"/>
        <v>149.76017624842643</v>
      </c>
      <c r="Z151" s="48">
        <f t="shared" si="65"/>
        <v>150</v>
      </c>
      <c r="AA151" s="17">
        <f t="shared" si="66"/>
        <v>150</v>
      </c>
      <c r="AB151" s="45">
        <f t="shared" si="67"/>
        <v>1659</v>
      </c>
    </row>
    <row r="152" spans="1:28" ht="15" customHeight="1" x14ac:dyDescent="0.2">
      <c r="A152" s="49">
        <v>809</v>
      </c>
      <c r="B152" s="49">
        <v>1503</v>
      </c>
      <c r="C152" s="46">
        <f t="shared" si="59"/>
        <v>5.39</v>
      </c>
      <c r="D152" s="46">
        <v>269.58999999999997</v>
      </c>
      <c r="E152" s="46">
        <v>213.61</v>
      </c>
      <c r="F152" s="46">
        <v>0</v>
      </c>
      <c r="G152" s="46">
        <f t="shared" si="71"/>
        <v>23.012820512820515</v>
      </c>
      <c r="H152" s="46">
        <v>0</v>
      </c>
      <c r="I152" s="46">
        <f t="shared" si="72"/>
        <v>14.115384615384615</v>
      </c>
      <c r="J152" s="50">
        <f t="shared" si="68"/>
        <v>1</v>
      </c>
      <c r="K152" s="50">
        <f t="shared" si="69"/>
        <v>1</v>
      </c>
      <c r="L152" s="50">
        <f t="shared" si="70"/>
        <v>1</v>
      </c>
      <c r="M152" s="50">
        <f t="shared" ca="1" si="60"/>
        <v>0</v>
      </c>
      <c r="T152" s="43">
        <v>0</v>
      </c>
      <c r="U152" s="52">
        <f t="shared" si="61"/>
        <v>-1503</v>
      </c>
      <c r="V152" s="48">
        <f t="shared" si="62"/>
        <v>-1503</v>
      </c>
      <c r="W152" s="48"/>
      <c r="X152" s="48">
        <f t="shared" si="63"/>
        <v>1652.1647083508183</v>
      </c>
      <c r="Y152" s="48">
        <f t="shared" si="64"/>
        <v>149.16470835081827</v>
      </c>
      <c r="Z152" s="48">
        <f t="shared" si="65"/>
        <v>149</v>
      </c>
      <c r="AA152" s="17">
        <f t="shared" si="66"/>
        <v>149</v>
      </c>
      <c r="AB152" s="45">
        <f t="shared" si="67"/>
        <v>1652</v>
      </c>
    </row>
    <row r="153" spans="1:28" ht="15" customHeight="1" x14ac:dyDescent="0.2">
      <c r="A153" s="49">
        <f>ROUND(A152+(A155-A152)/3,0)</f>
        <v>784</v>
      </c>
      <c r="B153" s="49">
        <f>ROUND(B152+(B155-B152)/3,0)</f>
        <v>1502</v>
      </c>
      <c r="C153" s="46">
        <f t="shared" si="59"/>
        <v>5.23</v>
      </c>
      <c r="D153" s="46">
        <v>269.52999999999997</v>
      </c>
      <c r="E153" s="46">
        <v>213.55</v>
      </c>
      <c r="F153" s="46">
        <v>0</v>
      </c>
      <c r="G153" s="46">
        <f t="shared" si="71"/>
        <v>23.037974683544302</v>
      </c>
      <c r="H153" s="46">
        <v>0</v>
      </c>
      <c r="I153" s="46">
        <f t="shared" si="72"/>
        <v>13.949367088607595</v>
      </c>
      <c r="J153" s="50">
        <f t="shared" si="68"/>
        <v>1</v>
      </c>
      <c r="K153" s="50">
        <f t="shared" si="69"/>
        <v>1</v>
      </c>
      <c r="L153" s="50">
        <f t="shared" si="70"/>
        <v>1</v>
      </c>
      <c r="M153" s="50">
        <f t="shared" ca="1" si="60"/>
        <v>0</v>
      </c>
      <c r="T153" s="43">
        <v>0</v>
      </c>
      <c r="U153" s="52">
        <f t="shared" si="61"/>
        <v>-1502</v>
      </c>
      <c r="V153" s="48">
        <f t="shared" si="62"/>
        <v>-1502</v>
      </c>
      <c r="W153" s="48"/>
      <c r="X153" s="48">
        <f t="shared" si="63"/>
        <v>1651.0654637012169</v>
      </c>
      <c r="Y153" s="48">
        <f t="shared" si="64"/>
        <v>149.06546370121691</v>
      </c>
      <c r="Z153" s="48">
        <f t="shared" si="65"/>
        <v>149</v>
      </c>
      <c r="AA153" s="17">
        <f t="shared" si="66"/>
        <v>149</v>
      </c>
      <c r="AB153" s="45">
        <f t="shared" si="67"/>
        <v>1651</v>
      </c>
    </row>
    <row r="154" spans="1:28" ht="15" customHeight="1" x14ac:dyDescent="0.2">
      <c r="A154" s="49">
        <f>ROUND(A153+(A155-A152)/3,0)</f>
        <v>759</v>
      </c>
      <c r="B154" s="49">
        <f>ROUND(B153+(B155-B152)/3,0)</f>
        <v>1501</v>
      </c>
      <c r="C154" s="46">
        <f t="shared" si="59"/>
        <v>5.0599999999999996</v>
      </c>
      <c r="D154" s="46">
        <v>269.45999999999998</v>
      </c>
      <c r="E154" s="46">
        <v>213.48</v>
      </c>
      <c r="F154" s="46">
        <v>0</v>
      </c>
      <c r="G154" s="46">
        <f t="shared" si="71"/>
        <v>23.0625</v>
      </c>
      <c r="H154" s="46">
        <v>0</v>
      </c>
      <c r="I154" s="46">
        <f t="shared" si="72"/>
        <v>13.7875</v>
      </c>
      <c r="J154" s="50">
        <f t="shared" si="68"/>
        <v>1</v>
      </c>
      <c r="K154" s="50">
        <f t="shared" si="69"/>
        <v>1</v>
      </c>
      <c r="L154" s="50">
        <f t="shared" si="70"/>
        <v>1</v>
      </c>
      <c r="M154" s="50">
        <f t="shared" ca="1" si="60"/>
        <v>0</v>
      </c>
      <c r="T154" s="43">
        <v>0</v>
      </c>
      <c r="U154" s="52">
        <f t="shared" si="61"/>
        <v>-1501</v>
      </c>
      <c r="V154" s="48">
        <f t="shared" si="62"/>
        <v>-1501</v>
      </c>
      <c r="W154" s="48"/>
      <c r="X154" s="48">
        <f t="shared" si="63"/>
        <v>1649.9662190516156</v>
      </c>
      <c r="Y154" s="48">
        <f t="shared" si="64"/>
        <v>148.96621905161555</v>
      </c>
      <c r="Z154" s="48">
        <f t="shared" si="65"/>
        <v>149</v>
      </c>
      <c r="AA154" s="17">
        <f t="shared" si="66"/>
        <v>149</v>
      </c>
      <c r="AB154" s="45">
        <f t="shared" si="67"/>
        <v>1650</v>
      </c>
    </row>
    <row r="155" spans="1:28" ht="15" customHeight="1" x14ac:dyDescent="0.2">
      <c r="A155" s="49">
        <v>733</v>
      </c>
      <c r="B155" s="49">
        <v>1500</v>
      </c>
      <c r="C155" s="46">
        <f t="shared" si="59"/>
        <v>4.8899999999999997</v>
      </c>
      <c r="D155" s="46">
        <v>269.39</v>
      </c>
      <c r="E155" s="46">
        <v>213.41</v>
      </c>
      <c r="F155" s="46">
        <v>0</v>
      </c>
      <c r="G155" s="46">
        <f t="shared" si="71"/>
        <v>23.098765432098766</v>
      </c>
      <c r="H155" s="46">
        <v>0</v>
      </c>
      <c r="I155" s="46">
        <f t="shared" si="72"/>
        <v>13.62962962962963</v>
      </c>
      <c r="J155" s="50">
        <f t="shared" si="68"/>
        <v>1</v>
      </c>
      <c r="K155" s="50">
        <f t="shared" si="69"/>
        <v>1</v>
      </c>
      <c r="L155" s="50">
        <f t="shared" si="70"/>
        <v>1</v>
      </c>
      <c r="M155" s="50">
        <f t="shared" ca="1" si="60"/>
        <v>1</v>
      </c>
      <c r="T155" s="43">
        <v>0</v>
      </c>
      <c r="U155" s="52">
        <f t="shared" si="61"/>
        <v>-1500</v>
      </c>
      <c r="V155" s="48">
        <f t="shared" si="62"/>
        <v>-1500</v>
      </c>
      <c r="W155" s="48"/>
      <c r="X155" s="48">
        <f t="shared" si="63"/>
        <v>1648.8669744020144</v>
      </c>
      <c r="Y155" s="48">
        <f t="shared" si="64"/>
        <v>148.86697440201442</v>
      </c>
      <c r="Z155" s="48">
        <f t="shared" si="65"/>
        <v>149</v>
      </c>
      <c r="AA155" s="17">
        <f t="shared" si="66"/>
        <v>149</v>
      </c>
      <c r="AB155" s="45">
        <f t="shared" si="67"/>
        <v>1649</v>
      </c>
    </row>
    <row r="156" spans="1:28" ht="15" customHeight="1" x14ac:dyDescent="0.2">
      <c r="A156" s="49">
        <f>ROUND(A155+(A158-A155)/3,0)</f>
        <v>755</v>
      </c>
      <c r="B156" s="49">
        <f>ROUND(B155+(B158-B155)/3,0)</f>
        <v>1500</v>
      </c>
      <c r="C156" s="46">
        <v>0</v>
      </c>
      <c r="D156" s="46">
        <v>269.32</v>
      </c>
      <c r="E156" s="46">
        <v>213.34</v>
      </c>
      <c r="F156" s="46">
        <v>0</v>
      </c>
      <c r="G156" s="46">
        <f t="shared" si="71"/>
        <v>22.548780487804876</v>
      </c>
      <c r="H156" s="46">
        <v>0</v>
      </c>
      <c r="I156" s="46">
        <f t="shared" si="72"/>
        <v>13.463414634146341</v>
      </c>
      <c r="J156" s="50">
        <f t="shared" si="68"/>
        <v>1</v>
      </c>
      <c r="K156" s="50">
        <f t="shared" si="69"/>
        <v>1</v>
      </c>
      <c r="L156" s="50">
        <f t="shared" si="70"/>
        <v>1</v>
      </c>
      <c r="M156" s="50">
        <f t="shared" ca="1" si="60"/>
        <v>0</v>
      </c>
      <c r="T156" s="43">
        <v>0</v>
      </c>
      <c r="U156" s="52">
        <f t="shared" si="61"/>
        <v>-1500</v>
      </c>
      <c r="V156" s="48">
        <f t="shared" si="62"/>
        <v>-1500</v>
      </c>
      <c r="W156" s="48"/>
      <c r="X156" s="48">
        <f t="shared" si="63"/>
        <v>1648.8669744020144</v>
      </c>
      <c r="Y156" s="48">
        <f t="shared" si="64"/>
        <v>148.86697440201442</v>
      </c>
      <c r="Z156" s="48">
        <f t="shared" si="65"/>
        <v>149</v>
      </c>
      <c r="AA156" s="17">
        <f t="shared" si="66"/>
        <v>149</v>
      </c>
      <c r="AB156" s="45">
        <f t="shared" si="67"/>
        <v>1649</v>
      </c>
    </row>
    <row r="157" spans="1:28" ht="15" customHeight="1" x14ac:dyDescent="0.2">
      <c r="A157" s="49">
        <f>ROUND(A156+(A158-A155)/3,0)</f>
        <v>777</v>
      </c>
      <c r="B157" s="49">
        <f>ROUND(B156+(B158-B155)/3,0)</f>
        <v>1500</v>
      </c>
      <c r="C157" s="46">
        <f>ROUND(A157/150,2)</f>
        <v>5.18</v>
      </c>
      <c r="D157" s="46">
        <v>269.26</v>
      </c>
      <c r="E157" s="46">
        <v>213.27</v>
      </c>
      <c r="F157" s="46">
        <v>0</v>
      </c>
      <c r="G157" s="46">
        <f t="shared" si="71"/>
        <v>22.012048192771083</v>
      </c>
      <c r="H157" s="46">
        <v>0</v>
      </c>
      <c r="I157" s="46">
        <f t="shared" si="72"/>
        <v>13.301204819277109</v>
      </c>
      <c r="J157" s="50">
        <f t="shared" si="68"/>
        <v>1</v>
      </c>
      <c r="K157" s="50">
        <f t="shared" si="69"/>
        <v>1</v>
      </c>
      <c r="L157" s="50">
        <f t="shared" si="70"/>
        <v>1</v>
      </c>
      <c r="M157" s="50">
        <f t="shared" ca="1" si="60"/>
        <v>1</v>
      </c>
      <c r="T157" s="43">
        <v>0</v>
      </c>
      <c r="U157" s="52">
        <f t="shared" si="61"/>
        <v>-1500</v>
      </c>
      <c r="V157" s="48">
        <f t="shared" si="62"/>
        <v>-1500</v>
      </c>
      <c r="W157" s="48"/>
      <c r="X157" s="48">
        <f t="shared" si="63"/>
        <v>1648.8669744020144</v>
      </c>
      <c r="Y157" s="48">
        <f t="shared" si="64"/>
        <v>148.86697440201442</v>
      </c>
      <c r="Z157" s="48">
        <f t="shared" si="65"/>
        <v>149</v>
      </c>
      <c r="AA157" s="17">
        <f t="shared" si="66"/>
        <v>149</v>
      </c>
      <c r="AB157" s="45">
        <f t="shared" si="67"/>
        <v>1649</v>
      </c>
    </row>
    <row r="158" spans="1:28" ht="15" customHeight="1" x14ac:dyDescent="0.2">
      <c r="A158" s="49">
        <v>800</v>
      </c>
      <c r="B158" s="49">
        <v>1500</v>
      </c>
      <c r="C158" s="46">
        <f>ROUND(A158/150,2)</f>
        <v>5.33</v>
      </c>
      <c r="D158" s="46">
        <v>269.2</v>
      </c>
      <c r="E158" s="46">
        <v>213.21</v>
      </c>
      <c r="F158" s="46">
        <v>0</v>
      </c>
      <c r="G158" s="46">
        <f t="shared" si="71"/>
        <v>21.476190476190474</v>
      </c>
      <c r="H158" s="46">
        <v>0</v>
      </c>
      <c r="I158" s="46">
        <f t="shared" si="72"/>
        <v>13.142857142857142</v>
      </c>
      <c r="J158" s="50">
        <f t="shared" si="68"/>
        <v>1</v>
      </c>
      <c r="K158" s="50">
        <f t="shared" si="69"/>
        <v>1</v>
      </c>
      <c r="L158" s="50">
        <f t="shared" si="70"/>
        <v>1</v>
      </c>
      <c r="M158" s="50">
        <f t="shared" ca="1" si="60"/>
        <v>1</v>
      </c>
      <c r="T158" s="43">
        <v>0</v>
      </c>
      <c r="U158" s="52">
        <f t="shared" si="61"/>
        <v>-1500</v>
      </c>
      <c r="V158" s="48">
        <f t="shared" si="62"/>
        <v>-1500</v>
      </c>
      <c r="W158" s="48"/>
      <c r="X158" s="48">
        <f t="shared" si="63"/>
        <v>1648.8669744020144</v>
      </c>
      <c r="Y158" s="48">
        <f t="shared" si="64"/>
        <v>148.86697440201442</v>
      </c>
      <c r="Z158" s="48">
        <f t="shared" si="65"/>
        <v>149</v>
      </c>
      <c r="AA158" s="17">
        <f t="shared" si="66"/>
        <v>149</v>
      </c>
      <c r="AB158" s="45">
        <f t="shared" si="67"/>
        <v>1649</v>
      </c>
    </row>
    <row r="159" spans="1:28" ht="15" customHeight="1" x14ac:dyDescent="0.2">
      <c r="A159" s="49">
        <f>ROUND(A158+(A161-A158)/3,0)</f>
        <v>767</v>
      </c>
      <c r="B159" s="49">
        <f>ROUND(B158+(B161-B158)/3,0)</f>
        <v>1500</v>
      </c>
      <c r="C159" s="46">
        <f>ROUND(A159/150,2)</f>
        <v>5.1100000000000003</v>
      </c>
      <c r="D159" s="46">
        <v>269.14</v>
      </c>
      <c r="E159" s="46">
        <v>213.15</v>
      </c>
      <c r="F159" s="46">
        <v>0</v>
      </c>
      <c r="G159" s="46">
        <f t="shared" si="71"/>
        <v>21.611764705882354</v>
      </c>
      <c r="H159" s="46">
        <v>0</v>
      </c>
      <c r="I159" s="46">
        <f t="shared" si="72"/>
        <v>12.988235294117647</v>
      </c>
      <c r="J159" s="50">
        <f t="shared" si="68"/>
        <v>1</v>
      </c>
      <c r="K159" s="50">
        <f t="shared" si="69"/>
        <v>1</v>
      </c>
      <c r="L159" s="50">
        <f t="shared" si="70"/>
        <v>1</v>
      </c>
      <c r="M159" s="50">
        <f t="shared" ca="1" si="60"/>
        <v>0</v>
      </c>
      <c r="T159" s="43">
        <v>0</v>
      </c>
      <c r="U159" s="52">
        <f t="shared" si="61"/>
        <v>-1500</v>
      </c>
      <c r="V159" s="48">
        <f t="shared" si="62"/>
        <v>-1500</v>
      </c>
      <c r="W159" s="48"/>
      <c r="X159" s="48">
        <f t="shared" si="63"/>
        <v>1648.8669744020144</v>
      </c>
      <c r="Y159" s="48">
        <f t="shared" si="64"/>
        <v>148.86697440201442</v>
      </c>
      <c r="Z159" s="48">
        <f t="shared" si="65"/>
        <v>149</v>
      </c>
      <c r="AA159" s="17">
        <f t="shared" si="66"/>
        <v>149</v>
      </c>
      <c r="AB159" s="45">
        <f t="shared" si="67"/>
        <v>1649</v>
      </c>
    </row>
    <row r="160" spans="1:28" ht="15" customHeight="1" x14ac:dyDescent="0.2">
      <c r="A160" s="49">
        <f>ROUND(A159+(A161-A158)/3,0)</f>
        <v>734</v>
      </c>
      <c r="B160" s="49">
        <f>ROUND(B159+(B161-B158)/3,0)</f>
        <v>1500</v>
      </c>
      <c r="C160" s="46">
        <f>ROUND(A160/150,2)</f>
        <v>4.8899999999999997</v>
      </c>
      <c r="D160" s="46">
        <v>269.07</v>
      </c>
      <c r="E160" s="46">
        <v>213.09</v>
      </c>
      <c r="F160" s="46">
        <v>0</v>
      </c>
      <c r="G160" s="46">
        <f t="shared" si="71"/>
        <v>21.744186046511629</v>
      </c>
      <c r="H160" s="46">
        <v>0</v>
      </c>
      <c r="I160" s="46">
        <f t="shared" si="72"/>
        <v>12.837209302325581</v>
      </c>
      <c r="J160" s="50">
        <f t="shared" si="68"/>
        <v>1</v>
      </c>
      <c r="K160" s="50">
        <f t="shared" si="69"/>
        <v>1</v>
      </c>
      <c r="L160" s="50">
        <f t="shared" si="70"/>
        <v>1</v>
      </c>
      <c r="M160" s="50">
        <f t="shared" ca="1" si="60"/>
        <v>0</v>
      </c>
      <c r="T160" s="43">
        <v>0</v>
      </c>
      <c r="U160" s="52">
        <f t="shared" si="61"/>
        <v>-1500</v>
      </c>
      <c r="V160" s="48">
        <f t="shared" si="62"/>
        <v>-1500</v>
      </c>
      <c r="W160" s="48"/>
      <c r="X160" s="48">
        <f t="shared" si="63"/>
        <v>1648.8669744020144</v>
      </c>
      <c r="Y160" s="48">
        <f t="shared" si="64"/>
        <v>148.86697440201442</v>
      </c>
      <c r="Z160" s="48">
        <f t="shared" si="65"/>
        <v>149</v>
      </c>
      <c r="AA160" s="17">
        <f t="shared" si="66"/>
        <v>149</v>
      </c>
      <c r="AB160" s="45">
        <f t="shared" si="67"/>
        <v>1649</v>
      </c>
    </row>
    <row r="161" spans="1:28" ht="15" customHeight="1" x14ac:dyDescent="0.2">
      <c r="A161" s="49">
        <v>700</v>
      </c>
      <c r="B161" s="49">
        <v>1500</v>
      </c>
      <c r="C161" s="46">
        <v>0</v>
      </c>
      <c r="D161" s="46">
        <v>269</v>
      </c>
      <c r="E161" s="46">
        <v>213.02</v>
      </c>
      <c r="F161" s="46">
        <v>0</v>
      </c>
      <c r="G161" s="46">
        <f t="shared" si="71"/>
        <v>21.885057471264368</v>
      </c>
      <c r="H161" s="46">
        <v>0</v>
      </c>
      <c r="I161" s="46">
        <f t="shared" si="72"/>
        <v>12.689655172413794</v>
      </c>
      <c r="J161" s="50">
        <f t="shared" si="68"/>
        <v>1</v>
      </c>
      <c r="K161" s="50">
        <f t="shared" si="69"/>
        <v>1</v>
      </c>
      <c r="L161" s="50">
        <f t="shared" si="70"/>
        <v>1</v>
      </c>
      <c r="M161" s="50">
        <f t="shared" ca="1" si="60"/>
        <v>0</v>
      </c>
      <c r="T161" s="43">
        <v>0</v>
      </c>
      <c r="U161" s="52">
        <f t="shared" si="61"/>
        <v>-1500</v>
      </c>
      <c r="V161" s="48">
        <f t="shared" si="62"/>
        <v>-1500</v>
      </c>
      <c r="W161" s="48"/>
      <c r="X161" s="48">
        <f t="shared" si="63"/>
        <v>1648.8669744020144</v>
      </c>
      <c r="Y161" s="48">
        <f t="shared" si="64"/>
        <v>148.86697440201442</v>
      </c>
      <c r="Z161" s="48">
        <f t="shared" si="65"/>
        <v>149</v>
      </c>
      <c r="AA161" s="17">
        <f t="shared" si="66"/>
        <v>149</v>
      </c>
      <c r="AB161" s="45">
        <f t="shared" si="67"/>
        <v>1649</v>
      </c>
    </row>
    <row r="162" spans="1:28" ht="15" customHeight="1" x14ac:dyDescent="0.2">
      <c r="A162" s="49">
        <f>ROUND(A161+(A164-A161)/3,0)</f>
        <v>661</v>
      </c>
      <c r="B162" s="49">
        <f>ROUND(B161+(B164-B161)/3,0)</f>
        <v>1476</v>
      </c>
      <c r="C162" s="46">
        <f t="shared" ref="C162:C167" si="73">ROUND(A162/150,2)</f>
        <v>4.41</v>
      </c>
      <c r="D162" s="46">
        <v>268.93</v>
      </c>
      <c r="E162" s="46">
        <v>212.94</v>
      </c>
      <c r="F162" s="46">
        <v>0</v>
      </c>
      <c r="G162" s="46">
        <f t="shared" si="71"/>
        <v>22.079545454545453</v>
      </c>
      <c r="H162" s="46">
        <v>0</v>
      </c>
      <c r="I162" s="46">
        <f t="shared" si="72"/>
        <v>12.818181818181818</v>
      </c>
      <c r="J162" s="50">
        <f t="shared" si="68"/>
        <v>1</v>
      </c>
      <c r="K162" s="50">
        <f t="shared" si="69"/>
        <v>1</v>
      </c>
      <c r="L162" s="50">
        <f t="shared" si="70"/>
        <v>1</v>
      </c>
      <c r="M162" s="50">
        <f t="shared" ref="M162:M173" ca="1" si="74">IF(RAND()&lt;0.5,0,1)</f>
        <v>0</v>
      </c>
      <c r="T162" s="43">
        <v>0</v>
      </c>
      <c r="U162" s="52">
        <f t="shared" ref="U162:U173" si="75">T162-B162</f>
        <v>-1476</v>
      </c>
      <c r="V162" s="48">
        <f t="shared" ref="V162:V173" si="76">ROUND(U162,0)</f>
        <v>-1476</v>
      </c>
      <c r="W162" s="48"/>
      <c r="X162" s="48">
        <f t="shared" ref="X162:X173" si="77">B162/$W$2*$W$3</f>
        <v>1622.485102811582</v>
      </c>
      <c r="Y162" s="48">
        <f t="shared" ref="Y162:Y173" si="78">X162-B162</f>
        <v>146.48510281158201</v>
      </c>
      <c r="Z162" s="48">
        <f t="shared" ref="Z162:Z173" si="79">ROUND(Y162,0)</f>
        <v>146</v>
      </c>
      <c r="AA162" s="17">
        <f t="shared" ref="AA162:AA173" si="80">IF(V162&gt;=0,V162,Z162)</f>
        <v>146</v>
      </c>
      <c r="AB162" s="45">
        <f t="shared" ref="AB162:AB173" si="81">B162+AA162</f>
        <v>1622</v>
      </c>
    </row>
    <row r="163" spans="1:28" ht="15" customHeight="1" x14ac:dyDescent="0.2">
      <c r="A163" s="49">
        <f>ROUND(A162+(A164-A161)/3,0)</f>
        <v>622</v>
      </c>
      <c r="B163" s="49">
        <f>ROUND(B162+(B164-B161)/3,0)</f>
        <v>1452</v>
      </c>
      <c r="C163" s="46">
        <f t="shared" si="73"/>
        <v>4.1500000000000004</v>
      </c>
      <c r="D163" s="46">
        <v>268.86</v>
      </c>
      <c r="E163" s="46">
        <v>212.88</v>
      </c>
      <c r="F163" s="46">
        <v>0</v>
      </c>
      <c r="G163" s="46">
        <f t="shared" si="71"/>
        <v>22.269662921348313</v>
      </c>
      <c r="H163" s="46">
        <v>0</v>
      </c>
      <c r="I163" s="46">
        <f t="shared" si="72"/>
        <v>12.943820224719101</v>
      </c>
      <c r="J163" s="50">
        <f t="shared" ref="J163:J173" si="82">IF(ABS(B163-B162)&lt;=50,1,0)</f>
        <v>1</v>
      </c>
      <c r="K163" s="50">
        <f t="shared" ref="K163:K173" si="83">IF(ABS((B163-B162))&lt;=50,1,IF((B163-B162)*(1)&gt;=0,1,-1))</f>
        <v>1</v>
      </c>
      <c r="L163" s="50">
        <f t="shared" si="70"/>
        <v>1</v>
      </c>
      <c r="M163" s="50">
        <f t="shared" ca="1" si="74"/>
        <v>0</v>
      </c>
      <c r="T163" s="43">
        <v>0</v>
      </c>
      <c r="U163" s="52">
        <f t="shared" si="75"/>
        <v>-1452</v>
      </c>
      <c r="V163" s="48">
        <f t="shared" si="76"/>
        <v>-1452</v>
      </c>
      <c r="W163" s="48"/>
      <c r="X163" s="48">
        <f t="shared" si="77"/>
        <v>1596.1032312211498</v>
      </c>
      <c r="Y163" s="48">
        <f t="shared" si="78"/>
        <v>144.10323122114983</v>
      </c>
      <c r="Z163" s="48">
        <f t="shared" si="79"/>
        <v>144</v>
      </c>
      <c r="AA163" s="17">
        <f t="shared" si="80"/>
        <v>144</v>
      </c>
      <c r="AB163" s="45">
        <f t="shared" si="81"/>
        <v>1596</v>
      </c>
    </row>
    <row r="164" spans="1:28" ht="15" customHeight="1" x14ac:dyDescent="0.2">
      <c r="A164" s="49">
        <v>583</v>
      </c>
      <c r="B164" s="49">
        <v>1427</v>
      </c>
      <c r="C164" s="46">
        <f t="shared" si="73"/>
        <v>3.89</v>
      </c>
      <c r="D164" s="46">
        <v>268.79000000000002</v>
      </c>
      <c r="E164" s="46">
        <v>212.8</v>
      </c>
      <c r="F164" s="46">
        <v>0</v>
      </c>
      <c r="G164" s="46">
        <f t="shared" si="71"/>
        <v>22.455555555555556</v>
      </c>
      <c r="H164" s="46">
        <v>0</v>
      </c>
      <c r="I164" s="46">
        <f t="shared" si="72"/>
        <v>13.077777777777778</v>
      </c>
      <c r="J164" s="50">
        <f t="shared" si="82"/>
        <v>1</v>
      </c>
      <c r="K164" s="50">
        <f t="shared" si="83"/>
        <v>1</v>
      </c>
      <c r="L164" s="50">
        <f t="shared" si="70"/>
        <v>1</v>
      </c>
      <c r="M164" s="50">
        <f t="shared" ca="1" si="74"/>
        <v>0</v>
      </c>
      <c r="T164" s="43">
        <v>0</v>
      </c>
      <c r="U164" s="52">
        <f t="shared" si="75"/>
        <v>-1427</v>
      </c>
      <c r="V164" s="48">
        <f t="shared" si="76"/>
        <v>-1427</v>
      </c>
      <c r="W164" s="48"/>
      <c r="X164" s="48">
        <f t="shared" si="77"/>
        <v>1568.6221149811163</v>
      </c>
      <c r="Y164" s="48">
        <f t="shared" si="78"/>
        <v>141.62211498111628</v>
      </c>
      <c r="Z164" s="48">
        <f t="shared" si="79"/>
        <v>142</v>
      </c>
      <c r="AA164" s="17">
        <f t="shared" si="80"/>
        <v>142</v>
      </c>
      <c r="AB164" s="45">
        <f t="shared" si="81"/>
        <v>1569</v>
      </c>
    </row>
    <row r="165" spans="1:28" ht="15" customHeight="1" x14ac:dyDescent="0.2">
      <c r="A165" s="49">
        <f>ROUND(A164+(A167-A164)/3,0)</f>
        <v>571</v>
      </c>
      <c r="B165" s="49">
        <f>ROUND(B164+(B167-B164)/3,0)</f>
        <v>1422</v>
      </c>
      <c r="C165" s="46">
        <f t="shared" si="73"/>
        <v>3.81</v>
      </c>
      <c r="D165" s="46">
        <v>268.72000000000003</v>
      </c>
      <c r="E165" s="46">
        <v>212.74</v>
      </c>
      <c r="F165" s="46">
        <v>0</v>
      </c>
      <c r="G165" s="46">
        <f t="shared" si="71"/>
        <v>22.340659340659339</v>
      </c>
      <c r="H165" s="46">
        <v>0</v>
      </c>
      <c r="I165" s="46">
        <f t="shared" si="72"/>
        <v>12.989010989010989</v>
      </c>
      <c r="J165" s="50">
        <f t="shared" si="82"/>
        <v>1</v>
      </c>
      <c r="K165" s="50">
        <f t="shared" si="83"/>
        <v>1</v>
      </c>
      <c r="L165" s="50">
        <f t="shared" si="70"/>
        <v>1</v>
      </c>
      <c r="M165" s="50">
        <f t="shared" ca="1" si="74"/>
        <v>1</v>
      </c>
      <c r="T165" s="43">
        <v>0</v>
      </c>
      <c r="U165" s="52">
        <f t="shared" si="75"/>
        <v>-1422</v>
      </c>
      <c r="V165" s="48">
        <f t="shared" si="76"/>
        <v>-1422</v>
      </c>
      <c r="W165" s="48"/>
      <c r="X165" s="48">
        <f t="shared" si="77"/>
        <v>1563.1258917331097</v>
      </c>
      <c r="Y165" s="48">
        <f t="shared" si="78"/>
        <v>141.12589173310971</v>
      </c>
      <c r="Z165" s="48">
        <f t="shared" si="79"/>
        <v>141</v>
      </c>
      <c r="AA165" s="17">
        <f t="shared" si="80"/>
        <v>141</v>
      </c>
      <c r="AB165" s="45">
        <f t="shared" si="81"/>
        <v>1563</v>
      </c>
    </row>
    <row r="166" spans="1:28" ht="15" customHeight="1" x14ac:dyDescent="0.2">
      <c r="A166" s="49">
        <f>ROUND(A165+(A167-A164)/3,0)</f>
        <v>559</v>
      </c>
      <c r="B166" s="49">
        <f>ROUND(B165+(B167-B164)/3,0)</f>
        <v>1417</v>
      </c>
      <c r="C166" s="46">
        <f t="shared" si="73"/>
        <v>3.73</v>
      </c>
      <c r="D166" s="46">
        <v>268.64</v>
      </c>
      <c r="E166" s="46">
        <v>212.66</v>
      </c>
      <c r="F166" s="46">
        <v>0</v>
      </c>
      <c r="G166" s="46">
        <f t="shared" si="71"/>
        <v>22.228260869565219</v>
      </c>
      <c r="H166" s="46">
        <v>0</v>
      </c>
      <c r="I166" s="46">
        <f t="shared" si="72"/>
        <v>12.902173913043478</v>
      </c>
      <c r="J166" s="50">
        <f t="shared" si="82"/>
        <v>1</v>
      </c>
      <c r="K166" s="50">
        <f t="shared" si="83"/>
        <v>1</v>
      </c>
      <c r="L166" s="50">
        <f t="shared" si="70"/>
        <v>1</v>
      </c>
      <c r="M166" s="50">
        <f t="shared" ca="1" si="74"/>
        <v>0</v>
      </c>
      <c r="T166" s="43">
        <v>0</v>
      </c>
      <c r="U166" s="52">
        <f t="shared" si="75"/>
        <v>-1417</v>
      </c>
      <c r="V166" s="48">
        <f t="shared" si="76"/>
        <v>-1417</v>
      </c>
      <c r="W166" s="48"/>
      <c r="X166" s="48">
        <f t="shared" si="77"/>
        <v>1557.6296684851029</v>
      </c>
      <c r="Y166" s="48">
        <f t="shared" si="78"/>
        <v>140.62966848510291</v>
      </c>
      <c r="Z166" s="48">
        <f t="shared" si="79"/>
        <v>141</v>
      </c>
      <c r="AA166" s="17">
        <f t="shared" si="80"/>
        <v>141</v>
      </c>
      <c r="AB166" s="45">
        <f t="shared" si="81"/>
        <v>1558</v>
      </c>
    </row>
    <row r="167" spans="1:28" ht="15" customHeight="1" x14ac:dyDescent="0.2">
      <c r="A167" s="49">
        <v>547</v>
      </c>
      <c r="B167" s="49">
        <v>1413</v>
      </c>
      <c r="C167" s="46">
        <f t="shared" si="73"/>
        <v>3.65</v>
      </c>
      <c r="D167" s="46">
        <v>268.56</v>
      </c>
      <c r="E167" s="46">
        <v>212.57</v>
      </c>
      <c r="F167" s="46">
        <v>0</v>
      </c>
      <c r="G167" s="46">
        <f t="shared" si="71"/>
        <v>22.118279569892472</v>
      </c>
      <c r="H167" s="46">
        <v>0</v>
      </c>
      <c r="I167" s="46">
        <f t="shared" si="72"/>
        <v>12.806451612903226</v>
      </c>
      <c r="J167" s="50">
        <f t="shared" si="82"/>
        <v>1</v>
      </c>
      <c r="K167" s="50">
        <f t="shared" si="83"/>
        <v>1</v>
      </c>
      <c r="L167" s="50">
        <f t="shared" ref="L167:L173" si="84">IF(OR(COUNTIF(K163:K167,1)=5,COUNTIF(K163:K167,-1)=5),1,0)</f>
        <v>1</v>
      </c>
      <c r="M167" s="50">
        <f t="shared" ca="1" si="74"/>
        <v>1</v>
      </c>
      <c r="T167" s="43">
        <v>0</v>
      </c>
      <c r="U167" s="52">
        <f t="shared" si="75"/>
        <v>-1413</v>
      </c>
      <c r="V167" s="48">
        <f t="shared" si="76"/>
        <v>-1413</v>
      </c>
      <c r="W167" s="48"/>
      <c r="X167" s="48">
        <f t="shared" si="77"/>
        <v>1553.2326898866975</v>
      </c>
      <c r="Y167" s="48">
        <f t="shared" si="78"/>
        <v>140.23268988669747</v>
      </c>
      <c r="Z167" s="48">
        <f t="shared" si="79"/>
        <v>140</v>
      </c>
      <c r="AA167" s="17">
        <f t="shared" si="80"/>
        <v>140</v>
      </c>
      <c r="AB167" s="45">
        <f t="shared" si="81"/>
        <v>1553</v>
      </c>
    </row>
    <row r="168" spans="1:28" ht="15" customHeight="1" x14ac:dyDescent="0.2">
      <c r="A168" s="49">
        <f>ROUND(A167+(A170-A167)/3,0)</f>
        <v>531</v>
      </c>
      <c r="B168" s="49">
        <f>ROUND(B167+(B170-B167)/3,0)</f>
        <v>1409</v>
      </c>
      <c r="C168" s="46">
        <v>0</v>
      </c>
      <c r="D168" s="46">
        <v>268.48</v>
      </c>
      <c r="E168" s="46">
        <v>212.5</v>
      </c>
      <c r="F168" s="46">
        <v>0</v>
      </c>
      <c r="G168" s="46">
        <f t="shared" si="71"/>
        <v>22.053191489361701</v>
      </c>
      <c r="H168" s="46">
        <v>0</v>
      </c>
      <c r="I168" s="46">
        <f t="shared" si="72"/>
        <v>12.712765957446809</v>
      </c>
      <c r="J168" s="50">
        <f t="shared" si="82"/>
        <v>1</v>
      </c>
      <c r="K168" s="50">
        <f t="shared" si="83"/>
        <v>1</v>
      </c>
      <c r="L168" s="50">
        <f t="shared" si="84"/>
        <v>1</v>
      </c>
      <c r="M168" s="50">
        <f t="shared" ca="1" si="74"/>
        <v>1</v>
      </c>
      <c r="T168" s="43">
        <v>0</v>
      </c>
      <c r="U168" s="52">
        <f t="shared" si="75"/>
        <v>-1409</v>
      </c>
      <c r="V168" s="48">
        <f t="shared" si="76"/>
        <v>-1409</v>
      </c>
      <c r="W168" s="48"/>
      <c r="X168" s="48">
        <f t="shared" si="77"/>
        <v>1548.835711288292</v>
      </c>
      <c r="Y168" s="48">
        <f t="shared" si="78"/>
        <v>139.83571128829203</v>
      </c>
      <c r="Z168" s="48">
        <f t="shared" si="79"/>
        <v>140</v>
      </c>
      <c r="AA168" s="17">
        <f t="shared" si="80"/>
        <v>140</v>
      </c>
      <c r="AB168" s="45">
        <f t="shared" si="81"/>
        <v>1549</v>
      </c>
    </row>
    <row r="169" spans="1:28" ht="15" customHeight="1" x14ac:dyDescent="0.2">
      <c r="A169" s="49">
        <f>ROUND(A168+(A170-A167)/3,0)</f>
        <v>515</v>
      </c>
      <c r="B169" s="49">
        <f>ROUND(B168+(B170-B167)/3,0)</f>
        <v>1405</v>
      </c>
      <c r="C169" s="46">
        <f>ROUND(A169/150,2)</f>
        <v>3.43</v>
      </c>
      <c r="D169" s="46">
        <v>268.39999999999998</v>
      </c>
      <c r="E169" s="46">
        <v>212.42</v>
      </c>
      <c r="F169" s="46">
        <v>0</v>
      </c>
      <c r="G169" s="46">
        <f t="shared" si="71"/>
        <v>21.989473684210527</v>
      </c>
      <c r="H169" s="46">
        <v>0</v>
      </c>
      <c r="I169" s="46">
        <f t="shared" si="72"/>
        <v>12.621052631578948</v>
      </c>
      <c r="J169" s="50">
        <f t="shared" si="82"/>
        <v>1</v>
      </c>
      <c r="K169" s="50">
        <f t="shared" si="83"/>
        <v>1</v>
      </c>
      <c r="L169" s="50">
        <f t="shared" si="84"/>
        <v>1</v>
      </c>
      <c r="M169" s="50">
        <f t="shared" ca="1" si="74"/>
        <v>1</v>
      </c>
      <c r="T169" s="43">
        <v>0</v>
      </c>
      <c r="U169" s="52">
        <f t="shared" si="75"/>
        <v>-1405</v>
      </c>
      <c r="V169" s="48">
        <f t="shared" si="76"/>
        <v>-1405</v>
      </c>
      <c r="W169" s="48"/>
      <c r="X169" s="48">
        <f t="shared" si="77"/>
        <v>1544.4387326898868</v>
      </c>
      <c r="Y169" s="48">
        <f t="shared" si="78"/>
        <v>139.43873268988682</v>
      </c>
      <c r="Z169" s="48">
        <f t="shared" si="79"/>
        <v>139</v>
      </c>
      <c r="AA169" s="17">
        <f t="shared" si="80"/>
        <v>139</v>
      </c>
      <c r="AB169" s="45">
        <f t="shared" si="81"/>
        <v>1544</v>
      </c>
    </row>
    <row r="170" spans="1:28" ht="15" customHeight="1" x14ac:dyDescent="0.2">
      <c r="A170" s="49">
        <v>500</v>
      </c>
      <c r="B170" s="49">
        <v>1400</v>
      </c>
      <c r="C170" s="46">
        <f>ROUND(A170/150,2)</f>
        <v>3.33</v>
      </c>
      <c r="D170" s="46">
        <v>268.32</v>
      </c>
      <c r="E170" s="46">
        <v>212.34</v>
      </c>
      <c r="F170" s="46">
        <v>0</v>
      </c>
      <c r="G170" s="46">
        <f t="shared" si="71"/>
        <v>21.916666666666668</v>
      </c>
      <c r="H170" s="46">
        <v>0</v>
      </c>
      <c r="I170" s="46">
        <f t="shared" si="72"/>
        <v>12.541666666666666</v>
      </c>
      <c r="J170" s="50">
        <f t="shared" si="82"/>
        <v>1</v>
      </c>
      <c r="K170" s="50">
        <f t="shared" si="83"/>
        <v>1</v>
      </c>
      <c r="L170" s="50">
        <f t="shared" si="84"/>
        <v>1</v>
      </c>
      <c r="M170" s="50">
        <f t="shared" ca="1" si="74"/>
        <v>0</v>
      </c>
      <c r="T170" s="43">
        <v>0</v>
      </c>
      <c r="U170" s="52">
        <f t="shared" si="75"/>
        <v>-1400</v>
      </c>
      <c r="V170" s="48">
        <f t="shared" si="76"/>
        <v>-1400</v>
      </c>
      <c r="W170" s="48"/>
      <c r="X170" s="48">
        <f t="shared" si="77"/>
        <v>1538.94250944188</v>
      </c>
      <c r="Y170" s="48">
        <f t="shared" si="78"/>
        <v>138.94250944188002</v>
      </c>
      <c r="Z170" s="48">
        <f t="shared" si="79"/>
        <v>139</v>
      </c>
      <c r="AA170" s="17">
        <f t="shared" si="80"/>
        <v>139</v>
      </c>
      <c r="AB170" s="45">
        <f t="shared" si="81"/>
        <v>1539</v>
      </c>
    </row>
    <row r="171" spans="1:28" ht="15" customHeight="1" x14ac:dyDescent="0.2">
      <c r="A171" s="49">
        <f>ROUND(A170+(A173-A170)/3,0)</f>
        <v>495</v>
      </c>
      <c r="B171" s="49">
        <f>ROUND(B170+(B173-B170)/3,0)</f>
        <v>1395</v>
      </c>
      <c r="C171" s="46">
        <f>ROUND(A171/150,2)</f>
        <v>3.3</v>
      </c>
      <c r="D171" s="46">
        <v>268.24</v>
      </c>
      <c r="E171" s="46">
        <v>212.25</v>
      </c>
      <c r="F171" s="46">
        <v>0</v>
      </c>
      <c r="G171" s="46">
        <f t="shared" si="71"/>
        <v>21.742268041237114</v>
      </c>
      <c r="H171" s="46">
        <v>0</v>
      </c>
      <c r="I171" s="46">
        <f t="shared" si="72"/>
        <v>12.463917525773196</v>
      </c>
      <c r="J171" s="50">
        <f t="shared" si="82"/>
        <v>1</v>
      </c>
      <c r="K171" s="50">
        <f t="shared" si="83"/>
        <v>1</v>
      </c>
      <c r="L171" s="50">
        <f t="shared" si="84"/>
        <v>1</v>
      </c>
      <c r="M171" s="50">
        <f t="shared" ca="1" si="74"/>
        <v>0</v>
      </c>
      <c r="T171" s="43">
        <v>0</v>
      </c>
      <c r="U171" s="52">
        <f t="shared" si="75"/>
        <v>-1395</v>
      </c>
      <c r="V171" s="48">
        <f t="shared" si="76"/>
        <v>-1395</v>
      </c>
      <c r="W171" s="48"/>
      <c r="X171" s="48">
        <f t="shared" si="77"/>
        <v>1533.4462861938732</v>
      </c>
      <c r="Y171" s="48">
        <f t="shared" si="78"/>
        <v>138.44628619387322</v>
      </c>
      <c r="Z171" s="48">
        <f t="shared" si="79"/>
        <v>138</v>
      </c>
      <c r="AA171" s="17">
        <f t="shared" si="80"/>
        <v>138</v>
      </c>
      <c r="AB171" s="45">
        <f t="shared" si="81"/>
        <v>1533</v>
      </c>
    </row>
    <row r="172" spans="1:28" ht="15" customHeight="1" x14ac:dyDescent="0.2">
      <c r="A172" s="49">
        <f>ROUND(A171+(A173-A170)/3,0)</f>
        <v>490</v>
      </c>
      <c r="B172" s="49">
        <f>ROUND(B171+(B173-B170)/3,0)</f>
        <v>1390</v>
      </c>
      <c r="C172" s="46">
        <f>ROUND(A172/150,2)</f>
        <v>3.27</v>
      </c>
      <c r="D172" s="46">
        <v>268.16000000000003</v>
      </c>
      <c r="E172" s="46">
        <v>212.18</v>
      </c>
      <c r="F172" s="46">
        <v>0</v>
      </c>
      <c r="G172" s="46">
        <f t="shared" si="71"/>
        <v>21.571428571428573</v>
      </c>
      <c r="H172" s="46">
        <v>0</v>
      </c>
      <c r="I172" s="46">
        <f t="shared" si="72"/>
        <v>12.387755102040817</v>
      </c>
      <c r="J172" s="50">
        <f t="shared" si="82"/>
        <v>1</v>
      </c>
      <c r="K172" s="50">
        <f t="shared" si="83"/>
        <v>1</v>
      </c>
      <c r="L172" s="50">
        <f t="shared" si="84"/>
        <v>1</v>
      </c>
      <c r="M172" s="50">
        <f t="shared" ca="1" si="74"/>
        <v>0</v>
      </c>
      <c r="T172" s="43">
        <v>0</v>
      </c>
      <c r="U172" s="52">
        <f t="shared" si="75"/>
        <v>-1390</v>
      </c>
      <c r="V172" s="48">
        <f t="shared" si="76"/>
        <v>-1390</v>
      </c>
      <c r="W172" s="48"/>
      <c r="X172" s="48">
        <f t="shared" si="77"/>
        <v>1527.9500629458664</v>
      </c>
      <c r="Y172" s="48">
        <f t="shared" si="78"/>
        <v>137.95006294586642</v>
      </c>
      <c r="Z172" s="48">
        <f t="shared" si="79"/>
        <v>138</v>
      </c>
      <c r="AA172" s="17">
        <f t="shared" si="80"/>
        <v>138</v>
      </c>
      <c r="AB172" s="45">
        <f t="shared" si="81"/>
        <v>1528</v>
      </c>
    </row>
    <row r="173" spans="1:28" ht="15" customHeight="1" x14ac:dyDescent="0.2">
      <c r="A173" s="49">
        <v>484</v>
      </c>
      <c r="B173" s="49">
        <v>1384</v>
      </c>
      <c r="C173" s="46">
        <f>ROUND(A173/150,2)</f>
        <v>3.23</v>
      </c>
      <c r="D173" s="46">
        <v>268.08</v>
      </c>
      <c r="E173" s="46">
        <v>212.1</v>
      </c>
      <c r="F173" s="46">
        <v>0</v>
      </c>
      <c r="G173" s="46">
        <f t="shared" si="71"/>
        <v>21.414141414141415</v>
      </c>
      <c r="H173" s="46">
        <v>0</v>
      </c>
      <c r="I173" s="46">
        <f t="shared" si="72"/>
        <v>12.323232323232324</v>
      </c>
      <c r="J173" s="50">
        <f t="shared" si="82"/>
        <v>1</v>
      </c>
      <c r="K173" s="50">
        <f t="shared" si="83"/>
        <v>1</v>
      </c>
      <c r="L173" s="50">
        <f t="shared" si="84"/>
        <v>1</v>
      </c>
      <c r="M173" s="50">
        <f t="shared" ca="1" si="74"/>
        <v>1</v>
      </c>
      <c r="T173" s="43">
        <v>0</v>
      </c>
      <c r="U173" s="52">
        <f t="shared" si="75"/>
        <v>-1384</v>
      </c>
      <c r="V173" s="48">
        <f t="shared" si="76"/>
        <v>-1384</v>
      </c>
      <c r="W173" s="48"/>
      <c r="X173" s="48">
        <f t="shared" si="77"/>
        <v>1521.3545950482585</v>
      </c>
      <c r="Y173" s="48">
        <f t="shared" si="78"/>
        <v>137.35459504825849</v>
      </c>
      <c r="Z173" s="48">
        <f t="shared" si="79"/>
        <v>137</v>
      </c>
      <c r="AA173" s="17">
        <f t="shared" si="80"/>
        <v>137</v>
      </c>
      <c r="AB173" s="45">
        <f t="shared" si="81"/>
        <v>1521</v>
      </c>
    </row>
    <row r="174" spans="1:28" ht="15" customHeight="1" x14ac:dyDescent="0.2">
      <c r="A174" s="49"/>
      <c r="B174" s="49"/>
      <c r="C174" s="46"/>
      <c r="D174" s="46"/>
      <c r="E174" s="46"/>
      <c r="F174" s="46"/>
      <c r="G174" s="46"/>
      <c r="H174" s="46"/>
      <c r="I174" s="46"/>
      <c r="J174" s="50"/>
      <c r="K174" s="50"/>
      <c r="L174" s="50"/>
      <c r="M174" s="50"/>
      <c r="U174" s="52"/>
      <c r="V174" s="48"/>
      <c r="W174" s="48"/>
      <c r="X174" s="48"/>
      <c r="Y174" s="48"/>
      <c r="Z174" s="48"/>
      <c r="AA174" s="17"/>
    </row>
    <row r="175" spans="1:28" ht="15" customHeight="1" x14ac:dyDescent="0.2">
      <c r="A175" s="49"/>
      <c r="B175" s="49"/>
      <c r="C175" s="46"/>
      <c r="D175" s="46"/>
      <c r="E175" s="46"/>
      <c r="F175" s="46"/>
      <c r="G175" s="46"/>
      <c r="H175" s="46"/>
      <c r="I175" s="46"/>
      <c r="J175" s="50"/>
      <c r="K175" s="50"/>
      <c r="L175" s="50"/>
      <c r="M175" s="50"/>
      <c r="U175" s="52"/>
      <c r="V175" s="48"/>
      <c r="W175" s="48"/>
      <c r="X175" s="48"/>
      <c r="Y175" s="48"/>
      <c r="Z175" s="48"/>
      <c r="AA175" s="17"/>
    </row>
    <row r="176" spans="1:28" ht="15" customHeight="1" x14ac:dyDescent="0.2">
      <c r="A176" s="49"/>
      <c r="B176" s="49"/>
      <c r="C176" s="46"/>
      <c r="D176" s="46"/>
      <c r="E176" s="46"/>
      <c r="F176" s="46"/>
      <c r="G176" s="46"/>
      <c r="H176" s="46"/>
      <c r="I176" s="46"/>
      <c r="J176" s="50"/>
      <c r="K176" s="50"/>
      <c r="L176" s="50"/>
      <c r="M176" s="50"/>
      <c r="U176" s="52"/>
      <c r="V176" s="48"/>
      <c r="W176" s="48"/>
      <c r="X176" s="48"/>
      <c r="Y176" s="48"/>
      <c r="Z176" s="48"/>
      <c r="AA176" s="17"/>
    </row>
    <row r="177" spans="1:27" ht="15" customHeight="1" x14ac:dyDescent="0.2">
      <c r="A177" s="49"/>
      <c r="B177" s="49"/>
      <c r="C177" s="46"/>
      <c r="D177" s="46"/>
      <c r="E177" s="46"/>
      <c r="F177" s="46"/>
      <c r="G177" s="46"/>
      <c r="H177" s="46"/>
      <c r="I177" s="46"/>
      <c r="J177" s="50"/>
      <c r="K177" s="50"/>
      <c r="L177" s="50"/>
      <c r="M177" s="50"/>
      <c r="U177" s="52"/>
      <c r="V177" s="48"/>
      <c r="W177" s="48"/>
      <c r="X177" s="48"/>
      <c r="Y177" s="48"/>
      <c r="Z177" s="48"/>
      <c r="AA177" s="17"/>
    </row>
    <row r="178" spans="1:27" ht="15" customHeight="1" x14ac:dyDescent="0.2">
      <c r="A178" s="49"/>
      <c r="B178" s="49"/>
      <c r="C178" s="46"/>
      <c r="D178" s="46"/>
      <c r="E178" s="46"/>
      <c r="F178" s="46"/>
      <c r="G178" s="46"/>
      <c r="H178" s="46"/>
      <c r="I178" s="46"/>
      <c r="J178" s="50"/>
      <c r="K178" s="50"/>
      <c r="L178" s="50"/>
      <c r="M178" s="50"/>
      <c r="U178" s="52"/>
      <c r="V178" s="48"/>
      <c r="W178" s="48"/>
      <c r="X178" s="48"/>
      <c r="Y178" s="48"/>
      <c r="Z178" s="48"/>
      <c r="AA178" s="17"/>
    </row>
    <row r="179" spans="1:27" ht="15" customHeight="1" x14ac:dyDescent="0.2">
      <c r="A179" s="49"/>
      <c r="B179" s="49"/>
      <c r="C179" s="46"/>
      <c r="D179" s="46"/>
      <c r="E179" s="46"/>
      <c r="F179" s="46"/>
      <c r="G179" s="46"/>
      <c r="H179" s="46"/>
      <c r="I179" s="46"/>
      <c r="J179" s="50"/>
      <c r="K179" s="50"/>
      <c r="L179" s="50"/>
      <c r="M179" s="50"/>
      <c r="U179" s="52"/>
      <c r="V179" s="48"/>
      <c r="W179" s="48"/>
      <c r="X179" s="48"/>
      <c r="Y179" s="48"/>
      <c r="Z179" s="48"/>
      <c r="AA179" s="17"/>
    </row>
    <row r="180" spans="1:27" ht="15" customHeight="1" x14ac:dyDescent="0.2">
      <c r="A180" s="49"/>
      <c r="B180" s="49"/>
      <c r="C180" s="46"/>
      <c r="D180" s="46"/>
      <c r="E180" s="46"/>
      <c r="F180" s="46"/>
      <c r="G180" s="46"/>
      <c r="H180" s="46"/>
      <c r="I180" s="46"/>
      <c r="J180" s="50"/>
      <c r="K180" s="50"/>
      <c r="L180" s="50"/>
      <c r="M180" s="50"/>
      <c r="U180" s="52"/>
      <c r="V180" s="48"/>
      <c r="W180" s="48"/>
      <c r="X180" s="48"/>
      <c r="Y180" s="48"/>
      <c r="Z180" s="48"/>
      <c r="AA180" s="17"/>
    </row>
    <row r="181" spans="1:27" ht="15" customHeight="1" x14ac:dyDescent="0.2">
      <c r="A181" s="49"/>
      <c r="B181" s="49"/>
      <c r="C181" s="46"/>
      <c r="D181" s="46"/>
      <c r="E181" s="46"/>
      <c r="F181" s="46"/>
      <c r="G181" s="46"/>
      <c r="H181" s="46"/>
      <c r="I181" s="46"/>
      <c r="J181" s="50"/>
      <c r="K181" s="50"/>
      <c r="L181" s="50"/>
      <c r="M181" s="50"/>
      <c r="U181" s="52"/>
      <c r="V181" s="48"/>
      <c r="W181" s="48"/>
      <c r="X181" s="48"/>
      <c r="Y181" s="48"/>
      <c r="Z181" s="48"/>
      <c r="AA181" s="17"/>
    </row>
    <row r="182" spans="1:27" ht="15" customHeight="1" x14ac:dyDescent="0.2">
      <c r="A182" s="49"/>
      <c r="B182" s="49"/>
      <c r="C182" s="46"/>
      <c r="D182" s="46"/>
      <c r="E182" s="46"/>
      <c r="F182" s="46"/>
      <c r="G182" s="46"/>
      <c r="H182" s="46"/>
      <c r="I182" s="46"/>
      <c r="J182" s="50"/>
      <c r="K182" s="50"/>
      <c r="L182" s="50"/>
      <c r="M182" s="50"/>
      <c r="U182" s="52"/>
      <c r="V182" s="48"/>
      <c r="W182" s="48"/>
      <c r="X182" s="48"/>
      <c r="Y182" s="48"/>
      <c r="Z182" s="48"/>
      <c r="AA182" s="17"/>
    </row>
    <row r="183" spans="1:27" ht="15" customHeight="1" x14ac:dyDescent="0.2">
      <c r="A183" s="49"/>
      <c r="B183" s="49"/>
      <c r="C183" s="46"/>
      <c r="D183" s="46"/>
      <c r="E183" s="46"/>
      <c r="F183" s="46"/>
      <c r="G183" s="46"/>
      <c r="H183" s="46"/>
      <c r="I183" s="46"/>
      <c r="J183" s="50"/>
      <c r="K183" s="50"/>
      <c r="L183" s="50"/>
      <c r="M183" s="50"/>
      <c r="U183" s="52"/>
      <c r="V183" s="48"/>
      <c r="W183" s="48"/>
      <c r="X183" s="48"/>
      <c r="Y183" s="48"/>
      <c r="Z183" s="48"/>
      <c r="AA183" s="17"/>
    </row>
    <row r="184" spans="1:27" ht="15" customHeight="1" x14ac:dyDescent="0.2">
      <c r="A184" s="49"/>
      <c r="B184" s="49"/>
      <c r="C184" s="46"/>
      <c r="D184" s="46"/>
      <c r="E184" s="46"/>
      <c r="F184" s="46"/>
      <c r="G184" s="46"/>
      <c r="H184" s="46"/>
      <c r="I184" s="46"/>
      <c r="J184" s="50"/>
      <c r="K184" s="50"/>
      <c r="L184" s="50"/>
      <c r="M184" s="50"/>
      <c r="U184" s="52"/>
      <c r="V184" s="48"/>
      <c r="W184" s="48"/>
      <c r="X184" s="48"/>
      <c r="Y184" s="48"/>
      <c r="Z184" s="48"/>
      <c r="AA184" s="17"/>
    </row>
    <row r="185" spans="1:27" ht="15" customHeight="1" x14ac:dyDescent="0.2">
      <c r="A185" s="49"/>
      <c r="B185" s="49"/>
      <c r="C185" s="46"/>
      <c r="D185" s="46"/>
      <c r="E185" s="46"/>
      <c r="F185" s="46"/>
      <c r="G185" s="46"/>
      <c r="H185" s="46"/>
      <c r="I185" s="46"/>
      <c r="J185" s="50"/>
      <c r="K185" s="50"/>
      <c r="L185" s="50"/>
      <c r="M185" s="50"/>
      <c r="U185" s="52"/>
      <c r="V185" s="48"/>
      <c r="W185" s="48"/>
      <c r="X185" s="48"/>
      <c r="Y185" s="48"/>
      <c r="Z185" s="48"/>
      <c r="AA185" s="17"/>
    </row>
    <row r="186" spans="1:27" ht="15" customHeight="1" x14ac:dyDescent="0.2">
      <c r="A186" s="49"/>
      <c r="B186" s="49"/>
      <c r="C186" s="46"/>
      <c r="D186" s="46"/>
      <c r="E186" s="46"/>
      <c r="F186" s="46"/>
      <c r="G186" s="46"/>
      <c r="H186" s="46"/>
      <c r="I186" s="46"/>
      <c r="J186" s="50"/>
      <c r="K186" s="50"/>
      <c r="L186" s="50"/>
      <c r="M186" s="50"/>
      <c r="U186" s="52"/>
      <c r="V186" s="48"/>
      <c r="W186" s="48"/>
      <c r="X186" s="48"/>
      <c r="Y186" s="48"/>
      <c r="Z186" s="48"/>
      <c r="AA186" s="17"/>
    </row>
    <row r="187" spans="1:27" ht="15" customHeight="1" x14ac:dyDescent="0.2">
      <c r="A187" s="49"/>
      <c r="B187" s="49"/>
      <c r="C187" s="46"/>
      <c r="D187" s="46"/>
      <c r="E187" s="46"/>
      <c r="F187" s="46"/>
      <c r="G187" s="46"/>
      <c r="H187" s="46"/>
      <c r="I187" s="46"/>
      <c r="J187" s="50"/>
      <c r="K187" s="50"/>
      <c r="L187" s="50"/>
      <c r="M187" s="50"/>
      <c r="U187" s="52"/>
      <c r="V187" s="48"/>
      <c r="W187" s="48"/>
      <c r="X187" s="48"/>
      <c r="Y187" s="48"/>
      <c r="Z187" s="48"/>
      <c r="AA187" s="17"/>
    </row>
    <row r="188" spans="1:27" ht="15" customHeight="1" x14ac:dyDescent="0.2">
      <c r="A188" s="49"/>
      <c r="B188" s="49"/>
      <c r="C188" s="46"/>
      <c r="D188" s="46"/>
      <c r="E188" s="46"/>
      <c r="F188" s="46"/>
      <c r="G188" s="46"/>
      <c r="H188" s="46"/>
      <c r="I188" s="46"/>
      <c r="J188" s="50"/>
      <c r="K188" s="50"/>
      <c r="L188" s="50"/>
      <c r="M188" s="50"/>
      <c r="U188" s="52"/>
      <c r="V188" s="48"/>
      <c r="W188" s="48"/>
      <c r="X188" s="48"/>
      <c r="Y188" s="48"/>
      <c r="Z188" s="48"/>
      <c r="AA188" s="17"/>
    </row>
    <row r="189" spans="1:27" ht="15" customHeight="1" x14ac:dyDescent="0.2">
      <c r="A189" s="49"/>
      <c r="B189" s="49"/>
      <c r="C189" s="46"/>
      <c r="D189" s="46"/>
      <c r="E189" s="46"/>
      <c r="F189" s="46"/>
      <c r="G189" s="46"/>
      <c r="H189" s="46"/>
      <c r="I189" s="46"/>
      <c r="J189" s="50"/>
      <c r="K189" s="50"/>
      <c r="L189" s="50"/>
      <c r="M189" s="50"/>
      <c r="U189" s="52"/>
      <c r="V189" s="48"/>
      <c r="W189" s="48"/>
      <c r="X189" s="48"/>
      <c r="Y189" s="48"/>
      <c r="Z189" s="48"/>
      <c r="AA189" s="17"/>
    </row>
    <row r="190" spans="1:27" ht="15" customHeight="1" x14ac:dyDescent="0.25">
      <c r="A190" s="13"/>
      <c r="B190" s="13"/>
      <c r="C190" s="13"/>
      <c r="D190" s="46"/>
      <c r="E190" s="13"/>
      <c r="F190" s="13"/>
      <c r="G190" s="46"/>
      <c r="H190" s="13"/>
      <c r="I190" s="46"/>
      <c r="J190" s="50"/>
      <c r="K190" s="50"/>
      <c r="L190" s="50"/>
      <c r="M190" s="50"/>
      <c r="U190" s="52"/>
      <c r="V190" s="48"/>
      <c r="W190" s="48"/>
      <c r="X190" s="48"/>
      <c r="Y190" s="48"/>
      <c r="Z190" s="48"/>
      <c r="AA190" s="17"/>
    </row>
    <row r="191" spans="1:27" ht="15" customHeight="1" x14ac:dyDescent="0.25">
      <c r="A191" s="13"/>
      <c r="B191" s="13"/>
      <c r="C191" s="13"/>
      <c r="D191" s="46"/>
      <c r="E191" s="13"/>
      <c r="F191" s="13"/>
      <c r="G191" s="46"/>
      <c r="H191" s="13"/>
      <c r="I191" s="46"/>
      <c r="J191" s="50"/>
      <c r="K191" s="50"/>
      <c r="L191" s="50"/>
      <c r="M191" s="50"/>
      <c r="U191" s="52"/>
      <c r="V191" s="48"/>
      <c r="W191" s="48"/>
      <c r="X191" s="48"/>
      <c r="Y191" s="48"/>
      <c r="Z191" s="48"/>
      <c r="AA191" s="17"/>
    </row>
    <row r="192" spans="1:27" ht="15" customHeight="1" x14ac:dyDescent="0.25">
      <c r="A192" s="13"/>
      <c r="B192" s="13"/>
      <c r="C192" s="13"/>
      <c r="D192" s="46"/>
      <c r="E192" s="13"/>
      <c r="F192" s="13"/>
      <c r="G192" s="46"/>
      <c r="H192" s="13"/>
      <c r="I192" s="46"/>
      <c r="J192" s="50"/>
      <c r="K192" s="50"/>
      <c r="L192" s="50"/>
      <c r="M192" s="50"/>
      <c r="U192" s="52"/>
      <c r="V192" s="48"/>
      <c r="W192" s="48"/>
      <c r="X192" s="48"/>
      <c r="Y192" s="48"/>
      <c r="Z192" s="48"/>
      <c r="AA192" s="17"/>
    </row>
    <row r="193" spans="1:27" ht="15" customHeight="1" x14ac:dyDescent="0.25">
      <c r="A193" s="13"/>
      <c r="B193" s="13"/>
      <c r="C193" s="13"/>
      <c r="D193" s="46"/>
      <c r="E193" s="13"/>
      <c r="F193" s="13"/>
      <c r="G193" s="46"/>
      <c r="H193" s="13"/>
      <c r="I193" s="46"/>
      <c r="J193" s="50"/>
      <c r="K193" s="50"/>
      <c r="L193" s="50"/>
      <c r="M193" s="50"/>
      <c r="U193" s="52"/>
      <c r="V193" s="48"/>
      <c r="W193" s="48"/>
      <c r="X193" s="48"/>
      <c r="Y193" s="48"/>
      <c r="Z193" s="48"/>
      <c r="AA193" s="17"/>
    </row>
    <row r="194" spans="1:27" ht="15" customHeight="1" x14ac:dyDescent="0.25">
      <c r="A194" s="13"/>
      <c r="B194" s="13"/>
      <c r="C194" s="13"/>
      <c r="D194" s="46"/>
      <c r="E194" s="13"/>
      <c r="F194" s="13"/>
      <c r="G194" s="46"/>
      <c r="H194" s="13"/>
      <c r="I194" s="46"/>
      <c r="J194" s="50"/>
      <c r="K194" s="50"/>
      <c r="L194" s="50"/>
      <c r="M194" s="50"/>
      <c r="U194" s="52"/>
      <c r="V194" s="48"/>
      <c r="W194" s="48"/>
      <c r="X194" s="48"/>
      <c r="Y194" s="48"/>
      <c r="Z194" s="48"/>
      <c r="AA194" s="17"/>
    </row>
    <row r="195" spans="1:27" ht="15" customHeight="1" x14ac:dyDescent="0.25">
      <c r="A195" s="13"/>
      <c r="B195" s="13"/>
      <c r="C195" s="13"/>
      <c r="D195" s="46"/>
      <c r="E195" s="13"/>
      <c r="F195" s="13"/>
      <c r="G195" s="46"/>
      <c r="H195" s="13"/>
      <c r="I195" s="46"/>
      <c r="J195" s="50"/>
      <c r="K195" s="50"/>
      <c r="L195" s="50"/>
      <c r="M195" s="50"/>
      <c r="U195" s="52"/>
      <c r="V195" s="48"/>
      <c r="W195" s="48"/>
      <c r="X195" s="48"/>
      <c r="Y195" s="48"/>
      <c r="Z195" s="48"/>
      <c r="AA195" s="17"/>
    </row>
    <row r="196" spans="1:27" ht="15" customHeight="1" x14ac:dyDescent="0.25">
      <c r="A196" s="13"/>
      <c r="B196" s="13"/>
      <c r="C196" s="13"/>
      <c r="D196" s="46"/>
      <c r="E196" s="13"/>
      <c r="F196" s="13"/>
      <c r="G196" s="46"/>
      <c r="H196" s="13"/>
      <c r="I196" s="46"/>
      <c r="J196" s="50"/>
      <c r="K196" s="50"/>
      <c r="L196" s="50"/>
      <c r="M196" s="50"/>
      <c r="U196" s="52"/>
      <c r="V196" s="48"/>
      <c r="W196" s="48"/>
      <c r="X196" s="48"/>
      <c r="Y196" s="48"/>
      <c r="Z196" s="48"/>
      <c r="AA196" s="17"/>
    </row>
    <row r="197" spans="1:27" ht="15" customHeight="1" x14ac:dyDescent="0.25">
      <c r="A197" s="13"/>
      <c r="B197" s="13"/>
      <c r="C197" s="13"/>
      <c r="D197" s="46"/>
      <c r="E197" s="13"/>
      <c r="F197" s="13"/>
      <c r="G197" s="46"/>
      <c r="H197" s="13"/>
      <c r="I197" s="46"/>
      <c r="J197" s="50"/>
      <c r="K197" s="50"/>
      <c r="L197" s="50"/>
      <c r="M197" s="50"/>
      <c r="U197" s="52"/>
      <c r="V197" s="48"/>
      <c r="W197" s="48"/>
      <c r="X197" s="48"/>
      <c r="Y197" s="48"/>
      <c r="Z197" s="48"/>
      <c r="AA197" s="17"/>
    </row>
    <row r="198" spans="1:27" ht="15" customHeight="1" x14ac:dyDescent="0.25">
      <c r="A198" s="13"/>
      <c r="B198" s="13"/>
      <c r="C198" s="13"/>
      <c r="D198" s="46"/>
      <c r="E198" s="13"/>
      <c r="F198" s="13"/>
      <c r="G198" s="46"/>
      <c r="H198" s="13"/>
      <c r="I198" s="46"/>
      <c r="J198" s="50"/>
      <c r="K198" s="50"/>
      <c r="L198" s="50"/>
      <c r="M198" s="50"/>
      <c r="U198" s="52"/>
      <c r="V198" s="48"/>
      <c r="W198" s="48"/>
      <c r="X198" s="48"/>
      <c r="Y198" s="48"/>
      <c r="Z198" s="48"/>
      <c r="AA198" s="17"/>
    </row>
    <row r="199" spans="1:27" x14ac:dyDescent="0.2">
      <c r="U199" s="52"/>
      <c r="V199" s="48"/>
      <c r="W199" s="48"/>
      <c r="X199" s="48"/>
      <c r="Y199" s="48"/>
      <c r="Z199" s="48"/>
      <c r="AA199" s="17"/>
    </row>
    <row r="200" spans="1:27" x14ac:dyDescent="0.2">
      <c r="U200" s="52"/>
      <c r="V200" s="48"/>
      <c r="W200" s="48"/>
      <c r="X200" s="48"/>
      <c r="Y200" s="48"/>
      <c r="Z200" s="48"/>
      <c r="AA200" s="17"/>
    </row>
    <row r="201" spans="1:27" x14ac:dyDescent="0.2">
      <c r="U201" s="52"/>
      <c r="V201" s="48"/>
      <c r="W201" s="48"/>
      <c r="X201" s="48"/>
      <c r="Y201" s="48"/>
      <c r="Z201" s="48"/>
      <c r="AA201" s="17"/>
    </row>
    <row r="202" spans="1:27" x14ac:dyDescent="0.2">
      <c r="U202" s="52"/>
      <c r="V202" s="48"/>
      <c r="W202" s="48"/>
      <c r="X202" s="48"/>
      <c r="Y202" s="48"/>
      <c r="Z202" s="48"/>
      <c r="AA202" s="17"/>
    </row>
    <row r="203" spans="1:27" x14ac:dyDescent="0.2">
      <c r="U203" s="52"/>
      <c r="V203" s="48"/>
      <c r="W203" s="48"/>
      <c r="X203" s="48"/>
      <c r="Y203" s="48"/>
      <c r="Z203" s="48"/>
      <c r="AA203" s="17"/>
    </row>
    <row r="204" spans="1:27" x14ac:dyDescent="0.2">
      <c r="U204" s="52"/>
      <c r="V204" s="48"/>
      <c r="W204" s="48"/>
      <c r="X204" s="48"/>
      <c r="Y204" s="48"/>
      <c r="Z204" s="48"/>
      <c r="AA204" s="17"/>
    </row>
    <row r="205" spans="1:27" x14ac:dyDescent="0.2">
      <c r="U205" s="52"/>
      <c r="V205" s="48"/>
      <c r="W205" s="48"/>
      <c r="X205" s="48"/>
      <c r="Y205" s="48"/>
      <c r="Z205" s="48"/>
      <c r="AA205" s="17"/>
    </row>
    <row r="206" spans="1:27" x14ac:dyDescent="0.2">
      <c r="U206" s="52"/>
      <c r="V206" s="48"/>
      <c r="W206" s="48"/>
      <c r="X206" s="48"/>
      <c r="Y206" s="48"/>
      <c r="Z206" s="48"/>
      <c r="AA206" s="17"/>
    </row>
    <row r="207" spans="1:27" x14ac:dyDescent="0.2">
      <c r="U207" s="52"/>
      <c r="V207" s="48"/>
      <c r="W207" s="48"/>
      <c r="X207" s="48"/>
      <c r="Y207" s="48"/>
      <c r="Z207" s="48"/>
      <c r="AA207" s="17"/>
    </row>
    <row r="208" spans="1:27" x14ac:dyDescent="0.2">
      <c r="U208" s="52"/>
      <c r="V208" s="48"/>
      <c r="W208" s="48"/>
      <c r="X208" s="48"/>
      <c r="Y208" s="48"/>
      <c r="Z208" s="48"/>
      <c r="AA208" s="17"/>
    </row>
    <row r="209" spans="21:27" x14ac:dyDescent="0.2">
      <c r="U209" s="52"/>
      <c r="V209" s="48"/>
      <c r="W209" s="48"/>
      <c r="X209" s="48"/>
      <c r="Y209" s="48"/>
      <c r="Z209" s="48"/>
      <c r="AA209" s="17"/>
    </row>
    <row r="210" spans="21:27" x14ac:dyDescent="0.2">
      <c r="U210" s="52"/>
      <c r="V210" s="48"/>
      <c r="W210" s="48"/>
      <c r="X210" s="48"/>
      <c r="Y210" s="48"/>
      <c r="Z210" s="48"/>
      <c r="AA210" s="17"/>
    </row>
    <row r="211" spans="21:27" x14ac:dyDescent="0.2">
      <c r="U211" s="52"/>
      <c r="V211" s="48"/>
      <c r="W211" s="48"/>
      <c r="X211" s="48"/>
      <c r="Y211" s="48"/>
      <c r="Z211" s="48"/>
      <c r="AA211" s="17"/>
    </row>
    <row r="212" spans="21:27" x14ac:dyDescent="0.2">
      <c r="U212" s="52"/>
      <c r="V212" s="48"/>
      <c r="W212" s="48"/>
      <c r="X212" s="48"/>
      <c r="Y212" s="48"/>
      <c r="Z212" s="48"/>
      <c r="AA212" s="17"/>
    </row>
    <row r="213" spans="21:27" x14ac:dyDescent="0.2">
      <c r="U213" s="52"/>
      <c r="V213" s="48"/>
      <c r="W213" s="48"/>
      <c r="X213" s="48"/>
      <c r="Y213" s="48"/>
      <c r="Z213" s="48"/>
      <c r="AA213" s="17"/>
    </row>
    <row r="214" spans="21:27" x14ac:dyDescent="0.2">
      <c r="U214" s="52"/>
      <c r="V214" s="48"/>
      <c r="W214" s="48"/>
      <c r="X214" s="48"/>
      <c r="Y214" s="48"/>
      <c r="Z214" s="48"/>
      <c r="AA214" s="17"/>
    </row>
    <row r="215" spans="21:27" x14ac:dyDescent="0.2">
      <c r="U215" s="52"/>
      <c r="V215" s="48"/>
      <c r="W215" s="48"/>
      <c r="X215" s="48"/>
      <c r="Y215" s="48"/>
      <c r="Z215" s="48"/>
      <c r="AA215" s="17"/>
    </row>
    <row r="216" spans="21:27" x14ac:dyDescent="0.2">
      <c r="U216" s="52"/>
      <c r="V216" s="48"/>
      <c r="W216" s="48"/>
      <c r="X216" s="48"/>
      <c r="Y216" s="48"/>
      <c r="Z216" s="48"/>
      <c r="AA216" s="17"/>
    </row>
    <row r="217" spans="21:27" x14ac:dyDescent="0.2">
      <c r="U217" s="52"/>
      <c r="V217" s="48"/>
      <c r="W217" s="48"/>
      <c r="X217" s="48"/>
      <c r="Y217" s="48"/>
      <c r="Z217" s="48"/>
      <c r="AA217" s="17"/>
    </row>
    <row r="218" spans="21:27" x14ac:dyDescent="0.2">
      <c r="U218" s="52"/>
      <c r="V218" s="48"/>
      <c r="W218" s="48"/>
      <c r="X218" s="48"/>
      <c r="Y218" s="48"/>
      <c r="Z218" s="48"/>
      <c r="AA218" s="17"/>
    </row>
    <row r="219" spans="21:27" x14ac:dyDescent="0.2">
      <c r="U219" s="52"/>
      <c r="V219" s="48"/>
      <c r="W219" s="48"/>
      <c r="X219" s="48"/>
      <c r="Y219" s="48"/>
      <c r="Z219" s="48"/>
      <c r="AA219" s="17"/>
    </row>
    <row r="220" spans="21:27" x14ac:dyDescent="0.2">
      <c r="U220" s="52"/>
      <c r="V220" s="48"/>
      <c r="W220" s="48"/>
      <c r="X220" s="48"/>
      <c r="Y220" s="48"/>
      <c r="Z220" s="48"/>
      <c r="AA220" s="17"/>
    </row>
    <row r="221" spans="21:27" x14ac:dyDescent="0.2">
      <c r="U221" s="52"/>
      <c r="V221" s="48"/>
      <c r="W221" s="48"/>
      <c r="X221" s="48"/>
      <c r="Y221" s="48"/>
      <c r="Z221" s="48"/>
      <c r="AA221" s="17"/>
    </row>
    <row r="222" spans="21:27" x14ac:dyDescent="0.2">
      <c r="U222" s="52"/>
      <c r="V222" s="48"/>
      <c r="W222" s="48"/>
      <c r="X222" s="48"/>
      <c r="Y222" s="48"/>
      <c r="Z222" s="48"/>
      <c r="AA222" s="17"/>
    </row>
    <row r="223" spans="21:27" x14ac:dyDescent="0.2">
      <c r="U223" s="52"/>
      <c r="V223" s="48"/>
      <c r="W223" s="48"/>
      <c r="X223" s="48"/>
      <c r="Y223" s="48"/>
      <c r="Z223" s="48"/>
      <c r="AA223" s="17"/>
    </row>
    <row r="224" spans="21:27" x14ac:dyDescent="0.2">
      <c r="U224" s="52"/>
      <c r="V224" s="48"/>
      <c r="W224" s="48"/>
      <c r="X224" s="48"/>
      <c r="Y224" s="48"/>
      <c r="Z224" s="48"/>
      <c r="AA224" s="17"/>
    </row>
    <row r="225" spans="21:27" x14ac:dyDescent="0.2">
      <c r="U225" s="52"/>
      <c r="V225" s="48"/>
      <c r="W225" s="48"/>
      <c r="X225" s="48"/>
      <c r="Y225" s="48"/>
      <c r="Z225" s="48"/>
      <c r="AA225" s="17"/>
    </row>
    <row r="226" spans="21:27" x14ac:dyDescent="0.2">
      <c r="U226" s="52"/>
      <c r="V226" s="48"/>
      <c r="W226" s="48"/>
      <c r="X226" s="48"/>
      <c r="Y226" s="48"/>
      <c r="Z226" s="48"/>
      <c r="AA226" s="17"/>
    </row>
    <row r="227" spans="21:27" x14ac:dyDescent="0.2">
      <c r="U227" s="52"/>
      <c r="V227" s="48"/>
      <c r="W227" s="48"/>
      <c r="X227" s="48"/>
      <c r="Y227" s="48"/>
      <c r="Z227" s="48"/>
      <c r="AA227" s="17"/>
    </row>
    <row r="228" spans="21:27" x14ac:dyDescent="0.2">
      <c r="U228" s="52"/>
      <c r="V228" s="48"/>
      <c r="W228" s="48"/>
      <c r="X228" s="48"/>
      <c r="Y228" s="48"/>
      <c r="Z228" s="48"/>
      <c r="AA228" s="17"/>
    </row>
    <row r="229" spans="21:27" x14ac:dyDescent="0.2">
      <c r="U229" s="52"/>
      <c r="V229" s="48"/>
      <c r="W229" s="48"/>
      <c r="X229" s="48"/>
      <c r="Y229" s="48"/>
      <c r="Z229" s="48"/>
      <c r="AA229" s="17"/>
    </row>
    <row r="230" spans="21:27" x14ac:dyDescent="0.2">
      <c r="U230" s="52"/>
      <c r="V230" s="48"/>
      <c r="W230" s="48"/>
      <c r="X230" s="48"/>
      <c r="Y230" s="48"/>
      <c r="Z230" s="48"/>
      <c r="AA230" s="17"/>
    </row>
    <row r="231" spans="21:27" x14ac:dyDescent="0.2">
      <c r="U231" s="52"/>
      <c r="V231" s="48"/>
      <c r="W231" s="48"/>
      <c r="X231" s="48"/>
      <c r="Y231" s="48"/>
      <c r="Z231" s="48"/>
      <c r="AA231" s="17"/>
    </row>
    <row r="232" spans="21:27" x14ac:dyDescent="0.2">
      <c r="U232" s="52"/>
      <c r="V232" s="48"/>
      <c r="W232" s="48"/>
      <c r="X232" s="48"/>
      <c r="Y232" s="48"/>
      <c r="Z232" s="48"/>
      <c r="AA232" s="17"/>
    </row>
    <row r="233" spans="21:27" x14ac:dyDescent="0.2">
      <c r="U233" s="52"/>
      <c r="V233" s="48"/>
      <c r="W233" s="48"/>
      <c r="X233" s="48"/>
      <c r="Y233" s="48"/>
      <c r="Z233" s="48"/>
      <c r="AA233" s="17"/>
    </row>
    <row r="234" spans="21:27" x14ac:dyDescent="0.2">
      <c r="U234" s="52"/>
      <c r="V234" s="48"/>
      <c r="W234" s="48"/>
      <c r="X234" s="48"/>
      <c r="Y234" s="48"/>
      <c r="Z234" s="48"/>
      <c r="AA234" s="17"/>
    </row>
    <row r="235" spans="21:27" x14ac:dyDescent="0.2">
      <c r="U235" s="52"/>
      <c r="V235" s="48"/>
      <c r="W235" s="48"/>
      <c r="X235" s="48"/>
      <c r="Y235" s="48"/>
      <c r="Z235" s="48"/>
      <c r="AA235" s="17"/>
    </row>
    <row r="236" spans="21:27" x14ac:dyDescent="0.2">
      <c r="U236" s="52"/>
      <c r="V236" s="48"/>
      <c r="W236" s="48"/>
      <c r="X236" s="48"/>
      <c r="Y236" s="48"/>
      <c r="Z236" s="48"/>
      <c r="AA236" s="17"/>
    </row>
    <row r="237" spans="21:27" x14ac:dyDescent="0.2">
      <c r="U237" s="52"/>
      <c r="V237" s="48"/>
      <c r="W237" s="48"/>
      <c r="X237" s="48"/>
      <c r="Y237" s="48"/>
      <c r="Z237" s="48"/>
      <c r="AA237" s="17"/>
    </row>
    <row r="238" spans="21:27" x14ac:dyDescent="0.2">
      <c r="U238" s="52"/>
      <c r="V238" s="48"/>
      <c r="W238" s="48"/>
      <c r="X238" s="48"/>
      <c r="Y238" s="48"/>
      <c r="Z238" s="48"/>
      <c r="AA238" s="17"/>
    </row>
    <row r="239" spans="21:27" x14ac:dyDescent="0.2">
      <c r="U239" s="52"/>
      <c r="V239" s="48"/>
      <c r="W239" s="48"/>
      <c r="X239" s="48"/>
      <c r="Y239" s="48"/>
      <c r="Z239" s="48"/>
      <c r="AA239" s="17"/>
    </row>
    <row r="240" spans="21:27" x14ac:dyDescent="0.2">
      <c r="U240" s="52"/>
      <c r="V240" s="48"/>
      <c r="W240" s="48"/>
      <c r="X240" s="48"/>
      <c r="Y240" s="48"/>
      <c r="Z240" s="48"/>
      <c r="AA240" s="17"/>
    </row>
    <row r="241" spans="21:27" x14ac:dyDescent="0.2">
      <c r="U241" s="52"/>
      <c r="V241" s="48"/>
      <c r="W241" s="48"/>
      <c r="X241" s="48"/>
      <c r="Y241" s="48"/>
      <c r="Z241" s="48"/>
      <c r="AA241" s="17"/>
    </row>
    <row r="242" spans="21:27" x14ac:dyDescent="0.2">
      <c r="U242" s="52"/>
      <c r="V242" s="48"/>
      <c r="W242" s="48"/>
      <c r="X242" s="48"/>
      <c r="Y242" s="48"/>
      <c r="Z242" s="48"/>
      <c r="AA242" s="17"/>
    </row>
    <row r="243" spans="21:27" x14ac:dyDescent="0.2">
      <c r="U243" s="52"/>
      <c r="V243" s="48"/>
      <c r="W243" s="48"/>
      <c r="X243" s="48"/>
      <c r="Y243" s="48"/>
      <c r="Z243" s="48"/>
      <c r="AA243" s="17"/>
    </row>
    <row r="244" spans="21:27" x14ac:dyDescent="0.2">
      <c r="U244" s="52"/>
      <c r="V244" s="48"/>
      <c r="W244" s="48"/>
      <c r="X244" s="48"/>
      <c r="Y244" s="48"/>
      <c r="Z244" s="48"/>
      <c r="AA244" s="17"/>
    </row>
    <row r="245" spans="21:27" x14ac:dyDescent="0.2">
      <c r="U245" s="52"/>
      <c r="V245" s="48"/>
      <c r="W245" s="48"/>
      <c r="X245" s="48"/>
      <c r="Y245" s="48"/>
      <c r="Z245" s="48"/>
      <c r="AA245" s="17"/>
    </row>
    <row r="246" spans="21:27" x14ac:dyDescent="0.2">
      <c r="U246" s="52"/>
      <c r="V246" s="48"/>
      <c r="W246" s="48"/>
      <c r="X246" s="48"/>
      <c r="Y246" s="48"/>
      <c r="Z246" s="48"/>
      <c r="AA246" s="17"/>
    </row>
    <row r="247" spans="21:27" x14ac:dyDescent="0.2">
      <c r="U247" s="52"/>
      <c r="V247" s="48"/>
      <c r="W247" s="48"/>
      <c r="X247" s="48"/>
      <c r="Y247" s="48"/>
      <c r="Z247" s="48"/>
      <c r="AA247" s="17"/>
    </row>
    <row r="248" spans="21:27" x14ac:dyDescent="0.2">
      <c r="U248" s="52"/>
      <c r="V248" s="48"/>
      <c r="W248" s="48"/>
      <c r="X248" s="48"/>
      <c r="Y248" s="48"/>
      <c r="Z248" s="48"/>
      <c r="AA248" s="17"/>
    </row>
    <row r="249" spans="21:27" x14ac:dyDescent="0.2">
      <c r="U249" s="52"/>
      <c r="V249" s="48"/>
      <c r="W249" s="48"/>
      <c r="X249" s="48"/>
      <c r="Y249" s="48"/>
      <c r="Z249" s="48"/>
      <c r="AA249" s="17"/>
    </row>
    <row r="250" spans="21:27" x14ac:dyDescent="0.2">
      <c r="U250" s="52"/>
      <c r="V250" s="48"/>
      <c r="W250" s="48"/>
      <c r="X250" s="48"/>
      <c r="Y250" s="48"/>
      <c r="Z250" s="48"/>
      <c r="AA250" s="17"/>
    </row>
    <row r="251" spans="21:27" x14ac:dyDescent="0.2">
      <c r="U251" s="52"/>
      <c r="V251" s="48"/>
      <c r="W251" s="48"/>
      <c r="X251" s="48"/>
      <c r="Y251" s="48"/>
      <c r="Z251" s="48"/>
      <c r="AA251" s="17"/>
    </row>
    <row r="252" spans="21:27" x14ac:dyDescent="0.2">
      <c r="U252" s="52"/>
      <c r="V252" s="48"/>
      <c r="W252" s="48"/>
      <c r="X252" s="48"/>
      <c r="Y252" s="48"/>
      <c r="Z252" s="48"/>
      <c r="AA252" s="17"/>
    </row>
    <row r="253" spans="21:27" x14ac:dyDescent="0.2">
      <c r="U253" s="52"/>
      <c r="V253" s="48"/>
      <c r="W253" s="48"/>
      <c r="X253" s="48"/>
      <c r="Y253" s="48"/>
      <c r="Z253" s="48"/>
      <c r="AA253" s="17"/>
    </row>
    <row r="254" spans="21:27" x14ac:dyDescent="0.2">
      <c r="U254" s="52"/>
      <c r="V254" s="48"/>
      <c r="W254" s="48"/>
      <c r="X254" s="48"/>
      <c r="Y254" s="48"/>
      <c r="Z254" s="48"/>
      <c r="AA254" s="17"/>
    </row>
    <row r="255" spans="21:27" x14ac:dyDescent="0.2">
      <c r="U255" s="52"/>
      <c r="V255" s="48"/>
      <c r="W255" s="48"/>
      <c r="X255" s="48"/>
      <c r="Y255" s="48"/>
      <c r="Z255" s="48"/>
      <c r="AA255" s="17"/>
    </row>
    <row r="256" spans="21:27" x14ac:dyDescent="0.2">
      <c r="U256" s="52"/>
      <c r="V256" s="48"/>
      <c r="W256" s="48"/>
      <c r="X256" s="48"/>
      <c r="Y256" s="48"/>
      <c r="Z256" s="48"/>
      <c r="AA256" s="17"/>
    </row>
    <row r="257" spans="21:27" x14ac:dyDescent="0.2">
      <c r="U257" s="52"/>
      <c r="V257" s="48"/>
      <c r="W257" s="48"/>
      <c r="X257" s="48"/>
      <c r="Y257" s="48"/>
      <c r="Z257" s="48"/>
      <c r="AA257" s="17"/>
    </row>
    <row r="258" spans="21:27" x14ac:dyDescent="0.2">
      <c r="U258" s="52"/>
      <c r="V258" s="48"/>
      <c r="W258" s="48"/>
      <c r="X258" s="48"/>
      <c r="Y258" s="48"/>
      <c r="Z258" s="48"/>
      <c r="AA258" s="17"/>
    </row>
    <row r="259" spans="21:27" x14ac:dyDescent="0.2">
      <c r="U259" s="52"/>
      <c r="V259" s="48"/>
      <c r="W259" s="48"/>
      <c r="X259" s="48"/>
      <c r="Y259" s="48"/>
      <c r="Z259" s="48"/>
      <c r="AA259" s="17"/>
    </row>
    <row r="260" spans="21:27" x14ac:dyDescent="0.2">
      <c r="U260" s="52"/>
      <c r="V260" s="48"/>
      <c r="W260" s="48"/>
      <c r="X260" s="48"/>
      <c r="Y260" s="48"/>
      <c r="Z260" s="48"/>
      <c r="AA260" s="17"/>
    </row>
    <row r="261" spans="21:27" x14ac:dyDescent="0.2">
      <c r="U261" s="52"/>
      <c r="V261" s="48"/>
      <c r="W261" s="48"/>
      <c r="X261" s="48"/>
      <c r="Y261" s="48"/>
      <c r="Z261" s="48"/>
      <c r="AA261" s="17"/>
    </row>
    <row r="262" spans="21:27" x14ac:dyDescent="0.2">
      <c r="U262" s="52"/>
      <c r="V262" s="48"/>
      <c r="W262" s="48"/>
      <c r="X262" s="48"/>
      <c r="Y262" s="48"/>
      <c r="Z262" s="48"/>
      <c r="AA262" s="17"/>
    </row>
    <row r="263" spans="21:27" x14ac:dyDescent="0.2">
      <c r="U263" s="52"/>
      <c r="V263" s="48"/>
      <c r="W263" s="48"/>
      <c r="X263" s="48"/>
      <c r="Y263" s="48"/>
      <c r="Z263" s="48"/>
      <c r="AA263" s="17"/>
    </row>
    <row r="264" spans="21:27" x14ac:dyDescent="0.2">
      <c r="U264" s="52"/>
      <c r="V264" s="48"/>
      <c r="W264" s="48"/>
      <c r="X264" s="48"/>
      <c r="Y264" s="48"/>
      <c r="Z264" s="48"/>
      <c r="AA264" s="17"/>
    </row>
    <row r="265" spans="21:27" x14ac:dyDescent="0.2">
      <c r="U265" s="52"/>
      <c r="V265" s="48"/>
      <c r="W265" s="48"/>
      <c r="X265" s="48"/>
      <c r="Y265" s="48"/>
      <c r="Z265" s="48"/>
      <c r="AA265" s="17"/>
    </row>
    <row r="266" spans="21:27" x14ac:dyDescent="0.2">
      <c r="U266" s="52"/>
      <c r="V266" s="48"/>
      <c r="W266" s="48"/>
      <c r="X266" s="48"/>
      <c r="Y266" s="48"/>
      <c r="Z266" s="48"/>
      <c r="AA266" s="17"/>
    </row>
    <row r="267" spans="21:27" x14ac:dyDescent="0.2">
      <c r="U267" s="52"/>
      <c r="V267" s="48"/>
      <c r="W267" s="48"/>
      <c r="X267" s="48"/>
      <c r="Y267" s="48"/>
      <c r="Z267" s="48"/>
      <c r="AA267" s="17"/>
    </row>
    <row r="268" spans="21:27" x14ac:dyDescent="0.2">
      <c r="U268" s="52"/>
      <c r="V268" s="48"/>
      <c r="W268" s="48"/>
      <c r="X268" s="48"/>
      <c r="Y268" s="48"/>
      <c r="Z268" s="48"/>
      <c r="AA268" s="17"/>
    </row>
    <row r="269" spans="21:27" x14ac:dyDescent="0.2">
      <c r="U269" s="52"/>
      <c r="V269" s="48"/>
      <c r="W269" s="48"/>
      <c r="X269" s="48"/>
      <c r="Y269" s="48"/>
      <c r="Z269" s="48"/>
      <c r="AA269" s="17"/>
    </row>
    <row r="270" spans="21:27" x14ac:dyDescent="0.2">
      <c r="U270" s="52"/>
      <c r="V270" s="48"/>
      <c r="W270" s="48"/>
      <c r="X270" s="48"/>
      <c r="Y270" s="48"/>
      <c r="Z270" s="48"/>
      <c r="AA270" s="17"/>
    </row>
    <row r="271" spans="21:27" x14ac:dyDescent="0.2">
      <c r="U271" s="52"/>
      <c r="V271" s="48"/>
      <c r="W271" s="48"/>
      <c r="X271" s="48"/>
      <c r="Y271" s="48"/>
      <c r="Z271" s="48"/>
      <c r="AA271" s="17"/>
    </row>
    <row r="272" spans="21:27" x14ac:dyDescent="0.2">
      <c r="U272" s="52"/>
      <c r="V272" s="48"/>
      <c r="W272" s="48"/>
      <c r="X272" s="48"/>
      <c r="Y272" s="48"/>
      <c r="Z272" s="48"/>
      <c r="AA272" s="17"/>
    </row>
    <row r="273" spans="21:27" x14ac:dyDescent="0.2">
      <c r="U273" s="52"/>
      <c r="V273" s="48"/>
      <c r="W273" s="48"/>
      <c r="X273" s="48"/>
      <c r="Y273" s="48"/>
      <c r="Z273" s="48"/>
      <c r="AA273" s="17"/>
    </row>
    <row r="274" spans="21:27" x14ac:dyDescent="0.2">
      <c r="U274" s="52"/>
      <c r="V274" s="48"/>
      <c r="W274" s="48"/>
      <c r="X274" s="48"/>
      <c r="Y274" s="48"/>
      <c r="Z274" s="48"/>
      <c r="AA274" s="17"/>
    </row>
    <row r="275" spans="21:27" x14ac:dyDescent="0.2">
      <c r="U275" s="52"/>
      <c r="V275" s="48"/>
      <c r="W275" s="48"/>
      <c r="X275" s="48"/>
      <c r="Y275" s="48"/>
      <c r="Z275" s="48"/>
      <c r="AA275" s="17"/>
    </row>
    <row r="276" spans="21:27" x14ac:dyDescent="0.2">
      <c r="U276" s="52"/>
      <c r="V276" s="48"/>
      <c r="W276" s="48"/>
      <c r="X276" s="48"/>
      <c r="Y276" s="48"/>
      <c r="Z276" s="48"/>
      <c r="AA276" s="17"/>
    </row>
    <row r="277" spans="21:27" x14ac:dyDescent="0.2">
      <c r="U277" s="52"/>
      <c r="V277" s="48"/>
      <c r="W277" s="48"/>
      <c r="X277" s="48"/>
      <c r="Y277" s="48"/>
      <c r="Z277" s="48"/>
      <c r="AA277" s="17"/>
    </row>
    <row r="278" spans="21:27" x14ac:dyDescent="0.2">
      <c r="U278" s="52"/>
      <c r="V278" s="48"/>
      <c r="W278" s="48"/>
      <c r="X278" s="48"/>
      <c r="Y278" s="48"/>
      <c r="Z278" s="48"/>
      <c r="AA278" s="17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B278"/>
  <sheetViews>
    <sheetView topLeftCell="H1" workbookViewId="0">
      <selection activeCell="Q13" sqref="Q13"/>
    </sheetView>
  </sheetViews>
  <sheetFormatPr defaultRowHeight="14.25" x14ac:dyDescent="0.2"/>
  <cols>
    <col min="1" max="1" width="51.5" style="20" bestFit="1" customWidth="1"/>
    <col min="2" max="2" width="23" style="20" bestFit="1" customWidth="1"/>
    <col min="3" max="3" width="18.5" style="20" bestFit="1" customWidth="1"/>
    <col min="4" max="4" width="22.75" style="20" customWidth="1"/>
    <col min="5" max="5" width="23.75" style="20" customWidth="1"/>
    <col min="6" max="9" width="20.625" style="20" bestFit="1" customWidth="1"/>
    <col min="10" max="10" width="18.5" style="20" bestFit="1" customWidth="1"/>
    <col min="11" max="12" width="20.75" style="20" bestFit="1" customWidth="1"/>
    <col min="13" max="13" width="19.375" style="20" bestFit="1" customWidth="1"/>
    <col min="14" max="14" width="46" style="20" bestFit="1" customWidth="1"/>
    <col min="15" max="15" width="12.125" style="20" customWidth="1"/>
    <col min="16" max="16" width="19.25" style="20" customWidth="1"/>
    <col min="17" max="17" width="9.875" style="20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29" width="9" style="43" customWidth="1"/>
    <col min="30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2390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232</v>
      </c>
      <c r="B2" s="49">
        <v>167</v>
      </c>
      <c r="C2" s="46">
        <v>1.55</v>
      </c>
      <c r="D2" s="46">
        <v>272.33999999999997</v>
      </c>
      <c r="E2" s="46">
        <v>216.35</v>
      </c>
      <c r="F2" s="46">
        <f t="shared" ref="F2:F33" si="0">($A$53-A2)/(ROW($A$53)-ROW(A2))</f>
        <v>42.313725490196077</v>
      </c>
      <c r="G2" s="46">
        <v>0</v>
      </c>
      <c r="H2" s="46">
        <f t="shared" ref="H2:H33" si="1">($A$53-B2)/(ROW($A$53)-ROW(B2))</f>
        <v>43.588235294117645</v>
      </c>
      <c r="I2" s="46">
        <v>0</v>
      </c>
      <c r="J2" s="50"/>
      <c r="K2" s="50"/>
      <c r="L2" s="50"/>
      <c r="M2" s="50">
        <f t="shared" ref="M2:M33" ca="1" si="2">IF(RAND()&lt;0.5,0,1)</f>
        <v>0</v>
      </c>
      <c r="N2" s="7" t="s">
        <v>38</v>
      </c>
      <c r="O2" s="51">
        <v>0.02</v>
      </c>
      <c r="P2" s="6" t="s">
        <v>39</v>
      </c>
      <c r="Q2" s="13">
        <f>LARGE(A:A,2)</f>
        <v>2367</v>
      </c>
      <c r="T2" s="43">
        <v>0</v>
      </c>
      <c r="U2" s="52">
        <f t="shared" ref="U2:U33" si="3">T2-B2</f>
        <v>-167</v>
      </c>
      <c r="V2" s="48">
        <f t="shared" ref="V2:V33" si="4">ROUND(U2,0)</f>
        <v>-167</v>
      </c>
      <c r="W2" s="48">
        <v>4766</v>
      </c>
      <c r="X2" s="48">
        <f t="shared" ref="X2:X33" si="5">B2/$W$2*$W$3</f>
        <v>183.57385648342424</v>
      </c>
      <c r="Y2" s="48">
        <f t="shared" ref="Y2:Y33" si="6">X2-B2</f>
        <v>16.573856483424237</v>
      </c>
      <c r="Z2" s="48">
        <f t="shared" ref="Z2:Z33" si="7">ROUND(Y2,0)</f>
        <v>17</v>
      </c>
      <c r="AA2" s="17">
        <f t="shared" ref="AA2:AA33" si="8">IF(V2&gt;=0,V2,Z2)</f>
        <v>17</v>
      </c>
      <c r="AB2" s="45">
        <f t="shared" ref="AB2:AB33" si="9">B2+AA2</f>
        <v>184</v>
      </c>
    </row>
    <row r="3" spans="1:28" ht="15" customHeight="1" x14ac:dyDescent="0.25">
      <c r="A3" s="49">
        <v>234</v>
      </c>
      <c r="B3" s="49">
        <v>180</v>
      </c>
      <c r="C3" s="46">
        <v>1.56</v>
      </c>
      <c r="D3" s="46">
        <v>272.33999999999997</v>
      </c>
      <c r="E3" s="46">
        <v>216.35</v>
      </c>
      <c r="F3" s="46">
        <f t="shared" si="0"/>
        <v>43.12</v>
      </c>
      <c r="G3" s="46">
        <v>0</v>
      </c>
      <c r="H3" s="46">
        <f t="shared" si="1"/>
        <v>44.2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109</v>
      </c>
      <c r="P3" s="6" t="s">
        <v>41</v>
      </c>
      <c r="Q3" s="13">
        <f>LARGE(A:A,3)</f>
        <v>2260</v>
      </c>
      <c r="T3" s="43">
        <v>0</v>
      </c>
      <c r="U3" s="52">
        <f t="shared" si="3"/>
        <v>-180</v>
      </c>
      <c r="V3" s="48">
        <f t="shared" si="4"/>
        <v>-180</v>
      </c>
      <c r="W3" s="48">
        <v>5239</v>
      </c>
      <c r="X3" s="48">
        <f t="shared" si="5"/>
        <v>197.86403692824172</v>
      </c>
      <c r="Y3" s="48">
        <f t="shared" si="6"/>
        <v>17.864036928241717</v>
      </c>
      <c r="Z3" s="48">
        <f t="shared" si="7"/>
        <v>18</v>
      </c>
      <c r="AA3" s="17">
        <f t="shared" si="8"/>
        <v>18</v>
      </c>
      <c r="AB3" s="45">
        <f t="shared" si="9"/>
        <v>198</v>
      </c>
    </row>
    <row r="4" spans="1:28" ht="15" customHeight="1" x14ac:dyDescent="0.25">
      <c r="A4" s="49">
        <v>236</v>
      </c>
      <c r="B4" s="49">
        <v>193</v>
      </c>
      <c r="C4" s="46">
        <v>0</v>
      </c>
      <c r="D4" s="46">
        <v>272.33999999999997</v>
      </c>
      <c r="E4" s="46">
        <v>216.35</v>
      </c>
      <c r="F4" s="46">
        <f t="shared" si="0"/>
        <v>43.95918367346939</v>
      </c>
      <c r="G4" s="46">
        <v>0</v>
      </c>
      <c r="H4" s="46">
        <f t="shared" si="1"/>
        <v>44.836734693877553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1</v>
      </c>
      <c r="N4" s="8" t="s">
        <v>42</v>
      </c>
      <c r="O4" s="53">
        <f>MAX(A:A)</f>
        <v>2390</v>
      </c>
      <c r="P4" s="6" t="s">
        <v>43</v>
      </c>
      <c r="Q4" s="13">
        <f>LARGE(B:B,1)</f>
        <v>2000</v>
      </c>
      <c r="T4" s="43">
        <v>0</v>
      </c>
      <c r="U4" s="52">
        <f t="shared" si="3"/>
        <v>-193</v>
      </c>
      <c r="V4" s="48">
        <f t="shared" si="4"/>
        <v>-193</v>
      </c>
      <c r="W4" s="48"/>
      <c r="X4" s="48">
        <f t="shared" si="5"/>
        <v>212.15421737305917</v>
      </c>
      <c r="Y4" s="48">
        <f t="shared" si="6"/>
        <v>19.154217373059168</v>
      </c>
      <c r="Z4" s="48">
        <f t="shared" si="7"/>
        <v>19</v>
      </c>
      <c r="AA4" s="17">
        <f t="shared" si="8"/>
        <v>19</v>
      </c>
      <c r="AB4" s="45">
        <f t="shared" si="9"/>
        <v>212</v>
      </c>
    </row>
    <row r="5" spans="1:28" ht="15" customHeight="1" x14ac:dyDescent="0.25">
      <c r="A5" s="49">
        <v>237</v>
      </c>
      <c r="B5" s="49">
        <v>205</v>
      </c>
      <c r="C5" s="46">
        <v>0</v>
      </c>
      <c r="D5" s="46">
        <v>272.33999999999997</v>
      </c>
      <c r="E5" s="46">
        <v>216.35</v>
      </c>
      <c r="F5" s="46">
        <f t="shared" si="0"/>
        <v>44.854166666666664</v>
      </c>
      <c r="G5" s="46">
        <v>0</v>
      </c>
      <c r="H5" s="46">
        <f t="shared" si="1"/>
        <v>45.520833333333336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0</v>
      </c>
      <c r="N5" s="8" t="s">
        <v>44</v>
      </c>
      <c r="O5" s="54">
        <v>1.7</v>
      </c>
      <c r="P5" s="6" t="s">
        <v>45</v>
      </c>
      <c r="Q5" s="13">
        <f>LARGE(B:B,2)</f>
        <v>2000</v>
      </c>
      <c r="T5" s="43">
        <v>0</v>
      </c>
      <c r="U5" s="52">
        <f t="shared" si="3"/>
        <v>-205</v>
      </c>
      <c r="V5" s="48">
        <f t="shared" si="4"/>
        <v>-205</v>
      </c>
      <c r="W5" s="48"/>
      <c r="X5" s="48">
        <f t="shared" si="5"/>
        <v>225.34515316827529</v>
      </c>
      <c r="Y5" s="48">
        <f t="shared" si="6"/>
        <v>20.345153168275289</v>
      </c>
      <c r="Z5" s="48">
        <f t="shared" si="7"/>
        <v>20</v>
      </c>
      <c r="AA5" s="17">
        <f t="shared" si="8"/>
        <v>20</v>
      </c>
      <c r="AB5" s="45">
        <f t="shared" si="9"/>
        <v>225</v>
      </c>
    </row>
    <row r="6" spans="1:28" ht="15" customHeight="1" x14ac:dyDescent="0.25">
      <c r="A6" s="49">
        <v>283</v>
      </c>
      <c r="B6" s="49">
        <v>305</v>
      </c>
      <c r="C6" s="46">
        <v>1.89</v>
      </c>
      <c r="D6" s="46">
        <v>272.33999999999997</v>
      </c>
      <c r="E6" s="46">
        <v>216.35</v>
      </c>
      <c r="F6" s="46">
        <f t="shared" si="0"/>
        <v>44.829787234042556</v>
      </c>
      <c r="G6" s="46">
        <v>0</v>
      </c>
      <c r="H6" s="46">
        <f t="shared" si="1"/>
        <v>44.361702127659576</v>
      </c>
      <c r="I6" s="46">
        <v>0</v>
      </c>
      <c r="J6" s="50">
        <f t="shared" si="10"/>
        <v>0</v>
      </c>
      <c r="K6" s="50">
        <f t="shared" si="11"/>
        <v>1</v>
      </c>
      <c r="L6" s="50"/>
      <c r="M6" s="50">
        <f t="shared" ca="1" si="2"/>
        <v>0</v>
      </c>
      <c r="N6" s="8" t="s">
        <v>46</v>
      </c>
      <c r="O6" s="54">
        <v>2.75</v>
      </c>
      <c r="P6" s="6" t="s">
        <v>47</v>
      </c>
      <c r="Q6" s="13">
        <f>LARGE(B:B,3)</f>
        <v>2000</v>
      </c>
      <c r="T6" s="43">
        <v>0</v>
      </c>
      <c r="U6" s="52">
        <f t="shared" si="3"/>
        <v>-305</v>
      </c>
      <c r="V6" s="48">
        <f t="shared" si="4"/>
        <v>-305</v>
      </c>
      <c r="W6" s="48"/>
      <c r="X6" s="48">
        <f t="shared" si="5"/>
        <v>335.26961812840955</v>
      </c>
      <c r="Y6" s="48">
        <f t="shared" si="6"/>
        <v>30.269618128409547</v>
      </c>
      <c r="Z6" s="48">
        <f t="shared" si="7"/>
        <v>30</v>
      </c>
      <c r="AA6" s="17">
        <f t="shared" si="8"/>
        <v>30</v>
      </c>
      <c r="AB6" s="45">
        <f t="shared" si="9"/>
        <v>335</v>
      </c>
    </row>
    <row r="7" spans="1:28" ht="15" customHeight="1" x14ac:dyDescent="0.25">
      <c r="A7" s="49">
        <v>329</v>
      </c>
      <c r="B7" s="49">
        <v>405</v>
      </c>
      <c r="C7" s="46">
        <v>2.19</v>
      </c>
      <c r="D7" s="46">
        <v>272.33</v>
      </c>
      <c r="E7" s="46">
        <v>216.34</v>
      </c>
      <c r="F7" s="46">
        <f t="shared" si="0"/>
        <v>44.804347826086953</v>
      </c>
      <c r="G7" s="46">
        <v>0</v>
      </c>
      <c r="H7" s="46">
        <f t="shared" si="1"/>
        <v>43.152173913043477</v>
      </c>
      <c r="I7" s="46">
        <v>0</v>
      </c>
      <c r="J7" s="50">
        <f t="shared" si="10"/>
        <v>0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0</v>
      </c>
      <c r="N7" s="8" t="s">
        <v>48</v>
      </c>
      <c r="O7" s="54">
        <v>3.35</v>
      </c>
      <c r="P7" s="13"/>
      <c r="Q7" s="13"/>
      <c r="T7" s="43">
        <v>0</v>
      </c>
      <c r="U7" s="52">
        <f t="shared" si="3"/>
        <v>-405</v>
      </c>
      <c r="V7" s="48">
        <f t="shared" si="4"/>
        <v>-405</v>
      </c>
      <c r="W7" s="48"/>
      <c r="X7" s="48">
        <f t="shared" si="5"/>
        <v>445.19408308854389</v>
      </c>
      <c r="Y7" s="48">
        <f t="shared" si="6"/>
        <v>40.194083088543891</v>
      </c>
      <c r="Z7" s="48">
        <f t="shared" si="7"/>
        <v>40</v>
      </c>
      <c r="AA7" s="17">
        <f t="shared" si="8"/>
        <v>40</v>
      </c>
      <c r="AB7" s="45">
        <f t="shared" si="9"/>
        <v>445</v>
      </c>
    </row>
    <row r="8" spans="1:28" ht="15" customHeight="1" x14ac:dyDescent="0.25">
      <c r="A8" s="49">
        <v>375</v>
      </c>
      <c r="B8" s="49">
        <v>505</v>
      </c>
      <c r="C8" s="46">
        <v>2.5</v>
      </c>
      <c r="D8" s="46">
        <v>272.32</v>
      </c>
      <c r="E8" s="46">
        <v>216.34</v>
      </c>
      <c r="F8" s="46">
        <f t="shared" si="0"/>
        <v>44.777777777777779</v>
      </c>
      <c r="G8" s="46">
        <v>0</v>
      </c>
      <c r="H8" s="46">
        <f t="shared" si="1"/>
        <v>41.888888888888886</v>
      </c>
      <c r="I8" s="46">
        <v>0</v>
      </c>
      <c r="J8" s="50">
        <f t="shared" si="10"/>
        <v>0</v>
      </c>
      <c r="K8" s="50">
        <f t="shared" si="11"/>
        <v>1</v>
      </c>
      <c r="L8" s="50">
        <f t="shared" si="12"/>
        <v>1</v>
      </c>
      <c r="M8" s="50">
        <f t="shared" ca="1" si="2"/>
        <v>1</v>
      </c>
      <c r="N8" s="8" t="s">
        <v>49</v>
      </c>
      <c r="O8" s="54">
        <v>268.87</v>
      </c>
      <c r="P8" s="9"/>
      <c r="Q8" s="13"/>
      <c r="T8" s="43">
        <v>0</v>
      </c>
      <c r="U8" s="52">
        <f t="shared" si="3"/>
        <v>-505</v>
      </c>
      <c r="V8" s="48">
        <f t="shared" si="4"/>
        <v>-505</v>
      </c>
      <c r="W8" s="48"/>
      <c r="X8" s="48">
        <f t="shared" si="5"/>
        <v>555.11854804867812</v>
      </c>
      <c r="Y8" s="48">
        <f t="shared" si="6"/>
        <v>50.118548048678122</v>
      </c>
      <c r="Z8" s="48">
        <f t="shared" si="7"/>
        <v>50</v>
      </c>
      <c r="AA8" s="17">
        <f t="shared" si="8"/>
        <v>50</v>
      </c>
      <c r="AB8" s="45">
        <f t="shared" si="9"/>
        <v>555</v>
      </c>
    </row>
    <row r="9" spans="1:28" ht="15" customHeight="1" x14ac:dyDescent="0.25">
      <c r="A9" s="49">
        <v>375</v>
      </c>
      <c r="B9" s="49">
        <v>505</v>
      </c>
      <c r="C9" s="46">
        <v>2.5</v>
      </c>
      <c r="D9" s="46">
        <v>272.31</v>
      </c>
      <c r="E9" s="46">
        <v>216.33</v>
      </c>
      <c r="F9" s="46">
        <f t="shared" si="0"/>
        <v>45.795454545454547</v>
      </c>
      <c r="G9" s="46">
        <v>0</v>
      </c>
      <c r="H9" s="46">
        <f t="shared" si="1"/>
        <v>42.840909090909093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1</v>
      </c>
      <c r="N9" s="8" t="s">
        <v>50</v>
      </c>
      <c r="O9" s="55">
        <v>283</v>
      </c>
      <c r="P9" s="9"/>
      <c r="Q9" s="13"/>
      <c r="T9" s="43">
        <v>0</v>
      </c>
      <c r="U9" s="52">
        <f t="shared" si="3"/>
        <v>-505</v>
      </c>
      <c r="V9" s="48">
        <f t="shared" si="4"/>
        <v>-505</v>
      </c>
      <c r="W9" s="48"/>
      <c r="X9" s="48">
        <f t="shared" si="5"/>
        <v>555.11854804867812</v>
      </c>
      <c r="Y9" s="48">
        <f t="shared" si="6"/>
        <v>50.118548048678122</v>
      </c>
      <c r="Z9" s="48">
        <f t="shared" si="7"/>
        <v>50</v>
      </c>
      <c r="AA9" s="17">
        <f t="shared" si="8"/>
        <v>50</v>
      </c>
      <c r="AB9" s="45">
        <f t="shared" si="9"/>
        <v>555</v>
      </c>
    </row>
    <row r="10" spans="1:28" ht="15" customHeight="1" x14ac:dyDescent="0.25">
      <c r="A10" s="49">
        <v>375</v>
      </c>
      <c r="B10" s="49">
        <v>505</v>
      </c>
      <c r="C10" s="46">
        <v>2.5</v>
      </c>
      <c r="D10" s="46">
        <v>272.3</v>
      </c>
      <c r="E10" s="46">
        <v>216.31</v>
      </c>
      <c r="F10" s="46">
        <f t="shared" si="0"/>
        <v>46.860465116279073</v>
      </c>
      <c r="G10" s="46">
        <v>0</v>
      </c>
      <c r="H10" s="46">
        <f t="shared" si="1"/>
        <v>43.837209302325583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1</v>
      </c>
      <c r="N10" s="10" t="s">
        <v>51</v>
      </c>
      <c r="O10" s="55">
        <v>281</v>
      </c>
      <c r="P10" s="9"/>
      <c r="Q10" s="13"/>
      <c r="T10" s="43">
        <v>0</v>
      </c>
      <c r="U10" s="52">
        <f t="shared" si="3"/>
        <v>-505</v>
      </c>
      <c r="V10" s="48">
        <f t="shared" si="4"/>
        <v>-505</v>
      </c>
      <c r="W10" s="48"/>
      <c r="X10" s="48">
        <f t="shared" si="5"/>
        <v>555.11854804867812</v>
      </c>
      <c r="Y10" s="48">
        <f t="shared" si="6"/>
        <v>50.118548048678122</v>
      </c>
      <c r="Z10" s="48">
        <f t="shared" si="7"/>
        <v>50</v>
      </c>
      <c r="AA10" s="17">
        <f t="shared" si="8"/>
        <v>50</v>
      </c>
      <c r="AB10" s="45">
        <f t="shared" si="9"/>
        <v>555</v>
      </c>
    </row>
    <row r="11" spans="1:28" ht="15" customHeight="1" x14ac:dyDescent="0.25">
      <c r="A11" s="49">
        <v>375</v>
      </c>
      <c r="B11" s="49">
        <v>505</v>
      </c>
      <c r="C11" s="46">
        <v>2.5</v>
      </c>
      <c r="D11" s="46">
        <v>272.29000000000002</v>
      </c>
      <c r="E11" s="46">
        <v>216.3</v>
      </c>
      <c r="F11" s="46">
        <f t="shared" si="0"/>
        <v>47.976190476190474</v>
      </c>
      <c r="G11" s="46">
        <v>0</v>
      </c>
      <c r="H11" s="46">
        <f t="shared" si="1"/>
        <v>44.88095238095238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1</v>
      </c>
      <c r="N11" s="8" t="s">
        <v>52</v>
      </c>
      <c r="O11" s="55">
        <v>280</v>
      </c>
      <c r="P11" s="14" t="s">
        <v>53</v>
      </c>
      <c r="Q11" s="13">
        <f>MIN(D:D)</f>
        <v>272.25</v>
      </c>
      <c r="T11" s="43">
        <v>0</v>
      </c>
      <c r="U11" s="52">
        <f t="shared" si="3"/>
        <v>-505</v>
      </c>
      <c r="V11" s="48">
        <f t="shared" si="4"/>
        <v>-505</v>
      </c>
      <c r="W11" s="48"/>
      <c r="X11" s="48">
        <f t="shared" si="5"/>
        <v>555.11854804867812</v>
      </c>
      <c r="Y11" s="48">
        <f t="shared" si="6"/>
        <v>50.118548048678122</v>
      </c>
      <c r="Z11" s="48">
        <f t="shared" si="7"/>
        <v>50</v>
      </c>
      <c r="AA11" s="17">
        <f t="shared" si="8"/>
        <v>50</v>
      </c>
      <c r="AB11" s="45">
        <f t="shared" si="9"/>
        <v>555</v>
      </c>
    </row>
    <row r="12" spans="1:28" ht="15" customHeight="1" x14ac:dyDescent="0.25">
      <c r="A12" s="49">
        <v>375</v>
      </c>
      <c r="B12" s="49">
        <v>505</v>
      </c>
      <c r="C12" s="46">
        <v>2.5</v>
      </c>
      <c r="D12" s="46">
        <v>272.27999999999997</v>
      </c>
      <c r="E12" s="46">
        <v>216.3</v>
      </c>
      <c r="F12" s="46">
        <f t="shared" si="0"/>
        <v>49.146341463414636</v>
      </c>
      <c r="G12" s="46">
        <v>0</v>
      </c>
      <c r="H12" s="46">
        <f t="shared" si="1"/>
        <v>45.975609756097562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272.33999999999997</v>
      </c>
      <c r="T12" s="43">
        <v>0</v>
      </c>
      <c r="U12" s="52">
        <f t="shared" si="3"/>
        <v>-505</v>
      </c>
      <c r="V12" s="48">
        <f t="shared" si="4"/>
        <v>-505</v>
      </c>
      <c r="W12" s="48"/>
      <c r="X12" s="48">
        <f t="shared" si="5"/>
        <v>555.11854804867812</v>
      </c>
      <c r="Y12" s="48">
        <f t="shared" si="6"/>
        <v>50.118548048678122</v>
      </c>
      <c r="Z12" s="48">
        <f t="shared" si="7"/>
        <v>50</v>
      </c>
      <c r="AA12" s="17">
        <f t="shared" si="8"/>
        <v>50</v>
      </c>
      <c r="AB12" s="45">
        <f t="shared" si="9"/>
        <v>555</v>
      </c>
    </row>
    <row r="13" spans="1:28" ht="15" customHeight="1" x14ac:dyDescent="0.25">
      <c r="A13" s="49">
        <v>375</v>
      </c>
      <c r="B13" s="49">
        <v>505</v>
      </c>
      <c r="C13" s="46">
        <v>2.5</v>
      </c>
      <c r="D13" s="46">
        <v>272.27</v>
      </c>
      <c r="E13" s="46">
        <v>216.28</v>
      </c>
      <c r="F13" s="46">
        <f t="shared" si="0"/>
        <v>50.375</v>
      </c>
      <c r="G13" s="46">
        <v>0</v>
      </c>
      <c r="H13" s="46">
        <f t="shared" si="1"/>
        <v>47.125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1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0</v>
      </c>
      <c r="U13" s="52">
        <f t="shared" si="3"/>
        <v>-505</v>
      </c>
      <c r="V13" s="48">
        <f t="shared" si="4"/>
        <v>-505</v>
      </c>
      <c r="W13" s="48"/>
      <c r="X13" s="48">
        <f t="shared" si="5"/>
        <v>555.11854804867812</v>
      </c>
      <c r="Y13" s="48">
        <f t="shared" si="6"/>
        <v>50.118548048678122</v>
      </c>
      <c r="Z13" s="48">
        <f t="shared" si="7"/>
        <v>50</v>
      </c>
      <c r="AA13" s="17">
        <f t="shared" si="8"/>
        <v>50</v>
      </c>
      <c r="AB13" s="45">
        <f t="shared" si="9"/>
        <v>555</v>
      </c>
    </row>
    <row r="14" spans="1:28" ht="15" customHeight="1" x14ac:dyDescent="0.25">
      <c r="A14" s="49">
        <v>375</v>
      </c>
      <c r="B14" s="49">
        <v>505</v>
      </c>
      <c r="C14" s="46">
        <v>2.5</v>
      </c>
      <c r="D14" s="46">
        <v>272.26</v>
      </c>
      <c r="E14" s="46">
        <v>216.27</v>
      </c>
      <c r="F14" s="46">
        <f t="shared" si="0"/>
        <v>51.666666666666664</v>
      </c>
      <c r="G14" s="46">
        <v>0</v>
      </c>
      <c r="H14" s="46">
        <f t="shared" si="1"/>
        <v>48.333333333333336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1</v>
      </c>
      <c r="N14" s="10" t="s">
        <v>58</v>
      </c>
      <c r="O14" s="55">
        <v>245</v>
      </c>
      <c r="P14" s="14" t="s">
        <v>59</v>
      </c>
      <c r="Q14" s="13">
        <f>MAX(B:B)</f>
        <v>2000</v>
      </c>
      <c r="T14" s="43">
        <v>0</v>
      </c>
      <c r="U14" s="52">
        <f t="shared" si="3"/>
        <v>-505</v>
      </c>
      <c r="V14" s="48">
        <f t="shared" si="4"/>
        <v>-505</v>
      </c>
      <c r="W14" s="48"/>
      <c r="X14" s="48">
        <f t="shared" si="5"/>
        <v>555.11854804867812</v>
      </c>
      <c r="Y14" s="48">
        <f t="shared" si="6"/>
        <v>50.118548048678122</v>
      </c>
      <c r="Z14" s="48">
        <f t="shared" si="7"/>
        <v>50</v>
      </c>
      <c r="AA14" s="17">
        <f t="shared" si="8"/>
        <v>50</v>
      </c>
      <c r="AB14" s="45">
        <f t="shared" si="9"/>
        <v>555</v>
      </c>
    </row>
    <row r="15" spans="1:28" ht="15" customHeight="1" x14ac:dyDescent="0.25">
      <c r="A15" s="49">
        <v>429</v>
      </c>
      <c r="B15" s="49">
        <v>505</v>
      </c>
      <c r="C15" s="46">
        <v>2.86</v>
      </c>
      <c r="D15" s="46">
        <v>272.25</v>
      </c>
      <c r="E15" s="46">
        <v>216.26</v>
      </c>
      <c r="F15" s="46">
        <f t="shared" si="0"/>
        <v>51.60526315789474</v>
      </c>
      <c r="G15" s="46">
        <v>0</v>
      </c>
      <c r="H15" s="46">
        <f t="shared" si="1"/>
        <v>49.60526315789474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0</v>
      </c>
      <c r="N15" s="8" t="s">
        <v>60</v>
      </c>
      <c r="O15" s="8">
        <f>COUNT(C:C)</f>
        <v>109</v>
      </c>
      <c r="P15" s="14" t="s">
        <v>61</v>
      </c>
      <c r="Q15" s="13">
        <f>MAX(D:D)</f>
        <v>274.32</v>
      </c>
      <c r="R15" s="43">
        <f ca="1">TREND(OFFSET('Z-V'!B1,MATCH(Q15,'Z-V'!A:A,1)-1,,2,1),OFFSET('Z-V'!A1,MATCH(Q15,'Z-V'!A:A,1)-1,,2,1),Q15)</f>
        <v>67619.999999999884</v>
      </c>
      <c r="T15" s="43">
        <v>0</v>
      </c>
      <c r="U15" s="52">
        <f t="shared" si="3"/>
        <v>-505</v>
      </c>
      <c r="V15" s="48">
        <f t="shared" si="4"/>
        <v>-505</v>
      </c>
      <c r="W15" s="48"/>
      <c r="X15" s="48">
        <f t="shared" si="5"/>
        <v>555.11854804867812</v>
      </c>
      <c r="Y15" s="48">
        <f t="shared" si="6"/>
        <v>50.118548048678122</v>
      </c>
      <c r="Z15" s="48">
        <f t="shared" si="7"/>
        <v>50</v>
      </c>
      <c r="AA15" s="17">
        <f t="shared" si="8"/>
        <v>50</v>
      </c>
      <c r="AB15" s="45">
        <f t="shared" si="9"/>
        <v>555</v>
      </c>
    </row>
    <row r="16" spans="1:28" ht="15" customHeight="1" x14ac:dyDescent="0.25">
      <c r="A16" s="49">
        <v>483</v>
      </c>
      <c r="B16" s="49">
        <v>505</v>
      </c>
      <c r="C16" s="46">
        <v>3.22</v>
      </c>
      <c r="D16" s="46">
        <v>272.25</v>
      </c>
      <c r="E16" s="46">
        <v>216.27</v>
      </c>
      <c r="F16" s="46">
        <f t="shared" si="0"/>
        <v>51.54054054054054</v>
      </c>
      <c r="G16" s="46">
        <v>0</v>
      </c>
      <c r="H16" s="46">
        <f t="shared" si="1"/>
        <v>50.945945945945944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0</v>
      </c>
      <c r="N16" s="8" t="s">
        <v>62</v>
      </c>
      <c r="O16" s="57">
        <f>MAX(C:C)</f>
        <v>15.93</v>
      </c>
      <c r="P16" s="14" t="s">
        <v>63</v>
      </c>
      <c r="Q16" s="56">
        <f>D2</f>
        <v>272.33999999999997</v>
      </c>
      <c r="R16" s="43">
        <f ca="1">TREND(OFFSET('Z-V'!B1,MATCH(Q16,'Z-V'!A:A,1)-1,,2,1),OFFSET('Z-V'!A1,MATCH(Q16,'Z-V'!A:A,1)-1,,2,1),Q16)</f>
        <v>60623.999999999884</v>
      </c>
      <c r="T16" s="43">
        <v>0</v>
      </c>
      <c r="U16" s="52">
        <f t="shared" si="3"/>
        <v>-505</v>
      </c>
      <c r="V16" s="48">
        <f t="shared" si="4"/>
        <v>-505</v>
      </c>
      <c r="W16" s="48"/>
      <c r="X16" s="48">
        <f t="shared" si="5"/>
        <v>555.11854804867812</v>
      </c>
      <c r="Y16" s="48">
        <f t="shared" si="6"/>
        <v>50.118548048678122</v>
      </c>
      <c r="Z16" s="48">
        <f t="shared" si="7"/>
        <v>50</v>
      </c>
      <c r="AA16" s="17">
        <f t="shared" si="8"/>
        <v>50</v>
      </c>
      <c r="AB16" s="45">
        <f t="shared" si="9"/>
        <v>555</v>
      </c>
    </row>
    <row r="17" spans="1:28" ht="15" customHeight="1" x14ac:dyDescent="0.25">
      <c r="A17" s="49">
        <v>537</v>
      </c>
      <c r="B17" s="49">
        <v>505</v>
      </c>
      <c r="C17" s="46">
        <v>3.58</v>
      </c>
      <c r="D17" s="46">
        <v>272.25</v>
      </c>
      <c r="E17" s="46">
        <v>216.27</v>
      </c>
      <c r="F17" s="46">
        <f t="shared" si="0"/>
        <v>51.472222222222221</v>
      </c>
      <c r="G17" s="46">
        <v>0</v>
      </c>
      <c r="H17" s="46">
        <f t="shared" si="1"/>
        <v>52.361111111111114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272.57</v>
      </c>
      <c r="T17" s="43">
        <v>0</v>
      </c>
      <c r="U17" s="52">
        <f t="shared" si="3"/>
        <v>-505</v>
      </c>
      <c r="V17" s="48">
        <f t="shared" si="4"/>
        <v>-505</v>
      </c>
      <c r="W17" s="48"/>
      <c r="X17" s="48">
        <f t="shared" si="5"/>
        <v>555.11854804867812</v>
      </c>
      <c r="Y17" s="48">
        <f t="shared" si="6"/>
        <v>50.118548048678122</v>
      </c>
      <c r="Z17" s="48">
        <f t="shared" si="7"/>
        <v>50</v>
      </c>
      <c r="AA17" s="17">
        <f t="shared" si="8"/>
        <v>50</v>
      </c>
      <c r="AB17" s="45">
        <f t="shared" si="9"/>
        <v>555</v>
      </c>
    </row>
    <row r="18" spans="1:28" ht="15" customHeight="1" x14ac:dyDescent="0.2">
      <c r="A18" s="49">
        <v>570</v>
      </c>
      <c r="B18" s="49">
        <v>505</v>
      </c>
      <c r="C18" s="46">
        <v>3.8</v>
      </c>
      <c r="D18" s="46">
        <v>272.26</v>
      </c>
      <c r="E18" s="46">
        <v>216.27</v>
      </c>
      <c r="F18" s="46">
        <f t="shared" si="0"/>
        <v>52</v>
      </c>
      <c r="G18" s="46">
        <v>0</v>
      </c>
      <c r="H18" s="46">
        <f t="shared" si="1"/>
        <v>53.857142857142854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0</v>
      </c>
      <c r="N18" s="8" t="s">
        <v>66</v>
      </c>
      <c r="O18" s="8">
        <f>MAX(B:B)</f>
        <v>2000</v>
      </c>
      <c r="T18" s="43">
        <v>0</v>
      </c>
      <c r="U18" s="52">
        <f t="shared" si="3"/>
        <v>-505</v>
      </c>
      <c r="V18" s="48">
        <f t="shared" si="4"/>
        <v>-505</v>
      </c>
      <c r="W18" s="48"/>
      <c r="X18" s="48">
        <f t="shared" si="5"/>
        <v>555.11854804867812</v>
      </c>
      <c r="Y18" s="48">
        <f t="shared" si="6"/>
        <v>50.118548048678122</v>
      </c>
      <c r="Z18" s="48">
        <f t="shared" si="7"/>
        <v>50</v>
      </c>
      <c r="AA18" s="17">
        <f t="shared" si="8"/>
        <v>50</v>
      </c>
      <c r="AB18" s="45">
        <f t="shared" si="9"/>
        <v>555</v>
      </c>
    </row>
    <row r="19" spans="1:28" ht="15" customHeight="1" x14ac:dyDescent="0.25">
      <c r="A19" s="49">
        <v>603</v>
      </c>
      <c r="B19" s="49">
        <v>505</v>
      </c>
      <c r="C19" s="46">
        <v>4.0199999999999996</v>
      </c>
      <c r="D19" s="46">
        <v>272.27</v>
      </c>
      <c r="E19" s="46">
        <v>216.29</v>
      </c>
      <c r="F19" s="46">
        <f t="shared" si="0"/>
        <v>52.558823529411768</v>
      </c>
      <c r="G19" s="46">
        <v>0</v>
      </c>
      <c r="H19" s="46">
        <f t="shared" si="1"/>
        <v>55.441176470588232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0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0.75545138656866018</v>
      </c>
      <c r="R19" s="58">
        <f>MAX(AB:AB)</f>
        <v>2198</v>
      </c>
      <c r="S19" s="58">
        <f>'Z-V'!P8-R19</f>
        <v>6781</v>
      </c>
      <c r="T19" s="43">
        <v>0</v>
      </c>
      <c r="U19" s="52">
        <f t="shared" si="3"/>
        <v>-505</v>
      </c>
      <c r="V19" s="48">
        <f t="shared" si="4"/>
        <v>-505</v>
      </c>
      <c r="W19" s="48"/>
      <c r="X19" s="48">
        <f t="shared" si="5"/>
        <v>555.11854804867812</v>
      </c>
      <c r="Y19" s="48">
        <f t="shared" si="6"/>
        <v>50.118548048678122</v>
      </c>
      <c r="Z19" s="48">
        <f t="shared" si="7"/>
        <v>50</v>
      </c>
      <c r="AA19" s="17">
        <f t="shared" si="8"/>
        <v>50</v>
      </c>
      <c r="AB19" s="45">
        <f t="shared" si="9"/>
        <v>555</v>
      </c>
    </row>
    <row r="20" spans="1:28" ht="15" customHeight="1" x14ac:dyDescent="0.25">
      <c r="A20" s="49">
        <v>635</v>
      </c>
      <c r="B20" s="49">
        <v>505</v>
      </c>
      <c r="C20" s="46">
        <v>4.2300000000000004</v>
      </c>
      <c r="D20" s="46">
        <v>272.27999999999997</v>
      </c>
      <c r="E20" s="46">
        <v>216.3</v>
      </c>
      <c r="F20" s="46">
        <f t="shared" si="0"/>
        <v>53.18181818181818</v>
      </c>
      <c r="G20" s="46">
        <v>0</v>
      </c>
      <c r="H20" s="46">
        <f t="shared" si="1"/>
        <v>57.121212121212125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0</v>
      </c>
      <c r="N20" s="8" t="s">
        <v>68</v>
      </c>
      <c r="O20" s="8">
        <v>0</v>
      </c>
      <c r="P20" s="14" t="s">
        <v>1</v>
      </c>
      <c r="Q20" s="13">
        <f ca="1">('Z-V'!R16-'Z-V'!R17)*(S20-'Z-V'!R13)/('Z-V'!R9-'Z-V'!R13)+'Z-V'!R17</f>
        <v>0.86931555721765152</v>
      </c>
      <c r="R20" s="43">
        <f ca="1">R15-R16</f>
        <v>6996</v>
      </c>
      <c r="S20" s="43">
        <f ca="1">'Z-V'!P9-R20</f>
        <v>46484</v>
      </c>
      <c r="T20" s="43">
        <v>0</v>
      </c>
      <c r="U20" s="52">
        <f t="shared" si="3"/>
        <v>-505</v>
      </c>
      <c r="V20" s="48">
        <f t="shared" si="4"/>
        <v>-505</v>
      </c>
      <c r="W20" s="48"/>
      <c r="X20" s="48">
        <f t="shared" si="5"/>
        <v>555.11854804867812</v>
      </c>
      <c r="Y20" s="48">
        <f t="shared" si="6"/>
        <v>50.118548048678122</v>
      </c>
      <c r="Z20" s="48">
        <f t="shared" si="7"/>
        <v>50</v>
      </c>
      <c r="AA20" s="17">
        <f t="shared" si="8"/>
        <v>50</v>
      </c>
      <c r="AB20" s="45">
        <f t="shared" si="9"/>
        <v>555</v>
      </c>
    </row>
    <row r="21" spans="1:28" ht="15" customHeight="1" x14ac:dyDescent="0.25">
      <c r="A21" s="49">
        <v>681</v>
      </c>
      <c r="B21" s="49">
        <v>497</v>
      </c>
      <c r="C21" s="46">
        <v>4.54</v>
      </c>
      <c r="D21" s="46">
        <v>272.3</v>
      </c>
      <c r="E21" s="46">
        <v>216.32</v>
      </c>
      <c r="F21" s="46">
        <f t="shared" si="0"/>
        <v>53.40625</v>
      </c>
      <c r="G21" s="46">
        <v>0</v>
      </c>
      <c r="H21" s="46">
        <f t="shared" si="1"/>
        <v>59.15625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1</v>
      </c>
      <c r="N21" s="8" t="s">
        <v>69</v>
      </c>
      <c r="O21" s="8">
        <v>0</v>
      </c>
      <c r="P21" s="14" t="s">
        <v>2</v>
      </c>
      <c r="Q21" s="13">
        <f>('Z-V'!R16-'Z-V'!R17)*(S21-'Z-V'!R14)/('Z-V'!R10-'Z-V'!R14)+'Z-V'!R17</f>
        <v>0.98950342622201837</v>
      </c>
      <c r="R21" s="43">
        <f>ABS(Q12-Q17)</f>
        <v>0.23000000000001819</v>
      </c>
      <c r="S21" s="43">
        <f>'Z-V'!P10-R21</f>
        <v>21.659999999999982</v>
      </c>
      <c r="T21" s="43">
        <v>0</v>
      </c>
      <c r="U21" s="52">
        <f t="shared" si="3"/>
        <v>-497</v>
      </c>
      <c r="V21" s="48">
        <f t="shared" si="4"/>
        <v>-497</v>
      </c>
      <c r="W21" s="48"/>
      <c r="X21" s="48">
        <f t="shared" si="5"/>
        <v>546.32459085186747</v>
      </c>
      <c r="Y21" s="48">
        <f t="shared" si="6"/>
        <v>49.32459085186747</v>
      </c>
      <c r="Z21" s="48">
        <f t="shared" si="7"/>
        <v>49</v>
      </c>
      <c r="AA21" s="17">
        <f t="shared" si="8"/>
        <v>49</v>
      </c>
      <c r="AB21" s="45">
        <f t="shared" si="9"/>
        <v>546</v>
      </c>
    </row>
    <row r="22" spans="1:28" ht="15" customHeight="1" x14ac:dyDescent="0.25">
      <c r="A22" s="49">
        <v>727</v>
      </c>
      <c r="B22" s="49">
        <v>489</v>
      </c>
      <c r="C22" s="46">
        <v>4.8499999999999996</v>
      </c>
      <c r="D22" s="46">
        <v>272.32</v>
      </c>
      <c r="E22" s="46">
        <v>216.34</v>
      </c>
      <c r="F22" s="46">
        <f t="shared" si="0"/>
        <v>53.645161290322584</v>
      </c>
      <c r="G22" s="46">
        <v>0</v>
      </c>
      <c r="H22" s="46">
        <f t="shared" si="1"/>
        <v>61.322580645161288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0</v>
      </c>
      <c r="N22" s="12"/>
      <c r="O22" s="12"/>
      <c r="P22" s="16" t="s">
        <v>71</v>
      </c>
      <c r="Q22" s="12">
        <f ca="1">ROUND(('Z-V'!R21*Q19+'Z-V'!R22*Q20+'Z-V'!R23*Q21)/'Z-V'!R19,4)</f>
        <v>0.875</v>
      </c>
      <c r="T22" s="43">
        <v>0</v>
      </c>
      <c r="U22" s="52">
        <f t="shared" si="3"/>
        <v>-489</v>
      </c>
      <c r="V22" s="48">
        <f t="shared" si="4"/>
        <v>-489</v>
      </c>
      <c r="W22" s="48"/>
      <c r="X22" s="48">
        <f t="shared" si="5"/>
        <v>537.53063365505659</v>
      </c>
      <c r="Y22" s="48">
        <f t="shared" si="6"/>
        <v>48.53063365505659</v>
      </c>
      <c r="Z22" s="48">
        <f t="shared" si="7"/>
        <v>49</v>
      </c>
      <c r="AA22" s="17">
        <f t="shared" si="8"/>
        <v>49</v>
      </c>
      <c r="AB22" s="45">
        <f t="shared" si="9"/>
        <v>538</v>
      </c>
    </row>
    <row r="23" spans="1:28" ht="15" customHeight="1" x14ac:dyDescent="0.25">
      <c r="A23" s="49">
        <v>774</v>
      </c>
      <c r="B23" s="49">
        <v>482</v>
      </c>
      <c r="C23" s="46">
        <v>5.16</v>
      </c>
      <c r="D23" s="46">
        <v>272.35000000000002</v>
      </c>
      <c r="E23" s="46">
        <v>216.37</v>
      </c>
      <c r="F23" s="46">
        <f t="shared" si="0"/>
        <v>53.866666666666667</v>
      </c>
      <c r="G23" s="46">
        <v>0</v>
      </c>
      <c r="H23" s="46">
        <f t="shared" si="1"/>
        <v>63.6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0</v>
      </c>
      <c r="N23" s="8"/>
      <c r="O23" s="8"/>
      <c r="P23" s="13"/>
      <c r="Q23" s="13"/>
      <c r="T23" s="43">
        <v>0</v>
      </c>
      <c r="U23" s="52">
        <f t="shared" si="3"/>
        <v>-482</v>
      </c>
      <c r="V23" s="48">
        <f t="shared" si="4"/>
        <v>-482</v>
      </c>
      <c r="W23" s="48"/>
      <c r="X23" s="48">
        <f t="shared" si="5"/>
        <v>529.8359211078473</v>
      </c>
      <c r="Y23" s="48">
        <f t="shared" si="6"/>
        <v>47.835921107847298</v>
      </c>
      <c r="Z23" s="48">
        <f t="shared" si="7"/>
        <v>48</v>
      </c>
      <c r="AA23" s="17">
        <f t="shared" si="8"/>
        <v>48</v>
      </c>
      <c r="AB23" s="45">
        <f t="shared" si="9"/>
        <v>530</v>
      </c>
    </row>
    <row r="24" spans="1:28" ht="15" customHeight="1" x14ac:dyDescent="0.25">
      <c r="A24" s="49">
        <v>799</v>
      </c>
      <c r="B24" s="49">
        <v>489</v>
      </c>
      <c r="C24" s="46">
        <v>5.33</v>
      </c>
      <c r="D24" s="46">
        <v>272.38</v>
      </c>
      <c r="E24" s="46">
        <v>216.4</v>
      </c>
      <c r="F24" s="46">
        <f t="shared" si="0"/>
        <v>54.862068965517238</v>
      </c>
      <c r="G24" s="46">
        <v>0</v>
      </c>
      <c r="H24" s="46">
        <f t="shared" si="1"/>
        <v>65.551724137931032</v>
      </c>
      <c r="I24" s="46">
        <v>0</v>
      </c>
      <c r="J24" s="50">
        <f t="shared" si="10"/>
        <v>1</v>
      </c>
      <c r="K24" s="50">
        <f t="shared" si="11"/>
        <v>1</v>
      </c>
      <c r="L24" s="50">
        <f t="shared" si="12"/>
        <v>1</v>
      </c>
      <c r="M24" s="50">
        <f t="shared" ca="1" si="2"/>
        <v>0</v>
      </c>
      <c r="N24" s="8"/>
      <c r="O24" s="8"/>
      <c r="P24" s="13"/>
      <c r="Q24" s="13"/>
      <c r="T24" s="43">
        <v>0</v>
      </c>
      <c r="U24" s="52">
        <f t="shared" si="3"/>
        <v>-489</v>
      </c>
      <c r="V24" s="48">
        <f t="shared" si="4"/>
        <v>-489</v>
      </c>
      <c r="W24" s="48"/>
      <c r="X24" s="48">
        <f t="shared" si="5"/>
        <v>537.53063365505659</v>
      </c>
      <c r="Y24" s="48">
        <f t="shared" si="6"/>
        <v>48.53063365505659</v>
      </c>
      <c r="Z24" s="48">
        <f t="shared" si="7"/>
        <v>49</v>
      </c>
      <c r="AA24" s="17">
        <f t="shared" si="8"/>
        <v>49</v>
      </c>
      <c r="AB24" s="45">
        <f t="shared" si="9"/>
        <v>538</v>
      </c>
    </row>
    <row r="25" spans="1:28" ht="15" customHeight="1" x14ac:dyDescent="0.25">
      <c r="A25" s="49">
        <v>824</v>
      </c>
      <c r="B25" s="49">
        <v>496</v>
      </c>
      <c r="C25" s="46">
        <v>5.49</v>
      </c>
      <c r="D25" s="46">
        <v>272.41000000000003</v>
      </c>
      <c r="E25" s="46">
        <v>216.43</v>
      </c>
      <c r="F25" s="46">
        <f t="shared" si="0"/>
        <v>55.928571428571431</v>
      </c>
      <c r="G25" s="46">
        <v>0</v>
      </c>
      <c r="H25" s="46">
        <f t="shared" si="1"/>
        <v>67.642857142857139</v>
      </c>
      <c r="I25" s="46">
        <v>0</v>
      </c>
      <c r="J25" s="50">
        <f t="shared" si="10"/>
        <v>1</v>
      </c>
      <c r="K25" s="50">
        <f t="shared" si="11"/>
        <v>1</v>
      </c>
      <c r="L25" s="50">
        <f t="shared" si="12"/>
        <v>1</v>
      </c>
      <c r="M25" s="50">
        <f t="shared" ca="1" si="2"/>
        <v>1</v>
      </c>
      <c r="N25" s="8"/>
      <c r="O25" s="8"/>
      <c r="P25" s="13"/>
      <c r="Q25" s="13"/>
      <c r="T25" s="43">
        <v>0</v>
      </c>
      <c r="U25" s="52">
        <f t="shared" si="3"/>
        <v>-496</v>
      </c>
      <c r="V25" s="48">
        <f t="shared" si="4"/>
        <v>-496</v>
      </c>
      <c r="W25" s="48"/>
      <c r="X25" s="48">
        <f t="shared" si="5"/>
        <v>545.225346202266</v>
      </c>
      <c r="Y25" s="48">
        <f t="shared" si="6"/>
        <v>49.225346202265996</v>
      </c>
      <c r="Z25" s="48">
        <f t="shared" si="7"/>
        <v>49</v>
      </c>
      <c r="AA25" s="17">
        <f t="shared" si="8"/>
        <v>49</v>
      </c>
      <c r="AB25" s="45">
        <f t="shared" si="9"/>
        <v>545</v>
      </c>
    </row>
    <row r="26" spans="1:28" ht="15" customHeight="1" x14ac:dyDescent="0.25">
      <c r="A26" s="49">
        <v>848</v>
      </c>
      <c r="B26" s="49">
        <v>504</v>
      </c>
      <c r="C26" s="46">
        <v>5.65</v>
      </c>
      <c r="D26" s="46">
        <v>272.44</v>
      </c>
      <c r="E26" s="46">
        <v>216.46</v>
      </c>
      <c r="F26" s="46">
        <f t="shared" si="0"/>
        <v>57.111111111111114</v>
      </c>
      <c r="G26" s="46">
        <v>0</v>
      </c>
      <c r="H26" s="46">
        <f t="shared" si="1"/>
        <v>69.851851851851848</v>
      </c>
      <c r="I26" s="46">
        <v>0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1</v>
      </c>
      <c r="N26" s="8"/>
      <c r="O26" s="8"/>
      <c r="P26" s="13"/>
      <c r="Q26" s="13"/>
      <c r="T26" s="43">
        <v>0</v>
      </c>
      <c r="U26" s="52">
        <f t="shared" si="3"/>
        <v>-504</v>
      </c>
      <c r="V26" s="48">
        <f t="shared" si="4"/>
        <v>-504</v>
      </c>
      <c r="W26" s="48"/>
      <c r="X26" s="48">
        <f t="shared" si="5"/>
        <v>554.01930339907676</v>
      </c>
      <c r="Y26" s="48">
        <f t="shared" si="6"/>
        <v>50.019303399076762</v>
      </c>
      <c r="Z26" s="48">
        <f t="shared" si="7"/>
        <v>50</v>
      </c>
      <c r="AA26" s="17">
        <f t="shared" si="8"/>
        <v>50</v>
      </c>
      <c r="AB26" s="45">
        <f t="shared" si="9"/>
        <v>554</v>
      </c>
    </row>
    <row r="27" spans="1:28" ht="15" customHeight="1" x14ac:dyDescent="0.25">
      <c r="A27" s="49">
        <v>894</v>
      </c>
      <c r="B27" s="49">
        <v>503</v>
      </c>
      <c r="C27" s="46">
        <v>5.96</v>
      </c>
      <c r="D27" s="46">
        <v>272.47000000000003</v>
      </c>
      <c r="E27" s="46">
        <v>216.48</v>
      </c>
      <c r="F27" s="46">
        <f t="shared" si="0"/>
        <v>57.53846153846154</v>
      </c>
      <c r="G27" s="46">
        <v>0</v>
      </c>
      <c r="H27" s="46">
        <f t="shared" si="1"/>
        <v>72.57692307692308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0</v>
      </c>
      <c r="N27" s="8"/>
      <c r="O27" s="8"/>
      <c r="P27" s="13"/>
      <c r="Q27" s="13"/>
      <c r="T27" s="43">
        <v>0</v>
      </c>
      <c r="U27" s="52">
        <f t="shared" si="3"/>
        <v>-503</v>
      </c>
      <c r="V27" s="48">
        <f t="shared" si="4"/>
        <v>-503</v>
      </c>
      <c r="W27" s="48"/>
      <c r="X27" s="48">
        <f t="shared" si="5"/>
        <v>552.9200587494754</v>
      </c>
      <c r="Y27" s="48">
        <f t="shared" si="6"/>
        <v>49.920058749475402</v>
      </c>
      <c r="Z27" s="48">
        <f t="shared" si="7"/>
        <v>50</v>
      </c>
      <c r="AA27" s="17">
        <f t="shared" si="8"/>
        <v>50</v>
      </c>
      <c r="AB27" s="45">
        <f t="shared" si="9"/>
        <v>553</v>
      </c>
    </row>
    <row r="28" spans="1:28" ht="15" customHeight="1" x14ac:dyDescent="0.25">
      <c r="A28" s="49">
        <v>940</v>
      </c>
      <c r="B28" s="49">
        <v>502</v>
      </c>
      <c r="C28" s="46">
        <v>6.27</v>
      </c>
      <c r="D28" s="46">
        <v>272.51</v>
      </c>
      <c r="E28" s="46">
        <v>216.52</v>
      </c>
      <c r="F28" s="46">
        <f t="shared" si="0"/>
        <v>58</v>
      </c>
      <c r="G28" s="46">
        <v>0</v>
      </c>
      <c r="H28" s="46">
        <f t="shared" si="1"/>
        <v>75.52</v>
      </c>
      <c r="I28" s="46">
        <v>0</v>
      </c>
      <c r="J28" s="50">
        <f t="shared" si="10"/>
        <v>1</v>
      </c>
      <c r="K28" s="50">
        <f t="shared" si="11"/>
        <v>1</v>
      </c>
      <c r="L28" s="50">
        <f t="shared" si="12"/>
        <v>1</v>
      </c>
      <c r="M28" s="50">
        <f t="shared" ca="1" si="2"/>
        <v>1</v>
      </c>
      <c r="N28" s="8"/>
      <c r="O28" s="8"/>
      <c r="P28" s="13"/>
      <c r="Q28" s="13"/>
      <c r="T28" s="43">
        <v>0</v>
      </c>
      <c r="U28" s="52">
        <f t="shared" si="3"/>
        <v>-502</v>
      </c>
      <c r="V28" s="48">
        <f t="shared" si="4"/>
        <v>-502</v>
      </c>
      <c r="W28" s="48"/>
      <c r="X28" s="48">
        <f t="shared" si="5"/>
        <v>551.82081409987416</v>
      </c>
      <c r="Y28" s="48">
        <f t="shared" si="6"/>
        <v>49.820814099874156</v>
      </c>
      <c r="Z28" s="48">
        <f t="shared" si="7"/>
        <v>50</v>
      </c>
      <c r="AA28" s="17">
        <f t="shared" si="8"/>
        <v>50</v>
      </c>
      <c r="AB28" s="45">
        <f t="shared" si="9"/>
        <v>552</v>
      </c>
    </row>
    <row r="29" spans="1:28" ht="15" customHeight="1" x14ac:dyDescent="0.25">
      <c r="A29" s="49">
        <v>986</v>
      </c>
      <c r="B29" s="49">
        <v>500</v>
      </c>
      <c r="C29" s="46">
        <v>6.57</v>
      </c>
      <c r="D29" s="46">
        <v>272.55</v>
      </c>
      <c r="E29" s="46">
        <v>216.56</v>
      </c>
      <c r="F29" s="46">
        <f t="shared" si="0"/>
        <v>58.5</v>
      </c>
      <c r="G29" s="46">
        <v>0</v>
      </c>
      <c r="H29" s="46">
        <f t="shared" si="1"/>
        <v>78.75</v>
      </c>
      <c r="I29" s="46">
        <v>0</v>
      </c>
      <c r="J29" s="50">
        <f t="shared" si="10"/>
        <v>1</v>
      </c>
      <c r="K29" s="50">
        <f t="shared" si="11"/>
        <v>1</v>
      </c>
      <c r="L29" s="50">
        <f t="shared" si="12"/>
        <v>1</v>
      </c>
      <c r="M29" s="50">
        <f t="shared" ca="1" si="2"/>
        <v>0</v>
      </c>
      <c r="N29" s="8"/>
      <c r="O29" s="8"/>
      <c r="P29" s="13"/>
      <c r="Q29" s="13"/>
      <c r="T29" s="43">
        <v>0</v>
      </c>
      <c r="U29" s="52">
        <f t="shared" si="3"/>
        <v>-500</v>
      </c>
      <c r="V29" s="48">
        <f t="shared" si="4"/>
        <v>-500</v>
      </c>
      <c r="W29" s="48"/>
      <c r="X29" s="48">
        <f t="shared" si="5"/>
        <v>549.62232480067144</v>
      </c>
      <c r="Y29" s="48">
        <f t="shared" si="6"/>
        <v>49.622324800671436</v>
      </c>
      <c r="Z29" s="48">
        <f t="shared" si="7"/>
        <v>50</v>
      </c>
      <c r="AA29" s="17">
        <f t="shared" si="8"/>
        <v>50</v>
      </c>
      <c r="AB29" s="45">
        <f t="shared" si="9"/>
        <v>550</v>
      </c>
    </row>
    <row r="30" spans="1:28" ht="15" customHeight="1" x14ac:dyDescent="0.25">
      <c r="A30" s="49">
        <v>1072</v>
      </c>
      <c r="B30" s="49">
        <v>533</v>
      </c>
      <c r="C30" s="46">
        <v>7.15</v>
      </c>
      <c r="D30" s="46">
        <v>272.60000000000002</v>
      </c>
      <c r="E30" s="46">
        <v>216.61</v>
      </c>
      <c r="F30" s="46">
        <f t="shared" si="0"/>
        <v>57.304347826086953</v>
      </c>
      <c r="G30" s="46">
        <v>0</v>
      </c>
      <c r="H30" s="46">
        <f t="shared" si="1"/>
        <v>80.739130434782609</v>
      </c>
      <c r="I30" s="46">
        <v>0</v>
      </c>
      <c r="J30" s="50">
        <f t="shared" si="10"/>
        <v>1</v>
      </c>
      <c r="K30" s="50">
        <f t="shared" si="11"/>
        <v>1</v>
      </c>
      <c r="L30" s="50">
        <f t="shared" si="12"/>
        <v>1</v>
      </c>
      <c r="M30" s="50">
        <f t="shared" ca="1" si="2"/>
        <v>0</v>
      </c>
      <c r="N30" s="8"/>
      <c r="O30" s="8"/>
      <c r="P30" s="13"/>
      <c r="Q30" s="13"/>
      <c r="T30" s="43">
        <v>0</v>
      </c>
      <c r="U30" s="52">
        <f t="shared" si="3"/>
        <v>-533</v>
      </c>
      <c r="V30" s="48">
        <f t="shared" si="4"/>
        <v>-533</v>
      </c>
      <c r="W30" s="48"/>
      <c r="X30" s="48">
        <f t="shared" si="5"/>
        <v>585.89739823751574</v>
      </c>
      <c r="Y30" s="48">
        <f t="shared" si="6"/>
        <v>52.897398237515745</v>
      </c>
      <c r="Z30" s="48">
        <f t="shared" si="7"/>
        <v>53</v>
      </c>
      <c r="AA30" s="17">
        <f t="shared" si="8"/>
        <v>53</v>
      </c>
      <c r="AB30" s="45">
        <f t="shared" si="9"/>
        <v>586</v>
      </c>
    </row>
    <row r="31" spans="1:28" ht="15" customHeight="1" x14ac:dyDescent="0.25">
      <c r="A31" s="49">
        <v>1158</v>
      </c>
      <c r="B31" s="49">
        <v>566</v>
      </c>
      <c r="C31" s="46">
        <v>7.72</v>
      </c>
      <c r="D31" s="46">
        <v>272.64999999999998</v>
      </c>
      <c r="E31" s="46">
        <v>216.67</v>
      </c>
      <c r="F31" s="46">
        <f t="shared" si="0"/>
        <v>56</v>
      </c>
      <c r="G31" s="46">
        <v>0</v>
      </c>
      <c r="H31" s="46">
        <f t="shared" si="1"/>
        <v>82.909090909090907</v>
      </c>
      <c r="I31" s="46">
        <v>0</v>
      </c>
      <c r="J31" s="50">
        <f t="shared" si="10"/>
        <v>1</v>
      </c>
      <c r="K31" s="50">
        <f t="shared" si="11"/>
        <v>1</v>
      </c>
      <c r="L31" s="50">
        <f t="shared" si="12"/>
        <v>1</v>
      </c>
      <c r="M31" s="50">
        <f t="shared" ca="1" si="2"/>
        <v>1</v>
      </c>
      <c r="N31" s="8"/>
      <c r="O31" s="8"/>
      <c r="P31" s="13"/>
      <c r="Q31" s="13"/>
      <c r="T31" s="43">
        <v>0</v>
      </c>
      <c r="U31" s="52">
        <f t="shared" si="3"/>
        <v>-566</v>
      </c>
      <c r="V31" s="48">
        <f t="shared" si="4"/>
        <v>-566</v>
      </c>
      <c r="W31" s="48"/>
      <c r="X31" s="48">
        <f t="shared" si="5"/>
        <v>622.17247167436005</v>
      </c>
      <c r="Y31" s="48">
        <f t="shared" si="6"/>
        <v>56.172471674360054</v>
      </c>
      <c r="Z31" s="48">
        <f t="shared" si="7"/>
        <v>56</v>
      </c>
      <c r="AA31" s="17">
        <f t="shared" si="8"/>
        <v>56</v>
      </c>
      <c r="AB31" s="45">
        <f t="shared" si="9"/>
        <v>622</v>
      </c>
    </row>
    <row r="32" spans="1:28" ht="15" customHeight="1" x14ac:dyDescent="0.25">
      <c r="A32" s="49">
        <v>1245</v>
      </c>
      <c r="B32" s="49">
        <v>600</v>
      </c>
      <c r="C32" s="46">
        <v>8.3000000000000007</v>
      </c>
      <c r="D32" s="46">
        <v>272.70999999999998</v>
      </c>
      <c r="E32" s="46">
        <v>216.73</v>
      </c>
      <c r="F32" s="46">
        <f t="shared" si="0"/>
        <v>54.523809523809526</v>
      </c>
      <c r="G32" s="46">
        <v>0</v>
      </c>
      <c r="H32" s="46">
        <f t="shared" si="1"/>
        <v>85.238095238095241</v>
      </c>
      <c r="I32" s="46">
        <v>0</v>
      </c>
      <c r="J32" s="50">
        <f t="shared" si="10"/>
        <v>1</v>
      </c>
      <c r="K32" s="50">
        <f t="shared" si="11"/>
        <v>1</v>
      </c>
      <c r="L32" s="50">
        <f t="shared" si="12"/>
        <v>1</v>
      </c>
      <c r="M32" s="50">
        <f t="shared" ca="1" si="2"/>
        <v>1</v>
      </c>
      <c r="N32" s="8"/>
      <c r="O32" s="8"/>
      <c r="P32" s="13"/>
      <c r="Q32" s="13"/>
      <c r="T32" s="43">
        <v>0</v>
      </c>
      <c r="U32" s="52">
        <f t="shared" si="3"/>
        <v>-600</v>
      </c>
      <c r="V32" s="48">
        <f t="shared" si="4"/>
        <v>-600</v>
      </c>
      <c r="W32" s="48"/>
      <c r="X32" s="48">
        <f t="shared" si="5"/>
        <v>659.54678976080572</v>
      </c>
      <c r="Y32" s="48">
        <f t="shared" si="6"/>
        <v>59.546789760805723</v>
      </c>
      <c r="Z32" s="48">
        <f t="shared" si="7"/>
        <v>60</v>
      </c>
      <c r="AA32" s="17">
        <f t="shared" si="8"/>
        <v>60</v>
      </c>
      <c r="AB32" s="45">
        <f t="shared" si="9"/>
        <v>660</v>
      </c>
    </row>
    <row r="33" spans="1:28" ht="15" customHeight="1" x14ac:dyDescent="0.25">
      <c r="A33" s="49">
        <v>1371</v>
      </c>
      <c r="B33" s="49">
        <v>600</v>
      </c>
      <c r="C33" s="46">
        <v>9.14</v>
      </c>
      <c r="D33" s="46">
        <v>272.77999999999997</v>
      </c>
      <c r="E33" s="46">
        <v>216.79</v>
      </c>
      <c r="F33" s="46">
        <f t="shared" si="0"/>
        <v>50.95</v>
      </c>
      <c r="G33" s="46">
        <v>0</v>
      </c>
      <c r="H33" s="46">
        <f t="shared" si="1"/>
        <v>89.5</v>
      </c>
      <c r="I33" s="46">
        <v>0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0</v>
      </c>
      <c r="N33" s="8"/>
      <c r="O33" s="8"/>
      <c r="P33" s="13"/>
      <c r="Q33" s="13"/>
      <c r="T33" s="43">
        <v>0</v>
      </c>
      <c r="U33" s="52">
        <f t="shared" si="3"/>
        <v>-600</v>
      </c>
      <c r="V33" s="48">
        <f t="shared" si="4"/>
        <v>-600</v>
      </c>
      <c r="W33" s="48"/>
      <c r="X33" s="48">
        <f t="shared" si="5"/>
        <v>659.54678976080572</v>
      </c>
      <c r="Y33" s="48">
        <f t="shared" si="6"/>
        <v>59.546789760805723</v>
      </c>
      <c r="Z33" s="48">
        <f t="shared" si="7"/>
        <v>60</v>
      </c>
      <c r="AA33" s="17">
        <f t="shared" si="8"/>
        <v>60</v>
      </c>
      <c r="AB33" s="45">
        <f t="shared" si="9"/>
        <v>660</v>
      </c>
    </row>
    <row r="34" spans="1:28" ht="15" customHeight="1" x14ac:dyDescent="0.25">
      <c r="A34" s="49">
        <v>1497</v>
      </c>
      <c r="B34" s="49">
        <v>600</v>
      </c>
      <c r="C34" s="46">
        <v>9.98</v>
      </c>
      <c r="D34" s="46">
        <v>272.86</v>
      </c>
      <c r="E34" s="46">
        <v>216.88</v>
      </c>
      <c r="F34" s="46">
        <f t="shared" ref="F34:F52" si="13">($A$53-A34)/(ROW($A$53)-ROW(A34))</f>
        <v>47</v>
      </c>
      <c r="G34" s="46">
        <v>0</v>
      </c>
      <c r="H34" s="46">
        <f t="shared" ref="H34:H52" si="14">($A$53-B34)/(ROW($A$53)-ROW(B34))</f>
        <v>94.21052631578948</v>
      </c>
      <c r="I34" s="46">
        <v>0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5">IF(RAND()&lt;0.5,0,1)</f>
        <v>1</v>
      </c>
      <c r="N34" s="8"/>
      <c r="O34" s="8"/>
      <c r="P34" s="13"/>
      <c r="Q34" s="13"/>
      <c r="T34" s="43">
        <v>0</v>
      </c>
      <c r="U34" s="52">
        <f t="shared" ref="U34:U65" si="16">T34-B34</f>
        <v>-600</v>
      </c>
      <c r="V34" s="48">
        <f t="shared" ref="V34:V65" si="17">ROUND(U34,0)</f>
        <v>-600</v>
      </c>
      <c r="W34" s="48"/>
      <c r="X34" s="48">
        <f t="shared" ref="X34:X65" si="18">B34/$W$2*$W$3</f>
        <v>659.54678976080572</v>
      </c>
      <c r="Y34" s="48">
        <f t="shared" ref="Y34:Y65" si="19">X34-B34</f>
        <v>59.546789760805723</v>
      </c>
      <c r="Z34" s="48">
        <f t="shared" ref="Z34:Z65" si="20">ROUND(Y34,0)</f>
        <v>60</v>
      </c>
      <c r="AA34" s="17">
        <f t="shared" ref="AA34:AA65" si="21">IF(V34&gt;=0,V34,Z34)</f>
        <v>60</v>
      </c>
      <c r="AB34" s="45">
        <f t="shared" ref="AB34:AB65" si="22">B34+AA34</f>
        <v>660</v>
      </c>
    </row>
    <row r="35" spans="1:28" ht="15" customHeight="1" x14ac:dyDescent="0.25">
      <c r="A35" s="49">
        <v>1623</v>
      </c>
      <c r="B35" s="49">
        <v>600</v>
      </c>
      <c r="C35" s="46">
        <v>10.82</v>
      </c>
      <c r="D35" s="46">
        <v>272.95</v>
      </c>
      <c r="E35" s="46">
        <v>216.97</v>
      </c>
      <c r="F35" s="46">
        <f t="shared" si="13"/>
        <v>42.611111111111114</v>
      </c>
      <c r="G35" s="46">
        <v>0</v>
      </c>
      <c r="H35" s="46">
        <f t="shared" si="14"/>
        <v>99.444444444444443</v>
      </c>
      <c r="I35" s="46">
        <v>0</v>
      </c>
      <c r="J35" s="50">
        <f t="shared" ref="J35:J66" si="23">IF(ABS(B35-B34)&lt;=50,1,0)</f>
        <v>1</v>
      </c>
      <c r="K35" s="50">
        <f t="shared" ref="K35:K66" si="24">IF(ABS((B35-B34))&lt;=50,1,IF((B35-B34)*(1)&gt;=0,1,-1))</f>
        <v>1</v>
      </c>
      <c r="L35" s="50">
        <f t="shared" si="12"/>
        <v>1</v>
      </c>
      <c r="M35" s="50">
        <f t="shared" ca="1" si="15"/>
        <v>1</v>
      </c>
      <c r="N35" s="8"/>
      <c r="O35" s="8"/>
      <c r="P35" s="13"/>
      <c r="Q35" s="13"/>
      <c r="T35" s="43">
        <v>0</v>
      </c>
      <c r="U35" s="52">
        <f t="shared" si="16"/>
        <v>-600</v>
      </c>
      <c r="V35" s="48">
        <f t="shared" si="17"/>
        <v>-600</v>
      </c>
      <c r="W35" s="48"/>
      <c r="X35" s="48">
        <f t="shared" si="18"/>
        <v>659.54678976080572</v>
      </c>
      <c r="Y35" s="48">
        <f t="shared" si="19"/>
        <v>59.546789760805723</v>
      </c>
      <c r="Z35" s="48">
        <f t="shared" si="20"/>
        <v>60</v>
      </c>
      <c r="AA35" s="17">
        <f t="shared" si="21"/>
        <v>60</v>
      </c>
      <c r="AB35" s="45">
        <f t="shared" si="22"/>
        <v>660</v>
      </c>
    </row>
    <row r="36" spans="1:28" ht="15" customHeight="1" x14ac:dyDescent="0.25">
      <c r="A36" s="49">
        <v>1639</v>
      </c>
      <c r="B36" s="49">
        <v>600</v>
      </c>
      <c r="C36" s="46">
        <v>10.93</v>
      </c>
      <c r="D36" s="46">
        <v>273.04000000000002</v>
      </c>
      <c r="E36" s="46">
        <v>217.06</v>
      </c>
      <c r="F36" s="46">
        <f t="shared" si="13"/>
        <v>44.176470588235297</v>
      </c>
      <c r="G36" s="46">
        <v>0</v>
      </c>
      <c r="H36" s="46">
        <f t="shared" si="14"/>
        <v>105.29411764705883</v>
      </c>
      <c r="I36" s="46">
        <v>0</v>
      </c>
      <c r="J36" s="50">
        <f t="shared" si="23"/>
        <v>1</v>
      </c>
      <c r="K36" s="50">
        <f t="shared" si="24"/>
        <v>1</v>
      </c>
      <c r="L36" s="50">
        <f t="shared" si="12"/>
        <v>1</v>
      </c>
      <c r="M36" s="50">
        <f t="shared" ca="1" si="15"/>
        <v>1</v>
      </c>
      <c r="N36" s="8"/>
      <c r="O36" s="8"/>
      <c r="P36" s="13"/>
      <c r="Q36" s="13"/>
      <c r="T36" s="43">
        <v>0</v>
      </c>
      <c r="U36" s="52">
        <f t="shared" si="16"/>
        <v>-600</v>
      </c>
      <c r="V36" s="48">
        <f t="shared" si="17"/>
        <v>-600</v>
      </c>
      <c r="W36" s="48"/>
      <c r="X36" s="48">
        <f t="shared" si="18"/>
        <v>659.54678976080572</v>
      </c>
      <c r="Y36" s="48">
        <f t="shared" si="19"/>
        <v>59.546789760805723</v>
      </c>
      <c r="Z36" s="48">
        <f t="shared" si="20"/>
        <v>60</v>
      </c>
      <c r="AA36" s="17">
        <f t="shared" si="21"/>
        <v>60</v>
      </c>
      <c r="AB36" s="45">
        <f t="shared" si="22"/>
        <v>660</v>
      </c>
    </row>
    <row r="37" spans="1:28" ht="15" customHeight="1" x14ac:dyDescent="0.25">
      <c r="A37" s="49">
        <v>1655</v>
      </c>
      <c r="B37" s="49">
        <v>600</v>
      </c>
      <c r="C37" s="46">
        <v>11.03</v>
      </c>
      <c r="D37" s="46">
        <v>273.13</v>
      </c>
      <c r="E37" s="46">
        <v>217.15</v>
      </c>
      <c r="F37" s="46">
        <f t="shared" si="13"/>
        <v>45.9375</v>
      </c>
      <c r="G37" s="46">
        <v>0</v>
      </c>
      <c r="H37" s="46">
        <f t="shared" si="14"/>
        <v>111.875</v>
      </c>
      <c r="I37" s="46">
        <v>0</v>
      </c>
      <c r="J37" s="50">
        <f t="shared" si="23"/>
        <v>1</v>
      </c>
      <c r="K37" s="50">
        <f t="shared" si="24"/>
        <v>1</v>
      </c>
      <c r="L37" s="50">
        <f t="shared" si="12"/>
        <v>1</v>
      </c>
      <c r="M37" s="50">
        <f t="shared" ca="1" si="15"/>
        <v>1</v>
      </c>
      <c r="N37" s="8"/>
      <c r="O37" s="8"/>
      <c r="P37" s="13"/>
      <c r="Q37" s="13"/>
      <c r="T37" s="43">
        <v>0</v>
      </c>
      <c r="U37" s="52">
        <f t="shared" si="16"/>
        <v>-600</v>
      </c>
      <c r="V37" s="48">
        <f t="shared" si="17"/>
        <v>-600</v>
      </c>
      <c r="W37" s="48"/>
      <c r="X37" s="48">
        <f t="shared" si="18"/>
        <v>659.54678976080572</v>
      </c>
      <c r="Y37" s="48">
        <f t="shared" si="19"/>
        <v>59.546789760805723</v>
      </c>
      <c r="Z37" s="48">
        <f t="shared" si="20"/>
        <v>60</v>
      </c>
      <c r="AA37" s="17">
        <f t="shared" si="21"/>
        <v>60</v>
      </c>
      <c r="AB37" s="45">
        <f t="shared" si="22"/>
        <v>660</v>
      </c>
    </row>
    <row r="38" spans="1:28" ht="15" customHeight="1" x14ac:dyDescent="0.25">
      <c r="A38" s="49">
        <v>1671</v>
      </c>
      <c r="B38" s="49">
        <v>600</v>
      </c>
      <c r="C38" s="46">
        <v>11.14</v>
      </c>
      <c r="D38" s="46">
        <v>273.22000000000003</v>
      </c>
      <c r="E38" s="46">
        <v>217.23</v>
      </c>
      <c r="F38" s="46">
        <f t="shared" si="13"/>
        <v>47.93333333333333</v>
      </c>
      <c r="G38" s="46">
        <v>0</v>
      </c>
      <c r="H38" s="46">
        <f t="shared" si="14"/>
        <v>119.33333333333333</v>
      </c>
      <c r="I38" s="46">
        <v>0</v>
      </c>
      <c r="J38" s="50">
        <f t="shared" si="23"/>
        <v>1</v>
      </c>
      <c r="K38" s="50">
        <f t="shared" si="24"/>
        <v>1</v>
      </c>
      <c r="L38" s="50">
        <f t="shared" si="12"/>
        <v>1</v>
      </c>
      <c r="M38" s="50">
        <f t="shared" ca="1" si="15"/>
        <v>0</v>
      </c>
      <c r="N38" s="8"/>
      <c r="O38" s="8"/>
      <c r="P38" s="13"/>
      <c r="Q38" s="13"/>
      <c r="T38" s="43">
        <v>0</v>
      </c>
      <c r="U38" s="52">
        <f t="shared" si="16"/>
        <v>-600</v>
      </c>
      <c r="V38" s="48">
        <f t="shared" si="17"/>
        <v>-600</v>
      </c>
      <c r="W38" s="48"/>
      <c r="X38" s="48">
        <f t="shared" si="18"/>
        <v>659.54678976080572</v>
      </c>
      <c r="Y38" s="48">
        <f t="shared" si="19"/>
        <v>59.546789760805723</v>
      </c>
      <c r="Z38" s="48">
        <f t="shared" si="20"/>
        <v>60</v>
      </c>
      <c r="AA38" s="17">
        <f t="shared" si="21"/>
        <v>60</v>
      </c>
      <c r="AB38" s="45">
        <f t="shared" si="22"/>
        <v>660</v>
      </c>
    </row>
    <row r="39" spans="1:28" ht="15" customHeight="1" x14ac:dyDescent="0.25">
      <c r="A39" s="49">
        <v>1671</v>
      </c>
      <c r="B39" s="49">
        <v>600</v>
      </c>
      <c r="C39" s="46">
        <v>11.14</v>
      </c>
      <c r="D39" s="46">
        <v>273.31</v>
      </c>
      <c r="E39" s="46">
        <v>217.32</v>
      </c>
      <c r="F39" s="46">
        <f t="shared" si="13"/>
        <v>51.357142857142854</v>
      </c>
      <c r="G39" s="46">
        <v>0</v>
      </c>
      <c r="H39" s="46">
        <f t="shared" si="14"/>
        <v>127.85714285714286</v>
      </c>
      <c r="I39" s="46">
        <v>0</v>
      </c>
      <c r="J39" s="50">
        <f t="shared" si="23"/>
        <v>1</v>
      </c>
      <c r="K39" s="50">
        <f t="shared" si="24"/>
        <v>1</v>
      </c>
      <c r="L39" s="50">
        <f t="shared" ref="L39:L70" si="25">IF(OR(COUNTIF(K35:K39,1)=5,COUNTIF(K35:K39,-1)=5),1,0)</f>
        <v>1</v>
      </c>
      <c r="M39" s="50">
        <f t="shared" ca="1" si="15"/>
        <v>0</v>
      </c>
      <c r="N39" s="8"/>
      <c r="O39" s="8"/>
      <c r="P39" s="13"/>
      <c r="Q39" s="13"/>
      <c r="T39" s="43">
        <v>0</v>
      </c>
      <c r="U39" s="52">
        <f t="shared" si="16"/>
        <v>-600</v>
      </c>
      <c r="V39" s="48">
        <f t="shared" si="17"/>
        <v>-600</v>
      </c>
      <c r="W39" s="48"/>
      <c r="X39" s="48">
        <f t="shared" si="18"/>
        <v>659.54678976080572</v>
      </c>
      <c r="Y39" s="48">
        <f t="shared" si="19"/>
        <v>59.546789760805723</v>
      </c>
      <c r="Z39" s="48">
        <f t="shared" si="20"/>
        <v>60</v>
      </c>
      <c r="AA39" s="17">
        <f t="shared" si="21"/>
        <v>60</v>
      </c>
      <c r="AB39" s="45">
        <f t="shared" si="22"/>
        <v>660</v>
      </c>
    </row>
    <row r="40" spans="1:28" ht="15" customHeight="1" x14ac:dyDescent="0.25">
      <c r="A40" s="49">
        <v>1671</v>
      </c>
      <c r="B40" s="49">
        <v>600</v>
      </c>
      <c r="C40" s="46">
        <v>11.14</v>
      </c>
      <c r="D40" s="46">
        <v>273.39999999999998</v>
      </c>
      <c r="E40" s="46">
        <v>217.41</v>
      </c>
      <c r="F40" s="46">
        <f t="shared" si="13"/>
        <v>55.307692307692307</v>
      </c>
      <c r="G40" s="46">
        <v>0</v>
      </c>
      <c r="H40" s="46">
        <f t="shared" si="14"/>
        <v>137.69230769230768</v>
      </c>
      <c r="I40" s="46">
        <v>0</v>
      </c>
      <c r="J40" s="50">
        <f t="shared" si="23"/>
        <v>1</v>
      </c>
      <c r="K40" s="50">
        <f t="shared" si="24"/>
        <v>1</v>
      </c>
      <c r="L40" s="50">
        <f t="shared" si="25"/>
        <v>1</v>
      </c>
      <c r="M40" s="50">
        <f t="shared" ca="1" si="15"/>
        <v>1</v>
      </c>
      <c r="N40" s="8"/>
      <c r="O40" s="8"/>
      <c r="P40" s="13"/>
      <c r="Q40" s="13"/>
      <c r="T40" s="43">
        <v>0</v>
      </c>
      <c r="U40" s="52">
        <f t="shared" si="16"/>
        <v>-600</v>
      </c>
      <c r="V40" s="48">
        <f t="shared" si="17"/>
        <v>-600</v>
      </c>
      <c r="W40" s="48"/>
      <c r="X40" s="48">
        <f t="shared" si="18"/>
        <v>659.54678976080572</v>
      </c>
      <c r="Y40" s="48">
        <f t="shared" si="19"/>
        <v>59.546789760805723</v>
      </c>
      <c r="Z40" s="48">
        <f t="shared" si="20"/>
        <v>60</v>
      </c>
      <c r="AA40" s="17">
        <f t="shared" si="21"/>
        <v>60</v>
      </c>
      <c r="AB40" s="45">
        <f t="shared" si="22"/>
        <v>660</v>
      </c>
    </row>
    <row r="41" spans="1:28" ht="15" customHeight="1" x14ac:dyDescent="0.25">
      <c r="A41" s="49">
        <v>1670</v>
      </c>
      <c r="B41" s="49">
        <v>600</v>
      </c>
      <c r="C41" s="46">
        <v>11.13</v>
      </c>
      <c r="D41" s="46">
        <v>273.49</v>
      </c>
      <c r="E41" s="46">
        <v>217.5</v>
      </c>
      <c r="F41" s="46">
        <f t="shared" si="13"/>
        <v>60</v>
      </c>
      <c r="G41" s="46">
        <v>0</v>
      </c>
      <c r="H41" s="46">
        <f t="shared" si="14"/>
        <v>149.16666666666666</v>
      </c>
      <c r="I41" s="46">
        <v>0</v>
      </c>
      <c r="J41" s="50">
        <f t="shared" si="23"/>
        <v>1</v>
      </c>
      <c r="K41" s="50">
        <f t="shared" si="24"/>
        <v>1</v>
      </c>
      <c r="L41" s="50">
        <f t="shared" si="25"/>
        <v>1</v>
      </c>
      <c r="M41" s="50">
        <f t="shared" ca="1" si="15"/>
        <v>0</v>
      </c>
      <c r="N41" s="8"/>
      <c r="O41" s="8"/>
      <c r="P41" s="13"/>
      <c r="Q41" s="13"/>
      <c r="T41" s="43">
        <v>0</v>
      </c>
      <c r="U41" s="52">
        <f t="shared" si="16"/>
        <v>-600</v>
      </c>
      <c r="V41" s="48">
        <f t="shared" si="17"/>
        <v>-600</v>
      </c>
      <c r="W41" s="48"/>
      <c r="X41" s="48">
        <f t="shared" si="18"/>
        <v>659.54678976080572</v>
      </c>
      <c r="Y41" s="48">
        <f t="shared" si="19"/>
        <v>59.546789760805723</v>
      </c>
      <c r="Z41" s="48">
        <f t="shared" si="20"/>
        <v>60</v>
      </c>
      <c r="AA41" s="17">
        <f t="shared" si="21"/>
        <v>60</v>
      </c>
      <c r="AB41" s="45">
        <f t="shared" si="22"/>
        <v>660</v>
      </c>
    </row>
    <row r="42" spans="1:28" ht="15" customHeight="1" x14ac:dyDescent="0.25">
      <c r="A42" s="49">
        <v>1672</v>
      </c>
      <c r="B42" s="49">
        <v>667</v>
      </c>
      <c r="C42" s="46">
        <v>11.15</v>
      </c>
      <c r="D42" s="46">
        <v>273.58</v>
      </c>
      <c r="E42" s="46">
        <v>217.59</v>
      </c>
      <c r="F42" s="46">
        <f t="shared" si="13"/>
        <v>65.272727272727266</v>
      </c>
      <c r="G42" s="46">
        <v>0</v>
      </c>
      <c r="H42" s="46">
        <f t="shared" si="14"/>
        <v>156.63636363636363</v>
      </c>
      <c r="I42" s="46">
        <v>0</v>
      </c>
      <c r="J42" s="50">
        <f t="shared" si="23"/>
        <v>0</v>
      </c>
      <c r="K42" s="50">
        <f t="shared" si="24"/>
        <v>1</v>
      </c>
      <c r="L42" s="50">
        <f t="shared" si="25"/>
        <v>1</v>
      </c>
      <c r="M42" s="50">
        <f t="shared" ca="1" si="15"/>
        <v>0</v>
      </c>
      <c r="N42" s="8"/>
      <c r="O42" s="8"/>
      <c r="P42" s="13"/>
      <c r="Q42" s="13"/>
      <c r="T42" s="43">
        <v>0</v>
      </c>
      <c r="U42" s="52">
        <f t="shared" si="16"/>
        <v>-667</v>
      </c>
      <c r="V42" s="48">
        <f t="shared" si="17"/>
        <v>-667</v>
      </c>
      <c r="W42" s="48"/>
      <c r="X42" s="48">
        <f t="shared" si="18"/>
        <v>733.1961812840957</v>
      </c>
      <c r="Y42" s="48">
        <f t="shared" si="19"/>
        <v>66.196181284095701</v>
      </c>
      <c r="Z42" s="48">
        <f t="shared" si="20"/>
        <v>66</v>
      </c>
      <c r="AA42" s="17">
        <f t="shared" si="21"/>
        <v>66</v>
      </c>
      <c r="AB42" s="45">
        <f t="shared" si="22"/>
        <v>733</v>
      </c>
    </row>
    <row r="43" spans="1:28" ht="15" customHeight="1" x14ac:dyDescent="0.25">
      <c r="A43" s="49">
        <v>1674</v>
      </c>
      <c r="B43" s="49">
        <v>734</v>
      </c>
      <c r="C43" s="46">
        <v>11.16</v>
      </c>
      <c r="D43" s="46">
        <v>273.66000000000003</v>
      </c>
      <c r="E43" s="46">
        <v>217.67</v>
      </c>
      <c r="F43" s="46">
        <f t="shared" si="13"/>
        <v>71.599999999999994</v>
      </c>
      <c r="G43" s="46">
        <v>0</v>
      </c>
      <c r="H43" s="46">
        <f t="shared" si="14"/>
        <v>165.6</v>
      </c>
      <c r="I43" s="46">
        <v>0</v>
      </c>
      <c r="J43" s="50">
        <f t="shared" si="23"/>
        <v>0</v>
      </c>
      <c r="K43" s="50">
        <f t="shared" si="24"/>
        <v>1</v>
      </c>
      <c r="L43" s="50">
        <f t="shared" si="25"/>
        <v>1</v>
      </c>
      <c r="M43" s="50">
        <f t="shared" ca="1" si="15"/>
        <v>1</v>
      </c>
      <c r="N43" s="8"/>
      <c r="O43" s="8"/>
      <c r="P43" s="13"/>
      <c r="Q43" s="13"/>
      <c r="T43" s="43">
        <v>0</v>
      </c>
      <c r="U43" s="52">
        <f t="shared" si="16"/>
        <v>-734</v>
      </c>
      <c r="V43" s="48">
        <f t="shared" si="17"/>
        <v>-734</v>
      </c>
      <c r="W43" s="48"/>
      <c r="X43" s="48">
        <f t="shared" si="18"/>
        <v>806.84557280738557</v>
      </c>
      <c r="Y43" s="48">
        <f t="shared" si="19"/>
        <v>72.845572807385565</v>
      </c>
      <c r="Z43" s="48">
        <f t="shared" si="20"/>
        <v>73</v>
      </c>
      <c r="AA43" s="17">
        <f t="shared" si="21"/>
        <v>73</v>
      </c>
      <c r="AB43" s="45">
        <f t="shared" si="22"/>
        <v>807</v>
      </c>
    </row>
    <row r="44" spans="1:28" ht="15" customHeight="1" x14ac:dyDescent="0.25">
      <c r="A44" s="49">
        <v>1675</v>
      </c>
      <c r="B44" s="49">
        <v>800</v>
      </c>
      <c r="C44" s="46">
        <v>11.17</v>
      </c>
      <c r="D44" s="46">
        <v>273.74</v>
      </c>
      <c r="E44" s="46">
        <v>217.76</v>
      </c>
      <c r="F44" s="46">
        <f t="shared" si="13"/>
        <v>79.444444444444443</v>
      </c>
      <c r="G44" s="46">
        <v>0</v>
      </c>
      <c r="H44" s="46">
        <f t="shared" si="14"/>
        <v>176.66666666666666</v>
      </c>
      <c r="I44" s="46">
        <v>0</v>
      </c>
      <c r="J44" s="50">
        <f t="shared" si="23"/>
        <v>0</v>
      </c>
      <c r="K44" s="50">
        <f t="shared" si="24"/>
        <v>1</v>
      </c>
      <c r="L44" s="50">
        <f t="shared" si="25"/>
        <v>1</v>
      </c>
      <c r="M44" s="50">
        <f t="shared" ca="1" si="15"/>
        <v>1</v>
      </c>
      <c r="N44" s="8"/>
      <c r="O44" s="8"/>
      <c r="P44" s="13"/>
      <c r="Q44" s="13"/>
      <c r="T44" s="43">
        <v>0</v>
      </c>
      <c r="U44" s="52">
        <f t="shared" si="16"/>
        <v>-800</v>
      </c>
      <c r="V44" s="48">
        <f t="shared" si="17"/>
        <v>-800</v>
      </c>
      <c r="W44" s="48"/>
      <c r="X44" s="48">
        <f t="shared" si="18"/>
        <v>879.3957196810743</v>
      </c>
      <c r="Y44" s="48">
        <f t="shared" si="19"/>
        <v>79.395719681074297</v>
      </c>
      <c r="Z44" s="48">
        <f t="shared" si="20"/>
        <v>79</v>
      </c>
      <c r="AA44" s="17">
        <f t="shared" si="21"/>
        <v>79</v>
      </c>
      <c r="AB44" s="45">
        <f t="shared" si="22"/>
        <v>879</v>
      </c>
    </row>
    <row r="45" spans="1:28" ht="15" customHeight="1" x14ac:dyDescent="0.25">
      <c r="A45" s="49">
        <v>1906</v>
      </c>
      <c r="B45" s="49">
        <v>933</v>
      </c>
      <c r="C45" s="46">
        <v>12.71</v>
      </c>
      <c r="D45" s="46">
        <v>273.83</v>
      </c>
      <c r="E45" s="46">
        <v>217.85</v>
      </c>
      <c r="F45" s="46">
        <f t="shared" si="13"/>
        <v>60.5</v>
      </c>
      <c r="G45" s="46">
        <v>0</v>
      </c>
      <c r="H45" s="46">
        <f t="shared" si="14"/>
        <v>182.125</v>
      </c>
      <c r="I45" s="46">
        <v>0</v>
      </c>
      <c r="J45" s="50">
        <f t="shared" si="23"/>
        <v>0</v>
      </c>
      <c r="K45" s="50">
        <f t="shared" si="24"/>
        <v>1</v>
      </c>
      <c r="L45" s="50">
        <f t="shared" si="25"/>
        <v>1</v>
      </c>
      <c r="M45" s="50">
        <f t="shared" ca="1" si="15"/>
        <v>1</v>
      </c>
      <c r="N45" s="8"/>
      <c r="O45" s="8"/>
      <c r="P45" s="13"/>
      <c r="Q45" s="13"/>
      <c r="T45" s="43">
        <v>0</v>
      </c>
      <c r="U45" s="52">
        <f t="shared" si="16"/>
        <v>-933</v>
      </c>
      <c r="V45" s="48">
        <f t="shared" si="17"/>
        <v>-933</v>
      </c>
      <c r="W45" s="48"/>
      <c r="X45" s="48">
        <f t="shared" si="18"/>
        <v>1025.5952580780529</v>
      </c>
      <c r="Y45" s="48">
        <f t="shared" si="19"/>
        <v>92.595258078052893</v>
      </c>
      <c r="Z45" s="48">
        <f t="shared" si="20"/>
        <v>93</v>
      </c>
      <c r="AA45" s="17">
        <f t="shared" si="21"/>
        <v>93</v>
      </c>
      <c r="AB45" s="45">
        <f t="shared" si="22"/>
        <v>1026</v>
      </c>
    </row>
    <row r="46" spans="1:28" ht="15" customHeight="1" x14ac:dyDescent="0.25">
      <c r="A46" s="49">
        <v>2137</v>
      </c>
      <c r="B46" s="49">
        <v>1066</v>
      </c>
      <c r="C46" s="46">
        <v>14.25</v>
      </c>
      <c r="D46" s="46">
        <v>273.92</v>
      </c>
      <c r="E46" s="46">
        <v>217.93</v>
      </c>
      <c r="F46" s="46">
        <f t="shared" si="13"/>
        <v>36.142857142857146</v>
      </c>
      <c r="G46" s="46">
        <v>0</v>
      </c>
      <c r="H46" s="46">
        <f t="shared" si="14"/>
        <v>189.14285714285714</v>
      </c>
      <c r="I46" s="46">
        <v>0</v>
      </c>
      <c r="J46" s="50">
        <f t="shared" si="23"/>
        <v>0</v>
      </c>
      <c r="K46" s="50">
        <f t="shared" si="24"/>
        <v>1</v>
      </c>
      <c r="L46" s="50">
        <f t="shared" si="25"/>
        <v>1</v>
      </c>
      <c r="M46" s="50">
        <f t="shared" ca="1" si="15"/>
        <v>0</v>
      </c>
      <c r="N46" s="8"/>
      <c r="O46" s="8"/>
      <c r="P46" s="13"/>
      <c r="Q46" s="13"/>
      <c r="T46" s="43">
        <v>0</v>
      </c>
      <c r="U46" s="52">
        <f t="shared" si="16"/>
        <v>-1066</v>
      </c>
      <c r="V46" s="48">
        <f t="shared" si="17"/>
        <v>-1066</v>
      </c>
      <c r="W46" s="48"/>
      <c r="X46" s="48">
        <f t="shared" si="18"/>
        <v>1171.7947964750315</v>
      </c>
      <c r="Y46" s="48">
        <f t="shared" si="19"/>
        <v>105.79479647503149</v>
      </c>
      <c r="Z46" s="48">
        <f t="shared" si="20"/>
        <v>106</v>
      </c>
      <c r="AA46" s="17">
        <f t="shared" si="21"/>
        <v>106</v>
      </c>
      <c r="AB46" s="45">
        <f t="shared" si="22"/>
        <v>1172</v>
      </c>
    </row>
    <row r="47" spans="1:28" ht="15" customHeight="1" x14ac:dyDescent="0.25">
      <c r="A47" s="49">
        <v>2367</v>
      </c>
      <c r="B47" s="49">
        <v>1200</v>
      </c>
      <c r="C47" s="46">
        <v>15.78</v>
      </c>
      <c r="D47" s="46">
        <v>274.02</v>
      </c>
      <c r="E47" s="46">
        <v>218.03</v>
      </c>
      <c r="F47" s="46">
        <f t="shared" si="13"/>
        <v>3.8333333333333335</v>
      </c>
      <c r="G47" s="46">
        <v>0</v>
      </c>
      <c r="H47" s="46">
        <f t="shared" si="14"/>
        <v>198.33333333333334</v>
      </c>
      <c r="I47" s="46">
        <v>0</v>
      </c>
      <c r="J47" s="50">
        <f t="shared" si="23"/>
        <v>0</v>
      </c>
      <c r="K47" s="50">
        <f t="shared" si="24"/>
        <v>1</v>
      </c>
      <c r="L47" s="50">
        <f t="shared" si="25"/>
        <v>1</v>
      </c>
      <c r="M47" s="50">
        <f t="shared" ca="1" si="15"/>
        <v>1</v>
      </c>
      <c r="N47" s="8"/>
      <c r="O47" s="8"/>
      <c r="P47" s="13"/>
      <c r="Q47" s="13"/>
      <c r="T47" s="43">
        <v>0</v>
      </c>
      <c r="U47" s="52">
        <f t="shared" si="16"/>
        <v>-1200</v>
      </c>
      <c r="V47" s="48">
        <f t="shared" si="17"/>
        <v>-1200</v>
      </c>
      <c r="W47" s="48"/>
      <c r="X47" s="48">
        <f t="shared" si="18"/>
        <v>1319.0935795216114</v>
      </c>
      <c r="Y47" s="48">
        <f t="shared" si="19"/>
        <v>119.09357952161145</v>
      </c>
      <c r="Z47" s="48">
        <f t="shared" si="20"/>
        <v>119</v>
      </c>
      <c r="AA47" s="17">
        <f t="shared" si="21"/>
        <v>119</v>
      </c>
      <c r="AB47" s="45">
        <f t="shared" si="22"/>
        <v>1319</v>
      </c>
    </row>
    <row r="48" spans="1:28" ht="15" customHeight="1" x14ac:dyDescent="0.25">
      <c r="A48" s="49">
        <v>2209</v>
      </c>
      <c r="B48" s="49">
        <v>1333</v>
      </c>
      <c r="C48" s="46">
        <v>14.73</v>
      </c>
      <c r="D48" s="46">
        <v>274.10000000000002</v>
      </c>
      <c r="E48" s="46">
        <v>218.12</v>
      </c>
      <c r="F48" s="46">
        <f t="shared" si="13"/>
        <v>36.200000000000003</v>
      </c>
      <c r="G48" s="46">
        <v>0</v>
      </c>
      <c r="H48" s="46">
        <f t="shared" si="14"/>
        <v>211.4</v>
      </c>
      <c r="I48" s="46">
        <v>0</v>
      </c>
      <c r="J48" s="50">
        <f t="shared" si="23"/>
        <v>0</v>
      </c>
      <c r="K48" s="50">
        <f t="shared" si="24"/>
        <v>1</v>
      </c>
      <c r="L48" s="50">
        <f t="shared" si="25"/>
        <v>1</v>
      </c>
      <c r="M48" s="50">
        <f t="shared" ca="1" si="15"/>
        <v>0</v>
      </c>
      <c r="N48" s="8"/>
      <c r="O48" s="8"/>
      <c r="P48" s="13"/>
      <c r="Q48" s="13"/>
      <c r="T48" s="43">
        <v>0</v>
      </c>
      <c r="U48" s="52">
        <f t="shared" si="16"/>
        <v>-1333</v>
      </c>
      <c r="V48" s="48">
        <f t="shared" si="17"/>
        <v>-1333</v>
      </c>
      <c r="W48" s="48"/>
      <c r="X48" s="48">
        <f t="shared" si="18"/>
        <v>1465.2931179185898</v>
      </c>
      <c r="Y48" s="48">
        <f t="shared" si="19"/>
        <v>132.29311791858981</v>
      </c>
      <c r="Z48" s="48">
        <f t="shared" si="20"/>
        <v>132</v>
      </c>
      <c r="AA48" s="17">
        <f t="shared" si="21"/>
        <v>132</v>
      </c>
      <c r="AB48" s="45">
        <f t="shared" si="22"/>
        <v>1465</v>
      </c>
    </row>
    <row r="49" spans="1:28" ht="15" customHeight="1" x14ac:dyDescent="0.25">
      <c r="A49" s="49">
        <v>2051</v>
      </c>
      <c r="B49" s="49">
        <v>1466</v>
      </c>
      <c r="C49" s="46">
        <v>13.67</v>
      </c>
      <c r="D49" s="46">
        <v>274.14999999999998</v>
      </c>
      <c r="E49" s="46">
        <v>218.17</v>
      </c>
      <c r="F49" s="46">
        <f t="shared" si="13"/>
        <v>84.75</v>
      </c>
      <c r="G49" s="46">
        <v>0</v>
      </c>
      <c r="H49" s="46">
        <f t="shared" si="14"/>
        <v>231</v>
      </c>
      <c r="I49" s="46">
        <v>0</v>
      </c>
      <c r="J49" s="50">
        <f t="shared" si="23"/>
        <v>0</v>
      </c>
      <c r="K49" s="50">
        <f t="shared" si="24"/>
        <v>1</v>
      </c>
      <c r="L49" s="50">
        <f t="shared" si="25"/>
        <v>1</v>
      </c>
      <c r="M49" s="50">
        <f t="shared" ca="1" si="15"/>
        <v>0</v>
      </c>
      <c r="N49" s="8"/>
      <c r="O49" s="8"/>
      <c r="P49" s="13"/>
      <c r="Q49" s="13"/>
      <c r="T49" s="43">
        <v>0</v>
      </c>
      <c r="U49" s="52">
        <f t="shared" si="16"/>
        <v>-1466</v>
      </c>
      <c r="V49" s="48">
        <f t="shared" si="17"/>
        <v>-1466</v>
      </c>
      <c r="W49" s="48"/>
      <c r="X49" s="48">
        <f t="shared" si="18"/>
        <v>1611.4926563155686</v>
      </c>
      <c r="Y49" s="48">
        <f t="shared" si="19"/>
        <v>145.49265631556864</v>
      </c>
      <c r="Z49" s="48">
        <f t="shared" si="20"/>
        <v>145</v>
      </c>
      <c r="AA49" s="17">
        <f t="shared" si="21"/>
        <v>145</v>
      </c>
      <c r="AB49" s="45">
        <f t="shared" si="22"/>
        <v>1611</v>
      </c>
    </row>
    <row r="50" spans="1:28" ht="15" customHeight="1" x14ac:dyDescent="0.25">
      <c r="A50" s="49">
        <v>1892</v>
      </c>
      <c r="B50" s="49">
        <v>1600</v>
      </c>
      <c r="C50" s="46">
        <v>12.61</v>
      </c>
      <c r="D50" s="46">
        <v>274.18</v>
      </c>
      <c r="E50" s="46">
        <v>218.2</v>
      </c>
      <c r="F50" s="46">
        <f t="shared" si="13"/>
        <v>166</v>
      </c>
      <c r="G50" s="46">
        <v>0</v>
      </c>
      <c r="H50" s="46">
        <f t="shared" si="14"/>
        <v>263.33333333333331</v>
      </c>
      <c r="I50" s="46">
        <v>0</v>
      </c>
      <c r="J50" s="50">
        <f t="shared" si="23"/>
        <v>0</v>
      </c>
      <c r="K50" s="50">
        <f t="shared" si="24"/>
        <v>1</v>
      </c>
      <c r="L50" s="50">
        <f t="shared" si="25"/>
        <v>1</v>
      </c>
      <c r="M50" s="50">
        <f t="shared" ca="1" si="15"/>
        <v>1</v>
      </c>
      <c r="N50" s="8"/>
      <c r="O50" s="8"/>
      <c r="P50" s="13"/>
      <c r="Q50" s="13"/>
      <c r="T50" s="43">
        <v>0</v>
      </c>
      <c r="U50" s="52">
        <f t="shared" si="16"/>
        <v>-1600</v>
      </c>
      <c r="V50" s="48">
        <f t="shared" si="17"/>
        <v>-1600</v>
      </c>
      <c r="W50" s="48"/>
      <c r="X50" s="48">
        <f t="shared" si="18"/>
        <v>1758.7914393621486</v>
      </c>
      <c r="Y50" s="48">
        <f t="shared" si="19"/>
        <v>158.79143936214859</v>
      </c>
      <c r="Z50" s="48">
        <f t="shared" si="20"/>
        <v>159</v>
      </c>
      <c r="AA50" s="17">
        <f t="shared" si="21"/>
        <v>159</v>
      </c>
      <c r="AB50" s="45">
        <f t="shared" si="22"/>
        <v>1759</v>
      </c>
    </row>
    <row r="51" spans="1:28" ht="15" customHeight="1" x14ac:dyDescent="0.25">
      <c r="A51" s="49">
        <v>2058</v>
      </c>
      <c r="B51" s="49">
        <v>1733</v>
      </c>
      <c r="C51" s="46">
        <v>13.72</v>
      </c>
      <c r="D51" s="46">
        <v>274.20999999999998</v>
      </c>
      <c r="E51" s="46">
        <v>218.23</v>
      </c>
      <c r="F51" s="46">
        <f t="shared" si="13"/>
        <v>166</v>
      </c>
      <c r="G51" s="46">
        <v>0</v>
      </c>
      <c r="H51" s="46">
        <f t="shared" si="14"/>
        <v>328.5</v>
      </c>
      <c r="I51" s="46">
        <v>0</v>
      </c>
      <c r="J51" s="50">
        <f t="shared" si="23"/>
        <v>0</v>
      </c>
      <c r="K51" s="50">
        <f t="shared" si="24"/>
        <v>1</v>
      </c>
      <c r="L51" s="50">
        <f t="shared" si="25"/>
        <v>1</v>
      </c>
      <c r="M51" s="50">
        <f t="shared" ca="1" si="15"/>
        <v>1</v>
      </c>
      <c r="N51" s="8"/>
      <c r="O51" s="8"/>
      <c r="P51" s="13"/>
      <c r="Q51" s="13"/>
      <c r="T51" s="43">
        <v>0</v>
      </c>
      <c r="U51" s="52">
        <f t="shared" si="16"/>
        <v>-1733</v>
      </c>
      <c r="V51" s="48">
        <f t="shared" si="17"/>
        <v>-1733</v>
      </c>
      <c r="W51" s="48"/>
      <c r="X51" s="48">
        <f t="shared" si="18"/>
        <v>1904.9909777591272</v>
      </c>
      <c r="Y51" s="48">
        <f t="shared" si="19"/>
        <v>171.99097775912719</v>
      </c>
      <c r="Z51" s="48">
        <f t="shared" si="20"/>
        <v>172</v>
      </c>
      <c r="AA51" s="17">
        <f t="shared" si="21"/>
        <v>172</v>
      </c>
      <c r="AB51" s="45">
        <f t="shared" si="22"/>
        <v>1905</v>
      </c>
    </row>
    <row r="52" spans="1:28" ht="15" customHeight="1" x14ac:dyDescent="0.25">
      <c r="A52" s="49">
        <v>2224</v>
      </c>
      <c r="B52" s="49">
        <v>1866</v>
      </c>
      <c r="C52" s="46">
        <v>14.83</v>
      </c>
      <c r="D52" s="46">
        <v>274.24</v>
      </c>
      <c r="E52" s="46">
        <v>218.25</v>
      </c>
      <c r="F52" s="46">
        <f t="shared" si="13"/>
        <v>166</v>
      </c>
      <c r="G52" s="46">
        <v>0</v>
      </c>
      <c r="H52" s="46">
        <f t="shared" si="14"/>
        <v>524</v>
      </c>
      <c r="I52" s="46">
        <v>0</v>
      </c>
      <c r="J52" s="50">
        <f t="shared" si="23"/>
        <v>0</v>
      </c>
      <c r="K52" s="50">
        <f t="shared" si="24"/>
        <v>1</v>
      </c>
      <c r="L52" s="50">
        <f t="shared" si="25"/>
        <v>1</v>
      </c>
      <c r="M52" s="50">
        <f t="shared" ca="1" si="15"/>
        <v>0</v>
      </c>
      <c r="N52" s="8"/>
      <c r="O52" s="8"/>
      <c r="P52" s="13"/>
      <c r="Q52" s="13"/>
      <c r="T52" s="43">
        <v>0</v>
      </c>
      <c r="U52" s="52">
        <f t="shared" si="16"/>
        <v>-1866</v>
      </c>
      <c r="V52" s="48">
        <f t="shared" si="17"/>
        <v>-1866</v>
      </c>
      <c r="W52" s="48"/>
      <c r="X52" s="48">
        <f t="shared" si="18"/>
        <v>2051.1905161561058</v>
      </c>
      <c r="Y52" s="48">
        <f t="shared" si="19"/>
        <v>185.19051615610579</v>
      </c>
      <c r="Z52" s="48">
        <f t="shared" si="20"/>
        <v>185</v>
      </c>
      <c r="AA52" s="17">
        <f t="shared" si="21"/>
        <v>185</v>
      </c>
      <c r="AB52" s="45">
        <f t="shared" si="22"/>
        <v>2051</v>
      </c>
    </row>
    <row r="53" spans="1:28" ht="15" customHeight="1" x14ac:dyDescent="0.25">
      <c r="A53" s="59">
        <v>2390</v>
      </c>
      <c r="B53" s="49">
        <v>2000</v>
      </c>
      <c r="C53" s="46">
        <v>15.93</v>
      </c>
      <c r="D53" s="46">
        <v>274.27</v>
      </c>
      <c r="E53" s="46">
        <v>218.29</v>
      </c>
      <c r="F53" s="60">
        <v>0</v>
      </c>
      <c r="G53" s="60">
        <v>0</v>
      </c>
      <c r="H53" s="60">
        <v>0</v>
      </c>
      <c r="I53" s="60">
        <v>0</v>
      </c>
      <c r="J53" s="50">
        <f t="shared" si="23"/>
        <v>0</v>
      </c>
      <c r="K53" s="50">
        <f t="shared" si="24"/>
        <v>1</v>
      </c>
      <c r="L53" s="50">
        <f t="shared" si="25"/>
        <v>1</v>
      </c>
      <c r="M53" s="50">
        <f t="shared" ca="1" si="15"/>
        <v>0</v>
      </c>
      <c r="N53" s="8"/>
      <c r="O53" s="8"/>
      <c r="P53" s="13"/>
      <c r="Q53" s="13"/>
      <c r="T53" s="43">
        <v>0</v>
      </c>
      <c r="U53" s="52">
        <f t="shared" si="16"/>
        <v>-2000</v>
      </c>
      <c r="V53" s="48">
        <f t="shared" si="17"/>
        <v>-2000</v>
      </c>
      <c r="W53" s="48"/>
      <c r="X53" s="48">
        <f t="shared" si="18"/>
        <v>2198.4892992026857</v>
      </c>
      <c r="Y53" s="48">
        <f t="shared" si="19"/>
        <v>198.48929920268574</v>
      </c>
      <c r="Z53" s="48">
        <f t="shared" si="20"/>
        <v>198</v>
      </c>
      <c r="AA53" s="17">
        <f t="shared" si="21"/>
        <v>198</v>
      </c>
      <c r="AB53" s="45">
        <f t="shared" si="22"/>
        <v>2198</v>
      </c>
    </row>
    <row r="54" spans="1:28" ht="15" customHeight="1" x14ac:dyDescent="0.25">
      <c r="A54" s="49">
        <v>2260</v>
      </c>
      <c r="B54" s="49">
        <v>2000</v>
      </c>
      <c r="C54" s="46">
        <v>15.07</v>
      </c>
      <c r="D54" s="46">
        <v>274.29000000000002</v>
      </c>
      <c r="E54" s="46">
        <v>218.31</v>
      </c>
      <c r="F54" s="46">
        <v>0</v>
      </c>
      <c r="G54" s="46">
        <f t="shared" ref="G54:G85" si="26">($A$53-A54)/(ROW(A54)-ROW($A$53))</f>
        <v>130</v>
      </c>
      <c r="H54" s="46">
        <v>0</v>
      </c>
      <c r="I54" s="46">
        <f t="shared" ref="I54:I85" si="27">($A$53-B54)/(ROW(B54)-ROW($A$53))</f>
        <v>390</v>
      </c>
      <c r="J54" s="50">
        <f t="shared" si="23"/>
        <v>1</v>
      </c>
      <c r="K54" s="50">
        <f t="shared" si="24"/>
        <v>1</v>
      </c>
      <c r="L54" s="50">
        <f t="shared" si="25"/>
        <v>1</v>
      </c>
      <c r="M54" s="50">
        <f t="shared" ca="1" si="15"/>
        <v>0</v>
      </c>
      <c r="N54" s="8"/>
      <c r="O54" s="8"/>
      <c r="P54" s="13"/>
      <c r="Q54" s="13"/>
      <c r="T54" s="43">
        <v>0</v>
      </c>
      <c r="U54" s="52">
        <f t="shared" si="16"/>
        <v>-2000</v>
      </c>
      <c r="V54" s="48">
        <f t="shared" si="17"/>
        <v>-2000</v>
      </c>
      <c r="W54" s="48"/>
      <c r="X54" s="48">
        <f t="shared" si="18"/>
        <v>2198.4892992026857</v>
      </c>
      <c r="Y54" s="48">
        <f t="shared" si="19"/>
        <v>198.48929920268574</v>
      </c>
      <c r="Z54" s="48">
        <f t="shared" si="20"/>
        <v>198</v>
      </c>
      <c r="AA54" s="17">
        <f t="shared" si="21"/>
        <v>198</v>
      </c>
      <c r="AB54" s="45">
        <f t="shared" si="22"/>
        <v>2198</v>
      </c>
    </row>
    <row r="55" spans="1:28" ht="15" customHeight="1" x14ac:dyDescent="0.25">
      <c r="A55" s="49">
        <v>2130</v>
      </c>
      <c r="B55" s="49">
        <v>2000</v>
      </c>
      <c r="C55" s="46">
        <v>14.2</v>
      </c>
      <c r="D55" s="46">
        <v>274.3</v>
      </c>
      <c r="E55" s="46">
        <v>218.31</v>
      </c>
      <c r="F55" s="46">
        <v>0</v>
      </c>
      <c r="G55" s="46">
        <f t="shared" si="26"/>
        <v>130</v>
      </c>
      <c r="H55" s="46">
        <v>0</v>
      </c>
      <c r="I55" s="46">
        <f t="shared" si="27"/>
        <v>195</v>
      </c>
      <c r="J55" s="50">
        <f t="shared" si="23"/>
        <v>1</v>
      </c>
      <c r="K55" s="50">
        <f t="shared" si="24"/>
        <v>1</v>
      </c>
      <c r="L55" s="50">
        <f t="shared" si="25"/>
        <v>1</v>
      </c>
      <c r="M55" s="50">
        <f t="shared" ca="1" si="15"/>
        <v>1</v>
      </c>
      <c r="N55" s="8"/>
      <c r="O55" s="8"/>
      <c r="P55" s="13"/>
      <c r="Q55" s="13"/>
      <c r="T55" s="43">
        <v>0</v>
      </c>
      <c r="U55" s="52">
        <f t="shared" si="16"/>
        <v>-2000</v>
      </c>
      <c r="V55" s="48">
        <f t="shared" si="17"/>
        <v>-2000</v>
      </c>
      <c r="W55" s="48"/>
      <c r="X55" s="48">
        <f t="shared" si="18"/>
        <v>2198.4892992026857</v>
      </c>
      <c r="Y55" s="48">
        <f t="shared" si="19"/>
        <v>198.48929920268574</v>
      </c>
      <c r="Z55" s="48">
        <f t="shared" si="20"/>
        <v>198</v>
      </c>
      <c r="AA55" s="17">
        <f t="shared" si="21"/>
        <v>198</v>
      </c>
      <c r="AB55" s="45">
        <f t="shared" si="22"/>
        <v>2198</v>
      </c>
    </row>
    <row r="56" spans="1:28" ht="15" customHeight="1" x14ac:dyDescent="0.25">
      <c r="A56" s="49">
        <v>2000</v>
      </c>
      <c r="B56" s="49">
        <v>2000</v>
      </c>
      <c r="C56" s="46">
        <v>13.33</v>
      </c>
      <c r="D56" s="46">
        <v>274.3</v>
      </c>
      <c r="E56" s="46">
        <v>218.31</v>
      </c>
      <c r="F56" s="46">
        <v>0</v>
      </c>
      <c r="G56" s="46">
        <f t="shared" si="26"/>
        <v>130</v>
      </c>
      <c r="H56" s="46">
        <v>0</v>
      </c>
      <c r="I56" s="46">
        <f t="shared" si="27"/>
        <v>130</v>
      </c>
      <c r="J56" s="50">
        <f t="shared" si="23"/>
        <v>1</v>
      </c>
      <c r="K56" s="50">
        <f t="shared" si="24"/>
        <v>1</v>
      </c>
      <c r="L56" s="50">
        <f t="shared" si="25"/>
        <v>1</v>
      </c>
      <c r="M56" s="50">
        <f t="shared" ca="1" si="15"/>
        <v>0</v>
      </c>
      <c r="N56" s="8"/>
      <c r="O56" s="8"/>
      <c r="P56" s="13"/>
      <c r="Q56" s="13"/>
      <c r="T56" s="43">
        <v>0</v>
      </c>
      <c r="U56" s="52">
        <f t="shared" si="16"/>
        <v>-2000</v>
      </c>
      <c r="V56" s="48">
        <f t="shared" si="17"/>
        <v>-2000</v>
      </c>
      <c r="W56" s="48"/>
      <c r="X56" s="48">
        <f t="shared" si="18"/>
        <v>2198.4892992026857</v>
      </c>
      <c r="Y56" s="48">
        <f t="shared" si="19"/>
        <v>198.48929920268574</v>
      </c>
      <c r="Z56" s="48">
        <f t="shared" si="20"/>
        <v>198</v>
      </c>
      <c r="AA56" s="17">
        <f t="shared" si="21"/>
        <v>198</v>
      </c>
      <c r="AB56" s="45">
        <f t="shared" si="22"/>
        <v>2198</v>
      </c>
    </row>
    <row r="57" spans="1:28" ht="15" customHeight="1" x14ac:dyDescent="0.25">
      <c r="A57" s="49">
        <v>2043</v>
      </c>
      <c r="B57" s="49">
        <v>2000</v>
      </c>
      <c r="C57" s="46">
        <v>13.62</v>
      </c>
      <c r="D57" s="46">
        <v>274.3</v>
      </c>
      <c r="E57" s="46">
        <v>218.32</v>
      </c>
      <c r="F57" s="46">
        <v>0</v>
      </c>
      <c r="G57" s="46">
        <f t="shared" si="26"/>
        <v>86.75</v>
      </c>
      <c r="H57" s="46">
        <v>0</v>
      </c>
      <c r="I57" s="46">
        <f t="shared" si="27"/>
        <v>97.5</v>
      </c>
      <c r="J57" s="50">
        <f t="shared" si="23"/>
        <v>1</v>
      </c>
      <c r="K57" s="50">
        <f t="shared" si="24"/>
        <v>1</v>
      </c>
      <c r="L57" s="50">
        <f t="shared" si="25"/>
        <v>1</v>
      </c>
      <c r="M57" s="50">
        <f t="shared" ca="1" si="15"/>
        <v>1</v>
      </c>
      <c r="N57" s="8"/>
      <c r="O57" s="8"/>
      <c r="P57" s="13"/>
      <c r="Q57" s="13"/>
      <c r="T57" s="43">
        <v>0</v>
      </c>
      <c r="U57" s="52">
        <f t="shared" si="16"/>
        <v>-2000</v>
      </c>
      <c r="V57" s="48">
        <f t="shared" si="17"/>
        <v>-2000</v>
      </c>
      <c r="W57" s="48"/>
      <c r="X57" s="48">
        <f t="shared" si="18"/>
        <v>2198.4892992026857</v>
      </c>
      <c r="Y57" s="48">
        <f t="shared" si="19"/>
        <v>198.48929920268574</v>
      </c>
      <c r="Z57" s="48">
        <f t="shared" si="20"/>
        <v>198</v>
      </c>
      <c r="AA57" s="17">
        <f t="shared" si="21"/>
        <v>198</v>
      </c>
      <c r="AB57" s="45">
        <f t="shared" si="22"/>
        <v>2198</v>
      </c>
    </row>
    <row r="58" spans="1:28" ht="15" customHeight="1" x14ac:dyDescent="0.25">
      <c r="A58" s="49">
        <v>2086</v>
      </c>
      <c r="B58" s="49">
        <v>2000</v>
      </c>
      <c r="C58" s="46">
        <v>13.91</v>
      </c>
      <c r="D58" s="46">
        <v>274.31</v>
      </c>
      <c r="E58" s="46">
        <v>218.32</v>
      </c>
      <c r="F58" s="46">
        <v>0</v>
      </c>
      <c r="G58" s="46">
        <f t="shared" si="26"/>
        <v>60.8</v>
      </c>
      <c r="H58" s="46">
        <v>0</v>
      </c>
      <c r="I58" s="46">
        <f t="shared" si="27"/>
        <v>78</v>
      </c>
      <c r="J58" s="50">
        <f t="shared" si="23"/>
        <v>1</v>
      </c>
      <c r="K58" s="50">
        <f t="shared" si="24"/>
        <v>1</v>
      </c>
      <c r="L58" s="50">
        <f t="shared" si="25"/>
        <v>1</v>
      </c>
      <c r="M58" s="50">
        <f t="shared" ca="1" si="15"/>
        <v>1</v>
      </c>
      <c r="N58" s="8"/>
      <c r="O58" s="8"/>
      <c r="P58" s="13"/>
      <c r="Q58" s="13"/>
      <c r="T58" s="43">
        <v>0</v>
      </c>
      <c r="U58" s="52">
        <f t="shared" si="16"/>
        <v>-2000</v>
      </c>
      <c r="V58" s="48">
        <f t="shared" si="17"/>
        <v>-2000</v>
      </c>
      <c r="W58" s="48"/>
      <c r="X58" s="48">
        <f t="shared" si="18"/>
        <v>2198.4892992026857</v>
      </c>
      <c r="Y58" s="48">
        <f t="shared" si="19"/>
        <v>198.48929920268574</v>
      </c>
      <c r="Z58" s="48">
        <f t="shared" si="20"/>
        <v>198</v>
      </c>
      <c r="AA58" s="17">
        <f t="shared" si="21"/>
        <v>198</v>
      </c>
      <c r="AB58" s="45">
        <f t="shared" si="22"/>
        <v>2198</v>
      </c>
    </row>
    <row r="59" spans="1:28" ht="15" customHeight="1" x14ac:dyDescent="0.25">
      <c r="A59" s="49">
        <v>2130</v>
      </c>
      <c r="B59" s="49">
        <v>2000</v>
      </c>
      <c r="C59" s="46">
        <v>14.2</v>
      </c>
      <c r="D59" s="46">
        <v>274.32</v>
      </c>
      <c r="E59" s="46">
        <v>218.34</v>
      </c>
      <c r="F59" s="46">
        <v>0</v>
      </c>
      <c r="G59" s="46">
        <f t="shared" si="26"/>
        <v>43.333333333333336</v>
      </c>
      <c r="H59" s="46">
        <v>0</v>
      </c>
      <c r="I59" s="46">
        <f t="shared" si="27"/>
        <v>65</v>
      </c>
      <c r="J59" s="50">
        <f t="shared" si="23"/>
        <v>1</v>
      </c>
      <c r="K59" s="50">
        <f t="shared" si="24"/>
        <v>1</v>
      </c>
      <c r="L59" s="50">
        <f t="shared" si="25"/>
        <v>1</v>
      </c>
      <c r="M59" s="50">
        <f t="shared" ca="1" si="15"/>
        <v>1</v>
      </c>
      <c r="N59" s="8"/>
      <c r="O59" s="8"/>
      <c r="P59" s="13"/>
      <c r="Q59" s="13"/>
      <c r="T59" s="43">
        <v>0</v>
      </c>
      <c r="U59" s="52">
        <f t="shared" si="16"/>
        <v>-2000</v>
      </c>
      <c r="V59" s="48">
        <f t="shared" si="17"/>
        <v>-2000</v>
      </c>
      <c r="W59" s="48"/>
      <c r="X59" s="48">
        <f t="shared" si="18"/>
        <v>2198.4892992026857</v>
      </c>
      <c r="Y59" s="48">
        <f t="shared" si="19"/>
        <v>198.48929920268574</v>
      </c>
      <c r="Z59" s="48">
        <f t="shared" si="20"/>
        <v>198</v>
      </c>
      <c r="AA59" s="17">
        <f t="shared" si="21"/>
        <v>198</v>
      </c>
      <c r="AB59" s="45">
        <f t="shared" si="22"/>
        <v>2198</v>
      </c>
    </row>
    <row r="60" spans="1:28" ht="15" customHeight="1" x14ac:dyDescent="0.25">
      <c r="A60" s="49">
        <v>2022</v>
      </c>
      <c r="B60" s="49">
        <v>2000</v>
      </c>
      <c r="C60" s="46">
        <v>13.48</v>
      </c>
      <c r="D60" s="46">
        <v>274.32</v>
      </c>
      <c r="E60" s="46">
        <v>218.34</v>
      </c>
      <c r="F60" s="46">
        <v>0</v>
      </c>
      <c r="G60" s="46">
        <f t="shared" si="26"/>
        <v>52.571428571428569</v>
      </c>
      <c r="H60" s="46">
        <v>0</v>
      </c>
      <c r="I60" s="46">
        <f t="shared" si="27"/>
        <v>55.714285714285715</v>
      </c>
      <c r="J60" s="50">
        <f t="shared" si="23"/>
        <v>1</v>
      </c>
      <c r="K60" s="50">
        <f t="shared" si="24"/>
        <v>1</v>
      </c>
      <c r="L60" s="50">
        <f t="shared" si="25"/>
        <v>1</v>
      </c>
      <c r="M60" s="50">
        <f t="shared" ca="1" si="15"/>
        <v>0</v>
      </c>
      <c r="N60" s="8"/>
      <c r="O60" s="8"/>
      <c r="P60" s="13"/>
      <c r="Q60" s="13"/>
      <c r="T60" s="43">
        <v>0</v>
      </c>
      <c r="U60" s="52">
        <f t="shared" si="16"/>
        <v>-2000</v>
      </c>
      <c r="V60" s="48">
        <f t="shared" si="17"/>
        <v>-2000</v>
      </c>
      <c r="W60" s="48"/>
      <c r="X60" s="48">
        <f t="shared" si="18"/>
        <v>2198.4892992026857</v>
      </c>
      <c r="Y60" s="48">
        <f t="shared" si="19"/>
        <v>198.48929920268574</v>
      </c>
      <c r="Z60" s="48">
        <f t="shared" si="20"/>
        <v>198</v>
      </c>
      <c r="AA60" s="17">
        <f t="shared" si="21"/>
        <v>198</v>
      </c>
      <c r="AB60" s="45">
        <f t="shared" si="22"/>
        <v>2198</v>
      </c>
    </row>
    <row r="61" spans="1:28" ht="15" customHeight="1" x14ac:dyDescent="0.25">
      <c r="A61" s="49">
        <v>1914</v>
      </c>
      <c r="B61" s="49">
        <v>2000</v>
      </c>
      <c r="C61" s="46">
        <v>12.76</v>
      </c>
      <c r="D61" s="46">
        <v>274.31</v>
      </c>
      <c r="E61" s="46">
        <v>218.32</v>
      </c>
      <c r="F61" s="46">
        <v>0</v>
      </c>
      <c r="G61" s="46">
        <f t="shared" si="26"/>
        <v>59.5</v>
      </c>
      <c r="H61" s="46">
        <v>0</v>
      </c>
      <c r="I61" s="46">
        <f t="shared" si="27"/>
        <v>48.75</v>
      </c>
      <c r="J61" s="50">
        <f t="shared" si="23"/>
        <v>1</v>
      </c>
      <c r="K61" s="50">
        <f t="shared" si="24"/>
        <v>1</v>
      </c>
      <c r="L61" s="50">
        <f t="shared" si="25"/>
        <v>1</v>
      </c>
      <c r="M61" s="50">
        <f t="shared" ca="1" si="15"/>
        <v>1</v>
      </c>
      <c r="N61" s="8"/>
      <c r="O61" s="8"/>
      <c r="P61" s="13"/>
      <c r="Q61" s="13"/>
      <c r="T61" s="43">
        <v>0</v>
      </c>
      <c r="U61" s="52">
        <f t="shared" si="16"/>
        <v>-2000</v>
      </c>
      <c r="V61" s="48">
        <f t="shared" si="17"/>
        <v>-2000</v>
      </c>
      <c r="W61" s="48"/>
      <c r="X61" s="48">
        <f t="shared" si="18"/>
        <v>2198.4892992026857</v>
      </c>
      <c r="Y61" s="48">
        <f t="shared" si="19"/>
        <v>198.48929920268574</v>
      </c>
      <c r="Z61" s="48">
        <f t="shared" si="20"/>
        <v>198</v>
      </c>
      <c r="AA61" s="17">
        <f t="shared" si="21"/>
        <v>198</v>
      </c>
      <c r="AB61" s="45">
        <f t="shared" si="22"/>
        <v>2198</v>
      </c>
    </row>
    <row r="62" spans="1:28" ht="15" customHeight="1" x14ac:dyDescent="0.25">
      <c r="A62" s="49">
        <v>1806</v>
      </c>
      <c r="B62" s="49">
        <v>2000</v>
      </c>
      <c r="C62" s="46">
        <v>12.04</v>
      </c>
      <c r="D62" s="46">
        <v>274.29000000000002</v>
      </c>
      <c r="E62" s="46">
        <v>218.3</v>
      </c>
      <c r="F62" s="46">
        <v>0</v>
      </c>
      <c r="G62" s="46">
        <f t="shared" si="26"/>
        <v>64.888888888888886</v>
      </c>
      <c r="H62" s="46">
        <v>0</v>
      </c>
      <c r="I62" s="46">
        <f t="shared" si="27"/>
        <v>43.333333333333336</v>
      </c>
      <c r="J62" s="50">
        <f t="shared" si="23"/>
        <v>1</v>
      </c>
      <c r="K62" s="50">
        <f t="shared" si="24"/>
        <v>1</v>
      </c>
      <c r="L62" s="50">
        <f t="shared" si="25"/>
        <v>1</v>
      </c>
      <c r="M62" s="50">
        <f t="shared" ca="1" si="15"/>
        <v>1</v>
      </c>
      <c r="N62" s="8"/>
      <c r="O62" s="8"/>
      <c r="P62" s="13"/>
      <c r="Q62" s="13"/>
      <c r="T62" s="43">
        <v>0</v>
      </c>
      <c r="U62" s="52">
        <f t="shared" si="16"/>
        <v>-2000</v>
      </c>
      <c r="V62" s="48">
        <f t="shared" si="17"/>
        <v>-2000</v>
      </c>
      <c r="W62" s="48"/>
      <c r="X62" s="48">
        <f t="shared" si="18"/>
        <v>2198.4892992026857</v>
      </c>
      <c r="Y62" s="48">
        <f t="shared" si="19"/>
        <v>198.48929920268574</v>
      </c>
      <c r="Z62" s="48">
        <f t="shared" si="20"/>
        <v>198</v>
      </c>
      <c r="AA62" s="17">
        <f t="shared" si="21"/>
        <v>198</v>
      </c>
      <c r="AB62" s="45">
        <f t="shared" si="22"/>
        <v>2198</v>
      </c>
    </row>
    <row r="63" spans="1:28" ht="15" customHeight="1" x14ac:dyDescent="0.25">
      <c r="A63" s="49">
        <v>1806</v>
      </c>
      <c r="B63" s="49">
        <v>2000</v>
      </c>
      <c r="C63" s="46">
        <v>12.04</v>
      </c>
      <c r="D63" s="46">
        <v>274.27</v>
      </c>
      <c r="E63" s="46">
        <v>218.28</v>
      </c>
      <c r="F63" s="46">
        <v>0</v>
      </c>
      <c r="G63" s="46">
        <f t="shared" si="26"/>
        <v>58.4</v>
      </c>
      <c r="H63" s="46">
        <v>0</v>
      </c>
      <c r="I63" s="46">
        <f t="shared" si="27"/>
        <v>39</v>
      </c>
      <c r="J63" s="50">
        <f t="shared" si="23"/>
        <v>1</v>
      </c>
      <c r="K63" s="50">
        <f t="shared" si="24"/>
        <v>1</v>
      </c>
      <c r="L63" s="50">
        <f t="shared" si="25"/>
        <v>1</v>
      </c>
      <c r="M63" s="50">
        <f t="shared" ca="1" si="15"/>
        <v>0</v>
      </c>
      <c r="N63" s="8"/>
      <c r="O63" s="8"/>
      <c r="P63" s="13"/>
      <c r="Q63" s="13"/>
      <c r="T63" s="43">
        <v>0</v>
      </c>
      <c r="U63" s="52">
        <f t="shared" si="16"/>
        <v>-2000</v>
      </c>
      <c r="V63" s="48">
        <f t="shared" si="17"/>
        <v>-2000</v>
      </c>
      <c r="W63" s="48"/>
      <c r="X63" s="48">
        <f t="shared" si="18"/>
        <v>2198.4892992026857</v>
      </c>
      <c r="Y63" s="48">
        <f t="shared" si="19"/>
        <v>198.48929920268574</v>
      </c>
      <c r="Z63" s="48">
        <f t="shared" si="20"/>
        <v>198</v>
      </c>
      <c r="AA63" s="17">
        <f t="shared" si="21"/>
        <v>198</v>
      </c>
      <c r="AB63" s="45">
        <f t="shared" si="22"/>
        <v>2198</v>
      </c>
    </row>
    <row r="64" spans="1:28" ht="15" customHeight="1" x14ac:dyDescent="0.25">
      <c r="A64" s="49">
        <v>1806</v>
      </c>
      <c r="B64" s="49">
        <v>2000</v>
      </c>
      <c r="C64" s="46">
        <v>12.04</v>
      </c>
      <c r="D64" s="46">
        <v>274.25</v>
      </c>
      <c r="E64" s="46">
        <v>218.27</v>
      </c>
      <c r="F64" s="46">
        <v>0</v>
      </c>
      <c r="G64" s="46">
        <f t="shared" si="26"/>
        <v>53.090909090909093</v>
      </c>
      <c r="H64" s="46">
        <v>0</v>
      </c>
      <c r="I64" s="46">
        <f t="shared" si="27"/>
        <v>35.454545454545453</v>
      </c>
      <c r="J64" s="50">
        <f t="shared" si="23"/>
        <v>1</v>
      </c>
      <c r="K64" s="50">
        <f t="shared" si="24"/>
        <v>1</v>
      </c>
      <c r="L64" s="50">
        <f t="shared" si="25"/>
        <v>1</v>
      </c>
      <c r="M64" s="50">
        <f t="shared" ca="1" si="15"/>
        <v>1</v>
      </c>
      <c r="N64" s="8"/>
      <c r="O64" s="8"/>
      <c r="P64" s="13"/>
      <c r="Q64" s="13"/>
      <c r="T64" s="43">
        <v>0</v>
      </c>
      <c r="U64" s="52">
        <f t="shared" si="16"/>
        <v>-2000</v>
      </c>
      <c r="V64" s="48">
        <f t="shared" si="17"/>
        <v>-2000</v>
      </c>
      <c r="W64" s="48"/>
      <c r="X64" s="48">
        <f t="shared" si="18"/>
        <v>2198.4892992026857</v>
      </c>
      <c r="Y64" s="48">
        <f t="shared" si="19"/>
        <v>198.48929920268574</v>
      </c>
      <c r="Z64" s="48">
        <f t="shared" si="20"/>
        <v>198</v>
      </c>
      <c r="AA64" s="17">
        <f t="shared" si="21"/>
        <v>198</v>
      </c>
      <c r="AB64" s="45">
        <f t="shared" si="22"/>
        <v>2198</v>
      </c>
    </row>
    <row r="65" spans="1:28" ht="15" customHeight="1" x14ac:dyDescent="0.25">
      <c r="A65" s="49">
        <v>1806</v>
      </c>
      <c r="B65" s="49">
        <v>2000</v>
      </c>
      <c r="C65" s="46">
        <v>12.04</v>
      </c>
      <c r="D65" s="46">
        <v>274.23</v>
      </c>
      <c r="E65" s="46">
        <v>218.24</v>
      </c>
      <c r="F65" s="46">
        <v>0</v>
      </c>
      <c r="G65" s="46">
        <f t="shared" si="26"/>
        <v>48.666666666666664</v>
      </c>
      <c r="H65" s="46">
        <v>0</v>
      </c>
      <c r="I65" s="46">
        <f t="shared" si="27"/>
        <v>32.5</v>
      </c>
      <c r="J65" s="50">
        <f t="shared" si="23"/>
        <v>1</v>
      </c>
      <c r="K65" s="50">
        <f t="shared" si="24"/>
        <v>1</v>
      </c>
      <c r="L65" s="50">
        <f t="shared" si="25"/>
        <v>1</v>
      </c>
      <c r="M65" s="50">
        <f t="shared" ca="1" si="15"/>
        <v>0</v>
      </c>
      <c r="N65" s="8"/>
      <c r="O65" s="8"/>
      <c r="P65" s="13"/>
      <c r="Q65" s="13"/>
      <c r="T65" s="43">
        <v>0</v>
      </c>
      <c r="U65" s="52">
        <f t="shared" si="16"/>
        <v>-2000</v>
      </c>
      <c r="V65" s="48">
        <f t="shared" si="17"/>
        <v>-2000</v>
      </c>
      <c r="W65" s="48"/>
      <c r="X65" s="48">
        <f t="shared" si="18"/>
        <v>2198.4892992026857</v>
      </c>
      <c r="Y65" s="48">
        <f t="shared" si="19"/>
        <v>198.48929920268574</v>
      </c>
      <c r="Z65" s="48">
        <f t="shared" si="20"/>
        <v>198</v>
      </c>
      <c r="AA65" s="17">
        <f t="shared" si="21"/>
        <v>198</v>
      </c>
      <c r="AB65" s="45">
        <f t="shared" si="22"/>
        <v>2198</v>
      </c>
    </row>
    <row r="66" spans="1:28" ht="15" customHeight="1" x14ac:dyDescent="0.25">
      <c r="A66" s="49">
        <v>1751</v>
      </c>
      <c r="B66" s="49">
        <v>2000</v>
      </c>
      <c r="C66" s="46">
        <v>11.67</v>
      </c>
      <c r="D66" s="46">
        <v>274.20999999999998</v>
      </c>
      <c r="E66" s="46">
        <v>218.23</v>
      </c>
      <c r="F66" s="46">
        <v>0</v>
      </c>
      <c r="G66" s="46">
        <f t="shared" si="26"/>
        <v>49.153846153846153</v>
      </c>
      <c r="H66" s="46">
        <v>0</v>
      </c>
      <c r="I66" s="46">
        <f t="shared" si="27"/>
        <v>30</v>
      </c>
      <c r="J66" s="50">
        <f t="shared" si="23"/>
        <v>1</v>
      </c>
      <c r="K66" s="50">
        <f t="shared" si="24"/>
        <v>1</v>
      </c>
      <c r="L66" s="50">
        <f t="shared" si="25"/>
        <v>1</v>
      </c>
      <c r="M66" s="50">
        <f t="shared" ref="M66:M97" ca="1" si="28">IF(RAND()&lt;0.5,0,1)</f>
        <v>1</v>
      </c>
      <c r="N66" s="8"/>
      <c r="O66" s="8"/>
      <c r="P66" s="13"/>
      <c r="Q66" s="13"/>
      <c r="T66" s="43">
        <v>0</v>
      </c>
      <c r="U66" s="52">
        <f t="shared" ref="U66:U97" si="29">T66-B66</f>
        <v>-2000</v>
      </c>
      <c r="V66" s="48">
        <f t="shared" ref="V66:V97" si="30">ROUND(U66,0)</f>
        <v>-2000</v>
      </c>
      <c r="W66" s="48"/>
      <c r="X66" s="48">
        <f t="shared" ref="X66:X97" si="31">B66/$W$2*$W$3</f>
        <v>2198.4892992026857</v>
      </c>
      <c r="Y66" s="48">
        <f t="shared" ref="Y66:Y97" si="32">X66-B66</f>
        <v>198.48929920268574</v>
      </c>
      <c r="Z66" s="48">
        <f t="shared" ref="Z66:Z97" si="33">ROUND(Y66,0)</f>
        <v>198</v>
      </c>
      <c r="AA66" s="17">
        <f t="shared" ref="AA66:AA97" si="34">IF(V66&gt;=0,V66,Z66)</f>
        <v>198</v>
      </c>
      <c r="AB66" s="45">
        <f t="shared" ref="AB66:AB97" si="35">B66+AA66</f>
        <v>2198</v>
      </c>
    </row>
    <row r="67" spans="1:28" ht="15" customHeight="1" x14ac:dyDescent="0.25">
      <c r="A67" s="49">
        <v>1696</v>
      </c>
      <c r="B67" s="49">
        <v>2000</v>
      </c>
      <c r="C67" s="46">
        <v>11.31</v>
      </c>
      <c r="D67" s="46">
        <v>274.18</v>
      </c>
      <c r="E67" s="46">
        <v>218.19</v>
      </c>
      <c r="F67" s="46">
        <v>0</v>
      </c>
      <c r="G67" s="46">
        <f t="shared" si="26"/>
        <v>49.571428571428569</v>
      </c>
      <c r="H67" s="46">
        <v>0</v>
      </c>
      <c r="I67" s="46">
        <f t="shared" si="27"/>
        <v>27.857142857142858</v>
      </c>
      <c r="J67" s="50">
        <f t="shared" ref="J67:J98" si="36">IF(ABS(B67-B66)&lt;=50,1,0)</f>
        <v>1</v>
      </c>
      <c r="K67" s="50">
        <f t="shared" ref="K67:K98" si="37">IF(ABS((B67-B66))&lt;=50,1,IF((B67-B66)*(1)&gt;=0,1,-1))</f>
        <v>1</v>
      </c>
      <c r="L67" s="50">
        <f t="shared" si="25"/>
        <v>1</v>
      </c>
      <c r="M67" s="50">
        <f t="shared" ca="1" si="28"/>
        <v>1</v>
      </c>
      <c r="N67" s="8"/>
      <c r="O67" s="8"/>
      <c r="P67" s="13"/>
      <c r="Q67" s="13"/>
      <c r="T67" s="43">
        <v>0</v>
      </c>
      <c r="U67" s="52">
        <f t="shared" si="29"/>
        <v>-2000</v>
      </c>
      <c r="V67" s="48">
        <f t="shared" si="30"/>
        <v>-2000</v>
      </c>
      <c r="W67" s="48"/>
      <c r="X67" s="48">
        <f t="shared" si="31"/>
        <v>2198.4892992026857</v>
      </c>
      <c r="Y67" s="48">
        <f t="shared" si="32"/>
        <v>198.48929920268574</v>
      </c>
      <c r="Z67" s="48">
        <f t="shared" si="33"/>
        <v>198</v>
      </c>
      <c r="AA67" s="17">
        <f t="shared" si="34"/>
        <v>198</v>
      </c>
      <c r="AB67" s="45">
        <f t="shared" si="35"/>
        <v>2198</v>
      </c>
    </row>
    <row r="68" spans="1:28" ht="15" customHeight="1" x14ac:dyDescent="0.25">
      <c r="A68" s="49">
        <v>1640</v>
      </c>
      <c r="B68" s="49">
        <v>2000</v>
      </c>
      <c r="C68" s="46">
        <v>10.93</v>
      </c>
      <c r="D68" s="46">
        <v>274.14999999999998</v>
      </c>
      <c r="E68" s="46">
        <v>218.16</v>
      </c>
      <c r="F68" s="46">
        <v>0</v>
      </c>
      <c r="G68" s="46">
        <f t="shared" si="26"/>
        <v>50</v>
      </c>
      <c r="H68" s="46">
        <v>0</v>
      </c>
      <c r="I68" s="46">
        <f t="shared" si="27"/>
        <v>26</v>
      </c>
      <c r="J68" s="50">
        <f t="shared" si="36"/>
        <v>1</v>
      </c>
      <c r="K68" s="50">
        <f t="shared" si="37"/>
        <v>1</v>
      </c>
      <c r="L68" s="50">
        <f t="shared" si="25"/>
        <v>1</v>
      </c>
      <c r="M68" s="50">
        <f t="shared" ca="1" si="28"/>
        <v>1</v>
      </c>
      <c r="N68" s="8"/>
      <c r="O68" s="8"/>
      <c r="P68" s="13"/>
      <c r="Q68" s="13"/>
      <c r="T68" s="43">
        <v>0</v>
      </c>
      <c r="U68" s="52">
        <f t="shared" si="29"/>
        <v>-2000</v>
      </c>
      <c r="V68" s="48">
        <f t="shared" si="30"/>
        <v>-2000</v>
      </c>
      <c r="W68" s="48"/>
      <c r="X68" s="48">
        <f t="shared" si="31"/>
        <v>2198.4892992026857</v>
      </c>
      <c r="Y68" s="48">
        <f t="shared" si="32"/>
        <v>198.48929920268574</v>
      </c>
      <c r="Z68" s="48">
        <f t="shared" si="33"/>
        <v>198</v>
      </c>
      <c r="AA68" s="17">
        <f t="shared" si="34"/>
        <v>198</v>
      </c>
      <c r="AB68" s="45">
        <f t="shared" si="35"/>
        <v>2198</v>
      </c>
    </row>
    <row r="69" spans="1:28" ht="15" customHeight="1" x14ac:dyDescent="0.25">
      <c r="A69" s="49">
        <v>1535</v>
      </c>
      <c r="B69" s="59">
        <v>2000</v>
      </c>
      <c r="C69" s="46">
        <v>10.23</v>
      </c>
      <c r="D69" s="46">
        <v>274.11</v>
      </c>
      <c r="E69" s="46">
        <v>218.13</v>
      </c>
      <c r="F69" s="46">
        <v>0</v>
      </c>
      <c r="G69" s="46">
        <f t="shared" si="26"/>
        <v>53.4375</v>
      </c>
      <c r="H69" s="46">
        <v>0</v>
      </c>
      <c r="I69" s="46">
        <f t="shared" si="27"/>
        <v>24.375</v>
      </c>
      <c r="J69" s="50">
        <f t="shared" si="36"/>
        <v>1</v>
      </c>
      <c r="K69" s="50">
        <f t="shared" si="37"/>
        <v>1</v>
      </c>
      <c r="L69" s="50">
        <f t="shared" si="25"/>
        <v>1</v>
      </c>
      <c r="M69" s="50">
        <f t="shared" ca="1" si="28"/>
        <v>1</v>
      </c>
      <c r="N69" s="8"/>
      <c r="O69" s="8"/>
      <c r="P69" s="13"/>
      <c r="Q69" s="13"/>
      <c r="T69" s="43">
        <v>0</v>
      </c>
      <c r="U69" s="52">
        <f t="shared" si="29"/>
        <v>-2000</v>
      </c>
      <c r="V69" s="48">
        <f t="shared" si="30"/>
        <v>-2000</v>
      </c>
      <c r="W69" s="48"/>
      <c r="X69" s="48">
        <f t="shared" si="31"/>
        <v>2198.4892992026857</v>
      </c>
      <c r="Y69" s="48">
        <f t="shared" si="32"/>
        <v>198.48929920268574</v>
      </c>
      <c r="Z69" s="48">
        <f t="shared" si="33"/>
        <v>198</v>
      </c>
      <c r="AA69" s="17">
        <f t="shared" si="34"/>
        <v>198</v>
      </c>
      <c r="AB69" s="45">
        <f t="shared" si="35"/>
        <v>2198</v>
      </c>
    </row>
    <row r="70" spans="1:28" ht="15" customHeight="1" x14ac:dyDescent="0.25">
      <c r="A70" s="49">
        <v>1430</v>
      </c>
      <c r="B70" s="49">
        <v>2000</v>
      </c>
      <c r="C70" s="46">
        <v>9.5299999999999994</v>
      </c>
      <c r="D70" s="46">
        <v>274.06</v>
      </c>
      <c r="E70" s="46">
        <v>218.07</v>
      </c>
      <c r="F70" s="46">
        <v>0</v>
      </c>
      <c r="G70" s="46">
        <f t="shared" si="26"/>
        <v>56.470588235294116</v>
      </c>
      <c r="H70" s="46">
        <v>0</v>
      </c>
      <c r="I70" s="46">
        <f t="shared" si="27"/>
        <v>22.941176470588236</v>
      </c>
      <c r="J70" s="50">
        <f t="shared" si="36"/>
        <v>1</v>
      </c>
      <c r="K70" s="50">
        <f t="shared" si="37"/>
        <v>1</v>
      </c>
      <c r="L70" s="50">
        <f t="shared" si="25"/>
        <v>1</v>
      </c>
      <c r="M70" s="50">
        <f t="shared" ca="1" si="28"/>
        <v>0</v>
      </c>
      <c r="N70" s="8"/>
      <c r="O70" s="8"/>
      <c r="P70" s="13"/>
      <c r="Q70" s="13"/>
      <c r="T70" s="43">
        <v>0</v>
      </c>
      <c r="U70" s="52">
        <f t="shared" si="29"/>
        <v>-2000</v>
      </c>
      <c r="V70" s="48">
        <f t="shared" si="30"/>
        <v>-2000</v>
      </c>
      <c r="W70" s="48"/>
      <c r="X70" s="48">
        <f t="shared" si="31"/>
        <v>2198.4892992026857</v>
      </c>
      <c r="Y70" s="48">
        <f t="shared" si="32"/>
        <v>198.48929920268574</v>
      </c>
      <c r="Z70" s="48">
        <f t="shared" si="33"/>
        <v>198</v>
      </c>
      <c r="AA70" s="17">
        <f t="shared" si="34"/>
        <v>198</v>
      </c>
      <c r="AB70" s="45">
        <f t="shared" si="35"/>
        <v>2198</v>
      </c>
    </row>
    <row r="71" spans="1:28" ht="15" customHeight="1" x14ac:dyDescent="0.25">
      <c r="A71" s="49">
        <v>1324</v>
      </c>
      <c r="B71" s="49">
        <v>2000</v>
      </c>
      <c r="C71" s="46">
        <v>8.83</v>
      </c>
      <c r="D71" s="46">
        <v>274</v>
      </c>
      <c r="E71" s="46">
        <v>218.02</v>
      </c>
      <c r="F71" s="46">
        <v>0</v>
      </c>
      <c r="G71" s="46">
        <f t="shared" si="26"/>
        <v>59.222222222222221</v>
      </c>
      <c r="H71" s="46">
        <v>0</v>
      </c>
      <c r="I71" s="46">
        <f t="shared" si="27"/>
        <v>21.666666666666668</v>
      </c>
      <c r="J71" s="50">
        <f t="shared" si="36"/>
        <v>1</v>
      </c>
      <c r="K71" s="50">
        <f t="shared" si="37"/>
        <v>1</v>
      </c>
      <c r="L71" s="50">
        <f t="shared" ref="L71:L102" si="38">IF(OR(COUNTIF(K67:K71,1)=5,COUNTIF(K67:K71,-1)=5),1,0)</f>
        <v>1</v>
      </c>
      <c r="M71" s="50">
        <f t="shared" ca="1" si="28"/>
        <v>1</v>
      </c>
      <c r="N71" s="8"/>
      <c r="O71" s="8"/>
      <c r="P71" s="13"/>
      <c r="Q71" s="13"/>
      <c r="T71" s="43">
        <v>0</v>
      </c>
      <c r="U71" s="52">
        <f t="shared" si="29"/>
        <v>-2000</v>
      </c>
      <c r="V71" s="48">
        <f t="shared" si="30"/>
        <v>-2000</v>
      </c>
      <c r="W71" s="48"/>
      <c r="X71" s="48">
        <f t="shared" si="31"/>
        <v>2198.4892992026857</v>
      </c>
      <c r="Y71" s="48">
        <f t="shared" si="32"/>
        <v>198.48929920268574</v>
      </c>
      <c r="Z71" s="48">
        <f t="shared" si="33"/>
        <v>198</v>
      </c>
      <c r="AA71" s="17">
        <f t="shared" si="34"/>
        <v>198</v>
      </c>
      <c r="AB71" s="45">
        <f t="shared" si="35"/>
        <v>2198</v>
      </c>
    </row>
    <row r="72" spans="1:28" ht="15" customHeight="1" x14ac:dyDescent="0.25">
      <c r="A72" s="49">
        <v>1292</v>
      </c>
      <c r="B72" s="49">
        <v>2000</v>
      </c>
      <c r="C72" s="46">
        <v>8.61</v>
      </c>
      <c r="D72" s="46">
        <v>273.94</v>
      </c>
      <c r="E72" s="46">
        <v>217.96</v>
      </c>
      <c r="F72" s="46">
        <v>0</v>
      </c>
      <c r="G72" s="46">
        <f t="shared" si="26"/>
        <v>57.789473684210527</v>
      </c>
      <c r="H72" s="46">
        <v>0</v>
      </c>
      <c r="I72" s="46">
        <f t="shared" si="27"/>
        <v>20.526315789473685</v>
      </c>
      <c r="J72" s="50">
        <f t="shared" si="36"/>
        <v>1</v>
      </c>
      <c r="K72" s="50">
        <f t="shared" si="37"/>
        <v>1</v>
      </c>
      <c r="L72" s="50">
        <f t="shared" si="38"/>
        <v>1</v>
      </c>
      <c r="M72" s="50">
        <f t="shared" ca="1" si="28"/>
        <v>0</v>
      </c>
      <c r="N72" s="8"/>
      <c r="O72" s="8"/>
      <c r="P72" s="13"/>
      <c r="Q72" s="13"/>
      <c r="T72" s="43">
        <v>0</v>
      </c>
      <c r="U72" s="52">
        <f t="shared" si="29"/>
        <v>-2000</v>
      </c>
      <c r="V72" s="48">
        <f t="shared" si="30"/>
        <v>-2000</v>
      </c>
      <c r="W72" s="48"/>
      <c r="X72" s="48">
        <f t="shared" si="31"/>
        <v>2198.4892992026857</v>
      </c>
      <c r="Y72" s="48">
        <f t="shared" si="32"/>
        <v>198.48929920268574</v>
      </c>
      <c r="Z72" s="48">
        <f t="shared" si="33"/>
        <v>198</v>
      </c>
      <c r="AA72" s="17">
        <f t="shared" si="34"/>
        <v>198</v>
      </c>
      <c r="AB72" s="45">
        <f t="shared" si="35"/>
        <v>2198</v>
      </c>
    </row>
    <row r="73" spans="1:28" ht="15" customHeight="1" x14ac:dyDescent="0.25">
      <c r="A73" s="49">
        <v>1260</v>
      </c>
      <c r="B73" s="49">
        <v>2000</v>
      </c>
      <c r="C73" s="46">
        <v>8.4</v>
      </c>
      <c r="D73" s="46">
        <v>273.87</v>
      </c>
      <c r="E73" s="46">
        <v>217.89</v>
      </c>
      <c r="F73" s="46">
        <v>0</v>
      </c>
      <c r="G73" s="46">
        <f t="shared" si="26"/>
        <v>56.5</v>
      </c>
      <c r="H73" s="46">
        <v>0</v>
      </c>
      <c r="I73" s="46">
        <f t="shared" si="27"/>
        <v>19.5</v>
      </c>
      <c r="J73" s="50">
        <f t="shared" si="36"/>
        <v>1</v>
      </c>
      <c r="K73" s="50">
        <f t="shared" si="37"/>
        <v>1</v>
      </c>
      <c r="L73" s="50">
        <f t="shared" si="38"/>
        <v>1</v>
      </c>
      <c r="M73" s="50">
        <f t="shared" ca="1" si="28"/>
        <v>0</v>
      </c>
      <c r="N73" s="8"/>
      <c r="O73" s="8"/>
      <c r="P73" s="13"/>
      <c r="Q73" s="13"/>
      <c r="T73" s="43">
        <v>0</v>
      </c>
      <c r="U73" s="52">
        <f t="shared" si="29"/>
        <v>-2000</v>
      </c>
      <c r="V73" s="48">
        <f t="shared" si="30"/>
        <v>-2000</v>
      </c>
      <c r="W73" s="48"/>
      <c r="X73" s="48">
        <f t="shared" si="31"/>
        <v>2198.4892992026857</v>
      </c>
      <c r="Y73" s="48">
        <f t="shared" si="32"/>
        <v>198.48929920268574</v>
      </c>
      <c r="Z73" s="48">
        <f t="shared" si="33"/>
        <v>198</v>
      </c>
      <c r="AA73" s="17">
        <f t="shared" si="34"/>
        <v>198</v>
      </c>
      <c r="AB73" s="45">
        <f t="shared" si="35"/>
        <v>2198</v>
      </c>
    </row>
    <row r="74" spans="1:28" ht="15" customHeight="1" x14ac:dyDescent="0.25">
      <c r="A74" s="49">
        <v>1227</v>
      </c>
      <c r="B74" s="49">
        <v>2000</v>
      </c>
      <c r="C74" s="46">
        <v>8.18</v>
      </c>
      <c r="D74" s="46">
        <v>273.8</v>
      </c>
      <c r="E74" s="46">
        <v>217.81</v>
      </c>
      <c r="F74" s="46">
        <v>0</v>
      </c>
      <c r="G74" s="46">
        <f t="shared" si="26"/>
        <v>55.38095238095238</v>
      </c>
      <c r="H74" s="46">
        <v>0</v>
      </c>
      <c r="I74" s="46">
        <f t="shared" si="27"/>
        <v>18.571428571428573</v>
      </c>
      <c r="J74" s="50">
        <f t="shared" si="36"/>
        <v>1</v>
      </c>
      <c r="K74" s="50">
        <f t="shared" si="37"/>
        <v>1</v>
      </c>
      <c r="L74" s="50">
        <f t="shared" si="38"/>
        <v>1</v>
      </c>
      <c r="M74" s="50">
        <f t="shared" ca="1" si="28"/>
        <v>0</v>
      </c>
      <c r="N74" s="8"/>
      <c r="O74" s="8"/>
      <c r="P74" s="13"/>
      <c r="Q74" s="13"/>
      <c r="T74" s="43">
        <v>0</v>
      </c>
      <c r="U74" s="52">
        <f t="shared" si="29"/>
        <v>-2000</v>
      </c>
      <c r="V74" s="48">
        <f t="shared" si="30"/>
        <v>-2000</v>
      </c>
      <c r="W74" s="48"/>
      <c r="X74" s="48">
        <f t="shared" si="31"/>
        <v>2198.4892992026857</v>
      </c>
      <c r="Y74" s="48">
        <f t="shared" si="32"/>
        <v>198.48929920268574</v>
      </c>
      <c r="Z74" s="48">
        <f t="shared" si="33"/>
        <v>198</v>
      </c>
      <c r="AA74" s="17">
        <f t="shared" si="34"/>
        <v>198</v>
      </c>
      <c r="AB74" s="45">
        <f t="shared" si="35"/>
        <v>2198</v>
      </c>
    </row>
    <row r="75" spans="1:28" ht="15" customHeight="1" x14ac:dyDescent="0.25">
      <c r="A75" s="49">
        <v>1205</v>
      </c>
      <c r="B75" s="49">
        <v>2000</v>
      </c>
      <c r="C75" s="46">
        <v>8.0299999999999994</v>
      </c>
      <c r="D75" s="46">
        <v>273.73</v>
      </c>
      <c r="E75" s="46">
        <v>217.75</v>
      </c>
      <c r="F75" s="46">
        <v>0</v>
      </c>
      <c r="G75" s="46">
        <f t="shared" si="26"/>
        <v>53.863636363636367</v>
      </c>
      <c r="H75" s="46">
        <v>0</v>
      </c>
      <c r="I75" s="46">
        <f t="shared" si="27"/>
        <v>17.727272727272727</v>
      </c>
      <c r="J75" s="50">
        <f t="shared" si="36"/>
        <v>1</v>
      </c>
      <c r="K75" s="50">
        <f t="shared" si="37"/>
        <v>1</v>
      </c>
      <c r="L75" s="50">
        <f t="shared" si="38"/>
        <v>1</v>
      </c>
      <c r="M75" s="50">
        <f t="shared" ca="1" si="28"/>
        <v>1</v>
      </c>
      <c r="N75" s="8"/>
      <c r="O75" s="8"/>
      <c r="P75" s="13"/>
      <c r="Q75" s="13"/>
      <c r="T75" s="43">
        <v>0</v>
      </c>
      <c r="U75" s="52">
        <f t="shared" si="29"/>
        <v>-2000</v>
      </c>
      <c r="V75" s="48">
        <f t="shared" si="30"/>
        <v>-2000</v>
      </c>
      <c r="W75" s="48"/>
      <c r="X75" s="48">
        <f t="shared" si="31"/>
        <v>2198.4892992026857</v>
      </c>
      <c r="Y75" s="48">
        <f t="shared" si="32"/>
        <v>198.48929920268574</v>
      </c>
      <c r="Z75" s="48">
        <f t="shared" si="33"/>
        <v>198</v>
      </c>
      <c r="AA75" s="17">
        <f t="shared" si="34"/>
        <v>198</v>
      </c>
      <c r="AB75" s="45">
        <f t="shared" si="35"/>
        <v>2198</v>
      </c>
    </row>
    <row r="76" spans="1:28" ht="15" customHeight="1" x14ac:dyDescent="0.25">
      <c r="A76" s="49">
        <v>1183</v>
      </c>
      <c r="B76" s="49">
        <v>2000</v>
      </c>
      <c r="C76" s="46">
        <v>7.89</v>
      </c>
      <c r="D76" s="46">
        <v>273.66000000000003</v>
      </c>
      <c r="E76" s="46">
        <v>217.68</v>
      </c>
      <c r="F76" s="46">
        <v>0</v>
      </c>
      <c r="G76" s="46">
        <f t="shared" si="26"/>
        <v>52.478260869565219</v>
      </c>
      <c r="H76" s="46">
        <v>0</v>
      </c>
      <c r="I76" s="46">
        <f t="shared" si="27"/>
        <v>16.956521739130434</v>
      </c>
      <c r="J76" s="50">
        <f t="shared" si="36"/>
        <v>1</v>
      </c>
      <c r="K76" s="50">
        <f t="shared" si="37"/>
        <v>1</v>
      </c>
      <c r="L76" s="50">
        <f t="shared" si="38"/>
        <v>1</v>
      </c>
      <c r="M76" s="50">
        <f t="shared" ca="1" si="28"/>
        <v>0</v>
      </c>
      <c r="N76" s="8"/>
      <c r="O76" s="8"/>
      <c r="P76" s="13"/>
      <c r="Q76" s="13"/>
      <c r="T76" s="43">
        <v>0</v>
      </c>
      <c r="U76" s="52">
        <f t="shared" si="29"/>
        <v>-2000</v>
      </c>
      <c r="V76" s="48">
        <f t="shared" si="30"/>
        <v>-2000</v>
      </c>
      <c r="W76" s="48"/>
      <c r="X76" s="48">
        <f t="shared" si="31"/>
        <v>2198.4892992026857</v>
      </c>
      <c r="Y76" s="48">
        <f t="shared" si="32"/>
        <v>198.48929920268574</v>
      </c>
      <c r="Z76" s="48">
        <f t="shared" si="33"/>
        <v>198</v>
      </c>
      <c r="AA76" s="17">
        <f t="shared" si="34"/>
        <v>198</v>
      </c>
      <c r="AB76" s="45">
        <f t="shared" si="35"/>
        <v>2198</v>
      </c>
    </row>
    <row r="77" spans="1:28" ht="15" customHeight="1" x14ac:dyDescent="0.25">
      <c r="A77" s="49">
        <v>1162</v>
      </c>
      <c r="B77" s="49">
        <v>2000</v>
      </c>
      <c r="C77" s="46">
        <v>7.75</v>
      </c>
      <c r="D77" s="46">
        <v>273.58999999999997</v>
      </c>
      <c r="E77" s="46">
        <v>217.6</v>
      </c>
      <c r="F77" s="46">
        <v>0</v>
      </c>
      <c r="G77" s="46">
        <f t="shared" si="26"/>
        <v>51.166666666666664</v>
      </c>
      <c r="H77" s="46">
        <v>0</v>
      </c>
      <c r="I77" s="46">
        <f t="shared" si="27"/>
        <v>16.25</v>
      </c>
      <c r="J77" s="50">
        <f t="shared" si="36"/>
        <v>1</v>
      </c>
      <c r="K77" s="50">
        <f t="shared" si="37"/>
        <v>1</v>
      </c>
      <c r="L77" s="50">
        <f t="shared" si="38"/>
        <v>1</v>
      </c>
      <c r="M77" s="50">
        <f t="shared" ca="1" si="28"/>
        <v>0</v>
      </c>
      <c r="N77" s="8"/>
      <c r="O77" s="8"/>
      <c r="P77" s="13"/>
      <c r="Q77" s="13"/>
      <c r="T77" s="43">
        <v>0</v>
      </c>
      <c r="U77" s="52">
        <f t="shared" si="29"/>
        <v>-2000</v>
      </c>
      <c r="V77" s="48">
        <f t="shared" si="30"/>
        <v>-2000</v>
      </c>
      <c r="W77" s="48"/>
      <c r="X77" s="48">
        <f t="shared" si="31"/>
        <v>2198.4892992026857</v>
      </c>
      <c r="Y77" s="48">
        <f t="shared" si="32"/>
        <v>198.48929920268574</v>
      </c>
      <c r="Z77" s="48">
        <f t="shared" si="33"/>
        <v>198</v>
      </c>
      <c r="AA77" s="17">
        <f t="shared" si="34"/>
        <v>198</v>
      </c>
      <c r="AB77" s="45">
        <f t="shared" si="35"/>
        <v>2198</v>
      </c>
    </row>
    <row r="78" spans="1:28" ht="15" customHeight="1" x14ac:dyDescent="0.25">
      <c r="A78" s="49">
        <v>1141</v>
      </c>
      <c r="B78" s="49">
        <v>2000</v>
      </c>
      <c r="C78" s="46">
        <v>7.61</v>
      </c>
      <c r="D78" s="46">
        <v>273.51</v>
      </c>
      <c r="E78" s="46">
        <v>217.52</v>
      </c>
      <c r="F78" s="46">
        <v>0</v>
      </c>
      <c r="G78" s="46">
        <f t="shared" si="26"/>
        <v>49.96</v>
      </c>
      <c r="H78" s="46">
        <v>0</v>
      </c>
      <c r="I78" s="46">
        <f t="shared" si="27"/>
        <v>15.6</v>
      </c>
      <c r="J78" s="50">
        <f t="shared" si="36"/>
        <v>1</v>
      </c>
      <c r="K78" s="50">
        <f t="shared" si="37"/>
        <v>1</v>
      </c>
      <c r="L78" s="50">
        <f t="shared" si="38"/>
        <v>1</v>
      </c>
      <c r="M78" s="50">
        <f t="shared" ca="1" si="28"/>
        <v>0</v>
      </c>
      <c r="N78" s="8"/>
      <c r="O78" s="8"/>
      <c r="P78" s="13"/>
      <c r="Q78" s="13"/>
      <c r="T78" s="43">
        <v>0</v>
      </c>
      <c r="U78" s="52">
        <f t="shared" si="29"/>
        <v>-2000</v>
      </c>
      <c r="V78" s="48">
        <f t="shared" si="30"/>
        <v>-2000</v>
      </c>
      <c r="W78" s="48"/>
      <c r="X78" s="48">
        <f t="shared" si="31"/>
        <v>2198.4892992026857</v>
      </c>
      <c r="Y78" s="48">
        <f t="shared" si="32"/>
        <v>198.48929920268574</v>
      </c>
      <c r="Z78" s="48">
        <f t="shared" si="33"/>
        <v>198</v>
      </c>
      <c r="AA78" s="17">
        <f t="shared" si="34"/>
        <v>198</v>
      </c>
      <c r="AB78" s="45">
        <f t="shared" si="35"/>
        <v>2198</v>
      </c>
    </row>
    <row r="79" spans="1:28" ht="15" customHeight="1" x14ac:dyDescent="0.25">
      <c r="A79" s="49">
        <v>1120</v>
      </c>
      <c r="B79" s="49">
        <v>2000</v>
      </c>
      <c r="C79" s="46">
        <v>7.47</v>
      </c>
      <c r="D79" s="46">
        <v>273.43</v>
      </c>
      <c r="E79" s="46">
        <v>217.44</v>
      </c>
      <c r="F79" s="46">
        <v>0</v>
      </c>
      <c r="G79" s="46">
        <f t="shared" si="26"/>
        <v>48.846153846153847</v>
      </c>
      <c r="H79" s="46">
        <v>0</v>
      </c>
      <c r="I79" s="46">
        <f t="shared" si="27"/>
        <v>15</v>
      </c>
      <c r="J79" s="50">
        <f t="shared" si="36"/>
        <v>1</v>
      </c>
      <c r="K79" s="50">
        <f t="shared" si="37"/>
        <v>1</v>
      </c>
      <c r="L79" s="50">
        <f t="shared" si="38"/>
        <v>1</v>
      </c>
      <c r="M79" s="50">
        <f t="shared" ca="1" si="28"/>
        <v>0</v>
      </c>
      <c r="N79" s="8"/>
      <c r="O79" s="8"/>
      <c r="P79" s="13"/>
      <c r="Q79" s="13"/>
      <c r="T79" s="43">
        <v>0</v>
      </c>
      <c r="U79" s="52">
        <f t="shared" si="29"/>
        <v>-2000</v>
      </c>
      <c r="V79" s="48">
        <f t="shared" si="30"/>
        <v>-2000</v>
      </c>
      <c r="W79" s="48"/>
      <c r="X79" s="48">
        <f t="shared" si="31"/>
        <v>2198.4892992026857</v>
      </c>
      <c r="Y79" s="48">
        <f t="shared" si="32"/>
        <v>198.48929920268574</v>
      </c>
      <c r="Z79" s="48">
        <f t="shared" si="33"/>
        <v>198</v>
      </c>
      <c r="AA79" s="17">
        <f t="shared" si="34"/>
        <v>198</v>
      </c>
      <c r="AB79" s="45">
        <f t="shared" si="35"/>
        <v>2198</v>
      </c>
    </row>
    <row r="80" spans="1:28" ht="15" customHeight="1" x14ac:dyDescent="0.25">
      <c r="A80" s="49">
        <v>1098</v>
      </c>
      <c r="B80" s="49">
        <v>2000</v>
      </c>
      <c r="C80" s="46">
        <v>7.32</v>
      </c>
      <c r="D80" s="46">
        <v>273.35000000000002</v>
      </c>
      <c r="E80" s="46">
        <v>217.36</v>
      </c>
      <c r="F80" s="46">
        <v>0</v>
      </c>
      <c r="G80" s="46">
        <f t="shared" si="26"/>
        <v>47.851851851851855</v>
      </c>
      <c r="H80" s="46">
        <v>0</v>
      </c>
      <c r="I80" s="46">
        <f t="shared" si="27"/>
        <v>14.444444444444445</v>
      </c>
      <c r="J80" s="50">
        <f t="shared" si="36"/>
        <v>1</v>
      </c>
      <c r="K80" s="50">
        <f t="shared" si="37"/>
        <v>1</v>
      </c>
      <c r="L80" s="50">
        <f t="shared" si="38"/>
        <v>1</v>
      </c>
      <c r="M80" s="50">
        <f t="shared" ca="1" si="28"/>
        <v>0</v>
      </c>
      <c r="N80" s="8"/>
      <c r="O80" s="8"/>
      <c r="P80" s="13"/>
      <c r="Q80" s="13"/>
      <c r="T80" s="43">
        <v>0</v>
      </c>
      <c r="U80" s="52">
        <f t="shared" si="29"/>
        <v>-2000</v>
      </c>
      <c r="V80" s="48">
        <f t="shared" si="30"/>
        <v>-2000</v>
      </c>
      <c r="W80" s="48"/>
      <c r="X80" s="48">
        <f t="shared" si="31"/>
        <v>2198.4892992026857</v>
      </c>
      <c r="Y80" s="48">
        <f t="shared" si="32"/>
        <v>198.48929920268574</v>
      </c>
      <c r="Z80" s="48">
        <f t="shared" si="33"/>
        <v>198</v>
      </c>
      <c r="AA80" s="17">
        <f t="shared" si="34"/>
        <v>198</v>
      </c>
      <c r="AB80" s="45">
        <f t="shared" si="35"/>
        <v>2198</v>
      </c>
    </row>
    <row r="81" spans="1:28" ht="15" customHeight="1" x14ac:dyDescent="0.25">
      <c r="A81" s="49">
        <v>1076</v>
      </c>
      <c r="B81" s="49">
        <v>2000</v>
      </c>
      <c r="C81" s="46">
        <v>7.17</v>
      </c>
      <c r="D81" s="46">
        <v>273.27</v>
      </c>
      <c r="E81" s="46">
        <v>217.29</v>
      </c>
      <c r="F81" s="46">
        <v>0</v>
      </c>
      <c r="G81" s="46">
        <f t="shared" si="26"/>
        <v>46.928571428571431</v>
      </c>
      <c r="H81" s="46">
        <v>0</v>
      </c>
      <c r="I81" s="46">
        <f t="shared" si="27"/>
        <v>13.928571428571429</v>
      </c>
      <c r="J81" s="50">
        <f t="shared" si="36"/>
        <v>1</v>
      </c>
      <c r="K81" s="50">
        <f t="shared" si="37"/>
        <v>1</v>
      </c>
      <c r="L81" s="50">
        <f t="shared" si="38"/>
        <v>1</v>
      </c>
      <c r="M81" s="50">
        <f t="shared" ca="1" si="28"/>
        <v>0</v>
      </c>
      <c r="N81" s="8"/>
      <c r="O81" s="8"/>
      <c r="P81" s="13"/>
      <c r="Q81" s="13"/>
      <c r="T81" s="43">
        <v>0</v>
      </c>
      <c r="U81" s="52">
        <f t="shared" si="29"/>
        <v>-2000</v>
      </c>
      <c r="V81" s="48">
        <f t="shared" si="30"/>
        <v>-2000</v>
      </c>
      <c r="W81" s="48"/>
      <c r="X81" s="48">
        <f t="shared" si="31"/>
        <v>2198.4892992026857</v>
      </c>
      <c r="Y81" s="48">
        <f t="shared" si="32"/>
        <v>198.48929920268574</v>
      </c>
      <c r="Z81" s="48">
        <f t="shared" si="33"/>
        <v>198</v>
      </c>
      <c r="AA81" s="17">
        <f t="shared" si="34"/>
        <v>198</v>
      </c>
      <c r="AB81" s="45">
        <f t="shared" si="35"/>
        <v>2198</v>
      </c>
    </row>
    <row r="82" spans="1:28" ht="15" customHeight="1" x14ac:dyDescent="0.25">
      <c r="A82" s="49">
        <v>1054</v>
      </c>
      <c r="B82" s="49">
        <v>2000</v>
      </c>
      <c r="C82" s="46">
        <v>7.03</v>
      </c>
      <c r="D82" s="46">
        <v>273.19</v>
      </c>
      <c r="E82" s="46">
        <v>217.21</v>
      </c>
      <c r="F82" s="46">
        <v>0</v>
      </c>
      <c r="G82" s="46">
        <f t="shared" si="26"/>
        <v>46.068965517241381</v>
      </c>
      <c r="H82" s="46">
        <v>0</v>
      </c>
      <c r="I82" s="46">
        <f t="shared" si="27"/>
        <v>13.448275862068966</v>
      </c>
      <c r="J82" s="50">
        <f t="shared" si="36"/>
        <v>1</v>
      </c>
      <c r="K82" s="50">
        <f t="shared" si="37"/>
        <v>1</v>
      </c>
      <c r="L82" s="50">
        <f t="shared" si="38"/>
        <v>1</v>
      </c>
      <c r="M82" s="50">
        <f t="shared" ca="1" si="28"/>
        <v>0</v>
      </c>
      <c r="N82" s="8"/>
      <c r="O82" s="8"/>
      <c r="P82" s="13"/>
      <c r="Q82" s="13"/>
      <c r="T82" s="43">
        <v>0</v>
      </c>
      <c r="U82" s="52">
        <f t="shared" si="29"/>
        <v>-2000</v>
      </c>
      <c r="V82" s="48">
        <f t="shared" si="30"/>
        <v>-2000</v>
      </c>
      <c r="W82" s="48"/>
      <c r="X82" s="48">
        <f t="shared" si="31"/>
        <v>2198.4892992026857</v>
      </c>
      <c r="Y82" s="48">
        <f t="shared" si="32"/>
        <v>198.48929920268574</v>
      </c>
      <c r="Z82" s="48">
        <f t="shared" si="33"/>
        <v>198</v>
      </c>
      <c r="AA82" s="17">
        <f t="shared" si="34"/>
        <v>198</v>
      </c>
      <c r="AB82" s="45">
        <f t="shared" si="35"/>
        <v>2198</v>
      </c>
    </row>
    <row r="83" spans="1:28" ht="15" customHeight="1" x14ac:dyDescent="0.25">
      <c r="A83" s="49">
        <v>1033</v>
      </c>
      <c r="B83" s="49">
        <v>2000</v>
      </c>
      <c r="C83" s="46">
        <v>6.89</v>
      </c>
      <c r="D83" s="46">
        <v>273.10000000000002</v>
      </c>
      <c r="E83" s="46">
        <v>217.12</v>
      </c>
      <c r="F83" s="46">
        <v>0</v>
      </c>
      <c r="G83" s="46">
        <f t="shared" si="26"/>
        <v>45.233333333333334</v>
      </c>
      <c r="H83" s="46">
        <v>0</v>
      </c>
      <c r="I83" s="46">
        <f t="shared" si="27"/>
        <v>13</v>
      </c>
      <c r="J83" s="50">
        <f t="shared" si="36"/>
        <v>1</v>
      </c>
      <c r="K83" s="50">
        <f t="shared" si="37"/>
        <v>1</v>
      </c>
      <c r="L83" s="50">
        <f t="shared" si="38"/>
        <v>1</v>
      </c>
      <c r="M83" s="50">
        <f t="shared" ca="1" si="28"/>
        <v>1</v>
      </c>
      <c r="N83" s="8"/>
      <c r="O83" s="8"/>
      <c r="P83" s="13"/>
      <c r="Q83" s="13"/>
      <c r="T83" s="43">
        <v>0</v>
      </c>
      <c r="U83" s="52">
        <f t="shared" si="29"/>
        <v>-2000</v>
      </c>
      <c r="V83" s="48">
        <f t="shared" si="30"/>
        <v>-2000</v>
      </c>
      <c r="W83" s="48"/>
      <c r="X83" s="48">
        <f t="shared" si="31"/>
        <v>2198.4892992026857</v>
      </c>
      <c r="Y83" s="48">
        <f t="shared" si="32"/>
        <v>198.48929920268574</v>
      </c>
      <c r="Z83" s="48">
        <f t="shared" si="33"/>
        <v>198</v>
      </c>
      <c r="AA83" s="17">
        <f t="shared" si="34"/>
        <v>198</v>
      </c>
      <c r="AB83" s="45">
        <f t="shared" si="35"/>
        <v>2198</v>
      </c>
    </row>
    <row r="84" spans="1:28" ht="15" customHeight="1" x14ac:dyDescent="0.25">
      <c r="A84" s="49">
        <v>1001</v>
      </c>
      <c r="B84" s="49">
        <v>2000</v>
      </c>
      <c r="C84" s="46">
        <v>6.67</v>
      </c>
      <c r="D84" s="46">
        <v>273.01</v>
      </c>
      <c r="E84" s="46">
        <v>217.03</v>
      </c>
      <c r="F84" s="46">
        <v>0</v>
      </c>
      <c r="G84" s="46">
        <f t="shared" si="26"/>
        <v>44.806451612903224</v>
      </c>
      <c r="H84" s="46">
        <v>0</v>
      </c>
      <c r="I84" s="46">
        <f t="shared" si="27"/>
        <v>12.580645161290322</v>
      </c>
      <c r="J84" s="50">
        <f t="shared" si="36"/>
        <v>1</v>
      </c>
      <c r="K84" s="50">
        <f t="shared" si="37"/>
        <v>1</v>
      </c>
      <c r="L84" s="50">
        <f t="shared" si="38"/>
        <v>1</v>
      </c>
      <c r="M84" s="50">
        <f t="shared" ca="1" si="28"/>
        <v>1</v>
      </c>
      <c r="N84" s="8"/>
      <c r="O84" s="8"/>
      <c r="P84" s="13"/>
      <c r="Q84" s="13"/>
      <c r="T84" s="43">
        <v>0</v>
      </c>
      <c r="U84" s="52">
        <f t="shared" si="29"/>
        <v>-2000</v>
      </c>
      <c r="V84" s="48">
        <f t="shared" si="30"/>
        <v>-2000</v>
      </c>
      <c r="W84" s="48"/>
      <c r="X84" s="48">
        <f t="shared" si="31"/>
        <v>2198.4892992026857</v>
      </c>
      <c r="Y84" s="48">
        <f t="shared" si="32"/>
        <v>198.48929920268574</v>
      </c>
      <c r="Z84" s="48">
        <f t="shared" si="33"/>
        <v>198</v>
      </c>
      <c r="AA84" s="17">
        <f t="shared" si="34"/>
        <v>198</v>
      </c>
      <c r="AB84" s="45">
        <f t="shared" si="35"/>
        <v>2198</v>
      </c>
    </row>
    <row r="85" spans="1:28" ht="15" customHeight="1" x14ac:dyDescent="0.25">
      <c r="A85" s="49">
        <v>969</v>
      </c>
      <c r="B85" s="49">
        <v>2000</v>
      </c>
      <c r="C85" s="46">
        <v>6.46</v>
      </c>
      <c r="D85" s="46">
        <v>272.92</v>
      </c>
      <c r="E85" s="46">
        <v>216.93</v>
      </c>
      <c r="F85" s="46">
        <v>0</v>
      </c>
      <c r="G85" s="46">
        <f t="shared" si="26"/>
        <v>44.40625</v>
      </c>
      <c r="H85" s="46">
        <v>0</v>
      </c>
      <c r="I85" s="46">
        <f t="shared" si="27"/>
        <v>12.1875</v>
      </c>
      <c r="J85" s="50">
        <f t="shared" si="36"/>
        <v>1</v>
      </c>
      <c r="K85" s="50">
        <f t="shared" si="37"/>
        <v>1</v>
      </c>
      <c r="L85" s="50">
        <f t="shared" si="38"/>
        <v>1</v>
      </c>
      <c r="M85" s="50">
        <f t="shared" ca="1" si="28"/>
        <v>1</v>
      </c>
      <c r="N85" s="8"/>
      <c r="O85" s="8"/>
      <c r="P85" s="13"/>
      <c r="Q85" s="13"/>
      <c r="T85" s="43">
        <v>0</v>
      </c>
      <c r="U85" s="52">
        <f t="shared" si="29"/>
        <v>-2000</v>
      </c>
      <c r="V85" s="48">
        <f t="shared" si="30"/>
        <v>-2000</v>
      </c>
      <c r="W85" s="48"/>
      <c r="X85" s="48">
        <f t="shared" si="31"/>
        <v>2198.4892992026857</v>
      </c>
      <c r="Y85" s="48">
        <f t="shared" si="32"/>
        <v>198.48929920268574</v>
      </c>
      <c r="Z85" s="48">
        <f t="shared" si="33"/>
        <v>198</v>
      </c>
      <c r="AA85" s="17">
        <f t="shared" si="34"/>
        <v>198</v>
      </c>
      <c r="AB85" s="45">
        <f t="shared" si="35"/>
        <v>2198</v>
      </c>
    </row>
    <row r="86" spans="1:28" ht="15" customHeight="1" x14ac:dyDescent="0.25">
      <c r="A86" s="49">
        <v>936</v>
      </c>
      <c r="B86" s="49">
        <v>2000</v>
      </c>
      <c r="C86" s="46">
        <v>6.24</v>
      </c>
      <c r="D86" s="46">
        <v>272.83</v>
      </c>
      <c r="E86" s="46">
        <v>216.85</v>
      </c>
      <c r="F86" s="46">
        <v>0</v>
      </c>
      <c r="G86" s="46">
        <f t="shared" ref="G86:G110" si="39">($A$53-A86)/(ROW(A86)-ROW($A$53))</f>
        <v>44.060606060606062</v>
      </c>
      <c r="H86" s="46">
        <v>0</v>
      </c>
      <c r="I86" s="46">
        <f t="shared" ref="I86:I110" si="40">($A$53-B86)/(ROW(B86)-ROW($A$53))</f>
        <v>11.818181818181818</v>
      </c>
      <c r="J86" s="50">
        <f t="shared" si="36"/>
        <v>1</v>
      </c>
      <c r="K86" s="50">
        <f t="shared" si="37"/>
        <v>1</v>
      </c>
      <c r="L86" s="50">
        <f t="shared" si="38"/>
        <v>1</v>
      </c>
      <c r="M86" s="50">
        <f t="shared" ca="1" si="28"/>
        <v>1</v>
      </c>
      <c r="N86" s="8"/>
      <c r="O86" s="8"/>
      <c r="P86" s="13"/>
      <c r="Q86" s="13"/>
      <c r="T86" s="43">
        <v>0</v>
      </c>
      <c r="U86" s="52">
        <f t="shared" si="29"/>
        <v>-2000</v>
      </c>
      <c r="V86" s="48">
        <f t="shared" si="30"/>
        <v>-2000</v>
      </c>
      <c r="W86" s="48"/>
      <c r="X86" s="48">
        <f t="shared" si="31"/>
        <v>2198.4892992026857</v>
      </c>
      <c r="Y86" s="48">
        <f t="shared" si="32"/>
        <v>198.48929920268574</v>
      </c>
      <c r="Z86" s="48">
        <f t="shared" si="33"/>
        <v>198</v>
      </c>
      <c r="AA86" s="17">
        <f t="shared" si="34"/>
        <v>198</v>
      </c>
      <c r="AB86" s="45">
        <f t="shared" si="35"/>
        <v>2198</v>
      </c>
    </row>
    <row r="87" spans="1:28" ht="15" customHeight="1" x14ac:dyDescent="0.25">
      <c r="A87" s="49">
        <v>793</v>
      </c>
      <c r="B87" s="49">
        <v>1745</v>
      </c>
      <c r="C87" s="46">
        <v>5.29</v>
      </c>
      <c r="D87" s="46">
        <v>272.75</v>
      </c>
      <c r="E87" s="46">
        <v>216.76</v>
      </c>
      <c r="F87" s="46">
        <v>0</v>
      </c>
      <c r="G87" s="46">
        <f t="shared" si="39"/>
        <v>46.970588235294116</v>
      </c>
      <c r="H87" s="46">
        <v>0</v>
      </c>
      <c r="I87" s="46">
        <f t="shared" si="40"/>
        <v>18.970588235294116</v>
      </c>
      <c r="J87" s="50">
        <f t="shared" si="36"/>
        <v>0</v>
      </c>
      <c r="K87" s="50">
        <f t="shared" si="37"/>
        <v>-1</v>
      </c>
      <c r="L87" s="50">
        <f t="shared" si="38"/>
        <v>0</v>
      </c>
      <c r="M87" s="50">
        <f t="shared" ca="1" si="28"/>
        <v>0</v>
      </c>
      <c r="N87" s="8"/>
      <c r="O87" s="8"/>
      <c r="P87" s="13"/>
      <c r="Q87" s="13"/>
      <c r="T87" s="43">
        <v>0</v>
      </c>
      <c r="U87" s="52">
        <f t="shared" si="29"/>
        <v>-1745</v>
      </c>
      <c r="V87" s="48">
        <f t="shared" si="30"/>
        <v>-1745</v>
      </c>
      <c r="W87" s="48"/>
      <c r="X87" s="48">
        <f t="shared" si="31"/>
        <v>1918.1819135543433</v>
      </c>
      <c r="Y87" s="48">
        <f t="shared" si="32"/>
        <v>173.18191355434328</v>
      </c>
      <c r="Z87" s="48">
        <f t="shared" si="33"/>
        <v>173</v>
      </c>
      <c r="AA87" s="17">
        <f t="shared" si="34"/>
        <v>173</v>
      </c>
      <c r="AB87" s="45">
        <f t="shared" si="35"/>
        <v>1918</v>
      </c>
    </row>
    <row r="88" spans="1:28" ht="15" customHeight="1" x14ac:dyDescent="0.25">
      <c r="A88" s="49">
        <v>650</v>
      </c>
      <c r="B88" s="49">
        <v>1490</v>
      </c>
      <c r="C88" s="46">
        <v>4.33</v>
      </c>
      <c r="D88" s="46">
        <v>272.68</v>
      </c>
      <c r="E88" s="46">
        <v>216.69</v>
      </c>
      <c r="F88" s="46">
        <v>0</v>
      </c>
      <c r="G88" s="46">
        <f t="shared" si="39"/>
        <v>49.714285714285715</v>
      </c>
      <c r="H88" s="46">
        <v>0</v>
      </c>
      <c r="I88" s="46">
        <f t="shared" si="40"/>
        <v>25.714285714285715</v>
      </c>
      <c r="J88" s="50">
        <f t="shared" si="36"/>
        <v>0</v>
      </c>
      <c r="K88" s="50">
        <f t="shared" si="37"/>
        <v>-1</v>
      </c>
      <c r="L88" s="50">
        <f t="shared" si="38"/>
        <v>0</v>
      </c>
      <c r="M88" s="50">
        <f t="shared" ca="1" si="28"/>
        <v>1</v>
      </c>
      <c r="N88" s="8"/>
      <c r="O88" s="8"/>
      <c r="P88" s="13"/>
      <c r="Q88" s="13"/>
      <c r="T88" s="43">
        <v>0</v>
      </c>
      <c r="U88" s="52">
        <f t="shared" si="29"/>
        <v>-1490</v>
      </c>
      <c r="V88" s="48">
        <f t="shared" si="30"/>
        <v>-1490</v>
      </c>
      <c r="W88" s="48"/>
      <c r="X88" s="48">
        <f t="shared" si="31"/>
        <v>1637.8745279060008</v>
      </c>
      <c r="Y88" s="48">
        <f t="shared" si="32"/>
        <v>147.87452790600082</v>
      </c>
      <c r="Z88" s="48">
        <f t="shared" si="33"/>
        <v>148</v>
      </c>
      <c r="AA88" s="17">
        <f t="shared" si="34"/>
        <v>148</v>
      </c>
      <c r="AB88" s="45">
        <f t="shared" si="35"/>
        <v>1638</v>
      </c>
    </row>
    <row r="89" spans="1:28" ht="15" customHeight="1" x14ac:dyDescent="0.25">
      <c r="A89" s="49">
        <v>506</v>
      </c>
      <c r="B89" s="49">
        <v>1235</v>
      </c>
      <c r="C89" s="46">
        <v>3.37</v>
      </c>
      <c r="D89" s="46">
        <v>272.62</v>
      </c>
      <c r="E89" s="46">
        <v>216.64</v>
      </c>
      <c r="F89" s="46">
        <v>0</v>
      </c>
      <c r="G89" s="46">
        <f t="shared" si="39"/>
        <v>52.333333333333336</v>
      </c>
      <c r="H89" s="46">
        <v>0</v>
      </c>
      <c r="I89" s="46">
        <f t="shared" si="40"/>
        <v>32.083333333333336</v>
      </c>
      <c r="J89" s="50">
        <f t="shared" si="36"/>
        <v>0</v>
      </c>
      <c r="K89" s="50">
        <f t="shared" si="37"/>
        <v>-1</v>
      </c>
      <c r="L89" s="50">
        <f t="shared" si="38"/>
        <v>0</v>
      </c>
      <c r="M89" s="50">
        <f t="shared" ca="1" si="28"/>
        <v>1</v>
      </c>
      <c r="N89" s="8"/>
      <c r="O89" s="8"/>
      <c r="P89" s="13"/>
      <c r="Q89" s="13"/>
      <c r="T89" s="43">
        <v>0</v>
      </c>
      <c r="U89" s="52">
        <f t="shared" si="29"/>
        <v>-1235</v>
      </c>
      <c r="V89" s="48">
        <f t="shared" si="30"/>
        <v>-1235</v>
      </c>
      <c r="W89" s="48"/>
      <c r="X89" s="48">
        <f t="shared" si="31"/>
        <v>1357.5671422576584</v>
      </c>
      <c r="Y89" s="48">
        <f t="shared" si="32"/>
        <v>122.56714225765836</v>
      </c>
      <c r="Z89" s="48">
        <f t="shared" si="33"/>
        <v>123</v>
      </c>
      <c r="AA89" s="17">
        <f t="shared" si="34"/>
        <v>123</v>
      </c>
      <c r="AB89" s="45">
        <f t="shared" si="35"/>
        <v>1358</v>
      </c>
    </row>
    <row r="90" spans="1:28" ht="15" customHeight="1" x14ac:dyDescent="0.25">
      <c r="A90" s="49">
        <v>500</v>
      </c>
      <c r="B90" s="49">
        <v>1030</v>
      </c>
      <c r="C90" s="46">
        <v>3.33</v>
      </c>
      <c r="D90" s="46">
        <v>272.57</v>
      </c>
      <c r="E90" s="46">
        <v>216.59</v>
      </c>
      <c r="F90" s="46">
        <v>0</v>
      </c>
      <c r="G90" s="46">
        <f t="shared" si="39"/>
        <v>51.081081081081081</v>
      </c>
      <c r="H90" s="46">
        <v>0</v>
      </c>
      <c r="I90" s="46">
        <f t="shared" si="40"/>
        <v>36.756756756756758</v>
      </c>
      <c r="J90" s="50">
        <f t="shared" si="36"/>
        <v>0</v>
      </c>
      <c r="K90" s="50">
        <f t="shared" si="37"/>
        <v>-1</v>
      </c>
      <c r="L90" s="50">
        <f t="shared" si="38"/>
        <v>0</v>
      </c>
      <c r="M90" s="50">
        <f t="shared" ca="1" si="28"/>
        <v>1</v>
      </c>
      <c r="N90" s="8"/>
      <c r="O90" s="8"/>
      <c r="P90" s="13"/>
      <c r="Q90" s="13"/>
      <c r="T90" s="43">
        <v>0</v>
      </c>
      <c r="U90" s="52">
        <f t="shared" si="29"/>
        <v>-1030</v>
      </c>
      <c r="V90" s="48">
        <f t="shared" si="30"/>
        <v>-1030</v>
      </c>
      <c r="W90" s="48"/>
      <c r="X90" s="48">
        <f t="shared" si="31"/>
        <v>1132.2219890893832</v>
      </c>
      <c r="Y90" s="48">
        <f t="shared" si="32"/>
        <v>102.22198908938321</v>
      </c>
      <c r="Z90" s="48">
        <f t="shared" si="33"/>
        <v>102</v>
      </c>
      <c r="AA90" s="17">
        <f t="shared" si="34"/>
        <v>102</v>
      </c>
      <c r="AB90" s="45">
        <f t="shared" si="35"/>
        <v>1132</v>
      </c>
    </row>
    <row r="91" spans="1:28" ht="15" customHeight="1" x14ac:dyDescent="0.25">
      <c r="A91" s="49">
        <v>494</v>
      </c>
      <c r="B91" s="49">
        <v>825</v>
      </c>
      <c r="C91" s="46">
        <v>3.29</v>
      </c>
      <c r="D91" s="46">
        <v>272.54000000000002</v>
      </c>
      <c r="E91" s="46">
        <v>216.56</v>
      </c>
      <c r="F91" s="46">
        <v>0</v>
      </c>
      <c r="G91" s="46">
        <f t="shared" si="39"/>
        <v>49.89473684210526</v>
      </c>
      <c r="H91" s="46">
        <v>0</v>
      </c>
      <c r="I91" s="46">
        <f t="shared" si="40"/>
        <v>41.184210526315788</v>
      </c>
      <c r="J91" s="50">
        <f t="shared" si="36"/>
        <v>0</v>
      </c>
      <c r="K91" s="50">
        <f t="shared" si="37"/>
        <v>-1</v>
      </c>
      <c r="L91" s="50">
        <f t="shared" si="38"/>
        <v>1</v>
      </c>
      <c r="M91" s="50">
        <f t="shared" ca="1" si="28"/>
        <v>0</v>
      </c>
      <c r="N91" s="8"/>
      <c r="O91" s="8"/>
      <c r="P91" s="13"/>
      <c r="Q91" s="13"/>
      <c r="T91" s="43">
        <v>0</v>
      </c>
      <c r="U91" s="52">
        <f t="shared" si="29"/>
        <v>-825</v>
      </c>
      <c r="V91" s="48">
        <f t="shared" si="30"/>
        <v>-825</v>
      </c>
      <c r="W91" s="48"/>
      <c r="X91" s="48">
        <f t="shared" si="31"/>
        <v>906.87683592110784</v>
      </c>
      <c r="Y91" s="48">
        <f t="shared" si="32"/>
        <v>81.87683592110784</v>
      </c>
      <c r="Z91" s="48">
        <f t="shared" si="33"/>
        <v>82</v>
      </c>
      <c r="AA91" s="17">
        <f t="shared" si="34"/>
        <v>82</v>
      </c>
      <c r="AB91" s="45">
        <f t="shared" si="35"/>
        <v>907</v>
      </c>
    </row>
    <row r="92" spans="1:28" ht="15" customHeight="1" x14ac:dyDescent="0.25">
      <c r="A92" s="49">
        <v>487</v>
      </c>
      <c r="B92" s="49">
        <v>620</v>
      </c>
      <c r="C92" s="46">
        <v>3.25</v>
      </c>
      <c r="D92" s="46">
        <v>272.52999999999997</v>
      </c>
      <c r="E92" s="46">
        <v>216.55</v>
      </c>
      <c r="F92" s="46">
        <v>0</v>
      </c>
      <c r="G92" s="46">
        <f t="shared" si="39"/>
        <v>48.794871794871796</v>
      </c>
      <c r="H92" s="46">
        <v>0</v>
      </c>
      <c r="I92" s="46">
        <f t="shared" si="40"/>
        <v>45.384615384615387</v>
      </c>
      <c r="J92" s="50">
        <f t="shared" si="36"/>
        <v>0</v>
      </c>
      <c r="K92" s="50">
        <f t="shared" si="37"/>
        <v>-1</v>
      </c>
      <c r="L92" s="50">
        <f t="shared" si="38"/>
        <v>1</v>
      </c>
      <c r="M92" s="50">
        <f t="shared" ca="1" si="28"/>
        <v>1</v>
      </c>
      <c r="N92" s="8"/>
      <c r="O92" s="8"/>
      <c r="P92" s="13"/>
      <c r="Q92" s="13"/>
      <c r="T92" s="43">
        <v>0</v>
      </c>
      <c r="U92" s="52">
        <f t="shared" si="29"/>
        <v>-620</v>
      </c>
      <c r="V92" s="48">
        <f t="shared" si="30"/>
        <v>-620</v>
      </c>
      <c r="W92" s="48"/>
      <c r="X92" s="48">
        <f t="shared" si="31"/>
        <v>681.53168275283258</v>
      </c>
      <c r="Y92" s="48">
        <f t="shared" si="32"/>
        <v>61.53168275283258</v>
      </c>
      <c r="Z92" s="48">
        <f t="shared" si="33"/>
        <v>62</v>
      </c>
      <c r="AA92" s="17">
        <f t="shared" si="34"/>
        <v>62</v>
      </c>
      <c r="AB92" s="45">
        <f t="shared" si="35"/>
        <v>682</v>
      </c>
    </row>
    <row r="93" spans="1:28" ht="15" customHeight="1" x14ac:dyDescent="0.25">
      <c r="A93" s="49">
        <v>515</v>
      </c>
      <c r="B93" s="49">
        <v>571</v>
      </c>
      <c r="C93" s="46">
        <v>3.43</v>
      </c>
      <c r="D93" s="46">
        <v>272.52999999999997</v>
      </c>
      <c r="E93" s="46">
        <v>216.54</v>
      </c>
      <c r="F93" s="46">
        <v>0</v>
      </c>
      <c r="G93" s="46">
        <f t="shared" si="39"/>
        <v>46.875</v>
      </c>
      <c r="H93" s="46">
        <v>0</v>
      </c>
      <c r="I93" s="46">
        <f t="shared" si="40"/>
        <v>45.475000000000001</v>
      </c>
      <c r="J93" s="50">
        <f t="shared" si="36"/>
        <v>1</v>
      </c>
      <c r="K93" s="50">
        <f t="shared" si="37"/>
        <v>1</v>
      </c>
      <c r="L93" s="50">
        <f t="shared" si="38"/>
        <v>0</v>
      </c>
      <c r="M93" s="50">
        <f t="shared" ca="1" si="28"/>
        <v>0</v>
      </c>
      <c r="N93" s="8"/>
      <c r="O93" s="8"/>
      <c r="P93" s="13"/>
      <c r="Q93" s="13"/>
      <c r="T93" s="43">
        <v>0</v>
      </c>
      <c r="U93" s="52">
        <f t="shared" si="29"/>
        <v>-571</v>
      </c>
      <c r="V93" s="48">
        <f t="shared" si="30"/>
        <v>-571</v>
      </c>
      <c r="W93" s="48"/>
      <c r="X93" s="48">
        <f t="shared" si="31"/>
        <v>627.66869492236674</v>
      </c>
      <c r="Y93" s="48">
        <f t="shared" si="32"/>
        <v>56.66869492236674</v>
      </c>
      <c r="Z93" s="48">
        <f t="shared" si="33"/>
        <v>57</v>
      </c>
      <c r="AA93" s="17">
        <f t="shared" si="34"/>
        <v>57</v>
      </c>
      <c r="AB93" s="45">
        <f t="shared" si="35"/>
        <v>628</v>
      </c>
    </row>
    <row r="94" spans="1:28" ht="15" customHeight="1" x14ac:dyDescent="0.25">
      <c r="A94" s="49">
        <v>543</v>
      </c>
      <c r="B94" s="49">
        <v>522</v>
      </c>
      <c r="C94" s="46">
        <v>3.62</v>
      </c>
      <c r="D94" s="46">
        <v>272.52999999999997</v>
      </c>
      <c r="E94" s="46">
        <v>216.55</v>
      </c>
      <c r="F94" s="46">
        <v>0</v>
      </c>
      <c r="G94" s="46">
        <f t="shared" si="39"/>
        <v>45.048780487804876</v>
      </c>
      <c r="H94" s="46">
        <v>0</v>
      </c>
      <c r="I94" s="46">
        <f t="shared" si="40"/>
        <v>45.560975609756099</v>
      </c>
      <c r="J94" s="50">
        <f t="shared" si="36"/>
        <v>1</v>
      </c>
      <c r="K94" s="50">
        <f t="shared" si="37"/>
        <v>1</v>
      </c>
      <c r="L94" s="50">
        <f t="shared" si="38"/>
        <v>0</v>
      </c>
      <c r="M94" s="50">
        <f t="shared" ca="1" si="28"/>
        <v>0</v>
      </c>
      <c r="N94" s="8"/>
      <c r="O94" s="8"/>
      <c r="P94" s="13"/>
      <c r="Q94" s="13"/>
      <c r="T94" s="43">
        <v>0</v>
      </c>
      <c r="U94" s="52">
        <f t="shared" si="29"/>
        <v>-522</v>
      </c>
      <c r="V94" s="48">
        <f t="shared" si="30"/>
        <v>-522</v>
      </c>
      <c r="W94" s="48"/>
      <c r="X94" s="48">
        <f t="shared" si="31"/>
        <v>573.8057070919009</v>
      </c>
      <c r="Y94" s="48">
        <f t="shared" si="32"/>
        <v>51.805707091900899</v>
      </c>
      <c r="Z94" s="48">
        <f t="shared" si="33"/>
        <v>52</v>
      </c>
      <c r="AA94" s="17">
        <f t="shared" si="34"/>
        <v>52</v>
      </c>
      <c r="AB94" s="45">
        <f t="shared" si="35"/>
        <v>574</v>
      </c>
    </row>
    <row r="95" spans="1:28" ht="15" customHeight="1" x14ac:dyDescent="0.25">
      <c r="A95" s="49">
        <v>572</v>
      </c>
      <c r="B95" s="49">
        <v>472</v>
      </c>
      <c r="C95" s="46">
        <v>3.81</v>
      </c>
      <c r="D95" s="46">
        <v>272.54000000000002</v>
      </c>
      <c r="E95" s="46">
        <v>216.55</v>
      </c>
      <c r="F95" s="46">
        <v>0</v>
      </c>
      <c r="G95" s="46">
        <f t="shared" si="39"/>
        <v>43.285714285714285</v>
      </c>
      <c r="H95" s="46">
        <v>0</v>
      </c>
      <c r="I95" s="46">
        <f t="shared" si="40"/>
        <v>45.666666666666664</v>
      </c>
      <c r="J95" s="50">
        <f t="shared" si="36"/>
        <v>1</v>
      </c>
      <c r="K95" s="50">
        <f t="shared" si="37"/>
        <v>1</v>
      </c>
      <c r="L95" s="50">
        <f t="shared" si="38"/>
        <v>0</v>
      </c>
      <c r="M95" s="50">
        <f t="shared" ca="1" si="28"/>
        <v>1</v>
      </c>
      <c r="N95" s="8"/>
      <c r="O95" s="8"/>
      <c r="P95" s="13"/>
      <c r="Q95" s="13"/>
      <c r="T95" s="43">
        <v>0</v>
      </c>
      <c r="U95" s="52">
        <f t="shared" si="29"/>
        <v>-472</v>
      </c>
      <c r="V95" s="48">
        <f t="shared" si="30"/>
        <v>-472</v>
      </c>
      <c r="W95" s="48"/>
      <c r="X95" s="48">
        <f t="shared" si="31"/>
        <v>518.84347461183381</v>
      </c>
      <c r="Y95" s="48">
        <f t="shared" si="32"/>
        <v>46.843474611833813</v>
      </c>
      <c r="Z95" s="48">
        <f t="shared" si="33"/>
        <v>47</v>
      </c>
      <c r="AA95" s="17">
        <f t="shared" si="34"/>
        <v>47</v>
      </c>
      <c r="AB95" s="45">
        <f t="shared" si="35"/>
        <v>519</v>
      </c>
    </row>
    <row r="96" spans="1:28" ht="15" customHeight="1" x14ac:dyDescent="0.25">
      <c r="A96" s="49">
        <v>561</v>
      </c>
      <c r="B96" s="49">
        <v>472</v>
      </c>
      <c r="C96" s="46">
        <v>3.74</v>
      </c>
      <c r="D96" s="46">
        <v>272.55</v>
      </c>
      <c r="E96" s="46">
        <v>216.57</v>
      </c>
      <c r="F96" s="46">
        <v>0</v>
      </c>
      <c r="G96" s="46">
        <f t="shared" si="39"/>
        <v>42.534883720930232</v>
      </c>
      <c r="H96" s="46">
        <v>0</v>
      </c>
      <c r="I96" s="46">
        <f t="shared" si="40"/>
        <v>44.604651162790695</v>
      </c>
      <c r="J96" s="50">
        <f t="shared" si="36"/>
        <v>1</v>
      </c>
      <c r="K96" s="50">
        <f t="shared" si="37"/>
        <v>1</v>
      </c>
      <c r="L96" s="50">
        <f t="shared" si="38"/>
        <v>0</v>
      </c>
      <c r="M96" s="50">
        <f t="shared" ca="1" si="28"/>
        <v>0</v>
      </c>
      <c r="N96" s="8"/>
      <c r="O96" s="8"/>
      <c r="P96" s="13"/>
      <c r="Q96" s="13"/>
      <c r="T96" s="43">
        <v>0</v>
      </c>
      <c r="U96" s="52">
        <f t="shared" si="29"/>
        <v>-472</v>
      </c>
      <c r="V96" s="48">
        <f t="shared" si="30"/>
        <v>-472</v>
      </c>
      <c r="W96" s="48"/>
      <c r="X96" s="48">
        <f t="shared" si="31"/>
        <v>518.84347461183381</v>
      </c>
      <c r="Y96" s="48">
        <f t="shared" si="32"/>
        <v>46.843474611833813</v>
      </c>
      <c r="Z96" s="48">
        <f t="shared" si="33"/>
        <v>47</v>
      </c>
      <c r="AA96" s="17">
        <f t="shared" si="34"/>
        <v>47</v>
      </c>
      <c r="AB96" s="45">
        <f t="shared" si="35"/>
        <v>519</v>
      </c>
    </row>
    <row r="97" spans="1:28" ht="15" customHeight="1" x14ac:dyDescent="0.25">
      <c r="A97" s="49">
        <v>550</v>
      </c>
      <c r="B97" s="49">
        <v>472</v>
      </c>
      <c r="C97" s="46">
        <v>3.67</v>
      </c>
      <c r="D97" s="46">
        <v>272.56</v>
      </c>
      <c r="E97" s="46">
        <v>216.57</v>
      </c>
      <c r="F97" s="46">
        <v>0</v>
      </c>
      <c r="G97" s="46">
        <f t="shared" si="39"/>
        <v>41.81818181818182</v>
      </c>
      <c r="H97" s="46">
        <v>0</v>
      </c>
      <c r="I97" s="46">
        <f t="shared" si="40"/>
        <v>43.590909090909093</v>
      </c>
      <c r="J97" s="50">
        <f t="shared" si="36"/>
        <v>1</v>
      </c>
      <c r="K97" s="50">
        <f t="shared" si="37"/>
        <v>1</v>
      </c>
      <c r="L97" s="50">
        <f t="shared" si="38"/>
        <v>1</v>
      </c>
      <c r="M97" s="50">
        <f t="shared" ca="1" si="28"/>
        <v>0</v>
      </c>
      <c r="N97" s="8"/>
      <c r="O97" s="8"/>
      <c r="P97" s="13"/>
      <c r="Q97" s="13"/>
      <c r="T97" s="43">
        <v>0</v>
      </c>
      <c r="U97" s="52">
        <f t="shared" si="29"/>
        <v>-472</v>
      </c>
      <c r="V97" s="48">
        <f t="shared" si="30"/>
        <v>-472</v>
      </c>
      <c r="W97" s="48"/>
      <c r="X97" s="48">
        <f t="shared" si="31"/>
        <v>518.84347461183381</v>
      </c>
      <c r="Y97" s="48">
        <f t="shared" si="32"/>
        <v>46.843474611833813</v>
      </c>
      <c r="Z97" s="48">
        <f t="shared" si="33"/>
        <v>47</v>
      </c>
      <c r="AA97" s="17">
        <f t="shared" si="34"/>
        <v>47</v>
      </c>
      <c r="AB97" s="45">
        <f t="shared" si="35"/>
        <v>519</v>
      </c>
    </row>
    <row r="98" spans="1:28" ht="15" customHeight="1" x14ac:dyDescent="0.25">
      <c r="A98" s="49">
        <v>539</v>
      </c>
      <c r="B98" s="49">
        <v>472</v>
      </c>
      <c r="C98" s="46">
        <v>3.59</v>
      </c>
      <c r="D98" s="46">
        <v>272.57</v>
      </c>
      <c r="E98" s="46">
        <v>216.58</v>
      </c>
      <c r="F98" s="46">
        <v>0</v>
      </c>
      <c r="G98" s="46">
        <f t="shared" si="39"/>
        <v>41.133333333333333</v>
      </c>
      <c r="H98" s="46">
        <v>0</v>
      </c>
      <c r="I98" s="46">
        <f t="shared" si="40"/>
        <v>42.62222222222222</v>
      </c>
      <c r="J98" s="50">
        <f t="shared" si="36"/>
        <v>1</v>
      </c>
      <c r="K98" s="50">
        <f t="shared" si="37"/>
        <v>1</v>
      </c>
      <c r="L98" s="50">
        <f t="shared" si="38"/>
        <v>1</v>
      </c>
      <c r="M98" s="50">
        <f t="shared" ref="M98:M110" ca="1" si="41">IF(RAND()&lt;0.5,0,1)</f>
        <v>0</v>
      </c>
      <c r="N98" s="8"/>
      <c r="O98" s="8"/>
      <c r="P98" s="13"/>
      <c r="Q98" s="13"/>
      <c r="T98" s="43">
        <v>0</v>
      </c>
      <c r="U98" s="52">
        <f t="shared" ref="U98:U110" si="42">T98-B98</f>
        <v>-472</v>
      </c>
      <c r="V98" s="48">
        <f t="shared" ref="V98:V110" si="43">ROUND(U98,0)</f>
        <v>-472</v>
      </c>
      <c r="W98" s="48"/>
      <c r="X98" s="48">
        <f t="shared" ref="X98:X110" si="44">B98/$W$2*$W$3</f>
        <v>518.84347461183381</v>
      </c>
      <c r="Y98" s="48">
        <f t="shared" ref="Y98:Y110" si="45">X98-B98</f>
        <v>46.843474611833813</v>
      </c>
      <c r="Z98" s="48">
        <f t="shared" ref="Z98:Z110" si="46">ROUND(Y98,0)</f>
        <v>47</v>
      </c>
      <c r="AA98" s="17">
        <f t="shared" ref="AA98:AA110" si="47">IF(V98&gt;=0,V98,Z98)</f>
        <v>47</v>
      </c>
      <c r="AB98" s="45">
        <f t="shared" ref="AB98:AB110" si="48">B98+AA98</f>
        <v>519</v>
      </c>
    </row>
    <row r="99" spans="1:28" ht="15" customHeight="1" x14ac:dyDescent="0.25">
      <c r="A99" s="49">
        <v>517</v>
      </c>
      <c r="B99" s="49">
        <v>472</v>
      </c>
      <c r="C99" s="46">
        <v>3.45</v>
      </c>
      <c r="D99" s="46">
        <v>272.57</v>
      </c>
      <c r="E99" s="46">
        <v>216.59</v>
      </c>
      <c r="F99" s="46">
        <v>0</v>
      </c>
      <c r="G99" s="46">
        <f t="shared" si="39"/>
        <v>40.717391304347828</v>
      </c>
      <c r="H99" s="46">
        <v>0</v>
      </c>
      <c r="I99" s="46">
        <f t="shared" si="40"/>
        <v>41.695652173913047</v>
      </c>
      <c r="J99" s="50">
        <f t="shared" ref="J99:J110" si="49">IF(ABS(B99-B98)&lt;=50,1,0)</f>
        <v>1</v>
      </c>
      <c r="K99" s="50">
        <f t="shared" ref="K99:K110" si="50">IF(ABS((B99-B98))&lt;=50,1,IF((B99-B98)*(1)&gt;=0,1,-1))</f>
        <v>1</v>
      </c>
      <c r="L99" s="50">
        <f t="shared" si="38"/>
        <v>1</v>
      </c>
      <c r="M99" s="50">
        <f t="shared" ca="1" si="41"/>
        <v>1</v>
      </c>
      <c r="N99" s="8"/>
      <c r="O99" s="8"/>
      <c r="P99" s="13"/>
      <c r="Q99" s="13"/>
      <c r="T99" s="43">
        <v>0</v>
      </c>
      <c r="U99" s="52">
        <f t="shared" si="42"/>
        <v>-472</v>
      </c>
      <c r="V99" s="48">
        <f t="shared" si="43"/>
        <v>-472</v>
      </c>
      <c r="W99" s="48"/>
      <c r="X99" s="48">
        <f t="shared" si="44"/>
        <v>518.84347461183381</v>
      </c>
      <c r="Y99" s="48">
        <f t="shared" si="45"/>
        <v>46.843474611833813</v>
      </c>
      <c r="Z99" s="48">
        <f t="shared" si="46"/>
        <v>47</v>
      </c>
      <c r="AA99" s="17">
        <f t="shared" si="47"/>
        <v>47</v>
      </c>
      <c r="AB99" s="45">
        <f t="shared" si="48"/>
        <v>519</v>
      </c>
    </row>
    <row r="100" spans="1:28" ht="15" customHeight="1" x14ac:dyDescent="0.25">
      <c r="A100" s="49">
        <v>495</v>
      </c>
      <c r="B100" s="49">
        <v>472</v>
      </c>
      <c r="C100" s="46">
        <v>0</v>
      </c>
      <c r="D100" s="46">
        <v>272.57</v>
      </c>
      <c r="E100" s="46">
        <v>216.58</v>
      </c>
      <c r="F100" s="46">
        <v>0</v>
      </c>
      <c r="G100" s="46">
        <f t="shared" si="39"/>
        <v>40.319148936170215</v>
      </c>
      <c r="H100" s="46">
        <v>0</v>
      </c>
      <c r="I100" s="46">
        <f t="shared" si="40"/>
        <v>40.808510638297875</v>
      </c>
      <c r="J100" s="50">
        <f t="shared" si="49"/>
        <v>1</v>
      </c>
      <c r="K100" s="50">
        <f t="shared" si="50"/>
        <v>1</v>
      </c>
      <c r="L100" s="50">
        <f t="shared" si="38"/>
        <v>1</v>
      </c>
      <c r="M100" s="50">
        <f t="shared" ca="1" si="41"/>
        <v>1</v>
      </c>
      <c r="N100" s="8"/>
      <c r="O100" s="8"/>
      <c r="P100" s="13"/>
      <c r="Q100" s="13"/>
      <c r="T100" s="43">
        <v>0</v>
      </c>
      <c r="U100" s="52">
        <f t="shared" si="42"/>
        <v>-472</v>
      </c>
      <c r="V100" s="48">
        <f t="shared" si="43"/>
        <v>-472</v>
      </c>
      <c r="W100" s="48"/>
      <c r="X100" s="48">
        <f t="shared" si="44"/>
        <v>518.84347461183381</v>
      </c>
      <c r="Y100" s="48">
        <f t="shared" si="45"/>
        <v>46.843474611833813</v>
      </c>
      <c r="Z100" s="48">
        <f t="shared" si="46"/>
        <v>47</v>
      </c>
      <c r="AA100" s="17">
        <f t="shared" si="47"/>
        <v>47</v>
      </c>
      <c r="AB100" s="45">
        <f t="shared" si="48"/>
        <v>519</v>
      </c>
    </row>
    <row r="101" spans="1:28" ht="15" customHeight="1" x14ac:dyDescent="0.25">
      <c r="A101" s="49">
        <v>472</v>
      </c>
      <c r="B101" s="49">
        <v>472</v>
      </c>
      <c r="C101" s="46">
        <v>3.15</v>
      </c>
      <c r="D101" s="46">
        <v>272.57</v>
      </c>
      <c r="E101" s="46">
        <v>216.59</v>
      </c>
      <c r="F101" s="46">
        <v>0</v>
      </c>
      <c r="G101" s="46">
        <f t="shared" si="39"/>
        <v>39.958333333333336</v>
      </c>
      <c r="H101" s="46">
        <v>0</v>
      </c>
      <c r="I101" s="46">
        <f t="shared" si="40"/>
        <v>39.958333333333336</v>
      </c>
      <c r="J101" s="50">
        <f t="shared" si="49"/>
        <v>1</v>
      </c>
      <c r="K101" s="50">
        <f t="shared" si="50"/>
        <v>1</v>
      </c>
      <c r="L101" s="50">
        <f t="shared" si="38"/>
        <v>1</v>
      </c>
      <c r="M101" s="50">
        <f t="shared" ca="1" si="41"/>
        <v>1</v>
      </c>
      <c r="N101" s="8"/>
      <c r="O101" s="8"/>
      <c r="P101" s="13"/>
      <c r="Q101" s="13"/>
      <c r="T101" s="43">
        <v>0</v>
      </c>
      <c r="U101" s="52">
        <f t="shared" si="42"/>
        <v>-472</v>
      </c>
      <c r="V101" s="48">
        <f t="shared" si="43"/>
        <v>-472</v>
      </c>
      <c r="W101" s="48"/>
      <c r="X101" s="48">
        <f t="shared" si="44"/>
        <v>518.84347461183381</v>
      </c>
      <c r="Y101" s="48">
        <f t="shared" si="45"/>
        <v>46.843474611833813</v>
      </c>
      <c r="Z101" s="48">
        <f t="shared" si="46"/>
        <v>47</v>
      </c>
      <c r="AA101" s="17">
        <f t="shared" si="47"/>
        <v>47</v>
      </c>
      <c r="AB101" s="45">
        <f t="shared" si="48"/>
        <v>519</v>
      </c>
    </row>
    <row r="102" spans="1:28" ht="15" customHeight="1" x14ac:dyDescent="0.25">
      <c r="A102" s="49">
        <v>483</v>
      </c>
      <c r="B102" s="49">
        <v>472</v>
      </c>
      <c r="C102" s="46">
        <v>3.22</v>
      </c>
      <c r="D102" s="46">
        <v>272.57</v>
      </c>
      <c r="E102" s="46">
        <v>216.59</v>
      </c>
      <c r="F102" s="46">
        <v>0</v>
      </c>
      <c r="G102" s="46">
        <f t="shared" si="39"/>
        <v>38.918367346938773</v>
      </c>
      <c r="H102" s="46">
        <v>0</v>
      </c>
      <c r="I102" s="46">
        <f t="shared" si="40"/>
        <v>39.142857142857146</v>
      </c>
      <c r="J102" s="50">
        <f t="shared" si="49"/>
        <v>1</v>
      </c>
      <c r="K102" s="50">
        <f t="shared" si="50"/>
        <v>1</v>
      </c>
      <c r="L102" s="50">
        <f t="shared" si="38"/>
        <v>1</v>
      </c>
      <c r="M102" s="50">
        <f t="shared" ca="1" si="41"/>
        <v>1</v>
      </c>
      <c r="N102" s="8"/>
      <c r="O102" s="8"/>
      <c r="P102" s="13"/>
      <c r="Q102" s="13"/>
      <c r="T102" s="43">
        <v>0</v>
      </c>
      <c r="U102" s="52">
        <f t="shared" si="42"/>
        <v>-472</v>
      </c>
      <c r="V102" s="48">
        <f t="shared" si="43"/>
        <v>-472</v>
      </c>
      <c r="W102" s="48"/>
      <c r="X102" s="48">
        <f t="shared" si="44"/>
        <v>518.84347461183381</v>
      </c>
      <c r="Y102" s="48">
        <f t="shared" si="45"/>
        <v>46.843474611833813</v>
      </c>
      <c r="Z102" s="48">
        <f t="shared" si="46"/>
        <v>47</v>
      </c>
      <c r="AA102" s="17">
        <f t="shared" si="47"/>
        <v>47</v>
      </c>
      <c r="AB102" s="45">
        <f t="shared" si="48"/>
        <v>519</v>
      </c>
    </row>
    <row r="103" spans="1:28" ht="15" customHeight="1" x14ac:dyDescent="0.25">
      <c r="A103" s="49">
        <v>494</v>
      </c>
      <c r="B103" s="49">
        <v>472</v>
      </c>
      <c r="C103" s="46">
        <v>3.29</v>
      </c>
      <c r="D103" s="46">
        <v>272.57</v>
      </c>
      <c r="E103" s="46">
        <v>216.59</v>
      </c>
      <c r="F103" s="46">
        <v>0</v>
      </c>
      <c r="G103" s="46">
        <f t="shared" si="39"/>
        <v>37.92</v>
      </c>
      <c r="H103" s="46">
        <v>0</v>
      </c>
      <c r="I103" s="46">
        <f t="shared" si="40"/>
        <v>38.36</v>
      </c>
      <c r="J103" s="50">
        <f t="shared" si="49"/>
        <v>1</v>
      </c>
      <c r="K103" s="50">
        <f t="shared" si="50"/>
        <v>1</v>
      </c>
      <c r="L103" s="50">
        <f t="shared" ref="L103:L110" si="51">IF(OR(COUNTIF(K99:K103,1)=5,COUNTIF(K99:K103,-1)=5),1,0)</f>
        <v>1</v>
      </c>
      <c r="M103" s="50">
        <f t="shared" ca="1" si="41"/>
        <v>1</v>
      </c>
      <c r="N103" s="8"/>
      <c r="O103" s="8"/>
      <c r="P103" s="13"/>
      <c r="Q103" s="13"/>
      <c r="T103" s="43">
        <v>0</v>
      </c>
      <c r="U103" s="52">
        <f t="shared" si="42"/>
        <v>-472</v>
      </c>
      <c r="V103" s="48">
        <f t="shared" si="43"/>
        <v>-472</v>
      </c>
      <c r="W103" s="48"/>
      <c r="X103" s="48">
        <f t="shared" si="44"/>
        <v>518.84347461183381</v>
      </c>
      <c r="Y103" s="48">
        <f t="shared" si="45"/>
        <v>46.843474611833813</v>
      </c>
      <c r="Z103" s="48">
        <f t="shared" si="46"/>
        <v>47</v>
      </c>
      <c r="AA103" s="17">
        <f t="shared" si="47"/>
        <v>47</v>
      </c>
      <c r="AB103" s="45">
        <f t="shared" si="48"/>
        <v>519</v>
      </c>
    </row>
    <row r="104" spans="1:28" ht="15" customHeight="1" x14ac:dyDescent="0.25">
      <c r="A104" s="49">
        <v>505</v>
      </c>
      <c r="B104" s="49">
        <v>472</v>
      </c>
      <c r="C104" s="46">
        <v>3.37</v>
      </c>
      <c r="D104" s="46">
        <v>272.57</v>
      </c>
      <c r="E104" s="46">
        <v>216.59</v>
      </c>
      <c r="F104" s="46">
        <v>0</v>
      </c>
      <c r="G104" s="46">
        <f t="shared" si="39"/>
        <v>36.96078431372549</v>
      </c>
      <c r="H104" s="46">
        <v>0</v>
      </c>
      <c r="I104" s="46">
        <f t="shared" si="40"/>
        <v>37.607843137254903</v>
      </c>
      <c r="J104" s="50">
        <f t="shared" si="49"/>
        <v>1</v>
      </c>
      <c r="K104" s="50">
        <f t="shared" si="50"/>
        <v>1</v>
      </c>
      <c r="L104" s="50">
        <f t="shared" si="51"/>
        <v>1</v>
      </c>
      <c r="M104" s="50">
        <f t="shared" ca="1" si="41"/>
        <v>1</v>
      </c>
      <c r="N104" s="8"/>
      <c r="O104" s="8"/>
      <c r="P104" s="13"/>
      <c r="Q104" s="13"/>
      <c r="T104" s="43">
        <v>0</v>
      </c>
      <c r="U104" s="52">
        <f t="shared" si="42"/>
        <v>-472</v>
      </c>
      <c r="V104" s="48">
        <f t="shared" si="43"/>
        <v>-472</v>
      </c>
      <c r="W104" s="48"/>
      <c r="X104" s="48">
        <f t="shared" si="44"/>
        <v>518.84347461183381</v>
      </c>
      <c r="Y104" s="48">
        <f t="shared" si="45"/>
        <v>46.843474611833813</v>
      </c>
      <c r="Z104" s="48">
        <f t="shared" si="46"/>
        <v>47</v>
      </c>
      <c r="AA104" s="17">
        <f t="shared" si="47"/>
        <v>47</v>
      </c>
      <c r="AB104" s="45">
        <f t="shared" si="48"/>
        <v>519</v>
      </c>
    </row>
    <row r="105" spans="1:28" ht="15" customHeight="1" x14ac:dyDescent="0.25">
      <c r="A105" s="49">
        <v>482</v>
      </c>
      <c r="B105" s="49">
        <v>449</v>
      </c>
      <c r="C105" s="46">
        <v>3.21</v>
      </c>
      <c r="D105" s="46">
        <v>272.57</v>
      </c>
      <c r="E105" s="46">
        <v>216.58</v>
      </c>
      <c r="F105" s="46">
        <v>0</v>
      </c>
      <c r="G105" s="46">
        <f t="shared" si="39"/>
        <v>36.692307692307693</v>
      </c>
      <c r="H105" s="46">
        <v>0</v>
      </c>
      <c r="I105" s="46">
        <f t="shared" si="40"/>
        <v>37.32692307692308</v>
      </c>
      <c r="J105" s="50">
        <f t="shared" si="49"/>
        <v>1</v>
      </c>
      <c r="K105" s="50">
        <f t="shared" si="50"/>
        <v>1</v>
      </c>
      <c r="L105" s="50">
        <f t="shared" si="51"/>
        <v>1</v>
      </c>
      <c r="M105" s="50">
        <f t="shared" ca="1" si="41"/>
        <v>0</v>
      </c>
      <c r="N105" s="8"/>
      <c r="O105" s="8"/>
      <c r="P105" s="13"/>
      <c r="Q105" s="13"/>
      <c r="T105" s="43">
        <v>0</v>
      </c>
      <c r="U105" s="52">
        <f t="shared" si="42"/>
        <v>-449</v>
      </c>
      <c r="V105" s="48">
        <f t="shared" si="43"/>
        <v>-449</v>
      </c>
      <c r="W105" s="48"/>
      <c r="X105" s="48">
        <f t="shared" si="44"/>
        <v>493.56084767100293</v>
      </c>
      <c r="Y105" s="48">
        <f t="shared" si="45"/>
        <v>44.560847671002932</v>
      </c>
      <c r="Z105" s="48">
        <f t="shared" si="46"/>
        <v>45</v>
      </c>
      <c r="AA105" s="17">
        <f t="shared" si="47"/>
        <v>45</v>
      </c>
      <c r="AB105" s="45">
        <f t="shared" si="48"/>
        <v>494</v>
      </c>
    </row>
    <row r="106" spans="1:28" ht="15" customHeight="1" x14ac:dyDescent="0.25">
      <c r="A106" s="49">
        <v>459</v>
      </c>
      <c r="B106" s="49">
        <v>426</v>
      </c>
      <c r="C106" s="46">
        <v>3.06</v>
      </c>
      <c r="D106" s="46">
        <v>272.57</v>
      </c>
      <c r="E106" s="46">
        <v>216.59</v>
      </c>
      <c r="F106" s="46">
        <v>0</v>
      </c>
      <c r="G106" s="46">
        <f t="shared" si="39"/>
        <v>36.433962264150942</v>
      </c>
      <c r="H106" s="46">
        <v>0</v>
      </c>
      <c r="I106" s="46">
        <f t="shared" si="40"/>
        <v>37.056603773584904</v>
      </c>
      <c r="J106" s="50">
        <f t="shared" si="49"/>
        <v>1</v>
      </c>
      <c r="K106" s="50">
        <f t="shared" si="50"/>
        <v>1</v>
      </c>
      <c r="L106" s="50">
        <f t="shared" si="51"/>
        <v>1</v>
      </c>
      <c r="M106" s="50">
        <f t="shared" ca="1" si="41"/>
        <v>0</v>
      </c>
      <c r="N106" s="8"/>
      <c r="O106" s="8"/>
      <c r="P106" s="13"/>
      <c r="Q106" s="13"/>
      <c r="T106" s="43">
        <v>0</v>
      </c>
      <c r="U106" s="52">
        <f t="shared" si="42"/>
        <v>-426</v>
      </c>
      <c r="V106" s="48">
        <f t="shared" si="43"/>
        <v>-426</v>
      </c>
      <c r="W106" s="48"/>
      <c r="X106" s="48">
        <f t="shared" si="44"/>
        <v>468.27822073017205</v>
      </c>
      <c r="Y106" s="48">
        <f t="shared" si="45"/>
        <v>42.278220730172052</v>
      </c>
      <c r="Z106" s="48">
        <f t="shared" si="46"/>
        <v>42</v>
      </c>
      <c r="AA106" s="17">
        <f t="shared" si="47"/>
        <v>42</v>
      </c>
      <c r="AB106" s="45">
        <f t="shared" si="48"/>
        <v>468</v>
      </c>
    </row>
    <row r="107" spans="1:28" ht="15" customHeight="1" x14ac:dyDescent="0.25">
      <c r="A107" s="49">
        <v>437</v>
      </c>
      <c r="B107" s="49">
        <v>403</v>
      </c>
      <c r="C107" s="46">
        <v>2.91</v>
      </c>
      <c r="D107" s="46">
        <v>272.57</v>
      </c>
      <c r="E107" s="46">
        <v>216.58</v>
      </c>
      <c r="F107" s="46">
        <v>0</v>
      </c>
      <c r="G107" s="46">
        <f t="shared" si="39"/>
        <v>36.166666666666664</v>
      </c>
      <c r="H107" s="46">
        <v>0</v>
      </c>
      <c r="I107" s="46">
        <f t="shared" si="40"/>
        <v>36.796296296296298</v>
      </c>
      <c r="J107" s="50">
        <f t="shared" si="49"/>
        <v>1</v>
      </c>
      <c r="K107" s="50">
        <f t="shared" si="50"/>
        <v>1</v>
      </c>
      <c r="L107" s="50">
        <f t="shared" si="51"/>
        <v>1</v>
      </c>
      <c r="M107" s="50">
        <f t="shared" ca="1" si="41"/>
        <v>1</v>
      </c>
      <c r="N107" s="8"/>
      <c r="O107" s="8"/>
      <c r="P107" s="13"/>
      <c r="Q107" s="13"/>
      <c r="T107" s="43">
        <v>0</v>
      </c>
      <c r="U107" s="52">
        <f t="shared" si="42"/>
        <v>-403</v>
      </c>
      <c r="V107" s="48">
        <f t="shared" si="43"/>
        <v>-403</v>
      </c>
      <c r="W107" s="48"/>
      <c r="X107" s="48">
        <f t="shared" si="44"/>
        <v>442.99559378934117</v>
      </c>
      <c r="Y107" s="48">
        <f t="shared" si="45"/>
        <v>39.995593789341171</v>
      </c>
      <c r="Z107" s="48">
        <f t="shared" si="46"/>
        <v>40</v>
      </c>
      <c r="AA107" s="17">
        <f t="shared" si="47"/>
        <v>40</v>
      </c>
      <c r="AB107" s="45">
        <f t="shared" si="48"/>
        <v>443</v>
      </c>
    </row>
    <row r="108" spans="1:28" ht="15" customHeight="1" x14ac:dyDescent="0.25">
      <c r="A108" s="49">
        <v>401</v>
      </c>
      <c r="B108" s="49">
        <v>390</v>
      </c>
      <c r="C108" s="46">
        <v>2.67</v>
      </c>
      <c r="D108" s="46">
        <v>272.57</v>
      </c>
      <c r="E108" s="46">
        <v>216.59</v>
      </c>
      <c r="F108" s="46">
        <v>0</v>
      </c>
      <c r="G108" s="46">
        <f t="shared" si="39"/>
        <v>36.163636363636364</v>
      </c>
      <c r="H108" s="46">
        <v>0</v>
      </c>
      <c r="I108" s="46">
        <f t="shared" si="40"/>
        <v>36.363636363636367</v>
      </c>
      <c r="J108" s="50">
        <f t="shared" si="49"/>
        <v>1</v>
      </c>
      <c r="K108" s="50">
        <f t="shared" si="50"/>
        <v>1</v>
      </c>
      <c r="L108" s="50">
        <f t="shared" si="51"/>
        <v>1</v>
      </c>
      <c r="M108" s="50">
        <f t="shared" ca="1" si="41"/>
        <v>1</v>
      </c>
      <c r="N108" s="8"/>
      <c r="O108" s="8"/>
      <c r="P108" s="13"/>
      <c r="Q108" s="13"/>
      <c r="T108" s="43">
        <v>0</v>
      </c>
      <c r="U108" s="52">
        <f t="shared" si="42"/>
        <v>-390</v>
      </c>
      <c r="V108" s="48">
        <f t="shared" si="43"/>
        <v>-390</v>
      </c>
      <c r="W108" s="48"/>
      <c r="X108" s="48">
        <f t="shared" si="44"/>
        <v>428.70541334452372</v>
      </c>
      <c r="Y108" s="48">
        <f t="shared" si="45"/>
        <v>38.70541334452372</v>
      </c>
      <c r="Z108" s="48">
        <f t="shared" si="46"/>
        <v>39</v>
      </c>
      <c r="AA108" s="17">
        <f t="shared" si="47"/>
        <v>39</v>
      </c>
      <c r="AB108" s="45">
        <f t="shared" si="48"/>
        <v>429</v>
      </c>
    </row>
    <row r="109" spans="1:28" ht="15" customHeight="1" x14ac:dyDescent="0.25">
      <c r="A109" s="49">
        <v>365</v>
      </c>
      <c r="B109" s="49">
        <v>377</v>
      </c>
      <c r="C109" s="46">
        <v>0</v>
      </c>
      <c r="D109" s="46">
        <v>272.57</v>
      </c>
      <c r="E109" s="46">
        <v>216.59</v>
      </c>
      <c r="F109" s="46">
        <v>0</v>
      </c>
      <c r="G109" s="46">
        <f t="shared" si="39"/>
        <v>36.160714285714285</v>
      </c>
      <c r="H109" s="46">
        <v>0</v>
      </c>
      <c r="I109" s="46">
        <f t="shared" si="40"/>
        <v>35.946428571428569</v>
      </c>
      <c r="J109" s="50">
        <f t="shared" si="49"/>
        <v>1</v>
      </c>
      <c r="K109" s="50">
        <f t="shared" si="50"/>
        <v>1</v>
      </c>
      <c r="L109" s="50">
        <f t="shared" si="51"/>
        <v>1</v>
      </c>
      <c r="M109" s="50">
        <f t="shared" ca="1" si="41"/>
        <v>1</v>
      </c>
      <c r="N109" s="8"/>
      <c r="O109" s="8"/>
      <c r="P109" s="13"/>
      <c r="Q109" s="13"/>
      <c r="T109" s="43">
        <v>0</v>
      </c>
      <c r="U109" s="52">
        <f t="shared" si="42"/>
        <v>-377</v>
      </c>
      <c r="V109" s="48">
        <f t="shared" si="43"/>
        <v>-377</v>
      </c>
      <c r="W109" s="48"/>
      <c r="X109" s="48">
        <f t="shared" si="44"/>
        <v>414.41523289970621</v>
      </c>
      <c r="Y109" s="48">
        <f t="shared" si="45"/>
        <v>37.415232899706211</v>
      </c>
      <c r="Z109" s="48">
        <f t="shared" si="46"/>
        <v>37</v>
      </c>
      <c r="AA109" s="17">
        <f t="shared" si="47"/>
        <v>37</v>
      </c>
      <c r="AB109" s="45">
        <f t="shared" si="48"/>
        <v>414</v>
      </c>
    </row>
    <row r="110" spans="1:28" ht="15" customHeight="1" x14ac:dyDescent="0.25">
      <c r="A110" s="49">
        <v>330</v>
      </c>
      <c r="B110" s="49">
        <v>363</v>
      </c>
      <c r="C110" s="46">
        <v>0</v>
      </c>
      <c r="D110" s="46">
        <v>272.57</v>
      </c>
      <c r="E110" s="46">
        <v>216.58</v>
      </c>
      <c r="F110" s="46">
        <v>0</v>
      </c>
      <c r="G110" s="46">
        <f t="shared" si="39"/>
        <v>36.140350877192979</v>
      </c>
      <c r="H110" s="46">
        <v>0</v>
      </c>
      <c r="I110" s="46">
        <f t="shared" si="40"/>
        <v>35.561403508771932</v>
      </c>
      <c r="J110" s="50">
        <f t="shared" si="49"/>
        <v>1</v>
      </c>
      <c r="K110" s="50">
        <f t="shared" si="50"/>
        <v>1</v>
      </c>
      <c r="L110" s="50">
        <f t="shared" si="51"/>
        <v>1</v>
      </c>
      <c r="M110" s="50">
        <f t="shared" ca="1" si="41"/>
        <v>0</v>
      </c>
      <c r="N110" s="8"/>
      <c r="O110" s="8"/>
      <c r="P110" s="13"/>
      <c r="Q110" s="13"/>
      <c r="T110" s="43">
        <v>0</v>
      </c>
      <c r="U110" s="52">
        <f t="shared" si="42"/>
        <v>-363</v>
      </c>
      <c r="V110" s="48">
        <f t="shared" si="43"/>
        <v>-363</v>
      </c>
      <c r="W110" s="48"/>
      <c r="X110" s="48">
        <f t="shared" si="44"/>
        <v>399.02580780528746</v>
      </c>
      <c r="Y110" s="48">
        <f t="shared" si="45"/>
        <v>36.025807805287457</v>
      </c>
      <c r="Z110" s="48">
        <f t="shared" si="46"/>
        <v>36</v>
      </c>
      <c r="AA110" s="17">
        <f t="shared" si="47"/>
        <v>36</v>
      </c>
      <c r="AB110" s="45">
        <f t="shared" si="48"/>
        <v>399</v>
      </c>
    </row>
    <row r="111" spans="1:28" ht="15" customHeight="1" x14ac:dyDescent="0.25">
      <c r="A111" s="49"/>
      <c r="B111" s="49"/>
      <c r="C111" s="46"/>
      <c r="D111" s="46"/>
      <c r="E111" s="46"/>
      <c r="F111" s="46"/>
      <c r="G111" s="46"/>
      <c r="H111" s="46"/>
      <c r="I111" s="46"/>
      <c r="J111" s="50"/>
      <c r="K111" s="50"/>
      <c r="L111" s="50"/>
      <c r="M111" s="50"/>
      <c r="N111" s="8"/>
      <c r="O111" s="8"/>
      <c r="P111" s="13"/>
      <c r="Q111" s="13"/>
      <c r="U111" s="52"/>
      <c r="V111" s="48"/>
      <c r="W111" s="48"/>
      <c r="X111" s="48"/>
      <c r="Y111" s="48"/>
      <c r="Z111" s="48"/>
      <c r="AA111" s="17"/>
    </row>
    <row r="112" spans="1:28" ht="15" customHeight="1" x14ac:dyDescent="0.25">
      <c r="A112" s="49"/>
      <c r="B112" s="49"/>
      <c r="C112" s="46"/>
      <c r="D112" s="46"/>
      <c r="E112" s="46"/>
      <c r="F112" s="46"/>
      <c r="G112" s="46"/>
      <c r="H112" s="46"/>
      <c r="I112" s="46"/>
      <c r="J112" s="50"/>
      <c r="K112" s="50"/>
      <c r="L112" s="50"/>
      <c r="M112" s="50"/>
      <c r="N112" s="8"/>
      <c r="O112" s="8"/>
      <c r="P112" s="13"/>
      <c r="Q112" s="13"/>
      <c r="U112" s="52"/>
      <c r="V112" s="48"/>
      <c r="W112" s="48"/>
      <c r="X112" s="48"/>
      <c r="Y112" s="48"/>
      <c r="Z112" s="48"/>
      <c r="AA112" s="17"/>
    </row>
    <row r="113" spans="1:27" ht="15" customHeight="1" x14ac:dyDescent="0.25">
      <c r="A113" s="49"/>
      <c r="B113" s="49"/>
      <c r="C113" s="46"/>
      <c r="D113" s="46"/>
      <c r="E113" s="46"/>
      <c r="F113" s="46"/>
      <c r="G113" s="46"/>
      <c r="H113" s="46"/>
      <c r="I113" s="46"/>
      <c r="J113" s="50"/>
      <c r="K113" s="50"/>
      <c r="L113" s="50"/>
      <c r="M113" s="50"/>
      <c r="N113" s="8"/>
      <c r="O113" s="8"/>
      <c r="P113" s="13"/>
      <c r="Q113" s="13"/>
      <c r="U113" s="52"/>
      <c r="V113" s="48"/>
      <c r="W113" s="48"/>
      <c r="X113" s="48"/>
      <c r="Y113" s="48"/>
      <c r="Z113" s="48"/>
      <c r="AA113" s="17"/>
    </row>
    <row r="114" spans="1:27" ht="15" customHeight="1" x14ac:dyDescent="0.25">
      <c r="A114" s="49"/>
      <c r="B114" s="49"/>
      <c r="C114" s="46"/>
      <c r="D114" s="46"/>
      <c r="E114" s="46"/>
      <c r="F114" s="46"/>
      <c r="G114" s="46"/>
      <c r="H114" s="46"/>
      <c r="I114" s="46"/>
      <c r="J114" s="50"/>
      <c r="K114" s="50"/>
      <c r="L114" s="50"/>
      <c r="M114" s="50"/>
      <c r="N114" s="8"/>
      <c r="O114" s="8"/>
      <c r="P114" s="13"/>
      <c r="Q114" s="13"/>
      <c r="U114" s="52"/>
      <c r="V114" s="48"/>
      <c r="W114" s="48"/>
      <c r="X114" s="48"/>
      <c r="Y114" s="48"/>
      <c r="Z114" s="48"/>
      <c r="AA114" s="17"/>
    </row>
    <row r="115" spans="1:27" ht="15" customHeight="1" x14ac:dyDescent="0.25">
      <c r="A115" s="49"/>
      <c r="B115" s="49"/>
      <c r="C115" s="46"/>
      <c r="D115" s="46"/>
      <c r="E115" s="46"/>
      <c r="F115" s="46"/>
      <c r="G115" s="46"/>
      <c r="H115" s="46"/>
      <c r="I115" s="46"/>
      <c r="J115" s="50"/>
      <c r="K115" s="50"/>
      <c r="L115" s="50"/>
      <c r="M115" s="50"/>
      <c r="N115" s="8"/>
      <c r="O115" s="8"/>
      <c r="P115" s="13"/>
      <c r="Q115" s="13"/>
      <c r="U115" s="52"/>
      <c r="V115" s="48"/>
      <c r="W115" s="48"/>
      <c r="X115" s="48"/>
      <c r="Y115" s="48"/>
      <c r="Z115" s="48"/>
      <c r="AA115" s="17"/>
    </row>
    <row r="116" spans="1:27" ht="15" customHeight="1" x14ac:dyDescent="0.25">
      <c r="A116" s="49"/>
      <c r="B116" s="49"/>
      <c r="C116" s="46"/>
      <c r="D116" s="46"/>
      <c r="E116" s="46"/>
      <c r="F116" s="46"/>
      <c r="G116" s="46"/>
      <c r="H116" s="46"/>
      <c r="I116" s="46"/>
      <c r="J116" s="50"/>
      <c r="K116" s="50"/>
      <c r="L116" s="50"/>
      <c r="M116" s="50"/>
      <c r="N116" s="8"/>
      <c r="O116" s="8"/>
      <c r="P116" s="13"/>
      <c r="Q116" s="13"/>
      <c r="U116" s="52"/>
      <c r="V116" s="48"/>
      <c r="W116" s="48"/>
      <c r="X116" s="48"/>
      <c r="Y116" s="48"/>
      <c r="Z116" s="48"/>
      <c r="AA116" s="17"/>
    </row>
    <row r="117" spans="1:27" ht="15" customHeight="1" x14ac:dyDescent="0.25">
      <c r="A117" s="49"/>
      <c r="B117" s="49"/>
      <c r="C117" s="46"/>
      <c r="D117" s="46"/>
      <c r="E117" s="46"/>
      <c r="F117" s="46"/>
      <c r="G117" s="46"/>
      <c r="H117" s="46"/>
      <c r="I117" s="46"/>
      <c r="J117" s="50"/>
      <c r="K117" s="50"/>
      <c r="L117" s="50"/>
      <c r="M117" s="50"/>
      <c r="N117" s="8"/>
      <c r="O117" s="8"/>
      <c r="P117" s="13"/>
      <c r="Q117" s="13"/>
      <c r="U117" s="52"/>
      <c r="V117" s="48"/>
      <c r="W117" s="48"/>
      <c r="X117" s="48"/>
      <c r="Y117" s="48"/>
      <c r="Z117" s="48"/>
      <c r="AA117" s="17"/>
    </row>
    <row r="118" spans="1:27" ht="15" customHeight="1" x14ac:dyDescent="0.25">
      <c r="A118" s="49"/>
      <c r="B118" s="49"/>
      <c r="C118" s="46"/>
      <c r="D118" s="46"/>
      <c r="E118" s="46"/>
      <c r="F118" s="46"/>
      <c r="G118" s="46"/>
      <c r="H118" s="46"/>
      <c r="I118" s="46"/>
      <c r="J118" s="50"/>
      <c r="K118" s="50"/>
      <c r="L118" s="50"/>
      <c r="M118" s="50"/>
      <c r="N118" s="8"/>
      <c r="O118" s="8"/>
      <c r="P118" s="13"/>
      <c r="Q118" s="13"/>
      <c r="U118" s="52"/>
      <c r="V118" s="48"/>
      <c r="W118" s="48"/>
      <c r="X118" s="48"/>
      <c r="Y118" s="48"/>
      <c r="Z118" s="48"/>
      <c r="AA118" s="17"/>
    </row>
    <row r="119" spans="1:27" ht="15" customHeight="1" x14ac:dyDescent="0.25">
      <c r="A119" s="49"/>
      <c r="B119" s="49"/>
      <c r="C119" s="46"/>
      <c r="D119" s="46"/>
      <c r="E119" s="46"/>
      <c r="F119" s="46"/>
      <c r="G119" s="46"/>
      <c r="H119" s="46"/>
      <c r="I119" s="46"/>
      <c r="J119" s="50"/>
      <c r="K119" s="50"/>
      <c r="L119" s="50"/>
      <c r="M119" s="50"/>
      <c r="N119" s="8"/>
      <c r="O119" s="8"/>
      <c r="P119" s="13"/>
      <c r="Q119" s="13"/>
      <c r="U119" s="52"/>
      <c r="V119" s="48"/>
      <c r="W119" s="48"/>
      <c r="X119" s="48"/>
      <c r="Y119" s="48"/>
      <c r="Z119" s="48"/>
      <c r="AA119" s="17"/>
    </row>
    <row r="120" spans="1:27" ht="15" customHeight="1" x14ac:dyDescent="0.25">
      <c r="A120" s="49"/>
      <c r="B120" s="49"/>
      <c r="C120" s="46"/>
      <c r="D120" s="46"/>
      <c r="E120" s="46"/>
      <c r="F120" s="46"/>
      <c r="G120" s="46"/>
      <c r="H120" s="46"/>
      <c r="I120" s="46"/>
      <c r="J120" s="50"/>
      <c r="K120" s="50"/>
      <c r="L120" s="50"/>
      <c r="M120" s="50"/>
      <c r="N120" s="8"/>
      <c r="O120" s="8"/>
      <c r="P120" s="13"/>
      <c r="Q120" s="13"/>
      <c r="U120" s="52"/>
      <c r="V120" s="48"/>
      <c r="W120" s="48"/>
      <c r="X120" s="48"/>
      <c r="Y120" s="48"/>
      <c r="Z120" s="48"/>
      <c r="AA120" s="17"/>
    </row>
    <row r="121" spans="1:27" ht="15" customHeight="1" x14ac:dyDescent="0.25">
      <c r="A121" s="49"/>
      <c r="B121" s="49"/>
      <c r="C121" s="46"/>
      <c r="D121" s="46"/>
      <c r="E121" s="46"/>
      <c r="F121" s="46"/>
      <c r="G121" s="46"/>
      <c r="H121" s="46"/>
      <c r="I121" s="46"/>
      <c r="J121" s="50"/>
      <c r="K121" s="50"/>
      <c r="L121" s="50"/>
      <c r="M121" s="50"/>
      <c r="N121" s="8"/>
      <c r="O121" s="8"/>
      <c r="P121" s="13"/>
      <c r="Q121" s="13"/>
      <c r="U121" s="52"/>
      <c r="V121" s="48"/>
      <c r="W121" s="48"/>
      <c r="X121" s="48"/>
      <c r="Y121" s="48"/>
      <c r="Z121" s="48"/>
      <c r="AA121" s="17"/>
    </row>
    <row r="122" spans="1:27" ht="15" customHeight="1" x14ac:dyDescent="0.25">
      <c r="A122" s="49"/>
      <c r="B122" s="49"/>
      <c r="C122" s="46"/>
      <c r="D122" s="46"/>
      <c r="E122" s="46"/>
      <c r="F122" s="46"/>
      <c r="G122" s="46"/>
      <c r="H122" s="46"/>
      <c r="I122" s="46"/>
      <c r="J122" s="50"/>
      <c r="K122" s="50"/>
      <c r="L122" s="50"/>
      <c r="M122" s="50"/>
      <c r="N122" s="8"/>
      <c r="O122" s="8"/>
      <c r="P122" s="13"/>
      <c r="Q122" s="13"/>
      <c r="U122" s="52"/>
      <c r="V122" s="48"/>
      <c r="W122" s="48"/>
      <c r="X122" s="48"/>
      <c r="Y122" s="48"/>
      <c r="Z122" s="48"/>
      <c r="AA122" s="17"/>
    </row>
    <row r="123" spans="1:27" ht="15" customHeight="1" x14ac:dyDescent="0.25">
      <c r="A123" s="49"/>
      <c r="B123" s="49"/>
      <c r="C123" s="46"/>
      <c r="D123" s="46"/>
      <c r="E123" s="46"/>
      <c r="F123" s="46"/>
      <c r="G123" s="46"/>
      <c r="H123" s="46"/>
      <c r="I123" s="46"/>
      <c r="J123" s="50"/>
      <c r="K123" s="50"/>
      <c r="L123" s="50"/>
      <c r="M123" s="50"/>
      <c r="N123" s="8"/>
      <c r="O123" s="8"/>
      <c r="P123" s="13"/>
      <c r="Q123" s="13"/>
      <c r="U123" s="52"/>
      <c r="V123" s="48"/>
      <c r="W123" s="48"/>
      <c r="X123" s="48"/>
      <c r="Y123" s="48"/>
      <c r="Z123" s="48"/>
      <c r="AA123" s="17"/>
    </row>
    <row r="124" spans="1:27" ht="15" customHeight="1" x14ac:dyDescent="0.25">
      <c r="A124" s="49"/>
      <c r="B124" s="49"/>
      <c r="C124" s="46"/>
      <c r="D124" s="46"/>
      <c r="E124" s="46"/>
      <c r="F124" s="46"/>
      <c r="G124" s="46"/>
      <c r="H124" s="46"/>
      <c r="I124" s="46"/>
      <c r="J124" s="50"/>
      <c r="K124" s="50"/>
      <c r="L124" s="50"/>
      <c r="M124" s="50"/>
      <c r="N124" s="8"/>
      <c r="O124" s="8"/>
      <c r="P124" s="13"/>
      <c r="Q124" s="13"/>
      <c r="U124" s="52"/>
      <c r="V124" s="48"/>
      <c r="W124" s="48"/>
      <c r="X124" s="48"/>
      <c r="Y124" s="48"/>
      <c r="Z124" s="48"/>
      <c r="AA124" s="17"/>
    </row>
    <row r="125" spans="1:27" ht="15" customHeight="1" x14ac:dyDescent="0.25">
      <c r="A125" s="49"/>
      <c r="B125" s="49"/>
      <c r="C125" s="46"/>
      <c r="D125" s="46"/>
      <c r="E125" s="46"/>
      <c r="F125" s="46"/>
      <c r="G125" s="46"/>
      <c r="H125" s="46"/>
      <c r="I125" s="46"/>
      <c r="J125" s="50"/>
      <c r="K125" s="50"/>
      <c r="L125" s="50"/>
      <c r="M125" s="50"/>
      <c r="N125" s="8"/>
      <c r="O125" s="8"/>
      <c r="P125" s="13"/>
      <c r="Q125" s="13"/>
      <c r="U125" s="52"/>
      <c r="V125" s="48"/>
      <c r="W125" s="48"/>
      <c r="X125" s="48"/>
      <c r="Y125" s="48"/>
      <c r="Z125" s="48"/>
      <c r="AA125" s="17"/>
    </row>
    <row r="126" spans="1:27" ht="15" customHeight="1" x14ac:dyDescent="0.25">
      <c r="A126" s="49"/>
      <c r="B126" s="49"/>
      <c r="C126" s="46"/>
      <c r="D126" s="46"/>
      <c r="E126" s="46"/>
      <c r="F126" s="46"/>
      <c r="G126" s="46"/>
      <c r="H126" s="46"/>
      <c r="I126" s="46"/>
      <c r="J126" s="50"/>
      <c r="K126" s="50"/>
      <c r="L126" s="50"/>
      <c r="M126" s="50"/>
      <c r="N126" s="13"/>
      <c r="O126" s="13"/>
      <c r="P126" s="13"/>
      <c r="Q126" s="13"/>
      <c r="U126" s="52"/>
      <c r="V126" s="48"/>
      <c r="W126" s="48"/>
      <c r="X126" s="48"/>
      <c r="Y126" s="48"/>
      <c r="Z126" s="48"/>
      <c r="AA126" s="17"/>
    </row>
    <row r="127" spans="1:27" ht="15" customHeight="1" x14ac:dyDescent="0.25">
      <c r="A127" s="49"/>
      <c r="B127" s="49"/>
      <c r="C127" s="46"/>
      <c r="D127" s="46"/>
      <c r="E127" s="46"/>
      <c r="F127" s="46"/>
      <c r="G127" s="46"/>
      <c r="H127" s="46"/>
      <c r="I127" s="46"/>
      <c r="J127" s="50"/>
      <c r="K127" s="50"/>
      <c r="L127" s="50"/>
      <c r="M127" s="50"/>
      <c r="N127" s="13"/>
      <c r="O127" s="13"/>
      <c r="P127" s="13"/>
      <c r="Q127" s="13"/>
      <c r="U127" s="52"/>
      <c r="V127" s="48"/>
      <c r="W127" s="48"/>
      <c r="X127" s="48"/>
      <c r="Y127" s="48"/>
      <c r="Z127" s="48"/>
      <c r="AA127" s="17"/>
    </row>
    <row r="128" spans="1:27" ht="15" customHeight="1" x14ac:dyDescent="0.25">
      <c r="A128" s="49"/>
      <c r="B128" s="49"/>
      <c r="C128" s="46"/>
      <c r="D128" s="46"/>
      <c r="E128" s="46"/>
      <c r="F128" s="46"/>
      <c r="G128" s="46"/>
      <c r="H128" s="46"/>
      <c r="I128" s="46"/>
      <c r="J128" s="50"/>
      <c r="K128" s="50"/>
      <c r="L128" s="50"/>
      <c r="M128" s="50"/>
      <c r="N128" s="13"/>
      <c r="O128" s="13"/>
      <c r="P128" s="13"/>
      <c r="Q128" s="13"/>
      <c r="U128" s="52"/>
      <c r="V128" s="48"/>
      <c r="W128" s="48"/>
      <c r="X128" s="48"/>
      <c r="Y128" s="48"/>
      <c r="Z128" s="48"/>
      <c r="AA128" s="17"/>
    </row>
    <row r="129" spans="1:27" ht="15" customHeight="1" x14ac:dyDescent="0.25">
      <c r="A129" s="49"/>
      <c r="B129" s="49"/>
      <c r="C129" s="46"/>
      <c r="D129" s="46"/>
      <c r="E129" s="46"/>
      <c r="F129" s="46"/>
      <c r="G129" s="46"/>
      <c r="H129" s="46"/>
      <c r="I129" s="46"/>
      <c r="J129" s="50"/>
      <c r="K129" s="50"/>
      <c r="L129" s="50"/>
      <c r="M129" s="50"/>
      <c r="N129" s="13"/>
      <c r="O129" s="13"/>
      <c r="P129" s="13"/>
      <c r="Q129" s="13"/>
      <c r="U129" s="52"/>
      <c r="V129" s="48"/>
      <c r="W129" s="48"/>
      <c r="X129" s="48"/>
      <c r="Y129" s="48"/>
      <c r="Z129" s="48"/>
      <c r="AA129" s="17"/>
    </row>
    <row r="130" spans="1:27" ht="15" customHeight="1" x14ac:dyDescent="0.25">
      <c r="A130" s="49"/>
      <c r="B130" s="49"/>
      <c r="C130" s="46"/>
      <c r="D130" s="46"/>
      <c r="E130" s="46"/>
      <c r="F130" s="46"/>
      <c r="G130" s="46"/>
      <c r="H130" s="46"/>
      <c r="I130" s="46"/>
      <c r="J130" s="50"/>
      <c r="K130" s="50"/>
      <c r="L130" s="50"/>
      <c r="M130" s="50"/>
      <c r="N130" s="13"/>
      <c r="O130" s="13"/>
      <c r="P130" s="13"/>
      <c r="Q130" s="13"/>
      <c r="U130" s="52"/>
      <c r="V130" s="48"/>
      <c r="W130" s="48"/>
      <c r="X130" s="48"/>
      <c r="Y130" s="48"/>
      <c r="Z130" s="48"/>
      <c r="AA130" s="17"/>
    </row>
    <row r="131" spans="1:27" ht="15" customHeight="1" x14ac:dyDescent="0.25">
      <c r="A131" s="49"/>
      <c r="B131" s="49"/>
      <c r="C131" s="46"/>
      <c r="D131" s="46"/>
      <c r="E131" s="46"/>
      <c r="F131" s="46"/>
      <c r="G131" s="46"/>
      <c r="H131" s="46"/>
      <c r="I131" s="46"/>
      <c r="J131" s="50"/>
      <c r="K131" s="50"/>
      <c r="L131" s="50"/>
      <c r="M131" s="50"/>
      <c r="N131" s="13"/>
      <c r="O131" s="13"/>
      <c r="P131" s="13"/>
      <c r="Q131" s="13"/>
      <c r="U131" s="52"/>
      <c r="V131" s="48"/>
      <c r="W131" s="48"/>
      <c r="X131" s="48"/>
      <c r="Y131" s="48"/>
      <c r="Z131" s="48"/>
      <c r="AA131" s="17"/>
    </row>
    <row r="132" spans="1:27" ht="15" customHeight="1" x14ac:dyDescent="0.25">
      <c r="A132" s="49"/>
      <c r="B132" s="49"/>
      <c r="C132" s="46"/>
      <c r="D132" s="46"/>
      <c r="E132" s="46"/>
      <c r="F132" s="46"/>
      <c r="G132" s="46"/>
      <c r="H132" s="46"/>
      <c r="I132" s="46"/>
      <c r="J132" s="50"/>
      <c r="K132" s="50"/>
      <c r="L132" s="50"/>
      <c r="M132" s="50"/>
      <c r="N132" s="13"/>
      <c r="O132" s="13"/>
      <c r="P132" s="13"/>
      <c r="Q132" s="13"/>
      <c r="U132" s="52"/>
      <c r="V132" s="48"/>
      <c r="W132" s="48"/>
      <c r="X132" s="48"/>
      <c r="Y132" s="48"/>
      <c r="Z132" s="48"/>
      <c r="AA132" s="17"/>
    </row>
    <row r="133" spans="1:27" ht="15" customHeight="1" x14ac:dyDescent="0.25">
      <c r="A133" s="49"/>
      <c r="B133" s="49"/>
      <c r="C133" s="46"/>
      <c r="D133" s="46"/>
      <c r="E133" s="46"/>
      <c r="F133" s="46"/>
      <c r="G133" s="46"/>
      <c r="H133" s="46"/>
      <c r="I133" s="46"/>
      <c r="J133" s="50"/>
      <c r="K133" s="50"/>
      <c r="L133" s="50"/>
      <c r="M133" s="50"/>
      <c r="N133" s="13"/>
      <c r="O133" s="13"/>
      <c r="P133" s="13"/>
      <c r="Q133" s="13"/>
      <c r="U133" s="52"/>
      <c r="V133" s="48"/>
      <c r="W133" s="48"/>
      <c r="X133" s="48"/>
      <c r="Y133" s="48"/>
      <c r="Z133" s="48"/>
      <c r="AA133" s="17"/>
    </row>
    <row r="134" spans="1:27" ht="15" customHeight="1" x14ac:dyDescent="0.25">
      <c r="A134" s="49"/>
      <c r="B134" s="49"/>
      <c r="C134" s="46"/>
      <c r="D134" s="46"/>
      <c r="E134" s="46"/>
      <c r="F134" s="46"/>
      <c r="G134" s="46"/>
      <c r="H134" s="46"/>
      <c r="I134" s="46"/>
      <c r="J134" s="50"/>
      <c r="K134" s="50"/>
      <c r="L134" s="50"/>
      <c r="M134" s="50"/>
      <c r="N134" s="13"/>
      <c r="O134" s="13"/>
      <c r="P134" s="13"/>
      <c r="Q134" s="13"/>
      <c r="U134" s="52"/>
      <c r="V134" s="48"/>
      <c r="W134" s="48"/>
      <c r="X134" s="48"/>
      <c r="Y134" s="48"/>
      <c r="Z134" s="48"/>
      <c r="AA134" s="17"/>
    </row>
    <row r="135" spans="1:27" ht="15" customHeight="1" x14ac:dyDescent="0.2">
      <c r="A135" s="49"/>
      <c r="B135" s="49"/>
      <c r="C135" s="46"/>
      <c r="D135" s="46"/>
      <c r="E135" s="46"/>
      <c r="F135" s="46"/>
      <c r="G135" s="46"/>
      <c r="H135" s="46"/>
      <c r="I135" s="46"/>
      <c r="J135" s="50"/>
      <c r="K135" s="50"/>
      <c r="L135" s="50"/>
      <c r="M135" s="50"/>
      <c r="U135" s="52"/>
      <c r="V135" s="48"/>
      <c r="W135" s="48"/>
      <c r="X135" s="48"/>
      <c r="Y135" s="48"/>
      <c r="Z135" s="48"/>
      <c r="AA135" s="17"/>
    </row>
    <row r="136" spans="1:27" ht="15" customHeight="1" x14ac:dyDescent="0.2">
      <c r="A136" s="49"/>
      <c r="B136" s="49"/>
      <c r="C136" s="46"/>
      <c r="D136" s="46"/>
      <c r="E136" s="46"/>
      <c r="F136" s="46"/>
      <c r="G136" s="46"/>
      <c r="H136" s="46"/>
      <c r="I136" s="46"/>
      <c r="J136" s="50"/>
      <c r="K136" s="50"/>
      <c r="L136" s="50"/>
      <c r="M136" s="50"/>
      <c r="U136" s="52"/>
      <c r="V136" s="48"/>
      <c r="W136" s="48"/>
      <c r="X136" s="48"/>
      <c r="Y136" s="48"/>
      <c r="Z136" s="48"/>
      <c r="AA136" s="17"/>
    </row>
    <row r="137" spans="1:27" ht="15" customHeight="1" x14ac:dyDescent="0.2">
      <c r="A137" s="49"/>
      <c r="B137" s="49"/>
      <c r="C137" s="46"/>
      <c r="D137" s="46"/>
      <c r="E137" s="46"/>
      <c r="F137" s="46"/>
      <c r="G137" s="46"/>
      <c r="H137" s="46"/>
      <c r="I137" s="46"/>
      <c r="J137" s="50"/>
      <c r="K137" s="50"/>
      <c r="L137" s="50"/>
      <c r="M137" s="50"/>
      <c r="U137" s="52"/>
      <c r="V137" s="48"/>
      <c r="W137" s="48"/>
      <c r="X137" s="48"/>
      <c r="Y137" s="48"/>
      <c r="Z137" s="48"/>
      <c r="AA137" s="17"/>
    </row>
    <row r="138" spans="1:27" ht="15" customHeight="1" x14ac:dyDescent="0.2">
      <c r="A138" s="49"/>
      <c r="B138" s="49"/>
      <c r="C138" s="46"/>
      <c r="D138" s="46"/>
      <c r="E138" s="46"/>
      <c r="F138" s="46"/>
      <c r="G138" s="46"/>
      <c r="H138" s="46"/>
      <c r="I138" s="46"/>
      <c r="J138" s="50"/>
      <c r="K138" s="50"/>
      <c r="L138" s="50"/>
      <c r="M138" s="50"/>
      <c r="U138" s="52"/>
      <c r="V138" s="48"/>
      <c r="W138" s="48"/>
      <c r="X138" s="48"/>
      <c r="Y138" s="48"/>
      <c r="Z138" s="48"/>
      <c r="AA138" s="17"/>
    </row>
    <row r="139" spans="1:27" ht="15" customHeight="1" x14ac:dyDescent="0.2">
      <c r="A139" s="49"/>
      <c r="B139" s="49"/>
      <c r="C139" s="46"/>
      <c r="D139" s="46"/>
      <c r="E139" s="46"/>
      <c r="F139" s="46"/>
      <c r="G139" s="46"/>
      <c r="H139" s="46"/>
      <c r="I139" s="46"/>
      <c r="J139" s="50"/>
      <c r="K139" s="50"/>
      <c r="L139" s="50"/>
      <c r="M139" s="50"/>
      <c r="U139" s="52"/>
      <c r="V139" s="48"/>
      <c r="W139" s="48"/>
      <c r="X139" s="48"/>
      <c r="Y139" s="48"/>
      <c r="Z139" s="48"/>
      <c r="AA139" s="17"/>
    </row>
    <row r="140" spans="1:27" ht="15" customHeight="1" x14ac:dyDescent="0.2">
      <c r="A140" s="49"/>
      <c r="B140" s="49"/>
      <c r="C140" s="46"/>
      <c r="D140" s="46"/>
      <c r="E140" s="46"/>
      <c r="F140" s="46"/>
      <c r="G140" s="46"/>
      <c r="H140" s="46"/>
      <c r="I140" s="46"/>
      <c r="J140" s="50"/>
      <c r="K140" s="50"/>
      <c r="L140" s="50"/>
      <c r="M140" s="50"/>
      <c r="U140" s="52"/>
      <c r="V140" s="48"/>
      <c r="W140" s="48"/>
      <c r="X140" s="48"/>
      <c r="Y140" s="48"/>
      <c r="Z140" s="48"/>
      <c r="AA140" s="17"/>
    </row>
    <row r="141" spans="1:27" ht="15" customHeight="1" x14ac:dyDescent="0.2">
      <c r="A141" s="49"/>
      <c r="B141" s="49"/>
      <c r="C141" s="46"/>
      <c r="D141" s="46"/>
      <c r="E141" s="46"/>
      <c r="F141" s="46"/>
      <c r="G141" s="46"/>
      <c r="H141" s="46"/>
      <c r="I141" s="46"/>
      <c r="J141" s="50"/>
      <c r="K141" s="50"/>
      <c r="L141" s="50"/>
      <c r="M141" s="50"/>
      <c r="U141" s="52"/>
      <c r="V141" s="48"/>
      <c r="W141" s="48"/>
      <c r="X141" s="48"/>
      <c r="Y141" s="48"/>
      <c r="Z141" s="48"/>
      <c r="AA141" s="17"/>
    </row>
    <row r="142" spans="1:27" ht="15" customHeight="1" x14ac:dyDescent="0.2">
      <c r="A142" s="49"/>
      <c r="B142" s="49"/>
      <c r="C142" s="46"/>
      <c r="D142" s="46"/>
      <c r="E142" s="46"/>
      <c r="F142" s="46"/>
      <c r="G142" s="46"/>
      <c r="H142" s="46"/>
      <c r="I142" s="46"/>
      <c r="J142" s="50"/>
      <c r="K142" s="50"/>
      <c r="L142" s="50"/>
      <c r="M142" s="50"/>
      <c r="U142" s="52"/>
      <c r="V142" s="48"/>
      <c r="W142" s="48"/>
      <c r="X142" s="48"/>
      <c r="Y142" s="48"/>
      <c r="Z142" s="48"/>
      <c r="AA142" s="17"/>
    </row>
    <row r="143" spans="1:27" ht="15" customHeight="1" x14ac:dyDescent="0.2">
      <c r="A143" s="49"/>
      <c r="B143" s="49"/>
      <c r="C143" s="46"/>
      <c r="D143" s="46"/>
      <c r="E143" s="46"/>
      <c r="F143" s="46"/>
      <c r="G143" s="46"/>
      <c r="H143" s="46"/>
      <c r="I143" s="46"/>
      <c r="J143" s="50"/>
      <c r="K143" s="50"/>
      <c r="L143" s="50"/>
      <c r="M143" s="50"/>
      <c r="U143" s="52"/>
      <c r="V143" s="48"/>
      <c r="W143" s="48"/>
      <c r="X143" s="48"/>
      <c r="Y143" s="48"/>
      <c r="Z143" s="48"/>
      <c r="AA143" s="17"/>
    </row>
    <row r="144" spans="1:27" ht="15" customHeight="1" x14ac:dyDescent="0.2">
      <c r="A144" s="49"/>
      <c r="B144" s="49"/>
      <c r="C144" s="46"/>
      <c r="D144" s="46"/>
      <c r="E144" s="46"/>
      <c r="F144" s="46"/>
      <c r="G144" s="46"/>
      <c r="H144" s="46"/>
      <c r="I144" s="46"/>
      <c r="J144" s="50"/>
      <c r="K144" s="50"/>
      <c r="L144" s="50"/>
      <c r="M144" s="50"/>
      <c r="U144" s="52"/>
      <c r="V144" s="48"/>
      <c r="W144" s="48"/>
      <c r="X144" s="48"/>
      <c r="Y144" s="48"/>
      <c r="Z144" s="48"/>
      <c r="AA144" s="17"/>
    </row>
    <row r="145" spans="1:27" ht="15" customHeight="1" x14ac:dyDescent="0.2">
      <c r="A145" s="49"/>
      <c r="B145" s="49"/>
      <c r="C145" s="46"/>
      <c r="D145" s="46"/>
      <c r="E145" s="46"/>
      <c r="F145" s="46"/>
      <c r="G145" s="46"/>
      <c r="H145" s="46"/>
      <c r="I145" s="46"/>
      <c r="J145" s="50"/>
      <c r="K145" s="50"/>
      <c r="L145" s="50"/>
      <c r="M145" s="50"/>
      <c r="U145" s="52"/>
      <c r="V145" s="48"/>
      <c r="W145" s="48"/>
      <c r="X145" s="48"/>
      <c r="Y145" s="48"/>
      <c r="Z145" s="48"/>
      <c r="AA145" s="17"/>
    </row>
    <row r="146" spans="1:27" ht="15" customHeight="1" x14ac:dyDescent="0.2">
      <c r="A146" s="49"/>
      <c r="B146" s="49"/>
      <c r="C146" s="46"/>
      <c r="D146" s="46"/>
      <c r="E146" s="46"/>
      <c r="F146" s="46"/>
      <c r="G146" s="46"/>
      <c r="H146" s="46"/>
      <c r="I146" s="46"/>
      <c r="J146" s="50"/>
      <c r="K146" s="50"/>
      <c r="L146" s="50"/>
      <c r="M146" s="50"/>
      <c r="U146" s="52"/>
      <c r="V146" s="48"/>
      <c r="W146" s="48"/>
      <c r="X146" s="48"/>
      <c r="Y146" s="48"/>
      <c r="Z146" s="48"/>
      <c r="AA146" s="17"/>
    </row>
    <row r="147" spans="1:27" ht="15" customHeight="1" x14ac:dyDescent="0.2">
      <c r="A147" s="49"/>
      <c r="B147" s="49"/>
      <c r="C147" s="46"/>
      <c r="D147" s="46"/>
      <c r="E147" s="46"/>
      <c r="F147" s="46"/>
      <c r="G147" s="46"/>
      <c r="H147" s="46"/>
      <c r="I147" s="46"/>
      <c r="J147" s="50"/>
      <c r="K147" s="50"/>
      <c r="L147" s="50"/>
      <c r="M147" s="50"/>
      <c r="U147" s="52"/>
      <c r="V147" s="48"/>
      <c r="W147" s="48"/>
      <c r="X147" s="48"/>
      <c r="Y147" s="48"/>
      <c r="Z147" s="48"/>
      <c r="AA147" s="17"/>
    </row>
    <row r="148" spans="1:27" ht="15" customHeight="1" x14ac:dyDescent="0.25">
      <c r="A148" s="13"/>
      <c r="B148" s="13"/>
      <c r="C148" s="13"/>
      <c r="D148" s="13"/>
      <c r="E148" s="13"/>
      <c r="F148" s="13"/>
      <c r="G148" s="46"/>
      <c r="H148" s="13"/>
      <c r="I148" s="46"/>
      <c r="J148" s="50"/>
      <c r="K148" s="50"/>
      <c r="L148" s="50"/>
      <c r="M148" s="50"/>
      <c r="U148" s="52"/>
      <c r="V148" s="48"/>
      <c r="W148" s="48"/>
      <c r="X148" s="48"/>
      <c r="Y148" s="48"/>
      <c r="Z148" s="48"/>
      <c r="AA148" s="17"/>
    </row>
    <row r="149" spans="1:27" ht="15" customHeight="1" x14ac:dyDescent="0.25">
      <c r="A149" s="13"/>
      <c r="B149" s="13"/>
      <c r="C149" s="13"/>
      <c r="D149" s="13"/>
      <c r="E149" s="13"/>
      <c r="F149" s="13"/>
      <c r="G149" s="46"/>
      <c r="H149" s="13"/>
      <c r="I149" s="46"/>
      <c r="J149" s="50"/>
      <c r="K149" s="50"/>
      <c r="L149" s="50"/>
      <c r="M149" s="50"/>
      <c r="U149" s="52"/>
      <c r="V149" s="48"/>
      <c r="W149" s="48"/>
      <c r="X149" s="48"/>
      <c r="Y149" s="48"/>
      <c r="Z149" s="48"/>
      <c r="AA149" s="17"/>
    </row>
    <row r="150" spans="1:27" ht="15" customHeight="1" x14ac:dyDescent="0.25">
      <c r="A150" s="13"/>
      <c r="B150" s="13"/>
      <c r="C150" s="13"/>
      <c r="D150" s="13"/>
      <c r="E150" s="13"/>
      <c r="F150" s="13"/>
      <c r="G150" s="46"/>
      <c r="H150" s="13"/>
      <c r="I150" s="46"/>
      <c r="J150" s="50"/>
      <c r="K150" s="50"/>
      <c r="L150" s="50"/>
      <c r="M150" s="50"/>
      <c r="U150" s="52"/>
      <c r="V150" s="48"/>
      <c r="W150" s="48"/>
      <c r="X150" s="48"/>
      <c r="Y150" s="48"/>
      <c r="Z150" s="48"/>
      <c r="AA150" s="17"/>
    </row>
    <row r="151" spans="1:27" ht="15" customHeight="1" x14ac:dyDescent="0.25">
      <c r="A151" s="13"/>
      <c r="B151" s="13"/>
      <c r="C151" s="13"/>
      <c r="D151" s="13"/>
      <c r="E151" s="13"/>
      <c r="F151" s="13"/>
      <c r="G151" s="46"/>
      <c r="H151" s="13"/>
      <c r="I151" s="46"/>
      <c r="J151" s="50"/>
      <c r="K151" s="50"/>
      <c r="L151" s="50"/>
      <c r="M151" s="50"/>
      <c r="U151" s="52"/>
      <c r="V151" s="48"/>
      <c r="W151" s="48"/>
      <c r="X151" s="48"/>
      <c r="Y151" s="48"/>
      <c r="Z151" s="48"/>
      <c r="AA151" s="17"/>
    </row>
    <row r="152" spans="1:27" ht="15" customHeight="1" x14ac:dyDescent="0.25">
      <c r="A152" s="13"/>
      <c r="B152" s="13"/>
      <c r="C152" s="13"/>
      <c r="D152" s="13"/>
      <c r="E152" s="13"/>
      <c r="F152" s="13"/>
      <c r="G152" s="46"/>
      <c r="H152" s="13"/>
      <c r="I152" s="46"/>
      <c r="J152" s="50"/>
      <c r="K152" s="50"/>
      <c r="L152" s="50"/>
      <c r="M152" s="50"/>
      <c r="U152" s="52"/>
      <c r="V152" s="48"/>
      <c r="W152" s="48"/>
      <c r="X152" s="48"/>
      <c r="Y152" s="48"/>
      <c r="Z152" s="48"/>
      <c r="AA152" s="17"/>
    </row>
    <row r="153" spans="1:27" ht="15" customHeight="1" x14ac:dyDescent="0.25">
      <c r="A153" s="13"/>
      <c r="B153" s="13"/>
      <c r="C153" s="13"/>
      <c r="D153" s="13"/>
      <c r="E153" s="13"/>
      <c r="F153" s="13"/>
      <c r="G153" s="46"/>
      <c r="H153" s="13"/>
      <c r="I153" s="46"/>
      <c r="J153" s="50"/>
      <c r="K153" s="50"/>
      <c r="L153" s="50"/>
      <c r="M153" s="50"/>
      <c r="U153" s="52"/>
      <c r="V153" s="48"/>
      <c r="W153" s="48"/>
      <c r="X153" s="48"/>
      <c r="Y153" s="48"/>
      <c r="Z153" s="48"/>
      <c r="AA153" s="17"/>
    </row>
    <row r="154" spans="1:27" ht="15" customHeight="1" x14ac:dyDescent="0.25">
      <c r="A154" s="13"/>
      <c r="B154" s="13"/>
      <c r="C154" s="13"/>
      <c r="D154" s="13"/>
      <c r="E154" s="13"/>
      <c r="F154" s="13"/>
      <c r="G154" s="46"/>
      <c r="H154" s="13"/>
      <c r="I154" s="46"/>
      <c r="J154" s="50"/>
      <c r="K154" s="50"/>
      <c r="L154" s="50"/>
      <c r="M154" s="50"/>
      <c r="U154" s="52"/>
      <c r="V154" s="48"/>
      <c r="W154" s="48"/>
      <c r="X154" s="48"/>
      <c r="Y154" s="48"/>
      <c r="Z154" s="48"/>
      <c r="AA154" s="17"/>
    </row>
    <row r="155" spans="1:27" ht="15" customHeight="1" x14ac:dyDescent="0.25">
      <c r="A155" s="13"/>
      <c r="B155" s="13"/>
      <c r="C155" s="13"/>
      <c r="D155" s="13"/>
      <c r="E155" s="13"/>
      <c r="F155" s="13"/>
      <c r="G155" s="46"/>
      <c r="H155" s="13"/>
      <c r="I155" s="46"/>
      <c r="J155" s="50"/>
      <c r="K155" s="50"/>
      <c r="L155" s="50"/>
      <c r="M155" s="50"/>
      <c r="U155" s="52"/>
      <c r="V155" s="48"/>
      <c r="W155" s="48"/>
      <c r="X155" s="48"/>
      <c r="Y155" s="48"/>
      <c r="Z155" s="48"/>
      <c r="AA155" s="17"/>
    </row>
    <row r="156" spans="1:27" ht="15" customHeight="1" x14ac:dyDescent="0.25">
      <c r="A156" s="13"/>
      <c r="B156" s="13"/>
      <c r="C156" s="13"/>
      <c r="D156" s="13"/>
      <c r="E156" s="13"/>
      <c r="F156" s="13"/>
      <c r="G156" s="46"/>
      <c r="H156" s="13"/>
      <c r="I156" s="46"/>
      <c r="J156" s="50"/>
      <c r="K156" s="50"/>
      <c r="L156" s="50"/>
      <c r="M156" s="50"/>
      <c r="U156" s="52"/>
      <c r="V156" s="48"/>
      <c r="W156" s="48"/>
      <c r="X156" s="48"/>
      <c r="Y156" s="48"/>
      <c r="Z156" s="48"/>
      <c r="AA156" s="17"/>
    </row>
    <row r="157" spans="1:27" x14ac:dyDescent="0.2">
      <c r="U157" s="52"/>
      <c r="V157" s="48"/>
      <c r="W157" s="48"/>
      <c r="X157" s="48"/>
      <c r="Y157" s="48"/>
      <c r="Z157" s="48"/>
      <c r="AA157" s="17"/>
    </row>
    <row r="158" spans="1:27" x14ac:dyDescent="0.2">
      <c r="U158" s="52"/>
      <c r="V158" s="48"/>
      <c r="W158" s="48"/>
      <c r="X158" s="48"/>
      <c r="Y158" s="48"/>
      <c r="Z158" s="48"/>
      <c r="AA158" s="17"/>
    </row>
    <row r="159" spans="1:27" x14ac:dyDescent="0.2">
      <c r="U159" s="52"/>
      <c r="V159" s="48"/>
      <c r="W159" s="48"/>
      <c r="X159" s="48"/>
      <c r="Y159" s="48"/>
      <c r="Z159" s="48"/>
      <c r="AA159" s="17"/>
    </row>
    <row r="160" spans="1:27" x14ac:dyDescent="0.2">
      <c r="U160" s="52"/>
      <c r="V160" s="48"/>
      <c r="W160" s="48"/>
      <c r="X160" s="48"/>
      <c r="Y160" s="48"/>
      <c r="Z160" s="48"/>
      <c r="AA160" s="17"/>
    </row>
    <row r="161" spans="21:27" x14ac:dyDescent="0.2">
      <c r="U161" s="52"/>
      <c r="V161" s="48"/>
      <c r="W161" s="48"/>
      <c r="X161" s="48"/>
      <c r="Y161" s="48"/>
      <c r="Z161" s="48"/>
      <c r="AA161" s="17"/>
    </row>
    <row r="162" spans="21:27" x14ac:dyDescent="0.2">
      <c r="U162" s="52"/>
      <c r="V162" s="48"/>
      <c r="W162" s="48"/>
      <c r="X162" s="48"/>
      <c r="Y162" s="48"/>
      <c r="Z162" s="48"/>
      <c r="AA162" s="17"/>
    </row>
    <row r="163" spans="21:27" x14ac:dyDescent="0.2">
      <c r="U163" s="52"/>
      <c r="V163" s="48"/>
      <c r="W163" s="48"/>
      <c r="X163" s="48"/>
      <c r="Y163" s="48"/>
      <c r="Z163" s="48"/>
      <c r="AA163" s="17"/>
    </row>
    <row r="164" spans="21:27" x14ac:dyDescent="0.2">
      <c r="U164" s="52"/>
      <c r="V164" s="48"/>
      <c r="W164" s="48"/>
      <c r="X164" s="48"/>
      <c r="Y164" s="48"/>
      <c r="Z164" s="48"/>
      <c r="AA164" s="17"/>
    </row>
    <row r="165" spans="21:27" x14ac:dyDescent="0.2">
      <c r="U165" s="52"/>
      <c r="V165" s="48"/>
      <c r="W165" s="48"/>
      <c r="X165" s="48"/>
      <c r="Y165" s="48"/>
      <c r="Z165" s="48"/>
      <c r="AA165" s="17"/>
    </row>
    <row r="166" spans="21:27" x14ac:dyDescent="0.2">
      <c r="U166" s="52"/>
      <c r="V166" s="48"/>
      <c r="W166" s="48"/>
      <c r="X166" s="48"/>
      <c r="Y166" s="48"/>
      <c r="Z166" s="48"/>
      <c r="AA166" s="17"/>
    </row>
    <row r="167" spans="21:27" x14ac:dyDescent="0.2">
      <c r="U167" s="52"/>
      <c r="V167" s="48"/>
      <c r="W167" s="48"/>
      <c r="X167" s="48"/>
      <c r="Y167" s="48"/>
      <c r="Z167" s="48"/>
      <c r="AA167" s="17"/>
    </row>
    <row r="168" spans="21:27" x14ac:dyDescent="0.2">
      <c r="U168" s="52"/>
      <c r="V168" s="48"/>
      <c r="W168" s="48"/>
      <c r="X168" s="48"/>
      <c r="Y168" s="48"/>
      <c r="Z168" s="48"/>
      <c r="AA168" s="17"/>
    </row>
    <row r="169" spans="21:27" x14ac:dyDescent="0.2">
      <c r="U169" s="52"/>
      <c r="V169" s="48"/>
      <c r="W169" s="48"/>
      <c r="X169" s="48"/>
      <c r="Y169" s="48"/>
      <c r="Z169" s="48"/>
      <c r="AA169" s="17"/>
    </row>
    <row r="170" spans="21:27" x14ac:dyDescent="0.2">
      <c r="U170" s="52"/>
      <c r="V170" s="48"/>
      <c r="W170" s="48"/>
      <c r="X170" s="48"/>
      <c r="Y170" s="48"/>
      <c r="Z170" s="48"/>
      <c r="AA170" s="17"/>
    </row>
    <row r="171" spans="21:27" x14ac:dyDescent="0.2">
      <c r="U171" s="52"/>
      <c r="V171" s="48"/>
      <c r="W171" s="48"/>
      <c r="X171" s="48"/>
      <c r="Y171" s="48"/>
      <c r="Z171" s="48"/>
      <c r="AA171" s="17"/>
    </row>
    <row r="172" spans="21:27" x14ac:dyDescent="0.2">
      <c r="U172" s="52"/>
      <c r="V172" s="48"/>
      <c r="W172" s="48"/>
      <c r="X172" s="48"/>
      <c r="Y172" s="48"/>
      <c r="Z172" s="48"/>
      <c r="AA172" s="17"/>
    </row>
    <row r="173" spans="21:27" x14ac:dyDescent="0.2">
      <c r="U173" s="52"/>
      <c r="V173" s="48"/>
      <c r="W173" s="48"/>
      <c r="X173" s="48"/>
      <c r="Y173" s="48"/>
      <c r="Z173" s="48"/>
      <c r="AA173" s="17"/>
    </row>
    <row r="174" spans="21:27" x14ac:dyDescent="0.2">
      <c r="U174" s="52"/>
      <c r="V174" s="48"/>
      <c r="W174" s="48"/>
      <c r="X174" s="48"/>
      <c r="Y174" s="48"/>
      <c r="Z174" s="48"/>
      <c r="AA174" s="17"/>
    </row>
    <row r="175" spans="21:27" x14ac:dyDescent="0.2">
      <c r="U175" s="52"/>
      <c r="V175" s="48"/>
      <c r="W175" s="48"/>
      <c r="X175" s="48"/>
      <c r="Y175" s="48"/>
      <c r="Z175" s="48"/>
      <c r="AA175" s="17"/>
    </row>
    <row r="176" spans="21:27" x14ac:dyDescent="0.2">
      <c r="U176" s="52"/>
      <c r="V176" s="48"/>
      <c r="W176" s="48"/>
      <c r="X176" s="48"/>
      <c r="Y176" s="48"/>
      <c r="Z176" s="48"/>
      <c r="AA176" s="17"/>
    </row>
    <row r="177" spans="21:27" x14ac:dyDescent="0.2">
      <c r="U177" s="52"/>
      <c r="V177" s="48"/>
      <c r="W177" s="48"/>
      <c r="X177" s="48"/>
      <c r="Y177" s="48"/>
      <c r="Z177" s="48"/>
      <c r="AA177" s="17"/>
    </row>
    <row r="178" spans="21:27" x14ac:dyDescent="0.2">
      <c r="U178" s="52"/>
      <c r="V178" s="48"/>
      <c r="W178" s="48"/>
      <c r="X178" s="48"/>
      <c r="Y178" s="48"/>
      <c r="Z178" s="48"/>
      <c r="AA178" s="17"/>
    </row>
    <row r="179" spans="21:27" x14ac:dyDescent="0.2">
      <c r="U179" s="52"/>
      <c r="V179" s="48"/>
      <c r="W179" s="48"/>
      <c r="X179" s="48"/>
      <c r="Y179" s="48"/>
      <c r="Z179" s="48"/>
      <c r="AA179" s="17"/>
    </row>
    <row r="180" spans="21:27" x14ac:dyDescent="0.2">
      <c r="U180" s="52"/>
      <c r="V180" s="48"/>
      <c r="W180" s="48"/>
      <c r="X180" s="48"/>
      <c r="Y180" s="48"/>
      <c r="Z180" s="48"/>
      <c r="AA180" s="17"/>
    </row>
    <row r="181" spans="21:27" x14ac:dyDescent="0.2">
      <c r="U181" s="52"/>
      <c r="V181" s="48"/>
      <c r="W181" s="48"/>
      <c r="X181" s="48"/>
      <c r="Y181" s="48"/>
      <c r="Z181" s="48"/>
      <c r="AA181" s="17"/>
    </row>
    <row r="182" spans="21:27" x14ac:dyDescent="0.2">
      <c r="U182" s="52"/>
      <c r="V182" s="48"/>
      <c r="W182" s="48"/>
      <c r="X182" s="48"/>
      <c r="Y182" s="48"/>
      <c r="Z182" s="48"/>
      <c r="AA182" s="17"/>
    </row>
    <row r="183" spans="21:27" x14ac:dyDescent="0.2">
      <c r="U183" s="52"/>
      <c r="V183" s="48"/>
      <c r="W183" s="48"/>
      <c r="X183" s="48"/>
      <c r="Y183" s="48"/>
      <c r="Z183" s="48"/>
      <c r="AA183" s="17"/>
    </row>
    <row r="184" spans="21:27" x14ac:dyDescent="0.2">
      <c r="U184" s="52"/>
      <c r="V184" s="48"/>
      <c r="W184" s="48"/>
      <c r="X184" s="48"/>
      <c r="Y184" s="48"/>
      <c r="Z184" s="48"/>
      <c r="AA184" s="17"/>
    </row>
    <row r="185" spans="21:27" x14ac:dyDescent="0.2">
      <c r="U185" s="52"/>
      <c r="V185" s="48"/>
      <c r="W185" s="48"/>
      <c r="X185" s="48"/>
      <c r="Y185" s="48"/>
      <c r="Z185" s="48"/>
      <c r="AA185" s="17"/>
    </row>
    <row r="186" spans="21:27" x14ac:dyDescent="0.2">
      <c r="U186" s="52"/>
      <c r="V186" s="48"/>
      <c r="W186" s="48"/>
      <c r="X186" s="48"/>
      <c r="Y186" s="48"/>
      <c r="Z186" s="48"/>
      <c r="AA186" s="17"/>
    </row>
    <row r="187" spans="21:27" x14ac:dyDescent="0.2">
      <c r="U187" s="52"/>
      <c r="V187" s="48"/>
      <c r="W187" s="48"/>
      <c r="X187" s="48"/>
      <c r="Y187" s="48"/>
      <c r="Z187" s="48"/>
      <c r="AA187" s="17"/>
    </row>
    <row r="188" spans="21:27" x14ac:dyDescent="0.2">
      <c r="U188" s="52"/>
      <c r="V188" s="48"/>
      <c r="W188" s="48"/>
      <c r="X188" s="48"/>
      <c r="Y188" s="48"/>
      <c r="Z188" s="48"/>
      <c r="AA188" s="17"/>
    </row>
    <row r="189" spans="21:27" x14ac:dyDescent="0.2">
      <c r="U189" s="52"/>
      <c r="V189" s="48"/>
      <c r="W189" s="48"/>
      <c r="X189" s="48"/>
      <c r="Y189" s="48"/>
      <c r="Z189" s="48"/>
      <c r="AA189" s="17"/>
    </row>
    <row r="190" spans="21:27" x14ac:dyDescent="0.2">
      <c r="U190" s="52"/>
      <c r="V190" s="48"/>
      <c r="W190" s="48"/>
      <c r="X190" s="48"/>
      <c r="Y190" s="48"/>
      <c r="Z190" s="48"/>
      <c r="AA190" s="17"/>
    </row>
    <row r="191" spans="21:27" x14ac:dyDescent="0.2">
      <c r="U191" s="52"/>
      <c r="V191" s="48"/>
      <c r="W191" s="48"/>
      <c r="X191" s="48"/>
      <c r="Y191" s="48"/>
      <c r="Z191" s="48"/>
      <c r="AA191" s="17"/>
    </row>
    <row r="192" spans="21:27" x14ac:dyDescent="0.2">
      <c r="U192" s="52"/>
      <c r="V192" s="48"/>
      <c r="W192" s="48"/>
      <c r="X192" s="48"/>
      <c r="Y192" s="48"/>
      <c r="Z192" s="48"/>
      <c r="AA192" s="17"/>
    </row>
    <row r="193" spans="21:27" x14ac:dyDescent="0.2">
      <c r="U193" s="52"/>
      <c r="V193" s="48"/>
      <c r="W193" s="48"/>
      <c r="X193" s="48"/>
      <c r="Y193" s="48"/>
      <c r="Z193" s="48"/>
      <c r="AA193" s="17"/>
    </row>
    <row r="194" spans="21:27" x14ac:dyDescent="0.2">
      <c r="U194" s="52"/>
      <c r="V194" s="48"/>
      <c r="W194" s="48"/>
      <c r="X194" s="48"/>
      <c r="Y194" s="48"/>
      <c r="Z194" s="48"/>
      <c r="AA194" s="17"/>
    </row>
    <row r="195" spans="21:27" x14ac:dyDescent="0.2">
      <c r="U195" s="52"/>
      <c r="V195" s="48"/>
      <c r="W195" s="48"/>
      <c r="X195" s="48"/>
      <c r="Y195" s="48"/>
      <c r="Z195" s="48"/>
      <c r="AA195" s="17"/>
    </row>
    <row r="196" spans="21:27" x14ac:dyDescent="0.2">
      <c r="U196" s="52"/>
      <c r="V196" s="48"/>
      <c r="W196" s="48"/>
      <c r="X196" s="48"/>
      <c r="Y196" s="48"/>
      <c r="Z196" s="48"/>
      <c r="AA196" s="17"/>
    </row>
    <row r="197" spans="21:27" x14ac:dyDescent="0.2">
      <c r="U197" s="52"/>
      <c r="V197" s="48"/>
      <c r="W197" s="48"/>
      <c r="X197" s="48"/>
      <c r="Y197" s="48"/>
      <c r="Z197" s="48"/>
      <c r="AA197" s="17"/>
    </row>
    <row r="198" spans="21:27" x14ac:dyDescent="0.2">
      <c r="U198" s="52"/>
      <c r="V198" s="48"/>
      <c r="W198" s="48"/>
      <c r="X198" s="48"/>
      <c r="Y198" s="48"/>
      <c r="Z198" s="48"/>
      <c r="AA198" s="17"/>
    </row>
    <row r="199" spans="21:27" x14ac:dyDescent="0.2">
      <c r="U199" s="52"/>
      <c r="V199" s="48"/>
      <c r="W199" s="48"/>
      <c r="X199" s="48"/>
      <c r="Y199" s="48"/>
      <c r="Z199" s="48"/>
      <c r="AA199" s="17"/>
    </row>
    <row r="200" spans="21:27" x14ac:dyDescent="0.2">
      <c r="U200" s="52"/>
      <c r="V200" s="48"/>
      <c r="W200" s="48"/>
      <c r="X200" s="48"/>
      <c r="Y200" s="48"/>
      <c r="Z200" s="48"/>
      <c r="AA200" s="17"/>
    </row>
    <row r="201" spans="21:27" x14ac:dyDescent="0.2">
      <c r="U201" s="52"/>
      <c r="V201" s="48"/>
      <c r="W201" s="48"/>
      <c r="X201" s="48"/>
      <c r="Y201" s="48"/>
      <c r="Z201" s="48"/>
      <c r="AA201" s="17"/>
    </row>
    <row r="202" spans="21:27" x14ac:dyDescent="0.2">
      <c r="U202" s="52"/>
      <c r="V202" s="48"/>
      <c r="W202" s="48"/>
      <c r="X202" s="48"/>
      <c r="Y202" s="48"/>
      <c r="Z202" s="48"/>
      <c r="AA202" s="17"/>
    </row>
    <row r="203" spans="21:27" x14ac:dyDescent="0.2">
      <c r="U203" s="52"/>
      <c r="V203" s="48"/>
      <c r="W203" s="48"/>
      <c r="X203" s="48"/>
      <c r="Y203" s="48"/>
      <c r="Z203" s="48"/>
      <c r="AA203" s="17"/>
    </row>
    <row r="204" spans="21:27" x14ac:dyDescent="0.2">
      <c r="U204" s="52"/>
      <c r="V204" s="48"/>
      <c r="W204" s="48"/>
      <c r="X204" s="48"/>
      <c r="Y204" s="48"/>
      <c r="Z204" s="48"/>
      <c r="AA204" s="17"/>
    </row>
    <row r="205" spans="21:27" x14ac:dyDescent="0.2">
      <c r="U205" s="52"/>
      <c r="V205" s="48"/>
      <c r="W205" s="48"/>
      <c r="X205" s="48"/>
      <c r="Y205" s="48"/>
      <c r="Z205" s="48"/>
      <c r="AA205" s="17"/>
    </row>
    <row r="206" spans="21:27" x14ac:dyDescent="0.2">
      <c r="U206" s="52"/>
      <c r="V206" s="48"/>
      <c r="W206" s="48"/>
      <c r="X206" s="48"/>
      <c r="Y206" s="48"/>
      <c r="Z206" s="48"/>
      <c r="AA206" s="17"/>
    </row>
    <row r="207" spans="21:27" x14ac:dyDescent="0.2">
      <c r="U207" s="52"/>
      <c r="V207" s="48"/>
      <c r="W207" s="48"/>
      <c r="X207" s="48"/>
      <c r="Y207" s="48"/>
      <c r="Z207" s="48"/>
      <c r="AA207" s="17"/>
    </row>
    <row r="208" spans="21:27" x14ac:dyDescent="0.2">
      <c r="U208" s="52"/>
      <c r="V208" s="48"/>
      <c r="W208" s="48"/>
      <c r="X208" s="48"/>
      <c r="Y208" s="48"/>
      <c r="Z208" s="48"/>
      <c r="AA208" s="17"/>
    </row>
    <row r="209" spans="21:27" x14ac:dyDescent="0.2">
      <c r="U209" s="52"/>
      <c r="V209" s="48"/>
      <c r="W209" s="48"/>
      <c r="X209" s="48"/>
      <c r="Y209" s="48"/>
      <c r="Z209" s="48"/>
      <c r="AA209" s="17"/>
    </row>
    <row r="210" spans="21:27" x14ac:dyDescent="0.2">
      <c r="U210" s="52"/>
      <c r="V210" s="48"/>
      <c r="W210" s="48"/>
      <c r="X210" s="48"/>
      <c r="Y210" s="48"/>
      <c r="Z210" s="48"/>
      <c r="AA210" s="17"/>
    </row>
    <row r="211" spans="21:27" x14ac:dyDescent="0.2">
      <c r="U211" s="52"/>
      <c r="V211" s="48"/>
      <c r="W211" s="48"/>
      <c r="X211" s="48"/>
      <c r="Y211" s="48"/>
      <c r="Z211" s="48"/>
      <c r="AA211" s="17"/>
    </row>
    <row r="212" spans="21:27" x14ac:dyDescent="0.2">
      <c r="U212" s="52"/>
      <c r="V212" s="48"/>
      <c r="W212" s="48"/>
      <c r="X212" s="48"/>
      <c r="Y212" s="48"/>
      <c r="Z212" s="48"/>
      <c r="AA212" s="17"/>
    </row>
    <row r="213" spans="21:27" x14ac:dyDescent="0.2">
      <c r="U213" s="52"/>
      <c r="V213" s="48"/>
      <c r="W213" s="48"/>
      <c r="X213" s="48"/>
      <c r="Y213" s="48"/>
      <c r="Z213" s="48"/>
      <c r="AA213" s="17"/>
    </row>
    <row r="214" spans="21:27" x14ac:dyDescent="0.2">
      <c r="U214" s="52"/>
      <c r="V214" s="48"/>
      <c r="W214" s="48"/>
      <c r="X214" s="48"/>
      <c r="Y214" s="48"/>
      <c r="Z214" s="48"/>
      <c r="AA214" s="17"/>
    </row>
    <row r="215" spans="21:27" x14ac:dyDescent="0.2">
      <c r="U215" s="52"/>
      <c r="V215" s="48"/>
      <c r="W215" s="48"/>
      <c r="X215" s="48"/>
      <c r="Y215" s="48"/>
      <c r="Z215" s="48"/>
      <c r="AA215" s="17"/>
    </row>
    <row r="216" spans="21:27" x14ac:dyDescent="0.2">
      <c r="U216" s="52"/>
      <c r="V216" s="48"/>
      <c r="W216" s="48"/>
      <c r="X216" s="48"/>
      <c r="Y216" s="48"/>
      <c r="Z216" s="48"/>
      <c r="AA216" s="17"/>
    </row>
    <row r="217" spans="21:27" x14ac:dyDescent="0.2">
      <c r="U217" s="52"/>
      <c r="V217" s="48"/>
      <c r="W217" s="48"/>
      <c r="X217" s="48"/>
      <c r="Y217" s="48"/>
      <c r="Z217" s="48"/>
      <c r="AA217" s="17"/>
    </row>
    <row r="218" spans="21:27" x14ac:dyDescent="0.2">
      <c r="U218" s="52"/>
      <c r="V218" s="48"/>
      <c r="W218" s="48"/>
      <c r="X218" s="48"/>
      <c r="Y218" s="48"/>
      <c r="Z218" s="48"/>
      <c r="AA218" s="17"/>
    </row>
    <row r="219" spans="21:27" x14ac:dyDescent="0.2">
      <c r="U219" s="52"/>
      <c r="V219" s="48"/>
      <c r="W219" s="48"/>
      <c r="X219" s="48"/>
      <c r="Y219" s="48"/>
      <c r="Z219" s="48"/>
      <c r="AA219" s="17"/>
    </row>
    <row r="220" spans="21:27" x14ac:dyDescent="0.2">
      <c r="U220" s="52"/>
      <c r="V220" s="48"/>
      <c r="W220" s="48"/>
      <c r="X220" s="48"/>
      <c r="Y220" s="48"/>
      <c r="Z220" s="48"/>
      <c r="AA220" s="17"/>
    </row>
    <row r="221" spans="21:27" x14ac:dyDescent="0.2">
      <c r="U221" s="52"/>
      <c r="V221" s="48"/>
      <c r="W221" s="48"/>
      <c r="X221" s="48"/>
      <c r="Y221" s="48"/>
      <c r="Z221" s="48"/>
      <c r="AA221" s="17"/>
    </row>
    <row r="222" spans="21:27" x14ac:dyDescent="0.2">
      <c r="U222" s="52"/>
      <c r="V222" s="48"/>
      <c r="W222" s="48"/>
      <c r="X222" s="48"/>
      <c r="Y222" s="48"/>
      <c r="Z222" s="48"/>
      <c r="AA222" s="17"/>
    </row>
    <row r="223" spans="21:27" x14ac:dyDescent="0.2">
      <c r="U223" s="52"/>
      <c r="V223" s="48"/>
      <c r="W223" s="48"/>
      <c r="X223" s="48"/>
      <c r="Y223" s="48"/>
      <c r="Z223" s="48"/>
      <c r="AA223" s="17"/>
    </row>
    <row r="224" spans="21:27" x14ac:dyDescent="0.2">
      <c r="U224" s="52"/>
      <c r="V224" s="48"/>
      <c r="W224" s="48"/>
      <c r="X224" s="48"/>
      <c r="Y224" s="48"/>
      <c r="Z224" s="48"/>
      <c r="AA224" s="17"/>
    </row>
    <row r="225" spans="21:27" x14ac:dyDescent="0.2">
      <c r="U225" s="52"/>
      <c r="V225" s="48"/>
      <c r="W225" s="48"/>
      <c r="X225" s="48"/>
      <c r="Y225" s="48"/>
      <c r="Z225" s="48"/>
      <c r="AA225" s="17"/>
    </row>
    <row r="226" spans="21:27" x14ac:dyDescent="0.2">
      <c r="U226" s="52"/>
      <c r="V226" s="48"/>
      <c r="W226" s="48"/>
      <c r="X226" s="48"/>
      <c r="Y226" s="48"/>
      <c r="Z226" s="48"/>
      <c r="AA226" s="17"/>
    </row>
    <row r="227" spans="21:27" x14ac:dyDescent="0.2">
      <c r="U227" s="52"/>
      <c r="V227" s="48"/>
      <c r="W227" s="48"/>
      <c r="X227" s="48"/>
      <c r="Y227" s="48"/>
      <c r="Z227" s="48"/>
      <c r="AA227" s="17"/>
    </row>
    <row r="228" spans="21:27" x14ac:dyDescent="0.2">
      <c r="U228" s="52"/>
      <c r="V228" s="48"/>
      <c r="W228" s="48"/>
      <c r="X228" s="48"/>
      <c r="Y228" s="48"/>
      <c r="Z228" s="48"/>
      <c r="AA228" s="17"/>
    </row>
    <row r="229" spans="21:27" x14ac:dyDescent="0.2">
      <c r="U229" s="52"/>
      <c r="V229" s="48"/>
      <c r="W229" s="48"/>
      <c r="X229" s="48"/>
      <c r="Y229" s="48"/>
      <c r="Z229" s="48"/>
      <c r="AA229" s="17"/>
    </row>
    <row r="230" spans="21:27" x14ac:dyDescent="0.2">
      <c r="U230" s="52"/>
      <c r="V230" s="48"/>
      <c r="W230" s="48"/>
      <c r="X230" s="48"/>
      <c r="Y230" s="48"/>
      <c r="Z230" s="48"/>
      <c r="AA230" s="17"/>
    </row>
    <row r="231" spans="21:27" x14ac:dyDescent="0.2">
      <c r="U231" s="52"/>
      <c r="V231" s="48"/>
      <c r="W231" s="48"/>
      <c r="X231" s="48"/>
      <c r="Y231" s="48"/>
      <c r="Z231" s="48"/>
      <c r="AA231" s="17"/>
    </row>
    <row r="232" spans="21:27" x14ac:dyDescent="0.2">
      <c r="U232" s="52"/>
      <c r="V232" s="48"/>
      <c r="W232" s="48"/>
      <c r="X232" s="48"/>
      <c r="Y232" s="48"/>
      <c r="Z232" s="48"/>
      <c r="AA232" s="17"/>
    </row>
    <row r="233" spans="21:27" x14ac:dyDescent="0.2">
      <c r="U233" s="52"/>
      <c r="V233" s="48"/>
      <c r="W233" s="48"/>
      <c r="X233" s="48"/>
      <c r="Y233" s="48"/>
      <c r="Z233" s="48"/>
      <c r="AA233" s="17"/>
    </row>
    <row r="234" spans="21:27" x14ac:dyDescent="0.2">
      <c r="U234" s="52"/>
      <c r="V234" s="48"/>
      <c r="W234" s="48"/>
      <c r="X234" s="48"/>
      <c r="Y234" s="48"/>
      <c r="Z234" s="48"/>
      <c r="AA234" s="17"/>
    </row>
    <row r="235" spans="21:27" x14ac:dyDescent="0.2">
      <c r="U235" s="52"/>
      <c r="V235" s="48"/>
      <c r="W235" s="48"/>
      <c r="X235" s="48"/>
      <c r="Y235" s="48"/>
      <c r="Z235" s="48"/>
      <c r="AA235" s="17"/>
    </row>
    <row r="236" spans="21:27" x14ac:dyDescent="0.2">
      <c r="U236" s="52"/>
      <c r="V236" s="48"/>
      <c r="W236" s="48"/>
      <c r="X236" s="48"/>
      <c r="Y236" s="48"/>
      <c r="Z236" s="48"/>
      <c r="AA236" s="17"/>
    </row>
    <row r="237" spans="21:27" x14ac:dyDescent="0.2">
      <c r="U237" s="52"/>
      <c r="V237" s="48"/>
      <c r="W237" s="48"/>
      <c r="X237" s="48"/>
      <c r="Y237" s="48"/>
      <c r="Z237" s="48"/>
      <c r="AA237" s="17"/>
    </row>
    <row r="238" spans="21:27" x14ac:dyDescent="0.2">
      <c r="U238" s="52"/>
      <c r="V238" s="48"/>
      <c r="W238" s="48"/>
      <c r="X238" s="48"/>
      <c r="Y238" s="48"/>
      <c r="Z238" s="48"/>
      <c r="AA238" s="17"/>
    </row>
    <row r="239" spans="21:27" x14ac:dyDescent="0.2">
      <c r="U239" s="52"/>
      <c r="V239" s="48"/>
      <c r="W239" s="48"/>
      <c r="X239" s="48"/>
      <c r="Y239" s="48"/>
      <c r="Z239" s="48"/>
      <c r="AA239" s="17"/>
    </row>
    <row r="240" spans="21:27" x14ac:dyDescent="0.2">
      <c r="U240" s="52"/>
      <c r="V240" s="48"/>
      <c r="W240" s="48"/>
      <c r="X240" s="48"/>
      <c r="Y240" s="48"/>
      <c r="Z240" s="48"/>
      <c r="AA240" s="17"/>
    </row>
    <row r="241" spans="21:27" x14ac:dyDescent="0.2">
      <c r="U241" s="52"/>
      <c r="V241" s="48"/>
      <c r="W241" s="48"/>
      <c r="X241" s="48"/>
      <c r="Y241" s="48"/>
      <c r="Z241" s="48"/>
      <c r="AA241" s="17"/>
    </row>
    <row r="242" spans="21:27" x14ac:dyDescent="0.2">
      <c r="U242" s="52"/>
      <c r="V242" s="48"/>
      <c r="W242" s="48"/>
      <c r="X242" s="48"/>
      <c r="Y242" s="48"/>
      <c r="Z242" s="48"/>
      <c r="AA242" s="17"/>
    </row>
    <row r="243" spans="21:27" x14ac:dyDescent="0.2">
      <c r="U243" s="52"/>
      <c r="V243" s="48"/>
      <c r="W243" s="48"/>
      <c r="X243" s="48"/>
      <c r="Y243" s="48"/>
      <c r="Z243" s="48"/>
      <c r="AA243" s="17"/>
    </row>
    <row r="244" spans="21:27" x14ac:dyDescent="0.2">
      <c r="U244" s="52"/>
      <c r="V244" s="48"/>
      <c r="W244" s="48"/>
      <c r="X244" s="48"/>
      <c r="Y244" s="48"/>
      <c r="Z244" s="48"/>
      <c r="AA244" s="17"/>
    </row>
    <row r="245" spans="21:27" x14ac:dyDescent="0.2">
      <c r="U245" s="52"/>
      <c r="V245" s="48"/>
      <c r="W245" s="48"/>
      <c r="X245" s="48"/>
      <c r="Y245" s="48"/>
      <c r="Z245" s="48"/>
      <c r="AA245" s="17"/>
    </row>
    <row r="246" spans="21:27" x14ac:dyDescent="0.2">
      <c r="U246" s="52"/>
      <c r="V246" s="48"/>
      <c r="W246" s="48"/>
      <c r="X246" s="48"/>
      <c r="Y246" s="48"/>
      <c r="Z246" s="48"/>
      <c r="AA246" s="17"/>
    </row>
    <row r="247" spans="21:27" x14ac:dyDescent="0.2">
      <c r="U247" s="52"/>
      <c r="V247" s="48"/>
      <c r="W247" s="48"/>
      <c r="X247" s="48"/>
      <c r="Y247" s="48"/>
      <c r="Z247" s="48"/>
      <c r="AA247" s="17"/>
    </row>
    <row r="248" spans="21:27" x14ac:dyDescent="0.2">
      <c r="U248" s="52"/>
      <c r="V248" s="48"/>
      <c r="W248" s="48"/>
      <c r="X248" s="48"/>
      <c r="Y248" s="48"/>
      <c r="Z248" s="48"/>
      <c r="AA248" s="17"/>
    </row>
    <row r="249" spans="21:27" x14ac:dyDescent="0.2">
      <c r="U249" s="52"/>
      <c r="V249" s="48"/>
      <c r="W249" s="48"/>
      <c r="X249" s="48"/>
      <c r="Y249" s="48"/>
      <c r="Z249" s="48"/>
      <c r="AA249" s="17"/>
    </row>
    <row r="250" spans="21:27" x14ac:dyDescent="0.2">
      <c r="U250" s="52"/>
      <c r="V250" s="48"/>
      <c r="W250" s="48"/>
      <c r="X250" s="48"/>
      <c r="Y250" s="48"/>
      <c r="Z250" s="48"/>
      <c r="AA250" s="17"/>
    </row>
    <row r="251" spans="21:27" x14ac:dyDescent="0.2">
      <c r="U251" s="52"/>
      <c r="V251" s="48"/>
      <c r="W251" s="48"/>
      <c r="X251" s="48"/>
      <c r="Y251" s="48"/>
      <c r="Z251" s="48"/>
      <c r="AA251" s="17"/>
    </row>
    <row r="252" spans="21:27" x14ac:dyDescent="0.2">
      <c r="U252" s="52"/>
      <c r="V252" s="48"/>
      <c r="W252" s="48"/>
      <c r="X252" s="48"/>
      <c r="Y252" s="48"/>
      <c r="Z252" s="48"/>
      <c r="AA252" s="17"/>
    </row>
    <row r="253" spans="21:27" x14ac:dyDescent="0.2">
      <c r="U253" s="52"/>
      <c r="V253" s="48"/>
      <c r="W253" s="48"/>
      <c r="X253" s="48"/>
      <c r="Y253" s="48"/>
      <c r="Z253" s="48"/>
      <c r="AA253" s="17"/>
    </row>
    <row r="254" spans="21:27" x14ac:dyDescent="0.2">
      <c r="U254" s="52"/>
      <c r="V254" s="48"/>
      <c r="W254" s="48"/>
      <c r="X254" s="48"/>
      <c r="Y254" s="48"/>
      <c r="Z254" s="48"/>
      <c r="AA254" s="17"/>
    </row>
    <row r="255" spans="21:27" x14ac:dyDescent="0.2">
      <c r="U255" s="52"/>
      <c r="V255" s="48"/>
      <c r="W255" s="48"/>
      <c r="X255" s="48"/>
      <c r="Y255" s="48"/>
      <c r="Z255" s="48"/>
      <c r="AA255" s="17"/>
    </row>
    <row r="256" spans="21:27" x14ac:dyDescent="0.2">
      <c r="U256" s="52"/>
      <c r="V256" s="48"/>
      <c r="W256" s="48"/>
      <c r="X256" s="48"/>
      <c r="Y256" s="48"/>
      <c r="Z256" s="48"/>
      <c r="AA256" s="17"/>
    </row>
    <row r="257" spans="21:27" x14ac:dyDescent="0.2">
      <c r="U257" s="52"/>
      <c r="V257" s="48"/>
      <c r="W257" s="48"/>
      <c r="X257" s="48"/>
      <c r="Y257" s="48"/>
      <c r="Z257" s="48"/>
      <c r="AA257" s="17"/>
    </row>
    <row r="258" spans="21:27" x14ac:dyDescent="0.2">
      <c r="U258" s="52"/>
      <c r="V258" s="48"/>
      <c r="W258" s="48"/>
      <c r="X258" s="48"/>
      <c r="Y258" s="48"/>
      <c r="Z258" s="48"/>
      <c r="AA258" s="17"/>
    </row>
    <row r="259" spans="21:27" x14ac:dyDescent="0.2">
      <c r="U259" s="52"/>
      <c r="V259" s="48"/>
      <c r="W259" s="48"/>
      <c r="X259" s="48"/>
      <c r="Y259" s="48"/>
      <c r="Z259" s="48"/>
      <c r="AA259" s="17"/>
    </row>
    <row r="260" spans="21:27" x14ac:dyDescent="0.2">
      <c r="U260" s="52"/>
      <c r="V260" s="48"/>
      <c r="W260" s="48"/>
      <c r="X260" s="48"/>
      <c r="Y260" s="48"/>
      <c r="Z260" s="48"/>
      <c r="AA260" s="17"/>
    </row>
    <row r="261" spans="21:27" x14ac:dyDescent="0.2">
      <c r="U261" s="52"/>
      <c r="V261" s="48"/>
      <c r="W261" s="48"/>
      <c r="X261" s="48"/>
      <c r="Y261" s="48"/>
      <c r="Z261" s="48"/>
      <c r="AA261" s="17"/>
    </row>
    <row r="262" spans="21:27" x14ac:dyDescent="0.2">
      <c r="U262" s="52"/>
      <c r="V262" s="48"/>
      <c r="W262" s="48"/>
      <c r="X262" s="48"/>
      <c r="Y262" s="48"/>
      <c r="Z262" s="48"/>
      <c r="AA262" s="17"/>
    </row>
    <row r="263" spans="21:27" x14ac:dyDescent="0.2">
      <c r="U263" s="52"/>
      <c r="V263" s="48"/>
      <c r="W263" s="48"/>
      <c r="X263" s="48"/>
      <c r="Y263" s="48"/>
      <c r="Z263" s="48"/>
      <c r="AA263" s="17"/>
    </row>
    <row r="264" spans="21:27" x14ac:dyDescent="0.2">
      <c r="U264" s="52"/>
      <c r="V264" s="48"/>
      <c r="W264" s="48"/>
      <c r="X264" s="48"/>
      <c r="Y264" s="48"/>
      <c r="Z264" s="48"/>
      <c r="AA264" s="17"/>
    </row>
    <row r="265" spans="21:27" x14ac:dyDescent="0.2">
      <c r="U265" s="52"/>
      <c r="V265" s="48"/>
      <c r="W265" s="48"/>
      <c r="X265" s="48"/>
      <c r="Y265" s="48"/>
      <c r="Z265" s="48"/>
      <c r="AA265" s="17"/>
    </row>
    <row r="266" spans="21:27" x14ac:dyDescent="0.2">
      <c r="U266" s="52"/>
      <c r="V266" s="48"/>
      <c r="W266" s="48"/>
      <c r="X266" s="48"/>
      <c r="Y266" s="48"/>
      <c r="Z266" s="48"/>
      <c r="AA266" s="17"/>
    </row>
    <row r="267" spans="21:27" x14ac:dyDescent="0.2">
      <c r="U267" s="52"/>
      <c r="V267" s="48"/>
      <c r="W267" s="48"/>
      <c r="X267" s="48"/>
      <c r="Y267" s="48"/>
      <c r="Z267" s="48"/>
      <c r="AA267" s="17"/>
    </row>
    <row r="268" spans="21:27" x14ac:dyDescent="0.2">
      <c r="U268" s="52"/>
      <c r="V268" s="48"/>
      <c r="W268" s="48"/>
      <c r="X268" s="48"/>
      <c r="Y268" s="48"/>
      <c r="Z268" s="48"/>
      <c r="AA268" s="17"/>
    </row>
    <row r="269" spans="21:27" x14ac:dyDescent="0.2">
      <c r="U269" s="52"/>
      <c r="V269" s="48"/>
      <c r="W269" s="48"/>
      <c r="X269" s="48"/>
      <c r="Y269" s="48"/>
      <c r="Z269" s="48"/>
      <c r="AA269" s="17"/>
    </row>
    <row r="270" spans="21:27" x14ac:dyDescent="0.2">
      <c r="U270" s="52"/>
      <c r="V270" s="48"/>
      <c r="W270" s="48"/>
      <c r="X270" s="48"/>
      <c r="Y270" s="48"/>
      <c r="Z270" s="48"/>
      <c r="AA270" s="17"/>
    </row>
    <row r="271" spans="21:27" x14ac:dyDescent="0.2">
      <c r="U271" s="52"/>
      <c r="V271" s="48"/>
      <c r="W271" s="48"/>
      <c r="X271" s="48"/>
      <c r="Y271" s="48"/>
      <c r="Z271" s="48"/>
      <c r="AA271" s="17"/>
    </row>
    <row r="272" spans="21:27" x14ac:dyDescent="0.2">
      <c r="U272" s="52"/>
      <c r="V272" s="48"/>
      <c r="W272" s="48"/>
      <c r="X272" s="48"/>
      <c r="Y272" s="48"/>
      <c r="Z272" s="48"/>
      <c r="AA272" s="17"/>
    </row>
    <row r="273" spans="21:27" x14ac:dyDescent="0.2">
      <c r="U273" s="52"/>
      <c r="V273" s="48"/>
      <c r="W273" s="48"/>
      <c r="X273" s="48"/>
      <c r="Y273" s="48"/>
      <c r="Z273" s="48"/>
      <c r="AA273" s="17"/>
    </row>
    <row r="274" spans="21:27" x14ac:dyDescent="0.2">
      <c r="U274" s="52"/>
      <c r="V274" s="48"/>
      <c r="W274" s="48"/>
      <c r="X274" s="48"/>
      <c r="Y274" s="48"/>
      <c r="Z274" s="48"/>
      <c r="AA274" s="17"/>
    </row>
    <row r="275" spans="21:27" x14ac:dyDescent="0.2">
      <c r="U275" s="52"/>
      <c r="V275" s="48"/>
      <c r="W275" s="48"/>
      <c r="X275" s="48"/>
      <c r="Y275" s="48"/>
      <c r="Z275" s="48"/>
      <c r="AA275" s="17"/>
    </row>
    <row r="276" spans="21:27" x14ac:dyDescent="0.2">
      <c r="U276" s="52"/>
      <c r="V276" s="48"/>
      <c r="W276" s="48"/>
      <c r="X276" s="48"/>
      <c r="Y276" s="48"/>
      <c r="Z276" s="48"/>
      <c r="AA276" s="17"/>
    </row>
    <row r="277" spans="21:27" x14ac:dyDescent="0.2">
      <c r="U277" s="52"/>
      <c r="V277" s="48"/>
      <c r="W277" s="48"/>
      <c r="X277" s="48"/>
      <c r="Y277" s="48"/>
      <c r="Z277" s="48"/>
      <c r="AA277" s="17"/>
    </row>
    <row r="278" spans="21:27" x14ac:dyDescent="0.2">
      <c r="U278" s="52"/>
      <c r="V278" s="48"/>
      <c r="W278" s="48"/>
      <c r="X278" s="48"/>
      <c r="Y278" s="48"/>
      <c r="Z278" s="48"/>
      <c r="AA278" s="17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78"/>
  <sheetViews>
    <sheetView topLeftCell="K1" workbookViewId="0">
      <selection activeCell="Q13" sqref="Q13"/>
    </sheetView>
  </sheetViews>
  <sheetFormatPr defaultRowHeight="14.25" x14ac:dyDescent="0.2"/>
  <cols>
    <col min="1" max="1" width="51.5" style="43" bestFit="1" customWidth="1"/>
    <col min="2" max="2" width="23" style="43" bestFit="1" customWidth="1"/>
    <col min="3" max="3" width="18.5" style="43" bestFit="1" customWidth="1"/>
    <col min="4" max="4" width="19.625" style="43" customWidth="1"/>
    <col min="5" max="5" width="19.25" style="43" customWidth="1"/>
    <col min="6" max="9" width="20.625" style="43" bestFit="1" customWidth="1"/>
    <col min="10" max="10" width="18.5" style="43" bestFit="1" customWidth="1"/>
    <col min="11" max="12" width="20.75" style="43" bestFit="1" customWidth="1"/>
    <col min="13" max="13" width="19.375" style="43" bestFit="1" customWidth="1"/>
    <col min="14" max="14" width="46" style="43" bestFit="1" customWidth="1"/>
    <col min="15" max="15" width="11" style="43" customWidth="1"/>
    <col min="16" max="16" width="18.75" style="43" customWidth="1"/>
    <col min="17" max="17" width="9.625" style="43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29" width="9" style="43" customWidth="1"/>
    <col min="30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1790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308</v>
      </c>
      <c r="B2" s="49">
        <v>208</v>
      </c>
      <c r="C2" s="46">
        <v>0</v>
      </c>
      <c r="D2" s="46">
        <v>264.58</v>
      </c>
      <c r="E2" s="46">
        <v>208.6</v>
      </c>
      <c r="F2" s="46">
        <f t="shared" ref="F2:F43" si="0">($A$44-A2)/(ROW($A$44)-ROW(A2))</f>
        <v>35.285714285714285</v>
      </c>
      <c r="G2" s="46">
        <v>0</v>
      </c>
      <c r="H2" s="46">
        <f t="shared" ref="H2:H44" si="1">($B$48-B2)/(ROW($B$48)-ROW(B2))</f>
        <v>21.717391304347824</v>
      </c>
      <c r="I2" s="46">
        <v>0</v>
      </c>
      <c r="J2" s="50"/>
      <c r="K2" s="50"/>
      <c r="L2" s="50"/>
      <c r="M2" s="50">
        <f t="shared" ref="M2:M33" ca="1" si="2">IF(RAND()&lt;0.5,0,1)</f>
        <v>0</v>
      </c>
      <c r="N2" s="7" t="s">
        <v>38</v>
      </c>
      <c r="O2" s="51">
        <v>0.02</v>
      </c>
      <c r="P2" s="6" t="s">
        <v>39</v>
      </c>
      <c r="Q2" s="13">
        <f>LARGE(A:A,2)</f>
        <v>1726</v>
      </c>
      <c r="T2" s="43">
        <v>0</v>
      </c>
      <c r="U2" s="52">
        <f t="shared" ref="U2:U33" si="3">T2-B2</f>
        <v>-208</v>
      </c>
      <c r="V2" s="48">
        <f t="shared" ref="V2:V33" si="4">ROUND(U2,0)</f>
        <v>-208</v>
      </c>
      <c r="W2" s="48">
        <v>4766</v>
      </c>
      <c r="X2" s="48">
        <f t="shared" ref="X2:X33" si="5">B2/$W$2*$W$3</f>
        <v>228.64288711707931</v>
      </c>
      <c r="Y2" s="48">
        <f t="shared" ref="Y2:Y33" si="6">X2-B2</f>
        <v>20.642887117079312</v>
      </c>
      <c r="Z2" s="48">
        <f t="shared" ref="Z2:Z33" si="7">ROUND(Y2,0)</f>
        <v>21</v>
      </c>
      <c r="AA2" s="17">
        <f t="shared" ref="AA2:AA33" si="8">IF(V2&gt;=0,V2,Z2)</f>
        <v>21</v>
      </c>
      <c r="AB2" s="45">
        <f t="shared" ref="AB2:AB33" si="9">B2+AA2</f>
        <v>229</v>
      </c>
    </row>
    <row r="3" spans="1:28" ht="15" customHeight="1" x14ac:dyDescent="0.25">
      <c r="A3" s="49">
        <v>308</v>
      </c>
      <c r="B3" s="49">
        <v>208</v>
      </c>
      <c r="C3" s="46">
        <v>0</v>
      </c>
      <c r="D3" s="46">
        <v>264.58999999999997</v>
      </c>
      <c r="E3" s="46">
        <v>208.61</v>
      </c>
      <c r="F3" s="46">
        <f t="shared" si="0"/>
        <v>36.146341463414636</v>
      </c>
      <c r="G3" s="46">
        <v>0</v>
      </c>
      <c r="H3" s="46">
        <f t="shared" si="1"/>
        <v>22.2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133</v>
      </c>
      <c r="P3" s="6" t="s">
        <v>41</v>
      </c>
      <c r="Q3" s="13">
        <f>LARGE(A:A,3)</f>
        <v>1725</v>
      </c>
      <c r="T3" s="43">
        <v>0</v>
      </c>
      <c r="U3" s="52">
        <f t="shared" si="3"/>
        <v>-208</v>
      </c>
      <c r="V3" s="48">
        <f t="shared" si="4"/>
        <v>-208</v>
      </c>
      <c r="W3" s="48">
        <v>5239</v>
      </c>
      <c r="X3" s="48">
        <f t="shared" si="5"/>
        <v>228.64288711707931</v>
      </c>
      <c r="Y3" s="48">
        <f t="shared" si="6"/>
        <v>20.642887117079312</v>
      </c>
      <c r="Z3" s="48">
        <f t="shared" si="7"/>
        <v>21</v>
      </c>
      <c r="AA3" s="17">
        <f t="shared" si="8"/>
        <v>21</v>
      </c>
      <c r="AB3" s="45">
        <f t="shared" si="9"/>
        <v>229</v>
      </c>
    </row>
    <row r="4" spans="1:28" ht="15" customHeight="1" x14ac:dyDescent="0.25">
      <c r="A4" s="49">
        <v>308</v>
      </c>
      <c r="B4" s="49">
        <v>208</v>
      </c>
      <c r="C4" s="46">
        <v>0</v>
      </c>
      <c r="D4" s="46">
        <v>264.60000000000002</v>
      </c>
      <c r="E4" s="46">
        <v>208.62</v>
      </c>
      <c r="F4" s="46">
        <f t="shared" si="0"/>
        <v>37.049999999999997</v>
      </c>
      <c r="G4" s="46">
        <v>0</v>
      </c>
      <c r="H4" s="46">
        <f t="shared" si="1"/>
        <v>22.704545454545453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1</v>
      </c>
      <c r="N4" s="8" t="s">
        <v>42</v>
      </c>
      <c r="O4" s="53">
        <f>MAX(A:A)</f>
        <v>1790</v>
      </c>
      <c r="P4" s="6" t="s">
        <v>43</v>
      </c>
      <c r="Q4" s="13">
        <f>LARGE(B:B,1)</f>
        <v>1207</v>
      </c>
      <c r="T4" s="43">
        <v>0</v>
      </c>
      <c r="U4" s="52">
        <f t="shared" si="3"/>
        <v>-208</v>
      </c>
      <c r="V4" s="48">
        <f t="shared" si="4"/>
        <v>-208</v>
      </c>
      <c r="W4" s="48"/>
      <c r="X4" s="48">
        <f t="shared" si="5"/>
        <v>228.64288711707931</v>
      </c>
      <c r="Y4" s="48">
        <f t="shared" si="6"/>
        <v>20.642887117079312</v>
      </c>
      <c r="Z4" s="48">
        <f t="shared" si="7"/>
        <v>21</v>
      </c>
      <c r="AA4" s="17">
        <f t="shared" si="8"/>
        <v>21</v>
      </c>
      <c r="AB4" s="45">
        <f t="shared" si="9"/>
        <v>229</v>
      </c>
    </row>
    <row r="5" spans="1:28" ht="15" customHeight="1" x14ac:dyDescent="0.25">
      <c r="A5" s="49">
        <v>308</v>
      </c>
      <c r="B5" s="49">
        <v>208</v>
      </c>
      <c r="C5" s="46">
        <v>0</v>
      </c>
      <c r="D5" s="46">
        <v>264.61</v>
      </c>
      <c r="E5" s="46">
        <v>208.62</v>
      </c>
      <c r="F5" s="46">
        <f t="shared" si="0"/>
        <v>38</v>
      </c>
      <c r="G5" s="46">
        <v>0</v>
      </c>
      <c r="H5" s="46">
        <f t="shared" si="1"/>
        <v>23.232558139534884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1</v>
      </c>
      <c r="N5" s="8" t="s">
        <v>44</v>
      </c>
      <c r="O5" s="54">
        <v>1.44</v>
      </c>
      <c r="P5" s="6" t="s">
        <v>45</v>
      </c>
      <c r="Q5" s="13">
        <f>LARGE(B:B,2)</f>
        <v>1207</v>
      </c>
      <c r="T5" s="43">
        <v>0</v>
      </c>
      <c r="U5" s="52">
        <f t="shared" si="3"/>
        <v>-208</v>
      </c>
      <c r="V5" s="48">
        <f t="shared" si="4"/>
        <v>-208</v>
      </c>
      <c r="W5" s="48"/>
      <c r="X5" s="48">
        <f t="shared" si="5"/>
        <v>228.64288711707931</v>
      </c>
      <c r="Y5" s="48">
        <f t="shared" si="6"/>
        <v>20.642887117079312</v>
      </c>
      <c r="Z5" s="48">
        <f t="shared" si="7"/>
        <v>21</v>
      </c>
      <c r="AA5" s="17">
        <f t="shared" si="8"/>
        <v>21</v>
      </c>
      <c r="AB5" s="45">
        <f t="shared" si="9"/>
        <v>229</v>
      </c>
    </row>
    <row r="6" spans="1:28" ht="15" customHeight="1" x14ac:dyDescent="0.25">
      <c r="A6" s="49">
        <v>319</v>
      </c>
      <c r="B6" s="49">
        <v>208</v>
      </c>
      <c r="C6" s="46">
        <v>0</v>
      </c>
      <c r="D6" s="46">
        <v>264.62</v>
      </c>
      <c r="E6" s="46">
        <v>208.64</v>
      </c>
      <c r="F6" s="46">
        <f t="shared" si="0"/>
        <v>38.710526315789473</v>
      </c>
      <c r="G6" s="46">
        <v>0</v>
      </c>
      <c r="H6" s="46">
        <f t="shared" si="1"/>
        <v>23.785714285714285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1</v>
      </c>
      <c r="N6" s="8" t="s">
        <v>46</v>
      </c>
      <c r="O6" s="54">
        <v>2.56</v>
      </c>
      <c r="P6" s="6" t="s">
        <v>47</v>
      </c>
      <c r="Q6" s="13">
        <f>LARGE(B:B,3)</f>
        <v>1207</v>
      </c>
      <c r="T6" s="43">
        <v>0</v>
      </c>
      <c r="U6" s="52">
        <f t="shared" si="3"/>
        <v>-208</v>
      </c>
      <c r="V6" s="48">
        <f t="shared" si="4"/>
        <v>-208</v>
      </c>
      <c r="W6" s="48"/>
      <c r="X6" s="48">
        <f t="shared" si="5"/>
        <v>228.64288711707931</v>
      </c>
      <c r="Y6" s="48">
        <f t="shared" si="6"/>
        <v>20.642887117079312</v>
      </c>
      <c r="Z6" s="48">
        <f t="shared" si="7"/>
        <v>21</v>
      </c>
      <c r="AA6" s="17">
        <f t="shared" si="8"/>
        <v>21</v>
      </c>
      <c r="AB6" s="45">
        <f t="shared" si="9"/>
        <v>229</v>
      </c>
    </row>
    <row r="7" spans="1:28" ht="15" customHeight="1" x14ac:dyDescent="0.25">
      <c r="A7" s="49">
        <v>330</v>
      </c>
      <c r="B7" s="49">
        <v>208</v>
      </c>
      <c r="C7" s="46">
        <v>2.2000000000000002</v>
      </c>
      <c r="D7" s="46">
        <v>264.63</v>
      </c>
      <c r="E7" s="46">
        <v>208.64</v>
      </c>
      <c r="F7" s="46">
        <f t="shared" si="0"/>
        <v>39.45945945945946</v>
      </c>
      <c r="G7" s="46">
        <v>0</v>
      </c>
      <c r="H7" s="46">
        <f t="shared" si="1"/>
        <v>24.365853658536587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0</v>
      </c>
      <c r="N7" s="8" t="s">
        <v>48</v>
      </c>
      <c r="O7" s="54">
        <v>3.52</v>
      </c>
      <c r="P7" s="13"/>
      <c r="Q7" s="13"/>
      <c r="T7" s="43">
        <v>0</v>
      </c>
      <c r="U7" s="52">
        <f t="shared" si="3"/>
        <v>-208</v>
      </c>
      <c r="V7" s="48">
        <f t="shared" si="4"/>
        <v>-208</v>
      </c>
      <c r="W7" s="48"/>
      <c r="X7" s="48">
        <f t="shared" si="5"/>
        <v>228.64288711707931</v>
      </c>
      <c r="Y7" s="48">
        <f t="shared" si="6"/>
        <v>20.642887117079312</v>
      </c>
      <c r="Z7" s="48">
        <f t="shared" si="7"/>
        <v>21</v>
      </c>
      <c r="AA7" s="17">
        <f t="shared" si="8"/>
        <v>21</v>
      </c>
      <c r="AB7" s="45">
        <f t="shared" si="9"/>
        <v>229</v>
      </c>
    </row>
    <row r="8" spans="1:28" ht="15" customHeight="1" x14ac:dyDescent="0.25">
      <c r="A8" s="49">
        <v>341</v>
      </c>
      <c r="B8" s="49">
        <v>208</v>
      </c>
      <c r="C8" s="46">
        <v>2.27</v>
      </c>
      <c r="D8" s="46">
        <v>264.64</v>
      </c>
      <c r="E8" s="46">
        <v>208.65</v>
      </c>
      <c r="F8" s="46">
        <f t="shared" si="0"/>
        <v>40.25</v>
      </c>
      <c r="G8" s="46">
        <v>0</v>
      </c>
      <c r="H8" s="46">
        <f t="shared" si="1"/>
        <v>24.975000000000001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1</v>
      </c>
      <c r="N8" s="8" t="s">
        <v>49</v>
      </c>
      <c r="O8" s="54">
        <v>268.87</v>
      </c>
      <c r="P8" s="9"/>
      <c r="Q8" s="13"/>
      <c r="T8" s="43">
        <v>0</v>
      </c>
      <c r="U8" s="52">
        <f t="shared" si="3"/>
        <v>-208</v>
      </c>
      <c r="V8" s="48">
        <f t="shared" si="4"/>
        <v>-208</v>
      </c>
      <c r="W8" s="48"/>
      <c r="X8" s="48">
        <f t="shared" si="5"/>
        <v>228.64288711707931</v>
      </c>
      <c r="Y8" s="48">
        <f t="shared" si="6"/>
        <v>20.642887117079312</v>
      </c>
      <c r="Z8" s="48">
        <f t="shared" si="7"/>
        <v>21</v>
      </c>
      <c r="AA8" s="17">
        <f t="shared" si="8"/>
        <v>21</v>
      </c>
      <c r="AB8" s="45">
        <f t="shared" si="9"/>
        <v>229</v>
      </c>
    </row>
    <row r="9" spans="1:28" ht="15" customHeight="1" x14ac:dyDescent="0.25">
      <c r="A9" s="49">
        <v>397</v>
      </c>
      <c r="B9" s="49">
        <v>208</v>
      </c>
      <c r="C9" s="46">
        <v>2.65</v>
      </c>
      <c r="D9" s="46">
        <v>264.66000000000003</v>
      </c>
      <c r="E9" s="46">
        <v>208.68</v>
      </c>
      <c r="F9" s="46">
        <f t="shared" si="0"/>
        <v>39.799999999999997</v>
      </c>
      <c r="G9" s="46">
        <v>0</v>
      </c>
      <c r="H9" s="46">
        <f t="shared" si="1"/>
        <v>25.615384615384617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1</v>
      </c>
      <c r="N9" s="8" t="s">
        <v>50</v>
      </c>
      <c r="O9" s="55">
        <v>283</v>
      </c>
      <c r="P9" s="9"/>
      <c r="Q9" s="13"/>
      <c r="T9" s="43">
        <v>0</v>
      </c>
      <c r="U9" s="52">
        <f t="shared" si="3"/>
        <v>-208</v>
      </c>
      <c r="V9" s="48">
        <f t="shared" si="4"/>
        <v>-208</v>
      </c>
      <c r="W9" s="48"/>
      <c r="X9" s="48">
        <f t="shared" si="5"/>
        <v>228.64288711707931</v>
      </c>
      <c r="Y9" s="48">
        <f t="shared" si="6"/>
        <v>20.642887117079312</v>
      </c>
      <c r="Z9" s="48">
        <f t="shared" si="7"/>
        <v>21</v>
      </c>
      <c r="AA9" s="17">
        <f t="shared" si="8"/>
        <v>21</v>
      </c>
      <c r="AB9" s="45">
        <f t="shared" si="9"/>
        <v>229</v>
      </c>
    </row>
    <row r="10" spans="1:28" ht="15" customHeight="1" x14ac:dyDescent="0.25">
      <c r="A10" s="49">
        <v>453</v>
      </c>
      <c r="B10" s="49">
        <v>208</v>
      </c>
      <c r="C10" s="46">
        <v>3.02</v>
      </c>
      <c r="D10" s="46">
        <v>264.68</v>
      </c>
      <c r="E10" s="46">
        <v>208.7</v>
      </c>
      <c r="F10" s="46">
        <f t="shared" si="0"/>
        <v>39.323529411764703</v>
      </c>
      <c r="G10" s="46">
        <v>0</v>
      </c>
      <c r="H10" s="46">
        <f t="shared" si="1"/>
        <v>26.289473684210527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1</v>
      </c>
      <c r="N10" s="10" t="s">
        <v>51</v>
      </c>
      <c r="O10" s="55">
        <v>281</v>
      </c>
      <c r="P10" s="9"/>
      <c r="Q10" s="13"/>
      <c r="T10" s="43">
        <v>0</v>
      </c>
      <c r="U10" s="52">
        <f t="shared" si="3"/>
        <v>-208</v>
      </c>
      <c r="V10" s="48">
        <f t="shared" si="4"/>
        <v>-208</v>
      </c>
      <c r="W10" s="48"/>
      <c r="X10" s="48">
        <f t="shared" si="5"/>
        <v>228.64288711707931</v>
      </c>
      <c r="Y10" s="48">
        <f t="shared" si="6"/>
        <v>20.642887117079312</v>
      </c>
      <c r="Z10" s="48">
        <f t="shared" si="7"/>
        <v>21</v>
      </c>
      <c r="AA10" s="17">
        <f t="shared" si="8"/>
        <v>21</v>
      </c>
      <c r="AB10" s="45">
        <f t="shared" si="9"/>
        <v>229</v>
      </c>
    </row>
    <row r="11" spans="1:28" ht="15" customHeight="1" x14ac:dyDescent="0.25">
      <c r="A11" s="49">
        <v>508</v>
      </c>
      <c r="B11" s="49">
        <v>208</v>
      </c>
      <c r="C11" s="46">
        <v>3.39</v>
      </c>
      <c r="D11" s="46">
        <v>264.70999999999998</v>
      </c>
      <c r="E11" s="46">
        <v>208.73</v>
      </c>
      <c r="F11" s="46">
        <f t="shared" si="0"/>
        <v>38.848484848484851</v>
      </c>
      <c r="G11" s="46">
        <v>0</v>
      </c>
      <c r="H11" s="46">
        <f t="shared" si="1"/>
        <v>27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0</v>
      </c>
      <c r="N11" s="8" t="s">
        <v>52</v>
      </c>
      <c r="O11" s="55">
        <v>280</v>
      </c>
      <c r="P11" s="14" t="s">
        <v>53</v>
      </c>
      <c r="Q11" s="13">
        <f>MIN(D:D)</f>
        <v>264.58</v>
      </c>
      <c r="T11" s="43">
        <v>0</v>
      </c>
      <c r="U11" s="52">
        <f t="shared" si="3"/>
        <v>-208</v>
      </c>
      <c r="V11" s="48">
        <f t="shared" si="4"/>
        <v>-208</v>
      </c>
      <c r="W11" s="48"/>
      <c r="X11" s="48">
        <f t="shared" si="5"/>
        <v>228.64288711707931</v>
      </c>
      <c r="Y11" s="48">
        <f t="shared" si="6"/>
        <v>20.642887117079312</v>
      </c>
      <c r="Z11" s="48">
        <f t="shared" si="7"/>
        <v>21</v>
      </c>
      <c r="AA11" s="17">
        <f t="shared" si="8"/>
        <v>21</v>
      </c>
      <c r="AB11" s="45">
        <f t="shared" si="9"/>
        <v>229</v>
      </c>
    </row>
    <row r="12" spans="1:28" ht="15" customHeight="1" x14ac:dyDescent="0.25">
      <c r="A12" s="49">
        <v>481</v>
      </c>
      <c r="B12" s="49">
        <v>171</v>
      </c>
      <c r="C12" s="46">
        <v>3.21</v>
      </c>
      <c r="D12" s="46">
        <v>264.74</v>
      </c>
      <c r="E12" s="46">
        <v>208.75</v>
      </c>
      <c r="F12" s="46">
        <f t="shared" si="0"/>
        <v>40.90625</v>
      </c>
      <c r="G12" s="46">
        <v>0</v>
      </c>
      <c r="H12" s="46">
        <f t="shared" si="1"/>
        <v>28.777777777777779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264.58</v>
      </c>
      <c r="T12" s="43">
        <v>0</v>
      </c>
      <c r="U12" s="52">
        <f t="shared" si="3"/>
        <v>-171</v>
      </c>
      <c r="V12" s="48">
        <f t="shared" si="4"/>
        <v>-171</v>
      </c>
      <c r="W12" s="48"/>
      <c r="X12" s="48">
        <f t="shared" si="5"/>
        <v>187.97083508182965</v>
      </c>
      <c r="Y12" s="48">
        <f t="shared" si="6"/>
        <v>16.970835081829648</v>
      </c>
      <c r="Z12" s="48">
        <f t="shared" si="7"/>
        <v>17</v>
      </c>
      <c r="AA12" s="17">
        <f t="shared" si="8"/>
        <v>17</v>
      </c>
      <c r="AB12" s="45">
        <f t="shared" si="9"/>
        <v>188</v>
      </c>
    </row>
    <row r="13" spans="1:28" ht="15" customHeight="1" x14ac:dyDescent="0.25">
      <c r="A13" s="49">
        <v>454</v>
      </c>
      <c r="B13" s="49">
        <v>134</v>
      </c>
      <c r="C13" s="46">
        <v>3.03</v>
      </c>
      <c r="D13" s="46">
        <v>264.77</v>
      </c>
      <c r="E13" s="46">
        <v>208.79</v>
      </c>
      <c r="F13" s="46">
        <f t="shared" si="0"/>
        <v>43.096774193548384</v>
      </c>
      <c r="G13" s="46">
        <v>0</v>
      </c>
      <c r="H13" s="46">
        <f t="shared" si="1"/>
        <v>30.657142857142858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1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0</v>
      </c>
      <c r="U13" s="52">
        <f t="shared" si="3"/>
        <v>-134</v>
      </c>
      <c r="V13" s="48">
        <f t="shared" si="4"/>
        <v>-134</v>
      </c>
      <c r="W13" s="48"/>
      <c r="X13" s="48">
        <f t="shared" si="5"/>
        <v>147.29878304657993</v>
      </c>
      <c r="Y13" s="48">
        <f t="shared" si="6"/>
        <v>13.298783046579928</v>
      </c>
      <c r="Z13" s="48">
        <f t="shared" si="7"/>
        <v>13</v>
      </c>
      <c r="AA13" s="17">
        <f t="shared" si="8"/>
        <v>13</v>
      </c>
      <c r="AB13" s="45">
        <f t="shared" si="9"/>
        <v>147</v>
      </c>
    </row>
    <row r="14" spans="1:28" ht="15" customHeight="1" x14ac:dyDescent="0.25">
      <c r="A14" s="49">
        <v>428</v>
      </c>
      <c r="B14" s="49">
        <v>97</v>
      </c>
      <c r="C14" s="46">
        <v>2.85</v>
      </c>
      <c r="D14" s="46">
        <v>264.8</v>
      </c>
      <c r="E14" s="46">
        <v>208.81</v>
      </c>
      <c r="F14" s="46">
        <f t="shared" si="0"/>
        <v>45.4</v>
      </c>
      <c r="G14" s="46">
        <v>0</v>
      </c>
      <c r="H14" s="46">
        <f t="shared" si="1"/>
        <v>32.647058823529413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0</v>
      </c>
      <c r="N14" s="10" t="s">
        <v>58</v>
      </c>
      <c r="O14" s="55">
        <v>245</v>
      </c>
      <c r="P14" s="14" t="s">
        <v>59</v>
      </c>
      <c r="Q14" s="13">
        <f>MAX(B:B)</f>
        <v>1207</v>
      </c>
      <c r="T14" s="43">
        <v>0</v>
      </c>
      <c r="U14" s="52">
        <f t="shared" si="3"/>
        <v>-97</v>
      </c>
      <c r="V14" s="48">
        <f t="shared" si="4"/>
        <v>-97</v>
      </c>
      <c r="W14" s="48"/>
      <c r="X14" s="48">
        <f t="shared" si="5"/>
        <v>106.62673101133026</v>
      </c>
      <c r="Y14" s="48">
        <f t="shared" si="6"/>
        <v>9.6267310113302642</v>
      </c>
      <c r="Z14" s="48">
        <f t="shared" si="7"/>
        <v>10</v>
      </c>
      <c r="AA14" s="17">
        <f t="shared" si="8"/>
        <v>10</v>
      </c>
      <c r="AB14" s="45">
        <f t="shared" si="9"/>
        <v>107</v>
      </c>
    </row>
    <row r="15" spans="1:28" ht="15" customHeight="1" x14ac:dyDescent="0.25">
      <c r="A15" s="49">
        <v>437</v>
      </c>
      <c r="B15" s="49">
        <v>97</v>
      </c>
      <c r="C15" s="46">
        <v>2.91</v>
      </c>
      <c r="D15" s="46">
        <v>264.83</v>
      </c>
      <c r="E15" s="46">
        <v>208.85</v>
      </c>
      <c r="F15" s="46">
        <f t="shared" si="0"/>
        <v>46.655172413793103</v>
      </c>
      <c r="G15" s="46">
        <v>0</v>
      </c>
      <c r="H15" s="46">
        <f t="shared" si="1"/>
        <v>33.636363636363633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0</v>
      </c>
      <c r="N15" s="8" t="s">
        <v>60</v>
      </c>
      <c r="O15" s="8">
        <f>COUNT(C:C)</f>
        <v>133</v>
      </c>
      <c r="P15" s="14" t="s">
        <v>61</v>
      </c>
      <c r="Q15" s="13">
        <f>MAX(D:D)</f>
        <v>266.33999999999997</v>
      </c>
      <c r="R15" s="43">
        <f ca="1">TREND(OFFSET('Z-V'!B1,MATCH(Q15,'Z-V'!A:A,1)-1,,2,1),OFFSET('Z-V'!A1,MATCH(Q15,'Z-V'!A:A,1)-1,,2,1),Q15)</f>
        <v>42415.999999999884</v>
      </c>
      <c r="T15" s="43">
        <v>0</v>
      </c>
      <c r="U15" s="52">
        <f t="shared" si="3"/>
        <v>-97</v>
      </c>
      <c r="V15" s="48">
        <f t="shared" si="4"/>
        <v>-97</v>
      </c>
      <c r="W15" s="48"/>
      <c r="X15" s="48">
        <f t="shared" si="5"/>
        <v>106.62673101133026</v>
      </c>
      <c r="Y15" s="48">
        <f t="shared" si="6"/>
        <v>9.6267310113302642</v>
      </c>
      <c r="Z15" s="48">
        <f t="shared" si="7"/>
        <v>10</v>
      </c>
      <c r="AA15" s="17">
        <f t="shared" si="8"/>
        <v>10</v>
      </c>
      <c r="AB15" s="45">
        <f t="shared" si="9"/>
        <v>107</v>
      </c>
    </row>
    <row r="16" spans="1:28" ht="15" customHeight="1" x14ac:dyDescent="0.25">
      <c r="A16" s="49">
        <v>446</v>
      </c>
      <c r="B16" s="49">
        <v>97</v>
      </c>
      <c r="C16" s="46">
        <v>2.97</v>
      </c>
      <c r="D16" s="46">
        <v>264.86</v>
      </c>
      <c r="E16" s="46">
        <v>208.88</v>
      </c>
      <c r="F16" s="46">
        <f t="shared" si="0"/>
        <v>48</v>
      </c>
      <c r="G16" s="46">
        <v>0</v>
      </c>
      <c r="H16" s="46">
        <f t="shared" si="1"/>
        <v>34.6875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1</v>
      </c>
      <c r="N16" s="8" t="s">
        <v>62</v>
      </c>
      <c r="O16" s="57">
        <f>MAX(C:C)</f>
        <v>11.93</v>
      </c>
      <c r="P16" s="14" t="s">
        <v>63</v>
      </c>
      <c r="Q16" s="56">
        <f>D2</f>
        <v>264.58</v>
      </c>
      <c r="R16" s="43">
        <f ca="1">TREND(OFFSET('Z-V'!B1,MATCH(Q16,'Z-V'!A:A,1)-1,,2,1),OFFSET('Z-V'!A1,MATCH(Q16,'Z-V'!A:A,1)-1,,2,1),Q16)</f>
        <v>38333.999999999884</v>
      </c>
      <c r="T16" s="43">
        <v>0</v>
      </c>
      <c r="U16" s="52">
        <f t="shared" si="3"/>
        <v>-97</v>
      </c>
      <c r="V16" s="48">
        <f t="shared" si="4"/>
        <v>-97</v>
      </c>
      <c r="W16" s="48"/>
      <c r="X16" s="48">
        <f t="shared" si="5"/>
        <v>106.62673101133026</v>
      </c>
      <c r="Y16" s="48">
        <f t="shared" si="6"/>
        <v>9.6267310113302642</v>
      </c>
      <c r="Z16" s="48">
        <f t="shared" si="7"/>
        <v>10</v>
      </c>
      <c r="AA16" s="17">
        <f t="shared" si="8"/>
        <v>10</v>
      </c>
      <c r="AB16" s="45">
        <f t="shared" si="9"/>
        <v>107</v>
      </c>
    </row>
    <row r="17" spans="1:28" ht="15" customHeight="1" x14ac:dyDescent="0.25">
      <c r="A17" s="49">
        <v>454</v>
      </c>
      <c r="B17" s="49">
        <v>97</v>
      </c>
      <c r="C17" s="46">
        <v>3.03</v>
      </c>
      <c r="D17" s="46">
        <v>264.89</v>
      </c>
      <c r="E17" s="46">
        <v>208.91</v>
      </c>
      <c r="F17" s="46">
        <f t="shared" si="0"/>
        <v>49.481481481481481</v>
      </c>
      <c r="G17" s="46">
        <v>0</v>
      </c>
      <c r="H17" s="46">
        <f t="shared" si="1"/>
        <v>35.806451612903224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264.85000000000002</v>
      </c>
      <c r="T17" s="43">
        <v>0</v>
      </c>
      <c r="U17" s="52">
        <f t="shared" si="3"/>
        <v>-97</v>
      </c>
      <c r="V17" s="48">
        <f t="shared" si="4"/>
        <v>-97</v>
      </c>
      <c r="W17" s="48"/>
      <c r="X17" s="48">
        <f t="shared" si="5"/>
        <v>106.62673101133026</v>
      </c>
      <c r="Y17" s="48">
        <f t="shared" si="6"/>
        <v>9.6267310113302642</v>
      </c>
      <c r="Z17" s="48">
        <f t="shared" si="7"/>
        <v>10</v>
      </c>
      <c r="AA17" s="17">
        <f t="shared" si="8"/>
        <v>10</v>
      </c>
      <c r="AB17" s="45">
        <f t="shared" si="9"/>
        <v>107</v>
      </c>
    </row>
    <row r="18" spans="1:28" ht="15" customHeight="1" x14ac:dyDescent="0.2">
      <c r="A18" s="49">
        <v>534</v>
      </c>
      <c r="B18" s="49">
        <v>134</v>
      </c>
      <c r="C18" s="46">
        <v>3.56</v>
      </c>
      <c r="D18" s="46">
        <v>264.93</v>
      </c>
      <c r="E18" s="46">
        <v>208.94</v>
      </c>
      <c r="F18" s="46">
        <f t="shared" si="0"/>
        <v>48.307692307692307</v>
      </c>
      <c r="G18" s="46">
        <v>0</v>
      </c>
      <c r="H18" s="46">
        <f t="shared" si="1"/>
        <v>35.766666666666666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0</v>
      </c>
      <c r="N18" s="8" t="s">
        <v>66</v>
      </c>
      <c r="O18" s="8">
        <f>MAX(B:B)</f>
        <v>1207</v>
      </c>
      <c r="T18" s="43">
        <v>0</v>
      </c>
      <c r="U18" s="52">
        <f t="shared" si="3"/>
        <v>-134</v>
      </c>
      <c r="V18" s="48">
        <f t="shared" si="4"/>
        <v>-134</v>
      </c>
      <c r="W18" s="48"/>
      <c r="X18" s="48">
        <f t="shared" si="5"/>
        <v>147.29878304657993</v>
      </c>
      <c r="Y18" s="48">
        <f t="shared" si="6"/>
        <v>13.298783046579928</v>
      </c>
      <c r="Z18" s="48">
        <f t="shared" si="7"/>
        <v>13</v>
      </c>
      <c r="AA18" s="17">
        <f t="shared" si="8"/>
        <v>13</v>
      </c>
      <c r="AB18" s="45">
        <f t="shared" si="9"/>
        <v>147</v>
      </c>
    </row>
    <row r="19" spans="1:28" ht="15" customHeight="1" x14ac:dyDescent="0.25">
      <c r="A19" s="49">
        <v>614</v>
      </c>
      <c r="B19" s="49">
        <v>171</v>
      </c>
      <c r="C19" s="46">
        <v>4.09</v>
      </c>
      <c r="D19" s="46">
        <v>264.97000000000003</v>
      </c>
      <c r="E19" s="46">
        <v>208.98</v>
      </c>
      <c r="F19" s="46">
        <f t="shared" si="0"/>
        <v>47.04</v>
      </c>
      <c r="G19" s="46">
        <v>0</v>
      </c>
      <c r="H19" s="46">
        <f t="shared" si="1"/>
        <v>35.724137931034484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0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0.8523585031740728</v>
      </c>
      <c r="R19" s="58">
        <f>MAX(AB:AB)</f>
        <v>1327</v>
      </c>
      <c r="S19" s="58">
        <f>'Z-V'!P8-R19</f>
        <v>7652</v>
      </c>
      <c r="T19" s="43">
        <v>0</v>
      </c>
      <c r="U19" s="52">
        <f t="shared" si="3"/>
        <v>-171</v>
      </c>
      <c r="V19" s="48">
        <f t="shared" si="4"/>
        <v>-171</v>
      </c>
      <c r="W19" s="48"/>
      <c r="X19" s="48">
        <f t="shared" si="5"/>
        <v>187.97083508182965</v>
      </c>
      <c r="Y19" s="48">
        <f t="shared" si="6"/>
        <v>16.970835081829648</v>
      </c>
      <c r="Z19" s="48">
        <f t="shared" si="7"/>
        <v>17</v>
      </c>
      <c r="AA19" s="17">
        <f t="shared" si="8"/>
        <v>17</v>
      </c>
      <c r="AB19" s="45">
        <f t="shared" si="9"/>
        <v>188</v>
      </c>
    </row>
    <row r="20" spans="1:28" ht="15" customHeight="1" x14ac:dyDescent="0.25">
      <c r="A20" s="49">
        <v>693</v>
      </c>
      <c r="B20" s="49">
        <v>207</v>
      </c>
      <c r="C20" s="46">
        <v>4.62</v>
      </c>
      <c r="D20" s="46">
        <v>265.01</v>
      </c>
      <c r="E20" s="46">
        <v>209.02</v>
      </c>
      <c r="F20" s="46">
        <f t="shared" si="0"/>
        <v>45.708333333333336</v>
      </c>
      <c r="G20" s="46">
        <v>0</v>
      </c>
      <c r="H20" s="46">
        <f t="shared" si="1"/>
        <v>35.714285714285715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1</v>
      </c>
      <c r="N20" s="8" t="s">
        <v>68</v>
      </c>
      <c r="O20" s="8">
        <v>-1</v>
      </c>
      <c r="P20" s="14" t="s">
        <v>1</v>
      </c>
      <c r="Q20" s="13">
        <f ca="1">('Z-V'!R16-'Z-V'!R17)*(S20-'Z-V'!R13)/('Z-V'!R9-'Z-V'!R13)+'Z-V'!R17</f>
        <v>0.92374872849663425</v>
      </c>
      <c r="R20" s="43">
        <f ca="1">R15-R16</f>
        <v>4082</v>
      </c>
      <c r="S20" s="43">
        <f ca="1">'Z-V'!P9-R20</f>
        <v>49398</v>
      </c>
      <c r="T20" s="43">
        <v>0</v>
      </c>
      <c r="U20" s="52">
        <f t="shared" si="3"/>
        <v>-207</v>
      </c>
      <c r="V20" s="48">
        <f t="shared" si="4"/>
        <v>-207</v>
      </c>
      <c r="W20" s="48"/>
      <c r="X20" s="48">
        <f t="shared" si="5"/>
        <v>227.54364246747795</v>
      </c>
      <c r="Y20" s="48">
        <f t="shared" si="6"/>
        <v>20.543642467477952</v>
      </c>
      <c r="Z20" s="48">
        <f t="shared" si="7"/>
        <v>21</v>
      </c>
      <c r="AA20" s="17">
        <f t="shared" si="8"/>
        <v>21</v>
      </c>
      <c r="AB20" s="45">
        <f t="shared" si="9"/>
        <v>228</v>
      </c>
    </row>
    <row r="21" spans="1:28" ht="15" customHeight="1" x14ac:dyDescent="0.25">
      <c r="A21" s="49">
        <v>768</v>
      </c>
      <c r="B21" s="49">
        <v>249</v>
      </c>
      <c r="C21" s="46">
        <v>5.12</v>
      </c>
      <c r="D21" s="46">
        <v>265.06</v>
      </c>
      <c r="E21" s="46">
        <v>209.07</v>
      </c>
      <c r="F21" s="46">
        <f t="shared" si="0"/>
        <v>44.434782608695649</v>
      </c>
      <c r="G21" s="46">
        <v>0</v>
      </c>
      <c r="H21" s="46">
        <f t="shared" si="1"/>
        <v>35.481481481481481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1</v>
      </c>
      <c r="N21" s="8" t="s">
        <v>69</v>
      </c>
      <c r="O21" s="8">
        <v>0</v>
      </c>
      <c r="P21" s="14" t="s">
        <v>2</v>
      </c>
      <c r="Q21" s="13">
        <f>('Z-V'!R16-'Z-V'!R17)*(S21-'Z-V'!R14)/('Z-V'!R10-'Z-V'!R14)+'Z-V'!R17</f>
        <v>0.98767793513019475</v>
      </c>
      <c r="R21" s="43">
        <f>ABS(Q12-Q17)</f>
        <v>0.27000000000003865</v>
      </c>
      <c r="S21" s="43">
        <f>'Z-V'!P10-R21</f>
        <v>21.619999999999962</v>
      </c>
      <c r="T21" s="43">
        <v>0</v>
      </c>
      <c r="U21" s="52">
        <f t="shared" si="3"/>
        <v>-249</v>
      </c>
      <c r="V21" s="48">
        <f t="shared" si="4"/>
        <v>-249</v>
      </c>
      <c r="W21" s="48"/>
      <c r="X21" s="48">
        <f t="shared" si="5"/>
        <v>273.71191775073436</v>
      </c>
      <c r="Y21" s="48">
        <f t="shared" si="6"/>
        <v>24.711917750734358</v>
      </c>
      <c r="Z21" s="48">
        <f t="shared" si="7"/>
        <v>25</v>
      </c>
      <c r="AA21" s="17">
        <f t="shared" si="8"/>
        <v>25</v>
      </c>
      <c r="AB21" s="45">
        <f t="shared" si="9"/>
        <v>274</v>
      </c>
    </row>
    <row r="22" spans="1:28" ht="15" customHeight="1" x14ac:dyDescent="0.25">
      <c r="A22" s="49">
        <v>843</v>
      </c>
      <c r="B22" s="49">
        <v>291</v>
      </c>
      <c r="C22" s="46">
        <v>5.62</v>
      </c>
      <c r="D22" s="46">
        <v>265.11</v>
      </c>
      <c r="E22" s="46">
        <v>209.12</v>
      </c>
      <c r="F22" s="46">
        <f t="shared" si="0"/>
        <v>43.045454545454547</v>
      </c>
      <c r="G22" s="46">
        <v>0</v>
      </c>
      <c r="H22" s="46">
        <f t="shared" si="1"/>
        <v>35.230769230769234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1</v>
      </c>
      <c r="N22" s="12"/>
      <c r="O22" s="12"/>
      <c r="P22" s="16" t="s">
        <v>71</v>
      </c>
      <c r="Q22" s="12">
        <f ca="1">ROUND(('Z-V'!R21*Q19+'Z-V'!R22*Q20+'Z-V'!R23*Q21)/'Z-V'!R19,4)</f>
        <v>0.92869999999999997</v>
      </c>
      <c r="T22" s="43">
        <v>0</v>
      </c>
      <c r="U22" s="52">
        <f t="shared" si="3"/>
        <v>-291</v>
      </c>
      <c r="V22" s="48">
        <f t="shared" si="4"/>
        <v>-291</v>
      </c>
      <c r="W22" s="48"/>
      <c r="X22" s="48">
        <f t="shared" si="5"/>
        <v>319.88019303399074</v>
      </c>
      <c r="Y22" s="48">
        <f t="shared" si="6"/>
        <v>28.880193033990736</v>
      </c>
      <c r="Z22" s="48">
        <f t="shared" si="7"/>
        <v>29</v>
      </c>
      <c r="AA22" s="17">
        <f t="shared" si="8"/>
        <v>29</v>
      </c>
      <c r="AB22" s="45">
        <f t="shared" si="9"/>
        <v>320</v>
      </c>
    </row>
    <row r="23" spans="1:28" ht="15" customHeight="1" x14ac:dyDescent="0.25">
      <c r="A23" s="49">
        <v>917</v>
      </c>
      <c r="B23" s="49">
        <v>334</v>
      </c>
      <c r="C23" s="46">
        <v>6.11</v>
      </c>
      <c r="D23" s="46">
        <v>265.16000000000003</v>
      </c>
      <c r="E23" s="46">
        <v>209.17</v>
      </c>
      <c r="F23" s="46">
        <f t="shared" si="0"/>
        <v>41.571428571428569</v>
      </c>
      <c r="G23" s="46">
        <v>0</v>
      </c>
      <c r="H23" s="46">
        <f t="shared" si="1"/>
        <v>34.92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1</v>
      </c>
      <c r="N23" s="8"/>
      <c r="O23" s="8"/>
      <c r="P23" s="13"/>
      <c r="Q23" s="13"/>
      <c r="T23" s="43">
        <v>0</v>
      </c>
      <c r="U23" s="52">
        <f t="shared" si="3"/>
        <v>-334</v>
      </c>
      <c r="V23" s="48">
        <f t="shared" si="4"/>
        <v>-334</v>
      </c>
      <c r="W23" s="48"/>
      <c r="X23" s="48">
        <f t="shared" si="5"/>
        <v>367.14771296684847</v>
      </c>
      <c r="Y23" s="48">
        <f t="shared" si="6"/>
        <v>33.147712966848474</v>
      </c>
      <c r="Z23" s="48">
        <f t="shared" si="7"/>
        <v>33</v>
      </c>
      <c r="AA23" s="17">
        <f t="shared" si="8"/>
        <v>33</v>
      </c>
      <c r="AB23" s="45">
        <f t="shared" si="9"/>
        <v>367</v>
      </c>
    </row>
    <row r="24" spans="1:28" ht="15" customHeight="1" x14ac:dyDescent="0.25">
      <c r="A24" s="49">
        <v>944</v>
      </c>
      <c r="B24" s="49">
        <v>458</v>
      </c>
      <c r="C24" s="46">
        <v>6.29</v>
      </c>
      <c r="D24" s="46">
        <v>265.2</v>
      </c>
      <c r="E24" s="46">
        <v>209.21</v>
      </c>
      <c r="F24" s="46">
        <f t="shared" si="0"/>
        <v>42.3</v>
      </c>
      <c r="G24" s="46">
        <v>0</v>
      </c>
      <c r="H24" s="46">
        <f t="shared" si="1"/>
        <v>31.208333333333332</v>
      </c>
      <c r="I24" s="46">
        <v>0</v>
      </c>
      <c r="J24" s="50">
        <f t="shared" si="10"/>
        <v>0</v>
      </c>
      <c r="K24" s="50">
        <f t="shared" si="11"/>
        <v>1</v>
      </c>
      <c r="L24" s="50">
        <f t="shared" si="12"/>
        <v>1</v>
      </c>
      <c r="M24" s="50">
        <f t="shared" ca="1" si="2"/>
        <v>0</v>
      </c>
      <c r="N24" s="8"/>
      <c r="O24" s="8"/>
      <c r="P24" s="13"/>
      <c r="Q24" s="13"/>
      <c r="T24" s="43">
        <v>0</v>
      </c>
      <c r="U24" s="52">
        <f t="shared" si="3"/>
        <v>-458</v>
      </c>
      <c r="V24" s="48">
        <f t="shared" si="4"/>
        <v>-458</v>
      </c>
      <c r="W24" s="48"/>
      <c r="X24" s="48">
        <f t="shared" si="5"/>
        <v>503.45404951741506</v>
      </c>
      <c r="Y24" s="48">
        <f t="shared" si="6"/>
        <v>45.454049517415058</v>
      </c>
      <c r="Z24" s="48">
        <f t="shared" si="7"/>
        <v>45</v>
      </c>
      <c r="AA24" s="17">
        <f t="shared" si="8"/>
        <v>45</v>
      </c>
      <c r="AB24" s="45">
        <f t="shared" si="9"/>
        <v>503</v>
      </c>
    </row>
    <row r="25" spans="1:28" ht="15" customHeight="1" x14ac:dyDescent="0.25">
      <c r="A25" s="49">
        <v>971</v>
      </c>
      <c r="B25" s="49">
        <v>582</v>
      </c>
      <c r="C25" s="46">
        <v>6.47</v>
      </c>
      <c r="D25" s="46">
        <v>265.23</v>
      </c>
      <c r="E25" s="46">
        <v>209.25</v>
      </c>
      <c r="F25" s="46">
        <f t="shared" si="0"/>
        <v>43.10526315789474</v>
      </c>
      <c r="G25" s="46">
        <v>0</v>
      </c>
      <c r="H25" s="46">
        <f t="shared" si="1"/>
        <v>27.173913043478262</v>
      </c>
      <c r="I25" s="46">
        <v>0</v>
      </c>
      <c r="J25" s="50">
        <f t="shared" si="10"/>
        <v>0</v>
      </c>
      <c r="K25" s="50">
        <f t="shared" si="11"/>
        <v>1</v>
      </c>
      <c r="L25" s="50">
        <f t="shared" si="12"/>
        <v>1</v>
      </c>
      <c r="M25" s="50">
        <f t="shared" ca="1" si="2"/>
        <v>1</v>
      </c>
      <c r="N25" s="8"/>
      <c r="O25" s="8"/>
      <c r="P25" s="13"/>
      <c r="Q25" s="13"/>
      <c r="T25" s="43">
        <v>0</v>
      </c>
      <c r="U25" s="52">
        <f t="shared" si="3"/>
        <v>-582</v>
      </c>
      <c r="V25" s="48">
        <f t="shared" si="4"/>
        <v>-582</v>
      </c>
      <c r="W25" s="48"/>
      <c r="X25" s="48">
        <f t="shared" si="5"/>
        <v>639.76038606798147</v>
      </c>
      <c r="Y25" s="48">
        <f t="shared" si="6"/>
        <v>57.760386067981472</v>
      </c>
      <c r="Z25" s="48">
        <f t="shared" si="7"/>
        <v>58</v>
      </c>
      <c r="AA25" s="17">
        <f t="shared" si="8"/>
        <v>58</v>
      </c>
      <c r="AB25" s="45">
        <f t="shared" si="9"/>
        <v>640</v>
      </c>
    </row>
    <row r="26" spans="1:28" ht="15" customHeight="1" x14ac:dyDescent="0.25">
      <c r="A26" s="49">
        <v>999</v>
      </c>
      <c r="B26" s="49">
        <v>707</v>
      </c>
      <c r="C26" s="46">
        <v>6.66</v>
      </c>
      <c r="D26" s="46">
        <v>265.26</v>
      </c>
      <c r="E26" s="46">
        <v>209.27</v>
      </c>
      <c r="F26" s="46">
        <f t="shared" si="0"/>
        <v>43.944444444444443</v>
      </c>
      <c r="G26" s="46">
        <v>0</v>
      </c>
      <c r="H26" s="46">
        <f t="shared" si="1"/>
        <v>22.727272727272727</v>
      </c>
      <c r="I26" s="46">
        <v>0</v>
      </c>
      <c r="J26" s="50">
        <f t="shared" si="10"/>
        <v>0</v>
      </c>
      <c r="K26" s="50">
        <f t="shared" si="11"/>
        <v>1</v>
      </c>
      <c r="L26" s="50">
        <f t="shared" si="12"/>
        <v>1</v>
      </c>
      <c r="M26" s="50">
        <f t="shared" ca="1" si="2"/>
        <v>0</v>
      </c>
      <c r="N26" s="8"/>
      <c r="O26" s="8"/>
      <c r="P26" s="13"/>
      <c r="Q26" s="13"/>
      <c r="T26" s="43">
        <v>0</v>
      </c>
      <c r="U26" s="52">
        <f t="shared" si="3"/>
        <v>-707</v>
      </c>
      <c r="V26" s="48">
        <f t="shared" si="4"/>
        <v>-707</v>
      </c>
      <c r="W26" s="48"/>
      <c r="X26" s="48">
        <f t="shared" si="5"/>
        <v>777.16596726814942</v>
      </c>
      <c r="Y26" s="48">
        <f t="shared" si="6"/>
        <v>70.165967268149416</v>
      </c>
      <c r="Z26" s="48">
        <f t="shared" si="7"/>
        <v>70</v>
      </c>
      <c r="AA26" s="17">
        <f t="shared" si="8"/>
        <v>70</v>
      </c>
      <c r="AB26" s="45">
        <f t="shared" si="9"/>
        <v>777</v>
      </c>
    </row>
    <row r="27" spans="1:28" ht="15" customHeight="1" x14ac:dyDescent="0.25">
      <c r="A27" s="49">
        <v>1115</v>
      </c>
      <c r="B27" s="49">
        <v>758</v>
      </c>
      <c r="C27" s="46">
        <v>7.43</v>
      </c>
      <c r="D27" s="46">
        <v>265.29000000000002</v>
      </c>
      <c r="E27" s="46">
        <v>209.31</v>
      </c>
      <c r="F27" s="46">
        <f t="shared" si="0"/>
        <v>39.705882352941174</v>
      </c>
      <c r="G27" s="46">
        <v>0</v>
      </c>
      <c r="H27" s="46">
        <f t="shared" si="1"/>
        <v>21.38095238095238</v>
      </c>
      <c r="I27" s="46">
        <v>0</v>
      </c>
      <c r="J27" s="50">
        <f t="shared" si="10"/>
        <v>0</v>
      </c>
      <c r="K27" s="50">
        <f t="shared" si="11"/>
        <v>1</v>
      </c>
      <c r="L27" s="50">
        <f t="shared" si="12"/>
        <v>1</v>
      </c>
      <c r="M27" s="50">
        <f t="shared" ca="1" si="2"/>
        <v>0</v>
      </c>
      <c r="N27" s="8"/>
      <c r="O27" s="8"/>
      <c r="P27" s="13"/>
      <c r="Q27" s="13"/>
      <c r="T27" s="43">
        <v>0</v>
      </c>
      <c r="U27" s="52">
        <f t="shared" si="3"/>
        <v>-758</v>
      </c>
      <c r="V27" s="48">
        <f t="shared" si="4"/>
        <v>-758</v>
      </c>
      <c r="W27" s="48"/>
      <c r="X27" s="48">
        <f t="shared" si="5"/>
        <v>833.22744439781786</v>
      </c>
      <c r="Y27" s="48">
        <f t="shared" si="6"/>
        <v>75.227444397817862</v>
      </c>
      <c r="Z27" s="48">
        <f t="shared" si="7"/>
        <v>75</v>
      </c>
      <c r="AA27" s="17">
        <f t="shared" si="8"/>
        <v>75</v>
      </c>
      <c r="AB27" s="45">
        <f t="shared" si="9"/>
        <v>833</v>
      </c>
    </row>
    <row r="28" spans="1:28" ht="15" customHeight="1" x14ac:dyDescent="0.25">
      <c r="A28" s="49">
        <v>1231</v>
      </c>
      <c r="B28" s="49">
        <v>809</v>
      </c>
      <c r="C28" s="46">
        <v>8.2100000000000009</v>
      </c>
      <c r="D28" s="46">
        <v>265.33</v>
      </c>
      <c r="E28" s="46">
        <v>209.34</v>
      </c>
      <c r="F28" s="46">
        <f t="shared" si="0"/>
        <v>34.9375</v>
      </c>
      <c r="G28" s="46">
        <v>0</v>
      </c>
      <c r="H28" s="46">
        <f t="shared" si="1"/>
        <v>19.899999999999999</v>
      </c>
      <c r="I28" s="46">
        <v>0</v>
      </c>
      <c r="J28" s="50">
        <f t="shared" si="10"/>
        <v>0</v>
      </c>
      <c r="K28" s="50">
        <f t="shared" si="11"/>
        <v>1</v>
      </c>
      <c r="L28" s="50">
        <f t="shared" si="12"/>
        <v>1</v>
      </c>
      <c r="M28" s="50">
        <f t="shared" ca="1" si="2"/>
        <v>0</v>
      </c>
      <c r="N28" s="8"/>
      <c r="O28" s="8"/>
      <c r="P28" s="13"/>
      <c r="Q28" s="13"/>
      <c r="T28" s="43">
        <v>0</v>
      </c>
      <c r="U28" s="52">
        <f t="shared" si="3"/>
        <v>-809</v>
      </c>
      <c r="V28" s="48">
        <f t="shared" si="4"/>
        <v>-809</v>
      </c>
      <c r="W28" s="48"/>
      <c r="X28" s="48">
        <f t="shared" si="5"/>
        <v>889.28892152748642</v>
      </c>
      <c r="Y28" s="48">
        <f t="shared" si="6"/>
        <v>80.288921527486423</v>
      </c>
      <c r="Z28" s="48">
        <f t="shared" si="7"/>
        <v>80</v>
      </c>
      <c r="AA28" s="17">
        <f t="shared" si="8"/>
        <v>80</v>
      </c>
      <c r="AB28" s="45">
        <f t="shared" si="9"/>
        <v>889</v>
      </c>
    </row>
    <row r="29" spans="1:28" ht="15" customHeight="1" x14ac:dyDescent="0.25">
      <c r="A29" s="49">
        <v>1346</v>
      </c>
      <c r="B29" s="49">
        <v>860</v>
      </c>
      <c r="C29" s="46">
        <v>8.9700000000000006</v>
      </c>
      <c r="D29" s="46">
        <v>265.37</v>
      </c>
      <c r="E29" s="46">
        <v>209.39</v>
      </c>
      <c r="F29" s="46">
        <f t="shared" si="0"/>
        <v>29.6</v>
      </c>
      <c r="G29" s="46">
        <v>0</v>
      </c>
      <c r="H29" s="46">
        <f t="shared" si="1"/>
        <v>18.263157894736842</v>
      </c>
      <c r="I29" s="46">
        <v>0</v>
      </c>
      <c r="J29" s="50">
        <f t="shared" si="10"/>
        <v>0</v>
      </c>
      <c r="K29" s="50">
        <f t="shared" si="11"/>
        <v>1</v>
      </c>
      <c r="L29" s="50">
        <f t="shared" si="12"/>
        <v>1</v>
      </c>
      <c r="M29" s="50">
        <f t="shared" ca="1" si="2"/>
        <v>1</v>
      </c>
      <c r="N29" s="8"/>
      <c r="O29" s="8"/>
      <c r="P29" s="13"/>
      <c r="Q29" s="13"/>
      <c r="T29" s="43">
        <v>0</v>
      </c>
      <c r="U29" s="52">
        <f t="shared" si="3"/>
        <v>-860</v>
      </c>
      <c r="V29" s="48">
        <f t="shared" si="4"/>
        <v>-860</v>
      </c>
      <c r="W29" s="48"/>
      <c r="X29" s="48">
        <f t="shared" si="5"/>
        <v>945.35039865715476</v>
      </c>
      <c r="Y29" s="48">
        <f t="shared" si="6"/>
        <v>85.350398657154756</v>
      </c>
      <c r="Z29" s="48">
        <f t="shared" si="7"/>
        <v>85</v>
      </c>
      <c r="AA29" s="17">
        <f t="shared" si="8"/>
        <v>85</v>
      </c>
      <c r="AB29" s="45">
        <f t="shared" si="9"/>
        <v>945</v>
      </c>
    </row>
    <row r="30" spans="1:28" ht="15" customHeight="1" x14ac:dyDescent="0.25">
      <c r="A30" s="49">
        <v>1397</v>
      </c>
      <c r="B30" s="49">
        <v>976</v>
      </c>
      <c r="C30" s="46">
        <v>9.31</v>
      </c>
      <c r="D30" s="46">
        <v>265.41000000000003</v>
      </c>
      <c r="E30" s="46">
        <v>209.43</v>
      </c>
      <c r="F30" s="46">
        <f t="shared" si="0"/>
        <v>28.071428571428573</v>
      </c>
      <c r="G30" s="46">
        <v>0</v>
      </c>
      <c r="H30" s="46">
        <f t="shared" si="1"/>
        <v>12.833333333333334</v>
      </c>
      <c r="I30" s="46">
        <v>0</v>
      </c>
      <c r="J30" s="50">
        <f t="shared" si="10"/>
        <v>0</v>
      </c>
      <c r="K30" s="50">
        <f t="shared" si="11"/>
        <v>1</v>
      </c>
      <c r="L30" s="50">
        <f t="shared" si="12"/>
        <v>1</v>
      </c>
      <c r="M30" s="50">
        <f t="shared" ca="1" si="2"/>
        <v>0</v>
      </c>
      <c r="N30" s="8"/>
      <c r="O30" s="8"/>
      <c r="P30" s="13"/>
      <c r="Q30" s="13"/>
      <c r="T30" s="43">
        <v>0</v>
      </c>
      <c r="U30" s="52">
        <f t="shared" si="3"/>
        <v>-976</v>
      </c>
      <c r="V30" s="48">
        <f t="shared" si="4"/>
        <v>-976</v>
      </c>
      <c r="W30" s="48"/>
      <c r="X30" s="48">
        <f t="shared" si="5"/>
        <v>1072.8627780109107</v>
      </c>
      <c r="Y30" s="48">
        <f t="shared" si="6"/>
        <v>96.862778010910688</v>
      </c>
      <c r="Z30" s="48">
        <f t="shared" si="7"/>
        <v>97</v>
      </c>
      <c r="AA30" s="17">
        <f t="shared" si="8"/>
        <v>97</v>
      </c>
      <c r="AB30" s="45">
        <f t="shared" si="9"/>
        <v>1073</v>
      </c>
    </row>
    <row r="31" spans="1:28" ht="15" customHeight="1" x14ac:dyDescent="0.25">
      <c r="A31" s="49">
        <v>1448</v>
      </c>
      <c r="B31" s="49">
        <v>1092</v>
      </c>
      <c r="C31" s="46">
        <v>9.65</v>
      </c>
      <c r="D31" s="46">
        <v>265.44</v>
      </c>
      <c r="E31" s="46">
        <v>209.46</v>
      </c>
      <c r="F31" s="46">
        <f t="shared" si="0"/>
        <v>26.307692307692307</v>
      </c>
      <c r="G31" s="46">
        <v>0</v>
      </c>
      <c r="H31" s="46">
        <f t="shared" si="1"/>
        <v>6.7647058823529411</v>
      </c>
      <c r="I31" s="46">
        <v>0</v>
      </c>
      <c r="J31" s="50">
        <f t="shared" si="10"/>
        <v>0</v>
      </c>
      <c r="K31" s="50">
        <f t="shared" si="11"/>
        <v>1</v>
      </c>
      <c r="L31" s="50">
        <f t="shared" si="12"/>
        <v>1</v>
      </c>
      <c r="M31" s="50">
        <f t="shared" ca="1" si="2"/>
        <v>0</v>
      </c>
      <c r="N31" s="8"/>
      <c r="O31" s="8"/>
      <c r="P31" s="13"/>
      <c r="Q31" s="13"/>
      <c r="T31" s="43">
        <v>0</v>
      </c>
      <c r="U31" s="52">
        <f t="shared" si="3"/>
        <v>-1092</v>
      </c>
      <c r="V31" s="48">
        <f t="shared" si="4"/>
        <v>-1092</v>
      </c>
      <c r="W31" s="48"/>
      <c r="X31" s="48">
        <f t="shared" si="5"/>
        <v>1200.3751573646664</v>
      </c>
      <c r="Y31" s="48">
        <f t="shared" si="6"/>
        <v>108.37515736466639</v>
      </c>
      <c r="Z31" s="48">
        <f t="shared" si="7"/>
        <v>108</v>
      </c>
      <c r="AA31" s="17">
        <f t="shared" si="8"/>
        <v>108</v>
      </c>
      <c r="AB31" s="45">
        <f t="shared" si="9"/>
        <v>1200</v>
      </c>
    </row>
    <row r="32" spans="1:28" ht="15" customHeight="1" x14ac:dyDescent="0.25">
      <c r="A32" s="49">
        <v>1499</v>
      </c>
      <c r="B32" s="49">
        <v>1207</v>
      </c>
      <c r="C32" s="46">
        <v>9.99</v>
      </c>
      <c r="D32" s="46">
        <v>265.47000000000003</v>
      </c>
      <c r="E32" s="46">
        <v>209.48</v>
      </c>
      <c r="F32" s="46">
        <f t="shared" si="0"/>
        <v>24.25</v>
      </c>
      <c r="G32" s="46">
        <v>0</v>
      </c>
      <c r="H32" s="46">
        <f t="shared" si="1"/>
        <v>0</v>
      </c>
      <c r="I32" s="46">
        <v>0</v>
      </c>
      <c r="J32" s="50">
        <f t="shared" si="10"/>
        <v>0</v>
      </c>
      <c r="K32" s="50">
        <f t="shared" si="11"/>
        <v>1</v>
      </c>
      <c r="L32" s="50">
        <f t="shared" si="12"/>
        <v>1</v>
      </c>
      <c r="M32" s="50">
        <f t="shared" ca="1" si="2"/>
        <v>1</v>
      </c>
      <c r="N32" s="8"/>
      <c r="O32" s="8"/>
      <c r="P32" s="13"/>
      <c r="Q32" s="13"/>
      <c r="T32" s="43">
        <v>0</v>
      </c>
      <c r="U32" s="52">
        <f t="shared" si="3"/>
        <v>-1207</v>
      </c>
      <c r="V32" s="48">
        <f t="shared" si="4"/>
        <v>-1207</v>
      </c>
      <c r="W32" s="48"/>
      <c r="X32" s="48">
        <f t="shared" si="5"/>
        <v>1326.7882920688207</v>
      </c>
      <c r="Y32" s="48">
        <f t="shared" si="6"/>
        <v>119.78829206882074</v>
      </c>
      <c r="Z32" s="48">
        <f t="shared" si="7"/>
        <v>120</v>
      </c>
      <c r="AA32" s="17">
        <f t="shared" si="8"/>
        <v>120</v>
      </c>
      <c r="AB32" s="45">
        <f t="shared" si="9"/>
        <v>1327</v>
      </c>
    </row>
    <row r="33" spans="1:28" ht="15" customHeight="1" x14ac:dyDescent="0.25">
      <c r="A33" s="49">
        <v>1564</v>
      </c>
      <c r="B33" s="49">
        <v>1207</v>
      </c>
      <c r="C33" s="46">
        <v>10.43</v>
      </c>
      <c r="D33" s="46">
        <v>265.5</v>
      </c>
      <c r="E33" s="46">
        <v>209.52</v>
      </c>
      <c r="F33" s="46">
        <f t="shared" si="0"/>
        <v>20.545454545454547</v>
      </c>
      <c r="G33" s="46">
        <v>0</v>
      </c>
      <c r="H33" s="46">
        <f t="shared" si="1"/>
        <v>0</v>
      </c>
      <c r="I33" s="46">
        <v>0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1</v>
      </c>
      <c r="N33" s="8"/>
      <c r="O33" s="8"/>
      <c r="P33" s="13"/>
      <c r="Q33" s="13"/>
      <c r="T33" s="43">
        <v>0</v>
      </c>
      <c r="U33" s="52">
        <f t="shared" si="3"/>
        <v>-1207</v>
      </c>
      <c r="V33" s="48">
        <f t="shared" si="4"/>
        <v>-1207</v>
      </c>
      <c r="W33" s="48"/>
      <c r="X33" s="48">
        <f t="shared" si="5"/>
        <v>1326.7882920688207</v>
      </c>
      <c r="Y33" s="48">
        <f t="shared" si="6"/>
        <v>119.78829206882074</v>
      </c>
      <c r="Z33" s="48">
        <f t="shared" si="7"/>
        <v>120</v>
      </c>
      <c r="AA33" s="17">
        <f t="shared" si="8"/>
        <v>120</v>
      </c>
      <c r="AB33" s="45">
        <f t="shared" si="9"/>
        <v>1327</v>
      </c>
    </row>
    <row r="34" spans="1:28" ht="15" customHeight="1" x14ac:dyDescent="0.25">
      <c r="A34" s="49">
        <v>1629</v>
      </c>
      <c r="B34" s="49">
        <v>1207</v>
      </c>
      <c r="C34" s="46">
        <v>10.86</v>
      </c>
      <c r="D34" s="46">
        <v>265.54000000000002</v>
      </c>
      <c r="E34" s="46">
        <v>209.55</v>
      </c>
      <c r="F34" s="46">
        <f t="shared" si="0"/>
        <v>16.100000000000001</v>
      </c>
      <c r="G34" s="46">
        <v>0</v>
      </c>
      <c r="H34" s="46">
        <f t="shared" si="1"/>
        <v>0</v>
      </c>
      <c r="I34" s="46">
        <v>0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3">IF(RAND()&lt;0.5,0,1)</f>
        <v>0</v>
      </c>
      <c r="N34" s="8"/>
      <c r="O34" s="8"/>
      <c r="P34" s="13"/>
      <c r="Q34" s="13"/>
      <c r="T34" s="43">
        <v>0</v>
      </c>
      <c r="U34" s="52">
        <f t="shared" ref="U34:U65" si="14">T34-B34</f>
        <v>-1207</v>
      </c>
      <c r="V34" s="48">
        <f t="shared" ref="V34:V65" si="15">ROUND(U34,0)</f>
        <v>-1207</v>
      </c>
      <c r="W34" s="48"/>
      <c r="X34" s="48">
        <f t="shared" ref="X34:X65" si="16">B34/$W$2*$W$3</f>
        <v>1326.7882920688207</v>
      </c>
      <c r="Y34" s="48">
        <f t="shared" ref="Y34:Y65" si="17">X34-B34</f>
        <v>119.78829206882074</v>
      </c>
      <c r="Z34" s="48">
        <f t="shared" ref="Z34:Z65" si="18">ROUND(Y34,0)</f>
        <v>120</v>
      </c>
      <c r="AA34" s="17">
        <f t="shared" ref="AA34:AA65" si="19">IF(V34&gt;=0,V34,Z34)</f>
        <v>120</v>
      </c>
      <c r="AB34" s="45">
        <f t="shared" ref="AB34:AB65" si="20">B34+AA34</f>
        <v>1327</v>
      </c>
    </row>
    <row r="35" spans="1:28" ht="15" customHeight="1" x14ac:dyDescent="0.25">
      <c r="A35" s="49">
        <v>1693</v>
      </c>
      <c r="B35" s="49">
        <v>1207</v>
      </c>
      <c r="C35" s="46">
        <v>11.29</v>
      </c>
      <c r="D35" s="46">
        <v>265.58</v>
      </c>
      <c r="E35" s="46">
        <v>209.59</v>
      </c>
      <c r="F35" s="46">
        <f t="shared" si="0"/>
        <v>10.777777777777779</v>
      </c>
      <c r="G35" s="46">
        <v>0</v>
      </c>
      <c r="H35" s="46">
        <f t="shared" si="1"/>
        <v>0</v>
      </c>
      <c r="I35" s="46">
        <v>0</v>
      </c>
      <c r="J35" s="50">
        <f t="shared" ref="J35:J66" si="21">IF(ABS(B35-B34)&lt;=50,1,0)</f>
        <v>1</v>
      </c>
      <c r="K35" s="50">
        <f t="shared" ref="K35:K66" si="22">IF(ABS((B35-B34))&lt;=50,1,IF((B35-B34)*(1)&gt;=0,1,-1))</f>
        <v>1</v>
      </c>
      <c r="L35" s="50">
        <f t="shared" si="12"/>
        <v>1</v>
      </c>
      <c r="M35" s="50">
        <f t="shared" ca="1" si="13"/>
        <v>0</v>
      </c>
      <c r="N35" s="8"/>
      <c r="O35" s="8"/>
      <c r="P35" s="13"/>
      <c r="Q35" s="13"/>
      <c r="T35" s="43">
        <v>0</v>
      </c>
      <c r="U35" s="52">
        <f t="shared" si="14"/>
        <v>-1207</v>
      </c>
      <c r="V35" s="48">
        <f t="shared" si="15"/>
        <v>-1207</v>
      </c>
      <c r="W35" s="48"/>
      <c r="X35" s="48">
        <f t="shared" si="16"/>
        <v>1326.7882920688207</v>
      </c>
      <c r="Y35" s="48">
        <f t="shared" si="17"/>
        <v>119.78829206882074</v>
      </c>
      <c r="Z35" s="48">
        <f t="shared" si="18"/>
        <v>120</v>
      </c>
      <c r="AA35" s="17">
        <f t="shared" si="19"/>
        <v>120</v>
      </c>
      <c r="AB35" s="45">
        <f t="shared" si="20"/>
        <v>1327</v>
      </c>
    </row>
    <row r="36" spans="1:28" ht="15" customHeight="1" x14ac:dyDescent="0.25">
      <c r="A36" s="49">
        <v>1661</v>
      </c>
      <c r="B36" s="49">
        <v>1207</v>
      </c>
      <c r="C36" s="46">
        <v>11.07</v>
      </c>
      <c r="D36" s="46">
        <v>265.62</v>
      </c>
      <c r="E36" s="46">
        <v>209.64</v>
      </c>
      <c r="F36" s="46">
        <f t="shared" si="0"/>
        <v>16.125</v>
      </c>
      <c r="G36" s="46">
        <v>0</v>
      </c>
      <c r="H36" s="46">
        <f t="shared" si="1"/>
        <v>0</v>
      </c>
      <c r="I36" s="46">
        <v>0</v>
      </c>
      <c r="J36" s="50">
        <f t="shared" si="21"/>
        <v>1</v>
      </c>
      <c r="K36" s="50">
        <f t="shared" si="22"/>
        <v>1</v>
      </c>
      <c r="L36" s="50">
        <f t="shared" si="12"/>
        <v>1</v>
      </c>
      <c r="M36" s="50">
        <f t="shared" ca="1" si="13"/>
        <v>1</v>
      </c>
      <c r="N36" s="8"/>
      <c r="O36" s="8"/>
      <c r="P36" s="13"/>
      <c r="Q36" s="13"/>
      <c r="T36" s="43">
        <v>0</v>
      </c>
      <c r="U36" s="52">
        <f t="shared" si="14"/>
        <v>-1207</v>
      </c>
      <c r="V36" s="48">
        <f t="shared" si="15"/>
        <v>-1207</v>
      </c>
      <c r="W36" s="48"/>
      <c r="X36" s="48">
        <f t="shared" si="16"/>
        <v>1326.7882920688207</v>
      </c>
      <c r="Y36" s="48">
        <f t="shared" si="17"/>
        <v>119.78829206882074</v>
      </c>
      <c r="Z36" s="48">
        <f t="shared" si="18"/>
        <v>120</v>
      </c>
      <c r="AA36" s="17">
        <f t="shared" si="19"/>
        <v>120</v>
      </c>
      <c r="AB36" s="45">
        <f t="shared" si="20"/>
        <v>1327</v>
      </c>
    </row>
    <row r="37" spans="1:28" ht="15" customHeight="1" x14ac:dyDescent="0.25">
      <c r="A37" s="49">
        <v>1629</v>
      </c>
      <c r="B37" s="49">
        <v>1207</v>
      </c>
      <c r="C37" s="46">
        <v>10.86</v>
      </c>
      <c r="D37" s="46">
        <v>265.66000000000003</v>
      </c>
      <c r="E37" s="46">
        <v>209.67</v>
      </c>
      <c r="F37" s="46">
        <f t="shared" si="0"/>
        <v>23</v>
      </c>
      <c r="G37" s="46">
        <v>0</v>
      </c>
      <c r="H37" s="46">
        <f t="shared" si="1"/>
        <v>0</v>
      </c>
      <c r="I37" s="46">
        <v>0</v>
      </c>
      <c r="J37" s="50">
        <f t="shared" si="21"/>
        <v>1</v>
      </c>
      <c r="K37" s="50">
        <f t="shared" si="22"/>
        <v>1</v>
      </c>
      <c r="L37" s="50">
        <f t="shared" si="12"/>
        <v>1</v>
      </c>
      <c r="M37" s="50">
        <f t="shared" ca="1" si="13"/>
        <v>1</v>
      </c>
      <c r="N37" s="8"/>
      <c r="O37" s="8"/>
      <c r="P37" s="13"/>
      <c r="Q37" s="13"/>
      <c r="T37" s="43">
        <v>0</v>
      </c>
      <c r="U37" s="52">
        <f t="shared" si="14"/>
        <v>-1207</v>
      </c>
      <c r="V37" s="48">
        <f t="shared" si="15"/>
        <v>-1207</v>
      </c>
      <c r="W37" s="48"/>
      <c r="X37" s="48">
        <f t="shared" si="16"/>
        <v>1326.7882920688207</v>
      </c>
      <c r="Y37" s="48">
        <f t="shared" si="17"/>
        <v>119.78829206882074</v>
      </c>
      <c r="Z37" s="48">
        <f t="shared" si="18"/>
        <v>120</v>
      </c>
      <c r="AA37" s="17">
        <f t="shared" si="19"/>
        <v>120</v>
      </c>
      <c r="AB37" s="45">
        <f t="shared" si="20"/>
        <v>1327</v>
      </c>
    </row>
    <row r="38" spans="1:28" ht="15" customHeight="1" x14ac:dyDescent="0.25">
      <c r="A38" s="49">
        <v>1596</v>
      </c>
      <c r="B38" s="49">
        <v>1207</v>
      </c>
      <c r="C38" s="46">
        <v>10.64</v>
      </c>
      <c r="D38" s="46">
        <v>265.69</v>
      </c>
      <c r="E38" s="46">
        <v>209.71</v>
      </c>
      <c r="F38" s="46">
        <f t="shared" si="0"/>
        <v>32.333333333333336</v>
      </c>
      <c r="G38" s="46">
        <v>0</v>
      </c>
      <c r="H38" s="46">
        <f t="shared" si="1"/>
        <v>0</v>
      </c>
      <c r="I38" s="46">
        <v>0</v>
      </c>
      <c r="J38" s="50">
        <f t="shared" si="21"/>
        <v>1</v>
      </c>
      <c r="K38" s="50">
        <f t="shared" si="22"/>
        <v>1</v>
      </c>
      <c r="L38" s="50">
        <f t="shared" si="12"/>
        <v>1</v>
      </c>
      <c r="M38" s="50">
        <f t="shared" ca="1" si="13"/>
        <v>0</v>
      </c>
      <c r="N38" s="8"/>
      <c r="O38" s="8"/>
      <c r="P38" s="13"/>
      <c r="Q38" s="13"/>
      <c r="T38" s="43">
        <v>0</v>
      </c>
      <c r="U38" s="52">
        <f t="shared" si="14"/>
        <v>-1207</v>
      </c>
      <c r="V38" s="48">
        <f t="shared" si="15"/>
        <v>-1207</v>
      </c>
      <c r="W38" s="48"/>
      <c r="X38" s="48">
        <f t="shared" si="16"/>
        <v>1326.7882920688207</v>
      </c>
      <c r="Y38" s="48">
        <f t="shared" si="17"/>
        <v>119.78829206882074</v>
      </c>
      <c r="Z38" s="48">
        <f t="shared" si="18"/>
        <v>120</v>
      </c>
      <c r="AA38" s="17">
        <f t="shared" si="19"/>
        <v>120</v>
      </c>
      <c r="AB38" s="45">
        <f t="shared" si="20"/>
        <v>1327</v>
      </c>
    </row>
    <row r="39" spans="1:28" ht="15" customHeight="1" x14ac:dyDescent="0.25">
      <c r="A39" s="49">
        <v>1596</v>
      </c>
      <c r="B39" s="49">
        <v>1207</v>
      </c>
      <c r="C39" s="46">
        <v>10.64</v>
      </c>
      <c r="D39" s="46">
        <v>265.72000000000003</v>
      </c>
      <c r="E39" s="46">
        <v>209.74</v>
      </c>
      <c r="F39" s="46">
        <f t="shared" si="0"/>
        <v>38.799999999999997</v>
      </c>
      <c r="G39" s="46">
        <v>0</v>
      </c>
      <c r="H39" s="46">
        <f t="shared" si="1"/>
        <v>0</v>
      </c>
      <c r="I39" s="46">
        <v>0</v>
      </c>
      <c r="J39" s="50">
        <f t="shared" si="21"/>
        <v>1</v>
      </c>
      <c r="K39" s="50">
        <f t="shared" si="22"/>
        <v>1</v>
      </c>
      <c r="L39" s="50">
        <f t="shared" ref="L39:L70" si="23">IF(OR(COUNTIF(K35:K39,1)=5,COUNTIF(K35:K39,-1)=5),1,0)</f>
        <v>1</v>
      </c>
      <c r="M39" s="50">
        <f t="shared" ca="1" si="13"/>
        <v>1</v>
      </c>
      <c r="N39" s="8"/>
      <c r="O39" s="8"/>
      <c r="P39" s="13"/>
      <c r="Q39" s="13"/>
      <c r="T39" s="43">
        <v>0</v>
      </c>
      <c r="U39" s="52">
        <f t="shared" si="14"/>
        <v>-1207</v>
      </c>
      <c r="V39" s="48">
        <f t="shared" si="15"/>
        <v>-1207</v>
      </c>
      <c r="W39" s="48"/>
      <c r="X39" s="48">
        <f t="shared" si="16"/>
        <v>1326.7882920688207</v>
      </c>
      <c r="Y39" s="48">
        <f t="shared" si="17"/>
        <v>119.78829206882074</v>
      </c>
      <c r="Z39" s="48">
        <f t="shared" si="18"/>
        <v>120</v>
      </c>
      <c r="AA39" s="17">
        <f t="shared" si="19"/>
        <v>120</v>
      </c>
      <c r="AB39" s="45">
        <f t="shared" si="20"/>
        <v>1327</v>
      </c>
    </row>
    <row r="40" spans="1:28" ht="15" customHeight="1" x14ac:dyDescent="0.25">
      <c r="A40" s="49">
        <v>1596</v>
      </c>
      <c r="B40" s="49">
        <v>1207</v>
      </c>
      <c r="C40" s="46">
        <v>10.64</v>
      </c>
      <c r="D40" s="46">
        <v>265.75</v>
      </c>
      <c r="E40" s="46">
        <v>209.77</v>
      </c>
      <c r="F40" s="46">
        <f t="shared" si="0"/>
        <v>48.5</v>
      </c>
      <c r="G40" s="46">
        <v>0</v>
      </c>
      <c r="H40" s="46">
        <f t="shared" si="1"/>
        <v>0</v>
      </c>
      <c r="I40" s="46">
        <v>0</v>
      </c>
      <c r="J40" s="50">
        <f t="shared" si="21"/>
        <v>1</v>
      </c>
      <c r="K40" s="50">
        <f t="shared" si="22"/>
        <v>1</v>
      </c>
      <c r="L40" s="50">
        <f t="shared" si="23"/>
        <v>1</v>
      </c>
      <c r="M40" s="50">
        <f t="shared" ca="1" si="13"/>
        <v>0</v>
      </c>
      <c r="N40" s="8"/>
      <c r="O40" s="8"/>
      <c r="P40" s="13"/>
      <c r="Q40" s="13"/>
      <c r="T40" s="43">
        <v>0</v>
      </c>
      <c r="U40" s="52">
        <f t="shared" si="14"/>
        <v>-1207</v>
      </c>
      <c r="V40" s="48">
        <f t="shared" si="15"/>
        <v>-1207</v>
      </c>
      <c r="W40" s="48"/>
      <c r="X40" s="48">
        <f t="shared" si="16"/>
        <v>1326.7882920688207</v>
      </c>
      <c r="Y40" s="48">
        <f t="shared" si="17"/>
        <v>119.78829206882074</v>
      </c>
      <c r="Z40" s="48">
        <f t="shared" si="18"/>
        <v>120</v>
      </c>
      <c r="AA40" s="17">
        <f t="shared" si="19"/>
        <v>120</v>
      </c>
      <c r="AB40" s="45">
        <f t="shared" si="20"/>
        <v>1327</v>
      </c>
    </row>
    <row r="41" spans="1:28" ht="15" customHeight="1" x14ac:dyDescent="0.25">
      <c r="A41" s="49">
        <v>1596</v>
      </c>
      <c r="B41" s="49">
        <v>1207</v>
      </c>
      <c r="C41" s="46">
        <v>10.64</v>
      </c>
      <c r="D41" s="46">
        <v>265.77999999999997</v>
      </c>
      <c r="E41" s="46">
        <v>209.79</v>
      </c>
      <c r="F41" s="46">
        <f t="shared" si="0"/>
        <v>64.666666666666671</v>
      </c>
      <c r="G41" s="46">
        <v>0</v>
      </c>
      <c r="H41" s="46">
        <f t="shared" si="1"/>
        <v>0</v>
      </c>
      <c r="I41" s="46">
        <v>0</v>
      </c>
      <c r="J41" s="50">
        <f t="shared" si="21"/>
        <v>1</v>
      </c>
      <c r="K41" s="50">
        <f t="shared" si="22"/>
        <v>1</v>
      </c>
      <c r="L41" s="50">
        <f t="shared" si="23"/>
        <v>1</v>
      </c>
      <c r="M41" s="50">
        <f t="shared" ca="1" si="13"/>
        <v>0</v>
      </c>
      <c r="N41" s="8"/>
      <c r="O41" s="8"/>
      <c r="P41" s="13"/>
      <c r="Q41" s="13"/>
      <c r="T41" s="43">
        <v>0</v>
      </c>
      <c r="U41" s="52">
        <f t="shared" si="14"/>
        <v>-1207</v>
      </c>
      <c r="V41" s="48">
        <f t="shared" si="15"/>
        <v>-1207</v>
      </c>
      <c r="W41" s="48"/>
      <c r="X41" s="48">
        <f t="shared" si="16"/>
        <v>1326.7882920688207</v>
      </c>
      <c r="Y41" s="48">
        <f t="shared" si="17"/>
        <v>119.78829206882074</v>
      </c>
      <c r="Z41" s="48">
        <f t="shared" si="18"/>
        <v>120</v>
      </c>
      <c r="AA41" s="17">
        <f t="shared" si="19"/>
        <v>120</v>
      </c>
      <c r="AB41" s="45">
        <f t="shared" si="20"/>
        <v>1327</v>
      </c>
    </row>
    <row r="42" spans="1:28" ht="15" customHeight="1" x14ac:dyDescent="0.25">
      <c r="A42" s="49">
        <v>1661</v>
      </c>
      <c r="B42" s="49">
        <v>1207</v>
      </c>
      <c r="C42" s="46">
        <v>11.07</v>
      </c>
      <c r="D42" s="46">
        <v>265.82</v>
      </c>
      <c r="E42" s="46">
        <v>209.84</v>
      </c>
      <c r="F42" s="46">
        <f t="shared" si="0"/>
        <v>64.5</v>
      </c>
      <c r="G42" s="46">
        <v>0</v>
      </c>
      <c r="H42" s="46">
        <f t="shared" si="1"/>
        <v>0</v>
      </c>
      <c r="I42" s="46">
        <v>0</v>
      </c>
      <c r="J42" s="50">
        <f t="shared" si="21"/>
        <v>1</v>
      </c>
      <c r="K42" s="50">
        <f t="shared" si="22"/>
        <v>1</v>
      </c>
      <c r="L42" s="50">
        <f t="shared" si="23"/>
        <v>1</v>
      </c>
      <c r="M42" s="50">
        <f t="shared" ca="1" si="13"/>
        <v>1</v>
      </c>
      <c r="N42" s="8"/>
      <c r="O42" s="8"/>
      <c r="P42" s="13"/>
      <c r="Q42" s="13"/>
      <c r="T42" s="43">
        <v>0</v>
      </c>
      <c r="U42" s="52">
        <f t="shared" si="14"/>
        <v>-1207</v>
      </c>
      <c r="V42" s="48">
        <f t="shared" si="15"/>
        <v>-1207</v>
      </c>
      <c r="W42" s="48"/>
      <c r="X42" s="48">
        <f t="shared" si="16"/>
        <v>1326.7882920688207</v>
      </c>
      <c r="Y42" s="48">
        <f t="shared" si="17"/>
        <v>119.78829206882074</v>
      </c>
      <c r="Z42" s="48">
        <f t="shared" si="18"/>
        <v>120</v>
      </c>
      <c r="AA42" s="17">
        <f t="shared" si="19"/>
        <v>120</v>
      </c>
      <c r="AB42" s="45">
        <f t="shared" si="20"/>
        <v>1327</v>
      </c>
    </row>
    <row r="43" spans="1:28" ht="15" customHeight="1" x14ac:dyDescent="0.25">
      <c r="A43" s="49">
        <v>1726</v>
      </c>
      <c r="B43" s="49">
        <v>1207</v>
      </c>
      <c r="C43" s="46">
        <v>11.51</v>
      </c>
      <c r="D43" s="46">
        <v>265.87</v>
      </c>
      <c r="E43" s="46">
        <v>209.89</v>
      </c>
      <c r="F43" s="46">
        <f t="shared" si="0"/>
        <v>64</v>
      </c>
      <c r="G43" s="46">
        <v>0</v>
      </c>
      <c r="H43" s="46">
        <f t="shared" si="1"/>
        <v>0</v>
      </c>
      <c r="I43" s="46">
        <v>0</v>
      </c>
      <c r="J43" s="50">
        <f t="shared" si="21"/>
        <v>1</v>
      </c>
      <c r="K43" s="50">
        <f t="shared" si="22"/>
        <v>1</v>
      </c>
      <c r="L43" s="50">
        <f t="shared" si="23"/>
        <v>1</v>
      </c>
      <c r="M43" s="50">
        <f t="shared" ca="1" si="13"/>
        <v>1</v>
      </c>
      <c r="N43" s="8"/>
      <c r="O43" s="8"/>
      <c r="P43" s="13"/>
      <c r="Q43" s="13"/>
      <c r="T43" s="43">
        <v>0</v>
      </c>
      <c r="U43" s="52">
        <f t="shared" si="14"/>
        <v>-1207</v>
      </c>
      <c r="V43" s="48">
        <f t="shared" si="15"/>
        <v>-1207</v>
      </c>
      <c r="W43" s="48"/>
      <c r="X43" s="48">
        <f t="shared" si="16"/>
        <v>1326.7882920688207</v>
      </c>
      <c r="Y43" s="48">
        <f t="shared" si="17"/>
        <v>119.78829206882074</v>
      </c>
      <c r="Z43" s="48">
        <f t="shared" si="18"/>
        <v>120</v>
      </c>
      <c r="AA43" s="17">
        <f t="shared" si="19"/>
        <v>120</v>
      </c>
      <c r="AB43" s="45">
        <f t="shared" si="20"/>
        <v>1327</v>
      </c>
    </row>
    <row r="44" spans="1:28" ht="15" customHeight="1" x14ac:dyDescent="0.25">
      <c r="A44" s="59">
        <v>1790</v>
      </c>
      <c r="B44" s="49">
        <v>1207</v>
      </c>
      <c r="C44" s="46">
        <v>11.93</v>
      </c>
      <c r="D44" s="46">
        <v>265.92</v>
      </c>
      <c r="E44" s="46">
        <v>209.94</v>
      </c>
      <c r="F44" s="60">
        <v>0</v>
      </c>
      <c r="G44" s="60">
        <v>0</v>
      </c>
      <c r="H44" s="60">
        <f t="shared" si="1"/>
        <v>0</v>
      </c>
      <c r="I44" s="60">
        <v>0</v>
      </c>
      <c r="J44" s="50">
        <f t="shared" si="21"/>
        <v>1</v>
      </c>
      <c r="K44" s="50">
        <f t="shared" si="22"/>
        <v>1</v>
      </c>
      <c r="L44" s="50">
        <f t="shared" si="23"/>
        <v>1</v>
      </c>
      <c r="M44" s="50">
        <f t="shared" ca="1" si="13"/>
        <v>0</v>
      </c>
      <c r="N44" s="8"/>
      <c r="O44" s="8"/>
      <c r="P44" s="13"/>
      <c r="Q44" s="13"/>
      <c r="T44" s="43">
        <v>0</v>
      </c>
      <c r="U44" s="52">
        <f t="shared" si="14"/>
        <v>-1207</v>
      </c>
      <c r="V44" s="48">
        <f t="shared" si="15"/>
        <v>-1207</v>
      </c>
      <c r="W44" s="48"/>
      <c r="X44" s="48">
        <f t="shared" si="16"/>
        <v>1326.7882920688207</v>
      </c>
      <c r="Y44" s="48">
        <f t="shared" si="17"/>
        <v>119.78829206882074</v>
      </c>
      <c r="Z44" s="48">
        <f t="shared" si="18"/>
        <v>120</v>
      </c>
      <c r="AA44" s="17">
        <f t="shared" si="19"/>
        <v>120</v>
      </c>
      <c r="AB44" s="45">
        <f t="shared" si="20"/>
        <v>1327</v>
      </c>
    </row>
    <row r="45" spans="1:28" ht="15" customHeight="1" x14ac:dyDescent="0.25">
      <c r="A45" s="49">
        <v>1725</v>
      </c>
      <c r="B45" s="49">
        <v>1207</v>
      </c>
      <c r="C45" s="46">
        <v>11.5</v>
      </c>
      <c r="D45" s="46">
        <v>265.97000000000003</v>
      </c>
      <c r="E45" s="46">
        <v>209.98</v>
      </c>
      <c r="F45" s="46">
        <v>0</v>
      </c>
      <c r="G45" s="46">
        <f t="shared" ref="G45:G76" si="24">($A$44-A45)/(ROW(A45)-ROW($A$44))</f>
        <v>65</v>
      </c>
      <c r="H45" s="46">
        <v>0</v>
      </c>
      <c r="I45" s="46">
        <f t="shared" ref="I45:I76" si="25">($A$44-B45)/(ROW(B45)-ROW($A$44))</f>
        <v>583</v>
      </c>
      <c r="J45" s="50">
        <f t="shared" si="21"/>
        <v>1</v>
      </c>
      <c r="K45" s="50">
        <f t="shared" si="22"/>
        <v>1</v>
      </c>
      <c r="L45" s="50">
        <f t="shared" si="23"/>
        <v>1</v>
      </c>
      <c r="M45" s="50">
        <f t="shared" ca="1" si="13"/>
        <v>0</v>
      </c>
      <c r="N45" s="8"/>
      <c r="O45" s="8"/>
      <c r="P45" s="13"/>
      <c r="Q45" s="13"/>
      <c r="T45" s="43">
        <v>0</v>
      </c>
      <c r="U45" s="52">
        <f t="shared" si="14"/>
        <v>-1207</v>
      </c>
      <c r="V45" s="48">
        <f t="shared" si="15"/>
        <v>-1207</v>
      </c>
      <c r="W45" s="48"/>
      <c r="X45" s="48">
        <f t="shared" si="16"/>
        <v>1326.7882920688207</v>
      </c>
      <c r="Y45" s="48">
        <f t="shared" si="17"/>
        <v>119.78829206882074</v>
      </c>
      <c r="Z45" s="48">
        <f t="shared" si="18"/>
        <v>120</v>
      </c>
      <c r="AA45" s="17">
        <f t="shared" si="19"/>
        <v>120</v>
      </c>
      <c r="AB45" s="45">
        <f t="shared" si="20"/>
        <v>1327</v>
      </c>
    </row>
    <row r="46" spans="1:28" ht="15" customHeight="1" x14ac:dyDescent="0.25">
      <c r="A46" s="49">
        <v>1660</v>
      </c>
      <c r="B46" s="49">
        <v>1207</v>
      </c>
      <c r="C46" s="46">
        <v>11.07</v>
      </c>
      <c r="D46" s="46">
        <v>266.01</v>
      </c>
      <c r="E46" s="46">
        <v>210.02</v>
      </c>
      <c r="F46" s="46">
        <v>0</v>
      </c>
      <c r="G46" s="46">
        <f t="shared" si="24"/>
        <v>65</v>
      </c>
      <c r="H46" s="46">
        <v>0</v>
      </c>
      <c r="I46" s="46">
        <f t="shared" si="25"/>
        <v>291.5</v>
      </c>
      <c r="J46" s="50">
        <f t="shared" si="21"/>
        <v>1</v>
      </c>
      <c r="K46" s="50">
        <f t="shared" si="22"/>
        <v>1</v>
      </c>
      <c r="L46" s="50">
        <f t="shared" si="23"/>
        <v>1</v>
      </c>
      <c r="M46" s="50">
        <f t="shared" ca="1" si="13"/>
        <v>0</v>
      </c>
      <c r="N46" s="8"/>
      <c r="O46" s="8"/>
      <c r="P46" s="13"/>
      <c r="Q46" s="13"/>
      <c r="T46" s="43">
        <v>0</v>
      </c>
      <c r="U46" s="52">
        <f t="shared" si="14"/>
        <v>-1207</v>
      </c>
      <c r="V46" s="48">
        <f t="shared" si="15"/>
        <v>-1207</v>
      </c>
      <c r="W46" s="48"/>
      <c r="X46" s="48">
        <f t="shared" si="16"/>
        <v>1326.7882920688207</v>
      </c>
      <c r="Y46" s="48">
        <f t="shared" si="17"/>
        <v>119.78829206882074</v>
      </c>
      <c r="Z46" s="48">
        <f t="shared" si="18"/>
        <v>120</v>
      </c>
      <c r="AA46" s="17">
        <f t="shared" si="19"/>
        <v>120</v>
      </c>
      <c r="AB46" s="45">
        <f t="shared" si="20"/>
        <v>1327</v>
      </c>
    </row>
    <row r="47" spans="1:28" ht="15" customHeight="1" x14ac:dyDescent="0.25">
      <c r="A47" s="49">
        <v>1596</v>
      </c>
      <c r="B47" s="49">
        <v>1207</v>
      </c>
      <c r="C47" s="46">
        <v>10.64</v>
      </c>
      <c r="D47" s="46">
        <v>266.04000000000002</v>
      </c>
      <c r="E47" s="46">
        <v>210.05</v>
      </c>
      <c r="F47" s="46">
        <v>0</v>
      </c>
      <c r="G47" s="46">
        <f t="shared" si="24"/>
        <v>64.666666666666671</v>
      </c>
      <c r="H47" s="46">
        <v>0</v>
      </c>
      <c r="I47" s="46">
        <f t="shared" si="25"/>
        <v>194.33333333333334</v>
      </c>
      <c r="J47" s="50">
        <f t="shared" si="21"/>
        <v>1</v>
      </c>
      <c r="K47" s="50">
        <f t="shared" si="22"/>
        <v>1</v>
      </c>
      <c r="L47" s="50">
        <f t="shared" si="23"/>
        <v>1</v>
      </c>
      <c r="M47" s="50">
        <f t="shared" ca="1" si="13"/>
        <v>0</v>
      </c>
      <c r="N47" s="8"/>
      <c r="O47" s="8"/>
      <c r="P47" s="13"/>
      <c r="Q47" s="13"/>
      <c r="T47" s="43">
        <v>0</v>
      </c>
      <c r="U47" s="52">
        <f t="shared" si="14"/>
        <v>-1207</v>
      </c>
      <c r="V47" s="48">
        <f t="shared" si="15"/>
        <v>-1207</v>
      </c>
      <c r="W47" s="48"/>
      <c r="X47" s="48">
        <f t="shared" si="16"/>
        <v>1326.7882920688207</v>
      </c>
      <c r="Y47" s="48">
        <f t="shared" si="17"/>
        <v>119.78829206882074</v>
      </c>
      <c r="Z47" s="48">
        <f t="shared" si="18"/>
        <v>120</v>
      </c>
      <c r="AA47" s="17">
        <f t="shared" si="19"/>
        <v>120</v>
      </c>
      <c r="AB47" s="45">
        <f t="shared" si="20"/>
        <v>1327</v>
      </c>
    </row>
    <row r="48" spans="1:28" ht="15" customHeight="1" x14ac:dyDescent="0.25">
      <c r="A48" s="49">
        <v>1596</v>
      </c>
      <c r="B48" s="59">
        <v>1207</v>
      </c>
      <c r="C48" s="46">
        <v>10.64</v>
      </c>
      <c r="D48" s="46">
        <v>266.07</v>
      </c>
      <c r="E48" s="46">
        <v>210.08</v>
      </c>
      <c r="F48" s="46">
        <v>0</v>
      </c>
      <c r="G48" s="46">
        <f t="shared" si="24"/>
        <v>48.5</v>
      </c>
      <c r="H48" s="46">
        <v>0</v>
      </c>
      <c r="I48" s="46">
        <f t="shared" si="25"/>
        <v>145.75</v>
      </c>
      <c r="J48" s="50">
        <f t="shared" si="21"/>
        <v>1</v>
      </c>
      <c r="K48" s="50">
        <f t="shared" si="22"/>
        <v>1</v>
      </c>
      <c r="L48" s="50">
        <f t="shared" si="23"/>
        <v>1</v>
      </c>
      <c r="M48" s="50">
        <f t="shared" ca="1" si="13"/>
        <v>0</v>
      </c>
      <c r="N48" s="8"/>
      <c r="O48" s="8"/>
      <c r="P48" s="13"/>
      <c r="Q48" s="13"/>
      <c r="T48" s="43">
        <v>0</v>
      </c>
      <c r="U48" s="52">
        <f t="shared" si="14"/>
        <v>-1207</v>
      </c>
      <c r="V48" s="48">
        <f t="shared" si="15"/>
        <v>-1207</v>
      </c>
      <c r="W48" s="48"/>
      <c r="X48" s="48">
        <f t="shared" si="16"/>
        <v>1326.7882920688207</v>
      </c>
      <c r="Y48" s="48">
        <f t="shared" si="17"/>
        <v>119.78829206882074</v>
      </c>
      <c r="Z48" s="48">
        <f t="shared" si="18"/>
        <v>120</v>
      </c>
      <c r="AA48" s="17">
        <f t="shared" si="19"/>
        <v>120</v>
      </c>
      <c r="AB48" s="45">
        <f t="shared" si="20"/>
        <v>1327</v>
      </c>
    </row>
    <row r="49" spans="1:28" ht="15" customHeight="1" x14ac:dyDescent="0.25">
      <c r="A49" s="49">
        <v>1596</v>
      </c>
      <c r="B49" s="49">
        <v>1207</v>
      </c>
      <c r="C49" s="46">
        <v>10.64</v>
      </c>
      <c r="D49" s="46">
        <v>266.10000000000002</v>
      </c>
      <c r="E49" s="46">
        <v>210.11</v>
      </c>
      <c r="F49" s="46">
        <v>0</v>
      </c>
      <c r="G49" s="46">
        <f t="shared" si="24"/>
        <v>38.799999999999997</v>
      </c>
      <c r="H49" s="46">
        <v>0</v>
      </c>
      <c r="I49" s="46">
        <f t="shared" si="25"/>
        <v>116.6</v>
      </c>
      <c r="J49" s="50">
        <f t="shared" si="21"/>
        <v>1</v>
      </c>
      <c r="K49" s="50">
        <f t="shared" si="22"/>
        <v>1</v>
      </c>
      <c r="L49" s="50">
        <f t="shared" si="23"/>
        <v>1</v>
      </c>
      <c r="M49" s="50">
        <f t="shared" ca="1" si="13"/>
        <v>0</v>
      </c>
      <c r="N49" s="8"/>
      <c r="O49" s="8"/>
      <c r="P49" s="13"/>
      <c r="Q49" s="13"/>
      <c r="T49" s="43">
        <v>0</v>
      </c>
      <c r="U49" s="52">
        <f t="shared" si="14"/>
        <v>-1207</v>
      </c>
      <c r="V49" s="48">
        <f t="shared" si="15"/>
        <v>-1207</v>
      </c>
      <c r="W49" s="48"/>
      <c r="X49" s="48">
        <f t="shared" si="16"/>
        <v>1326.7882920688207</v>
      </c>
      <c r="Y49" s="48">
        <f t="shared" si="17"/>
        <v>119.78829206882074</v>
      </c>
      <c r="Z49" s="48">
        <f t="shared" si="18"/>
        <v>120</v>
      </c>
      <c r="AA49" s="17">
        <f t="shared" si="19"/>
        <v>120</v>
      </c>
      <c r="AB49" s="45">
        <f t="shared" si="20"/>
        <v>1327</v>
      </c>
    </row>
    <row r="50" spans="1:28" ht="15" customHeight="1" x14ac:dyDescent="0.25">
      <c r="A50" s="49">
        <v>1596</v>
      </c>
      <c r="B50" s="49">
        <v>1207</v>
      </c>
      <c r="C50" s="46">
        <v>10.64</v>
      </c>
      <c r="D50" s="46">
        <v>266.13</v>
      </c>
      <c r="E50" s="46">
        <v>210.14</v>
      </c>
      <c r="F50" s="46">
        <v>0</v>
      </c>
      <c r="G50" s="46">
        <f t="shared" si="24"/>
        <v>32.333333333333336</v>
      </c>
      <c r="H50" s="46">
        <v>0</v>
      </c>
      <c r="I50" s="46">
        <f t="shared" si="25"/>
        <v>97.166666666666671</v>
      </c>
      <c r="J50" s="50">
        <f t="shared" si="21"/>
        <v>1</v>
      </c>
      <c r="K50" s="50">
        <f t="shared" si="22"/>
        <v>1</v>
      </c>
      <c r="L50" s="50">
        <f t="shared" si="23"/>
        <v>1</v>
      </c>
      <c r="M50" s="50">
        <f t="shared" ca="1" si="13"/>
        <v>1</v>
      </c>
      <c r="N50" s="8"/>
      <c r="O50" s="8"/>
      <c r="P50" s="13"/>
      <c r="Q50" s="13"/>
      <c r="T50" s="43">
        <v>0</v>
      </c>
      <c r="U50" s="52">
        <f t="shared" si="14"/>
        <v>-1207</v>
      </c>
      <c r="V50" s="48">
        <f t="shared" si="15"/>
        <v>-1207</v>
      </c>
      <c r="W50" s="48"/>
      <c r="X50" s="48">
        <f t="shared" si="16"/>
        <v>1326.7882920688207</v>
      </c>
      <c r="Y50" s="48">
        <f t="shared" si="17"/>
        <v>119.78829206882074</v>
      </c>
      <c r="Z50" s="48">
        <f t="shared" si="18"/>
        <v>120</v>
      </c>
      <c r="AA50" s="17">
        <f t="shared" si="19"/>
        <v>120</v>
      </c>
      <c r="AB50" s="45">
        <f t="shared" si="20"/>
        <v>1327</v>
      </c>
    </row>
    <row r="51" spans="1:28" ht="15" customHeight="1" x14ac:dyDescent="0.25">
      <c r="A51" s="49">
        <v>1564</v>
      </c>
      <c r="B51" s="49">
        <v>1207</v>
      </c>
      <c r="C51" s="46">
        <v>10.43</v>
      </c>
      <c r="D51" s="46">
        <v>266.16000000000003</v>
      </c>
      <c r="E51" s="46">
        <v>210.18</v>
      </c>
      <c r="F51" s="46">
        <v>0</v>
      </c>
      <c r="G51" s="46">
        <f t="shared" si="24"/>
        <v>32.285714285714285</v>
      </c>
      <c r="H51" s="46">
        <v>0</v>
      </c>
      <c r="I51" s="46">
        <f t="shared" si="25"/>
        <v>83.285714285714292</v>
      </c>
      <c r="J51" s="50">
        <f t="shared" si="21"/>
        <v>1</v>
      </c>
      <c r="K51" s="50">
        <f t="shared" si="22"/>
        <v>1</v>
      </c>
      <c r="L51" s="50">
        <f t="shared" si="23"/>
        <v>1</v>
      </c>
      <c r="M51" s="50">
        <f t="shared" ca="1" si="13"/>
        <v>1</v>
      </c>
      <c r="N51" s="8"/>
      <c r="O51" s="8"/>
      <c r="P51" s="13"/>
      <c r="Q51" s="13"/>
      <c r="T51" s="43">
        <v>0</v>
      </c>
      <c r="U51" s="52">
        <f t="shared" si="14"/>
        <v>-1207</v>
      </c>
      <c r="V51" s="48">
        <f t="shared" si="15"/>
        <v>-1207</v>
      </c>
      <c r="W51" s="48"/>
      <c r="X51" s="48">
        <f t="shared" si="16"/>
        <v>1326.7882920688207</v>
      </c>
      <c r="Y51" s="48">
        <f t="shared" si="17"/>
        <v>119.78829206882074</v>
      </c>
      <c r="Z51" s="48">
        <f t="shared" si="18"/>
        <v>120</v>
      </c>
      <c r="AA51" s="17">
        <f t="shared" si="19"/>
        <v>120</v>
      </c>
      <c r="AB51" s="45">
        <f t="shared" si="20"/>
        <v>1327</v>
      </c>
    </row>
    <row r="52" spans="1:28" ht="15" customHeight="1" x14ac:dyDescent="0.25">
      <c r="A52" s="49">
        <v>1532</v>
      </c>
      <c r="B52" s="49">
        <v>1207</v>
      </c>
      <c r="C52" s="46">
        <v>10.210000000000001</v>
      </c>
      <c r="D52" s="46">
        <v>266.19</v>
      </c>
      <c r="E52" s="46">
        <v>210.2</v>
      </c>
      <c r="F52" s="46">
        <v>0</v>
      </c>
      <c r="G52" s="46">
        <f t="shared" si="24"/>
        <v>32.25</v>
      </c>
      <c r="H52" s="46">
        <v>0</v>
      </c>
      <c r="I52" s="46">
        <f t="shared" si="25"/>
        <v>72.875</v>
      </c>
      <c r="J52" s="50">
        <f t="shared" si="21"/>
        <v>1</v>
      </c>
      <c r="K52" s="50">
        <f t="shared" si="22"/>
        <v>1</v>
      </c>
      <c r="L52" s="50">
        <f t="shared" si="23"/>
        <v>1</v>
      </c>
      <c r="M52" s="50">
        <f t="shared" ca="1" si="13"/>
        <v>1</v>
      </c>
      <c r="N52" s="8"/>
      <c r="O52" s="8"/>
      <c r="P52" s="13"/>
      <c r="Q52" s="13"/>
      <c r="T52" s="43">
        <v>0</v>
      </c>
      <c r="U52" s="52">
        <f t="shared" si="14"/>
        <v>-1207</v>
      </c>
      <c r="V52" s="48">
        <f t="shared" si="15"/>
        <v>-1207</v>
      </c>
      <c r="W52" s="48"/>
      <c r="X52" s="48">
        <f t="shared" si="16"/>
        <v>1326.7882920688207</v>
      </c>
      <c r="Y52" s="48">
        <f t="shared" si="17"/>
        <v>119.78829206882074</v>
      </c>
      <c r="Z52" s="48">
        <f t="shared" si="18"/>
        <v>120</v>
      </c>
      <c r="AA52" s="17">
        <f t="shared" si="19"/>
        <v>120</v>
      </c>
      <c r="AB52" s="45">
        <f t="shared" si="20"/>
        <v>1327</v>
      </c>
    </row>
    <row r="53" spans="1:28" ht="15" customHeight="1" x14ac:dyDescent="0.25">
      <c r="A53" s="49">
        <v>1499</v>
      </c>
      <c r="B53" s="49">
        <v>1207</v>
      </c>
      <c r="C53" s="46">
        <v>9.99</v>
      </c>
      <c r="D53" s="46">
        <v>266.22000000000003</v>
      </c>
      <c r="E53" s="46">
        <v>210.24</v>
      </c>
      <c r="F53" s="46">
        <v>0</v>
      </c>
      <c r="G53" s="46">
        <f t="shared" si="24"/>
        <v>32.333333333333336</v>
      </c>
      <c r="H53" s="46">
        <v>0</v>
      </c>
      <c r="I53" s="46">
        <f t="shared" si="25"/>
        <v>64.777777777777771</v>
      </c>
      <c r="J53" s="50">
        <f t="shared" si="21"/>
        <v>1</v>
      </c>
      <c r="K53" s="50">
        <f t="shared" si="22"/>
        <v>1</v>
      </c>
      <c r="L53" s="50">
        <f t="shared" si="23"/>
        <v>1</v>
      </c>
      <c r="M53" s="50">
        <f t="shared" ca="1" si="13"/>
        <v>1</v>
      </c>
      <c r="N53" s="8"/>
      <c r="O53" s="8"/>
      <c r="P53" s="13"/>
      <c r="Q53" s="13"/>
      <c r="T53" s="43">
        <v>0</v>
      </c>
      <c r="U53" s="52">
        <f t="shared" si="14"/>
        <v>-1207</v>
      </c>
      <c r="V53" s="48">
        <f t="shared" si="15"/>
        <v>-1207</v>
      </c>
      <c r="W53" s="48"/>
      <c r="X53" s="48">
        <f t="shared" si="16"/>
        <v>1326.7882920688207</v>
      </c>
      <c r="Y53" s="48">
        <f t="shared" si="17"/>
        <v>119.78829206882074</v>
      </c>
      <c r="Z53" s="48">
        <f t="shared" si="18"/>
        <v>120</v>
      </c>
      <c r="AA53" s="17">
        <f t="shared" si="19"/>
        <v>120</v>
      </c>
      <c r="AB53" s="45">
        <f t="shared" si="20"/>
        <v>1327</v>
      </c>
    </row>
    <row r="54" spans="1:28" ht="15" customHeight="1" x14ac:dyDescent="0.25">
      <c r="A54" s="49">
        <v>1434</v>
      </c>
      <c r="B54" s="49">
        <v>1207</v>
      </c>
      <c r="C54" s="46">
        <v>9.56</v>
      </c>
      <c r="D54" s="46">
        <v>266.24</v>
      </c>
      <c r="E54" s="46">
        <v>210.25</v>
      </c>
      <c r="F54" s="46">
        <v>0</v>
      </c>
      <c r="G54" s="46">
        <f t="shared" si="24"/>
        <v>35.6</v>
      </c>
      <c r="H54" s="46">
        <v>0</v>
      </c>
      <c r="I54" s="46">
        <f t="shared" si="25"/>
        <v>58.3</v>
      </c>
      <c r="J54" s="50">
        <f t="shared" si="21"/>
        <v>1</v>
      </c>
      <c r="K54" s="50">
        <f t="shared" si="22"/>
        <v>1</v>
      </c>
      <c r="L54" s="50">
        <f t="shared" si="23"/>
        <v>1</v>
      </c>
      <c r="M54" s="50">
        <f t="shared" ca="1" si="13"/>
        <v>1</v>
      </c>
      <c r="N54" s="8"/>
      <c r="O54" s="8"/>
      <c r="P54" s="13"/>
      <c r="Q54" s="13"/>
      <c r="T54" s="43">
        <v>0</v>
      </c>
      <c r="U54" s="52">
        <f t="shared" si="14"/>
        <v>-1207</v>
      </c>
      <c r="V54" s="48">
        <f t="shared" si="15"/>
        <v>-1207</v>
      </c>
      <c r="W54" s="48"/>
      <c r="X54" s="48">
        <f t="shared" si="16"/>
        <v>1326.7882920688207</v>
      </c>
      <c r="Y54" s="48">
        <f t="shared" si="17"/>
        <v>119.78829206882074</v>
      </c>
      <c r="Z54" s="48">
        <f t="shared" si="18"/>
        <v>120</v>
      </c>
      <c r="AA54" s="17">
        <f t="shared" si="19"/>
        <v>120</v>
      </c>
      <c r="AB54" s="45">
        <f t="shared" si="20"/>
        <v>1327</v>
      </c>
    </row>
    <row r="55" spans="1:28" ht="15" customHeight="1" x14ac:dyDescent="0.25">
      <c r="A55" s="49">
        <v>1369</v>
      </c>
      <c r="B55" s="49">
        <v>1207</v>
      </c>
      <c r="C55" s="46">
        <v>0</v>
      </c>
      <c r="D55" s="46">
        <v>266.25</v>
      </c>
      <c r="E55" s="46">
        <v>210.26</v>
      </c>
      <c r="F55" s="46">
        <v>0</v>
      </c>
      <c r="G55" s="46">
        <f t="shared" si="24"/>
        <v>38.272727272727273</v>
      </c>
      <c r="H55" s="46">
        <v>0</v>
      </c>
      <c r="I55" s="46">
        <f t="shared" si="25"/>
        <v>53</v>
      </c>
      <c r="J55" s="50">
        <f t="shared" si="21"/>
        <v>1</v>
      </c>
      <c r="K55" s="50">
        <f t="shared" si="22"/>
        <v>1</v>
      </c>
      <c r="L55" s="50">
        <f t="shared" si="23"/>
        <v>1</v>
      </c>
      <c r="M55" s="50">
        <f t="shared" ca="1" si="13"/>
        <v>1</v>
      </c>
      <c r="N55" s="8"/>
      <c r="O55" s="8"/>
      <c r="P55" s="13"/>
      <c r="Q55" s="13"/>
      <c r="T55" s="43">
        <v>0</v>
      </c>
      <c r="U55" s="52">
        <f t="shared" si="14"/>
        <v>-1207</v>
      </c>
      <c r="V55" s="48">
        <f t="shared" si="15"/>
        <v>-1207</v>
      </c>
      <c r="W55" s="48"/>
      <c r="X55" s="48">
        <f t="shared" si="16"/>
        <v>1326.7882920688207</v>
      </c>
      <c r="Y55" s="48">
        <f t="shared" si="17"/>
        <v>119.78829206882074</v>
      </c>
      <c r="Z55" s="48">
        <f t="shared" si="18"/>
        <v>120</v>
      </c>
      <c r="AA55" s="17">
        <f t="shared" si="19"/>
        <v>120</v>
      </c>
      <c r="AB55" s="45">
        <f t="shared" si="20"/>
        <v>1327</v>
      </c>
    </row>
    <row r="56" spans="1:28" ht="15" customHeight="1" x14ac:dyDescent="0.25">
      <c r="A56" s="49">
        <v>1304</v>
      </c>
      <c r="B56" s="49">
        <v>1207</v>
      </c>
      <c r="C56" s="46">
        <v>8.69</v>
      </c>
      <c r="D56" s="46">
        <v>266.26</v>
      </c>
      <c r="E56" s="46">
        <v>210.28</v>
      </c>
      <c r="F56" s="46">
        <v>0</v>
      </c>
      <c r="G56" s="46">
        <f t="shared" si="24"/>
        <v>40.5</v>
      </c>
      <c r="H56" s="46">
        <v>0</v>
      </c>
      <c r="I56" s="46">
        <f t="shared" si="25"/>
        <v>48.583333333333336</v>
      </c>
      <c r="J56" s="50">
        <f t="shared" si="21"/>
        <v>1</v>
      </c>
      <c r="K56" s="50">
        <f t="shared" si="22"/>
        <v>1</v>
      </c>
      <c r="L56" s="50">
        <f t="shared" si="23"/>
        <v>1</v>
      </c>
      <c r="M56" s="50">
        <f t="shared" ca="1" si="13"/>
        <v>1</v>
      </c>
      <c r="N56" s="8"/>
      <c r="O56" s="8"/>
      <c r="P56" s="13"/>
      <c r="Q56" s="13"/>
      <c r="T56" s="43">
        <v>0</v>
      </c>
      <c r="U56" s="52">
        <f t="shared" si="14"/>
        <v>-1207</v>
      </c>
      <c r="V56" s="48">
        <f t="shared" si="15"/>
        <v>-1207</v>
      </c>
      <c r="W56" s="48"/>
      <c r="X56" s="48">
        <f t="shared" si="16"/>
        <v>1326.7882920688207</v>
      </c>
      <c r="Y56" s="48">
        <f t="shared" si="17"/>
        <v>119.78829206882074</v>
      </c>
      <c r="Z56" s="48">
        <f t="shared" si="18"/>
        <v>120</v>
      </c>
      <c r="AA56" s="17">
        <f t="shared" si="19"/>
        <v>120</v>
      </c>
      <c r="AB56" s="45">
        <f t="shared" si="20"/>
        <v>1327</v>
      </c>
    </row>
    <row r="57" spans="1:28" ht="15" customHeight="1" x14ac:dyDescent="0.25">
      <c r="A57" s="49">
        <v>1336</v>
      </c>
      <c r="B57" s="49">
        <v>1207</v>
      </c>
      <c r="C57" s="46">
        <v>8.91</v>
      </c>
      <c r="D57" s="46">
        <v>266.27</v>
      </c>
      <c r="E57" s="46">
        <v>210.29</v>
      </c>
      <c r="F57" s="46">
        <v>0</v>
      </c>
      <c r="G57" s="46">
        <f t="shared" si="24"/>
        <v>34.92307692307692</v>
      </c>
      <c r="H57" s="46">
        <v>0</v>
      </c>
      <c r="I57" s="46">
        <f t="shared" si="25"/>
        <v>44.846153846153847</v>
      </c>
      <c r="J57" s="50">
        <f t="shared" si="21"/>
        <v>1</v>
      </c>
      <c r="K57" s="50">
        <f t="shared" si="22"/>
        <v>1</v>
      </c>
      <c r="L57" s="50">
        <f t="shared" si="23"/>
        <v>1</v>
      </c>
      <c r="M57" s="50">
        <f t="shared" ca="1" si="13"/>
        <v>1</v>
      </c>
      <c r="N57" s="8"/>
      <c r="O57" s="8"/>
      <c r="P57" s="13"/>
      <c r="Q57" s="13"/>
      <c r="T57" s="43">
        <v>0</v>
      </c>
      <c r="U57" s="52">
        <f t="shared" si="14"/>
        <v>-1207</v>
      </c>
      <c r="V57" s="48">
        <f t="shared" si="15"/>
        <v>-1207</v>
      </c>
      <c r="W57" s="48"/>
      <c r="X57" s="48">
        <f t="shared" si="16"/>
        <v>1326.7882920688207</v>
      </c>
      <c r="Y57" s="48">
        <f t="shared" si="17"/>
        <v>119.78829206882074</v>
      </c>
      <c r="Z57" s="48">
        <f t="shared" si="18"/>
        <v>120</v>
      </c>
      <c r="AA57" s="17">
        <f t="shared" si="19"/>
        <v>120</v>
      </c>
      <c r="AB57" s="45">
        <f t="shared" si="20"/>
        <v>1327</v>
      </c>
    </row>
    <row r="58" spans="1:28" ht="15" customHeight="1" x14ac:dyDescent="0.25">
      <c r="A58" s="49">
        <v>1368</v>
      </c>
      <c r="B58" s="49">
        <v>1207</v>
      </c>
      <c r="C58" s="46">
        <v>0</v>
      </c>
      <c r="D58" s="46">
        <v>266.27999999999997</v>
      </c>
      <c r="E58" s="46">
        <v>210.3</v>
      </c>
      <c r="F58" s="46">
        <v>0</v>
      </c>
      <c r="G58" s="46">
        <f t="shared" si="24"/>
        <v>30.142857142857142</v>
      </c>
      <c r="H58" s="46">
        <v>0</v>
      </c>
      <c r="I58" s="46">
        <f t="shared" si="25"/>
        <v>41.642857142857146</v>
      </c>
      <c r="J58" s="50">
        <f t="shared" si="21"/>
        <v>1</v>
      </c>
      <c r="K58" s="50">
        <f t="shared" si="22"/>
        <v>1</v>
      </c>
      <c r="L58" s="50">
        <f t="shared" si="23"/>
        <v>1</v>
      </c>
      <c r="M58" s="50">
        <f t="shared" ca="1" si="13"/>
        <v>1</v>
      </c>
      <c r="N58" s="8"/>
      <c r="O58" s="8"/>
      <c r="P58" s="13"/>
      <c r="Q58" s="13"/>
      <c r="T58" s="43">
        <v>0</v>
      </c>
      <c r="U58" s="52">
        <f t="shared" si="14"/>
        <v>-1207</v>
      </c>
      <c r="V58" s="48">
        <f t="shared" si="15"/>
        <v>-1207</v>
      </c>
      <c r="W58" s="48"/>
      <c r="X58" s="48">
        <f t="shared" si="16"/>
        <v>1326.7882920688207</v>
      </c>
      <c r="Y58" s="48">
        <f t="shared" si="17"/>
        <v>119.78829206882074</v>
      </c>
      <c r="Z58" s="48">
        <f t="shared" si="18"/>
        <v>120</v>
      </c>
      <c r="AA58" s="17">
        <f t="shared" si="19"/>
        <v>120</v>
      </c>
      <c r="AB58" s="45">
        <f t="shared" si="20"/>
        <v>1327</v>
      </c>
    </row>
    <row r="59" spans="1:28" ht="15" customHeight="1" x14ac:dyDescent="0.25">
      <c r="A59" s="49">
        <v>1401</v>
      </c>
      <c r="B59" s="49">
        <v>1207</v>
      </c>
      <c r="C59" s="46">
        <v>9.34</v>
      </c>
      <c r="D59" s="46">
        <v>266.3</v>
      </c>
      <c r="E59" s="46">
        <v>210.32</v>
      </c>
      <c r="F59" s="46">
        <v>0</v>
      </c>
      <c r="G59" s="46">
        <f t="shared" si="24"/>
        <v>25.933333333333334</v>
      </c>
      <c r="H59" s="46">
        <v>0</v>
      </c>
      <c r="I59" s="46">
        <f t="shared" si="25"/>
        <v>38.866666666666667</v>
      </c>
      <c r="J59" s="50">
        <f t="shared" si="21"/>
        <v>1</v>
      </c>
      <c r="K59" s="50">
        <f t="shared" si="22"/>
        <v>1</v>
      </c>
      <c r="L59" s="50">
        <f t="shared" si="23"/>
        <v>1</v>
      </c>
      <c r="M59" s="50">
        <f t="shared" ca="1" si="13"/>
        <v>1</v>
      </c>
      <c r="N59" s="8"/>
      <c r="O59" s="8"/>
      <c r="P59" s="13"/>
      <c r="Q59" s="13"/>
      <c r="T59" s="43">
        <v>0</v>
      </c>
      <c r="U59" s="52">
        <f t="shared" si="14"/>
        <v>-1207</v>
      </c>
      <c r="V59" s="48">
        <f t="shared" si="15"/>
        <v>-1207</v>
      </c>
      <c r="W59" s="48"/>
      <c r="X59" s="48">
        <f t="shared" si="16"/>
        <v>1326.7882920688207</v>
      </c>
      <c r="Y59" s="48">
        <f t="shared" si="17"/>
        <v>119.78829206882074</v>
      </c>
      <c r="Z59" s="48">
        <f t="shared" si="18"/>
        <v>120</v>
      </c>
      <c r="AA59" s="17">
        <f t="shared" si="19"/>
        <v>120</v>
      </c>
      <c r="AB59" s="45">
        <f t="shared" si="20"/>
        <v>1327</v>
      </c>
    </row>
    <row r="60" spans="1:28" ht="15" customHeight="1" x14ac:dyDescent="0.25">
      <c r="A60" s="49">
        <v>1336</v>
      </c>
      <c r="B60" s="49">
        <v>1207</v>
      </c>
      <c r="C60" s="46">
        <v>8.91</v>
      </c>
      <c r="D60" s="46">
        <v>266.31</v>
      </c>
      <c r="E60" s="46">
        <v>210.33</v>
      </c>
      <c r="F60" s="46">
        <v>0</v>
      </c>
      <c r="G60" s="46">
        <f t="shared" si="24"/>
        <v>28.375</v>
      </c>
      <c r="H60" s="46">
        <v>0</v>
      </c>
      <c r="I60" s="46">
        <f t="shared" si="25"/>
        <v>36.4375</v>
      </c>
      <c r="J60" s="50">
        <f t="shared" si="21"/>
        <v>1</v>
      </c>
      <c r="K60" s="50">
        <f t="shared" si="22"/>
        <v>1</v>
      </c>
      <c r="L60" s="50">
        <f t="shared" si="23"/>
        <v>1</v>
      </c>
      <c r="M60" s="50">
        <f t="shared" ca="1" si="13"/>
        <v>1</v>
      </c>
      <c r="N60" s="8"/>
      <c r="O60" s="8"/>
      <c r="P60" s="13"/>
      <c r="Q60" s="13"/>
      <c r="T60" s="43">
        <v>0</v>
      </c>
      <c r="U60" s="52">
        <f t="shared" si="14"/>
        <v>-1207</v>
      </c>
      <c r="V60" s="48">
        <f t="shared" si="15"/>
        <v>-1207</v>
      </c>
      <c r="W60" s="48"/>
      <c r="X60" s="48">
        <f t="shared" si="16"/>
        <v>1326.7882920688207</v>
      </c>
      <c r="Y60" s="48">
        <f t="shared" si="17"/>
        <v>119.78829206882074</v>
      </c>
      <c r="Z60" s="48">
        <f t="shared" si="18"/>
        <v>120</v>
      </c>
      <c r="AA60" s="17">
        <f t="shared" si="19"/>
        <v>120</v>
      </c>
      <c r="AB60" s="45">
        <f t="shared" si="20"/>
        <v>1327</v>
      </c>
    </row>
    <row r="61" spans="1:28" ht="15" customHeight="1" x14ac:dyDescent="0.25">
      <c r="A61" s="49">
        <v>1271</v>
      </c>
      <c r="B61" s="49">
        <v>1207</v>
      </c>
      <c r="C61" s="46">
        <v>8.4700000000000006</v>
      </c>
      <c r="D61" s="46">
        <v>266.32</v>
      </c>
      <c r="E61" s="46">
        <v>210.33</v>
      </c>
      <c r="F61" s="46">
        <v>0</v>
      </c>
      <c r="G61" s="46">
        <f t="shared" si="24"/>
        <v>30.529411764705884</v>
      </c>
      <c r="H61" s="46">
        <v>0</v>
      </c>
      <c r="I61" s="46">
        <f t="shared" si="25"/>
        <v>34.294117647058826</v>
      </c>
      <c r="J61" s="50">
        <f t="shared" si="21"/>
        <v>1</v>
      </c>
      <c r="K61" s="50">
        <f t="shared" si="22"/>
        <v>1</v>
      </c>
      <c r="L61" s="50">
        <f t="shared" si="23"/>
        <v>1</v>
      </c>
      <c r="M61" s="50">
        <f t="shared" ca="1" si="13"/>
        <v>0</v>
      </c>
      <c r="N61" s="8"/>
      <c r="O61" s="8"/>
      <c r="P61" s="13"/>
      <c r="Q61" s="13"/>
      <c r="T61" s="43">
        <v>0</v>
      </c>
      <c r="U61" s="52">
        <f t="shared" si="14"/>
        <v>-1207</v>
      </c>
      <c r="V61" s="48">
        <f t="shared" si="15"/>
        <v>-1207</v>
      </c>
      <c r="W61" s="48"/>
      <c r="X61" s="48">
        <f t="shared" si="16"/>
        <v>1326.7882920688207</v>
      </c>
      <c r="Y61" s="48">
        <f t="shared" si="17"/>
        <v>119.78829206882074</v>
      </c>
      <c r="Z61" s="48">
        <f t="shared" si="18"/>
        <v>120</v>
      </c>
      <c r="AA61" s="17">
        <f t="shared" si="19"/>
        <v>120</v>
      </c>
      <c r="AB61" s="45">
        <f t="shared" si="20"/>
        <v>1327</v>
      </c>
    </row>
    <row r="62" spans="1:28" ht="15" customHeight="1" x14ac:dyDescent="0.25">
      <c r="A62" s="49">
        <v>1207</v>
      </c>
      <c r="B62" s="49">
        <v>1207</v>
      </c>
      <c r="C62" s="46">
        <v>8.0500000000000007</v>
      </c>
      <c r="D62" s="46">
        <v>266.32</v>
      </c>
      <c r="E62" s="46">
        <v>210.34</v>
      </c>
      <c r="F62" s="46">
        <v>0</v>
      </c>
      <c r="G62" s="46">
        <f t="shared" si="24"/>
        <v>32.388888888888886</v>
      </c>
      <c r="H62" s="46">
        <v>0</v>
      </c>
      <c r="I62" s="46">
        <f t="shared" si="25"/>
        <v>32.388888888888886</v>
      </c>
      <c r="J62" s="50">
        <f t="shared" si="21"/>
        <v>1</v>
      </c>
      <c r="K62" s="50">
        <f t="shared" si="22"/>
        <v>1</v>
      </c>
      <c r="L62" s="50">
        <f t="shared" si="23"/>
        <v>1</v>
      </c>
      <c r="M62" s="50">
        <f t="shared" ca="1" si="13"/>
        <v>1</v>
      </c>
      <c r="N62" s="8"/>
      <c r="O62" s="8"/>
      <c r="P62" s="13"/>
      <c r="Q62" s="13"/>
      <c r="T62" s="43">
        <v>0</v>
      </c>
      <c r="U62" s="52">
        <f t="shared" si="14"/>
        <v>-1207</v>
      </c>
      <c r="V62" s="48">
        <f t="shared" si="15"/>
        <v>-1207</v>
      </c>
      <c r="W62" s="48"/>
      <c r="X62" s="48">
        <f t="shared" si="16"/>
        <v>1326.7882920688207</v>
      </c>
      <c r="Y62" s="48">
        <f t="shared" si="17"/>
        <v>119.78829206882074</v>
      </c>
      <c r="Z62" s="48">
        <f t="shared" si="18"/>
        <v>120</v>
      </c>
      <c r="AA62" s="17">
        <f t="shared" si="19"/>
        <v>120</v>
      </c>
      <c r="AB62" s="45">
        <f t="shared" si="20"/>
        <v>1327</v>
      </c>
    </row>
    <row r="63" spans="1:28" ht="15" customHeight="1" x14ac:dyDescent="0.25">
      <c r="A63" s="49">
        <v>1239</v>
      </c>
      <c r="B63" s="49">
        <v>1207</v>
      </c>
      <c r="C63" s="46">
        <v>8.26</v>
      </c>
      <c r="D63" s="46">
        <v>266.32</v>
      </c>
      <c r="E63" s="46">
        <v>210.34</v>
      </c>
      <c r="F63" s="46">
        <v>0</v>
      </c>
      <c r="G63" s="46">
        <f t="shared" si="24"/>
        <v>29</v>
      </c>
      <c r="H63" s="46">
        <v>0</v>
      </c>
      <c r="I63" s="46">
        <f t="shared" si="25"/>
        <v>30.684210526315791</v>
      </c>
      <c r="J63" s="50">
        <f t="shared" si="21"/>
        <v>1</v>
      </c>
      <c r="K63" s="50">
        <f t="shared" si="22"/>
        <v>1</v>
      </c>
      <c r="L63" s="50">
        <f t="shared" si="23"/>
        <v>1</v>
      </c>
      <c r="M63" s="50">
        <f t="shared" ca="1" si="13"/>
        <v>0</v>
      </c>
      <c r="N63" s="8"/>
      <c r="O63" s="8"/>
      <c r="P63" s="13"/>
      <c r="Q63" s="13"/>
      <c r="T63" s="43">
        <v>0</v>
      </c>
      <c r="U63" s="52">
        <f t="shared" si="14"/>
        <v>-1207</v>
      </c>
      <c r="V63" s="48">
        <f t="shared" si="15"/>
        <v>-1207</v>
      </c>
      <c r="W63" s="48"/>
      <c r="X63" s="48">
        <f t="shared" si="16"/>
        <v>1326.7882920688207</v>
      </c>
      <c r="Y63" s="48">
        <f t="shared" si="17"/>
        <v>119.78829206882074</v>
      </c>
      <c r="Z63" s="48">
        <f t="shared" si="18"/>
        <v>120</v>
      </c>
      <c r="AA63" s="17">
        <f t="shared" si="19"/>
        <v>120</v>
      </c>
      <c r="AB63" s="45">
        <f t="shared" si="20"/>
        <v>1327</v>
      </c>
    </row>
    <row r="64" spans="1:28" ht="15" customHeight="1" x14ac:dyDescent="0.25">
      <c r="A64" s="49">
        <v>1271</v>
      </c>
      <c r="B64" s="49">
        <v>1207</v>
      </c>
      <c r="C64" s="46">
        <v>8.4700000000000006</v>
      </c>
      <c r="D64" s="46">
        <v>266.33</v>
      </c>
      <c r="E64" s="46">
        <v>210.35</v>
      </c>
      <c r="F64" s="46">
        <v>0</v>
      </c>
      <c r="G64" s="46">
        <f t="shared" si="24"/>
        <v>25.95</v>
      </c>
      <c r="H64" s="46">
        <v>0</v>
      </c>
      <c r="I64" s="46">
        <f t="shared" si="25"/>
        <v>29.15</v>
      </c>
      <c r="J64" s="50">
        <f t="shared" si="21"/>
        <v>1</v>
      </c>
      <c r="K64" s="50">
        <f t="shared" si="22"/>
        <v>1</v>
      </c>
      <c r="L64" s="50">
        <f t="shared" si="23"/>
        <v>1</v>
      </c>
      <c r="M64" s="50">
        <f t="shared" ca="1" si="13"/>
        <v>1</v>
      </c>
      <c r="N64" s="8"/>
      <c r="O64" s="8"/>
      <c r="P64" s="13"/>
      <c r="Q64" s="13"/>
      <c r="T64" s="43">
        <v>0</v>
      </c>
      <c r="U64" s="52">
        <f t="shared" si="14"/>
        <v>-1207</v>
      </c>
      <c r="V64" s="48">
        <f t="shared" si="15"/>
        <v>-1207</v>
      </c>
      <c r="W64" s="48"/>
      <c r="X64" s="48">
        <f t="shared" si="16"/>
        <v>1326.7882920688207</v>
      </c>
      <c r="Y64" s="48">
        <f t="shared" si="17"/>
        <v>119.78829206882074</v>
      </c>
      <c r="Z64" s="48">
        <f t="shared" si="18"/>
        <v>120</v>
      </c>
      <c r="AA64" s="17">
        <f t="shared" si="19"/>
        <v>120</v>
      </c>
      <c r="AB64" s="45">
        <f t="shared" si="20"/>
        <v>1327</v>
      </c>
    </row>
    <row r="65" spans="1:28" ht="15" customHeight="1" x14ac:dyDescent="0.25">
      <c r="A65" s="49">
        <v>1304</v>
      </c>
      <c r="B65" s="49">
        <v>1207</v>
      </c>
      <c r="C65" s="46">
        <v>8.69</v>
      </c>
      <c r="D65" s="46">
        <v>266.33999999999997</v>
      </c>
      <c r="E65" s="46">
        <v>210.35</v>
      </c>
      <c r="F65" s="46">
        <v>0</v>
      </c>
      <c r="G65" s="46">
        <f t="shared" si="24"/>
        <v>23.142857142857142</v>
      </c>
      <c r="H65" s="46">
        <v>0</v>
      </c>
      <c r="I65" s="46">
        <f t="shared" si="25"/>
        <v>27.761904761904763</v>
      </c>
      <c r="J65" s="50">
        <f t="shared" si="21"/>
        <v>1</v>
      </c>
      <c r="K65" s="50">
        <f t="shared" si="22"/>
        <v>1</v>
      </c>
      <c r="L65" s="50">
        <f t="shared" si="23"/>
        <v>1</v>
      </c>
      <c r="M65" s="50">
        <f t="shared" ca="1" si="13"/>
        <v>1</v>
      </c>
      <c r="N65" s="8"/>
      <c r="O65" s="8"/>
      <c r="P65" s="13"/>
      <c r="Q65" s="13"/>
      <c r="T65" s="43">
        <v>0</v>
      </c>
      <c r="U65" s="52">
        <f t="shared" si="14"/>
        <v>-1207</v>
      </c>
      <c r="V65" s="48">
        <f t="shared" si="15"/>
        <v>-1207</v>
      </c>
      <c r="W65" s="48"/>
      <c r="X65" s="48">
        <f t="shared" si="16"/>
        <v>1326.7882920688207</v>
      </c>
      <c r="Y65" s="48">
        <f t="shared" si="17"/>
        <v>119.78829206882074</v>
      </c>
      <c r="Z65" s="48">
        <f t="shared" si="18"/>
        <v>120</v>
      </c>
      <c r="AA65" s="17">
        <f t="shared" si="19"/>
        <v>120</v>
      </c>
      <c r="AB65" s="45">
        <f t="shared" si="20"/>
        <v>1327</v>
      </c>
    </row>
    <row r="66" spans="1:28" ht="15" customHeight="1" x14ac:dyDescent="0.25">
      <c r="A66" s="49">
        <v>1230</v>
      </c>
      <c r="B66" s="49">
        <v>1198</v>
      </c>
      <c r="C66" s="46">
        <v>8.1999999999999993</v>
      </c>
      <c r="D66" s="46">
        <v>266.33999999999997</v>
      </c>
      <c r="E66" s="46">
        <v>210.35</v>
      </c>
      <c r="F66" s="46">
        <v>0</v>
      </c>
      <c r="G66" s="46">
        <f t="shared" si="24"/>
        <v>25.454545454545453</v>
      </c>
      <c r="H66" s="46">
        <v>0</v>
      </c>
      <c r="I66" s="46">
        <f t="shared" si="25"/>
        <v>26.90909090909091</v>
      </c>
      <c r="J66" s="50">
        <f t="shared" si="21"/>
        <v>1</v>
      </c>
      <c r="K66" s="50">
        <f t="shared" si="22"/>
        <v>1</v>
      </c>
      <c r="L66" s="50">
        <f t="shared" si="23"/>
        <v>1</v>
      </c>
      <c r="M66" s="50">
        <f t="shared" ref="M66:M97" ca="1" si="26">IF(RAND()&lt;0.5,0,1)</f>
        <v>1</v>
      </c>
      <c r="N66" s="8"/>
      <c r="O66" s="8"/>
      <c r="P66" s="13"/>
      <c r="Q66" s="13"/>
      <c r="T66" s="43">
        <v>0</v>
      </c>
      <c r="U66" s="52">
        <f t="shared" ref="U66:U97" si="27">T66-B66</f>
        <v>-1198</v>
      </c>
      <c r="V66" s="48">
        <f t="shared" ref="V66:V97" si="28">ROUND(U66,0)</f>
        <v>-1198</v>
      </c>
      <c r="W66" s="48"/>
      <c r="X66" s="48">
        <f t="shared" ref="X66:X97" si="29">B66/$W$2*$W$3</f>
        <v>1316.8950902224087</v>
      </c>
      <c r="Y66" s="48">
        <f t="shared" ref="Y66:Y97" si="30">X66-B66</f>
        <v>118.89509022240873</v>
      </c>
      <c r="Z66" s="48">
        <f t="shared" ref="Z66:Z97" si="31">ROUND(Y66,0)</f>
        <v>119</v>
      </c>
      <c r="AA66" s="17">
        <f t="shared" ref="AA66:AA97" si="32">IF(V66&gt;=0,V66,Z66)</f>
        <v>119</v>
      </c>
      <c r="AB66" s="45">
        <f t="shared" ref="AB66:AB97" si="33">B66+AA66</f>
        <v>1317</v>
      </c>
    </row>
    <row r="67" spans="1:28" ht="15" customHeight="1" x14ac:dyDescent="0.25">
      <c r="A67" s="49">
        <v>1156</v>
      </c>
      <c r="B67" s="49">
        <v>1189</v>
      </c>
      <c r="C67" s="46">
        <v>7.71</v>
      </c>
      <c r="D67" s="46">
        <v>266.33999999999997</v>
      </c>
      <c r="E67" s="46">
        <v>210.36</v>
      </c>
      <c r="F67" s="46">
        <v>0</v>
      </c>
      <c r="G67" s="46">
        <f t="shared" si="24"/>
        <v>27.565217391304348</v>
      </c>
      <c r="H67" s="46">
        <v>0</v>
      </c>
      <c r="I67" s="46">
        <f t="shared" si="25"/>
        <v>26.130434782608695</v>
      </c>
      <c r="J67" s="50">
        <f t="shared" ref="J67:J98" si="34">IF(ABS(B67-B66)&lt;=50,1,0)</f>
        <v>1</v>
      </c>
      <c r="K67" s="50">
        <f t="shared" ref="K67:K98" si="35">IF(ABS((B67-B66))&lt;=50,1,IF((B67-B66)*(1)&gt;=0,1,-1))</f>
        <v>1</v>
      </c>
      <c r="L67" s="50">
        <f t="shared" si="23"/>
        <v>1</v>
      </c>
      <c r="M67" s="50">
        <f t="shared" ca="1" si="26"/>
        <v>0</v>
      </c>
      <c r="N67" s="8"/>
      <c r="O67" s="8"/>
      <c r="P67" s="13"/>
      <c r="Q67" s="13"/>
      <c r="T67" s="43">
        <v>0</v>
      </c>
      <c r="U67" s="52">
        <f t="shared" si="27"/>
        <v>-1189</v>
      </c>
      <c r="V67" s="48">
        <f t="shared" si="28"/>
        <v>-1189</v>
      </c>
      <c r="W67" s="48"/>
      <c r="X67" s="48">
        <f t="shared" si="29"/>
        <v>1307.0018883759967</v>
      </c>
      <c r="Y67" s="48">
        <f t="shared" si="30"/>
        <v>118.00188837599671</v>
      </c>
      <c r="Z67" s="48">
        <f t="shared" si="31"/>
        <v>118</v>
      </c>
      <c r="AA67" s="17">
        <f t="shared" si="32"/>
        <v>118</v>
      </c>
      <c r="AB67" s="45">
        <f t="shared" si="33"/>
        <v>1307</v>
      </c>
    </row>
    <row r="68" spans="1:28" ht="15" customHeight="1" x14ac:dyDescent="0.25">
      <c r="A68" s="49">
        <v>1083</v>
      </c>
      <c r="B68" s="49">
        <v>1180</v>
      </c>
      <c r="C68" s="46">
        <v>0</v>
      </c>
      <c r="D68" s="46">
        <v>266.33</v>
      </c>
      <c r="E68" s="46">
        <v>210.34</v>
      </c>
      <c r="F68" s="46">
        <v>0</v>
      </c>
      <c r="G68" s="46">
        <f t="shared" si="24"/>
        <v>29.458333333333332</v>
      </c>
      <c r="H68" s="46">
        <v>0</v>
      </c>
      <c r="I68" s="46">
        <f t="shared" si="25"/>
        <v>25.416666666666668</v>
      </c>
      <c r="J68" s="50">
        <f t="shared" si="34"/>
        <v>1</v>
      </c>
      <c r="K68" s="50">
        <f t="shared" si="35"/>
        <v>1</v>
      </c>
      <c r="L68" s="50">
        <f t="shared" si="23"/>
        <v>1</v>
      </c>
      <c r="M68" s="50">
        <f t="shared" ca="1" si="26"/>
        <v>1</v>
      </c>
      <c r="N68" s="8"/>
      <c r="O68" s="8"/>
      <c r="P68" s="13"/>
      <c r="Q68" s="13"/>
      <c r="T68" s="43">
        <v>0</v>
      </c>
      <c r="U68" s="52">
        <f t="shared" si="27"/>
        <v>-1180</v>
      </c>
      <c r="V68" s="48">
        <f t="shared" si="28"/>
        <v>-1180</v>
      </c>
      <c r="W68" s="48"/>
      <c r="X68" s="48">
        <f t="shared" si="29"/>
        <v>1297.1086865295847</v>
      </c>
      <c r="Y68" s="48">
        <f t="shared" si="30"/>
        <v>117.1086865295847</v>
      </c>
      <c r="Z68" s="48">
        <f t="shared" si="31"/>
        <v>117</v>
      </c>
      <c r="AA68" s="17">
        <f t="shared" si="32"/>
        <v>117</v>
      </c>
      <c r="AB68" s="45">
        <f t="shared" si="33"/>
        <v>1297</v>
      </c>
    </row>
    <row r="69" spans="1:28" ht="15" customHeight="1" x14ac:dyDescent="0.25">
      <c r="A69" s="49">
        <v>1055</v>
      </c>
      <c r="B69" s="49">
        <v>1152</v>
      </c>
      <c r="C69" s="46">
        <v>7.03</v>
      </c>
      <c r="D69" s="46">
        <v>266.32</v>
      </c>
      <c r="E69" s="46">
        <v>210.34</v>
      </c>
      <c r="F69" s="46">
        <v>0</v>
      </c>
      <c r="G69" s="46">
        <f t="shared" si="24"/>
        <v>29.4</v>
      </c>
      <c r="H69" s="46">
        <v>0</v>
      </c>
      <c r="I69" s="46">
        <f t="shared" si="25"/>
        <v>25.52</v>
      </c>
      <c r="J69" s="50">
        <f t="shared" si="34"/>
        <v>1</v>
      </c>
      <c r="K69" s="50">
        <f t="shared" si="35"/>
        <v>1</v>
      </c>
      <c r="L69" s="50">
        <f t="shared" si="23"/>
        <v>1</v>
      </c>
      <c r="M69" s="50">
        <f t="shared" ca="1" si="26"/>
        <v>0</v>
      </c>
      <c r="N69" s="8"/>
      <c r="O69" s="8"/>
      <c r="P69" s="13"/>
      <c r="Q69" s="13"/>
      <c r="T69" s="43">
        <v>0</v>
      </c>
      <c r="U69" s="52">
        <f t="shared" si="27"/>
        <v>-1152</v>
      </c>
      <c r="V69" s="48">
        <f t="shared" si="28"/>
        <v>-1152</v>
      </c>
      <c r="W69" s="48"/>
      <c r="X69" s="48">
        <f t="shared" si="29"/>
        <v>1266.3298363407471</v>
      </c>
      <c r="Y69" s="48">
        <f t="shared" si="30"/>
        <v>114.32983634074708</v>
      </c>
      <c r="Z69" s="48">
        <f t="shared" si="31"/>
        <v>114</v>
      </c>
      <c r="AA69" s="17">
        <f t="shared" si="32"/>
        <v>114</v>
      </c>
      <c r="AB69" s="45">
        <f t="shared" si="33"/>
        <v>1266</v>
      </c>
    </row>
    <row r="70" spans="1:28" ht="15" customHeight="1" x14ac:dyDescent="0.25">
      <c r="A70" s="49">
        <v>1027</v>
      </c>
      <c r="B70" s="49">
        <v>1124</v>
      </c>
      <c r="C70" s="46">
        <v>6.85</v>
      </c>
      <c r="D70" s="46">
        <v>266.31</v>
      </c>
      <c r="E70" s="46">
        <v>210.33</v>
      </c>
      <c r="F70" s="46">
        <v>0</v>
      </c>
      <c r="G70" s="46">
        <f t="shared" si="24"/>
        <v>29.346153846153847</v>
      </c>
      <c r="H70" s="46">
        <v>0</v>
      </c>
      <c r="I70" s="46">
        <f t="shared" si="25"/>
        <v>25.615384615384617</v>
      </c>
      <c r="J70" s="50">
        <f t="shared" si="34"/>
        <v>1</v>
      </c>
      <c r="K70" s="50">
        <f t="shared" si="35"/>
        <v>1</v>
      </c>
      <c r="L70" s="50">
        <f t="shared" si="23"/>
        <v>1</v>
      </c>
      <c r="M70" s="50">
        <f t="shared" ca="1" si="26"/>
        <v>1</v>
      </c>
      <c r="N70" s="8"/>
      <c r="O70" s="8"/>
      <c r="P70" s="13"/>
      <c r="Q70" s="13"/>
      <c r="T70" s="43">
        <v>0</v>
      </c>
      <c r="U70" s="52">
        <f t="shared" si="27"/>
        <v>-1124</v>
      </c>
      <c r="V70" s="48">
        <f t="shared" si="28"/>
        <v>-1124</v>
      </c>
      <c r="W70" s="48"/>
      <c r="X70" s="48">
        <f t="shared" si="29"/>
        <v>1235.5509861519092</v>
      </c>
      <c r="Y70" s="48">
        <f t="shared" si="30"/>
        <v>111.55098615190923</v>
      </c>
      <c r="Z70" s="48">
        <f t="shared" si="31"/>
        <v>112</v>
      </c>
      <c r="AA70" s="17">
        <f t="shared" si="32"/>
        <v>112</v>
      </c>
      <c r="AB70" s="45">
        <f t="shared" si="33"/>
        <v>1236</v>
      </c>
    </row>
    <row r="71" spans="1:28" ht="15" customHeight="1" x14ac:dyDescent="0.25">
      <c r="A71" s="49">
        <v>1000</v>
      </c>
      <c r="B71" s="49">
        <v>1097</v>
      </c>
      <c r="C71" s="46">
        <v>6.67</v>
      </c>
      <c r="D71" s="46">
        <v>266.3</v>
      </c>
      <c r="E71" s="46">
        <v>210.32</v>
      </c>
      <c r="F71" s="46">
        <v>0</v>
      </c>
      <c r="G71" s="46">
        <f t="shared" si="24"/>
        <v>29.25925925925926</v>
      </c>
      <c r="H71" s="46">
        <v>0</v>
      </c>
      <c r="I71" s="46">
        <f t="shared" si="25"/>
        <v>25.666666666666668</v>
      </c>
      <c r="J71" s="50">
        <f t="shared" si="34"/>
        <v>1</v>
      </c>
      <c r="K71" s="50">
        <f t="shared" si="35"/>
        <v>1</v>
      </c>
      <c r="L71" s="50">
        <f t="shared" ref="L71:L102" si="36">IF(OR(COUNTIF(K67:K71,1)=5,COUNTIF(K67:K71,-1)=5),1,0)</f>
        <v>1</v>
      </c>
      <c r="M71" s="50">
        <f t="shared" ca="1" si="26"/>
        <v>1</v>
      </c>
      <c r="N71" s="8"/>
      <c r="O71" s="8"/>
      <c r="P71" s="13"/>
      <c r="Q71" s="13"/>
      <c r="T71" s="43">
        <v>0</v>
      </c>
      <c r="U71" s="52">
        <f t="shared" si="27"/>
        <v>-1097</v>
      </c>
      <c r="V71" s="48">
        <f t="shared" si="28"/>
        <v>-1097</v>
      </c>
      <c r="W71" s="48"/>
      <c r="X71" s="48">
        <f t="shared" si="29"/>
        <v>1205.871380612673</v>
      </c>
      <c r="Y71" s="48">
        <f t="shared" si="30"/>
        <v>108.87138061267297</v>
      </c>
      <c r="Z71" s="48">
        <f t="shared" si="31"/>
        <v>109</v>
      </c>
      <c r="AA71" s="17">
        <f t="shared" si="32"/>
        <v>109</v>
      </c>
      <c r="AB71" s="45">
        <f t="shared" si="33"/>
        <v>1206</v>
      </c>
    </row>
    <row r="72" spans="1:28" ht="15" customHeight="1" x14ac:dyDescent="0.25">
      <c r="A72" s="49">
        <v>968</v>
      </c>
      <c r="B72" s="49">
        <v>1097</v>
      </c>
      <c r="C72" s="46">
        <v>6.45</v>
      </c>
      <c r="D72" s="46">
        <v>266.29000000000002</v>
      </c>
      <c r="E72" s="46">
        <v>210.31</v>
      </c>
      <c r="F72" s="46">
        <v>0</v>
      </c>
      <c r="G72" s="46">
        <f t="shared" si="24"/>
        <v>29.357142857142858</v>
      </c>
      <c r="H72" s="46">
        <v>0</v>
      </c>
      <c r="I72" s="46">
        <f t="shared" si="25"/>
        <v>24.75</v>
      </c>
      <c r="J72" s="50">
        <f t="shared" si="34"/>
        <v>1</v>
      </c>
      <c r="K72" s="50">
        <f t="shared" si="35"/>
        <v>1</v>
      </c>
      <c r="L72" s="50">
        <f t="shared" si="36"/>
        <v>1</v>
      </c>
      <c r="M72" s="50">
        <f t="shared" ca="1" si="26"/>
        <v>0</v>
      </c>
      <c r="N72" s="8"/>
      <c r="O72" s="8"/>
      <c r="P72" s="13"/>
      <c r="Q72" s="13"/>
      <c r="T72" s="43">
        <v>0</v>
      </c>
      <c r="U72" s="52">
        <f t="shared" si="27"/>
        <v>-1097</v>
      </c>
      <c r="V72" s="48">
        <f t="shared" si="28"/>
        <v>-1097</v>
      </c>
      <c r="W72" s="48"/>
      <c r="X72" s="48">
        <f t="shared" si="29"/>
        <v>1205.871380612673</v>
      </c>
      <c r="Y72" s="48">
        <f t="shared" si="30"/>
        <v>108.87138061267297</v>
      </c>
      <c r="Z72" s="48">
        <f t="shared" si="31"/>
        <v>109</v>
      </c>
      <c r="AA72" s="17">
        <f t="shared" si="32"/>
        <v>109</v>
      </c>
      <c r="AB72" s="45">
        <f t="shared" si="33"/>
        <v>1206</v>
      </c>
    </row>
    <row r="73" spans="1:28" ht="15" customHeight="1" x14ac:dyDescent="0.25">
      <c r="A73" s="49">
        <v>936</v>
      </c>
      <c r="B73" s="49">
        <v>1097</v>
      </c>
      <c r="C73" s="46">
        <v>6.24</v>
      </c>
      <c r="D73" s="46">
        <v>266.27999999999997</v>
      </c>
      <c r="E73" s="46">
        <v>210.29</v>
      </c>
      <c r="F73" s="46">
        <v>0</v>
      </c>
      <c r="G73" s="46">
        <f t="shared" si="24"/>
        <v>29.448275862068964</v>
      </c>
      <c r="H73" s="46">
        <v>0</v>
      </c>
      <c r="I73" s="46">
        <f t="shared" si="25"/>
        <v>23.896551724137932</v>
      </c>
      <c r="J73" s="50">
        <f t="shared" si="34"/>
        <v>1</v>
      </c>
      <c r="K73" s="50">
        <f t="shared" si="35"/>
        <v>1</v>
      </c>
      <c r="L73" s="50">
        <f t="shared" si="36"/>
        <v>1</v>
      </c>
      <c r="M73" s="50">
        <f t="shared" ca="1" si="26"/>
        <v>0</v>
      </c>
      <c r="N73" s="8"/>
      <c r="O73" s="8"/>
      <c r="P73" s="13"/>
      <c r="Q73" s="13"/>
      <c r="T73" s="43">
        <v>0</v>
      </c>
      <c r="U73" s="52">
        <f t="shared" si="27"/>
        <v>-1097</v>
      </c>
      <c r="V73" s="48">
        <f t="shared" si="28"/>
        <v>-1097</v>
      </c>
      <c r="W73" s="48"/>
      <c r="X73" s="48">
        <f t="shared" si="29"/>
        <v>1205.871380612673</v>
      </c>
      <c r="Y73" s="48">
        <f t="shared" si="30"/>
        <v>108.87138061267297</v>
      </c>
      <c r="Z73" s="48">
        <f t="shared" si="31"/>
        <v>109</v>
      </c>
      <c r="AA73" s="17">
        <f t="shared" si="32"/>
        <v>109</v>
      </c>
      <c r="AB73" s="45">
        <f t="shared" si="33"/>
        <v>1206</v>
      </c>
    </row>
    <row r="74" spans="1:28" ht="15" customHeight="1" x14ac:dyDescent="0.25">
      <c r="A74" s="49">
        <v>903</v>
      </c>
      <c r="B74" s="49">
        <v>1097</v>
      </c>
      <c r="C74" s="46">
        <v>6.02</v>
      </c>
      <c r="D74" s="46">
        <v>266.26</v>
      </c>
      <c r="E74" s="46">
        <v>210.27</v>
      </c>
      <c r="F74" s="46">
        <v>0</v>
      </c>
      <c r="G74" s="46">
        <f t="shared" si="24"/>
        <v>29.566666666666666</v>
      </c>
      <c r="H74" s="46">
        <v>0</v>
      </c>
      <c r="I74" s="46">
        <f t="shared" si="25"/>
        <v>23.1</v>
      </c>
      <c r="J74" s="50">
        <f t="shared" si="34"/>
        <v>1</v>
      </c>
      <c r="K74" s="50">
        <f t="shared" si="35"/>
        <v>1</v>
      </c>
      <c r="L74" s="50">
        <f t="shared" si="36"/>
        <v>1</v>
      </c>
      <c r="M74" s="50">
        <f t="shared" ca="1" si="26"/>
        <v>1</v>
      </c>
      <c r="N74" s="8"/>
      <c r="O74" s="8"/>
      <c r="P74" s="13"/>
      <c r="Q74" s="13"/>
      <c r="T74" s="43">
        <v>0</v>
      </c>
      <c r="U74" s="52">
        <f t="shared" si="27"/>
        <v>-1097</v>
      </c>
      <c r="V74" s="48">
        <f t="shared" si="28"/>
        <v>-1097</v>
      </c>
      <c r="W74" s="48"/>
      <c r="X74" s="48">
        <f t="shared" si="29"/>
        <v>1205.871380612673</v>
      </c>
      <c r="Y74" s="48">
        <f t="shared" si="30"/>
        <v>108.87138061267297</v>
      </c>
      <c r="Z74" s="48">
        <f t="shared" si="31"/>
        <v>109</v>
      </c>
      <c r="AA74" s="17">
        <f t="shared" si="32"/>
        <v>109</v>
      </c>
      <c r="AB74" s="45">
        <f t="shared" si="33"/>
        <v>1206</v>
      </c>
    </row>
    <row r="75" spans="1:28" ht="15" customHeight="1" x14ac:dyDescent="0.25">
      <c r="A75" s="49">
        <v>903</v>
      </c>
      <c r="B75" s="49">
        <v>1097</v>
      </c>
      <c r="C75" s="46">
        <v>6.02</v>
      </c>
      <c r="D75" s="46">
        <v>266.24</v>
      </c>
      <c r="E75" s="46">
        <v>210.26</v>
      </c>
      <c r="F75" s="46">
        <v>0</v>
      </c>
      <c r="G75" s="46">
        <f t="shared" si="24"/>
        <v>28.612903225806452</v>
      </c>
      <c r="H75" s="46">
        <v>0</v>
      </c>
      <c r="I75" s="46">
        <f t="shared" si="25"/>
        <v>22.35483870967742</v>
      </c>
      <c r="J75" s="50">
        <f t="shared" si="34"/>
        <v>1</v>
      </c>
      <c r="K75" s="50">
        <f t="shared" si="35"/>
        <v>1</v>
      </c>
      <c r="L75" s="50">
        <f t="shared" si="36"/>
        <v>1</v>
      </c>
      <c r="M75" s="50">
        <f t="shared" ca="1" si="26"/>
        <v>1</v>
      </c>
      <c r="N75" s="8"/>
      <c r="O75" s="8"/>
      <c r="P75" s="13"/>
      <c r="Q75" s="13"/>
      <c r="T75" s="43">
        <v>0</v>
      </c>
      <c r="U75" s="52">
        <f t="shared" si="27"/>
        <v>-1097</v>
      </c>
      <c r="V75" s="48">
        <f t="shared" si="28"/>
        <v>-1097</v>
      </c>
      <c r="W75" s="48"/>
      <c r="X75" s="48">
        <f t="shared" si="29"/>
        <v>1205.871380612673</v>
      </c>
      <c r="Y75" s="48">
        <f t="shared" si="30"/>
        <v>108.87138061267297</v>
      </c>
      <c r="Z75" s="48">
        <f t="shared" si="31"/>
        <v>109</v>
      </c>
      <c r="AA75" s="17">
        <f t="shared" si="32"/>
        <v>109</v>
      </c>
      <c r="AB75" s="45">
        <f t="shared" si="33"/>
        <v>1206</v>
      </c>
    </row>
    <row r="76" spans="1:28" ht="15" customHeight="1" x14ac:dyDescent="0.25">
      <c r="A76" s="49">
        <v>903</v>
      </c>
      <c r="B76" s="49">
        <v>1097</v>
      </c>
      <c r="C76" s="46">
        <v>0</v>
      </c>
      <c r="D76" s="46">
        <v>266.22000000000003</v>
      </c>
      <c r="E76" s="46">
        <v>210.23</v>
      </c>
      <c r="F76" s="46">
        <v>0</v>
      </c>
      <c r="G76" s="46">
        <f t="shared" si="24"/>
        <v>27.71875</v>
      </c>
      <c r="H76" s="46">
        <v>0</v>
      </c>
      <c r="I76" s="46">
        <f t="shared" si="25"/>
        <v>21.65625</v>
      </c>
      <c r="J76" s="50">
        <f t="shared" si="34"/>
        <v>1</v>
      </c>
      <c r="K76" s="50">
        <f t="shared" si="35"/>
        <v>1</v>
      </c>
      <c r="L76" s="50">
        <f t="shared" si="36"/>
        <v>1</v>
      </c>
      <c r="M76" s="50">
        <f t="shared" ca="1" si="26"/>
        <v>1</v>
      </c>
      <c r="N76" s="8"/>
      <c r="O76" s="8"/>
      <c r="P76" s="13"/>
      <c r="Q76" s="13"/>
      <c r="T76" s="43">
        <v>0</v>
      </c>
      <c r="U76" s="52">
        <f t="shared" si="27"/>
        <v>-1097</v>
      </c>
      <c r="V76" s="48">
        <f t="shared" si="28"/>
        <v>-1097</v>
      </c>
      <c r="W76" s="48"/>
      <c r="X76" s="48">
        <f t="shared" si="29"/>
        <v>1205.871380612673</v>
      </c>
      <c r="Y76" s="48">
        <f t="shared" si="30"/>
        <v>108.87138061267297</v>
      </c>
      <c r="Z76" s="48">
        <f t="shared" si="31"/>
        <v>109</v>
      </c>
      <c r="AA76" s="17">
        <f t="shared" si="32"/>
        <v>109</v>
      </c>
      <c r="AB76" s="45">
        <f t="shared" si="33"/>
        <v>1206</v>
      </c>
    </row>
    <row r="77" spans="1:28" ht="15" customHeight="1" x14ac:dyDescent="0.25">
      <c r="A77" s="49">
        <v>903</v>
      </c>
      <c r="B77" s="49">
        <v>1097</v>
      </c>
      <c r="C77" s="46">
        <v>6.02</v>
      </c>
      <c r="D77" s="46">
        <v>266.2</v>
      </c>
      <c r="E77" s="46">
        <v>210.21</v>
      </c>
      <c r="F77" s="46">
        <v>0</v>
      </c>
      <c r="G77" s="46">
        <f t="shared" ref="G77:G108" si="37">($A$44-A77)/(ROW(A77)-ROW($A$44))</f>
        <v>26.878787878787879</v>
      </c>
      <c r="H77" s="46">
        <v>0</v>
      </c>
      <c r="I77" s="46">
        <f t="shared" ref="I77:I108" si="38">($A$44-B77)/(ROW(B77)-ROW($A$44))</f>
        <v>21</v>
      </c>
      <c r="J77" s="50">
        <f t="shared" si="34"/>
        <v>1</v>
      </c>
      <c r="K77" s="50">
        <f t="shared" si="35"/>
        <v>1</v>
      </c>
      <c r="L77" s="50">
        <f t="shared" si="36"/>
        <v>1</v>
      </c>
      <c r="M77" s="50">
        <f t="shared" ca="1" si="26"/>
        <v>1</v>
      </c>
      <c r="N77" s="8"/>
      <c r="O77" s="8"/>
      <c r="P77" s="13"/>
      <c r="Q77" s="13"/>
      <c r="T77" s="43">
        <v>0</v>
      </c>
      <c r="U77" s="52">
        <f t="shared" si="27"/>
        <v>-1097</v>
      </c>
      <c r="V77" s="48">
        <f t="shared" si="28"/>
        <v>-1097</v>
      </c>
      <c r="W77" s="48"/>
      <c r="X77" s="48">
        <f t="shared" si="29"/>
        <v>1205.871380612673</v>
      </c>
      <c r="Y77" s="48">
        <f t="shared" si="30"/>
        <v>108.87138061267297</v>
      </c>
      <c r="Z77" s="48">
        <f t="shared" si="31"/>
        <v>109</v>
      </c>
      <c r="AA77" s="17">
        <f t="shared" si="32"/>
        <v>109</v>
      </c>
      <c r="AB77" s="45">
        <f t="shared" si="33"/>
        <v>1206</v>
      </c>
    </row>
    <row r="78" spans="1:28" ht="15" customHeight="1" x14ac:dyDescent="0.25">
      <c r="A78" s="49">
        <v>870</v>
      </c>
      <c r="B78" s="49">
        <v>1097</v>
      </c>
      <c r="C78" s="46">
        <v>5.8</v>
      </c>
      <c r="D78" s="46">
        <v>266.18</v>
      </c>
      <c r="E78" s="46">
        <v>210.19</v>
      </c>
      <c r="F78" s="46">
        <v>0</v>
      </c>
      <c r="G78" s="46">
        <f t="shared" si="37"/>
        <v>27.058823529411764</v>
      </c>
      <c r="H78" s="46">
        <v>0</v>
      </c>
      <c r="I78" s="46">
        <f t="shared" si="38"/>
        <v>20.382352941176471</v>
      </c>
      <c r="J78" s="50">
        <f t="shared" si="34"/>
        <v>1</v>
      </c>
      <c r="K78" s="50">
        <f t="shared" si="35"/>
        <v>1</v>
      </c>
      <c r="L78" s="50">
        <f t="shared" si="36"/>
        <v>1</v>
      </c>
      <c r="M78" s="50">
        <f t="shared" ca="1" si="26"/>
        <v>1</v>
      </c>
      <c r="N78" s="8"/>
      <c r="O78" s="8"/>
      <c r="P78" s="13"/>
      <c r="Q78" s="13"/>
      <c r="T78" s="43">
        <v>0</v>
      </c>
      <c r="U78" s="52">
        <f t="shared" si="27"/>
        <v>-1097</v>
      </c>
      <c r="V78" s="48">
        <f t="shared" si="28"/>
        <v>-1097</v>
      </c>
      <c r="W78" s="48"/>
      <c r="X78" s="48">
        <f t="shared" si="29"/>
        <v>1205.871380612673</v>
      </c>
      <c r="Y78" s="48">
        <f t="shared" si="30"/>
        <v>108.87138061267297</v>
      </c>
      <c r="Z78" s="48">
        <f t="shared" si="31"/>
        <v>109</v>
      </c>
      <c r="AA78" s="17">
        <f t="shared" si="32"/>
        <v>109</v>
      </c>
      <c r="AB78" s="45">
        <f t="shared" si="33"/>
        <v>1206</v>
      </c>
    </row>
    <row r="79" spans="1:28" ht="15" customHeight="1" x14ac:dyDescent="0.25">
      <c r="A79" s="49">
        <v>837</v>
      </c>
      <c r="B79" s="49">
        <v>1097</v>
      </c>
      <c r="C79" s="46">
        <v>5.58</v>
      </c>
      <c r="D79" s="46">
        <v>266.16000000000003</v>
      </c>
      <c r="E79" s="46">
        <v>210.18</v>
      </c>
      <c r="F79" s="46">
        <v>0</v>
      </c>
      <c r="G79" s="46">
        <f t="shared" si="37"/>
        <v>27.228571428571428</v>
      </c>
      <c r="H79" s="46">
        <v>0</v>
      </c>
      <c r="I79" s="46">
        <f t="shared" si="38"/>
        <v>19.8</v>
      </c>
      <c r="J79" s="50">
        <f t="shared" si="34"/>
        <v>1</v>
      </c>
      <c r="K79" s="50">
        <f t="shared" si="35"/>
        <v>1</v>
      </c>
      <c r="L79" s="50">
        <f t="shared" si="36"/>
        <v>1</v>
      </c>
      <c r="M79" s="50">
        <f t="shared" ca="1" si="26"/>
        <v>0</v>
      </c>
      <c r="N79" s="8"/>
      <c r="O79" s="8"/>
      <c r="P79" s="13"/>
      <c r="Q79" s="13"/>
      <c r="T79" s="43">
        <v>0</v>
      </c>
      <c r="U79" s="52">
        <f t="shared" si="27"/>
        <v>-1097</v>
      </c>
      <c r="V79" s="48">
        <f t="shared" si="28"/>
        <v>-1097</v>
      </c>
      <c r="W79" s="48"/>
      <c r="X79" s="48">
        <f t="shared" si="29"/>
        <v>1205.871380612673</v>
      </c>
      <c r="Y79" s="48">
        <f t="shared" si="30"/>
        <v>108.87138061267297</v>
      </c>
      <c r="Z79" s="48">
        <f t="shared" si="31"/>
        <v>109</v>
      </c>
      <c r="AA79" s="17">
        <f t="shared" si="32"/>
        <v>109</v>
      </c>
      <c r="AB79" s="45">
        <f t="shared" si="33"/>
        <v>1206</v>
      </c>
    </row>
    <row r="80" spans="1:28" ht="15" customHeight="1" x14ac:dyDescent="0.25">
      <c r="A80" s="49">
        <v>805</v>
      </c>
      <c r="B80" s="49">
        <v>1097</v>
      </c>
      <c r="C80" s="46">
        <v>5.37</v>
      </c>
      <c r="D80" s="46">
        <v>266.13</v>
      </c>
      <c r="E80" s="46">
        <v>210.14</v>
      </c>
      <c r="F80" s="46">
        <v>0</v>
      </c>
      <c r="G80" s="46">
        <f t="shared" si="37"/>
        <v>27.361111111111111</v>
      </c>
      <c r="H80" s="46">
        <v>0</v>
      </c>
      <c r="I80" s="46">
        <f t="shared" si="38"/>
        <v>19.25</v>
      </c>
      <c r="J80" s="50">
        <f t="shared" si="34"/>
        <v>1</v>
      </c>
      <c r="K80" s="50">
        <f t="shared" si="35"/>
        <v>1</v>
      </c>
      <c r="L80" s="50">
        <f t="shared" si="36"/>
        <v>1</v>
      </c>
      <c r="M80" s="50">
        <f t="shared" ca="1" si="26"/>
        <v>0</v>
      </c>
      <c r="N80" s="8"/>
      <c r="O80" s="8"/>
      <c r="P80" s="13"/>
      <c r="Q80" s="13"/>
      <c r="T80" s="43">
        <v>0</v>
      </c>
      <c r="U80" s="52">
        <f t="shared" si="27"/>
        <v>-1097</v>
      </c>
      <c r="V80" s="48">
        <f t="shared" si="28"/>
        <v>-1097</v>
      </c>
      <c r="W80" s="48"/>
      <c r="X80" s="48">
        <f t="shared" si="29"/>
        <v>1205.871380612673</v>
      </c>
      <c r="Y80" s="48">
        <f t="shared" si="30"/>
        <v>108.87138061267297</v>
      </c>
      <c r="Z80" s="48">
        <f t="shared" si="31"/>
        <v>109</v>
      </c>
      <c r="AA80" s="17">
        <f t="shared" si="32"/>
        <v>109</v>
      </c>
      <c r="AB80" s="45">
        <f t="shared" si="33"/>
        <v>1206</v>
      </c>
    </row>
    <row r="81" spans="1:28" ht="15" customHeight="1" x14ac:dyDescent="0.25">
      <c r="A81" s="49">
        <v>805</v>
      </c>
      <c r="B81" s="49">
        <v>1097</v>
      </c>
      <c r="C81" s="46">
        <v>5.37</v>
      </c>
      <c r="D81" s="46">
        <v>266.10000000000002</v>
      </c>
      <c r="E81" s="46">
        <v>210.12</v>
      </c>
      <c r="F81" s="46">
        <v>0</v>
      </c>
      <c r="G81" s="46">
        <f t="shared" si="37"/>
        <v>26.621621621621621</v>
      </c>
      <c r="H81" s="46">
        <v>0</v>
      </c>
      <c r="I81" s="46">
        <f t="shared" si="38"/>
        <v>18.72972972972973</v>
      </c>
      <c r="J81" s="50">
        <f t="shared" si="34"/>
        <v>1</v>
      </c>
      <c r="K81" s="50">
        <f t="shared" si="35"/>
        <v>1</v>
      </c>
      <c r="L81" s="50">
        <f t="shared" si="36"/>
        <v>1</v>
      </c>
      <c r="M81" s="50">
        <f t="shared" ca="1" si="26"/>
        <v>1</v>
      </c>
      <c r="N81" s="8"/>
      <c r="O81" s="8"/>
      <c r="P81" s="13"/>
      <c r="Q81" s="13"/>
      <c r="T81" s="43">
        <v>0</v>
      </c>
      <c r="U81" s="52">
        <f t="shared" si="27"/>
        <v>-1097</v>
      </c>
      <c r="V81" s="48">
        <f t="shared" si="28"/>
        <v>-1097</v>
      </c>
      <c r="W81" s="48"/>
      <c r="X81" s="48">
        <f t="shared" si="29"/>
        <v>1205.871380612673</v>
      </c>
      <c r="Y81" s="48">
        <f t="shared" si="30"/>
        <v>108.87138061267297</v>
      </c>
      <c r="Z81" s="48">
        <f t="shared" si="31"/>
        <v>109</v>
      </c>
      <c r="AA81" s="17">
        <f t="shared" si="32"/>
        <v>109</v>
      </c>
      <c r="AB81" s="45">
        <f t="shared" si="33"/>
        <v>1206</v>
      </c>
    </row>
    <row r="82" spans="1:28" ht="15" customHeight="1" x14ac:dyDescent="0.25">
      <c r="A82" s="49">
        <v>805</v>
      </c>
      <c r="B82" s="49">
        <v>1097</v>
      </c>
      <c r="C82" s="46">
        <v>5.37</v>
      </c>
      <c r="D82" s="46">
        <v>266.07</v>
      </c>
      <c r="E82" s="46">
        <v>210.08</v>
      </c>
      <c r="F82" s="46">
        <v>0</v>
      </c>
      <c r="G82" s="46">
        <f t="shared" si="37"/>
        <v>25.921052631578949</v>
      </c>
      <c r="H82" s="46">
        <v>0</v>
      </c>
      <c r="I82" s="46">
        <f t="shared" si="38"/>
        <v>18.236842105263158</v>
      </c>
      <c r="J82" s="50">
        <f t="shared" si="34"/>
        <v>1</v>
      </c>
      <c r="K82" s="50">
        <f t="shared" si="35"/>
        <v>1</v>
      </c>
      <c r="L82" s="50">
        <f t="shared" si="36"/>
        <v>1</v>
      </c>
      <c r="M82" s="50">
        <f t="shared" ca="1" si="26"/>
        <v>0</v>
      </c>
      <c r="N82" s="8"/>
      <c r="O82" s="8"/>
      <c r="P82" s="13"/>
      <c r="Q82" s="13"/>
      <c r="T82" s="43">
        <v>0</v>
      </c>
      <c r="U82" s="52">
        <f t="shared" si="27"/>
        <v>-1097</v>
      </c>
      <c r="V82" s="48">
        <f t="shared" si="28"/>
        <v>-1097</v>
      </c>
      <c r="W82" s="48"/>
      <c r="X82" s="48">
        <f t="shared" si="29"/>
        <v>1205.871380612673</v>
      </c>
      <c r="Y82" s="48">
        <f t="shared" si="30"/>
        <v>108.87138061267297</v>
      </c>
      <c r="Z82" s="48">
        <f t="shared" si="31"/>
        <v>109</v>
      </c>
      <c r="AA82" s="17">
        <f t="shared" si="32"/>
        <v>109</v>
      </c>
      <c r="AB82" s="45">
        <f t="shared" si="33"/>
        <v>1206</v>
      </c>
    </row>
    <row r="83" spans="1:28" ht="15" customHeight="1" x14ac:dyDescent="0.25">
      <c r="A83" s="49">
        <v>805</v>
      </c>
      <c r="B83" s="49">
        <v>1097</v>
      </c>
      <c r="C83" s="46">
        <v>5.37</v>
      </c>
      <c r="D83" s="46">
        <v>266.04000000000002</v>
      </c>
      <c r="E83" s="46">
        <v>210.05</v>
      </c>
      <c r="F83" s="46">
        <v>0</v>
      </c>
      <c r="G83" s="46">
        <f t="shared" si="37"/>
        <v>25.256410256410255</v>
      </c>
      <c r="H83" s="46">
        <v>0</v>
      </c>
      <c r="I83" s="46">
        <f t="shared" si="38"/>
        <v>17.76923076923077</v>
      </c>
      <c r="J83" s="50">
        <f t="shared" si="34"/>
        <v>1</v>
      </c>
      <c r="K83" s="50">
        <f t="shared" si="35"/>
        <v>1</v>
      </c>
      <c r="L83" s="50">
        <f t="shared" si="36"/>
        <v>1</v>
      </c>
      <c r="M83" s="50">
        <f t="shared" ca="1" si="26"/>
        <v>0</v>
      </c>
      <c r="N83" s="8"/>
      <c r="O83" s="8"/>
      <c r="P83" s="13"/>
      <c r="Q83" s="13"/>
      <c r="T83" s="43">
        <v>0</v>
      </c>
      <c r="U83" s="52">
        <f t="shared" si="27"/>
        <v>-1097</v>
      </c>
      <c r="V83" s="48">
        <f t="shared" si="28"/>
        <v>-1097</v>
      </c>
      <c r="W83" s="48"/>
      <c r="X83" s="48">
        <f t="shared" si="29"/>
        <v>1205.871380612673</v>
      </c>
      <c r="Y83" s="48">
        <f t="shared" si="30"/>
        <v>108.87138061267297</v>
      </c>
      <c r="Z83" s="48">
        <f t="shared" si="31"/>
        <v>109</v>
      </c>
      <c r="AA83" s="17">
        <f t="shared" si="32"/>
        <v>109</v>
      </c>
      <c r="AB83" s="45">
        <f t="shared" si="33"/>
        <v>1206</v>
      </c>
    </row>
    <row r="84" spans="1:28" ht="15" customHeight="1" x14ac:dyDescent="0.25">
      <c r="A84" s="49">
        <v>773</v>
      </c>
      <c r="B84" s="49">
        <v>1097</v>
      </c>
      <c r="C84" s="46">
        <v>5.15</v>
      </c>
      <c r="D84" s="46">
        <v>266.01</v>
      </c>
      <c r="E84" s="46">
        <v>210.03</v>
      </c>
      <c r="F84" s="46">
        <v>0</v>
      </c>
      <c r="G84" s="46">
        <f t="shared" si="37"/>
        <v>25.425000000000001</v>
      </c>
      <c r="H84" s="46">
        <v>0</v>
      </c>
      <c r="I84" s="46">
        <f t="shared" si="38"/>
        <v>17.324999999999999</v>
      </c>
      <c r="J84" s="50">
        <f t="shared" si="34"/>
        <v>1</v>
      </c>
      <c r="K84" s="50">
        <f t="shared" si="35"/>
        <v>1</v>
      </c>
      <c r="L84" s="50">
        <f t="shared" si="36"/>
        <v>1</v>
      </c>
      <c r="M84" s="50">
        <f t="shared" ca="1" si="26"/>
        <v>0</v>
      </c>
      <c r="N84" s="8"/>
      <c r="O84" s="8"/>
      <c r="P84" s="13"/>
      <c r="Q84" s="13"/>
      <c r="T84" s="43">
        <v>0</v>
      </c>
      <c r="U84" s="52">
        <f t="shared" si="27"/>
        <v>-1097</v>
      </c>
      <c r="V84" s="48">
        <f t="shared" si="28"/>
        <v>-1097</v>
      </c>
      <c r="W84" s="48"/>
      <c r="X84" s="48">
        <f t="shared" si="29"/>
        <v>1205.871380612673</v>
      </c>
      <c r="Y84" s="48">
        <f t="shared" si="30"/>
        <v>108.87138061267297</v>
      </c>
      <c r="Z84" s="48">
        <f t="shared" si="31"/>
        <v>109</v>
      </c>
      <c r="AA84" s="17">
        <f t="shared" si="32"/>
        <v>109</v>
      </c>
      <c r="AB84" s="45">
        <f t="shared" si="33"/>
        <v>1206</v>
      </c>
    </row>
    <row r="85" spans="1:28" ht="15" customHeight="1" x14ac:dyDescent="0.25">
      <c r="A85" s="49">
        <v>741</v>
      </c>
      <c r="B85" s="49">
        <v>1097</v>
      </c>
      <c r="C85" s="46">
        <v>4.9400000000000004</v>
      </c>
      <c r="D85" s="46">
        <v>265.98</v>
      </c>
      <c r="E85" s="46">
        <v>209.99</v>
      </c>
      <c r="F85" s="46">
        <v>0</v>
      </c>
      <c r="G85" s="46">
        <f t="shared" si="37"/>
        <v>25.585365853658537</v>
      </c>
      <c r="H85" s="46">
        <v>0</v>
      </c>
      <c r="I85" s="46">
        <f t="shared" si="38"/>
        <v>16.902439024390244</v>
      </c>
      <c r="J85" s="50">
        <f t="shared" si="34"/>
        <v>1</v>
      </c>
      <c r="K85" s="50">
        <f t="shared" si="35"/>
        <v>1</v>
      </c>
      <c r="L85" s="50">
        <f t="shared" si="36"/>
        <v>1</v>
      </c>
      <c r="M85" s="50">
        <f t="shared" ca="1" si="26"/>
        <v>1</v>
      </c>
      <c r="N85" s="8"/>
      <c r="O85" s="8"/>
      <c r="P85" s="13"/>
      <c r="Q85" s="13"/>
      <c r="T85" s="43">
        <v>0</v>
      </c>
      <c r="U85" s="52">
        <f t="shared" si="27"/>
        <v>-1097</v>
      </c>
      <c r="V85" s="48">
        <f t="shared" si="28"/>
        <v>-1097</v>
      </c>
      <c r="W85" s="48"/>
      <c r="X85" s="48">
        <f t="shared" si="29"/>
        <v>1205.871380612673</v>
      </c>
      <c r="Y85" s="48">
        <f t="shared" si="30"/>
        <v>108.87138061267297</v>
      </c>
      <c r="Z85" s="48">
        <f t="shared" si="31"/>
        <v>109</v>
      </c>
      <c r="AA85" s="17">
        <f t="shared" si="32"/>
        <v>109</v>
      </c>
      <c r="AB85" s="45">
        <f t="shared" si="33"/>
        <v>1206</v>
      </c>
    </row>
    <row r="86" spans="1:28" ht="15" customHeight="1" x14ac:dyDescent="0.25">
      <c r="A86" s="49">
        <v>708</v>
      </c>
      <c r="B86" s="49">
        <v>1097</v>
      </c>
      <c r="C86" s="46">
        <v>4.72</v>
      </c>
      <c r="D86" s="46">
        <v>265.95</v>
      </c>
      <c r="E86" s="46">
        <v>209.96</v>
      </c>
      <c r="F86" s="46">
        <v>0</v>
      </c>
      <c r="G86" s="46">
        <f t="shared" si="37"/>
        <v>25.761904761904763</v>
      </c>
      <c r="H86" s="46">
        <v>0</v>
      </c>
      <c r="I86" s="46">
        <f t="shared" si="38"/>
        <v>16.5</v>
      </c>
      <c r="J86" s="50">
        <f t="shared" si="34"/>
        <v>1</v>
      </c>
      <c r="K86" s="50">
        <f t="shared" si="35"/>
        <v>1</v>
      </c>
      <c r="L86" s="50">
        <f t="shared" si="36"/>
        <v>1</v>
      </c>
      <c r="M86" s="50">
        <f t="shared" ca="1" si="26"/>
        <v>0</v>
      </c>
      <c r="N86" s="8"/>
      <c r="O86" s="8"/>
      <c r="P86" s="13"/>
      <c r="Q86" s="13"/>
      <c r="T86" s="43">
        <v>0</v>
      </c>
      <c r="U86" s="52">
        <f t="shared" si="27"/>
        <v>-1097</v>
      </c>
      <c r="V86" s="48">
        <f t="shared" si="28"/>
        <v>-1097</v>
      </c>
      <c r="W86" s="48"/>
      <c r="X86" s="48">
        <f t="shared" si="29"/>
        <v>1205.871380612673</v>
      </c>
      <c r="Y86" s="48">
        <f t="shared" si="30"/>
        <v>108.87138061267297</v>
      </c>
      <c r="Z86" s="48">
        <f t="shared" si="31"/>
        <v>109</v>
      </c>
      <c r="AA86" s="17">
        <f t="shared" si="32"/>
        <v>109</v>
      </c>
      <c r="AB86" s="45">
        <f t="shared" si="33"/>
        <v>1206</v>
      </c>
    </row>
    <row r="87" spans="1:28" ht="15" customHeight="1" x14ac:dyDescent="0.25">
      <c r="A87" s="49">
        <v>759</v>
      </c>
      <c r="B87" s="49">
        <v>1133</v>
      </c>
      <c r="C87" s="46">
        <v>5.0599999999999996</v>
      </c>
      <c r="D87" s="46">
        <v>265.92</v>
      </c>
      <c r="E87" s="46">
        <v>209.93</v>
      </c>
      <c r="F87" s="46">
        <v>0</v>
      </c>
      <c r="G87" s="46">
        <f t="shared" si="37"/>
        <v>23.976744186046513</v>
      </c>
      <c r="H87" s="46">
        <v>0</v>
      </c>
      <c r="I87" s="46">
        <f t="shared" si="38"/>
        <v>15.279069767441861</v>
      </c>
      <c r="J87" s="50">
        <f t="shared" si="34"/>
        <v>1</v>
      </c>
      <c r="K87" s="50">
        <f t="shared" si="35"/>
        <v>1</v>
      </c>
      <c r="L87" s="50">
        <f t="shared" si="36"/>
        <v>1</v>
      </c>
      <c r="M87" s="50">
        <f t="shared" ca="1" si="26"/>
        <v>1</v>
      </c>
      <c r="N87" s="8"/>
      <c r="O87" s="8"/>
      <c r="P87" s="13"/>
      <c r="Q87" s="13"/>
      <c r="T87" s="43">
        <v>0</v>
      </c>
      <c r="U87" s="52">
        <f t="shared" si="27"/>
        <v>-1133</v>
      </c>
      <c r="V87" s="48">
        <f t="shared" si="28"/>
        <v>-1133</v>
      </c>
      <c r="W87" s="48"/>
      <c r="X87" s="48">
        <f t="shared" si="29"/>
        <v>1245.4441879983215</v>
      </c>
      <c r="Y87" s="48">
        <f t="shared" si="30"/>
        <v>112.44418799832147</v>
      </c>
      <c r="Z87" s="48">
        <f t="shared" si="31"/>
        <v>112</v>
      </c>
      <c r="AA87" s="17">
        <f t="shared" si="32"/>
        <v>112</v>
      </c>
      <c r="AB87" s="45">
        <f t="shared" si="33"/>
        <v>1245</v>
      </c>
    </row>
    <row r="88" spans="1:28" ht="15" customHeight="1" x14ac:dyDescent="0.25">
      <c r="A88" s="49">
        <v>810</v>
      </c>
      <c r="B88" s="49">
        <v>1169</v>
      </c>
      <c r="C88" s="46">
        <v>5.4</v>
      </c>
      <c r="D88" s="46">
        <v>265.89</v>
      </c>
      <c r="E88" s="46">
        <v>209.9</v>
      </c>
      <c r="F88" s="46">
        <v>0</v>
      </c>
      <c r="G88" s="46">
        <f t="shared" si="37"/>
        <v>22.272727272727273</v>
      </c>
      <c r="H88" s="46">
        <v>0</v>
      </c>
      <c r="I88" s="46">
        <f t="shared" si="38"/>
        <v>14.113636363636363</v>
      </c>
      <c r="J88" s="50">
        <f t="shared" si="34"/>
        <v>1</v>
      </c>
      <c r="K88" s="50">
        <f t="shared" si="35"/>
        <v>1</v>
      </c>
      <c r="L88" s="50">
        <f t="shared" si="36"/>
        <v>1</v>
      </c>
      <c r="M88" s="50">
        <f t="shared" ca="1" si="26"/>
        <v>0</v>
      </c>
      <c r="N88" s="8"/>
      <c r="O88" s="8"/>
      <c r="P88" s="13"/>
      <c r="Q88" s="13"/>
      <c r="T88" s="43">
        <v>0</v>
      </c>
      <c r="U88" s="52">
        <f t="shared" si="27"/>
        <v>-1169</v>
      </c>
      <c r="V88" s="48">
        <f t="shared" si="28"/>
        <v>-1169</v>
      </c>
      <c r="W88" s="48"/>
      <c r="X88" s="48">
        <f t="shared" si="29"/>
        <v>1285.0169953839697</v>
      </c>
      <c r="Y88" s="48">
        <f t="shared" si="30"/>
        <v>116.01699538396974</v>
      </c>
      <c r="Z88" s="48">
        <f t="shared" si="31"/>
        <v>116</v>
      </c>
      <c r="AA88" s="17">
        <f t="shared" si="32"/>
        <v>116</v>
      </c>
      <c r="AB88" s="45">
        <f t="shared" si="33"/>
        <v>1285</v>
      </c>
    </row>
    <row r="89" spans="1:28" ht="15" customHeight="1" x14ac:dyDescent="0.25">
      <c r="A89" s="49">
        <v>861</v>
      </c>
      <c r="B89" s="49">
        <v>1205</v>
      </c>
      <c r="C89" s="46">
        <v>5.74</v>
      </c>
      <c r="D89" s="46">
        <v>265.86</v>
      </c>
      <c r="E89" s="46">
        <v>209.87</v>
      </c>
      <c r="F89" s="46">
        <v>0</v>
      </c>
      <c r="G89" s="46">
        <f t="shared" si="37"/>
        <v>20.644444444444446</v>
      </c>
      <c r="H89" s="46">
        <v>0</v>
      </c>
      <c r="I89" s="46">
        <f t="shared" si="38"/>
        <v>13</v>
      </c>
      <c r="J89" s="50">
        <f t="shared" si="34"/>
        <v>1</v>
      </c>
      <c r="K89" s="50">
        <f t="shared" si="35"/>
        <v>1</v>
      </c>
      <c r="L89" s="50">
        <f t="shared" si="36"/>
        <v>1</v>
      </c>
      <c r="M89" s="50">
        <f t="shared" ca="1" si="26"/>
        <v>1</v>
      </c>
      <c r="N89" s="8"/>
      <c r="O89" s="8"/>
      <c r="P89" s="13"/>
      <c r="Q89" s="13"/>
      <c r="T89" s="43">
        <v>0</v>
      </c>
      <c r="U89" s="52">
        <f t="shared" si="27"/>
        <v>-1205</v>
      </c>
      <c r="V89" s="48">
        <f t="shared" si="28"/>
        <v>-1205</v>
      </c>
      <c r="W89" s="48"/>
      <c r="X89" s="48">
        <f t="shared" si="29"/>
        <v>1324.5898027696182</v>
      </c>
      <c r="Y89" s="48">
        <f t="shared" si="30"/>
        <v>119.58980276961825</v>
      </c>
      <c r="Z89" s="48">
        <f t="shared" si="31"/>
        <v>120</v>
      </c>
      <c r="AA89" s="17">
        <f t="shared" si="32"/>
        <v>120</v>
      </c>
      <c r="AB89" s="45">
        <f t="shared" si="33"/>
        <v>1325</v>
      </c>
    </row>
    <row r="90" spans="1:28" ht="15" customHeight="1" x14ac:dyDescent="0.25">
      <c r="A90" s="49">
        <v>861</v>
      </c>
      <c r="B90" s="49">
        <v>1205</v>
      </c>
      <c r="C90" s="46">
        <v>5.74</v>
      </c>
      <c r="D90" s="46">
        <v>265.83</v>
      </c>
      <c r="E90" s="46">
        <v>209.84</v>
      </c>
      <c r="F90" s="46">
        <v>0</v>
      </c>
      <c r="G90" s="46">
        <f t="shared" si="37"/>
        <v>20.195652173913043</v>
      </c>
      <c r="H90" s="46">
        <v>0</v>
      </c>
      <c r="I90" s="46">
        <f t="shared" si="38"/>
        <v>12.717391304347826</v>
      </c>
      <c r="J90" s="50">
        <f t="shared" si="34"/>
        <v>1</v>
      </c>
      <c r="K90" s="50">
        <f t="shared" si="35"/>
        <v>1</v>
      </c>
      <c r="L90" s="50">
        <f t="shared" si="36"/>
        <v>1</v>
      </c>
      <c r="M90" s="50">
        <f t="shared" ca="1" si="26"/>
        <v>1</v>
      </c>
      <c r="N90" s="8"/>
      <c r="O90" s="8"/>
      <c r="P90" s="13"/>
      <c r="Q90" s="13"/>
      <c r="T90" s="43">
        <v>0</v>
      </c>
      <c r="U90" s="52">
        <f t="shared" si="27"/>
        <v>-1205</v>
      </c>
      <c r="V90" s="48">
        <f t="shared" si="28"/>
        <v>-1205</v>
      </c>
      <c r="W90" s="48"/>
      <c r="X90" s="48">
        <f t="shared" si="29"/>
        <v>1324.5898027696182</v>
      </c>
      <c r="Y90" s="48">
        <f t="shared" si="30"/>
        <v>119.58980276961825</v>
      </c>
      <c r="Z90" s="48">
        <f t="shared" si="31"/>
        <v>120</v>
      </c>
      <c r="AA90" s="17">
        <f t="shared" si="32"/>
        <v>120</v>
      </c>
      <c r="AB90" s="45">
        <f t="shared" si="33"/>
        <v>1325</v>
      </c>
    </row>
    <row r="91" spans="1:28" ht="15" customHeight="1" x14ac:dyDescent="0.25">
      <c r="A91" s="49">
        <v>861</v>
      </c>
      <c r="B91" s="49">
        <v>1205</v>
      </c>
      <c r="C91" s="46">
        <v>5.74</v>
      </c>
      <c r="D91" s="46">
        <v>265.8</v>
      </c>
      <c r="E91" s="46">
        <v>209.82</v>
      </c>
      <c r="F91" s="46">
        <v>0</v>
      </c>
      <c r="G91" s="46">
        <f t="shared" si="37"/>
        <v>19.76595744680851</v>
      </c>
      <c r="H91" s="46">
        <v>0</v>
      </c>
      <c r="I91" s="46">
        <f t="shared" si="38"/>
        <v>12.446808510638299</v>
      </c>
      <c r="J91" s="50">
        <f t="shared" si="34"/>
        <v>1</v>
      </c>
      <c r="K91" s="50">
        <f t="shared" si="35"/>
        <v>1</v>
      </c>
      <c r="L91" s="50">
        <f t="shared" si="36"/>
        <v>1</v>
      </c>
      <c r="M91" s="50">
        <f t="shared" ca="1" si="26"/>
        <v>0</v>
      </c>
      <c r="N91" s="8"/>
      <c r="O91" s="8"/>
      <c r="P91" s="13"/>
      <c r="Q91" s="13"/>
      <c r="T91" s="43">
        <v>0</v>
      </c>
      <c r="U91" s="52">
        <f t="shared" si="27"/>
        <v>-1205</v>
      </c>
      <c r="V91" s="48">
        <f t="shared" si="28"/>
        <v>-1205</v>
      </c>
      <c r="W91" s="48"/>
      <c r="X91" s="48">
        <f t="shared" si="29"/>
        <v>1324.5898027696182</v>
      </c>
      <c r="Y91" s="48">
        <f t="shared" si="30"/>
        <v>119.58980276961825</v>
      </c>
      <c r="Z91" s="48">
        <f t="shared" si="31"/>
        <v>120</v>
      </c>
      <c r="AA91" s="17">
        <f t="shared" si="32"/>
        <v>120</v>
      </c>
      <c r="AB91" s="45">
        <f t="shared" si="33"/>
        <v>1325</v>
      </c>
    </row>
    <row r="92" spans="1:28" ht="15" customHeight="1" x14ac:dyDescent="0.25">
      <c r="A92" s="49">
        <v>861</v>
      </c>
      <c r="B92" s="49">
        <v>1205</v>
      </c>
      <c r="C92" s="46">
        <v>5.74</v>
      </c>
      <c r="D92" s="46">
        <v>265.77</v>
      </c>
      <c r="E92" s="46">
        <v>209.78</v>
      </c>
      <c r="F92" s="46">
        <v>0</v>
      </c>
      <c r="G92" s="46">
        <f t="shared" si="37"/>
        <v>19.354166666666668</v>
      </c>
      <c r="H92" s="46">
        <v>0</v>
      </c>
      <c r="I92" s="46">
        <f t="shared" si="38"/>
        <v>12.1875</v>
      </c>
      <c r="J92" s="50">
        <f t="shared" si="34"/>
        <v>1</v>
      </c>
      <c r="K92" s="50">
        <f t="shared" si="35"/>
        <v>1</v>
      </c>
      <c r="L92" s="50">
        <f t="shared" si="36"/>
        <v>1</v>
      </c>
      <c r="M92" s="50">
        <f t="shared" ca="1" si="26"/>
        <v>1</v>
      </c>
      <c r="N92" s="8"/>
      <c r="O92" s="8"/>
      <c r="P92" s="13"/>
      <c r="Q92" s="13"/>
      <c r="T92" s="43">
        <v>0</v>
      </c>
      <c r="U92" s="52">
        <f t="shared" si="27"/>
        <v>-1205</v>
      </c>
      <c r="V92" s="48">
        <f t="shared" si="28"/>
        <v>-1205</v>
      </c>
      <c r="W92" s="48"/>
      <c r="X92" s="48">
        <f t="shared" si="29"/>
        <v>1324.5898027696182</v>
      </c>
      <c r="Y92" s="48">
        <f t="shared" si="30"/>
        <v>119.58980276961825</v>
      </c>
      <c r="Z92" s="48">
        <f t="shared" si="31"/>
        <v>120</v>
      </c>
      <c r="AA92" s="17">
        <f t="shared" si="32"/>
        <v>120</v>
      </c>
      <c r="AB92" s="45">
        <f t="shared" si="33"/>
        <v>1325</v>
      </c>
    </row>
    <row r="93" spans="1:28" ht="15" customHeight="1" x14ac:dyDescent="0.25">
      <c r="A93" s="49">
        <v>781</v>
      </c>
      <c r="B93" s="49">
        <v>1205</v>
      </c>
      <c r="C93" s="46">
        <v>5.21</v>
      </c>
      <c r="D93" s="46">
        <v>265.73</v>
      </c>
      <c r="E93" s="46">
        <v>209.74</v>
      </c>
      <c r="F93" s="46">
        <v>0</v>
      </c>
      <c r="G93" s="46">
        <f t="shared" si="37"/>
        <v>20.591836734693878</v>
      </c>
      <c r="H93" s="46">
        <v>0</v>
      </c>
      <c r="I93" s="46">
        <f t="shared" si="38"/>
        <v>11.938775510204081</v>
      </c>
      <c r="J93" s="50">
        <f t="shared" si="34"/>
        <v>1</v>
      </c>
      <c r="K93" s="50">
        <f t="shared" si="35"/>
        <v>1</v>
      </c>
      <c r="L93" s="50">
        <f t="shared" si="36"/>
        <v>1</v>
      </c>
      <c r="M93" s="50">
        <f t="shared" ca="1" si="26"/>
        <v>0</v>
      </c>
      <c r="N93" s="8"/>
      <c r="O93" s="8"/>
      <c r="P93" s="13"/>
      <c r="Q93" s="13"/>
      <c r="T93" s="43">
        <v>0</v>
      </c>
      <c r="U93" s="52">
        <f t="shared" si="27"/>
        <v>-1205</v>
      </c>
      <c r="V93" s="48">
        <f t="shared" si="28"/>
        <v>-1205</v>
      </c>
      <c r="W93" s="48"/>
      <c r="X93" s="48">
        <f t="shared" si="29"/>
        <v>1324.5898027696182</v>
      </c>
      <c r="Y93" s="48">
        <f t="shared" si="30"/>
        <v>119.58980276961825</v>
      </c>
      <c r="Z93" s="48">
        <f t="shared" si="31"/>
        <v>120</v>
      </c>
      <c r="AA93" s="17">
        <f t="shared" si="32"/>
        <v>120</v>
      </c>
      <c r="AB93" s="45">
        <f t="shared" si="33"/>
        <v>1325</v>
      </c>
    </row>
    <row r="94" spans="1:28" ht="15" customHeight="1" x14ac:dyDescent="0.25">
      <c r="A94" s="49">
        <v>701</v>
      </c>
      <c r="B94" s="49">
        <v>1205</v>
      </c>
      <c r="C94" s="46">
        <v>4.67</v>
      </c>
      <c r="D94" s="46">
        <v>265.69</v>
      </c>
      <c r="E94" s="46">
        <v>209.7</v>
      </c>
      <c r="F94" s="46">
        <v>0</v>
      </c>
      <c r="G94" s="46">
        <f t="shared" si="37"/>
        <v>21.78</v>
      </c>
      <c r="H94" s="46">
        <v>0</v>
      </c>
      <c r="I94" s="46">
        <f t="shared" si="38"/>
        <v>11.7</v>
      </c>
      <c r="J94" s="50">
        <f t="shared" si="34"/>
        <v>1</v>
      </c>
      <c r="K94" s="50">
        <f t="shared" si="35"/>
        <v>1</v>
      </c>
      <c r="L94" s="50">
        <f t="shared" si="36"/>
        <v>1</v>
      </c>
      <c r="M94" s="50">
        <f t="shared" ca="1" si="26"/>
        <v>1</v>
      </c>
      <c r="N94" s="8"/>
      <c r="O94" s="8"/>
      <c r="P94" s="13"/>
      <c r="Q94" s="13"/>
      <c r="T94" s="43">
        <v>0</v>
      </c>
      <c r="U94" s="52">
        <f t="shared" si="27"/>
        <v>-1205</v>
      </c>
      <c r="V94" s="48">
        <f t="shared" si="28"/>
        <v>-1205</v>
      </c>
      <c r="W94" s="48"/>
      <c r="X94" s="48">
        <f t="shared" si="29"/>
        <v>1324.5898027696182</v>
      </c>
      <c r="Y94" s="48">
        <f t="shared" si="30"/>
        <v>119.58980276961825</v>
      </c>
      <c r="Z94" s="48">
        <f t="shared" si="31"/>
        <v>120</v>
      </c>
      <c r="AA94" s="17">
        <f t="shared" si="32"/>
        <v>120</v>
      </c>
      <c r="AB94" s="45">
        <f t="shared" si="33"/>
        <v>1325</v>
      </c>
    </row>
    <row r="95" spans="1:28" ht="15" customHeight="1" x14ac:dyDescent="0.25">
      <c r="A95" s="49">
        <v>622</v>
      </c>
      <c r="B95" s="49">
        <v>1205</v>
      </c>
      <c r="C95" s="46">
        <v>4.1500000000000004</v>
      </c>
      <c r="D95" s="46">
        <v>265.64</v>
      </c>
      <c r="E95" s="46">
        <v>209.65</v>
      </c>
      <c r="F95" s="46">
        <v>0</v>
      </c>
      <c r="G95" s="46">
        <f t="shared" si="37"/>
        <v>22.901960784313726</v>
      </c>
      <c r="H95" s="46">
        <v>0</v>
      </c>
      <c r="I95" s="46">
        <f t="shared" si="38"/>
        <v>11.470588235294118</v>
      </c>
      <c r="J95" s="50">
        <f t="shared" si="34"/>
        <v>1</v>
      </c>
      <c r="K95" s="50">
        <f t="shared" si="35"/>
        <v>1</v>
      </c>
      <c r="L95" s="50">
        <f t="shared" si="36"/>
        <v>1</v>
      </c>
      <c r="M95" s="50">
        <f t="shared" ca="1" si="26"/>
        <v>1</v>
      </c>
      <c r="N95" s="8"/>
      <c r="O95" s="8"/>
      <c r="P95" s="13"/>
      <c r="Q95" s="13"/>
      <c r="T95" s="43">
        <v>0</v>
      </c>
      <c r="U95" s="52">
        <f t="shared" si="27"/>
        <v>-1205</v>
      </c>
      <c r="V95" s="48">
        <f t="shared" si="28"/>
        <v>-1205</v>
      </c>
      <c r="W95" s="48"/>
      <c r="X95" s="48">
        <f t="shared" si="29"/>
        <v>1324.5898027696182</v>
      </c>
      <c r="Y95" s="48">
        <f t="shared" si="30"/>
        <v>119.58980276961825</v>
      </c>
      <c r="Z95" s="48">
        <f t="shared" si="31"/>
        <v>120</v>
      </c>
      <c r="AA95" s="17">
        <f t="shared" si="32"/>
        <v>120</v>
      </c>
      <c r="AB95" s="45">
        <f t="shared" si="33"/>
        <v>1325</v>
      </c>
    </row>
    <row r="96" spans="1:28" ht="15" customHeight="1" x14ac:dyDescent="0.25">
      <c r="A96" s="49">
        <v>719</v>
      </c>
      <c r="B96" s="49">
        <v>1205</v>
      </c>
      <c r="C96" s="46">
        <v>4.79</v>
      </c>
      <c r="D96" s="46">
        <v>265.60000000000002</v>
      </c>
      <c r="E96" s="46">
        <v>209.61</v>
      </c>
      <c r="F96" s="46">
        <v>0</v>
      </c>
      <c r="G96" s="46">
        <f t="shared" si="37"/>
        <v>20.596153846153847</v>
      </c>
      <c r="H96" s="46">
        <v>0</v>
      </c>
      <c r="I96" s="46">
        <f t="shared" si="38"/>
        <v>11.25</v>
      </c>
      <c r="J96" s="50">
        <f t="shared" si="34"/>
        <v>1</v>
      </c>
      <c r="K96" s="50">
        <f t="shared" si="35"/>
        <v>1</v>
      </c>
      <c r="L96" s="50">
        <f t="shared" si="36"/>
        <v>1</v>
      </c>
      <c r="M96" s="50">
        <f t="shared" ca="1" si="26"/>
        <v>1</v>
      </c>
      <c r="N96" s="8"/>
      <c r="O96" s="8"/>
      <c r="P96" s="13"/>
      <c r="Q96" s="13"/>
      <c r="T96" s="43">
        <v>0</v>
      </c>
      <c r="U96" s="52">
        <f t="shared" si="27"/>
        <v>-1205</v>
      </c>
      <c r="V96" s="48">
        <f t="shared" si="28"/>
        <v>-1205</v>
      </c>
      <c r="W96" s="48"/>
      <c r="X96" s="48">
        <f t="shared" si="29"/>
        <v>1324.5898027696182</v>
      </c>
      <c r="Y96" s="48">
        <f t="shared" si="30"/>
        <v>119.58980276961825</v>
      </c>
      <c r="Z96" s="48">
        <f t="shared" si="31"/>
        <v>120</v>
      </c>
      <c r="AA96" s="17">
        <f t="shared" si="32"/>
        <v>120</v>
      </c>
      <c r="AB96" s="45">
        <f t="shared" si="33"/>
        <v>1325</v>
      </c>
    </row>
    <row r="97" spans="1:28" ht="15" customHeight="1" x14ac:dyDescent="0.25">
      <c r="A97" s="49">
        <v>816</v>
      </c>
      <c r="B97" s="49">
        <v>1205</v>
      </c>
      <c r="C97" s="46">
        <v>5.44</v>
      </c>
      <c r="D97" s="46">
        <v>265.57</v>
      </c>
      <c r="E97" s="46">
        <v>209.59</v>
      </c>
      <c r="F97" s="46">
        <v>0</v>
      </c>
      <c r="G97" s="46">
        <f t="shared" si="37"/>
        <v>18.377358490566039</v>
      </c>
      <c r="H97" s="46">
        <v>0</v>
      </c>
      <c r="I97" s="46">
        <f t="shared" si="38"/>
        <v>11.037735849056604</v>
      </c>
      <c r="J97" s="50">
        <f t="shared" si="34"/>
        <v>1</v>
      </c>
      <c r="K97" s="50">
        <f t="shared" si="35"/>
        <v>1</v>
      </c>
      <c r="L97" s="50">
        <f t="shared" si="36"/>
        <v>1</v>
      </c>
      <c r="M97" s="50">
        <f t="shared" ca="1" si="26"/>
        <v>0</v>
      </c>
      <c r="N97" s="8"/>
      <c r="O97" s="8"/>
      <c r="P97" s="13"/>
      <c r="Q97" s="13"/>
      <c r="T97" s="43">
        <v>0</v>
      </c>
      <c r="U97" s="52">
        <f t="shared" si="27"/>
        <v>-1205</v>
      </c>
      <c r="V97" s="48">
        <f t="shared" si="28"/>
        <v>-1205</v>
      </c>
      <c r="W97" s="48"/>
      <c r="X97" s="48">
        <f t="shared" si="29"/>
        <v>1324.5898027696182</v>
      </c>
      <c r="Y97" s="48">
        <f t="shared" si="30"/>
        <v>119.58980276961825</v>
      </c>
      <c r="Z97" s="48">
        <f t="shared" si="31"/>
        <v>120</v>
      </c>
      <c r="AA97" s="17">
        <f t="shared" si="32"/>
        <v>120</v>
      </c>
      <c r="AB97" s="45">
        <f t="shared" si="33"/>
        <v>1325</v>
      </c>
    </row>
    <row r="98" spans="1:28" ht="15" customHeight="1" x14ac:dyDescent="0.25">
      <c r="A98" s="49">
        <v>913</v>
      </c>
      <c r="B98" s="49">
        <v>1205</v>
      </c>
      <c r="C98" s="46">
        <v>6.09</v>
      </c>
      <c r="D98" s="46">
        <v>265.54000000000002</v>
      </c>
      <c r="E98" s="46">
        <v>209.56</v>
      </c>
      <c r="F98" s="46">
        <v>0</v>
      </c>
      <c r="G98" s="46">
        <f t="shared" si="37"/>
        <v>16.24074074074074</v>
      </c>
      <c r="H98" s="46">
        <v>0</v>
      </c>
      <c r="I98" s="46">
        <f t="shared" si="38"/>
        <v>10.833333333333334</v>
      </c>
      <c r="J98" s="50">
        <f t="shared" si="34"/>
        <v>1</v>
      </c>
      <c r="K98" s="50">
        <f t="shared" si="35"/>
        <v>1</v>
      </c>
      <c r="L98" s="50">
        <f t="shared" si="36"/>
        <v>1</v>
      </c>
      <c r="M98" s="50">
        <f t="shared" ref="M98:M134" ca="1" si="39">IF(RAND()&lt;0.5,0,1)</f>
        <v>1</v>
      </c>
      <c r="N98" s="8"/>
      <c r="O98" s="8"/>
      <c r="P98" s="13"/>
      <c r="Q98" s="13"/>
      <c r="T98" s="43">
        <v>0</v>
      </c>
      <c r="U98" s="52">
        <f t="shared" ref="U98:U129" si="40">T98-B98</f>
        <v>-1205</v>
      </c>
      <c r="V98" s="48">
        <f t="shared" ref="V98:V129" si="41">ROUND(U98,0)</f>
        <v>-1205</v>
      </c>
      <c r="W98" s="48"/>
      <c r="X98" s="48">
        <f t="shared" ref="X98:X134" si="42">B98/$W$2*$W$3</f>
        <v>1324.5898027696182</v>
      </c>
      <c r="Y98" s="48">
        <f t="shared" ref="Y98:Y129" si="43">X98-B98</f>
        <v>119.58980276961825</v>
      </c>
      <c r="Z98" s="48">
        <f t="shared" ref="Z98:Z129" si="44">ROUND(Y98,0)</f>
        <v>120</v>
      </c>
      <c r="AA98" s="17">
        <f t="shared" ref="AA98:AA129" si="45">IF(V98&gt;=0,V98,Z98)</f>
        <v>120</v>
      </c>
      <c r="AB98" s="45">
        <f t="shared" ref="AB98:AB129" si="46">B98+AA98</f>
        <v>1325</v>
      </c>
    </row>
    <row r="99" spans="1:28" ht="15" customHeight="1" x14ac:dyDescent="0.25">
      <c r="A99" s="49">
        <v>848</v>
      </c>
      <c r="B99" s="49">
        <v>1205</v>
      </c>
      <c r="C99" s="46">
        <v>5.65</v>
      </c>
      <c r="D99" s="46">
        <v>265.51</v>
      </c>
      <c r="E99" s="46">
        <v>209.53</v>
      </c>
      <c r="F99" s="46">
        <v>0</v>
      </c>
      <c r="G99" s="46">
        <f t="shared" si="37"/>
        <v>17.127272727272729</v>
      </c>
      <c r="H99" s="46">
        <v>0</v>
      </c>
      <c r="I99" s="46">
        <f t="shared" si="38"/>
        <v>10.636363636363637</v>
      </c>
      <c r="J99" s="50">
        <f t="shared" ref="J99:J134" si="47">IF(ABS(B99-B98)&lt;=50,1,0)</f>
        <v>1</v>
      </c>
      <c r="K99" s="50">
        <f t="shared" ref="K99:K134" si="48">IF(ABS((B99-B98))&lt;=50,1,IF((B99-B98)*(1)&gt;=0,1,-1))</f>
        <v>1</v>
      </c>
      <c r="L99" s="50">
        <f t="shared" si="36"/>
        <v>1</v>
      </c>
      <c r="M99" s="50">
        <f t="shared" ca="1" si="39"/>
        <v>0</v>
      </c>
      <c r="N99" s="8"/>
      <c r="O99" s="8"/>
      <c r="P99" s="13"/>
      <c r="Q99" s="13"/>
      <c r="T99" s="43">
        <v>0</v>
      </c>
      <c r="U99" s="52">
        <f t="shared" si="40"/>
        <v>-1205</v>
      </c>
      <c r="V99" s="48">
        <f t="shared" si="41"/>
        <v>-1205</v>
      </c>
      <c r="W99" s="48"/>
      <c r="X99" s="48">
        <f t="shared" si="42"/>
        <v>1324.5898027696182</v>
      </c>
      <c r="Y99" s="48">
        <f t="shared" si="43"/>
        <v>119.58980276961825</v>
      </c>
      <c r="Z99" s="48">
        <f t="shared" si="44"/>
        <v>120</v>
      </c>
      <c r="AA99" s="17">
        <f t="shared" si="45"/>
        <v>120</v>
      </c>
      <c r="AB99" s="45">
        <f t="shared" si="46"/>
        <v>1325</v>
      </c>
    </row>
    <row r="100" spans="1:28" ht="15" customHeight="1" x14ac:dyDescent="0.25">
      <c r="A100" s="49">
        <v>783</v>
      </c>
      <c r="B100" s="49">
        <v>1205</v>
      </c>
      <c r="C100" s="46">
        <v>5.22</v>
      </c>
      <c r="D100" s="46">
        <v>265.47000000000003</v>
      </c>
      <c r="E100" s="46">
        <v>209.49</v>
      </c>
      <c r="F100" s="46">
        <v>0</v>
      </c>
      <c r="G100" s="46">
        <f t="shared" si="37"/>
        <v>17.982142857142858</v>
      </c>
      <c r="H100" s="46">
        <v>0</v>
      </c>
      <c r="I100" s="46">
        <f t="shared" si="38"/>
        <v>10.446428571428571</v>
      </c>
      <c r="J100" s="50">
        <f t="shared" si="47"/>
        <v>1</v>
      </c>
      <c r="K100" s="50">
        <f t="shared" si="48"/>
        <v>1</v>
      </c>
      <c r="L100" s="50">
        <f t="shared" si="36"/>
        <v>1</v>
      </c>
      <c r="M100" s="50">
        <f t="shared" ca="1" si="39"/>
        <v>0</v>
      </c>
      <c r="N100" s="8"/>
      <c r="O100" s="8"/>
      <c r="P100" s="13"/>
      <c r="Q100" s="13"/>
      <c r="T100" s="43">
        <v>0</v>
      </c>
      <c r="U100" s="52">
        <f t="shared" si="40"/>
        <v>-1205</v>
      </c>
      <c r="V100" s="48">
        <f t="shared" si="41"/>
        <v>-1205</v>
      </c>
      <c r="W100" s="48"/>
      <c r="X100" s="48">
        <f t="shared" si="42"/>
        <v>1324.5898027696182</v>
      </c>
      <c r="Y100" s="48">
        <f t="shared" si="43"/>
        <v>119.58980276961825</v>
      </c>
      <c r="Z100" s="48">
        <f t="shared" si="44"/>
        <v>120</v>
      </c>
      <c r="AA100" s="17">
        <f t="shared" si="45"/>
        <v>120</v>
      </c>
      <c r="AB100" s="45">
        <f t="shared" si="46"/>
        <v>1325</v>
      </c>
    </row>
    <row r="101" spans="1:28" ht="15" customHeight="1" x14ac:dyDescent="0.25">
      <c r="A101" s="49">
        <v>719</v>
      </c>
      <c r="B101" s="49">
        <v>1205</v>
      </c>
      <c r="C101" s="46">
        <v>4.79</v>
      </c>
      <c r="D101" s="46">
        <v>265.43</v>
      </c>
      <c r="E101" s="46">
        <v>209.45</v>
      </c>
      <c r="F101" s="46">
        <v>0</v>
      </c>
      <c r="G101" s="46">
        <f t="shared" si="37"/>
        <v>18.789473684210527</v>
      </c>
      <c r="H101" s="46">
        <v>0</v>
      </c>
      <c r="I101" s="46">
        <f t="shared" si="38"/>
        <v>10.263157894736842</v>
      </c>
      <c r="J101" s="50">
        <f t="shared" si="47"/>
        <v>1</v>
      </c>
      <c r="K101" s="50">
        <f t="shared" si="48"/>
        <v>1</v>
      </c>
      <c r="L101" s="50">
        <f t="shared" si="36"/>
        <v>1</v>
      </c>
      <c r="M101" s="50">
        <f t="shared" ca="1" si="39"/>
        <v>0</v>
      </c>
      <c r="N101" s="8"/>
      <c r="O101" s="8"/>
      <c r="P101" s="13"/>
      <c r="Q101" s="13"/>
      <c r="T101" s="43">
        <v>0</v>
      </c>
      <c r="U101" s="52">
        <f t="shared" si="40"/>
        <v>-1205</v>
      </c>
      <c r="V101" s="48">
        <f t="shared" si="41"/>
        <v>-1205</v>
      </c>
      <c r="W101" s="48"/>
      <c r="X101" s="48">
        <f t="shared" si="42"/>
        <v>1324.5898027696182</v>
      </c>
      <c r="Y101" s="48">
        <f t="shared" si="43"/>
        <v>119.58980276961825</v>
      </c>
      <c r="Z101" s="48">
        <f t="shared" si="44"/>
        <v>120</v>
      </c>
      <c r="AA101" s="17">
        <f t="shared" si="45"/>
        <v>120</v>
      </c>
      <c r="AB101" s="45">
        <f t="shared" si="46"/>
        <v>1325</v>
      </c>
    </row>
    <row r="102" spans="1:28" ht="15" customHeight="1" x14ac:dyDescent="0.25">
      <c r="A102" s="49">
        <v>698</v>
      </c>
      <c r="B102" s="49">
        <v>1205</v>
      </c>
      <c r="C102" s="46">
        <v>4.6500000000000004</v>
      </c>
      <c r="D102" s="46">
        <v>265.39</v>
      </c>
      <c r="E102" s="46">
        <v>209.41</v>
      </c>
      <c r="F102" s="46">
        <v>0</v>
      </c>
      <c r="G102" s="46">
        <f t="shared" si="37"/>
        <v>18.827586206896552</v>
      </c>
      <c r="H102" s="46">
        <v>0</v>
      </c>
      <c r="I102" s="46">
        <f t="shared" si="38"/>
        <v>10.086206896551724</v>
      </c>
      <c r="J102" s="50">
        <f t="shared" si="47"/>
        <v>1</v>
      </c>
      <c r="K102" s="50">
        <f t="shared" si="48"/>
        <v>1</v>
      </c>
      <c r="L102" s="50">
        <f t="shared" si="36"/>
        <v>1</v>
      </c>
      <c r="M102" s="50">
        <f t="shared" ca="1" si="39"/>
        <v>1</v>
      </c>
      <c r="N102" s="8"/>
      <c r="O102" s="8"/>
      <c r="P102" s="13"/>
      <c r="Q102" s="13"/>
      <c r="T102" s="43">
        <v>0</v>
      </c>
      <c r="U102" s="52">
        <f t="shared" si="40"/>
        <v>-1205</v>
      </c>
      <c r="V102" s="48">
        <f t="shared" si="41"/>
        <v>-1205</v>
      </c>
      <c r="W102" s="48"/>
      <c r="X102" s="48">
        <f t="shared" si="42"/>
        <v>1324.5898027696182</v>
      </c>
      <c r="Y102" s="48">
        <f t="shared" si="43"/>
        <v>119.58980276961825</v>
      </c>
      <c r="Z102" s="48">
        <f t="shared" si="44"/>
        <v>120</v>
      </c>
      <c r="AA102" s="17">
        <f t="shared" si="45"/>
        <v>120</v>
      </c>
      <c r="AB102" s="45">
        <f t="shared" si="46"/>
        <v>1325</v>
      </c>
    </row>
    <row r="103" spans="1:28" ht="15" customHeight="1" x14ac:dyDescent="0.25">
      <c r="A103" s="49">
        <v>677</v>
      </c>
      <c r="B103" s="49">
        <v>1205</v>
      </c>
      <c r="C103" s="46">
        <v>4.51</v>
      </c>
      <c r="D103" s="46">
        <v>265.33999999999997</v>
      </c>
      <c r="E103" s="46">
        <v>209.35</v>
      </c>
      <c r="F103" s="46">
        <v>0</v>
      </c>
      <c r="G103" s="46">
        <f t="shared" si="37"/>
        <v>18.864406779661017</v>
      </c>
      <c r="H103" s="46">
        <v>0</v>
      </c>
      <c r="I103" s="46">
        <f t="shared" si="38"/>
        <v>9.9152542372881349</v>
      </c>
      <c r="J103" s="50">
        <f t="shared" si="47"/>
        <v>1</v>
      </c>
      <c r="K103" s="50">
        <f t="shared" si="48"/>
        <v>1</v>
      </c>
      <c r="L103" s="50">
        <f t="shared" ref="L103:L134" si="49">IF(OR(COUNTIF(K99:K103,1)=5,COUNTIF(K99:K103,-1)=5),1,0)</f>
        <v>1</v>
      </c>
      <c r="M103" s="50">
        <f t="shared" ca="1" si="39"/>
        <v>0</v>
      </c>
      <c r="N103" s="8"/>
      <c r="O103" s="8"/>
      <c r="P103" s="13"/>
      <c r="Q103" s="13"/>
      <c r="T103" s="43">
        <v>0</v>
      </c>
      <c r="U103" s="52">
        <f t="shared" si="40"/>
        <v>-1205</v>
      </c>
      <c r="V103" s="48">
        <f t="shared" si="41"/>
        <v>-1205</v>
      </c>
      <c r="W103" s="48"/>
      <c r="X103" s="48">
        <f t="shared" si="42"/>
        <v>1324.5898027696182</v>
      </c>
      <c r="Y103" s="48">
        <f t="shared" si="43"/>
        <v>119.58980276961825</v>
      </c>
      <c r="Z103" s="48">
        <f t="shared" si="44"/>
        <v>120</v>
      </c>
      <c r="AA103" s="17">
        <f t="shared" si="45"/>
        <v>120</v>
      </c>
      <c r="AB103" s="45">
        <f t="shared" si="46"/>
        <v>1325</v>
      </c>
    </row>
    <row r="104" spans="1:28" ht="15" customHeight="1" x14ac:dyDescent="0.25">
      <c r="A104" s="49">
        <v>655</v>
      </c>
      <c r="B104" s="49">
        <v>1205</v>
      </c>
      <c r="C104" s="46">
        <v>4.37</v>
      </c>
      <c r="D104" s="46">
        <v>265.29000000000002</v>
      </c>
      <c r="E104" s="46">
        <v>209.3</v>
      </c>
      <c r="F104" s="46">
        <v>0</v>
      </c>
      <c r="G104" s="46">
        <f t="shared" si="37"/>
        <v>18.916666666666668</v>
      </c>
      <c r="H104" s="46">
        <v>0</v>
      </c>
      <c r="I104" s="46">
        <f t="shared" si="38"/>
        <v>9.75</v>
      </c>
      <c r="J104" s="50">
        <f t="shared" si="47"/>
        <v>1</v>
      </c>
      <c r="K104" s="50">
        <f t="shared" si="48"/>
        <v>1</v>
      </c>
      <c r="L104" s="50">
        <f t="shared" si="49"/>
        <v>1</v>
      </c>
      <c r="M104" s="50">
        <f t="shared" ca="1" si="39"/>
        <v>0</v>
      </c>
      <c r="N104" s="8"/>
      <c r="O104" s="8"/>
      <c r="P104" s="13"/>
      <c r="Q104" s="13"/>
      <c r="T104" s="43">
        <v>0</v>
      </c>
      <c r="U104" s="52">
        <f t="shared" si="40"/>
        <v>-1205</v>
      </c>
      <c r="V104" s="48">
        <f t="shared" si="41"/>
        <v>-1205</v>
      </c>
      <c r="W104" s="48"/>
      <c r="X104" s="48">
        <f t="shared" si="42"/>
        <v>1324.5898027696182</v>
      </c>
      <c r="Y104" s="48">
        <f t="shared" si="43"/>
        <v>119.58980276961825</v>
      </c>
      <c r="Z104" s="48">
        <f t="shared" si="44"/>
        <v>120</v>
      </c>
      <c r="AA104" s="17">
        <f t="shared" si="45"/>
        <v>120</v>
      </c>
      <c r="AB104" s="45">
        <f t="shared" si="46"/>
        <v>1325</v>
      </c>
    </row>
    <row r="105" spans="1:28" ht="15" customHeight="1" x14ac:dyDescent="0.25">
      <c r="A105" s="49">
        <v>610</v>
      </c>
      <c r="B105" s="49">
        <v>1205</v>
      </c>
      <c r="C105" s="46">
        <v>4.07</v>
      </c>
      <c r="D105" s="46">
        <v>265.24</v>
      </c>
      <c r="E105" s="46">
        <v>209.26</v>
      </c>
      <c r="F105" s="46">
        <v>0</v>
      </c>
      <c r="G105" s="46">
        <f t="shared" si="37"/>
        <v>19.344262295081968</v>
      </c>
      <c r="H105" s="46">
        <v>0</v>
      </c>
      <c r="I105" s="46">
        <f t="shared" si="38"/>
        <v>9.5901639344262293</v>
      </c>
      <c r="J105" s="50">
        <f t="shared" si="47"/>
        <v>1</v>
      </c>
      <c r="K105" s="50">
        <f t="shared" si="48"/>
        <v>1</v>
      </c>
      <c r="L105" s="50">
        <f t="shared" si="49"/>
        <v>1</v>
      </c>
      <c r="M105" s="50">
        <f t="shared" ca="1" si="39"/>
        <v>1</v>
      </c>
      <c r="N105" s="8"/>
      <c r="O105" s="8"/>
      <c r="P105" s="13"/>
      <c r="Q105" s="13"/>
      <c r="T105" s="43">
        <v>0</v>
      </c>
      <c r="U105" s="52">
        <f t="shared" si="40"/>
        <v>-1205</v>
      </c>
      <c r="V105" s="48">
        <f t="shared" si="41"/>
        <v>-1205</v>
      </c>
      <c r="W105" s="48"/>
      <c r="X105" s="48">
        <f t="shared" si="42"/>
        <v>1324.5898027696182</v>
      </c>
      <c r="Y105" s="48">
        <f t="shared" si="43"/>
        <v>119.58980276961825</v>
      </c>
      <c r="Z105" s="48">
        <f t="shared" si="44"/>
        <v>120</v>
      </c>
      <c r="AA105" s="17">
        <f t="shared" si="45"/>
        <v>120</v>
      </c>
      <c r="AB105" s="45">
        <f t="shared" si="46"/>
        <v>1325</v>
      </c>
    </row>
    <row r="106" spans="1:28" ht="15" customHeight="1" x14ac:dyDescent="0.25">
      <c r="A106" s="49">
        <v>565</v>
      </c>
      <c r="B106" s="49">
        <v>1205</v>
      </c>
      <c r="C106" s="46">
        <v>3.77</v>
      </c>
      <c r="D106" s="46">
        <v>265.18</v>
      </c>
      <c r="E106" s="46">
        <v>209.2</v>
      </c>
      <c r="F106" s="46">
        <v>0</v>
      </c>
      <c r="G106" s="46">
        <f t="shared" si="37"/>
        <v>19.758064516129032</v>
      </c>
      <c r="H106" s="46">
        <v>0</v>
      </c>
      <c r="I106" s="46">
        <f t="shared" si="38"/>
        <v>9.435483870967742</v>
      </c>
      <c r="J106" s="50">
        <f t="shared" si="47"/>
        <v>1</v>
      </c>
      <c r="K106" s="50">
        <f t="shared" si="48"/>
        <v>1</v>
      </c>
      <c r="L106" s="50">
        <f t="shared" si="49"/>
        <v>1</v>
      </c>
      <c r="M106" s="50">
        <f t="shared" ca="1" si="39"/>
        <v>0</v>
      </c>
      <c r="N106" s="8"/>
      <c r="O106" s="8"/>
      <c r="P106" s="13"/>
      <c r="Q106" s="13"/>
      <c r="T106" s="43">
        <v>0</v>
      </c>
      <c r="U106" s="52">
        <f t="shared" si="40"/>
        <v>-1205</v>
      </c>
      <c r="V106" s="48">
        <f t="shared" si="41"/>
        <v>-1205</v>
      </c>
      <c r="W106" s="48"/>
      <c r="X106" s="48">
        <f t="shared" si="42"/>
        <v>1324.5898027696182</v>
      </c>
      <c r="Y106" s="48">
        <f t="shared" si="43"/>
        <v>119.58980276961825</v>
      </c>
      <c r="Z106" s="48">
        <f t="shared" si="44"/>
        <v>120</v>
      </c>
      <c r="AA106" s="17">
        <f t="shared" si="45"/>
        <v>120</v>
      </c>
      <c r="AB106" s="45">
        <f t="shared" si="46"/>
        <v>1325</v>
      </c>
    </row>
    <row r="107" spans="1:28" ht="15" customHeight="1" x14ac:dyDescent="0.25">
      <c r="A107" s="49">
        <v>519</v>
      </c>
      <c r="B107" s="49">
        <v>1205</v>
      </c>
      <c r="C107" s="46">
        <v>3.46</v>
      </c>
      <c r="D107" s="46">
        <v>265.12</v>
      </c>
      <c r="E107" s="46">
        <v>209.14</v>
      </c>
      <c r="F107" s="46">
        <v>0</v>
      </c>
      <c r="G107" s="46">
        <f t="shared" si="37"/>
        <v>20.174603174603174</v>
      </c>
      <c r="H107" s="46">
        <v>0</v>
      </c>
      <c r="I107" s="46">
        <f t="shared" si="38"/>
        <v>9.2857142857142865</v>
      </c>
      <c r="J107" s="50">
        <f t="shared" si="47"/>
        <v>1</v>
      </c>
      <c r="K107" s="50">
        <f t="shared" si="48"/>
        <v>1</v>
      </c>
      <c r="L107" s="50">
        <f t="shared" si="49"/>
        <v>1</v>
      </c>
      <c r="M107" s="50">
        <f t="shared" ca="1" si="39"/>
        <v>0</v>
      </c>
      <c r="N107" s="8"/>
      <c r="O107" s="8"/>
      <c r="P107" s="13"/>
      <c r="Q107" s="13"/>
      <c r="T107" s="43">
        <v>0</v>
      </c>
      <c r="U107" s="52">
        <f t="shared" si="40"/>
        <v>-1205</v>
      </c>
      <c r="V107" s="48">
        <f t="shared" si="41"/>
        <v>-1205</v>
      </c>
      <c r="W107" s="48"/>
      <c r="X107" s="48">
        <f t="shared" si="42"/>
        <v>1324.5898027696182</v>
      </c>
      <c r="Y107" s="48">
        <f t="shared" si="43"/>
        <v>119.58980276961825</v>
      </c>
      <c r="Z107" s="48">
        <f t="shared" si="44"/>
        <v>120</v>
      </c>
      <c r="AA107" s="17">
        <f t="shared" si="45"/>
        <v>120</v>
      </c>
      <c r="AB107" s="45">
        <f t="shared" si="46"/>
        <v>1325</v>
      </c>
    </row>
    <row r="108" spans="1:28" ht="15" customHeight="1" x14ac:dyDescent="0.25">
      <c r="A108" s="49">
        <v>581</v>
      </c>
      <c r="B108" s="49">
        <v>1205</v>
      </c>
      <c r="C108" s="46">
        <v>3.87</v>
      </c>
      <c r="D108" s="46">
        <v>265.07</v>
      </c>
      <c r="E108" s="46">
        <v>209.08</v>
      </c>
      <c r="F108" s="46">
        <v>0</v>
      </c>
      <c r="G108" s="46">
        <f t="shared" si="37"/>
        <v>18.890625</v>
      </c>
      <c r="H108" s="46">
        <v>0</v>
      </c>
      <c r="I108" s="46">
        <f t="shared" si="38"/>
        <v>9.140625</v>
      </c>
      <c r="J108" s="50">
        <f t="shared" si="47"/>
        <v>1</v>
      </c>
      <c r="K108" s="50">
        <f t="shared" si="48"/>
        <v>1</v>
      </c>
      <c r="L108" s="50">
        <f t="shared" si="49"/>
        <v>1</v>
      </c>
      <c r="M108" s="50">
        <f t="shared" ca="1" si="39"/>
        <v>0</v>
      </c>
      <c r="N108" s="8"/>
      <c r="O108" s="8"/>
      <c r="P108" s="13"/>
      <c r="Q108" s="13"/>
      <c r="T108" s="43">
        <v>0</v>
      </c>
      <c r="U108" s="52">
        <f t="shared" si="40"/>
        <v>-1205</v>
      </c>
      <c r="V108" s="48">
        <f t="shared" si="41"/>
        <v>-1205</v>
      </c>
      <c r="W108" s="48"/>
      <c r="X108" s="48">
        <f t="shared" si="42"/>
        <v>1324.5898027696182</v>
      </c>
      <c r="Y108" s="48">
        <f t="shared" si="43"/>
        <v>119.58980276961825</v>
      </c>
      <c r="Z108" s="48">
        <f t="shared" si="44"/>
        <v>120</v>
      </c>
      <c r="AA108" s="17">
        <f t="shared" si="45"/>
        <v>120</v>
      </c>
      <c r="AB108" s="45">
        <f t="shared" si="46"/>
        <v>1325</v>
      </c>
    </row>
    <row r="109" spans="1:28" ht="15" customHeight="1" x14ac:dyDescent="0.25">
      <c r="A109" s="49">
        <v>643</v>
      </c>
      <c r="B109" s="49">
        <v>1205</v>
      </c>
      <c r="C109" s="46">
        <v>4.29</v>
      </c>
      <c r="D109" s="46">
        <v>265.02</v>
      </c>
      <c r="E109" s="46">
        <v>209.04</v>
      </c>
      <c r="F109" s="46">
        <v>0</v>
      </c>
      <c r="G109" s="46">
        <f t="shared" ref="G109:G134" si="50">($A$44-A109)/(ROW(A109)-ROW($A$44))</f>
        <v>17.646153846153847</v>
      </c>
      <c r="H109" s="46">
        <v>0</v>
      </c>
      <c r="I109" s="46">
        <f t="shared" ref="I109:I134" si="51">($A$44-B109)/(ROW(B109)-ROW($A$44))</f>
        <v>9</v>
      </c>
      <c r="J109" s="50">
        <f t="shared" si="47"/>
        <v>1</v>
      </c>
      <c r="K109" s="50">
        <f t="shared" si="48"/>
        <v>1</v>
      </c>
      <c r="L109" s="50">
        <f t="shared" si="49"/>
        <v>1</v>
      </c>
      <c r="M109" s="50">
        <f t="shared" ca="1" si="39"/>
        <v>0</v>
      </c>
      <c r="N109" s="8"/>
      <c r="O109" s="8"/>
      <c r="P109" s="13"/>
      <c r="Q109" s="13"/>
      <c r="T109" s="43">
        <v>0</v>
      </c>
      <c r="U109" s="52">
        <f t="shared" si="40"/>
        <v>-1205</v>
      </c>
      <c r="V109" s="48">
        <f t="shared" si="41"/>
        <v>-1205</v>
      </c>
      <c r="W109" s="48"/>
      <c r="X109" s="48">
        <f t="shared" si="42"/>
        <v>1324.5898027696182</v>
      </c>
      <c r="Y109" s="48">
        <f t="shared" si="43"/>
        <v>119.58980276961825</v>
      </c>
      <c r="Z109" s="48">
        <f t="shared" si="44"/>
        <v>120</v>
      </c>
      <c r="AA109" s="17">
        <f t="shared" si="45"/>
        <v>120</v>
      </c>
      <c r="AB109" s="45">
        <f t="shared" si="46"/>
        <v>1325</v>
      </c>
    </row>
    <row r="110" spans="1:28" ht="15" customHeight="1" x14ac:dyDescent="0.25">
      <c r="A110" s="49">
        <v>705</v>
      </c>
      <c r="B110" s="49">
        <v>1205</v>
      </c>
      <c r="C110" s="46">
        <v>4.7</v>
      </c>
      <c r="D110" s="46">
        <v>264.98</v>
      </c>
      <c r="E110" s="46">
        <v>208.99</v>
      </c>
      <c r="F110" s="46">
        <v>0</v>
      </c>
      <c r="G110" s="46">
        <f t="shared" si="50"/>
        <v>16.439393939393938</v>
      </c>
      <c r="H110" s="46">
        <v>0</v>
      </c>
      <c r="I110" s="46">
        <f t="shared" si="51"/>
        <v>8.8636363636363633</v>
      </c>
      <c r="J110" s="50">
        <f t="shared" si="47"/>
        <v>1</v>
      </c>
      <c r="K110" s="50">
        <f t="shared" si="48"/>
        <v>1</v>
      </c>
      <c r="L110" s="50">
        <f t="shared" si="49"/>
        <v>1</v>
      </c>
      <c r="M110" s="50">
        <f t="shared" ca="1" si="39"/>
        <v>1</v>
      </c>
      <c r="N110" s="8"/>
      <c r="O110" s="8"/>
      <c r="P110" s="13"/>
      <c r="Q110" s="13"/>
      <c r="T110" s="43">
        <v>0</v>
      </c>
      <c r="U110" s="52">
        <f t="shared" si="40"/>
        <v>-1205</v>
      </c>
      <c r="V110" s="48">
        <f t="shared" si="41"/>
        <v>-1205</v>
      </c>
      <c r="W110" s="48"/>
      <c r="X110" s="48">
        <f t="shared" si="42"/>
        <v>1324.5898027696182</v>
      </c>
      <c r="Y110" s="48">
        <f t="shared" si="43"/>
        <v>119.58980276961825</v>
      </c>
      <c r="Z110" s="48">
        <f t="shared" si="44"/>
        <v>120</v>
      </c>
      <c r="AA110" s="17">
        <f t="shared" si="45"/>
        <v>120</v>
      </c>
      <c r="AB110" s="45">
        <f t="shared" si="46"/>
        <v>1325</v>
      </c>
    </row>
    <row r="111" spans="1:28" ht="15" customHeight="1" x14ac:dyDescent="0.25">
      <c r="A111" s="49">
        <v>672</v>
      </c>
      <c r="B111" s="49">
        <v>1205</v>
      </c>
      <c r="C111" s="46">
        <v>4.4800000000000004</v>
      </c>
      <c r="D111" s="46">
        <v>264.93</v>
      </c>
      <c r="E111" s="46">
        <v>208.94</v>
      </c>
      <c r="F111" s="46">
        <v>0</v>
      </c>
      <c r="G111" s="46">
        <f t="shared" si="50"/>
        <v>16.686567164179106</v>
      </c>
      <c r="H111" s="46">
        <v>0</v>
      </c>
      <c r="I111" s="46">
        <f t="shared" si="51"/>
        <v>8.7313432835820901</v>
      </c>
      <c r="J111" s="50">
        <f t="shared" si="47"/>
        <v>1</v>
      </c>
      <c r="K111" s="50">
        <f t="shared" si="48"/>
        <v>1</v>
      </c>
      <c r="L111" s="50">
        <f t="shared" si="49"/>
        <v>1</v>
      </c>
      <c r="M111" s="50">
        <f t="shared" ca="1" si="39"/>
        <v>0</v>
      </c>
      <c r="N111" s="8"/>
      <c r="O111" s="8"/>
      <c r="P111" s="13"/>
      <c r="Q111" s="13"/>
      <c r="T111" s="43">
        <v>0</v>
      </c>
      <c r="U111" s="52">
        <f t="shared" si="40"/>
        <v>-1205</v>
      </c>
      <c r="V111" s="48">
        <f t="shared" si="41"/>
        <v>-1205</v>
      </c>
      <c r="W111" s="48"/>
      <c r="X111" s="48">
        <f t="shared" si="42"/>
        <v>1324.5898027696182</v>
      </c>
      <c r="Y111" s="48">
        <f t="shared" si="43"/>
        <v>119.58980276961825</v>
      </c>
      <c r="Z111" s="48">
        <f t="shared" si="44"/>
        <v>120</v>
      </c>
      <c r="AA111" s="17">
        <f t="shared" si="45"/>
        <v>120</v>
      </c>
      <c r="AB111" s="45">
        <f t="shared" si="46"/>
        <v>1325</v>
      </c>
    </row>
    <row r="112" spans="1:28" ht="15" customHeight="1" x14ac:dyDescent="0.25">
      <c r="A112" s="49">
        <v>639</v>
      </c>
      <c r="B112" s="49">
        <v>1205</v>
      </c>
      <c r="C112" s="46">
        <v>4.26</v>
      </c>
      <c r="D112" s="46">
        <v>264.88</v>
      </c>
      <c r="E112" s="46">
        <v>208.9</v>
      </c>
      <c r="F112" s="46">
        <v>0</v>
      </c>
      <c r="G112" s="46">
        <f t="shared" si="50"/>
        <v>16.926470588235293</v>
      </c>
      <c r="H112" s="46">
        <v>0</v>
      </c>
      <c r="I112" s="46">
        <f t="shared" si="51"/>
        <v>8.6029411764705888</v>
      </c>
      <c r="J112" s="50">
        <f t="shared" si="47"/>
        <v>1</v>
      </c>
      <c r="K112" s="50">
        <f t="shared" si="48"/>
        <v>1</v>
      </c>
      <c r="L112" s="50">
        <f t="shared" si="49"/>
        <v>1</v>
      </c>
      <c r="M112" s="50">
        <f t="shared" ca="1" si="39"/>
        <v>0</v>
      </c>
      <c r="N112" s="8"/>
      <c r="O112" s="8"/>
      <c r="P112" s="13"/>
      <c r="Q112" s="13"/>
      <c r="T112" s="43">
        <v>0</v>
      </c>
      <c r="U112" s="52">
        <f t="shared" si="40"/>
        <v>-1205</v>
      </c>
      <c r="V112" s="48">
        <f t="shared" si="41"/>
        <v>-1205</v>
      </c>
      <c r="W112" s="48"/>
      <c r="X112" s="48">
        <f t="shared" si="42"/>
        <v>1324.5898027696182</v>
      </c>
      <c r="Y112" s="48">
        <f t="shared" si="43"/>
        <v>119.58980276961825</v>
      </c>
      <c r="Z112" s="48">
        <f t="shared" si="44"/>
        <v>120</v>
      </c>
      <c r="AA112" s="17">
        <f t="shared" si="45"/>
        <v>120</v>
      </c>
      <c r="AB112" s="45">
        <f t="shared" si="46"/>
        <v>1325</v>
      </c>
    </row>
    <row r="113" spans="1:28" ht="15" customHeight="1" x14ac:dyDescent="0.25">
      <c r="A113" s="49">
        <v>605</v>
      </c>
      <c r="B113" s="49">
        <v>1205</v>
      </c>
      <c r="C113" s="46">
        <v>0</v>
      </c>
      <c r="D113" s="46">
        <v>264.83</v>
      </c>
      <c r="E113" s="46">
        <v>208.84</v>
      </c>
      <c r="F113" s="46">
        <v>0</v>
      </c>
      <c r="G113" s="46">
        <f t="shared" si="50"/>
        <v>17.173913043478262</v>
      </c>
      <c r="H113" s="46">
        <v>0</v>
      </c>
      <c r="I113" s="46">
        <f t="shared" si="51"/>
        <v>8.4782608695652169</v>
      </c>
      <c r="J113" s="50">
        <f t="shared" si="47"/>
        <v>1</v>
      </c>
      <c r="K113" s="50">
        <f t="shared" si="48"/>
        <v>1</v>
      </c>
      <c r="L113" s="50">
        <f t="shared" si="49"/>
        <v>1</v>
      </c>
      <c r="M113" s="50">
        <f t="shared" ca="1" si="39"/>
        <v>1</v>
      </c>
      <c r="N113" s="8"/>
      <c r="O113" s="8"/>
      <c r="P113" s="13"/>
      <c r="Q113" s="13"/>
      <c r="T113" s="43">
        <v>0</v>
      </c>
      <c r="U113" s="52">
        <f t="shared" si="40"/>
        <v>-1205</v>
      </c>
      <c r="V113" s="48">
        <f t="shared" si="41"/>
        <v>-1205</v>
      </c>
      <c r="W113" s="48"/>
      <c r="X113" s="48">
        <f t="shared" si="42"/>
        <v>1324.5898027696182</v>
      </c>
      <c r="Y113" s="48">
        <f t="shared" si="43"/>
        <v>119.58980276961825</v>
      </c>
      <c r="Z113" s="48">
        <f t="shared" si="44"/>
        <v>120</v>
      </c>
      <c r="AA113" s="17">
        <f t="shared" si="45"/>
        <v>120</v>
      </c>
      <c r="AB113" s="45">
        <f t="shared" si="46"/>
        <v>1325</v>
      </c>
    </row>
    <row r="114" spans="1:28" ht="15" customHeight="1" x14ac:dyDescent="0.25">
      <c r="A114" s="49">
        <v>605</v>
      </c>
      <c r="B114" s="49">
        <v>1205</v>
      </c>
      <c r="C114" s="46">
        <v>0</v>
      </c>
      <c r="D114" s="46">
        <v>264.77999999999997</v>
      </c>
      <c r="E114" s="46">
        <v>208.8</v>
      </c>
      <c r="F114" s="46">
        <v>0</v>
      </c>
      <c r="G114" s="46">
        <f t="shared" si="50"/>
        <v>16.928571428571427</v>
      </c>
      <c r="H114" s="46">
        <v>0</v>
      </c>
      <c r="I114" s="46">
        <f t="shared" si="51"/>
        <v>8.3571428571428577</v>
      </c>
      <c r="J114" s="50">
        <f t="shared" si="47"/>
        <v>1</v>
      </c>
      <c r="K114" s="50">
        <f t="shared" si="48"/>
        <v>1</v>
      </c>
      <c r="L114" s="50">
        <f t="shared" si="49"/>
        <v>1</v>
      </c>
      <c r="M114" s="50">
        <f t="shared" ca="1" si="39"/>
        <v>0</v>
      </c>
      <c r="N114" s="8"/>
      <c r="O114" s="8"/>
      <c r="P114" s="13"/>
      <c r="Q114" s="13"/>
      <c r="T114" s="43">
        <v>0</v>
      </c>
      <c r="U114" s="52">
        <f t="shared" si="40"/>
        <v>-1205</v>
      </c>
      <c r="V114" s="48">
        <f t="shared" si="41"/>
        <v>-1205</v>
      </c>
      <c r="W114" s="48"/>
      <c r="X114" s="48">
        <f t="shared" si="42"/>
        <v>1324.5898027696182</v>
      </c>
      <c r="Y114" s="48">
        <f t="shared" si="43"/>
        <v>119.58980276961825</v>
      </c>
      <c r="Z114" s="48">
        <f t="shared" si="44"/>
        <v>120</v>
      </c>
      <c r="AA114" s="17">
        <f t="shared" si="45"/>
        <v>120</v>
      </c>
      <c r="AB114" s="45">
        <f t="shared" si="46"/>
        <v>1325</v>
      </c>
    </row>
    <row r="115" spans="1:28" ht="15" customHeight="1" x14ac:dyDescent="0.25">
      <c r="A115" s="49">
        <v>605</v>
      </c>
      <c r="B115" s="49">
        <v>1205</v>
      </c>
      <c r="C115" s="46">
        <v>0</v>
      </c>
      <c r="D115" s="46">
        <v>264.73</v>
      </c>
      <c r="E115" s="46">
        <v>208.75</v>
      </c>
      <c r="F115" s="46">
        <v>0</v>
      </c>
      <c r="G115" s="46">
        <f t="shared" si="50"/>
        <v>16.690140845070424</v>
      </c>
      <c r="H115" s="46">
        <v>0</v>
      </c>
      <c r="I115" s="46">
        <f t="shared" si="51"/>
        <v>8.23943661971831</v>
      </c>
      <c r="J115" s="50">
        <f t="shared" si="47"/>
        <v>1</v>
      </c>
      <c r="K115" s="50">
        <f t="shared" si="48"/>
        <v>1</v>
      </c>
      <c r="L115" s="50">
        <f t="shared" si="49"/>
        <v>1</v>
      </c>
      <c r="M115" s="50">
        <f t="shared" ca="1" si="39"/>
        <v>1</v>
      </c>
      <c r="N115" s="8"/>
      <c r="O115" s="8"/>
      <c r="P115" s="13"/>
      <c r="Q115" s="13"/>
      <c r="T115" s="43">
        <v>0</v>
      </c>
      <c r="U115" s="52">
        <f t="shared" si="40"/>
        <v>-1205</v>
      </c>
      <c r="V115" s="48">
        <f t="shared" si="41"/>
        <v>-1205</v>
      </c>
      <c r="W115" s="48"/>
      <c r="X115" s="48">
        <f t="shared" si="42"/>
        <v>1324.5898027696182</v>
      </c>
      <c r="Y115" s="48">
        <f t="shared" si="43"/>
        <v>119.58980276961825</v>
      </c>
      <c r="Z115" s="48">
        <f t="shared" si="44"/>
        <v>120</v>
      </c>
      <c r="AA115" s="17">
        <f t="shared" si="45"/>
        <v>120</v>
      </c>
      <c r="AB115" s="45">
        <f t="shared" si="46"/>
        <v>1325</v>
      </c>
    </row>
    <row r="116" spans="1:28" ht="15" customHeight="1" x14ac:dyDescent="0.25">
      <c r="A116" s="49">
        <v>605</v>
      </c>
      <c r="B116" s="49">
        <v>1205</v>
      </c>
      <c r="C116" s="46">
        <v>0</v>
      </c>
      <c r="D116" s="46">
        <v>264.68</v>
      </c>
      <c r="E116" s="46">
        <v>208.69</v>
      </c>
      <c r="F116" s="46">
        <v>0</v>
      </c>
      <c r="G116" s="46">
        <f t="shared" si="50"/>
        <v>16.458333333333332</v>
      </c>
      <c r="H116" s="46">
        <v>0</v>
      </c>
      <c r="I116" s="46">
        <f t="shared" si="51"/>
        <v>8.125</v>
      </c>
      <c r="J116" s="50">
        <f t="shared" si="47"/>
        <v>1</v>
      </c>
      <c r="K116" s="50">
        <f t="shared" si="48"/>
        <v>1</v>
      </c>
      <c r="L116" s="50">
        <f t="shared" si="49"/>
        <v>1</v>
      </c>
      <c r="M116" s="50">
        <f t="shared" ca="1" si="39"/>
        <v>1</v>
      </c>
      <c r="N116" s="8"/>
      <c r="O116" s="8"/>
      <c r="P116" s="13"/>
      <c r="Q116" s="13"/>
      <c r="T116" s="43">
        <v>0</v>
      </c>
      <c r="U116" s="52">
        <f t="shared" si="40"/>
        <v>-1205</v>
      </c>
      <c r="V116" s="48">
        <f t="shared" si="41"/>
        <v>-1205</v>
      </c>
      <c r="W116" s="48"/>
      <c r="X116" s="48">
        <f t="shared" si="42"/>
        <v>1324.5898027696182</v>
      </c>
      <c r="Y116" s="48">
        <f t="shared" si="43"/>
        <v>119.58980276961825</v>
      </c>
      <c r="Z116" s="48">
        <f t="shared" si="44"/>
        <v>120</v>
      </c>
      <c r="AA116" s="17">
        <f t="shared" si="45"/>
        <v>120</v>
      </c>
      <c r="AB116" s="45">
        <f t="shared" si="46"/>
        <v>1325</v>
      </c>
    </row>
    <row r="117" spans="1:28" ht="15" customHeight="1" x14ac:dyDescent="0.25">
      <c r="A117" s="49">
        <v>604</v>
      </c>
      <c r="B117" s="49">
        <v>904</v>
      </c>
      <c r="C117" s="46">
        <v>0</v>
      </c>
      <c r="D117" s="46">
        <v>264.64999999999998</v>
      </c>
      <c r="E117" s="46">
        <v>208.67</v>
      </c>
      <c r="F117" s="46">
        <v>0</v>
      </c>
      <c r="G117" s="46">
        <f t="shared" si="50"/>
        <v>16.246575342465754</v>
      </c>
      <c r="H117" s="46">
        <v>0</v>
      </c>
      <c r="I117" s="46">
        <f t="shared" si="51"/>
        <v>12.136986301369863</v>
      </c>
      <c r="J117" s="50">
        <f t="shared" si="47"/>
        <v>0</v>
      </c>
      <c r="K117" s="50">
        <f t="shared" si="48"/>
        <v>-1</v>
      </c>
      <c r="L117" s="50">
        <f t="shared" si="49"/>
        <v>0</v>
      </c>
      <c r="M117" s="50">
        <f t="shared" ca="1" si="39"/>
        <v>1</v>
      </c>
      <c r="N117" s="8"/>
      <c r="O117" s="8"/>
      <c r="P117" s="13"/>
      <c r="Q117" s="13"/>
      <c r="T117" s="43">
        <v>0</v>
      </c>
      <c r="U117" s="52">
        <f t="shared" si="40"/>
        <v>-904</v>
      </c>
      <c r="V117" s="48">
        <f t="shared" si="41"/>
        <v>-904</v>
      </c>
      <c r="W117" s="48"/>
      <c r="X117" s="48">
        <f t="shared" si="42"/>
        <v>993.71716323961391</v>
      </c>
      <c r="Y117" s="48">
        <f t="shared" si="43"/>
        <v>89.71716323961391</v>
      </c>
      <c r="Z117" s="48">
        <f t="shared" si="44"/>
        <v>90</v>
      </c>
      <c r="AA117" s="17">
        <f t="shared" si="45"/>
        <v>90</v>
      </c>
      <c r="AB117" s="45">
        <f t="shared" si="46"/>
        <v>994</v>
      </c>
    </row>
    <row r="118" spans="1:28" ht="15" customHeight="1" x14ac:dyDescent="0.25">
      <c r="A118" s="49">
        <v>603</v>
      </c>
      <c r="B118" s="49">
        <v>603</v>
      </c>
      <c r="C118" s="46">
        <v>0</v>
      </c>
      <c r="D118" s="46">
        <v>264.64999999999998</v>
      </c>
      <c r="E118" s="46">
        <v>208.66</v>
      </c>
      <c r="F118" s="46">
        <v>0</v>
      </c>
      <c r="G118" s="46">
        <f t="shared" si="50"/>
        <v>16.04054054054054</v>
      </c>
      <c r="H118" s="46">
        <v>0</v>
      </c>
      <c r="I118" s="46">
        <f t="shared" si="51"/>
        <v>16.04054054054054</v>
      </c>
      <c r="J118" s="50">
        <f t="shared" si="47"/>
        <v>0</v>
      </c>
      <c r="K118" s="50">
        <f t="shared" si="48"/>
        <v>-1</v>
      </c>
      <c r="L118" s="50">
        <f t="shared" si="49"/>
        <v>0</v>
      </c>
      <c r="M118" s="50">
        <f t="shared" ca="1" si="39"/>
        <v>1</v>
      </c>
      <c r="N118" s="8"/>
      <c r="O118" s="8"/>
      <c r="P118" s="13"/>
      <c r="Q118" s="13"/>
      <c r="T118" s="43">
        <v>0</v>
      </c>
      <c r="U118" s="52">
        <f t="shared" si="40"/>
        <v>-603</v>
      </c>
      <c r="V118" s="48">
        <f t="shared" si="41"/>
        <v>-603</v>
      </c>
      <c r="W118" s="48"/>
      <c r="X118" s="48">
        <f t="shared" si="42"/>
        <v>662.84452370960969</v>
      </c>
      <c r="Y118" s="48">
        <f t="shared" si="43"/>
        <v>59.844523709609689</v>
      </c>
      <c r="Z118" s="48">
        <f t="shared" si="44"/>
        <v>60</v>
      </c>
      <c r="AA118" s="17">
        <f t="shared" si="45"/>
        <v>60</v>
      </c>
      <c r="AB118" s="45">
        <f t="shared" si="46"/>
        <v>663</v>
      </c>
    </row>
    <row r="119" spans="1:28" ht="15" customHeight="1" x14ac:dyDescent="0.25">
      <c r="A119" s="49">
        <v>602</v>
      </c>
      <c r="B119" s="49">
        <v>302</v>
      </c>
      <c r="C119" s="46">
        <v>0</v>
      </c>
      <c r="D119" s="46">
        <v>264.68</v>
      </c>
      <c r="E119" s="46">
        <v>208.69</v>
      </c>
      <c r="F119" s="46">
        <v>0</v>
      </c>
      <c r="G119" s="46">
        <f t="shared" si="50"/>
        <v>15.84</v>
      </c>
      <c r="H119" s="46">
        <v>0</v>
      </c>
      <c r="I119" s="46">
        <f t="shared" si="51"/>
        <v>19.84</v>
      </c>
      <c r="J119" s="50">
        <f t="shared" si="47"/>
        <v>0</v>
      </c>
      <c r="K119" s="50">
        <f t="shared" si="48"/>
        <v>-1</v>
      </c>
      <c r="L119" s="50">
        <f t="shared" si="49"/>
        <v>0</v>
      </c>
      <c r="M119" s="50">
        <f t="shared" ca="1" si="39"/>
        <v>1</v>
      </c>
      <c r="N119" s="8"/>
      <c r="O119" s="8"/>
      <c r="P119" s="13"/>
      <c r="Q119" s="13"/>
      <c r="T119" s="43">
        <v>0</v>
      </c>
      <c r="U119" s="52">
        <f t="shared" si="40"/>
        <v>-302</v>
      </c>
      <c r="V119" s="48">
        <f t="shared" si="41"/>
        <v>-302</v>
      </c>
      <c r="W119" s="48"/>
      <c r="X119" s="48">
        <f t="shared" si="42"/>
        <v>331.97188417960558</v>
      </c>
      <c r="Y119" s="48">
        <f t="shared" si="43"/>
        <v>29.971884179605581</v>
      </c>
      <c r="Z119" s="48">
        <f t="shared" si="44"/>
        <v>30</v>
      </c>
      <c r="AA119" s="17">
        <f t="shared" si="45"/>
        <v>30</v>
      </c>
      <c r="AB119" s="45">
        <f t="shared" si="46"/>
        <v>332</v>
      </c>
    </row>
    <row r="120" spans="1:28" ht="15" customHeight="1" x14ac:dyDescent="0.25">
      <c r="A120" s="49">
        <v>480</v>
      </c>
      <c r="B120" s="49">
        <v>236</v>
      </c>
      <c r="C120" s="46">
        <v>0</v>
      </c>
      <c r="D120" s="46">
        <v>264.7</v>
      </c>
      <c r="E120" s="46">
        <v>208.72</v>
      </c>
      <c r="F120" s="46">
        <v>0</v>
      </c>
      <c r="G120" s="46">
        <f t="shared" si="50"/>
        <v>17.236842105263158</v>
      </c>
      <c r="H120" s="46">
        <v>0</v>
      </c>
      <c r="I120" s="46">
        <f t="shared" si="51"/>
        <v>20.44736842105263</v>
      </c>
      <c r="J120" s="50">
        <f t="shared" si="47"/>
        <v>0</v>
      </c>
      <c r="K120" s="50">
        <f t="shared" si="48"/>
        <v>-1</v>
      </c>
      <c r="L120" s="50">
        <f t="shared" si="49"/>
        <v>0</v>
      </c>
      <c r="M120" s="50">
        <f t="shared" ca="1" si="39"/>
        <v>0</v>
      </c>
      <c r="N120" s="8"/>
      <c r="O120" s="8"/>
      <c r="P120" s="13"/>
      <c r="Q120" s="13"/>
      <c r="T120" s="43">
        <v>0</v>
      </c>
      <c r="U120" s="52">
        <f t="shared" si="40"/>
        <v>-236</v>
      </c>
      <c r="V120" s="48">
        <f t="shared" si="41"/>
        <v>-236</v>
      </c>
      <c r="W120" s="48"/>
      <c r="X120" s="48">
        <f t="shared" si="42"/>
        <v>259.42173730591691</v>
      </c>
      <c r="Y120" s="48">
        <f t="shared" si="43"/>
        <v>23.421737305916906</v>
      </c>
      <c r="Z120" s="48">
        <f t="shared" si="44"/>
        <v>23</v>
      </c>
      <c r="AA120" s="17">
        <f t="shared" si="45"/>
        <v>23</v>
      </c>
      <c r="AB120" s="45">
        <f t="shared" si="46"/>
        <v>259</v>
      </c>
    </row>
    <row r="121" spans="1:28" ht="15" customHeight="1" x14ac:dyDescent="0.25">
      <c r="A121" s="49">
        <v>358</v>
      </c>
      <c r="B121" s="49">
        <v>170</v>
      </c>
      <c r="C121" s="46">
        <v>0</v>
      </c>
      <c r="D121" s="46">
        <v>264.72000000000003</v>
      </c>
      <c r="E121" s="46">
        <v>208.74</v>
      </c>
      <c r="F121" s="46">
        <v>0</v>
      </c>
      <c r="G121" s="46">
        <f t="shared" si="50"/>
        <v>18.597402597402599</v>
      </c>
      <c r="H121" s="46">
        <v>0</v>
      </c>
      <c r="I121" s="46">
        <f t="shared" si="51"/>
        <v>21.038961038961038</v>
      </c>
      <c r="J121" s="50">
        <f t="shared" si="47"/>
        <v>0</v>
      </c>
      <c r="K121" s="50">
        <f t="shared" si="48"/>
        <v>-1</v>
      </c>
      <c r="L121" s="50">
        <f t="shared" si="49"/>
        <v>1</v>
      </c>
      <c r="M121" s="50">
        <f t="shared" ca="1" si="39"/>
        <v>0</v>
      </c>
      <c r="N121" s="8"/>
      <c r="O121" s="8"/>
      <c r="P121" s="13"/>
      <c r="Q121" s="13"/>
      <c r="T121" s="43">
        <v>0</v>
      </c>
      <c r="U121" s="52">
        <f t="shared" si="40"/>
        <v>-170</v>
      </c>
      <c r="V121" s="48">
        <f t="shared" si="41"/>
        <v>-170</v>
      </c>
      <c r="W121" s="48"/>
      <c r="X121" s="48">
        <f t="shared" si="42"/>
        <v>186.87159043222829</v>
      </c>
      <c r="Y121" s="48">
        <f t="shared" si="43"/>
        <v>16.871590432228288</v>
      </c>
      <c r="Z121" s="48">
        <f t="shared" si="44"/>
        <v>17</v>
      </c>
      <c r="AA121" s="17">
        <f t="shared" si="45"/>
        <v>17</v>
      </c>
      <c r="AB121" s="45">
        <f t="shared" si="46"/>
        <v>187</v>
      </c>
    </row>
    <row r="122" spans="1:28" ht="15" customHeight="1" x14ac:dyDescent="0.25">
      <c r="A122" s="49">
        <v>236</v>
      </c>
      <c r="B122" s="49">
        <v>103</v>
      </c>
      <c r="C122" s="46">
        <v>0</v>
      </c>
      <c r="D122" s="46">
        <v>264.73</v>
      </c>
      <c r="E122" s="46">
        <v>208.75</v>
      </c>
      <c r="F122" s="46">
        <v>0</v>
      </c>
      <c r="G122" s="46">
        <f t="shared" si="50"/>
        <v>19.923076923076923</v>
      </c>
      <c r="H122" s="46">
        <v>0</v>
      </c>
      <c r="I122" s="46">
        <f t="shared" si="51"/>
        <v>21.628205128205128</v>
      </c>
      <c r="J122" s="50">
        <f t="shared" si="47"/>
        <v>0</v>
      </c>
      <c r="K122" s="50">
        <f t="shared" si="48"/>
        <v>-1</v>
      </c>
      <c r="L122" s="50">
        <f t="shared" si="49"/>
        <v>1</v>
      </c>
      <c r="M122" s="50">
        <f t="shared" ca="1" si="39"/>
        <v>0</v>
      </c>
      <c r="N122" s="8"/>
      <c r="O122" s="8"/>
      <c r="P122" s="13"/>
      <c r="Q122" s="13"/>
      <c r="T122" s="43">
        <v>0</v>
      </c>
      <c r="U122" s="52">
        <f t="shared" si="40"/>
        <v>-103</v>
      </c>
      <c r="V122" s="48">
        <f t="shared" si="41"/>
        <v>-103</v>
      </c>
      <c r="W122" s="48"/>
      <c r="X122" s="48">
        <f t="shared" si="42"/>
        <v>113.22219890893831</v>
      </c>
      <c r="Y122" s="48">
        <f t="shared" si="43"/>
        <v>10.22219890893831</v>
      </c>
      <c r="Z122" s="48">
        <f t="shared" si="44"/>
        <v>10</v>
      </c>
      <c r="AA122" s="17">
        <f t="shared" si="45"/>
        <v>10</v>
      </c>
      <c r="AB122" s="45">
        <f t="shared" si="46"/>
        <v>113</v>
      </c>
    </row>
    <row r="123" spans="1:28" ht="15" customHeight="1" x14ac:dyDescent="0.25">
      <c r="A123" s="49">
        <v>270</v>
      </c>
      <c r="B123" s="49">
        <v>137</v>
      </c>
      <c r="C123" s="46">
        <v>0</v>
      </c>
      <c r="D123" s="46">
        <v>264.74</v>
      </c>
      <c r="E123" s="46">
        <v>208.75</v>
      </c>
      <c r="F123" s="46">
        <v>0</v>
      </c>
      <c r="G123" s="46">
        <f t="shared" si="50"/>
        <v>19.240506329113924</v>
      </c>
      <c r="H123" s="46">
        <v>0</v>
      </c>
      <c r="I123" s="46">
        <f t="shared" si="51"/>
        <v>20.924050632911392</v>
      </c>
      <c r="J123" s="50">
        <f t="shared" si="47"/>
        <v>1</v>
      </c>
      <c r="K123" s="50">
        <f t="shared" si="48"/>
        <v>1</v>
      </c>
      <c r="L123" s="50">
        <f t="shared" si="49"/>
        <v>0</v>
      </c>
      <c r="M123" s="50">
        <f t="shared" ca="1" si="39"/>
        <v>1</v>
      </c>
      <c r="N123" s="8"/>
      <c r="O123" s="8"/>
      <c r="P123" s="13"/>
      <c r="Q123" s="13"/>
      <c r="T123" s="43">
        <v>0</v>
      </c>
      <c r="U123" s="52">
        <f t="shared" si="40"/>
        <v>-137</v>
      </c>
      <c r="V123" s="48">
        <f t="shared" si="41"/>
        <v>-137</v>
      </c>
      <c r="W123" s="48"/>
      <c r="X123" s="48">
        <f t="shared" si="42"/>
        <v>150.59651699538398</v>
      </c>
      <c r="Y123" s="48">
        <f t="shared" si="43"/>
        <v>13.596516995383979</v>
      </c>
      <c r="Z123" s="48">
        <f t="shared" si="44"/>
        <v>14</v>
      </c>
      <c r="AA123" s="17">
        <f t="shared" si="45"/>
        <v>14</v>
      </c>
      <c r="AB123" s="45">
        <f t="shared" si="46"/>
        <v>151</v>
      </c>
    </row>
    <row r="124" spans="1:28" ht="15" customHeight="1" x14ac:dyDescent="0.25">
      <c r="A124" s="49">
        <v>304</v>
      </c>
      <c r="B124" s="49">
        <v>171</v>
      </c>
      <c r="C124" s="46">
        <v>0</v>
      </c>
      <c r="D124" s="46">
        <v>264.75</v>
      </c>
      <c r="E124" s="46">
        <v>208.76</v>
      </c>
      <c r="F124" s="46">
        <v>0</v>
      </c>
      <c r="G124" s="46">
        <f t="shared" si="50"/>
        <v>18.574999999999999</v>
      </c>
      <c r="H124" s="46">
        <v>0</v>
      </c>
      <c r="I124" s="46">
        <f t="shared" si="51"/>
        <v>20.237500000000001</v>
      </c>
      <c r="J124" s="50">
        <f t="shared" si="47"/>
        <v>1</v>
      </c>
      <c r="K124" s="50">
        <f t="shared" si="48"/>
        <v>1</v>
      </c>
      <c r="L124" s="50">
        <f t="shared" si="49"/>
        <v>0</v>
      </c>
      <c r="M124" s="50">
        <f t="shared" ca="1" si="39"/>
        <v>0</v>
      </c>
      <c r="N124" s="8"/>
      <c r="O124" s="8"/>
      <c r="P124" s="13"/>
      <c r="Q124" s="13"/>
      <c r="T124" s="43">
        <v>0</v>
      </c>
      <c r="U124" s="52">
        <f t="shared" si="40"/>
        <v>-171</v>
      </c>
      <c r="V124" s="48">
        <f t="shared" si="41"/>
        <v>-171</v>
      </c>
      <c r="W124" s="48"/>
      <c r="X124" s="48">
        <f t="shared" si="42"/>
        <v>187.97083508182965</v>
      </c>
      <c r="Y124" s="48">
        <f t="shared" si="43"/>
        <v>16.970835081829648</v>
      </c>
      <c r="Z124" s="48">
        <f t="shared" si="44"/>
        <v>17</v>
      </c>
      <c r="AA124" s="17">
        <f t="shared" si="45"/>
        <v>17</v>
      </c>
      <c r="AB124" s="45">
        <f t="shared" si="46"/>
        <v>188</v>
      </c>
    </row>
    <row r="125" spans="1:28" ht="15" customHeight="1" x14ac:dyDescent="0.25">
      <c r="A125" s="49">
        <v>339</v>
      </c>
      <c r="B125" s="49">
        <v>206</v>
      </c>
      <c r="C125" s="46">
        <v>0</v>
      </c>
      <c r="D125" s="46">
        <v>264.76</v>
      </c>
      <c r="E125" s="46">
        <v>208.78</v>
      </c>
      <c r="F125" s="46">
        <v>0</v>
      </c>
      <c r="G125" s="46">
        <f t="shared" si="50"/>
        <v>17.913580246913579</v>
      </c>
      <c r="H125" s="46">
        <v>0</v>
      </c>
      <c r="I125" s="46">
        <f t="shared" si="51"/>
        <v>19.555555555555557</v>
      </c>
      <c r="J125" s="50">
        <f t="shared" si="47"/>
        <v>1</v>
      </c>
      <c r="K125" s="50">
        <f t="shared" si="48"/>
        <v>1</v>
      </c>
      <c r="L125" s="50">
        <f t="shared" si="49"/>
        <v>0</v>
      </c>
      <c r="M125" s="50">
        <f t="shared" ca="1" si="39"/>
        <v>1</v>
      </c>
      <c r="N125" s="8"/>
      <c r="O125" s="8"/>
      <c r="P125" s="13"/>
      <c r="Q125" s="13"/>
      <c r="T125" s="43">
        <v>0</v>
      </c>
      <c r="U125" s="52">
        <f t="shared" si="40"/>
        <v>-206</v>
      </c>
      <c r="V125" s="48">
        <f t="shared" si="41"/>
        <v>-206</v>
      </c>
      <c r="W125" s="48"/>
      <c r="X125" s="48">
        <f t="shared" si="42"/>
        <v>226.44439781787662</v>
      </c>
      <c r="Y125" s="48">
        <f t="shared" si="43"/>
        <v>20.44439781787662</v>
      </c>
      <c r="Z125" s="48">
        <f t="shared" si="44"/>
        <v>20</v>
      </c>
      <c r="AA125" s="17">
        <f t="shared" si="45"/>
        <v>20</v>
      </c>
      <c r="AB125" s="45">
        <f t="shared" si="46"/>
        <v>226</v>
      </c>
    </row>
    <row r="126" spans="1:28" ht="15" customHeight="1" x14ac:dyDescent="0.25">
      <c r="A126" s="49">
        <v>350</v>
      </c>
      <c r="B126" s="49">
        <v>206</v>
      </c>
      <c r="C126" s="46">
        <v>2.33</v>
      </c>
      <c r="D126" s="46">
        <v>264.77</v>
      </c>
      <c r="E126" s="46">
        <v>208.78</v>
      </c>
      <c r="F126" s="46">
        <v>0</v>
      </c>
      <c r="G126" s="46">
        <f t="shared" si="50"/>
        <v>17.560975609756099</v>
      </c>
      <c r="H126" s="46">
        <v>0</v>
      </c>
      <c r="I126" s="46">
        <f t="shared" si="51"/>
        <v>19.317073170731707</v>
      </c>
      <c r="J126" s="50">
        <f t="shared" si="47"/>
        <v>1</v>
      </c>
      <c r="K126" s="50">
        <f t="shared" si="48"/>
        <v>1</v>
      </c>
      <c r="L126" s="50">
        <f t="shared" si="49"/>
        <v>0</v>
      </c>
      <c r="M126" s="50">
        <f t="shared" ca="1" si="39"/>
        <v>0</v>
      </c>
      <c r="N126" s="8"/>
      <c r="O126" s="8"/>
      <c r="P126" s="13"/>
      <c r="Q126" s="13"/>
      <c r="T126" s="43">
        <v>0</v>
      </c>
      <c r="U126" s="52">
        <f t="shared" si="40"/>
        <v>-206</v>
      </c>
      <c r="V126" s="48">
        <f t="shared" si="41"/>
        <v>-206</v>
      </c>
      <c r="W126" s="48"/>
      <c r="X126" s="48">
        <f t="shared" si="42"/>
        <v>226.44439781787662</v>
      </c>
      <c r="Y126" s="48">
        <f t="shared" si="43"/>
        <v>20.44439781787662</v>
      </c>
      <c r="Z126" s="48">
        <f t="shared" si="44"/>
        <v>20</v>
      </c>
      <c r="AA126" s="17">
        <f t="shared" si="45"/>
        <v>20</v>
      </c>
      <c r="AB126" s="45">
        <f t="shared" si="46"/>
        <v>226</v>
      </c>
    </row>
    <row r="127" spans="1:28" ht="15" customHeight="1" x14ac:dyDescent="0.25">
      <c r="A127" s="49">
        <v>361</v>
      </c>
      <c r="B127" s="49">
        <v>206</v>
      </c>
      <c r="C127" s="46">
        <v>2.41</v>
      </c>
      <c r="D127" s="46">
        <v>264.77999999999997</v>
      </c>
      <c r="E127" s="46">
        <v>208.8</v>
      </c>
      <c r="F127" s="46">
        <v>0</v>
      </c>
      <c r="G127" s="46">
        <f t="shared" si="50"/>
        <v>17.216867469879517</v>
      </c>
      <c r="H127" s="46">
        <v>0</v>
      </c>
      <c r="I127" s="46">
        <f t="shared" si="51"/>
        <v>19.08433734939759</v>
      </c>
      <c r="J127" s="50">
        <f t="shared" si="47"/>
        <v>1</v>
      </c>
      <c r="K127" s="50">
        <f t="shared" si="48"/>
        <v>1</v>
      </c>
      <c r="L127" s="50">
        <f t="shared" si="49"/>
        <v>1</v>
      </c>
      <c r="M127" s="50">
        <f t="shared" ca="1" si="39"/>
        <v>1</v>
      </c>
      <c r="N127" s="8"/>
      <c r="O127" s="8"/>
      <c r="P127" s="13"/>
      <c r="Q127" s="13"/>
      <c r="T127" s="43">
        <v>0</v>
      </c>
      <c r="U127" s="52">
        <f t="shared" si="40"/>
        <v>-206</v>
      </c>
      <c r="V127" s="48">
        <f t="shared" si="41"/>
        <v>-206</v>
      </c>
      <c r="W127" s="48"/>
      <c r="X127" s="48">
        <f t="shared" si="42"/>
        <v>226.44439781787662</v>
      </c>
      <c r="Y127" s="48">
        <f t="shared" si="43"/>
        <v>20.44439781787662</v>
      </c>
      <c r="Z127" s="48">
        <f t="shared" si="44"/>
        <v>20</v>
      </c>
      <c r="AA127" s="17">
        <f t="shared" si="45"/>
        <v>20</v>
      </c>
      <c r="AB127" s="45">
        <f t="shared" si="46"/>
        <v>226</v>
      </c>
    </row>
    <row r="128" spans="1:28" ht="15" customHeight="1" x14ac:dyDescent="0.25">
      <c r="A128" s="49">
        <v>373</v>
      </c>
      <c r="B128" s="49">
        <v>206</v>
      </c>
      <c r="C128" s="46">
        <v>2.4900000000000002</v>
      </c>
      <c r="D128" s="46">
        <v>264.79000000000002</v>
      </c>
      <c r="E128" s="46">
        <v>208.8</v>
      </c>
      <c r="F128" s="46">
        <v>0</v>
      </c>
      <c r="G128" s="46">
        <f t="shared" si="50"/>
        <v>16.86904761904762</v>
      </c>
      <c r="H128" s="46">
        <v>0</v>
      </c>
      <c r="I128" s="46">
        <f t="shared" si="51"/>
        <v>18.857142857142858</v>
      </c>
      <c r="J128" s="50">
        <f t="shared" si="47"/>
        <v>1</v>
      </c>
      <c r="K128" s="50">
        <f t="shared" si="48"/>
        <v>1</v>
      </c>
      <c r="L128" s="50">
        <f t="shared" si="49"/>
        <v>1</v>
      </c>
      <c r="M128" s="50">
        <f t="shared" ca="1" si="39"/>
        <v>1</v>
      </c>
      <c r="N128" s="8"/>
      <c r="O128" s="8"/>
      <c r="P128" s="13"/>
      <c r="Q128" s="13"/>
      <c r="T128" s="43">
        <v>0</v>
      </c>
      <c r="U128" s="52">
        <f t="shared" si="40"/>
        <v>-206</v>
      </c>
      <c r="V128" s="48">
        <f t="shared" si="41"/>
        <v>-206</v>
      </c>
      <c r="W128" s="48"/>
      <c r="X128" s="48">
        <f t="shared" si="42"/>
        <v>226.44439781787662</v>
      </c>
      <c r="Y128" s="48">
        <f t="shared" si="43"/>
        <v>20.44439781787662</v>
      </c>
      <c r="Z128" s="48">
        <f t="shared" si="44"/>
        <v>20</v>
      </c>
      <c r="AA128" s="17">
        <f t="shared" si="45"/>
        <v>20</v>
      </c>
      <c r="AB128" s="45">
        <f t="shared" si="46"/>
        <v>226</v>
      </c>
    </row>
    <row r="129" spans="1:28" ht="15" customHeight="1" x14ac:dyDescent="0.25">
      <c r="A129" s="49">
        <v>351</v>
      </c>
      <c r="B129" s="49">
        <v>206</v>
      </c>
      <c r="C129" s="46">
        <v>2.34</v>
      </c>
      <c r="D129" s="46">
        <v>264.8</v>
      </c>
      <c r="E129" s="46">
        <v>208.81</v>
      </c>
      <c r="F129" s="46">
        <v>0</v>
      </c>
      <c r="G129" s="46">
        <f t="shared" si="50"/>
        <v>16.929411764705883</v>
      </c>
      <c r="H129" s="46">
        <v>0</v>
      </c>
      <c r="I129" s="46">
        <f t="shared" si="51"/>
        <v>18.63529411764706</v>
      </c>
      <c r="J129" s="50">
        <f t="shared" si="47"/>
        <v>1</v>
      </c>
      <c r="K129" s="50">
        <f t="shared" si="48"/>
        <v>1</v>
      </c>
      <c r="L129" s="50">
        <f t="shared" si="49"/>
        <v>1</v>
      </c>
      <c r="M129" s="50">
        <f t="shared" ca="1" si="39"/>
        <v>1</v>
      </c>
      <c r="N129" s="8"/>
      <c r="O129" s="8"/>
      <c r="P129" s="13"/>
      <c r="Q129" s="13"/>
      <c r="T129" s="43">
        <v>0</v>
      </c>
      <c r="U129" s="52">
        <f t="shared" si="40"/>
        <v>-206</v>
      </c>
      <c r="V129" s="48">
        <f t="shared" si="41"/>
        <v>-206</v>
      </c>
      <c r="W129" s="48"/>
      <c r="X129" s="48">
        <f t="shared" si="42"/>
        <v>226.44439781787662</v>
      </c>
      <c r="Y129" s="48">
        <f t="shared" si="43"/>
        <v>20.44439781787662</v>
      </c>
      <c r="Z129" s="48">
        <f t="shared" si="44"/>
        <v>20</v>
      </c>
      <c r="AA129" s="17">
        <f t="shared" si="45"/>
        <v>20</v>
      </c>
      <c r="AB129" s="45">
        <f t="shared" si="46"/>
        <v>226</v>
      </c>
    </row>
    <row r="130" spans="1:28" ht="15" customHeight="1" x14ac:dyDescent="0.25">
      <c r="A130" s="49">
        <v>329</v>
      </c>
      <c r="B130" s="49">
        <v>206</v>
      </c>
      <c r="C130" s="46">
        <v>2.19</v>
      </c>
      <c r="D130" s="46">
        <v>264.81</v>
      </c>
      <c r="E130" s="46">
        <v>208.82</v>
      </c>
      <c r="F130" s="46">
        <v>0</v>
      </c>
      <c r="G130" s="46">
        <f t="shared" si="50"/>
        <v>16.988372093023255</v>
      </c>
      <c r="H130" s="46">
        <v>0</v>
      </c>
      <c r="I130" s="46">
        <f t="shared" si="51"/>
        <v>18.418604651162791</v>
      </c>
      <c r="J130" s="50">
        <f t="shared" si="47"/>
        <v>1</v>
      </c>
      <c r="K130" s="50">
        <f t="shared" si="48"/>
        <v>1</v>
      </c>
      <c r="L130" s="50">
        <f t="shared" si="49"/>
        <v>1</v>
      </c>
      <c r="M130" s="50">
        <f t="shared" ca="1" si="39"/>
        <v>0</v>
      </c>
      <c r="N130" s="8"/>
      <c r="O130" s="8"/>
      <c r="P130" s="13"/>
      <c r="Q130" s="13"/>
      <c r="T130" s="43">
        <v>0</v>
      </c>
      <c r="U130" s="52">
        <f t="shared" ref="U130:U134" si="52">T130-B130</f>
        <v>-206</v>
      </c>
      <c r="V130" s="48">
        <f t="shared" ref="V130:V134" si="53">ROUND(U130,0)</f>
        <v>-206</v>
      </c>
      <c r="W130" s="48"/>
      <c r="X130" s="48">
        <f t="shared" si="42"/>
        <v>226.44439781787662</v>
      </c>
      <c r="Y130" s="48">
        <f t="shared" ref="Y130:Y134" si="54">X130-B130</f>
        <v>20.44439781787662</v>
      </c>
      <c r="Z130" s="48">
        <f t="shared" ref="Z130:Z134" si="55">ROUND(Y130,0)</f>
        <v>20</v>
      </c>
      <c r="AA130" s="17">
        <f t="shared" ref="AA130:AA134" si="56">IF(V130&gt;=0,V130,Z130)</f>
        <v>20</v>
      </c>
      <c r="AB130" s="45">
        <f t="shared" ref="AB130:AB134" si="57">B130+AA130</f>
        <v>226</v>
      </c>
    </row>
    <row r="131" spans="1:28" ht="15" customHeight="1" x14ac:dyDescent="0.25">
      <c r="A131" s="49">
        <v>306</v>
      </c>
      <c r="B131" s="49">
        <v>206</v>
      </c>
      <c r="C131" s="46">
        <v>0</v>
      </c>
      <c r="D131" s="46">
        <v>264.82</v>
      </c>
      <c r="E131" s="46">
        <v>208.84</v>
      </c>
      <c r="F131" s="46">
        <v>0</v>
      </c>
      <c r="G131" s="46">
        <f t="shared" si="50"/>
        <v>17.057471264367816</v>
      </c>
      <c r="H131" s="46">
        <v>0</v>
      </c>
      <c r="I131" s="46">
        <f t="shared" si="51"/>
        <v>18.206896551724139</v>
      </c>
      <c r="J131" s="50">
        <f t="shared" si="47"/>
        <v>1</v>
      </c>
      <c r="K131" s="50">
        <f t="shared" si="48"/>
        <v>1</v>
      </c>
      <c r="L131" s="50">
        <f t="shared" si="49"/>
        <v>1</v>
      </c>
      <c r="M131" s="50">
        <f t="shared" ca="1" si="39"/>
        <v>1</v>
      </c>
      <c r="N131" s="8"/>
      <c r="O131" s="8"/>
      <c r="P131" s="13"/>
      <c r="Q131" s="13"/>
      <c r="T131" s="43">
        <v>0</v>
      </c>
      <c r="U131" s="52">
        <f t="shared" si="52"/>
        <v>-206</v>
      </c>
      <c r="V131" s="48">
        <f t="shared" si="53"/>
        <v>-206</v>
      </c>
      <c r="W131" s="48"/>
      <c r="X131" s="48">
        <f t="shared" si="42"/>
        <v>226.44439781787662</v>
      </c>
      <c r="Y131" s="48">
        <f t="shared" si="54"/>
        <v>20.44439781787662</v>
      </c>
      <c r="Z131" s="48">
        <f t="shared" si="55"/>
        <v>20</v>
      </c>
      <c r="AA131" s="17">
        <f t="shared" si="56"/>
        <v>20</v>
      </c>
      <c r="AB131" s="45">
        <f t="shared" si="57"/>
        <v>226</v>
      </c>
    </row>
    <row r="132" spans="1:28" ht="15" customHeight="1" x14ac:dyDescent="0.25">
      <c r="A132" s="49">
        <v>306</v>
      </c>
      <c r="B132" s="49">
        <v>206</v>
      </c>
      <c r="C132" s="46">
        <v>0</v>
      </c>
      <c r="D132" s="46">
        <v>264.83</v>
      </c>
      <c r="E132" s="46">
        <v>208.85</v>
      </c>
      <c r="F132" s="46">
        <v>0</v>
      </c>
      <c r="G132" s="46">
        <f t="shared" si="50"/>
        <v>16.863636363636363</v>
      </c>
      <c r="H132" s="46">
        <v>0</v>
      </c>
      <c r="I132" s="46">
        <f t="shared" si="51"/>
        <v>18</v>
      </c>
      <c r="J132" s="50">
        <f t="shared" si="47"/>
        <v>1</v>
      </c>
      <c r="K132" s="50">
        <f t="shared" si="48"/>
        <v>1</v>
      </c>
      <c r="L132" s="50">
        <f t="shared" si="49"/>
        <v>1</v>
      </c>
      <c r="M132" s="50">
        <f t="shared" ca="1" si="39"/>
        <v>0</v>
      </c>
      <c r="N132" s="8"/>
      <c r="O132" s="8"/>
      <c r="P132" s="13"/>
      <c r="Q132" s="13"/>
      <c r="T132" s="43">
        <v>0</v>
      </c>
      <c r="U132" s="52">
        <f t="shared" si="52"/>
        <v>-206</v>
      </c>
      <c r="V132" s="48">
        <f t="shared" si="53"/>
        <v>-206</v>
      </c>
      <c r="W132" s="48"/>
      <c r="X132" s="48">
        <f t="shared" si="42"/>
        <v>226.44439781787662</v>
      </c>
      <c r="Y132" s="48">
        <f t="shared" si="54"/>
        <v>20.44439781787662</v>
      </c>
      <c r="Z132" s="48">
        <f t="shared" si="55"/>
        <v>20</v>
      </c>
      <c r="AA132" s="17">
        <f t="shared" si="56"/>
        <v>20</v>
      </c>
      <c r="AB132" s="45">
        <f t="shared" si="57"/>
        <v>226</v>
      </c>
    </row>
    <row r="133" spans="1:28" ht="15" customHeight="1" x14ac:dyDescent="0.25">
      <c r="A133" s="49">
        <v>306</v>
      </c>
      <c r="B133" s="49">
        <v>206</v>
      </c>
      <c r="C133" s="46">
        <v>0</v>
      </c>
      <c r="D133" s="46">
        <v>264.83999999999997</v>
      </c>
      <c r="E133" s="46">
        <v>208.86</v>
      </c>
      <c r="F133" s="46">
        <v>0</v>
      </c>
      <c r="G133" s="46">
        <f t="shared" si="50"/>
        <v>16.674157303370787</v>
      </c>
      <c r="H133" s="46">
        <v>0</v>
      </c>
      <c r="I133" s="46">
        <f t="shared" si="51"/>
        <v>17.797752808988765</v>
      </c>
      <c r="J133" s="50">
        <f t="shared" si="47"/>
        <v>1</v>
      </c>
      <c r="K133" s="50">
        <f t="shared" si="48"/>
        <v>1</v>
      </c>
      <c r="L133" s="50">
        <f t="shared" si="49"/>
        <v>1</v>
      </c>
      <c r="M133" s="50">
        <f t="shared" ca="1" si="39"/>
        <v>1</v>
      </c>
      <c r="N133" s="8"/>
      <c r="O133" s="8"/>
      <c r="P133" s="13"/>
      <c r="Q133" s="13"/>
      <c r="T133" s="43">
        <v>0</v>
      </c>
      <c r="U133" s="52">
        <f t="shared" si="52"/>
        <v>-206</v>
      </c>
      <c r="V133" s="48">
        <f t="shared" si="53"/>
        <v>-206</v>
      </c>
      <c r="W133" s="48"/>
      <c r="X133" s="48">
        <f t="shared" si="42"/>
        <v>226.44439781787662</v>
      </c>
      <c r="Y133" s="48">
        <f t="shared" si="54"/>
        <v>20.44439781787662</v>
      </c>
      <c r="Z133" s="48">
        <f t="shared" si="55"/>
        <v>20</v>
      </c>
      <c r="AA133" s="17">
        <f t="shared" si="56"/>
        <v>20</v>
      </c>
      <c r="AB133" s="45">
        <f t="shared" si="57"/>
        <v>226</v>
      </c>
    </row>
    <row r="134" spans="1:28" ht="15" customHeight="1" x14ac:dyDescent="0.25">
      <c r="A134" s="49">
        <v>306</v>
      </c>
      <c r="B134" s="49">
        <v>206</v>
      </c>
      <c r="C134" s="46">
        <v>0</v>
      </c>
      <c r="D134" s="46">
        <v>264.85000000000002</v>
      </c>
      <c r="E134" s="46">
        <v>208.86</v>
      </c>
      <c r="F134" s="46">
        <v>0</v>
      </c>
      <c r="G134" s="46">
        <f t="shared" si="50"/>
        <v>16.488888888888887</v>
      </c>
      <c r="H134" s="46">
        <v>0</v>
      </c>
      <c r="I134" s="46">
        <f t="shared" si="51"/>
        <v>17.600000000000001</v>
      </c>
      <c r="J134" s="50">
        <f t="shared" si="47"/>
        <v>1</v>
      </c>
      <c r="K134" s="50">
        <f t="shared" si="48"/>
        <v>1</v>
      </c>
      <c r="L134" s="50">
        <f t="shared" si="49"/>
        <v>1</v>
      </c>
      <c r="M134" s="50">
        <f t="shared" ca="1" si="39"/>
        <v>0</v>
      </c>
      <c r="N134" s="8"/>
      <c r="O134" s="8"/>
      <c r="P134" s="13"/>
      <c r="Q134" s="13"/>
      <c r="T134" s="43">
        <v>0</v>
      </c>
      <c r="U134" s="52">
        <f t="shared" si="52"/>
        <v>-206</v>
      </c>
      <c r="V134" s="48">
        <f t="shared" si="53"/>
        <v>-206</v>
      </c>
      <c r="W134" s="48"/>
      <c r="X134" s="48">
        <f t="shared" si="42"/>
        <v>226.44439781787662</v>
      </c>
      <c r="Y134" s="48">
        <f t="shared" si="54"/>
        <v>20.44439781787662</v>
      </c>
      <c r="Z134" s="48">
        <f t="shared" si="55"/>
        <v>20</v>
      </c>
      <c r="AA134" s="17">
        <f t="shared" si="56"/>
        <v>20</v>
      </c>
      <c r="AB134" s="45">
        <f t="shared" si="57"/>
        <v>226</v>
      </c>
    </row>
    <row r="135" spans="1:28" ht="15" customHeight="1" x14ac:dyDescent="0.25">
      <c r="A135" s="49"/>
      <c r="B135" s="49"/>
      <c r="C135" s="46"/>
      <c r="D135" s="46"/>
      <c r="E135" s="46"/>
      <c r="F135" s="46"/>
      <c r="G135" s="46"/>
      <c r="H135" s="46"/>
      <c r="I135" s="46"/>
      <c r="J135" s="50"/>
      <c r="K135" s="50"/>
      <c r="L135" s="50"/>
      <c r="M135" s="50"/>
      <c r="N135" s="8"/>
      <c r="O135" s="8"/>
      <c r="P135" s="13"/>
      <c r="Q135" s="13"/>
      <c r="U135" s="52"/>
      <c r="V135" s="48"/>
      <c r="W135" s="48"/>
      <c r="X135" s="48"/>
      <c r="Y135" s="48"/>
      <c r="Z135" s="48"/>
      <c r="AA135" s="17"/>
    </row>
    <row r="136" spans="1:28" ht="15" customHeight="1" x14ac:dyDescent="0.25">
      <c r="A136" s="49"/>
      <c r="B136" s="49"/>
      <c r="C136" s="46"/>
      <c r="D136" s="46"/>
      <c r="E136" s="46"/>
      <c r="F136" s="46"/>
      <c r="G136" s="46"/>
      <c r="H136" s="46"/>
      <c r="I136" s="46"/>
      <c r="J136" s="50"/>
      <c r="K136" s="50"/>
      <c r="L136" s="50"/>
      <c r="M136" s="50"/>
      <c r="N136" s="8"/>
      <c r="O136" s="8"/>
      <c r="P136" s="13"/>
      <c r="Q136" s="13"/>
      <c r="U136" s="52"/>
      <c r="V136" s="48"/>
      <c r="W136" s="48"/>
      <c r="X136" s="48"/>
      <c r="Y136" s="48"/>
      <c r="Z136" s="48"/>
      <c r="AA136" s="17"/>
    </row>
    <row r="137" spans="1:28" ht="15" customHeight="1" x14ac:dyDescent="0.25">
      <c r="A137" s="49"/>
      <c r="B137" s="49"/>
      <c r="C137" s="46"/>
      <c r="D137" s="46"/>
      <c r="E137" s="46"/>
      <c r="F137" s="46"/>
      <c r="G137" s="46"/>
      <c r="H137" s="46"/>
      <c r="I137" s="46"/>
      <c r="J137" s="50"/>
      <c r="K137" s="50"/>
      <c r="L137" s="50"/>
      <c r="M137" s="50"/>
      <c r="N137" s="8"/>
      <c r="O137" s="8"/>
      <c r="P137" s="13"/>
      <c r="Q137" s="13"/>
      <c r="U137" s="52"/>
      <c r="V137" s="48"/>
      <c r="W137" s="48"/>
      <c r="X137" s="48"/>
      <c r="Y137" s="48"/>
      <c r="Z137" s="48"/>
      <c r="AA137" s="17"/>
    </row>
    <row r="138" spans="1:28" ht="15" customHeight="1" x14ac:dyDescent="0.25">
      <c r="A138" s="49"/>
      <c r="B138" s="49"/>
      <c r="C138" s="46"/>
      <c r="D138" s="46"/>
      <c r="E138" s="46"/>
      <c r="F138" s="46"/>
      <c r="G138" s="46"/>
      <c r="H138" s="46"/>
      <c r="I138" s="46"/>
      <c r="J138" s="50"/>
      <c r="K138" s="50"/>
      <c r="L138" s="50"/>
      <c r="M138" s="50"/>
      <c r="N138" s="8"/>
      <c r="O138" s="8"/>
      <c r="P138" s="13"/>
      <c r="Q138" s="13"/>
      <c r="U138" s="52"/>
      <c r="V138" s="48"/>
      <c r="W138" s="48"/>
      <c r="X138" s="48"/>
      <c r="Y138" s="48"/>
      <c r="Z138" s="48"/>
      <c r="AA138" s="17"/>
    </row>
    <row r="139" spans="1:28" ht="15" customHeight="1" x14ac:dyDescent="0.25">
      <c r="A139" s="49"/>
      <c r="B139" s="49"/>
      <c r="C139" s="46"/>
      <c r="D139" s="46"/>
      <c r="E139" s="46"/>
      <c r="F139" s="46"/>
      <c r="G139" s="46"/>
      <c r="H139" s="46"/>
      <c r="I139" s="46"/>
      <c r="J139" s="50"/>
      <c r="K139" s="50"/>
      <c r="L139" s="50"/>
      <c r="M139" s="50"/>
      <c r="N139" s="8"/>
      <c r="O139" s="8"/>
      <c r="P139" s="13"/>
      <c r="Q139" s="13"/>
      <c r="U139" s="52"/>
      <c r="V139" s="48"/>
      <c r="W139" s="48"/>
      <c r="X139" s="48"/>
      <c r="Y139" s="48"/>
      <c r="Z139" s="48"/>
      <c r="AA139" s="17"/>
    </row>
    <row r="140" spans="1:28" ht="15" customHeight="1" x14ac:dyDescent="0.25">
      <c r="A140" s="49"/>
      <c r="B140" s="49"/>
      <c r="C140" s="46"/>
      <c r="D140" s="46"/>
      <c r="E140" s="46"/>
      <c r="F140" s="46"/>
      <c r="G140" s="46"/>
      <c r="H140" s="46"/>
      <c r="I140" s="46"/>
      <c r="J140" s="50"/>
      <c r="K140" s="50"/>
      <c r="L140" s="50"/>
      <c r="M140" s="50"/>
      <c r="N140" s="8"/>
      <c r="O140" s="8"/>
      <c r="P140" s="13"/>
      <c r="Q140" s="13"/>
      <c r="U140" s="52"/>
      <c r="V140" s="48"/>
      <c r="W140" s="48"/>
      <c r="X140" s="48"/>
      <c r="Y140" s="48"/>
      <c r="Z140" s="48"/>
      <c r="AA140" s="17"/>
    </row>
    <row r="141" spans="1:28" ht="15" customHeight="1" x14ac:dyDescent="0.25">
      <c r="A141" s="49"/>
      <c r="B141" s="49"/>
      <c r="C141" s="46"/>
      <c r="D141" s="46"/>
      <c r="E141" s="46"/>
      <c r="F141" s="46"/>
      <c r="G141" s="46"/>
      <c r="H141" s="46"/>
      <c r="I141" s="46"/>
      <c r="J141" s="50"/>
      <c r="K141" s="50"/>
      <c r="L141" s="50"/>
      <c r="M141" s="50"/>
      <c r="N141" s="8"/>
      <c r="O141" s="8"/>
      <c r="P141" s="13"/>
      <c r="Q141" s="13"/>
      <c r="U141" s="52"/>
      <c r="V141" s="48"/>
      <c r="W141" s="48"/>
      <c r="X141" s="48"/>
      <c r="Y141" s="48"/>
      <c r="Z141" s="48"/>
      <c r="AA141" s="17"/>
    </row>
    <row r="142" spans="1:28" ht="15" customHeight="1" x14ac:dyDescent="0.25">
      <c r="A142" s="49"/>
      <c r="B142" s="49"/>
      <c r="C142" s="46"/>
      <c r="D142" s="46"/>
      <c r="E142" s="46"/>
      <c r="F142" s="46"/>
      <c r="G142" s="46"/>
      <c r="H142" s="46"/>
      <c r="I142" s="46"/>
      <c r="J142" s="50"/>
      <c r="K142" s="50"/>
      <c r="L142" s="50"/>
      <c r="M142" s="50"/>
      <c r="N142" s="8"/>
      <c r="O142" s="8"/>
      <c r="P142" s="13"/>
      <c r="Q142" s="13"/>
      <c r="U142" s="52"/>
      <c r="V142" s="48"/>
      <c r="W142" s="48"/>
      <c r="X142" s="48"/>
      <c r="Y142" s="48"/>
      <c r="Z142" s="48"/>
      <c r="AA142" s="17"/>
    </row>
    <row r="143" spans="1:28" ht="15" customHeight="1" x14ac:dyDescent="0.25">
      <c r="A143" s="49"/>
      <c r="B143" s="49"/>
      <c r="C143" s="46"/>
      <c r="D143" s="46"/>
      <c r="E143" s="46"/>
      <c r="F143" s="46"/>
      <c r="G143" s="46"/>
      <c r="H143" s="46"/>
      <c r="I143" s="46"/>
      <c r="J143" s="50"/>
      <c r="K143" s="50"/>
      <c r="L143" s="50"/>
      <c r="M143" s="50"/>
      <c r="N143" s="8"/>
      <c r="O143" s="8"/>
      <c r="P143" s="13"/>
      <c r="Q143" s="13"/>
      <c r="U143" s="52"/>
      <c r="V143" s="48"/>
      <c r="W143" s="48"/>
      <c r="X143" s="48"/>
      <c r="Y143" s="48"/>
      <c r="Z143" s="48"/>
      <c r="AA143" s="17"/>
    </row>
    <row r="144" spans="1:28" ht="15" customHeight="1" x14ac:dyDescent="0.25">
      <c r="A144" s="49"/>
      <c r="B144" s="49"/>
      <c r="C144" s="46"/>
      <c r="D144" s="46"/>
      <c r="E144" s="46"/>
      <c r="F144" s="46"/>
      <c r="G144" s="46"/>
      <c r="H144" s="46"/>
      <c r="I144" s="46"/>
      <c r="J144" s="50"/>
      <c r="K144" s="50"/>
      <c r="L144" s="50"/>
      <c r="M144" s="50"/>
      <c r="N144" s="8"/>
      <c r="O144" s="8"/>
      <c r="P144" s="13"/>
      <c r="Q144" s="13"/>
      <c r="U144" s="52"/>
      <c r="V144" s="48"/>
      <c r="W144" s="48"/>
      <c r="X144" s="48"/>
      <c r="Y144" s="48"/>
      <c r="Z144" s="48"/>
      <c r="AA144" s="17"/>
    </row>
    <row r="145" spans="1:27" ht="15" customHeight="1" x14ac:dyDescent="0.25">
      <c r="A145" s="49"/>
      <c r="B145" s="49"/>
      <c r="C145" s="46"/>
      <c r="D145" s="46"/>
      <c r="E145" s="46"/>
      <c r="F145" s="46"/>
      <c r="G145" s="46"/>
      <c r="H145" s="46"/>
      <c r="I145" s="46"/>
      <c r="J145" s="50"/>
      <c r="K145" s="50"/>
      <c r="L145" s="50"/>
      <c r="M145" s="50"/>
      <c r="N145" s="8"/>
      <c r="O145" s="8"/>
      <c r="P145" s="13"/>
      <c r="Q145" s="13"/>
      <c r="U145" s="52"/>
      <c r="V145" s="48"/>
      <c r="W145" s="48"/>
      <c r="X145" s="48"/>
      <c r="Y145" s="48"/>
      <c r="Z145" s="48"/>
      <c r="AA145" s="17"/>
    </row>
    <row r="146" spans="1:27" ht="15" customHeight="1" x14ac:dyDescent="0.25">
      <c r="A146" s="49"/>
      <c r="B146" s="49"/>
      <c r="C146" s="46"/>
      <c r="D146" s="46"/>
      <c r="E146" s="46"/>
      <c r="F146" s="46"/>
      <c r="G146" s="46"/>
      <c r="H146" s="46"/>
      <c r="I146" s="46"/>
      <c r="J146" s="50"/>
      <c r="K146" s="50"/>
      <c r="L146" s="50"/>
      <c r="M146" s="50"/>
      <c r="N146" s="13"/>
      <c r="O146" s="13"/>
      <c r="P146" s="13"/>
      <c r="Q146" s="13"/>
      <c r="U146" s="52"/>
      <c r="V146" s="48"/>
      <c r="W146" s="48"/>
      <c r="X146" s="48"/>
      <c r="Y146" s="48"/>
      <c r="Z146" s="48"/>
      <c r="AA146" s="17"/>
    </row>
    <row r="147" spans="1:27" ht="15" customHeight="1" x14ac:dyDescent="0.25">
      <c r="A147" s="49"/>
      <c r="B147" s="49"/>
      <c r="C147" s="46"/>
      <c r="D147" s="46"/>
      <c r="E147" s="46"/>
      <c r="F147" s="46"/>
      <c r="G147" s="46"/>
      <c r="H147" s="46"/>
      <c r="I147" s="46"/>
      <c r="J147" s="50"/>
      <c r="K147" s="50"/>
      <c r="L147" s="50"/>
      <c r="M147" s="50"/>
      <c r="N147" s="13"/>
      <c r="O147" s="13"/>
      <c r="P147" s="13"/>
      <c r="Q147" s="13"/>
      <c r="U147" s="52"/>
      <c r="V147" s="48"/>
      <c r="W147" s="48"/>
      <c r="X147" s="48"/>
      <c r="Y147" s="48"/>
      <c r="Z147" s="48"/>
      <c r="AA147" s="17"/>
    </row>
    <row r="148" spans="1:27" ht="15" customHeight="1" x14ac:dyDescent="0.25">
      <c r="A148" s="49"/>
      <c r="B148" s="49"/>
      <c r="C148" s="46"/>
      <c r="D148" s="46"/>
      <c r="E148" s="46"/>
      <c r="F148" s="46"/>
      <c r="G148" s="46"/>
      <c r="H148" s="46"/>
      <c r="I148" s="46"/>
      <c r="J148" s="50"/>
      <c r="K148" s="50"/>
      <c r="L148" s="50"/>
      <c r="M148" s="50"/>
      <c r="N148" s="13"/>
      <c r="O148" s="13"/>
      <c r="P148" s="13"/>
      <c r="Q148" s="13"/>
      <c r="U148" s="52"/>
      <c r="V148" s="48"/>
      <c r="W148" s="48"/>
      <c r="X148" s="48"/>
      <c r="Y148" s="48"/>
      <c r="Z148" s="48"/>
      <c r="AA148" s="17"/>
    </row>
    <row r="149" spans="1:27" ht="15" customHeight="1" x14ac:dyDescent="0.25">
      <c r="A149" s="49"/>
      <c r="B149" s="49"/>
      <c r="C149" s="46"/>
      <c r="D149" s="46"/>
      <c r="E149" s="46"/>
      <c r="F149" s="46"/>
      <c r="G149" s="46"/>
      <c r="H149" s="46"/>
      <c r="I149" s="46"/>
      <c r="J149" s="50"/>
      <c r="K149" s="50"/>
      <c r="L149" s="50"/>
      <c r="M149" s="50"/>
      <c r="N149" s="13"/>
      <c r="O149" s="13"/>
      <c r="P149" s="13"/>
      <c r="Q149" s="13"/>
      <c r="U149" s="52"/>
      <c r="V149" s="48"/>
      <c r="W149" s="48"/>
      <c r="X149" s="48"/>
      <c r="Y149" s="48"/>
      <c r="Z149" s="48"/>
      <c r="AA149" s="17"/>
    </row>
    <row r="150" spans="1:27" ht="15" customHeight="1" x14ac:dyDescent="0.25">
      <c r="A150" s="49"/>
      <c r="B150" s="49"/>
      <c r="C150" s="46"/>
      <c r="D150" s="46"/>
      <c r="E150" s="46"/>
      <c r="F150" s="46"/>
      <c r="G150" s="46"/>
      <c r="H150" s="46"/>
      <c r="I150" s="46"/>
      <c r="J150" s="50"/>
      <c r="K150" s="50"/>
      <c r="L150" s="50"/>
      <c r="M150" s="50"/>
      <c r="N150" s="13"/>
      <c r="O150" s="13"/>
      <c r="P150" s="13"/>
      <c r="Q150" s="13"/>
      <c r="U150" s="52"/>
      <c r="V150" s="48"/>
      <c r="W150" s="48"/>
      <c r="X150" s="48"/>
      <c r="Y150" s="48"/>
      <c r="Z150" s="48"/>
      <c r="AA150" s="17"/>
    </row>
    <row r="151" spans="1:27" ht="15" customHeight="1" x14ac:dyDescent="0.25">
      <c r="A151" s="49"/>
      <c r="B151" s="49"/>
      <c r="C151" s="46"/>
      <c r="D151" s="46"/>
      <c r="E151" s="46"/>
      <c r="F151" s="46"/>
      <c r="G151" s="46"/>
      <c r="H151" s="46"/>
      <c r="I151" s="46"/>
      <c r="J151" s="50"/>
      <c r="K151" s="50"/>
      <c r="L151" s="50"/>
      <c r="M151" s="50"/>
      <c r="N151" s="13"/>
      <c r="O151" s="13"/>
      <c r="P151" s="13"/>
      <c r="Q151" s="13"/>
      <c r="U151" s="52"/>
      <c r="V151" s="48"/>
      <c r="W151" s="48"/>
      <c r="X151" s="48"/>
      <c r="Y151" s="48"/>
      <c r="Z151" s="48"/>
      <c r="AA151" s="17"/>
    </row>
    <row r="152" spans="1:27" ht="15" customHeight="1" x14ac:dyDescent="0.25">
      <c r="A152" s="49"/>
      <c r="B152" s="49"/>
      <c r="C152" s="46"/>
      <c r="D152" s="46"/>
      <c r="E152" s="46"/>
      <c r="F152" s="46"/>
      <c r="G152" s="46"/>
      <c r="H152" s="46"/>
      <c r="I152" s="46"/>
      <c r="J152" s="50"/>
      <c r="K152" s="50"/>
      <c r="L152" s="50"/>
      <c r="M152" s="50"/>
      <c r="N152" s="13"/>
      <c r="O152" s="13"/>
      <c r="P152" s="13"/>
      <c r="Q152" s="13"/>
      <c r="U152" s="52"/>
      <c r="V152" s="48"/>
      <c r="W152" s="48"/>
      <c r="X152" s="48"/>
      <c r="Y152" s="48"/>
      <c r="Z152" s="48"/>
      <c r="AA152" s="17"/>
    </row>
    <row r="153" spans="1:27" ht="15" customHeight="1" x14ac:dyDescent="0.25">
      <c r="A153" s="49"/>
      <c r="B153" s="49"/>
      <c r="C153" s="46"/>
      <c r="D153" s="46"/>
      <c r="E153" s="46"/>
      <c r="F153" s="46"/>
      <c r="G153" s="46"/>
      <c r="H153" s="46"/>
      <c r="I153" s="46"/>
      <c r="J153" s="50"/>
      <c r="K153" s="50"/>
      <c r="L153" s="50"/>
      <c r="M153" s="50"/>
      <c r="N153" s="13"/>
      <c r="O153" s="13"/>
      <c r="P153" s="13"/>
      <c r="Q153" s="13"/>
      <c r="U153" s="52"/>
      <c r="V153" s="48"/>
      <c r="W153" s="48"/>
      <c r="X153" s="48"/>
      <c r="Y153" s="48"/>
      <c r="Z153" s="48"/>
      <c r="AA153" s="17"/>
    </row>
    <row r="154" spans="1:27" ht="15" customHeight="1" x14ac:dyDescent="0.25">
      <c r="A154" s="49"/>
      <c r="B154" s="49"/>
      <c r="C154" s="46"/>
      <c r="D154" s="46"/>
      <c r="E154" s="46"/>
      <c r="F154" s="46"/>
      <c r="G154" s="46"/>
      <c r="H154" s="46"/>
      <c r="I154" s="46"/>
      <c r="J154" s="50"/>
      <c r="K154" s="50"/>
      <c r="L154" s="50"/>
      <c r="M154" s="50"/>
      <c r="N154" s="13"/>
      <c r="O154" s="13"/>
      <c r="P154" s="13"/>
      <c r="Q154" s="13"/>
      <c r="U154" s="52"/>
      <c r="V154" s="48"/>
      <c r="W154" s="48"/>
      <c r="X154" s="48"/>
      <c r="Y154" s="48"/>
      <c r="Z154" s="48"/>
      <c r="AA154" s="17"/>
    </row>
    <row r="155" spans="1:27" ht="15" customHeight="1" x14ac:dyDescent="0.2">
      <c r="A155" s="49"/>
      <c r="B155" s="49"/>
      <c r="C155" s="46"/>
      <c r="D155" s="46"/>
      <c r="E155" s="46"/>
      <c r="F155" s="46"/>
      <c r="G155" s="46"/>
      <c r="H155" s="46"/>
      <c r="I155" s="46"/>
      <c r="J155" s="50"/>
      <c r="K155" s="50"/>
      <c r="L155" s="50"/>
      <c r="M155" s="50"/>
      <c r="U155" s="52"/>
      <c r="V155" s="48"/>
      <c r="W155" s="48"/>
      <c r="X155" s="48"/>
      <c r="Y155" s="48"/>
      <c r="Z155" s="48"/>
      <c r="AA155" s="17"/>
    </row>
    <row r="156" spans="1:27" ht="15" customHeight="1" x14ac:dyDescent="0.2">
      <c r="A156" s="49"/>
      <c r="B156" s="49"/>
      <c r="C156" s="46"/>
      <c r="D156" s="46"/>
      <c r="E156" s="46"/>
      <c r="F156" s="46"/>
      <c r="G156" s="46"/>
      <c r="H156" s="46"/>
      <c r="I156" s="46"/>
      <c r="J156" s="50"/>
      <c r="K156" s="50"/>
      <c r="L156" s="50"/>
      <c r="M156" s="50"/>
      <c r="U156" s="52"/>
      <c r="V156" s="48"/>
      <c r="W156" s="48"/>
      <c r="X156" s="48"/>
      <c r="Y156" s="48"/>
      <c r="Z156" s="48"/>
      <c r="AA156" s="17"/>
    </row>
    <row r="157" spans="1:27" ht="15" customHeight="1" x14ac:dyDescent="0.2">
      <c r="A157" s="49"/>
      <c r="B157" s="49"/>
      <c r="C157" s="46"/>
      <c r="D157" s="46"/>
      <c r="E157" s="46"/>
      <c r="F157" s="46"/>
      <c r="G157" s="46"/>
      <c r="H157" s="46"/>
      <c r="I157" s="46"/>
      <c r="J157" s="50"/>
      <c r="K157" s="50"/>
      <c r="L157" s="50"/>
      <c r="M157" s="50"/>
      <c r="U157" s="52"/>
      <c r="V157" s="48"/>
      <c r="W157" s="48"/>
      <c r="X157" s="48"/>
      <c r="Y157" s="48"/>
      <c r="Z157" s="48"/>
      <c r="AA157" s="17"/>
    </row>
    <row r="158" spans="1:27" ht="15" customHeight="1" x14ac:dyDescent="0.2">
      <c r="A158" s="49"/>
      <c r="B158" s="49"/>
      <c r="C158" s="46"/>
      <c r="D158" s="46"/>
      <c r="E158" s="46"/>
      <c r="F158" s="46"/>
      <c r="G158" s="46"/>
      <c r="H158" s="46"/>
      <c r="I158" s="46"/>
      <c r="J158" s="50"/>
      <c r="K158" s="50"/>
      <c r="L158" s="50"/>
      <c r="M158" s="50"/>
      <c r="U158" s="52"/>
      <c r="V158" s="48"/>
      <c r="W158" s="48"/>
      <c r="X158" s="48"/>
      <c r="Y158" s="48"/>
      <c r="Z158" s="48"/>
      <c r="AA158" s="17"/>
    </row>
    <row r="159" spans="1:27" ht="15" customHeight="1" x14ac:dyDescent="0.2">
      <c r="A159" s="49"/>
      <c r="B159" s="49"/>
      <c r="C159" s="46"/>
      <c r="D159" s="46"/>
      <c r="E159" s="46"/>
      <c r="F159" s="46"/>
      <c r="G159" s="46"/>
      <c r="H159" s="46"/>
      <c r="I159" s="46"/>
      <c r="J159" s="50"/>
      <c r="K159" s="50"/>
      <c r="L159" s="50"/>
      <c r="M159" s="50"/>
      <c r="U159" s="52"/>
      <c r="V159" s="48"/>
      <c r="W159" s="48"/>
      <c r="X159" s="48"/>
      <c r="Y159" s="48"/>
      <c r="Z159" s="48"/>
      <c r="AA159" s="17"/>
    </row>
    <row r="160" spans="1:27" ht="15" customHeight="1" x14ac:dyDescent="0.2">
      <c r="A160" s="49"/>
      <c r="B160" s="49"/>
      <c r="C160" s="46"/>
      <c r="D160" s="46"/>
      <c r="E160" s="46"/>
      <c r="F160" s="46"/>
      <c r="G160" s="46"/>
      <c r="H160" s="46"/>
      <c r="I160" s="46"/>
      <c r="J160" s="50"/>
      <c r="K160" s="50"/>
      <c r="L160" s="50"/>
      <c r="M160" s="50"/>
      <c r="U160" s="52"/>
      <c r="V160" s="48"/>
      <c r="W160" s="48"/>
      <c r="X160" s="48"/>
      <c r="Y160" s="48"/>
      <c r="Z160" s="48"/>
      <c r="AA160" s="17"/>
    </row>
    <row r="161" spans="1:27" ht="15" customHeight="1" x14ac:dyDescent="0.2">
      <c r="A161" s="49"/>
      <c r="B161" s="49"/>
      <c r="C161" s="46"/>
      <c r="D161" s="46"/>
      <c r="E161" s="46"/>
      <c r="F161" s="46"/>
      <c r="G161" s="46"/>
      <c r="H161" s="46"/>
      <c r="I161" s="46"/>
      <c r="J161" s="50"/>
      <c r="K161" s="50"/>
      <c r="L161" s="50"/>
      <c r="M161" s="50"/>
      <c r="U161" s="52"/>
      <c r="V161" s="48"/>
      <c r="W161" s="48"/>
      <c r="X161" s="48"/>
      <c r="Y161" s="48"/>
      <c r="Z161" s="48"/>
      <c r="AA161" s="17"/>
    </row>
    <row r="162" spans="1:27" ht="15" customHeight="1" x14ac:dyDescent="0.2">
      <c r="A162" s="49"/>
      <c r="B162" s="49"/>
      <c r="C162" s="46"/>
      <c r="D162" s="46"/>
      <c r="E162" s="46"/>
      <c r="F162" s="46"/>
      <c r="G162" s="46"/>
      <c r="H162" s="46"/>
      <c r="I162" s="46"/>
      <c r="J162" s="50"/>
      <c r="K162" s="50"/>
      <c r="L162" s="50"/>
      <c r="M162" s="50"/>
      <c r="U162" s="52"/>
      <c r="V162" s="48"/>
      <c r="W162" s="48"/>
      <c r="X162" s="48"/>
      <c r="Y162" s="48"/>
      <c r="Z162" s="48"/>
      <c r="AA162" s="17"/>
    </row>
    <row r="163" spans="1:27" ht="15" customHeight="1" x14ac:dyDescent="0.2">
      <c r="A163" s="49"/>
      <c r="B163" s="49"/>
      <c r="C163" s="46"/>
      <c r="D163" s="46"/>
      <c r="E163" s="46"/>
      <c r="F163" s="46"/>
      <c r="G163" s="46"/>
      <c r="H163" s="46"/>
      <c r="I163" s="46"/>
      <c r="J163" s="50"/>
      <c r="K163" s="50"/>
      <c r="L163" s="50"/>
      <c r="M163" s="50"/>
      <c r="U163" s="52"/>
      <c r="V163" s="48"/>
      <c r="W163" s="48"/>
      <c r="X163" s="48"/>
      <c r="Y163" s="48"/>
      <c r="Z163" s="48"/>
      <c r="AA163" s="17"/>
    </row>
    <row r="164" spans="1:27" ht="15" customHeight="1" x14ac:dyDescent="0.25">
      <c r="A164" s="13"/>
      <c r="B164" s="13"/>
      <c r="C164" s="13"/>
      <c r="D164" s="13"/>
      <c r="E164" s="13"/>
      <c r="F164" s="13"/>
      <c r="G164" s="46"/>
      <c r="H164" s="13"/>
      <c r="I164" s="46"/>
      <c r="J164" s="50"/>
      <c r="K164" s="50"/>
      <c r="L164" s="50"/>
      <c r="M164" s="50"/>
      <c r="U164" s="52"/>
      <c r="V164" s="48"/>
      <c r="W164" s="48"/>
      <c r="X164" s="48"/>
      <c r="Y164" s="48"/>
      <c r="Z164" s="48"/>
      <c r="AA164" s="17"/>
    </row>
    <row r="165" spans="1:27" ht="15" customHeight="1" x14ac:dyDescent="0.25">
      <c r="A165" s="13"/>
      <c r="B165" s="13"/>
      <c r="C165" s="13"/>
      <c r="D165" s="13"/>
      <c r="E165" s="13"/>
      <c r="F165" s="13"/>
      <c r="G165" s="46"/>
      <c r="H165" s="13"/>
      <c r="I165" s="46"/>
      <c r="J165" s="50"/>
      <c r="K165" s="50"/>
      <c r="L165" s="50"/>
      <c r="M165" s="50"/>
      <c r="U165" s="52"/>
      <c r="V165" s="48"/>
      <c r="W165" s="48"/>
      <c r="X165" s="48"/>
      <c r="Y165" s="48"/>
      <c r="Z165" s="48"/>
      <c r="AA165" s="17"/>
    </row>
    <row r="166" spans="1:27" ht="15" customHeight="1" x14ac:dyDescent="0.25">
      <c r="A166" s="13"/>
      <c r="B166" s="13"/>
      <c r="C166" s="13"/>
      <c r="D166" s="13"/>
      <c r="E166" s="13"/>
      <c r="F166" s="13"/>
      <c r="G166" s="46"/>
      <c r="H166" s="13"/>
      <c r="I166" s="46"/>
      <c r="J166" s="50"/>
      <c r="K166" s="50"/>
      <c r="L166" s="50"/>
      <c r="M166" s="50"/>
      <c r="U166" s="52"/>
      <c r="V166" s="48"/>
      <c r="W166" s="48"/>
      <c r="X166" s="48"/>
      <c r="Y166" s="48"/>
      <c r="Z166" s="48"/>
      <c r="AA166" s="17"/>
    </row>
    <row r="167" spans="1:27" ht="15" customHeight="1" x14ac:dyDescent="0.25">
      <c r="A167" s="13"/>
      <c r="B167" s="13"/>
      <c r="C167" s="13"/>
      <c r="D167" s="13"/>
      <c r="E167" s="13"/>
      <c r="F167" s="13"/>
      <c r="G167" s="46"/>
      <c r="H167" s="13"/>
      <c r="I167" s="46"/>
      <c r="J167" s="50"/>
      <c r="K167" s="50"/>
      <c r="L167" s="50"/>
      <c r="M167" s="50"/>
      <c r="U167" s="52"/>
      <c r="V167" s="48"/>
      <c r="W167" s="48"/>
      <c r="X167" s="48"/>
      <c r="Y167" s="48"/>
      <c r="Z167" s="48"/>
      <c r="AA167" s="17"/>
    </row>
    <row r="168" spans="1:27" ht="15" customHeight="1" x14ac:dyDescent="0.25">
      <c r="A168" s="13"/>
      <c r="B168" s="13"/>
      <c r="C168" s="13"/>
      <c r="D168" s="13"/>
      <c r="E168" s="13"/>
      <c r="F168" s="13"/>
      <c r="G168" s="46"/>
      <c r="H168" s="13"/>
      <c r="I168" s="46"/>
      <c r="J168" s="50"/>
      <c r="K168" s="50"/>
      <c r="L168" s="50"/>
      <c r="M168" s="50"/>
      <c r="U168" s="52"/>
      <c r="V168" s="48"/>
      <c r="W168" s="48"/>
      <c r="X168" s="48"/>
      <c r="Y168" s="48"/>
      <c r="Z168" s="48"/>
      <c r="AA168" s="17"/>
    </row>
    <row r="169" spans="1:27" ht="15" customHeight="1" x14ac:dyDescent="0.25">
      <c r="A169" s="13"/>
      <c r="B169" s="13"/>
      <c r="C169" s="13"/>
      <c r="D169" s="13"/>
      <c r="E169" s="13"/>
      <c r="F169" s="13"/>
      <c r="G169" s="46"/>
      <c r="H169" s="13"/>
      <c r="I169" s="46"/>
      <c r="J169" s="50"/>
      <c r="K169" s="50"/>
      <c r="L169" s="50"/>
      <c r="M169" s="50"/>
      <c r="U169" s="52"/>
      <c r="V169" s="48"/>
      <c r="W169" s="48"/>
      <c r="X169" s="48"/>
      <c r="Y169" s="48"/>
      <c r="Z169" s="48"/>
      <c r="AA169" s="17"/>
    </row>
    <row r="170" spans="1:27" ht="15" customHeight="1" x14ac:dyDescent="0.25">
      <c r="A170" s="13"/>
      <c r="B170" s="13"/>
      <c r="C170" s="13"/>
      <c r="D170" s="13"/>
      <c r="E170" s="13"/>
      <c r="F170" s="13"/>
      <c r="G170" s="46"/>
      <c r="H170" s="13"/>
      <c r="I170" s="46"/>
      <c r="J170" s="50"/>
      <c r="K170" s="50"/>
      <c r="L170" s="50"/>
      <c r="M170" s="50"/>
      <c r="U170" s="52"/>
      <c r="V170" s="48"/>
      <c r="W170" s="48"/>
      <c r="X170" s="48"/>
      <c r="Y170" s="48"/>
      <c r="Z170" s="48"/>
      <c r="AA170" s="17"/>
    </row>
    <row r="171" spans="1:27" ht="15" customHeight="1" x14ac:dyDescent="0.25">
      <c r="A171" s="13"/>
      <c r="B171" s="13"/>
      <c r="C171" s="13"/>
      <c r="D171" s="13"/>
      <c r="E171" s="13"/>
      <c r="F171" s="13"/>
      <c r="G171" s="46"/>
      <c r="H171" s="13"/>
      <c r="I171" s="46"/>
      <c r="J171" s="50"/>
      <c r="K171" s="50"/>
      <c r="L171" s="50"/>
      <c r="M171" s="50"/>
      <c r="U171" s="52"/>
      <c r="V171" s="48"/>
      <c r="W171" s="48"/>
      <c r="X171" s="48"/>
      <c r="Y171" s="48"/>
      <c r="Z171" s="48"/>
      <c r="AA171" s="17"/>
    </row>
    <row r="172" spans="1:27" ht="15" customHeight="1" x14ac:dyDescent="0.25">
      <c r="A172" s="13"/>
      <c r="B172" s="13"/>
      <c r="C172" s="13"/>
      <c r="D172" s="13"/>
      <c r="E172" s="13"/>
      <c r="F172" s="13"/>
      <c r="G172" s="46"/>
      <c r="H172" s="13"/>
      <c r="I172" s="46"/>
      <c r="J172" s="50"/>
      <c r="K172" s="50"/>
      <c r="L172" s="50"/>
      <c r="M172" s="50"/>
      <c r="U172" s="52"/>
      <c r="V172" s="48"/>
      <c r="W172" s="48"/>
      <c r="X172" s="48"/>
      <c r="Y172" s="48"/>
      <c r="Z172" s="48"/>
      <c r="AA172" s="17"/>
    </row>
    <row r="173" spans="1:27" x14ac:dyDescent="0.2">
      <c r="U173" s="52"/>
      <c r="V173" s="48"/>
      <c r="W173" s="48"/>
      <c r="X173" s="48"/>
      <c r="Y173" s="48"/>
      <c r="Z173" s="48"/>
      <c r="AA173" s="17"/>
    </row>
    <row r="174" spans="1:27" x14ac:dyDescent="0.2">
      <c r="U174" s="52"/>
      <c r="V174" s="48"/>
      <c r="W174" s="48"/>
      <c r="X174" s="48"/>
      <c r="Y174" s="48"/>
      <c r="Z174" s="48"/>
      <c r="AA174" s="17"/>
    </row>
    <row r="175" spans="1:27" x14ac:dyDescent="0.2">
      <c r="U175" s="52"/>
      <c r="V175" s="48"/>
      <c r="W175" s="48"/>
      <c r="X175" s="48"/>
      <c r="Y175" s="48"/>
      <c r="Z175" s="48"/>
      <c r="AA175" s="17"/>
    </row>
    <row r="176" spans="1:27" x14ac:dyDescent="0.2">
      <c r="U176" s="52"/>
      <c r="V176" s="48"/>
      <c r="W176" s="48"/>
      <c r="X176" s="48"/>
      <c r="Y176" s="48"/>
      <c r="Z176" s="48"/>
      <c r="AA176" s="17"/>
    </row>
    <row r="177" spans="21:27" x14ac:dyDescent="0.2">
      <c r="U177" s="52"/>
      <c r="V177" s="48"/>
      <c r="W177" s="48"/>
      <c r="X177" s="48"/>
      <c r="Y177" s="48"/>
      <c r="Z177" s="48"/>
      <c r="AA177" s="17"/>
    </row>
    <row r="178" spans="21:27" x14ac:dyDescent="0.2">
      <c r="U178" s="52"/>
      <c r="V178" s="48"/>
      <c r="W178" s="48"/>
      <c r="X178" s="48"/>
      <c r="Y178" s="48"/>
      <c r="Z178" s="48"/>
      <c r="AA178" s="17"/>
    </row>
    <row r="179" spans="21:27" x14ac:dyDescent="0.2">
      <c r="U179" s="52"/>
      <c r="V179" s="48"/>
      <c r="W179" s="48"/>
      <c r="X179" s="48"/>
      <c r="Y179" s="48"/>
      <c r="Z179" s="48"/>
      <c r="AA179" s="17"/>
    </row>
    <row r="180" spans="21:27" x14ac:dyDescent="0.2">
      <c r="U180" s="52"/>
      <c r="V180" s="48"/>
      <c r="W180" s="48"/>
      <c r="X180" s="48"/>
      <c r="Y180" s="48"/>
      <c r="Z180" s="48"/>
      <c r="AA180" s="17"/>
    </row>
    <row r="181" spans="21:27" x14ac:dyDescent="0.2">
      <c r="U181" s="52"/>
      <c r="V181" s="48"/>
      <c r="W181" s="48"/>
      <c r="X181" s="48"/>
      <c r="Y181" s="48"/>
      <c r="Z181" s="48"/>
      <c r="AA181" s="17"/>
    </row>
    <row r="182" spans="21:27" x14ac:dyDescent="0.2">
      <c r="U182" s="52"/>
      <c r="V182" s="48"/>
      <c r="W182" s="48"/>
      <c r="X182" s="48"/>
      <c r="Y182" s="48"/>
      <c r="Z182" s="48"/>
      <c r="AA182" s="17"/>
    </row>
    <row r="183" spans="21:27" x14ac:dyDescent="0.2">
      <c r="U183" s="52"/>
      <c r="V183" s="48"/>
      <c r="W183" s="48"/>
      <c r="X183" s="48"/>
      <c r="Y183" s="48"/>
      <c r="Z183" s="48"/>
      <c r="AA183" s="17"/>
    </row>
    <row r="184" spans="21:27" x14ac:dyDescent="0.2">
      <c r="U184" s="52"/>
      <c r="V184" s="48"/>
      <c r="W184" s="48"/>
      <c r="X184" s="48"/>
      <c r="Y184" s="48"/>
      <c r="Z184" s="48"/>
      <c r="AA184" s="17"/>
    </row>
    <row r="185" spans="21:27" x14ac:dyDescent="0.2">
      <c r="U185" s="52"/>
      <c r="V185" s="48"/>
      <c r="W185" s="48"/>
      <c r="X185" s="48"/>
      <c r="Y185" s="48"/>
      <c r="Z185" s="48"/>
      <c r="AA185" s="17"/>
    </row>
    <row r="186" spans="21:27" x14ac:dyDescent="0.2">
      <c r="U186" s="52"/>
      <c r="V186" s="48"/>
      <c r="W186" s="48"/>
      <c r="X186" s="48"/>
      <c r="Y186" s="48"/>
      <c r="Z186" s="48"/>
      <c r="AA186" s="17"/>
    </row>
    <row r="187" spans="21:27" x14ac:dyDescent="0.2">
      <c r="U187" s="52"/>
      <c r="V187" s="48"/>
      <c r="W187" s="48"/>
      <c r="X187" s="48"/>
      <c r="Y187" s="48"/>
      <c r="Z187" s="48"/>
      <c r="AA187" s="17"/>
    </row>
    <row r="188" spans="21:27" x14ac:dyDescent="0.2">
      <c r="U188" s="52"/>
      <c r="V188" s="48"/>
      <c r="W188" s="48"/>
      <c r="X188" s="48"/>
      <c r="Y188" s="48"/>
      <c r="Z188" s="48"/>
      <c r="AA188" s="17"/>
    </row>
    <row r="189" spans="21:27" x14ac:dyDescent="0.2">
      <c r="U189" s="52"/>
      <c r="V189" s="48"/>
      <c r="W189" s="48"/>
      <c r="X189" s="48"/>
      <c r="Y189" s="48"/>
      <c r="Z189" s="48"/>
      <c r="AA189" s="17"/>
    </row>
    <row r="190" spans="21:27" x14ac:dyDescent="0.2">
      <c r="U190" s="52"/>
      <c r="V190" s="48"/>
      <c r="W190" s="48"/>
      <c r="X190" s="48"/>
      <c r="Y190" s="48"/>
      <c r="Z190" s="48"/>
      <c r="AA190" s="17"/>
    </row>
    <row r="191" spans="21:27" x14ac:dyDescent="0.2">
      <c r="U191" s="52"/>
      <c r="V191" s="48"/>
      <c r="W191" s="48"/>
      <c r="X191" s="48"/>
      <c r="Y191" s="48"/>
      <c r="Z191" s="48"/>
      <c r="AA191" s="17"/>
    </row>
    <row r="192" spans="21:27" x14ac:dyDescent="0.2">
      <c r="U192" s="52"/>
      <c r="V192" s="48"/>
      <c r="W192" s="48"/>
      <c r="X192" s="48"/>
      <c r="Y192" s="48"/>
      <c r="Z192" s="48"/>
      <c r="AA192" s="17"/>
    </row>
    <row r="193" spans="21:27" x14ac:dyDescent="0.2">
      <c r="U193" s="52"/>
      <c r="V193" s="48"/>
      <c r="W193" s="48"/>
      <c r="X193" s="48"/>
      <c r="Y193" s="48"/>
      <c r="Z193" s="48"/>
      <c r="AA193" s="17"/>
    </row>
    <row r="194" spans="21:27" x14ac:dyDescent="0.2">
      <c r="U194" s="52"/>
      <c r="V194" s="48"/>
      <c r="W194" s="48"/>
      <c r="X194" s="48"/>
      <c r="Y194" s="48"/>
      <c r="Z194" s="48"/>
      <c r="AA194" s="17"/>
    </row>
    <row r="195" spans="21:27" x14ac:dyDescent="0.2">
      <c r="U195" s="52"/>
      <c r="V195" s="48"/>
      <c r="W195" s="48"/>
      <c r="X195" s="48"/>
      <c r="Y195" s="48"/>
      <c r="Z195" s="48"/>
      <c r="AA195" s="17"/>
    </row>
    <row r="196" spans="21:27" x14ac:dyDescent="0.2">
      <c r="U196" s="52"/>
      <c r="V196" s="48"/>
      <c r="W196" s="48"/>
      <c r="X196" s="48"/>
      <c r="Y196" s="48"/>
      <c r="Z196" s="48"/>
      <c r="AA196" s="17"/>
    </row>
    <row r="197" spans="21:27" x14ac:dyDescent="0.2">
      <c r="U197" s="52"/>
      <c r="V197" s="48"/>
      <c r="W197" s="48"/>
      <c r="X197" s="48"/>
      <c r="Y197" s="48"/>
      <c r="Z197" s="48"/>
      <c r="AA197" s="17"/>
    </row>
    <row r="198" spans="21:27" x14ac:dyDescent="0.2">
      <c r="U198" s="52"/>
      <c r="V198" s="48"/>
      <c r="W198" s="48"/>
      <c r="X198" s="48"/>
      <c r="Y198" s="48"/>
      <c r="Z198" s="48"/>
      <c r="AA198" s="17"/>
    </row>
    <row r="199" spans="21:27" x14ac:dyDescent="0.2">
      <c r="U199" s="52"/>
      <c r="V199" s="48"/>
      <c r="W199" s="48"/>
      <c r="X199" s="48"/>
      <c r="Y199" s="48"/>
      <c r="Z199" s="48"/>
      <c r="AA199" s="17"/>
    </row>
    <row r="200" spans="21:27" x14ac:dyDescent="0.2">
      <c r="U200" s="52"/>
      <c r="V200" s="48"/>
      <c r="W200" s="48"/>
      <c r="X200" s="48"/>
      <c r="Y200" s="48"/>
      <c r="Z200" s="48"/>
      <c r="AA200" s="17"/>
    </row>
    <row r="201" spans="21:27" x14ac:dyDescent="0.2">
      <c r="U201" s="52"/>
      <c r="V201" s="48"/>
      <c r="W201" s="48"/>
      <c r="X201" s="48"/>
      <c r="Y201" s="48"/>
      <c r="Z201" s="48"/>
      <c r="AA201" s="17"/>
    </row>
    <row r="202" spans="21:27" x14ac:dyDescent="0.2">
      <c r="U202" s="52"/>
      <c r="V202" s="48"/>
      <c r="W202" s="48"/>
      <c r="X202" s="48"/>
      <c r="Y202" s="48"/>
      <c r="Z202" s="48"/>
      <c r="AA202" s="17"/>
    </row>
    <row r="203" spans="21:27" x14ac:dyDescent="0.2">
      <c r="U203" s="52"/>
      <c r="V203" s="48"/>
      <c r="W203" s="48"/>
      <c r="X203" s="48"/>
      <c r="Y203" s="48"/>
      <c r="Z203" s="48"/>
      <c r="AA203" s="17"/>
    </row>
    <row r="204" spans="21:27" x14ac:dyDescent="0.2">
      <c r="U204" s="52"/>
      <c r="V204" s="48"/>
      <c r="W204" s="48"/>
      <c r="X204" s="48"/>
      <c r="Y204" s="48"/>
      <c r="Z204" s="48"/>
      <c r="AA204" s="17"/>
    </row>
    <row r="205" spans="21:27" x14ac:dyDescent="0.2">
      <c r="U205" s="52"/>
      <c r="V205" s="48"/>
      <c r="W205" s="48"/>
      <c r="X205" s="48"/>
      <c r="Y205" s="48"/>
      <c r="Z205" s="48"/>
      <c r="AA205" s="17"/>
    </row>
    <row r="206" spans="21:27" x14ac:dyDescent="0.2">
      <c r="U206" s="52"/>
      <c r="V206" s="48"/>
      <c r="W206" s="48"/>
      <c r="X206" s="48"/>
      <c r="Y206" s="48"/>
      <c r="Z206" s="48"/>
      <c r="AA206" s="17"/>
    </row>
    <row r="207" spans="21:27" x14ac:dyDescent="0.2">
      <c r="U207" s="52"/>
      <c r="V207" s="48"/>
      <c r="W207" s="48"/>
      <c r="X207" s="48"/>
      <c r="Y207" s="48"/>
      <c r="Z207" s="48"/>
      <c r="AA207" s="17"/>
    </row>
    <row r="208" spans="21:27" x14ac:dyDescent="0.2">
      <c r="U208" s="52"/>
      <c r="V208" s="48"/>
      <c r="W208" s="48"/>
      <c r="X208" s="48"/>
      <c r="Y208" s="48"/>
      <c r="Z208" s="48"/>
      <c r="AA208" s="17"/>
    </row>
    <row r="209" spans="21:27" x14ac:dyDescent="0.2">
      <c r="U209" s="52"/>
      <c r="V209" s="48"/>
      <c r="W209" s="48"/>
      <c r="X209" s="48"/>
      <c r="Y209" s="48"/>
      <c r="Z209" s="48"/>
      <c r="AA209" s="17"/>
    </row>
    <row r="210" spans="21:27" x14ac:dyDescent="0.2">
      <c r="U210" s="52"/>
      <c r="V210" s="48"/>
      <c r="W210" s="48"/>
      <c r="X210" s="48"/>
      <c r="Y210" s="48"/>
      <c r="Z210" s="48"/>
      <c r="AA210" s="17"/>
    </row>
    <row r="211" spans="21:27" x14ac:dyDescent="0.2">
      <c r="U211" s="52"/>
      <c r="V211" s="48"/>
      <c r="W211" s="48"/>
      <c r="X211" s="48"/>
      <c r="Y211" s="48"/>
      <c r="Z211" s="48"/>
      <c r="AA211" s="17"/>
    </row>
    <row r="212" spans="21:27" x14ac:dyDescent="0.2">
      <c r="U212" s="52"/>
      <c r="V212" s="48"/>
      <c r="W212" s="48"/>
      <c r="X212" s="48"/>
      <c r="Y212" s="48"/>
      <c r="Z212" s="48"/>
      <c r="AA212" s="17"/>
    </row>
    <row r="213" spans="21:27" x14ac:dyDescent="0.2">
      <c r="U213" s="52"/>
      <c r="V213" s="48"/>
      <c r="W213" s="48"/>
      <c r="X213" s="48"/>
      <c r="Y213" s="48"/>
      <c r="Z213" s="48"/>
      <c r="AA213" s="17"/>
    </row>
    <row r="214" spans="21:27" x14ac:dyDescent="0.2">
      <c r="U214" s="52"/>
      <c r="V214" s="48"/>
      <c r="W214" s="48"/>
      <c r="X214" s="48"/>
      <c r="Y214" s="48"/>
      <c r="Z214" s="48"/>
      <c r="AA214" s="17"/>
    </row>
    <row r="215" spans="21:27" x14ac:dyDescent="0.2">
      <c r="U215" s="52"/>
      <c r="V215" s="48"/>
      <c r="W215" s="48"/>
      <c r="X215" s="48"/>
      <c r="Y215" s="48"/>
      <c r="Z215" s="48"/>
      <c r="AA215" s="17"/>
    </row>
    <row r="216" spans="21:27" x14ac:dyDescent="0.2">
      <c r="U216" s="52"/>
      <c r="V216" s="48"/>
      <c r="W216" s="48"/>
      <c r="X216" s="48"/>
      <c r="Y216" s="48"/>
      <c r="Z216" s="48"/>
      <c r="AA216" s="17"/>
    </row>
    <row r="217" spans="21:27" x14ac:dyDescent="0.2">
      <c r="U217" s="52"/>
      <c r="V217" s="48"/>
      <c r="W217" s="48"/>
      <c r="X217" s="48"/>
      <c r="Y217" s="48"/>
      <c r="Z217" s="48"/>
      <c r="AA217" s="17"/>
    </row>
    <row r="218" spans="21:27" x14ac:dyDescent="0.2">
      <c r="U218" s="52"/>
      <c r="V218" s="48"/>
      <c r="W218" s="48"/>
      <c r="X218" s="48"/>
      <c r="Y218" s="48"/>
      <c r="Z218" s="48"/>
      <c r="AA218" s="17"/>
    </row>
    <row r="219" spans="21:27" x14ac:dyDescent="0.2">
      <c r="U219" s="52"/>
      <c r="V219" s="48"/>
      <c r="W219" s="48"/>
      <c r="X219" s="48"/>
      <c r="Y219" s="48"/>
      <c r="Z219" s="48"/>
      <c r="AA219" s="17"/>
    </row>
    <row r="220" spans="21:27" x14ac:dyDescent="0.2">
      <c r="U220" s="52"/>
      <c r="V220" s="48"/>
      <c r="W220" s="48"/>
      <c r="X220" s="48"/>
      <c r="Y220" s="48"/>
      <c r="Z220" s="48"/>
      <c r="AA220" s="17"/>
    </row>
    <row r="221" spans="21:27" x14ac:dyDescent="0.2">
      <c r="U221" s="52"/>
      <c r="V221" s="48"/>
      <c r="W221" s="48"/>
      <c r="X221" s="48"/>
      <c r="Y221" s="48"/>
      <c r="Z221" s="48"/>
      <c r="AA221" s="17"/>
    </row>
    <row r="222" spans="21:27" x14ac:dyDescent="0.2">
      <c r="U222" s="52"/>
      <c r="V222" s="48"/>
      <c r="W222" s="48"/>
      <c r="X222" s="48"/>
      <c r="Y222" s="48"/>
      <c r="Z222" s="48"/>
      <c r="AA222" s="17"/>
    </row>
    <row r="223" spans="21:27" x14ac:dyDescent="0.2">
      <c r="U223" s="52"/>
      <c r="V223" s="48"/>
      <c r="W223" s="48"/>
      <c r="X223" s="48"/>
      <c r="Y223" s="48"/>
      <c r="Z223" s="48"/>
      <c r="AA223" s="17"/>
    </row>
    <row r="224" spans="21:27" x14ac:dyDescent="0.2">
      <c r="U224" s="52"/>
      <c r="V224" s="48"/>
      <c r="W224" s="48"/>
      <c r="X224" s="48"/>
      <c r="Y224" s="48"/>
      <c r="Z224" s="48"/>
      <c r="AA224" s="17"/>
    </row>
    <row r="225" spans="21:27" x14ac:dyDescent="0.2">
      <c r="U225" s="52"/>
      <c r="V225" s="48"/>
      <c r="W225" s="48"/>
      <c r="X225" s="48"/>
      <c r="Y225" s="48"/>
      <c r="Z225" s="48"/>
      <c r="AA225" s="17"/>
    </row>
    <row r="226" spans="21:27" x14ac:dyDescent="0.2">
      <c r="U226" s="52"/>
      <c r="V226" s="48"/>
      <c r="W226" s="48"/>
      <c r="X226" s="48"/>
      <c r="Y226" s="48"/>
      <c r="Z226" s="48"/>
      <c r="AA226" s="17"/>
    </row>
    <row r="227" spans="21:27" x14ac:dyDescent="0.2">
      <c r="U227" s="52"/>
      <c r="V227" s="48"/>
      <c r="W227" s="48"/>
      <c r="X227" s="48"/>
      <c r="Y227" s="48"/>
      <c r="Z227" s="48"/>
      <c r="AA227" s="17"/>
    </row>
    <row r="228" spans="21:27" x14ac:dyDescent="0.2">
      <c r="U228" s="52"/>
      <c r="V228" s="48"/>
      <c r="W228" s="48"/>
      <c r="X228" s="48"/>
      <c r="Y228" s="48"/>
      <c r="Z228" s="48"/>
      <c r="AA228" s="17"/>
    </row>
    <row r="229" spans="21:27" x14ac:dyDescent="0.2">
      <c r="U229" s="52"/>
      <c r="V229" s="48"/>
      <c r="W229" s="48"/>
      <c r="X229" s="48"/>
      <c r="Y229" s="48"/>
      <c r="Z229" s="48"/>
      <c r="AA229" s="17"/>
    </row>
    <row r="230" spans="21:27" x14ac:dyDescent="0.2">
      <c r="U230" s="52"/>
      <c r="V230" s="48"/>
      <c r="W230" s="48"/>
      <c r="X230" s="48"/>
      <c r="Y230" s="48"/>
      <c r="Z230" s="48"/>
      <c r="AA230" s="17"/>
    </row>
    <row r="231" spans="21:27" x14ac:dyDescent="0.2">
      <c r="U231" s="52"/>
      <c r="V231" s="48"/>
      <c r="W231" s="48"/>
      <c r="X231" s="48"/>
      <c r="Y231" s="48"/>
      <c r="Z231" s="48"/>
      <c r="AA231" s="17"/>
    </row>
    <row r="232" spans="21:27" x14ac:dyDescent="0.2">
      <c r="U232" s="52"/>
      <c r="V232" s="48"/>
      <c r="W232" s="48"/>
      <c r="X232" s="48"/>
      <c r="Y232" s="48"/>
      <c r="Z232" s="48"/>
      <c r="AA232" s="17"/>
    </row>
    <row r="233" spans="21:27" x14ac:dyDescent="0.2">
      <c r="U233" s="52"/>
      <c r="V233" s="48"/>
      <c r="W233" s="48"/>
      <c r="X233" s="48"/>
      <c r="Y233" s="48"/>
      <c r="Z233" s="48"/>
      <c r="AA233" s="17"/>
    </row>
    <row r="234" spans="21:27" x14ac:dyDescent="0.2">
      <c r="U234" s="52"/>
      <c r="V234" s="48"/>
      <c r="W234" s="48"/>
      <c r="X234" s="48"/>
      <c r="Y234" s="48"/>
      <c r="Z234" s="48"/>
      <c r="AA234" s="17"/>
    </row>
    <row r="235" spans="21:27" x14ac:dyDescent="0.2">
      <c r="U235" s="52"/>
      <c r="V235" s="48"/>
      <c r="W235" s="48"/>
      <c r="X235" s="48"/>
      <c r="Y235" s="48"/>
      <c r="Z235" s="48"/>
      <c r="AA235" s="17"/>
    </row>
    <row r="236" spans="21:27" x14ac:dyDescent="0.2">
      <c r="U236" s="52"/>
      <c r="V236" s="48"/>
      <c r="W236" s="48"/>
      <c r="X236" s="48"/>
      <c r="Y236" s="48"/>
      <c r="Z236" s="48"/>
      <c r="AA236" s="17"/>
    </row>
    <row r="237" spans="21:27" x14ac:dyDescent="0.2">
      <c r="U237" s="52"/>
      <c r="V237" s="48"/>
      <c r="W237" s="48"/>
      <c r="X237" s="48"/>
      <c r="Y237" s="48"/>
      <c r="Z237" s="48"/>
      <c r="AA237" s="17"/>
    </row>
    <row r="238" spans="21:27" x14ac:dyDescent="0.2">
      <c r="U238" s="52"/>
      <c r="V238" s="48"/>
      <c r="W238" s="48"/>
      <c r="X238" s="48"/>
      <c r="Y238" s="48"/>
      <c r="Z238" s="48"/>
      <c r="AA238" s="17"/>
    </row>
    <row r="239" spans="21:27" x14ac:dyDescent="0.2">
      <c r="U239" s="52"/>
      <c r="V239" s="48"/>
      <c r="W239" s="48"/>
      <c r="X239" s="48"/>
      <c r="Y239" s="48"/>
      <c r="Z239" s="48"/>
      <c r="AA239" s="17"/>
    </row>
    <row r="240" spans="21:27" x14ac:dyDescent="0.2">
      <c r="U240" s="52"/>
      <c r="V240" s="48"/>
      <c r="W240" s="48"/>
      <c r="X240" s="48"/>
      <c r="Y240" s="48"/>
      <c r="Z240" s="48"/>
      <c r="AA240" s="17"/>
    </row>
    <row r="241" spans="21:27" x14ac:dyDescent="0.2">
      <c r="U241" s="52"/>
      <c r="V241" s="48"/>
      <c r="W241" s="48"/>
      <c r="X241" s="48"/>
      <c r="Y241" s="48"/>
      <c r="Z241" s="48"/>
      <c r="AA241" s="17"/>
    </row>
    <row r="242" spans="21:27" x14ac:dyDescent="0.2">
      <c r="U242" s="52"/>
      <c r="V242" s="48"/>
      <c r="W242" s="48"/>
      <c r="X242" s="48"/>
      <c r="Y242" s="48"/>
      <c r="Z242" s="48"/>
      <c r="AA242" s="17"/>
    </row>
    <row r="243" spans="21:27" x14ac:dyDescent="0.2">
      <c r="U243" s="52"/>
      <c r="V243" s="48"/>
      <c r="W243" s="48"/>
      <c r="X243" s="48"/>
      <c r="Y243" s="48"/>
      <c r="Z243" s="48"/>
      <c r="AA243" s="17"/>
    </row>
    <row r="244" spans="21:27" x14ac:dyDescent="0.2">
      <c r="U244" s="52"/>
      <c r="V244" s="48"/>
      <c r="W244" s="48"/>
      <c r="X244" s="48"/>
      <c r="Y244" s="48"/>
      <c r="Z244" s="48"/>
      <c r="AA244" s="17"/>
    </row>
    <row r="245" spans="21:27" x14ac:dyDescent="0.2">
      <c r="U245" s="52"/>
      <c r="V245" s="48"/>
      <c r="W245" s="48"/>
      <c r="X245" s="48"/>
      <c r="Y245" s="48"/>
      <c r="Z245" s="48"/>
      <c r="AA245" s="17"/>
    </row>
    <row r="246" spans="21:27" x14ac:dyDescent="0.2">
      <c r="U246" s="52"/>
      <c r="V246" s="48"/>
      <c r="W246" s="48"/>
      <c r="X246" s="48"/>
      <c r="Y246" s="48"/>
      <c r="Z246" s="48"/>
      <c r="AA246" s="17"/>
    </row>
    <row r="247" spans="21:27" x14ac:dyDescent="0.2">
      <c r="U247" s="52"/>
      <c r="V247" s="48"/>
      <c r="W247" s="48"/>
      <c r="X247" s="48"/>
      <c r="Y247" s="48"/>
      <c r="Z247" s="48"/>
      <c r="AA247" s="17"/>
    </row>
    <row r="248" spans="21:27" x14ac:dyDescent="0.2">
      <c r="U248" s="52"/>
      <c r="V248" s="48"/>
      <c r="W248" s="48"/>
      <c r="X248" s="48"/>
      <c r="Y248" s="48"/>
      <c r="Z248" s="48"/>
      <c r="AA248" s="17"/>
    </row>
    <row r="249" spans="21:27" x14ac:dyDescent="0.2">
      <c r="U249" s="52"/>
      <c r="V249" s="48"/>
      <c r="W249" s="48"/>
      <c r="X249" s="48"/>
      <c r="Y249" s="48"/>
      <c r="Z249" s="48"/>
      <c r="AA249" s="17"/>
    </row>
    <row r="250" spans="21:27" x14ac:dyDescent="0.2">
      <c r="U250" s="52"/>
      <c r="V250" s="48"/>
      <c r="W250" s="48"/>
      <c r="X250" s="48"/>
      <c r="Y250" s="48"/>
      <c r="Z250" s="48"/>
      <c r="AA250" s="17"/>
    </row>
    <row r="251" spans="21:27" x14ac:dyDescent="0.2">
      <c r="U251" s="52"/>
      <c r="V251" s="48"/>
      <c r="W251" s="48"/>
      <c r="X251" s="48"/>
      <c r="Y251" s="48"/>
      <c r="Z251" s="48"/>
      <c r="AA251" s="17"/>
    </row>
    <row r="252" spans="21:27" x14ac:dyDescent="0.2">
      <c r="U252" s="52"/>
      <c r="V252" s="48"/>
      <c r="W252" s="48"/>
      <c r="X252" s="48"/>
      <c r="Y252" s="48"/>
      <c r="Z252" s="48"/>
      <c r="AA252" s="17"/>
    </row>
    <row r="253" spans="21:27" x14ac:dyDescent="0.2">
      <c r="U253" s="52"/>
      <c r="V253" s="48"/>
      <c r="W253" s="48"/>
      <c r="X253" s="48"/>
      <c r="Y253" s="48"/>
      <c r="Z253" s="48"/>
      <c r="AA253" s="17"/>
    </row>
    <row r="254" spans="21:27" x14ac:dyDescent="0.2">
      <c r="U254" s="52"/>
      <c r="V254" s="48"/>
      <c r="W254" s="48"/>
      <c r="X254" s="48"/>
      <c r="Y254" s="48"/>
      <c r="Z254" s="48"/>
      <c r="AA254" s="17"/>
    </row>
    <row r="255" spans="21:27" x14ac:dyDescent="0.2">
      <c r="U255" s="52"/>
      <c r="V255" s="48"/>
      <c r="W255" s="48"/>
      <c r="X255" s="48"/>
      <c r="Y255" s="48"/>
      <c r="Z255" s="48"/>
      <c r="AA255" s="17"/>
    </row>
    <row r="256" spans="21:27" x14ac:dyDescent="0.2">
      <c r="U256" s="52"/>
      <c r="V256" s="48"/>
      <c r="W256" s="48"/>
      <c r="X256" s="48"/>
      <c r="Y256" s="48"/>
      <c r="Z256" s="48"/>
      <c r="AA256" s="17"/>
    </row>
    <row r="257" spans="21:27" x14ac:dyDescent="0.2">
      <c r="U257" s="52"/>
      <c r="V257" s="48"/>
      <c r="W257" s="48"/>
      <c r="X257" s="48"/>
      <c r="Y257" s="48"/>
      <c r="Z257" s="48"/>
      <c r="AA257" s="17"/>
    </row>
    <row r="258" spans="21:27" x14ac:dyDescent="0.2">
      <c r="U258" s="52"/>
      <c r="V258" s="48"/>
      <c r="W258" s="48"/>
      <c r="X258" s="48"/>
      <c r="Y258" s="48"/>
      <c r="Z258" s="48"/>
      <c r="AA258" s="17"/>
    </row>
    <row r="259" spans="21:27" x14ac:dyDescent="0.2">
      <c r="U259" s="52"/>
      <c r="V259" s="48"/>
      <c r="W259" s="48"/>
      <c r="X259" s="48"/>
      <c r="Y259" s="48"/>
      <c r="Z259" s="48"/>
      <c r="AA259" s="17"/>
    </row>
    <row r="260" spans="21:27" x14ac:dyDescent="0.2">
      <c r="U260" s="52"/>
      <c r="V260" s="48"/>
      <c r="W260" s="48"/>
      <c r="X260" s="48"/>
      <c r="Y260" s="48"/>
      <c r="Z260" s="48"/>
      <c r="AA260" s="17"/>
    </row>
    <row r="261" spans="21:27" x14ac:dyDescent="0.2">
      <c r="U261" s="52"/>
      <c r="V261" s="48"/>
      <c r="W261" s="48"/>
      <c r="X261" s="48"/>
      <c r="Y261" s="48"/>
      <c r="Z261" s="48"/>
      <c r="AA261" s="17"/>
    </row>
    <row r="262" spans="21:27" x14ac:dyDescent="0.2">
      <c r="U262" s="52"/>
      <c r="V262" s="48"/>
      <c r="W262" s="48"/>
      <c r="X262" s="48"/>
      <c r="Y262" s="48"/>
      <c r="Z262" s="48"/>
      <c r="AA262" s="17"/>
    </row>
    <row r="263" spans="21:27" x14ac:dyDescent="0.2">
      <c r="U263" s="52"/>
      <c r="V263" s="48"/>
      <c r="W263" s="48"/>
      <c r="X263" s="48"/>
      <c r="Y263" s="48"/>
      <c r="Z263" s="48"/>
      <c r="AA263" s="17"/>
    </row>
    <row r="264" spans="21:27" x14ac:dyDescent="0.2">
      <c r="U264" s="52"/>
      <c r="V264" s="48"/>
      <c r="W264" s="48"/>
      <c r="X264" s="48"/>
      <c r="Y264" s="48"/>
      <c r="Z264" s="48"/>
      <c r="AA264" s="17"/>
    </row>
    <row r="265" spans="21:27" x14ac:dyDescent="0.2">
      <c r="U265" s="52"/>
      <c r="V265" s="48"/>
      <c r="W265" s="48"/>
      <c r="X265" s="48"/>
      <c r="Y265" s="48"/>
      <c r="Z265" s="48"/>
      <c r="AA265" s="17"/>
    </row>
    <row r="266" spans="21:27" x14ac:dyDescent="0.2">
      <c r="U266" s="52"/>
      <c r="V266" s="48"/>
      <c r="W266" s="48"/>
      <c r="X266" s="48"/>
      <c r="Y266" s="48"/>
      <c r="Z266" s="48"/>
      <c r="AA266" s="17"/>
    </row>
    <row r="267" spans="21:27" x14ac:dyDescent="0.2">
      <c r="U267" s="52"/>
      <c r="V267" s="48"/>
      <c r="W267" s="48"/>
      <c r="X267" s="48"/>
      <c r="Y267" s="48"/>
      <c r="Z267" s="48"/>
      <c r="AA267" s="17"/>
    </row>
    <row r="268" spans="21:27" x14ac:dyDescent="0.2">
      <c r="U268" s="52"/>
      <c r="V268" s="48"/>
      <c r="W268" s="48"/>
      <c r="X268" s="48"/>
      <c r="Y268" s="48"/>
      <c r="Z268" s="48"/>
      <c r="AA268" s="17"/>
    </row>
    <row r="269" spans="21:27" x14ac:dyDescent="0.2">
      <c r="U269" s="52"/>
      <c r="V269" s="48"/>
      <c r="W269" s="48"/>
      <c r="X269" s="48"/>
      <c r="Y269" s="48"/>
      <c r="Z269" s="48"/>
      <c r="AA269" s="17"/>
    </row>
    <row r="270" spans="21:27" x14ac:dyDescent="0.2">
      <c r="U270" s="52"/>
      <c r="V270" s="48"/>
      <c r="W270" s="48"/>
      <c r="X270" s="48"/>
      <c r="Y270" s="48"/>
      <c r="Z270" s="48"/>
      <c r="AA270" s="17"/>
    </row>
    <row r="271" spans="21:27" x14ac:dyDescent="0.2">
      <c r="U271" s="52"/>
      <c r="V271" s="48"/>
      <c r="W271" s="48"/>
      <c r="X271" s="48"/>
      <c r="Y271" s="48"/>
      <c r="Z271" s="48"/>
      <c r="AA271" s="17"/>
    </row>
    <row r="272" spans="21:27" x14ac:dyDescent="0.2">
      <c r="U272" s="52"/>
      <c r="V272" s="48"/>
      <c r="W272" s="48"/>
      <c r="X272" s="48"/>
      <c r="Y272" s="48"/>
      <c r="Z272" s="48"/>
      <c r="AA272" s="17"/>
    </row>
    <row r="273" spans="21:27" x14ac:dyDescent="0.2">
      <c r="U273" s="52"/>
      <c r="V273" s="48"/>
      <c r="W273" s="48"/>
      <c r="X273" s="48"/>
      <c r="Y273" s="48"/>
      <c r="Z273" s="48"/>
      <c r="AA273" s="17"/>
    </row>
    <row r="274" spans="21:27" x14ac:dyDescent="0.2">
      <c r="U274" s="52"/>
      <c r="V274" s="48"/>
      <c r="W274" s="48"/>
      <c r="X274" s="48"/>
      <c r="Y274" s="48"/>
      <c r="Z274" s="48"/>
      <c r="AA274" s="17"/>
    </row>
    <row r="275" spans="21:27" x14ac:dyDescent="0.2">
      <c r="U275" s="52"/>
      <c r="V275" s="48"/>
      <c r="W275" s="48"/>
      <c r="X275" s="48"/>
      <c r="Y275" s="48"/>
      <c r="Z275" s="48"/>
      <c r="AA275" s="17"/>
    </row>
    <row r="276" spans="21:27" x14ac:dyDescent="0.2">
      <c r="U276" s="52"/>
      <c r="V276" s="48"/>
      <c r="W276" s="48"/>
      <c r="X276" s="48"/>
      <c r="Y276" s="48"/>
      <c r="Z276" s="48"/>
      <c r="AA276" s="17"/>
    </row>
    <row r="277" spans="21:27" x14ac:dyDescent="0.2">
      <c r="U277" s="52"/>
      <c r="V277" s="48"/>
      <c r="W277" s="48"/>
      <c r="X277" s="48"/>
      <c r="Y277" s="48"/>
      <c r="Z277" s="48"/>
      <c r="AA277" s="17"/>
    </row>
    <row r="278" spans="21:27" x14ac:dyDescent="0.2">
      <c r="U278" s="52"/>
      <c r="V278" s="48"/>
      <c r="W278" s="48"/>
      <c r="X278" s="48"/>
      <c r="Y278" s="48"/>
      <c r="Z278" s="48"/>
      <c r="AA278" s="17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278"/>
  <sheetViews>
    <sheetView topLeftCell="N1" workbookViewId="0">
      <selection activeCell="R19" sqref="R19:S21"/>
    </sheetView>
  </sheetViews>
  <sheetFormatPr defaultRowHeight="14.25" x14ac:dyDescent="0.2"/>
  <cols>
    <col min="1" max="1" width="51.5" style="43" bestFit="1" customWidth="1"/>
    <col min="2" max="2" width="23" style="43" bestFit="1" customWidth="1"/>
    <col min="3" max="3" width="18.5" style="43" bestFit="1" customWidth="1"/>
    <col min="4" max="4" width="20.875" style="43" customWidth="1"/>
    <col min="5" max="5" width="25" style="43" customWidth="1"/>
    <col min="6" max="9" width="20.625" style="43" bestFit="1" customWidth="1"/>
    <col min="10" max="10" width="18.5" style="43" bestFit="1" customWidth="1"/>
    <col min="11" max="12" width="20.75" style="43" bestFit="1" customWidth="1"/>
    <col min="13" max="13" width="19.375" style="43" bestFit="1" customWidth="1"/>
    <col min="14" max="14" width="46" style="43" bestFit="1" customWidth="1"/>
    <col min="15" max="15" width="15.625" style="43" customWidth="1"/>
    <col min="16" max="16" width="19.875" style="43" customWidth="1"/>
    <col min="17" max="17" width="10.375" style="43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29" width="9" style="43" customWidth="1"/>
    <col min="30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3690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260</v>
      </c>
      <c r="B2" s="49">
        <v>200</v>
      </c>
      <c r="C2" s="46">
        <v>0</v>
      </c>
      <c r="D2" s="46">
        <v>268.93</v>
      </c>
      <c r="E2" s="46">
        <v>212.94</v>
      </c>
      <c r="F2" s="46">
        <f t="shared" ref="F2:F31" si="0">($A$32-A2)/(ROW($A$32)-ROW(A2))</f>
        <v>114.33333333333333</v>
      </c>
      <c r="G2" s="46">
        <v>0</v>
      </c>
      <c r="H2" s="46">
        <f t="shared" ref="H2:H31" si="1">($A$32-B2)/(ROW($A$32)-ROW(B2))</f>
        <v>116.33333333333333</v>
      </c>
      <c r="I2" s="46">
        <v>0</v>
      </c>
      <c r="J2" s="50"/>
      <c r="K2" s="50"/>
      <c r="L2" s="50"/>
      <c r="M2" s="50">
        <f t="shared" ref="M2:M33" ca="1" si="2">IF(RAND()&lt;0.5,0,1)</f>
        <v>0</v>
      </c>
      <c r="N2" s="7" t="s">
        <v>38</v>
      </c>
      <c r="O2" s="51">
        <v>0.01</v>
      </c>
      <c r="P2" s="6" t="s">
        <v>39</v>
      </c>
      <c r="Q2" s="13">
        <f>LARGE(A:A,2)</f>
        <v>3680</v>
      </c>
      <c r="T2" s="43">
        <v>0</v>
      </c>
      <c r="U2" s="52">
        <f t="shared" ref="U2:U33" si="3">T2-B2</f>
        <v>-200</v>
      </c>
      <c r="V2" s="48">
        <f t="shared" ref="V2:V33" si="4">ROUND(U2,0)</f>
        <v>-200</v>
      </c>
      <c r="W2" s="48">
        <v>4766</v>
      </c>
      <c r="X2" s="48">
        <f t="shared" ref="X2:X33" si="5">B2/$W$2*$W$3</f>
        <v>219.84892992026857</v>
      </c>
      <c r="Y2" s="48">
        <f t="shared" ref="Y2:Y33" si="6">X2-B2</f>
        <v>19.848929920268574</v>
      </c>
      <c r="Z2" s="48">
        <f t="shared" ref="Z2:Z33" si="7">ROUND(Y2,0)</f>
        <v>20</v>
      </c>
      <c r="AA2" s="17">
        <f t="shared" ref="AA2:AA33" si="8">IF(V2&gt;=0,V2,Z2)</f>
        <v>20</v>
      </c>
      <c r="AB2" s="45">
        <f t="shared" ref="AB2:AB33" si="9">B2+AA2</f>
        <v>220</v>
      </c>
    </row>
    <row r="3" spans="1:28" ht="15" customHeight="1" x14ac:dyDescent="0.25">
      <c r="A3" s="49">
        <v>357</v>
      </c>
      <c r="B3" s="49">
        <v>200</v>
      </c>
      <c r="C3" s="46">
        <v>0</v>
      </c>
      <c r="D3" s="46">
        <v>268.94</v>
      </c>
      <c r="E3" s="46">
        <v>212.96</v>
      </c>
      <c r="F3" s="46">
        <f t="shared" si="0"/>
        <v>114.93103448275862</v>
      </c>
      <c r="G3" s="46">
        <v>0</v>
      </c>
      <c r="H3" s="46">
        <f t="shared" si="1"/>
        <v>120.34482758620689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127</v>
      </c>
      <c r="P3" s="6" t="s">
        <v>41</v>
      </c>
      <c r="Q3" s="13">
        <f>LARGE(A:A,3)</f>
        <v>3670</v>
      </c>
      <c r="T3" s="43">
        <v>0</v>
      </c>
      <c r="U3" s="52">
        <f t="shared" si="3"/>
        <v>-200</v>
      </c>
      <c r="V3" s="48">
        <f t="shared" si="4"/>
        <v>-200</v>
      </c>
      <c r="W3" s="48">
        <v>5239</v>
      </c>
      <c r="X3" s="48">
        <f t="shared" si="5"/>
        <v>219.84892992026857</v>
      </c>
      <c r="Y3" s="48">
        <f t="shared" si="6"/>
        <v>19.848929920268574</v>
      </c>
      <c r="Z3" s="48">
        <f t="shared" si="7"/>
        <v>20</v>
      </c>
      <c r="AA3" s="17">
        <f t="shared" si="8"/>
        <v>20</v>
      </c>
      <c r="AB3" s="45">
        <f t="shared" si="9"/>
        <v>220</v>
      </c>
    </row>
    <row r="4" spans="1:28" ht="15" customHeight="1" x14ac:dyDescent="0.25">
      <c r="A4" s="49">
        <v>454</v>
      </c>
      <c r="B4" s="49">
        <v>200</v>
      </c>
      <c r="C4" s="46">
        <v>3.03</v>
      </c>
      <c r="D4" s="46">
        <v>268.95999999999998</v>
      </c>
      <c r="E4" s="46">
        <v>212.97</v>
      </c>
      <c r="F4" s="46">
        <f t="shared" si="0"/>
        <v>115.57142857142857</v>
      </c>
      <c r="G4" s="46">
        <v>0</v>
      </c>
      <c r="H4" s="46">
        <f t="shared" si="1"/>
        <v>124.64285714285714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1</v>
      </c>
      <c r="N4" s="8" t="s">
        <v>42</v>
      </c>
      <c r="O4" s="53">
        <f>MAX(A:A)</f>
        <v>3690</v>
      </c>
      <c r="P4" s="6" t="s">
        <v>43</v>
      </c>
      <c r="Q4" s="13">
        <f>LARGE(B:B,1)</f>
        <v>1000</v>
      </c>
      <c r="T4" s="43">
        <v>0</v>
      </c>
      <c r="U4" s="52">
        <f t="shared" si="3"/>
        <v>-200</v>
      </c>
      <c r="V4" s="48">
        <f t="shared" si="4"/>
        <v>-200</v>
      </c>
      <c r="W4" s="48"/>
      <c r="X4" s="48">
        <f t="shared" si="5"/>
        <v>219.84892992026857</v>
      </c>
      <c r="Y4" s="48">
        <f t="shared" si="6"/>
        <v>19.848929920268574</v>
      </c>
      <c r="Z4" s="48">
        <f t="shared" si="7"/>
        <v>20</v>
      </c>
      <c r="AA4" s="17">
        <f t="shared" si="8"/>
        <v>20</v>
      </c>
      <c r="AB4" s="45">
        <f t="shared" si="9"/>
        <v>220</v>
      </c>
    </row>
    <row r="5" spans="1:28" ht="15" customHeight="1" x14ac:dyDescent="0.25">
      <c r="A5" s="49">
        <v>550</v>
      </c>
      <c r="B5" s="49">
        <v>200</v>
      </c>
      <c r="C5" s="46">
        <v>3.67</v>
      </c>
      <c r="D5" s="46">
        <v>268.99</v>
      </c>
      <c r="E5" s="46">
        <v>213</v>
      </c>
      <c r="F5" s="46">
        <f t="shared" si="0"/>
        <v>116.29629629629629</v>
      </c>
      <c r="G5" s="46">
        <v>0</v>
      </c>
      <c r="H5" s="46">
        <f t="shared" si="1"/>
        <v>129.25925925925927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1</v>
      </c>
      <c r="N5" s="8" t="s">
        <v>44</v>
      </c>
      <c r="O5" s="54">
        <v>2.64</v>
      </c>
      <c r="P5" s="6" t="s">
        <v>45</v>
      </c>
      <c r="Q5" s="13">
        <f>LARGE(B:B,2)</f>
        <v>1000</v>
      </c>
      <c r="T5" s="43">
        <v>0</v>
      </c>
      <c r="U5" s="52">
        <f t="shared" si="3"/>
        <v>-200</v>
      </c>
      <c r="V5" s="48">
        <f t="shared" si="4"/>
        <v>-200</v>
      </c>
      <c r="W5" s="48"/>
      <c r="X5" s="48">
        <f t="shared" si="5"/>
        <v>219.84892992026857</v>
      </c>
      <c r="Y5" s="48">
        <f t="shared" si="6"/>
        <v>19.848929920268574</v>
      </c>
      <c r="Z5" s="48">
        <f t="shared" si="7"/>
        <v>20</v>
      </c>
      <c r="AA5" s="17">
        <f t="shared" si="8"/>
        <v>20</v>
      </c>
      <c r="AB5" s="45">
        <f t="shared" si="9"/>
        <v>220</v>
      </c>
    </row>
    <row r="6" spans="1:28" ht="15" customHeight="1" x14ac:dyDescent="0.25">
      <c r="A6" s="49">
        <v>647</v>
      </c>
      <c r="B6" s="49">
        <v>200</v>
      </c>
      <c r="C6" s="46">
        <v>4.3099999999999996</v>
      </c>
      <c r="D6" s="46">
        <v>269.02999999999997</v>
      </c>
      <c r="E6" s="46">
        <v>213.05</v>
      </c>
      <c r="F6" s="46">
        <f t="shared" si="0"/>
        <v>117.03846153846153</v>
      </c>
      <c r="G6" s="46">
        <v>0</v>
      </c>
      <c r="H6" s="46">
        <f t="shared" si="1"/>
        <v>134.23076923076923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1</v>
      </c>
      <c r="N6" s="8" t="s">
        <v>46</v>
      </c>
      <c r="O6" s="54">
        <v>3.79</v>
      </c>
      <c r="P6" s="6" t="s">
        <v>47</v>
      </c>
      <c r="Q6" s="13">
        <f>LARGE(B:B,3)</f>
        <v>1000</v>
      </c>
      <c r="T6" s="43">
        <v>0</v>
      </c>
      <c r="U6" s="52">
        <f t="shared" si="3"/>
        <v>-200</v>
      </c>
      <c r="V6" s="48">
        <f t="shared" si="4"/>
        <v>-200</v>
      </c>
      <c r="W6" s="48"/>
      <c r="X6" s="48">
        <f t="shared" si="5"/>
        <v>219.84892992026857</v>
      </c>
      <c r="Y6" s="48">
        <f t="shared" si="6"/>
        <v>19.848929920268574</v>
      </c>
      <c r="Z6" s="48">
        <f t="shared" si="7"/>
        <v>20</v>
      </c>
      <c r="AA6" s="17">
        <f t="shared" si="8"/>
        <v>20</v>
      </c>
      <c r="AB6" s="45">
        <f t="shared" si="9"/>
        <v>220</v>
      </c>
    </row>
    <row r="7" spans="1:28" ht="15" customHeight="1" x14ac:dyDescent="0.25">
      <c r="A7" s="49">
        <v>744</v>
      </c>
      <c r="B7" s="49">
        <v>200</v>
      </c>
      <c r="C7" s="46">
        <v>4.96</v>
      </c>
      <c r="D7" s="46">
        <v>269.08</v>
      </c>
      <c r="E7" s="46">
        <v>213.1</v>
      </c>
      <c r="F7" s="46">
        <f t="shared" si="0"/>
        <v>117.84</v>
      </c>
      <c r="G7" s="46">
        <v>0</v>
      </c>
      <c r="H7" s="46">
        <f t="shared" si="1"/>
        <v>139.6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1</v>
      </c>
      <c r="N7" s="8" t="s">
        <v>48</v>
      </c>
      <c r="O7" s="54">
        <v>4.05</v>
      </c>
      <c r="P7" s="13"/>
      <c r="Q7" s="13"/>
      <c r="T7" s="43">
        <v>0</v>
      </c>
      <c r="U7" s="52">
        <f t="shared" si="3"/>
        <v>-200</v>
      </c>
      <c r="V7" s="48">
        <f t="shared" si="4"/>
        <v>-200</v>
      </c>
      <c r="W7" s="48"/>
      <c r="X7" s="48">
        <f t="shared" si="5"/>
        <v>219.84892992026857</v>
      </c>
      <c r="Y7" s="48">
        <f t="shared" si="6"/>
        <v>19.848929920268574</v>
      </c>
      <c r="Z7" s="48">
        <f t="shared" si="7"/>
        <v>20</v>
      </c>
      <c r="AA7" s="17">
        <f t="shared" si="8"/>
        <v>20</v>
      </c>
      <c r="AB7" s="45">
        <f t="shared" si="9"/>
        <v>220</v>
      </c>
    </row>
    <row r="8" spans="1:28" ht="15" customHeight="1" x14ac:dyDescent="0.25">
      <c r="A8" s="49">
        <v>840</v>
      </c>
      <c r="B8" s="49">
        <v>200</v>
      </c>
      <c r="C8" s="46">
        <v>0</v>
      </c>
      <c r="D8" s="46">
        <v>269.14</v>
      </c>
      <c r="E8" s="46">
        <v>213.16</v>
      </c>
      <c r="F8" s="46">
        <f t="shared" si="0"/>
        <v>118.75</v>
      </c>
      <c r="G8" s="46">
        <v>0</v>
      </c>
      <c r="H8" s="46">
        <f t="shared" si="1"/>
        <v>145.41666666666666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1</v>
      </c>
      <c r="N8" s="8" t="s">
        <v>49</v>
      </c>
      <c r="O8" s="54">
        <v>268.87</v>
      </c>
      <c r="P8" s="9"/>
      <c r="Q8" s="13"/>
      <c r="T8" s="43">
        <v>0</v>
      </c>
      <c r="U8" s="52">
        <f t="shared" si="3"/>
        <v>-200</v>
      </c>
      <c r="V8" s="48">
        <f t="shared" si="4"/>
        <v>-200</v>
      </c>
      <c r="W8" s="48"/>
      <c r="X8" s="48">
        <f t="shared" si="5"/>
        <v>219.84892992026857</v>
      </c>
      <c r="Y8" s="48">
        <f t="shared" si="6"/>
        <v>19.848929920268574</v>
      </c>
      <c r="Z8" s="48">
        <f t="shared" si="7"/>
        <v>20</v>
      </c>
      <c r="AA8" s="17">
        <f t="shared" si="8"/>
        <v>20</v>
      </c>
      <c r="AB8" s="45">
        <f t="shared" si="9"/>
        <v>220</v>
      </c>
    </row>
    <row r="9" spans="1:28" ht="15" customHeight="1" x14ac:dyDescent="0.25">
      <c r="A9" s="49">
        <v>903</v>
      </c>
      <c r="B9" s="49">
        <v>133</v>
      </c>
      <c r="C9" s="46">
        <v>0</v>
      </c>
      <c r="D9" s="46">
        <v>269.20999999999998</v>
      </c>
      <c r="E9" s="46">
        <v>213.22</v>
      </c>
      <c r="F9" s="46">
        <f t="shared" si="0"/>
        <v>121.17391304347827</v>
      </c>
      <c r="G9" s="46">
        <v>0</v>
      </c>
      <c r="H9" s="46">
        <f t="shared" si="1"/>
        <v>154.65217391304347</v>
      </c>
      <c r="I9" s="46">
        <v>0</v>
      </c>
      <c r="J9" s="50">
        <f t="shared" si="10"/>
        <v>0</v>
      </c>
      <c r="K9" s="50">
        <f t="shared" si="11"/>
        <v>-1</v>
      </c>
      <c r="L9" s="50">
        <f t="shared" si="12"/>
        <v>0</v>
      </c>
      <c r="M9" s="50">
        <f t="shared" ca="1" si="2"/>
        <v>1</v>
      </c>
      <c r="N9" s="8" t="s">
        <v>50</v>
      </c>
      <c r="O9" s="55">
        <v>283</v>
      </c>
      <c r="P9" s="9"/>
      <c r="Q9" s="13"/>
      <c r="T9" s="43">
        <v>0</v>
      </c>
      <c r="U9" s="52">
        <f t="shared" si="3"/>
        <v>-133</v>
      </c>
      <c r="V9" s="48">
        <f t="shared" si="4"/>
        <v>-133</v>
      </c>
      <c r="W9" s="48"/>
      <c r="X9" s="48">
        <f t="shared" si="5"/>
        <v>146.1995383969786</v>
      </c>
      <c r="Y9" s="48">
        <f t="shared" si="6"/>
        <v>13.199538396978596</v>
      </c>
      <c r="Z9" s="48">
        <f t="shared" si="7"/>
        <v>13</v>
      </c>
      <c r="AA9" s="17">
        <f t="shared" si="8"/>
        <v>13</v>
      </c>
      <c r="AB9" s="45">
        <f t="shared" si="9"/>
        <v>146</v>
      </c>
    </row>
    <row r="10" spans="1:28" ht="15" customHeight="1" x14ac:dyDescent="0.25">
      <c r="A10" s="49">
        <v>966</v>
      </c>
      <c r="B10" s="49">
        <v>66</v>
      </c>
      <c r="C10" s="46">
        <v>0</v>
      </c>
      <c r="D10" s="46">
        <v>269.29000000000002</v>
      </c>
      <c r="E10" s="46">
        <v>213.31</v>
      </c>
      <c r="F10" s="46">
        <f t="shared" si="0"/>
        <v>123.81818181818181</v>
      </c>
      <c r="G10" s="46">
        <v>0</v>
      </c>
      <c r="H10" s="46">
        <f t="shared" si="1"/>
        <v>164.72727272727272</v>
      </c>
      <c r="I10" s="46">
        <v>0</v>
      </c>
      <c r="J10" s="50">
        <f t="shared" si="10"/>
        <v>0</v>
      </c>
      <c r="K10" s="50">
        <f t="shared" si="11"/>
        <v>-1</v>
      </c>
      <c r="L10" s="50">
        <f t="shared" si="12"/>
        <v>0</v>
      </c>
      <c r="M10" s="50">
        <f t="shared" ca="1" si="2"/>
        <v>1</v>
      </c>
      <c r="N10" s="10" t="s">
        <v>51</v>
      </c>
      <c r="O10" s="55">
        <v>281</v>
      </c>
      <c r="P10" s="9"/>
      <c r="Q10" s="13"/>
      <c r="T10" s="43">
        <v>0</v>
      </c>
      <c r="U10" s="52">
        <f t="shared" si="3"/>
        <v>-66</v>
      </c>
      <c r="V10" s="48">
        <f t="shared" si="4"/>
        <v>-66</v>
      </c>
      <c r="W10" s="48"/>
      <c r="X10" s="48">
        <f t="shared" si="5"/>
        <v>72.550146873688632</v>
      </c>
      <c r="Y10" s="48">
        <f t="shared" si="6"/>
        <v>6.5501468736886324</v>
      </c>
      <c r="Z10" s="48">
        <f t="shared" si="7"/>
        <v>7</v>
      </c>
      <c r="AA10" s="17">
        <f t="shared" si="8"/>
        <v>7</v>
      </c>
      <c r="AB10" s="45">
        <f t="shared" si="9"/>
        <v>73</v>
      </c>
    </row>
    <row r="11" spans="1:28" ht="15" customHeight="1" x14ac:dyDescent="0.25">
      <c r="A11" s="49">
        <v>1030</v>
      </c>
      <c r="B11" s="49">
        <v>0</v>
      </c>
      <c r="C11" s="46">
        <v>0</v>
      </c>
      <c r="D11" s="46">
        <v>269.38</v>
      </c>
      <c r="E11" s="46">
        <v>213.4</v>
      </c>
      <c r="F11" s="46">
        <f t="shared" si="0"/>
        <v>126.66666666666667</v>
      </c>
      <c r="G11" s="46">
        <v>0</v>
      </c>
      <c r="H11" s="46">
        <f t="shared" si="1"/>
        <v>175.71428571428572</v>
      </c>
      <c r="I11" s="46">
        <v>0</v>
      </c>
      <c r="J11" s="50">
        <f t="shared" si="10"/>
        <v>0</v>
      </c>
      <c r="K11" s="50">
        <f t="shared" si="11"/>
        <v>-1</v>
      </c>
      <c r="L11" s="50">
        <f t="shared" si="12"/>
        <v>0</v>
      </c>
      <c r="M11" s="50">
        <f t="shared" ca="1" si="2"/>
        <v>1</v>
      </c>
      <c r="N11" s="8" t="s">
        <v>52</v>
      </c>
      <c r="O11" s="55">
        <v>280</v>
      </c>
      <c r="P11" s="14" t="s">
        <v>53</v>
      </c>
      <c r="Q11" s="13">
        <f>MIN(D:D)</f>
        <v>268.93</v>
      </c>
      <c r="T11" s="43">
        <v>0</v>
      </c>
      <c r="U11" s="52">
        <f t="shared" si="3"/>
        <v>0</v>
      </c>
      <c r="V11" s="48">
        <f t="shared" si="4"/>
        <v>0</v>
      </c>
      <c r="W11" s="48"/>
      <c r="X11" s="48">
        <f t="shared" si="5"/>
        <v>0</v>
      </c>
      <c r="Y11" s="48">
        <f t="shared" si="6"/>
        <v>0</v>
      </c>
      <c r="Z11" s="48">
        <f t="shared" si="7"/>
        <v>0</v>
      </c>
      <c r="AA11" s="17">
        <f t="shared" si="8"/>
        <v>0</v>
      </c>
      <c r="AB11" s="45">
        <f t="shared" si="9"/>
        <v>0</v>
      </c>
    </row>
    <row r="12" spans="1:28" ht="15" customHeight="1" x14ac:dyDescent="0.25">
      <c r="A12" s="49">
        <v>1193</v>
      </c>
      <c r="B12" s="49">
        <v>0</v>
      </c>
      <c r="C12" s="46">
        <v>0</v>
      </c>
      <c r="D12" s="46">
        <v>269.48</v>
      </c>
      <c r="E12" s="46">
        <v>213.5</v>
      </c>
      <c r="F12" s="46">
        <f t="shared" si="0"/>
        <v>124.85</v>
      </c>
      <c r="G12" s="46">
        <v>0</v>
      </c>
      <c r="H12" s="46">
        <f t="shared" si="1"/>
        <v>184.5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0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268.93</v>
      </c>
      <c r="T12" s="43">
        <v>0</v>
      </c>
      <c r="U12" s="52">
        <f t="shared" si="3"/>
        <v>0</v>
      </c>
      <c r="V12" s="48">
        <f t="shared" si="4"/>
        <v>0</v>
      </c>
      <c r="W12" s="48"/>
      <c r="X12" s="48">
        <f t="shared" si="5"/>
        <v>0</v>
      </c>
      <c r="Y12" s="48">
        <f t="shared" si="6"/>
        <v>0</v>
      </c>
      <c r="Z12" s="48">
        <f t="shared" si="7"/>
        <v>0</v>
      </c>
      <c r="AA12" s="17">
        <f t="shared" si="8"/>
        <v>0</v>
      </c>
      <c r="AB12" s="45">
        <f t="shared" si="9"/>
        <v>0</v>
      </c>
    </row>
    <row r="13" spans="1:28" ht="15" customHeight="1" x14ac:dyDescent="0.25">
      <c r="A13" s="49">
        <v>1356</v>
      </c>
      <c r="B13" s="49">
        <v>0</v>
      </c>
      <c r="C13" s="46">
        <v>0</v>
      </c>
      <c r="D13" s="46">
        <v>269.60000000000002</v>
      </c>
      <c r="E13" s="46">
        <v>213.62</v>
      </c>
      <c r="F13" s="46">
        <f t="shared" si="0"/>
        <v>122.84210526315789</v>
      </c>
      <c r="G13" s="46">
        <v>0</v>
      </c>
      <c r="H13" s="46">
        <f t="shared" si="1"/>
        <v>194.21052631578948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0</v>
      </c>
      <c r="M13" s="50">
        <f t="shared" ca="1" si="2"/>
        <v>0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0</v>
      </c>
      <c r="U13" s="52">
        <f t="shared" si="3"/>
        <v>0</v>
      </c>
      <c r="V13" s="48">
        <f t="shared" si="4"/>
        <v>0</v>
      </c>
      <c r="W13" s="48"/>
      <c r="X13" s="48">
        <f t="shared" si="5"/>
        <v>0</v>
      </c>
      <c r="Y13" s="48">
        <f t="shared" si="6"/>
        <v>0</v>
      </c>
      <c r="Z13" s="48">
        <f t="shared" si="7"/>
        <v>0</v>
      </c>
      <c r="AA13" s="17">
        <f t="shared" si="8"/>
        <v>0</v>
      </c>
      <c r="AB13" s="45">
        <f t="shared" si="9"/>
        <v>0</v>
      </c>
    </row>
    <row r="14" spans="1:28" ht="15" customHeight="1" x14ac:dyDescent="0.25">
      <c r="A14" s="49">
        <v>1520</v>
      </c>
      <c r="B14" s="49">
        <v>0</v>
      </c>
      <c r="C14" s="46">
        <v>0</v>
      </c>
      <c r="D14" s="46">
        <v>269.73</v>
      </c>
      <c r="E14" s="46">
        <v>213.75</v>
      </c>
      <c r="F14" s="46">
        <f t="shared" si="0"/>
        <v>120.55555555555556</v>
      </c>
      <c r="G14" s="46">
        <v>0</v>
      </c>
      <c r="H14" s="46">
        <f t="shared" si="1"/>
        <v>205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0</v>
      </c>
      <c r="M14" s="50">
        <f t="shared" ca="1" si="2"/>
        <v>1</v>
      </c>
      <c r="N14" s="10" t="s">
        <v>58</v>
      </c>
      <c r="O14" s="55">
        <v>245</v>
      </c>
      <c r="P14" s="14" t="s">
        <v>59</v>
      </c>
      <c r="Q14" s="13">
        <f>MAX(B:B)</f>
        <v>1000</v>
      </c>
      <c r="T14" s="43">
        <v>0</v>
      </c>
      <c r="U14" s="52">
        <f t="shared" si="3"/>
        <v>0</v>
      </c>
      <c r="V14" s="48">
        <f t="shared" si="4"/>
        <v>0</v>
      </c>
      <c r="W14" s="48"/>
      <c r="X14" s="48">
        <f t="shared" si="5"/>
        <v>0</v>
      </c>
      <c r="Y14" s="48">
        <f t="shared" si="6"/>
        <v>0</v>
      </c>
      <c r="Z14" s="48">
        <f t="shared" si="7"/>
        <v>0</v>
      </c>
      <c r="AA14" s="17">
        <f t="shared" si="8"/>
        <v>0</v>
      </c>
      <c r="AB14" s="45">
        <f t="shared" si="9"/>
        <v>0</v>
      </c>
    </row>
    <row r="15" spans="1:28" ht="15" customHeight="1" x14ac:dyDescent="0.25">
      <c r="A15" s="49">
        <v>1893</v>
      </c>
      <c r="B15" s="49">
        <v>15</v>
      </c>
      <c r="C15" s="46">
        <v>12.62</v>
      </c>
      <c r="D15" s="46">
        <v>269.89999999999998</v>
      </c>
      <c r="E15" s="46">
        <v>213.92</v>
      </c>
      <c r="F15" s="46">
        <f t="shared" si="0"/>
        <v>105.70588235294117</v>
      </c>
      <c r="G15" s="46">
        <v>0</v>
      </c>
      <c r="H15" s="46">
        <f t="shared" si="1"/>
        <v>216.1764705882353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0</v>
      </c>
      <c r="M15" s="50">
        <f t="shared" ca="1" si="2"/>
        <v>1</v>
      </c>
      <c r="N15" s="8" t="s">
        <v>60</v>
      </c>
      <c r="O15" s="8">
        <f>COUNT(C:C)</f>
        <v>127</v>
      </c>
      <c r="P15" s="14" t="s">
        <v>61</v>
      </c>
      <c r="Q15" s="13">
        <f>MAX(D:D)</f>
        <v>277.43</v>
      </c>
      <c r="R15" s="43">
        <f ca="1">TREND(OFFSET('Z-V'!B1,MATCH(Q15,'Z-V'!A:A,1)-1,,2,1),OFFSET('Z-V'!A1,MATCH(Q15,'Z-V'!A:A,1)-1,,2,1),Q15)</f>
        <v>78720</v>
      </c>
      <c r="T15" s="43">
        <v>0</v>
      </c>
      <c r="U15" s="52">
        <f t="shared" si="3"/>
        <v>-15</v>
      </c>
      <c r="V15" s="48">
        <f t="shared" si="4"/>
        <v>-15</v>
      </c>
      <c r="W15" s="48"/>
      <c r="X15" s="48">
        <f t="shared" si="5"/>
        <v>16.488669744020143</v>
      </c>
      <c r="Y15" s="48">
        <f t="shared" si="6"/>
        <v>1.4886697440201431</v>
      </c>
      <c r="Z15" s="48">
        <f t="shared" si="7"/>
        <v>1</v>
      </c>
      <c r="AA15" s="17">
        <f t="shared" si="8"/>
        <v>1</v>
      </c>
      <c r="AB15" s="45">
        <f t="shared" si="9"/>
        <v>16</v>
      </c>
    </row>
    <row r="16" spans="1:28" ht="15" customHeight="1" x14ac:dyDescent="0.25">
      <c r="A16" s="49">
        <v>2266</v>
      </c>
      <c r="B16" s="49">
        <v>30</v>
      </c>
      <c r="C16" s="46">
        <v>15.11</v>
      </c>
      <c r="D16" s="46">
        <v>270.10000000000002</v>
      </c>
      <c r="E16" s="46">
        <v>214.12</v>
      </c>
      <c r="F16" s="46">
        <f t="shared" si="0"/>
        <v>89</v>
      </c>
      <c r="G16" s="46">
        <v>0</v>
      </c>
      <c r="H16" s="46">
        <f t="shared" si="1"/>
        <v>228.75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1</v>
      </c>
      <c r="N16" s="8" t="s">
        <v>62</v>
      </c>
      <c r="O16" s="57">
        <f>MAX(C:C)</f>
        <v>24.6</v>
      </c>
      <c r="P16" s="14" t="s">
        <v>63</v>
      </c>
      <c r="Q16" s="56">
        <f>D2</f>
        <v>268.93</v>
      </c>
      <c r="R16" s="43">
        <f ca="1">TREND(OFFSET('Z-V'!B1,MATCH(Q16,'Z-V'!A:A,1)-1,,2,1),OFFSET('Z-V'!A1,MATCH(Q16,'Z-V'!A:A,1)-1,,2,1),Q16)</f>
        <v>49204.000000000116</v>
      </c>
      <c r="T16" s="43">
        <v>0</v>
      </c>
      <c r="U16" s="52">
        <f t="shared" si="3"/>
        <v>-30</v>
      </c>
      <c r="V16" s="48">
        <f t="shared" si="4"/>
        <v>-30</v>
      </c>
      <c r="W16" s="48"/>
      <c r="X16" s="48">
        <f t="shared" si="5"/>
        <v>32.977339488040286</v>
      </c>
      <c r="Y16" s="48">
        <f t="shared" si="6"/>
        <v>2.9773394880402861</v>
      </c>
      <c r="Z16" s="48">
        <f t="shared" si="7"/>
        <v>3</v>
      </c>
      <c r="AA16" s="17">
        <f t="shared" si="8"/>
        <v>3</v>
      </c>
      <c r="AB16" s="45">
        <f t="shared" si="9"/>
        <v>33</v>
      </c>
    </row>
    <row r="17" spans="1:28" ht="15" customHeight="1" x14ac:dyDescent="0.25">
      <c r="A17" s="49">
        <v>2640</v>
      </c>
      <c r="B17" s="49">
        <v>44</v>
      </c>
      <c r="C17" s="46">
        <v>17.600000000000001</v>
      </c>
      <c r="D17" s="46">
        <v>270.33</v>
      </c>
      <c r="E17" s="46">
        <v>214.35</v>
      </c>
      <c r="F17" s="46">
        <f t="shared" si="0"/>
        <v>70</v>
      </c>
      <c r="G17" s="46">
        <v>0</v>
      </c>
      <c r="H17" s="46">
        <f t="shared" si="1"/>
        <v>243.06666666666666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276.48</v>
      </c>
      <c r="T17" s="43">
        <v>0</v>
      </c>
      <c r="U17" s="52">
        <f t="shared" si="3"/>
        <v>-44</v>
      </c>
      <c r="V17" s="48">
        <f t="shared" si="4"/>
        <v>-44</v>
      </c>
      <c r="W17" s="48"/>
      <c r="X17" s="48">
        <f t="shared" si="5"/>
        <v>48.366764582459091</v>
      </c>
      <c r="Y17" s="48">
        <f t="shared" si="6"/>
        <v>4.3667645824590906</v>
      </c>
      <c r="Z17" s="48">
        <f t="shared" si="7"/>
        <v>4</v>
      </c>
      <c r="AA17" s="17">
        <f t="shared" si="8"/>
        <v>4</v>
      </c>
      <c r="AB17" s="45">
        <f t="shared" si="9"/>
        <v>48</v>
      </c>
    </row>
    <row r="18" spans="1:28" ht="15" customHeight="1" x14ac:dyDescent="0.2">
      <c r="A18" s="49">
        <v>2703</v>
      </c>
      <c r="B18" s="49">
        <v>86</v>
      </c>
      <c r="C18" s="46">
        <v>18.02</v>
      </c>
      <c r="D18" s="46">
        <v>270.56</v>
      </c>
      <c r="E18" s="46">
        <v>214.57</v>
      </c>
      <c r="F18" s="46">
        <f t="shared" si="0"/>
        <v>70.5</v>
      </c>
      <c r="G18" s="46">
        <v>0</v>
      </c>
      <c r="H18" s="46">
        <f t="shared" si="1"/>
        <v>257.42857142857144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0</v>
      </c>
      <c r="N18" s="8" t="s">
        <v>66</v>
      </c>
      <c r="O18" s="8">
        <f>MAX(B:B)</f>
        <v>1000</v>
      </c>
      <c r="T18" s="43">
        <v>0</v>
      </c>
      <c r="U18" s="52">
        <f t="shared" si="3"/>
        <v>-86</v>
      </c>
      <c r="V18" s="48">
        <f t="shared" si="4"/>
        <v>-86</v>
      </c>
      <c r="W18" s="48"/>
      <c r="X18" s="48">
        <f t="shared" si="5"/>
        <v>94.535039865715476</v>
      </c>
      <c r="Y18" s="48">
        <f t="shared" si="6"/>
        <v>8.5350398657154756</v>
      </c>
      <c r="Z18" s="48">
        <f t="shared" si="7"/>
        <v>9</v>
      </c>
      <c r="AA18" s="17">
        <f t="shared" si="8"/>
        <v>9</v>
      </c>
      <c r="AB18" s="45">
        <f t="shared" si="9"/>
        <v>95</v>
      </c>
    </row>
    <row r="19" spans="1:28" ht="15" customHeight="1" x14ac:dyDescent="0.25">
      <c r="A19" s="49">
        <v>2766</v>
      </c>
      <c r="B19" s="49">
        <v>128</v>
      </c>
      <c r="C19" s="46">
        <v>18.440000000000001</v>
      </c>
      <c r="D19" s="46">
        <v>270.79000000000002</v>
      </c>
      <c r="E19" s="46">
        <v>214.81</v>
      </c>
      <c r="F19" s="46">
        <f t="shared" si="0"/>
        <v>71.07692307692308</v>
      </c>
      <c r="G19" s="46">
        <v>0</v>
      </c>
      <c r="H19" s="46">
        <f t="shared" si="1"/>
        <v>274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1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0.87772569328433014</v>
      </c>
      <c r="R19" s="58">
        <f>MAX(AB:AB)</f>
        <v>1099</v>
      </c>
      <c r="S19" s="58">
        <f>'Z-V'!P8-R19</f>
        <v>7880</v>
      </c>
      <c r="T19" s="43">
        <v>0</v>
      </c>
      <c r="U19" s="52">
        <f t="shared" si="3"/>
        <v>-128</v>
      </c>
      <c r="V19" s="48">
        <f t="shared" si="4"/>
        <v>-128</v>
      </c>
      <c r="W19" s="48"/>
      <c r="X19" s="48">
        <f t="shared" si="5"/>
        <v>140.70331514897188</v>
      </c>
      <c r="Y19" s="48">
        <f t="shared" si="6"/>
        <v>12.703315148971882</v>
      </c>
      <c r="Z19" s="48">
        <f t="shared" si="7"/>
        <v>13</v>
      </c>
      <c r="AA19" s="17">
        <f t="shared" si="8"/>
        <v>13</v>
      </c>
      <c r="AB19" s="45">
        <f t="shared" si="9"/>
        <v>141</v>
      </c>
    </row>
    <row r="20" spans="1:28" ht="15" customHeight="1" x14ac:dyDescent="0.25">
      <c r="A20" s="49">
        <v>2830</v>
      </c>
      <c r="B20" s="49">
        <v>170</v>
      </c>
      <c r="C20" s="46">
        <v>18.87</v>
      </c>
      <c r="D20" s="46">
        <v>271.02</v>
      </c>
      <c r="E20" s="46">
        <v>215.04</v>
      </c>
      <c r="F20" s="46">
        <f t="shared" si="0"/>
        <v>71.666666666666671</v>
      </c>
      <c r="G20" s="46">
        <v>0</v>
      </c>
      <c r="H20" s="46">
        <f t="shared" si="1"/>
        <v>293.33333333333331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1</v>
      </c>
      <c r="N20" s="8" t="s">
        <v>68</v>
      </c>
      <c r="O20" s="8">
        <v>-1</v>
      </c>
      <c r="P20" s="14" t="s">
        <v>1</v>
      </c>
      <c r="Q20" s="13">
        <f ca="1">('Z-V'!R16-'Z-V'!R17)*(S20-'Z-V'!R13)/('Z-V'!R9-'Z-V'!R13)+'Z-V'!R17</f>
        <v>0.44864465220643451</v>
      </c>
      <c r="R20" s="43">
        <f ca="1">R15-R16</f>
        <v>29515.999999999884</v>
      </c>
      <c r="S20" s="43">
        <f ca="1">'Z-V'!P9-R20</f>
        <v>23964.000000000116</v>
      </c>
      <c r="T20" s="43">
        <v>0</v>
      </c>
      <c r="U20" s="52">
        <f t="shared" si="3"/>
        <v>-170</v>
      </c>
      <c r="V20" s="48">
        <f t="shared" si="4"/>
        <v>-170</v>
      </c>
      <c r="W20" s="48"/>
      <c r="X20" s="48">
        <f t="shared" si="5"/>
        <v>186.87159043222829</v>
      </c>
      <c r="Y20" s="48">
        <f t="shared" si="6"/>
        <v>16.871590432228288</v>
      </c>
      <c r="Z20" s="48">
        <f t="shared" si="7"/>
        <v>17</v>
      </c>
      <c r="AA20" s="17">
        <f t="shared" si="8"/>
        <v>17</v>
      </c>
      <c r="AB20" s="45">
        <f t="shared" si="9"/>
        <v>187</v>
      </c>
    </row>
    <row r="21" spans="1:28" ht="15" customHeight="1" x14ac:dyDescent="0.25">
      <c r="A21" s="49">
        <v>2853</v>
      </c>
      <c r="B21" s="49">
        <v>180</v>
      </c>
      <c r="C21" s="46">
        <v>19.02</v>
      </c>
      <c r="D21" s="46">
        <v>271.26</v>
      </c>
      <c r="E21" s="46">
        <v>215.28</v>
      </c>
      <c r="F21" s="46">
        <f t="shared" si="0"/>
        <v>76.090909090909093</v>
      </c>
      <c r="G21" s="46">
        <v>0</v>
      </c>
      <c r="H21" s="46">
        <f t="shared" si="1"/>
        <v>319.09090909090907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0</v>
      </c>
      <c r="N21" s="8" t="s">
        <v>69</v>
      </c>
      <c r="O21" s="8">
        <v>-1</v>
      </c>
      <c r="P21" s="14" t="s">
        <v>2</v>
      </c>
      <c r="Q21" s="13">
        <f>('Z-V'!R16-'Z-V'!R17)*(S21-'Z-V'!R14)/('Z-V'!R10-'Z-V'!R14)+'Z-V'!R17</f>
        <v>0.65543855641845539</v>
      </c>
      <c r="R21" s="43">
        <f>ABS(Q12-Q17)</f>
        <v>7.5500000000000114</v>
      </c>
      <c r="S21" s="43">
        <f>'Z-V'!P10-R21</f>
        <v>14.339999999999989</v>
      </c>
      <c r="T21" s="43">
        <v>0</v>
      </c>
      <c r="U21" s="52">
        <f t="shared" si="3"/>
        <v>-180</v>
      </c>
      <c r="V21" s="48">
        <f t="shared" si="4"/>
        <v>-180</v>
      </c>
      <c r="W21" s="48"/>
      <c r="X21" s="48">
        <f t="shared" si="5"/>
        <v>197.86403692824172</v>
      </c>
      <c r="Y21" s="48">
        <f t="shared" si="6"/>
        <v>17.864036928241717</v>
      </c>
      <c r="Z21" s="48">
        <f t="shared" si="7"/>
        <v>18</v>
      </c>
      <c r="AA21" s="17">
        <f t="shared" si="8"/>
        <v>18</v>
      </c>
      <c r="AB21" s="45">
        <f t="shared" si="9"/>
        <v>198</v>
      </c>
    </row>
    <row r="22" spans="1:28" ht="15" customHeight="1" x14ac:dyDescent="0.25">
      <c r="A22" s="49">
        <v>2876</v>
      </c>
      <c r="B22" s="49">
        <v>190</v>
      </c>
      <c r="C22" s="46">
        <v>19.170000000000002</v>
      </c>
      <c r="D22" s="46">
        <v>271.5</v>
      </c>
      <c r="E22" s="46">
        <v>215.52</v>
      </c>
      <c r="F22" s="46">
        <f t="shared" si="0"/>
        <v>81.400000000000006</v>
      </c>
      <c r="G22" s="46">
        <v>0</v>
      </c>
      <c r="H22" s="46">
        <f t="shared" si="1"/>
        <v>350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0</v>
      </c>
      <c r="N22" s="12"/>
      <c r="O22" s="12"/>
      <c r="P22" s="16" t="s">
        <v>71</v>
      </c>
      <c r="Q22" s="12">
        <f ca="1">ROUND(('Z-V'!R21*Q19+'Z-V'!R22*Q20+'Z-V'!R23*Q21)/'Z-V'!R19,4)</f>
        <v>0.68089999999999995</v>
      </c>
      <c r="T22" s="43">
        <v>0</v>
      </c>
      <c r="U22" s="52">
        <f t="shared" si="3"/>
        <v>-190</v>
      </c>
      <c r="V22" s="48">
        <f t="shared" si="4"/>
        <v>-190</v>
      </c>
      <c r="W22" s="48"/>
      <c r="X22" s="48">
        <f t="shared" si="5"/>
        <v>208.85648342425515</v>
      </c>
      <c r="Y22" s="48">
        <f t="shared" si="6"/>
        <v>18.856483424255146</v>
      </c>
      <c r="Z22" s="48">
        <f t="shared" si="7"/>
        <v>19</v>
      </c>
      <c r="AA22" s="17">
        <f t="shared" si="8"/>
        <v>19</v>
      </c>
      <c r="AB22" s="45">
        <f t="shared" si="9"/>
        <v>209</v>
      </c>
    </row>
    <row r="23" spans="1:28" ht="15" customHeight="1" x14ac:dyDescent="0.25">
      <c r="A23" s="49">
        <v>2900</v>
      </c>
      <c r="B23" s="49">
        <v>200</v>
      </c>
      <c r="C23" s="46">
        <v>19.329999999999998</v>
      </c>
      <c r="D23" s="46">
        <v>271.74</v>
      </c>
      <c r="E23" s="46">
        <v>215.76</v>
      </c>
      <c r="F23" s="46">
        <f t="shared" si="0"/>
        <v>87.777777777777771</v>
      </c>
      <c r="G23" s="46">
        <v>0</v>
      </c>
      <c r="H23" s="46">
        <f t="shared" si="1"/>
        <v>387.77777777777777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1</v>
      </c>
      <c r="N23" s="8"/>
      <c r="O23" s="8"/>
      <c r="P23" s="13"/>
      <c r="Q23" s="13"/>
      <c r="T23" s="43">
        <v>0</v>
      </c>
      <c r="U23" s="52">
        <f t="shared" si="3"/>
        <v>-200</v>
      </c>
      <c r="V23" s="48">
        <f t="shared" si="4"/>
        <v>-200</v>
      </c>
      <c r="W23" s="48"/>
      <c r="X23" s="48">
        <f t="shared" si="5"/>
        <v>219.84892992026857</v>
      </c>
      <c r="Y23" s="48">
        <f t="shared" si="6"/>
        <v>19.848929920268574</v>
      </c>
      <c r="Z23" s="48">
        <f t="shared" si="7"/>
        <v>20</v>
      </c>
      <c r="AA23" s="17">
        <f t="shared" si="8"/>
        <v>20</v>
      </c>
      <c r="AB23" s="45">
        <f t="shared" si="9"/>
        <v>220</v>
      </c>
    </row>
    <row r="24" spans="1:28" ht="15" customHeight="1" x14ac:dyDescent="0.25">
      <c r="A24" s="49">
        <v>2900</v>
      </c>
      <c r="B24" s="49">
        <v>200</v>
      </c>
      <c r="C24" s="46">
        <v>19.329999999999998</v>
      </c>
      <c r="D24" s="46">
        <v>271.98</v>
      </c>
      <c r="E24" s="46">
        <v>216</v>
      </c>
      <c r="F24" s="46">
        <f t="shared" si="0"/>
        <v>98.75</v>
      </c>
      <c r="G24" s="46">
        <v>0</v>
      </c>
      <c r="H24" s="46">
        <f t="shared" si="1"/>
        <v>436.25</v>
      </c>
      <c r="I24" s="46">
        <v>0</v>
      </c>
      <c r="J24" s="50">
        <f t="shared" si="10"/>
        <v>1</v>
      </c>
      <c r="K24" s="50">
        <f t="shared" si="11"/>
        <v>1</v>
      </c>
      <c r="L24" s="50">
        <f t="shared" si="12"/>
        <v>1</v>
      </c>
      <c r="M24" s="50">
        <f t="shared" ca="1" si="2"/>
        <v>1</v>
      </c>
      <c r="N24" s="8"/>
      <c r="O24" s="8"/>
      <c r="P24" s="13"/>
      <c r="Q24" s="13"/>
      <c r="T24" s="43">
        <v>0</v>
      </c>
      <c r="U24" s="52">
        <f t="shared" si="3"/>
        <v>-200</v>
      </c>
      <c r="V24" s="48">
        <f t="shared" si="4"/>
        <v>-200</v>
      </c>
      <c r="W24" s="48"/>
      <c r="X24" s="48">
        <f t="shared" si="5"/>
        <v>219.84892992026857</v>
      </c>
      <c r="Y24" s="48">
        <f t="shared" si="6"/>
        <v>19.848929920268574</v>
      </c>
      <c r="Z24" s="48">
        <f t="shared" si="7"/>
        <v>20</v>
      </c>
      <c r="AA24" s="17">
        <f t="shared" si="8"/>
        <v>20</v>
      </c>
      <c r="AB24" s="45">
        <f t="shared" si="9"/>
        <v>220</v>
      </c>
    </row>
    <row r="25" spans="1:28" ht="15" customHeight="1" x14ac:dyDescent="0.25">
      <c r="A25" s="49">
        <v>2900</v>
      </c>
      <c r="B25" s="49">
        <v>200</v>
      </c>
      <c r="C25" s="46">
        <v>19.329999999999998</v>
      </c>
      <c r="D25" s="46">
        <v>272.22000000000003</v>
      </c>
      <c r="E25" s="46">
        <v>216.23</v>
      </c>
      <c r="F25" s="46">
        <f t="shared" si="0"/>
        <v>112.85714285714286</v>
      </c>
      <c r="G25" s="46">
        <v>0</v>
      </c>
      <c r="H25" s="46">
        <f t="shared" si="1"/>
        <v>498.57142857142856</v>
      </c>
      <c r="I25" s="46">
        <v>0</v>
      </c>
      <c r="J25" s="50">
        <f t="shared" si="10"/>
        <v>1</v>
      </c>
      <c r="K25" s="50">
        <f t="shared" si="11"/>
        <v>1</v>
      </c>
      <c r="L25" s="50">
        <f t="shared" si="12"/>
        <v>1</v>
      </c>
      <c r="M25" s="50">
        <f t="shared" ca="1" si="2"/>
        <v>0</v>
      </c>
      <c r="N25" s="8"/>
      <c r="O25" s="8"/>
      <c r="P25" s="13"/>
      <c r="Q25" s="13"/>
      <c r="T25" s="43">
        <v>0</v>
      </c>
      <c r="U25" s="52">
        <f t="shared" si="3"/>
        <v>-200</v>
      </c>
      <c r="V25" s="48">
        <f t="shared" si="4"/>
        <v>-200</v>
      </c>
      <c r="W25" s="48"/>
      <c r="X25" s="48">
        <f t="shared" si="5"/>
        <v>219.84892992026857</v>
      </c>
      <c r="Y25" s="48">
        <f t="shared" si="6"/>
        <v>19.848929920268574</v>
      </c>
      <c r="Z25" s="48">
        <f t="shared" si="7"/>
        <v>20</v>
      </c>
      <c r="AA25" s="17">
        <f t="shared" si="8"/>
        <v>20</v>
      </c>
      <c r="AB25" s="45">
        <f t="shared" si="9"/>
        <v>220</v>
      </c>
    </row>
    <row r="26" spans="1:28" ht="15" customHeight="1" x14ac:dyDescent="0.25">
      <c r="A26" s="49">
        <v>2900</v>
      </c>
      <c r="B26" s="49">
        <v>200</v>
      </c>
      <c r="C26" s="46">
        <v>19.329999999999998</v>
      </c>
      <c r="D26" s="46">
        <v>272.45999999999998</v>
      </c>
      <c r="E26" s="46">
        <v>216.47</v>
      </c>
      <c r="F26" s="46">
        <f t="shared" si="0"/>
        <v>131.66666666666666</v>
      </c>
      <c r="G26" s="46">
        <v>0</v>
      </c>
      <c r="H26" s="46">
        <f t="shared" si="1"/>
        <v>581.66666666666663</v>
      </c>
      <c r="I26" s="46">
        <v>0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0</v>
      </c>
      <c r="N26" s="8"/>
      <c r="O26" s="8"/>
      <c r="P26" s="13"/>
      <c r="Q26" s="13"/>
      <c r="T26" s="43">
        <v>0</v>
      </c>
      <c r="U26" s="52">
        <f t="shared" si="3"/>
        <v>-200</v>
      </c>
      <c r="V26" s="48">
        <f t="shared" si="4"/>
        <v>-200</v>
      </c>
      <c r="W26" s="48"/>
      <c r="X26" s="48">
        <f t="shared" si="5"/>
        <v>219.84892992026857</v>
      </c>
      <c r="Y26" s="48">
        <f t="shared" si="6"/>
        <v>19.848929920268574</v>
      </c>
      <c r="Z26" s="48">
        <f t="shared" si="7"/>
        <v>20</v>
      </c>
      <c r="AA26" s="17">
        <f t="shared" si="8"/>
        <v>20</v>
      </c>
      <c r="AB26" s="45">
        <f t="shared" si="9"/>
        <v>220</v>
      </c>
    </row>
    <row r="27" spans="1:28" ht="15" customHeight="1" x14ac:dyDescent="0.25">
      <c r="A27" s="49">
        <v>3000</v>
      </c>
      <c r="B27" s="49">
        <v>200</v>
      </c>
      <c r="C27" s="46">
        <v>20</v>
      </c>
      <c r="D27" s="46">
        <v>272.70999999999998</v>
      </c>
      <c r="E27" s="46">
        <v>216.73</v>
      </c>
      <c r="F27" s="46">
        <f t="shared" si="0"/>
        <v>138</v>
      </c>
      <c r="G27" s="46">
        <v>0</v>
      </c>
      <c r="H27" s="46">
        <f t="shared" si="1"/>
        <v>698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1</v>
      </c>
      <c r="N27" s="8"/>
      <c r="O27" s="8"/>
      <c r="P27" s="13"/>
      <c r="Q27" s="13"/>
      <c r="T27" s="43">
        <v>0</v>
      </c>
      <c r="U27" s="52">
        <f t="shared" si="3"/>
        <v>-200</v>
      </c>
      <c r="V27" s="48">
        <f t="shared" si="4"/>
        <v>-200</v>
      </c>
      <c r="W27" s="48"/>
      <c r="X27" s="48">
        <f t="shared" si="5"/>
        <v>219.84892992026857</v>
      </c>
      <c r="Y27" s="48">
        <f t="shared" si="6"/>
        <v>19.848929920268574</v>
      </c>
      <c r="Z27" s="48">
        <f t="shared" si="7"/>
        <v>20</v>
      </c>
      <c r="AA27" s="17">
        <f t="shared" si="8"/>
        <v>20</v>
      </c>
      <c r="AB27" s="45">
        <f t="shared" si="9"/>
        <v>220</v>
      </c>
    </row>
    <row r="28" spans="1:28" ht="15" customHeight="1" x14ac:dyDescent="0.25">
      <c r="A28" s="49">
        <v>3100</v>
      </c>
      <c r="B28" s="49">
        <v>200</v>
      </c>
      <c r="C28" s="46">
        <v>20.67</v>
      </c>
      <c r="D28" s="46">
        <v>272.97000000000003</v>
      </c>
      <c r="E28" s="46">
        <v>216.98</v>
      </c>
      <c r="F28" s="46">
        <f t="shared" si="0"/>
        <v>147.5</v>
      </c>
      <c r="G28" s="46">
        <v>0</v>
      </c>
      <c r="H28" s="46">
        <f t="shared" si="1"/>
        <v>872.5</v>
      </c>
      <c r="I28" s="46">
        <v>0</v>
      </c>
      <c r="J28" s="50">
        <f t="shared" si="10"/>
        <v>1</v>
      </c>
      <c r="K28" s="50">
        <f t="shared" si="11"/>
        <v>1</v>
      </c>
      <c r="L28" s="50">
        <f t="shared" si="12"/>
        <v>1</v>
      </c>
      <c r="M28" s="50">
        <f t="shared" ca="1" si="2"/>
        <v>1</v>
      </c>
      <c r="N28" s="8"/>
      <c r="O28" s="8"/>
      <c r="P28" s="13"/>
      <c r="Q28" s="13"/>
      <c r="T28" s="43">
        <v>0</v>
      </c>
      <c r="U28" s="52">
        <f t="shared" si="3"/>
        <v>-200</v>
      </c>
      <c r="V28" s="48">
        <f t="shared" si="4"/>
        <v>-200</v>
      </c>
      <c r="W28" s="48"/>
      <c r="X28" s="48">
        <f t="shared" si="5"/>
        <v>219.84892992026857</v>
      </c>
      <c r="Y28" s="48">
        <f t="shared" si="6"/>
        <v>19.848929920268574</v>
      </c>
      <c r="Z28" s="48">
        <f t="shared" si="7"/>
        <v>20</v>
      </c>
      <c r="AA28" s="17">
        <f t="shared" si="8"/>
        <v>20</v>
      </c>
      <c r="AB28" s="45">
        <f t="shared" si="9"/>
        <v>220</v>
      </c>
    </row>
    <row r="29" spans="1:28" ht="15" customHeight="1" x14ac:dyDescent="0.25">
      <c r="A29" s="49">
        <v>3200</v>
      </c>
      <c r="B29" s="49">
        <v>200</v>
      </c>
      <c r="C29" s="46">
        <v>21.33</v>
      </c>
      <c r="D29" s="46">
        <v>273.23</v>
      </c>
      <c r="E29" s="46">
        <v>217.25</v>
      </c>
      <c r="F29" s="46">
        <f t="shared" si="0"/>
        <v>163.33333333333334</v>
      </c>
      <c r="G29" s="46">
        <v>0</v>
      </c>
      <c r="H29" s="46">
        <f t="shared" si="1"/>
        <v>1163.3333333333333</v>
      </c>
      <c r="I29" s="46">
        <v>0</v>
      </c>
      <c r="J29" s="50">
        <f t="shared" si="10"/>
        <v>1</v>
      </c>
      <c r="K29" s="50">
        <f t="shared" si="11"/>
        <v>1</v>
      </c>
      <c r="L29" s="50">
        <f t="shared" si="12"/>
        <v>1</v>
      </c>
      <c r="M29" s="50">
        <f t="shared" ca="1" si="2"/>
        <v>0</v>
      </c>
      <c r="N29" s="8"/>
      <c r="O29" s="8"/>
      <c r="P29" s="13"/>
      <c r="Q29" s="13"/>
      <c r="T29" s="43">
        <v>0</v>
      </c>
      <c r="U29" s="52">
        <f t="shared" si="3"/>
        <v>-200</v>
      </c>
      <c r="V29" s="48">
        <f t="shared" si="4"/>
        <v>-200</v>
      </c>
      <c r="W29" s="48"/>
      <c r="X29" s="48">
        <f t="shared" si="5"/>
        <v>219.84892992026857</v>
      </c>
      <c r="Y29" s="48">
        <f t="shared" si="6"/>
        <v>19.848929920268574</v>
      </c>
      <c r="Z29" s="48">
        <f t="shared" si="7"/>
        <v>20</v>
      </c>
      <c r="AA29" s="17">
        <f t="shared" si="8"/>
        <v>20</v>
      </c>
      <c r="AB29" s="45">
        <f t="shared" si="9"/>
        <v>220</v>
      </c>
    </row>
    <row r="30" spans="1:28" ht="15" customHeight="1" x14ac:dyDescent="0.25">
      <c r="A30" s="49">
        <v>3363</v>
      </c>
      <c r="B30" s="49">
        <v>200</v>
      </c>
      <c r="C30" s="46">
        <v>22.42</v>
      </c>
      <c r="D30" s="46">
        <v>273.51</v>
      </c>
      <c r="E30" s="46">
        <v>217.52</v>
      </c>
      <c r="F30" s="46">
        <f t="shared" si="0"/>
        <v>163.5</v>
      </c>
      <c r="G30" s="46">
        <v>0</v>
      </c>
      <c r="H30" s="46">
        <f t="shared" si="1"/>
        <v>1745</v>
      </c>
      <c r="I30" s="46">
        <v>0</v>
      </c>
      <c r="J30" s="50">
        <f t="shared" si="10"/>
        <v>1</v>
      </c>
      <c r="K30" s="50">
        <f t="shared" si="11"/>
        <v>1</v>
      </c>
      <c r="L30" s="50">
        <f t="shared" si="12"/>
        <v>1</v>
      </c>
      <c r="M30" s="50">
        <f t="shared" ca="1" si="2"/>
        <v>0</v>
      </c>
      <c r="N30" s="8"/>
      <c r="O30" s="8"/>
      <c r="P30" s="13"/>
      <c r="Q30" s="13"/>
      <c r="T30" s="43">
        <v>0</v>
      </c>
      <c r="U30" s="52">
        <f t="shared" si="3"/>
        <v>-200</v>
      </c>
      <c r="V30" s="48">
        <f t="shared" si="4"/>
        <v>-200</v>
      </c>
      <c r="W30" s="48"/>
      <c r="X30" s="48">
        <f t="shared" si="5"/>
        <v>219.84892992026857</v>
      </c>
      <c r="Y30" s="48">
        <f t="shared" si="6"/>
        <v>19.848929920268574</v>
      </c>
      <c r="Z30" s="48">
        <f t="shared" si="7"/>
        <v>20</v>
      </c>
      <c r="AA30" s="17">
        <f t="shared" si="8"/>
        <v>20</v>
      </c>
      <c r="AB30" s="45">
        <f t="shared" si="9"/>
        <v>220</v>
      </c>
    </row>
    <row r="31" spans="1:28" ht="15" customHeight="1" x14ac:dyDescent="0.25">
      <c r="A31" s="49">
        <v>3526</v>
      </c>
      <c r="B31" s="49">
        <v>200</v>
      </c>
      <c r="C31" s="46">
        <v>23.51</v>
      </c>
      <c r="D31" s="46">
        <v>273.8</v>
      </c>
      <c r="E31" s="46">
        <v>217.82</v>
      </c>
      <c r="F31" s="46">
        <f t="shared" si="0"/>
        <v>164</v>
      </c>
      <c r="G31" s="46">
        <v>0</v>
      </c>
      <c r="H31" s="46">
        <f t="shared" si="1"/>
        <v>3490</v>
      </c>
      <c r="I31" s="46">
        <v>0</v>
      </c>
      <c r="J31" s="50">
        <f t="shared" si="10"/>
        <v>1</v>
      </c>
      <c r="K31" s="50">
        <f t="shared" si="11"/>
        <v>1</v>
      </c>
      <c r="L31" s="50">
        <f t="shared" si="12"/>
        <v>1</v>
      </c>
      <c r="M31" s="50">
        <f t="shared" ca="1" si="2"/>
        <v>0</v>
      </c>
      <c r="N31" s="8"/>
      <c r="O31" s="8"/>
      <c r="P31" s="13"/>
      <c r="Q31" s="13"/>
      <c r="T31" s="43">
        <v>0</v>
      </c>
      <c r="U31" s="52">
        <f t="shared" si="3"/>
        <v>-200</v>
      </c>
      <c r="V31" s="48">
        <f t="shared" si="4"/>
        <v>-200</v>
      </c>
      <c r="W31" s="48"/>
      <c r="X31" s="48">
        <f t="shared" si="5"/>
        <v>219.84892992026857</v>
      </c>
      <c r="Y31" s="48">
        <f t="shared" si="6"/>
        <v>19.848929920268574</v>
      </c>
      <c r="Z31" s="48">
        <f t="shared" si="7"/>
        <v>20</v>
      </c>
      <c r="AA31" s="17">
        <f t="shared" si="8"/>
        <v>20</v>
      </c>
      <c r="AB31" s="45">
        <f t="shared" si="9"/>
        <v>220</v>
      </c>
    </row>
    <row r="32" spans="1:28" ht="15" customHeight="1" x14ac:dyDescent="0.25">
      <c r="A32" s="59">
        <v>3690</v>
      </c>
      <c r="B32" s="49">
        <v>200</v>
      </c>
      <c r="C32" s="46">
        <v>24.6</v>
      </c>
      <c r="D32" s="46">
        <v>274.11</v>
      </c>
      <c r="E32" s="46">
        <v>218.12</v>
      </c>
      <c r="F32" s="60">
        <v>0</v>
      </c>
      <c r="G32" s="60">
        <v>0</v>
      </c>
      <c r="H32" s="60">
        <v>0</v>
      </c>
      <c r="I32" s="60">
        <v>0</v>
      </c>
      <c r="J32" s="50">
        <f t="shared" si="10"/>
        <v>1</v>
      </c>
      <c r="K32" s="50">
        <f t="shared" si="11"/>
        <v>1</v>
      </c>
      <c r="L32" s="50">
        <f t="shared" si="12"/>
        <v>1</v>
      </c>
      <c r="M32" s="50">
        <f t="shared" ca="1" si="2"/>
        <v>0</v>
      </c>
      <c r="N32" s="8"/>
      <c r="O32" s="8"/>
      <c r="P32" s="13"/>
      <c r="Q32" s="13"/>
      <c r="T32" s="43">
        <v>0</v>
      </c>
      <c r="U32" s="52">
        <f t="shared" si="3"/>
        <v>-200</v>
      </c>
      <c r="V32" s="48">
        <f t="shared" si="4"/>
        <v>-200</v>
      </c>
      <c r="W32" s="48"/>
      <c r="X32" s="48">
        <f t="shared" si="5"/>
        <v>219.84892992026857</v>
      </c>
      <c r="Y32" s="48">
        <f t="shared" si="6"/>
        <v>19.848929920268574</v>
      </c>
      <c r="Z32" s="48">
        <f t="shared" si="7"/>
        <v>20</v>
      </c>
      <c r="AA32" s="17">
        <f t="shared" si="8"/>
        <v>20</v>
      </c>
      <c r="AB32" s="45">
        <f t="shared" si="9"/>
        <v>220</v>
      </c>
    </row>
    <row r="33" spans="1:28" ht="15" customHeight="1" x14ac:dyDescent="0.25">
      <c r="A33" s="49">
        <v>3680</v>
      </c>
      <c r="B33" s="49">
        <v>200</v>
      </c>
      <c r="C33" s="46">
        <v>24.53</v>
      </c>
      <c r="D33" s="46">
        <v>274.42</v>
      </c>
      <c r="E33" s="46">
        <v>218.44</v>
      </c>
      <c r="F33" s="46">
        <v>0</v>
      </c>
      <c r="G33" s="46">
        <f t="shared" ref="G33:G64" si="13">($A$32-A33)/(ROW(A33)-ROW($A$32))</f>
        <v>10</v>
      </c>
      <c r="H33" s="46">
        <v>0</v>
      </c>
      <c r="I33" s="46">
        <f t="shared" ref="I33:I64" si="14">($A$32-B33)/(ROW(B33)-ROW($A$32))</f>
        <v>3490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0</v>
      </c>
      <c r="N33" s="8"/>
      <c r="O33" s="8"/>
      <c r="P33" s="13"/>
      <c r="Q33" s="13"/>
      <c r="T33" s="43">
        <v>0</v>
      </c>
      <c r="U33" s="52">
        <f t="shared" si="3"/>
        <v>-200</v>
      </c>
      <c r="V33" s="48">
        <f t="shared" si="4"/>
        <v>-200</v>
      </c>
      <c r="W33" s="48"/>
      <c r="X33" s="48">
        <f t="shared" si="5"/>
        <v>219.84892992026857</v>
      </c>
      <c r="Y33" s="48">
        <f t="shared" si="6"/>
        <v>19.848929920268574</v>
      </c>
      <c r="Z33" s="48">
        <f t="shared" si="7"/>
        <v>20</v>
      </c>
      <c r="AA33" s="17">
        <f t="shared" si="8"/>
        <v>20</v>
      </c>
      <c r="AB33" s="45">
        <f t="shared" si="9"/>
        <v>220</v>
      </c>
    </row>
    <row r="34" spans="1:28" ht="15" customHeight="1" x14ac:dyDescent="0.25">
      <c r="A34" s="49">
        <v>3670</v>
      </c>
      <c r="B34" s="49">
        <v>200</v>
      </c>
      <c r="C34" s="46">
        <v>24.47</v>
      </c>
      <c r="D34" s="46">
        <v>274.73</v>
      </c>
      <c r="E34" s="46">
        <v>218.74</v>
      </c>
      <c r="F34" s="46">
        <v>0</v>
      </c>
      <c r="G34" s="46">
        <f t="shared" si="13"/>
        <v>10</v>
      </c>
      <c r="H34" s="46">
        <v>0</v>
      </c>
      <c r="I34" s="46">
        <f t="shared" si="14"/>
        <v>1745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5">IF(RAND()&lt;0.5,0,1)</f>
        <v>1</v>
      </c>
      <c r="N34" s="8"/>
      <c r="O34" s="8"/>
      <c r="P34" s="13"/>
      <c r="Q34" s="13"/>
      <c r="T34" s="43">
        <v>0</v>
      </c>
      <c r="U34" s="52">
        <f t="shared" ref="U34:U65" si="16">T34-B34</f>
        <v>-200</v>
      </c>
      <c r="V34" s="48">
        <f t="shared" ref="V34:V65" si="17">ROUND(U34,0)</f>
        <v>-200</v>
      </c>
      <c r="W34" s="48"/>
      <c r="X34" s="48">
        <f t="shared" ref="X34:X65" si="18">B34/$W$2*$W$3</f>
        <v>219.84892992026857</v>
      </c>
      <c r="Y34" s="48">
        <f t="shared" ref="Y34:Y65" si="19">X34-B34</f>
        <v>19.848929920268574</v>
      </c>
      <c r="Z34" s="48">
        <f t="shared" ref="Z34:Z65" si="20">ROUND(Y34,0)</f>
        <v>20</v>
      </c>
      <c r="AA34" s="17">
        <f t="shared" ref="AA34:AA65" si="21">IF(V34&gt;=0,V34,Z34)</f>
        <v>20</v>
      </c>
      <c r="AB34" s="45">
        <f t="shared" ref="AB34:AB65" si="22">B34+AA34</f>
        <v>220</v>
      </c>
    </row>
    <row r="35" spans="1:28" ht="15" customHeight="1" x14ac:dyDescent="0.25">
      <c r="A35" s="49">
        <v>3660</v>
      </c>
      <c r="B35" s="49">
        <v>200</v>
      </c>
      <c r="C35" s="46">
        <v>24.4</v>
      </c>
      <c r="D35" s="46">
        <v>275.02999999999997</v>
      </c>
      <c r="E35" s="46">
        <v>219.04</v>
      </c>
      <c r="F35" s="46">
        <v>0</v>
      </c>
      <c r="G35" s="46">
        <f t="shared" si="13"/>
        <v>10</v>
      </c>
      <c r="H35" s="46">
        <v>0</v>
      </c>
      <c r="I35" s="46">
        <f t="shared" si="14"/>
        <v>1163.3333333333333</v>
      </c>
      <c r="J35" s="50">
        <f t="shared" ref="J35:J66" si="23">IF(ABS(B35-B34)&lt;=50,1,0)</f>
        <v>1</v>
      </c>
      <c r="K35" s="50">
        <f t="shared" ref="K35:K66" si="24">IF(ABS((B35-B34))&lt;=50,1,IF((B35-B34)*(1)&gt;=0,1,-1))</f>
        <v>1</v>
      </c>
      <c r="L35" s="50">
        <f t="shared" si="12"/>
        <v>1</v>
      </c>
      <c r="M35" s="50">
        <f t="shared" ca="1" si="15"/>
        <v>0</v>
      </c>
      <c r="N35" s="8"/>
      <c r="O35" s="8"/>
      <c r="P35" s="13"/>
      <c r="Q35" s="13"/>
      <c r="T35" s="43">
        <v>0</v>
      </c>
      <c r="U35" s="52">
        <f t="shared" si="16"/>
        <v>-200</v>
      </c>
      <c r="V35" s="48">
        <f t="shared" si="17"/>
        <v>-200</v>
      </c>
      <c r="W35" s="48"/>
      <c r="X35" s="48">
        <f t="shared" si="18"/>
        <v>219.84892992026857</v>
      </c>
      <c r="Y35" s="48">
        <f t="shared" si="19"/>
        <v>19.848929920268574</v>
      </c>
      <c r="Z35" s="48">
        <f t="shared" si="20"/>
        <v>20</v>
      </c>
      <c r="AA35" s="17">
        <f t="shared" si="21"/>
        <v>20</v>
      </c>
      <c r="AB35" s="45">
        <f t="shared" si="22"/>
        <v>220</v>
      </c>
    </row>
    <row r="36" spans="1:28" ht="15" customHeight="1" x14ac:dyDescent="0.25">
      <c r="A36" s="49">
        <v>3510</v>
      </c>
      <c r="B36" s="49">
        <v>200</v>
      </c>
      <c r="C36" s="46">
        <v>23.4</v>
      </c>
      <c r="D36" s="46">
        <v>275.32</v>
      </c>
      <c r="E36" s="46">
        <v>219.34</v>
      </c>
      <c r="F36" s="46">
        <v>0</v>
      </c>
      <c r="G36" s="46">
        <f t="shared" si="13"/>
        <v>45</v>
      </c>
      <c r="H36" s="46">
        <v>0</v>
      </c>
      <c r="I36" s="46">
        <f t="shared" si="14"/>
        <v>872.5</v>
      </c>
      <c r="J36" s="50">
        <f t="shared" si="23"/>
        <v>1</v>
      </c>
      <c r="K36" s="50">
        <f t="shared" si="24"/>
        <v>1</v>
      </c>
      <c r="L36" s="50">
        <f t="shared" si="12"/>
        <v>1</v>
      </c>
      <c r="M36" s="50">
        <f t="shared" ca="1" si="15"/>
        <v>0</v>
      </c>
      <c r="N36" s="8"/>
      <c r="O36" s="8"/>
      <c r="P36" s="13"/>
      <c r="Q36" s="13"/>
      <c r="T36" s="43">
        <v>0</v>
      </c>
      <c r="U36" s="52">
        <f t="shared" si="16"/>
        <v>-200</v>
      </c>
      <c r="V36" s="48">
        <f t="shared" si="17"/>
        <v>-200</v>
      </c>
      <c r="W36" s="48"/>
      <c r="X36" s="48">
        <f t="shared" si="18"/>
        <v>219.84892992026857</v>
      </c>
      <c r="Y36" s="48">
        <f t="shared" si="19"/>
        <v>19.848929920268574</v>
      </c>
      <c r="Z36" s="48">
        <f t="shared" si="20"/>
        <v>20</v>
      </c>
      <c r="AA36" s="17">
        <f t="shared" si="21"/>
        <v>20</v>
      </c>
      <c r="AB36" s="45">
        <f t="shared" si="22"/>
        <v>220</v>
      </c>
    </row>
    <row r="37" spans="1:28" ht="15" customHeight="1" x14ac:dyDescent="0.25">
      <c r="A37" s="49">
        <v>3360</v>
      </c>
      <c r="B37" s="49">
        <v>200</v>
      </c>
      <c r="C37" s="46">
        <v>22.4</v>
      </c>
      <c r="D37" s="46">
        <v>275.60000000000002</v>
      </c>
      <c r="E37" s="46">
        <v>219.61</v>
      </c>
      <c r="F37" s="46">
        <v>0</v>
      </c>
      <c r="G37" s="46">
        <f t="shared" si="13"/>
        <v>66</v>
      </c>
      <c r="H37" s="46">
        <v>0</v>
      </c>
      <c r="I37" s="46">
        <f t="shared" si="14"/>
        <v>698</v>
      </c>
      <c r="J37" s="50">
        <f t="shared" si="23"/>
        <v>1</v>
      </c>
      <c r="K37" s="50">
        <f t="shared" si="24"/>
        <v>1</v>
      </c>
      <c r="L37" s="50">
        <f t="shared" si="12"/>
        <v>1</v>
      </c>
      <c r="M37" s="50">
        <f t="shared" ca="1" si="15"/>
        <v>1</v>
      </c>
      <c r="N37" s="8"/>
      <c r="O37" s="8"/>
      <c r="P37" s="13"/>
      <c r="Q37" s="13"/>
      <c r="T37" s="43">
        <v>0</v>
      </c>
      <c r="U37" s="52">
        <f t="shared" si="16"/>
        <v>-200</v>
      </c>
      <c r="V37" s="48">
        <f t="shared" si="17"/>
        <v>-200</v>
      </c>
      <c r="W37" s="48"/>
      <c r="X37" s="48">
        <f t="shared" si="18"/>
        <v>219.84892992026857</v>
      </c>
      <c r="Y37" s="48">
        <f t="shared" si="19"/>
        <v>19.848929920268574</v>
      </c>
      <c r="Z37" s="48">
        <f t="shared" si="20"/>
        <v>20</v>
      </c>
      <c r="AA37" s="17">
        <f t="shared" si="21"/>
        <v>20</v>
      </c>
      <c r="AB37" s="45">
        <f t="shared" si="22"/>
        <v>220</v>
      </c>
    </row>
    <row r="38" spans="1:28" ht="15" customHeight="1" x14ac:dyDescent="0.25">
      <c r="A38" s="49">
        <v>3210</v>
      </c>
      <c r="B38" s="49">
        <v>200</v>
      </c>
      <c r="C38" s="46">
        <v>21.4</v>
      </c>
      <c r="D38" s="46">
        <v>275.86</v>
      </c>
      <c r="E38" s="46">
        <v>219.87</v>
      </c>
      <c r="F38" s="46">
        <v>0</v>
      </c>
      <c r="G38" s="46">
        <f t="shared" si="13"/>
        <v>80</v>
      </c>
      <c r="H38" s="46">
        <v>0</v>
      </c>
      <c r="I38" s="46">
        <f t="shared" si="14"/>
        <v>581.66666666666663</v>
      </c>
      <c r="J38" s="50">
        <f t="shared" si="23"/>
        <v>1</v>
      </c>
      <c r="K38" s="50">
        <f t="shared" si="24"/>
        <v>1</v>
      </c>
      <c r="L38" s="50">
        <f t="shared" si="12"/>
        <v>1</v>
      </c>
      <c r="M38" s="50">
        <f t="shared" ca="1" si="15"/>
        <v>0</v>
      </c>
      <c r="N38" s="8"/>
      <c r="O38" s="8"/>
      <c r="P38" s="13"/>
      <c r="Q38" s="13"/>
      <c r="T38" s="43">
        <v>0</v>
      </c>
      <c r="U38" s="52">
        <f t="shared" si="16"/>
        <v>-200</v>
      </c>
      <c r="V38" s="48">
        <f t="shared" si="17"/>
        <v>-200</v>
      </c>
      <c r="W38" s="48"/>
      <c r="X38" s="48">
        <f t="shared" si="18"/>
        <v>219.84892992026857</v>
      </c>
      <c r="Y38" s="48">
        <f t="shared" si="19"/>
        <v>19.848929920268574</v>
      </c>
      <c r="Z38" s="48">
        <f t="shared" si="20"/>
        <v>20</v>
      </c>
      <c r="AA38" s="17">
        <f t="shared" si="21"/>
        <v>20</v>
      </c>
      <c r="AB38" s="45">
        <f t="shared" si="22"/>
        <v>220</v>
      </c>
    </row>
    <row r="39" spans="1:28" ht="15" customHeight="1" x14ac:dyDescent="0.25">
      <c r="A39" s="49">
        <v>2947</v>
      </c>
      <c r="B39" s="49">
        <v>370</v>
      </c>
      <c r="C39" s="46">
        <v>19.649999999999999</v>
      </c>
      <c r="D39" s="46">
        <v>276.08999999999997</v>
      </c>
      <c r="E39" s="46">
        <v>220.1</v>
      </c>
      <c r="F39" s="46">
        <v>0</v>
      </c>
      <c r="G39" s="46">
        <f t="shared" si="13"/>
        <v>106.14285714285714</v>
      </c>
      <c r="H39" s="46">
        <v>0</v>
      </c>
      <c r="I39" s="46">
        <f t="shared" si="14"/>
        <v>474.28571428571428</v>
      </c>
      <c r="J39" s="50">
        <f t="shared" si="23"/>
        <v>0</v>
      </c>
      <c r="K39" s="50">
        <f t="shared" si="24"/>
        <v>1</v>
      </c>
      <c r="L39" s="50">
        <f t="shared" ref="L39:L70" si="25">IF(OR(COUNTIF(K35:K39,1)=5,COUNTIF(K35:K39,-1)=5),1,0)</f>
        <v>1</v>
      </c>
      <c r="M39" s="50">
        <f t="shared" ca="1" si="15"/>
        <v>0</v>
      </c>
      <c r="N39" s="8"/>
      <c r="O39" s="8"/>
      <c r="P39" s="13"/>
      <c r="Q39" s="13"/>
      <c r="T39" s="43">
        <v>0</v>
      </c>
      <c r="U39" s="52">
        <f t="shared" si="16"/>
        <v>-370</v>
      </c>
      <c r="V39" s="48">
        <f t="shared" si="17"/>
        <v>-370</v>
      </c>
      <c r="W39" s="48"/>
      <c r="X39" s="48">
        <f t="shared" si="18"/>
        <v>406.72052035249686</v>
      </c>
      <c r="Y39" s="48">
        <f t="shared" si="19"/>
        <v>36.720520352496862</v>
      </c>
      <c r="Z39" s="48">
        <f t="shared" si="20"/>
        <v>37</v>
      </c>
      <c r="AA39" s="17">
        <f t="shared" si="21"/>
        <v>37</v>
      </c>
      <c r="AB39" s="45">
        <f t="shared" si="22"/>
        <v>407</v>
      </c>
    </row>
    <row r="40" spans="1:28" ht="15" customHeight="1" x14ac:dyDescent="0.25">
      <c r="A40" s="49">
        <v>2684</v>
      </c>
      <c r="B40" s="49">
        <v>540</v>
      </c>
      <c r="C40" s="46">
        <v>17.89</v>
      </c>
      <c r="D40" s="46">
        <v>276.27999999999997</v>
      </c>
      <c r="E40" s="46">
        <v>220.3</v>
      </c>
      <c r="F40" s="46">
        <v>0</v>
      </c>
      <c r="G40" s="46">
        <f t="shared" si="13"/>
        <v>125.75</v>
      </c>
      <c r="H40" s="46">
        <v>0</v>
      </c>
      <c r="I40" s="46">
        <f t="shared" si="14"/>
        <v>393.75</v>
      </c>
      <c r="J40" s="50">
        <f t="shared" si="23"/>
        <v>0</v>
      </c>
      <c r="K40" s="50">
        <f t="shared" si="24"/>
        <v>1</v>
      </c>
      <c r="L40" s="50">
        <f t="shared" si="25"/>
        <v>1</v>
      </c>
      <c r="M40" s="50">
        <f t="shared" ca="1" si="15"/>
        <v>1</v>
      </c>
      <c r="N40" s="8"/>
      <c r="O40" s="8"/>
      <c r="P40" s="13"/>
      <c r="Q40" s="13"/>
      <c r="T40" s="43">
        <v>0</v>
      </c>
      <c r="U40" s="52">
        <f t="shared" si="16"/>
        <v>-540</v>
      </c>
      <c r="V40" s="48">
        <f t="shared" si="17"/>
        <v>-540</v>
      </c>
      <c r="W40" s="48"/>
      <c r="X40" s="48">
        <f t="shared" si="18"/>
        <v>593.59211078472515</v>
      </c>
      <c r="Y40" s="48">
        <f t="shared" si="19"/>
        <v>53.592110784725151</v>
      </c>
      <c r="Z40" s="48">
        <f t="shared" si="20"/>
        <v>54</v>
      </c>
      <c r="AA40" s="17">
        <f t="shared" si="21"/>
        <v>54</v>
      </c>
      <c r="AB40" s="45">
        <f t="shared" si="22"/>
        <v>594</v>
      </c>
    </row>
    <row r="41" spans="1:28" ht="15" customHeight="1" x14ac:dyDescent="0.25">
      <c r="A41" s="49">
        <v>2420</v>
      </c>
      <c r="B41" s="49">
        <v>710</v>
      </c>
      <c r="C41" s="46">
        <v>16.13</v>
      </c>
      <c r="D41" s="46">
        <v>276.43</v>
      </c>
      <c r="E41" s="46">
        <v>220.44</v>
      </c>
      <c r="F41" s="46">
        <v>0</v>
      </c>
      <c r="G41" s="46">
        <f t="shared" si="13"/>
        <v>141.11111111111111</v>
      </c>
      <c r="H41" s="46">
        <v>0</v>
      </c>
      <c r="I41" s="46">
        <f t="shared" si="14"/>
        <v>331.11111111111109</v>
      </c>
      <c r="J41" s="50">
        <f t="shared" si="23"/>
        <v>0</v>
      </c>
      <c r="K41" s="50">
        <f t="shared" si="24"/>
        <v>1</v>
      </c>
      <c r="L41" s="50">
        <f t="shared" si="25"/>
        <v>1</v>
      </c>
      <c r="M41" s="50">
        <f t="shared" ca="1" si="15"/>
        <v>1</v>
      </c>
      <c r="N41" s="8"/>
      <c r="O41" s="8"/>
      <c r="P41" s="13"/>
      <c r="Q41" s="13"/>
      <c r="T41" s="43">
        <v>0</v>
      </c>
      <c r="U41" s="52">
        <f t="shared" si="16"/>
        <v>-710</v>
      </c>
      <c r="V41" s="48">
        <f t="shared" si="17"/>
        <v>-710</v>
      </c>
      <c r="W41" s="48"/>
      <c r="X41" s="48">
        <f t="shared" si="18"/>
        <v>780.4637012169535</v>
      </c>
      <c r="Y41" s="48">
        <f t="shared" si="19"/>
        <v>70.463701216953496</v>
      </c>
      <c r="Z41" s="48">
        <f t="shared" si="20"/>
        <v>70</v>
      </c>
      <c r="AA41" s="17">
        <f t="shared" si="21"/>
        <v>70</v>
      </c>
      <c r="AB41" s="45">
        <f t="shared" si="22"/>
        <v>780</v>
      </c>
    </row>
    <row r="42" spans="1:28" ht="15" customHeight="1" x14ac:dyDescent="0.25">
      <c r="A42" s="49">
        <v>2173</v>
      </c>
      <c r="B42" s="49">
        <v>753</v>
      </c>
      <c r="C42" s="46">
        <v>14.49</v>
      </c>
      <c r="D42" s="46">
        <v>276.55</v>
      </c>
      <c r="E42" s="46">
        <v>220.57</v>
      </c>
      <c r="F42" s="46">
        <v>0</v>
      </c>
      <c r="G42" s="46">
        <f t="shared" si="13"/>
        <v>151.69999999999999</v>
      </c>
      <c r="H42" s="46">
        <v>0</v>
      </c>
      <c r="I42" s="46">
        <f t="shared" si="14"/>
        <v>293.7</v>
      </c>
      <c r="J42" s="50">
        <f t="shared" si="23"/>
        <v>1</v>
      </c>
      <c r="K42" s="50">
        <f t="shared" si="24"/>
        <v>1</v>
      </c>
      <c r="L42" s="50">
        <f t="shared" si="25"/>
        <v>1</v>
      </c>
      <c r="M42" s="50">
        <f t="shared" ca="1" si="15"/>
        <v>1</v>
      </c>
      <c r="N42" s="8"/>
      <c r="O42" s="8"/>
      <c r="P42" s="13"/>
      <c r="Q42" s="13"/>
      <c r="T42" s="43">
        <v>0</v>
      </c>
      <c r="U42" s="52">
        <f t="shared" si="16"/>
        <v>-753</v>
      </c>
      <c r="V42" s="48">
        <f t="shared" si="17"/>
        <v>-753</v>
      </c>
      <c r="W42" s="48"/>
      <c r="X42" s="48">
        <f t="shared" si="18"/>
        <v>827.73122114981118</v>
      </c>
      <c r="Y42" s="48">
        <f t="shared" si="19"/>
        <v>74.731221149811176</v>
      </c>
      <c r="Z42" s="48">
        <f t="shared" si="20"/>
        <v>75</v>
      </c>
      <c r="AA42" s="17">
        <f t="shared" si="21"/>
        <v>75</v>
      </c>
      <c r="AB42" s="45">
        <f t="shared" si="22"/>
        <v>828</v>
      </c>
    </row>
    <row r="43" spans="1:28" ht="15" customHeight="1" x14ac:dyDescent="0.25">
      <c r="A43" s="49">
        <v>1926</v>
      </c>
      <c r="B43" s="49">
        <v>796</v>
      </c>
      <c r="C43" s="46">
        <v>12.84</v>
      </c>
      <c r="D43" s="46">
        <v>276.64999999999998</v>
      </c>
      <c r="E43" s="46">
        <v>220.67</v>
      </c>
      <c r="F43" s="46">
        <v>0</v>
      </c>
      <c r="G43" s="46">
        <f t="shared" si="13"/>
        <v>160.36363636363637</v>
      </c>
      <c r="H43" s="46">
        <v>0</v>
      </c>
      <c r="I43" s="46">
        <f t="shared" si="14"/>
        <v>263.09090909090907</v>
      </c>
      <c r="J43" s="50">
        <f t="shared" si="23"/>
        <v>1</v>
      </c>
      <c r="K43" s="50">
        <f t="shared" si="24"/>
        <v>1</v>
      </c>
      <c r="L43" s="50">
        <f t="shared" si="25"/>
        <v>1</v>
      </c>
      <c r="M43" s="50">
        <f t="shared" ca="1" si="15"/>
        <v>1</v>
      </c>
      <c r="N43" s="8"/>
      <c r="O43" s="8"/>
      <c r="P43" s="13"/>
      <c r="Q43" s="13"/>
      <c r="T43" s="43">
        <v>0</v>
      </c>
      <c r="U43" s="52">
        <f t="shared" si="16"/>
        <v>-796</v>
      </c>
      <c r="V43" s="48">
        <f t="shared" si="17"/>
        <v>-796</v>
      </c>
      <c r="W43" s="48"/>
      <c r="X43" s="48">
        <f t="shared" si="18"/>
        <v>874.99874108266897</v>
      </c>
      <c r="Y43" s="48">
        <f t="shared" si="19"/>
        <v>78.998741082668971</v>
      </c>
      <c r="Z43" s="48">
        <f t="shared" si="20"/>
        <v>79</v>
      </c>
      <c r="AA43" s="17">
        <f t="shared" si="21"/>
        <v>79</v>
      </c>
      <c r="AB43" s="45">
        <f t="shared" si="22"/>
        <v>875</v>
      </c>
    </row>
    <row r="44" spans="1:28" ht="15" customHeight="1" x14ac:dyDescent="0.25">
      <c r="A44" s="49">
        <v>1680</v>
      </c>
      <c r="B44" s="49">
        <v>840</v>
      </c>
      <c r="C44" s="46">
        <v>11.2</v>
      </c>
      <c r="D44" s="46">
        <v>276.72000000000003</v>
      </c>
      <c r="E44" s="46">
        <v>220.73</v>
      </c>
      <c r="F44" s="46">
        <v>0</v>
      </c>
      <c r="G44" s="46">
        <f t="shared" si="13"/>
        <v>167.5</v>
      </c>
      <c r="H44" s="46">
        <v>0</v>
      </c>
      <c r="I44" s="46">
        <f t="shared" si="14"/>
        <v>237.5</v>
      </c>
      <c r="J44" s="50">
        <f t="shared" si="23"/>
        <v>1</v>
      </c>
      <c r="K44" s="50">
        <f t="shared" si="24"/>
        <v>1</v>
      </c>
      <c r="L44" s="50">
        <f t="shared" si="25"/>
        <v>1</v>
      </c>
      <c r="M44" s="50">
        <f t="shared" ca="1" si="15"/>
        <v>0</v>
      </c>
      <c r="N44" s="8"/>
      <c r="O44" s="8"/>
      <c r="P44" s="13"/>
      <c r="Q44" s="13"/>
      <c r="T44" s="43">
        <v>0</v>
      </c>
      <c r="U44" s="52">
        <f t="shared" si="16"/>
        <v>-840</v>
      </c>
      <c r="V44" s="48">
        <f t="shared" si="17"/>
        <v>-840</v>
      </c>
      <c r="W44" s="48"/>
      <c r="X44" s="48">
        <f t="shared" si="18"/>
        <v>923.3655056651279</v>
      </c>
      <c r="Y44" s="48">
        <f t="shared" si="19"/>
        <v>83.365505665127898</v>
      </c>
      <c r="Z44" s="48">
        <f t="shared" si="20"/>
        <v>83</v>
      </c>
      <c r="AA44" s="17">
        <f t="shared" si="21"/>
        <v>83</v>
      </c>
      <c r="AB44" s="45">
        <f t="shared" si="22"/>
        <v>923</v>
      </c>
    </row>
    <row r="45" spans="1:28" ht="15" customHeight="1" x14ac:dyDescent="0.25">
      <c r="A45" s="49">
        <v>1580</v>
      </c>
      <c r="B45" s="49">
        <v>840</v>
      </c>
      <c r="C45" s="46">
        <v>10.53</v>
      </c>
      <c r="D45" s="46">
        <v>276.79000000000002</v>
      </c>
      <c r="E45" s="46">
        <v>220.81</v>
      </c>
      <c r="F45" s="46">
        <v>0</v>
      </c>
      <c r="G45" s="46">
        <f t="shared" si="13"/>
        <v>162.30769230769232</v>
      </c>
      <c r="H45" s="46">
        <v>0</v>
      </c>
      <c r="I45" s="46">
        <f t="shared" si="14"/>
        <v>219.23076923076923</v>
      </c>
      <c r="J45" s="50">
        <f t="shared" si="23"/>
        <v>1</v>
      </c>
      <c r="K45" s="50">
        <f t="shared" si="24"/>
        <v>1</v>
      </c>
      <c r="L45" s="50">
        <f t="shared" si="25"/>
        <v>1</v>
      </c>
      <c r="M45" s="50">
        <f t="shared" ca="1" si="15"/>
        <v>1</v>
      </c>
      <c r="N45" s="8"/>
      <c r="O45" s="8"/>
      <c r="P45" s="13"/>
      <c r="Q45" s="13"/>
      <c r="T45" s="43">
        <v>0</v>
      </c>
      <c r="U45" s="52">
        <f t="shared" si="16"/>
        <v>-840</v>
      </c>
      <c r="V45" s="48">
        <f t="shared" si="17"/>
        <v>-840</v>
      </c>
      <c r="W45" s="48"/>
      <c r="X45" s="48">
        <f t="shared" si="18"/>
        <v>923.3655056651279</v>
      </c>
      <c r="Y45" s="48">
        <f t="shared" si="19"/>
        <v>83.365505665127898</v>
      </c>
      <c r="Z45" s="48">
        <f t="shared" si="20"/>
        <v>83</v>
      </c>
      <c r="AA45" s="17">
        <f t="shared" si="21"/>
        <v>83</v>
      </c>
      <c r="AB45" s="45">
        <f t="shared" si="22"/>
        <v>923</v>
      </c>
    </row>
    <row r="46" spans="1:28" ht="15" customHeight="1" x14ac:dyDescent="0.25">
      <c r="A46" s="49">
        <v>1480</v>
      </c>
      <c r="B46" s="49">
        <v>840</v>
      </c>
      <c r="C46" s="46">
        <v>9.8699999999999992</v>
      </c>
      <c r="D46" s="46">
        <v>276.85000000000002</v>
      </c>
      <c r="E46" s="46">
        <v>220.86</v>
      </c>
      <c r="F46" s="46">
        <v>0</v>
      </c>
      <c r="G46" s="46">
        <f t="shared" si="13"/>
        <v>157.85714285714286</v>
      </c>
      <c r="H46" s="46">
        <v>0</v>
      </c>
      <c r="I46" s="46">
        <f t="shared" si="14"/>
        <v>203.57142857142858</v>
      </c>
      <c r="J46" s="50">
        <f t="shared" si="23"/>
        <v>1</v>
      </c>
      <c r="K46" s="50">
        <f t="shared" si="24"/>
        <v>1</v>
      </c>
      <c r="L46" s="50">
        <f t="shared" si="25"/>
        <v>1</v>
      </c>
      <c r="M46" s="50">
        <f t="shared" ca="1" si="15"/>
        <v>1</v>
      </c>
      <c r="N46" s="8"/>
      <c r="O46" s="8"/>
      <c r="P46" s="13"/>
      <c r="Q46" s="13"/>
      <c r="T46" s="43">
        <v>0</v>
      </c>
      <c r="U46" s="52">
        <f t="shared" si="16"/>
        <v>-840</v>
      </c>
      <c r="V46" s="48">
        <f t="shared" si="17"/>
        <v>-840</v>
      </c>
      <c r="W46" s="48"/>
      <c r="X46" s="48">
        <f t="shared" si="18"/>
        <v>923.3655056651279</v>
      </c>
      <c r="Y46" s="48">
        <f t="shared" si="19"/>
        <v>83.365505665127898</v>
      </c>
      <c r="Z46" s="48">
        <f t="shared" si="20"/>
        <v>83</v>
      </c>
      <c r="AA46" s="17">
        <f t="shared" si="21"/>
        <v>83</v>
      </c>
      <c r="AB46" s="45">
        <f t="shared" si="22"/>
        <v>923</v>
      </c>
    </row>
    <row r="47" spans="1:28" ht="15" customHeight="1" x14ac:dyDescent="0.25">
      <c r="A47" s="49">
        <v>1380</v>
      </c>
      <c r="B47" s="49">
        <v>840</v>
      </c>
      <c r="C47" s="46">
        <v>9.1999999999999993</v>
      </c>
      <c r="D47" s="46">
        <v>276.89999999999998</v>
      </c>
      <c r="E47" s="46">
        <v>220.91</v>
      </c>
      <c r="F47" s="46">
        <v>0</v>
      </c>
      <c r="G47" s="46">
        <f t="shared" si="13"/>
        <v>154</v>
      </c>
      <c r="H47" s="46">
        <v>0</v>
      </c>
      <c r="I47" s="46">
        <f t="shared" si="14"/>
        <v>190</v>
      </c>
      <c r="J47" s="50">
        <f t="shared" si="23"/>
        <v>1</v>
      </c>
      <c r="K47" s="50">
        <f t="shared" si="24"/>
        <v>1</v>
      </c>
      <c r="L47" s="50">
        <f t="shared" si="25"/>
        <v>1</v>
      </c>
      <c r="M47" s="50">
        <f t="shared" ca="1" si="15"/>
        <v>1</v>
      </c>
      <c r="N47" s="8"/>
      <c r="O47" s="8"/>
      <c r="P47" s="13"/>
      <c r="Q47" s="13"/>
      <c r="T47" s="43">
        <v>0</v>
      </c>
      <c r="U47" s="52">
        <f t="shared" si="16"/>
        <v>-840</v>
      </c>
      <c r="V47" s="48">
        <f t="shared" si="17"/>
        <v>-840</v>
      </c>
      <c r="W47" s="48"/>
      <c r="X47" s="48">
        <f t="shared" si="18"/>
        <v>923.3655056651279</v>
      </c>
      <c r="Y47" s="48">
        <f t="shared" si="19"/>
        <v>83.365505665127898</v>
      </c>
      <c r="Z47" s="48">
        <f t="shared" si="20"/>
        <v>83</v>
      </c>
      <c r="AA47" s="17">
        <f t="shared" si="21"/>
        <v>83</v>
      </c>
      <c r="AB47" s="45">
        <f t="shared" si="22"/>
        <v>923</v>
      </c>
    </row>
    <row r="48" spans="1:28" ht="15" customHeight="1" x14ac:dyDescent="0.25">
      <c r="A48" s="49">
        <v>1323</v>
      </c>
      <c r="B48" s="49">
        <v>840</v>
      </c>
      <c r="C48" s="46">
        <v>8.82</v>
      </c>
      <c r="D48" s="46">
        <v>276.94</v>
      </c>
      <c r="E48" s="46">
        <v>220.95</v>
      </c>
      <c r="F48" s="46">
        <v>0</v>
      </c>
      <c r="G48" s="46">
        <f t="shared" si="13"/>
        <v>147.9375</v>
      </c>
      <c r="H48" s="46">
        <v>0</v>
      </c>
      <c r="I48" s="46">
        <f t="shared" si="14"/>
        <v>178.125</v>
      </c>
      <c r="J48" s="50">
        <f t="shared" si="23"/>
        <v>1</v>
      </c>
      <c r="K48" s="50">
        <f t="shared" si="24"/>
        <v>1</v>
      </c>
      <c r="L48" s="50">
        <f t="shared" si="25"/>
        <v>1</v>
      </c>
      <c r="M48" s="50">
        <f t="shared" ca="1" si="15"/>
        <v>0</v>
      </c>
      <c r="N48" s="8"/>
      <c r="O48" s="8"/>
      <c r="P48" s="13"/>
      <c r="Q48" s="13"/>
      <c r="T48" s="43">
        <v>0</v>
      </c>
      <c r="U48" s="52">
        <f t="shared" si="16"/>
        <v>-840</v>
      </c>
      <c r="V48" s="48">
        <f t="shared" si="17"/>
        <v>-840</v>
      </c>
      <c r="W48" s="48"/>
      <c r="X48" s="48">
        <f t="shared" si="18"/>
        <v>923.3655056651279</v>
      </c>
      <c r="Y48" s="48">
        <f t="shared" si="19"/>
        <v>83.365505665127898</v>
      </c>
      <c r="Z48" s="48">
        <f t="shared" si="20"/>
        <v>83</v>
      </c>
      <c r="AA48" s="17">
        <f t="shared" si="21"/>
        <v>83</v>
      </c>
      <c r="AB48" s="45">
        <f t="shared" si="22"/>
        <v>923</v>
      </c>
    </row>
    <row r="49" spans="1:28" ht="15" customHeight="1" x14ac:dyDescent="0.25">
      <c r="A49" s="49">
        <v>1266</v>
      </c>
      <c r="B49" s="49">
        <v>840</v>
      </c>
      <c r="C49" s="46">
        <v>8.44</v>
      </c>
      <c r="D49" s="46">
        <v>276.98</v>
      </c>
      <c r="E49" s="46">
        <v>220.99</v>
      </c>
      <c r="F49" s="46">
        <v>0</v>
      </c>
      <c r="G49" s="46">
        <f t="shared" si="13"/>
        <v>142.58823529411765</v>
      </c>
      <c r="H49" s="46">
        <v>0</v>
      </c>
      <c r="I49" s="46">
        <f t="shared" si="14"/>
        <v>167.64705882352942</v>
      </c>
      <c r="J49" s="50">
        <f t="shared" si="23"/>
        <v>1</v>
      </c>
      <c r="K49" s="50">
        <f t="shared" si="24"/>
        <v>1</v>
      </c>
      <c r="L49" s="50">
        <f t="shared" si="25"/>
        <v>1</v>
      </c>
      <c r="M49" s="50">
        <f t="shared" ca="1" si="15"/>
        <v>1</v>
      </c>
      <c r="N49" s="8"/>
      <c r="O49" s="8"/>
      <c r="P49" s="13"/>
      <c r="Q49" s="13"/>
      <c r="T49" s="43">
        <v>0</v>
      </c>
      <c r="U49" s="52">
        <f t="shared" si="16"/>
        <v>-840</v>
      </c>
      <c r="V49" s="48">
        <f t="shared" si="17"/>
        <v>-840</v>
      </c>
      <c r="W49" s="48"/>
      <c r="X49" s="48">
        <f t="shared" si="18"/>
        <v>923.3655056651279</v>
      </c>
      <c r="Y49" s="48">
        <f t="shared" si="19"/>
        <v>83.365505665127898</v>
      </c>
      <c r="Z49" s="48">
        <f t="shared" si="20"/>
        <v>83</v>
      </c>
      <c r="AA49" s="17">
        <f t="shared" si="21"/>
        <v>83</v>
      </c>
      <c r="AB49" s="45">
        <f t="shared" si="22"/>
        <v>923</v>
      </c>
    </row>
    <row r="50" spans="1:28" ht="15" customHeight="1" x14ac:dyDescent="0.25">
      <c r="A50" s="49">
        <v>1210</v>
      </c>
      <c r="B50" s="49">
        <v>840</v>
      </c>
      <c r="C50" s="46">
        <v>8.07</v>
      </c>
      <c r="D50" s="46">
        <v>277.01</v>
      </c>
      <c r="E50" s="46">
        <v>221.02</v>
      </c>
      <c r="F50" s="46">
        <v>0</v>
      </c>
      <c r="G50" s="46">
        <f t="shared" si="13"/>
        <v>137.77777777777777</v>
      </c>
      <c r="H50" s="46">
        <v>0</v>
      </c>
      <c r="I50" s="46">
        <f t="shared" si="14"/>
        <v>158.33333333333334</v>
      </c>
      <c r="J50" s="50">
        <f t="shared" si="23"/>
        <v>1</v>
      </c>
      <c r="K50" s="50">
        <f t="shared" si="24"/>
        <v>1</v>
      </c>
      <c r="L50" s="50">
        <f t="shared" si="25"/>
        <v>1</v>
      </c>
      <c r="M50" s="50">
        <f t="shared" ca="1" si="15"/>
        <v>1</v>
      </c>
      <c r="N50" s="8"/>
      <c r="O50" s="8"/>
      <c r="P50" s="13"/>
      <c r="Q50" s="13"/>
      <c r="T50" s="43">
        <v>0</v>
      </c>
      <c r="U50" s="52">
        <f t="shared" si="16"/>
        <v>-840</v>
      </c>
      <c r="V50" s="48">
        <f t="shared" si="17"/>
        <v>-840</v>
      </c>
      <c r="W50" s="48"/>
      <c r="X50" s="48">
        <f t="shared" si="18"/>
        <v>923.3655056651279</v>
      </c>
      <c r="Y50" s="48">
        <f t="shared" si="19"/>
        <v>83.365505665127898</v>
      </c>
      <c r="Z50" s="48">
        <f t="shared" si="20"/>
        <v>83</v>
      </c>
      <c r="AA50" s="17">
        <f t="shared" si="21"/>
        <v>83</v>
      </c>
      <c r="AB50" s="45">
        <f t="shared" si="22"/>
        <v>923</v>
      </c>
    </row>
    <row r="51" spans="1:28" ht="15" customHeight="1" x14ac:dyDescent="0.25">
      <c r="A51" s="49">
        <v>1153</v>
      </c>
      <c r="B51" s="49">
        <v>840</v>
      </c>
      <c r="C51" s="46">
        <v>7.69</v>
      </c>
      <c r="D51" s="46">
        <v>277.04000000000002</v>
      </c>
      <c r="E51" s="46">
        <v>221.05</v>
      </c>
      <c r="F51" s="46">
        <v>0</v>
      </c>
      <c r="G51" s="46">
        <f t="shared" si="13"/>
        <v>133.52631578947367</v>
      </c>
      <c r="H51" s="46">
        <v>0</v>
      </c>
      <c r="I51" s="46">
        <f t="shared" si="14"/>
        <v>150</v>
      </c>
      <c r="J51" s="50">
        <f t="shared" si="23"/>
        <v>1</v>
      </c>
      <c r="K51" s="50">
        <f t="shared" si="24"/>
        <v>1</v>
      </c>
      <c r="L51" s="50">
        <f t="shared" si="25"/>
        <v>1</v>
      </c>
      <c r="M51" s="50">
        <f t="shared" ca="1" si="15"/>
        <v>0</v>
      </c>
      <c r="N51" s="8"/>
      <c r="O51" s="8"/>
      <c r="P51" s="13"/>
      <c r="Q51" s="13"/>
      <c r="T51" s="43">
        <v>0</v>
      </c>
      <c r="U51" s="52">
        <f t="shared" si="16"/>
        <v>-840</v>
      </c>
      <c r="V51" s="48">
        <f t="shared" si="17"/>
        <v>-840</v>
      </c>
      <c r="W51" s="48"/>
      <c r="X51" s="48">
        <f t="shared" si="18"/>
        <v>923.3655056651279</v>
      </c>
      <c r="Y51" s="48">
        <f t="shared" si="19"/>
        <v>83.365505665127898</v>
      </c>
      <c r="Z51" s="48">
        <f t="shared" si="20"/>
        <v>83</v>
      </c>
      <c r="AA51" s="17">
        <f t="shared" si="21"/>
        <v>83</v>
      </c>
      <c r="AB51" s="45">
        <f t="shared" si="22"/>
        <v>923</v>
      </c>
    </row>
    <row r="52" spans="1:28" ht="15" customHeight="1" x14ac:dyDescent="0.25">
      <c r="A52" s="49">
        <v>1096</v>
      </c>
      <c r="B52" s="49">
        <v>840</v>
      </c>
      <c r="C52" s="46">
        <v>7.31</v>
      </c>
      <c r="D52" s="46">
        <v>277.06</v>
      </c>
      <c r="E52" s="46">
        <v>221.08</v>
      </c>
      <c r="F52" s="46">
        <v>0</v>
      </c>
      <c r="G52" s="46">
        <f t="shared" si="13"/>
        <v>129.69999999999999</v>
      </c>
      <c r="H52" s="46">
        <v>0</v>
      </c>
      <c r="I52" s="46">
        <f t="shared" si="14"/>
        <v>142.5</v>
      </c>
      <c r="J52" s="50">
        <f t="shared" si="23"/>
        <v>1</v>
      </c>
      <c r="K52" s="50">
        <f t="shared" si="24"/>
        <v>1</v>
      </c>
      <c r="L52" s="50">
        <f t="shared" si="25"/>
        <v>1</v>
      </c>
      <c r="M52" s="50">
        <f t="shared" ca="1" si="15"/>
        <v>0</v>
      </c>
      <c r="N52" s="8"/>
      <c r="O52" s="8"/>
      <c r="P52" s="13"/>
      <c r="Q52" s="13"/>
      <c r="T52" s="43">
        <v>0</v>
      </c>
      <c r="U52" s="52">
        <f t="shared" si="16"/>
        <v>-840</v>
      </c>
      <c r="V52" s="48">
        <f t="shared" si="17"/>
        <v>-840</v>
      </c>
      <c r="W52" s="48"/>
      <c r="X52" s="48">
        <f t="shared" si="18"/>
        <v>923.3655056651279</v>
      </c>
      <c r="Y52" s="48">
        <f t="shared" si="19"/>
        <v>83.365505665127898</v>
      </c>
      <c r="Z52" s="48">
        <f t="shared" si="20"/>
        <v>83</v>
      </c>
      <c r="AA52" s="17">
        <f t="shared" si="21"/>
        <v>83</v>
      </c>
      <c r="AB52" s="45">
        <f t="shared" si="22"/>
        <v>923</v>
      </c>
    </row>
    <row r="53" spans="1:28" ht="15" customHeight="1" x14ac:dyDescent="0.25">
      <c r="A53" s="49">
        <v>1040</v>
      </c>
      <c r="B53" s="49">
        <v>840</v>
      </c>
      <c r="C53" s="46">
        <v>6.93</v>
      </c>
      <c r="D53" s="46">
        <v>277.08</v>
      </c>
      <c r="E53" s="46">
        <v>221.1</v>
      </c>
      <c r="F53" s="46">
        <v>0</v>
      </c>
      <c r="G53" s="46">
        <f t="shared" si="13"/>
        <v>126.19047619047619</v>
      </c>
      <c r="H53" s="46">
        <v>0</v>
      </c>
      <c r="I53" s="46">
        <f t="shared" si="14"/>
        <v>135.71428571428572</v>
      </c>
      <c r="J53" s="50">
        <f t="shared" si="23"/>
        <v>1</v>
      </c>
      <c r="K53" s="50">
        <f t="shared" si="24"/>
        <v>1</v>
      </c>
      <c r="L53" s="50">
        <f t="shared" si="25"/>
        <v>1</v>
      </c>
      <c r="M53" s="50">
        <f t="shared" ca="1" si="15"/>
        <v>1</v>
      </c>
      <c r="N53" s="8"/>
      <c r="O53" s="8"/>
      <c r="P53" s="13"/>
      <c r="Q53" s="13"/>
      <c r="T53" s="43">
        <v>0</v>
      </c>
      <c r="U53" s="52">
        <f t="shared" si="16"/>
        <v>-840</v>
      </c>
      <c r="V53" s="48">
        <f t="shared" si="17"/>
        <v>-840</v>
      </c>
      <c r="W53" s="48"/>
      <c r="X53" s="48">
        <f t="shared" si="18"/>
        <v>923.3655056651279</v>
      </c>
      <c r="Y53" s="48">
        <f t="shared" si="19"/>
        <v>83.365505665127898</v>
      </c>
      <c r="Z53" s="48">
        <f t="shared" si="20"/>
        <v>83</v>
      </c>
      <c r="AA53" s="17">
        <f t="shared" si="21"/>
        <v>83</v>
      </c>
      <c r="AB53" s="45">
        <f t="shared" si="22"/>
        <v>923</v>
      </c>
    </row>
    <row r="54" spans="1:28" ht="15" customHeight="1" x14ac:dyDescent="0.25">
      <c r="A54" s="49">
        <v>987</v>
      </c>
      <c r="B54" s="49">
        <v>840</v>
      </c>
      <c r="C54" s="46">
        <v>6.58</v>
      </c>
      <c r="D54" s="46">
        <v>277.08999999999997</v>
      </c>
      <c r="E54" s="46">
        <v>221.11</v>
      </c>
      <c r="F54" s="46">
        <v>0</v>
      </c>
      <c r="G54" s="46">
        <f t="shared" si="13"/>
        <v>122.86363636363636</v>
      </c>
      <c r="H54" s="46">
        <v>0</v>
      </c>
      <c r="I54" s="46">
        <f t="shared" si="14"/>
        <v>129.54545454545453</v>
      </c>
      <c r="J54" s="50">
        <f t="shared" si="23"/>
        <v>1</v>
      </c>
      <c r="K54" s="50">
        <f t="shared" si="24"/>
        <v>1</v>
      </c>
      <c r="L54" s="50">
        <f t="shared" si="25"/>
        <v>1</v>
      </c>
      <c r="M54" s="50">
        <f t="shared" ca="1" si="15"/>
        <v>0</v>
      </c>
      <c r="N54" s="8"/>
      <c r="O54" s="8"/>
      <c r="P54" s="13"/>
      <c r="Q54" s="13"/>
      <c r="T54" s="43">
        <v>0</v>
      </c>
      <c r="U54" s="52">
        <f t="shared" si="16"/>
        <v>-840</v>
      </c>
      <c r="V54" s="48">
        <f t="shared" si="17"/>
        <v>-840</v>
      </c>
      <c r="W54" s="48"/>
      <c r="X54" s="48">
        <f t="shared" si="18"/>
        <v>923.3655056651279</v>
      </c>
      <c r="Y54" s="48">
        <f t="shared" si="19"/>
        <v>83.365505665127898</v>
      </c>
      <c r="Z54" s="48">
        <f t="shared" si="20"/>
        <v>83</v>
      </c>
      <c r="AA54" s="17">
        <f t="shared" si="21"/>
        <v>83</v>
      </c>
      <c r="AB54" s="45">
        <f t="shared" si="22"/>
        <v>923</v>
      </c>
    </row>
    <row r="55" spans="1:28" ht="15" customHeight="1" x14ac:dyDescent="0.25">
      <c r="A55" s="49">
        <v>934</v>
      </c>
      <c r="B55" s="59">
        <v>840</v>
      </c>
      <c r="C55" s="46">
        <v>6.23</v>
      </c>
      <c r="D55" s="46">
        <v>277.10000000000002</v>
      </c>
      <c r="E55" s="46">
        <v>221.12</v>
      </c>
      <c r="F55" s="46">
        <v>0</v>
      </c>
      <c r="G55" s="46">
        <f t="shared" si="13"/>
        <v>119.82608695652173</v>
      </c>
      <c r="H55" s="46">
        <v>0</v>
      </c>
      <c r="I55" s="46">
        <f t="shared" si="14"/>
        <v>123.91304347826087</v>
      </c>
      <c r="J55" s="50">
        <f t="shared" si="23"/>
        <v>1</v>
      </c>
      <c r="K55" s="50">
        <f t="shared" si="24"/>
        <v>1</v>
      </c>
      <c r="L55" s="50">
        <f t="shared" si="25"/>
        <v>1</v>
      </c>
      <c r="M55" s="50">
        <f t="shared" ca="1" si="15"/>
        <v>0</v>
      </c>
      <c r="N55" s="8"/>
      <c r="O55" s="8"/>
      <c r="P55" s="13"/>
      <c r="Q55" s="13"/>
      <c r="T55" s="43">
        <v>0</v>
      </c>
      <c r="U55" s="52">
        <f t="shared" si="16"/>
        <v>-840</v>
      </c>
      <c r="V55" s="48">
        <f t="shared" si="17"/>
        <v>-840</v>
      </c>
      <c r="W55" s="48"/>
      <c r="X55" s="48">
        <f t="shared" si="18"/>
        <v>923.3655056651279</v>
      </c>
      <c r="Y55" s="48">
        <f t="shared" si="19"/>
        <v>83.365505665127898</v>
      </c>
      <c r="Z55" s="48">
        <f t="shared" si="20"/>
        <v>83</v>
      </c>
      <c r="AA55" s="17">
        <f t="shared" si="21"/>
        <v>83</v>
      </c>
      <c r="AB55" s="45">
        <f t="shared" si="22"/>
        <v>923</v>
      </c>
    </row>
    <row r="56" spans="1:28" ht="15" customHeight="1" x14ac:dyDescent="0.25">
      <c r="A56" s="49">
        <v>880</v>
      </c>
      <c r="B56" s="49">
        <v>840</v>
      </c>
      <c r="C56" s="46">
        <v>5.87</v>
      </c>
      <c r="D56" s="46">
        <v>277.10000000000002</v>
      </c>
      <c r="E56" s="46">
        <v>221.11</v>
      </c>
      <c r="F56" s="46">
        <v>0</v>
      </c>
      <c r="G56" s="46">
        <f t="shared" si="13"/>
        <v>117.08333333333333</v>
      </c>
      <c r="H56" s="46">
        <v>0</v>
      </c>
      <c r="I56" s="46">
        <f t="shared" si="14"/>
        <v>118.75</v>
      </c>
      <c r="J56" s="50">
        <f t="shared" si="23"/>
        <v>1</v>
      </c>
      <c r="K56" s="50">
        <f t="shared" si="24"/>
        <v>1</v>
      </c>
      <c r="L56" s="50">
        <f t="shared" si="25"/>
        <v>1</v>
      </c>
      <c r="M56" s="50">
        <f t="shared" ca="1" si="15"/>
        <v>0</v>
      </c>
      <c r="N56" s="8"/>
      <c r="O56" s="8"/>
      <c r="P56" s="13"/>
      <c r="Q56" s="13"/>
      <c r="T56" s="43">
        <v>0</v>
      </c>
      <c r="U56" s="52">
        <f t="shared" si="16"/>
        <v>-840</v>
      </c>
      <c r="V56" s="48">
        <f t="shared" si="17"/>
        <v>-840</v>
      </c>
      <c r="W56" s="48"/>
      <c r="X56" s="48">
        <f t="shared" si="18"/>
        <v>923.3655056651279</v>
      </c>
      <c r="Y56" s="48">
        <f t="shared" si="19"/>
        <v>83.365505665127898</v>
      </c>
      <c r="Z56" s="48">
        <f t="shared" si="20"/>
        <v>83</v>
      </c>
      <c r="AA56" s="17">
        <f t="shared" si="21"/>
        <v>83</v>
      </c>
      <c r="AB56" s="45">
        <f t="shared" si="22"/>
        <v>923</v>
      </c>
    </row>
    <row r="57" spans="1:28" ht="15" customHeight="1" x14ac:dyDescent="0.25">
      <c r="A57" s="49">
        <v>857</v>
      </c>
      <c r="B57" s="49">
        <v>840</v>
      </c>
      <c r="C57" s="46">
        <v>5.71</v>
      </c>
      <c r="D57" s="46">
        <v>277.10000000000002</v>
      </c>
      <c r="E57" s="46">
        <v>221.12</v>
      </c>
      <c r="F57" s="46">
        <v>0</v>
      </c>
      <c r="G57" s="46">
        <f t="shared" si="13"/>
        <v>113.32</v>
      </c>
      <c r="H57" s="46">
        <v>0</v>
      </c>
      <c r="I57" s="46">
        <f t="shared" si="14"/>
        <v>114</v>
      </c>
      <c r="J57" s="50">
        <f t="shared" si="23"/>
        <v>1</v>
      </c>
      <c r="K57" s="50">
        <f t="shared" si="24"/>
        <v>1</v>
      </c>
      <c r="L57" s="50">
        <f t="shared" si="25"/>
        <v>1</v>
      </c>
      <c r="M57" s="50">
        <f t="shared" ca="1" si="15"/>
        <v>1</v>
      </c>
      <c r="N57" s="8"/>
      <c r="O57" s="8"/>
      <c r="P57" s="13"/>
      <c r="Q57" s="13"/>
      <c r="T57" s="43">
        <v>0</v>
      </c>
      <c r="U57" s="52">
        <f t="shared" si="16"/>
        <v>-840</v>
      </c>
      <c r="V57" s="48">
        <f t="shared" si="17"/>
        <v>-840</v>
      </c>
      <c r="W57" s="48"/>
      <c r="X57" s="48">
        <f t="shared" si="18"/>
        <v>923.3655056651279</v>
      </c>
      <c r="Y57" s="48">
        <f t="shared" si="19"/>
        <v>83.365505665127898</v>
      </c>
      <c r="Z57" s="48">
        <f t="shared" si="20"/>
        <v>83</v>
      </c>
      <c r="AA57" s="17">
        <f t="shared" si="21"/>
        <v>83</v>
      </c>
      <c r="AB57" s="45">
        <f t="shared" si="22"/>
        <v>923</v>
      </c>
    </row>
    <row r="58" spans="1:28" ht="15" customHeight="1" x14ac:dyDescent="0.25">
      <c r="A58" s="49">
        <v>834</v>
      </c>
      <c r="B58" s="49">
        <v>840</v>
      </c>
      <c r="C58" s="46">
        <v>5.56</v>
      </c>
      <c r="D58" s="46">
        <v>277.10000000000002</v>
      </c>
      <c r="E58" s="46">
        <v>221.11</v>
      </c>
      <c r="F58" s="46">
        <v>0</v>
      </c>
      <c r="G58" s="46">
        <f t="shared" si="13"/>
        <v>109.84615384615384</v>
      </c>
      <c r="H58" s="46">
        <v>0</v>
      </c>
      <c r="I58" s="46">
        <f t="shared" si="14"/>
        <v>109.61538461538461</v>
      </c>
      <c r="J58" s="50">
        <f t="shared" si="23"/>
        <v>1</v>
      </c>
      <c r="K58" s="50">
        <f t="shared" si="24"/>
        <v>1</v>
      </c>
      <c r="L58" s="50">
        <f t="shared" si="25"/>
        <v>1</v>
      </c>
      <c r="M58" s="50">
        <f t="shared" ca="1" si="15"/>
        <v>0</v>
      </c>
      <c r="N58" s="8"/>
      <c r="O58" s="8"/>
      <c r="P58" s="13"/>
      <c r="Q58" s="13"/>
      <c r="T58" s="43">
        <v>0</v>
      </c>
      <c r="U58" s="52">
        <f t="shared" si="16"/>
        <v>-840</v>
      </c>
      <c r="V58" s="48">
        <f t="shared" si="17"/>
        <v>-840</v>
      </c>
      <c r="W58" s="48"/>
      <c r="X58" s="48">
        <f t="shared" si="18"/>
        <v>923.3655056651279</v>
      </c>
      <c r="Y58" s="48">
        <f t="shared" si="19"/>
        <v>83.365505665127898</v>
      </c>
      <c r="Z58" s="48">
        <f t="shared" si="20"/>
        <v>83</v>
      </c>
      <c r="AA58" s="17">
        <f t="shared" si="21"/>
        <v>83</v>
      </c>
      <c r="AB58" s="45">
        <f t="shared" si="22"/>
        <v>923</v>
      </c>
    </row>
    <row r="59" spans="1:28" ht="15" customHeight="1" x14ac:dyDescent="0.25">
      <c r="A59" s="49">
        <v>810</v>
      </c>
      <c r="B59" s="49">
        <v>840</v>
      </c>
      <c r="C59" s="46">
        <v>5.4</v>
      </c>
      <c r="D59" s="46">
        <v>277.10000000000002</v>
      </c>
      <c r="E59" s="46">
        <v>221.12</v>
      </c>
      <c r="F59" s="46">
        <v>0</v>
      </c>
      <c r="G59" s="46">
        <f t="shared" si="13"/>
        <v>106.66666666666667</v>
      </c>
      <c r="H59" s="46">
        <v>0</v>
      </c>
      <c r="I59" s="46">
        <f t="shared" si="14"/>
        <v>105.55555555555556</v>
      </c>
      <c r="J59" s="50">
        <f t="shared" si="23"/>
        <v>1</v>
      </c>
      <c r="K59" s="50">
        <f t="shared" si="24"/>
        <v>1</v>
      </c>
      <c r="L59" s="50">
        <f t="shared" si="25"/>
        <v>1</v>
      </c>
      <c r="M59" s="50">
        <f t="shared" ca="1" si="15"/>
        <v>1</v>
      </c>
      <c r="N59" s="8"/>
      <c r="O59" s="8"/>
      <c r="P59" s="13"/>
      <c r="Q59" s="13"/>
      <c r="T59" s="43">
        <v>0</v>
      </c>
      <c r="U59" s="52">
        <f t="shared" si="16"/>
        <v>-840</v>
      </c>
      <c r="V59" s="48">
        <f t="shared" si="17"/>
        <v>-840</v>
      </c>
      <c r="W59" s="48"/>
      <c r="X59" s="48">
        <f t="shared" si="18"/>
        <v>923.3655056651279</v>
      </c>
      <c r="Y59" s="48">
        <f t="shared" si="19"/>
        <v>83.365505665127898</v>
      </c>
      <c r="Z59" s="48">
        <f t="shared" si="20"/>
        <v>83</v>
      </c>
      <c r="AA59" s="17">
        <f t="shared" si="21"/>
        <v>83</v>
      </c>
      <c r="AB59" s="45">
        <f t="shared" si="22"/>
        <v>923</v>
      </c>
    </row>
    <row r="60" spans="1:28" ht="15" customHeight="1" x14ac:dyDescent="0.25">
      <c r="A60" s="49">
        <v>797</v>
      </c>
      <c r="B60" s="49">
        <v>840</v>
      </c>
      <c r="C60" s="46">
        <v>5.31</v>
      </c>
      <c r="D60" s="46">
        <v>277.10000000000002</v>
      </c>
      <c r="E60" s="46">
        <v>221.12</v>
      </c>
      <c r="F60" s="46">
        <v>0</v>
      </c>
      <c r="G60" s="46">
        <f t="shared" si="13"/>
        <v>103.32142857142857</v>
      </c>
      <c r="H60" s="46">
        <v>0</v>
      </c>
      <c r="I60" s="46">
        <f t="shared" si="14"/>
        <v>101.78571428571429</v>
      </c>
      <c r="J60" s="50">
        <f t="shared" si="23"/>
        <v>1</v>
      </c>
      <c r="K60" s="50">
        <f t="shared" si="24"/>
        <v>1</v>
      </c>
      <c r="L60" s="50">
        <f t="shared" si="25"/>
        <v>1</v>
      </c>
      <c r="M60" s="50">
        <f t="shared" ca="1" si="15"/>
        <v>1</v>
      </c>
      <c r="N60" s="8"/>
      <c r="O60" s="8"/>
      <c r="P60" s="13"/>
      <c r="Q60" s="13"/>
      <c r="T60" s="43">
        <v>0</v>
      </c>
      <c r="U60" s="52">
        <f t="shared" si="16"/>
        <v>-840</v>
      </c>
      <c r="V60" s="48">
        <f t="shared" si="17"/>
        <v>-840</v>
      </c>
      <c r="W60" s="48"/>
      <c r="X60" s="48">
        <f t="shared" si="18"/>
        <v>923.3655056651279</v>
      </c>
      <c r="Y60" s="48">
        <f t="shared" si="19"/>
        <v>83.365505665127898</v>
      </c>
      <c r="Z60" s="48">
        <f t="shared" si="20"/>
        <v>83</v>
      </c>
      <c r="AA60" s="17">
        <f t="shared" si="21"/>
        <v>83</v>
      </c>
      <c r="AB60" s="45">
        <f t="shared" si="22"/>
        <v>923</v>
      </c>
    </row>
    <row r="61" spans="1:28" ht="15" customHeight="1" x14ac:dyDescent="0.25">
      <c r="A61" s="49">
        <v>784</v>
      </c>
      <c r="B61" s="49">
        <v>840</v>
      </c>
      <c r="C61" s="46">
        <v>5.23</v>
      </c>
      <c r="D61" s="46">
        <v>277.10000000000002</v>
      </c>
      <c r="E61" s="46">
        <v>221.12</v>
      </c>
      <c r="F61" s="46">
        <v>0</v>
      </c>
      <c r="G61" s="46">
        <f t="shared" si="13"/>
        <v>100.20689655172414</v>
      </c>
      <c r="H61" s="46">
        <v>0</v>
      </c>
      <c r="I61" s="46">
        <f t="shared" si="14"/>
        <v>98.275862068965523</v>
      </c>
      <c r="J61" s="50">
        <f t="shared" si="23"/>
        <v>1</v>
      </c>
      <c r="K61" s="50">
        <f t="shared" si="24"/>
        <v>1</v>
      </c>
      <c r="L61" s="50">
        <f t="shared" si="25"/>
        <v>1</v>
      </c>
      <c r="M61" s="50">
        <f t="shared" ca="1" si="15"/>
        <v>1</v>
      </c>
      <c r="N61" s="8"/>
      <c r="O61" s="8"/>
      <c r="P61" s="13"/>
      <c r="Q61" s="13"/>
      <c r="T61" s="43">
        <v>0</v>
      </c>
      <c r="U61" s="52">
        <f t="shared" si="16"/>
        <v>-840</v>
      </c>
      <c r="V61" s="48">
        <f t="shared" si="17"/>
        <v>-840</v>
      </c>
      <c r="W61" s="48"/>
      <c r="X61" s="48">
        <f t="shared" si="18"/>
        <v>923.3655056651279</v>
      </c>
      <c r="Y61" s="48">
        <f t="shared" si="19"/>
        <v>83.365505665127898</v>
      </c>
      <c r="Z61" s="48">
        <f t="shared" si="20"/>
        <v>83</v>
      </c>
      <c r="AA61" s="17">
        <f t="shared" si="21"/>
        <v>83</v>
      </c>
      <c r="AB61" s="45">
        <f t="shared" si="22"/>
        <v>923</v>
      </c>
    </row>
    <row r="62" spans="1:28" ht="15" customHeight="1" x14ac:dyDescent="0.25">
      <c r="A62" s="49">
        <v>770</v>
      </c>
      <c r="B62" s="49">
        <v>840</v>
      </c>
      <c r="C62" s="46">
        <v>5.13</v>
      </c>
      <c r="D62" s="46">
        <v>277.08999999999997</v>
      </c>
      <c r="E62" s="46">
        <v>221.1</v>
      </c>
      <c r="F62" s="46">
        <v>0</v>
      </c>
      <c r="G62" s="46">
        <f t="shared" si="13"/>
        <v>97.333333333333329</v>
      </c>
      <c r="H62" s="46">
        <v>0</v>
      </c>
      <c r="I62" s="46">
        <f t="shared" si="14"/>
        <v>95</v>
      </c>
      <c r="J62" s="50">
        <f t="shared" si="23"/>
        <v>1</v>
      </c>
      <c r="K62" s="50">
        <f t="shared" si="24"/>
        <v>1</v>
      </c>
      <c r="L62" s="50">
        <f t="shared" si="25"/>
        <v>1</v>
      </c>
      <c r="M62" s="50">
        <f t="shared" ca="1" si="15"/>
        <v>0</v>
      </c>
      <c r="N62" s="8"/>
      <c r="O62" s="8"/>
      <c r="P62" s="13"/>
      <c r="Q62" s="13"/>
      <c r="T62" s="43">
        <v>0</v>
      </c>
      <c r="U62" s="52">
        <f t="shared" si="16"/>
        <v>-840</v>
      </c>
      <c r="V62" s="48">
        <f t="shared" si="17"/>
        <v>-840</v>
      </c>
      <c r="W62" s="48"/>
      <c r="X62" s="48">
        <f t="shared" si="18"/>
        <v>923.3655056651279</v>
      </c>
      <c r="Y62" s="48">
        <f t="shared" si="19"/>
        <v>83.365505665127898</v>
      </c>
      <c r="Z62" s="48">
        <f t="shared" si="20"/>
        <v>83</v>
      </c>
      <c r="AA62" s="17">
        <f t="shared" si="21"/>
        <v>83</v>
      </c>
      <c r="AB62" s="45">
        <f t="shared" si="22"/>
        <v>923</v>
      </c>
    </row>
    <row r="63" spans="1:28" ht="15" customHeight="1" x14ac:dyDescent="0.25">
      <c r="A63" s="49">
        <v>760</v>
      </c>
      <c r="B63" s="49">
        <v>840</v>
      </c>
      <c r="C63" s="46">
        <v>5.07</v>
      </c>
      <c r="D63" s="46">
        <v>277.08</v>
      </c>
      <c r="E63" s="46">
        <v>221.09</v>
      </c>
      <c r="F63" s="46">
        <v>0</v>
      </c>
      <c r="G63" s="46">
        <f t="shared" si="13"/>
        <v>94.516129032258064</v>
      </c>
      <c r="H63" s="46">
        <v>0</v>
      </c>
      <c r="I63" s="46">
        <f t="shared" si="14"/>
        <v>91.935483870967744</v>
      </c>
      <c r="J63" s="50">
        <f t="shared" si="23"/>
        <v>1</v>
      </c>
      <c r="K63" s="50">
        <f t="shared" si="24"/>
        <v>1</v>
      </c>
      <c r="L63" s="50">
        <f t="shared" si="25"/>
        <v>1</v>
      </c>
      <c r="M63" s="50">
        <f t="shared" ca="1" si="15"/>
        <v>0</v>
      </c>
      <c r="N63" s="8"/>
      <c r="O63" s="8"/>
      <c r="P63" s="13"/>
      <c r="Q63" s="13"/>
      <c r="T63" s="43">
        <v>0</v>
      </c>
      <c r="U63" s="52">
        <f t="shared" si="16"/>
        <v>-840</v>
      </c>
      <c r="V63" s="48">
        <f t="shared" si="17"/>
        <v>-840</v>
      </c>
      <c r="W63" s="48"/>
      <c r="X63" s="48">
        <f t="shared" si="18"/>
        <v>923.3655056651279</v>
      </c>
      <c r="Y63" s="48">
        <f t="shared" si="19"/>
        <v>83.365505665127898</v>
      </c>
      <c r="Z63" s="48">
        <f t="shared" si="20"/>
        <v>83</v>
      </c>
      <c r="AA63" s="17">
        <f t="shared" si="21"/>
        <v>83</v>
      </c>
      <c r="AB63" s="45">
        <f t="shared" si="22"/>
        <v>923</v>
      </c>
    </row>
    <row r="64" spans="1:28" ht="15" customHeight="1" x14ac:dyDescent="0.25">
      <c r="A64" s="49">
        <v>750</v>
      </c>
      <c r="B64" s="49">
        <v>840</v>
      </c>
      <c r="C64" s="46">
        <v>5</v>
      </c>
      <c r="D64" s="46">
        <v>277.07</v>
      </c>
      <c r="E64" s="46">
        <v>221.08</v>
      </c>
      <c r="F64" s="46">
        <v>0</v>
      </c>
      <c r="G64" s="46">
        <f t="shared" si="13"/>
        <v>91.875</v>
      </c>
      <c r="H64" s="46">
        <v>0</v>
      </c>
      <c r="I64" s="46">
        <f t="shared" si="14"/>
        <v>89.0625</v>
      </c>
      <c r="J64" s="50">
        <f t="shared" si="23"/>
        <v>1</v>
      </c>
      <c r="K64" s="50">
        <f t="shared" si="24"/>
        <v>1</v>
      </c>
      <c r="L64" s="50">
        <f t="shared" si="25"/>
        <v>1</v>
      </c>
      <c r="M64" s="50">
        <f t="shared" ca="1" si="15"/>
        <v>0</v>
      </c>
      <c r="N64" s="8"/>
      <c r="O64" s="8"/>
      <c r="P64" s="13"/>
      <c r="Q64" s="13"/>
      <c r="T64" s="43">
        <v>0</v>
      </c>
      <c r="U64" s="52">
        <f t="shared" si="16"/>
        <v>-840</v>
      </c>
      <c r="V64" s="48">
        <f t="shared" si="17"/>
        <v>-840</v>
      </c>
      <c r="W64" s="48"/>
      <c r="X64" s="48">
        <f t="shared" si="18"/>
        <v>923.3655056651279</v>
      </c>
      <c r="Y64" s="48">
        <f t="shared" si="19"/>
        <v>83.365505665127898</v>
      </c>
      <c r="Z64" s="48">
        <f t="shared" si="20"/>
        <v>83</v>
      </c>
      <c r="AA64" s="17">
        <f t="shared" si="21"/>
        <v>83</v>
      </c>
      <c r="AB64" s="45">
        <f t="shared" si="22"/>
        <v>923</v>
      </c>
    </row>
    <row r="65" spans="1:28" ht="15" customHeight="1" x14ac:dyDescent="0.25">
      <c r="A65" s="49">
        <v>740</v>
      </c>
      <c r="B65" s="49">
        <v>840</v>
      </c>
      <c r="C65" s="46">
        <v>4.93</v>
      </c>
      <c r="D65" s="46">
        <v>277.06</v>
      </c>
      <c r="E65" s="46">
        <v>221.07</v>
      </c>
      <c r="F65" s="46">
        <v>0</v>
      </c>
      <c r="G65" s="46">
        <f t="shared" ref="G65:G96" si="26">($A$32-A65)/(ROW(A65)-ROW($A$32))</f>
        <v>89.393939393939391</v>
      </c>
      <c r="H65" s="46">
        <v>0</v>
      </c>
      <c r="I65" s="46">
        <f t="shared" ref="I65:I96" si="27">($A$32-B65)/(ROW(B65)-ROW($A$32))</f>
        <v>86.36363636363636</v>
      </c>
      <c r="J65" s="50">
        <f t="shared" si="23"/>
        <v>1</v>
      </c>
      <c r="K65" s="50">
        <f t="shared" si="24"/>
        <v>1</v>
      </c>
      <c r="L65" s="50">
        <f t="shared" si="25"/>
        <v>1</v>
      </c>
      <c r="M65" s="50">
        <f t="shared" ca="1" si="15"/>
        <v>1</v>
      </c>
      <c r="N65" s="8"/>
      <c r="O65" s="8"/>
      <c r="P65" s="13"/>
      <c r="Q65" s="13"/>
      <c r="T65" s="43">
        <v>0</v>
      </c>
      <c r="U65" s="52">
        <f t="shared" si="16"/>
        <v>-840</v>
      </c>
      <c r="V65" s="48">
        <f t="shared" si="17"/>
        <v>-840</v>
      </c>
      <c r="W65" s="48"/>
      <c r="X65" s="48">
        <f t="shared" si="18"/>
        <v>923.3655056651279</v>
      </c>
      <c r="Y65" s="48">
        <f t="shared" si="19"/>
        <v>83.365505665127898</v>
      </c>
      <c r="Z65" s="48">
        <f t="shared" si="20"/>
        <v>83</v>
      </c>
      <c r="AA65" s="17">
        <f t="shared" si="21"/>
        <v>83</v>
      </c>
      <c r="AB65" s="45">
        <f t="shared" si="22"/>
        <v>923</v>
      </c>
    </row>
    <row r="66" spans="1:28" ht="15" customHeight="1" x14ac:dyDescent="0.25">
      <c r="A66" s="49">
        <v>720</v>
      </c>
      <c r="B66" s="49">
        <v>840</v>
      </c>
      <c r="C66" s="46">
        <v>4.8</v>
      </c>
      <c r="D66" s="46">
        <v>277.05</v>
      </c>
      <c r="E66" s="46">
        <v>221.06</v>
      </c>
      <c r="F66" s="46">
        <v>0</v>
      </c>
      <c r="G66" s="46">
        <f t="shared" si="26"/>
        <v>87.352941176470594</v>
      </c>
      <c r="H66" s="46">
        <v>0</v>
      </c>
      <c r="I66" s="46">
        <f t="shared" si="27"/>
        <v>83.82352941176471</v>
      </c>
      <c r="J66" s="50">
        <f t="shared" si="23"/>
        <v>1</v>
      </c>
      <c r="K66" s="50">
        <f t="shared" si="24"/>
        <v>1</v>
      </c>
      <c r="L66" s="50">
        <f t="shared" si="25"/>
        <v>1</v>
      </c>
      <c r="M66" s="50">
        <f t="shared" ref="M66:M97" ca="1" si="28">IF(RAND()&lt;0.5,0,1)</f>
        <v>1</v>
      </c>
      <c r="N66" s="8"/>
      <c r="O66" s="8"/>
      <c r="P66" s="13"/>
      <c r="Q66" s="13"/>
      <c r="T66" s="43">
        <v>0</v>
      </c>
      <c r="U66" s="52">
        <f t="shared" ref="U66:U97" si="29">T66-B66</f>
        <v>-840</v>
      </c>
      <c r="V66" s="48">
        <f t="shared" ref="V66:V97" si="30">ROUND(U66,0)</f>
        <v>-840</v>
      </c>
      <c r="W66" s="48"/>
      <c r="X66" s="48">
        <f t="shared" ref="X66:X97" si="31">B66/$W$2*$W$3</f>
        <v>923.3655056651279</v>
      </c>
      <c r="Y66" s="48">
        <f t="shared" ref="Y66:Y97" si="32">X66-B66</f>
        <v>83.365505665127898</v>
      </c>
      <c r="Z66" s="48">
        <f t="shared" ref="Z66:Z97" si="33">ROUND(Y66,0)</f>
        <v>83</v>
      </c>
      <c r="AA66" s="17">
        <f t="shared" ref="AA66:AA97" si="34">IF(V66&gt;=0,V66,Z66)</f>
        <v>83</v>
      </c>
      <c r="AB66" s="45">
        <f t="shared" ref="AB66:AB97" si="35">B66+AA66</f>
        <v>923</v>
      </c>
    </row>
    <row r="67" spans="1:28" ht="15" customHeight="1" x14ac:dyDescent="0.25">
      <c r="A67" s="49">
        <v>700</v>
      </c>
      <c r="B67" s="49">
        <v>840</v>
      </c>
      <c r="C67" s="46">
        <v>4.67</v>
      </c>
      <c r="D67" s="46">
        <v>277.04000000000002</v>
      </c>
      <c r="E67" s="46">
        <v>221.05</v>
      </c>
      <c r="F67" s="46">
        <v>0</v>
      </c>
      <c r="G67" s="46">
        <f t="shared" si="26"/>
        <v>85.428571428571431</v>
      </c>
      <c r="H67" s="46">
        <v>0</v>
      </c>
      <c r="I67" s="46">
        <f t="shared" si="27"/>
        <v>81.428571428571431</v>
      </c>
      <c r="J67" s="50">
        <f t="shared" ref="J67:J98" si="36">IF(ABS(B67-B66)&lt;=50,1,0)</f>
        <v>1</v>
      </c>
      <c r="K67" s="50">
        <f t="shared" ref="K67:K98" si="37">IF(ABS((B67-B66))&lt;=50,1,IF((B67-B66)*(1)&gt;=0,1,-1))</f>
        <v>1</v>
      </c>
      <c r="L67" s="50">
        <f t="shared" si="25"/>
        <v>1</v>
      </c>
      <c r="M67" s="50">
        <f t="shared" ca="1" si="28"/>
        <v>1</v>
      </c>
      <c r="N67" s="8"/>
      <c r="O67" s="8"/>
      <c r="P67" s="13"/>
      <c r="Q67" s="13"/>
      <c r="T67" s="43">
        <v>0</v>
      </c>
      <c r="U67" s="52">
        <f t="shared" si="29"/>
        <v>-840</v>
      </c>
      <c r="V67" s="48">
        <f t="shared" si="30"/>
        <v>-840</v>
      </c>
      <c r="W67" s="48"/>
      <c r="X67" s="48">
        <f t="shared" si="31"/>
        <v>923.3655056651279</v>
      </c>
      <c r="Y67" s="48">
        <f t="shared" si="32"/>
        <v>83.365505665127898</v>
      </c>
      <c r="Z67" s="48">
        <f t="shared" si="33"/>
        <v>83</v>
      </c>
      <c r="AA67" s="17">
        <f t="shared" si="34"/>
        <v>83</v>
      </c>
      <c r="AB67" s="45">
        <f t="shared" si="35"/>
        <v>923</v>
      </c>
    </row>
    <row r="68" spans="1:28" ht="15" customHeight="1" x14ac:dyDescent="0.25">
      <c r="A68" s="49">
        <v>680</v>
      </c>
      <c r="B68" s="49">
        <v>840</v>
      </c>
      <c r="C68" s="46">
        <v>4.53</v>
      </c>
      <c r="D68" s="46">
        <v>277.02999999999997</v>
      </c>
      <c r="E68" s="46">
        <v>221.04</v>
      </c>
      <c r="F68" s="46">
        <v>0</v>
      </c>
      <c r="G68" s="46">
        <f t="shared" si="26"/>
        <v>83.611111111111114</v>
      </c>
      <c r="H68" s="46">
        <v>0</v>
      </c>
      <c r="I68" s="46">
        <f t="shared" si="27"/>
        <v>79.166666666666671</v>
      </c>
      <c r="J68" s="50">
        <f t="shared" si="36"/>
        <v>1</v>
      </c>
      <c r="K68" s="50">
        <f t="shared" si="37"/>
        <v>1</v>
      </c>
      <c r="L68" s="50">
        <f t="shared" si="25"/>
        <v>1</v>
      </c>
      <c r="M68" s="50">
        <f t="shared" ca="1" si="28"/>
        <v>1</v>
      </c>
      <c r="N68" s="8"/>
      <c r="O68" s="8"/>
      <c r="P68" s="13"/>
      <c r="Q68" s="13"/>
      <c r="T68" s="43">
        <v>0</v>
      </c>
      <c r="U68" s="52">
        <f t="shared" si="29"/>
        <v>-840</v>
      </c>
      <c r="V68" s="48">
        <f t="shared" si="30"/>
        <v>-840</v>
      </c>
      <c r="W68" s="48"/>
      <c r="X68" s="48">
        <f t="shared" si="31"/>
        <v>923.3655056651279</v>
      </c>
      <c r="Y68" s="48">
        <f t="shared" si="32"/>
        <v>83.365505665127898</v>
      </c>
      <c r="Z68" s="48">
        <f t="shared" si="33"/>
        <v>83</v>
      </c>
      <c r="AA68" s="17">
        <f t="shared" si="34"/>
        <v>83</v>
      </c>
      <c r="AB68" s="45">
        <f t="shared" si="35"/>
        <v>923</v>
      </c>
    </row>
    <row r="69" spans="1:28" ht="15" customHeight="1" x14ac:dyDescent="0.25">
      <c r="A69" s="49">
        <v>687</v>
      </c>
      <c r="B69" s="49">
        <v>740</v>
      </c>
      <c r="C69" s="46">
        <v>4.58</v>
      </c>
      <c r="D69" s="46">
        <v>277.02999999999997</v>
      </c>
      <c r="E69" s="46">
        <v>221.04</v>
      </c>
      <c r="F69" s="46">
        <v>0</v>
      </c>
      <c r="G69" s="46">
        <f t="shared" si="26"/>
        <v>81.162162162162161</v>
      </c>
      <c r="H69" s="46">
        <v>0</v>
      </c>
      <c r="I69" s="46">
        <f t="shared" si="27"/>
        <v>79.729729729729726</v>
      </c>
      <c r="J69" s="50">
        <f t="shared" si="36"/>
        <v>0</v>
      </c>
      <c r="K69" s="50">
        <f t="shared" si="37"/>
        <v>-1</v>
      </c>
      <c r="L69" s="50">
        <f t="shared" si="25"/>
        <v>0</v>
      </c>
      <c r="M69" s="50">
        <f t="shared" ca="1" si="28"/>
        <v>0</v>
      </c>
      <c r="N69" s="8"/>
      <c r="O69" s="8"/>
      <c r="P69" s="13"/>
      <c r="Q69" s="13"/>
      <c r="T69" s="43">
        <v>0</v>
      </c>
      <c r="U69" s="52">
        <f t="shared" si="29"/>
        <v>-740</v>
      </c>
      <c r="V69" s="48">
        <f t="shared" si="30"/>
        <v>-740</v>
      </c>
      <c r="W69" s="48"/>
      <c r="X69" s="48">
        <f t="shared" si="31"/>
        <v>813.44104070499372</v>
      </c>
      <c r="Y69" s="48">
        <f t="shared" si="32"/>
        <v>73.441040704993725</v>
      </c>
      <c r="Z69" s="48">
        <f t="shared" si="33"/>
        <v>73</v>
      </c>
      <c r="AA69" s="17">
        <f t="shared" si="34"/>
        <v>73</v>
      </c>
      <c r="AB69" s="45">
        <f t="shared" si="35"/>
        <v>813</v>
      </c>
    </row>
    <row r="70" spans="1:28" ht="15" customHeight="1" x14ac:dyDescent="0.25">
      <c r="A70" s="49">
        <v>694</v>
      </c>
      <c r="B70" s="49">
        <v>640</v>
      </c>
      <c r="C70" s="46">
        <v>4.63</v>
      </c>
      <c r="D70" s="46">
        <v>277.02999999999997</v>
      </c>
      <c r="E70" s="46">
        <v>221.04</v>
      </c>
      <c r="F70" s="46">
        <v>0</v>
      </c>
      <c r="G70" s="46">
        <f t="shared" si="26"/>
        <v>78.84210526315789</v>
      </c>
      <c r="H70" s="46">
        <v>0</v>
      </c>
      <c r="I70" s="46">
        <f t="shared" si="27"/>
        <v>80.263157894736835</v>
      </c>
      <c r="J70" s="50">
        <f t="shared" si="36"/>
        <v>0</v>
      </c>
      <c r="K70" s="50">
        <f t="shared" si="37"/>
        <v>-1</v>
      </c>
      <c r="L70" s="50">
        <f t="shared" si="25"/>
        <v>0</v>
      </c>
      <c r="M70" s="50">
        <f t="shared" ca="1" si="28"/>
        <v>0</v>
      </c>
      <c r="N70" s="8"/>
      <c r="O70" s="8"/>
      <c r="P70" s="13"/>
      <c r="Q70" s="13"/>
      <c r="T70" s="43">
        <v>0</v>
      </c>
      <c r="U70" s="52">
        <f t="shared" si="29"/>
        <v>-640</v>
      </c>
      <c r="V70" s="48">
        <f t="shared" si="30"/>
        <v>-640</v>
      </c>
      <c r="W70" s="48"/>
      <c r="X70" s="48">
        <f t="shared" si="31"/>
        <v>703.51657574485944</v>
      </c>
      <c r="Y70" s="48">
        <f t="shared" si="32"/>
        <v>63.516575744859438</v>
      </c>
      <c r="Z70" s="48">
        <f t="shared" si="33"/>
        <v>64</v>
      </c>
      <c r="AA70" s="17">
        <f t="shared" si="34"/>
        <v>64</v>
      </c>
      <c r="AB70" s="45">
        <f t="shared" si="35"/>
        <v>704</v>
      </c>
    </row>
    <row r="71" spans="1:28" ht="15" customHeight="1" x14ac:dyDescent="0.25">
      <c r="A71" s="49">
        <v>700</v>
      </c>
      <c r="B71" s="49">
        <v>540</v>
      </c>
      <c r="C71" s="46">
        <v>4.67</v>
      </c>
      <c r="D71" s="46">
        <v>277.04000000000002</v>
      </c>
      <c r="E71" s="46">
        <v>221.06</v>
      </c>
      <c r="F71" s="46">
        <v>0</v>
      </c>
      <c r="G71" s="46">
        <f t="shared" si="26"/>
        <v>76.666666666666671</v>
      </c>
      <c r="H71" s="46">
        <v>0</v>
      </c>
      <c r="I71" s="46">
        <f t="shared" si="27"/>
        <v>80.769230769230774</v>
      </c>
      <c r="J71" s="50">
        <f t="shared" si="36"/>
        <v>0</v>
      </c>
      <c r="K71" s="50">
        <f t="shared" si="37"/>
        <v>-1</v>
      </c>
      <c r="L71" s="50">
        <f t="shared" ref="L71:L102" si="38">IF(OR(COUNTIF(K67:K71,1)=5,COUNTIF(K67:K71,-1)=5),1,0)</f>
        <v>0</v>
      </c>
      <c r="M71" s="50">
        <f t="shared" ca="1" si="28"/>
        <v>1</v>
      </c>
      <c r="N71" s="8"/>
      <c r="O71" s="8"/>
      <c r="P71" s="13"/>
      <c r="Q71" s="13"/>
      <c r="T71" s="43">
        <v>0</v>
      </c>
      <c r="U71" s="52">
        <f t="shared" si="29"/>
        <v>-540</v>
      </c>
      <c r="V71" s="48">
        <f t="shared" si="30"/>
        <v>-540</v>
      </c>
      <c r="W71" s="48"/>
      <c r="X71" s="48">
        <f t="shared" si="31"/>
        <v>593.59211078472515</v>
      </c>
      <c r="Y71" s="48">
        <f t="shared" si="32"/>
        <v>53.592110784725151</v>
      </c>
      <c r="Z71" s="48">
        <f t="shared" si="33"/>
        <v>54</v>
      </c>
      <c r="AA71" s="17">
        <f t="shared" si="34"/>
        <v>54</v>
      </c>
      <c r="AB71" s="45">
        <f t="shared" si="35"/>
        <v>594</v>
      </c>
    </row>
    <row r="72" spans="1:28" ht="15" customHeight="1" x14ac:dyDescent="0.25">
      <c r="A72" s="49">
        <v>553</v>
      </c>
      <c r="B72" s="49">
        <v>427</v>
      </c>
      <c r="C72" s="46">
        <v>3.69</v>
      </c>
      <c r="D72" s="46">
        <v>277.05</v>
      </c>
      <c r="E72" s="46">
        <v>221.07</v>
      </c>
      <c r="F72" s="46">
        <v>0</v>
      </c>
      <c r="G72" s="46">
        <f t="shared" si="26"/>
        <v>78.424999999999997</v>
      </c>
      <c r="H72" s="46">
        <v>0</v>
      </c>
      <c r="I72" s="46">
        <f t="shared" si="27"/>
        <v>81.575000000000003</v>
      </c>
      <c r="J72" s="50">
        <f t="shared" si="36"/>
        <v>0</v>
      </c>
      <c r="K72" s="50">
        <f t="shared" si="37"/>
        <v>-1</v>
      </c>
      <c r="L72" s="50">
        <f t="shared" si="38"/>
        <v>0</v>
      </c>
      <c r="M72" s="50">
        <f t="shared" ca="1" si="28"/>
        <v>1</v>
      </c>
      <c r="N72" s="8"/>
      <c r="O72" s="8"/>
      <c r="P72" s="13"/>
      <c r="Q72" s="13"/>
      <c r="T72" s="43">
        <v>0</v>
      </c>
      <c r="U72" s="52">
        <f t="shared" si="29"/>
        <v>-427</v>
      </c>
      <c r="V72" s="48">
        <f t="shared" si="30"/>
        <v>-427</v>
      </c>
      <c r="W72" s="48"/>
      <c r="X72" s="48">
        <f t="shared" si="31"/>
        <v>469.37746537977335</v>
      </c>
      <c r="Y72" s="48">
        <f t="shared" si="32"/>
        <v>42.377465379773355</v>
      </c>
      <c r="Z72" s="48">
        <f t="shared" si="33"/>
        <v>42</v>
      </c>
      <c r="AA72" s="17">
        <f t="shared" si="34"/>
        <v>42</v>
      </c>
      <c r="AB72" s="45">
        <f t="shared" si="35"/>
        <v>469</v>
      </c>
    </row>
    <row r="73" spans="1:28" ht="15" customHeight="1" x14ac:dyDescent="0.25">
      <c r="A73" s="49">
        <v>406</v>
      </c>
      <c r="B73" s="49">
        <v>314</v>
      </c>
      <c r="C73" s="46">
        <v>2.71</v>
      </c>
      <c r="D73" s="46">
        <v>277.06</v>
      </c>
      <c r="E73" s="46">
        <v>221.08</v>
      </c>
      <c r="F73" s="46">
        <v>0</v>
      </c>
      <c r="G73" s="46">
        <f t="shared" si="26"/>
        <v>80.097560975609753</v>
      </c>
      <c r="H73" s="46">
        <v>0</v>
      </c>
      <c r="I73" s="46">
        <f t="shared" si="27"/>
        <v>82.341463414634148</v>
      </c>
      <c r="J73" s="50">
        <f t="shared" si="36"/>
        <v>0</v>
      </c>
      <c r="K73" s="50">
        <f t="shared" si="37"/>
        <v>-1</v>
      </c>
      <c r="L73" s="50">
        <f t="shared" si="38"/>
        <v>1</v>
      </c>
      <c r="M73" s="50">
        <f t="shared" ca="1" si="28"/>
        <v>0</v>
      </c>
      <c r="N73" s="8"/>
      <c r="O73" s="8"/>
      <c r="P73" s="13"/>
      <c r="Q73" s="13"/>
      <c r="T73" s="43">
        <v>0</v>
      </c>
      <c r="U73" s="52">
        <f t="shared" si="29"/>
        <v>-314</v>
      </c>
      <c r="V73" s="48">
        <f t="shared" si="30"/>
        <v>-314</v>
      </c>
      <c r="W73" s="48"/>
      <c r="X73" s="48">
        <f t="shared" si="31"/>
        <v>345.16281997482162</v>
      </c>
      <c r="Y73" s="48">
        <f t="shared" si="32"/>
        <v>31.162819974821616</v>
      </c>
      <c r="Z73" s="48">
        <f t="shared" si="33"/>
        <v>31</v>
      </c>
      <c r="AA73" s="17">
        <f t="shared" si="34"/>
        <v>31</v>
      </c>
      <c r="AB73" s="45">
        <f t="shared" si="35"/>
        <v>345</v>
      </c>
    </row>
    <row r="74" spans="1:28" ht="15" customHeight="1" x14ac:dyDescent="0.25">
      <c r="A74" s="49">
        <v>260</v>
      </c>
      <c r="B74" s="49">
        <v>200</v>
      </c>
      <c r="C74" s="46">
        <v>1.73</v>
      </c>
      <c r="D74" s="46">
        <v>277.07</v>
      </c>
      <c r="E74" s="46">
        <v>221.08</v>
      </c>
      <c r="F74" s="46">
        <v>0</v>
      </c>
      <c r="G74" s="46">
        <f t="shared" si="26"/>
        <v>81.666666666666671</v>
      </c>
      <c r="H74" s="46">
        <v>0</v>
      </c>
      <c r="I74" s="46">
        <f t="shared" si="27"/>
        <v>83.095238095238102</v>
      </c>
      <c r="J74" s="50">
        <f t="shared" si="36"/>
        <v>0</v>
      </c>
      <c r="K74" s="50">
        <f t="shared" si="37"/>
        <v>-1</v>
      </c>
      <c r="L74" s="50">
        <f t="shared" si="38"/>
        <v>1</v>
      </c>
      <c r="M74" s="50">
        <f t="shared" ca="1" si="28"/>
        <v>0</v>
      </c>
      <c r="N74" s="8"/>
      <c r="O74" s="8"/>
      <c r="P74" s="13"/>
      <c r="Q74" s="13"/>
      <c r="T74" s="43">
        <v>0</v>
      </c>
      <c r="U74" s="52">
        <f t="shared" si="29"/>
        <v>-200</v>
      </c>
      <c r="V74" s="48">
        <f t="shared" si="30"/>
        <v>-200</v>
      </c>
      <c r="W74" s="48"/>
      <c r="X74" s="48">
        <f t="shared" si="31"/>
        <v>219.84892992026857</v>
      </c>
      <c r="Y74" s="48">
        <f t="shared" si="32"/>
        <v>19.848929920268574</v>
      </c>
      <c r="Z74" s="48">
        <f t="shared" si="33"/>
        <v>20</v>
      </c>
      <c r="AA74" s="17">
        <f t="shared" si="34"/>
        <v>20</v>
      </c>
      <c r="AB74" s="45">
        <f t="shared" si="35"/>
        <v>220</v>
      </c>
    </row>
    <row r="75" spans="1:28" ht="15" customHeight="1" x14ac:dyDescent="0.25">
      <c r="A75" s="49">
        <v>303</v>
      </c>
      <c r="B75" s="49">
        <v>200</v>
      </c>
      <c r="C75" s="46">
        <v>2.02</v>
      </c>
      <c r="D75" s="46">
        <v>277.08</v>
      </c>
      <c r="E75" s="46">
        <v>221.1</v>
      </c>
      <c r="F75" s="46">
        <v>0</v>
      </c>
      <c r="G75" s="46">
        <f t="shared" si="26"/>
        <v>78.767441860465112</v>
      </c>
      <c r="H75" s="46">
        <v>0</v>
      </c>
      <c r="I75" s="46">
        <f t="shared" si="27"/>
        <v>81.162790697674424</v>
      </c>
      <c r="J75" s="50">
        <f t="shared" si="36"/>
        <v>1</v>
      </c>
      <c r="K75" s="50">
        <f t="shared" si="37"/>
        <v>1</v>
      </c>
      <c r="L75" s="50">
        <f t="shared" si="38"/>
        <v>0</v>
      </c>
      <c r="M75" s="50">
        <f t="shared" ca="1" si="28"/>
        <v>0</v>
      </c>
      <c r="N75" s="8"/>
      <c r="O75" s="8"/>
      <c r="P75" s="13"/>
      <c r="Q75" s="13"/>
      <c r="T75" s="43">
        <v>0</v>
      </c>
      <c r="U75" s="52">
        <f t="shared" si="29"/>
        <v>-200</v>
      </c>
      <c r="V75" s="48">
        <f t="shared" si="30"/>
        <v>-200</v>
      </c>
      <c r="W75" s="48"/>
      <c r="X75" s="48">
        <f t="shared" si="31"/>
        <v>219.84892992026857</v>
      </c>
      <c r="Y75" s="48">
        <f t="shared" si="32"/>
        <v>19.848929920268574</v>
      </c>
      <c r="Z75" s="48">
        <f t="shared" si="33"/>
        <v>20</v>
      </c>
      <c r="AA75" s="17">
        <f t="shared" si="34"/>
        <v>20</v>
      </c>
      <c r="AB75" s="45">
        <f t="shared" si="35"/>
        <v>220</v>
      </c>
    </row>
    <row r="76" spans="1:28" ht="15" customHeight="1" x14ac:dyDescent="0.25">
      <c r="A76" s="49">
        <v>346</v>
      </c>
      <c r="B76" s="49">
        <v>200</v>
      </c>
      <c r="C76" s="46">
        <v>2.31</v>
      </c>
      <c r="D76" s="46">
        <v>277.08999999999997</v>
      </c>
      <c r="E76" s="46">
        <v>221.11</v>
      </c>
      <c r="F76" s="46">
        <v>0</v>
      </c>
      <c r="G76" s="46">
        <f t="shared" si="26"/>
        <v>76</v>
      </c>
      <c r="H76" s="46">
        <v>0</v>
      </c>
      <c r="I76" s="46">
        <f t="shared" si="27"/>
        <v>79.318181818181813</v>
      </c>
      <c r="J76" s="50">
        <f t="shared" si="36"/>
        <v>1</v>
      </c>
      <c r="K76" s="50">
        <f t="shared" si="37"/>
        <v>1</v>
      </c>
      <c r="L76" s="50">
        <f t="shared" si="38"/>
        <v>0</v>
      </c>
      <c r="M76" s="50">
        <f t="shared" ca="1" si="28"/>
        <v>0</v>
      </c>
      <c r="N76" s="8"/>
      <c r="O76" s="8"/>
      <c r="P76" s="13"/>
      <c r="Q76" s="13"/>
      <c r="T76" s="43">
        <v>0</v>
      </c>
      <c r="U76" s="52">
        <f t="shared" si="29"/>
        <v>-200</v>
      </c>
      <c r="V76" s="48">
        <f t="shared" si="30"/>
        <v>-200</v>
      </c>
      <c r="W76" s="48"/>
      <c r="X76" s="48">
        <f t="shared" si="31"/>
        <v>219.84892992026857</v>
      </c>
      <c r="Y76" s="48">
        <f t="shared" si="32"/>
        <v>19.848929920268574</v>
      </c>
      <c r="Z76" s="48">
        <f t="shared" si="33"/>
        <v>20</v>
      </c>
      <c r="AA76" s="17">
        <f t="shared" si="34"/>
        <v>20</v>
      </c>
      <c r="AB76" s="45">
        <f t="shared" si="35"/>
        <v>220</v>
      </c>
    </row>
    <row r="77" spans="1:28" ht="15" customHeight="1" x14ac:dyDescent="0.25">
      <c r="A77" s="49">
        <v>390</v>
      </c>
      <c r="B77" s="49">
        <v>200</v>
      </c>
      <c r="C77" s="46">
        <v>2.6</v>
      </c>
      <c r="D77" s="46">
        <v>277.11</v>
      </c>
      <c r="E77" s="46">
        <v>221.13</v>
      </c>
      <c r="F77" s="46">
        <v>0</v>
      </c>
      <c r="G77" s="46">
        <f t="shared" si="26"/>
        <v>73.333333333333329</v>
      </c>
      <c r="H77" s="46">
        <v>0</v>
      </c>
      <c r="I77" s="46">
        <f t="shared" si="27"/>
        <v>77.555555555555557</v>
      </c>
      <c r="J77" s="50">
        <f t="shared" si="36"/>
        <v>1</v>
      </c>
      <c r="K77" s="50">
        <f t="shared" si="37"/>
        <v>1</v>
      </c>
      <c r="L77" s="50">
        <f t="shared" si="38"/>
        <v>0</v>
      </c>
      <c r="M77" s="50">
        <f t="shared" ca="1" si="28"/>
        <v>0</v>
      </c>
      <c r="N77" s="8"/>
      <c r="O77" s="8"/>
      <c r="P77" s="13"/>
      <c r="Q77" s="13"/>
      <c r="T77" s="43">
        <v>0</v>
      </c>
      <c r="U77" s="52">
        <f t="shared" si="29"/>
        <v>-200</v>
      </c>
      <c r="V77" s="48">
        <f t="shared" si="30"/>
        <v>-200</v>
      </c>
      <c r="W77" s="48"/>
      <c r="X77" s="48">
        <f t="shared" si="31"/>
        <v>219.84892992026857</v>
      </c>
      <c r="Y77" s="48">
        <f t="shared" si="32"/>
        <v>19.848929920268574</v>
      </c>
      <c r="Z77" s="48">
        <f t="shared" si="33"/>
        <v>20</v>
      </c>
      <c r="AA77" s="17">
        <f t="shared" si="34"/>
        <v>20</v>
      </c>
      <c r="AB77" s="45">
        <f t="shared" si="35"/>
        <v>220</v>
      </c>
    </row>
    <row r="78" spans="1:28" ht="15" customHeight="1" x14ac:dyDescent="0.25">
      <c r="A78" s="49">
        <v>403</v>
      </c>
      <c r="B78" s="49">
        <v>200</v>
      </c>
      <c r="C78" s="46">
        <v>2.69</v>
      </c>
      <c r="D78" s="46">
        <v>277.13</v>
      </c>
      <c r="E78" s="46">
        <v>221.15</v>
      </c>
      <c r="F78" s="46">
        <v>0</v>
      </c>
      <c r="G78" s="46">
        <f t="shared" si="26"/>
        <v>71.456521739130437</v>
      </c>
      <c r="H78" s="46">
        <v>0</v>
      </c>
      <c r="I78" s="46">
        <f t="shared" si="27"/>
        <v>75.869565217391298</v>
      </c>
      <c r="J78" s="50">
        <f t="shared" si="36"/>
        <v>1</v>
      </c>
      <c r="K78" s="50">
        <f t="shared" si="37"/>
        <v>1</v>
      </c>
      <c r="L78" s="50">
        <f t="shared" si="38"/>
        <v>0</v>
      </c>
      <c r="M78" s="50">
        <f t="shared" ca="1" si="28"/>
        <v>1</v>
      </c>
      <c r="N78" s="8"/>
      <c r="O78" s="8"/>
      <c r="P78" s="13"/>
      <c r="Q78" s="13"/>
      <c r="T78" s="43">
        <v>0</v>
      </c>
      <c r="U78" s="52">
        <f t="shared" si="29"/>
        <v>-200</v>
      </c>
      <c r="V78" s="48">
        <f t="shared" si="30"/>
        <v>-200</v>
      </c>
      <c r="W78" s="48"/>
      <c r="X78" s="48">
        <f t="shared" si="31"/>
        <v>219.84892992026857</v>
      </c>
      <c r="Y78" s="48">
        <f t="shared" si="32"/>
        <v>19.848929920268574</v>
      </c>
      <c r="Z78" s="48">
        <f t="shared" si="33"/>
        <v>20</v>
      </c>
      <c r="AA78" s="17">
        <f t="shared" si="34"/>
        <v>20</v>
      </c>
      <c r="AB78" s="45">
        <f t="shared" si="35"/>
        <v>220</v>
      </c>
    </row>
    <row r="79" spans="1:28" ht="15" customHeight="1" x14ac:dyDescent="0.25">
      <c r="A79" s="49">
        <v>416</v>
      </c>
      <c r="B79" s="49">
        <v>200</v>
      </c>
      <c r="C79" s="46">
        <v>2.77</v>
      </c>
      <c r="D79" s="46">
        <v>277.14999999999998</v>
      </c>
      <c r="E79" s="46">
        <v>221.16</v>
      </c>
      <c r="F79" s="46">
        <v>0</v>
      </c>
      <c r="G79" s="46">
        <f t="shared" si="26"/>
        <v>69.659574468085111</v>
      </c>
      <c r="H79" s="46">
        <v>0</v>
      </c>
      <c r="I79" s="46">
        <f t="shared" si="27"/>
        <v>74.255319148936167</v>
      </c>
      <c r="J79" s="50">
        <f t="shared" si="36"/>
        <v>1</v>
      </c>
      <c r="K79" s="50">
        <f t="shared" si="37"/>
        <v>1</v>
      </c>
      <c r="L79" s="50">
        <f t="shared" si="38"/>
        <v>1</v>
      </c>
      <c r="M79" s="50">
        <f t="shared" ca="1" si="28"/>
        <v>1</v>
      </c>
      <c r="N79" s="8"/>
      <c r="O79" s="8"/>
      <c r="P79" s="13"/>
      <c r="Q79" s="13"/>
      <c r="T79" s="43">
        <v>0</v>
      </c>
      <c r="U79" s="52">
        <f t="shared" si="29"/>
        <v>-200</v>
      </c>
      <c r="V79" s="48">
        <f t="shared" si="30"/>
        <v>-200</v>
      </c>
      <c r="W79" s="48"/>
      <c r="X79" s="48">
        <f t="shared" si="31"/>
        <v>219.84892992026857</v>
      </c>
      <c r="Y79" s="48">
        <f t="shared" si="32"/>
        <v>19.848929920268574</v>
      </c>
      <c r="Z79" s="48">
        <f t="shared" si="33"/>
        <v>20</v>
      </c>
      <c r="AA79" s="17">
        <f t="shared" si="34"/>
        <v>20</v>
      </c>
      <c r="AB79" s="45">
        <f t="shared" si="35"/>
        <v>220</v>
      </c>
    </row>
    <row r="80" spans="1:28" ht="15" customHeight="1" x14ac:dyDescent="0.25">
      <c r="A80" s="49">
        <v>430</v>
      </c>
      <c r="B80" s="49">
        <v>200</v>
      </c>
      <c r="C80" s="46">
        <v>2.87</v>
      </c>
      <c r="D80" s="46">
        <v>277.17</v>
      </c>
      <c r="E80" s="46">
        <v>221.18</v>
      </c>
      <c r="F80" s="46">
        <v>0</v>
      </c>
      <c r="G80" s="46">
        <f t="shared" si="26"/>
        <v>67.916666666666671</v>
      </c>
      <c r="H80" s="46">
        <v>0</v>
      </c>
      <c r="I80" s="46">
        <f t="shared" si="27"/>
        <v>72.708333333333329</v>
      </c>
      <c r="J80" s="50">
        <f t="shared" si="36"/>
        <v>1</v>
      </c>
      <c r="K80" s="50">
        <f t="shared" si="37"/>
        <v>1</v>
      </c>
      <c r="L80" s="50">
        <f t="shared" si="38"/>
        <v>1</v>
      </c>
      <c r="M80" s="50">
        <f t="shared" ca="1" si="28"/>
        <v>1</v>
      </c>
      <c r="N80" s="8"/>
      <c r="O80" s="8"/>
      <c r="P80" s="13"/>
      <c r="Q80" s="13"/>
      <c r="T80" s="43">
        <v>0</v>
      </c>
      <c r="U80" s="52">
        <f t="shared" si="29"/>
        <v>-200</v>
      </c>
      <c r="V80" s="48">
        <f t="shared" si="30"/>
        <v>-200</v>
      </c>
      <c r="W80" s="48"/>
      <c r="X80" s="48">
        <f t="shared" si="31"/>
        <v>219.84892992026857</v>
      </c>
      <c r="Y80" s="48">
        <f t="shared" si="32"/>
        <v>19.848929920268574</v>
      </c>
      <c r="Z80" s="48">
        <f t="shared" si="33"/>
        <v>20</v>
      </c>
      <c r="AA80" s="17">
        <f t="shared" si="34"/>
        <v>20</v>
      </c>
      <c r="AB80" s="45">
        <f t="shared" si="35"/>
        <v>220</v>
      </c>
    </row>
    <row r="81" spans="1:28" ht="15" customHeight="1" x14ac:dyDescent="0.25">
      <c r="A81" s="49">
        <v>430</v>
      </c>
      <c r="B81" s="49">
        <v>200</v>
      </c>
      <c r="C81" s="46">
        <v>2.87</v>
      </c>
      <c r="D81" s="46">
        <v>277.19</v>
      </c>
      <c r="E81" s="46">
        <v>221.21</v>
      </c>
      <c r="F81" s="46">
        <v>0</v>
      </c>
      <c r="G81" s="46">
        <f t="shared" si="26"/>
        <v>66.530612244897952</v>
      </c>
      <c r="H81" s="46">
        <v>0</v>
      </c>
      <c r="I81" s="46">
        <f t="shared" si="27"/>
        <v>71.224489795918373</v>
      </c>
      <c r="J81" s="50">
        <f t="shared" si="36"/>
        <v>1</v>
      </c>
      <c r="K81" s="50">
        <f t="shared" si="37"/>
        <v>1</v>
      </c>
      <c r="L81" s="50">
        <f t="shared" si="38"/>
        <v>1</v>
      </c>
      <c r="M81" s="50">
        <f t="shared" ca="1" si="28"/>
        <v>1</v>
      </c>
      <c r="N81" s="8"/>
      <c r="O81" s="8"/>
      <c r="P81" s="13"/>
      <c r="Q81" s="13"/>
      <c r="T81" s="43">
        <v>0</v>
      </c>
      <c r="U81" s="52">
        <f t="shared" si="29"/>
        <v>-200</v>
      </c>
      <c r="V81" s="48">
        <f t="shared" si="30"/>
        <v>-200</v>
      </c>
      <c r="W81" s="48"/>
      <c r="X81" s="48">
        <f t="shared" si="31"/>
        <v>219.84892992026857</v>
      </c>
      <c r="Y81" s="48">
        <f t="shared" si="32"/>
        <v>19.848929920268574</v>
      </c>
      <c r="Z81" s="48">
        <f t="shared" si="33"/>
        <v>20</v>
      </c>
      <c r="AA81" s="17">
        <f t="shared" si="34"/>
        <v>20</v>
      </c>
      <c r="AB81" s="45">
        <f t="shared" si="35"/>
        <v>220</v>
      </c>
    </row>
    <row r="82" spans="1:28" ht="15" customHeight="1" x14ac:dyDescent="0.25">
      <c r="A82" s="49">
        <v>430</v>
      </c>
      <c r="B82" s="49">
        <v>200</v>
      </c>
      <c r="C82" s="46">
        <v>2.87</v>
      </c>
      <c r="D82" s="46">
        <v>277.20999999999998</v>
      </c>
      <c r="E82" s="46">
        <v>221.22</v>
      </c>
      <c r="F82" s="46">
        <v>0</v>
      </c>
      <c r="G82" s="46">
        <f t="shared" si="26"/>
        <v>65.2</v>
      </c>
      <c r="H82" s="46">
        <v>0</v>
      </c>
      <c r="I82" s="46">
        <f t="shared" si="27"/>
        <v>69.8</v>
      </c>
      <c r="J82" s="50">
        <f t="shared" si="36"/>
        <v>1</v>
      </c>
      <c r="K82" s="50">
        <f t="shared" si="37"/>
        <v>1</v>
      </c>
      <c r="L82" s="50">
        <f t="shared" si="38"/>
        <v>1</v>
      </c>
      <c r="M82" s="50">
        <f t="shared" ca="1" si="28"/>
        <v>1</v>
      </c>
      <c r="N82" s="8"/>
      <c r="O82" s="8"/>
      <c r="P82" s="13"/>
      <c r="Q82" s="13"/>
      <c r="T82" s="43">
        <v>0</v>
      </c>
      <c r="U82" s="52">
        <f t="shared" si="29"/>
        <v>-200</v>
      </c>
      <c r="V82" s="48">
        <f t="shared" si="30"/>
        <v>-200</v>
      </c>
      <c r="W82" s="48"/>
      <c r="X82" s="48">
        <f t="shared" si="31"/>
        <v>219.84892992026857</v>
      </c>
      <c r="Y82" s="48">
        <f t="shared" si="32"/>
        <v>19.848929920268574</v>
      </c>
      <c r="Z82" s="48">
        <f t="shared" si="33"/>
        <v>20</v>
      </c>
      <c r="AA82" s="17">
        <f t="shared" si="34"/>
        <v>20</v>
      </c>
      <c r="AB82" s="45">
        <f t="shared" si="35"/>
        <v>220</v>
      </c>
    </row>
    <row r="83" spans="1:28" ht="15" customHeight="1" x14ac:dyDescent="0.25">
      <c r="A83" s="49">
        <v>430</v>
      </c>
      <c r="B83" s="49">
        <v>200</v>
      </c>
      <c r="C83" s="46">
        <v>2.87</v>
      </c>
      <c r="D83" s="46">
        <v>277.23</v>
      </c>
      <c r="E83" s="46">
        <v>221.24</v>
      </c>
      <c r="F83" s="46">
        <v>0</v>
      </c>
      <c r="G83" s="46">
        <f t="shared" si="26"/>
        <v>63.921568627450981</v>
      </c>
      <c r="H83" s="46">
        <v>0</v>
      </c>
      <c r="I83" s="46">
        <f t="shared" si="27"/>
        <v>68.431372549019613</v>
      </c>
      <c r="J83" s="50">
        <f t="shared" si="36"/>
        <v>1</v>
      </c>
      <c r="K83" s="50">
        <f t="shared" si="37"/>
        <v>1</v>
      </c>
      <c r="L83" s="50">
        <f t="shared" si="38"/>
        <v>1</v>
      </c>
      <c r="M83" s="50">
        <f t="shared" ca="1" si="28"/>
        <v>1</v>
      </c>
      <c r="N83" s="8"/>
      <c r="O83" s="8"/>
      <c r="P83" s="13"/>
      <c r="Q83" s="13"/>
      <c r="T83" s="43">
        <v>0</v>
      </c>
      <c r="U83" s="52">
        <f t="shared" si="29"/>
        <v>-200</v>
      </c>
      <c r="V83" s="48">
        <f t="shared" si="30"/>
        <v>-200</v>
      </c>
      <c r="W83" s="48"/>
      <c r="X83" s="48">
        <f t="shared" si="31"/>
        <v>219.84892992026857</v>
      </c>
      <c r="Y83" s="48">
        <f t="shared" si="32"/>
        <v>19.848929920268574</v>
      </c>
      <c r="Z83" s="48">
        <f t="shared" si="33"/>
        <v>20</v>
      </c>
      <c r="AA83" s="17">
        <f t="shared" si="34"/>
        <v>20</v>
      </c>
      <c r="AB83" s="45">
        <f t="shared" si="35"/>
        <v>220</v>
      </c>
    </row>
    <row r="84" spans="1:28" ht="15" customHeight="1" x14ac:dyDescent="0.25">
      <c r="A84" s="49">
        <v>473</v>
      </c>
      <c r="B84" s="49">
        <v>200</v>
      </c>
      <c r="C84" s="46">
        <v>3.15</v>
      </c>
      <c r="D84" s="46">
        <v>277.25</v>
      </c>
      <c r="E84" s="46">
        <v>221.26</v>
      </c>
      <c r="F84" s="46">
        <v>0</v>
      </c>
      <c r="G84" s="46">
        <f t="shared" si="26"/>
        <v>61.865384615384613</v>
      </c>
      <c r="H84" s="46">
        <v>0</v>
      </c>
      <c r="I84" s="46">
        <f t="shared" si="27"/>
        <v>67.115384615384613</v>
      </c>
      <c r="J84" s="50">
        <f t="shared" si="36"/>
        <v>1</v>
      </c>
      <c r="K84" s="50">
        <f t="shared" si="37"/>
        <v>1</v>
      </c>
      <c r="L84" s="50">
        <f t="shared" si="38"/>
        <v>1</v>
      </c>
      <c r="M84" s="50">
        <f t="shared" ca="1" si="28"/>
        <v>0</v>
      </c>
      <c r="N84" s="8"/>
      <c r="O84" s="8"/>
      <c r="P84" s="13"/>
      <c r="Q84" s="13"/>
      <c r="T84" s="43">
        <v>0</v>
      </c>
      <c r="U84" s="52">
        <f t="shared" si="29"/>
        <v>-200</v>
      </c>
      <c r="V84" s="48">
        <f t="shared" si="30"/>
        <v>-200</v>
      </c>
      <c r="W84" s="48"/>
      <c r="X84" s="48">
        <f t="shared" si="31"/>
        <v>219.84892992026857</v>
      </c>
      <c r="Y84" s="48">
        <f t="shared" si="32"/>
        <v>19.848929920268574</v>
      </c>
      <c r="Z84" s="48">
        <f t="shared" si="33"/>
        <v>20</v>
      </c>
      <c r="AA84" s="17">
        <f t="shared" si="34"/>
        <v>20</v>
      </c>
      <c r="AB84" s="45">
        <f t="shared" si="35"/>
        <v>220</v>
      </c>
    </row>
    <row r="85" spans="1:28" ht="15" customHeight="1" x14ac:dyDescent="0.25">
      <c r="A85" s="49">
        <v>516</v>
      </c>
      <c r="B85" s="49">
        <v>200</v>
      </c>
      <c r="C85" s="46">
        <v>3.44</v>
      </c>
      <c r="D85" s="46">
        <v>277.27999999999997</v>
      </c>
      <c r="E85" s="46">
        <v>221.3</v>
      </c>
      <c r="F85" s="46">
        <v>0</v>
      </c>
      <c r="G85" s="46">
        <f t="shared" si="26"/>
        <v>59.886792452830186</v>
      </c>
      <c r="H85" s="46">
        <v>0</v>
      </c>
      <c r="I85" s="46">
        <f t="shared" si="27"/>
        <v>65.84905660377359</v>
      </c>
      <c r="J85" s="50">
        <f t="shared" si="36"/>
        <v>1</v>
      </c>
      <c r="K85" s="50">
        <f t="shared" si="37"/>
        <v>1</v>
      </c>
      <c r="L85" s="50">
        <f t="shared" si="38"/>
        <v>1</v>
      </c>
      <c r="M85" s="50">
        <f t="shared" ca="1" si="28"/>
        <v>1</v>
      </c>
      <c r="N85" s="8"/>
      <c r="O85" s="8"/>
      <c r="P85" s="13"/>
      <c r="Q85" s="13"/>
      <c r="T85" s="43">
        <v>0</v>
      </c>
      <c r="U85" s="52">
        <f t="shared" si="29"/>
        <v>-200</v>
      </c>
      <c r="V85" s="48">
        <f t="shared" si="30"/>
        <v>-200</v>
      </c>
      <c r="W85" s="48"/>
      <c r="X85" s="48">
        <f t="shared" si="31"/>
        <v>219.84892992026857</v>
      </c>
      <c r="Y85" s="48">
        <f t="shared" si="32"/>
        <v>19.848929920268574</v>
      </c>
      <c r="Z85" s="48">
        <f t="shared" si="33"/>
        <v>20</v>
      </c>
      <c r="AA85" s="17">
        <f t="shared" si="34"/>
        <v>20</v>
      </c>
      <c r="AB85" s="45">
        <f t="shared" si="35"/>
        <v>220</v>
      </c>
    </row>
    <row r="86" spans="1:28" ht="15" customHeight="1" x14ac:dyDescent="0.25">
      <c r="A86" s="49">
        <v>560</v>
      </c>
      <c r="B86" s="49">
        <v>200</v>
      </c>
      <c r="C86" s="46">
        <v>3.73</v>
      </c>
      <c r="D86" s="46">
        <v>277.31</v>
      </c>
      <c r="E86" s="46">
        <v>221.33</v>
      </c>
      <c r="F86" s="46">
        <v>0</v>
      </c>
      <c r="G86" s="46">
        <f t="shared" si="26"/>
        <v>57.962962962962962</v>
      </c>
      <c r="H86" s="46">
        <v>0</v>
      </c>
      <c r="I86" s="46">
        <f t="shared" si="27"/>
        <v>64.629629629629633</v>
      </c>
      <c r="J86" s="50">
        <f t="shared" si="36"/>
        <v>1</v>
      </c>
      <c r="K86" s="50">
        <f t="shared" si="37"/>
        <v>1</v>
      </c>
      <c r="L86" s="50">
        <f t="shared" si="38"/>
        <v>1</v>
      </c>
      <c r="M86" s="50">
        <f t="shared" ca="1" si="28"/>
        <v>1</v>
      </c>
      <c r="N86" s="8"/>
      <c r="O86" s="8"/>
      <c r="P86" s="13"/>
      <c r="Q86" s="13"/>
      <c r="T86" s="43">
        <v>0</v>
      </c>
      <c r="U86" s="52">
        <f t="shared" si="29"/>
        <v>-200</v>
      </c>
      <c r="V86" s="48">
        <f t="shared" si="30"/>
        <v>-200</v>
      </c>
      <c r="W86" s="48"/>
      <c r="X86" s="48">
        <f t="shared" si="31"/>
        <v>219.84892992026857</v>
      </c>
      <c r="Y86" s="48">
        <f t="shared" si="32"/>
        <v>19.848929920268574</v>
      </c>
      <c r="Z86" s="48">
        <f t="shared" si="33"/>
        <v>20</v>
      </c>
      <c r="AA86" s="17">
        <f t="shared" si="34"/>
        <v>20</v>
      </c>
      <c r="AB86" s="45">
        <f t="shared" si="35"/>
        <v>220</v>
      </c>
    </row>
    <row r="87" spans="1:28" ht="15" customHeight="1" x14ac:dyDescent="0.25">
      <c r="A87" s="49">
        <v>493</v>
      </c>
      <c r="B87" s="49">
        <v>200</v>
      </c>
      <c r="C87" s="46">
        <v>3.29</v>
      </c>
      <c r="D87" s="46">
        <v>277.33999999999997</v>
      </c>
      <c r="E87" s="46">
        <v>221.35</v>
      </c>
      <c r="F87" s="46">
        <v>0</v>
      </c>
      <c r="G87" s="46">
        <f t="shared" si="26"/>
        <v>58.127272727272725</v>
      </c>
      <c r="H87" s="46">
        <v>0</v>
      </c>
      <c r="I87" s="46">
        <f t="shared" si="27"/>
        <v>63.454545454545453</v>
      </c>
      <c r="J87" s="50">
        <f t="shared" si="36"/>
        <v>1</v>
      </c>
      <c r="K87" s="50">
        <f t="shared" si="37"/>
        <v>1</v>
      </c>
      <c r="L87" s="50">
        <f t="shared" si="38"/>
        <v>1</v>
      </c>
      <c r="M87" s="50">
        <f t="shared" ca="1" si="28"/>
        <v>0</v>
      </c>
      <c r="N87" s="8"/>
      <c r="O87" s="8"/>
      <c r="P87" s="13"/>
      <c r="Q87" s="13"/>
      <c r="T87" s="43">
        <v>0</v>
      </c>
      <c r="U87" s="52">
        <f t="shared" si="29"/>
        <v>-200</v>
      </c>
      <c r="V87" s="48">
        <f t="shared" si="30"/>
        <v>-200</v>
      </c>
      <c r="W87" s="48"/>
      <c r="X87" s="48">
        <f t="shared" si="31"/>
        <v>219.84892992026857</v>
      </c>
      <c r="Y87" s="48">
        <f t="shared" si="32"/>
        <v>19.848929920268574</v>
      </c>
      <c r="Z87" s="48">
        <f t="shared" si="33"/>
        <v>20</v>
      </c>
      <c r="AA87" s="17">
        <f t="shared" si="34"/>
        <v>20</v>
      </c>
      <c r="AB87" s="45">
        <f t="shared" si="35"/>
        <v>220</v>
      </c>
    </row>
    <row r="88" spans="1:28" ht="15" customHeight="1" x14ac:dyDescent="0.25">
      <c r="A88" s="49">
        <v>426</v>
      </c>
      <c r="B88" s="49">
        <v>200</v>
      </c>
      <c r="C88" s="46">
        <v>2.84</v>
      </c>
      <c r="D88" s="46">
        <v>277.36</v>
      </c>
      <c r="E88" s="46">
        <v>221.37</v>
      </c>
      <c r="F88" s="46">
        <v>0</v>
      </c>
      <c r="G88" s="46">
        <f t="shared" si="26"/>
        <v>58.285714285714285</v>
      </c>
      <c r="H88" s="46">
        <v>0</v>
      </c>
      <c r="I88" s="46">
        <f t="shared" si="27"/>
        <v>62.321428571428569</v>
      </c>
      <c r="J88" s="50">
        <f t="shared" si="36"/>
        <v>1</v>
      </c>
      <c r="K88" s="50">
        <f t="shared" si="37"/>
        <v>1</v>
      </c>
      <c r="L88" s="50">
        <f t="shared" si="38"/>
        <v>1</v>
      </c>
      <c r="M88" s="50">
        <f t="shared" ca="1" si="28"/>
        <v>1</v>
      </c>
      <c r="N88" s="8"/>
      <c r="O88" s="8"/>
      <c r="P88" s="13"/>
      <c r="Q88" s="13"/>
      <c r="T88" s="43">
        <v>0</v>
      </c>
      <c r="U88" s="52">
        <f t="shared" si="29"/>
        <v>-200</v>
      </c>
      <c r="V88" s="48">
        <f t="shared" si="30"/>
        <v>-200</v>
      </c>
      <c r="W88" s="48"/>
      <c r="X88" s="48">
        <f t="shared" si="31"/>
        <v>219.84892992026857</v>
      </c>
      <c r="Y88" s="48">
        <f t="shared" si="32"/>
        <v>19.848929920268574</v>
      </c>
      <c r="Z88" s="48">
        <f t="shared" si="33"/>
        <v>20</v>
      </c>
      <c r="AA88" s="17">
        <f t="shared" si="34"/>
        <v>20</v>
      </c>
      <c r="AB88" s="45">
        <f t="shared" si="35"/>
        <v>220</v>
      </c>
    </row>
    <row r="89" spans="1:28" ht="15" customHeight="1" x14ac:dyDescent="0.25">
      <c r="A89" s="49">
        <v>360</v>
      </c>
      <c r="B89" s="49">
        <v>200</v>
      </c>
      <c r="C89" s="46">
        <v>2.4</v>
      </c>
      <c r="D89" s="46">
        <v>277.37</v>
      </c>
      <c r="E89" s="46">
        <v>221.39</v>
      </c>
      <c r="F89" s="46">
        <v>0</v>
      </c>
      <c r="G89" s="46">
        <f t="shared" si="26"/>
        <v>58.421052631578945</v>
      </c>
      <c r="H89" s="46">
        <v>0</v>
      </c>
      <c r="I89" s="46">
        <f t="shared" si="27"/>
        <v>61.228070175438596</v>
      </c>
      <c r="J89" s="50">
        <f t="shared" si="36"/>
        <v>1</v>
      </c>
      <c r="K89" s="50">
        <f t="shared" si="37"/>
        <v>1</v>
      </c>
      <c r="L89" s="50">
        <f t="shared" si="38"/>
        <v>1</v>
      </c>
      <c r="M89" s="50">
        <f t="shared" ca="1" si="28"/>
        <v>0</v>
      </c>
      <c r="N89" s="8"/>
      <c r="O89" s="8"/>
      <c r="P89" s="13"/>
      <c r="Q89" s="13"/>
      <c r="T89" s="43">
        <v>0</v>
      </c>
      <c r="U89" s="52">
        <f t="shared" si="29"/>
        <v>-200</v>
      </c>
      <c r="V89" s="48">
        <f t="shared" si="30"/>
        <v>-200</v>
      </c>
      <c r="W89" s="48"/>
      <c r="X89" s="48">
        <f t="shared" si="31"/>
        <v>219.84892992026857</v>
      </c>
      <c r="Y89" s="48">
        <f t="shared" si="32"/>
        <v>19.848929920268574</v>
      </c>
      <c r="Z89" s="48">
        <f t="shared" si="33"/>
        <v>20</v>
      </c>
      <c r="AA89" s="17">
        <f t="shared" si="34"/>
        <v>20</v>
      </c>
      <c r="AB89" s="45">
        <f t="shared" si="35"/>
        <v>220</v>
      </c>
    </row>
    <row r="90" spans="1:28" ht="15" customHeight="1" x14ac:dyDescent="0.25">
      <c r="A90" s="49">
        <v>360</v>
      </c>
      <c r="B90" s="49">
        <v>200</v>
      </c>
      <c r="C90" s="46">
        <v>2.4</v>
      </c>
      <c r="D90" s="46">
        <v>277.38</v>
      </c>
      <c r="E90" s="46">
        <v>221.39</v>
      </c>
      <c r="F90" s="46">
        <v>0</v>
      </c>
      <c r="G90" s="46">
        <f t="shared" si="26"/>
        <v>57.413793103448278</v>
      </c>
      <c r="H90" s="46">
        <v>0</v>
      </c>
      <c r="I90" s="46">
        <f t="shared" si="27"/>
        <v>60.172413793103445</v>
      </c>
      <c r="J90" s="50">
        <f t="shared" si="36"/>
        <v>1</v>
      </c>
      <c r="K90" s="50">
        <f t="shared" si="37"/>
        <v>1</v>
      </c>
      <c r="L90" s="50">
        <f t="shared" si="38"/>
        <v>1</v>
      </c>
      <c r="M90" s="50">
        <f t="shared" ca="1" si="28"/>
        <v>1</v>
      </c>
      <c r="N90" s="8"/>
      <c r="O90" s="8"/>
      <c r="P90" s="13"/>
      <c r="Q90" s="13"/>
      <c r="T90" s="43">
        <v>0</v>
      </c>
      <c r="U90" s="52">
        <f t="shared" si="29"/>
        <v>-200</v>
      </c>
      <c r="V90" s="48">
        <f t="shared" si="30"/>
        <v>-200</v>
      </c>
      <c r="W90" s="48"/>
      <c r="X90" s="48">
        <f t="shared" si="31"/>
        <v>219.84892992026857</v>
      </c>
      <c r="Y90" s="48">
        <f t="shared" si="32"/>
        <v>19.848929920268574</v>
      </c>
      <c r="Z90" s="48">
        <f t="shared" si="33"/>
        <v>20</v>
      </c>
      <c r="AA90" s="17">
        <f t="shared" si="34"/>
        <v>20</v>
      </c>
      <c r="AB90" s="45">
        <f t="shared" si="35"/>
        <v>220</v>
      </c>
    </row>
    <row r="91" spans="1:28" ht="15" customHeight="1" x14ac:dyDescent="0.25">
      <c r="A91" s="49">
        <v>360</v>
      </c>
      <c r="B91" s="49">
        <v>200</v>
      </c>
      <c r="C91" s="46">
        <v>2.4</v>
      </c>
      <c r="D91" s="46">
        <v>277.39</v>
      </c>
      <c r="E91" s="46">
        <v>221.41</v>
      </c>
      <c r="F91" s="46">
        <v>0</v>
      </c>
      <c r="G91" s="46">
        <f t="shared" si="26"/>
        <v>56.440677966101696</v>
      </c>
      <c r="H91" s="46">
        <v>0</v>
      </c>
      <c r="I91" s="46">
        <f t="shared" si="27"/>
        <v>59.152542372881356</v>
      </c>
      <c r="J91" s="50">
        <f t="shared" si="36"/>
        <v>1</v>
      </c>
      <c r="K91" s="50">
        <f t="shared" si="37"/>
        <v>1</v>
      </c>
      <c r="L91" s="50">
        <f t="shared" si="38"/>
        <v>1</v>
      </c>
      <c r="M91" s="50">
        <f t="shared" ca="1" si="28"/>
        <v>1</v>
      </c>
      <c r="N91" s="8"/>
      <c r="O91" s="8"/>
      <c r="P91" s="13"/>
      <c r="Q91" s="13"/>
      <c r="T91" s="43">
        <v>0</v>
      </c>
      <c r="U91" s="52">
        <f t="shared" si="29"/>
        <v>-200</v>
      </c>
      <c r="V91" s="48">
        <f t="shared" si="30"/>
        <v>-200</v>
      </c>
      <c r="W91" s="48"/>
      <c r="X91" s="48">
        <f t="shared" si="31"/>
        <v>219.84892992026857</v>
      </c>
      <c r="Y91" s="48">
        <f t="shared" si="32"/>
        <v>19.848929920268574</v>
      </c>
      <c r="Z91" s="48">
        <f t="shared" si="33"/>
        <v>20</v>
      </c>
      <c r="AA91" s="17">
        <f t="shared" si="34"/>
        <v>20</v>
      </c>
      <c r="AB91" s="45">
        <f t="shared" si="35"/>
        <v>220</v>
      </c>
    </row>
    <row r="92" spans="1:28" ht="15" customHeight="1" x14ac:dyDescent="0.25">
      <c r="A92" s="49">
        <v>360</v>
      </c>
      <c r="B92" s="49">
        <v>200</v>
      </c>
      <c r="C92" s="46">
        <v>0</v>
      </c>
      <c r="D92" s="46">
        <v>277.39999999999998</v>
      </c>
      <c r="E92" s="46">
        <v>221.41</v>
      </c>
      <c r="F92" s="46">
        <v>0</v>
      </c>
      <c r="G92" s="46">
        <f t="shared" si="26"/>
        <v>55.5</v>
      </c>
      <c r="H92" s="46">
        <v>0</v>
      </c>
      <c r="I92" s="46">
        <f t="shared" si="27"/>
        <v>58.166666666666664</v>
      </c>
      <c r="J92" s="50">
        <f t="shared" si="36"/>
        <v>1</v>
      </c>
      <c r="K92" s="50">
        <f t="shared" si="37"/>
        <v>1</v>
      </c>
      <c r="L92" s="50">
        <f t="shared" si="38"/>
        <v>1</v>
      </c>
      <c r="M92" s="50">
        <f t="shared" ca="1" si="28"/>
        <v>0</v>
      </c>
      <c r="N92" s="8"/>
      <c r="O92" s="8"/>
      <c r="P92" s="13"/>
      <c r="Q92" s="13"/>
      <c r="T92" s="43">
        <v>0</v>
      </c>
      <c r="U92" s="52">
        <f t="shared" si="29"/>
        <v>-200</v>
      </c>
      <c r="V92" s="48">
        <f t="shared" si="30"/>
        <v>-200</v>
      </c>
      <c r="W92" s="48"/>
      <c r="X92" s="48">
        <f t="shared" si="31"/>
        <v>219.84892992026857</v>
      </c>
      <c r="Y92" s="48">
        <f t="shared" si="32"/>
        <v>19.848929920268574</v>
      </c>
      <c r="Z92" s="48">
        <f t="shared" si="33"/>
        <v>20</v>
      </c>
      <c r="AA92" s="17">
        <f t="shared" si="34"/>
        <v>20</v>
      </c>
      <c r="AB92" s="45">
        <f t="shared" si="35"/>
        <v>220</v>
      </c>
    </row>
    <row r="93" spans="1:28" ht="15" customHeight="1" x14ac:dyDescent="0.25">
      <c r="A93" s="49">
        <v>350</v>
      </c>
      <c r="B93" s="49">
        <v>200</v>
      </c>
      <c r="C93" s="46">
        <v>0</v>
      </c>
      <c r="D93" s="46">
        <v>277.41000000000003</v>
      </c>
      <c r="E93" s="46">
        <v>221.43</v>
      </c>
      <c r="F93" s="46">
        <v>0</v>
      </c>
      <c r="G93" s="46">
        <f t="shared" si="26"/>
        <v>54.754098360655739</v>
      </c>
      <c r="H93" s="46">
        <v>0</v>
      </c>
      <c r="I93" s="46">
        <f t="shared" si="27"/>
        <v>57.213114754098363</v>
      </c>
      <c r="J93" s="50">
        <f t="shared" si="36"/>
        <v>1</v>
      </c>
      <c r="K93" s="50">
        <f t="shared" si="37"/>
        <v>1</v>
      </c>
      <c r="L93" s="50">
        <f t="shared" si="38"/>
        <v>1</v>
      </c>
      <c r="M93" s="50">
        <f t="shared" ca="1" si="28"/>
        <v>0</v>
      </c>
      <c r="N93" s="8"/>
      <c r="O93" s="8"/>
      <c r="P93" s="13"/>
      <c r="Q93" s="13"/>
      <c r="T93" s="43">
        <v>0</v>
      </c>
      <c r="U93" s="52">
        <f t="shared" si="29"/>
        <v>-200</v>
      </c>
      <c r="V93" s="48">
        <f t="shared" si="30"/>
        <v>-200</v>
      </c>
      <c r="W93" s="48"/>
      <c r="X93" s="48">
        <f t="shared" si="31"/>
        <v>219.84892992026857</v>
      </c>
      <c r="Y93" s="48">
        <f t="shared" si="32"/>
        <v>19.848929920268574</v>
      </c>
      <c r="Z93" s="48">
        <f t="shared" si="33"/>
        <v>20</v>
      </c>
      <c r="AA93" s="17">
        <f t="shared" si="34"/>
        <v>20</v>
      </c>
      <c r="AB93" s="45">
        <f t="shared" si="35"/>
        <v>220</v>
      </c>
    </row>
    <row r="94" spans="1:28" ht="15" customHeight="1" x14ac:dyDescent="0.25">
      <c r="A94" s="49">
        <v>340</v>
      </c>
      <c r="B94" s="49">
        <v>200</v>
      </c>
      <c r="C94" s="46">
        <v>0</v>
      </c>
      <c r="D94" s="46">
        <v>277.42</v>
      </c>
      <c r="E94" s="46">
        <v>221.44</v>
      </c>
      <c r="F94" s="46">
        <v>0</v>
      </c>
      <c r="G94" s="46">
        <f t="shared" si="26"/>
        <v>54.032258064516128</v>
      </c>
      <c r="H94" s="46">
        <v>0</v>
      </c>
      <c r="I94" s="46">
        <f t="shared" si="27"/>
        <v>56.29032258064516</v>
      </c>
      <c r="J94" s="50">
        <f t="shared" si="36"/>
        <v>1</v>
      </c>
      <c r="K94" s="50">
        <f t="shared" si="37"/>
        <v>1</v>
      </c>
      <c r="L94" s="50">
        <f t="shared" si="38"/>
        <v>1</v>
      </c>
      <c r="M94" s="50">
        <f t="shared" ca="1" si="28"/>
        <v>0</v>
      </c>
      <c r="N94" s="8"/>
      <c r="O94" s="8"/>
      <c r="P94" s="13"/>
      <c r="Q94" s="13"/>
      <c r="T94" s="43">
        <v>0</v>
      </c>
      <c r="U94" s="52">
        <f t="shared" si="29"/>
        <v>-200</v>
      </c>
      <c r="V94" s="48">
        <f t="shared" si="30"/>
        <v>-200</v>
      </c>
      <c r="W94" s="48"/>
      <c r="X94" s="48">
        <f t="shared" si="31"/>
        <v>219.84892992026857</v>
      </c>
      <c r="Y94" s="48">
        <f t="shared" si="32"/>
        <v>19.848929920268574</v>
      </c>
      <c r="Z94" s="48">
        <f t="shared" si="33"/>
        <v>20</v>
      </c>
      <c r="AA94" s="17">
        <f t="shared" si="34"/>
        <v>20</v>
      </c>
      <c r="AB94" s="45">
        <f t="shared" si="35"/>
        <v>220</v>
      </c>
    </row>
    <row r="95" spans="1:28" ht="15" customHeight="1" x14ac:dyDescent="0.25">
      <c r="A95" s="49">
        <v>330</v>
      </c>
      <c r="B95" s="49">
        <v>200</v>
      </c>
      <c r="C95" s="46">
        <v>0</v>
      </c>
      <c r="D95" s="46">
        <v>277.43</v>
      </c>
      <c r="E95" s="46">
        <v>221.45</v>
      </c>
      <c r="F95" s="46">
        <v>0</v>
      </c>
      <c r="G95" s="46">
        <f t="shared" si="26"/>
        <v>53.333333333333336</v>
      </c>
      <c r="H95" s="46">
        <v>0</v>
      </c>
      <c r="I95" s="46">
        <f t="shared" si="27"/>
        <v>55.396825396825399</v>
      </c>
      <c r="J95" s="50">
        <f t="shared" si="36"/>
        <v>1</v>
      </c>
      <c r="K95" s="50">
        <f t="shared" si="37"/>
        <v>1</v>
      </c>
      <c r="L95" s="50">
        <f t="shared" si="38"/>
        <v>1</v>
      </c>
      <c r="M95" s="50">
        <f t="shared" ca="1" si="28"/>
        <v>0</v>
      </c>
      <c r="N95" s="8"/>
      <c r="O95" s="8"/>
      <c r="P95" s="13"/>
      <c r="Q95" s="13"/>
      <c r="T95" s="43">
        <v>0</v>
      </c>
      <c r="U95" s="52">
        <f t="shared" si="29"/>
        <v>-200</v>
      </c>
      <c r="V95" s="48">
        <f t="shared" si="30"/>
        <v>-200</v>
      </c>
      <c r="W95" s="48"/>
      <c r="X95" s="48">
        <f t="shared" si="31"/>
        <v>219.84892992026857</v>
      </c>
      <c r="Y95" s="48">
        <f t="shared" si="32"/>
        <v>19.848929920268574</v>
      </c>
      <c r="Z95" s="48">
        <f t="shared" si="33"/>
        <v>20</v>
      </c>
      <c r="AA95" s="17">
        <f t="shared" si="34"/>
        <v>20</v>
      </c>
      <c r="AB95" s="45">
        <f t="shared" si="35"/>
        <v>220</v>
      </c>
    </row>
    <row r="96" spans="1:28" ht="15" customHeight="1" x14ac:dyDescent="0.25">
      <c r="A96" s="49">
        <v>327</v>
      </c>
      <c r="B96" s="49">
        <v>323</v>
      </c>
      <c r="C96" s="46">
        <v>0</v>
      </c>
      <c r="D96" s="46">
        <v>277.43</v>
      </c>
      <c r="E96" s="46">
        <v>221.45</v>
      </c>
      <c r="F96" s="46">
        <v>0</v>
      </c>
      <c r="G96" s="46">
        <f t="shared" si="26"/>
        <v>52.546875</v>
      </c>
      <c r="H96" s="46">
        <v>0</v>
      </c>
      <c r="I96" s="46">
        <f t="shared" si="27"/>
        <v>52.609375</v>
      </c>
      <c r="J96" s="50">
        <f t="shared" si="36"/>
        <v>0</v>
      </c>
      <c r="K96" s="50">
        <f t="shared" si="37"/>
        <v>1</v>
      </c>
      <c r="L96" s="50">
        <f t="shared" si="38"/>
        <v>1</v>
      </c>
      <c r="M96" s="50">
        <f t="shared" ca="1" si="28"/>
        <v>1</v>
      </c>
      <c r="N96" s="8"/>
      <c r="O96" s="8"/>
      <c r="P96" s="13"/>
      <c r="Q96" s="13"/>
      <c r="T96" s="43">
        <v>0</v>
      </c>
      <c r="U96" s="52">
        <f t="shared" si="29"/>
        <v>-323</v>
      </c>
      <c r="V96" s="48">
        <f t="shared" si="30"/>
        <v>-323</v>
      </c>
      <c r="W96" s="48"/>
      <c r="X96" s="48">
        <f t="shared" si="31"/>
        <v>355.05602182123374</v>
      </c>
      <c r="Y96" s="48">
        <f t="shared" si="32"/>
        <v>32.056021821233742</v>
      </c>
      <c r="Z96" s="48">
        <f t="shared" si="33"/>
        <v>32</v>
      </c>
      <c r="AA96" s="17">
        <f t="shared" si="34"/>
        <v>32</v>
      </c>
      <c r="AB96" s="45">
        <f t="shared" si="35"/>
        <v>355</v>
      </c>
    </row>
    <row r="97" spans="1:28" ht="15" customHeight="1" x14ac:dyDescent="0.25">
      <c r="A97" s="49">
        <v>324</v>
      </c>
      <c r="B97" s="49">
        <v>446</v>
      </c>
      <c r="C97" s="46">
        <v>0</v>
      </c>
      <c r="D97" s="46">
        <v>277.42</v>
      </c>
      <c r="E97" s="46">
        <v>221.44</v>
      </c>
      <c r="F97" s="46">
        <v>0</v>
      </c>
      <c r="G97" s="46">
        <f t="shared" ref="G97:G128" si="39">($A$32-A97)/(ROW(A97)-ROW($A$32))</f>
        <v>51.784615384615385</v>
      </c>
      <c r="H97" s="46">
        <v>0</v>
      </c>
      <c r="I97" s="46">
        <f t="shared" ref="I97:I128" si="40">($A$32-B97)/(ROW(B97)-ROW($A$32))</f>
        <v>49.907692307692308</v>
      </c>
      <c r="J97" s="50">
        <f t="shared" si="36"/>
        <v>0</v>
      </c>
      <c r="K97" s="50">
        <f t="shared" si="37"/>
        <v>1</v>
      </c>
      <c r="L97" s="50">
        <f t="shared" si="38"/>
        <v>1</v>
      </c>
      <c r="M97" s="50">
        <f t="shared" ca="1" si="28"/>
        <v>0</v>
      </c>
      <c r="N97" s="8"/>
      <c r="O97" s="8"/>
      <c r="P97" s="13"/>
      <c r="Q97" s="13"/>
      <c r="T97" s="43">
        <v>0</v>
      </c>
      <c r="U97" s="52">
        <f t="shared" si="29"/>
        <v>-446</v>
      </c>
      <c r="V97" s="48">
        <f t="shared" si="30"/>
        <v>-446</v>
      </c>
      <c r="W97" s="48"/>
      <c r="X97" s="48">
        <f t="shared" si="31"/>
        <v>490.26311372219891</v>
      </c>
      <c r="Y97" s="48">
        <f t="shared" si="32"/>
        <v>44.263113722198909</v>
      </c>
      <c r="Z97" s="48">
        <f t="shared" si="33"/>
        <v>44</v>
      </c>
      <c r="AA97" s="17">
        <f t="shared" si="34"/>
        <v>44</v>
      </c>
      <c r="AB97" s="45">
        <f t="shared" si="35"/>
        <v>490</v>
      </c>
    </row>
    <row r="98" spans="1:28" ht="15" customHeight="1" x14ac:dyDescent="0.25">
      <c r="A98" s="49">
        <v>320</v>
      </c>
      <c r="B98" s="49">
        <v>570</v>
      </c>
      <c r="C98" s="46">
        <v>0</v>
      </c>
      <c r="D98" s="46">
        <v>277.39999999999998</v>
      </c>
      <c r="E98" s="46">
        <v>221.42</v>
      </c>
      <c r="F98" s="46">
        <v>0</v>
      </c>
      <c r="G98" s="46">
        <f t="shared" si="39"/>
        <v>51.060606060606062</v>
      </c>
      <c r="H98" s="46">
        <v>0</v>
      </c>
      <c r="I98" s="46">
        <f t="shared" si="40"/>
        <v>47.272727272727273</v>
      </c>
      <c r="J98" s="50">
        <f t="shared" si="36"/>
        <v>0</v>
      </c>
      <c r="K98" s="50">
        <f t="shared" si="37"/>
        <v>1</v>
      </c>
      <c r="L98" s="50">
        <f t="shared" si="38"/>
        <v>1</v>
      </c>
      <c r="M98" s="50">
        <f t="shared" ref="M98:M128" ca="1" si="41">IF(RAND()&lt;0.5,0,1)</f>
        <v>1</v>
      </c>
      <c r="N98" s="8"/>
      <c r="O98" s="8"/>
      <c r="P98" s="13"/>
      <c r="Q98" s="13"/>
      <c r="T98" s="43">
        <v>0</v>
      </c>
      <c r="U98" s="52">
        <f t="shared" ref="U98:U128" si="42">T98-B98</f>
        <v>-570</v>
      </c>
      <c r="V98" s="48">
        <f t="shared" ref="V98:V128" si="43">ROUND(U98,0)</f>
        <v>-570</v>
      </c>
      <c r="W98" s="48"/>
      <c r="X98" s="48">
        <f t="shared" ref="X98:X128" si="44">B98/$W$2*$W$3</f>
        <v>626.56945027276549</v>
      </c>
      <c r="Y98" s="48">
        <f t="shared" ref="Y98:Y128" si="45">X98-B98</f>
        <v>56.569450272765494</v>
      </c>
      <c r="Z98" s="48">
        <f t="shared" ref="Z98:Z128" si="46">ROUND(Y98,0)</f>
        <v>57</v>
      </c>
      <c r="AA98" s="17">
        <f t="shared" ref="AA98:AA128" si="47">IF(V98&gt;=0,V98,Z98)</f>
        <v>57</v>
      </c>
      <c r="AB98" s="45">
        <f t="shared" ref="AB98:AB128" si="48">B98+AA98</f>
        <v>627</v>
      </c>
    </row>
    <row r="99" spans="1:28" ht="15" customHeight="1" x14ac:dyDescent="0.25">
      <c r="A99" s="49">
        <v>407</v>
      </c>
      <c r="B99" s="49">
        <v>713</v>
      </c>
      <c r="C99" s="46">
        <v>0</v>
      </c>
      <c r="D99" s="46">
        <v>277.37</v>
      </c>
      <c r="E99" s="46">
        <v>221.38</v>
      </c>
      <c r="F99" s="46">
        <v>0</v>
      </c>
      <c r="G99" s="46">
        <f t="shared" si="39"/>
        <v>49</v>
      </c>
      <c r="H99" s="46">
        <v>0</v>
      </c>
      <c r="I99" s="46">
        <f t="shared" si="40"/>
        <v>44.432835820895519</v>
      </c>
      <c r="J99" s="50">
        <f t="shared" ref="J99:J128" si="49">IF(ABS(B99-B98)&lt;=50,1,0)</f>
        <v>0</v>
      </c>
      <c r="K99" s="50">
        <f t="shared" ref="K99:K128" si="50">IF(ABS((B99-B98))&lt;=50,1,IF((B99-B98)*(1)&gt;=0,1,-1))</f>
        <v>1</v>
      </c>
      <c r="L99" s="50">
        <f t="shared" si="38"/>
        <v>1</v>
      </c>
      <c r="M99" s="50">
        <f t="shared" ca="1" si="41"/>
        <v>1</v>
      </c>
      <c r="N99" s="8"/>
      <c r="O99" s="8"/>
      <c r="P99" s="13"/>
      <c r="Q99" s="13"/>
      <c r="T99" s="43">
        <v>0</v>
      </c>
      <c r="U99" s="52">
        <f t="shared" si="42"/>
        <v>-713</v>
      </c>
      <c r="V99" s="48">
        <f t="shared" si="43"/>
        <v>-713</v>
      </c>
      <c r="W99" s="48"/>
      <c r="X99" s="48">
        <f t="shared" si="44"/>
        <v>783.76143516575746</v>
      </c>
      <c r="Y99" s="48">
        <f t="shared" si="45"/>
        <v>70.761435165757462</v>
      </c>
      <c r="Z99" s="48">
        <f t="shared" si="46"/>
        <v>71</v>
      </c>
      <c r="AA99" s="17">
        <f t="shared" si="47"/>
        <v>71</v>
      </c>
      <c r="AB99" s="45">
        <f t="shared" si="48"/>
        <v>784</v>
      </c>
    </row>
    <row r="100" spans="1:28" ht="15" customHeight="1" x14ac:dyDescent="0.25">
      <c r="A100" s="49">
        <v>494</v>
      </c>
      <c r="B100" s="49">
        <v>856</v>
      </c>
      <c r="C100" s="46">
        <v>0</v>
      </c>
      <c r="D100" s="46">
        <v>277.33999999999997</v>
      </c>
      <c r="E100" s="46">
        <v>221.36</v>
      </c>
      <c r="F100" s="46">
        <v>0</v>
      </c>
      <c r="G100" s="46">
        <f t="shared" si="39"/>
        <v>47</v>
      </c>
      <c r="H100" s="46">
        <v>0</v>
      </c>
      <c r="I100" s="46">
        <f t="shared" si="40"/>
        <v>41.676470588235297</v>
      </c>
      <c r="J100" s="50">
        <f t="shared" si="49"/>
        <v>0</v>
      </c>
      <c r="K100" s="50">
        <f t="shared" si="50"/>
        <v>1</v>
      </c>
      <c r="L100" s="50">
        <f t="shared" si="38"/>
        <v>1</v>
      </c>
      <c r="M100" s="50">
        <f t="shared" ca="1" si="41"/>
        <v>1</v>
      </c>
      <c r="N100" s="8"/>
      <c r="O100" s="8"/>
      <c r="P100" s="13"/>
      <c r="Q100" s="13"/>
      <c r="T100" s="43">
        <v>0</v>
      </c>
      <c r="U100" s="52">
        <f t="shared" si="42"/>
        <v>-856</v>
      </c>
      <c r="V100" s="48">
        <f t="shared" si="43"/>
        <v>-856</v>
      </c>
      <c r="W100" s="48"/>
      <c r="X100" s="48">
        <f t="shared" si="44"/>
        <v>940.95342005874954</v>
      </c>
      <c r="Y100" s="48">
        <f t="shared" si="45"/>
        <v>84.953420058749543</v>
      </c>
      <c r="Z100" s="48">
        <f t="shared" si="46"/>
        <v>85</v>
      </c>
      <c r="AA100" s="17">
        <f t="shared" si="47"/>
        <v>85</v>
      </c>
      <c r="AB100" s="45">
        <f t="shared" si="48"/>
        <v>941</v>
      </c>
    </row>
    <row r="101" spans="1:28" ht="15" customHeight="1" x14ac:dyDescent="0.25">
      <c r="A101" s="49">
        <v>580</v>
      </c>
      <c r="B101" s="49">
        <v>1000</v>
      </c>
      <c r="C101" s="46">
        <v>3.87</v>
      </c>
      <c r="D101" s="46">
        <v>277.3</v>
      </c>
      <c r="E101" s="46">
        <v>221.32</v>
      </c>
      <c r="F101" s="46">
        <v>0</v>
      </c>
      <c r="G101" s="46">
        <f t="shared" si="39"/>
        <v>45.072463768115945</v>
      </c>
      <c r="H101" s="46">
        <v>0</v>
      </c>
      <c r="I101" s="46">
        <f t="shared" si="40"/>
        <v>38.985507246376812</v>
      </c>
      <c r="J101" s="50">
        <f t="shared" si="49"/>
        <v>0</v>
      </c>
      <c r="K101" s="50">
        <f t="shared" si="50"/>
        <v>1</v>
      </c>
      <c r="L101" s="50">
        <f t="shared" si="38"/>
        <v>1</v>
      </c>
      <c r="M101" s="50">
        <f t="shared" ca="1" si="41"/>
        <v>0</v>
      </c>
      <c r="N101" s="8"/>
      <c r="O101" s="8"/>
      <c r="P101" s="13"/>
      <c r="Q101" s="13"/>
      <c r="T101" s="43">
        <v>0</v>
      </c>
      <c r="U101" s="52">
        <f t="shared" si="42"/>
        <v>-1000</v>
      </c>
      <c r="V101" s="48">
        <f t="shared" si="43"/>
        <v>-1000</v>
      </c>
      <c r="W101" s="48"/>
      <c r="X101" s="48">
        <f t="shared" si="44"/>
        <v>1099.2446496013429</v>
      </c>
      <c r="Y101" s="48">
        <f t="shared" si="45"/>
        <v>99.244649601342871</v>
      </c>
      <c r="Z101" s="48">
        <f t="shared" si="46"/>
        <v>99</v>
      </c>
      <c r="AA101" s="17">
        <f t="shared" si="47"/>
        <v>99</v>
      </c>
      <c r="AB101" s="45">
        <f t="shared" si="48"/>
        <v>1099</v>
      </c>
    </row>
    <row r="102" spans="1:28" ht="15" customHeight="1" x14ac:dyDescent="0.25">
      <c r="A102" s="49">
        <v>547</v>
      </c>
      <c r="B102" s="49">
        <v>1000</v>
      </c>
      <c r="C102" s="46">
        <v>3.65</v>
      </c>
      <c r="D102" s="46">
        <v>277.26</v>
      </c>
      <c r="E102" s="46">
        <v>221.27</v>
      </c>
      <c r="F102" s="46">
        <v>0</v>
      </c>
      <c r="G102" s="46">
        <f t="shared" si="39"/>
        <v>44.9</v>
      </c>
      <c r="H102" s="46">
        <v>0</v>
      </c>
      <c r="I102" s="46">
        <f t="shared" si="40"/>
        <v>38.428571428571431</v>
      </c>
      <c r="J102" s="50">
        <f t="shared" si="49"/>
        <v>1</v>
      </c>
      <c r="K102" s="50">
        <f t="shared" si="50"/>
        <v>1</v>
      </c>
      <c r="L102" s="50">
        <f t="shared" si="38"/>
        <v>1</v>
      </c>
      <c r="M102" s="50">
        <f t="shared" ca="1" si="41"/>
        <v>1</v>
      </c>
      <c r="N102" s="8"/>
      <c r="O102" s="8"/>
      <c r="P102" s="13"/>
      <c r="Q102" s="13"/>
      <c r="T102" s="43">
        <v>0</v>
      </c>
      <c r="U102" s="52">
        <f t="shared" si="42"/>
        <v>-1000</v>
      </c>
      <c r="V102" s="48">
        <f t="shared" si="43"/>
        <v>-1000</v>
      </c>
      <c r="W102" s="48"/>
      <c r="X102" s="48">
        <f t="shared" si="44"/>
        <v>1099.2446496013429</v>
      </c>
      <c r="Y102" s="48">
        <f t="shared" si="45"/>
        <v>99.244649601342871</v>
      </c>
      <c r="Z102" s="48">
        <f t="shared" si="46"/>
        <v>99</v>
      </c>
      <c r="AA102" s="17">
        <f t="shared" si="47"/>
        <v>99</v>
      </c>
      <c r="AB102" s="45">
        <f t="shared" si="48"/>
        <v>1099</v>
      </c>
    </row>
    <row r="103" spans="1:28" ht="15" customHeight="1" x14ac:dyDescent="0.25">
      <c r="A103" s="49">
        <v>514</v>
      </c>
      <c r="B103" s="49">
        <v>1000</v>
      </c>
      <c r="C103" s="46">
        <v>3.43</v>
      </c>
      <c r="D103" s="46">
        <v>277.22000000000003</v>
      </c>
      <c r="E103" s="46">
        <v>221.24</v>
      </c>
      <c r="F103" s="46">
        <v>0</v>
      </c>
      <c r="G103" s="46">
        <f t="shared" si="39"/>
        <v>44.732394366197184</v>
      </c>
      <c r="H103" s="46">
        <v>0</v>
      </c>
      <c r="I103" s="46">
        <f t="shared" si="40"/>
        <v>37.887323943661968</v>
      </c>
      <c r="J103" s="50">
        <f t="shared" si="49"/>
        <v>1</v>
      </c>
      <c r="K103" s="50">
        <f t="shared" si="50"/>
        <v>1</v>
      </c>
      <c r="L103" s="50">
        <f t="shared" ref="L103:L128" si="51">IF(OR(COUNTIF(K99:K103,1)=5,COUNTIF(K99:K103,-1)=5),1,0)</f>
        <v>1</v>
      </c>
      <c r="M103" s="50">
        <f t="shared" ca="1" si="41"/>
        <v>1</v>
      </c>
      <c r="N103" s="8"/>
      <c r="O103" s="8"/>
      <c r="P103" s="13"/>
      <c r="Q103" s="13"/>
      <c r="T103" s="43">
        <v>0</v>
      </c>
      <c r="U103" s="52">
        <f t="shared" si="42"/>
        <v>-1000</v>
      </c>
      <c r="V103" s="48">
        <f t="shared" si="43"/>
        <v>-1000</v>
      </c>
      <c r="W103" s="48"/>
      <c r="X103" s="48">
        <f t="shared" si="44"/>
        <v>1099.2446496013429</v>
      </c>
      <c r="Y103" s="48">
        <f t="shared" si="45"/>
        <v>99.244649601342871</v>
      </c>
      <c r="Z103" s="48">
        <f t="shared" si="46"/>
        <v>99</v>
      </c>
      <c r="AA103" s="17">
        <f t="shared" si="47"/>
        <v>99</v>
      </c>
      <c r="AB103" s="45">
        <f t="shared" si="48"/>
        <v>1099</v>
      </c>
    </row>
    <row r="104" spans="1:28" ht="15" customHeight="1" x14ac:dyDescent="0.25">
      <c r="A104" s="49">
        <v>480</v>
      </c>
      <c r="B104" s="49">
        <v>1000</v>
      </c>
      <c r="C104" s="46">
        <v>3.2</v>
      </c>
      <c r="D104" s="46">
        <v>277.17</v>
      </c>
      <c r="E104" s="46">
        <v>221.19</v>
      </c>
      <c r="F104" s="46">
        <v>0</v>
      </c>
      <c r="G104" s="46">
        <f t="shared" si="39"/>
        <v>44.583333333333336</v>
      </c>
      <c r="H104" s="46">
        <v>0</v>
      </c>
      <c r="I104" s="46">
        <f t="shared" si="40"/>
        <v>37.361111111111114</v>
      </c>
      <c r="J104" s="50">
        <f t="shared" si="49"/>
        <v>1</v>
      </c>
      <c r="K104" s="50">
        <f t="shared" si="50"/>
        <v>1</v>
      </c>
      <c r="L104" s="50">
        <f t="shared" si="51"/>
        <v>1</v>
      </c>
      <c r="M104" s="50">
        <f t="shared" ca="1" si="41"/>
        <v>0</v>
      </c>
      <c r="N104" s="8"/>
      <c r="O104" s="8"/>
      <c r="P104" s="13"/>
      <c r="Q104" s="13"/>
      <c r="T104" s="43">
        <v>0</v>
      </c>
      <c r="U104" s="52">
        <f t="shared" si="42"/>
        <v>-1000</v>
      </c>
      <c r="V104" s="48">
        <f t="shared" si="43"/>
        <v>-1000</v>
      </c>
      <c r="W104" s="48"/>
      <c r="X104" s="48">
        <f t="shared" si="44"/>
        <v>1099.2446496013429</v>
      </c>
      <c r="Y104" s="48">
        <f t="shared" si="45"/>
        <v>99.244649601342871</v>
      </c>
      <c r="Z104" s="48">
        <f t="shared" si="46"/>
        <v>99</v>
      </c>
      <c r="AA104" s="17">
        <f t="shared" si="47"/>
        <v>99</v>
      </c>
      <c r="AB104" s="45">
        <f t="shared" si="48"/>
        <v>1099</v>
      </c>
    </row>
    <row r="105" spans="1:28" ht="15" customHeight="1" x14ac:dyDescent="0.25">
      <c r="A105" s="49">
        <v>433</v>
      </c>
      <c r="B105" s="49">
        <v>1000</v>
      </c>
      <c r="C105" s="46">
        <v>2.89</v>
      </c>
      <c r="D105" s="46">
        <v>277.12</v>
      </c>
      <c r="E105" s="46">
        <v>221.14</v>
      </c>
      <c r="F105" s="46">
        <v>0</v>
      </c>
      <c r="G105" s="46">
        <f t="shared" si="39"/>
        <v>44.61643835616438</v>
      </c>
      <c r="H105" s="46">
        <v>0</v>
      </c>
      <c r="I105" s="46">
        <f t="shared" si="40"/>
        <v>36.849315068493148</v>
      </c>
      <c r="J105" s="50">
        <f t="shared" si="49"/>
        <v>1</v>
      </c>
      <c r="K105" s="50">
        <f t="shared" si="50"/>
        <v>1</v>
      </c>
      <c r="L105" s="50">
        <f t="shared" si="51"/>
        <v>1</v>
      </c>
      <c r="M105" s="50">
        <f t="shared" ca="1" si="41"/>
        <v>0</v>
      </c>
      <c r="N105" s="8"/>
      <c r="O105" s="8"/>
      <c r="P105" s="13"/>
      <c r="Q105" s="13"/>
      <c r="T105" s="43">
        <v>0</v>
      </c>
      <c r="U105" s="52">
        <f t="shared" si="42"/>
        <v>-1000</v>
      </c>
      <c r="V105" s="48">
        <f t="shared" si="43"/>
        <v>-1000</v>
      </c>
      <c r="W105" s="48"/>
      <c r="X105" s="48">
        <f t="shared" si="44"/>
        <v>1099.2446496013429</v>
      </c>
      <c r="Y105" s="48">
        <f t="shared" si="45"/>
        <v>99.244649601342871</v>
      </c>
      <c r="Z105" s="48">
        <f t="shared" si="46"/>
        <v>99</v>
      </c>
      <c r="AA105" s="17">
        <f t="shared" si="47"/>
        <v>99</v>
      </c>
      <c r="AB105" s="45">
        <f t="shared" si="48"/>
        <v>1099</v>
      </c>
    </row>
    <row r="106" spans="1:28" ht="15" customHeight="1" x14ac:dyDescent="0.25">
      <c r="A106" s="49">
        <v>386</v>
      </c>
      <c r="B106" s="49">
        <v>1000</v>
      </c>
      <c r="C106" s="46">
        <v>2.57</v>
      </c>
      <c r="D106" s="46">
        <v>277.07</v>
      </c>
      <c r="E106" s="46">
        <v>221.09</v>
      </c>
      <c r="F106" s="46">
        <v>0</v>
      </c>
      <c r="G106" s="46">
        <f t="shared" si="39"/>
        <v>44.648648648648646</v>
      </c>
      <c r="H106" s="46">
        <v>0</v>
      </c>
      <c r="I106" s="46">
        <f t="shared" si="40"/>
        <v>36.351351351351354</v>
      </c>
      <c r="J106" s="50">
        <f t="shared" si="49"/>
        <v>1</v>
      </c>
      <c r="K106" s="50">
        <f t="shared" si="50"/>
        <v>1</v>
      </c>
      <c r="L106" s="50">
        <f t="shared" si="51"/>
        <v>1</v>
      </c>
      <c r="M106" s="50">
        <f t="shared" ca="1" si="41"/>
        <v>0</v>
      </c>
      <c r="N106" s="8"/>
      <c r="O106" s="8"/>
      <c r="P106" s="13"/>
      <c r="Q106" s="13"/>
      <c r="T106" s="43">
        <v>0</v>
      </c>
      <c r="U106" s="52">
        <f t="shared" si="42"/>
        <v>-1000</v>
      </c>
      <c r="V106" s="48">
        <f t="shared" si="43"/>
        <v>-1000</v>
      </c>
      <c r="W106" s="48"/>
      <c r="X106" s="48">
        <f t="shared" si="44"/>
        <v>1099.2446496013429</v>
      </c>
      <c r="Y106" s="48">
        <f t="shared" si="45"/>
        <v>99.244649601342871</v>
      </c>
      <c r="Z106" s="48">
        <f t="shared" si="46"/>
        <v>99</v>
      </c>
      <c r="AA106" s="17">
        <f t="shared" si="47"/>
        <v>99</v>
      </c>
      <c r="AB106" s="45">
        <f t="shared" si="48"/>
        <v>1099</v>
      </c>
    </row>
    <row r="107" spans="1:28" ht="15" customHeight="1" x14ac:dyDescent="0.25">
      <c r="A107" s="49">
        <v>340</v>
      </c>
      <c r="B107" s="49">
        <v>1000</v>
      </c>
      <c r="C107" s="46">
        <v>2.27</v>
      </c>
      <c r="D107" s="46">
        <v>277.01</v>
      </c>
      <c r="E107" s="46">
        <v>221.03</v>
      </c>
      <c r="F107" s="46">
        <v>0</v>
      </c>
      <c r="G107" s="46">
        <f t="shared" si="39"/>
        <v>44.666666666666664</v>
      </c>
      <c r="H107" s="46">
        <v>0</v>
      </c>
      <c r="I107" s="46">
        <f t="shared" si="40"/>
        <v>35.866666666666667</v>
      </c>
      <c r="J107" s="50">
        <f t="shared" si="49"/>
        <v>1</v>
      </c>
      <c r="K107" s="50">
        <f t="shared" si="50"/>
        <v>1</v>
      </c>
      <c r="L107" s="50">
        <f t="shared" si="51"/>
        <v>1</v>
      </c>
      <c r="M107" s="50">
        <f t="shared" ca="1" si="41"/>
        <v>0</v>
      </c>
      <c r="N107" s="8"/>
      <c r="O107" s="8"/>
      <c r="P107" s="13"/>
      <c r="Q107" s="13"/>
      <c r="T107" s="43">
        <v>0</v>
      </c>
      <c r="U107" s="52">
        <f t="shared" si="42"/>
        <v>-1000</v>
      </c>
      <c r="V107" s="48">
        <f t="shared" si="43"/>
        <v>-1000</v>
      </c>
      <c r="W107" s="48"/>
      <c r="X107" s="48">
        <f t="shared" si="44"/>
        <v>1099.2446496013429</v>
      </c>
      <c r="Y107" s="48">
        <f t="shared" si="45"/>
        <v>99.244649601342871</v>
      </c>
      <c r="Z107" s="48">
        <f t="shared" si="46"/>
        <v>99</v>
      </c>
      <c r="AA107" s="17">
        <f t="shared" si="47"/>
        <v>99</v>
      </c>
      <c r="AB107" s="45">
        <f t="shared" si="48"/>
        <v>1099</v>
      </c>
    </row>
    <row r="108" spans="1:28" ht="15" customHeight="1" x14ac:dyDescent="0.25">
      <c r="A108" s="49">
        <v>360</v>
      </c>
      <c r="B108" s="62">
        <v>1000</v>
      </c>
      <c r="C108" s="46">
        <v>2.4</v>
      </c>
      <c r="D108" s="46">
        <v>276.95</v>
      </c>
      <c r="E108" s="46">
        <v>220.96</v>
      </c>
      <c r="F108" s="46">
        <v>0</v>
      </c>
      <c r="G108" s="46">
        <f t="shared" si="39"/>
        <v>43.815789473684212</v>
      </c>
      <c r="H108" s="46">
        <v>0</v>
      </c>
      <c r="I108" s="46">
        <f t="shared" si="40"/>
        <v>35.39473684210526</v>
      </c>
      <c r="J108" s="50">
        <f t="shared" si="49"/>
        <v>1</v>
      </c>
      <c r="K108" s="50">
        <f t="shared" si="50"/>
        <v>1</v>
      </c>
      <c r="L108" s="50">
        <f t="shared" si="51"/>
        <v>1</v>
      </c>
      <c r="M108" s="50">
        <f t="shared" ca="1" si="41"/>
        <v>0</v>
      </c>
      <c r="N108" s="8"/>
      <c r="O108" s="8"/>
      <c r="P108" s="13"/>
      <c r="Q108" s="13"/>
      <c r="T108" s="43">
        <v>0</v>
      </c>
      <c r="U108" s="52">
        <f t="shared" si="42"/>
        <v>-1000</v>
      </c>
      <c r="V108" s="48">
        <f t="shared" si="43"/>
        <v>-1000</v>
      </c>
      <c r="W108" s="48"/>
      <c r="X108" s="48">
        <f t="shared" si="44"/>
        <v>1099.2446496013429</v>
      </c>
      <c r="Y108" s="48">
        <f t="shared" si="45"/>
        <v>99.244649601342871</v>
      </c>
      <c r="Z108" s="48">
        <f t="shared" si="46"/>
        <v>99</v>
      </c>
      <c r="AA108" s="17">
        <f t="shared" si="47"/>
        <v>99</v>
      </c>
      <c r="AB108" s="45">
        <f t="shared" si="48"/>
        <v>1099</v>
      </c>
    </row>
    <row r="109" spans="1:28" ht="15" customHeight="1" x14ac:dyDescent="0.25">
      <c r="A109" s="49">
        <v>380</v>
      </c>
      <c r="B109" s="49">
        <v>1000</v>
      </c>
      <c r="C109" s="46">
        <v>2.5299999999999998</v>
      </c>
      <c r="D109" s="46">
        <v>276.89999999999998</v>
      </c>
      <c r="E109" s="46">
        <v>220.91</v>
      </c>
      <c r="F109" s="46">
        <v>0</v>
      </c>
      <c r="G109" s="46">
        <f t="shared" si="39"/>
        <v>42.987012987012989</v>
      </c>
      <c r="H109" s="46">
        <v>0</v>
      </c>
      <c r="I109" s="46">
        <f t="shared" si="40"/>
        <v>34.935064935064936</v>
      </c>
      <c r="J109" s="50">
        <f t="shared" si="49"/>
        <v>1</v>
      </c>
      <c r="K109" s="50">
        <f t="shared" si="50"/>
        <v>1</v>
      </c>
      <c r="L109" s="50">
        <f t="shared" si="51"/>
        <v>1</v>
      </c>
      <c r="M109" s="50">
        <f t="shared" ca="1" si="41"/>
        <v>0</v>
      </c>
      <c r="N109" s="8"/>
      <c r="O109" s="8"/>
      <c r="P109" s="13"/>
      <c r="Q109" s="13"/>
      <c r="T109" s="43">
        <v>0</v>
      </c>
      <c r="U109" s="52">
        <f t="shared" si="42"/>
        <v>-1000</v>
      </c>
      <c r="V109" s="48">
        <f t="shared" si="43"/>
        <v>-1000</v>
      </c>
      <c r="W109" s="48"/>
      <c r="X109" s="48">
        <f t="shared" si="44"/>
        <v>1099.2446496013429</v>
      </c>
      <c r="Y109" s="48">
        <f t="shared" si="45"/>
        <v>99.244649601342871</v>
      </c>
      <c r="Z109" s="48">
        <f t="shared" si="46"/>
        <v>99</v>
      </c>
      <c r="AA109" s="17">
        <f t="shared" si="47"/>
        <v>99</v>
      </c>
      <c r="AB109" s="45">
        <f t="shared" si="48"/>
        <v>1099</v>
      </c>
    </row>
    <row r="110" spans="1:28" ht="15" customHeight="1" x14ac:dyDescent="0.25">
      <c r="A110" s="49">
        <v>400</v>
      </c>
      <c r="B110" s="49">
        <v>1000</v>
      </c>
      <c r="C110" s="46">
        <v>2.67</v>
      </c>
      <c r="D110" s="46">
        <v>276.85000000000002</v>
      </c>
      <c r="E110" s="46">
        <v>220.87</v>
      </c>
      <c r="F110" s="46">
        <v>0</v>
      </c>
      <c r="G110" s="46">
        <f t="shared" si="39"/>
        <v>42.179487179487182</v>
      </c>
      <c r="H110" s="46">
        <v>0</v>
      </c>
      <c r="I110" s="46">
        <f t="shared" si="40"/>
        <v>34.487179487179489</v>
      </c>
      <c r="J110" s="50">
        <f t="shared" si="49"/>
        <v>1</v>
      </c>
      <c r="K110" s="50">
        <f t="shared" si="50"/>
        <v>1</v>
      </c>
      <c r="L110" s="50">
        <f t="shared" si="51"/>
        <v>1</v>
      </c>
      <c r="M110" s="50">
        <f t="shared" ca="1" si="41"/>
        <v>0</v>
      </c>
      <c r="N110" s="8"/>
      <c r="O110" s="8"/>
      <c r="P110" s="13"/>
      <c r="Q110" s="13"/>
      <c r="T110" s="43">
        <v>0</v>
      </c>
      <c r="U110" s="52">
        <f t="shared" si="42"/>
        <v>-1000</v>
      </c>
      <c r="V110" s="48">
        <f t="shared" si="43"/>
        <v>-1000</v>
      </c>
      <c r="W110" s="48"/>
      <c r="X110" s="48">
        <f t="shared" si="44"/>
        <v>1099.2446496013429</v>
      </c>
      <c r="Y110" s="48">
        <f t="shared" si="45"/>
        <v>99.244649601342871</v>
      </c>
      <c r="Z110" s="48">
        <f t="shared" si="46"/>
        <v>99</v>
      </c>
      <c r="AA110" s="17">
        <f t="shared" si="47"/>
        <v>99</v>
      </c>
      <c r="AB110" s="45">
        <f t="shared" si="48"/>
        <v>1099</v>
      </c>
    </row>
    <row r="111" spans="1:28" ht="15" customHeight="1" x14ac:dyDescent="0.25">
      <c r="A111" s="49">
        <v>410</v>
      </c>
      <c r="B111" s="49">
        <v>1000</v>
      </c>
      <c r="C111" s="46">
        <v>2.73</v>
      </c>
      <c r="D111" s="46">
        <v>276.8</v>
      </c>
      <c r="E111" s="46">
        <v>220.82</v>
      </c>
      <c r="F111" s="46">
        <v>0</v>
      </c>
      <c r="G111" s="46">
        <f t="shared" si="39"/>
        <v>41.518987341772153</v>
      </c>
      <c r="H111" s="46">
        <v>0</v>
      </c>
      <c r="I111" s="46">
        <f t="shared" si="40"/>
        <v>34.050632911392405</v>
      </c>
      <c r="J111" s="50">
        <f t="shared" si="49"/>
        <v>1</v>
      </c>
      <c r="K111" s="50">
        <f t="shared" si="50"/>
        <v>1</v>
      </c>
      <c r="L111" s="50">
        <f t="shared" si="51"/>
        <v>1</v>
      </c>
      <c r="M111" s="50">
        <f t="shared" ca="1" si="41"/>
        <v>1</v>
      </c>
      <c r="N111" s="8"/>
      <c r="O111" s="8"/>
      <c r="P111" s="13"/>
      <c r="Q111" s="13"/>
      <c r="T111" s="43">
        <v>0</v>
      </c>
      <c r="U111" s="52">
        <f t="shared" si="42"/>
        <v>-1000</v>
      </c>
      <c r="V111" s="48">
        <f t="shared" si="43"/>
        <v>-1000</v>
      </c>
      <c r="W111" s="48"/>
      <c r="X111" s="48">
        <f t="shared" si="44"/>
        <v>1099.2446496013429</v>
      </c>
      <c r="Y111" s="48">
        <f t="shared" si="45"/>
        <v>99.244649601342871</v>
      </c>
      <c r="Z111" s="48">
        <f t="shared" si="46"/>
        <v>99</v>
      </c>
      <c r="AA111" s="17">
        <f t="shared" si="47"/>
        <v>99</v>
      </c>
      <c r="AB111" s="45">
        <f t="shared" si="48"/>
        <v>1099</v>
      </c>
    </row>
    <row r="112" spans="1:28" ht="15" customHeight="1" x14ac:dyDescent="0.25">
      <c r="A112" s="49">
        <v>420</v>
      </c>
      <c r="B112" s="49">
        <v>1000</v>
      </c>
      <c r="C112" s="46">
        <v>2.8</v>
      </c>
      <c r="D112" s="46">
        <v>276.75</v>
      </c>
      <c r="E112" s="46">
        <v>220.76</v>
      </c>
      <c r="F112" s="46">
        <v>0</v>
      </c>
      <c r="G112" s="46">
        <f t="shared" si="39"/>
        <v>40.875</v>
      </c>
      <c r="H112" s="46">
        <v>0</v>
      </c>
      <c r="I112" s="46">
        <f t="shared" si="40"/>
        <v>33.625</v>
      </c>
      <c r="J112" s="50">
        <f t="shared" si="49"/>
        <v>1</v>
      </c>
      <c r="K112" s="50">
        <f t="shared" si="50"/>
        <v>1</v>
      </c>
      <c r="L112" s="50">
        <f t="shared" si="51"/>
        <v>1</v>
      </c>
      <c r="M112" s="50">
        <f t="shared" ca="1" si="41"/>
        <v>1</v>
      </c>
      <c r="N112" s="8"/>
      <c r="O112" s="8"/>
      <c r="P112" s="13"/>
      <c r="Q112" s="13"/>
      <c r="T112" s="43">
        <v>0</v>
      </c>
      <c r="U112" s="52">
        <f t="shared" si="42"/>
        <v>-1000</v>
      </c>
      <c r="V112" s="48">
        <f t="shared" si="43"/>
        <v>-1000</v>
      </c>
      <c r="W112" s="48"/>
      <c r="X112" s="48">
        <f t="shared" si="44"/>
        <v>1099.2446496013429</v>
      </c>
      <c r="Y112" s="48">
        <f t="shared" si="45"/>
        <v>99.244649601342871</v>
      </c>
      <c r="Z112" s="48">
        <f t="shared" si="46"/>
        <v>99</v>
      </c>
      <c r="AA112" s="17">
        <f t="shared" si="47"/>
        <v>99</v>
      </c>
      <c r="AB112" s="45">
        <f t="shared" si="48"/>
        <v>1099</v>
      </c>
    </row>
    <row r="113" spans="1:28" ht="15" customHeight="1" x14ac:dyDescent="0.25">
      <c r="A113" s="49">
        <v>430</v>
      </c>
      <c r="B113" s="49">
        <v>1000</v>
      </c>
      <c r="C113" s="46">
        <v>2.87</v>
      </c>
      <c r="D113" s="46">
        <v>276.7</v>
      </c>
      <c r="E113" s="46">
        <v>220.72</v>
      </c>
      <c r="F113" s="46">
        <v>0</v>
      </c>
      <c r="G113" s="46">
        <f t="shared" si="39"/>
        <v>40.246913580246911</v>
      </c>
      <c r="H113" s="46">
        <v>0</v>
      </c>
      <c r="I113" s="46">
        <f t="shared" si="40"/>
        <v>33.209876543209873</v>
      </c>
      <c r="J113" s="50">
        <f t="shared" si="49"/>
        <v>1</v>
      </c>
      <c r="K113" s="50">
        <f t="shared" si="50"/>
        <v>1</v>
      </c>
      <c r="L113" s="50">
        <f t="shared" si="51"/>
        <v>1</v>
      </c>
      <c r="M113" s="50">
        <f t="shared" ca="1" si="41"/>
        <v>0</v>
      </c>
      <c r="N113" s="8"/>
      <c r="O113" s="8"/>
      <c r="P113" s="13"/>
      <c r="Q113" s="13"/>
      <c r="T113" s="43">
        <v>0</v>
      </c>
      <c r="U113" s="52">
        <f t="shared" si="42"/>
        <v>-1000</v>
      </c>
      <c r="V113" s="48">
        <f t="shared" si="43"/>
        <v>-1000</v>
      </c>
      <c r="W113" s="48"/>
      <c r="X113" s="48">
        <f t="shared" si="44"/>
        <v>1099.2446496013429</v>
      </c>
      <c r="Y113" s="48">
        <f t="shared" si="45"/>
        <v>99.244649601342871</v>
      </c>
      <c r="Z113" s="48">
        <f t="shared" si="46"/>
        <v>99</v>
      </c>
      <c r="AA113" s="17">
        <f t="shared" si="47"/>
        <v>99</v>
      </c>
      <c r="AB113" s="45">
        <f t="shared" si="48"/>
        <v>1099</v>
      </c>
    </row>
    <row r="114" spans="1:28" ht="15" customHeight="1" x14ac:dyDescent="0.25">
      <c r="A114" s="49">
        <v>443</v>
      </c>
      <c r="B114" s="49">
        <v>1000</v>
      </c>
      <c r="C114" s="46">
        <v>2.95</v>
      </c>
      <c r="D114" s="46">
        <v>276.64999999999998</v>
      </c>
      <c r="E114" s="46">
        <v>220.67</v>
      </c>
      <c r="F114" s="46">
        <v>0</v>
      </c>
      <c r="G114" s="46">
        <f t="shared" si="39"/>
        <v>39.597560975609753</v>
      </c>
      <c r="H114" s="46">
        <v>0</v>
      </c>
      <c r="I114" s="46">
        <f t="shared" si="40"/>
        <v>32.804878048780488</v>
      </c>
      <c r="J114" s="50">
        <f t="shared" si="49"/>
        <v>1</v>
      </c>
      <c r="K114" s="50">
        <f t="shared" si="50"/>
        <v>1</v>
      </c>
      <c r="L114" s="50">
        <f t="shared" si="51"/>
        <v>1</v>
      </c>
      <c r="M114" s="50">
        <f t="shared" ca="1" si="41"/>
        <v>0</v>
      </c>
      <c r="N114" s="8"/>
      <c r="O114" s="8"/>
      <c r="P114" s="13"/>
      <c r="Q114" s="13"/>
      <c r="T114" s="43">
        <v>0</v>
      </c>
      <c r="U114" s="52">
        <f t="shared" si="42"/>
        <v>-1000</v>
      </c>
      <c r="V114" s="48">
        <f t="shared" si="43"/>
        <v>-1000</v>
      </c>
      <c r="W114" s="48"/>
      <c r="X114" s="48">
        <f t="shared" si="44"/>
        <v>1099.2446496013429</v>
      </c>
      <c r="Y114" s="48">
        <f t="shared" si="45"/>
        <v>99.244649601342871</v>
      </c>
      <c r="Z114" s="48">
        <f t="shared" si="46"/>
        <v>99</v>
      </c>
      <c r="AA114" s="17">
        <f t="shared" si="47"/>
        <v>99</v>
      </c>
      <c r="AB114" s="45">
        <f t="shared" si="48"/>
        <v>1099</v>
      </c>
    </row>
    <row r="115" spans="1:28" ht="15" customHeight="1" x14ac:dyDescent="0.25">
      <c r="A115" s="49">
        <v>456</v>
      </c>
      <c r="B115" s="49">
        <v>1000</v>
      </c>
      <c r="C115" s="46">
        <v>3.04</v>
      </c>
      <c r="D115" s="46">
        <v>276.60000000000002</v>
      </c>
      <c r="E115" s="46">
        <v>220.61</v>
      </c>
      <c r="F115" s="46">
        <v>0</v>
      </c>
      <c r="G115" s="46">
        <f t="shared" si="39"/>
        <v>38.963855421686745</v>
      </c>
      <c r="H115" s="46">
        <v>0</v>
      </c>
      <c r="I115" s="46">
        <f t="shared" si="40"/>
        <v>32.409638554216869</v>
      </c>
      <c r="J115" s="50">
        <f t="shared" si="49"/>
        <v>1</v>
      </c>
      <c r="K115" s="50">
        <f t="shared" si="50"/>
        <v>1</v>
      </c>
      <c r="L115" s="50">
        <f t="shared" si="51"/>
        <v>1</v>
      </c>
      <c r="M115" s="50">
        <f t="shared" ca="1" si="41"/>
        <v>0</v>
      </c>
      <c r="N115" s="8"/>
      <c r="O115" s="8"/>
      <c r="P115" s="13"/>
      <c r="Q115" s="13"/>
      <c r="T115" s="43">
        <v>0</v>
      </c>
      <c r="U115" s="52">
        <f t="shared" si="42"/>
        <v>-1000</v>
      </c>
      <c r="V115" s="48">
        <f t="shared" si="43"/>
        <v>-1000</v>
      </c>
      <c r="W115" s="48"/>
      <c r="X115" s="48">
        <f t="shared" si="44"/>
        <v>1099.2446496013429</v>
      </c>
      <c r="Y115" s="48">
        <f t="shared" si="45"/>
        <v>99.244649601342871</v>
      </c>
      <c r="Z115" s="48">
        <f t="shared" si="46"/>
        <v>99</v>
      </c>
      <c r="AA115" s="17">
        <f t="shared" si="47"/>
        <v>99</v>
      </c>
      <c r="AB115" s="45">
        <f t="shared" si="48"/>
        <v>1099</v>
      </c>
    </row>
    <row r="116" spans="1:28" ht="15" customHeight="1" x14ac:dyDescent="0.25">
      <c r="A116" s="49">
        <v>470</v>
      </c>
      <c r="B116" s="49">
        <v>1000</v>
      </c>
      <c r="C116" s="46">
        <v>3.13</v>
      </c>
      <c r="D116" s="46">
        <v>276.55</v>
      </c>
      <c r="E116" s="46">
        <v>220.56</v>
      </c>
      <c r="F116" s="46">
        <v>0</v>
      </c>
      <c r="G116" s="46">
        <f t="shared" si="39"/>
        <v>38.333333333333336</v>
      </c>
      <c r="H116" s="46">
        <v>0</v>
      </c>
      <c r="I116" s="46">
        <f t="shared" si="40"/>
        <v>32.023809523809526</v>
      </c>
      <c r="J116" s="50">
        <f t="shared" si="49"/>
        <v>1</v>
      </c>
      <c r="K116" s="50">
        <f t="shared" si="50"/>
        <v>1</v>
      </c>
      <c r="L116" s="50">
        <f t="shared" si="51"/>
        <v>1</v>
      </c>
      <c r="M116" s="50">
        <f t="shared" ca="1" si="41"/>
        <v>0</v>
      </c>
      <c r="N116" s="8"/>
      <c r="O116" s="8"/>
      <c r="P116" s="13"/>
      <c r="Q116" s="13"/>
      <c r="T116" s="43">
        <v>0</v>
      </c>
      <c r="U116" s="52">
        <f t="shared" si="42"/>
        <v>-1000</v>
      </c>
      <c r="V116" s="48">
        <f t="shared" si="43"/>
        <v>-1000</v>
      </c>
      <c r="W116" s="48"/>
      <c r="X116" s="48">
        <f t="shared" si="44"/>
        <v>1099.2446496013429</v>
      </c>
      <c r="Y116" s="48">
        <f t="shared" si="45"/>
        <v>99.244649601342871</v>
      </c>
      <c r="Z116" s="48">
        <f t="shared" si="46"/>
        <v>99</v>
      </c>
      <c r="AA116" s="17">
        <f t="shared" si="47"/>
        <v>99</v>
      </c>
      <c r="AB116" s="45">
        <f t="shared" si="48"/>
        <v>1099</v>
      </c>
    </row>
    <row r="117" spans="1:28" ht="15" customHeight="1" x14ac:dyDescent="0.25">
      <c r="A117" s="49">
        <v>397</v>
      </c>
      <c r="B117" s="49">
        <v>817</v>
      </c>
      <c r="C117" s="46">
        <v>2.65</v>
      </c>
      <c r="D117" s="46">
        <v>276.51</v>
      </c>
      <c r="E117" s="46">
        <v>220.53</v>
      </c>
      <c r="F117" s="46">
        <v>0</v>
      </c>
      <c r="G117" s="46">
        <f t="shared" si="39"/>
        <v>38.741176470588236</v>
      </c>
      <c r="H117" s="46">
        <v>0</v>
      </c>
      <c r="I117" s="46">
        <f t="shared" si="40"/>
        <v>33.799999999999997</v>
      </c>
      <c r="J117" s="50">
        <f t="shared" si="49"/>
        <v>0</v>
      </c>
      <c r="K117" s="50">
        <f t="shared" si="50"/>
        <v>-1</v>
      </c>
      <c r="L117" s="50">
        <f t="shared" si="51"/>
        <v>0</v>
      </c>
      <c r="M117" s="50">
        <f t="shared" ca="1" si="41"/>
        <v>0</v>
      </c>
      <c r="N117" s="8"/>
      <c r="O117" s="8"/>
      <c r="P117" s="13"/>
      <c r="Q117" s="13"/>
      <c r="T117" s="43">
        <v>0</v>
      </c>
      <c r="U117" s="52">
        <f t="shared" si="42"/>
        <v>-817</v>
      </c>
      <c r="V117" s="48">
        <f t="shared" si="43"/>
        <v>-817</v>
      </c>
      <c r="W117" s="48"/>
      <c r="X117" s="48">
        <f t="shared" si="44"/>
        <v>898.08287872429719</v>
      </c>
      <c r="Y117" s="48">
        <f t="shared" si="45"/>
        <v>81.082878724297188</v>
      </c>
      <c r="Z117" s="48">
        <f t="shared" si="46"/>
        <v>81</v>
      </c>
      <c r="AA117" s="17">
        <f t="shared" si="47"/>
        <v>81</v>
      </c>
      <c r="AB117" s="45">
        <f t="shared" si="48"/>
        <v>898</v>
      </c>
    </row>
    <row r="118" spans="1:28" ht="15" customHeight="1" x14ac:dyDescent="0.25">
      <c r="A118" s="49">
        <v>324</v>
      </c>
      <c r="B118" s="49">
        <v>634</v>
      </c>
      <c r="C118" s="46">
        <v>2.16</v>
      </c>
      <c r="D118" s="46">
        <v>276.48</v>
      </c>
      <c r="E118" s="46">
        <v>220.5</v>
      </c>
      <c r="F118" s="46">
        <v>0</v>
      </c>
      <c r="G118" s="46">
        <f t="shared" si="39"/>
        <v>39.139534883720927</v>
      </c>
      <c r="H118" s="46">
        <v>0</v>
      </c>
      <c r="I118" s="46">
        <f t="shared" si="40"/>
        <v>35.534883720930232</v>
      </c>
      <c r="J118" s="50">
        <f t="shared" si="49"/>
        <v>0</v>
      </c>
      <c r="K118" s="50">
        <f t="shared" si="50"/>
        <v>-1</v>
      </c>
      <c r="L118" s="50">
        <f t="shared" si="51"/>
        <v>0</v>
      </c>
      <c r="M118" s="50">
        <f t="shared" ca="1" si="41"/>
        <v>1</v>
      </c>
      <c r="N118" s="8"/>
      <c r="O118" s="8"/>
      <c r="P118" s="13"/>
      <c r="Q118" s="13"/>
      <c r="T118" s="43">
        <v>0</v>
      </c>
      <c r="U118" s="52">
        <f t="shared" si="42"/>
        <v>-634</v>
      </c>
      <c r="V118" s="48">
        <f t="shared" si="43"/>
        <v>-634</v>
      </c>
      <c r="W118" s="48"/>
      <c r="X118" s="48">
        <f t="shared" si="44"/>
        <v>696.92110784725139</v>
      </c>
      <c r="Y118" s="48">
        <f t="shared" si="45"/>
        <v>62.921107847251392</v>
      </c>
      <c r="Z118" s="48">
        <f t="shared" si="46"/>
        <v>63</v>
      </c>
      <c r="AA118" s="17">
        <f t="shared" si="47"/>
        <v>63</v>
      </c>
      <c r="AB118" s="45">
        <f t="shared" si="48"/>
        <v>697</v>
      </c>
    </row>
    <row r="119" spans="1:28" ht="15" customHeight="1" x14ac:dyDescent="0.25">
      <c r="A119" s="49">
        <v>250</v>
      </c>
      <c r="B119" s="49">
        <v>450</v>
      </c>
      <c r="C119" s="46">
        <v>0</v>
      </c>
      <c r="D119" s="46">
        <v>276.45999999999998</v>
      </c>
      <c r="E119" s="46">
        <v>220.48</v>
      </c>
      <c r="F119" s="46">
        <v>0</v>
      </c>
      <c r="G119" s="46">
        <f t="shared" si="39"/>
        <v>39.540229885057471</v>
      </c>
      <c r="H119" s="46">
        <v>0</v>
      </c>
      <c r="I119" s="46">
        <f t="shared" si="40"/>
        <v>37.241379310344826</v>
      </c>
      <c r="J119" s="50">
        <f t="shared" si="49"/>
        <v>0</v>
      </c>
      <c r="K119" s="50">
        <f t="shared" si="50"/>
        <v>-1</v>
      </c>
      <c r="L119" s="50">
        <f t="shared" si="51"/>
        <v>0</v>
      </c>
      <c r="M119" s="50">
        <f t="shared" ca="1" si="41"/>
        <v>0</v>
      </c>
      <c r="N119" s="8"/>
      <c r="O119" s="8"/>
      <c r="P119" s="13"/>
      <c r="Q119" s="13"/>
      <c r="T119" s="43">
        <v>0</v>
      </c>
      <c r="U119" s="52">
        <f t="shared" si="42"/>
        <v>-450</v>
      </c>
      <c r="V119" s="48">
        <f t="shared" si="43"/>
        <v>-450</v>
      </c>
      <c r="W119" s="48"/>
      <c r="X119" s="48">
        <f t="shared" si="44"/>
        <v>494.66009232060424</v>
      </c>
      <c r="Y119" s="48">
        <f t="shared" si="45"/>
        <v>44.660092320604235</v>
      </c>
      <c r="Z119" s="48">
        <f t="shared" si="46"/>
        <v>45</v>
      </c>
      <c r="AA119" s="17">
        <f t="shared" si="47"/>
        <v>45</v>
      </c>
      <c r="AB119" s="45">
        <f t="shared" si="48"/>
        <v>495</v>
      </c>
    </row>
    <row r="120" spans="1:28" ht="15" customHeight="1" x14ac:dyDescent="0.25">
      <c r="A120" s="49">
        <v>257</v>
      </c>
      <c r="B120" s="49">
        <v>367</v>
      </c>
      <c r="C120" s="46">
        <v>0</v>
      </c>
      <c r="D120" s="46">
        <v>276.45</v>
      </c>
      <c r="E120" s="46">
        <v>220.46</v>
      </c>
      <c r="F120" s="46">
        <v>0</v>
      </c>
      <c r="G120" s="46">
        <f t="shared" si="39"/>
        <v>39.011363636363633</v>
      </c>
      <c r="H120" s="46">
        <v>0</v>
      </c>
      <c r="I120" s="46">
        <f t="shared" si="40"/>
        <v>37.761363636363633</v>
      </c>
      <c r="J120" s="50">
        <f t="shared" si="49"/>
        <v>0</v>
      </c>
      <c r="K120" s="50">
        <f t="shared" si="50"/>
        <v>-1</v>
      </c>
      <c r="L120" s="50">
        <f t="shared" si="51"/>
        <v>0</v>
      </c>
      <c r="M120" s="50">
        <f t="shared" ca="1" si="41"/>
        <v>0</v>
      </c>
      <c r="N120" s="8"/>
      <c r="O120" s="8"/>
      <c r="P120" s="13"/>
      <c r="Q120" s="13"/>
      <c r="T120" s="43">
        <v>0</v>
      </c>
      <c r="U120" s="52">
        <f t="shared" si="42"/>
        <v>-367</v>
      </c>
      <c r="V120" s="48">
        <f t="shared" si="43"/>
        <v>-367</v>
      </c>
      <c r="W120" s="48"/>
      <c r="X120" s="48">
        <f t="shared" si="44"/>
        <v>403.42278640369278</v>
      </c>
      <c r="Y120" s="48">
        <f t="shared" si="45"/>
        <v>36.422786403692783</v>
      </c>
      <c r="Z120" s="48">
        <f t="shared" si="46"/>
        <v>36</v>
      </c>
      <c r="AA120" s="17">
        <f t="shared" si="47"/>
        <v>36</v>
      </c>
      <c r="AB120" s="45">
        <f t="shared" si="48"/>
        <v>403</v>
      </c>
    </row>
    <row r="121" spans="1:28" ht="15" customHeight="1" x14ac:dyDescent="0.25">
      <c r="A121" s="49">
        <v>264</v>
      </c>
      <c r="B121" s="49">
        <v>284</v>
      </c>
      <c r="C121" s="46">
        <v>0</v>
      </c>
      <c r="D121" s="46">
        <v>276.45</v>
      </c>
      <c r="E121" s="46">
        <v>220.47</v>
      </c>
      <c r="F121" s="46">
        <v>0</v>
      </c>
      <c r="G121" s="46">
        <f t="shared" si="39"/>
        <v>38.49438202247191</v>
      </c>
      <c r="H121" s="46">
        <v>0</v>
      </c>
      <c r="I121" s="46">
        <f t="shared" si="40"/>
        <v>38.269662921348313</v>
      </c>
      <c r="J121" s="50">
        <f t="shared" si="49"/>
        <v>0</v>
      </c>
      <c r="K121" s="50">
        <f t="shared" si="50"/>
        <v>-1</v>
      </c>
      <c r="L121" s="50">
        <f t="shared" si="51"/>
        <v>1</v>
      </c>
      <c r="M121" s="50">
        <f t="shared" ca="1" si="41"/>
        <v>1</v>
      </c>
      <c r="N121" s="8"/>
      <c r="O121" s="8"/>
      <c r="P121" s="13"/>
      <c r="Q121" s="13"/>
      <c r="T121" s="43">
        <v>0</v>
      </c>
      <c r="U121" s="52">
        <f t="shared" si="42"/>
        <v>-284</v>
      </c>
      <c r="V121" s="48">
        <f t="shared" si="43"/>
        <v>-284</v>
      </c>
      <c r="W121" s="48"/>
      <c r="X121" s="48">
        <f t="shared" si="44"/>
        <v>312.18548048678139</v>
      </c>
      <c r="Y121" s="48">
        <f t="shared" si="45"/>
        <v>28.185480486781387</v>
      </c>
      <c r="Z121" s="48">
        <f t="shared" si="46"/>
        <v>28</v>
      </c>
      <c r="AA121" s="17">
        <f t="shared" si="47"/>
        <v>28</v>
      </c>
      <c r="AB121" s="45">
        <f t="shared" si="48"/>
        <v>312</v>
      </c>
    </row>
    <row r="122" spans="1:28" ht="15" customHeight="1" x14ac:dyDescent="0.25">
      <c r="A122" s="49">
        <v>270</v>
      </c>
      <c r="B122" s="49">
        <v>200</v>
      </c>
      <c r="C122" s="46">
        <v>0</v>
      </c>
      <c r="D122" s="46">
        <v>276.45999999999998</v>
      </c>
      <c r="E122" s="46">
        <v>220.47</v>
      </c>
      <c r="F122" s="46">
        <v>0</v>
      </c>
      <c r="G122" s="46">
        <f t="shared" si="39"/>
        <v>38</v>
      </c>
      <c r="H122" s="46">
        <v>0</v>
      </c>
      <c r="I122" s="46">
        <f t="shared" si="40"/>
        <v>38.777777777777779</v>
      </c>
      <c r="J122" s="50">
        <f t="shared" si="49"/>
        <v>0</v>
      </c>
      <c r="K122" s="50">
        <f t="shared" si="50"/>
        <v>-1</v>
      </c>
      <c r="L122" s="50">
        <f t="shared" si="51"/>
        <v>1</v>
      </c>
      <c r="M122" s="50">
        <f t="shared" ca="1" si="41"/>
        <v>1</v>
      </c>
      <c r="N122" s="8"/>
      <c r="O122" s="8"/>
      <c r="P122" s="13"/>
      <c r="Q122" s="13"/>
      <c r="T122" s="43">
        <v>0</v>
      </c>
      <c r="U122" s="52">
        <f t="shared" si="42"/>
        <v>-200</v>
      </c>
      <c r="V122" s="48">
        <f t="shared" si="43"/>
        <v>-200</v>
      </c>
      <c r="W122" s="48"/>
      <c r="X122" s="48">
        <f t="shared" si="44"/>
        <v>219.84892992026857</v>
      </c>
      <c r="Y122" s="48">
        <f t="shared" si="45"/>
        <v>19.848929920268574</v>
      </c>
      <c r="Z122" s="48">
        <f t="shared" si="46"/>
        <v>20</v>
      </c>
      <c r="AA122" s="17">
        <f t="shared" si="47"/>
        <v>20</v>
      </c>
      <c r="AB122" s="45">
        <f t="shared" si="48"/>
        <v>220</v>
      </c>
    </row>
    <row r="123" spans="1:28" ht="15" customHeight="1" x14ac:dyDescent="0.25">
      <c r="A123" s="49">
        <v>257</v>
      </c>
      <c r="B123" s="49">
        <v>200</v>
      </c>
      <c r="C123" s="46">
        <v>0</v>
      </c>
      <c r="D123" s="46">
        <v>276.47000000000003</v>
      </c>
      <c r="E123" s="46">
        <v>220.49</v>
      </c>
      <c r="F123" s="46">
        <v>0</v>
      </c>
      <c r="G123" s="46">
        <f t="shared" si="39"/>
        <v>37.725274725274723</v>
      </c>
      <c r="H123" s="46">
        <v>0</v>
      </c>
      <c r="I123" s="46">
        <f t="shared" si="40"/>
        <v>38.35164835164835</v>
      </c>
      <c r="J123" s="50">
        <f t="shared" si="49"/>
        <v>1</v>
      </c>
      <c r="K123" s="50">
        <f t="shared" si="50"/>
        <v>1</v>
      </c>
      <c r="L123" s="50">
        <f t="shared" si="51"/>
        <v>0</v>
      </c>
      <c r="M123" s="50">
        <f t="shared" ca="1" si="41"/>
        <v>0</v>
      </c>
      <c r="N123" s="8"/>
      <c r="O123" s="8"/>
      <c r="P123" s="13"/>
      <c r="Q123" s="13"/>
      <c r="T123" s="43">
        <v>0</v>
      </c>
      <c r="U123" s="52">
        <f t="shared" si="42"/>
        <v>-200</v>
      </c>
      <c r="V123" s="48">
        <f t="shared" si="43"/>
        <v>-200</v>
      </c>
      <c r="W123" s="48"/>
      <c r="X123" s="48">
        <f t="shared" si="44"/>
        <v>219.84892992026857</v>
      </c>
      <c r="Y123" s="48">
        <f t="shared" si="45"/>
        <v>19.848929920268574</v>
      </c>
      <c r="Z123" s="48">
        <f t="shared" si="46"/>
        <v>20</v>
      </c>
      <c r="AA123" s="17">
        <f t="shared" si="47"/>
        <v>20</v>
      </c>
      <c r="AB123" s="45">
        <f t="shared" si="48"/>
        <v>220</v>
      </c>
    </row>
    <row r="124" spans="1:28" ht="15" customHeight="1" x14ac:dyDescent="0.25">
      <c r="A124" s="49">
        <v>244</v>
      </c>
      <c r="B124" s="49">
        <v>200</v>
      </c>
      <c r="C124" s="46">
        <v>0</v>
      </c>
      <c r="D124" s="46">
        <v>276.47000000000003</v>
      </c>
      <c r="E124" s="46">
        <v>220.49</v>
      </c>
      <c r="F124" s="46">
        <v>0</v>
      </c>
      <c r="G124" s="46">
        <f t="shared" si="39"/>
        <v>37.456521739130437</v>
      </c>
      <c r="H124" s="46">
        <v>0</v>
      </c>
      <c r="I124" s="46">
        <f t="shared" si="40"/>
        <v>37.934782608695649</v>
      </c>
      <c r="J124" s="50">
        <f t="shared" si="49"/>
        <v>1</v>
      </c>
      <c r="K124" s="50">
        <f t="shared" si="50"/>
        <v>1</v>
      </c>
      <c r="L124" s="50">
        <f t="shared" si="51"/>
        <v>0</v>
      </c>
      <c r="M124" s="50">
        <f t="shared" ca="1" si="41"/>
        <v>1</v>
      </c>
      <c r="N124" s="8"/>
      <c r="O124" s="8"/>
      <c r="P124" s="13"/>
      <c r="Q124" s="13"/>
      <c r="T124" s="43">
        <v>0</v>
      </c>
      <c r="U124" s="52">
        <f t="shared" si="42"/>
        <v>-200</v>
      </c>
      <c r="V124" s="48">
        <f t="shared" si="43"/>
        <v>-200</v>
      </c>
      <c r="W124" s="48"/>
      <c r="X124" s="48">
        <f t="shared" si="44"/>
        <v>219.84892992026857</v>
      </c>
      <c r="Y124" s="48">
        <f t="shared" si="45"/>
        <v>19.848929920268574</v>
      </c>
      <c r="Z124" s="48">
        <f t="shared" si="46"/>
        <v>20</v>
      </c>
      <c r="AA124" s="17">
        <f t="shared" si="47"/>
        <v>20</v>
      </c>
      <c r="AB124" s="45">
        <f t="shared" si="48"/>
        <v>220</v>
      </c>
    </row>
    <row r="125" spans="1:28" ht="15" customHeight="1" x14ac:dyDescent="0.25">
      <c r="A125" s="49">
        <v>230</v>
      </c>
      <c r="B125" s="49">
        <v>200</v>
      </c>
      <c r="C125" s="46">
        <v>0</v>
      </c>
      <c r="D125" s="46">
        <v>276.47000000000003</v>
      </c>
      <c r="E125" s="46">
        <v>220.49</v>
      </c>
      <c r="F125" s="46">
        <v>0</v>
      </c>
      <c r="G125" s="46">
        <f t="shared" si="39"/>
        <v>37.204301075268816</v>
      </c>
      <c r="H125" s="46">
        <v>0</v>
      </c>
      <c r="I125" s="46">
        <f t="shared" si="40"/>
        <v>37.526881720430104</v>
      </c>
      <c r="J125" s="50">
        <f t="shared" si="49"/>
        <v>1</v>
      </c>
      <c r="K125" s="50">
        <f t="shared" si="50"/>
        <v>1</v>
      </c>
      <c r="L125" s="50">
        <f t="shared" si="51"/>
        <v>0</v>
      </c>
      <c r="M125" s="50">
        <f t="shared" ca="1" si="41"/>
        <v>1</v>
      </c>
      <c r="N125" s="8"/>
      <c r="O125" s="8"/>
      <c r="P125" s="13"/>
      <c r="Q125" s="13"/>
      <c r="T125" s="43">
        <v>0</v>
      </c>
      <c r="U125" s="52">
        <f t="shared" si="42"/>
        <v>-200</v>
      </c>
      <c r="V125" s="48">
        <f t="shared" si="43"/>
        <v>-200</v>
      </c>
      <c r="W125" s="48"/>
      <c r="X125" s="48">
        <f t="shared" si="44"/>
        <v>219.84892992026857</v>
      </c>
      <c r="Y125" s="48">
        <f t="shared" si="45"/>
        <v>19.848929920268574</v>
      </c>
      <c r="Z125" s="48">
        <f t="shared" si="46"/>
        <v>20</v>
      </c>
      <c r="AA125" s="17">
        <f t="shared" si="47"/>
        <v>20</v>
      </c>
      <c r="AB125" s="45">
        <f t="shared" si="48"/>
        <v>220</v>
      </c>
    </row>
    <row r="126" spans="1:28" ht="15" customHeight="1" x14ac:dyDescent="0.25">
      <c r="A126" s="49">
        <v>243</v>
      </c>
      <c r="B126" s="49">
        <v>200</v>
      </c>
      <c r="C126" s="46">
        <v>0</v>
      </c>
      <c r="D126" s="46">
        <v>276.47000000000003</v>
      </c>
      <c r="E126" s="46">
        <v>220.48</v>
      </c>
      <c r="F126" s="46">
        <v>0</v>
      </c>
      <c r="G126" s="46">
        <f t="shared" si="39"/>
        <v>36.670212765957444</v>
      </c>
      <c r="H126" s="46">
        <v>0</v>
      </c>
      <c r="I126" s="46">
        <f t="shared" si="40"/>
        <v>37.127659574468083</v>
      </c>
      <c r="J126" s="50">
        <f t="shared" si="49"/>
        <v>1</v>
      </c>
      <c r="K126" s="50">
        <f t="shared" si="50"/>
        <v>1</v>
      </c>
      <c r="L126" s="50">
        <f t="shared" si="51"/>
        <v>0</v>
      </c>
      <c r="M126" s="50">
        <f t="shared" ca="1" si="41"/>
        <v>0</v>
      </c>
      <c r="N126" s="8"/>
      <c r="O126" s="8"/>
      <c r="P126" s="13"/>
      <c r="Q126" s="13"/>
      <c r="T126" s="43">
        <v>0</v>
      </c>
      <c r="U126" s="52">
        <f t="shared" si="42"/>
        <v>-200</v>
      </c>
      <c r="V126" s="48">
        <f t="shared" si="43"/>
        <v>-200</v>
      </c>
      <c r="W126" s="48"/>
      <c r="X126" s="48">
        <f t="shared" si="44"/>
        <v>219.84892992026857</v>
      </c>
      <c r="Y126" s="48">
        <f t="shared" si="45"/>
        <v>19.848929920268574</v>
      </c>
      <c r="Z126" s="48">
        <f t="shared" si="46"/>
        <v>20</v>
      </c>
      <c r="AA126" s="17">
        <f t="shared" si="47"/>
        <v>20</v>
      </c>
      <c r="AB126" s="45">
        <f t="shared" si="48"/>
        <v>220</v>
      </c>
    </row>
    <row r="127" spans="1:28" ht="15" customHeight="1" x14ac:dyDescent="0.25">
      <c r="A127" s="49">
        <v>256</v>
      </c>
      <c r="B127" s="49">
        <v>200</v>
      </c>
      <c r="C127" s="46">
        <v>0</v>
      </c>
      <c r="D127" s="46">
        <v>276.47000000000003</v>
      </c>
      <c r="E127" s="46">
        <v>220.49</v>
      </c>
      <c r="F127" s="46">
        <v>0</v>
      </c>
      <c r="G127" s="46">
        <f t="shared" si="39"/>
        <v>36.147368421052633</v>
      </c>
      <c r="H127" s="46">
        <v>0</v>
      </c>
      <c r="I127" s="46">
        <f t="shared" si="40"/>
        <v>36.736842105263158</v>
      </c>
      <c r="J127" s="50">
        <f t="shared" si="49"/>
        <v>1</v>
      </c>
      <c r="K127" s="50">
        <f t="shared" si="50"/>
        <v>1</v>
      </c>
      <c r="L127" s="50">
        <f t="shared" si="51"/>
        <v>1</v>
      </c>
      <c r="M127" s="50">
        <f t="shared" ca="1" si="41"/>
        <v>0</v>
      </c>
      <c r="N127" s="8"/>
      <c r="O127" s="8"/>
      <c r="P127" s="13"/>
      <c r="Q127" s="13"/>
      <c r="T127" s="43">
        <v>0</v>
      </c>
      <c r="U127" s="52">
        <f t="shared" si="42"/>
        <v>-200</v>
      </c>
      <c r="V127" s="48">
        <f t="shared" si="43"/>
        <v>-200</v>
      </c>
      <c r="W127" s="48"/>
      <c r="X127" s="48">
        <f t="shared" si="44"/>
        <v>219.84892992026857</v>
      </c>
      <c r="Y127" s="48">
        <f t="shared" si="45"/>
        <v>19.848929920268574</v>
      </c>
      <c r="Z127" s="48">
        <f t="shared" si="46"/>
        <v>20</v>
      </c>
      <c r="AA127" s="17">
        <f t="shared" si="47"/>
        <v>20</v>
      </c>
      <c r="AB127" s="45">
        <f t="shared" si="48"/>
        <v>220</v>
      </c>
    </row>
    <row r="128" spans="1:28" ht="15" customHeight="1" x14ac:dyDescent="0.25">
      <c r="A128" s="49">
        <v>270</v>
      </c>
      <c r="B128" s="49">
        <v>200</v>
      </c>
      <c r="C128" s="46">
        <v>0</v>
      </c>
      <c r="D128" s="46">
        <v>276.48</v>
      </c>
      <c r="E128" s="46">
        <v>220.5</v>
      </c>
      <c r="F128" s="46">
        <v>0</v>
      </c>
      <c r="G128" s="46">
        <f t="shared" si="39"/>
        <v>35.625</v>
      </c>
      <c r="H128" s="46">
        <v>0</v>
      </c>
      <c r="I128" s="46">
        <f t="shared" si="40"/>
        <v>36.354166666666664</v>
      </c>
      <c r="J128" s="50">
        <f t="shared" si="49"/>
        <v>1</v>
      </c>
      <c r="K128" s="50">
        <f t="shared" si="50"/>
        <v>1</v>
      </c>
      <c r="L128" s="50">
        <f t="shared" si="51"/>
        <v>1</v>
      </c>
      <c r="M128" s="50">
        <f t="shared" ca="1" si="41"/>
        <v>1</v>
      </c>
      <c r="N128" s="8"/>
      <c r="O128" s="8"/>
      <c r="P128" s="13"/>
      <c r="Q128" s="13"/>
      <c r="T128" s="43">
        <v>0</v>
      </c>
      <c r="U128" s="52">
        <f t="shared" si="42"/>
        <v>-200</v>
      </c>
      <c r="V128" s="48">
        <f t="shared" si="43"/>
        <v>-200</v>
      </c>
      <c r="W128" s="48"/>
      <c r="X128" s="48">
        <f t="shared" si="44"/>
        <v>219.84892992026857</v>
      </c>
      <c r="Y128" s="48">
        <f t="shared" si="45"/>
        <v>19.848929920268574</v>
      </c>
      <c r="Z128" s="48">
        <f t="shared" si="46"/>
        <v>20</v>
      </c>
      <c r="AA128" s="17">
        <f t="shared" si="47"/>
        <v>20</v>
      </c>
      <c r="AB128" s="45">
        <f t="shared" si="48"/>
        <v>220</v>
      </c>
    </row>
    <row r="129" spans="1:27" ht="15" customHeight="1" x14ac:dyDescent="0.25">
      <c r="A129" s="49"/>
      <c r="B129" s="49"/>
      <c r="C129" s="46"/>
      <c r="D129" s="46"/>
      <c r="E129" s="46"/>
      <c r="F129" s="46"/>
      <c r="G129" s="46"/>
      <c r="H129" s="46"/>
      <c r="I129" s="46"/>
      <c r="J129" s="50"/>
      <c r="K129" s="50"/>
      <c r="L129" s="50"/>
      <c r="M129" s="50"/>
      <c r="N129" s="8"/>
      <c r="O129" s="8"/>
      <c r="P129" s="13"/>
      <c r="Q129" s="13"/>
      <c r="U129" s="52"/>
      <c r="V129" s="48"/>
      <c r="W129" s="48"/>
      <c r="X129" s="48"/>
      <c r="Y129" s="48"/>
      <c r="Z129" s="48"/>
      <c r="AA129" s="17"/>
    </row>
    <row r="130" spans="1:27" ht="15" customHeight="1" x14ac:dyDescent="0.25">
      <c r="A130" s="49"/>
      <c r="B130" s="49"/>
      <c r="C130" s="46"/>
      <c r="D130" s="46"/>
      <c r="E130" s="46"/>
      <c r="F130" s="46"/>
      <c r="G130" s="46"/>
      <c r="H130" s="46"/>
      <c r="I130" s="46"/>
      <c r="J130" s="50"/>
      <c r="K130" s="50"/>
      <c r="L130" s="50"/>
      <c r="M130" s="50"/>
      <c r="N130" s="8"/>
      <c r="O130" s="8"/>
      <c r="P130" s="13"/>
      <c r="Q130" s="13"/>
      <c r="U130" s="52"/>
      <c r="V130" s="48"/>
      <c r="W130" s="48"/>
      <c r="X130" s="48"/>
      <c r="Y130" s="48"/>
      <c r="Z130" s="48"/>
      <c r="AA130" s="17"/>
    </row>
    <row r="131" spans="1:27" ht="15" customHeight="1" x14ac:dyDescent="0.25">
      <c r="A131" s="49"/>
      <c r="B131" s="49"/>
      <c r="C131" s="46"/>
      <c r="D131" s="46"/>
      <c r="E131" s="46"/>
      <c r="F131" s="46"/>
      <c r="G131" s="46"/>
      <c r="H131" s="46"/>
      <c r="I131" s="46"/>
      <c r="J131" s="50"/>
      <c r="K131" s="50"/>
      <c r="L131" s="50"/>
      <c r="M131" s="50"/>
      <c r="N131" s="8"/>
      <c r="O131" s="8"/>
      <c r="P131" s="13"/>
      <c r="Q131" s="13"/>
      <c r="U131" s="52"/>
      <c r="V131" s="48"/>
      <c r="W131" s="48"/>
      <c r="X131" s="48"/>
      <c r="Y131" s="48"/>
      <c r="Z131" s="48"/>
      <c r="AA131" s="17"/>
    </row>
    <row r="132" spans="1:27" ht="15" customHeight="1" x14ac:dyDescent="0.25">
      <c r="A132" s="49"/>
      <c r="B132" s="49"/>
      <c r="C132" s="46"/>
      <c r="D132" s="46"/>
      <c r="E132" s="46"/>
      <c r="F132" s="46"/>
      <c r="G132" s="46"/>
      <c r="H132" s="46"/>
      <c r="I132" s="46"/>
      <c r="J132" s="50"/>
      <c r="K132" s="50"/>
      <c r="L132" s="50"/>
      <c r="M132" s="50"/>
      <c r="N132" s="8"/>
      <c r="O132" s="8"/>
      <c r="P132" s="13"/>
      <c r="Q132" s="13"/>
      <c r="U132" s="52"/>
      <c r="V132" s="48"/>
      <c r="W132" s="48"/>
      <c r="X132" s="48"/>
      <c r="Y132" s="48"/>
      <c r="Z132" s="48"/>
      <c r="AA132" s="17"/>
    </row>
    <row r="133" spans="1:27" ht="15" customHeight="1" x14ac:dyDescent="0.25">
      <c r="A133" s="49"/>
      <c r="B133" s="49"/>
      <c r="C133" s="46"/>
      <c r="D133" s="46"/>
      <c r="E133" s="46"/>
      <c r="F133" s="46"/>
      <c r="G133" s="46"/>
      <c r="H133" s="46"/>
      <c r="I133" s="46"/>
      <c r="J133" s="50"/>
      <c r="K133" s="50"/>
      <c r="L133" s="50"/>
      <c r="M133" s="50"/>
      <c r="N133" s="8"/>
      <c r="O133" s="8"/>
      <c r="P133" s="13"/>
      <c r="Q133" s="13"/>
      <c r="U133" s="52"/>
      <c r="V133" s="48"/>
      <c r="W133" s="48"/>
      <c r="X133" s="48"/>
      <c r="Y133" s="48"/>
      <c r="Z133" s="48"/>
      <c r="AA133" s="17"/>
    </row>
    <row r="134" spans="1:27" ht="15" customHeight="1" x14ac:dyDescent="0.25">
      <c r="A134" s="49"/>
      <c r="B134" s="49"/>
      <c r="C134" s="46"/>
      <c r="D134" s="46"/>
      <c r="E134" s="46"/>
      <c r="F134" s="46"/>
      <c r="G134" s="46"/>
      <c r="H134" s="46"/>
      <c r="I134" s="46"/>
      <c r="J134" s="50"/>
      <c r="K134" s="50"/>
      <c r="L134" s="50"/>
      <c r="M134" s="50"/>
      <c r="N134" s="8"/>
      <c r="O134" s="8"/>
      <c r="P134" s="13"/>
      <c r="Q134" s="13"/>
      <c r="U134" s="52"/>
      <c r="V134" s="48"/>
      <c r="W134" s="48"/>
      <c r="X134" s="48"/>
      <c r="Y134" s="48"/>
      <c r="Z134" s="48"/>
      <c r="AA134" s="17"/>
    </row>
    <row r="135" spans="1:27" ht="15" customHeight="1" x14ac:dyDescent="0.25">
      <c r="A135" s="49"/>
      <c r="B135" s="49"/>
      <c r="C135" s="46"/>
      <c r="D135" s="46"/>
      <c r="E135" s="46"/>
      <c r="F135" s="46"/>
      <c r="G135" s="46"/>
      <c r="H135" s="46"/>
      <c r="I135" s="46"/>
      <c r="J135" s="50"/>
      <c r="K135" s="50"/>
      <c r="L135" s="50"/>
      <c r="M135" s="50"/>
      <c r="N135" s="8"/>
      <c r="O135" s="8"/>
      <c r="P135" s="13"/>
      <c r="Q135" s="13"/>
      <c r="U135" s="52"/>
      <c r="V135" s="48"/>
      <c r="W135" s="48"/>
      <c r="X135" s="48"/>
      <c r="Y135" s="48"/>
      <c r="Z135" s="48"/>
      <c r="AA135" s="17"/>
    </row>
    <row r="136" spans="1:27" ht="15" customHeight="1" x14ac:dyDescent="0.25">
      <c r="A136" s="49"/>
      <c r="B136" s="49"/>
      <c r="C136" s="46"/>
      <c r="D136" s="46"/>
      <c r="E136" s="46"/>
      <c r="F136" s="46"/>
      <c r="G136" s="46"/>
      <c r="H136" s="46"/>
      <c r="I136" s="46"/>
      <c r="J136" s="50"/>
      <c r="K136" s="50"/>
      <c r="L136" s="50"/>
      <c r="M136" s="50"/>
      <c r="N136" s="8"/>
      <c r="O136" s="8"/>
      <c r="P136" s="13"/>
      <c r="Q136" s="13"/>
      <c r="U136" s="52"/>
      <c r="V136" s="48"/>
      <c r="W136" s="48"/>
      <c r="X136" s="48"/>
      <c r="Y136" s="48"/>
      <c r="Z136" s="48"/>
      <c r="AA136" s="17"/>
    </row>
    <row r="137" spans="1:27" ht="15" customHeight="1" x14ac:dyDescent="0.25">
      <c r="A137" s="49"/>
      <c r="B137" s="49"/>
      <c r="C137" s="46"/>
      <c r="D137" s="46"/>
      <c r="E137" s="46"/>
      <c r="F137" s="46"/>
      <c r="G137" s="46"/>
      <c r="H137" s="46"/>
      <c r="I137" s="46"/>
      <c r="J137" s="50"/>
      <c r="K137" s="50"/>
      <c r="L137" s="50"/>
      <c r="M137" s="50"/>
      <c r="N137" s="8"/>
      <c r="O137" s="8"/>
      <c r="P137" s="13"/>
      <c r="Q137" s="13"/>
      <c r="U137" s="52"/>
      <c r="V137" s="48"/>
      <c r="W137" s="48"/>
      <c r="X137" s="48"/>
      <c r="Y137" s="48"/>
      <c r="Z137" s="48"/>
      <c r="AA137" s="17"/>
    </row>
    <row r="138" spans="1:27" ht="15" customHeight="1" x14ac:dyDescent="0.25">
      <c r="A138" s="49"/>
      <c r="B138" s="49"/>
      <c r="C138" s="46"/>
      <c r="D138" s="46"/>
      <c r="E138" s="46"/>
      <c r="F138" s="46"/>
      <c r="G138" s="46"/>
      <c r="H138" s="46"/>
      <c r="I138" s="46"/>
      <c r="J138" s="50"/>
      <c r="K138" s="50"/>
      <c r="L138" s="50"/>
      <c r="M138" s="50"/>
      <c r="N138" s="8"/>
      <c r="O138" s="8"/>
      <c r="P138" s="13"/>
      <c r="Q138" s="13"/>
      <c r="U138" s="52"/>
      <c r="V138" s="48"/>
      <c r="W138" s="48"/>
      <c r="X138" s="48"/>
      <c r="Y138" s="48"/>
      <c r="Z138" s="48"/>
      <c r="AA138" s="17"/>
    </row>
    <row r="139" spans="1:27" ht="15" customHeight="1" x14ac:dyDescent="0.25">
      <c r="A139" s="49"/>
      <c r="B139" s="49"/>
      <c r="C139" s="46"/>
      <c r="D139" s="46"/>
      <c r="E139" s="46"/>
      <c r="F139" s="46"/>
      <c r="G139" s="46"/>
      <c r="H139" s="46"/>
      <c r="I139" s="46"/>
      <c r="J139" s="50"/>
      <c r="K139" s="50"/>
      <c r="L139" s="50"/>
      <c r="M139" s="50"/>
      <c r="N139" s="8"/>
      <c r="O139" s="8"/>
      <c r="P139" s="13"/>
      <c r="Q139" s="13"/>
      <c r="U139" s="52"/>
      <c r="V139" s="48"/>
      <c r="W139" s="48"/>
      <c r="X139" s="48"/>
      <c r="Y139" s="48"/>
      <c r="Z139" s="48"/>
      <c r="AA139" s="17"/>
    </row>
    <row r="140" spans="1:27" ht="15" customHeight="1" x14ac:dyDescent="0.25">
      <c r="A140" s="49"/>
      <c r="B140" s="49"/>
      <c r="C140" s="46"/>
      <c r="D140" s="46"/>
      <c r="E140" s="46"/>
      <c r="F140" s="46"/>
      <c r="G140" s="46"/>
      <c r="H140" s="46"/>
      <c r="I140" s="46"/>
      <c r="J140" s="50"/>
      <c r="K140" s="50"/>
      <c r="L140" s="50"/>
      <c r="M140" s="50"/>
      <c r="N140" s="8"/>
      <c r="O140" s="8"/>
      <c r="P140" s="13"/>
      <c r="Q140" s="13"/>
      <c r="U140" s="52"/>
      <c r="V140" s="48"/>
      <c r="W140" s="48"/>
      <c r="X140" s="48"/>
      <c r="Y140" s="48"/>
      <c r="Z140" s="48"/>
      <c r="AA140" s="17"/>
    </row>
    <row r="141" spans="1:27" ht="15" customHeight="1" x14ac:dyDescent="0.25">
      <c r="A141" s="49"/>
      <c r="B141" s="49"/>
      <c r="C141" s="46"/>
      <c r="D141" s="46"/>
      <c r="E141" s="46"/>
      <c r="F141" s="46"/>
      <c r="G141" s="46"/>
      <c r="H141" s="46"/>
      <c r="I141" s="46"/>
      <c r="J141" s="50"/>
      <c r="K141" s="50"/>
      <c r="L141" s="50"/>
      <c r="M141" s="50"/>
      <c r="N141" s="8"/>
      <c r="O141" s="8"/>
      <c r="P141" s="13"/>
      <c r="Q141" s="13"/>
      <c r="U141" s="52"/>
      <c r="V141" s="48"/>
      <c r="W141" s="48"/>
      <c r="X141" s="48"/>
      <c r="Y141" s="48"/>
      <c r="Z141" s="48"/>
      <c r="AA141" s="17"/>
    </row>
    <row r="142" spans="1:27" ht="15" customHeight="1" x14ac:dyDescent="0.25">
      <c r="A142" s="49"/>
      <c r="B142" s="49"/>
      <c r="C142" s="46"/>
      <c r="D142" s="46"/>
      <c r="E142" s="46"/>
      <c r="F142" s="46"/>
      <c r="G142" s="46"/>
      <c r="H142" s="46"/>
      <c r="I142" s="46"/>
      <c r="J142" s="50"/>
      <c r="K142" s="50"/>
      <c r="L142" s="50"/>
      <c r="M142" s="50"/>
      <c r="N142" s="8"/>
      <c r="O142" s="8"/>
      <c r="P142" s="13"/>
      <c r="Q142" s="13"/>
      <c r="U142" s="52"/>
      <c r="V142" s="48"/>
      <c r="W142" s="48"/>
      <c r="X142" s="48"/>
      <c r="Y142" s="48"/>
      <c r="Z142" s="48"/>
      <c r="AA142" s="17"/>
    </row>
    <row r="143" spans="1:27" ht="15" customHeight="1" x14ac:dyDescent="0.25">
      <c r="A143" s="49"/>
      <c r="B143" s="49"/>
      <c r="C143" s="46"/>
      <c r="D143" s="46"/>
      <c r="E143" s="46"/>
      <c r="F143" s="46"/>
      <c r="G143" s="46"/>
      <c r="H143" s="46"/>
      <c r="I143" s="46"/>
      <c r="J143" s="50"/>
      <c r="K143" s="50"/>
      <c r="L143" s="50"/>
      <c r="M143" s="50"/>
      <c r="N143" s="8"/>
      <c r="O143" s="8"/>
      <c r="P143" s="13"/>
      <c r="Q143" s="13"/>
      <c r="U143" s="52"/>
      <c r="V143" s="48"/>
      <c r="W143" s="48"/>
      <c r="X143" s="48"/>
      <c r="Y143" s="48"/>
      <c r="Z143" s="48"/>
      <c r="AA143" s="17"/>
    </row>
    <row r="144" spans="1:27" ht="15" customHeight="1" x14ac:dyDescent="0.25">
      <c r="A144" s="49"/>
      <c r="B144" s="49"/>
      <c r="C144" s="46"/>
      <c r="D144" s="46"/>
      <c r="E144" s="46"/>
      <c r="F144" s="46"/>
      <c r="G144" s="46"/>
      <c r="H144" s="46"/>
      <c r="I144" s="46"/>
      <c r="J144" s="50"/>
      <c r="K144" s="50"/>
      <c r="L144" s="50"/>
      <c r="M144" s="50"/>
      <c r="N144" s="13"/>
      <c r="O144" s="13"/>
      <c r="P144" s="13"/>
      <c r="Q144" s="13"/>
      <c r="U144" s="52"/>
      <c r="V144" s="48"/>
      <c r="W144" s="48"/>
      <c r="X144" s="48"/>
      <c r="Y144" s="48"/>
      <c r="Z144" s="48"/>
      <c r="AA144" s="17"/>
    </row>
    <row r="145" spans="1:27" ht="15" customHeight="1" x14ac:dyDescent="0.25">
      <c r="A145" s="49"/>
      <c r="B145" s="49"/>
      <c r="C145" s="46"/>
      <c r="D145" s="46"/>
      <c r="E145" s="46"/>
      <c r="F145" s="46"/>
      <c r="G145" s="46"/>
      <c r="H145" s="46"/>
      <c r="I145" s="46"/>
      <c r="J145" s="50"/>
      <c r="K145" s="50"/>
      <c r="L145" s="50"/>
      <c r="M145" s="50"/>
      <c r="N145" s="13"/>
      <c r="O145" s="13"/>
      <c r="P145" s="13"/>
      <c r="Q145" s="13"/>
      <c r="U145" s="52"/>
      <c r="V145" s="48"/>
      <c r="W145" s="48"/>
      <c r="X145" s="48"/>
      <c r="Y145" s="48"/>
      <c r="Z145" s="48"/>
      <c r="AA145" s="17"/>
    </row>
    <row r="146" spans="1:27" ht="15" customHeight="1" x14ac:dyDescent="0.25">
      <c r="A146" s="49"/>
      <c r="B146" s="49"/>
      <c r="C146" s="46"/>
      <c r="D146" s="46"/>
      <c r="E146" s="46"/>
      <c r="F146" s="46"/>
      <c r="G146" s="46"/>
      <c r="H146" s="46"/>
      <c r="I146" s="46"/>
      <c r="J146" s="50"/>
      <c r="K146" s="50"/>
      <c r="L146" s="50"/>
      <c r="M146" s="50"/>
      <c r="N146" s="13"/>
      <c r="O146" s="13"/>
      <c r="P146" s="13"/>
      <c r="Q146" s="13"/>
      <c r="U146" s="52"/>
      <c r="V146" s="48"/>
      <c r="W146" s="48"/>
      <c r="X146" s="48"/>
      <c r="Y146" s="48"/>
      <c r="Z146" s="48"/>
      <c r="AA146" s="17"/>
    </row>
    <row r="147" spans="1:27" ht="15" customHeight="1" x14ac:dyDescent="0.25">
      <c r="A147" s="49"/>
      <c r="B147" s="49"/>
      <c r="C147" s="46"/>
      <c r="D147" s="46"/>
      <c r="E147" s="46"/>
      <c r="F147" s="46"/>
      <c r="G147" s="46"/>
      <c r="H147" s="46"/>
      <c r="I147" s="46"/>
      <c r="J147" s="50"/>
      <c r="K147" s="50"/>
      <c r="L147" s="50"/>
      <c r="M147" s="50"/>
      <c r="N147" s="13"/>
      <c r="O147" s="13"/>
      <c r="P147" s="13"/>
      <c r="Q147" s="13"/>
      <c r="U147" s="52"/>
      <c r="V147" s="48"/>
      <c r="W147" s="48"/>
      <c r="X147" s="48"/>
      <c r="Y147" s="48"/>
      <c r="Z147" s="48"/>
      <c r="AA147" s="17"/>
    </row>
    <row r="148" spans="1:27" ht="15" customHeight="1" x14ac:dyDescent="0.25">
      <c r="A148" s="49"/>
      <c r="B148" s="49"/>
      <c r="C148" s="46"/>
      <c r="D148" s="46"/>
      <c r="E148" s="46"/>
      <c r="F148" s="46"/>
      <c r="G148" s="46"/>
      <c r="H148" s="46"/>
      <c r="I148" s="46"/>
      <c r="J148" s="50"/>
      <c r="K148" s="50"/>
      <c r="L148" s="50"/>
      <c r="M148" s="50"/>
      <c r="N148" s="13"/>
      <c r="O148" s="13"/>
      <c r="P148" s="13"/>
      <c r="Q148" s="13"/>
      <c r="U148" s="52"/>
      <c r="V148" s="48"/>
      <c r="W148" s="48"/>
      <c r="X148" s="48"/>
      <c r="Y148" s="48"/>
      <c r="Z148" s="48"/>
      <c r="AA148" s="17"/>
    </row>
    <row r="149" spans="1:27" ht="15" customHeight="1" x14ac:dyDescent="0.25">
      <c r="A149" s="49"/>
      <c r="B149" s="49"/>
      <c r="C149" s="46"/>
      <c r="D149" s="46"/>
      <c r="E149" s="46"/>
      <c r="F149" s="46"/>
      <c r="G149" s="46"/>
      <c r="H149" s="46"/>
      <c r="I149" s="46"/>
      <c r="J149" s="50"/>
      <c r="K149" s="50"/>
      <c r="L149" s="50"/>
      <c r="M149" s="50"/>
      <c r="N149" s="13"/>
      <c r="O149" s="13"/>
      <c r="P149" s="13"/>
      <c r="Q149" s="13"/>
      <c r="U149" s="52"/>
      <c r="V149" s="48"/>
      <c r="W149" s="48"/>
      <c r="X149" s="48"/>
      <c r="Y149" s="48"/>
      <c r="Z149" s="48"/>
      <c r="AA149" s="17"/>
    </row>
    <row r="150" spans="1:27" ht="15" customHeight="1" x14ac:dyDescent="0.25">
      <c r="A150" s="49"/>
      <c r="B150" s="49"/>
      <c r="C150" s="46"/>
      <c r="D150" s="46"/>
      <c r="E150" s="46"/>
      <c r="F150" s="46"/>
      <c r="G150" s="46"/>
      <c r="H150" s="46"/>
      <c r="I150" s="46"/>
      <c r="J150" s="50"/>
      <c r="K150" s="50"/>
      <c r="L150" s="50"/>
      <c r="M150" s="50"/>
      <c r="N150" s="13"/>
      <c r="O150" s="13"/>
      <c r="P150" s="13"/>
      <c r="Q150" s="13"/>
      <c r="U150" s="52"/>
      <c r="V150" s="48"/>
      <c r="W150" s="48"/>
      <c r="X150" s="48"/>
      <c r="Y150" s="48"/>
      <c r="Z150" s="48"/>
      <c r="AA150" s="17"/>
    </row>
    <row r="151" spans="1:27" ht="15" customHeight="1" x14ac:dyDescent="0.25">
      <c r="A151" s="49"/>
      <c r="B151" s="49"/>
      <c r="C151" s="46"/>
      <c r="D151" s="46"/>
      <c r="E151" s="46"/>
      <c r="F151" s="46"/>
      <c r="G151" s="46"/>
      <c r="H151" s="46"/>
      <c r="I151" s="46"/>
      <c r="J151" s="50"/>
      <c r="K151" s="50"/>
      <c r="L151" s="50"/>
      <c r="M151" s="50"/>
      <c r="N151" s="13"/>
      <c r="O151" s="13"/>
      <c r="P151" s="13"/>
      <c r="Q151" s="13"/>
      <c r="U151" s="52"/>
      <c r="V151" s="48"/>
      <c r="W151" s="48"/>
      <c r="X151" s="48"/>
      <c r="Y151" s="48"/>
      <c r="Z151" s="48"/>
      <c r="AA151" s="17"/>
    </row>
    <row r="152" spans="1:27" ht="15" customHeight="1" x14ac:dyDescent="0.25">
      <c r="A152" s="49"/>
      <c r="B152" s="49"/>
      <c r="C152" s="46"/>
      <c r="D152" s="46"/>
      <c r="E152" s="46"/>
      <c r="F152" s="46"/>
      <c r="G152" s="46"/>
      <c r="H152" s="46"/>
      <c r="I152" s="46"/>
      <c r="J152" s="50"/>
      <c r="K152" s="50"/>
      <c r="L152" s="50"/>
      <c r="M152" s="50"/>
      <c r="N152" s="13"/>
      <c r="O152" s="13"/>
      <c r="P152" s="13"/>
      <c r="Q152" s="13"/>
      <c r="U152" s="52"/>
      <c r="V152" s="48"/>
      <c r="W152" s="48"/>
      <c r="X152" s="48"/>
      <c r="Y152" s="48"/>
      <c r="Z152" s="48"/>
      <c r="AA152" s="17"/>
    </row>
    <row r="153" spans="1:27" ht="15" customHeight="1" x14ac:dyDescent="0.2">
      <c r="A153" s="49"/>
      <c r="B153" s="49"/>
      <c r="C153" s="46"/>
      <c r="D153" s="46"/>
      <c r="E153" s="46"/>
      <c r="F153" s="46"/>
      <c r="G153" s="46"/>
      <c r="H153" s="46"/>
      <c r="I153" s="46"/>
      <c r="J153" s="50"/>
      <c r="K153" s="50"/>
      <c r="L153" s="50"/>
      <c r="M153" s="50"/>
      <c r="U153" s="52"/>
      <c r="V153" s="48"/>
      <c r="W153" s="48"/>
      <c r="X153" s="48"/>
      <c r="Y153" s="48"/>
      <c r="Z153" s="48"/>
      <c r="AA153" s="17"/>
    </row>
    <row r="154" spans="1:27" ht="15" customHeight="1" x14ac:dyDescent="0.2">
      <c r="A154" s="49"/>
      <c r="B154" s="49"/>
      <c r="C154" s="46"/>
      <c r="D154" s="46"/>
      <c r="E154" s="46"/>
      <c r="F154" s="46"/>
      <c r="G154" s="46"/>
      <c r="H154" s="46"/>
      <c r="I154" s="46"/>
      <c r="J154" s="50"/>
      <c r="K154" s="50"/>
      <c r="L154" s="50"/>
      <c r="M154" s="50"/>
      <c r="U154" s="52"/>
      <c r="V154" s="48"/>
      <c r="W154" s="48"/>
      <c r="X154" s="48"/>
      <c r="Y154" s="48"/>
      <c r="Z154" s="48"/>
      <c r="AA154" s="17"/>
    </row>
    <row r="155" spans="1:27" ht="15" customHeight="1" x14ac:dyDescent="0.2">
      <c r="A155" s="49"/>
      <c r="B155" s="49"/>
      <c r="C155" s="46"/>
      <c r="D155" s="46"/>
      <c r="E155" s="46"/>
      <c r="F155" s="46"/>
      <c r="G155" s="46"/>
      <c r="H155" s="46"/>
      <c r="I155" s="46"/>
      <c r="J155" s="50"/>
      <c r="K155" s="50"/>
      <c r="L155" s="50"/>
      <c r="M155" s="50"/>
      <c r="U155" s="52"/>
      <c r="V155" s="48"/>
      <c r="W155" s="48"/>
      <c r="X155" s="48"/>
      <c r="Y155" s="48"/>
      <c r="Z155" s="48"/>
      <c r="AA155" s="17"/>
    </row>
    <row r="156" spans="1:27" ht="15" customHeight="1" x14ac:dyDescent="0.2">
      <c r="A156" s="49"/>
      <c r="B156" s="49"/>
      <c r="C156" s="46"/>
      <c r="D156" s="46"/>
      <c r="E156" s="46"/>
      <c r="F156" s="46"/>
      <c r="G156" s="46"/>
      <c r="H156" s="46"/>
      <c r="I156" s="46"/>
      <c r="J156" s="50"/>
      <c r="K156" s="50"/>
      <c r="L156" s="50"/>
      <c r="M156" s="50"/>
      <c r="U156" s="52"/>
      <c r="V156" s="48"/>
      <c r="W156" s="48"/>
      <c r="X156" s="48"/>
      <c r="Y156" s="48"/>
      <c r="Z156" s="48"/>
      <c r="AA156" s="17"/>
    </row>
    <row r="157" spans="1:27" ht="15" customHeight="1" x14ac:dyDescent="0.2">
      <c r="A157" s="49"/>
      <c r="B157" s="49"/>
      <c r="C157" s="46"/>
      <c r="D157" s="46"/>
      <c r="E157" s="46"/>
      <c r="F157" s="46"/>
      <c r="G157" s="46"/>
      <c r="H157" s="46"/>
      <c r="I157" s="46"/>
      <c r="J157" s="50"/>
      <c r="K157" s="50"/>
      <c r="L157" s="50"/>
      <c r="M157" s="50"/>
      <c r="U157" s="52"/>
      <c r="V157" s="48"/>
      <c r="W157" s="48"/>
      <c r="X157" s="48"/>
      <c r="Y157" s="48"/>
      <c r="Z157" s="48"/>
      <c r="AA157" s="17"/>
    </row>
    <row r="158" spans="1:27" ht="15" customHeight="1" x14ac:dyDescent="0.2">
      <c r="A158" s="49"/>
      <c r="B158" s="49"/>
      <c r="C158" s="46"/>
      <c r="D158" s="46"/>
      <c r="E158" s="46"/>
      <c r="F158" s="46"/>
      <c r="G158" s="46"/>
      <c r="H158" s="46"/>
      <c r="I158" s="46"/>
      <c r="J158" s="50"/>
      <c r="K158" s="50"/>
      <c r="L158" s="50"/>
      <c r="M158" s="50"/>
      <c r="U158" s="52"/>
      <c r="V158" s="48"/>
      <c r="W158" s="48"/>
      <c r="X158" s="48"/>
      <c r="Y158" s="48"/>
      <c r="Z158" s="48"/>
      <c r="AA158" s="17"/>
    </row>
    <row r="159" spans="1:27" ht="15" customHeight="1" x14ac:dyDescent="0.2">
      <c r="A159" s="49"/>
      <c r="B159" s="49"/>
      <c r="C159" s="46"/>
      <c r="D159" s="46"/>
      <c r="E159" s="46"/>
      <c r="F159" s="46"/>
      <c r="G159" s="46"/>
      <c r="H159" s="46"/>
      <c r="I159" s="46"/>
      <c r="J159" s="50"/>
      <c r="K159" s="50"/>
      <c r="L159" s="50"/>
      <c r="M159" s="50"/>
      <c r="U159" s="52"/>
      <c r="V159" s="48"/>
      <c r="W159" s="48"/>
      <c r="X159" s="48"/>
      <c r="Y159" s="48"/>
      <c r="Z159" s="48"/>
      <c r="AA159" s="17"/>
    </row>
    <row r="160" spans="1:27" ht="15" customHeight="1" x14ac:dyDescent="0.25">
      <c r="A160" s="13"/>
      <c r="B160" s="13"/>
      <c r="C160" s="13"/>
      <c r="D160" s="13"/>
      <c r="E160" s="13"/>
      <c r="F160" s="13"/>
      <c r="G160" s="46"/>
      <c r="H160" s="13"/>
      <c r="I160" s="46"/>
      <c r="J160" s="50"/>
      <c r="K160" s="50"/>
      <c r="L160" s="50"/>
      <c r="M160" s="50"/>
      <c r="U160" s="52"/>
      <c r="V160" s="48"/>
      <c r="W160" s="48"/>
      <c r="X160" s="48"/>
      <c r="Y160" s="48"/>
      <c r="Z160" s="48"/>
      <c r="AA160" s="17"/>
    </row>
    <row r="161" spans="1:27" ht="15" customHeight="1" x14ac:dyDescent="0.25">
      <c r="A161" s="13"/>
      <c r="B161" s="13"/>
      <c r="C161" s="13"/>
      <c r="D161" s="13"/>
      <c r="E161" s="13"/>
      <c r="F161" s="13"/>
      <c r="G161" s="46"/>
      <c r="H161" s="13"/>
      <c r="I161" s="46"/>
      <c r="J161" s="50"/>
      <c r="K161" s="50"/>
      <c r="L161" s="50"/>
      <c r="M161" s="50"/>
      <c r="U161" s="52"/>
      <c r="V161" s="48"/>
      <c r="W161" s="48"/>
      <c r="X161" s="48"/>
      <c r="Y161" s="48"/>
      <c r="Z161" s="48"/>
      <c r="AA161" s="17"/>
    </row>
    <row r="162" spans="1:27" ht="15" customHeight="1" x14ac:dyDescent="0.25">
      <c r="A162" s="13"/>
      <c r="B162" s="13"/>
      <c r="C162" s="13"/>
      <c r="D162" s="13"/>
      <c r="E162" s="13"/>
      <c r="F162" s="13"/>
      <c r="G162" s="46"/>
      <c r="H162" s="13"/>
      <c r="I162" s="46"/>
      <c r="J162" s="50"/>
      <c r="K162" s="50"/>
      <c r="L162" s="50"/>
      <c r="M162" s="50"/>
      <c r="U162" s="52"/>
      <c r="V162" s="48"/>
      <c r="W162" s="48"/>
      <c r="X162" s="48"/>
      <c r="Y162" s="48"/>
      <c r="Z162" s="48"/>
      <c r="AA162" s="17"/>
    </row>
    <row r="163" spans="1:27" ht="15" customHeight="1" x14ac:dyDescent="0.25">
      <c r="A163" s="13"/>
      <c r="B163" s="13"/>
      <c r="C163" s="13"/>
      <c r="D163" s="13"/>
      <c r="E163" s="13"/>
      <c r="F163" s="13"/>
      <c r="G163" s="46"/>
      <c r="H163" s="13"/>
      <c r="I163" s="46"/>
      <c r="J163" s="50"/>
      <c r="K163" s="50"/>
      <c r="L163" s="50"/>
      <c r="M163" s="50"/>
      <c r="U163" s="52"/>
      <c r="V163" s="48"/>
      <c r="W163" s="48"/>
      <c r="X163" s="48"/>
      <c r="Y163" s="48"/>
      <c r="Z163" s="48"/>
      <c r="AA163" s="17"/>
    </row>
    <row r="164" spans="1:27" ht="15" customHeight="1" x14ac:dyDescent="0.25">
      <c r="A164" s="13"/>
      <c r="B164" s="13"/>
      <c r="C164" s="13"/>
      <c r="D164" s="13"/>
      <c r="E164" s="13"/>
      <c r="F164" s="13"/>
      <c r="G164" s="46"/>
      <c r="H164" s="13"/>
      <c r="I164" s="46"/>
      <c r="J164" s="50"/>
      <c r="K164" s="50"/>
      <c r="L164" s="50"/>
      <c r="M164" s="50"/>
      <c r="U164" s="52"/>
      <c r="V164" s="48"/>
      <c r="W164" s="48"/>
      <c r="X164" s="48"/>
      <c r="Y164" s="48"/>
      <c r="Z164" s="48"/>
      <c r="AA164" s="17"/>
    </row>
    <row r="165" spans="1:27" ht="15" customHeight="1" x14ac:dyDescent="0.25">
      <c r="A165" s="13"/>
      <c r="B165" s="13"/>
      <c r="C165" s="13"/>
      <c r="D165" s="13"/>
      <c r="E165" s="13"/>
      <c r="F165" s="13"/>
      <c r="G165" s="46"/>
      <c r="H165" s="13"/>
      <c r="I165" s="46"/>
      <c r="J165" s="50"/>
      <c r="K165" s="50"/>
      <c r="L165" s="50"/>
      <c r="M165" s="50"/>
      <c r="U165" s="52"/>
      <c r="V165" s="48"/>
      <c r="W165" s="48"/>
      <c r="X165" s="48"/>
      <c r="Y165" s="48"/>
      <c r="Z165" s="48"/>
      <c r="AA165" s="17"/>
    </row>
    <row r="166" spans="1:27" ht="15" customHeight="1" x14ac:dyDescent="0.25">
      <c r="A166" s="13"/>
      <c r="B166" s="13"/>
      <c r="C166" s="13"/>
      <c r="D166" s="13"/>
      <c r="E166" s="13"/>
      <c r="F166" s="13"/>
      <c r="G166" s="46"/>
      <c r="H166" s="13"/>
      <c r="I166" s="46"/>
      <c r="J166" s="50"/>
      <c r="K166" s="50"/>
      <c r="L166" s="50"/>
      <c r="M166" s="50"/>
      <c r="U166" s="52"/>
      <c r="V166" s="48"/>
      <c r="W166" s="48"/>
      <c r="X166" s="48"/>
      <c r="Y166" s="48"/>
      <c r="Z166" s="48"/>
      <c r="AA166" s="17"/>
    </row>
    <row r="167" spans="1:27" ht="15" customHeight="1" x14ac:dyDescent="0.25">
      <c r="A167" s="13"/>
      <c r="B167" s="13"/>
      <c r="C167" s="13"/>
      <c r="D167" s="13"/>
      <c r="E167" s="13"/>
      <c r="F167" s="13"/>
      <c r="G167" s="46"/>
      <c r="H167" s="13"/>
      <c r="I167" s="46"/>
      <c r="J167" s="50"/>
      <c r="K167" s="50"/>
      <c r="L167" s="50"/>
      <c r="M167" s="50"/>
      <c r="U167" s="52"/>
      <c r="V167" s="48"/>
      <c r="W167" s="48"/>
      <c r="X167" s="48"/>
      <c r="Y167" s="48"/>
      <c r="Z167" s="48"/>
      <c r="AA167" s="17"/>
    </row>
    <row r="168" spans="1:27" ht="15" customHeight="1" x14ac:dyDescent="0.25">
      <c r="A168" s="13"/>
      <c r="B168" s="13"/>
      <c r="C168" s="13"/>
      <c r="D168" s="13"/>
      <c r="E168" s="13"/>
      <c r="F168" s="13"/>
      <c r="G168" s="46"/>
      <c r="H168" s="13"/>
      <c r="I168" s="46"/>
      <c r="J168" s="50"/>
      <c r="K168" s="50"/>
      <c r="L168" s="50"/>
      <c r="M168" s="50"/>
      <c r="U168" s="52"/>
      <c r="V168" s="48"/>
      <c r="W168" s="48"/>
      <c r="X168" s="48"/>
      <c r="Y168" s="48"/>
      <c r="Z168" s="48"/>
      <c r="AA168" s="17"/>
    </row>
    <row r="169" spans="1:27" x14ac:dyDescent="0.2">
      <c r="U169" s="52"/>
      <c r="V169" s="48"/>
      <c r="W169" s="48"/>
      <c r="X169" s="48"/>
      <c r="Y169" s="48"/>
      <c r="Z169" s="48"/>
      <c r="AA169" s="17"/>
    </row>
    <row r="170" spans="1:27" x14ac:dyDescent="0.2">
      <c r="U170" s="52"/>
      <c r="V170" s="48"/>
      <c r="W170" s="48"/>
      <c r="X170" s="48"/>
      <c r="Y170" s="48"/>
      <c r="Z170" s="48"/>
      <c r="AA170" s="17"/>
    </row>
    <row r="171" spans="1:27" x14ac:dyDescent="0.2">
      <c r="U171" s="52"/>
      <c r="V171" s="48"/>
      <c r="W171" s="48"/>
      <c r="X171" s="48"/>
      <c r="Y171" s="48"/>
      <c r="Z171" s="48"/>
      <c r="AA171" s="17"/>
    </row>
    <row r="172" spans="1:27" x14ac:dyDescent="0.2">
      <c r="U172" s="52"/>
      <c r="V172" s="48"/>
      <c r="W172" s="48"/>
      <c r="X172" s="48"/>
      <c r="Y172" s="48"/>
      <c r="Z172" s="48"/>
      <c r="AA172" s="17"/>
    </row>
    <row r="173" spans="1:27" x14ac:dyDescent="0.2">
      <c r="U173" s="52"/>
      <c r="V173" s="48"/>
      <c r="W173" s="48"/>
      <c r="X173" s="48"/>
      <c r="Y173" s="48"/>
      <c r="Z173" s="48"/>
      <c r="AA173" s="17"/>
    </row>
    <row r="174" spans="1:27" x14ac:dyDescent="0.2">
      <c r="U174" s="52"/>
      <c r="V174" s="48"/>
      <c r="W174" s="48"/>
      <c r="X174" s="48"/>
      <c r="Y174" s="48"/>
      <c r="Z174" s="48"/>
      <c r="AA174" s="17"/>
    </row>
    <row r="175" spans="1:27" x14ac:dyDescent="0.2">
      <c r="U175" s="52"/>
      <c r="V175" s="48"/>
      <c r="W175" s="48"/>
      <c r="X175" s="48"/>
      <c r="Y175" s="48"/>
      <c r="Z175" s="48"/>
      <c r="AA175" s="17"/>
    </row>
    <row r="176" spans="1:27" x14ac:dyDescent="0.2">
      <c r="U176" s="52"/>
      <c r="V176" s="48"/>
      <c r="W176" s="48"/>
      <c r="X176" s="48"/>
      <c r="Y176" s="48"/>
      <c r="Z176" s="48"/>
      <c r="AA176" s="17"/>
    </row>
    <row r="177" spans="21:27" x14ac:dyDescent="0.2">
      <c r="U177" s="52"/>
      <c r="V177" s="48"/>
      <c r="W177" s="48"/>
      <c r="X177" s="48"/>
      <c r="Y177" s="48"/>
      <c r="Z177" s="48"/>
      <c r="AA177" s="17"/>
    </row>
    <row r="178" spans="21:27" x14ac:dyDescent="0.2">
      <c r="U178" s="52"/>
      <c r="V178" s="48"/>
      <c r="W178" s="48"/>
      <c r="X178" s="48"/>
      <c r="Y178" s="48"/>
      <c r="Z178" s="48"/>
      <c r="AA178" s="17"/>
    </row>
    <row r="179" spans="21:27" x14ac:dyDescent="0.2">
      <c r="U179" s="52"/>
      <c r="V179" s="48"/>
      <c r="W179" s="48"/>
      <c r="X179" s="48"/>
      <c r="Y179" s="48"/>
      <c r="Z179" s="48"/>
      <c r="AA179" s="17"/>
    </row>
    <row r="180" spans="21:27" x14ac:dyDescent="0.2">
      <c r="U180" s="52"/>
      <c r="V180" s="48"/>
      <c r="W180" s="48"/>
      <c r="X180" s="48"/>
      <c r="Y180" s="48"/>
      <c r="Z180" s="48"/>
      <c r="AA180" s="17"/>
    </row>
    <row r="181" spans="21:27" x14ac:dyDescent="0.2">
      <c r="U181" s="52"/>
      <c r="V181" s="48"/>
      <c r="W181" s="48"/>
      <c r="X181" s="48"/>
      <c r="Y181" s="48"/>
      <c r="Z181" s="48"/>
      <c r="AA181" s="17"/>
    </row>
    <row r="182" spans="21:27" x14ac:dyDescent="0.2">
      <c r="U182" s="52"/>
      <c r="V182" s="48"/>
      <c r="W182" s="48"/>
      <c r="X182" s="48"/>
      <c r="Y182" s="48"/>
      <c r="Z182" s="48"/>
      <c r="AA182" s="17"/>
    </row>
    <row r="183" spans="21:27" x14ac:dyDescent="0.2">
      <c r="U183" s="52"/>
      <c r="V183" s="48"/>
      <c r="W183" s="48"/>
      <c r="X183" s="48"/>
      <c r="Y183" s="48"/>
      <c r="Z183" s="48"/>
      <c r="AA183" s="17"/>
    </row>
    <row r="184" spans="21:27" x14ac:dyDescent="0.2">
      <c r="U184" s="52"/>
      <c r="V184" s="48"/>
      <c r="W184" s="48"/>
      <c r="X184" s="48"/>
      <c r="Y184" s="48"/>
      <c r="Z184" s="48"/>
      <c r="AA184" s="17"/>
    </row>
    <row r="185" spans="21:27" x14ac:dyDescent="0.2">
      <c r="U185" s="52"/>
      <c r="V185" s="48"/>
      <c r="W185" s="48"/>
      <c r="X185" s="48"/>
      <c r="Y185" s="48"/>
      <c r="Z185" s="48"/>
      <c r="AA185" s="17"/>
    </row>
    <row r="186" spans="21:27" x14ac:dyDescent="0.2">
      <c r="U186" s="52"/>
      <c r="V186" s="48"/>
      <c r="W186" s="48"/>
      <c r="X186" s="48"/>
      <c r="Y186" s="48"/>
      <c r="Z186" s="48"/>
      <c r="AA186" s="17"/>
    </row>
    <row r="187" spans="21:27" x14ac:dyDescent="0.2">
      <c r="U187" s="52"/>
      <c r="V187" s="48"/>
      <c r="W187" s="48"/>
      <c r="X187" s="48"/>
      <c r="Y187" s="48"/>
      <c r="Z187" s="48"/>
      <c r="AA187" s="17"/>
    </row>
    <row r="188" spans="21:27" x14ac:dyDescent="0.2">
      <c r="U188" s="52"/>
      <c r="V188" s="48"/>
      <c r="W188" s="48"/>
      <c r="X188" s="48"/>
      <c r="Y188" s="48"/>
      <c r="Z188" s="48"/>
      <c r="AA188" s="17"/>
    </row>
    <row r="189" spans="21:27" x14ac:dyDescent="0.2">
      <c r="U189" s="52"/>
      <c r="V189" s="48"/>
      <c r="W189" s="48"/>
      <c r="X189" s="48"/>
      <c r="Y189" s="48"/>
      <c r="Z189" s="48"/>
      <c r="AA189" s="17"/>
    </row>
    <row r="190" spans="21:27" x14ac:dyDescent="0.2">
      <c r="U190" s="52"/>
      <c r="V190" s="48"/>
      <c r="W190" s="48"/>
      <c r="X190" s="48"/>
      <c r="Y190" s="48"/>
      <c r="Z190" s="48"/>
      <c r="AA190" s="17"/>
    </row>
    <row r="191" spans="21:27" x14ac:dyDescent="0.2">
      <c r="U191" s="52"/>
      <c r="V191" s="48"/>
      <c r="W191" s="48"/>
      <c r="X191" s="48"/>
      <c r="Y191" s="48"/>
      <c r="Z191" s="48"/>
      <c r="AA191" s="17"/>
    </row>
    <row r="192" spans="21:27" x14ac:dyDescent="0.2">
      <c r="U192" s="52"/>
      <c r="V192" s="48"/>
      <c r="W192" s="48"/>
      <c r="X192" s="48"/>
      <c r="Y192" s="48"/>
      <c r="Z192" s="48"/>
      <c r="AA192" s="17"/>
    </row>
    <row r="193" spans="21:27" x14ac:dyDescent="0.2">
      <c r="U193" s="52"/>
      <c r="V193" s="48"/>
      <c r="W193" s="48"/>
      <c r="X193" s="48"/>
      <c r="Y193" s="48"/>
      <c r="Z193" s="48"/>
      <c r="AA193" s="17"/>
    </row>
    <row r="194" spans="21:27" x14ac:dyDescent="0.2">
      <c r="U194" s="52"/>
      <c r="V194" s="48"/>
      <c r="W194" s="48"/>
      <c r="X194" s="48"/>
      <c r="Y194" s="48"/>
      <c r="Z194" s="48"/>
      <c r="AA194" s="17"/>
    </row>
    <row r="195" spans="21:27" x14ac:dyDescent="0.2">
      <c r="U195" s="52"/>
      <c r="V195" s="48"/>
      <c r="W195" s="48"/>
      <c r="X195" s="48"/>
      <c r="Y195" s="48"/>
      <c r="Z195" s="48"/>
      <c r="AA195" s="17"/>
    </row>
    <row r="196" spans="21:27" x14ac:dyDescent="0.2">
      <c r="U196" s="52"/>
      <c r="V196" s="48"/>
      <c r="W196" s="48"/>
      <c r="X196" s="48"/>
      <c r="Y196" s="48"/>
      <c r="Z196" s="48"/>
      <c r="AA196" s="17"/>
    </row>
    <row r="197" spans="21:27" x14ac:dyDescent="0.2">
      <c r="U197" s="52"/>
      <c r="V197" s="48"/>
      <c r="W197" s="48"/>
      <c r="X197" s="48"/>
      <c r="Y197" s="48"/>
      <c r="Z197" s="48"/>
      <c r="AA197" s="17"/>
    </row>
    <row r="198" spans="21:27" x14ac:dyDescent="0.2">
      <c r="U198" s="52"/>
      <c r="V198" s="48"/>
      <c r="W198" s="48"/>
      <c r="X198" s="48"/>
      <c r="Y198" s="48"/>
      <c r="Z198" s="48"/>
      <c r="AA198" s="17"/>
    </row>
    <row r="199" spans="21:27" x14ac:dyDescent="0.2">
      <c r="U199" s="52"/>
      <c r="V199" s="48"/>
      <c r="W199" s="48"/>
      <c r="X199" s="48"/>
      <c r="Y199" s="48"/>
      <c r="Z199" s="48"/>
      <c r="AA199" s="17"/>
    </row>
    <row r="200" spans="21:27" x14ac:dyDescent="0.2">
      <c r="U200" s="52"/>
      <c r="V200" s="48"/>
      <c r="W200" s="48"/>
      <c r="X200" s="48"/>
      <c r="Y200" s="48"/>
      <c r="Z200" s="48"/>
      <c r="AA200" s="17"/>
    </row>
    <row r="201" spans="21:27" x14ac:dyDescent="0.2">
      <c r="U201" s="52"/>
      <c r="V201" s="48"/>
      <c r="W201" s="48"/>
      <c r="X201" s="48"/>
      <c r="Y201" s="48"/>
      <c r="Z201" s="48"/>
      <c r="AA201" s="17"/>
    </row>
    <row r="202" spans="21:27" x14ac:dyDescent="0.2">
      <c r="U202" s="52"/>
      <c r="V202" s="48"/>
      <c r="W202" s="48"/>
      <c r="X202" s="48"/>
      <c r="Y202" s="48"/>
      <c r="Z202" s="48"/>
      <c r="AA202" s="17"/>
    </row>
    <row r="203" spans="21:27" x14ac:dyDescent="0.2">
      <c r="U203" s="52"/>
      <c r="V203" s="48"/>
      <c r="W203" s="48"/>
      <c r="X203" s="48"/>
      <c r="Y203" s="48"/>
      <c r="Z203" s="48"/>
      <c r="AA203" s="17"/>
    </row>
    <row r="204" spans="21:27" x14ac:dyDescent="0.2">
      <c r="U204" s="52"/>
      <c r="V204" s="48"/>
      <c r="W204" s="48"/>
      <c r="X204" s="48"/>
      <c r="Y204" s="48"/>
      <c r="Z204" s="48"/>
      <c r="AA204" s="17"/>
    </row>
    <row r="205" spans="21:27" x14ac:dyDescent="0.2">
      <c r="U205" s="52"/>
      <c r="V205" s="48"/>
      <c r="W205" s="48"/>
      <c r="X205" s="48"/>
      <c r="Y205" s="48"/>
      <c r="Z205" s="48"/>
      <c r="AA205" s="17"/>
    </row>
    <row r="206" spans="21:27" x14ac:dyDescent="0.2">
      <c r="U206" s="52"/>
      <c r="V206" s="48"/>
      <c r="W206" s="48"/>
      <c r="X206" s="48"/>
      <c r="Y206" s="48"/>
      <c r="Z206" s="48"/>
      <c r="AA206" s="17"/>
    </row>
    <row r="207" spans="21:27" x14ac:dyDescent="0.2">
      <c r="U207" s="52"/>
      <c r="V207" s="48"/>
      <c r="W207" s="48"/>
      <c r="X207" s="48"/>
      <c r="Y207" s="48"/>
      <c r="Z207" s="48"/>
      <c r="AA207" s="17"/>
    </row>
    <row r="208" spans="21:27" x14ac:dyDescent="0.2">
      <c r="U208" s="52"/>
      <c r="V208" s="48"/>
      <c r="W208" s="48"/>
      <c r="X208" s="48"/>
      <c r="Y208" s="48"/>
      <c r="Z208" s="48"/>
      <c r="AA208" s="17"/>
    </row>
    <row r="209" spans="21:27" x14ac:dyDescent="0.2">
      <c r="U209" s="52"/>
      <c r="V209" s="48"/>
      <c r="W209" s="48"/>
      <c r="X209" s="48"/>
      <c r="Y209" s="48"/>
      <c r="Z209" s="48"/>
      <c r="AA209" s="17"/>
    </row>
    <row r="210" spans="21:27" x14ac:dyDescent="0.2">
      <c r="U210" s="52"/>
      <c r="V210" s="48"/>
      <c r="W210" s="48"/>
      <c r="X210" s="48"/>
      <c r="Y210" s="48"/>
      <c r="Z210" s="48"/>
      <c r="AA210" s="17"/>
    </row>
    <row r="211" spans="21:27" x14ac:dyDescent="0.2">
      <c r="U211" s="52"/>
      <c r="V211" s="48"/>
      <c r="W211" s="48"/>
      <c r="X211" s="48"/>
      <c r="Y211" s="48"/>
      <c r="Z211" s="48"/>
      <c r="AA211" s="17"/>
    </row>
    <row r="212" spans="21:27" x14ac:dyDescent="0.2">
      <c r="U212" s="52"/>
      <c r="V212" s="48"/>
      <c r="W212" s="48"/>
      <c r="X212" s="48"/>
      <c r="Y212" s="48"/>
      <c r="Z212" s="48"/>
      <c r="AA212" s="17"/>
    </row>
    <row r="213" spans="21:27" x14ac:dyDescent="0.2">
      <c r="U213" s="52"/>
      <c r="V213" s="48"/>
      <c r="W213" s="48"/>
      <c r="X213" s="48"/>
      <c r="Y213" s="48"/>
      <c r="Z213" s="48"/>
      <c r="AA213" s="17"/>
    </row>
    <row r="214" spans="21:27" x14ac:dyDescent="0.2">
      <c r="U214" s="52"/>
      <c r="V214" s="48"/>
      <c r="W214" s="48"/>
      <c r="X214" s="48"/>
      <c r="Y214" s="48"/>
      <c r="Z214" s="48"/>
      <c r="AA214" s="17"/>
    </row>
    <row r="215" spans="21:27" x14ac:dyDescent="0.2">
      <c r="U215" s="52"/>
      <c r="V215" s="48"/>
      <c r="W215" s="48"/>
      <c r="X215" s="48"/>
      <c r="Y215" s="48"/>
      <c r="Z215" s="48"/>
      <c r="AA215" s="17"/>
    </row>
    <row r="216" spans="21:27" x14ac:dyDescent="0.2">
      <c r="U216" s="52"/>
      <c r="V216" s="48"/>
      <c r="W216" s="48"/>
      <c r="X216" s="48"/>
      <c r="Y216" s="48"/>
      <c r="Z216" s="48"/>
      <c r="AA216" s="17"/>
    </row>
    <row r="217" spans="21:27" x14ac:dyDescent="0.2">
      <c r="U217" s="52"/>
      <c r="V217" s="48"/>
      <c r="W217" s="48"/>
      <c r="X217" s="48"/>
      <c r="Y217" s="48"/>
      <c r="Z217" s="48"/>
      <c r="AA217" s="17"/>
    </row>
    <row r="218" spans="21:27" x14ac:dyDescent="0.2">
      <c r="U218" s="52"/>
      <c r="V218" s="48"/>
      <c r="W218" s="48"/>
      <c r="X218" s="48"/>
      <c r="Y218" s="48"/>
      <c r="Z218" s="48"/>
      <c r="AA218" s="17"/>
    </row>
    <row r="219" spans="21:27" x14ac:dyDescent="0.2">
      <c r="U219" s="52"/>
      <c r="V219" s="48"/>
      <c r="W219" s="48"/>
      <c r="X219" s="48"/>
      <c r="Y219" s="48"/>
      <c r="Z219" s="48"/>
      <c r="AA219" s="17"/>
    </row>
    <row r="220" spans="21:27" x14ac:dyDescent="0.2">
      <c r="U220" s="52"/>
      <c r="V220" s="48"/>
      <c r="W220" s="48"/>
      <c r="X220" s="48"/>
      <c r="Y220" s="48"/>
      <c r="Z220" s="48"/>
      <c r="AA220" s="17"/>
    </row>
    <row r="221" spans="21:27" x14ac:dyDescent="0.2">
      <c r="U221" s="52"/>
      <c r="V221" s="48"/>
      <c r="W221" s="48"/>
      <c r="X221" s="48"/>
      <c r="Y221" s="48"/>
      <c r="Z221" s="48"/>
      <c r="AA221" s="17"/>
    </row>
    <row r="222" spans="21:27" x14ac:dyDescent="0.2">
      <c r="U222" s="52"/>
      <c r="V222" s="48"/>
      <c r="W222" s="48"/>
      <c r="X222" s="48"/>
      <c r="Y222" s="48"/>
      <c r="Z222" s="48"/>
      <c r="AA222" s="17"/>
    </row>
    <row r="223" spans="21:27" x14ac:dyDescent="0.2">
      <c r="U223" s="52"/>
      <c r="V223" s="48"/>
      <c r="W223" s="48"/>
      <c r="X223" s="48"/>
      <c r="Y223" s="48"/>
      <c r="Z223" s="48"/>
      <c r="AA223" s="17"/>
    </row>
    <row r="224" spans="21:27" x14ac:dyDescent="0.2">
      <c r="U224" s="52"/>
      <c r="V224" s="48"/>
      <c r="W224" s="48"/>
      <c r="X224" s="48"/>
      <c r="Y224" s="48"/>
      <c r="Z224" s="48"/>
      <c r="AA224" s="17"/>
    </row>
    <row r="225" spans="21:27" x14ac:dyDescent="0.2">
      <c r="U225" s="52"/>
      <c r="V225" s="48"/>
      <c r="W225" s="48"/>
      <c r="X225" s="48"/>
      <c r="Y225" s="48"/>
      <c r="Z225" s="48"/>
      <c r="AA225" s="17"/>
    </row>
    <row r="226" spans="21:27" x14ac:dyDescent="0.2">
      <c r="U226" s="52"/>
      <c r="V226" s="48"/>
      <c r="W226" s="48"/>
      <c r="X226" s="48"/>
      <c r="Y226" s="48"/>
      <c r="Z226" s="48"/>
      <c r="AA226" s="17"/>
    </row>
    <row r="227" spans="21:27" x14ac:dyDescent="0.2">
      <c r="U227" s="52"/>
      <c r="V227" s="48"/>
      <c r="W227" s="48"/>
      <c r="X227" s="48"/>
      <c r="Y227" s="48"/>
      <c r="Z227" s="48"/>
      <c r="AA227" s="17"/>
    </row>
    <row r="228" spans="21:27" x14ac:dyDescent="0.2">
      <c r="U228" s="52"/>
      <c r="V228" s="48"/>
      <c r="W228" s="48"/>
      <c r="X228" s="48"/>
      <c r="Y228" s="48"/>
      <c r="Z228" s="48"/>
      <c r="AA228" s="17"/>
    </row>
    <row r="229" spans="21:27" x14ac:dyDescent="0.2">
      <c r="U229" s="52"/>
      <c r="V229" s="48"/>
      <c r="W229" s="48"/>
      <c r="X229" s="48"/>
      <c r="Y229" s="48"/>
      <c r="Z229" s="48"/>
      <c r="AA229" s="17"/>
    </row>
    <row r="230" spans="21:27" x14ac:dyDescent="0.2">
      <c r="U230" s="52"/>
      <c r="V230" s="48"/>
      <c r="W230" s="48"/>
      <c r="X230" s="48"/>
      <c r="Y230" s="48"/>
      <c r="Z230" s="48"/>
      <c r="AA230" s="17"/>
    </row>
    <row r="231" spans="21:27" x14ac:dyDescent="0.2">
      <c r="U231" s="52"/>
      <c r="V231" s="48"/>
      <c r="W231" s="48"/>
      <c r="X231" s="48"/>
      <c r="Y231" s="48"/>
      <c r="Z231" s="48"/>
      <c r="AA231" s="17"/>
    </row>
    <row r="232" spans="21:27" x14ac:dyDescent="0.2">
      <c r="U232" s="52"/>
      <c r="V232" s="48"/>
      <c r="W232" s="48"/>
      <c r="X232" s="48"/>
      <c r="Y232" s="48"/>
      <c r="Z232" s="48"/>
      <c r="AA232" s="17"/>
    </row>
    <row r="233" spans="21:27" x14ac:dyDescent="0.2">
      <c r="U233" s="52"/>
      <c r="V233" s="48"/>
      <c r="W233" s="48"/>
      <c r="X233" s="48"/>
      <c r="Y233" s="48"/>
      <c r="Z233" s="48"/>
      <c r="AA233" s="17"/>
    </row>
    <row r="234" spans="21:27" x14ac:dyDescent="0.2">
      <c r="U234" s="52"/>
      <c r="V234" s="48"/>
      <c r="W234" s="48"/>
      <c r="X234" s="48"/>
      <c r="Y234" s="48"/>
      <c r="Z234" s="48"/>
      <c r="AA234" s="17"/>
    </row>
    <row r="235" spans="21:27" x14ac:dyDescent="0.2">
      <c r="U235" s="52"/>
      <c r="V235" s="48"/>
      <c r="W235" s="48"/>
      <c r="X235" s="48"/>
      <c r="Y235" s="48"/>
      <c r="Z235" s="48"/>
      <c r="AA235" s="17"/>
    </row>
    <row r="236" spans="21:27" x14ac:dyDescent="0.2">
      <c r="U236" s="52"/>
      <c r="V236" s="48"/>
      <c r="W236" s="48"/>
      <c r="X236" s="48"/>
      <c r="Y236" s="48"/>
      <c r="Z236" s="48"/>
      <c r="AA236" s="17"/>
    </row>
    <row r="237" spans="21:27" x14ac:dyDescent="0.2">
      <c r="U237" s="52"/>
      <c r="V237" s="48"/>
      <c r="W237" s="48"/>
      <c r="X237" s="48"/>
      <c r="Y237" s="48"/>
      <c r="Z237" s="48"/>
      <c r="AA237" s="17"/>
    </row>
    <row r="238" spans="21:27" x14ac:dyDescent="0.2">
      <c r="U238" s="52"/>
      <c r="V238" s="48"/>
      <c r="W238" s="48"/>
      <c r="X238" s="48"/>
      <c r="Y238" s="48"/>
      <c r="Z238" s="48"/>
      <c r="AA238" s="17"/>
    </row>
    <row r="239" spans="21:27" x14ac:dyDescent="0.2">
      <c r="U239" s="52"/>
      <c r="V239" s="48"/>
      <c r="W239" s="48"/>
      <c r="X239" s="48"/>
      <c r="Y239" s="48"/>
      <c r="Z239" s="48"/>
      <c r="AA239" s="17"/>
    </row>
    <row r="240" spans="21:27" x14ac:dyDescent="0.2">
      <c r="U240" s="52"/>
      <c r="V240" s="48"/>
      <c r="W240" s="48"/>
      <c r="X240" s="48"/>
      <c r="Y240" s="48"/>
      <c r="Z240" s="48"/>
      <c r="AA240" s="17"/>
    </row>
    <row r="241" spans="21:27" x14ac:dyDescent="0.2">
      <c r="U241" s="52"/>
      <c r="V241" s="48"/>
      <c r="W241" s="48"/>
      <c r="X241" s="48"/>
      <c r="Y241" s="48"/>
      <c r="Z241" s="48"/>
      <c r="AA241" s="17"/>
    </row>
    <row r="242" spans="21:27" x14ac:dyDescent="0.2">
      <c r="U242" s="52"/>
      <c r="V242" s="48"/>
      <c r="W242" s="48"/>
      <c r="X242" s="48"/>
      <c r="Y242" s="48"/>
      <c r="Z242" s="48"/>
      <c r="AA242" s="17"/>
    </row>
    <row r="243" spans="21:27" x14ac:dyDescent="0.2">
      <c r="U243" s="52"/>
      <c r="V243" s="48"/>
      <c r="W243" s="48"/>
      <c r="X243" s="48"/>
      <c r="Y243" s="48"/>
      <c r="Z243" s="48"/>
      <c r="AA243" s="17"/>
    </row>
    <row r="244" spans="21:27" x14ac:dyDescent="0.2">
      <c r="U244" s="52"/>
      <c r="V244" s="48"/>
      <c r="W244" s="48"/>
      <c r="X244" s="48"/>
      <c r="Y244" s="48"/>
      <c r="Z244" s="48"/>
      <c r="AA244" s="17"/>
    </row>
    <row r="245" spans="21:27" x14ac:dyDescent="0.2">
      <c r="U245" s="52"/>
      <c r="V245" s="48"/>
      <c r="W245" s="48"/>
      <c r="X245" s="48"/>
      <c r="Y245" s="48"/>
      <c r="Z245" s="48"/>
      <c r="AA245" s="17"/>
    </row>
    <row r="246" spans="21:27" x14ac:dyDescent="0.2">
      <c r="U246" s="52"/>
      <c r="V246" s="48"/>
      <c r="W246" s="48"/>
      <c r="X246" s="48"/>
      <c r="Y246" s="48"/>
      <c r="Z246" s="48"/>
      <c r="AA246" s="17"/>
    </row>
    <row r="247" spans="21:27" x14ac:dyDescent="0.2">
      <c r="U247" s="52"/>
      <c r="V247" s="48"/>
      <c r="W247" s="48"/>
      <c r="X247" s="48"/>
      <c r="Y247" s="48"/>
      <c r="Z247" s="48"/>
      <c r="AA247" s="17"/>
    </row>
    <row r="248" spans="21:27" x14ac:dyDescent="0.2">
      <c r="U248" s="52"/>
      <c r="V248" s="48"/>
      <c r="W248" s="48"/>
      <c r="X248" s="48"/>
      <c r="Y248" s="48"/>
      <c r="Z248" s="48"/>
      <c r="AA248" s="17"/>
    </row>
    <row r="249" spans="21:27" x14ac:dyDescent="0.2">
      <c r="U249" s="52"/>
      <c r="V249" s="48"/>
      <c r="W249" s="48"/>
      <c r="X249" s="48"/>
      <c r="Y249" s="48"/>
      <c r="Z249" s="48"/>
      <c r="AA249" s="17"/>
    </row>
    <row r="250" spans="21:27" x14ac:dyDescent="0.2">
      <c r="U250" s="52"/>
      <c r="V250" s="48"/>
      <c r="W250" s="48"/>
      <c r="X250" s="48"/>
      <c r="Y250" s="48"/>
      <c r="Z250" s="48"/>
      <c r="AA250" s="17"/>
    </row>
    <row r="251" spans="21:27" x14ac:dyDescent="0.2">
      <c r="U251" s="52"/>
      <c r="V251" s="48"/>
      <c r="W251" s="48"/>
      <c r="X251" s="48"/>
      <c r="Y251" s="48"/>
      <c r="Z251" s="48"/>
      <c r="AA251" s="17"/>
    </row>
    <row r="252" spans="21:27" x14ac:dyDescent="0.2">
      <c r="U252" s="52"/>
      <c r="V252" s="48"/>
      <c r="W252" s="48"/>
      <c r="X252" s="48"/>
      <c r="Y252" s="48"/>
      <c r="Z252" s="48"/>
      <c r="AA252" s="17"/>
    </row>
    <row r="253" spans="21:27" x14ac:dyDescent="0.2">
      <c r="U253" s="52"/>
      <c r="V253" s="48"/>
      <c r="W253" s="48"/>
      <c r="X253" s="48"/>
      <c r="Y253" s="48"/>
      <c r="Z253" s="48"/>
      <c r="AA253" s="17"/>
    </row>
    <row r="254" spans="21:27" x14ac:dyDescent="0.2">
      <c r="U254" s="52"/>
      <c r="V254" s="48"/>
      <c r="W254" s="48"/>
      <c r="X254" s="48"/>
      <c r="Y254" s="48"/>
      <c r="Z254" s="48"/>
      <c r="AA254" s="17"/>
    </row>
    <row r="255" spans="21:27" x14ac:dyDescent="0.2">
      <c r="U255" s="52"/>
      <c r="V255" s="48"/>
      <c r="W255" s="48"/>
      <c r="X255" s="48"/>
      <c r="Y255" s="48"/>
      <c r="Z255" s="48"/>
      <c r="AA255" s="17"/>
    </row>
    <row r="256" spans="21:27" x14ac:dyDescent="0.2">
      <c r="U256" s="52"/>
      <c r="V256" s="48"/>
      <c r="W256" s="48"/>
      <c r="X256" s="48"/>
      <c r="Y256" s="48"/>
      <c r="Z256" s="48"/>
      <c r="AA256" s="17"/>
    </row>
    <row r="257" spans="21:27" x14ac:dyDescent="0.2">
      <c r="U257" s="52"/>
      <c r="V257" s="48"/>
      <c r="W257" s="48"/>
      <c r="X257" s="48"/>
      <c r="Y257" s="48"/>
      <c r="Z257" s="48"/>
      <c r="AA257" s="17"/>
    </row>
    <row r="258" spans="21:27" x14ac:dyDescent="0.2">
      <c r="U258" s="52"/>
      <c r="V258" s="48"/>
      <c r="W258" s="48"/>
      <c r="X258" s="48"/>
      <c r="Y258" s="48"/>
      <c r="Z258" s="48"/>
      <c r="AA258" s="17"/>
    </row>
    <row r="259" spans="21:27" x14ac:dyDescent="0.2">
      <c r="U259" s="52"/>
      <c r="V259" s="48"/>
      <c r="W259" s="48"/>
      <c r="X259" s="48"/>
      <c r="Y259" s="48"/>
      <c r="Z259" s="48"/>
      <c r="AA259" s="17"/>
    </row>
    <row r="260" spans="21:27" x14ac:dyDescent="0.2">
      <c r="U260" s="52"/>
      <c r="V260" s="48"/>
      <c r="W260" s="48"/>
      <c r="X260" s="48"/>
      <c r="Y260" s="48"/>
      <c r="Z260" s="48"/>
      <c r="AA260" s="17"/>
    </row>
    <row r="261" spans="21:27" x14ac:dyDescent="0.2">
      <c r="U261" s="52"/>
      <c r="V261" s="48"/>
      <c r="W261" s="48"/>
      <c r="X261" s="48"/>
      <c r="Y261" s="48"/>
      <c r="Z261" s="48"/>
      <c r="AA261" s="17"/>
    </row>
    <row r="262" spans="21:27" x14ac:dyDescent="0.2">
      <c r="U262" s="52"/>
      <c r="V262" s="48"/>
      <c r="W262" s="48"/>
      <c r="X262" s="48"/>
      <c r="Y262" s="48"/>
      <c r="Z262" s="48"/>
      <c r="AA262" s="17"/>
    </row>
    <row r="263" spans="21:27" x14ac:dyDescent="0.2">
      <c r="U263" s="52"/>
      <c r="V263" s="48"/>
      <c r="W263" s="48"/>
      <c r="X263" s="48"/>
      <c r="Y263" s="48"/>
      <c r="Z263" s="48"/>
      <c r="AA263" s="17"/>
    </row>
    <row r="264" spans="21:27" x14ac:dyDescent="0.2">
      <c r="U264" s="52"/>
      <c r="V264" s="48"/>
      <c r="W264" s="48"/>
      <c r="X264" s="48"/>
      <c r="Y264" s="48"/>
      <c r="Z264" s="48"/>
      <c r="AA264" s="17"/>
    </row>
    <row r="265" spans="21:27" x14ac:dyDescent="0.2">
      <c r="U265" s="52"/>
      <c r="V265" s="48"/>
      <c r="W265" s="48"/>
      <c r="X265" s="48"/>
      <c r="Y265" s="48"/>
      <c r="Z265" s="48"/>
      <c r="AA265" s="17"/>
    </row>
    <row r="266" spans="21:27" x14ac:dyDescent="0.2">
      <c r="U266" s="52"/>
      <c r="V266" s="48"/>
      <c r="W266" s="48"/>
      <c r="X266" s="48"/>
      <c r="Y266" s="48"/>
      <c r="Z266" s="48"/>
      <c r="AA266" s="17"/>
    </row>
    <row r="267" spans="21:27" x14ac:dyDescent="0.2">
      <c r="U267" s="52"/>
      <c r="V267" s="48"/>
      <c r="W267" s="48"/>
      <c r="X267" s="48"/>
      <c r="Y267" s="48"/>
      <c r="Z267" s="48"/>
      <c r="AA267" s="17"/>
    </row>
    <row r="268" spans="21:27" x14ac:dyDescent="0.2">
      <c r="U268" s="52"/>
      <c r="V268" s="48"/>
      <c r="W268" s="48"/>
      <c r="X268" s="48"/>
      <c r="Y268" s="48"/>
      <c r="Z268" s="48"/>
      <c r="AA268" s="17"/>
    </row>
    <row r="269" spans="21:27" x14ac:dyDescent="0.2">
      <c r="U269" s="52"/>
      <c r="V269" s="48"/>
      <c r="W269" s="48"/>
      <c r="X269" s="48"/>
      <c r="Y269" s="48"/>
      <c r="Z269" s="48"/>
      <c r="AA269" s="17"/>
    </row>
    <row r="270" spans="21:27" x14ac:dyDescent="0.2">
      <c r="U270" s="52"/>
      <c r="V270" s="48"/>
      <c r="W270" s="48"/>
      <c r="X270" s="48"/>
      <c r="Y270" s="48"/>
      <c r="Z270" s="48"/>
      <c r="AA270" s="17"/>
    </row>
    <row r="271" spans="21:27" x14ac:dyDescent="0.2">
      <c r="U271" s="52"/>
      <c r="V271" s="48"/>
      <c r="W271" s="48"/>
      <c r="X271" s="48"/>
      <c r="Y271" s="48"/>
      <c r="Z271" s="48"/>
      <c r="AA271" s="17"/>
    </row>
    <row r="272" spans="21:27" x14ac:dyDescent="0.2">
      <c r="U272" s="52"/>
      <c r="V272" s="48"/>
      <c r="W272" s="48"/>
      <c r="X272" s="48"/>
      <c r="Y272" s="48"/>
      <c r="Z272" s="48"/>
      <c r="AA272" s="17"/>
    </row>
    <row r="273" spans="21:27" x14ac:dyDescent="0.2">
      <c r="U273" s="52"/>
      <c r="V273" s="48"/>
      <c r="W273" s="48"/>
      <c r="X273" s="48"/>
      <c r="Y273" s="48"/>
      <c r="Z273" s="48"/>
      <c r="AA273" s="17"/>
    </row>
    <row r="274" spans="21:27" x14ac:dyDescent="0.2">
      <c r="U274" s="52"/>
      <c r="V274" s="48"/>
      <c r="W274" s="48"/>
      <c r="X274" s="48"/>
      <c r="Y274" s="48"/>
      <c r="Z274" s="48"/>
      <c r="AA274" s="17"/>
    </row>
    <row r="275" spans="21:27" x14ac:dyDescent="0.2">
      <c r="U275" s="52"/>
      <c r="V275" s="48"/>
      <c r="W275" s="48"/>
      <c r="X275" s="48"/>
      <c r="Y275" s="48"/>
      <c r="Z275" s="48"/>
      <c r="AA275" s="17"/>
    </row>
    <row r="276" spans="21:27" x14ac:dyDescent="0.2">
      <c r="U276" s="52"/>
      <c r="V276" s="48"/>
      <c r="W276" s="48"/>
      <c r="X276" s="48"/>
      <c r="Y276" s="48"/>
      <c r="Z276" s="48"/>
      <c r="AA276" s="17"/>
    </row>
    <row r="277" spans="21:27" x14ac:dyDescent="0.2">
      <c r="U277" s="52"/>
      <c r="V277" s="48"/>
      <c r="W277" s="48"/>
      <c r="X277" s="48"/>
      <c r="Y277" s="48"/>
      <c r="Z277" s="48"/>
      <c r="AA277" s="17"/>
    </row>
    <row r="278" spans="21:27" x14ac:dyDescent="0.2">
      <c r="U278" s="52"/>
      <c r="V278" s="48"/>
      <c r="W278" s="48"/>
      <c r="X278" s="48"/>
      <c r="Y278" s="48"/>
      <c r="Z278" s="48"/>
      <c r="AA278" s="17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278"/>
  <sheetViews>
    <sheetView topLeftCell="N1" workbookViewId="0">
      <selection activeCell="Q19" sqref="Q19:S22"/>
    </sheetView>
  </sheetViews>
  <sheetFormatPr defaultRowHeight="14.25" x14ac:dyDescent="0.2"/>
  <cols>
    <col min="1" max="1" width="51.5" style="43" bestFit="1" customWidth="1"/>
    <col min="2" max="2" width="23" style="43" bestFit="1" customWidth="1"/>
    <col min="3" max="3" width="18.5" style="43" bestFit="1" customWidth="1"/>
    <col min="4" max="4" width="19.625" style="43" customWidth="1"/>
    <col min="5" max="5" width="19.25" style="43" customWidth="1"/>
    <col min="6" max="9" width="20.625" style="43" bestFit="1" customWidth="1"/>
    <col min="10" max="10" width="18.5" style="43" bestFit="1" customWidth="1"/>
    <col min="11" max="12" width="20.75" style="43" bestFit="1" customWidth="1"/>
    <col min="13" max="13" width="19.375" style="43" bestFit="1" customWidth="1"/>
    <col min="14" max="14" width="46" style="43" bestFit="1" customWidth="1"/>
    <col min="15" max="15" width="13.375" style="43" customWidth="1"/>
    <col min="16" max="16" width="20.25" style="43" customWidth="1"/>
    <col min="17" max="17" width="12.5" style="43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29" width="9" style="43" customWidth="1"/>
    <col min="30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1770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200</v>
      </c>
      <c r="B2" s="49">
        <v>130</v>
      </c>
      <c r="C2" s="46">
        <v>0</v>
      </c>
      <c r="D2" s="46">
        <v>271.33999999999997</v>
      </c>
      <c r="E2" s="46">
        <v>215.35</v>
      </c>
      <c r="F2" s="46">
        <f t="shared" ref="F2:F19" si="0">($A$20-A2)/(ROW($A$20)-ROW(A2))</f>
        <v>87.222222222222229</v>
      </c>
      <c r="G2" s="46">
        <v>0</v>
      </c>
      <c r="H2" s="46">
        <f t="shared" ref="H2:H19" si="1">($A$20-B2)/(ROW($A$20)-ROW(B2))</f>
        <v>91.111111111111114</v>
      </c>
      <c r="I2" s="46">
        <v>0</v>
      </c>
      <c r="J2" s="50"/>
      <c r="K2" s="50"/>
      <c r="L2" s="50"/>
      <c r="M2" s="50">
        <f t="shared" ref="M2:M33" ca="1" si="2">IF(RAND()&lt;0.5,0,1)</f>
        <v>0</v>
      </c>
      <c r="N2" s="7" t="s">
        <v>38</v>
      </c>
      <c r="O2" s="51">
        <v>0.05</v>
      </c>
      <c r="P2" s="6" t="s">
        <v>39</v>
      </c>
      <c r="Q2" s="13">
        <f>LARGE(A:A,2)</f>
        <v>1680</v>
      </c>
      <c r="T2" s="43">
        <v>0</v>
      </c>
      <c r="U2" s="52">
        <f t="shared" ref="U2:U33" si="3">T2-B2</f>
        <v>-130</v>
      </c>
      <c r="V2" s="48">
        <f t="shared" ref="V2:V33" si="4">ROUND(U2,0)</f>
        <v>-130</v>
      </c>
      <c r="W2" s="48">
        <v>4766</v>
      </c>
      <c r="X2" s="48">
        <f t="shared" ref="X2:X33" si="5">B2/$W$2*$W$3</f>
        <v>142.90180444817457</v>
      </c>
      <c r="Y2" s="48">
        <f t="shared" ref="Y2:Y33" si="6">X2-B2</f>
        <v>12.901804448174573</v>
      </c>
      <c r="Z2" s="48">
        <f t="shared" ref="Z2:Z33" si="7">ROUND(Y2,0)</f>
        <v>13</v>
      </c>
      <c r="AA2" s="17">
        <f t="shared" ref="AA2:AA33" si="8">IF(V2&gt;=0,V2,Z2)</f>
        <v>13</v>
      </c>
      <c r="AB2" s="45">
        <f t="shared" ref="AB2:AB33" si="9">B2+AA2</f>
        <v>143</v>
      </c>
    </row>
    <row r="3" spans="1:28" ht="15" customHeight="1" x14ac:dyDescent="0.25">
      <c r="A3" s="49">
        <f>ROUND(A2+(A5-A2)/3,0)</f>
        <v>200</v>
      </c>
      <c r="B3" s="49">
        <f>ROUND(B2+(B5-B2)/3,0)</f>
        <v>130</v>
      </c>
      <c r="C3" s="46">
        <v>0.18</v>
      </c>
      <c r="D3" s="46">
        <v>271.35000000000002</v>
      </c>
      <c r="E3" s="46">
        <v>215.36</v>
      </c>
      <c r="F3" s="46">
        <f t="shared" si="0"/>
        <v>92.352941176470594</v>
      </c>
      <c r="G3" s="46">
        <v>0</v>
      </c>
      <c r="H3" s="46">
        <f t="shared" si="1"/>
        <v>96.470588235294116</v>
      </c>
      <c r="I3" s="46">
        <v>0</v>
      </c>
      <c r="J3" s="50">
        <f t="shared" ref="J3:J50" si="10">IF(ABS(B3-B2)&lt;=50,1,0)</f>
        <v>1</v>
      </c>
      <c r="K3" s="50">
        <f t="shared" ref="K3:K50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49</v>
      </c>
      <c r="P3" s="6" t="s">
        <v>41</v>
      </c>
      <c r="Q3" s="13">
        <f>LARGE(A:A,3)</f>
        <v>1646</v>
      </c>
      <c r="T3" s="43">
        <v>0</v>
      </c>
      <c r="U3" s="52">
        <f t="shared" si="3"/>
        <v>-130</v>
      </c>
      <c r="V3" s="48">
        <f t="shared" si="4"/>
        <v>-130</v>
      </c>
      <c r="W3" s="48">
        <v>5239</v>
      </c>
      <c r="X3" s="48">
        <f t="shared" si="5"/>
        <v>142.90180444817457</v>
      </c>
      <c r="Y3" s="48">
        <f t="shared" si="6"/>
        <v>12.901804448174573</v>
      </c>
      <c r="Z3" s="48">
        <f t="shared" si="7"/>
        <v>13</v>
      </c>
      <c r="AA3" s="17">
        <f t="shared" si="8"/>
        <v>13</v>
      </c>
      <c r="AB3" s="45">
        <f t="shared" si="9"/>
        <v>143</v>
      </c>
    </row>
    <row r="4" spans="1:28" ht="15" customHeight="1" x14ac:dyDescent="0.25">
      <c r="A4" s="49">
        <f>ROUND(A3+(A5-A2)/3,0)</f>
        <v>200</v>
      </c>
      <c r="B4" s="49">
        <f>ROUND(B3+(B5-B2)/3,0)</f>
        <v>130</v>
      </c>
      <c r="C4" s="46">
        <v>0.36</v>
      </c>
      <c r="D4" s="46">
        <v>271.36</v>
      </c>
      <c r="E4" s="46">
        <v>215.38</v>
      </c>
      <c r="F4" s="46">
        <f t="shared" si="0"/>
        <v>98.125</v>
      </c>
      <c r="G4" s="46">
        <v>0</v>
      </c>
      <c r="H4" s="46">
        <f t="shared" si="1"/>
        <v>102.5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1</v>
      </c>
      <c r="N4" s="8" t="s">
        <v>42</v>
      </c>
      <c r="O4" s="53">
        <f>MAX(A:A)</f>
        <v>1770</v>
      </c>
      <c r="P4" s="6" t="s">
        <v>43</v>
      </c>
      <c r="Q4" s="13">
        <f>LARGE(B:B,1)</f>
        <v>600</v>
      </c>
      <c r="T4" s="43">
        <v>0</v>
      </c>
      <c r="U4" s="52">
        <f t="shared" si="3"/>
        <v>-130</v>
      </c>
      <c r="V4" s="48">
        <f t="shared" si="4"/>
        <v>-130</v>
      </c>
      <c r="W4" s="48"/>
      <c r="X4" s="48">
        <f t="shared" si="5"/>
        <v>142.90180444817457</v>
      </c>
      <c r="Y4" s="48">
        <f t="shared" si="6"/>
        <v>12.901804448174573</v>
      </c>
      <c r="Z4" s="48">
        <f t="shared" si="7"/>
        <v>13</v>
      </c>
      <c r="AA4" s="17">
        <f t="shared" si="8"/>
        <v>13</v>
      </c>
      <c r="AB4" s="45">
        <f t="shared" si="9"/>
        <v>143</v>
      </c>
    </row>
    <row r="5" spans="1:28" ht="15" customHeight="1" x14ac:dyDescent="0.25">
      <c r="A5" s="49">
        <v>200</v>
      </c>
      <c r="B5" s="49">
        <v>130</v>
      </c>
      <c r="C5" s="46">
        <v>0.54</v>
      </c>
      <c r="D5" s="46">
        <v>271.37</v>
      </c>
      <c r="E5" s="46">
        <v>215.39</v>
      </c>
      <c r="F5" s="46">
        <f t="shared" si="0"/>
        <v>104.66666666666667</v>
      </c>
      <c r="G5" s="46">
        <v>0</v>
      </c>
      <c r="H5" s="46">
        <f t="shared" si="1"/>
        <v>109.33333333333333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0</v>
      </c>
      <c r="N5" s="8" t="s">
        <v>44</v>
      </c>
      <c r="O5" s="54">
        <v>0.88</v>
      </c>
      <c r="P5" s="6" t="s">
        <v>45</v>
      </c>
      <c r="Q5" s="13">
        <f>LARGE(B:B,2)</f>
        <v>600</v>
      </c>
      <c r="T5" s="43">
        <v>0</v>
      </c>
      <c r="U5" s="52">
        <f t="shared" si="3"/>
        <v>-130</v>
      </c>
      <c r="V5" s="48">
        <f t="shared" si="4"/>
        <v>-130</v>
      </c>
      <c r="W5" s="48"/>
      <c r="X5" s="48">
        <f t="shared" si="5"/>
        <v>142.90180444817457</v>
      </c>
      <c r="Y5" s="48">
        <f t="shared" si="6"/>
        <v>12.901804448174573</v>
      </c>
      <c r="Z5" s="48">
        <f t="shared" si="7"/>
        <v>13</v>
      </c>
      <c r="AA5" s="17">
        <f t="shared" si="8"/>
        <v>13</v>
      </c>
      <c r="AB5" s="45">
        <f t="shared" si="9"/>
        <v>143</v>
      </c>
    </row>
    <row r="6" spans="1:28" ht="15" customHeight="1" x14ac:dyDescent="0.25">
      <c r="A6" s="49">
        <f>ROUND(A5+(A8-A5)/3,0)</f>
        <v>200</v>
      </c>
      <c r="B6" s="49">
        <f>ROUND(B5+(B8-B5)/3,0)</f>
        <v>153</v>
      </c>
      <c r="C6" s="46">
        <v>1.8</v>
      </c>
      <c r="D6" s="46">
        <v>271.37</v>
      </c>
      <c r="E6" s="46">
        <v>215.38</v>
      </c>
      <c r="F6" s="46">
        <f t="shared" si="0"/>
        <v>112.14285714285714</v>
      </c>
      <c r="G6" s="46">
        <v>0</v>
      </c>
      <c r="H6" s="46">
        <f t="shared" si="1"/>
        <v>115.5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1</v>
      </c>
      <c r="N6" s="8" t="s">
        <v>46</v>
      </c>
      <c r="O6" s="54">
        <v>1.47</v>
      </c>
      <c r="P6" s="6" t="s">
        <v>47</v>
      </c>
      <c r="Q6" s="13">
        <f>LARGE(B:B,3)</f>
        <v>600</v>
      </c>
      <c r="T6" s="43">
        <v>0</v>
      </c>
      <c r="U6" s="52">
        <f t="shared" si="3"/>
        <v>-153</v>
      </c>
      <c r="V6" s="48">
        <f t="shared" si="4"/>
        <v>-153</v>
      </c>
      <c r="W6" s="48"/>
      <c r="X6" s="48">
        <f t="shared" si="5"/>
        <v>168.18443138900545</v>
      </c>
      <c r="Y6" s="48">
        <f t="shared" si="6"/>
        <v>15.184431389005454</v>
      </c>
      <c r="Z6" s="48">
        <f t="shared" si="7"/>
        <v>15</v>
      </c>
      <c r="AA6" s="17">
        <f t="shared" si="8"/>
        <v>15</v>
      </c>
      <c r="AB6" s="45">
        <f t="shared" si="9"/>
        <v>168</v>
      </c>
    </row>
    <row r="7" spans="1:28" ht="15" customHeight="1" x14ac:dyDescent="0.25">
      <c r="A7" s="49">
        <f>ROUND(A6+(A8-A5)/3,0)</f>
        <v>200</v>
      </c>
      <c r="B7" s="49">
        <f>ROUND(B6+(B8-B5)/3,0)</f>
        <v>176</v>
      </c>
      <c r="C7" s="46">
        <v>3.06</v>
      </c>
      <c r="D7" s="46">
        <v>271.37</v>
      </c>
      <c r="E7" s="46">
        <v>215.39</v>
      </c>
      <c r="F7" s="46">
        <f t="shared" si="0"/>
        <v>120.76923076923077</v>
      </c>
      <c r="G7" s="46">
        <v>0</v>
      </c>
      <c r="H7" s="46">
        <f t="shared" si="1"/>
        <v>122.61538461538461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50" si="12">IF(OR(COUNTIF(K3:K7,1)=5,COUNTIF(K3:K7,-1)=5),1,0)</f>
        <v>1</v>
      </c>
      <c r="M7" s="50">
        <f t="shared" ca="1" si="2"/>
        <v>1</v>
      </c>
      <c r="N7" s="8" t="s">
        <v>48</v>
      </c>
      <c r="O7" s="54">
        <v>1.47</v>
      </c>
      <c r="P7" s="13"/>
      <c r="Q7" s="13"/>
      <c r="T7" s="43">
        <v>0</v>
      </c>
      <c r="U7" s="52">
        <f t="shared" si="3"/>
        <v>-176</v>
      </c>
      <c r="V7" s="48">
        <f t="shared" si="4"/>
        <v>-176</v>
      </c>
      <c r="W7" s="48"/>
      <c r="X7" s="48">
        <f t="shared" si="5"/>
        <v>193.46705832983636</v>
      </c>
      <c r="Y7" s="48">
        <f t="shared" si="6"/>
        <v>17.467058329836362</v>
      </c>
      <c r="Z7" s="48">
        <f t="shared" si="7"/>
        <v>17</v>
      </c>
      <c r="AA7" s="17">
        <f t="shared" si="8"/>
        <v>17</v>
      </c>
      <c r="AB7" s="45">
        <f t="shared" si="9"/>
        <v>193</v>
      </c>
    </row>
    <row r="8" spans="1:28" ht="15" customHeight="1" x14ac:dyDescent="0.25">
      <c r="A8" s="49">
        <v>200</v>
      </c>
      <c r="B8" s="49">
        <v>200</v>
      </c>
      <c r="C8" s="46">
        <v>4.32</v>
      </c>
      <c r="D8" s="46">
        <v>271.37</v>
      </c>
      <c r="E8" s="46">
        <v>215.39</v>
      </c>
      <c r="F8" s="46">
        <f t="shared" si="0"/>
        <v>130.83333333333334</v>
      </c>
      <c r="G8" s="46">
        <v>0</v>
      </c>
      <c r="H8" s="46">
        <f t="shared" si="1"/>
        <v>130.83333333333334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0</v>
      </c>
      <c r="N8" s="8" t="s">
        <v>49</v>
      </c>
      <c r="O8" s="54">
        <v>268.87</v>
      </c>
      <c r="P8" s="9"/>
      <c r="Q8" s="13"/>
      <c r="T8" s="43">
        <v>0</v>
      </c>
      <c r="U8" s="52">
        <f t="shared" si="3"/>
        <v>-200</v>
      </c>
      <c r="V8" s="48">
        <f t="shared" si="4"/>
        <v>-200</v>
      </c>
      <c r="W8" s="48"/>
      <c r="X8" s="48">
        <f t="shared" si="5"/>
        <v>219.84892992026857</v>
      </c>
      <c r="Y8" s="48">
        <f t="shared" si="6"/>
        <v>19.848929920268574</v>
      </c>
      <c r="Z8" s="48">
        <f t="shared" si="7"/>
        <v>20</v>
      </c>
      <c r="AA8" s="17">
        <f t="shared" si="8"/>
        <v>20</v>
      </c>
      <c r="AB8" s="45">
        <f t="shared" si="9"/>
        <v>220</v>
      </c>
    </row>
    <row r="9" spans="1:28" ht="15" customHeight="1" x14ac:dyDescent="0.25">
      <c r="A9" s="49">
        <f>ROUND(A8+(A11-A8)/3,0)</f>
        <v>310</v>
      </c>
      <c r="B9" s="49">
        <f>ROUND(B8+(B11-B8)/3,0)</f>
        <v>333</v>
      </c>
      <c r="C9" s="46">
        <v>9.69</v>
      </c>
      <c r="D9" s="46">
        <v>271.37</v>
      </c>
      <c r="E9" s="46">
        <v>215.39</v>
      </c>
      <c r="F9" s="46">
        <f t="shared" si="0"/>
        <v>132.72727272727272</v>
      </c>
      <c r="G9" s="46">
        <v>0</v>
      </c>
      <c r="H9" s="46">
        <f t="shared" si="1"/>
        <v>130.63636363636363</v>
      </c>
      <c r="I9" s="46">
        <v>0</v>
      </c>
      <c r="J9" s="50">
        <f t="shared" si="10"/>
        <v>0</v>
      </c>
      <c r="K9" s="50">
        <f t="shared" si="11"/>
        <v>1</v>
      </c>
      <c r="L9" s="50">
        <f t="shared" si="12"/>
        <v>1</v>
      </c>
      <c r="M9" s="50">
        <f t="shared" ca="1" si="2"/>
        <v>1</v>
      </c>
      <c r="N9" s="8" t="s">
        <v>50</v>
      </c>
      <c r="O9" s="55">
        <v>283</v>
      </c>
      <c r="P9" s="9"/>
      <c r="Q9" s="13"/>
      <c r="T9" s="43">
        <v>0</v>
      </c>
      <c r="U9" s="52">
        <f t="shared" si="3"/>
        <v>-333</v>
      </c>
      <c r="V9" s="48">
        <f t="shared" si="4"/>
        <v>-333</v>
      </c>
      <c r="W9" s="48"/>
      <c r="X9" s="48">
        <f t="shared" si="5"/>
        <v>366.04846831724717</v>
      </c>
      <c r="Y9" s="48">
        <f t="shared" si="6"/>
        <v>33.04846831724717</v>
      </c>
      <c r="Z9" s="48">
        <f t="shared" si="7"/>
        <v>33</v>
      </c>
      <c r="AA9" s="17">
        <f t="shared" si="8"/>
        <v>33</v>
      </c>
      <c r="AB9" s="45">
        <f t="shared" si="9"/>
        <v>366</v>
      </c>
    </row>
    <row r="10" spans="1:28" ht="15" customHeight="1" x14ac:dyDescent="0.25">
      <c r="A10" s="49">
        <f>ROUND(A9+(A11-A8)/3,0)</f>
        <v>420</v>
      </c>
      <c r="B10" s="49">
        <f>ROUND(B9+(B11-B8)/3,0)</f>
        <v>466</v>
      </c>
      <c r="C10" s="46">
        <v>15.06</v>
      </c>
      <c r="D10" s="46">
        <v>271.37</v>
      </c>
      <c r="E10" s="46">
        <v>215.38</v>
      </c>
      <c r="F10" s="46">
        <f t="shared" si="0"/>
        <v>135</v>
      </c>
      <c r="G10" s="46">
        <v>0</v>
      </c>
      <c r="H10" s="46">
        <f t="shared" si="1"/>
        <v>130.4</v>
      </c>
      <c r="I10" s="46">
        <v>0</v>
      </c>
      <c r="J10" s="50">
        <f t="shared" si="10"/>
        <v>0</v>
      </c>
      <c r="K10" s="50">
        <f t="shared" si="11"/>
        <v>1</v>
      </c>
      <c r="L10" s="50">
        <f t="shared" si="12"/>
        <v>1</v>
      </c>
      <c r="M10" s="50">
        <f t="shared" ca="1" si="2"/>
        <v>1</v>
      </c>
      <c r="N10" s="10" t="s">
        <v>51</v>
      </c>
      <c r="O10" s="55">
        <v>281</v>
      </c>
      <c r="P10" s="9"/>
      <c r="Q10" s="13"/>
      <c r="T10" s="43">
        <v>0</v>
      </c>
      <c r="U10" s="52">
        <f t="shared" si="3"/>
        <v>-466</v>
      </c>
      <c r="V10" s="48">
        <f t="shared" si="4"/>
        <v>-466</v>
      </c>
      <c r="W10" s="48"/>
      <c r="X10" s="48">
        <f t="shared" si="5"/>
        <v>512.24800671422577</v>
      </c>
      <c r="Y10" s="48">
        <f t="shared" si="6"/>
        <v>46.248006714225767</v>
      </c>
      <c r="Z10" s="48">
        <f t="shared" si="7"/>
        <v>46</v>
      </c>
      <c r="AA10" s="17">
        <f t="shared" si="8"/>
        <v>46</v>
      </c>
      <c r="AB10" s="45">
        <f t="shared" si="9"/>
        <v>512</v>
      </c>
    </row>
    <row r="11" spans="1:28" ht="15" customHeight="1" x14ac:dyDescent="0.25">
      <c r="A11" s="49">
        <v>530</v>
      </c>
      <c r="B11" s="49">
        <v>600</v>
      </c>
      <c r="C11" s="46">
        <v>20.420000000000002</v>
      </c>
      <c r="D11" s="46">
        <v>271.36</v>
      </c>
      <c r="E11" s="46">
        <v>215.38</v>
      </c>
      <c r="F11" s="46">
        <f t="shared" si="0"/>
        <v>137.77777777777777</v>
      </c>
      <c r="G11" s="46">
        <v>0</v>
      </c>
      <c r="H11" s="46">
        <f t="shared" si="1"/>
        <v>130</v>
      </c>
      <c r="I11" s="46">
        <v>0</v>
      </c>
      <c r="J11" s="50">
        <f t="shared" si="10"/>
        <v>0</v>
      </c>
      <c r="K11" s="50">
        <f t="shared" si="11"/>
        <v>1</v>
      </c>
      <c r="L11" s="50">
        <f t="shared" si="12"/>
        <v>1</v>
      </c>
      <c r="M11" s="50">
        <f t="shared" ca="1" si="2"/>
        <v>1</v>
      </c>
      <c r="N11" s="8" t="s">
        <v>52</v>
      </c>
      <c r="O11" s="55">
        <v>280</v>
      </c>
      <c r="P11" s="14" t="s">
        <v>53</v>
      </c>
      <c r="Q11" s="13">
        <f>MIN(D:D)</f>
        <v>271.33999999999997</v>
      </c>
      <c r="T11" s="43">
        <v>0</v>
      </c>
      <c r="U11" s="52">
        <f t="shared" si="3"/>
        <v>-600</v>
      </c>
      <c r="V11" s="48">
        <f t="shared" si="4"/>
        <v>-600</v>
      </c>
      <c r="W11" s="48"/>
      <c r="X11" s="48">
        <f t="shared" si="5"/>
        <v>659.54678976080572</v>
      </c>
      <c r="Y11" s="48">
        <f t="shared" si="6"/>
        <v>59.546789760805723</v>
      </c>
      <c r="Z11" s="48">
        <f t="shared" si="7"/>
        <v>60</v>
      </c>
      <c r="AA11" s="17">
        <f t="shared" si="8"/>
        <v>60</v>
      </c>
      <c r="AB11" s="45">
        <f t="shared" si="9"/>
        <v>660</v>
      </c>
    </row>
    <row r="12" spans="1:28" ht="15" customHeight="1" x14ac:dyDescent="0.25">
      <c r="A12" s="49">
        <f>ROUND(A11+(A14-A11)/3,0)</f>
        <v>787</v>
      </c>
      <c r="B12" s="49">
        <f>ROUND(B11+(B14-B11)/3,0)</f>
        <v>600</v>
      </c>
      <c r="C12" s="46">
        <v>19.899999999999999</v>
      </c>
      <c r="D12" s="46">
        <v>271.38</v>
      </c>
      <c r="E12" s="46">
        <v>215.4</v>
      </c>
      <c r="F12" s="46">
        <f t="shared" si="0"/>
        <v>122.875</v>
      </c>
      <c r="G12" s="46">
        <v>0</v>
      </c>
      <c r="H12" s="46">
        <f t="shared" si="1"/>
        <v>146.25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271.33999999999997</v>
      </c>
      <c r="T12" s="43">
        <v>0</v>
      </c>
      <c r="U12" s="52">
        <f t="shared" si="3"/>
        <v>-600</v>
      </c>
      <c r="V12" s="48">
        <f t="shared" si="4"/>
        <v>-600</v>
      </c>
      <c r="W12" s="48"/>
      <c r="X12" s="48">
        <f t="shared" si="5"/>
        <v>659.54678976080572</v>
      </c>
      <c r="Y12" s="48">
        <f t="shared" si="6"/>
        <v>59.546789760805723</v>
      </c>
      <c r="Z12" s="48">
        <f t="shared" si="7"/>
        <v>60</v>
      </c>
      <c r="AA12" s="17">
        <f t="shared" si="8"/>
        <v>60</v>
      </c>
      <c r="AB12" s="45">
        <f t="shared" si="9"/>
        <v>660</v>
      </c>
    </row>
    <row r="13" spans="1:28" ht="15" customHeight="1" x14ac:dyDescent="0.25">
      <c r="A13" s="49">
        <f>ROUND(A12+(A14-A11)/3,0)</f>
        <v>1044</v>
      </c>
      <c r="B13" s="49">
        <f>ROUND(B12+(B14-B11)/3,0)</f>
        <v>600</v>
      </c>
      <c r="C13" s="46">
        <v>19.37</v>
      </c>
      <c r="D13" s="46">
        <v>271.42</v>
      </c>
      <c r="E13" s="46">
        <v>215.44</v>
      </c>
      <c r="F13" s="46">
        <f t="shared" si="0"/>
        <v>103.71428571428571</v>
      </c>
      <c r="G13" s="46">
        <v>0</v>
      </c>
      <c r="H13" s="46">
        <f t="shared" si="1"/>
        <v>167.14285714285714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0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0</v>
      </c>
      <c r="U13" s="52">
        <f t="shared" si="3"/>
        <v>-600</v>
      </c>
      <c r="V13" s="48">
        <f t="shared" si="4"/>
        <v>-600</v>
      </c>
      <c r="W13" s="48"/>
      <c r="X13" s="48">
        <f t="shared" si="5"/>
        <v>659.54678976080572</v>
      </c>
      <c r="Y13" s="48">
        <f t="shared" si="6"/>
        <v>59.546789760805723</v>
      </c>
      <c r="Z13" s="48">
        <f t="shared" si="7"/>
        <v>60</v>
      </c>
      <c r="AA13" s="17">
        <f t="shared" si="8"/>
        <v>60</v>
      </c>
      <c r="AB13" s="45">
        <f t="shared" si="9"/>
        <v>660</v>
      </c>
    </row>
    <row r="14" spans="1:28" ht="15" customHeight="1" x14ac:dyDescent="0.25">
      <c r="A14" s="49">
        <v>1300</v>
      </c>
      <c r="B14" s="49">
        <v>600</v>
      </c>
      <c r="C14" s="46">
        <v>18.850000000000001</v>
      </c>
      <c r="D14" s="46">
        <v>271.48</v>
      </c>
      <c r="E14" s="46">
        <v>215.49</v>
      </c>
      <c r="F14" s="46">
        <f t="shared" si="0"/>
        <v>78.333333333333329</v>
      </c>
      <c r="G14" s="46">
        <v>0</v>
      </c>
      <c r="H14" s="46">
        <f t="shared" si="1"/>
        <v>195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1</v>
      </c>
      <c r="N14" s="10" t="s">
        <v>58</v>
      </c>
      <c r="O14" s="55">
        <v>245</v>
      </c>
      <c r="P14" s="14" t="s">
        <v>59</v>
      </c>
      <c r="Q14" s="13">
        <f>MAX(B:B)</f>
        <v>600</v>
      </c>
      <c r="T14" s="43">
        <v>0</v>
      </c>
      <c r="U14" s="52">
        <f t="shared" si="3"/>
        <v>-600</v>
      </c>
      <c r="V14" s="48">
        <f t="shared" si="4"/>
        <v>-600</v>
      </c>
      <c r="W14" s="48"/>
      <c r="X14" s="48">
        <f t="shared" si="5"/>
        <v>659.54678976080572</v>
      </c>
      <c r="Y14" s="48">
        <f t="shared" si="6"/>
        <v>59.546789760805723</v>
      </c>
      <c r="Z14" s="48">
        <f t="shared" si="7"/>
        <v>60</v>
      </c>
      <c r="AA14" s="17">
        <f t="shared" si="8"/>
        <v>60</v>
      </c>
      <c r="AB14" s="45">
        <f t="shared" si="9"/>
        <v>660</v>
      </c>
    </row>
    <row r="15" spans="1:28" ht="15" customHeight="1" x14ac:dyDescent="0.25">
      <c r="A15" s="49">
        <f>ROUND(A14+(A17-A14)/3,0)</f>
        <v>1333</v>
      </c>
      <c r="B15" s="49">
        <f>ROUND(B14+(B17-B14)/3,0)</f>
        <v>600</v>
      </c>
      <c r="C15" s="46">
        <v>14.07</v>
      </c>
      <c r="D15" s="46">
        <v>271.54000000000002</v>
      </c>
      <c r="E15" s="46">
        <v>215.55</v>
      </c>
      <c r="F15" s="46">
        <f t="shared" si="0"/>
        <v>87.4</v>
      </c>
      <c r="G15" s="46">
        <v>0</v>
      </c>
      <c r="H15" s="46">
        <f t="shared" si="1"/>
        <v>234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0</v>
      </c>
      <c r="N15" s="8" t="s">
        <v>60</v>
      </c>
      <c r="O15" s="8">
        <f>COUNT(C:C)</f>
        <v>49</v>
      </c>
      <c r="P15" s="14" t="s">
        <v>61</v>
      </c>
      <c r="Q15" s="13">
        <f>MAX(D:D)</f>
        <v>272.77</v>
      </c>
      <c r="R15" s="43">
        <f ca="1">TREND(OFFSET('Z-V'!B1,MATCH(Q15,'Z-V'!A:A,1)-1,,2,1),OFFSET('Z-V'!A1,MATCH(Q15,'Z-V'!A:A,1)-1,,2,1),Q15)</f>
        <v>62172</v>
      </c>
      <c r="T15" s="43">
        <v>0</v>
      </c>
      <c r="U15" s="52">
        <f t="shared" si="3"/>
        <v>-600</v>
      </c>
      <c r="V15" s="48">
        <f t="shared" si="4"/>
        <v>-600</v>
      </c>
      <c r="W15" s="48"/>
      <c r="X15" s="48">
        <f t="shared" si="5"/>
        <v>659.54678976080572</v>
      </c>
      <c r="Y15" s="48">
        <f t="shared" si="6"/>
        <v>59.546789760805723</v>
      </c>
      <c r="Z15" s="48">
        <f t="shared" si="7"/>
        <v>60</v>
      </c>
      <c r="AA15" s="17">
        <f t="shared" si="8"/>
        <v>60</v>
      </c>
      <c r="AB15" s="45">
        <f t="shared" si="9"/>
        <v>660</v>
      </c>
    </row>
    <row r="16" spans="1:28" ht="15" customHeight="1" x14ac:dyDescent="0.25">
      <c r="A16" s="49">
        <f>ROUND(A15+(A17-A14)/3,0)</f>
        <v>1366</v>
      </c>
      <c r="B16" s="49">
        <f>ROUND(B15+(B17-B14)/3,0)</f>
        <v>600</v>
      </c>
      <c r="C16" s="46">
        <v>9.2899999999999991</v>
      </c>
      <c r="D16" s="46">
        <v>271.61</v>
      </c>
      <c r="E16" s="46">
        <v>215.62</v>
      </c>
      <c r="F16" s="46">
        <f t="shared" si="0"/>
        <v>101</v>
      </c>
      <c r="G16" s="46">
        <v>0</v>
      </c>
      <c r="H16" s="46">
        <f t="shared" si="1"/>
        <v>292.5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1</v>
      </c>
      <c r="N16" s="8" t="s">
        <v>62</v>
      </c>
      <c r="O16" s="57">
        <f>MAX(C:C)</f>
        <v>20.420000000000002</v>
      </c>
      <c r="P16" s="14" t="s">
        <v>63</v>
      </c>
      <c r="Q16" s="56">
        <f>D2</f>
        <v>271.33999999999997</v>
      </c>
      <c r="R16" s="43">
        <f ca="1">TREND(OFFSET('Z-V'!B1,MATCH(Q16,'Z-V'!A:A,1)-1,,2,1),OFFSET('Z-V'!A1,MATCH(Q16,'Z-V'!A:A,1)-1,,2,1),Q16)</f>
        <v>57023.999999999767</v>
      </c>
      <c r="T16" s="43">
        <v>0</v>
      </c>
      <c r="U16" s="52">
        <f t="shared" si="3"/>
        <v>-600</v>
      </c>
      <c r="V16" s="48">
        <f t="shared" si="4"/>
        <v>-600</v>
      </c>
      <c r="W16" s="48"/>
      <c r="X16" s="48">
        <f t="shared" si="5"/>
        <v>659.54678976080572</v>
      </c>
      <c r="Y16" s="48">
        <f t="shared" si="6"/>
        <v>59.546789760805723</v>
      </c>
      <c r="Z16" s="48">
        <f t="shared" si="7"/>
        <v>60</v>
      </c>
      <c r="AA16" s="17">
        <f t="shared" si="8"/>
        <v>60</v>
      </c>
      <c r="AB16" s="45">
        <f t="shared" si="9"/>
        <v>660</v>
      </c>
    </row>
    <row r="17" spans="1:28" ht="15" customHeight="1" x14ac:dyDescent="0.25">
      <c r="A17" s="49">
        <v>1400</v>
      </c>
      <c r="B17" s="49">
        <v>600</v>
      </c>
      <c r="C17" s="46">
        <v>4.51</v>
      </c>
      <c r="D17" s="46">
        <v>271.68</v>
      </c>
      <c r="E17" s="46">
        <v>215.69</v>
      </c>
      <c r="F17" s="46">
        <f t="shared" si="0"/>
        <v>123.33333333333333</v>
      </c>
      <c r="G17" s="46">
        <v>0</v>
      </c>
      <c r="H17" s="46">
        <f t="shared" si="1"/>
        <v>390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272.77</v>
      </c>
      <c r="T17" s="43">
        <v>0</v>
      </c>
      <c r="U17" s="52">
        <f t="shared" si="3"/>
        <v>-600</v>
      </c>
      <c r="V17" s="48">
        <f t="shared" si="4"/>
        <v>-600</v>
      </c>
      <c r="W17" s="48"/>
      <c r="X17" s="48">
        <f t="shared" si="5"/>
        <v>659.54678976080572</v>
      </c>
      <c r="Y17" s="48">
        <f t="shared" si="6"/>
        <v>59.546789760805723</v>
      </c>
      <c r="Z17" s="48">
        <f t="shared" si="7"/>
        <v>60</v>
      </c>
      <c r="AA17" s="17">
        <f t="shared" si="8"/>
        <v>60</v>
      </c>
      <c r="AB17" s="45">
        <f t="shared" si="9"/>
        <v>660</v>
      </c>
    </row>
    <row r="18" spans="1:28" ht="15" customHeight="1" x14ac:dyDescent="0.2">
      <c r="A18" s="49">
        <f>ROUND(A17+(A20-A17)/3,0)</f>
        <v>1523</v>
      </c>
      <c r="B18" s="49">
        <f>ROUND(B17+(B20-B17)/3,0)</f>
        <v>600</v>
      </c>
      <c r="C18" s="46">
        <v>4</v>
      </c>
      <c r="D18" s="46">
        <v>271.76</v>
      </c>
      <c r="E18" s="46">
        <v>215.78</v>
      </c>
      <c r="F18" s="46">
        <f t="shared" si="0"/>
        <v>123.5</v>
      </c>
      <c r="G18" s="46">
        <v>0</v>
      </c>
      <c r="H18" s="46">
        <f t="shared" si="1"/>
        <v>585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0</v>
      </c>
      <c r="N18" s="8" t="s">
        <v>66</v>
      </c>
      <c r="O18" s="8">
        <f>MAX(B:B)</f>
        <v>600</v>
      </c>
      <c r="T18" s="43">
        <v>0</v>
      </c>
      <c r="U18" s="52">
        <f t="shared" si="3"/>
        <v>-600</v>
      </c>
      <c r="V18" s="48">
        <f t="shared" si="4"/>
        <v>-600</v>
      </c>
      <c r="W18" s="48"/>
      <c r="X18" s="48">
        <f t="shared" si="5"/>
        <v>659.54678976080572</v>
      </c>
      <c r="Y18" s="48">
        <f t="shared" si="6"/>
        <v>59.546789760805723</v>
      </c>
      <c r="Z18" s="48">
        <f t="shared" si="7"/>
        <v>60</v>
      </c>
      <c r="AA18" s="17">
        <f t="shared" si="8"/>
        <v>60</v>
      </c>
      <c r="AB18" s="45">
        <f t="shared" si="9"/>
        <v>660</v>
      </c>
    </row>
    <row r="19" spans="1:28" ht="15" customHeight="1" x14ac:dyDescent="0.25">
      <c r="A19" s="49">
        <f>ROUND(A18+(A20-A17)/3,0)</f>
        <v>1646</v>
      </c>
      <c r="B19" s="49">
        <f>ROUND(B18+(B20-B17)/3,0)</f>
        <v>600</v>
      </c>
      <c r="C19" s="46">
        <v>3.49</v>
      </c>
      <c r="D19" s="46">
        <v>271.85000000000002</v>
      </c>
      <c r="E19" s="46">
        <v>215.87</v>
      </c>
      <c r="F19" s="46">
        <f t="shared" si="0"/>
        <v>124</v>
      </c>
      <c r="G19" s="46">
        <v>0</v>
      </c>
      <c r="H19" s="46">
        <f t="shared" si="1"/>
        <v>1170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0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0.92656866020715012</v>
      </c>
      <c r="R19" s="58">
        <f>MAX(AB:AB)</f>
        <v>660</v>
      </c>
      <c r="S19" s="58">
        <f>'Z-V'!P8-R19</f>
        <v>8319</v>
      </c>
      <c r="T19" s="43">
        <v>0</v>
      </c>
      <c r="U19" s="52">
        <f t="shared" si="3"/>
        <v>-600</v>
      </c>
      <c r="V19" s="48">
        <f t="shared" si="4"/>
        <v>-600</v>
      </c>
      <c r="W19" s="48"/>
      <c r="X19" s="48">
        <f t="shared" si="5"/>
        <v>659.54678976080572</v>
      </c>
      <c r="Y19" s="48">
        <f t="shared" si="6"/>
        <v>59.546789760805723</v>
      </c>
      <c r="Z19" s="48">
        <f t="shared" si="7"/>
        <v>60</v>
      </c>
      <c r="AA19" s="17">
        <f t="shared" si="8"/>
        <v>60</v>
      </c>
      <c r="AB19" s="45">
        <f t="shared" si="9"/>
        <v>660</v>
      </c>
    </row>
    <row r="20" spans="1:28" ht="15" customHeight="1" x14ac:dyDescent="0.25">
      <c r="A20" s="59">
        <v>1770</v>
      </c>
      <c r="B20" s="49">
        <v>600</v>
      </c>
      <c r="C20" s="46">
        <v>2.99</v>
      </c>
      <c r="D20" s="46">
        <v>271.95</v>
      </c>
      <c r="E20" s="46">
        <v>215.96</v>
      </c>
      <c r="F20" s="60">
        <v>0</v>
      </c>
      <c r="G20" s="60">
        <v>0</v>
      </c>
      <c r="H20" s="60">
        <v>0</v>
      </c>
      <c r="I20" s="60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0</v>
      </c>
      <c r="N20" s="8" t="s">
        <v>68</v>
      </c>
      <c r="O20" s="8">
        <v>0</v>
      </c>
      <c r="P20" s="14" t="s">
        <v>1</v>
      </c>
      <c r="Q20" s="13">
        <f ca="1">('Z-V'!R16-'Z-V'!R17)*(S20-'Z-V'!R13)/('Z-V'!R9-'Z-V'!R13)+'Z-V'!R17</f>
        <v>0.90383597606581456</v>
      </c>
      <c r="R20" s="43">
        <f ca="1">R15-R16</f>
        <v>5148.0000000002328</v>
      </c>
      <c r="S20" s="43">
        <f ca="1">'Z-V'!P9-R20</f>
        <v>48331.999999999767</v>
      </c>
      <c r="T20" s="43">
        <v>0</v>
      </c>
      <c r="U20" s="52">
        <f t="shared" si="3"/>
        <v>-600</v>
      </c>
      <c r="V20" s="48">
        <f t="shared" si="4"/>
        <v>-600</v>
      </c>
      <c r="W20" s="48"/>
      <c r="X20" s="48">
        <f t="shared" si="5"/>
        <v>659.54678976080572</v>
      </c>
      <c r="Y20" s="48">
        <f t="shared" si="6"/>
        <v>59.546789760805723</v>
      </c>
      <c r="Z20" s="48">
        <f t="shared" si="7"/>
        <v>60</v>
      </c>
      <c r="AA20" s="17">
        <f t="shared" si="8"/>
        <v>60</v>
      </c>
      <c r="AB20" s="45">
        <f t="shared" si="9"/>
        <v>660</v>
      </c>
    </row>
    <row r="21" spans="1:28" ht="15" customHeight="1" x14ac:dyDescent="0.25">
      <c r="A21" s="49">
        <f>ROUND(A20+(A23-A20)/3,0)</f>
        <v>1680</v>
      </c>
      <c r="B21" s="49">
        <f>ROUND(B20+(B23-B20)/3,0)</f>
        <v>600</v>
      </c>
      <c r="C21" s="46">
        <v>2.54</v>
      </c>
      <c r="D21" s="46">
        <v>272.05</v>
      </c>
      <c r="E21" s="46">
        <v>216.06</v>
      </c>
      <c r="F21" s="46">
        <v>0</v>
      </c>
      <c r="G21" s="46">
        <f t="shared" ref="G21:G50" si="13">($A$20-A21)/(ROW(A21)-ROW($A$20))</f>
        <v>90</v>
      </c>
      <c r="H21" s="46">
        <v>0</v>
      </c>
      <c r="I21" s="46">
        <f t="shared" ref="I21:I50" si="14">($A$20-B21)/(ROW(B21)-ROW($A$20))</f>
        <v>1170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0</v>
      </c>
      <c r="N21" s="8" t="s">
        <v>69</v>
      </c>
      <c r="O21" s="8">
        <v>0</v>
      </c>
      <c r="P21" s="14" t="s">
        <v>2</v>
      </c>
      <c r="Q21" s="13">
        <f>('Z-V'!R16-'Z-V'!R17)*(S21-'Z-V'!R14)/('Z-V'!R10-'Z-V'!R14)+'Z-V'!R17</f>
        <v>0.9347386934673364</v>
      </c>
      <c r="R21" s="43">
        <f>ABS(Q12-Q17)</f>
        <v>1.4300000000000068</v>
      </c>
      <c r="S21" s="43">
        <f>'Z-V'!P10-R21</f>
        <v>20.459999999999994</v>
      </c>
      <c r="T21" s="43">
        <v>0</v>
      </c>
      <c r="U21" s="52">
        <f t="shared" si="3"/>
        <v>-600</v>
      </c>
      <c r="V21" s="48">
        <f t="shared" si="4"/>
        <v>-600</v>
      </c>
      <c r="W21" s="48"/>
      <c r="X21" s="48">
        <f t="shared" si="5"/>
        <v>659.54678976080572</v>
      </c>
      <c r="Y21" s="48">
        <f t="shared" si="6"/>
        <v>59.546789760805723</v>
      </c>
      <c r="Z21" s="48">
        <f t="shared" si="7"/>
        <v>60</v>
      </c>
      <c r="AA21" s="17">
        <f t="shared" si="8"/>
        <v>60</v>
      </c>
      <c r="AB21" s="45">
        <f t="shared" si="9"/>
        <v>660</v>
      </c>
    </row>
    <row r="22" spans="1:28" ht="15" customHeight="1" x14ac:dyDescent="0.25">
      <c r="A22" s="49">
        <f>ROUND(A21+(A23-A20)/3,0)</f>
        <v>1590</v>
      </c>
      <c r="B22" s="49">
        <f>ROUND(B21+(B23-B20)/3,0)</f>
        <v>600</v>
      </c>
      <c r="C22" s="46">
        <v>2.08</v>
      </c>
      <c r="D22" s="46">
        <v>272.14</v>
      </c>
      <c r="E22" s="46">
        <v>216.15</v>
      </c>
      <c r="F22" s="46">
        <v>0</v>
      </c>
      <c r="G22" s="46">
        <f t="shared" si="13"/>
        <v>90</v>
      </c>
      <c r="H22" s="46">
        <v>0</v>
      </c>
      <c r="I22" s="46">
        <f t="shared" si="14"/>
        <v>585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1</v>
      </c>
      <c r="N22" s="12"/>
      <c r="O22" s="12"/>
      <c r="P22" s="16" t="s">
        <v>71</v>
      </c>
      <c r="Q22" s="12">
        <f ca="1">ROUND(('Z-V'!R21*Q19+'Z-V'!R22*Q20+'Z-V'!R23*Q21)/'Z-V'!R19,4)</f>
        <v>0.93379999999999996</v>
      </c>
      <c r="T22" s="43">
        <v>0</v>
      </c>
      <c r="U22" s="52">
        <f t="shared" si="3"/>
        <v>-600</v>
      </c>
      <c r="V22" s="48">
        <f t="shared" si="4"/>
        <v>-600</v>
      </c>
      <c r="W22" s="48"/>
      <c r="X22" s="48">
        <f t="shared" si="5"/>
        <v>659.54678976080572</v>
      </c>
      <c r="Y22" s="48">
        <f t="shared" si="6"/>
        <v>59.546789760805723</v>
      </c>
      <c r="Z22" s="48">
        <f t="shared" si="7"/>
        <v>60</v>
      </c>
      <c r="AA22" s="17">
        <f t="shared" si="8"/>
        <v>60</v>
      </c>
      <c r="AB22" s="45">
        <f t="shared" si="9"/>
        <v>660</v>
      </c>
    </row>
    <row r="23" spans="1:28" ht="15" customHeight="1" x14ac:dyDescent="0.25">
      <c r="A23" s="49">
        <v>1500</v>
      </c>
      <c r="B23" s="49">
        <v>600</v>
      </c>
      <c r="C23" s="46">
        <v>1.62</v>
      </c>
      <c r="D23" s="46">
        <v>272.22000000000003</v>
      </c>
      <c r="E23" s="46">
        <v>216.24</v>
      </c>
      <c r="F23" s="46">
        <v>0</v>
      </c>
      <c r="G23" s="46">
        <f t="shared" si="13"/>
        <v>90</v>
      </c>
      <c r="H23" s="46">
        <v>0</v>
      </c>
      <c r="I23" s="46">
        <f t="shared" si="14"/>
        <v>390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0</v>
      </c>
      <c r="N23" s="8"/>
      <c r="O23" s="8"/>
      <c r="P23" s="13"/>
      <c r="Q23" s="13"/>
      <c r="T23" s="43">
        <v>0</v>
      </c>
      <c r="U23" s="52">
        <f t="shared" si="3"/>
        <v>-600</v>
      </c>
      <c r="V23" s="48">
        <f t="shared" si="4"/>
        <v>-600</v>
      </c>
      <c r="W23" s="48"/>
      <c r="X23" s="48">
        <f t="shared" si="5"/>
        <v>659.54678976080572</v>
      </c>
      <c r="Y23" s="48">
        <f t="shared" si="6"/>
        <v>59.546789760805723</v>
      </c>
      <c r="Z23" s="48">
        <f t="shared" si="7"/>
        <v>60</v>
      </c>
      <c r="AA23" s="17">
        <f t="shared" si="8"/>
        <v>60</v>
      </c>
      <c r="AB23" s="45">
        <f t="shared" si="9"/>
        <v>660</v>
      </c>
    </row>
    <row r="24" spans="1:28" ht="15" customHeight="1" x14ac:dyDescent="0.25">
      <c r="A24" s="49">
        <f>ROUND(A23+(A26-A23)/3,0)</f>
        <v>1400</v>
      </c>
      <c r="B24" s="49">
        <f>ROUND(B23+(B26-B23)/3,0)</f>
        <v>600</v>
      </c>
      <c r="C24" s="46">
        <v>1.48</v>
      </c>
      <c r="D24" s="46">
        <v>272.29000000000002</v>
      </c>
      <c r="E24" s="46">
        <v>216.3</v>
      </c>
      <c r="F24" s="46">
        <v>0</v>
      </c>
      <c r="G24" s="46">
        <f t="shared" si="13"/>
        <v>92.5</v>
      </c>
      <c r="H24" s="46">
        <v>0</v>
      </c>
      <c r="I24" s="46">
        <f t="shared" si="14"/>
        <v>292.5</v>
      </c>
      <c r="J24" s="50">
        <f t="shared" si="10"/>
        <v>1</v>
      </c>
      <c r="K24" s="50">
        <f t="shared" si="11"/>
        <v>1</v>
      </c>
      <c r="L24" s="50">
        <f t="shared" si="12"/>
        <v>1</v>
      </c>
      <c r="M24" s="50">
        <f t="shared" ca="1" si="2"/>
        <v>0</v>
      </c>
      <c r="N24" s="8"/>
      <c r="O24" s="8"/>
      <c r="P24" s="13"/>
      <c r="Q24" s="13"/>
      <c r="T24" s="43">
        <v>0</v>
      </c>
      <c r="U24" s="52">
        <f t="shared" si="3"/>
        <v>-600</v>
      </c>
      <c r="V24" s="48">
        <f t="shared" si="4"/>
        <v>-600</v>
      </c>
      <c r="W24" s="48"/>
      <c r="X24" s="48">
        <f t="shared" si="5"/>
        <v>659.54678976080572</v>
      </c>
      <c r="Y24" s="48">
        <f t="shared" si="6"/>
        <v>59.546789760805723</v>
      </c>
      <c r="Z24" s="48">
        <f t="shared" si="7"/>
        <v>60</v>
      </c>
      <c r="AA24" s="17">
        <f t="shared" si="8"/>
        <v>60</v>
      </c>
      <c r="AB24" s="45">
        <f t="shared" si="9"/>
        <v>660</v>
      </c>
    </row>
    <row r="25" spans="1:28" ht="15" customHeight="1" x14ac:dyDescent="0.25">
      <c r="A25" s="49">
        <f>ROUND(A24+(A26-A23)/3,0)</f>
        <v>1300</v>
      </c>
      <c r="B25" s="49">
        <f>ROUND(B24+(B26-B23)/3,0)</f>
        <v>600</v>
      </c>
      <c r="C25" s="46">
        <v>1.34</v>
      </c>
      <c r="D25" s="46">
        <v>272.35000000000002</v>
      </c>
      <c r="E25" s="46">
        <v>216.36</v>
      </c>
      <c r="F25" s="46">
        <v>0</v>
      </c>
      <c r="G25" s="46">
        <f t="shared" si="13"/>
        <v>94</v>
      </c>
      <c r="H25" s="46">
        <v>0</v>
      </c>
      <c r="I25" s="46">
        <f t="shared" si="14"/>
        <v>234</v>
      </c>
      <c r="J25" s="50">
        <f t="shared" si="10"/>
        <v>1</v>
      </c>
      <c r="K25" s="50">
        <f t="shared" si="11"/>
        <v>1</v>
      </c>
      <c r="L25" s="50">
        <f t="shared" si="12"/>
        <v>1</v>
      </c>
      <c r="M25" s="50">
        <f t="shared" ca="1" si="2"/>
        <v>1</v>
      </c>
      <c r="N25" s="8"/>
      <c r="O25" s="8"/>
      <c r="P25" s="13"/>
      <c r="Q25" s="13"/>
      <c r="T25" s="43">
        <v>0</v>
      </c>
      <c r="U25" s="52">
        <f t="shared" si="3"/>
        <v>-600</v>
      </c>
      <c r="V25" s="48">
        <f t="shared" si="4"/>
        <v>-600</v>
      </c>
      <c r="W25" s="48"/>
      <c r="X25" s="48">
        <f t="shared" si="5"/>
        <v>659.54678976080572</v>
      </c>
      <c r="Y25" s="48">
        <f t="shared" si="6"/>
        <v>59.546789760805723</v>
      </c>
      <c r="Z25" s="48">
        <f t="shared" si="7"/>
        <v>60</v>
      </c>
      <c r="AA25" s="17">
        <f t="shared" si="8"/>
        <v>60</v>
      </c>
      <c r="AB25" s="45">
        <f t="shared" si="9"/>
        <v>660</v>
      </c>
    </row>
    <row r="26" spans="1:28" ht="15" customHeight="1" x14ac:dyDescent="0.25">
      <c r="A26" s="49">
        <v>1200</v>
      </c>
      <c r="B26" s="49">
        <v>600</v>
      </c>
      <c r="C26" s="46">
        <v>1.19</v>
      </c>
      <c r="D26" s="46">
        <v>272.39999999999998</v>
      </c>
      <c r="E26" s="46">
        <v>216.41</v>
      </c>
      <c r="F26" s="46">
        <v>0</v>
      </c>
      <c r="G26" s="46">
        <f t="shared" si="13"/>
        <v>95</v>
      </c>
      <c r="H26" s="46">
        <v>0</v>
      </c>
      <c r="I26" s="46">
        <f t="shared" si="14"/>
        <v>195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1</v>
      </c>
      <c r="N26" s="8"/>
      <c r="O26" s="8"/>
      <c r="P26" s="13"/>
      <c r="Q26" s="13"/>
      <c r="T26" s="43">
        <v>0</v>
      </c>
      <c r="U26" s="52">
        <f t="shared" si="3"/>
        <v>-600</v>
      </c>
      <c r="V26" s="48">
        <f t="shared" si="4"/>
        <v>-600</v>
      </c>
      <c r="W26" s="48"/>
      <c r="X26" s="48">
        <f t="shared" si="5"/>
        <v>659.54678976080572</v>
      </c>
      <c r="Y26" s="48">
        <f t="shared" si="6"/>
        <v>59.546789760805723</v>
      </c>
      <c r="Z26" s="48">
        <f t="shared" si="7"/>
        <v>60</v>
      </c>
      <c r="AA26" s="17">
        <f t="shared" si="8"/>
        <v>60</v>
      </c>
      <c r="AB26" s="45">
        <f t="shared" si="9"/>
        <v>660</v>
      </c>
    </row>
    <row r="27" spans="1:28" ht="15" customHeight="1" x14ac:dyDescent="0.25">
      <c r="A27" s="49">
        <f>ROUND(A26+(A29-A26)/3,0)</f>
        <v>1133</v>
      </c>
      <c r="B27" s="59">
        <f>ROUND(B26+(B29-B26)/3,0)</f>
        <v>600</v>
      </c>
      <c r="C27" s="46">
        <v>1.36</v>
      </c>
      <c r="D27" s="46">
        <v>272.45</v>
      </c>
      <c r="E27" s="46">
        <v>216.46</v>
      </c>
      <c r="F27" s="46">
        <v>0</v>
      </c>
      <c r="G27" s="46">
        <f t="shared" si="13"/>
        <v>91</v>
      </c>
      <c r="H27" s="46">
        <v>0</v>
      </c>
      <c r="I27" s="46">
        <f t="shared" si="14"/>
        <v>167.14285714285714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1</v>
      </c>
      <c r="N27" s="8"/>
      <c r="O27" s="8"/>
      <c r="P27" s="13"/>
      <c r="Q27" s="13"/>
      <c r="T27" s="43">
        <v>0</v>
      </c>
      <c r="U27" s="52">
        <f t="shared" si="3"/>
        <v>-600</v>
      </c>
      <c r="V27" s="48">
        <f t="shared" si="4"/>
        <v>-600</v>
      </c>
      <c r="W27" s="48"/>
      <c r="X27" s="48">
        <f t="shared" si="5"/>
        <v>659.54678976080572</v>
      </c>
      <c r="Y27" s="48">
        <f t="shared" si="6"/>
        <v>59.546789760805723</v>
      </c>
      <c r="Z27" s="48">
        <f t="shared" si="7"/>
        <v>60</v>
      </c>
      <c r="AA27" s="17">
        <f t="shared" si="8"/>
        <v>60</v>
      </c>
      <c r="AB27" s="45">
        <f t="shared" si="9"/>
        <v>660</v>
      </c>
    </row>
    <row r="28" spans="1:28" ht="15" customHeight="1" x14ac:dyDescent="0.25">
      <c r="A28" s="49">
        <f>ROUND(A27+(A29-A26)/3,0)</f>
        <v>1066</v>
      </c>
      <c r="B28" s="49">
        <f>ROUND(B27+(B29-B26)/3,0)</f>
        <v>600</v>
      </c>
      <c r="C28" s="46">
        <v>1.53</v>
      </c>
      <c r="D28" s="46">
        <v>272.49</v>
      </c>
      <c r="E28" s="46">
        <v>216.51</v>
      </c>
      <c r="F28" s="46">
        <v>0</v>
      </c>
      <c r="G28" s="46">
        <f t="shared" si="13"/>
        <v>88</v>
      </c>
      <c r="H28" s="46">
        <v>0</v>
      </c>
      <c r="I28" s="46">
        <f t="shared" si="14"/>
        <v>146.25</v>
      </c>
      <c r="J28" s="50">
        <f t="shared" si="10"/>
        <v>1</v>
      </c>
      <c r="K28" s="50">
        <f t="shared" si="11"/>
        <v>1</v>
      </c>
      <c r="L28" s="50">
        <f t="shared" si="12"/>
        <v>1</v>
      </c>
      <c r="M28" s="50">
        <f t="shared" ca="1" si="2"/>
        <v>0</v>
      </c>
      <c r="N28" s="8"/>
      <c r="O28" s="8"/>
      <c r="P28" s="13"/>
      <c r="Q28" s="13"/>
      <c r="T28" s="43">
        <v>0</v>
      </c>
      <c r="U28" s="52">
        <f t="shared" si="3"/>
        <v>-600</v>
      </c>
      <c r="V28" s="48">
        <f t="shared" si="4"/>
        <v>-600</v>
      </c>
      <c r="W28" s="48"/>
      <c r="X28" s="48">
        <f t="shared" si="5"/>
        <v>659.54678976080572</v>
      </c>
      <c r="Y28" s="48">
        <f t="shared" si="6"/>
        <v>59.546789760805723</v>
      </c>
      <c r="Z28" s="48">
        <f t="shared" si="7"/>
        <v>60</v>
      </c>
      <c r="AA28" s="17">
        <f t="shared" si="8"/>
        <v>60</v>
      </c>
      <c r="AB28" s="45">
        <f t="shared" si="9"/>
        <v>660</v>
      </c>
    </row>
    <row r="29" spans="1:28" ht="15" customHeight="1" x14ac:dyDescent="0.25">
      <c r="A29" s="49">
        <v>1000</v>
      </c>
      <c r="B29" s="49">
        <v>600</v>
      </c>
      <c r="C29" s="46">
        <v>1.71</v>
      </c>
      <c r="D29" s="46">
        <v>272.52999999999997</v>
      </c>
      <c r="E29" s="46">
        <v>216.54</v>
      </c>
      <c r="F29" s="46">
        <v>0</v>
      </c>
      <c r="G29" s="46">
        <f t="shared" si="13"/>
        <v>85.555555555555557</v>
      </c>
      <c r="H29" s="46">
        <v>0</v>
      </c>
      <c r="I29" s="46">
        <f t="shared" si="14"/>
        <v>130</v>
      </c>
      <c r="J29" s="50">
        <f t="shared" si="10"/>
        <v>1</v>
      </c>
      <c r="K29" s="50">
        <f t="shared" si="11"/>
        <v>1</v>
      </c>
      <c r="L29" s="50">
        <f t="shared" si="12"/>
        <v>1</v>
      </c>
      <c r="M29" s="50">
        <f t="shared" ca="1" si="2"/>
        <v>0</v>
      </c>
      <c r="N29" s="8"/>
      <c r="O29" s="8"/>
      <c r="P29" s="13"/>
      <c r="Q29" s="13"/>
      <c r="T29" s="43">
        <v>0</v>
      </c>
      <c r="U29" s="52">
        <f t="shared" si="3"/>
        <v>-600</v>
      </c>
      <c r="V29" s="48">
        <f t="shared" si="4"/>
        <v>-600</v>
      </c>
      <c r="W29" s="48"/>
      <c r="X29" s="48">
        <f t="shared" si="5"/>
        <v>659.54678976080572</v>
      </c>
      <c r="Y29" s="48">
        <f t="shared" si="6"/>
        <v>59.546789760805723</v>
      </c>
      <c r="Z29" s="48">
        <f t="shared" si="7"/>
        <v>60</v>
      </c>
      <c r="AA29" s="17">
        <f t="shared" si="8"/>
        <v>60</v>
      </c>
      <c r="AB29" s="45">
        <f t="shared" si="9"/>
        <v>660</v>
      </c>
    </row>
    <row r="30" spans="1:28" ht="15" customHeight="1" x14ac:dyDescent="0.25">
      <c r="A30" s="49">
        <f>ROUND(A29+(A32-A29)/3,0)</f>
        <v>1000</v>
      </c>
      <c r="B30" s="49">
        <f>ROUND(B29+(B32-B29)/3,0)</f>
        <v>600</v>
      </c>
      <c r="C30" s="46">
        <v>1.8</v>
      </c>
      <c r="D30" s="46">
        <v>272.57</v>
      </c>
      <c r="E30" s="46">
        <v>216.59</v>
      </c>
      <c r="F30" s="46">
        <v>0</v>
      </c>
      <c r="G30" s="46">
        <f t="shared" si="13"/>
        <v>77</v>
      </c>
      <c r="H30" s="46">
        <v>0</v>
      </c>
      <c r="I30" s="46">
        <f t="shared" si="14"/>
        <v>117</v>
      </c>
      <c r="J30" s="50">
        <f t="shared" si="10"/>
        <v>1</v>
      </c>
      <c r="K30" s="50">
        <f t="shared" si="11"/>
        <v>1</v>
      </c>
      <c r="L30" s="50">
        <f t="shared" si="12"/>
        <v>1</v>
      </c>
      <c r="M30" s="50">
        <f t="shared" ca="1" si="2"/>
        <v>0</v>
      </c>
      <c r="N30" s="8"/>
      <c r="O30" s="8"/>
      <c r="P30" s="13"/>
      <c r="Q30" s="13"/>
      <c r="T30" s="43">
        <v>0</v>
      </c>
      <c r="U30" s="52">
        <f t="shared" si="3"/>
        <v>-600</v>
      </c>
      <c r="V30" s="48">
        <f t="shared" si="4"/>
        <v>-600</v>
      </c>
      <c r="W30" s="48"/>
      <c r="X30" s="48">
        <f t="shared" si="5"/>
        <v>659.54678976080572</v>
      </c>
      <c r="Y30" s="48">
        <f t="shared" si="6"/>
        <v>59.546789760805723</v>
      </c>
      <c r="Z30" s="48">
        <f t="shared" si="7"/>
        <v>60</v>
      </c>
      <c r="AA30" s="17">
        <f t="shared" si="8"/>
        <v>60</v>
      </c>
      <c r="AB30" s="45">
        <f t="shared" si="9"/>
        <v>660</v>
      </c>
    </row>
    <row r="31" spans="1:28" ht="15" customHeight="1" x14ac:dyDescent="0.25">
      <c r="A31" s="49">
        <f>ROUND(A30+(A32-A29)/3,0)</f>
        <v>1000</v>
      </c>
      <c r="B31" s="49">
        <f>ROUND(B30+(B32-B29)/3,0)</f>
        <v>600</v>
      </c>
      <c r="C31" s="46">
        <v>1.89</v>
      </c>
      <c r="D31" s="46">
        <v>272.61</v>
      </c>
      <c r="E31" s="46">
        <v>216.62</v>
      </c>
      <c r="F31" s="46">
        <v>0</v>
      </c>
      <c r="G31" s="46">
        <f t="shared" si="13"/>
        <v>70</v>
      </c>
      <c r="H31" s="46">
        <v>0</v>
      </c>
      <c r="I31" s="46">
        <f t="shared" si="14"/>
        <v>106.36363636363636</v>
      </c>
      <c r="J31" s="50">
        <f t="shared" si="10"/>
        <v>1</v>
      </c>
      <c r="K31" s="50">
        <f t="shared" si="11"/>
        <v>1</v>
      </c>
      <c r="L31" s="50">
        <f t="shared" si="12"/>
        <v>1</v>
      </c>
      <c r="M31" s="50">
        <f t="shared" ca="1" si="2"/>
        <v>1</v>
      </c>
      <c r="N31" s="8"/>
      <c r="O31" s="8"/>
      <c r="P31" s="13"/>
      <c r="Q31" s="13"/>
      <c r="T31" s="43">
        <v>0</v>
      </c>
      <c r="U31" s="52">
        <f t="shared" si="3"/>
        <v>-600</v>
      </c>
      <c r="V31" s="48">
        <f t="shared" si="4"/>
        <v>-600</v>
      </c>
      <c r="W31" s="48"/>
      <c r="X31" s="48">
        <f t="shared" si="5"/>
        <v>659.54678976080572</v>
      </c>
      <c r="Y31" s="48">
        <f t="shared" si="6"/>
        <v>59.546789760805723</v>
      </c>
      <c r="Z31" s="48">
        <f t="shared" si="7"/>
        <v>60</v>
      </c>
      <c r="AA31" s="17">
        <f t="shared" si="8"/>
        <v>60</v>
      </c>
      <c r="AB31" s="45">
        <f t="shared" si="9"/>
        <v>660</v>
      </c>
    </row>
    <row r="32" spans="1:28" ht="15" customHeight="1" x14ac:dyDescent="0.25">
      <c r="A32" s="49">
        <v>1000</v>
      </c>
      <c r="B32" s="49">
        <v>600</v>
      </c>
      <c r="C32" s="46">
        <v>1.98</v>
      </c>
      <c r="D32" s="46">
        <v>272.64999999999998</v>
      </c>
      <c r="E32" s="46">
        <v>216.66</v>
      </c>
      <c r="F32" s="46">
        <v>0</v>
      </c>
      <c r="G32" s="46">
        <f t="shared" si="13"/>
        <v>64.166666666666671</v>
      </c>
      <c r="H32" s="46">
        <v>0</v>
      </c>
      <c r="I32" s="46">
        <f t="shared" si="14"/>
        <v>97.5</v>
      </c>
      <c r="J32" s="50">
        <f t="shared" si="10"/>
        <v>1</v>
      </c>
      <c r="K32" s="50">
        <f t="shared" si="11"/>
        <v>1</v>
      </c>
      <c r="L32" s="50">
        <f t="shared" si="12"/>
        <v>1</v>
      </c>
      <c r="M32" s="50">
        <f t="shared" ca="1" si="2"/>
        <v>0</v>
      </c>
      <c r="N32" s="8"/>
      <c r="O32" s="8"/>
      <c r="P32" s="13"/>
      <c r="Q32" s="13"/>
      <c r="T32" s="43">
        <v>0</v>
      </c>
      <c r="U32" s="52">
        <f t="shared" si="3"/>
        <v>-600</v>
      </c>
      <c r="V32" s="48">
        <f t="shared" si="4"/>
        <v>-600</v>
      </c>
      <c r="W32" s="48"/>
      <c r="X32" s="48">
        <f t="shared" si="5"/>
        <v>659.54678976080572</v>
      </c>
      <c r="Y32" s="48">
        <f t="shared" si="6"/>
        <v>59.546789760805723</v>
      </c>
      <c r="Z32" s="48">
        <f t="shared" si="7"/>
        <v>60</v>
      </c>
      <c r="AA32" s="17">
        <f t="shared" si="8"/>
        <v>60</v>
      </c>
      <c r="AB32" s="45">
        <f t="shared" si="9"/>
        <v>660</v>
      </c>
    </row>
    <row r="33" spans="1:28" ht="15" customHeight="1" x14ac:dyDescent="0.25">
      <c r="A33" s="49">
        <f>ROUND(A32+(A35-A32)/3,0)</f>
        <v>833</v>
      </c>
      <c r="B33" s="49">
        <f>ROUND(B32+(B35-B32)/3,0)</f>
        <v>600</v>
      </c>
      <c r="C33" s="46">
        <v>1.33</v>
      </c>
      <c r="D33" s="46">
        <v>272.67</v>
      </c>
      <c r="E33" s="46">
        <v>216.68</v>
      </c>
      <c r="F33" s="46">
        <v>0</v>
      </c>
      <c r="G33" s="46">
        <f t="shared" si="13"/>
        <v>72.07692307692308</v>
      </c>
      <c r="H33" s="46">
        <v>0</v>
      </c>
      <c r="I33" s="46">
        <f t="shared" si="14"/>
        <v>90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1</v>
      </c>
      <c r="N33" s="8"/>
      <c r="O33" s="8"/>
      <c r="P33" s="13"/>
      <c r="Q33" s="13"/>
      <c r="T33" s="43">
        <v>0</v>
      </c>
      <c r="U33" s="52">
        <f t="shared" si="3"/>
        <v>-600</v>
      </c>
      <c r="V33" s="48">
        <f t="shared" si="4"/>
        <v>-600</v>
      </c>
      <c r="W33" s="48"/>
      <c r="X33" s="48">
        <f t="shared" si="5"/>
        <v>659.54678976080572</v>
      </c>
      <c r="Y33" s="48">
        <f t="shared" si="6"/>
        <v>59.546789760805723</v>
      </c>
      <c r="Z33" s="48">
        <f t="shared" si="7"/>
        <v>60</v>
      </c>
      <c r="AA33" s="17">
        <f t="shared" si="8"/>
        <v>60</v>
      </c>
      <c r="AB33" s="45">
        <f t="shared" si="9"/>
        <v>660</v>
      </c>
    </row>
    <row r="34" spans="1:28" ht="15" customHeight="1" x14ac:dyDescent="0.25">
      <c r="A34" s="49">
        <f>ROUND(A33+(A35-A32)/3,0)</f>
        <v>666</v>
      </c>
      <c r="B34" s="49">
        <f>ROUND(B33+(B35-B32)/3,0)</f>
        <v>600</v>
      </c>
      <c r="C34" s="46">
        <v>0.69</v>
      </c>
      <c r="D34" s="46">
        <v>272.68</v>
      </c>
      <c r="E34" s="46">
        <v>216.7</v>
      </c>
      <c r="F34" s="46">
        <v>0</v>
      </c>
      <c r="G34" s="46">
        <f t="shared" si="13"/>
        <v>78.857142857142861</v>
      </c>
      <c r="H34" s="46">
        <v>0</v>
      </c>
      <c r="I34" s="46">
        <f t="shared" si="14"/>
        <v>83.571428571428569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50" ca="1" si="15">IF(RAND()&lt;0.5,0,1)</f>
        <v>1</v>
      </c>
      <c r="N34" s="8"/>
      <c r="O34" s="8"/>
      <c r="P34" s="13"/>
      <c r="Q34" s="13"/>
      <c r="T34" s="43">
        <v>0</v>
      </c>
      <c r="U34" s="52">
        <f t="shared" ref="U34:U50" si="16">T34-B34</f>
        <v>-600</v>
      </c>
      <c r="V34" s="48">
        <f t="shared" ref="V34:V50" si="17">ROUND(U34,0)</f>
        <v>-600</v>
      </c>
      <c r="W34" s="48"/>
      <c r="X34" s="48">
        <f t="shared" ref="X34:X50" si="18">B34/$W$2*$W$3</f>
        <v>659.54678976080572</v>
      </c>
      <c r="Y34" s="48">
        <f t="shared" ref="Y34:Y50" si="19">X34-B34</f>
        <v>59.546789760805723</v>
      </c>
      <c r="Z34" s="48">
        <f t="shared" ref="Z34:Z50" si="20">ROUND(Y34,0)</f>
        <v>60</v>
      </c>
      <c r="AA34" s="17">
        <f t="shared" ref="AA34:AA50" si="21">IF(V34&gt;=0,V34,Z34)</f>
        <v>60</v>
      </c>
      <c r="AB34" s="45">
        <f t="shared" ref="AB34:AB50" si="22">B34+AA34</f>
        <v>660</v>
      </c>
    </row>
    <row r="35" spans="1:28" ht="15" customHeight="1" x14ac:dyDescent="0.25">
      <c r="A35" s="49">
        <v>500</v>
      </c>
      <c r="B35" s="49">
        <v>600</v>
      </c>
      <c r="C35" s="46">
        <v>0</v>
      </c>
      <c r="D35" s="46">
        <v>272.67</v>
      </c>
      <c r="E35" s="46">
        <v>216.68</v>
      </c>
      <c r="F35" s="46">
        <v>0</v>
      </c>
      <c r="G35" s="46">
        <f t="shared" si="13"/>
        <v>84.666666666666671</v>
      </c>
      <c r="H35" s="46">
        <v>0</v>
      </c>
      <c r="I35" s="46">
        <f t="shared" si="14"/>
        <v>78</v>
      </c>
      <c r="J35" s="50">
        <f t="shared" si="10"/>
        <v>1</v>
      </c>
      <c r="K35" s="50">
        <f t="shared" si="11"/>
        <v>1</v>
      </c>
      <c r="L35" s="50">
        <f t="shared" si="12"/>
        <v>1</v>
      </c>
      <c r="M35" s="50">
        <f t="shared" ca="1" si="15"/>
        <v>1</v>
      </c>
      <c r="N35" s="8"/>
      <c r="O35" s="8"/>
      <c r="P35" s="13"/>
      <c r="Q35" s="13"/>
      <c r="T35" s="43">
        <v>0</v>
      </c>
      <c r="U35" s="52">
        <f t="shared" si="16"/>
        <v>-600</v>
      </c>
      <c r="V35" s="48">
        <f t="shared" si="17"/>
        <v>-600</v>
      </c>
      <c r="W35" s="48"/>
      <c r="X35" s="48">
        <f t="shared" si="18"/>
        <v>659.54678976080572</v>
      </c>
      <c r="Y35" s="48">
        <f t="shared" si="19"/>
        <v>59.546789760805723</v>
      </c>
      <c r="Z35" s="48">
        <f t="shared" si="20"/>
        <v>60</v>
      </c>
      <c r="AA35" s="17">
        <f t="shared" si="21"/>
        <v>60</v>
      </c>
      <c r="AB35" s="45">
        <f t="shared" si="22"/>
        <v>660</v>
      </c>
    </row>
    <row r="36" spans="1:28" ht="15" customHeight="1" x14ac:dyDescent="0.25">
      <c r="A36" s="49">
        <f>ROUND(A35+(A38-A35)/3,0)</f>
        <v>593</v>
      </c>
      <c r="B36" s="49">
        <f>ROUND(B35+(B38-B35)/3,0)</f>
        <v>600</v>
      </c>
      <c r="C36" s="46">
        <v>0</v>
      </c>
      <c r="D36" s="46">
        <v>272.67</v>
      </c>
      <c r="E36" s="46">
        <v>216.69</v>
      </c>
      <c r="F36" s="46">
        <v>0</v>
      </c>
      <c r="G36" s="46">
        <f t="shared" si="13"/>
        <v>73.5625</v>
      </c>
      <c r="H36" s="46">
        <v>0</v>
      </c>
      <c r="I36" s="46">
        <f t="shared" si="14"/>
        <v>73.125</v>
      </c>
      <c r="J36" s="50">
        <f t="shared" si="10"/>
        <v>1</v>
      </c>
      <c r="K36" s="50">
        <f t="shared" si="11"/>
        <v>1</v>
      </c>
      <c r="L36" s="50">
        <f t="shared" si="12"/>
        <v>1</v>
      </c>
      <c r="M36" s="50">
        <f t="shared" ca="1" si="15"/>
        <v>1</v>
      </c>
      <c r="N36" s="8"/>
      <c r="O36" s="8"/>
      <c r="P36" s="13"/>
      <c r="Q36" s="13"/>
      <c r="T36" s="43">
        <v>0</v>
      </c>
      <c r="U36" s="52">
        <f t="shared" si="16"/>
        <v>-600</v>
      </c>
      <c r="V36" s="48">
        <f t="shared" si="17"/>
        <v>-600</v>
      </c>
      <c r="W36" s="48"/>
      <c r="X36" s="48">
        <f t="shared" si="18"/>
        <v>659.54678976080572</v>
      </c>
      <c r="Y36" s="48">
        <f t="shared" si="19"/>
        <v>59.546789760805723</v>
      </c>
      <c r="Z36" s="48">
        <f t="shared" si="20"/>
        <v>60</v>
      </c>
      <c r="AA36" s="17">
        <f t="shared" si="21"/>
        <v>60</v>
      </c>
      <c r="AB36" s="45">
        <f t="shared" si="22"/>
        <v>660</v>
      </c>
    </row>
    <row r="37" spans="1:28" ht="15" customHeight="1" x14ac:dyDescent="0.25">
      <c r="A37" s="49">
        <f>ROUND(A36+(A38-A35)/3,0)</f>
        <v>686</v>
      </c>
      <c r="B37" s="49">
        <f>ROUND(B36+(B38-B35)/3,0)</f>
        <v>600</v>
      </c>
      <c r="C37" s="46">
        <v>0</v>
      </c>
      <c r="D37" s="46">
        <v>272.68</v>
      </c>
      <c r="E37" s="46">
        <v>216.69</v>
      </c>
      <c r="F37" s="46">
        <v>0</v>
      </c>
      <c r="G37" s="46">
        <f t="shared" si="13"/>
        <v>63.764705882352942</v>
      </c>
      <c r="H37" s="46">
        <v>0</v>
      </c>
      <c r="I37" s="46">
        <f t="shared" si="14"/>
        <v>68.82352941176471</v>
      </c>
      <c r="J37" s="50">
        <f t="shared" si="10"/>
        <v>1</v>
      </c>
      <c r="K37" s="50">
        <f t="shared" si="11"/>
        <v>1</v>
      </c>
      <c r="L37" s="50">
        <f t="shared" si="12"/>
        <v>1</v>
      </c>
      <c r="M37" s="50">
        <f t="shared" ca="1" si="15"/>
        <v>1</v>
      </c>
      <c r="N37" s="8"/>
      <c r="O37" s="8"/>
      <c r="P37" s="13"/>
      <c r="Q37" s="13"/>
      <c r="T37" s="43">
        <v>0</v>
      </c>
      <c r="U37" s="52">
        <f t="shared" si="16"/>
        <v>-600</v>
      </c>
      <c r="V37" s="48">
        <f t="shared" si="17"/>
        <v>-600</v>
      </c>
      <c r="W37" s="48"/>
      <c r="X37" s="48">
        <f t="shared" si="18"/>
        <v>659.54678976080572</v>
      </c>
      <c r="Y37" s="48">
        <f t="shared" si="19"/>
        <v>59.546789760805723</v>
      </c>
      <c r="Z37" s="48">
        <f t="shared" si="20"/>
        <v>60</v>
      </c>
      <c r="AA37" s="17">
        <f t="shared" si="21"/>
        <v>60</v>
      </c>
      <c r="AB37" s="45">
        <f t="shared" si="22"/>
        <v>660</v>
      </c>
    </row>
    <row r="38" spans="1:28" ht="15" customHeight="1" x14ac:dyDescent="0.25">
      <c r="A38" s="49">
        <v>780</v>
      </c>
      <c r="B38" s="49">
        <v>600</v>
      </c>
      <c r="C38" s="46">
        <v>0</v>
      </c>
      <c r="D38" s="46">
        <v>272.7</v>
      </c>
      <c r="E38" s="46">
        <v>216.72</v>
      </c>
      <c r="F38" s="46">
        <v>0</v>
      </c>
      <c r="G38" s="46">
        <f t="shared" si="13"/>
        <v>55</v>
      </c>
      <c r="H38" s="46">
        <v>0</v>
      </c>
      <c r="I38" s="46">
        <f t="shared" si="14"/>
        <v>65</v>
      </c>
      <c r="J38" s="50">
        <f t="shared" si="10"/>
        <v>1</v>
      </c>
      <c r="K38" s="50">
        <f t="shared" si="11"/>
        <v>1</v>
      </c>
      <c r="L38" s="50">
        <f t="shared" si="12"/>
        <v>1</v>
      </c>
      <c r="M38" s="50">
        <f t="shared" ca="1" si="15"/>
        <v>1</v>
      </c>
      <c r="N38" s="8"/>
      <c r="O38" s="8"/>
      <c r="P38" s="13"/>
      <c r="Q38" s="13"/>
      <c r="T38" s="43">
        <v>0</v>
      </c>
      <c r="U38" s="52">
        <f t="shared" si="16"/>
        <v>-600</v>
      </c>
      <c r="V38" s="48">
        <f t="shared" si="17"/>
        <v>-600</v>
      </c>
      <c r="W38" s="48"/>
      <c r="X38" s="48">
        <f t="shared" si="18"/>
        <v>659.54678976080572</v>
      </c>
      <c r="Y38" s="48">
        <f t="shared" si="19"/>
        <v>59.546789760805723</v>
      </c>
      <c r="Z38" s="48">
        <f t="shared" si="20"/>
        <v>60</v>
      </c>
      <c r="AA38" s="17">
        <f t="shared" si="21"/>
        <v>60</v>
      </c>
      <c r="AB38" s="45">
        <f t="shared" si="22"/>
        <v>660</v>
      </c>
    </row>
    <row r="39" spans="1:28" ht="15" customHeight="1" x14ac:dyDescent="0.25">
      <c r="A39" s="49">
        <f>ROUND(A38+(A41-A38)/3,0)</f>
        <v>680</v>
      </c>
      <c r="B39" s="49">
        <f>ROUND(B38+(B41-B38)/3,0)</f>
        <v>600</v>
      </c>
      <c r="C39" s="46">
        <v>0</v>
      </c>
      <c r="D39" s="46">
        <v>272.70999999999998</v>
      </c>
      <c r="E39" s="46">
        <v>216.72</v>
      </c>
      <c r="F39" s="46">
        <v>0</v>
      </c>
      <c r="G39" s="46">
        <f t="shared" si="13"/>
        <v>57.368421052631582</v>
      </c>
      <c r="H39" s="46">
        <v>0</v>
      </c>
      <c r="I39" s="46">
        <f t="shared" si="14"/>
        <v>61.578947368421055</v>
      </c>
      <c r="J39" s="50">
        <f t="shared" si="10"/>
        <v>1</v>
      </c>
      <c r="K39" s="50">
        <f t="shared" si="11"/>
        <v>1</v>
      </c>
      <c r="L39" s="50">
        <f t="shared" si="12"/>
        <v>1</v>
      </c>
      <c r="M39" s="50">
        <f t="shared" ca="1" si="15"/>
        <v>0</v>
      </c>
      <c r="N39" s="8"/>
      <c r="O39" s="8"/>
      <c r="P39" s="13"/>
      <c r="Q39" s="13"/>
      <c r="T39" s="43">
        <v>0</v>
      </c>
      <c r="U39" s="52">
        <f t="shared" si="16"/>
        <v>-600</v>
      </c>
      <c r="V39" s="48">
        <f t="shared" si="17"/>
        <v>-600</v>
      </c>
      <c r="W39" s="48"/>
      <c r="X39" s="48">
        <f t="shared" si="18"/>
        <v>659.54678976080572</v>
      </c>
      <c r="Y39" s="48">
        <f t="shared" si="19"/>
        <v>59.546789760805723</v>
      </c>
      <c r="Z39" s="48">
        <f t="shared" si="20"/>
        <v>60</v>
      </c>
      <c r="AA39" s="17">
        <f t="shared" si="21"/>
        <v>60</v>
      </c>
      <c r="AB39" s="45">
        <f t="shared" si="22"/>
        <v>660</v>
      </c>
    </row>
    <row r="40" spans="1:28" ht="15" customHeight="1" x14ac:dyDescent="0.25">
      <c r="A40" s="49">
        <f>ROUND(A39+(A41-A38)/3,0)</f>
        <v>580</v>
      </c>
      <c r="B40" s="49">
        <f>ROUND(B39+(B41-B38)/3,0)</f>
        <v>600</v>
      </c>
      <c r="C40" s="46">
        <v>0</v>
      </c>
      <c r="D40" s="46">
        <v>272.70999999999998</v>
      </c>
      <c r="E40" s="46">
        <v>216.72</v>
      </c>
      <c r="F40" s="46">
        <v>0</v>
      </c>
      <c r="G40" s="46">
        <f t="shared" si="13"/>
        <v>59.5</v>
      </c>
      <c r="H40" s="46">
        <v>0</v>
      </c>
      <c r="I40" s="46">
        <f t="shared" si="14"/>
        <v>58.5</v>
      </c>
      <c r="J40" s="50">
        <f t="shared" si="10"/>
        <v>1</v>
      </c>
      <c r="K40" s="50">
        <f t="shared" si="11"/>
        <v>1</v>
      </c>
      <c r="L40" s="50">
        <f t="shared" si="12"/>
        <v>1</v>
      </c>
      <c r="M40" s="50">
        <f t="shared" ca="1" si="15"/>
        <v>0</v>
      </c>
      <c r="N40" s="8"/>
      <c r="O40" s="8"/>
      <c r="P40" s="13"/>
      <c r="Q40" s="13"/>
      <c r="T40" s="43">
        <v>0</v>
      </c>
      <c r="U40" s="52">
        <f t="shared" si="16"/>
        <v>-600</v>
      </c>
      <c r="V40" s="48">
        <f t="shared" si="17"/>
        <v>-600</v>
      </c>
      <c r="W40" s="48"/>
      <c r="X40" s="48">
        <f t="shared" si="18"/>
        <v>659.54678976080572</v>
      </c>
      <c r="Y40" s="48">
        <f t="shared" si="19"/>
        <v>59.546789760805723</v>
      </c>
      <c r="Z40" s="48">
        <f t="shared" si="20"/>
        <v>60</v>
      </c>
      <c r="AA40" s="17">
        <f t="shared" si="21"/>
        <v>60</v>
      </c>
      <c r="AB40" s="45">
        <f t="shared" si="22"/>
        <v>660</v>
      </c>
    </row>
    <row r="41" spans="1:28" ht="15" customHeight="1" x14ac:dyDescent="0.25">
      <c r="A41" s="49">
        <v>480</v>
      </c>
      <c r="B41" s="49">
        <v>600</v>
      </c>
      <c r="C41" s="46">
        <v>0</v>
      </c>
      <c r="D41" s="46">
        <v>272.7</v>
      </c>
      <c r="E41" s="46">
        <v>216.72</v>
      </c>
      <c r="F41" s="46">
        <v>0</v>
      </c>
      <c r="G41" s="46">
        <f t="shared" si="13"/>
        <v>61.428571428571431</v>
      </c>
      <c r="H41" s="46">
        <v>0</v>
      </c>
      <c r="I41" s="46">
        <f t="shared" si="14"/>
        <v>55.714285714285715</v>
      </c>
      <c r="J41" s="50">
        <f t="shared" si="10"/>
        <v>1</v>
      </c>
      <c r="K41" s="50">
        <f t="shared" si="11"/>
        <v>1</v>
      </c>
      <c r="L41" s="50">
        <f t="shared" si="12"/>
        <v>1</v>
      </c>
      <c r="M41" s="50">
        <f t="shared" ca="1" si="15"/>
        <v>0</v>
      </c>
      <c r="N41" s="8"/>
      <c r="O41" s="8"/>
      <c r="P41" s="13"/>
      <c r="Q41" s="13"/>
      <c r="T41" s="43">
        <v>0</v>
      </c>
      <c r="U41" s="52">
        <f t="shared" si="16"/>
        <v>-600</v>
      </c>
      <c r="V41" s="48">
        <f t="shared" si="17"/>
        <v>-600</v>
      </c>
      <c r="W41" s="48"/>
      <c r="X41" s="48">
        <f t="shared" si="18"/>
        <v>659.54678976080572</v>
      </c>
      <c r="Y41" s="48">
        <f t="shared" si="19"/>
        <v>59.546789760805723</v>
      </c>
      <c r="Z41" s="48">
        <f t="shared" si="20"/>
        <v>60</v>
      </c>
      <c r="AA41" s="17">
        <f t="shared" si="21"/>
        <v>60</v>
      </c>
      <c r="AB41" s="45">
        <f t="shared" si="22"/>
        <v>660</v>
      </c>
    </row>
    <row r="42" spans="1:28" ht="15" customHeight="1" x14ac:dyDescent="0.25">
      <c r="A42" s="49">
        <f>ROUND(A41+(A44-A41)/3,0)</f>
        <v>537</v>
      </c>
      <c r="B42" s="49">
        <f>ROUND(B41+(B44-B41)/3,0)</f>
        <v>600</v>
      </c>
      <c r="C42" s="46">
        <v>0</v>
      </c>
      <c r="D42" s="46">
        <v>272.69</v>
      </c>
      <c r="E42" s="46">
        <v>216.7</v>
      </c>
      <c r="F42" s="46">
        <v>0</v>
      </c>
      <c r="G42" s="46">
        <f t="shared" si="13"/>
        <v>56.045454545454547</v>
      </c>
      <c r="H42" s="46">
        <v>0</v>
      </c>
      <c r="I42" s="46">
        <f t="shared" si="14"/>
        <v>53.18181818181818</v>
      </c>
      <c r="J42" s="50">
        <f t="shared" si="10"/>
        <v>1</v>
      </c>
      <c r="K42" s="50">
        <f t="shared" si="11"/>
        <v>1</v>
      </c>
      <c r="L42" s="50">
        <f t="shared" si="12"/>
        <v>1</v>
      </c>
      <c r="M42" s="50">
        <f t="shared" ca="1" si="15"/>
        <v>0</v>
      </c>
      <c r="N42" s="8"/>
      <c r="O42" s="8"/>
      <c r="P42" s="13"/>
      <c r="Q42" s="13"/>
      <c r="T42" s="43">
        <v>0</v>
      </c>
      <c r="U42" s="52">
        <f t="shared" si="16"/>
        <v>-600</v>
      </c>
      <c r="V42" s="48">
        <f t="shared" si="17"/>
        <v>-600</v>
      </c>
      <c r="W42" s="48"/>
      <c r="X42" s="48">
        <f t="shared" si="18"/>
        <v>659.54678976080572</v>
      </c>
      <c r="Y42" s="48">
        <f t="shared" si="19"/>
        <v>59.546789760805723</v>
      </c>
      <c r="Z42" s="48">
        <f t="shared" si="20"/>
        <v>60</v>
      </c>
      <c r="AA42" s="17">
        <f t="shared" si="21"/>
        <v>60</v>
      </c>
      <c r="AB42" s="45">
        <f t="shared" si="22"/>
        <v>660</v>
      </c>
    </row>
    <row r="43" spans="1:28" ht="15" customHeight="1" x14ac:dyDescent="0.25">
      <c r="A43" s="49">
        <f>ROUND(A42+(A44-A41)/3,0)</f>
        <v>594</v>
      </c>
      <c r="B43" s="49">
        <f>ROUND(B42+(B44-B41)/3,0)</f>
        <v>600</v>
      </c>
      <c r="C43" s="46">
        <v>0</v>
      </c>
      <c r="D43" s="46">
        <v>272.69</v>
      </c>
      <c r="E43" s="46">
        <v>216.7</v>
      </c>
      <c r="F43" s="46">
        <v>0</v>
      </c>
      <c r="G43" s="46">
        <f t="shared" si="13"/>
        <v>51.130434782608695</v>
      </c>
      <c r="H43" s="46">
        <v>0</v>
      </c>
      <c r="I43" s="46">
        <f t="shared" si="14"/>
        <v>50.869565217391305</v>
      </c>
      <c r="J43" s="50">
        <f t="shared" si="10"/>
        <v>1</v>
      </c>
      <c r="K43" s="50">
        <f t="shared" si="11"/>
        <v>1</v>
      </c>
      <c r="L43" s="50">
        <f t="shared" si="12"/>
        <v>1</v>
      </c>
      <c r="M43" s="50">
        <f t="shared" ca="1" si="15"/>
        <v>0</v>
      </c>
      <c r="N43" s="8"/>
      <c r="O43" s="8"/>
      <c r="P43" s="13"/>
      <c r="Q43" s="13"/>
      <c r="T43" s="43">
        <v>0</v>
      </c>
      <c r="U43" s="52">
        <f t="shared" si="16"/>
        <v>-600</v>
      </c>
      <c r="V43" s="48">
        <f t="shared" si="17"/>
        <v>-600</v>
      </c>
      <c r="W43" s="48"/>
      <c r="X43" s="48">
        <f t="shared" si="18"/>
        <v>659.54678976080572</v>
      </c>
      <c r="Y43" s="48">
        <f t="shared" si="19"/>
        <v>59.546789760805723</v>
      </c>
      <c r="Z43" s="48">
        <f t="shared" si="20"/>
        <v>60</v>
      </c>
      <c r="AA43" s="17">
        <f t="shared" si="21"/>
        <v>60</v>
      </c>
      <c r="AB43" s="45">
        <f t="shared" si="22"/>
        <v>660</v>
      </c>
    </row>
    <row r="44" spans="1:28" ht="15" customHeight="1" x14ac:dyDescent="0.25">
      <c r="A44" s="49">
        <v>650</v>
      </c>
      <c r="B44" s="49">
        <v>600</v>
      </c>
      <c r="C44" s="46">
        <v>0</v>
      </c>
      <c r="D44" s="46">
        <v>272.69</v>
      </c>
      <c r="E44" s="46">
        <v>216.7</v>
      </c>
      <c r="F44" s="46">
        <v>0</v>
      </c>
      <c r="G44" s="46">
        <f t="shared" si="13"/>
        <v>46.666666666666664</v>
      </c>
      <c r="H44" s="46">
        <v>0</v>
      </c>
      <c r="I44" s="46">
        <f t="shared" si="14"/>
        <v>48.75</v>
      </c>
      <c r="J44" s="50">
        <f t="shared" si="10"/>
        <v>1</v>
      </c>
      <c r="K44" s="50">
        <f t="shared" si="11"/>
        <v>1</v>
      </c>
      <c r="L44" s="50">
        <f t="shared" si="12"/>
        <v>1</v>
      </c>
      <c r="M44" s="50">
        <f t="shared" ca="1" si="15"/>
        <v>1</v>
      </c>
      <c r="N44" s="8"/>
      <c r="O44" s="8"/>
      <c r="P44" s="13"/>
      <c r="Q44" s="13"/>
      <c r="T44" s="43">
        <v>0</v>
      </c>
      <c r="U44" s="52">
        <f t="shared" si="16"/>
        <v>-600</v>
      </c>
      <c r="V44" s="48">
        <f t="shared" si="17"/>
        <v>-600</v>
      </c>
      <c r="W44" s="48"/>
      <c r="X44" s="48">
        <f t="shared" si="18"/>
        <v>659.54678976080572</v>
      </c>
      <c r="Y44" s="48">
        <f t="shared" si="19"/>
        <v>59.546789760805723</v>
      </c>
      <c r="Z44" s="48">
        <f t="shared" si="20"/>
        <v>60</v>
      </c>
      <c r="AA44" s="17">
        <f t="shared" si="21"/>
        <v>60</v>
      </c>
      <c r="AB44" s="45">
        <f t="shared" si="22"/>
        <v>660</v>
      </c>
    </row>
    <row r="45" spans="1:28" ht="15" customHeight="1" x14ac:dyDescent="0.25">
      <c r="A45" s="49">
        <f>ROUND(A44+(A47-A44)/3,0)</f>
        <v>567</v>
      </c>
      <c r="B45" s="49">
        <f>ROUND(B44+(B47-B44)/3,0)</f>
        <v>500</v>
      </c>
      <c r="C45" s="46">
        <v>0</v>
      </c>
      <c r="D45" s="46">
        <v>272.7</v>
      </c>
      <c r="E45" s="46">
        <v>216.71</v>
      </c>
      <c r="F45" s="46">
        <v>0</v>
      </c>
      <c r="G45" s="46">
        <f t="shared" si="13"/>
        <v>48.12</v>
      </c>
      <c r="H45" s="46">
        <v>0</v>
      </c>
      <c r="I45" s="46">
        <f t="shared" si="14"/>
        <v>50.8</v>
      </c>
      <c r="J45" s="50">
        <f t="shared" si="10"/>
        <v>0</v>
      </c>
      <c r="K45" s="50">
        <f t="shared" si="11"/>
        <v>-1</v>
      </c>
      <c r="L45" s="50">
        <f t="shared" si="12"/>
        <v>0</v>
      </c>
      <c r="M45" s="50">
        <f t="shared" ca="1" si="15"/>
        <v>1</v>
      </c>
      <c r="N45" s="8"/>
      <c r="O45" s="8"/>
      <c r="P45" s="13"/>
      <c r="Q45" s="13"/>
      <c r="T45" s="43">
        <v>0</v>
      </c>
      <c r="U45" s="52">
        <f t="shared" si="16"/>
        <v>-500</v>
      </c>
      <c r="V45" s="48">
        <f t="shared" si="17"/>
        <v>-500</v>
      </c>
      <c r="W45" s="48"/>
      <c r="X45" s="48">
        <f t="shared" si="18"/>
        <v>549.62232480067144</v>
      </c>
      <c r="Y45" s="48">
        <f t="shared" si="19"/>
        <v>49.622324800671436</v>
      </c>
      <c r="Z45" s="48">
        <f t="shared" si="20"/>
        <v>50</v>
      </c>
      <c r="AA45" s="17">
        <f t="shared" si="21"/>
        <v>50</v>
      </c>
      <c r="AB45" s="45">
        <f t="shared" si="22"/>
        <v>550</v>
      </c>
    </row>
    <row r="46" spans="1:28" ht="15" customHeight="1" x14ac:dyDescent="0.25">
      <c r="A46" s="49">
        <f>ROUND(A45+(A47-A44)/3,0)</f>
        <v>484</v>
      </c>
      <c r="B46" s="49">
        <f>ROUND(B45+(B47-B44)/3,0)</f>
        <v>400</v>
      </c>
      <c r="C46" s="46">
        <v>0</v>
      </c>
      <c r="D46" s="46">
        <v>272.70999999999998</v>
      </c>
      <c r="E46" s="46">
        <v>216.73</v>
      </c>
      <c r="F46" s="46">
        <v>0</v>
      </c>
      <c r="G46" s="46">
        <f t="shared" si="13"/>
        <v>49.46153846153846</v>
      </c>
      <c r="H46" s="46">
        <v>0</v>
      </c>
      <c r="I46" s="46">
        <f t="shared" si="14"/>
        <v>52.692307692307693</v>
      </c>
      <c r="J46" s="50">
        <f t="shared" si="10"/>
        <v>0</v>
      </c>
      <c r="K46" s="50">
        <f t="shared" si="11"/>
        <v>-1</v>
      </c>
      <c r="L46" s="50">
        <f t="shared" si="12"/>
        <v>0</v>
      </c>
      <c r="M46" s="50">
        <f t="shared" ca="1" si="15"/>
        <v>0</v>
      </c>
      <c r="N46" s="8"/>
      <c r="O46" s="8"/>
      <c r="P46" s="13"/>
      <c r="Q46" s="13"/>
      <c r="T46" s="43">
        <v>0</v>
      </c>
      <c r="U46" s="52">
        <f t="shared" si="16"/>
        <v>-400</v>
      </c>
      <c r="V46" s="48">
        <f t="shared" si="17"/>
        <v>-400</v>
      </c>
      <c r="W46" s="48"/>
      <c r="X46" s="48">
        <f t="shared" si="18"/>
        <v>439.69785984053715</v>
      </c>
      <c r="Y46" s="48">
        <f t="shared" si="19"/>
        <v>39.697859840537149</v>
      </c>
      <c r="Z46" s="48">
        <f t="shared" si="20"/>
        <v>40</v>
      </c>
      <c r="AA46" s="17">
        <f t="shared" si="21"/>
        <v>40</v>
      </c>
      <c r="AB46" s="45">
        <f t="shared" si="22"/>
        <v>440</v>
      </c>
    </row>
    <row r="47" spans="1:28" ht="15" customHeight="1" x14ac:dyDescent="0.25">
      <c r="A47" s="49">
        <v>400</v>
      </c>
      <c r="B47" s="49">
        <v>300</v>
      </c>
      <c r="C47" s="46">
        <v>0</v>
      </c>
      <c r="D47" s="46">
        <v>272.72000000000003</v>
      </c>
      <c r="E47" s="46">
        <v>216.74</v>
      </c>
      <c r="F47" s="46">
        <v>0</v>
      </c>
      <c r="G47" s="46">
        <f t="shared" si="13"/>
        <v>50.74074074074074</v>
      </c>
      <c r="H47" s="46">
        <v>0</v>
      </c>
      <c r="I47" s="46">
        <f t="shared" si="14"/>
        <v>54.444444444444443</v>
      </c>
      <c r="J47" s="50">
        <f t="shared" si="10"/>
        <v>0</v>
      </c>
      <c r="K47" s="50">
        <f t="shared" si="11"/>
        <v>-1</v>
      </c>
      <c r="L47" s="50">
        <f t="shared" si="12"/>
        <v>0</v>
      </c>
      <c r="M47" s="50">
        <f t="shared" ca="1" si="15"/>
        <v>0</v>
      </c>
      <c r="N47" s="8"/>
      <c r="O47" s="8"/>
      <c r="P47" s="13"/>
      <c r="Q47" s="13"/>
      <c r="T47" s="43">
        <v>0</v>
      </c>
      <c r="U47" s="52">
        <f t="shared" si="16"/>
        <v>-300</v>
      </c>
      <c r="V47" s="48">
        <f t="shared" si="17"/>
        <v>-300</v>
      </c>
      <c r="W47" s="48"/>
      <c r="X47" s="48">
        <f t="shared" si="18"/>
        <v>329.77339488040286</v>
      </c>
      <c r="Y47" s="48">
        <f t="shared" si="19"/>
        <v>29.773394880402861</v>
      </c>
      <c r="Z47" s="48">
        <f t="shared" si="20"/>
        <v>30</v>
      </c>
      <c r="AA47" s="17">
        <f t="shared" si="21"/>
        <v>30</v>
      </c>
      <c r="AB47" s="45">
        <f t="shared" si="22"/>
        <v>330</v>
      </c>
    </row>
    <row r="48" spans="1:28" ht="15" customHeight="1" x14ac:dyDescent="0.25">
      <c r="A48" s="49">
        <f>ROUND(A47+(A50-A47)/3,0)</f>
        <v>447</v>
      </c>
      <c r="B48" s="49">
        <f>ROUND(B47+(B50-B47)/3,0)</f>
        <v>300</v>
      </c>
      <c r="C48" s="46">
        <v>0</v>
      </c>
      <c r="D48" s="46">
        <v>272.73</v>
      </c>
      <c r="E48" s="46">
        <v>216.74</v>
      </c>
      <c r="F48" s="46">
        <v>0</v>
      </c>
      <c r="G48" s="46">
        <f t="shared" si="13"/>
        <v>47.25</v>
      </c>
      <c r="H48" s="46">
        <v>0</v>
      </c>
      <c r="I48" s="46">
        <f t="shared" si="14"/>
        <v>52.5</v>
      </c>
      <c r="J48" s="50">
        <f t="shared" si="10"/>
        <v>1</v>
      </c>
      <c r="K48" s="50">
        <f t="shared" si="11"/>
        <v>1</v>
      </c>
      <c r="L48" s="50">
        <f t="shared" si="12"/>
        <v>0</v>
      </c>
      <c r="M48" s="50">
        <f t="shared" ca="1" si="15"/>
        <v>1</v>
      </c>
      <c r="N48" s="8"/>
      <c r="O48" s="8"/>
      <c r="P48" s="13"/>
      <c r="Q48" s="13"/>
      <c r="T48" s="43">
        <v>0</v>
      </c>
      <c r="U48" s="52">
        <f t="shared" si="16"/>
        <v>-300</v>
      </c>
      <c r="V48" s="48">
        <f t="shared" si="17"/>
        <v>-300</v>
      </c>
      <c r="W48" s="48"/>
      <c r="X48" s="48">
        <f t="shared" si="18"/>
        <v>329.77339488040286</v>
      </c>
      <c r="Y48" s="48">
        <f t="shared" si="19"/>
        <v>29.773394880402861</v>
      </c>
      <c r="Z48" s="48">
        <f t="shared" si="20"/>
        <v>30</v>
      </c>
      <c r="AA48" s="17">
        <f t="shared" si="21"/>
        <v>30</v>
      </c>
      <c r="AB48" s="45">
        <f t="shared" si="22"/>
        <v>330</v>
      </c>
    </row>
    <row r="49" spans="1:28" ht="15" customHeight="1" x14ac:dyDescent="0.25">
      <c r="A49" s="49">
        <f>ROUND(A48+(A50-A47)/3,0)</f>
        <v>494</v>
      </c>
      <c r="B49" s="49">
        <f>ROUND(B48+(B50-B47)/3,0)</f>
        <v>300</v>
      </c>
      <c r="C49" s="46">
        <v>0</v>
      </c>
      <c r="D49" s="46">
        <v>272.75</v>
      </c>
      <c r="E49" s="46">
        <v>216.77</v>
      </c>
      <c r="F49" s="46">
        <v>0</v>
      </c>
      <c r="G49" s="46">
        <f t="shared" si="13"/>
        <v>44</v>
      </c>
      <c r="H49" s="46">
        <v>0</v>
      </c>
      <c r="I49" s="46">
        <f t="shared" si="14"/>
        <v>50.689655172413794</v>
      </c>
      <c r="J49" s="50">
        <f t="shared" si="10"/>
        <v>1</v>
      </c>
      <c r="K49" s="50">
        <f t="shared" si="11"/>
        <v>1</v>
      </c>
      <c r="L49" s="50">
        <f t="shared" si="12"/>
        <v>0</v>
      </c>
      <c r="M49" s="50">
        <f t="shared" ca="1" si="15"/>
        <v>0</v>
      </c>
      <c r="N49" s="8"/>
      <c r="O49" s="8"/>
      <c r="P49" s="13"/>
      <c r="Q49" s="13"/>
      <c r="T49" s="43">
        <v>0</v>
      </c>
      <c r="U49" s="52">
        <f t="shared" si="16"/>
        <v>-300</v>
      </c>
      <c r="V49" s="48">
        <f t="shared" si="17"/>
        <v>-300</v>
      </c>
      <c r="W49" s="48"/>
      <c r="X49" s="48">
        <f t="shared" si="18"/>
        <v>329.77339488040286</v>
      </c>
      <c r="Y49" s="48">
        <f t="shared" si="19"/>
        <v>29.773394880402861</v>
      </c>
      <c r="Z49" s="48">
        <f t="shared" si="20"/>
        <v>30</v>
      </c>
      <c r="AA49" s="17">
        <f t="shared" si="21"/>
        <v>30</v>
      </c>
      <c r="AB49" s="45">
        <f t="shared" si="22"/>
        <v>330</v>
      </c>
    </row>
    <row r="50" spans="1:28" ht="15" customHeight="1" x14ac:dyDescent="0.25">
      <c r="A50" s="49">
        <v>540</v>
      </c>
      <c r="B50" s="49">
        <v>300</v>
      </c>
      <c r="C50" s="46">
        <v>0</v>
      </c>
      <c r="D50" s="46">
        <v>272.77</v>
      </c>
      <c r="E50" s="46">
        <v>216.79</v>
      </c>
      <c r="F50" s="46">
        <v>0</v>
      </c>
      <c r="G50" s="46">
        <f t="shared" si="13"/>
        <v>41</v>
      </c>
      <c r="H50" s="46">
        <v>0</v>
      </c>
      <c r="I50" s="46">
        <f t="shared" si="14"/>
        <v>49</v>
      </c>
      <c r="J50" s="50">
        <f t="shared" si="10"/>
        <v>1</v>
      </c>
      <c r="K50" s="50">
        <f t="shared" si="11"/>
        <v>1</v>
      </c>
      <c r="L50" s="50">
        <f t="shared" si="12"/>
        <v>0</v>
      </c>
      <c r="M50" s="50">
        <f t="shared" ca="1" si="15"/>
        <v>0</v>
      </c>
      <c r="N50" s="8"/>
      <c r="O50" s="8"/>
      <c r="P50" s="13"/>
      <c r="Q50" s="13"/>
      <c r="T50" s="43">
        <v>0</v>
      </c>
      <c r="U50" s="52">
        <f t="shared" si="16"/>
        <v>-300</v>
      </c>
      <c r="V50" s="48">
        <f t="shared" si="17"/>
        <v>-300</v>
      </c>
      <c r="W50" s="48"/>
      <c r="X50" s="48">
        <f t="shared" si="18"/>
        <v>329.77339488040286</v>
      </c>
      <c r="Y50" s="48">
        <f t="shared" si="19"/>
        <v>29.773394880402861</v>
      </c>
      <c r="Z50" s="48">
        <f t="shared" si="20"/>
        <v>30</v>
      </c>
      <c r="AA50" s="17">
        <f t="shared" si="21"/>
        <v>30</v>
      </c>
      <c r="AB50" s="45">
        <f t="shared" si="22"/>
        <v>330</v>
      </c>
    </row>
    <row r="51" spans="1:28" ht="15" customHeight="1" x14ac:dyDescent="0.25">
      <c r="A51" s="49"/>
      <c r="B51" s="49"/>
      <c r="C51" s="46"/>
      <c r="D51" s="46"/>
      <c r="E51" s="46"/>
      <c r="F51" s="46"/>
      <c r="G51" s="46"/>
      <c r="H51" s="46"/>
      <c r="I51" s="46"/>
      <c r="J51" s="50"/>
      <c r="K51" s="50"/>
      <c r="L51" s="50"/>
      <c r="M51" s="50"/>
      <c r="N51" s="8"/>
      <c r="O51" s="8"/>
      <c r="P51" s="13"/>
      <c r="Q51" s="13"/>
      <c r="U51" s="52"/>
      <c r="V51" s="48"/>
      <c r="W51" s="48"/>
      <c r="X51" s="48"/>
      <c r="Y51" s="48"/>
      <c r="Z51" s="48"/>
      <c r="AA51" s="17"/>
    </row>
    <row r="52" spans="1:28" ht="15" customHeight="1" x14ac:dyDescent="0.25">
      <c r="A52" s="49"/>
      <c r="B52" s="49"/>
      <c r="C52" s="46"/>
      <c r="D52" s="46"/>
      <c r="E52" s="46"/>
      <c r="F52" s="46"/>
      <c r="G52" s="46"/>
      <c r="H52" s="46"/>
      <c r="I52" s="46"/>
      <c r="J52" s="50"/>
      <c r="K52" s="50"/>
      <c r="L52" s="50"/>
      <c r="M52" s="50"/>
      <c r="N52" s="8"/>
      <c r="O52" s="8"/>
      <c r="P52" s="13"/>
      <c r="Q52" s="13"/>
      <c r="U52" s="52"/>
      <c r="V52" s="48"/>
      <c r="W52" s="48"/>
      <c r="X52" s="48"/>
      <c r="Y52" s="48"/>
      <c r="Z52" s="48"/>
      <c r="AA52" s="17"/>
    </row>
    <row r="53" spans="1:28" ht="15" customHeight="1" x14ac:dyDescent="0.25">
      <c r="A53" s="49"/>
      <c r="B53" s="49"/>
      <c r="C53" s="46"/>
      <c r="D53" s="46"/>
      <c r="E53" s="46"/>
      <c r="F53" s="46"/>
      <c r="G53" s="46"/>
      <c r="H53" s="46"/>
      <c r="I53" s="46"/>
      <c r="J53" s="50"/>
      <c r="K53" s="50"/>
      <c r="L53" s="50"/>
      <c r="M53" s="50"/>
      <c r="N53" s="8"/>
      <c r="O53" s="8"/>
      <c r="P53" s="13"/>
      <c r="Q53" s="13"/>
      <c r="U53" s="52"/>
      <c r="V53" s="48"/>
      <c r="W53" s="48"/>
      <c r="X53" s="48"/>
      <c r="Y53" s="48"/>
      <c r="Z53" s="48"/>
      <c r="AA53" s="17"/>
    </row>
    <row r="54" spans="1:28" ht="15" customHeight="1" x14ac:dyDescent="0.25">
      <c r="A54" s="49"/>
      <c r="B54" s="49"/>
      <c r="C54" s="46"/>
      <c r="D54" s="46"/>
      <c r="E54" s="46"/>
      <c r="F54" s="46"/>
      <c r="G54" s="46"/>
      <c r="H54" s="46"/>
      <c r="I54" s="46"/>
      <c r="J54" s="50"/>
      <c r="K54" s="50"/>
      <c r="L54" s="50"/>
      <c r="M54" s="50"/>
      <c r="N54" s="8"/>
      <c r="O54" s="8"/>
      <c r="P54" s="13"/>
      <c r="Q54" s="13"/>
      <c r="U54" s="52"/>
      <c r="V54" s="48"/>
      <c r="W54" s="48"/>
      <c r="X54" s="48"/>
      <c r="Y54" s="48"/>
      <c r="Z54" s="48"/>
      <c r="AA54" s="17"/>
    </row>
    <row r="55" spans="1:28" ht="15" customHeight="1" x14ac:dyDescent="0.25">
      <c r="A55" s="49"/>
      <c r="B55" s="49"/>
      <c r="C55" s="46"/>
      <c r="D55" s="46"/>
      <c r="E55" s="46"/>
      <c r="F55" s="46"/>
      <c r="G55" s="46"/>
      <c r="H55" s="46"/>
      <c r="I55" s="46"/>
      <c r="J55" s="50"/>
      <c r="K55" s="50"/>
      <c r="L55" s="50"/>
      <c r="M55" s="50"/>
      <c r="N55" s="8"/>
      <c r="O55" s="8"/>
      <c r="P55" s="13"/>
      <c r="Q55" s="13"/>
      <c r="U55" s="52"/>
      <c r="V55" s="48"/>
      <c r="W55" s="48"/>
      <c r="X55" s="48"/>
      <c r="Y55" s="48"/>
      <c r="Z55" s="48"/>
      <c r="AA55" s="17"/>
    </row>
    <row r="56" spans="1:28" ht="15" customHeight="1" x14ac:dyDescent="0.25">
      <c r="A56" s="49"/>
      <c r="B56" s="49"/>
      <c r="C56" s="46"/>
      <c r="D56" s="46"/>
      <c r="E56" s="46"/>
      <c r="F56" s="46"/>
      <c r="G56" s="46"/>
      <c r="H56" s="46"/>
      <c r="I56" s="46"/>
      <c r="J56" s="50"/>
      <c r="K56" s="50"/>
      <c r="L56" s="50"/>
      <c r="M56" s="50"/>
      <c r="N56" s="8"/>
      <c r="O56" s="8"/>
      <c r="P56" s="13"/>
      <c r="Q56" s="13"/>
      <c r="U56" s="52"/>
      <c r="V56" s="48"/>
      <c r="W56" s="48"/>
      <c r="X56" s="48"/>
      <c r="Y56" s="48"/>
      <c r="Z56" s="48"/>
      <c r="AA56" s="17"/>
    </row>
    <row r="57" spans="1:28" ht="15" customHeight="1" x14ac:dyDescent="0.25">
      <c r="A57" s="49"/>
      <c r="B57" s="49"/>
      <c r="C57" s="46"/>
      <c r="D57" s="46"/>
      <c r="E57" s="46"/>
      <c r="F57" s="46"/>
      <c r="G57" s="46"/>
      <c r="H57" s="46"/>
      <c r="I57" s="46"/>
      <c r="J57" s="50"/>
      <c r="K57" s="50"/>
      <c r="L57" s="50"/>
      <c r="M57" s="50"/>
      <c r="N57" s="8"/>
      <c r="O57" s="8"/>
      <c r="P57" s="13"/>
      <c r="Q57" s="13"/>
      <c r="U57" s="52"/>
      <c r="V57" s="48"/>
      <c r="W57" s="48"/>
      <c r="X57" s="48"/>
      <c r="Y57" s="48"/>
      <c r="Z57" s="48"/>
      <c r="AA57" s="17"/>
    </row>
    <row r="58" spans="1:28" ht="15" customHeight="1" x14ac:dyDescent="0.25">
      <c r="A58" s="49"/>
      <c r="B58" s="49"/>
      <c r="C58" s="46"/>
      <c r="D58" s="46"/>
      <c r="E58" s="46"/>
      <c r="F58" s="46"/>
      <c r="G58" s="46"/>
      <c r="H58" s="46"/>
      <c r="I58" s="46"/>
      <c r="J58" s="50"/>
      <c r="K58" s="50"/>
      <c r="L58" s="50"/>
      <c r="M58" s="50"/>
      <c r="N58" s="8"/>
      <c r="O58" s="8"/>
      <c r="P58" s="13"/>
      <c r="Q58" s="13"/>
      <c r="U58" s="52"/>
      <c r="V58" s="48"/>
      <c r="W58" s="48"/>
      <c r="X58" s="48"/>
      <c r="Y58" s="48"/>
      <c r="Z58" s="48"/>
      <c r="AA58" s="17"/>
    </row>
    <row r="59" spans="1:28" ht="15" customHeight="1" x14ac:dyDescent="0.25">
      <c r="A59" s="49"/>
      <c r="B59" s="49"/>
      <c r="C59" s="46"/>
      <c r="D59" s="46"/>
      <c r="E59" s="46"/>
      <c r="F59" s="46"/>
      <c r="G59" s="46"/>
      <c r="H59" s="46"/>
      <c r="I59" s="46"/>
      <c r="J59" s="50"/>
      <c r="K59" s="50"/>
      <c r="L59" s="50"/>
      <c r="M59" s="50"/>
      <c r="N59" s="8"/>
      <c r="O59" s="8"/>
      <c r="P59" s="13"/>
      <c r="Q59" s="13"/>
      <c r="U59" s="52"/>
      <c r="V59" s="48"/>
      <c r="W59" s="48"/>
      <c r="X59" s="48"/>
      <c r="Y59" s="48"/>
      <c r="Z59" s="48"/>
      <c r="AA59" s="17"/>
    </row>
    <row r="60" spans="1:28" ht="15" customHeight="1" x14ac:dyDescent="0.25">
      <c r="A60" s="49"/>
      <c r="B60" s="49"/>
      <c r="C60" s="46"/>
      <c r="D60" s="46"/>
      <c r="E60" s="46"/>
      <c r="F60" s="46"/>
      <c r="G60" s="46"/>
      <c r="H60" s="46"/>
      <c r="I60" s="46"/>
      <c r="J60" s="50"/>
      <c r="K60" s="50"/>
      <c r="L60" s="50"/>
      <c r="M60" s="50"/>
      <c r="N60" s="8"/>
      <c r="O60" s="8"/>
      <c r="P60" s="13"/>
      <c r="Q60" s="13"/>
      <c r="U60" s="52"/>
      <c r="V60" s="48"/>
      <c r="W60" s="48"/>
      <c r="X60" s="48"/>
      <c r="Y60" s="48"/>
      <c r="Z60" s="48"/>
      <c r="AA60" s="17"/>
    </row>
    <row r="61" spans="1:28" ht="15" customHeight="1" x14ac:dyDescent="0.25">
      <c r="A61" s="49"/>
      <c r="B61" s="49"/>
      <c r="C61" s="46"/>
      <c r="D61" s="46"/>
      <c r="E61" s="46"/>
      <c r="F61" s="46"/>
      <c r="G61" s="46"/>
      <c r="H61" s="46"/>
      <c r="I61" s="46"/>
      <c r="J61" s="50"/>
      <c r="K61" s="50"/>
      <c r="L61" s="50"/>
      <c r="M61" s="50"/>
      <c r="N61" s="8"/>
      <c r="O61" s="8"/>
      <c r="P61" s="13"/>
      <c r="Q61" s="13"/>
      <c r="U61" s="52"/>
      <c r="V61" s="48"/>
      <c r="W61" s="48"/>
      <c r="X61" s="48"/>
      <c r="Y61" s="48"/>
      <c r="Z61" s="48"/>
      <c r="AA61" s="17"/>
    </row>
    <row r="62" spans="1:28" ht="15" customHeight="1" x14ac:dyDescent="0.25">
      <c r="A62" s="49"/>
      <c r="B62" s="49"/>
      <c r="C62" s="46"/>
      <c r="D62" s="46"/>
      <c r="E62" s="46"/>
      <c r="F62" s="46"/>
      <c r="G62" s="46"/>
      <c r="H62" s="46"/>
      <c r="I62" s="46"/>
      <c r="J62" s="50"/>
      <c r="K62" s="50"/>
      <c r="L62" s="50"/>
      <c r="M62" s="50"/>
      <c r="N62" s="8"/>
      <c r="O62" s="8"/>
      <c r="P62" s="13"/>
      <c r="Q62" s="13"/>
      <c r="U62" s="52"/>
      <c r="V62" s="48"/>
      <c r="W62" s="48"/>
      <c r="X62" s="48"/>
      <c r="Y62" s="48"/>
      <c r="Z62" s="48"/>
      <c r="AA62" s="17"/>
    </row>
    <row r="63" spans="1:28" ht="15" customHeight="1" x14ac:dyDescent="0.25">
      <c r="A63" s="49"/>
      <c r="B63" s="49"/>
      <c r="C63" s="46"/>
      <c r="D63" s="46"/>
      <c r="E63" s="46"/>
      <c r="F63" s="46"/>
      <c r="G63" s="46"/>
      <c r="H63" s="46"/>
      <c r="I63" s="46"/>
      <c r="J63" s="50"/>
      <c r="K63" s="50"/>
      <c r="L63" s="50"/>
      <c r="M63" s="50"/>
      <c r="N63" s="8"/>
      <c r="O63" s="8"/>
      <c r="P63" s="13"/>
      <c r="Q63" s="13"/>
      <c r="U63" s="52"/>
      <c r="V63" s="48"/>
      <c r="W63" s="48"/>
      <c r="X63" s="48"/>
      <c r="Y63" s="48"/>
      <c r="Z63" s="48"/>
      <c r="AA63" s="17"/>
    </row>
    <row r="64" spans="1:28" ht="15" customHeight="1" x14ac:dyDescent="0.25">
      <c r="A64" s="49"/>
      <c r="B64" s="49"/>
      <c r="C64" s="46"/>
      <c r="D64" s="46"/>
      <c r="E64" s="46"/>
      <c r="F64" s="46"/>
      <c r="G64" s="46"/>
      <c r="H64" s="46"/>
      <c r="I64" s="46"/>
      <c r="J64" s="50"/>
      <c r="K64" s="50"/>
      <c r="L64" s="50"/>
      <c r="M64" s="50"/>
      <c r="N64" s="8"/>
      <c r="O64" s="8"/>
      <c r="P64" s="13"/>
      <c r="Q64" s="13"/>
      <c r="U64" s="52"/>
      <c r="V64" s="48"/>
      <c r="W64" s="48"/>
      <c r="X64" s="48"/>
      <c r="Y64" s="48"/>
      <c r="Z64" s="48"/>
      <c r="AA64" s="17"/>
    </row>
    <row r="65" spans="1:27" ht="15" customHeight="1" x14ac:dyDescent="0.25">
      <c r="A65" s="49"/>
      <c r="B65" s="49"/>
      <c r="C65" s="46"/>
      <c r="D65" s="46"/>
      <c r="E65" s="46"/>
      <c r="F65" s="46"/>
      <c r="G65" s="46"/>
      <c r="H65" s="46"/>
      <c r="I65" s="46"/>
      <c r="J65" s="50"/>
      <c r="K65" s="50"/>
      <c r="L65" s="50"/>
      <c r="M65" s="50"/>
      <c r="N65" s="8"/>
      <c r="O65" s="8"/>
      <c r="P65" s="13"/>
      <c r="Q65" s="13"/>
      <c r="U65" s="52"/>
      <c r="V65" s="48"/>
      <c r="W65" s="48"/>
      <c r="X65" s="48"/>
      <c r="Y65" s="48"/>
      <c r="Z65" s="48"/>
      <c r="AA65" s="17"/>
    </row>
    <row r="66" spans="1:27" ht="15" customHeight="1" x14ac:dyDescent="0.25">
      <c r="A66" s="49"/>
      <c r="B66" s="49"/>
      <c r="C66" s="46"/>
      <c r="D66" s="46"/>
      <c r="E66" s="46"/>
      <c r="F66" s="46"/>
      <c r="G66" s="46"/>
      <c r="H66" s="46"/>
      <c r="I66" s="46"/>
      <c r="J66" s="50"/>
      <c r="K66" s="50"/>
      <c r="L66" s="50"/>
      <c r="M66" s="50"/>
      <c r="N66" s="8"/>
      <c r="O66" s="8"/>
      <c r="P66" s="13"/>
      <c r="Q66" s="13"/>
      <c r="U66" s="52"/>
      <c r="V66" s="48"/>
      <c r="W66" s="48"/>
      <c r="X66" s="48"/>
      <c r="Y66" s="48"/>
      <c r="Z66" s="48"/>
      <c r="AA66" s="17"/>
    </row>
    <row r="67" spans="1:27" ht="15" customHeight="1" x14ac:dyDescent="0.25">
      <c r="A67" s="49"/>
      <c r="B67" s="49"/>
      <c r="C67" s="46"/>
      <c r="D67" s="46"/>
      <c r="E67" s="46"/>
      <c r="F67" s="46"/>
      <c r="G67" s="46"/>
      <c r="H67" s="46"/>
      <c r="I67" s="46"/>
      <c r="J67" s="50"/>
      <c r="K67" s="50"/>
      <c r="L67" s="50"/>
      <c r="M67" s="50"/>
      <c r="N67" s="8"/>
      <c r="O67" s="8"/>
      <c r="P67" s="13"/>
      <c r="Q67" s="13"/>
      <c r="U67" s="52"/>
      <c r="V67" s="48"/>
      <c r="W67" s="48"/>
      <c r="X67" s="48"/>
      <c r="Y67" s="48"/>
      <c r="Z67" s="48"/>
      <c r="AA67" s="17"/>
    </row>
    <row r="68" spans="1:27" ht="15" customHeight="1" x14ac:dyDescent="0.25">
      <c r="A68" s="49"/>
      <c r="B68" s="49"/>
      <c r="C68" s="46"/>
      <c r="D68" s="46"/>
      <c r="E68" s="46"/>
      <c r="F68" s="46"/>
      <c r="G68" s="46"/>
      <c r="H68" s="46"/>
      <c r="I68" s="46"/>
      <c r="J68" s="50"/>
      <c r="K68" s="50"/>
      <c r="L68" s="50"/>
      <c r="M68" s="50"/>
      <c r="N68" s="8"/>
      <c r="O68" s="8"/>
      <c r="P68" s="13"/>
      <c r="Q68" s="13"/>
      <c r="U68" s="52"/>
      <c r="V68" s="48"/>
      <c r="W68" s="48"/>
      <c r="X68" s="48"/>
      <c r="Y68" s="48"/>
      <c r="Z68" s="48"/>
      <c r="AA68" s="17"/>
    </row>
    <row r="69" spans="1:27" ht="15" customHeight="1" x14ac:dyDescent="0.25">
      <c r="A69" s="49"/>
      <c r="B69" s="49"/>
      <c r="C69" s="46"/>
      <c r="D69" s="46"/>
      <c r="E69" s="46"/>
      <c r="F69" s="46"/>
      <c r="G69" s="46"/>
      <c r="H69" s="46"/>
      <c r="I69" s="46"/>
      <c r="J69" s="50"/>
      <c r="K69" s="50"/>
      <c r="L69" s="50"/>
      <c r="M69" s="50"/>
      <c r="N69" s="8"/>
      <c r="O69" s="8"/>
      <c r="P69" s="13"/>
      <c r="Q69" s="13"/>
      <c r="U69" s="52"/>
      <c r="V69" s="48"/>
      <c r="W69" s="48"/>
      <c r="X69" s="48"/>
      <c r="Y69" s="48"/>
      <c r="Z69" s="48"/>
      <c r="AA69" s="17"/>
    </row>
    <row r="70" spans="1:27" ht="15" customHeight="1" x14ac:dyDescent="0.25">
      <c r="A70" s="49"/>
      <c r="B70" s="49"/>
      <c r="C70" s="46"/>
      <c r="D70" s="46"/>
      <c r="E70" s="46"/>
      <c r="F70" s="46"/>
      <c r="G70" s="46"/>
      <c r="H70" s="46"/>
      <c r="I70" s="46"/>
      <c r="J70" s="50"/>
      <c r="K70" s="50"/>
      <c r="L70" s="50"/>
      <c r="M70" s="50"/>
      <c r="N70" s="8"/>
      <c r="O70" s="8"/>
      <c r="P70" s="13"/>
      <c r="Q70" s="13"/>
      <c r="U70" s="52"/>
      <c r="V70" s="48"/>
      <c r="W70" s="48"/>
      <c r="X70" s="48"/>
      <c r="Y70" s="48"/>
      <c r="Z70" s="48"/>
      <c r="AA70" s="17"/>
    </row>
    <row r="71" spans="1:27" ht="15" customHeight="1" x14ac:dyDescent="0.25">
      <c r="A71" s="49"/>
      <c r="B71" s="49"/>
      <c r="C71" s="46"/>
      <c r="D71" s="46"/>
      <c r="E71" s="46"/>
      <c r="F71" s="46"/>
      <c r="G71" s="46"/>
      <c r="H71" s="46"/>
      <c r="I71" s="46"/>
      <c r="J71" s="50"/>
      <c r="K71" s="50"/>
      <c r="L71" s="50"/>
      <c r="M71" s="50"/>
      <c r="N71" s="8"/>
      <c r="O71" s="8"/>
      <c r="P71" s="13"/>
      <c r="Q71" s="13"/>
      <c r="U71" s="52"/>
      <c r="V71" s="48"/>
      <c r="W71" s="48"/>
      <c r="X71" s="48"/>
      <c r="Y71" s="48"/>
      <c r="Z71" s="48"/>
      <c r="AA71" s="17"/>
    </row>
    <row r="72" spans="1:27" ht="15" customHeight="1" x14ac:dyDescent="0.25">
      <c r="A72" s="49"/>
      <c r="B72" s="49"/>
      <c r="C72" s="46"/>
      <c r="D72" s="46"/>
      <c r="E72" s="46"/>
      <c r="F72" s="46"/>
      <c r="G72" s="46"/>
      <c r="H72" s="46"/>
      <c r="I72" s="46"/>
      <c r="J72" s="50"/>
      <c r="K72" s="50"/>
      <c r="L72" s="50"/>
      <c r="M72" s="50"/>
      <c r="N72" s="8"/>
      <c r="O72" s="8"/>
      <c r="P72" s="13"/>
      <c r="Q72" s="13"/>
      <c r="U72" s="52"/>
      <c r="V72" s="48"/>
      <c r="W72" s="48"/>
      <c r="X72" s="48"/>
      <c r="Y72" s="48"/>
      <c r="Z72" s="48"/>
      <c r="AA72" s="17"/>
    </row>
    <row r="73" spans="1:27" ht="15" customHeight="1" x14ac:dyDescent="0.25">
      <c r="A73" s="49"/>
      <c r="B73" s="49"/>
      <c r="C73" s="46"/>
      <c r="D73" s="46"/>
      <c r="E73" s="46"/>
      <c r="F73" s="46"/>
      <c r="G73" s="46"/>
      <c r="H73" s="46"/>
      <c r="I73" s="46"/>
      <c r="J73" s="50"/>
      <c r="K73" s="50"/>
      <c r="L73" s="50"/>
      <c r="M73" s="50"/>
      <c r="N73" s="8"/>
      <c r="O73" s="8"/>
      <c r="P73" s="13"/>
      <c r="Q73" s="13"/>
      <c r="U73" s="52"/>
      <c r="V73" s="48"/>
      <c r="W73" s="48"/>
      <c r="X73" s="48"/>
      <c r="Y73" s="48"/>
      <c r="Z73" s="48"/>
      <c r="AA73" s="17"/>
    </row>
    <row r="74" spans="1:27" ht="15" customHeight="1" x14ac:dyDescent="0.25">
      <c r="A74" s="49"/>
      <c r="B74" s="49"/>
      <c r="C74" s="46"/>
      <c r="D74" s="46"/>
      <c r="E74" s="46"/>
      <c r="F74" s="46"/>
      <c r="G74" s="46"/>
      <c r="H74" s="46"/>
      <c r="I74" s="46"/>
      <c r="J74" s="50"/>
      <c r="K74" s="50"/>
      <c r="L74" s="50"/>
      <c r="M74" s="50"/>
      <c r="N74" s="8"/>
      <c r="O74" s="8"/>
      <c r="P74" s="13"/>
      <c r="Q74" s="13"/>
      <c r="U74" s="52"/>
      <c r="V74" s="48"/>
      <c r="W74" s="48"/>
      <c r="X74" s="48"/>
      <c r="Y74" s="48"/>
      <c r="Z74" s="48"/>
      <c r="AA74" s="17"/>
    </row>
    <row r="75" spans="1:27" ht="15" customHeight="1" x14ac:dyDescent="0.25">
      <c r="A75" s="49"/>
      <c r="B75" s="49"/>
      <c r="C75" s="46"/>
      <c r="D75" s="46"/>
      <c r="E75" s="46"/>
      <c r="F75" s="46"/>
      <c r="G75" s="46"/>
      <c r="H75" s="46"/>
      <c r="I75" s="46"/>
      <c r="J75" s="50"/>
      <c r="K75" s="50"/>
      <c r="L75" s="50"/>
      <c r="M75" s="50"/>
      <c r="N75" s="8"/>
      <c r="O75" s="8"/>
      <c r="P75" s="13"/>
      <c r="Q75" s="13"/>
      <c r="U75" s="52"/>
      <c r="V75" s="48"/>
      <c r="W75" s="48"/>
      <c r="X75" s="48"/>
      <c r="Y75" s="48"/>
      <c r="Z75" s="48"/>
      <c r="AA75" s="17"/>
    </row>
    <row r="76" spans="1:27" ht="15" customHeight="1" x14ac:dyDescent="0.25">
      <c r="A76" s="49"/>
      <c r="B76" s="49"/>
      <c r="C76" s="46"/>
      <c r="D76" s="46"/>
      <c r="E76" s="46"/>
      <c r="F76" s="46"/>
      <c r="G76" s="46"/>
      <c r="H76" s="46"/>
      <c r="I76" s="46"/>
      <c r="J76" s="50"/>
      <c r="K76" s="50"/>
      <c r="L76" s="50"/>
      <c r="M76" s="50"/>
      <c r="N76" s="8"/>
      <c r="O76" s="8"/>
      <c r="P76" s="13"/>
      <c r="Q76" s="13"/>
      <c r="U76" s="52"/>
      <c r="V76" s="48"/>
      <c r="W76" s="48"/>
      <c r="X76" s="48"/>
      <c r="Y76" s="48"/>
      <c r="Z76" s="48"/>
      <c r="AA76" s="17"/>
    </row>
    <row r="77" spans="1:27" ht="15" customHeight="1" x14ac:dyDescent="0.25">
      <c r="A77" s="49"/>
      <c r="B77" s="49"/>
      <c r="C77" s="46"/>
      <c r="D77" s="46"/>
      <c r="E77" s="46"/>
      <c r="F77" s="46"/>
      <c r="G77" s="46"/>
      <c r="H77" s="46"/>
      <c r="I77" s="46"/>
      <c r="J77" s="50"/>
      <c r="K77" s="50"/>
      <c r="L77" s="50"/>
      <c r="M77" s="50"/>
      <c r="N77" s="8"/>
      <c r="O77" s="8"/>
      <c r="P77" s="13"/>
      <c r="Q77" s="13"/>
      <c r="U77" s="52"/>
      <c r="V77" s="48"/>
      <c r="W77" s="48"/>
      <c r="X77" s="48"/>
      <c r="Y77" s="48"/>
      <c r="Z77" s="48"/>
      <c r="AA77" s="17"/>
    </row>
    <row r="78" spans="1:27" ht="15" customHeight="1" x14ac:dyDescent="0.25">
      <c r="A78" s="49"/>
      <c r="B78" s="49"/>
      <c r="C78" s="46"/>
      <c r="D78" s="46"/>
      <c r="E78" s="46"/>
      <c r="F78" s="46"/>
      <c r="G78" s="46"/>
      <c r="H78" s="46"/>
      <c r="I78" s="46"/>
      <c r="J78" s="50"/>
      <c r="K78" s="50"/>
      <c r="L78" s="50"/>
      <c r="M78" s="50"/>
      <c r="N78" s="8"/>
      <c r="O78" s="8"/>
      <c r="P78" s="13"/>
      <c r="Q78" s="13"/>
      <c r="U78" s="52"/>
      <c r="V78" s="48"/>
      <c r="W78" s="48"/>
      <c r="X78" s="48"/>
      <c r="Y78" s="48"/>
      <c r="Z78" s="48"/>
      <c r="AA78" s="17"/>
    </row>
    <row r="79" spans="1:27" ht="15" customHeight="1" x14ac:dyDescent="0.25">
      <c r="A79" s="49"/>
      <c r="B79" s="49"/>
      <c r="C79" s="46"/>
      <c r="D79" s="46"/>
      <c r="E79" s="46"/>
      <c r="F79" s="46"/>
      <c r="G79" s="46"/>
      <c r="H79" s="46"/>
      <c r="I79" s="46"/>
      <c r="J79" s="50"/>
      <c r="K79" s="50"/>
      <c r="L79" s="50"/>
      <c r="M79" s="50"/>
      <c r="N79" s="8"/>
      <c r="O79" s="8"/>
      <c r="P79" s="13"/>
      <c r="Q79" s="13"/>
      <c r="U79" s="52"/>
      <c r="V79" s="48"/>
      <c r="W79" s="48"/>
      <c r="X79" s="48"/>
      <c r="Y79" s="48"/>
      <c r="Z79" s="48"/>
      <c r="AA79" s="17"/>
    </row>
    <row r="80" spans="1:27" ht="15" customHeight="1" x14ac:dyDescent="0.25">
      <c r="A80" s="49"/>
      <c r="B80" s="49"/>
      <c r="C80" s="46"/>
      <c r="D80" s="46"/>
      <c r="E80" s="46"/>
      <c r="F80" s="46"/>
      <c r="G80" s="46"/>
      <c r="H80" s="46"/>
      <c r="I80" s="46"/>
      <c r="J80" s="50"/>
      <c r="K80" s="50"/>
      <c r="L80" s="50"/>
      <c r="M80" s="50"/>
      <c r="N80" s="8"/>
      <c r="O80" s="8"/>
      <c r="P80" s="13"/>
      <c r="Q80" s="13"/>
      <c r="U80" s="52"/>
      <c r="V80" s="48"/>
      <c r="W80" s="48"/>
      <c r="X80" s="48"/>
      <c r="Y80" s="48"/>
      <c r="Z80" s="48"/>
      <c r="AA80" s="17"/>
    </row>
    <row r="81" spans="1:27" ht="15" customHeight="1" x14ac:dyDescent="0.25">
      <c r="A81" s="49"/>
      <c r="B81" s="49"/>
      <c r="C81" s="46"/>
      <c r="D81" s="46"/>
      <c r="E81" s="46"/>
      <c r="F81" s="46"/>
      <c r="G81" s="46"/>
      <c r="H81" s="46"/>
      <c r="I81" s="46"/>
      <c r="J81" s="50"/>
      <c r="K81" s="50"/>
      <c r="L81" s="50"/>
      <c r="M81" s="50"/>
      <c r="N81" s="8"/>
      <c r="O81" s="8"/>
      <c r="P81" s="13"/>
      <c r="Q81" s="13"/>
      <c r="U81" s="52"/>
      <c r="V81" s="48"/>
      <c r="W81" s="48"/>
      <c r="X81" s="48"/>
      <c r="Y81" s="48"/>
      <c r="Z81" s="48"/>
      <c r="AA81" s="17"/>
    </row>
    <row r="82" spans="1:27" ht="15" customHeight="1" x14ac:dyDescent="0.25">
      <c r="A82" s="49"/>
      <c r="B82" s="49"/>
      <c r="C82" s="46"/>
      <c r="D82" s="46"/>
      <c r="E82" s="46"/>
      <c r="F82" s="46"/>
      <c r="G82" s="46"/>
      <c r="H82" s="46"/>
      <c r="I82" s="46"/>
      <c r="J82" s="50"/>
      <c r="K82" s="50"/>
      <c r="L82" s="50"/>
      <c r="M82" s="50"/>
      <c r="N82" s="8"/>
      <c r="O82" s="8"/>
      <c r="P82" s="13"/>
      <c r="Q82" s="13"/>
      <c r="U82" s="52"/>
      <c r="V82" s="48"/>
      <c r="W82" s="48"/>
      <c r="X82" s="48"/>
      <c r="Y82" s="48"/>
      <c r="Z82" s="48"/>
      <c r="AA82" s="17"/>
    </row>
    <row r="83" spans="1:27" ht="15" customHeight="1" x14ac:dyDescent="0.25">
      <c r="A83" s="49"/>
      <c r="B83" s="49"/>
      <c r="C83" s="46"/>
      <c r="D83" s="46"/>
      <c r="E83" s="46"/>
      <c r="F83" s="46"/>
      <c r="G83" s="46"/>
      <c r="H83" s="46"/>
      <c r="I83" s="46"/>
      <c r="J83" s="50"/>
      <c r="K83" s="50"/>
      <c r="L83" s="50"/>
      <c r="M83" s="50"/>
      <c r="N83" s="8"/>
      <c r="O83" s="8"/>
      <c r="P83" s="13"/>
      <c r="Q83" s="13"/>
      <c r="U83" s="52"/>
      <c r="V83" s="48"/>
      <c r="W83" s="48"/>
      <c r="X83" s="48"/>
      <c r="Y83" s="48"/>
      <c r="Z83" s="48"/>
      <c r="AA83" s="17"/>
    </row>
    <row r="84" spans="1:27" ht="15" customHeight="1" x14ac:dyDescent="0.25">
      <c r="A84" s="49"/>
      <c r="B84" s="49"/>
      <c r="C84" s="46"/>
      <c r="D84" s="46"/>
      <c r="E84" s="46"/>
      <c r="F84" s="46"/>
      <c r="G84" s="46"/>
      <c r="H84" s="46"/>
      <c r="I84" s="46"/>
      <c r="J84" s="50"/>
      <c r="K84" s="50"/>
      <c r="L84" s="50"/>
      <c r="M84" s="50"/>
      <c r="N84" s="8"/>
      <c r="O84" s="8"/>
      <c r="P84" s="13"/>
      <c r="Q84" s="13"/>
      <c r="U84" s="52"/>
      <c r="V84" s="48"/>
      <c r="W84" s="48"/>
      <c r="X84" s="48"/>
      <c r="Y84" s="48"/>
      <c r="Z84" s="48"/>
      <c r="AA84" s="17"/>
    </row>
    <row r="85" spans="1:27" ht="15" customHeight="1" x14ac:dyDescent="0.25">
      <c r="A85" s="49"/>
      <c r="B85" s="49"/>
      <c r="C85" s="46"/>
      <c r="D85" s="46"/>
      <c r="E85" s="46"/>
      <c r="F85" s="46"/>
      <c r="G85" s="46"/>
      <c r="H85" s="46"/>
      <c r="I85" s="46"/>
      <c r="J85" s="50"/>
      <c r="K85" s="50"/>
      <c r="L85" s="50"/>
      <c r="M85" s="50"/>
      <c r="N85" s="8"/>
      <c r="O85" s="8"/>
      <c r="P85" s="13"/>
      <c r="Q85" s="13"/>
      <c r="U85" s="52"/>
      <c r="V85" s="48"/>
      <c r="W85" s="48"/>
      <c r="X85" s="48"/>
      <c r="Y85" s="48"/>
      <c r="Z85" s="48"/>
      <c r="AA85" s="17"/>
    </row>
    <row r="86" spans="1:27" ht="15" customHeight="1" x14ac:dyDescent="0.25">
      <c r="A86" s="49"/>
      <c r="B86" s="49"/>
      <c r="C86" s="46"/>
      <c r="D86" s="46"/>
      <c r="E86" s="46"/>
      <c r="F86" s="46"/>
      <c r="G86" s="46"/>
      <c r="H86" s="46"/>
      <c r="I86" s="46"/>
      <c r="J86" s="50"/>
      <c r="K86" s="50"/>
      <c r="L86" s="50"/>
      <c r="M86" s="50"/>
      <c r="N86" s="8"/>
      <c r="O86" s="8"/>
      <c r="P86" s="13"/>
      <c r="Q86" s="13"/>
      <c r="U86" s="52"/>
      <c r="V86" s="48"/>
      <c r="W86" s="48"/>
      <c r="X86" s="48"/>
      <c r="Y86" s="48"/>
      <c r="Z86" s="48"/>
      <c r="AA86" s="17"/>
    </row>
    <row r="87" spans="1:27" ht="15" customHeight="1" x14ac:dyDescent="0.25">
      <c r="A87" s="49"/>
      <c r="B87" s="49"/>
      <c r="C87" s="46"/>
      <c r="D87" s="46"/>
      <c r="E87" s="46"/>
      <c r="F87" s="46"/>
      <c r="G87" s="46"/>
      <c r="H87" s="46"/>
      <c r="I87" s="46"/>
      <c r="J87" s="50"/>
      <c r="K87" s="50"/>
      <c r="L87" s="50"/>
      <c r="M87" s="50"/>
      <c r="N87" s="8"/>
      <c r="O87" s="8"/>
      <c r="P87" s="13"/>
      <c r="Q87" s="13"/>
      <c r="U87" s="52"/>
      <c r="V87" s="48"/>
      <c r="W87" s="48"/>
      <c r="X87" s="48"/>
      <c r="Y87" s="48"/>
      <c r="Z87" s="48"/>
      <c r="AA87" s="17"/>
    </row>
    <row r="88" spans="1:27" ht="15" customHeight="1" x14ac:dyDescent="0.25">
      <c r="A88" s="49"/>
      <c r="B88" s="49"/>
      <c r="C88" s="46"/>
      <c r="D88" s="46"/>
      <c r="E88" s="46"/>
      <c r="F88" s="46"/>
      <c r="G88" s="46"/>
      <c r="H88" s="46"/>
      <c r="I88" s="46"/>
      <c r="J88" s="50"/>
      <c r="K88" s="50"/>
      <c r="L88" s="50"/>
      <c r="M88" s="50"/>
      <c r="N88" s="13"/>
      <c r="O88" s="13"/>
      <c r="P88" s="13"/>
      <c r="Q88" s="13"/>
      <c r="U88" s="52"/>
      <c r="V88" s="48"/>
      <c r="W88" s="48"/>
      <c r="X88" s="48"/>
      <c r="Y88" s="48"/>
      <c r="Z88" s="48"/>
      <c r="AA88" s="17"/>
    </row>
    <row r="89" spans="1:27" ht="15" customHeight="1" x14ac:dyDescent="0.25">
      <c r="A89" s="49"/>
      <c r="B89" s="49"/>
      <c r="C89" s="46"/>
      <c r="D89" s="46"/>
      <c r="E89" s="46"/>
      <c r="F89" s="46"/>
      <c r="G89" s="46"/>
      <c r="H89" s="46"/>
      <c r="I89" s="46"/>
      <c r="J89" s="50"/>
      <c r="K89" s="50"/>
      <c r="L89" s="50"/>
      <c r="M89" s="50"/>
      <c r="N89" s="13"/>
      <c r="O89" s="13"/>
      <c r="P89" s="13"/>
      <c r="Q89" s="13"/>
      <c r="U89" s="52"/>
      <c r="V89" s="48"/>
      <c r="W89" s="48"/>
      <c r="X89" s="48"/>
      <c r="Y89" s="48"/>
      <c r="Z89" s="48"/>
      <c r="AA89" s="17"/>
    </row>
    <row r="90" spans="1:27" ht="15" customHeight="1" x14ac:dyDescent="0.25">
      <c r="A90" s="49"/>
      <c r="B90" s="49"/>
      <c r="C90" s="46"/>
      <c r="D90" s="46"/>
      <c r="E90" s="46"/>
      <c r="F90" s="46"/>
      <c r="G90" s="46"/>
      <c r="H90" s="46"/>
      <c r="I90" s="46"/>
      <c r="J90" s="50"/>
      <c r="K90" s="50"/>
      <c r="L90" s="50"/>
      <c r="M90" s="50"/>
      <c r="N90" s="13"/>
      <c r="O90" s="13"/>
      <c r="P90" s="13"/>
      <c r="Q90" s="13"/>
      <c r="U90" s="52"/>
      <c r="V90" s="48"/>
      <c r="W90" s="48"/>
      <c r="X90" s="48"/>
      <c r="Y90" s="48"/>
      <c r="Z90" s="48"/>
      <c r="AA90" s="17"/>
    </row>
    <row r="91" spans="1:27" ht="15" customHeight="1" x14ac:dyDescent="0.25">
      <c r="A91" s="49"/>
      <c r="B91" s="49"/>
      <c r="C91" s="46"/>
      <c r="D91" s="46"/>
      <c r="E91" s="46"/>
      <c r="F91" s="46"/>
      <c r="G91" s="46"/>
      <c r="H91" s="46"/>
      <c r="I91" s="46"/>
      <c r="J91" s="50"/>
      <c r="K91" s="50"/>
      <c r="L91" s="50"/>
      <c r="M91" s="50"/>
      <c r="N91" s="13"/>
      <c r="O91" s="13"/>
      <c r="P91" s="13"/>
      <c r="Q91" s="13"/>
      <c r="U91" s="52"/>
      <c r="V91" s="48"/>
      <c r="W91" s="48"/>
      <c r="X91" s="48"/>
      <c r="Y91" s="48"/>
      <c r="Z91" s="48"/>
      <c r="AA91" s="17"/>
    </row>
    <row r="92" spans="1:27" ht="15" customHeight="1" x14ac:dyDescent="0.25">
      <c r="A92" s="49"/>
      <c r="B92" s="49"/>
      <c r="C92" s="46"/>
      <c r="D92" s="46"/>
      <c r="E92" s="46"/>
      <c r="F92" s="46"/>
      <c r="G92" s="46"/>
      <c r="H92" s="46"/>
      <c r="I92" s="46"/>
      <c r="J92" s="50"/>
      <c r="K92" s="50"/>
      <c r="L92" s="50"/>
      <c r="M92" s="50"/>
      <c r="N92" s="13"/>
      <c r="O92" s="13"/>
      <c r="P92" s="13"/>
      <c r="Q92" s="13"/>
      <c r="U92" s="52"/>
      <c r="V92" s="48"/>
      <c r="W92" s="48"/>
      <c r="X92" s="48"/>
      <c r="Y92" s="48"/>
      <c r="Z92" s="48"/>
      <c r="AA92" s="17"/>
    </row>
    <row r="93" spans="1:27" ht="15" customHeight="1" x14ac:dyDescent="0.25">
      <c r="A93" s="49"/>
      <c r="B93" s="49"/>
      <c r="C93" s="46"/>
      <c r="D93" s="46"/>
      <c r="E93" s="46"/>
      <c r="F93" s="46"/>
      <c r="G93" s="46"/>
      <c r="H93" s="46"/>
      <c r="I93" s="46"/>
      <c r="J93" s="50"/>
      <c r="K93" s="50"/>
      <c r="L93" s="50"/>
      <c r="M93" s="50"/>
      <c r="N93" s="13"/>
      <c r="O93" s="13"/>
      <c r="P93" s="13"/>
      <c r="Q93" s="13"/>
      <c r="U93" s="52"/>
      <c r="V93" s="48"/>
      <c r="W93" s="48"/>
      <c r="X93" s="48"/>
      <c r="Y93" s="48"/>
      <c r="Z93" s="48"/>
      <c r="AA93" s="17"/>
    </row>
    <row r="94" spans="1:27" ht="15" customHeight="1" x14ac:dyDescent="0.25">
      <c r="A94" s="49"/>
      <c r="B94" s="49"/>
      <c r="C94" s="46"/>
      <c r="D94" s="46"/>
      <c r="E94" s="46"/>
      <c r="F94" s="46"/>
      <c r="G94" s="46"/>
      <c r="H94" s="46"/>
      <c r="I94" s="46"/>
      <c r="J94" s="50"/>
      <c r="K94" s="50"/>
      <c r="L94" s="50"/>
      <c r="M94" s="50"/>
      <c r="N94" s="13"/>
      <c r="O94" s="13"/>
      <c r="P94" s="13"/>
      <c r="Q94" s="13"/>
      <c r="U94" s="52"/>
      <c r="V94" s="48"/>
      <c r="W94" s="48"/>
      <c r="X94" s="48"/>
      <c r="Y94" s="48"/>
      <c r="Z94" s="48"/>
      <c r="AA94" s="17"/>
    </row>
    <row r="95" spans="1:27" ht="15" customHeight="1" x14ac:dyDescent="0.25">
      <c r="A95" s="49"/>
      <c r="B95" s="49"/>
      <c r="C95" s="46"/>
      <c r="D95" s="46"/>
      <c r="E95" s="46"/>
      <c r="F95" s="46"/>
      <c r="G95" s="46"/>
      <c r="H95" s="46"/>
      <c r="I95" s="46"/>
      <c r="J95" s="50"/>
      <c r="K95" s="50"/>
      <c r="L95" s="50"/>
      <c r="M95" s="50"/>
      <c r="N95" s="13"/>
      <c r="O95" s="13"/>
      <c r="P95" s="13"/>
      <c r="Q95" s="13"/>
      <c r="U95" s="52"/>
      <c r="V95" s="48"/>
      <c r="W95" s="48"/>
      <c r="X95" s="48"/>
      <c r="Y95" s="48"/>
      <c r="Z95" s="48"/>
      <c r="AA95" s="17"/>
    </row>
    <row r="96" spans="1:27" ht="15" customHeight="1" x14ac:dyDescent="0.25">
      <c r="A96" s="49"/>
      <c r="B96" s="49"/>
      <c r="C96" s="46"/>
      <c r="D96" s="46"/>
      <c r="E96" s="46"/>
      <c r="F96" s="46"/>
      <c r="G96" s="46"/>
      <c r="H96" s="46"/>
      <c r="I96" s="46"/>
      <c r="J96" s="50"/>
      <c r="K96" s="50"/>
      <c r="L96" s="50"/>
      <c r="M96" s="50"/>
      <c r="N96" s="13"/>
      <c r="O96" s="13"/>
      <c r="P96" s="13"/>
      <c r="Q96" s="13"/>
      <c r="U96" s="52"/>
      <c r="V96" s="48"/>
      <c r="W96" s="48"/>
      <c r="X96" s="48"/>
      <c r="Y96" s="48"/>
      <c r="Z96" s="48"/>
      <c r="AA96" s="17"/>
    </row>
    <row r="97" spans="1:27" ht="15" customHeight="1" x14ac:dyDescent="0.2">
      <c r="A97" s="49"/>
      <c r="B97" s="49"/>
      <c r="C97" s="46"/>
      <c r="D97" s="46"/>
      <c r="E97" s="46"/>
      <c r="F97" s="46"/>
      <c r="G97" s="46"/>
      <c r="H97" s="46"/>
      <c r="I97" s="46"/>
      <c r="J97" s="50"/>
      <c r="K97" s="50"/>
      <c r="L97" s="50"/>
      <c r="M97" s="50"/>
      <c r="U97" s="52"/>
      <c r="V97" s="48"/>
      <c r="W97" s="48"/>
      <c r="X97" s="48"/>
      <c r="Y97" s="48"/>
      <c r="Z97" s="48"/>
      <c r="AA97" s="17"/>
    </row>
    <row r="98" spans="1:27" ht="15" customHeight="1" x14ac:dyDescent="0.2">
      <c r="A98" s="49"/>
      <c r="B98" s="49"/>
      <c r="C98" s="46"/>
      <c r="D98" s="46"/>
      <c r="E98" s="46"/>
      <c r="F98" s="46"/>
      <c r="G98" s="46"/>
      <c r="H98" s="46"/>
      <c r="I98" s="46"/>
      <c r="J98" s="50"/>
      <c r="K98" s="50"/>
      <c r="L98" s="50"/>
      <c r="M98" s="50"/>
      <c r="U98" s="52"/>
      <c r="V98" s="48"/>
      <c r="W98" s="48"/>
      <c r="X98" s="48"/>
      <c r="Y98" s="48"/>
      <c r="Z98" s="48"/>
      <c r="AA98" s="17"/>
    </row>
    <row r="99" spans="1:27" ht="15" customHeight="1" x14ac:dyDescent="0.2">
      <c r="A99" s="49"/>
      <c r="B99" s="49"/>
      <c r="C99" s="46"/>
      <c r="D99" s="46"/>
      <c r="E99" s="46"/>
      <c r="F99" s="46"/>
      <c r="G99" s="46"/>
      <c r="H99" s="46"/>
      <c r="I99" s="46"/>
      <c r="J99" s="50"/>
      <c r="K99" s="50"/>
      <c r="L99" s="50"/>
      <c r="M99" s="50"/>
      <c r="U99" s="52"/>
      <c r="V99" s="48"/>
      <c r="W99" s="48"/>
      <c r="X99" s="48"/>
      <c r="Y99" s="48"/>
      <c r="Z99" s="48"/>
      <c r="AA99" s="17"/>
    </row>
    <row r="100" spans="1:27" ht="15" customHeight="1" x14ac:dyDescent="0.2">
      <c r="A100" s="49"/>
      <c r="B100" s="49"/>
      <c r="C100" s="46"/>
      <c r="D100" s="46"/>
      <c r="E100" s="46"/>
      <c r="F100" s="46"/>
      <c r="G100" s="46"/>
      <c r="H100" s="46"/>
      <c r="I100" s="46"/>
      <c r="J100" s="50"/>
      <c r="K100" s="50"/>
      <c r="L100" s="50"/>
      <c r="M100" s="50"/>
      <c r="U100" s="52"/>
      <c r="V100" s="48"/>
      <c r="W100" s="48"/>
      <c r="X100" s="48"/>
      <c r="Y100" s="48"/>
      <c r="Z100" s="48"/>
      <c r="AA100" s="17"/>
    </row>
    <row r="101" spans="1:27" ht="15" customHeight="1" x14ac:dyDescent="0.2">
      <c r="A101" s="49"/>
      <c r="B101" s="49"/>
      <c r="C101" s="46"/>
      <c r="D101" s="46"/>
      <c r="E101" s="46"/>
      <c r="F101" s="46"/>
      <c r="G101" s="46"/>
      <c r="H101" s="46"/>
      <c r="I101" s="46"/>
      <c r="J101" s="50"/>
      <c r="K101" s="50"/>
      <c r="L101" s="50"/>
      <c r="M101" s="50"/>
      <c r="U101" s="52"/>
      <c r="V101" s="48"/>
      <c r="W101" s="48"/>
      <c r="X101" s="48"/>
      <c r="Y101" s="48"/>
      <c r="Z101" s="48"/>
      <c r="AA101" s="17"/>
    </row>
    <row r="102" spans="1:27" ht="15" customHeight="1" x14ac:dyDescent="0.2">
      <c r="A102" s="49"/>
      <c r="B102" s="49"/>
      <c r="C102" s="46"/>
      <c r="D102" s="46"/>
      <c r="E102" s="46"/>
      <c r="F102" s="46"/>
      <c r="G102" s="46"/>
      <c r="H102" s="46"/>
      <c r="I102" s="46"/>
      <c r="J102" s="50"/>
      <c r="K102" s="50"/>
      <c r="L102" s="50"/>
      <c r="M102" s="50"/>
      <c r="U102" s="52"/>
      <c r="V102" s="48"/>
      <c r="W102" s="48"/>
      <c r="X102" s="48"/>
      <c r="Y102" s="48"/>
      <c r="Z102" s="48"/>
      <c r="AA102" s="17"/>
    </row>
    <row r="103" spans="1:27" ht="15" customHeight="1" x14ac:dyDescent="0.2">
      <c r="A103" s="49"/>
      <c r="B103" s="49"/>
      <c r="C103" s="46"/>
      <c r="D103" s="46"/>
      <c r="E103" s="46"/>
      <c r="F103" s="46"/>
      <c r="G103" s="46"/>
      <c r="H103" s="46"/>
      <c r="I103" s="46"/>
      <c r="J103" s="50"/>
      <c r="K103" s="50"/>
      <c r="L103" s="50"/>
      <c r="M103" s="50"/>
      <c r="U103" s="52"/>
      <c r="V103" s="48"/>
      <c r="W103" s="48"/>
      <c r="X103" s="48"/>
      <c r="Y103" s="48"/>
      <c r="Z103" s="48"/>
      <c r="AA103" s="17"/>
    </row>
    <row r="104" spans="1:27" ht="15" customHeight="1" x14ac:dyDescent="0.2">
      <c r="A104" s="49"/>
      <c r="B104" s="49"/>
      <c r="C104" s="46"/>
      <c r="D104" s="46"/>
      <c r="E104" s="46"/>
      <c r="F104" s="46"/>
      <c r="G104" s="46"/>
      <c r="H104" s="46"/>
      <c r="I104" s="46"/>
      <c r="J104" s="50"/>
      <c r="K104" s="50"/>
      <c r="L104" s="50"/>
      <c r="M104" s="50"/>
      <c r="U104" s="52"/>
      <c r="V104" s="48"/>
      <c r="W104" s="48"/>
      <c r="X104" s="48"/>
      <c r="Y104" s="48"/>
      <c r="Z104" s="48"/>
      <c r="AA104" s="17"/>
    </row>
    <row r="105" spans="1:27" ht="15" customHeight="1" x14ac:dyDescent="0.2">
      <c r="A105" s="49"/>
      <c r="B105" s="49"/>
      <c r="C105" s="46"/>
      <c r="D105" s="46"/>
      <c r="E105" s="46"/>
      <c r="F105" s="46"/>
      <c r="G105" s="46"/>
      <c r="H105" s="46"/>
      <c r="I105" s="46"/>
      <c r="J105" s="50"/>
      <c r="K105" s="50"/>
      <c r="L105" s="50"/>
      <c r="M105" s="50"/>
      <c r="U105" s="52"/>
      <c r="V105" s="48"/>
      <c r="W105" s="48"/>
      <c r="X105" s="48"/>
      <c r="Y105" s="48"/>
      <c r="Z105" s="48"/>
      <c r="AA105" s="17"/>
    </row>
    <row r="106" spans="1:27" ht="15" customHeight="1" x14ac:dyDescent="0.2">
      <c r="A106" s="49"/>
      <c r="B106" s="49"/>
      <c r="C106" s="46"/>
      <c r="D106" s="46"/>
      <c r="E106" s="46"/>
      <c r="F106" s="46"/>
      <c r="G106" s="46"/>
      <c r="H106" s="46"/>
      <c r="I106" s="46"/>
      <c r="J106" s="50"/>
      <c r="K106" s="50"/>
      <c r="L106" s="50"/>
      <c r="M106" s="50"/>
      <c r="U106" s="52"/>
      <c r="V106" s="48"/>
      <c r="W106" s="48"/>
      <c r="X106" s="48"/>
      <c r="Y106" s="48"/>
      <c r="Z106" s="48"/>
      <c r="AA106" s="17"/>
    </row>
    <row r="107" spans="1:27" ht="15" customHeight="1" x14ac:dyDescent="0.2">
      <c r="A107" s="49"/>
      <c r="B107" s="49"/>
      <c r="C107" s="46"/>
      <c r="D107" s="46"/>
      <c r="E107" s="46"/>
      <c r="F107" s="46"/>
      <c r="G107" s="46"/>
      <c r="H107" s="46"/>
      <c r="I107" s="46"/>
      <c r="J107" s="50"/>
      <c r="K107" s="50"/>
      <c r="L107" s="50"/>
      <c r="M107" s="50"/>
      <c r="U107" s="52"/>
      <c r="V107" s="48"/>
      <c r="W107" s="48"/>
      <c r="X107" s="48"/>
      <c r="Y107" s="48"/>
      <c r="Z107" s="48"/>
      <c r="AA107" s="17"/>
    </row>
    <row r="108" spans="1:27" ht="15" customHeight="1" x14ac:dyDescent="0.25">
      <c r="A108" s="13"/>
      <c r="B108" s="13"/>
      <c r="C108" s="13"/>
      <c r="D108" s="13"/>
      <c r="E108" s="13"/>
      <c r="F108" s="13"/>
      <c r="G108" s="46"/>
      <c r="H108" s="13"/>
      <c r="I108" s="46"/>
      <c r="J108" s="50"/>
      <c r="K108" s="50"/>
      <c r="L108" s="50"/>
      <c r="M108" s="50"/>
      <c r="U108" s="52"/>
      <c r="V108" s="48"/>
      <c r="W108" s="48"/>
      <c r="X108" s="48"/>
      <c r="Y108" s="48"/>
      <c r="Z108" s="48"/>
      <c r="AA108" s="17"/>
    </row>
    <row r="109" spans="1:27" ht="15" customHeight="1" x14ac:dyDescent="0.25">
      <c r="A109" s="13"/>
      <c r="B109" s="13"/>
      <c r="C109" s="13"/>
      <c r="D109" s="13"/>
      <c r="E109" s="13"/>
      <c r="F109" s="13"/>
      <c r="G109" s="46"/>
      <c r="H109" s="13"/>
      <c r="I109" s="46"/>
      <c r="J109" s="50"/>
      <c r="K109" s="50"/>
      <c r="L109" s="50"/>
      <c r="M109" s="50"/>
      <c r="U109" s="52"/>
      <c r="V109" s="48"/>
      <c r="W109" s="48"/>
      <c r="X109" s="48"/>
      <c r="Y109" s="48"/>
      <c r="Z109" s="48"/>
      <c r="AA109" s="17"/>
    </row>
    <row r="110" spans="1:27" ht="15" customHeight="1" x14ac:dyDescent="0.25">
      <c r="A110" s="13"/>
      <c r="B110" s="13"/>
      <c r="C110" s="13"/>
      <c r="D110" s="13"/>
      <c r="E110" s="13"/>
      <c r="F110" s="13"/>
      <c r="G110" s="46"/>
      <c r="H110" s="13"/>
      <c r="I110" s="46"/>
      <c r="J110" s="50"/>
      <c r="K110" s="50"/>
      <c r="L110" s="50"/>
      <c r="M110" s="50"/>
      <c r="U110" s="52"/>
      <c r="V110" s="48"/>
      <c r="W110" s="48"/>
      <c r="X110" s="48"/>
      <c r="Y110" s="48"/>
      <c r="Z110" s="48"/>
      <c r="AA110" s="17"/>
    </row>
    <row r="111" spans="1:27" ht="15" customHeight="1" x14ac:dyDescent="0.25">
      <c r="A111" s="13"/>
      <c r="B111" s="13"/>
      <c r="C111" s="13"/>
      <c r="D111" s="13"/>
      <c r="E111" s="13"/>
      <c r="F111" s="13"/>
      <c r="G111" s="46"/>
      <c r="H111" s="13"/>
      <c r="I111" s="46"/>
      <c r="J111" s="50"/>
      <c r="K111" s="50"/>
      <c r="L111" s="50"/>
      <c r="M111" s="50"/>
      <c r="U111" s="52"/>
      <c r="V111" s="48"/>
      <c r="W111" s="48"/>
      <c r="X111" s="48"/>
      <c r="Y111" s="48"/>
      <c r="Z111" s="48"/>
      <c r="AA111" s="17"/>
    </row>
    <row r="112" spans="1:27" ht="15" customHeight="1" x14ac:dyDescent="0.25">
      <c r="A112" s="13"/>
      <c r="B112" s="13"/>
      <c r="C112" s="13"/>
      <c r="D112" s="13"/>
      <c r="E112" s="13"/>
      <c r="F112" s="13"/>
      <c r="G112" s="46"/>
      <c r="H112" s="13"/>
      <c r="I112" s="46"/>
      <c r="J112" s="50"/>
      <c r="K112" s="50"/>
      <c r="L112" s="50"/>
      <c r="M112" s="50"/>
      <c r="U112" s="52"/>
      <c r="V112" s="48"/>
      <c r="W112" s="48"/>
      <c r="X112" s="48"/>
      <c r="Y112" s="48"/>
      <c r="Z112" s="48"/>
      <c r="AA112" s="17"/>
    </row>
    <row r="113" spans="1:27" ht="15" customHeight="1" x14ac:dyDescent="0.25">
      <c r="A113" s="13"/>
      <c r="B113" s="13"/>
      <c r="C113" s="13"/>
      <c r="D113" s="13"/>
      <c r="E113" s="13"/>
      <c r="F113" s="13"/>
      <c r="G113" s="46"/>
      <c r="H113" s="13"/>
      <c r="I113" s="46"/>
      <c r="J113" s="50"/>
      <c r="K113" s="50"/>
      <c r="L113" s="50"/>
      <c r="M113" s="50"/>
      <c r="U113" s="52"/>
      <c r="V113" s="48"/>
      <c r="W113" s="48"/>
      <c r="X113" s="48"/>
      <c r="Y113" s="48"/>
      <c r="Z113" s="48"/>
      <c r="AA113" s="17"/>
    </row>
    <row r="114" spans="1:27" ht="15" customHeight="1" x14ac:dyDescent="0.25">
      <c r="A114" s="13"/>
      <c r="B114" s="13"/>
      <c r="C114" s="13"/>
      <c r="D114" s="13"/>
      <c r="E114" s="13"/>
      <c r="F114" s="13"/>
      <c r="G114" s="46"/>
      <c r="H114" s="13"/>
      <c r="I114" s="46"/>
      <c r="J114" s="50"/>
      <c r="K114" s="50"/>
      <c r="L114" s="50"/>
      <c r="M114" s="50"/>
      <c r="U114" s="52"/>
      <c r="V114" s="48"/>
      <c r="W114" s="48"/>
      <c r="X114" s="48"/>
      <c r="Y114" s="48"/>
      <c r="Z114" s="48"/>
      <c r="AA114" s="17"/>
    </row>
    <row r="115" spans="1:27" ht="15" customHeight="1" x14ac:dyDescent="0.25">
      <c r="A115" s="13"/>
      <c r="B115" s="13"/>
      <c r="C115" s="13"/>
      <c r="D115" s="13"/>
      <c r="E115" s="13"/>
      <c r="F115" s="13"/>
      <c r="G115" s="46"/>
      <c r="H115" s="13"/>
      <c r="I115" s="46"/>
      <c r="J115" s="50"/>
      <c r="K115" s="50"/>
      <c r="L115" s="50"/>
      <c r="M115" s="50"/>
      <c r="U115" s="52"/>
      <c r="V115" s="48"/>
      <c r="W115" s="48"/>
      <c r="X115" s="48"/>
      <c r="Y115" s="48"/>
      <c r="Z115" s="48"/>
      <c r="AA115" s="17"/>
    </row>
    <row r="116" spans="1:27" ht="15" customHeight="1" x14ac:dyDescent="0.25">
      <c r="A116" s="13"/>
      <c r="B116" s="13"/>
      <c r="C116" s="13"/>
      <c r="D116" s="13"/>
      <c r="E116" s="13"/>
      <c r="F116" s="13"/>
      <c r="G116" s="46"/>
      <c r="H116" s="13"/>
      <c r="I116" s="46"/>
      <c r="J116" s="50"/>
      <c r="K116" s="50"/>
      <c r="L116" s="50"/>
      <c r="M116" s="50"/>
      <c r="U116" s="52"/>
      <c r="V116" s="48"/>
      <c r="W116" s="48"/>
      <c r="X116" s="48"/>
      <c r="Y116" s="48"/>
      <c r="Z116" s="48"/>
      <c r="AA116" s="17"/>
    </row>
    <row r="117" spans="1:27" x14ac:dyDescent="0.2">
      <c r="U117" s="52"/>
      <c r="V117" s="48"/>
      <c r="W117" s="48"/>
      <c r="X117" s="48"/>
      <c r="Y117" s="48"/>
      <c r="Z117" s="48"/>
      <c r="AA117" s="17"/>
    </row>
    <row r="118" spans="1:27" x14ac:dyDescent="0.2">
      <c r="U118" s="52"/>
      <c r="V118" s="48"/>
      <c r="W118" s="48"/>
      <c r="X118" s="48"/>
      <c r="Y118" s="48"/>
      <c r="Z118" s="48"/>
      <c r="AA118" s="17"/>
    </row>
    <row r="119" spans="1:27" x14ac:dyDescent="0.2">
      <c r="U119" s="52"/>
      <c r="V119" s="48"/>
      <c r="W119" s="48"/>
      <c r="X119" s="48"/>
      <c r="Y119" s="48"/>
      <c r="Z119" s="48"/>
      <c r="AA119" s="17"/>
    </row>
    <row r="120" spans="1:27" x14ac:dyDescent="0.2">
      <c r="U120" s="52"/>
      <c r="V120" s="48"/>
      <c r="W120" s="48"/>
      <c r="X120" s="48"/>
      <c r="Y120" s="48"/>
      <c r="Z120" s="48"/>
      <c r="AA120" s="17"/>
    </row>
    <row r="121" spans="1:27" x14ac:dyDescent="0.2">
      <c r="U121" s="52"/>
      <c r="V121" s="48"/>
      <c r="W121" s="48"/>
      <c r="X121" s="48"/>
      <c r="Y121" s="48"/>
      <c r="Z121" s="48"/>
      <c r="AA121" s="17"/>
    </row>
    <row r="122" spans="1:27" x14ac:dyDescent="0.2">
      <c r="U122" s="52"/>
      <c r="V122" s="48"/>
      <c r="W122" s="48"/>
      <c r="X122" s="48"/>
      <c r="Y122" s="48"/>
      <c r="Z122" s="48"/>
      <c r="AA122" s="17"/>
    </row>
    <row r="123" spans="1:27" x14ac:dyDescent="0.2">
      <c r="U123" s="52"/>
      <c r="V123" s="48"/>
      <c r="W123" s="48"/>
      <c r="X123" s="48"/>
      <c r="Y123" s="48"/>
      <c r="Z123" s="48"/>
      <c r="AA123" s="17"/>
    </row>
    <row r="124" spans="1:27" x14ac:dyDescent="0.2">
      <c r="U124" s="52"/>
      <c r="V124" s="48"/>
      <c r="W124" s="48"/>
      <c r="X124" s="48"/>
      <c r="Y124" s="48"/>
      <c r="Z124" s="48"/>
      <c r="AA124" s="17"/>
    </row>
    <row r="125" spans="1:27" x14ac:dyDescent="0.2">
      <c r="U125" s="52"/>
      <c r="V125" s="48"/>
      <c r="W125" s="48"/>
      <c r="X125" s="48"/>
      <c r="Y125" s="48"/>
      <c r="Z125" s="48"/>
      <c r="AA125" s="17"/>
    </row>
    <row r="126" spans="1:27" x14ac:dyDescent="0.2">
      <c r="U126" s="52"/>
      <c r="V126" s="48"/>
      <c r="W126" s="48"/>
      <c r="X126" s="48"/>
      <c r="Y126" s="48"/>
      <c r="Z126" s="48"/>
      <c r="AA126" s="17"/>
    </row>
    <row r="127" spans="1:27" x14ac:dyDescent="0.2">
      <c r="U127" s="52"/>
      <c r="V127" s="48"/>
      <c r="W127" s="48"/>
      <c r="X127" s="48"/>
      <c r="Y127" s="48"/>
      <c r="Z127" s="48"/>
      <c r="AA127" s="17"/>
    </row>
    <row r="128" spans="1:27" x14ac:dyDescent="0.2">
      <c r="U128" s="52"/>
      <c r="V128" s="48"/>
      <c r="W128" s="48"/>
      <c r="X128" s="48"/>
      <c r="Y128" s="48"/>
      <c r="Z128" s="48"/>
      <c r="AA128" s="17"/>
    </row>
    <row r="129" spans="21:27" x14ac:dyDescent="0.2">
      <c r="U129" s="52"/>
      <c r="V129" s="48"/>
      <c r="W129" s="48"/>
      <c r="X129" s="48"/>
      <c r="Y129" s="48"/>
      <c r="Z129" s="48"/>
      <c r="AA129" s="17"/>
    </row>
    <row r="130" spans="21:27" x14ac:dyDescent="0.2">
      <c r="U130" s="52"/>
      <c r="V130" s="48"/>
      <c r="W130" s="48"/>
      <c r="X130" s="48"/>
      <c r="Y130" s="48"/>
      <c r="Z130" s="48"/>
      <c r="AA130" s="17"/>
    </row>
    <row r="131" spans="21:27" x14ac:dyDescent="0.2">
      <c r="U131" s="52"/>
      <c r="V131" s="48"/>
      <c r="W131" s="48"/>
      <c r="X131" s="48"/>
      <c r="Y131" s="48"/>
      <c r="Z131" s="48"/>
      <c r="AA131" s="17"/>
    </row>
    <row r="132" spans="21:27" x14ac:dyDescent="0.2">
      <c r="U132" s="52"/>
      <c r="V132" s="48"/>
      <c r="W132" s="48"/>
      <c r="X132" s="48"/>
      <c r="Y132" s="48"/>
      <c r="Z132" s="48"/>
      <c r="AA132" s="17"/>
    </row>
    <row r="133" spans="21:27" x14ac:dyDescent="0.2">
      <c r="U133" s="52"/>
      <c r="V133" s="48"/>
      <c r="W133" s="48"/>
      <c r="X133" s="48"/>
      <c r="Y133" s="48"/>
      <c r="Z133" s="48"/>
      <c r="AA133" s="17"/>
    </row>
    <row r="134" spans="21:27" x14ac:dyDescent="0.2">
      <c r="U134" s="52"/>
      <c r="V134" s="48"/>
      <c r="W134" s="48"/>
      <c r="X134" s="48"/>
      <c r="Y134" s="48"/>
      <c r="Z134" s="48"/>
      <c r="AA134" s="17"/>
    </row>
    <row r="135" spans="21:27" x14ac:dyDescent="0.2">
      <c r="U135" s="52"/>
      <c r="V135" s="48"/>
      <c r="W135" s="48"/>
      <c r="X135" s="48"/>
      <c r="Y135" s="48"/>
      <c r="Z135" s="48"/>
      <c r="AA135" s="17"/>
    </row>
    <row r="136" spans="21:27" x14ac:dyDescent="0.2">
      <c r="U136" s="52"/>
      <c r="V136" s="48"/>
      <c r="W136" s="48"/>
      <c r="X136" s="48"/>
      <c r="Y136" s="48"/>
      <c r="Z136" s="48"/>
      <c r="AA136" s="17"/>
    </row>
    <row r="137" spans="21:27" x14ac:dyDescent="0.2">
      <c r="U137" s="52"/>
      <c r="V137" s="48"/>
      <c r="W137" s="48"/>
      <c r="X137" s="48"/>
      <c r="Y137" s="48"/>
      <c r="Z137" s="48"/>
      <c r="AA137" s="17"/>
    </row>
    <row r="138" spans="21:27" x14ac:dyDescent="0.2">
      <c r="U138" s="52"/>
      <c r="V138" s="48"/>
      <c r="W138" s="48"/>
      <c r="X138" s="48"/>
      <c r="Y138" s="48"/>
      <c r="Z138" s="48"/>
      <c r="AA138" s="17"/>
    </row>
    <row r="139" spans="21:27" x14ac:dyDescent="0.2">
      <c r="U139" s="52"/>
      <c r="V139" s="48"/>
      <c r="W139" s="48"/>
      <c r="X139" s="48"/>
      <c r="Y139" s="48"/>
      <c r="Z139" s="48"/>
      <c r="AA139" s="17"/>
    </row>
    <row r="140" spans="21:27" x14ac:dyDescent="0.2">
      <c r="U140" s="52"/>
      <c r="V140" s="48"/>
      <c r="W140" s="48"/>
      <c r="X140" s="48"/>
      <c r="Y140" s="48"/>
      <c r="Z140" s="48"/>
      <c r="AA140" s="17"/>
    </row>
    <row r="141" spans="21:27" x14ac:dyDescent="0.2">
      <c r="U141" s="52"/>
      <c r="V141" s="48"/>
      <c r="W141" s="48"/>
      <c r="X141" s="48"/>
      <c r="Y141" s="48"/>
      <c r="Z141" s="48"/>
      <c r="AA141" s="17"/>
    </row>
    <row r="142" spans="21:27" x14ac:dyDescent="0.2">
      <c r="U142" s="52"/>
      <c r="V142" s="48"/>
      <c r="W142" s="48"/>
      <c r="X142" s="48"/>
      <c r="Y142" s="48"/>
      <c r="Z142" s="48"/>
      <c r="AA142" s="17"/>
    </row>
    <row r="143" spans="21:27" x14ac:dyDescent="0.2">
      <c r="U143" s="52"/>
      <c r="V143" s="48"/>
      <c r="W143" s="48"/>
      <c r="X143" s="48"/>
      <c r="Y143" s="48"/>
      <c r="Z143" s="48"/>
      <c r="AA143" s="17"/>
    </row>
    <row r="144" spans="21:27" x14ac:dyDescent="0.2">
      <c r="U144" s="52"/>
      <c r="V144" s="48"/>
      <c r="W144" s="48"/>
      <c r="X144" s="48"/>
      <c r="Y144" s="48"/>
      <c r="Z144" s="48"/>
      <c r="AA144" s="17"/>
    </row>
    <row r="145" spans="21:27" x14ac:dyDescent="0.2">
      <c r="U145" s="52"/>
      <c r="V145" s="48"/>
      <c r="W145" s="48"/>
      <c r="X145" s="48"/>
      <c r="Y145" s="48"/>
      <c r="Z145" s="48"/>
      <c r="AA145" s="17"/>
    </row>
    <row r="146" spans="21:27" x14ac:dyDescent="0.2">
      <c r="U146" s="52"/>
      <c r="V146" s="48"/>
      <c r="W146" s="48"/>
      <c r="X146" s="48"/>
      <c r="Y146" s="48"/>
      <c r="Z146" s="48"/>
      <c r="AA146" s="17"/>
    </row>
    <row r="147" spans="21:27" x14ac:dyDescent="0.2">
      <c r="U147" s="52"/>
      <c r="V147" s="48"/>
      <c r="W147" s="48"/>
      <c r="X147" s="48"/>
      <c r="Y147" s="48"/>
      <c r="Z147" s="48"/>
      <c r="AA147" s="17"/>
    </row>
    <row r="148" spans="21:27" x14ac:dyDescent="0.2">
      <c r="U148" s="52"/>
      <c r="V148" s="48"/>
      <c r="W148" s="48"/>
      <c r="X148" s="48"/>
      <c r="Y148" s="48"/>
      <c r="Z148" s="48"/>
      <c r="AA148" s="17"/>
    </row>
    <row r="149" spans="21:27" x14ac:dyDescent="0.2">
      <c r="U149" s="52"/>
      <c r="V149" s="48"/>
      <c r="W149" s="48"/>
      <c r="X149" s="48"/>
      <c r="Y149" s="48"/>
      <c r="Z149" s="48"/>
      <c r="AA149" s="17"/>
    </row>
    <row r="150" spans="21:27" x14ac:dyDescent="0.2">
      <c r="U150" s="52"/>
      <c r="V150" s="48"/>
      <c r="W150" s="48"/>
      <c r="X150" s="48"/>
      <c r="Y150" s="48"/>
      <c r="Z150" s="48"/>
      <c r="AA150" s="17"/>
    </row>
    <row r="151" spans="21:27" x14ac:dyDescent="0.2">
      <c r="U151" s="52"/>
      <c r="V151" s="48"/>
      <c r="W151" s="48"/>
      <c r="X151" s="48"/>
      <c r="Y151" s="48"/>
      <c r="Z151" s="48"/>
      <c r="AA151" s="17"/>
    </row>
    <row r="152" spans="21:27" x14ac:dyDescent="0.2">
      <c r="U152" s="52"/>
      <c r="V152" s="48"/>
      <c r="W152" s="48"/>
      <c r="X152" s="48"/>
      <c r="Y152" s="48"/>
      <c r="Z152" s="48"/>
      <c r="AA152" s="17"/>
    </row>
    <row r="153" spans="21:27" x14ac:dyDescent="0.2">
      <c r="U153" s="52"/>
      <c r="V153" s="48"/>
      <c r="W153" s="48"/>
      <c r="X153" s="48"/>
      <c r="Y153" s="48"/>
      <c r="Z153" s="48"/>
      <c r="AA153" s="17"/>
    </row>
    <row r="154" spans="21:27" x14ac:dyDescent="0.2">
      <c r="U154" s="52"/>
      <c r="V154" s="48"/>
      <c r="W154" s="48"/>
      <c r="X154" s="48"/>
      <c r="Y154" s="48"/>
      <c r="Z154" s="48"/>
      <c r="AA154" s="17"/>
    </row>
    <row r="155" spans="21:27" x14ac:dyDescent="0.2">
      <c r="U155" s="52"/>
      <c r="V155" s="48"/>
      <c r="W155" s="48"/>
      <c r="X155" s="48"/>
      <c r="Y155" s="48"/>
      <c r="Z155" s="48"/>
      <c r="AA155" s="17"/>
    </row>
    <row r="156" spans="21:27" x14ac:dyDescent="0.2">
      <c r="U156" s="52"/>
      <c r="V156" s="48"/>
      <c r="W156" s="48"/>
      <c r="X156" s="48"/>
      <c r="Y156" s="48"/>
      <c r="Z156" s="48"/>
      <c r="AA156" s="17"/>
    </row>
    <row r="157" spans="21:27" x14ac:dyDescent="0.2">
      <c r="U157" s="52"/>
      <c r="V157" s="48"/>
      <c r="W157" s="48"/>
      <c r="X157" s="48"/>
      <c r="Y157" s="48"/>
      <c r="Z157" s="48"/>
      <c r="AA157" s="17"/>
    </row>
    <row r="158" spans="21:27" x14ac:dyDescent="0.2">
      <c r="U158" s="52"/>
      <c r="V158" s="48"/>
      <c r="W158" s="48"/>
      <c r="X158" s="48"/>
      <c r="Y158" s="48"/>
      <c r="Z158" s="48"/>
      <c r="AA158" s="17"/>
    </row>
    <row r="159" spans="21:27" x14ac:dyDescent="0.2">
      <c r="U159" s="52"/>
      <c r="V159" s="48"/>
      <c r="W159" s="48"/>
      <c r="X159" s="48"/>
      <c r="Y159" s="48"/>
      <c r="Z159" s="48"/>
      <c r="AA159" s="17"/>
    </row>
    <row r="160" spans="21:27" x14ac:dyDescent="0.2">
      <c r="U160" s="52"/>
      <c r="V160" s="48"/>
      <c r="W160" s="48"/>
      <c r="X160" s="48"/>
      <c r="Y160" s="48"/>
      <c r="Z160" s="48"/>
      <c r="AA160" s="17"/>
    </row>
    <row r="161" spans="21:27" x14ac:dyDescent="0.2">
      <c r="U161" s="52"/>
      <c r="V161" s="48"/>
      <c r="W161" s="48"/>
      <c r="X161" s="48"/>
      <c r="Y161" s="48"/>
      <c r="Z161" s="48"/>
      <c r="AA161" s="17"/>
    </row>
    <row r="162" spans="21:27" x14ac:dyDescent="0.2">
      <c r="U162" s="52"/>
      <c r="V162" s="48"/>
      <c r="W162" s="48"/>
      <c r="X162" s="48"/>
      <c r="Y162" s="48"/>
      <c r="Z162" s="48"/>
      <c r="AA162" s="17"/>
    </row>
    <row r="163" spans="21:27" x14ac:dyDescent="0.2">
      <c r="U163" s="52"/>
      <c r="V163" s="48"/>
      <c r="W163" s="48"/>
      <c r="X163" s="48"/>
      <c r="Y163" s="48"/>
      <c r="Z163" s="48"/>
      <c r="AA163" s="17"/>
    </row>
    <row r="164" spans="21:27" x14ac:dyDescent="0.2">
      <c r="U164" s="52"/>
      <c r="V164" s="48"/>
      <c r="W164" s="48"/>
      <c r="X164" s="48"/>
      <c r="Y164" s="48"/>
      <c r="Z164" s="48"/>
      <c r="AA164" s="17"/>
    </row>
    <row r="165" spans="21:27" x14ac:dyDescent="0.2">
      <c r="U165" s="52"/>
      <c r="V165" s="48"/>
      <c r="W165" s="48"/>
      <c r="X165" s="48"/>
      <c r="Y165" s="48"/>
      <c r="Z165" s="48"/>
      <c r="AA165" s="17"/>
    </row>
    <row r="166" spans="21:27" x14ac:dyDescent="0.2">
      <c r="U166" s="52"/>
      <c r="V166" s="48"/>
      <c r="W166" s="48"/>
      <c r="X166" s="48"/>
      <c r="Y166" s="48"/>
      <c r="Z166" s="48"/>
      <c r="AA166" s="17"/>
    </row>
    <row r="167" spans="21:27" x14ac:dyDescent="0.2">
      <c r="U167" s="52"/>
      <c r="V167" s="48"/>
      <c r="W167" s="48"/>
      <c r="X167" s="48"/>
      <c r="Y167" s="48"/>
      <c r="Z167" s="48"/>
      <c r="AA167" s="17"/>
    </row>
    <row r="168" spans="21:27" x14ac:dyDescent="0.2">
      <c r="U168" s="52"/>
      <c r="V168" s="48"/>
      <c r="W168" s="48"/>
      <c r="X168" s="48"/>
      <c r="Y168" s="48"/>
      <c r="Z168" s="48"/>
      <c r="AA168" s="17"/>
    </row>
    <row r="169" spans="21:27" x14ac:dyDescent="0.2">
      <c r="U169" s="52"/>
      <c r="V169" s="48"/>
      <c r="W169" s="48"/>
      <c r="X169" s="48"/>
      <c r="Y169" s="48"/>
      <c r="Z169" s="48"/>
      <c r="AA169" s="17"/>
    </row>
    <row r="170" spans="21:27" x14ac:dyDescent="0.2">
      <c r="U170" s="52"/>
      <c r="V170" s="48"/>
      <c r="W170" s="48"/>
      <c r="X170" s="48"/>
      <c r="Y170" s="48"/>
      <c r="Z170" s="48"/>
      <c r="AA170" s="17"/>
    </row>
    <row r="171" spans="21:27" x14ac:dyDescent="0.2">
      <c r="U171" s="52"/>
      <c r="V171" s="48"/>
      <c r="W171" s="48"/>
      <c r="X171" s="48"/>
      <c r="Y171" s="48"/>
      <c r="Z171" s="48"/>
      <c r="AA171" s="17"/>
    </row>
    <row r="172" spans="21:27" x14ac:dyDescent="0.2">
      <c r="U172" s="52"/>
      <c r="V172" s="48"/>
      <c r="W172" s="48"/>
      <c r="X172" s="48"/>
      <c r="Y172" s="48"/>
      <c r="Z172" s="48"/>
      <c r="AA172" s="17"/>
    </row>
    <row r="173" spans="21:27" x14ac:dyDescent="0.2">
      <c r="U173" s="52"/>
      <c r="V173" s="48"/>
      <c r="W173" s="48"/>
      <c r="X173" s="48"/>
      <c r="Y173" s="48"/>
      <c r="Z173" s="48"/>
      <c r="AA173" s="17"/>
    </row>
    <row r="174" spans="21:27" x14ac:dyDescent="0.2">
      <c r="U174" s="52"/>
      <c r="V174" s="48"/>
      <c r="W174" s="48"/>
      <c r="X174" s="48"/>
      <c r="Y174" s="48"/>
      <c r="Z174" s="48"/>
      <c r="AA174" s="17"/>
    </row>
    <row r="175" spans="21:27" x14ac:dyDescent="0.2">
      <c r="U175" s="52"/>
      <c r="V175" s="48"/>
      <c r="W175" s="48"/>
      <c r="X175" s="48"/>
      <c r="Y175" s="48"/>
      <c r="Z175" s="48"/>
      <c r="AA175" s="17"/>
    </row>
    <row r="176" spans="21:27" x14ac:dyDescent="0.2">
      <c r="U176" s="52"/>
      <c r="V176" s="48"/>
      <c r="W176" s="48"/>
      <c r="X176" s="48"/>
      <c r="Y176" s="48"/>
      <c r="Z176" s="48"/>
      <c r="AA176" s="17"/>
    </row>
    <row r="177" spans="21:27" x14ac:dyDescent="0.2">
      <c r="U177" s="52"/>
      <c r="V177" s="48"/>
      <c r="W177" s="48"/>
      <c r="X177" s="48"/>
      <c r="Y177" s="48"/>
      <c r="Z177" s="48"/>
      <c r="AA177" s="17"/>
    </row>
    <row r="178" spans="21:27" x14ac:dyDescent="0.2">
      <c r="U178" s="52"/>
      <c r="V178" s="48"/>
      <c r="W178" s="48"/>
      <c r="X178" s="48"/>
      <c r="Y178" s="48"/>
      <c r="Z178" s="48"/>
      <c r="AA178" s="17"/>
    </row>
    <row r="179" spans="21:27" x14ac:dyDescent="0.2">
      <c r="U179" s="52"/>
      <c r="V179" s="48"/>
      <c r="W179" s="48"/>
      <c r="X179" s="48"/>
      <c r="Y179" s="48"/>
      <c r="Z179" s="48"/>
      <c r="AA179" s="17"/>
    </row>
    <row r="180" spans="21:27" x14ac:dyDescent="0.2">
      <c r="U180" s="52"/>
      <c r="V180" s="48"/>
      <c r="W180" s="48"/>
      <c r="X180" s="48"/>
      <c r="Y180" s="48"/>
      <c r="Z180" s="48"/>
      <c r="AA180" s="17"/>
    </row>
    <row r="181" spans="21:27" x14ac:dyDescent="0.2">
      <c r="U181" s="52"/>
      <c r="V181" s="48"/>
      <c r="W181" s="48"/>
      <c r="X181" s="48"/>
      <c r="Y181" s="48"/>
      <c r="Z181" s="48"/>
      <c r="AA181" s="17"/>
    </row>
    <row r="182" spans="21:27" x14ac:dyDescent="0.2">
      <c r="U182" s="52"/>
      <c r="V182" s="48"/>
      <c r="W182" s="48"/>
      <c r="X182" s="48"/>
      <c r="Y182" s="48"/>
      <c r="Z182" s="48"/>
      <c r="AA182" s="17"/>
    </row>
    <row r="183" spans="21:27" x14ac:dyDescent="0.2">
      <c r="U183" s="52"/>
      <c r="V183" s="48"/>
      <c r="W183" s="48"/>
      <c r="X183" s="48"/>
      <c r="Y183" s="48"/>
      <c r="Z183" s="48"/>
      <c r="AA183" s="17"/>
    </row>
    <row r="184" spans="21:27" x14ac:dyDescent="0.2">
      <c r="U184" s="52"/>
      <c r="V184" s="48"/>
      <c r="W184" s="48"/>
      <c r="X184" s="48"/>
      <c r="Y184" s="48"/>
      <c r="Z184" s="48"/>
      <c r="AA184" s="17"/>
    </row>
    <row r="185" spans="21:27" x14ac:dyDescent="0.2">
      <c r="U185" s="52"/>
      <c r="V185" s="48"/>
      <c r="W185" s="48"/>
      <c r="X185" s="48"/>
      <c r="Y185" s="48"/>
      <c r="Z185" s="48"/>
      <c r="AA185" s="17"/>
    </row>
    <row r="186" spans="21:27" x14ac:dyDescent="0.2">
      <c r="U186" s="52"/>
      <c r="V186" s="48"/>
      <c r="W186" s="48"/>
      <c r="X186" s="48"/>
      <c r="Y186" s="48"/>
      <c r="Z186" s="48"/>
      <c r="AA186" s="17"/>
    </row>
    <row r="187" spans="21:27" x14ac:dyDescent="0.2">
      <c r="U187" s="52"/>
      <c r="V187" s="48"/>
      <c r="W187" s="48"/>
      <c r="X187" s="48"/>
      <c r="Y187" s="48"/>
      <c r="Z187" s="48"/>
      <c r="AA187" s="17"/>
    </row>
    <row r="188" spans="21:27" x14ac:dyDescent="0.2">
      <c r="U188" s="52"/>
      <c r="V188" s="48"/>
      <c r="W188" s="48"/>
      <c r="X188" s="48"/>
      <c r="Y188" s="48"/>
      <c r="Z188" s="48"/>
      <c r="AA188" s="17"/>
    </row>
    <row r="189" spans="21:27" x14ac:dyDescent="0.2">
      <c r="U189" s="52"/>
      <c r="V189" s="48"/>
      <c r="W189" s="48"/>
      <c r="X189" s="48"/>
      <c r="Y189" s="48"/>
      <c r="Z189" s="48"/>
      <c r="AA189" s="17"/>
    </row>
    <row r="190" spans="21:27" x14ac:dyDescent="0.2">
      <c r="U190" s="52"/>
      <c r="V190" s="48"/>
      <c r="W190" s="48"/>
      <c r="X190" s="48"/>
      <c r="Y190" s="48"/>
      <c r="Z190" s="48"/>
      <c r="AA190" s="17"/>
    </row>
    <row r="191" spans="21:27" x14ac:dyDescent="0.2">
      <c r="U191" s="52"/>
      <c r="V191" s="48"/>
      <c r="W191" s="48"/>
      <c r="X191" s="48"/>
      <c r="Y191" s="48"/>
      <c r="Z191" s="48"/>
      <c r="AA191" s="17"/>
    </row>
    <row r="192" spans="21:27" x14ac:dyDescent="0.2">
      <c r="U192" s="52"/>
      <c r="V192" s="48"/>
      <c r="W192" s="48"/>
      <c r="X192" s="48"/>
      <c r="Y192" s="48"/>
      <c r="Z192" s="48"/>
      <c r="AA192" s="17"/>
    </row>
    <row r="193" spans="21:27" x14ac:dyDescent="0.2">
      <c r="U193" s="52"/>
      <c r="V193" s="48"/>
      <c r="W193" s="48"/>
      <c r="X193" s="48"/>
      <c r="Y193" s="48"/>
      <c r="Z193" s="48"/>
      <c r="AA193" s="17"/>
    </row>
    <row r="194" spans="21:27" x14ac:dyDescent="0.2">
      <c r="U194" s="52"/>
      <c r="V194" s="48"/>
      <c r="W194" s="48"/>
      <c r="X194" s="48"/>
      <c r="Y194" s="48"/>
      <c r="Z194" s="48"/>
      <c r="AA194" s="17"/>
    </row>
    <row r="195" spans="21:27" x14ac:dyDescent="0.2">
      <c r="U195" s="52"/>
      <c r="V195" s="48"/>
      <c r="W195" s="48"/>
      <c r="X195" s="48"/>
      <c r="Y195" s="48"/>
      <c r="Z195" s="48"/>
      <c r="AA195" s="17"/>
    </row>
    <row r="196" spans="21:27" x14ac:dyDescent="0.2">
      <c r="U196" s="52"/>
      <c r="V196" s="48"/>
      <c r="W196" s="48"/>
      <c r="X196" s="48"/>
      <c r="Y196" s="48"/>
      <c r="Z196" s="48"/>
      <c r="AA196" s="17"/>
    </row>
    <row r="197" spans="21:27" x14ac:dyDescent="0.2">
      <c r="U197" s="52"/>
      <c r="V197" s="48"/>
      <c r="W197" s="48"/>
      <c r="X197" s="48"/>
      <c r="Y197" s="48"/>
      <c r="Z197" s="48"/>
      <c r="AA197" s="17"/>
    </row>
    <row r="198" spans="21:27" x14ac:dyDescent="0.2">
      <c r="U198" s="52"/>
      <c r="V198" s="48"/>
      <c r="W198" s="48"/>
      <c r="X198" s="48"/>
      <c r="Y198" s="48"/>
      <c r="Z198" s="48"/>
      <c r="AA198" s="17"/>
    </row>
    <row r="199" spans="21:27" x14ac:dyDescent="0.2">
      <c r="U199" s="52"/>
      <c r="V199" s="48"/>
      <c r="W199" s="48"/>
      <c r="X199" s="48"/>
      <c r="Y199" s="48"/>
      <c r="Z199" s="48"/>
      <c r="AA199" s="17"/>
    </row>
    <row r="200" spans="21:27" x14ac:dyDescent="0.2">
      <c r="U200" s="52"/>
      <c r="V200" s="48"/>
      <c r="W200" s="48"/>
      <c r="X200" s="48"/>
      <c r="Y200" s="48"/>
      <c r="Z200" s="48"/>
      <c r="AA200" s="17"/>
    </row>
    <row r="201" spans="21:27" x14ac:dyDescent="0.2">
      <c r="U201" s="52"/>
      <c r="V201" s="48"/>
      <c r="W201" s="48"/>
      <c r="X201" s="48"/>
      <c r="Y201" s="48"/>
      <c r="Z201" s="48"/>
      <c r="AA201" s="17"/>
    </row>
    <row r="202" spans="21:27" x14ac:dyDescent="0.2">
      <c r="U202" s="52"/>
      <c r="V202" s="48"/>
      <c r="W202" s="48"/>
      <c r="X202" s="48"/>
      <c r="Y202" s="48"/>
      <c r="Z202" s="48"/>
      <c r="AA202" s="17"/>
    </row>
    <row r="203" spans="21:27" x14ac:dyDescent="0.2">
      <c r="U203" s="52"/>
      <c r="V203" s="48"/>
      <c r="W203" s="48"/>
      <c r="X203" s="48"/>
      <c r="Y203" s="48"/>
      <c r="Z203" s="48"/>
      <c r="AA203" s="17"/>
    </row>
    <row r="204" spans="21:27" x14ac:dyDescent="0.2">
      <c r="U204" s="52"/>
      <c r="V204" s="48"/>
      <c r="W204" s="48"/>
      <c r="X204" s="48"/>
      <c r="Y204" s="48"/>
      <c r="Z204" s="48"/>
      <c r="AA204" s="17"/>
    </row>
    <row r="205" spans="21:27" x14ac:dyDescent="0.2">
      <c r="U205" s="52"/>
      <c r="V205" s="48"/>
      <c r="W205" s="48"/>
      <c r="X205" s="48"/>
      <c r="Y205" s="48"/>
      <c r="Z205" s="48"/>
      <c r="AA205" s="17"/>
    </row>
    <row r="206" spans="21:27" x14ac:dyDescent="0.2">
      <c r="U206" s="52"/>
      <c r="V206" s="48"/>
      <c r="W206" s="48"/>
      <c r="X206" s="48"/>
      <c r="Y206" s="48"/>
      <c r="Z206" s="48"/>
      <c r="AA206" s="17"/>
    </row>
    <row r="207" spans="21:27" x14ac:dyDescent="0.2">
      <c r="U207" s="52"/>
      <c r="V207" s="48"/>
      <c r="W207" s="48"/>
      <c r="X207" s="48"/>
      <c r="Y207" s="48"/>
      <c r="Z207" s="48"/>
      <c r="AA207" s="17"/>
    </row>
    <row r="208" spans="21:27" x14ac:dyDescent="0.2">
      <c r="U208" s="52"/>
      <c r="V208" s="48"/>
      <c r="W208" s="48"/>
      <c r="X208" s="48"/>
      <c r="Y208" s="48"/>
      <c r="Z208" s="48"/>
      <c r="AA208" s="17"/>
    </row>
    <row r="209" spans="21:27" x14ac:dyDescent="0.2">
      <c r="U209" s="52"/>
      <c r="V209" s="48"/>
      <c r="W209" s="48"/>
      <c r="X209" s="48"/>
      <c r="Y209" s="48"/>
      <c r="Z209" s="48"/>
      <c r="AA209" s="17"/>
    </row>
    <row r="210" spans="21:27" x14ac:dyDescent="0.2">
      <c r="U210" s="52"/>
      <c r="V210" s="48"/>
      <c r="W210" s="48"/>
      <c r="X210" s="48"/>
      <c r="Y210" s="48"/>
      <c r="Z210" s="48"/>
      <c r="AA210" s="17"/>
    </row>
    <row r="211" spans="21:27" x14ac:dyDescent="0.2">
      <c r="U211" s="52"/>
      <c r="V211" s="48"/>
      <c r="W211" s="48"/>
      <c r="X211" s="48"/>
      <c r="Y211" s="48"/>
      <c r="Z211" s="48"/>
      <c r="AA211" s="17"/>
    </row>
    <row r="212" spans="21:27" x14ac:dyDescent="0.2">
      <c r="U212" s="52"/>
      <c r="V212" s="48"/>
      <c r="W212" s="48"/>
      <c r="X212" s="48"/>
      <c r="Y212" s="48"/>
      <c r="Z212" s="48"/>
      <c r="AA212" s="17"/>
    </row>
    <row r="213" spans="21:27" x14ac:dyDescent="0.2">
      <c r="U213" s="52"/>
      <c r="V213" s="48"/>
      <c r="W213" s="48"/>
      <c r="X213" s="48"/>
      <c r="Y213" s="48"/>
      <c r="Z213" s="48"/>
      <c r="AA213" s="17"/>
    </row>
    <row r="214" spans="21:27" x14ac:dyDescent="0.2">
      <c r="U214" s="52"/>
      <c r="V214" s="48"/>
      <c r="W214" s="48"/>
      <c r="X214" s="48"/>
      <c r="Y214" s="48"/>
      <c r="Z214" s="48"/>
      <c r="AA214" s="17"/>
    </row>
    <row r="215" spans="21:27" x14ac:dyDescent="0.2">
      <c r="U215" s="52"/>
      <c r="V215" s="48"/>
      <c r="W215" s="48"/>
      <c r="X215" s="48"/>
      <c r="Y215" s="48"/>
      <c r="Z215" s="48"/>
      <c r="AA215" s="17"/>
    </row>
    <row r="216" spans="21:27" x14ac:dyDescent="0.2">
      <c r="U216" s="52"/>
      <c r="V216" s="48"/>
      <c r="W216" s="48"/>
      <c r="X216" s="48"/>
      <c r="Y216" s="48"/>
      <c r="Z216" s="48"/>
      <c r="AA216" s="17"/>
    </row>
    <row r="217" spans="21:27" x14ac:dyDescent="0.2">
      <c r="U217" s="52"/>
      <c r="V217" s="48"/>
      <c r="W217" s="48"/>
      <c r="X217" s="48"/>
      <c r="Y217" s="48"/>
      <c r="Z217" s="48"/>
      <c r="AA217" s="17"/>
    </row>
    <row r="218" spans="21:27" x14ac:dyDescent="0.2">
      <c r="U218" s="52"/>
      <c r="V218" s="48"/>
      <c r="W218" s="48"/>
      <c r="X218" s="48"/>
      <c r="Y218" s="48"/>
      <c r="Z218" s="48"/>
      <c r="AA218" s="17"/>
    </row>
    <row r="219" spans="21:27" x14ac:dyDescent="0.2">
      <c r="U219" s="52"/>
      <c r="V219" s="48"/>
      <c r="W219" s="48"/>
      <c r="X219" s="48"/>
      <c r="Y219" s="48"/>
      <c r="Z219" s="48"/>
      <c r="AA219" s="17"/>
    </row>
    <row r="220" spans="21:27" x14ac:dyDescent="0.2">
      <c r="U220" s="52"/>
      <c r="V220" s="48"/>
      <c r="W220" s="48"/>
      <c r="X220" s="48"/>
      <c r="Y220" s="48"/>
      <c r="Z220" s="48"/>
      <c r="AA220" s="17"/>
    </row>
    <row r="221" spans="21:27" x14ac:dyDescent="0.2">
      <c r="U221" s="52"/>
      <c r="V221" s="48"/>
      <c r="W221" s="48"/>
      <c r="X221" s="48"/>
      <c r="Y221" s="48"/>
      <c r="Z221" s="48"/>
      <c r="AA221" s="17"/>
    </row>
    <row r="222" spans="21:27" x14ac:dyDescent="0.2">
      <c r="U222" s="52"/>
      <c r="V222" s="48"/>
      <c r="W222" s="48"/>
      <c r="X222" s="48"/>
      <c r="Y222" s="48"/>
      <c r="Z222" s="48"/>
      <c r="AA222" s="17"/>
    </row>
    <row r="223" spans="21:27" x14ac:dyDescent="0.2">
      <c r="U223" s="52"/>
      <c r="V223" s="48"/>
      <c r="W223" s="48"/>
      <c r="X223" s="48"/>
      <c r="Y223" s="48"/>
      <c r="Z223" s="48"/>
      <c r="AA223" s="17"/>
    </row>
    <row r="224" spans="21:27" x14ac:dyDescent="0.2">
      <c r="U224" s="52"/>
      <c r="V224" s="48"/>
      <c r="W224" s="48"/>
      <c r="X224" s="48"/>
      <c r="Y224" s="48"/>
      <c r="Z224" s="48"/>
      <c r="AA224" s="17"/>
    </row>
    <row r="225" spans="21:27" x14ac:dyDescent="0.2">
      <c r="U225" s="52"/>
      <c r="V225" s="48"/>
      <c r="W225" s="48"/>
      <c r="X225" s="48"/>
      <c r="Y225" s="48"/>
      <c r="Z225" s="48"/>
      <c r="AA225" s="17"/>
    </row>
    <row r="226" spans="21:27" x14ac:dyDescent="0.2">
      <c r="U226" s="52"/>
      <c r="V226" s="48"/>
      <c r="W226" s="48"/>
      <c r="X226" s="48"/>
      <c r="Y226" s="48"/>
      <c r="Z226" s="48"/>
      <c r="AA226" s="17"/>
    </row>
    <row r="227" spans="21:27" x14ac:dyDescent="0.2">
      <c r="U227" s="52"/>
      <c r="V227" s="48"/>
      <c r="W227" s="48"/>
      <c r="X227" s="48"/>
      <c r="Y227" s="48"/>
      <c r="Z227" s="48"/>
      <c r="AA227" s="17"/>
    </row>
    <row r="228" spans="21:27" x14ac:dyDescent="0.2">
      <c r="U228" s="52"/>
      <c r="V228" s="48"/>
      <c r="W228" s="48"/>
      <c r="X228" s="48"/>
      <c r="Y228" s="48"/>
      <c r="Z228" s="48"/>
      <c r="AA228" s="17"/>
    </row>
    <row r="229" spans="21:27" x14ac:dyDescent="0.2">
      <c r="U229" s="52"/>
      <c r="V229" s="48"/>
      <c r="W229" s="48"/>
      <c r="X229" s="48"/>
      <c r="Y229" s="48"/>
      <c r="Z229" s="48"/>
      <c r="AA229" s="17"/>
    </row>
    <row r="230" spans="21:27" x14ac:dyDescent="0.2">
      <c r="U230" s="52"/>
      <c r="V230" s="48"/>
      <c r="W230" s="48"/>
      <c r="X230" s="48"/>
      <c r="Y230" s="48"/>
      <c r="Z230" s="48"/>
      <c r="AA230" s="17"/>
    </row>
    <row r="231" spans="21:27" x14ac:dyDescent="0.2">
      <c r="U231" s="52"/>
      <c r="V231" s="48"/>
      <c r="W231" s="48"/>
      <c r="X231" s="48"/>
      <c r="Y231" s="48"/>
      <c r="Z231" s="48"/>
      <c r="AA231" s="17"/>
    </row>
    <row r="232" spans="21:27" x14ac:dyDescent="0.2">
      <c r="U232" s="52"/>
      <c r="V232" s="48"/>
      <c r="W232" s="48"/>
      <c r="X232" s="48"/>
      <c r="Y232" s="48"/>
      <c r="Z232" s="48"/>
      <c r="AA232" s="17"/>
    </row>
    <row r="233" spans="21:27" x14ac:dyDescent="0.2">
      <c r="U233" s="52"/>
      <c r="V233" s="48"/>
      <c r="W233" s="48"/>
      <c r="X233" s="48"/>
      <c r="Y233" s="48"/>
      <c r="Z233" s="48"/>
      <c r="AA233" s="17"/>
    </row>
    <row r="234" spans="21:27" x14ac:dyDescent="0.2">
      <c r="U234" s="52"/>
      <c r="V234" s="48"/>
      <c r="W234" s="48"/>
      <c r="X234" s="48"/>
      <c r="Y234" s="48"/>
      <c r="Z234" s="48"/>
      <c r="AA234" s="17"/>
    </row>
    <row r="235" spans="21:27" x14ac:dyDescent="0.2">
      <c r="U235" s="52"/>
      <c r="V235" s="48"/>
      <c r="W235" s="48"/>
      <c r="X235" s="48"/>
      <c r="Y235" s="48"/>
      <c r="Z235" s="48"/>
      <c r="AA235" s="17"/>
    </row>
    <row r="236" spans="21:27" x14ac:dyDescent="0.2">
      <c r="U236" s="52"/>
      <c r="V236" s="48"/>
      <c r="W236" s="48"/>
      <c r="X236" s="48"/>
      <c r="Y236" s="48"/>
      <c r="Z236" s="48"/>
      <c r="AA236" s="17"/>
    </row>
    <row r="237" spans="21:27" x14ac:dyDescent="0.2">
      <c r="U237" s="52"/>
      <c r="V237" s="48"/>
      <c r="W237" s="48"/>
      <c r="X237" s="48"/>
      <c r="Y237" s="48"/>
      <c r="Z237" s="48"/>
      <c r="AA237" s="17"/>
    </row>
    <row r="238" spans="21:27" x14ac:dyDescent="0.2">
      <c r="U238" s="52"/>
      <c r="V238" s="48"/>
      <c r="W238" s="48"/>
      <c r="X238" s="48"/>
      <c r="Y238" s="48"/>
      <c r="Z238" s="48"/>
      <c r="AA238" s="17"/>
    </row>
    <row r="239" spans="21:27" x14ac:dyDescent="0.2">
      <c r="U239" s="52"/>
      <c r="V239" s="48"/>
      <c r="W239" s="48"/>
      <c r="X239" s="48"/>
      <c r="Y239" s="48"/>
      <c r="Z239" s="48"/>
      <c r="AA239" s="17"/>
    </row>
    <row r="240" spans="21:27" x14ac:dyDescent="0.2">
      <c r="U240" s="52"/>
      <c r="V240" s="48"/>
      <c r="W240" s="48"/>
      <c r="X240" s="48"/>
      <c r="Y240" s="48"/>
      <c r="Z240" s="48"/>
      <c r="AA240" s="17"/>
    </row>
    <row r="241" spans="21:27" x14ac:dyDescent="0.2">
      <c r="U241" s="52"/>
      <c r="V241" s="48"/>
      <c r="W241" s="48"/>
      <c r="X241" s="48"/>
      <c r="Y241" s="48"/>
      <c r="Z241" s="48"/>
      <c r="AA241" s="17"/>
    </row>
    <row r="242" spans="21:27" x14ac:dyDescent="0.2">
      <c r="U242" s="52"/>
      <c r="V242" s="48"/>
      <c r="W242" s="48"/>
      <c r="X242" s="48"/>
      <c r="Y242" s="48"/>
      <c r="Z242" s="48"/>
      <c r="AA242" s="17"/>
    </row>
    <row r="243" spans="21:27" x14ac:dyDescent="0.2">
      <c r="U243" s="52"/>
      <c r="V243" s="48"/>
      <c r="W243" s="48"/>
      <c r="X243" s="48"/>
      <c r="Y243" s="48"/>
      <c r="Z243" s="48"/>
      <c r="AA243" s="17"/>
    </row>
    <row r="244" spans="21:27" x14ac:dyDescent="0.2">
      <c r="U244" s="52"/>
      <c r="V244" s="48"/>
      <c r="W244" s="48"/>
      <c r="X244" s="48"/>
      <c r="Y244" s="48"/>
      <c r="Z244" s="48"/>
      <c r="AA244" s="17"/>
    </row>
    <row r="245" spans="21:27" x14ac:dyDescent="0.2">
      <c r="U245" s="52"/>
      <c r="V245" s="48"/>
      <c r="W245" s="48"/>
      <c r="X245" s="48"/>
      <c r="Y245" s="48"/>
      <c r="Z245" s="48"/>
      <c r="AA245" s="17"/>
    </row>
    <row r="246" spans="21:27" x14ac:dyDescent="0.2">
      <c r="U246" s="52"/>
      <c r="V246" s="48"/>
      <c r="W246" s="48"/>
      <c r="X246" s="48"/>
      <c r="Y246" s="48"/>
      <c r="Z246" s="48"/>
      <c r="AA246" s="17"/>
    </row>
    <row r="247" spans="21:27" x14ac:dyDescent="0.2">
      <c r="U247" s="52"/>
      <c r="V247" s="48"/>
      <c r="W247" s="48"/>
      <c r="X247" s="48"/>
      <c r="Y247" s="48"/>
      <c r="Z247" s="48"/>
      <c r="AA247" s="17"/>
    </row>
    <row r="248" spans="21:27" x14ac:dyDescent="0.2">
      <c r="U248" s="52"/>
      <c r="V248" s="48"/>
      <c r="W248" s="48"/>
      <c r="X248" s="48"/>
      <c r="Y248" s="48"/>
      <c r="Z248" s="48"/>
      <c r="AA248" s="17"/>
    </row>
    <row r="249" spans="21:27" x14ac:dyDescent="0.2">
      <c r="U249" s="52"/>
      <c r="V249" s="48"/>
      <c r="W249" s="48"/>
      <c r="X249" s="48"/>
      <c r="Y249" s="48"/>
      <c r="Z249" s="48"/>
      <c r="AA249" s="17"/>
    </row>
    <row r="250" spans="21:27" x14ac:dyDescent="0.2">
      <c r="U250" s="52"/>
      <c r="V250" s="48"/>
      <c r="W250" s="48"/>
      <c r="X250" s="48"/>
      <c r="Y250" s="48"/>
      <c r="Z250" s="48"/>
      <c r="AA250" s="17"/>
    </row>
    <row r="251" spans="21:27" x14ac:dyDescent="0.2">
      <c r="U251" s="52"/>
      <c r="V251" s="48"/>
      <c r="W251" s="48"/>
      <c r="X251" s="48"/>
      <c r="Y251" s="48"/>
      <c r="Z251" s="48"/>
      <c r="AA251" s="17"/>
    </row>
    <row r="252" spans="21:27" x14ac:dyDescent="0.2">
      <c r="U252" s="52"/>
      <c r="V252" s="48"/>
      <c r="W252" s="48"/>
      <c r="X252" s="48"/>
      <c r="Y252" s="48"/>
      <c r="Z252" s="48"/>
      <c r="AA252" s="17"/>
    </row>
    <row r="253" spans="21:27" x14ac:dyDescent="0.2">
      <c r="U253" s="52"/>
      <c r="V253" s="48"/>
      <c r="W253" s="48"/>
      <c r="X253" s="48"/>
      <c r="Y253" s="48"/>
      <c r="Z253" s="48"/>
      <c r="AA253" s="17"/>
    </row>
    <row r="254" spans="21:27" x14ac:dyDescent="0.2">
      <c r="U254" s="52"/>
      <c r="V254" s="48"/>
      <c r="W254" s="48"/>
      <c r="X254" s="48"/>
      <c r="Y254" s="48"/>
      <c r="Z254" s="48"/>
      <c r="AA254" s="17"/>
    </row>
    <row r="255" spans="21:27" x14ac:dyDescent="0.2">
      <c r="U255" s="52"/>
      <c r="V255" s="48"/>
      <c r="W255" s="48"/>
      <c r="X255" s="48"/>
      <c r="Y255" s="48"/>
      <c r="Z255" s="48"/>
      <c r="AA255" s="17"/>
    </row>
    <row r="256" spans="21:27" x14ac:dyDescent="0.2">
      <c r="U256" s="52"/>
      <c r="V256" s="48"/>
      <c r="W256" s="48"/>
      <c r="X256" s="48"/>
      <c r="Y256" s="48"/>
      <c r="Z256" s="48"/>
      <c r="AA256" s="17"/>
    </row>
    <row r="257" spans="21:27" x14ac:dyDescent="0.2">
      <c r="U257" s="52"/>
      <c r="V257" s="48"/>
      <c r="W257" s="48"/>
      <c r="X257" s="48"/>
      <c r="Y257" s="48"/>
      <c r="Z257" s="48"/>
      <c r="AA257" s="17"/>
    </row>
    <row r="258" spans="21:27" x14ac:dyDescent="0.2">
      <c r="U258" s="52"/>
      <c r="V258" s="48"/>
      <c r="W258" s="48"/>
      <c r="X258" s="48"/>
      <c r="Y258" s="48"/>
      <c r="Z258" s="48"/>
      <c r="AA258" s="17"/>
    </row>
    <row r="259" spans="21:27" x14ac:dyDescent="0.2">
      <c r="U259" s="52"/>
      <c r="V259" s="48"/>
      <c r="W259" s="48"/>
      <c r="X259" s="48"/>
      <c r="Y259" s="48"/>
      <c r="Z259" s="48"/>
      <c r="AA259" s="17"/>
    </row>
    <row r="260" spans="21:27" x14ac:dyDescent="0.2">
      <c r="U260" s="52"/>
      <c r="V260" s="48"/>
      <c r="W260" s="48"/>
      <c r="X260" s="48"/>
      <c r="Y260" s="48"/>
      <c r="Z260" s="48"/>
      <c r="AA260" s="17"/>
    </row>
    <row r="261" spans="21:27" x14ac:dyDescent="0.2">
      <c r="U261" s="52"/>
      <c r="V261" s="48"/>
      <c r="W261" s="48"/>
      <c r="X261" s="48"/>
      <c r="Y261" s="48"/>
      <c r="Z261" s="48"/>
      <c r="AA261" s="17"/>
    </row>
    <row r="262" spans="21:27" x14ac:dyDescent="0.2">
      <c r="U262" s="52"/>
      <c r="V262" s="48"/>
      <c r="W262" s="48"/>
      <c r="X262" s="48"/>
      <c r="Y262" s="48"/>
      <c r="Z262" s="48"/>
      <c r="AA262" s="17"/>
    </row>
    <row r="263" spans="21:27" x14ac:dyDescent="0.2">
      <c r="U263" s="52"/>
      <c r="V263" s="48"/>
      <c r="W263" s="48"/>
      <c r="X263" s="48"/>
      <c r="Y263" s="48"/>
      <c r="Z263" s="48"/>
      <c r="AA263" s="17"/>
    </row>
    <row r="264" spans="21:27" x14ac:dyDescent="0.2">
      <c r="U264" s="52"/>
      <c r="V264" s="48"/>
      <c r="W264" s="48"/>
      <c r="X264" s="48"/>
      <c r="Y264" s="48"/>
      <c r="Z264" s="48"/>
      <c r="AA264" s="17"/>
    </row>
    <row r="265" spans="21:27" x14ac:dyDescent="0.2">
      <c r="U265" s="52"/>
      <c r="V265" s="48"/>
      <c r="W265" s="48"/>
      <c r="X265" s="48"/>
      <c r="Y265" s="48"/>
      <c r="Z265" s="48"/>
      <c r="AA265" s="17"/>
    </row>
    <row r="266" spans="21:27" x14ac:dyDescent="0.2">
      <c r="U266" s="52"/>
      <c r="V266" s="48"/>
      <c r="W266" s="48"/>
      <c r="X266" s="48"/>
      <c r="Y266" s="48"/>
      <c r="Z266" s="48"/>
      <c r="AA266" s="17"/>
    </row>
    <row r="267" spans="21:27" x14ac:dyDescent="0.2">
      <c r="U267" s="52"/>
      <c r="V267" s="48"/>
      <c r="W267" s="48"/>
      <c r="X267" s="48"/>
      <c r="Y267" s="48"/>
      <c r="Z267" s="48"/>
      <c r="AA267" s="17"/>
    </row>
    <row r="268" spans="21:27" x14ac:dyDescent="0.2">
      <c r="U268" s="52"/>
      <c r="V268" s="48"/>
      <c r="W268" s="48"/>
      <c r="X268" s="48"/>
      <c r="Y268" s="48"/>
      <c r="Z268" s="48"/>
      <c r="AA268" s="17"/>
    </row>
    <row r="269" spans="21:27" x14ac:dyDescent="0.2">
      <c r="U269" s="52"/>
      <c r="V269" s="48"/>
      <c r="W269" s="48"/>
      <c r="X269" s="48"/>
      <c r="Y269" s="48"/>
      <c r="Z269" s="48"/>
      <c r="AA269" s="17"/>
    </row>
    <row r="270" spans="21:27" x14ac:dyDescent="0.2">
      <c r="U270" s="52"/>
      <c r="V270" s="48"/>
      <c r="W270" s="48"/>
      <c r="X270" s="48"/>
      <c r="Y270" s="48"/>
      <c r="Z270" s="48"/>
      <c r="AA270" s="17"/>
    </row>
    <row r="271" spans="21:27" x14ac:dyDescent="0.2">
      <c r="U271" s="52"/>
      <c r="V271" s="48"/>
      <c r="W271" s="48"/>
      <c r="X271" s="48"/>
      <c r="Y271" s="48"/>
      <c r="Z271" s="48"/>
      <c r="AA271" s="17"/>
    </row>
    <row r="272" spans="21:27" x14ac:dyDescent="0.2">
      <c r="U272" s="52"/>
      <c r="V272" s="48"/>
      <c r="W272" s="48"/>
      <c r="X272" s="48"/>
      <c r="Y272" s="48"/>
      <c r="Z272" s="48"/>
      <c r="AA272" s="17"/>
    </row>
    <row r="273" spans="21:27" x14ac:dyDescent="0.2">
      <c r="U273" s="52"/>
      <c r="V273" s="48"/>
      <c r="W273" s="48"/>
      <c r="X273" s="48"/>
      <c r="Y273" s="48"/>
      <c r="Z273" s="48"/>
      <c r="AA273" s="17"/>
    </row>
    <row r="274" spans="21:27" x14ac:dyDescent="0.2">
      <c r="U274" s="52"/>
      <c r="V274" s="48"/>
      <c r="W274" s="48"/>
      <c r="X274" s="48"/>
      <c r="Y274" s="48"/>
      <c r="Z274" s="48"/>
      <c r="AA274" s="17"/>
    </row>
    <row r="275" spans="21:27" x14ac:dyDescent="0.2">
      <c r="U275" s="52"/>
      <c r="V275" s="48"/>
      <c r="W275" s="48"/>
      <c r="X275" s="48"/>
      <c r="Y275" s="48"/>
      <c r="Z275" s="48"/>
      <c r="AA275" s="17"/>
    </row>
    <row r="276" spans="21:27" x14ac:dyDescent="0.2">
      <c r="U276" s="52"/>
      <c r="V276" s="48"/>
      <c r="W276" s="48"/>
      <c r="X276" s="48"/>
      <c r="Y276" s="48"/>
      <c r="Z276" s="48"/>
      <c r="AA276" s="17"/>
    </row>
    <row r="277" spans="21:27" x14ac:dyDescent="0.2">
      <c r="U277" s="52"/>
      <c r="V277" s="48"/>
      <c r="W277" s="48"/>
      <c r="X277" s="48"/>
      <c r="Y277" s="48"/>
      <c r="Z277" s="48"/>
      <c r="AA277" s="17"/>
    </row>
    <row r="278" spans="21:27" x14ac:dyDescent="0.2">
      <c r="U278" s="52"/>
      <c r="V278" s="48"/>
      <c r="W278" s="48"/>
      <c r="X278" s="48"/>
      <c r="Y278" s="48"/>
      <c r="Z278" s="48"/>
      <c r="AA278" s="17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B278"/>
  <sheetViews>
    <sheetView topLeftCell="H1" workbookViewId="0">
      <selection activeCell="R19" sqref="R19:S21"/>
    </sheetView>
  </sheetViews>
  <sheetFormatPr defaultRowHeight="14.25" x14ac:dyDescent="0.2"/>
  <cols>
    <col min="1" max="1" width="51.5" style="20" bestFit="1" customWidth="1"/>
    <col min="2" max="2" width="23" style="20" bestFit="1" customWidth="1"/>
    <col min="3" max="3" width="18.5" style="20" bestFit="1" customWidth="1"/>
    <col min="4" max="4" width="19.75" style="20" customWidth="1"/>
    <col min="5" max="5" width="23.5" style="20" customWidth="1"/>
    <col min="6" max="9" width="20.625" style="20" bestFit="1" customWidth="1"/>
    <col min="10" max="10" width="18.5" style="20" bestFit="1" customWidth="1"/>
    <col min="11" max="12" width="20.75" style="20" bestFit="1" customWidth="1"/>
    <col min="13" max="13" width="19.375" style="20" bestFit="1" customWidth="1"/>
    <col min="14" max="14" width="46" style="20" bestFit="1" customWidth="1"/>
    <col min="15" max="15" width="11.75" style="20" customWidth="1"/>
    <col min="16" max="16" width="17.75" style="20" customWidth="1"/>
    <col min="17" max="17" width="10.125" style="20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29" width="9" style="43" customWidth="1"/>
    <col min="30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3100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300</v>
      </c>
      <c r="B2" s="49">
        <v>200</v>
      </c>
      <c r="C2" s="46">
        <v>1.66</v>
      </c>
      <c r="D2" s="46">
        <v>263.75</v>
      </c>
      <c r="E2" s="46">
        <v>207.76</v>
      </c>
      <c r="F2" s="46">
        <f t="shared" ref="F2:F33" si="0">($A$101-A2)/(ROW($A$101)-ROW(A2))</f>
        <v>28.282828282828284</v>
      </c>
      <c r="G2" s="46">
        <v>0</v>
      </c>
      <c r="H2" s="46">
        <f t="shared" ref="H2:H33" si="1">($A$101-B2)/(ROW($A$101)-ROW(B2))</f>
        <v>29.292929292929294</v>
      </c>
      <c r="I2" s="46">
        <v>0</v>
      </c>
      <c r="J2" s="50"/>
      <c r="K2" s="50"/>
      <c r="L2" s="50"/>
      <c r="M2" s="50">
        <f t="shared" ref="M2:M33" ca="1" si="2">IF(RAND()&lt;0.5,0,1)</f>
        <v>0</v>
      </c>
      <c r="N2" s="7" t="s">
        <v>38</v>
      </c>
      <c r="O2" s="51">
        <v>5.0000000000000001E-3</v>
      </c>
      <c r="P2" s="6" t="s">
        <v>39</v>
      </c>
      <c r="Q2" s="13">
        <f>LARGE(A:A,2)</f>
        <v>3067</v>
      </c>
      <c r="T2" s="43">
        <v>0</v>
      </c>
      <c r="U2" s="52">
        <f t="shared" ref="U2:U33" si="3">T2-B2</f>
        <v>-200</v>
      </c>
      <c r="V2" s="48">
        <f t="shared" ref="V2:V33" si="4">ROUND(U2,0)</f>
        <v>-200</v>
      </c>
      <c r="W2" s="48">
        <v>4766</v>
      </c>
      <c r="X2" s="48">
        <f t="shared" ref="X2:X33" si="5">B2/$W$2*$W$3</f>
        <v>219.84892992026857</v>
      </c>
      <c r="Y2" s="48">
        <f t="shared" ref="Y2:Y33" si="6">X2-B2</f>
        <v>19.848929920268574</v>
      </c>
      <c r="Z2" s="48">
        <f t="shared" ref="Z2:Z33" si="7">ROUND(Y2,0)</f>
        <v>20</v>
      </c>
      <c r="AA2" s="17">
        <f t="shared" ref="AA2:AA33" si="8">IF(V2&gt;=0,V2,Z2)</f>
        <v>20</v>
      </c>
      <c r="AB2" s="45">
        <f t="shared" ref="AB2:AB33" si="9">B2+AA2</f>
        <v>220</v>
      </c>
    </row>
    <row r="3" spans="1:28" ht="15" customHeight="1" x14ac:dyDescent="0.25">
      <c r="A3" s="49">
        <v>333</v>
      </c>
      <c r="B3" s="49">
        <v>200</v>
      </c>
      <c r="C3" s="46">
        <v>2.04</v>
      </c>
      <c r="D3" s="46">
        <v>263.76</v>
      </c>
      <c r="E3" s="46">
        <v>207.77</v>
      </c>
      <c r="F3" s="46">
        <f t="shared" si="0"/>
        <v>28.23469387755102</v>
      </c>
      <c r="G3" s="46">
        <v>0</v>
      </c>
      <c r="H3" s="46">
        <f t="shared" si="1"/>
        <v>29.591836734693878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151</v>
      </c>
      <c r="P3" s="6" t="s">
        <v>41</v>
      </c>
      <c r="Q3" s="13">
        <f>LARGE(A:A,3)</f>
        <v>3034</v>
      </c>
      <c r="T3" s="43">
        <v>0</v>
      </c>
      <c r="U3" s="52">
        <f t="shared" si="3"/>
        <v>-200</v>
      </c>
      <c r="V3" s="48">
        <f t="shared" si="4"/>
        <v>-200</v>
      </c>
      <c r="W3" s="48">
        <v>5239</v>
      </c>
      <c r="X3" s="48">
        <f t="shared" si="5"/>
        <v>219.84892992026857</v>
      </c>
      <c r="Y3" s="48">
        <f t="shared" si="6"/>
        <v>19.848929920268574</v>
      </c>
      <c r="Z3" s="48">
        <f t="shared" si="7"/>
        <v>20</v>
      </c>
      <c r="AA3" s="17">
        <f t="shared" si="8"/>
        <v>20</v>
      </c>
      <c r="AB3" s="45">
        <f t="shared" si="9"/>
        <v>220</v>
      </c>
    </row>
    <row r="4" spans="1:28" ht="15" customHeight="1" x14ac:dyDescent="0.25">
      <c r="A4" s="49">
        <v>366</v>
      </c>
      <c r="B4" s="49">
        <v>200</v>
      </c>
      <c r="C4" s="46">
        <v>2.42</v>
      </c>
      <c r="D4" s="46">
        <v>263.77</v>
      </c>
      <c r="E4" s="46">
        <v>207.79</v>
      </c>
      <c r="F4" s="46">
        <f t="shared" si="0"/>
        <v>28.185567010309278</v>
      </c>
      <c r="G4" s="46">
        <v>0</v>
      </c>
      <c r="H4" s="46">
        <f t="shared" si="1"/>
        <v>29.896907216494846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0</v>
      </c>
      <c r="N4" s="8" t="s">
        <v>42</v>
      </c>
      <c r="O4" s="53">
        <f>MAX(A:A)</f>
        <v>3100</v>
      </c>
      <c r="P4" s="6" t="s">
        <v>43</v>
      </c>
      <c r="Q4" s="13">
        <f>LARGE(B:B,1)</f>
        <v>2000</v>
      </c>
      <c r="T4" s="43">
        <v>0</v>
      </c>
      <c r="U4" s="52">
        <f t="shared" si="3"/>
        <v>-200</v>
      </c>
      <c r="V4" s="48">
        <f t="shared" si="4"/>
        <v>-200</v>
      </c>
      <c r="W4" s="48"/>
      <c r="X4" s="48">
        <f t="shared" si="5"/>
        <v>219.84892992026857</v>
      </c>
      <c r="Y4" s="48">
        <f t="shared" si="6"/>
        <v>19.848929920268574</v>
      </c>
      <c r="Z4" s="48">
        <f t="shared" si="7"/>
        <v>20</v>
      </c>
      <c r="AA4" s="17">
        <f t="shared" si="8"/>
        <v>20</v>
      </c>
      <c r="AB4" s="45">
        <f t="shared" si="9"/>
        <v>220</v>
      </c>
    </row>
    <row r="5" spans="1:28" ht="15" customHeight="1" x14ac:dyDescent="0.25">
      <c r="A5" s="49">
        <v>400</v>
      </c>
      <c r="B5" s="49">
        <v>200</v>
      </c>
      <c r="C5" s="46">
        <v>2.79</v>
      </c>
      <c r="D5" s="46">
        <v>263.79000000000002</v>
      </c>
      <c r="E5" s="46">
        <v>207.81</v>
      </c>
      <c r="F5" s="46">
        <f t="shared" si="0"/>
        <v>28.125</v>
      </c>
      <c r="G5" s="46">
        <v>0</v>
      </c>
      <c r="H5" s="46">
        <f t="shared" si="1"/>
        <v>30.208333333333332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0</v>
      </c>
      <c r="N5" s="8" t="s">
        <v>44</v>
      </c>
      <c r="O5" s="54">
        <v>2.27</v>
      </c>
      <c r="P5" s="6" t="s">
        <v>45</v>
      </c>
      <c r="Q5" s="13">
        <f>LARGE(B:B,2)</f>
        <v>2000</v>
      </c>
      <c r="T5" s="43">
        <v>0</v>
      </c>
      <c r="U5" s="52">
        <f t="shared" si="3"/>
        <v>-200</v>
      </c>
      <c r="V5" s="48">
        <f t="shared" si="4"/>
        <v>-200</v>
      </c>
      <c r="W5" s="48"/>
      <c r="X5" s="48">
        <f t="shared" si="5"/>
        <v>219.84892992026857</v>
      </c>
      <c r="Y5" s="48">
        <f t="shared" si="6"/>
        <v>19.848929920268574</v>
      </c>
      <c r="Z5" s="48">
        <f t="shared" si="7"/>
        <v>20</v>
      </c>
      <c r="AA5" s="17">
        <f t="shared" si="8"/>
        <v>20</v>
      </c>
      <c r="AB5" s="45">
        <f t="shared" si="9"/>
        <v>220</v>
      </c>
    </row>
    <row r="6" spans="1:28" ht="15" customHeight="1" x14ac:dyDescent="0.25">
      <c r="A6" s="49">
        <v>400</v>
      </c>
      <c r="B6" s="49">
        <v>200</v>
      </c>
      <c r="C6" s="46">
        <v>6.63</v>
      </c>
      <c r="D6" s="46">
        <v>263.81</v>
      </c>
      <c r="E6" s="46">
        <v>207.82</v>
      </c>
      <c r="F6" s="46">
        <f t="shared" si="0"/>
        <v>28.421052631578949</v>
      </c>
      <c r="G6" s="46">
        <v>0</v>
      </c>
      <c r="H6" s="46">
        <f t="shared" si="1"/>
        <v>30.526315789473685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0</v>
      </c>
      <c r="N6" s="8" t="s">
        <v>46</v>
      </c>
      <c r="O6" s="54">
        <v>4.32</v>
      </c>
      <c r="P6" s="6" t="s">
        <v>47</v>
      </c>
      <c r="Q6" s="13">
        <f>LARGE(B:B,3)</f>
        <v>2000</v>
      </c>
      <c r="T6" s="43">
        <v>0</v>
      </c>
      <c r="U6" s="52">
        <f t="shared" si="3"/>
        <v>-200</v>
      </c>
      <c r="V6" s="48">
        <f t="shared" si="4"/>
        <v>-200</v>
      </c>
      <c r="W6" s="48"/>
      <c r="X6" s="48">
        <f t="shared" si="5"/>
        <v>219.84892992026857</v>
      </c>
      <c r="Y6" s="48">
        <f t="shared" si="6"/>
        <v>19.848929920268574</v>
      </c>
      <c r="Z6" s="48">
        <f t="shared" si="7"/>
        <v>20</v>
      </c>
      <c r="AA6" s="17">
        <f t="shared" si="8"/>
        <v>20</v>
      </c>
      <c r="AB6" s="45">
        <f t="shared" si="9"/>
        <v>220</v>
      </c>
    </row>
    <row r="7" spans="1:28" ht="15" customHeight="1" x14ac:dyDescent="0.25">
      <c r="A7" s="49">
        <v>400</v>
      </c>
      <c r="B7" s="49">
        <v>200</v>
      </c>
      <c r="C7" s="46">
        <v>10.47</v>
      </c>
      <c r="D7" s="46">
        <v>263.83</v>
      </c>
      <c r="E7" s="46">
        <v>207.84</v>
      </c>
      <c r="F7" s="46">
        <f t="shared" si="0"/>
        <v>28.723404255319149</v>
      </c>
      <c r="G7" s="46">
        <v>0</v>
      </c>
      <c r="H7" s="46">
        <f t="shared" si="1"/>
        <v>30.851063829787233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0</v>
      </c>
      <c r="N7" s="8" t="s">
        <v>48</v>
      </c>
      <c r="O7" s="54">
        <v>5.72</v>
      </c>
      <c r="P7" s="13"/>
      <c r="Q7" s="13"/>
      <c r="T7" s="43">
        <v>0</v>
      </c>
      <c r="U7" s="52">
        <f t="shared" si="3"/>
        <v>-200</v>
      </c>
      <c r="V7" s="48">
        <f t="shared" si="4"/>
        <v>-200</v>
      </c>
      <c r="W7" s="48"/>
      <c r="X7" s="48">
        <f t="shared" si="5"/>
        <v>219.84892992026857</v>
      </c>
      <c r="Y7" s="48">
        <f t="shared" si="6"/>
        <v>19.848929920268574</v>
      </c>
      <c r="Z7" s="48">
        <f t="shared" si="7"/>
        <v>20</v>
      </c>
      <c r="AA7" s="17">
        <f t="shared" si="8"/>
        <v>20</v>
      </c>
      <c r="AB7" s="45">
        <f t="shared" si="9"/>
        <v>220</v>
      </c>
    </row>
    <row r="8" spans="1:28" ht="15" customHeight="1" x14ac:dyDescent="0.25">
      <c r="A8" s="49">
        <v>400</v>
      </c>
      <c r="B8" s="49">
        <v>200</v>
      </c>
      <c r="C8" s="46">
        <v>14.31</v>
      </c>
      <c r="D8" s="46">
        <v>263.85000000000002</v>
      </c>
      <c r="E8" s="46">
        <v>207.87</v>
      </c>
      <c r="F8" s="46">
        <f t="shared" si="0"/>
        <v>29.032258064516128</v>
      </c>
      <c r="G8" s="46">
        <v>0</v>
      </c>
      <c r="H8" s="46">
        <f t="shared" si="1"/>
        <v>31.182795698924732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1</v>
      </c>
      <c r="N8" s="8" t="s">
        <v>49</v>
      </c>
      <c r="O8" s="54">
        <v>268.87</v>
      </c>
      <c r="P8" s="9"/>
      <c r="Q8" s="13"/>
      <c r="T8" s="43">
        <v>0</v>
      </c>
      <c r="U8" s="52">
        <f t="shared" si="3"/>
        <v>-200</v>
      </c>
      <c r="V8" s="48">
        <f t="shared" si="4"/>
        <v>-200</v>
      </c>
      <c r="W8" s="48"/>
      <c r="X8" s="48">
        <f t="shared" si="5"/>
        <v>219.84892992026857</v>
      </c>
      <c r="Y8" s="48">
        <f t="shared" si="6"/>
        <v>19.848929920268574</v>
      </c>
      <c r="Z8" s="48">
        <f t="shared" si="7"/>
        <v>20</v>
      </c>
      <c r="AA8" s="17">
        <f t="shared" si="8"/>
        <v>20</v>
      </c>
      <c r="AB8" s="45">
        <f t="shared" si="9"/>
        <v>220</v>
      </c>
    </row>
    <row r="9" spans="1:28" ht="15" customHeight="1" x14ac:dyDescent="0.25">
      <c r="A9" s="49">
        <v>723</v>
      </c>
      <c r="B9" s="49">
        <v>633</v>
      </c>
      <c r="C9" s="46">
        <v>21.93</v>
      </c>
      <c r="D9" s="46">
        <v>263.86</v>
      </c>
      <c r="E9" s="46">
        <v>207.87</v>
      </c>
      <c r="F9" s="46">
        <f t="shared" si="0"/>
        <v>25.836956521739129</v>
      </c>
      <c r="G9" s="46">
        <v>0</v>
      </c>
      <c r="H9" s="46">
        <f t="shared" si="1"/>
        <v>26.815217391304348</v>
      </c>
      <c r="I9" s="46">
        <v>0</v>
      </c>
      <c r="J9" s="50">
        <f t="shared" si="10"/>
        <v>0</v>
      </c>
      <c r="K9" s="50">
        <f t="shared" si="11"/>
        <v>1</v>
      </c>
      <c r="L9" s="50">
        <f t="shared" si="12"/>
        <v>1</v>
      </c>
      <c r="M9" s="50">
        <f t="shared" ca="1" si="2"/>
        <v>0</v>
      </c>
      <c r="N9" s="8" t="s">
        <v>50</v>
      </c>
      <c r="O9" s="55">
        <v>283</v>
      </c>
      <c r="P9" s="9"/>
      <c r="Q9" s="13"/>
      <c r="T9" s="43">
        <v>0</v>
      </c>
      <c r="U9" s="52">
        <f t="shared" si="3"/>
        <v>-633</v>
      </c>
      <c r="V9" s="48">
        <f t="shared" si="4"/>
        <v>-633</v>
      </c>
      <c r="W9" s="48"/>
      <c r="X9" s="48">
        <f t="shared" si="5"/>
        <v>695.82186319765003</v>
      </c>
      <c r="Y9" s="48">
        <f t="shared" si="6"/>
        <v>62.821863197650032</v>
      </c>
      <c r="Z9" s="48">
        <f t="shared" si="7"/>
        <v>63</v>
      </c>
      <c r="AA9" s="17">
        <f t="shared" si="8"/>
        <v>63</v>
      </c>
      <c r="AB9" s="45">
        <f t="shared" si="9"/>
        <v>696</v>
      </c>
    </row>
    <row r="10" spans="1:28" ht="15" customHeight="1" x14ac:dyDescent="0.25">
      <c r="A10" s="49">
        <v>1046</v>
      </c>
      <c r="B10" s="49">
        <v>1066</v>
      </c>
      <c r="C10" s="46">
        <v>29.55</v>
      </c>
      <c r="D10" s="46">
        <v>263.86</v>
      </c>
      <c r="E10" s="46">
        <v>207.88</v>
      </c>
      <c r="F10" s="46">
        <f t="shared" si="0"/>
        <v>22.571428571428573</v>
      </c>
      <c r="G10" s="46">
        <v>0</v>
      </c>
      <c r="H10" s="46">
        <f t="shared" si="1"/>
        <v>22.35164835164835</v>
      </c>
      <c r="I10" s="46">
        <v>0</v>
      </c>
      <c r="J10" s="50">
        <f t="shared" si="10"/>
        <v>0</v>
      </c>
      <c r="K10" s="50">
        <f t="shared" si="11"/>
        <v>1</v>
      </c>
      <c r="L10" s="50">
        <f t="shared" si="12"/>
        <v>1</v>
      </c>
      <c r="M10" s="50">
        <f t="shared" ca="1" si="2"/>
        <v>0</v>
      </c>
      <c r="N10" s="10" t="s">
        <v>51</v>
      </c>
      <c r="O10" s="55">
        <v>281</v>
      </c>
      <c r="P10" s="9"/>
      <c r="Q10" s="13"/>
      <c r="T10" s="43">
        <v>0</v>
      </c>
      <c r="U10" s="52">
        <f t="shared" si="3"/>
        <v>-1066</v>
      </c>
      <c r="V10" s="48">
        <f t="shared" si="4"/>
        <v>-1066</v>
      </c>
      <c r="W10" s="48"/>
      <c r="X10" s="48">
        <f t="shared" si="5"/>
        <v>1171.7947964750315</v>
      </c>
      <c r="Y10" s="48">
        <f t="shared" si="6"/>
        <v>105.79479647503149</v>
      </c>
      <c r="Z10" s="48">
        <f t="shared" si="7"/>
        <v>106</v>
      </c>
      <c r="AA10" s="17">
        <f t="shared" si="8"/>
        <v>106</v>
      </c>
      <c r="AB10" s="45">
        <f t="shared" si="9"/>
        <v>1172</v>
      </c>
    </row>
    <row r="11" spans="1:28" ht="15" customHeight="1" x14ac:dyDescent="0.25">
      <c r="A11" s="49">
        <v>1370</v>
      </c>
      <c r="B11" s="49">
        <v>1500</v>
      </c>
      <c r="C11" s="46">
        <v>37.159999999999997</v>
      </c>
      <c r="D11" s="46">
        <v>263.85000000000002</v>
      </c>
      <c r="E11" s="46">
        <v>207.87</v>
      </c>
      <c r="F11" s="46">
        <f t="shared" si="0"/>
        <v>19.222222222222221</v>
      </c>
      <c r="G11" s="46">
        <v>0</v>
      </c>
      <c r="H11" s="46">
        <f t="shared" si="1"/>
        <v>17.777777777777779</v>
      </c>
      <c r="I11" s="46">
        <v>0</v>
      </c>
      <c r="J11" s="50">
        <f t="shared" si="10"/>
        <v>0</v>
      </c>
      <c r="K11" s="50">
        <f t="shared" si="11"/>
        <v>1</v>
      </c>
      <c r="L11" s="50">
        <f t="shared" si="12"/>
        <v>1</v>
      </c>
      <c r="M11" s="50">
        <f t="shared" ca="1" si="2"/>
        <v>0</v>
      </c>
      <c r="N11" s="8" t="s">
        <v>52</v>
      </c>
      <c r="O11" s="55">
        <v>280</v>
      </c>
      <c r="P11" s="14" t="s">
        <v>53</v>
      </c>
      <c r="Q11" s="13">
        <f>MIN(D:D)</f>
        <v>263.75</v>
      </c>
      <c r="T11" s="43">
        <v>0</v>
      </c>
      <c r="U11" s="52">
        <f t="shared" si="3"/>
        <v>-1500</v>
      </c>
      <c r="V11" s="48">
        <f t="shared" si="4"/>
        <v>-1500</v>
      </c>
      <c r="W11" s="48"/>
      <c r="X11" s="48">
        <f t="shared" si="5"/>
        <v>1648.8669744020144</v>
      </c>
      <c r="Y11" s="48">
        <f t="shared" si="6"/>
        <v>148.86697440201442</v>
      </c>
      <c r="Z11" s="48">
        <f t="shared" si="7"/>
        <v>149</v>
      </c>
      <c r="AA11" s="17">
        <f t="shared" si="8"/>
        <v>149</v>
      </c>
      <c r="AB11" s="45">
        <f t="shared" si="9"/>
        <v>1649</v>
      </c>
    </row>
    <row r="12" spans="1:28" ht="15" customHeight="1" x14ac:dyDescent="0.25">
      <c r="A12" s="49">
        <v>1817</v>
      </c>
      <c r="B12" s="49">
        <v>1500</v>
      </c>
      <c r="C12" s="46">
        <v>29.54</v>
      </c>
      <c r="D12" s="46">
        <v>263.88</v>
      </c>
      <c r="E12" s="46">
        <v>207.9</v>
      </c>
      <c r="F12" s="46">
        <f t="shared" si="0"/>
        <v>14.415730337078651</v>
      </c>
      <c r="G12" s="46">
        <v>0</v>
      </c>
      <c r="H12" s="46">
        <f t="shared" si="1"/>
        <v>17.977528089887642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263.75</v>
      </c>
      <c r="T12" s="43">
        <v>0</v>
      </c>
      <c r="U12" s="52">
        <f t="shared" si="3"/>
        <v>-1500</v>
      </c>
      <c r="V12" s="48">
        <f t="shared" si="4"/>
        <v>-1500</v>
      </c>
      <c r="W12" s="48"/>
      <c r="X12" s="48">
        <f t="shared" si="5"/>
        <v>1648.8669744020144</v>
      </c>
      <c r="Y12" s="48">
        <f t="shared" si="6"/>
        <v>148.86697440201442</v>
      </c>
      <c r="Z12" s="48">
        <f t="shared" si="7"/>
        <v>149</v>
      </c>
      <c r="AA12" s="17">
        <f t="shared" si="8"/>
        <v>149</v>
      </c>
      <c r="AB12" s="45">
        <f t="shared" si="9"/>
        <v>1649</v>
      </c>
    </row>
    <row r="13" spans="1:28" ht="15" customHeight="1" x14ac:dyDescent="0.25">
      <c r="A13" s="49">
        <v>2264</v>
      </c>
      <c r="B13" s="49">
        <v>1500</v>
      </c>
      <c r="C13" s="46">
        <v>21.91</v>
      </c>
      <c r="D13" s="46">
        <v>263.95</v>
      </c>
      <c r="E13" s="46">
        <v>207.96</v>
      </c>
      <c r="F13" s="46">
        <f t="shared" si="0"/>
        <v>9.5</v>
      </c>
      <c r="G13" s="46">
        <v>0</v>
      </c>
      <c r="H13" s="46">
        <f t="shared" si="1"/>
        <v>18.181818181818183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1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0</v>
      </c>
      <c r="U13" s="52">
        <f t="shared" si="3"/>
        <v>-1500</v>
      </c>
      <c r="V13" s="48">
        <f t="shared" si="4"/>
        <v>-1500</v>
      </c>
      <c r="W13" s="48"/>
      <c r="X13" s="48">
        <f t="shared" si="5"/>
        <v>1648.8669744020144</v>
      </c>
      <c r="Y13" s="48">
        <f t="shared" si="6"/>
        <v>148.86697440201442</v>
      </c>
      <c r="Z13" s="48">
        <f t="shared" si="7"/>
        <v>149</v>
      </c>
      <c r="AA13" s="17">
        <f t="shared" si="8"/>
        <v>149</v>
      </c>
      <c r="AB13" s="45">
        <f t="shared" si="9"/>
        <v>1649</v>
      </c>
    </row>
    <row r="14" spans="1:28" ht="15" customHeight="1" x14ac:dyDescent="0.25">
      <c r="A14" s="49">
        <v>2710</v>
      </c>
      <c r="B14" s="49">
        <v>1500</v>
      </c>
      <c r="C14" s="46">
        <v>14.28</v>
      </c>
      <c r="D14" s="46">
        <v>264.06</v>
      </c>
      <c r="E14" s="46">
        <v>208.08</v>
      </c>
      <c r="F14" s="46">
        <f t="shared" si="0"/>
        <v>4.4827586206896548</v>
      </c>
      <c r="G14" s="46">
        <v>0</v>
      </c>
      <c r="H14" s="46">
        <f t="shared" si="1"/>
        <v>18.390804597701148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1</v>
      </c>
      <c r="N14" s="10" t="s">
        <v>58</v>
      </c>
      <c r="O14" s="55">
        <v>245</v>
      </c>
      <c r="P14" s="14" t="s">
        <v>59</v>
      </c>
      <c r="Q14" s="13">
        <f>MAX(B:B)</f>
        <v>2000</v>
      </c>
      <c r="T14" s="43">
        <v>0</v>
      </c>
      <c r="U14" s="52">
        <f t="shared" si="3"/>
        <v>-1500</v>
      </c>
      <c r="V14" s="48">
        <f t="shared" si="4"/>
        <v>-1500</v>
      </c>
      <c r="W14" s="48"/>
      <c r="X14" s="48">
        <f t="shared" si="5"/>
        <v>1648.8669744020144</v>
      </c>
      <c r="Y14" s="48">
        <f t="shared" si="6"/>
        <v>148.86697440201442</v>
      </c>
      <c r="Z14" s="48">
        <f t="shared" si="7"/>
        <v>149</v>
      </c>
      <c r="AA14" s="17">
        <f t="shared" si="8"/>
        <v>149</v>
      </c>
      <c r="AB14" s="45">
        <f t="shared" si="9"/>
        <v>1649</v>
      </c>
    </row>
    <row r="15" spans="1:28" ht="15" customHeight="1" x14ac:dyDescent="0.25">
      <c r="A15" s="49">
        <v>2773</v>
      </c>
      <c r="B15" s="49">
        <v>1500</v>
      </c>
      <c r="C15" s="46">
        <v>12.36</v>
      </c>
      <c r="D15" s="46">
        <v>264.17</v>
      </c>
      <c r="E15" s="46">
        <v>208.19</v>
      </c>
      <c r="F15" s="46">
        <f t="shared" si="0"/>
        <v>3.8023255813953489</v>
      </c>
      <c r="G15" s="46">
        <v>0</v>
      </c>
      <c r="H15" s="46">
        <f t="shared" si="1"/>
        <v>18.604651162790699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1</v>
      </c>
      <c r="N15" s="8" t="s">
        <v>60</v>
      </c>
      <c r="O15" s="8">
        <f>COUNT(C:C)</f>
        <v>151</v>
      </c>
      <c r="P15" s="14" t="s">
        <v>61</v>
      </c>
      <c r="Q15" s="13">
        <f>MAX(D:D)</f>
        <v>266.20999999999998</v>
      </c>
      <c r="R15" s="43">
        <f ca="1">TREND(OFFSET('Z-V'!B1,MATCH(Q15,'Z-V'!A:A,1)-1,,2,1),OFFSET('Z-V'!A1,MATCH(Q15,'Z-V'!A:A,1)-1,,2,1),Q15)</f>
        <v>42104</v>
      </c>
      <c r="T15" s="43">
        <v>0</v>
      </c>
      <c r="U15" s="52">
        <f t="shared" si="3"/>
        <v>-1500</v>
      </c>
      <c r="V15" s="48">
        <f t="shared" si="4"/>
        <v>-1500</v>
      </c>
      <c r="W15" s="48"/>
      <c r="X15" s="48">
        <f t="shared" si="5"/>
        <v>1648.8669744020144</v>
      </c>
      <c r="Y15" s="48">
        <f t="shared" si="6"/>
        <v>148.86697440201442</v>
      </c>
      <c r="Z15" s="48">
        <f t="shared" si="7"/>
        <v>149</v>
      </c>
      <c r="AA15" s="17">
        <f t="shared" si="8"/>
        <v>149</v>
      </c>
      <c r="AB15" s="45">
        <f t="shared" si="9"/>
        <v>1649</v>
      </c>
    </row>
    <row r="16" spans="1:28" ht="15" customHeight="1" x14ac:dyDescent="0.25">
      <c r="A16" s="49">
        <v>2836</v>
      </c>
      <c r="B16" s="49">
        <v>1500</v>
      </c>
      <c r="C16" s="46">
        <v>10.43</v>
      </c>
      <c r="D16" s="46">
        <v>264.29000000000002</v>
      </c>
      <c r="E16" s="46">
        <v>208.31</v>
      </c>
      <c r="F16" s="46">
        <f t="shared" si="0"/>
        <v>3.1058823529411765</v>
      </c>
      <c r="G16" s="46">
        <v>0</v>
      </c>
      <c r="H16" s="46">
        <f t="shared" si="1"/>
        <v>18.823529411764707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0</v>
      </c>
      <c r="N16" s="8" t="s">
        <v>62</v>
      </c>
      <c r="O16" s="57">
        <f>MAX(C:C)</f>
        <v>37.159999999999997</v>
      </c>
      <c r="P16" s="14" t="s">
        <v>63</v>
      </c>
      <c r="Q16" s="56">
        <f>D2</f>
        <v>263.75</v>
      </c>
      <c r="R16" s="43">
        <f ca="1">TREND(OFFSET('Z-V'!B1,MATCH(Q16,'Z-V'!A:A,1)-1,,2,1),OFFSET('Z-V'!A1,MATCH(Q16,'Z-V'!A:A,1)-1,,2,1),Q16)</f>
        <v>36425</v>
      </c>
      <c r="T16" s="43">
        <v>0</v>
      </c>
      <c r="U16" s="52">
        <f t="shared" si="3"/>
        <v>-1500</v>
      </c>
      <c r="V16" s="48">
        <f t="shared" si="4"/>
        <v>-1500</v>
      </c>
      <c r="W16" s="48"/>
      <c r="X16" s="48">
        <f t="shared" si="5"/>
        <v>1648.8669744020144</v>
      </c>
      <c r="Y16" s="48">
        <f t="shared" si="6"/>
        <v>148.86697440201442</v>
      </c>
      <c r="Z16" s="48">
        <f t="shared" si="7"/>
        <v>149</v>
      </c>
      <c r="AA16" s="17">
        <f t="shared" si="8"/>
        <v>149</v>
      </c>
      <c r="AB16" s="45">
        <f t="shared" si="9"/>
        <v>1649</v>
      </c>
    </row>
    <row r="17" spans="1:28" ht="15" customHeight="1" x14ac:dyDescent="0.25">
      <c r="A17" s="59">
        <v>2900</v>
      </c>
      <c r="B17" s="49">
        <v>1500</v>
      </c>
      <c r="C17" s="46">
        <v>8.5</v>
      </c>
      <c r="D17" s="46">
        <v>264.41000000000003</v>
      </c>
      <c r="E17" s="46">
        <v>208.43</v>
      </c>
      <c r="F17" s="46">
        <f t="shared" si="0"/>
        <v>2.3809523809523809</v>
      </c>
      <c r="G17" s="46">
        <v>0</v>
      </c>
      <c r="H17" s="46">
        <f t="shared" si="1"/>
        <v>19.047619047619047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0</v>
      </c>
      <c r="N17" s="8" t="s">
        <v>64</v>
      </c>
      <c r="O17" s="11">
        <v>1000</v>
      </c>
      <c r="P17" s="14" t="s">
        <v>65</v>
      </c>
      <c r="Q17" s="13">
        <f>INDEX(D:D, COUNTA(D:D))</f>
        <v>264.45999999999998</v>
      </c>
      <c r="T17" s="43">
        <v>0</v>
      </c>
      <c r="U17" s="52">
        <f t="shared" si="3"/>
        <v>-1500</v>
      </c>
      <c r="V17" s="48">
        <f t="shared" si="4"/>
        <v>-1500</v>
      </c>
      <c r="W17" s="48"/>
      <c r="X17" s="48">
        <f t="shared" si="5"/>
        <v>1648.8669744020144</v>
      </c>
      <c r="Y17" s="48">
        <f t="shared" si="6"/>
        <v>148.86697440201442</v>
      </c>
      <c r="Z17" s="48">
        <f t="shared" si="7"/>
        <v>149</v>
      </c>
      <c r="AA17" s="17">
        <f t="shared" si="8"/>
        <v>149</v>
      </c>
      <c r="AB17" s="45">
        <f t="shared" si="9"/>
        <v>1649</v>
      </c>
    </row>
    <row r="18" spans="1:28" ht="15" customHeight="1" x14ac:dyDescent="0.2">
      <c r="A18" s="49">
        <v>2800</v>
      </c>
      <c r="B18" s="49">
        <v>1500</v>
      </c>
      <c r="C18" s="46">
        <v>6.29</v>
      </c>
      <c r="D18" s="46">
        <v>264.52</v>
      </c>
      <c r="E18" s="46">
        <v>208.54</v>
      </c>
      <c r="F18" s="46">
        <f t="shared" si="0"/>
        <v>3.6144578313253013</v>
      </c>
      <c r="G18" s="46">
        <v>0</v>
      </c>
      <c r="H18" s="46">
        <f t="shared" si="1"/>
        <v>19.277108433734941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1</v>
      </c>
      <c r="N18" s="8" t="s">
        <v>66</v>
      </c>
      <c r="O18" s="8">
        <f>MAX(B:B)</f>
        <v>2000</v>
      </c>
      <c r="T18" s="43">
        <v>0</v>
      </c>
      <c r="U18" s="52">
        <f t="shared" si="3"/>
        <v>-1500</v>
      </c>
      <c r="V18" s="48">
        <f t="shared" si="4"/>
        <v>-1500</v>
      </c>
      <c r="W18" s="48"/>
      <c r="X18" s="48">
        <f t="shared" si="5"/>
        <v>1648.8669744020144</v>
      </c>
      <c r="Y18" s="48">
        <f t="shared" si="6"/>
        <v>148.86697440201442</v>
      </c>
      <c r="Z18" s="48">
        <f t="shared" si="7"/>
        <v>149</v>
      </c>
      <c r="AA18" s="17">
        <f t="shared" si="8"/>
        <v>149</v>
      </c>
      <c r="AB18" s="45">
        <f t="shared" si="9"/>
        <v>1649</v>
      </c>
    </row>
    <row r="19" spans="1:28" ht="15" customHeight="1" x14ac:dyDescent="0.25">
      <c r="A19" s="49">
        <v>2700</v>
      </c>
      <c r="B19" s="49">
        <v>1500</v>
      </c>
      <c r="C19" s="46">
        <v>4.08</v>
      </c>
      <c r="D19" s="46">
        <v>264.63</v>
      </c>
      <c r="E19" s="46">
        <v>208.65</v>
      </c>
      <c r="F19" s="46">
        <f t="shared" si="0"/>
        <v>4.8780487804878048</v>
      </c>
      <c r="G19" s="46">
        <v>0</v>
      </c>
      <c r="H19" s="46">
        <f t="shared" si="1"/>
        <v>19.512195121951219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1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0.75545138656866018</v>
      </c>
      <c r="R19" s="58">
        <f>MAX(AB:AB)</f>
        <v>2198</v>
      </c>
      <c r="S19" s="58">
        <f>'Z-V'!P8-R19</f>
        <v>6781</v>
      </c>
      <c r="T19" s="43">
        <v>0</v>
      </c>
      <c r="U19" s="52">
        <f t="shared" si="3"/>
        <v>-1500</v>
      </c>
      <c r="V19" s="48">
        <f t="shared" si="4"/>
        <v>-1500</v>
      </c>
      <c r="W19" s="48"/>
      <c r="X19" s="48">
        <f t="shared" si="5"/>
        <v>1648.8669744020144</v>
      </c>
      <c r="Y19" s="48">
        <f t="shared" si="6"/>
        <v>148.86697440201442</v>
      </c>
      <c r="Z19" s="48">
        <f t="shared" si="7"/>
        <v>149</v>
      </c>
      <c r="AA19" s="17">
        <f t="shared" si="8"/>
        <v>149</v>
      </c>
      <c r="AB19" s="45">
        <f t="shared" si="9"/>
        <v>1649</v>
      </c>
    </row>
    <row r="20" spans="1:28" ht="15" customHeight="1" x14ac:dyDescent="0.25">
      <c r="A20" s="49">
        <v>2600</v>
      </c>
      <c r="B20" s="49">
        <v>1500</v>
      </c>
      <c r="C20" s="46">
        <v>1.87</v>
      </c>
      <c r="D20" s="46">
        <v>264.73</v>
      </c>
      <c r="E20" s="46">
        <v>208.75</v>
      </c>
      <c r="F20" s="46">
        <f t="shared" si="0"/>
        <v>6.1728395061728394</v>
      </c>
      <c r="G20" s="46">
        <v>0</v>
      </c>
      <c r="H20" s="46">
        <f t="shared" si="1"/>
        <v>19.753086419753085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0</v>
      </c>
      <c r="N20" s="8" t="s">
        <v>68</v>
      </c>
      <c r="O20" s="8">
        <v>-1</v>
      </c>
      <c r="P20" s="14" t="s">
        <v>1</v>
      </c>
      <c r="Q20" s="13">
        <f ca="1">('Z-V'!R16-'Z-V'!R17)*(S20-'Z-V'!R13)/('Z-V'!R9-'Z-V'!R13)+'Z-V'!R17</f>
        <v>0.89391695961106954</v>
      </c>
      <c r="R20" s="43">
        <f ca="1">R15-R16</f>
        <v>5679</v>
      </c>
      <c r="S20" s="43">
        <f ca="1">'Z-V'!P9-R20</f>
        <v>47801</v>
      </c>
      <c r="T20" s="43">
        <v>0</v>
      </c>
      <c r="U20" s="52">
        <f t="shared" si="3"/>
        <v>-1500</v>
      </c>
      <c r="V20" s="48">
        <f t="shared" si="4"/>
        <v>-1500</v>
      </c>
      <c r="W20" s="48"/>
      <c r="X20" s="48">
        <f t="shared" si="5"/>
        <v>1648.8669744020144</v>
      </c>
      <c r="Y20" s="48">
        <f t="shared" si="6"/>
        <v>148.86697440201442</v>
      </c>
      <c r="Z20" s="48">
        <f t="shared" si="7"/>
        <v>149</v>
      </c>
      <c r="AA20" s="17">
        <f t="shared" si="8"/>
        <v>149</v>
      </c>
      <c r="AB20" s="45">
        <f t="shared" si="9"/>
        <v>1649</v>
      </c>
    </row>
    <row r="21" spans="1:28" ht="15" customHeight="1" x14ac:dyDescent="0.25">
      <c r="A21" s="49">
        <v>2567</v>
      </c>
      <c r="B21" s="49">
        <v>1500</v>
      </c>
      <c r="C21" s="46">
        <v>1.39</v>
      </c>
      <c r="D21" s="46">
        <v>264.82</v>
      </c>
      <c r="E21" s="46">
        <v>208.84</v>
      </c>
      <c r="F21" s="46">
        <f t="shared" si="0"/>
        <v>6.6624999999999996</v>
      </c>
      <c r="G21" s="46">
        <v>0</v>
      </c>
      <c r="H21" s="46">
        <f t="shared" si="1"/>
        <v>20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0</v>
      </c>
      <c r="N21" s="8" t="s">
        <v>69</v>
      </c>
      <c r="O21" s="8">
        <v>1</v>
      </c>
      <c r="P21" s="14" t="s">
        <v>2</v>
      </c>
      <c r="Q21" s="13">
        <f>('Z-V'!R16-'Z-V'!R17)*(S21-'Z-V'!R14)/('Z-V'!R10-'Z-V'!R14)+'Z-V'!R17</f>
        <v>0.96759753312014707</v>
      </c>
      <c r="R21" s="43">
        <f>ABS(Q12-Q17)</f>
        <v>0.70999999999997954</v>
      </c>
      <c r="S21" s="43">
        <f>'Z-V'!P10-R21</f>
        <v>21.180000000000021</v>
      </c>
      <c r="T21" s="43">
        <v>0</v>
      </c>
      <c r="U21" s="52">
        <f t="shared" si="3"/>
        <v>-1500</v>
      </c>
      <c r="V21" s="48">
        <f t="shared" si="4"/>
        <v>-1500</v>
      </c>
      <c r="W21" s="48"/>
      <c r="X21" s="48">
        <f t="shared" si="5"/>
        <v>1648.8669744020144</v>
      </c>
      <c r="Y21" s="48">
        <f t="shared" si="6"/>
        <v>148.86697440201442</v>
      </c>
      <c r="Z21" s="48">
        <f t="shared" si="7"/>
        <v>149</v>
      </c>
      <c r="AA21" s="17">
        <f t="shared" si="8"/>
        <v>149</v>
      </c>
      <c r="AB21" s="45">
        <f t="shared" si="9"/>
        <v>1649</v>
      </c>
    </row>
    <row r="22" spans="1:28" ht="15" customHeight="1" x14ac:dyDescent="0.25">
      <c r="A22" s="49">
        <v>2534</v>
      </c>
      <c r="B22" s="49">
        <v>1500</v>
      </c>
      <c r="C22" s="46">
        <v>0.92</v>
      </c>
      <c r="D22" s="46">
        <v>264.91000000000003</v>
      </c>
      <c r="E22" s="46">
        <v>208.92</v>
      </c>
      <c r="F22" s="46">
        <f t="shared" si="0"/>
        <v>7.1645569620253164</v>
      </c>
      <c r="G22" s="46">
        <v>0</v>
      </c>
      <c r="H22" s="46">
        <f t="shared" si="1"/>
        <v>20.253164556962027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1</v>
      </c>
      <c r="N22" s="12"/>
      <c r="O22" s="12"/>
      <c r="P22" s="16" t="s">
        <v>71</v>
      </c>
      <c r="Q22" s="12">
        <f ca="1">ROUND(('Z-V'!R21*Q19+'Z-V'!R22*Q20+'Z-V'!R23*Q21)/'Z-V'!R19,4)</f>
        <v>0.87609999999999999</v>
      </c>
      <c r="T22" s="43">
        <v>0</v>
      </c>
      <c r="U22" s="52">
        <f t="shared" si="3"/>
        <v>-1500</v>
      </c>
      <c r="V22" s="48">
        <f t="shared" si="4"/>
        <v>-1500</v>
      </c>
      <c r="W22" s="48"/>
      <c r="X22" s="48">
        <f t="shared" si="5"/>
        <v>1648.8669744020144</v>
      </c>
      <c r="Y22" s="48">
        <f t="shared" si="6"/>
        <v>148.86697440201442</v>
      </c>
      <c r="Z22" s="48">
        <f t="shared" si="7"/>
        <v>149</v>
      </c>
      <c r="AA22" s="17">
        <f t="shared" si="8"/>
        <v>149</v>
      </c>
      <c r="AB22" s="45">
        <f t="shared" si="9"/>
        <v>1649</v>
      </c>
    </row>
    <row r="23" spans="1:28" ht="15" customHeight="1" x14ac:dyDescent="0.25">
      <c r="A23" s="49">
        <v>2500</v>
      </c>
      <c r="B23" s="49">
        <v>1500</v>
      </c>
      <c r="C23" s="46">
        <v>0.45</v>
      </c>
      <c r="D23" s="46">
        <v>265</v>
      </c>
      <c r="E23" s="46">
        <v>209.01</v>
      </c>
      <c r="F23" s="46">
        <f t="shared" si="0"/>
        <v>7.6923076923076925</v>
      </c>
      <c r="G23" s="46">
        <v>0</v>
      </c>
      <c r="H23" s="46">
        <f t="shared" si="1"/>
        <v>20.512820512820515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0</v>
      </c>
      <c r="N23" s="8"/>
      <c r="O23" s="8"/>
      <c r="P23" s="13"/>
      <c r="Q23" s="13"/>
      <c r="T23" s="43">
        <v>0</v>
      </c>
      <c r="U23" s="52">
        <f t="shared" si="3"/>
        <v>-1500</v>
      </c>
      <c r="V23" s="48">
        <f t="shared" si="4"/>
        <v>-1500</v>
      </c>
      <c r="W23" s="48"/>
      <c r="X23" s="48">
        <f t="shared" si="5"/>
        <v>1648.8669744020144</v>
      </c>
      <c r="Y23" s="48">
        <f t="shared" si="6"/>
        <v>148.86697440201442</v>
      </c>
      <c r="Z23" s="48">
        <f t="shared" si="7"/>
        <v>149</v>
      </c>
      <c r="AA23" s="17">
        <f t="shared" si="8"/>
        <v>149</v>
      </c>
      <c r="AB23" s="45">
        <f t="shared" si="9"/>
        <v>1649</v>
      </c>
    </row>
    <row r="24" spans="1:28" ht="15" customHeight="1" x14ac:dyDescent="0.25">
      <c r="A24" s="49">
        <v>2397</v>
      </c>
      <c r="B24" s="49">
        <v>1500</v>
      </c>
      <c r="C24" s="46">
        <v>0.8</v>
      </c>
      <c r="D24" s="46">
        <v>265.08</v>
      </c>
      <c r="E24" s="46">
        <v>209.1</v>
      </c>
      <c r="F24" s="46">
        <f t="shared" si="0"/>
        <v>9.1298701298701292</v>
      </c>
      <c r="G24" s="46">
        <v>0</v>
      </c>
      <c r="H24" s="46">
        <f t="shared" si="1"/>
        <v>20.779220779220779</v>
      </c>
      <c r="I24" s="46">
        <v>0</v>
      </c>
      <c r="J24" s="50">
        <f t="shared" si="10"/>
        <v>1</v>
      </c>
      <c r="K24" s="50">
        <f t="shared" si="11"/>
        <v>1</v>
      </c>
      <c r="L24" s="50">
        <f t="shared" si="12"/>
        <v>1</v>
      </c>
      <c r="M24" s="50">
        <f t="shared" ca="1" si="2"/>
        <v>1</v>
      </c>
      <c r="N24" s="8"/>
      <c r="O24" s="8"/>
      <c r="P24" s="13"/>
      <c r="Q24" s="13"/>
      <c r="T24" s="43">
        <v>0</v>
      </c>
      <c r="U24" s="52">
        <f t="shared" si="3"/>
        <v>-1500</v>
      </c>
      <c r="V24" s="48">
        <f t="shared" si="4"/>
        <v>-1500</v>
      </c>
      <c r="W24" s="48"/>
      <c r="X24" s="48">
        <f t="shared" si="5"/>
        <v>1648.8669744020144</v>
      </c>
      <c r="Y24" s="48">
        <f t="shared" si="6"/>
        <v>148.86697440201442</v>
      </c>
      <c r="Z24" s="48">
        <f t="shared" si="7"/>
        <v>149</v>
      </c>
      <c r="AA24" s="17">
        <f t="shared" si="8"/>
        <v>149</v>
      </c>
      <c r="AB24" s="45">
        <f t="shared" si="9"/>
        <v>1649</v>
      </c>
    </row>
    <row r="25" spans="1:28" ht="15" customHeight="1" x14ac:dyDescent="0.25">
      <c r="A25" s="49">
        <v>2294</v>
      </c>
      <c r="B25" s="49">
        <v>1500</v>
      </c>
      <c r="C25" s="46">
        <v>1.1499999999999999</v>
      </c>
      <c r="D25" s="46">
        <v>265.14999999999998</v>
      </c>
      <c r="E25" s="46">
        <v>209.17</v>
      </c>
      <c r="F25" s="46">
        <f t="shared" si="0"/>
        <v>10.605263157894736</v>
      </c>
      <c r="G25" s="46">
        <v>0</v>
      </c>
      <c r="H25" s="46">
        <f t="shared" si="1"/>
        <v>21.05263157894737</v>
      </c>
      <c r="I25" s="46">
        <v>0</v>
      </c>
      <c r="J25" s="50">
        <f t="shared" si="10"/>
        <v>1</v>
      </c>
      <c r="K25" s="50">
        <f t="shared" si="11"/>
        <v>1</v>
      </c>
      <c r="L25" s="50">
        <f t="shared" si="12"/>
        <v>1</v>
      </c>
      <c r="M25" s="50">
        <f t="shared" ca="1" si="2"/>
        <v>1</v>
      </c>
      <c r="N25" s="8"/>
      <c r="O25" s="8"/>
      <c r="P25" s="13"/>
      <c r="Q25" s="13"/>
      <c r="T25" s="43">
        <v>0</v>
      </c>
      <c r="U25" s="52">
        <f t="shared" si="3"/>
        <v>-1500</v>
      </c>
      <c r="V25" s="48">
        <f t="shared" si="4"/>
        <v>-1500</v>
      </c>
      <c r="W25" s="48"/>
      <c r="X25" s="48">
        <f t="shared" si="5"/>
        <v>1648.8669744020144</v>
      </c>
      <c r="Y25" s="48">
        <f t="shared" si="6"/>
        <v>148.86697440201442</v>
      </c>
      <c r="Z25" s="48">
        <f t="shared" si="7"/>
        <v>149</v>
      </c>
      <c r="AA25" s="17">
        <f t="shared" si="8"/>
        <v>149</v>
      </c>
      <c r="AB25" s="45">
        <f t="shared" si="9"/>
        <v>1649</v>
      </c>
    </row>
    <row r="26" spans="1:28" ht="15" customHeight="1" x14ac:dyDescent="0.25">
      <c r="A26" s="49">
        <v>2190</v>
      </c>
      <c r="B26" s="49">
        <v>1500</v>
      </c>
      <c r="C26" s="46">
        <v>1.51</v>
      </c>
      <c r="D26" s="46">
        <v>265.20999999999998</v>
      </c>
      <c r="E26" s="46">
        <v>209.23</v>
      </c>
      <c r="F26" s="46">
        <f t="shared" si="0"/>
        <v>12.133333333333333</v>
      </c>
      <c r="G26" s="46">
        <v>0</v>
      </c>
      <c r="H26" s="46">
        <f t="shared" si="1"/>
        <v>21.333333333333332</v>
      </c>
      <c r="I26" s="46">
        <v>0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1</v>
      </c>
      <c r="N26" s="8"/>
      <c r="O26" s="8"/>
      <c r="P26" s="13"/>
      <c r="Q26" s="13"/>
      <c r="T26" s="43">
        <v>0</v>
      </c>
      <c r="U26" s="52">
        <f t="shared" si="3"/>
        <v>-1500</v>
      </c>
      <c r="V26" s="48">
        <f t="shared" si="4"/>
        <v>-1500</v>
      </c>
      <c r="W26" s="48"/>
      <c r="X26" s="48">
        <f t="shared" si="5"/>
        <v>1648.8669744020144</v>
      </c>
      <c r="Y26" s="48">
        <f t="shared" si="6"/>
        <v>148.86697440201442</v>
      </c>
      <c r="Z26" s="48">
        <f t="shared" si="7"/>
        <v>149</v>
      </c>
      <c r="AA26" s="17">
        <f t="shared" si="8"/>
        <v>149</v>
      </c>
      <c r="AB26" s="45">
        <f t="shared" si="9"/>
        <v>1649</v>
      </c>
    </row>
    <row r="27" spans="1:28" ht="15" customHeight="1" x14ac:dyDescent="0.25">
      <c r="A27" s="49">
        <v>2060</v>
      </c>
      <c r="B27" s="49">
        <v>1500</v>
      </c>
      <c r="C27" s="46">
        <v>4.2</v>
      </c>
      <c r="D27" s="46">
        <v>265.26</v>
      </c>
      <c r="E27" s="46">
        <v>209.27</v>
      </c>
      <c r="F27" s="46">
        <f t="shared" si="0"/>
        <v>14.054054054054054</v>
      </c>
      <c r="G27" s="46">
        <v>0</v>
      </c>
      <c r="H27" s="46">
        <f t="shared" si="1"/>
        <v>21.621621621621621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0</v>
      </c>
      <c r="N27" s="8"/>
      <c r="O27" s="8"/>
      <c r="P27" s="13"/>
      <c r="Q27" s="13"/>
      <c r="T27" s="43">
        <v>0</v>
      </c>
      <c r="U27" s="52">
        <f t="shared" si="3"/>
        <v>-1500</v>
      </c>
      <c r="V27" s="48">
        <f t="shared" si="4"/>
        <v>-1500</v>
      </c>
      <c r="W27" s="48"/>
      <c r="X27" s="48">
        <f t="shared" si="5"/>
        <v>1648.8669744020144</v>
      </c>
      <c r="Y27" s="48">
        <f t="shared" si="6"/>
        <v>148.86697440201442</v>
      </c>
      <c r="Z27" s="48">
        <f t="shared" si="7"/>
        <v>149</v>
      </c>
      <c r="AA27" s="17">
        <f t="shared" si="8"/>
        <v>149</v>
      </c>
      <c r="AB27" s="45">
        <f t="shared" si="9"/>
        <v>1649</v>
      </c>
    </row>
    <row r="28" spans="1:28" ht="15" customHeight="1" x14ac:dyDescent="0.25">
      <c r="A28" s="49">
        <v>1930</v>
      </c>
      <c r="B28" s="49">
        <v>1500</v>
      </c>
      <c r="C28" s="46">
        <v>6.89</v>
      </c>
      <c r="D28" s="46">
        <v>265.3</v>
      </c>
      <c r="E28" s="46">
        <v>209.31</v>
      </c>
      <c r="F28" s="46">
        <f t="shared" si="0"/>
        <v>16.027397260273972</v>
      </c>
      <c r="G28" s="46">
        <v>0</v>
      </c>
      <c r="H28" s="46">
        <f t="shared" si="1"/>
        <v>21.917808219178081</v>
      </c>
      <c r="I28" s="46">
        <v>0</v>
      </c>
      <c r="J28" s="50">
        <f t="shared" si="10"/>
        <v>1</v>
      </c>
      <c r="K28" s="50">
        <f t="shared" si="11"/>
        <v>1</v>
      </c>
      <c r="L28" s="50">
        <f t="shared" si="12"/>
        <v>1</v>
      </c>
      <c r="M28" s="50">
        <f t="shared" ca="1" si="2"/>
        <v>1</v>
      </c>
      <c r="N28" s="8"/>
      <c r="O28" s="8"/>
      <c r="P28" s="13"/>
      <c r="Q28" s="13"/>
      <c r="T28" s="43">
        <v>0</v>
      </c>
      <c r="U28" s="52">
        <f t="shared" si="3"/>
        <v>-1500</v>
      </c>
      <c r="V28" s="48">
        <f t="shared" si="4"/>
        <v>-1500</v>
      </c>
      <c r="W28" s="48"/>
      <c r="X28" s="48">
        <f t="shared" si="5"/>
        <v>1648.8669744020144</v>
      </c>
      <c r="Y28" s="48">
        <f t="shared" si="6"/>
        <v>148.86697440201442</v>
      </c>
      <c r="Z28" s="48">
        <f t="shared" si="7"/>
        <v>149</v>
      </c>
      <c r="AA28" s="17">
        <f t="shared" si="8"/>
        <v>149</v>
      </c>
      <c r="AB28" s="45">
        <f t="shared" si="9"/>
        <v>1649</v>
      </c>
    </row>
    <row r="29" spans="1:28" ht="15" customHeight="1" x14ac:dyDescent="0.25">
      <c r="A29" s="49">
        <v>1800</v>
      </c>
      <c r="B29" s="49">
        <v>1500</v>
      </c>
      <c r="C29" s="46">
        <v>9.58</v>
      </c>
      <c r="D29" s="46">
        <v>265.33</v>
      </c>
      <c r="E29" s="46">
        <v>209.35</v>
      </c>
      <c r="F29" s="46">
        <f t="shared" si="0"/>
        <v>18.055555555555557</v>
      </c>
      <c r="G29" s="46">
        <v>0</v>
      </c>
      <c r="H29" s="46">
        <f t="shared" si="1"/>
        <v>22.222222222222221</v>
      </c>
      <c r="I29" s="46">
        <v>0</v>
      </c>
      <c r="J29" s="50">
        <f t="shared" si="10"/>
        <v>1</v>
      </c>
      <c r="K29" s="50">
        <f t="shared" si="11"/>
        <v>1</v>
      </c>
      <c r="L29" s="50">
        <f t="shared" si="12"/>
        <v>1</v>
      </c>
      <c r="M29" s="50">
        <f t="shared" ca="1" si="2"/>
        <v>1</v>
      </c>
      <c r="N29" s="8"/>
      <c r="O29" s="8"/>
      <c r="P29" s="13"/>
      <c r="Q29" s="13"/>
      <c r="T29" s="43">
        <v>0</v>
      </c>
      <c r="U29" s="52">
        <f t="shared" si="3"/>
        <v>-1500</v>
      </c>
      <c r="V29" s="48">
        <f t="shared" si="4"/>
        <v>-1500</v>
      </c>
      <c r="W29" s="48"/>
      <c r="X29" s="48">
        <f t="shared" si="5"/>
        <v>1648.8669744020144</v>
      </c>
      <c r="Y29" s="48">
        <f t="shared" si="6"/>
        <v>148.86697440201442</v>
      </c>
      <c r="Z29" s="48">
        <f t="shared" si="7"/>
        <v>149</v>
      </c>
      <c r="AA29" s="17">
        <f t="shared" si="8"/>
        <v>149</v>
      </c>
      <c r="AB29" s="45">
        <f t="shared" si="9"/>
        <v>1649</v>
      </c>
    </row>
    <row r="30" spans="1:28" ht="15" customHeight="1" x14ac:dyDescent="0.25">
      <c r="A30" s="49">
        <v>1700</v>
      </c>
      <c r="B30" s="49">
        <v>1500</v>
      </c>
      <c r="C30" s="46">
        <v>9.44</v>
      </c>
      <c r="D30" s="46">
        <v>265.35000000000002</v>
      </c>
      <c r="E30" s="46">
        <v>209.37</v>
      </c>
      <c r="F30" s="46">
        <f t="shared" si="0"/>
        <v>19.718309859154928</v>
      </c>
      <c r="G30" s="46">
        <v>0</v>
      </c>
      <c r="H30" s="46">
        <f t="shared" si="1"/>
        <v>22.535211267605632</v>
      </c>
      <c r="I30" s="46">
        <v>0</v>
      </c>
      <c r="J30" s="50">
        <f t="shared" si="10"/>
        <v>1</v>
      </c>
      <c r="K30" s="50">
        <f t="shared" si="11"/>
        <v>1</v>
      </c>
      <c r="L30" s="50">
        <f t="shared" si="12"/>
        <v>1</v>
      </c>
      <c r="M30" s="50">
        <f t="shared" ca="1" si="2"/>
        <v>0</v>
      </c>
      <c r="N30" s="8"/>
      <c r="O30" s="8"/>
      <c r="P30" s="13"/>
      <c r="Q30" s="13"/>
      <c r="T30" s="43">
        <v>0</v>
      </c>
      <c r="U30" s="52">
        <f t="shared" si="3"/>
        <v>-1500</v>
      </c>
      <c r="V30" s="48">
        <f t="shared" si="4"/>
        <v>-1500</v>
      </c>
      <c r="W30" s="48"/>
      <c r="X30" s="48">
        <f t="shared" si="5"/>
        <v>1648.8669744020144</v>
      </c>
      <c r="Y30" s="48">
        <f t="shared" si="6"/>
        <v>148.86697440201442</v>
      </c>
      <c r="Z30" s="48">
        <f t="shared" si="7"/>
        <v>149</v>
      </c>
      <c r="AA30" s="17">
        <f t="shared" si="8"/>
        <v>149</v>
      </c>
      <c r="AB30" s="45">
        <f t="shared" si="9"/>
        <v>1649</v>
      </c>
    </row>
    <row r="31" spans="1:28" ht="15" customHeight="1" x14ac:dyDescent="0.25">
      <c r="A31" s="49">
        <v>1600</v>
      </c>
      <c r="B31" s="49">
        <v>1500</v>
      </c>
      <c r="C31" s="46">
        <v>9.3000000000000007</v>
      </c>
      <c r="D31" s="46">
        <v>265.36</v>
      </c>
      <c r="E31" s="46">
        <v>209.37</v>
      </c>
      <c r="F31" s="46">
        <f t="shared" si="0"/>
        <v>21.428571428571427</v>
      </c>
      <c r="G31" s="46">
        <v>0</v>
      </c>
      <c r="H31" s="46">
        <f t="shared" si="1"/>
        <v>22.857142857142858</v>
      </c>
      <c r="I31" s="46">
        <v>0</v>
      </c>
      <c r="J31" s="50">
        <f t="shared" si="10"/>
        <v>1</v>
      </c>
      <c r="K31" s="50">
        <f t="shared" si="11"/>
        <v>1</v>
      </c>
      <c r="L31" s="50">
        <f t="shared" si="12"/>
        <v>1</v>
      </c>
      <c r="M31" s="50">
        <f t="shared" ca="1" si="2"/>
        <v>0</v>
      </c>
      <c r="N31" s="8"/>
      <c r="O31" s="8"/>
      <c r="P31" s="13"/>
      <c r="Q31" s="13"/>
      <c r="T31" s="43">
        <v>0</v>
      </c>
      <c r="U31" s="52">
        <f t="shared" si="3"/>
        <v>-1500</v>
      </c>
      <c r="V31" s="48">
        <f t="shared" si="4"/>
        <v>-1500</v>
      </c>
      <c r="W31" s="48"/>
      <c r="X31" s="48">
        <f t="shared" si="5"/>
        <v>1648.8669744020144</v>
      </c>
      <c r="Y31" s="48">
        <f t="shared" si="6"/>
        <v>148.86697440201442</v>
      </c>
      <c r="Z31" s="48">
        <f t="shared" si="7"/>
        <v>149</v>
      </c>
      <c r="AA31" s="17">
        <f t="shared" si="8"/>
        <v>149</v>
      </c>
      <c r="AB31" s="45">
        <f t="shared" si="9"/>
        <v>1649</v>
      </c>
    </row>
    <row r="32" spans="1:28" ht="15" customHeight="1" x14ac:dyDescent="0.25">
      <c r="A32" s="49">
        <v>1500</v>
      </c>
      <c r="B32" s="49">
        <v>1500</v>
      </c>
      <c r="C32" s="46">
        <v>9.16</v>
      </c>
      <c r="D32" s="46">
        <v>265.36</v>
      </c>
      <c r="E32" s="46">
        <v>209.38</v>
      </c>
      <c r="F32" s="46">
        <f t="shared" si="0"/>
        <v>23.188405797101449</v>
      </c>
      <c r="G32" s="46">
        <v>0</v>
      </c>
      <c r="H32" s="46">
        <f t="shared" si="1"/>
        <v>23.188405797101449</v>
      </c>
      <c r="I32" s="46">
        <v>0</v>
      </c>
      <c r="J32" s="50">
        <f t="shared" si="10"/>
        <v>1</v>
      </c>
      <c r="K32" s="50">
        <f t="shared" si="11"/>
        <v>1</v>
      </c>
      <c r="L32" s="50">
        <f t="shared" si="12"/>
        <v>1</v>
      </c>
      <c r="M32" s="50">
        <f t="shared" ca="1" si="2"/>
        <v>0</v>
      </c>
      <c r="N32" s="8"/>
      <c r="O32" s="8"/>
      <c r="P32" s="13"/>
      <c r="Q32" s="13"/>
      <c r="T32" s="43">
        <v>0</v>
      </c>
      <c r="U32" s="52">
        <f t="shared" si="3"/>
        <v>-1500</v>
      </c>
      <c r="V32" s="48">
        <f t="shared" si="4"/>
        <v>-1500</v>
      </c>
      <c r="W32" s="48"/>
      <c r="X32" s="48">
        <f t="shared" si="5"/>
        <v>1648.8669744020144</v>
      </c>
      <c r="Y32" s="48">
        <f t="shared" si="6"/>
        <v>148.86697440201442</v>
      </c>
      <c r="Z32" s="48">
        <f t="shared" si="7"/>
        <v>149</v>
      </c>
      <c r="AA32" s="17">
        <f t="shared" si="8"/>
        <v>149</v>
      </c>
      <c r="AB32" s="45">
        <f t="shared" si="9"/>
        <v>1649</v>
      </c>
    </row>
    <row r="33" spans="1:28" ht="15" customHeight="1" x14ac:dyDescent="0.25">
      <c r="A33" s="49">
        <v>1533</v>
      </c>
      <c r="B33" s="49">
        <v>1500</v>
      </c>
      <c r="C33" s="46">
        <v>6.83</v>
      </c>
      <c r="D33" s="46">
        <v>265.36</v>
      </c>
      <c r="E33" s="46">
        <v>209.37</v>
      </c>
      <c r="F33" s="46">
        <f t="shared" si="0"/>
        <v>23.044117647058822</v>
      </c>
      <c r="G33" s="46">
        <v>0</v>
      </c>
      <c r="H33" s="46">
        <f t="shared" si="1"/>
        <v>23.529411764705884</v>
      </c>
      <c r="I33" s="46">
        <v>0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1</v>
      </c>
      <c r="N33" s="8"/>
      <c r="O33" s="8"/>
      <c r="P33" s="13"/>
      <c r="Q33" s="13"/>
      <c r="T33" s="43">
        <v>0</v>
      </c>
      <c r="U33" s="52">
        <f t="shared" si="3"/>
        <v>-1500</v>
      </c>
      <c r="V33" s="48">
        <f t="shared" si="4"/>
        <v>-1500</v>
      </c>
      <c r="W33" s="48"/>
      <c r="X33" s="48">
        <f t="shared" si="5"/>
        <v>1648.8669744020144</v>
      </c>
      <c r="Y33" s="48">
        <f t="shared" si="6"/>
        <v>148.86697440201442</v>
      </c>
      <c r="Z33" s="48">
        <f t="shared" si="7"/>
        <v>149</v>
      </c>
      <c r="AA33" s="17">
        <f t="shared" si="8"/>
        <v>149</v>
      </c>
      <c r="AB33" s="45">
        <f t="shared" si="9"/>
        <v>1649</v>
      </c>
    </row>
    <row r="34" spans="1:28" ht="15" customHeight="1" x14ac:dyDescent="0.25">
      <c r="A34" s="49">
        <v>1566</v>
      </c>
      <c r="B34" s="49">
        <v>1500</v>
      </c>
      <c r="C34" s="46">
        <v>4.5</v>
      </c>
      <c r="D34" s="46">
        <v>265.37</v>
      </c>
      <c r="E34" s="46">
        <v>209.38</v>
      </c>
      <c r="F34" s="46">
        <f t="shared" ref="F34:F65" si="13">($A$101-A34)/(ROW($A$101)-ROW(A34))</f>
        <v>22.895522388059703</v>
      </c>
      <c r="G34" s="46">
        <v>0</v>
      </c>
      <c r="H34" s="46">
        <f t="shared" ref="H34:H65" si="14">($A$101-B34)/(ROW($A$101)-ROW(B34))</f>
        <v>23.880597014925375</v>
      </c>
      <c r="I34" s="46">
        <v>0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5">IF(RAND()&lt;0.5,0,1)</f>
        <v>0</v>
      </c>
      <c r="N34" s="8"/>
      <c r="O34" s="8"/>
      <c r="P34" s="13"/>
      <c r="Q34" s="13"/>
      <c r="T34" s="43">
        <v>0</v>
      </c>
      <c r="U34" s="52">
        <f t="shared" ref="U34:U65" si="16">T34-B34</f>
        <v>-1500</v>
      </c>
      <c r="V34" s="48">
        <f t="shared" ref="V34:V65" si="17">ROUND(U34,0)</f>
        <v>-1500</v>
      </c>
      <c r="W34" s="48"/>
      <c r="X34" s="48">
        <f t="shared" ref="X34:X65" si="18">B34/$W$2*$W$3</f>
        <v>1648.8669744020144</v>
      </c>
      <c r="Y34" s="48">
        <f t="shared" ref="Y34:Y65" si="19">X34-B34</f>
        <v>148.86697440201442</v>
      </c>
      <c r="Z34" s="48">
        <f t="shared" ref="Z34:Z65" si="20">ROUND(Y34,0)</f>
        <v>149</v>
      </c>
      <c r="AA34" s="17">
        <f t="shared" ref="AA34:AA65" si="21">IF(V34&gt;=0,V34,Z34)</f>
        <v>149</v>
      </c>
      <c r="AB34" s="45">
        <f t="shared" ref="AB34:AB65" si="22">B34+AA34</f>
        <v>1649</v>
      </c>
    </row>
    <row r="35" spans="1:28" ht="15" customHeight="1" x14ac:dyDescent="0.25">
      <c r="A35" s="49">
        <v>1600</v>
      </c>
      <c r="B35" s="49">
        <v>1500</v>
      </c>
      <c r="C35" s="46">
        <v>2.16</v>
      </c>
      <c r="D35" s="46">
        <v>265.38</v>
      </c>
      <c r="E35" s="46">
        <v>209.4</v>
      </c>
      <c r="F35" s="46">
        <f t="shared" si="13"/>
        <v>22.727272727272727</v>
      </c>
      <c r="G35" s="46">
        <v>0</v>
      </c>
      <c r="H35" s="46">
        <f t="shared" si="14"/>
        <v>24.242424242424242</v>
      </c>
      <c r="I35" s="46">
        <v>0</v>
      </c>
      <c r="J35" s="50">
        <f t="shared" ref="J35:J66" si="23">IF(ABS(B35-B34)&lt;=50,1,0)</f>
        <v>1</v>
      </c>
      <c r="K35" s="50">
        <f t="shared" ref="K35:K66" si="24">IF(ABS((B35-B34))&lt;=50,1,IF((B35-B34)*(1)&gt;=0,1,-1))</f>
        <v>1</v>
      </c>
      <c r="L35" s="50">
        <f t="shared" si="12"/>
        <v>1</v>
      </c>
      <c r="M35" s="50">
        <f t="shared" ca="1" si="15"/>
        <v>0</v>
      </c>
      <c r="N35" s="8"/>
      <c r="O35" s="8"/>
      <c r="P35" s="13"/>
      <c r="Q35" s="13"/>
      <c r="T35" s="43">
        <v>0</v>
      </c>
      <c r="U35" s="52">
        <f t="shared" si="16"/>
        <v>-1500</v>
      </c>
      <c r="V35" s="48">
        <f t="shared" si="17"/>
        <v>-1500</v>
      </c>
      <c r="W35" s="48"/>
      <c r="X35" s="48">
        <f t="shared" si="18"/>
        <v>1648.8669744020144</v>
      </c>
      <c r="Y35" s="48">
        <f t="shared" si="19"/>
        <v>148.86697440201442</v>
      </c>
      <c r="Z35" s="48">
        <f t="shared" si="20"/>
        <v>149</v>
      </c>
      <c r="AA35" s="17">
        <f t="shared" si="21"/>
        <v>149</v>
      </c>
      <c r="AB35" s="45">
        <f t="shared" si="22"/>
        <v>1649</v>
      </c>
    </row>
    <row r="36" spans="1:28" ht="15" customHeight="1" x14ac:dyDescent="0.25">
      <c r="A36" s="49">
        <v>1633</v>
      </c>
      <c r="B36" s="49">
        <v>1500</v>
      </c>
      <c r="C36" s="46">
        <v>3.49</v>
      </c>
      <c r="D36" s="46">
        <v>265.39</v>
      </c>
      <c r="E36" s="46">
        <v>209.41</v>
      </c>
      <c r="F36" s="46">
        <f t="shared" si="13"/>
        <v>22.569230769230771</v>
      </c>
      <c r="G36" s="46">
        <v>0</v>
      </c>
      <c r="H36" s="46">
        <f t="shared" si="14"/>
        <v>24.615384615384617</v>
      </c>
      <c r="I36" s="46">
        <v>0</v>
      </c>
      <c r="J36" s="50">
        <f t="shared" si="23"/>
        <v>1</v>
      </c>
      <c r="K36" s="50">
        <f t="shared" si="24"/>
        <v>1</v>
      </c>
      <c r="L36" s="50">
        <f t="shared" si="12"/>
        <v>1</v>
      </c>
      <c r="M36" s="50">
        <f t="shared" ca="1" si="15"/>
        <v>0</v>
      </c>
      <c r="N36" s="8"/>
      <c r="O36" s="8"/>
      <c r="P36" s="13"/>
      <c r="Q36" s="13"/>
      <c r="T36" s="43">
        <v>0</v>
      </c>
      <c r="U36" s="52">
        <f t="shared" si="16"/>
        <v>-1500</v>
      </c>
      <c r="V36" s="48">
        <f t="shared" si="17"/>
        <v>-1500</v>
      </c>
      <c r="W36" s="48"/>
      <c r="X36" s="48">
        <f t="shared" si="18"/>
        <v>1648.8669744020144</v>
      </c>
      <c r="Y36" s="48">
        <f t="shared" si="19"/>
        <v>148.86697440201442</v>
      </c>
      <c r="Z36" s="48">
        <f t="shared" si="20"/>
        <v>149</v>
      </c>
      <c r="AA36" s="17">
        <f t="shared" si="21"/>
        <v>149</v>
      </c>
      <c r="AB36" s="45">
        <f t="shared" si="22"/>
        <v>1649</v>
      </c>
    </row>
    <row r="37" spans="1:28" ht="15" customHeight="1" x14ac:dyDescent="0.25">
      <c r="A37" s="49">
        <v>1666</v>
      </c>
      <c r="B37" s="49">
        <v>1500</v>
      </c>
      <c r="C37" s="46">
        <v>4.82</v>
      </c>
      <c r="D37" s="46">
        <v>265.39999999999998</v>
      </c>
      <c r="E37" s="46">
        <v>209.41</v>
      </c>
      <c r="F37" s="46">
        <f t="shared" si="13"/>
        <v>22.40625</v>
      </c>
      <c r="G37" s="46">
        <v>0</v>
      </c>
      <c r="H37" s="46">
        <f t="shared" si="14"/>
        <v>25</v>
      </c>
      <c r="I37" s="46">
        <v>0</v>
      </c>
      <c r="J37" s="50">
        <f t="shared" si="23"/>
        <v>1</v>
      </c>
      <c r="K37" s="50">
        <f t="shared" si="24"/>
        <v>1</v>
      </c>
      <c r="L37" s="50">
        <f t="shared" si="12"/>
        <v>1</v>
      </c>
      <c r="M37" s="50">
        <f t="shared" ca="1" si="15"/>
        <v>1</v>
      </c>
      <c r="N37" s="8"/>
      <c r="O37" s="8"/>
      <c r="P37" s="13"/>
      <c r="Q37" s="13"/>
      <c r="T37" s="43">
        <v>0</v>
      </c>
      <c r="U37" s="52">
        <f t="shared" si="16"/>
        <v>-1500</v>
      </c>
      <c r="V37" s="48">
        <f t="shared" si="17"/>
        <v>-1500</v>
      </c>
      <c r="W37" s="48"/>
      <c r="X37" s="48">
        <f t="shared" si="18"/>
        <v>1648.8669744020144</v>
      </c>
      <c r="Y37" s="48">
        <f t="shared" si="19"/>
        <v>148.86697440201442</v>
      </c>
      <c r="Z37" s="48">
        <f t="shared" si="20"/>
        <v>149</v>
      </c>
      <c r="AA37" s="17">
        <f t="shared" si="21"/>
        <v>149</v>
      </c>
      <c r="AB37" s="45">
        <f t="shared" si="22"/>
        <v>1649</v>
      </c>
    </row>
    <row r="38" spans="1:28" ht="15" customHeight="1" x14ac:dyDescent="0.25">
      <c r="A38" s="49">
        <v>1700</v>
      </c>
      <c r="B38" s="49">
        <v>1500</v>
      </c>
      <c r="C38" s="46">
        <v>6.14</v>
      </c>
      <c r="D38" s="46">
        <v>265.42</v>
      </c>
      <c r="E38" s="46">
        <v>209.44</v>
      </c>
      <c r="F38" s="46">
        <f t="shared" si="13"/>
        <v>22.222222222222221</v>
      </c>
      <c r="G38" s="46">
        <v>0</v>
      </c>
      <c r="H38" s="46">
        <f t="shared" si="14"/>
        <v>25.396825396825395</v>
      </c>
      <c r="I38" s="46">
        <v>0</v>
      </c>
      <c r="J38" s="50">
        <f t="shared" si="23"/>
        <v>1</v>
      </c>
      <c r="K38" s="50">
        <f t="shared" si="24"/>
        <v>1</v>
      </c>
      <c r="L38" s="50">
        <f t="shared" si="12"/>
        <v>1</v>
      </c>
      <c r="M38" s="50">
        <f t="shared" ca="1" si="15"/>
        <v>1</v>
      </c>
      <c r="N38" s="8"/>
      <c r="O38" s="8"/>
      <c r="P38" s="13"/>
      <c r="Q38" s="13"/>
      <c r="T38" s="43">
        <v>0</v>
      </c>
      <c r="U38" s="52">
        <f t="shared" si="16"/>
        <v>-1500</v>
      </c>
      <c r="V38" s="48">
        <f t="shared" si="17"/>
        <v>-1500</v>
      </c>
      <c r="W38" s="48"/>
      <c r="X38" s="48">
        <f t="shared" si="18"/>
        <v>1648.8669744020144</v>
      </c>
      <c r="Y38" s="48">
        <f t="shared" si="19"/>
        <v>148.86697440201442</v>
      </c>
      <c r="Z38" s="48">
        <f t="shared" si="20"/>
        <v>149</v>
      </c>
      <c r="AA38" s="17">
        <f t="shared" si="21"/>
        <v>149</v>
      </c>
      <c r="AB38" s="45">
        <f t="shared" si="22"/>
        <v>1649</v>
      </c>
    </row>
    <row r="39" spans="1:28" ht="15" customHeight="1" x14ac:dyDescent="0.25">
      <c r="A39" s="49">
        <v>1767</v>
      </c>
      <c r="B39" s="49">
        <v>1667</v>
      </c>
      <c r="C39" s="46">
        <v>12.54</v>
      </c>
      <c r="D39" s="46">
        <v>265.43</v>
      </c>
      <c r="E39" s="46">
        <v>209.44</v>
      </c>
      <c r="F39" s="46">
        <f t="shared" si="13"/>
        <v>21.5</v>
      </c>
      <c r="G39" s="46">
        <v>0</v>
      </c>
      <c r="H39" s="46">
        <f t="shared" si="14"/>
        <v>23.112903225806452</v>
      </c>
      <c r="I39" s="46">
        <v>0</v>
      </c>
      <c r="J39" s="50">
        <f t="shared" si="23"/>
        <v>0</v>
      </c>
      <c r="K39" s="50">
        <f t="shared" si="24"/>
        <v>1</v>
      </c>
      <c r="L39" s="50">
        <f t="shared" ref="L39:L70" si="25">IF(OR(COUNTIF(K35:K39,1)=5,COUNTIF(K35:K39,-1)=5),1,0)</f>
        <v>1</v>
      </c>
      <c r="M39" s="50">
        <f t="shared" ca="1" si="15"/>
        <v>1</v>
      </c>
      <c r="N39" s="8"/>
      <c r="O39" s="8"/>
      <c r="P39" s="13"/>
      <c r="Q39" s="13"/>
      <c r="T39" s="43">
        <v>0</v>
      </c>
      <c r="U39" s="52">
        <f t="shared" si="16"/>
        <v>-1667</v>
      </c>
      <c r="V39" s="48">
        <f t="shared" si="17"/>
        <v>-1667</v>
      </c>
      <c r="W39" s="48"/>
      <c r="X39" s="48">
        <f t="shared" si="18"/>
        <v>1832.4408308854386</v>
      </c>
      <c r="Y39" s="48">
        <f t="shared" si="19"/>
        <v>165.44083088543857</v>
      </c>
      <c r="Z39" s="48">
        <f t="shared" si="20"/>
        <v>165</v>
      </c>
      <c r="AA39" s="17">
        <f t="shared" si="21"/>
        <v>165</v>
      </c>
      <c r="AB39" s="45">
        <f t="shared" si="22"/>
        <v>1832</v>
      </c>
    </row>
    <row r="40" spans="1:28" ht="15" customHeight="1" x14ac:dyDescent="0.25">
      <c r="A40" s="49">
        <v>1834</v>
      </c>
      <c r="B40" s="49">
        <v>1834</v>
      </c>
      <c r="C40" s="46">
        <v>18.940000000000001</v>
      </c>
      <c r="D40" s="46">
        <v>265.43</v>
      </c>
      <c r="E40" s="46">
        <v>209.45</v>
      </c>
      <c r="F40" s="46">
        <f t="shared" si="13"/>
        <v>20.754098360655739</v>
      </c>
      <c r="G40" s="46">
        <v>0</v>
      </c>
      <c r="H40" s="46">
        <f t="shared" si="14"/>
        <v>20.754098360655739</v>
      </c>
      <c r="I40" s="46">
        <v>0</v>
      </c>
      <c r="J40" s="50">
        <f t="shared" si="23"/>
        <v>0</v>
      </c>
      <c r="K40" s="50">
        <f t="shared" si="24"/>
        <v>1</v>
      </c>
      <c r="L40" s="50">
        <f t="shared" si="25"/>
        <v>1</v>
      </c>
      <c r="M40" s="50">
        <f t="shared" ca="1" si="15"/>
        <v>1</v>
      </c>
      <c r="N40" s="8"/>
      <c r="O40" s="8"/>
      <c r="P40" s="13"/>
      <c r="Q40" s="13"/>
      <c r="T40" s="43">
        <v>0</v>
      </c>
      <c r="U40" s="52">
        <f t="shared" si="16"/>
        <v>-1834</v>
      </c>
      <c r="V40" s="48">
        <f t="shared" si="17"/>
        <v>-1834</v>
      </c>
      <c r="W40" s="48"/>
      <c r="X40" s="48">
        <f t="shared" si="18"/>
        <v>2016.0146873688627</v>
      </c>
      <c r="Y40" s="48">
        <f t="shared" si="19"/>
        <v>182.01468736886272</v>
      </c>
      <c r="Z40" s="48">
        <f t="shared" si="20"/>
        <v>182</v>
      </c>
      <c r="AA40" s="17">
        <f t="shared" si="21"/>
        <v>182</v>
      </c>
      <c r="AB40" s="45">
        <f t="shared" si="22"/>
        <v>2016</v>
      </c>
    </row>
    <row r="41" spans="1:28" ht="15" customHeight="1" x14ac:dyDescent="0.25">
      <c r="A41" s="49">
        <v>1900</v>
      </c>
      <c r="B41" s="49">
        <v>2000</v>
      </c>
      <c r="C41" s="46">
        <v>25.33</v>
      </c>
      <c r="D41" s="46">
        <v>265.42</v>
      </c>
      <c r="E41" s="46">
        <v>209.43</v>
      </c>
      <c r="F41" s="46">
        <f t="shared" si="13"/>
        <v>20</v>
      </c>
      <c r="G41" s="46">
        <v>0</v>
      </c>
      <c r="H41" s="46">
        <f t="shared" si="14"/>
        <v>18.333333333333332</v>
      </c>
      <c r="I41" s="46">
        <v>0</v>
      </c>
      <c r="J41" s="50">
        <f t="shared" si="23"/>
        <v>0</v>
      </c>
      <c r="K41" s="50">
        <f t="shared" si="24"/>
        <v>1</v>
      </c>
      <c r="L41" s="50">
        <f t="shared" si="25"/>
        <v>1</v>
      </c>
      <c r="M41" s="50">
        <f t="shared" ca="1" si="15"/>
        <v>1</v>
      </c>
      <c r="N41" s="8"/>
      <c r="O41" s="8"/>
      <c r="P41" s="13"/>
      <c r="Q41" s="13"/>
      <c r="T41" s="43">
        <v>0</v>
      </c>
      <c r="U41" s="52">
        <f t="shared" si="16"/>
        <v>-2000</v>
      </c>
      <c r="V41" s="48">
        <f t="shared" si="17"/>
        <v>-2000</v>
      </c>
      <c r="W41" s="48"/>
      <c r="X41" s="48">
        <f t="shared" si="18"/>
        <v>2198.4892992026857</v>
      </c>
      <c r="Y41" s="48">
        <f t="shared" si="19"/>
        <v>198.48929920268574</v>
      </c>
      <c r="Z41" s="48">
        <f t="shared" si="20"/>
        <v>198</v>
      </c>
      <c r="AA41" s="17">
        <f t="shared" si="21"/>
        <v>198</v>
      </c>
      <c r="AB41" s="45">
        <f t="shared" si="22"/>
        <v>2198</v>
      </c>
    </row>
    <row r="42" spans="1:28" ht="15" customHeight="1" x14ac:dyDescent="0.25">
      <c r="A42" s="49">
        <v>2267</v>
      </c>
      <c r="B42" s="49">
        <v>2000</v>
      </c>
      <c r="C42" s="46">
        <v>18.420000000000002</v>
      </c>
      <c r="D42" s="46">
        <v>265.44</v>
      </c>
      <c r="E42" s="46">
        <v>209.45</v>
      </c>
      <c r="F42" s="46">
        <f t="shared" si="13"/>
        <v>14.118644067796611</v>
      </c>
      <c r="G42" s="46">
        <v>0</v>
      </c>
      <c r="H42" s="46">
        <f t="shared" si="14"/>
        <v>18.64406779661017</v>
      </c>
      <c r="I42" s="46">
        <v>0</v>
      </c>
      <c r="J42" s="50">
        <f t="shared" si="23"/>
        <v>1</v>
      </c>
      <c r="K42" s="50">
        <f t="shared" si="24"/>
        <v>1</v>
      </c>
      <c r="L42" s="50">
        <f t="shared" si="25"/>
        <v>1</v>
      </c>
      <c r="M42" s="50">
        <f t="shared" ca="1" si="15"/>
        <v>0</v>
      </c>
      <c r="N42" s="8"/>
      <c r="O42" s="8"/>
      <c r="P42" s="13"/>
      <c r="Q42" s="13"/>
      <c r="T42" s="43">
        <v>0</v>
      </c>
      <c r="U42" s="52">
        <f t="shared" si="16"/>
        <v>-2000</v>
      </c>
      <c r="V42" s="48">
        <f t="shared" si="17"/>
        <v>-2000</v>
      </c>
      <c r="W42" s="48"/>
      <c r="X42" s="48">
        <f t="shared" si="18"/>
        <v>2198.4892992026857</v>
      </c>
      <c r="Y42" s="48">
        <f t="shared" si="19"/>
        <v>198.48929920268574</v>
      </c>
      <c r="Z42" s="48">
        <f t="shared" si="20"/>
        <v>198</v>
      </c>
      <c r="AA42" s="17">
        <f t="shared" si="21"/>
        <v>198</v>
      </c>
      <c r="AB42" s="45">
        <f t="shared" si="22"/>
        <v>2198</v>
      </c>
    </row>
    <row r="43" spans="1:28" ht="15" customHeight="1" x14ac:dyDescent="0.25">
      <c r="A43" s="49">
        <v>2634</v>
      </c>
      <c r="B43" s="49">
        <v>2000</v>
      </c>
      <c r="C43" s="46">
        <v>11.5</v>
      </c>
      <c r="D43" s="46">
        <v>265.5</v>
      </c>
      <c r="E43" s="46">
        <v>209.52</v>
      </c>
      <c r="F43" s="46">
        <f t="shared" si="13"/>
        <v>8.0344827586206904</v>
      </c>
      <c r="G43" s="46">
        <v>0</v>
      </c>
      <c r="H43" s="46">
        <f t="shared" si="14"/>
        <v>18.96551724137931</v>
      </c>
      <c r="I43" s="46">
        <v>0</v>
      </c>
      <c r="J43" s="50">
        <f t="shared" si="23"/>
        <v>1</v>
      </c>
      <c r="K43" s="50">
        <f t="shared" si="24"/>
        <v>1</v>
      </c>
      <c r="L43" s="50">
        <f t="shared" si="25"/>
        <v>1</v>
      </c>
      <c r="M43" s="50">
        <f t="shared" ca="1" si="15"/>
        <v>0</v>
      </c>
      <c r="N43" s="8"/>
      <c r="O43" s="8"/>
      <c r="P43" s="13"/>
      <c r="Q43" s="13"/>
      <c r="T43" s="43">
        <v>0</v>
      </c>
      <c r="U43" s="52">
        <f t="shared" si="16"/>
        <v>-2000</v>
      </c>
      <c r="V43" s="48">
        <f t="shared" si="17"/>
        <v>-2000</v>
      </c>
      <c r="W43" s="48"/>
      <c r="X43" s="48">
        <f t="shared" si="18"/>
        <v>2198.4892992026857</v>
      </c>
      <c r="Y43" s="48">
        <f t="shared" si="19"/>
        <v>198.48929920268574</v>
      </c>
      <c r="Z43" s="48">
        <f t="shared" si="20"/>
        <v>198</v>
      </c>
      <c r="AA43" s="17">
        <f t="shared" si="21"/>
        <v>198</v>
      </c>
      <c r="AB43" s="45">
        <f t="shared" si="22"/>
        <v>2198</v>
      </c>
    </row>
    <row r="44" spans="1:28" ht="15" customHeight="1" x14ac:dyDescent="0.25">
      <c r="A44" s="62">
        <v>3000</v>
      </c>
      <c r="B44" s="49">
        <v>2000</v>
      </c>
      <c r="C44" s="46">
        <v>4.58</v>
      </c>
      <c r="D44" s="46">
        <v>265.58999999999997</v>
      </c>
      <c r="E44" s="46">
        <v>209.6</v>
      </c>
      <c r="F44" s="46">
        <f t="shared" si="13"/>
        <v>1.7543859649122806</v>
      </c>
      <c r="G44" s="46">
        <v>0</v>
      </c>
      <c r="H44" s="46">
        <f t="shared" si="14"/>
        <v>19.298245614035089</v>
      </c>
      <c r="I44" s="46">
        <v>0</v>
      </c>
      <c r="J44" s="50">
        <f t="shared" si="23"/>
        <v>1</v>
      </c>
      <c r="K44" s="50">
        <f t="shared" si="24"/>
        <v>1</v>
      </c>
      <c r="L44" s="50">
        <f t="shared" si="25"/>
        <v>1</v>
      </c>
      <c r="M44" s="50">
        <f t="shared" ca="1" si="15"/>
        <v>0</v>
      </c>
      <c r="N44" s="8"/>
      <c r="O44" s="8"/>
      <c r="P44" s="13"/>
      <c r="Q44" s="13"/>
      <c r="T44" s="43">
        <v>0</v>
      </c>
      <c r="U44" s="52">
        <f t="shared" si="16"/>
        <v>-2000</v>
      </c>
      <c r="V44" s="48">
        <f t="shared" si="17"/>
        <v>-2000</v>
      </c>
      <c r="W44" s="48"/>
      <c r="X44" s="48">
        <f t="shared" si="18"/>
        <v>2198.4892992026857</v>
      </c>
      <c r="Y44" s="48">
        <f t="shared" si="19"/>
        <v>198.48929920268574</v>
      </c>
      <c r="Z44" s="48">
        <f t="shared" si="20"/>
        <v>198</v>
      </c>
      <c r="AA44" s="17">
        <f t="shared" si="21"/>
        <v>198</v>
      </c>
      <c r="AB44" s="45">
        <f t="shared" si="22"/>
        <v>2198</v>
      </c>
    </row>
    <row r="45" spans="1:28" ht="15" customHeight="1" x14ac:dyDescent="0.25">
      <c r="A45" s="49">
        <v>2867</v>
      </c>
      <c r="B45" s="49">
        <v>2000</v>
      </c>
      <c r="C45" s="46">
        <v>4.3</v>
      </c>
      <c r="D45" s="46">
        <v>265.67</v>
      </c>
      <c r="E45" s="46">
        <v>209.68</v>
      </c>
      <c r="F45" s="46">
        <f t="shared" si="13"/>
        <v>4.1607142857142856</v>
      </c>
      <c r="G45" s="46">
        <v>0</v>
      </c>
      <c r="H45" s="46">
        <f t="shared" si="14"/>
        <v>19.642857142857142</v>
      </c>
      <c r="I45" s="46">
        <v>0</v>
      </c>
      <c r="J45" s="50">
        <f t="shared" si="23"/>
        <v>1</v>
      </c>
      <c r="K45" s="50">
        <f t="shared" si="24"/>
        <v>1</v>
      </c>
      <c r="L45" s="50">
        <f t="shared" si="25"/>
        <v>1</v>
      </c>
      <c r="M45" s="50">
        <f t="shared" ca="1" si="15"/>
        <v>0</v>
      </c>
      <c r="N45" s="8"/>
      <c r="O45" s="8"/>
      <c r="P45" s="13"/>
      <c r="Q45" s="13"/>
      <c r="T45" s="43">
        <v>0</v>
      </c>
      <c r="U45" s="52">
        <f t="shared" si="16"/>
        <v>-2000</v>
      </c>
      <c r="V45" s="48">
        <f t="shared" si="17"/>
        <v>-2000</v>
      </c>
      <c r="W45" s="48"/>
      <c r="X45" s="48">
        <f t="shared" si="18"/>
        <v>2198.4892992026857</v>
      </c>
      <c r="Y45" s="48">
        <f t="shared" si="19"/>
        <v>198.48929920268574</v>
      </c>
      <c r="Z45" s="48">
        <f t="shared" si="20"/>
        <v>198</v>
      </c>
      <c r="AA45" s="17">
        <f t="shared" si="21"/>
        <v>198</v>
      </c>
      <c r="AB45" s="45">
        <f t="shared" si="22"/>
        <v>2198</v>
      </c>
    </row>
    <row r="46" spans="1:28" ht="15" customHeight="1" x14ac:dyDescent="0.25">
      <c r="A46" s="49">
        <v>2734</v>
      </c>
      <c r="B46" s="49">
        <v>2000</v>
      </c>
      <c r="C46" s="46">
        <v>4.01</v>
      </c>
      <c r="D46" s="46">
        <v>265.73</v>
      </c>
      <c r="E46" s="46">
        <v>209.74</v>
      </c>
      <c r="F46" s="46">
        <f t="shared" si="13"/>
        <v>6.6545454545454543</v>
      </c>
      <c r="G46" s="46">
        <v>0</v>
      </c>
      <c r="H46" s="46">
        <f t="shared" si="14"/>
        <v>20</v>
      </c>
      <c r="I46" s="46">
        <v>0</v>
      </c>
      <c r="J46" s="50">
        <f t="shared" si="23"/>
        <v>1</v>
      </c>
      <c r="K46" s="50">
        <f t="shared" si="24"/>
        <v>1</v>
      </c>
      <c r="L46" s="50">
        <f t="shared" si="25"/>
        <v>1</v>
      </c>
      <c r="M46" s="50">
        <f t="shared" ca="1" si="15"/>
        <v>0</v>
      </c>
      <c r="N46" s="8"/>
      <c r="O46" s="8"/>
      <c r="P46" s="13"/>
      <c r="Q46" s="13"/>
      <c r="T46" s="43">
        <v>0</v>
      </c>
      <c r="U46" s="52">
        <f t="shared" si="16"/>
        <v>-2000</v>
      </c>
      <c r="V46" s="48">
        <f t="shared" si="17"/>
        <v>-2000</v>
      </c>
      <c r="W46" s="48"/>
      <c r="X46" s="48">
        <f t="shared" si="18"/>
        <v>2198.4892992026857</v>
      </c>
      <c r="Y46" s="48">
        <f t="shared" si="19"/>
        <v>198.48929920268574</v>
      </c>
      <c r="Z46" s="48">
        <f t="shared" si="20"/>
        <v>198</v>
      </c>
      <c r="AA46" s="17">
        <f t="shared" si="21"/>
        <v>198</v>
      </c>
      <c r="AB46" s="45">
        <f t="shared" si="22"/>
        <v>2198</v>
      </c>
    </row>
    <row r="47" spans="1:28" ht="15" customHeight="1" x14ac:dyDescent="0.25">
      <c r="A47" s="49">
        <v>2600</v>
      </c>
      <c r="B47" s="49">
        <v>2000</v>
      </c>
      <c r="C47" s="46">
        <v>3.72</v>
      </c>
      <c r="D47" s="46">
        <v>265.77999999999997</v>
      </c>
      <c r="E47" s="46">
        <v>209.79</v>
      </c>
      <c r="F47" s="46">
        <f t="shared" si="13"/>
        <v>9.2592592592592595</v>
      </c>
      <c r="G47" s="46">
        <v>0</v>
      </c>
      <c r="H47" s="46">
        <f t="shared" si="14"/>
        <v>20.37037037037037</v>
      </c>
      <c r="I47" s="46">
        <v>0</v>
      </c>
      <c r="J47" s="50">
        <f t="shared" si="23"/>
        <v>1</v>
      </c>
      <c r="K47" s="50">
        <f t="shared" si="24"/>
        <v>1</v>
      </c>
      <c r="L47" s="50">
        <f t="shared" si="25"/>
        <v>1</v>
      </c>
      <c r="M47" s="50">
        <f t="shared" ca="1" si="15"/>
        <v>0</v>
      </c>
      <c r="N47" s="8"/>
      <c r="O47" s="8"/>
      <c r="P47" s="13"/>
      <c r="Q47" s="13"/>
      <c r="T47" s="43">
        <v>0</v>
      </c>
      <c r="U47" s="52">
        <f t="shared" si="16"/>
        <v>-2000</v>
      </c>
      <c r="V47" s="48">
        <f t="shared" si="17"/>
        <v>-2000</v>
      </c>
      <c r="W47" s="48"/>
      <c r="X47" s="48">
        <f t="shared" si="18"/>
        <v>2198.4892992026857</v>
      </c>
      <c r="Y47" s="48">
        <f t="shared" si="19"/>
        <v>198.48929920268574</v>
      </c>
      <c r="Z47" s="48">
        <f t="shared" si="20"/>
        <v>198</v>
      </c>
      <c r="AA47" s="17">
        <f t="shared" si="21"/>
        <v>198</v>
      </c>
      <c r="AB47" s="45">
        <f t="shared" si="22"/>
        <v>2198</v>
      </c>
    </row>
    <row r="48" spans="1:28" ht="15" customHeight="1" x14ac:dyDescent="0.25">
      <c r="A48" s="49">
        <v>2567</v>
      </c>
      <c r="B48" s="49">
        <v>2000</v>
      </c>
      <c r="C48" s="46">
        <v>4</v>
      </c>
      <c r="D48" s="46">
        <v>265.83</v>
      </c>
      <c r="E48" s="46">
        <v>209.84</v>
      </c>
      <c r="F48" s="46">
        <f t="shared" si="13"/>
        <v>10.056603773584905</v>
      </c>
      <c r="G48" s="46">
        <v>0</v>
      </c>
      <c r="H48" s="46">
        <f t="shared" si="14"/>
        <v>20.754716981132077</v>
      </c>
      <c r="I48" s="46">
        <v>0</v>
      </c>
      <c r="J48" s="50">
        <f t="shared" si="23"/>
        <v>1</v>
      </c>
      <c r="K48" s="50">
        <f t="shared" si="24"/>
        <v>1</v>
      </c>
      <c r="L48" s="50">
        <f t="shared" si="25"/>
        <v>1</v>
      </c>
      <c r="M48" s="50">
        <f t="shared" ca="1" si="15"/>
        <v>1</v>
      </c>
      <c r="N48" s="8"/>
      <c r="O48" s="8"/>
      <c r="P48" s="13"/>
      <c r="Q48" s="13"/>
      <c r="T48" s="43">
        <v>0</v>
      </c>
      <c r="U48" s="52">
        <f t="shared" si="16"/>
        <v>-2000</v>
      </c>
      <c r="V48" s="48">
        <f t="shared" si="17"/>
        <v>-2000</v>
      </c>
      <c r="W48" s="48"/>
      <c r="X48" s="48">
        <f t="shared" si="18"/>
        <v>2198.4892992026857</v>
      </c>
      <c r="Y48" s="48">
        <f t="shared" si="19"/>
        <v>198.48929920268574</v>
      </c>
      <c r="Z48" s="48">
        <f t="shared" si="20"/>
        <v>198</v>
      </c>
      <c r="AA48" s="17">
        <f t="shared" si="21"/>
        <v>198</v>
      </c>
      <c r="AB48" s="45">
        <f t="shared" si="22"/>
        <v>2198</v>
      </c>
    </row>
    <row r="49" spans="1:28" ht="15" customHeight="1" x14ac:dyDescent="0.25">
      <c r="A49" s="49">
        <v>2534</v>
      </c>
      <c r="B49" s="49">
        <v>2000</v>
      </c>
      <c r="C49" s="46">
        <v>4.28</v>
      </c>
      <c r="D49" s="46">
        <v>265.88</v>
      </c>
      <c r="E49" s="46">
        <v>209.9</v>
      </c>
      <c r="F49" s="46">
        <f t="shared" si="13"/>
        <v>10.884615384615385</v>
      </c>
      <c r="G49" s="46">
        <v>0</v>
      </c>
      <c r="H49" s="46">
        <f t="shared" si="14"/>
        <v>21.153846153846153</v>
      </c>
      <c r="I49" s="46">
        <v>0</v>
      </c>
      <c r="J49" s="50">
        <f t="shared" si="23"/>
        <v>1</v>
      </c>
      <c r="K49" s="50">
        <f t="shared" si="24"/>
        <v>1</v>
      </c>
      <c r="L49" s="50">
        <f t="shared" si="25"/>
        <v>1</v>
      </c>
      <c r="M49" s="50">
        <f t="shared" ca="1" si="15"/>
        <v>0</v>
      </c>
      <c r="N49" s="8"/>
      <c r="O49" s="8"/>
      <c r="P49" s="13"/>
      <c r="Q49" s="13"/>
      <c r="T49" s="43">
        <v>0</v>
      </c>
      <c r="U49" s="52">
        <f t="shared" si="16"/>
        <v>-2000</v>
      </c>
      <c r="V49" s="48">
        <f t="shared" si="17"/>
        <v>-2000</v>
      </c>
      <c r="W49" s="48"/>
      <c r="X49" s="48">
        <f t="shared" si="18"/>
        <v>2198.4892992026857</v>
      </c>
      <c r="Y49" s="48">
        <f t="shared" si="19"/>
        <v>198.48929920268574</v>
      </c>
      <c r="Z49" s="48">
        <f t="shared" si="20"/>
        <v>198</v>
      </c>
      <c r="AA49" s="17">
        <f t="shared" si="21"/>
        <v>198</v>
      </c>
      <c r="AB49" s="45">
        <f t="shared" si="22"/>
        <v>2198</v>
      </c>
    </row>
    <row r="50" spans="1:28" ht="15" customHeight="1" x14ac:dyDescent="0.25">
      <c r="A50" s="49">
        <v>2500</v>
      </c>
      <c r="B50" s="49">
        <v>2000</v>
      </c>
      <c r="C50" s="46">
        <v>4.55</v>
      </c>
      <c r="D50" s="46">
        <v>265.92</v>
      </c>
      <c r="E50" s="46">
        <v>209.93</v>
      </c>
      <c r="F50" s="46">
        <f t="shared" si="13"/>
        <v>11.764705882352942</v>
      </c>
      <c r="G50" s="46">
        <v>0</v>
      </c>
      <c r="H50" s="46">
        <f t="shared" si="14"/>
        <v>21.568627450980394</v>
      </c>
      <c r="I50" s="46">
        <v>0</v>
      </c>
      <c r="J50" s="50">
        <f t="shared" si="23"/>
        <v>1</v>
      </c>
      <c r="K50" s="50">
        <f t="shared" si="24"/>
        <v>1</v>
      </c>
      <c r="L50" s="50">
        <f t="shared" si="25"/>
        <v>1</v>
      </c>
      <c r="M50" s="50">
        <f t="shared" ca="1" si="15"/>
        <v>1</v>
      </c>
      <c r="N50" s="8"/>
      <c r="O50" s="8"/>
      <c r="P50" s="13"/>
      <c r="Q50" s="13"/>
      <c r="T50" s="43">
        <v>0</v>
      </c>
      <c r="U50" s="52">
        <f t="shared" si="16"/>
        <v>-2000</v>
      </c>
      <c r="V50" s="48">
        <f t="shared" si="17"/>
        <v>-2000</v>
      </c>
      <c r="W50" s="48"/>
      <c r="X50" s="48">
        <f t="shared" si="18"/>
        <v>2198.4892992026857</v>
      </c>
      <c r="Y50" s="48">
        <f t="shared" si="19"/>
        <v>198.48929920268574</v>
      </c>
      <c r="Z50" s="48">
        <f t="shared" si="20"/>
        <v>198</v>
      </c>
      <c r="AA50" s="17">
        <f t="shared" si="21"/>
        <v>198</v>
      </c>
      <c r="AB50" s="45">
        <f t="shared" si="22"/>
        <v>2198</v>
      </c>
    </row>
    <row r="51" spans="1:28" ht="15" customHeight="1" x14ac:dyDescent="0.25">
      <c r="A51" s="49">
        <v>2467</v>
      </c>
      <c r="B51" s="49">
        <v>2000</v>
      </c>
      <c r="C51" s="46">
        <v>3.81</v>
      </c>
      <c r="D51" s="46">
        <v>265.95999999999998</v>
      </c>
      <c r="E51" s="46">
        <v>209.97</v>
      </c>
      <c r="F51" s="46">
        <f t="shared" si="13"/>
        <v>12.66</v>
      </c>
      <c r="G51" s="46">
        <v>0</v>
      </c>
      <c r="H51" s="46">
        <f t="shared" si="14"/>
        <v>22</v>
      </c>
      <c r="I51" s="46">
        <v>0</v>
      </c>
      <c r="J51" s="50">
        <f t="shared" si="23"/>
        <v>1</v>
      </c>
      <c r="K51" s="50">
        <f t="shared" si="24"/>
        <v>1</v>
      </c>
      <c r="L51" s="50">
        <f t="shared" si="25"/>
        <v>1</v>
      </c>
      <c r="M51" s="50">
        <f t="shared" ca="1" si="15"/>
        <v>0</v>
      </c>
      <c r="N51" s="8"/>
      <c r="O51" s="8"/>
      <c r="P51" s="13"/>
      <c r="Q51" s="13"/>
      <c r="T51" s="43">
        <v>0</v>
      </c>
      <c r="U51" s="52">
        <f t="shared" si="16"/>
        <v>-2000</v>
      </c>
      <c r="V51" s="48">
        <f t="shared" si="17"/>
        <v>-2000</v>
      </c>
      <c r="W51" s="48"/>
      <c r="X51" s="48">
        <f t="shared" si="18"/>
        <v>2198.4892992026857</v>
      </c>
      <c r="Y51" s="48">
        <f t="shared" si="19"/>
        <v>198.48929920268574</v>
      </c>
      <c r="Z51" s="48">
        <f t="shared" si="20"/>
        <v>198</v>
      </c>
      <c r="AA51" s="17">
        <f t="shared" si="21"/>
        <v>198</v>
      </c>
      <c r="AB51" s="45">
        <f t="shared" si="22"/>
        <v>2198</v>
      </c>
    </row>
    <row r="52" spans="1:28" ht="15" customHeight="1" x14ac:dyDescent="0.25">
      <c r="A52" s="49">
        <v>2434</v>
      </c>
      <c r="B52" s="49">
        <v>2000</v>
      </c>
      <c r="C52" s="46">
        <v>3.06</v>
      </c>
      <c r="D52" s="46">
        <v>266</v>
      </c>
      <c r="E52" s="46">
        <v>210.01</v>
      </c>
      <c r="F52" s="46">
        <f t="shared" si="13"/>
        <v>13.591836734693878</v>
      </c>
      <c r="G52" s="46">
        <v>0</v>
      </c>
      <c r="H52" s="46">
        <f t="shared" si="14"/>
        <v>22.448979591836736</v>
      </c>
      <c r="I52" s="46">
        <v>0</v>
      </c>
      <c r="J52" s="50">
        <f t="shared" si="23"/>
        <v>1</v>
      </c>
      <c r="K52" s="50">
        <f t="shared" si="24"/>
        <v>1</v>
      </c>
      <c r="L52" s="50">
        <f t="shared" si="25"/>
        <v>1</v>
      </c>
      <c r="M52" s="50">
        <f t="shared" ca="1" si="15"/>
        <v>1</v>
      </c>
      <c r="N52" s="8"/>
      <c r="O52" s="8"/>
      <c r="P52" s="13"/>
      <c r="Q52" s="13"/>
      <c r="T52" s="43">
        <v>0</v>
      </c>
      <c r="U52" s="52">
        <f t="shared" si="16"/>
        <v>-2000</v>
      </c>
      <c r="V52" s="48">
        <f t="shared" si="17"/>
        <v>-2000</v>
      </c>
      <c r="W52" s="48"/>
      <c r="X52" s="48">
        <f t="shared" si="18"/>
        <v>2198.4892992026857</v>
      </c>
      <c r="Y52" s="48">
        <f t="shared" si="19"/>
        <v>198.48929920268574</v>
      </c>
      <c r="Z52" s="48">
        <f t="shared" si="20"/>
        <v>198</v>
      </c>
      <c r="AA52" s="17">
        <f t="shared" si="21"/>
        <v>198</v>
      </c>
      <c r="AB52" s="45">
        <f t="shared" si="22"/>
        <v>2198</v>
      </c>
    </row>
    <row r="53" spans="1:28" ht="15" customHeight="1" x14ac:dyDescent="0.25">
      <c r="A53" s="49">
        <v>2400</v>
      </c>
      <c r="B53" s="49">
        <v>2000</v>
      </c>
      <c r="C53" s="46">
        <v>2.3199999999999998</v>
      </c>
      <c r="D53" s="46">
        <v>266.04000000000002</v>
      </c>
      <c r="E53" s="46">
        <v>210.06</v>
      </c>
      <c r="F53" s="46">
        <f t="shared" si="13"/>
        <v>14.583333333333334</v>
      </c>
      <c r="G53" s="46">
        <v>0</v>
      </c>
      <c r="H53" s="46">
        <f t="shared" si="14"/>
        <v>22.916666666666668</v>
      </c>
      <c r="I53" s="46">
        <v>0</v>
      </c>
      <c r="J53" s="50">
        <f t="shared" si="23"/>
        <v>1</v>
      </c>
      <c r="K53" s="50">
        <f t="shared" si="24"/>
        <v>1</v>
      </c>
      <c r="L53" s="50">
        <f t="shared" si="25"/>
        <v>1</v>
      </c>
      <c r="M53" s="50">
        <f t="shared" ca="1" si="15"/>
        <v>0</v>
      </c>
      <c r="N53" s="8"/>
      <c r="O53" s="8"/>
      <c r="P53" s="13"/>
      <c r="Q53" s="13"/>
      <c r="T53" s="43">
        <v>0</v>
      </c>
      <c r="U53" s="52">
        <f t="shared" si="16"/>
        <v>-2000</v>
      </c>
      <c r="V53" s="48">
        <f t="shared" si="17"/>
        <v>-2000</v>
      </c>
      <c r="W53" s="48"/>
      <c r="X53" s="48">
        <f t="shared" si="18"/>
        <v>2198.4892992026857</v>
      </c>
      <c r="Y53" s="48">
        <f t="shared" si="19"/>
        <v>198.48929920268574</v>
      </c>
      <c r="Z53" s="48">
        <f t="shared" si="20"/>
        <v>198</v>
      </c>
      <c r="AA53" s="17">
        <f t="shared" si="21"/>
        <v>198</v>
      </c>
      <c r="AB53" s="45">
        <f t="shared" si="22"/>
        <v>2198</v>
      </c>
    </row>
    <row r="54" spans="1:28" ht="15" customHeight="1" x14ac:dyDescent="0.25">
      <c r="A54" s="49">
        <v>2267</v>
      </c>
      <c r="B54" s="49">
        <v>2000</v>
      </c>
      <c r="C54" s="46">
        <v>2.41</v>
      </c>
      <c r="D54" s="46">
        <v>266.06</v>
      </c>
      <c r="E54" s="46">
        <v>210.07</v>
      </c>
      <c r="F54" s="46">
        <f t="shared" si="13"/>
        <v>17.723404255319149</v>
      </c>
      <c r="G54" s="46">
        <v>0</v>
      </c>
      <c r="H54" s="46">
        <f t="shared" si="14"/>
        <v>23.404255319148938</v>
      </c>
      <c r="I54" s="46">
        <v>0</v>
      </c>
      <c r="J54" s="50">
        <f t="shared" si="23"/>
        <v>1</v>
      </c>
      <c r="K54" s="50">
        <f t="shared" si="24"/>
        <v>1</v>
      </c>
      <c r="L54" s="50">
        <f t="shared" si="25"/>
        <v>1</v>
      </c>
      <c r="M54" s="50">
        <f t="shared" ca="1" si="15"/>
        <v>0</v>
      </c>
      <c r="N54" s="8"/>
      <c r="O54" s="8"/>
      <c r="P54" s="13"/>
      <c r="Q54" s="13"/>
      <c r="T54" s="43">
        <v>0</v>
      </c>
      <c r="U54" s="52">
        <f t="shared" si="16"/>
        <v>-2000</v>
      </c>
      <c r="V54" s="48">
        <f t="shared" si="17"/>
        <v>-2000</v>
      </c>
      <c r="W54" s="48"/>
      <c r="X54" s="48">
        <f t="shared" si="18"/>
        <v>2198.4892992026857</v>
      </c>
      <c r="Y54" s="48">
        <f t="shared" si="19"/>
        <v>198.48929920268574</v>
      </c>
      <c r="Z54" s="48">
        <f t="shared" si="20"/>
        <v>198</v>
      </c>
      <c r="AA54" s="17">
        <f t="shared" si="21"/>
        <v>198</v>
      </c>
      <c r="AB54" s="45">
        <f t="shared" si="22"/>
        <v>2198</v>
      </c>
    </row>
    <row r="55" spans="1:28" ht="15" customHeight="1" x14ac:dyDescent="0.25">
      <c r="A55" s="49">
        <v>2134</v>
      </c>
      <c r="B55" s="49">
        <v>2000</v>
      </c>
      <c r="C55" s="46">
        <v>2.5099999999999998</v>
      </c>
      <c r="D55" s="46">
        <v>266.07</v>
      </c>
      <c r="E55" s="46">
        <v>210.09</v>
      </c>
      <c r="F55" s="46">
        <f t="shared" si="13"/>
        <v>21</v>
      </c>
      <c r="G55" s="46">
        <v>0</v>
      </c>
      <c r="H55" s="46">
        <f t="shared" si="14"/>
        <v>23.913043478260871</v>
      </c>
      <c r="I55" s="46">
        <v>0</v>
      </c>
      <c r="J55" s="50">
        <f t="shared" si="23"/>
        <v>1</v>
      </c>
      <c r="K55" s="50">
        <f t="shared" si="24"/>
        <v>1</v>
      </c>
      <c r="L55" s="50">
        <f t="shared" si="25"/>
        <v>1</v>
      </c>
      <c r="M55" s="50">
        <f t="shared" ca="1" si="15"/>
        <v>1</v>
      </c>
      <c r="N55" s="8"/>
      <c r="O55" s="8"/>
      <c r="P55" s="13"/>
      <c r="Q55" s="13"/>
      <c r="T55" s="43">
        <v>0</v>
      </c>
      <c r="U55" s="52">
        <f t="shared" si="16"/>
        <v>-2000</v>
      </c>
      <c r="V55" s="48">
        <f t="shared" si="17"/>
        <v>-2000</v>
      </c>
      <c r="W55" s="48"/>
      <c r="X55" s="48">
        <f t="shared" si="18"/>
        <v>2198.4892992026857</v>
      </c>
      <c r="Y55" s="48">
        <f t="shared" si="19"/>
        <v>198.48929920268574</v>
      </c>
      <c r="Z55" s="48">
        <f t="shared" si="20"/>
        <v>198</v>
      </c>
      <c r="AA55" s="17">
        <f t="shared" si="21"/>
        <v>198</v>
      </c>
      <c r="AB55" s="45">
        <f t="shared" si="22"/>
        <v>2198</v>
      </c>
    </row>
    <row r="56" spans="1:28" ht="15" customHeight="1" x14ac:dyDescent="0.25">
      <c r="A56" s="49">
        <v>2000</v>
      </c>
      <c r="B56" s="49">
        <v>2000</v>
      </c>
      <c r="C56" s="46">
        <v>2.61</v>
      </c>
      <c r="D56" s="46">
        <v>266.07</v>
      </c>
      <c r="E56" s="46">
        <v>210.08</v>
      </c>
      <c r="F56" s="46">
        <f t="shared" si="13"/>
        <v>24.444444444444443</v>
      </c>
      <c r="G56" s="46">
        <v>0</v>
      </c>
      <c r="H56" s="46">
        <f t="shared" si="14"/>
        <v>24.444444444444443</v>
      </c>
      <c r="I56" s="46">
        <v>0</v>
      </c>
      <c r="J56" s="50">
        <f t="shared" si="23"/>
        <v>1</v>
      </c>
      <c r="K56" s="50">
        <f t="shared" si="24"/>
        <v>1</v>
      </c>
      <c r="L56" s="50">
        <f t="shared" si="25"/>
        <v>1</v>
      </c>
      <c r="M56" s="50">
        <f t="shared" ca="1" si="15"/>
        <v>1</v>
      </c>
      <c r="N56" s="8"/>
      <c r="O56" s="8"/>
      <c r="P56" s="13"/>
      <c r="Q56" s="13"/>
      <c r="T56" s="43">
        <v>0</v>
      </c>
      <c r="U56" s="52">
        <f t="shared" si="16"/>
        <v>-2000</v>
      </c>
      <c r="V56" s="48">
        <f t="shared" si="17"/>
        <v>-2000</v>
      </c>
      <c r="W56" s="48"/>
      <c r="X56" s="48">
        <f t="shared" si="18"/>
        <v>2198.4892992026857</v>
      </c>
      <c r="Y56" s="48">
        <f t="shared" si="19"/>
        <v>198.48929920268574</v>
      </c>
      <c r="Z56" s="48">
        <f t="shared" si="20"/>
        <v>198</v>
      </c>
      <c r="AA56" s="17">
        <f t="shared" si="21"/>
        <v>198</v>
      </c>
      <c r="AB56" s="45">
        <f t="shared" si="22"/>
        <v>2198</v>
      </c>
    </row>
    <row r="57" spans="1:28" ht="15" customHeight="1" x14ac:dyDescent="0.25">
      <c r="A57" s="49">
        <v>1900</v>
      </c>
      <c r="B57" s="49">
        <v>2000</v>
      </c>
      <c r="C57" s="46">
        <v>2.2400000000000002</v>
      </c>
      <c r="D57" s="46">
        <v>266.06</v>
      </c>
      <c r="E57" s="46">
        <v>210.07</v>
      </c>
      <c r="F57" s="46">
        <f t="shared" si="13"/>
        <v>27.272727272727273</v>
      </c>
      <c r="G57" s="46">
        <v>0</v>
      </c>
      <c r="H57" s="46">
        <f t="shared" si="14"/>
        <v>25</v>
      </c>
      <c r="I57" s="46">
        <v>0</v>
      </c>
      <c r="J57" s="50">
        <f t="shared" si="23"/>
        <v>1</v>
      </c>
      <c r="K57" s="50">
        <f t="shared" si="24"/>
        <v>1</v>
      </c>
      <c r="L57" s="50">
        <f t="shared" si="25"/>
        <v>1</v>
      </c>
      <c r="M57" s="50">
        <f t="shared" ca="1" si="15"/>
        <v>0</v>
      </c>
      <c r="N57" s="8"/>
      <c r="O57" s="8"/>
      <c r="P57" s="13"/>
      <c r="Q57" s="13"/>
      <c r="T57" s="43">
        <v>0</v>
      </c>
      <c r="U57" s="52">
        <f t="shared" si="16"/>
        <v>-2000</v>
      </c>
      <c r="V57" s="48">
        <f t="shared" si="17"/>
        <v>-2000</v>
      </c>
      <c r="W57" s="48"/>
      <c r="X57" s="48">
        <f t="shared" si="18"/>
        <v>2198.4892992026857</v>
      </c>
      <c r="Y57" s="48">
        <f t="shared" si="19"/>
        <v>198.48929920268574</v>
      </c>
      <c r="Z57" s="48">
        <f t="shared" si="20"/>
        <v>198</v>
      </c>
      <c r="AA57" s="17">
        <f t="shared" si="21"/>
        <v>198</v>
      </c>
      <c r="AB57" s="45">
        <f t="shared" si="22"/>
        <v>2198</v>
      </c>
    </row>
    <row r="58" spans="1:28" ht="15" customHeight="1" x14ac:dyDescent="0.25">
      <c r="A58" s="49">
        <v>1800</v>
      </c>
      <c r="B58" s="49">
        <v>2000</v>
      </c>
      <c r="C58" s="46">
        <v>1.87</v>
      </c>
      <c r="D58" s="46">
        <v>266.04000000000002</v>
      </c>
      <c r="E58" s="46">
        <v>210.05</v>
      </c>
      <c r="F58" s="46">
        <f t="shared" si="13"/>
        <v>30.232558139534884</v>
      </c>
      <c r="G58" s="46">
        <v>0</v>
      </c>
      <c r="H58" s="46">
        <f t="shared" si="14"/>
        <v>25.581395348837209</v>
      </c>
      <c r="I58" s="46">
        <v>0</v>
      </c>
      <c r="J58" s="50">
        <f t="shared" si="23"/>
        <v>1</v>
      </c>
      <c r="K58" s="50">
        <f t="shared" si="24"/>
        <v>1</v>
      </c>
      <c r="L58" s="50">
        <f t="shared" si="25"/>
        <v>1</v>
      </c>
      <c r="M58" s="50">
        <f t="shared" ca="1" si="15"/>
        <v>0</v>
      </c>
      <c r="N58" s="8"/>
      <c r="O58" s="8"/>
      <c r="P58" s="13"/>
      <c r="Q58" s="13"/>
      <c r="T58" s="43">
        <v>0</v>
      </c>
      <c r="U58" s="52">
        <f t="shared" si="16"/>
        <v>-2000</v>
      </c>
      <c r="V58" s="48">
        <f t="shared" si="17"/>
        <v>-2000</v>
      </c>
      <c r="W58" s="48"/>
      <c r="X58" s="48">
        <f t="shared" si="18"/>
        <v>2198.4892992026857</v>
      </c>
      <c r="Y58" s="48">
        <f t="shared" si="19"/>
        <v>198.48929920268574</v>
      </c>
      <c r="Z58" s="48">
        <f t="shared" si="20"/>
        <v>198</v>
      </c>
      <c r="AA58" s="17">
        <f t="shared" si="21"/>
        <v>198</v>
      </c>
      <c r="AB58" s="45">
        <f t="shared" si="22"/>
        <v>2198</v>
      </c>
    </row>
    <row r="59" spans="1:28" ht="15" customHeight="1" x14ac:dyDescent="0.25">
      <c r="A59" s="49">
        <v>1700</v>
      </c>
      <c r="B59" s="49">
        <v>2000</v>
      </c>
      <c r="C59" s="46">
        <v>1.51</v>
      </c>
      <c r="D59" s="46">
        <v>266.01</v>
      </c>
      <c r="E59" s="46">
        <v>210.02</v>
      </c>
      <c r="F59" s="46">
        <f t="shared" si="13"/>
        <v>33.333333333333336</v>
      </c>
      <c r="G59" s="46">
        <v>0</v>
      </c>
      <c r="H59" s="46">
        <f t="shared" si="14"/>
        <v>26.19047619047619</v>
      </c>
      <c r="I59" s="46">
        <v>0</v>
      </c>
      <c r="J59" s="50">
        <f t="shared" si="23"/>
        <v>1</v>
      </c>
      <c r="K59" s="50">
        <f t="shared" si="24"/>
        <v>1</v>
      </c>
      <c r="L59" s="50">
        <f t="shared" si="25"/>
        <v>1</v>
      </c>
      <c r="M59" s="50">
        <f t="shared" ca="1" si="15"/>
        <v>1</v>
      </c>
      <c r="N59" s="8"/>
      <c r="O59" s="8"/>
      <c r="P59" s="13"/>
      <c r="Q59" s="13"/>
      <c r="T59" s="43">
        <v>0</v>
      </c>
      <c r="U59" s="52">
        <f t="shared" si="16"/>
        <v>-2000</v>
      </c>
      <c r="V59" s="48">
        <f t="shared" si="17"/>
        <v>-2000</v>
      </c>
      <c r="W59" s="48"/>
      <c r="X59" s="48">
        <f t="shared" si="18"/>
        <v>2198.4892992026857</v>
      </c>
      <c r="Y59" s="48">
        <f t="shared" si="19"/>
        <v>198.48929920268574</v>
      </c>
      <c r="Z59" s="48">
        <f t="shared" si="20"/>
        <v>198</v>
      </c>
      <c r="AA59" s="17">
        <f t="shared" si="21"/>
        <v>198</v>
      </c>
      <c r="AB59" s="45">
        <f t="shared" si="22"/>
        <v>2198</v>
      </c>
    </row>
    <row r="60" spans="1:28" ht="15" customHeight="1" x14ac:dyDescent="0.25">
      <c r="A60" s="49">
        <v>1700</v>
      </c>
      <c r="B60" s="49">
        <v>2000</v>
      </c>
      <c r="C60" s="46">
        <v>1.1000000000000001</v>
      </c>
      <c r="D60" s="46">
        <v>265.98</v>
      </c>
      <c r="E60" s="46">
        <v>210</v>
      </c>
      <c r="F60" s="46">
        <f t="shared" si="13"/>
        <v>34.146341463414636</v>
      </c>
      <c r="G60" s="46">
        <v>0</v>
      </c>
      <c r="H60" s="46">
        <f t="shared" si="14"/>
        <v>26.829268292682926</v>
      </c>
      <c r="I60" s="46">
        <v>0</v>
      </c>
      <c r="J60" s="50">
        <f t="shared" si="23"/>
        <v>1</v>
      </c>
      <c r="K60" s="50">
        <f t="shared" si="24"/>
        <v>1</v>
      </c>
      <c r="L60" s="50">
        <f t="shared" si="25"/>
        <v>1</v>
      </c>
      <c r="M60" s="50">
        <f t="shared" ca="1" si="15"/>
        <v>0</v>
      </c>
      <c r="N60" s="8"/>
      <c r="O60" s="8"/>
      <c r="P60" s="13"/>
      <c r="Q60" s="13"/>
      <c r="T60" s="43">
        <v>0</v>
      </c>
      <c r="U60" s="52">
        <f t="shared" si="16"/>
        <v>-2000</v>
      </c>
      <c r="V60" s="48">
        <f t="shared" si="17"/>
        <v>-2000</v>
      </c>
      <c r="W60" s="48"/>
      <c r="X60" s="48">
        <f t="shared" si="18"/>
        <v>2198.4892992026857</v>
      </c>
      <c r="Y60" s="48">
        <f t="shared" si="19"/>
        <v>198.48929920268574</v>
      </c>
      <c r="Z60" s="48">
        <f t="shared" si="20"/>
        <v>198</v>
      </c>
      <c r="AA60" s="17">
        <f t="shared" si="21"/>
        <v>198</v>
      </c>
      <c r="AB60" s="45">
        <f t="shared" si="22"/>
        <v>2198</v>
      </c>
    </row>
    <row r="61" spans="1:28" ht="15" customHeight="1" x14ac:dyDescent="0.25">
      <c r="A61" s="49">
        <v>1700</v>
      </c>
      <c r="B61" s="49">
        <v>2000</v>
      </c>
      <c r="C61" s="46">
        <v>0.69</v>
      </c>
      <c r="D61" s="46">
        <v>265.95</v>
      </c>
      <c r="E61" s="46">
        <v>209.97</v>
      </c>
      <c r="F61" s="46">
        <f t="shared" si="13"/>
        <v>35</v>
      </c>
      <c r="G61" s="46">
        <v>0</v>
      </c>
      <c r="H61" s="46">
        <f t="shared" si="14"/>
        <v>27.5</v>
      </c>
      <c r="I61" s="46">
        <v>0</v>
      </c>
      <c r="J61" s="50">
        <f t="shared" si="23"/>
        <v>1</v>
      </c>
      <c r="K61" s="50">
        <f t="shared" si="24"/>
        <v>1</v>
      </c>
      <c r="L61" s="50">
        <f t="shared" si="25"/>
        <v>1</v>
      </c>
      <c r="M61" s="50">
        <f t="shared" ca="1" si="15"/>
        <v>0</v>
      </c>
      <c r="N61" s="8"/>
      <c r="O61" s="8"/>
      <c r="P61" s="13"/>
      <c r="Q61" s="13"/>
      <c r="T61" s="43">
        <v>0</v>
      </c>
      <c r="U61" s="52">
        <f t="shared" si="16"/>
        <v>-2000</v>
      </c>
      <c r="V61" s="48">
        <f t="shared" si="17"/>
        <v>-2000</v>
      </c>
      <c r="W61" s="48"/>
      <c r="X61" s="48">
        <f t="shared" si="18"/>
        <v>2198.4892992026857</v>
      </c>
      <c r="Y61" s="48">
        <f t="shared" si="19"/>
        <v>198.48929920268574</v>
      </c>
      <c r="Z61" s="48">
        <f t="shared" si="20"/>
        <v>198</v>
      </c>
      <c r="AA61" s="17">
        <f t="shared" si="21"/>
        <v>198</v>
      </c>
      <c r="AB61" s="45">
        <f t="shared" si="22"/>
        <v>2198</v>
      </c>
    </row>
    <row r="62" spans="1:28" ht="15" customHeight="1" x14ac:dyDescent="0.25">
      <c r="A62" s="49">
        <v>1700</v>
      </c>
      <c r="B62" s="49">
        <v>2000</v>
      </c>
      <c r="C62" s="46">
        <v>0.28000000000000003</v>
      </c>
      <c r="D62" s="46">
        <v>265.92</v>
      </c>
      <c r="E62" s="46">
        <v>209.94</v>
      </c>
      <c r="F62" s="46">
        <f t="shared" si="13"/>
        <v>35.897435897435898</v>
      </c>
      <c r="G62" s="46">
        <v>0</v>
      </c>
      <c r="H62" s="46">
        <f t="shared" si="14"/>
        <v>28.205128205128204</v>
      </c>
      <c r="I62" s="46">
        <v>0</v>
      </c>
      <c r="J62" s="50">
        <f t="shared" si="23"/>
        <v>1</v>
      </c>
      <c r="K62" s="50">
        <f t="shared" si="24"/>
        <v>1</v>
      </c>
      <c r="L62" s="50">
        <f t="shared" si="25"/>
        <v>1</v>
      </c>
      <c r="M62" s="50">
        <f t="shared" ca="1" si="15"/>
        <v>1</v>
      </c>
      <c r="N62" s="8"/>
      <c r="O62" s="8"/>
      <c r="P62" s="13"/>
      <c r="Q62" s="13"/>
      <c r="T62" s="43">
        <v>0</v>
      </c>
      <c r="U62" s="52">
        <f t="shared" si="16"/>
        <v>-2000</v>
      </c>
      <c r="V62" s="48">
        <f t="shared" si="17"/>
        <v>-2000</v>
      </c>
      <c r="W62" s="48"/>
      <c r="X62" s="48">
        <f t="shared" si="18"/>
        <v>2198.4892992026857</v>
      </c>
      <c r="Y62" s="48">
        <f t="shared" si="19"/>
        <v>198.48929920268574</v>
      </c>
      <c r="Z62" s="48">
        <f t="shared" si="20"/>
        <v>198</v>
      </c>
      <c r="AA62" s="17">
        <f t="shared" si="21"/>
        <v>198</v>
      </c>
      <c r="AB62" s="45">
        <f t="shared" si="22"/>
        <v>2198</v>
      </c>
    </row>
    <row r="63" spans="1:28" ht="15" customHeight="1" x14ac:dyDescent="0.25">
      <c r="A63" s="49">
        <v>1533</v>
      </c>
      <c r="B63" s="49">
        <v>2000</v>
      </c>
      <c r="C63" s="46">
        <v>1.82</v>
      </c>
      <c r="D63" s="46">
        <v>265.88</v>
      </c>
      <c r="E63" s="46">
        <v>209.9</v>
      </c>
      <c r="F63" s="46">
        <f t="shared" si="13"/>
        <v>41.236842105263158</v>
      </c>
      <c r="G63" s="46">
        <v>0</v>
      </c>
      <c r="H63" s="46">
        <f t="shared" si="14"/>
        <v>28.94736842105263</v>
      </c>
      <c r="I63" s="46">
        <v>0</v>
      </c>
      <c r="J63" s="50">
        <f t="shared" si="23"/>
        <v>1</v>
      </c>
      <c r="K63" s="50">
        <f t="shared" si="24"/>
        <v>1</v>
      </c>
      <c r="L63" s="50">
        <f t="shared" si="25"/>
        <v>1</v>
      </c>
      <c r="M63" s="50">
        <f t="shared" ca="1" si="15"/>
        <v>1</v>
      </c>
      <c r="N63" s="8"/>
      <c r="O63" s="8"/>
      <c r="P63" s="13"/>
      <c r="Q63" s="13"/>
      <c r="T63" s="43">
        <v>0</v>
      </c>
      <c r="U63" s="52">
        <f t="shared" si="16"/>
        <v>-2000</v>
      </c>
      <c r="V63" s="48">
        <f t="shared" si="17"/>
        <v>-2000</v>
      </c>
      <c r="W63" s="48"/>
      <c r="X63" s="48">
        <f t="shared" si="18"/>
        <v>2198.4892992026857</v>
      </c>
      <c r="Y63" s="48">
        <f t="shared" si="19"/>
        <v>198.48929920268574</v>
      </c>
      <c r="Z63" s="48">
        <f t="shared" si="20"/>
        <v>198</v>
      </c>
      <c r="AA63" s="17">
        <f t="shared" si="21"/>
        <v>198</v>
      </c>
      <c r="AB63" s="45">
        <f t="shared" si="22"/>
        <v>2198</v>
      </c>
    </row>
    <row r="64" spans="1:28" ht="15" customHeight="1" x14ac:dyDescent="0.25">
      <c r="A64" s="49">
        <v>1366</v>
      </c>
      <c r="B64" s="49">
        <v>2000</v>
      </c>
      <c r="C64" s="46">
        <v>3.35</v>
      </c>
      <c r="D64" s="46">
        <v>265.82</v>
      </c>
      <c r="E64" s="46">
        <v>209.84</v>
      </c>
      <c r="F64" s="46">
        <f t="shared" si="13"/>
        <v>46.864864864864863</v>
      </c>
      <c r="G64" s="46">
        <v>0</v>
      </c>
      <c r="H64" s="46">
        <f t="shared" si="14"/>
        <v>29.72972972972973</v>
      </c>
      <c r="I64" s="46">
        <v>0</v>
      </c>
      <c r="J64" s="50">
        <f t="shared" si="23"/>
        <v>1</v>
      </c>
      <c r="K64" s="50">
        <f t="shared" si="24"/>
        <v>1</v>
      </c>
      <c r="L64" s="50">
        <f t="shared" si="25"/>
        <v>1</v>
      </c>
      <c r="M64" s="50">
        <f t="shared" ca="1" si="15"/>
        <v>1</v>
      </c>
      <c r="N64" s="8"/>
      <c r="O64" s="8"/>
      <c r="P64" s="13"/>
      <c r="Q64" s="13"/>
      <c r="T64" s="43">
        <v>0</v>
      </c>
      <c r="U64" s="52">
        <f t="shared" si="16"/>
        <v>-2000</v>
      </c>
      <c r="V64" s="48">
        <f t="shared" si="17"/>
        <v>-2000</v>
      </c>
      <c r="W64" s="48"/>
      <c r="X64" s="48">
        <f t="shared" si="18"/>
        <v>2198.4892992026857</v>
      </c>
      <c r="Y64" s="48">
        <f t="shared" si="19"/>
        <v>198.48929920268574</v>
      </c>
      <c r="Z64" s="48">
        <f t="shared" si="20"/>
        <v>198</v>
      </c>
      <c r="AA64" s="17">
        <f t="shared" si="21"/>
        <v>198</v>
      </c>
      <c r="AB64" s="45">
        <f t="shared" si="22"/>
        <v>2198</v>
      </c>
    </row>
    <row r="65" spans="1:28" ht="15" customHeight="1" x14ac:dyDescent="0.25">
      <c r="A65" s="49">
        <v>1200</v>
      </c>
      <c r="B65" s="49">
        <v>2000</v>
      </c>
      <c r="C65" s="46">
        <v>4.88</v>
      </c>
      <c r="D65" s="46">
        <v>265.75</v>
      </c>
      <c r="E65" s="46">
        <v>209.77</v>
      </c>
      <c r="F65" s="46">
        <f t="shared" si="13"/>
        <v>52.777777777777779</v>
      </c>
      <c r="G65" s="46">
        <v>0</v>
      </c>
      <c r="H65" s="46">
        <f t="shared" si="14"/>
        <v>30.555555555555557</v>
      </c>
      <c r="I65" s="46">
        <v>0</v>
      </c>
      <c r="J65" s="50">
        <f t="shared" si="23"/>
        <v>1</v>
      </c>
      <c r="K65" s="50">
        <f t="shared" si="24"/>
        <v>1</v>
      </c>
      <c r="L65" s="50">
        <f t="shared" si="25"/>
        <v>1</v>
      </c>
      <c r="M65" s="50">
        <f t="shared" ca="1" si="15"/>
        <v>0</v>
      </c>
      <c r="N65" s="8"/>
      <c r="O65" s="8"/>
      <c r="P65" s="13"/>
      <c r="Q65" s="13"/>
      <c r="T65" s="43">
        <v>0</v>
      </c>
      <c r="U65" s="52">
        <f t="shared" si="16"/>
        <v>-2000</v>
      </c>
      <c r="V65" s="48">
        <f t="shared" si="17"/>
        <v>-2000</v>
      </c>
      <c r="W65" s="48"/>
      <c r="X65" s="48">
        <f t="shared" si="18"/>
        <v>2198.4892992026857</v>
      </c>
      <c r="Y65" s="48">
        <f t="shared" si="19"/>
        <v>198.48929920268574</v>
      </c>
      <c r="Z65" s="48">
        <f t="shared" si="20"/>
        <v>198</v>
      </c>
      <c r="AA65" s="17">
        <f t="shared" si="21"/>
        <v>198</v>
      </c>
      <c r="AB65" s="45">
        <f t="shared" si="22"/>
        <v>2198</v>
      </c>
    </row>
    <row r="66" spans="1:28" ht="15" customHeight="1" x14ac:dyDescent="0.25">
      <c r="A66" s="49">
        <v>1250</v>
      </c>
      <c r="B66" s="49">
        <v>2000</v>
      </c>
      <c r="C66" s="46">
        <v>5.34</v>
      </c>
      <c r="D66" s="46">
        <v>265.68</v>
      </c>
      <c r="E66" s="46">
        <v>209.69</v>
      </c>
      <c r="F66" s="46">
        <f t="shared" ref="F66:F100" si="26">($A$101-A66)/(ROW($A$101)-ROW(A66))</f>
        <v>52.857142857142854</v>
      </c>
      <c r="G66" s="46">
        <v>0</v>
      </c>
      <c r="H66" s="46">
        <f t="shared" ref="H66:H100" si="27">($A$101-B66)/(ROW($A$101)-ROW(B66))</f>
        <v>31.428571428571427</v>
      </c>
      <c r="I66" s="46">
        <v>0</v>
      </c>
      <c r="J66" s="50">
        <f t="shared" si="23"/>
        <v>1</v>
      </c>
      <c r="K66" s="50">
        <f t="shared" si="24"/>
        <v>1</v>
      </c>
      <c r="L66" s="50">
        <f t="shared" si="25"/>
        <v>1</v>
      </c>
      <c r="M66" s="50">
        <f t="shared" ref="M66:M97" ca="1" si="28">IF(RAND()&lt;0.5,0,1)</f>
        <v>0</v>
      </c>
      <c r="N66" s="8"/>
      <c r="O66" s="8"/>
      <c r="P66" s="13"/>
      <c r="Q66" s="13"/>
      <c r="T66" s="43">
        <v>0</v>
      </c>
      <c r="U66" s="52">
        <f t="shared" ref="U66:U97" si="29">T66-B66</f>
        <v>-2000</v>
      </c>
      <c r="V66" s="48">
        <f t="shared" ref="V66:V97" si="30">ROUND(U66,0)</f>
        <v>-2000</v>
      </c>
      <c r="W66" s="48"/>
      <c r="X66" s="48">
        <f t="shared" ref="X66:X97" si="31">B66/$W$2*$W$3</f>
        <v>2198.4892992026857</v>
      </c>
      <c r="Y66" s="48">
        <f t="shared" ref="Y66:Y97" si="32">X66-B66</f>
        <v>198.48929920268574</v>
      </c>
      <c r="Z66" s="48">
        <f t="shared" ref="Z66:Z97" si="33">ROUND(Y66,0)</f>
        <v>198</v>
      </c>
      <c r="AA66" s="17">
        <f t="shared" ref="AA66:AA97" si="34">IF(V66&gt;=0,V66,Z66)</f>
        <v>198</v>
      </c>
      <c r="AB66" s="45">
        <f t="shared" ref="AB66:AB97" si="35">B66+AA66</f>
        <v>2198</v>
      </c>
    </row>
    <row r="67" spans="1:28" ht="15" customHeight="1" x14ac:dyDescent="0.25">
      <c r="A67" s="49">
        <v>1300</v>
      </c>
      <c r="B67" s="49">
        <v>2000</v>
      </c>
      <c r="C67" s="46">
        <v>5.8</v>
      </c>
      <c r="D67" s="46">
        <v>265.62</v>
      </c>
      <c r="E67" s="46">
        <v>209.63</v>
      </c>
      <c r="F67" s="46">
        <f t="shared" si="26"/>
        <v>52.941176470588232</v>
      </c>
      <c r="G67" s="46">
        <v>0</v>
      </c>
      <c r="H67" s="46">
        <f t="shared" si="27"/>
        <v>32.352941176470587</v>
      </c>
      <c r="I67" s="46">
        <v>0</v>
      </c>
      <c r="J67" s="50">
        <f t="shared" ref="J67:J98" si="36">IF(ABS(B67-B66)&lt;=50,1,0)</f>
        <v>1</v>
      </c>
      <c r="K67" s="50">
        <f t="shared" ref="K67:K98" si="37">IF(ABS((B67-B66))&lt;=50,1,IF((B67-B66)*(1)&gt;=0,1,-1))</f>
        <v>1</v>
      </c>
      <c r="L67" s="50">
        <f t="shared" si="25"/>
        <v>1</v>
      </c>
      <c r="M67" s="50">
        <f t="shared" ca="1" si="28"/>
        <v>1</v>
      </c>
      <c r="N67" s="8"/>
      <c r="O67" s="8"/>
      <c r="P67" s="13"/>
      <c r="Q67" s="13"/>
      <c r="T67" s="43">
        <v>0</v>
      </c>
      <c r="U67" s="52">
        <f t="shared" si="29"/>
        <v>-2000</v>
      </c>
      <c r="V67" s="48">
        <f t="shared" si="30"/>
        <v>-2000</v>
      </c>
      <c r="W67" s="48"/>
      <c r="X67" s="48">
        <f t="shared" si="31"/>
        <v>2198.4892992026857</v>
      </c>
      <c r="Y67" s="48">
        <f t="shared" si="32"/>
        <v>198.48929920268574</v>
      </c>
      <c r="Z67" s="48">
        <f t="shared" si="33"/>
        <v>198</v>
      </c>
      <c r="AA67" s="17">
        <f t="shared" si="34"/>
        <v>198</v>
      </c>
      <c r="AB67" s="45">
        <f t="shared" si="35"/>
        <v>2198</v>
      </c>
    </row>
    <row r="68" spans="1:28" ht="15" customHeight="1" x14ac:dyDescent="0.25">
      <c r="A68" s="49">
        <v>1350</v>
      </c>
      <c r="B68" s="59">
        <v>2000</v>
      </c>
      <c r="C68" s="46">
        <v>6.26</v>
      </c>
      <c r="D68" s="46">
        <v>265.56</v>
      </c>
      <c r="E68" s="46">
        <v>209.58</v>
      </c>
      <c r="F68" s="46">
        <f t="shared" si="26"/>
        <v>53.030303030303031</v>
      </c>
      <c r="G68" s="46">
        <v>0</v>
      </c>
      <c r="H68" s="46">
        <f t="shared" si="27"/>
        <v>33.333333333333336</v>
      </c>
      <c r="I68" s="46">
        <v>0</v>
      </c>
      <c r="J68" s="50">
        <f t="shared" si="36"/>
        <v>1</v>
      </c>
      <c r="K68" s="50">
        <f t="shared" si="37"/>
        <v>1</v>
      </c>
      <c r="L68" s="50">
        <f t="shared" si="25"/>
        <v>1</v>
      </c>
      <c r="M68" s="50">
        <f t="shared" ca="1" si="28"/>
        <v>0</v>
      </c>
      <c r="N68" s="8"/>
      <c r="O68" s="8"/>
      <c r="P68" s="13"/>
      <c r="Q68" s="13"/>
      <c r="T68" s="43">
        <v>0</v>
      </c>
      <c r="U68" s="52">
        <f t="shared" si="29"/>
        <v>-2000</v>
      </c>
      <c r="V68" s="48">
        <f t="shared" si="30"/>
        <v>-2000</v>
      </c>
      <c r="W68" s="48"/>
      <c r="X68" s="48">
        <f t="shared" si="31"/>
        <v>2198.4892992026857</v>
      </c>
      <c r="Y68" s="48">
        <f t="shared" si="32"/>
        <v>198.48929920268574</v>
      </c>
      <c r="Z68" s="48">
        <f t="shared" si="33"/>
        <v>198</v>
      </c>
      <c r="AA68" s="17">
        <f t="shared" si="34"/>
        <v>198</v>
      </c>
      <c r="AB68" s="45">
        <f t="shared" si="35"/>
        <v>2198</v>
      </c>
    </row>
    <row r="69" spans="1:28" ht="15" customHeight="1" x14ac:dyDescent="0.25">
      <c r="A69" s="49">
        <v>1267</v>
      </c>
      <c r="B69" s="49">
        <v>2000</v>
      </c>
      <c r="C69" s="46">
        <v>6.45</v>
      </c>
      <c r="D69" s="46">
        <v>265.5</v>
      </c>
      <c r="E69" s="46">
        <v>209.52</v>
      </c>
      <c r="F69" s="46">
        <f t="shared" si="26"/>
        <v>57.28125</v>
      </c>
      <c r="G69" s="46">
        <v>0</v>
      </c>
      <c r="H69" s="46">
        <f t="shared" si="27"/>
        <v>34.375</v>
      </c>
      <c r="I69" s="46">
        <v>0</v>
      </c>
      <c r="J69" s="50">
        <f t="shared" si="36"/>
        <v>1</v>
      </c>
      <c r="K69" s="50">
        <f t="shared" si="37"/>
        <v>1</v>
      </c>
      <c r="L69" s="50">
        <f t="shared" si="25"/>
        <v>1</v>
      </c>
      <c r="M69" s="50">
        <f t="shared" ca="1" si="28"/>
        <v>0</v>
      </c>
      <c r="N69" s="8"/>
      <c r="O69" s="8"/>
      <c r="P69" s="13"/>
      <c r="Q69" s="13"/>
      <c r="T69" s="43">
        <v>0</v>
      </c>
      <c r="U69" s="52">
        <f t="shared" si="29"/>
        <v>-2000</v>
      </c>
      <c r="V69" s="48">
        <f t="shared" si="30"/>
        <v>-2000</v>
      </c>
      <c r="W69" s="48"/>
      <c r="X69" s="48">
        <f t="shared" si="31"/>
        <v>2198.4892992026857</v>
      </c>
      <c r="Y69" s="48">
        <f t="shared" si="32"/>
        <v>198.48929920268574</v>
      </c>
      <c r="Z69" s="48">
        <f t="shared" si="33"/>
        <v>198</v>
      </c>
      <c r="AA69" s="17">
        <f t="shared" si="34"/>
        <v>198</v>
      </c>
      <c r="AB69" s="45">
        <f t="shared" si="35"/>
        <v>2198</v>
      </c>
    </row>
    <row r="70" spans="1:28" ht="15" customHeight="1" x14ac:dyDescent="0.25">
      <c r="A70" s="49">
        <v>1184</v>
      </c>
      <c r="B70" s="49">
        <v>2000</v>
      </c>
      <c r="C70" s="46">
        <v>6.64</v>
      </c>
      <c r="D70" s="46">
        <v>265.43</v>
      </c>
      <c r="E70" s="46">
        <v>209.45</v>
      </c>
      <c r="F70" s="46">
        <f t="shared" si="26"/>
        <v>61.806451612903224</v>
      </c>
      <c r="G70" s="46">
        <v>0</v>
      </c>
      <c r="H70" s="46">
        <f t="shared" si="27"/>
        <v>35.483870967741936</v>
      </c>
      <c r="I70" s="46">
        <v>0</v>
      </c>
      <c r="J70" s="50">
        <f t="shared" si="36"/>
        <v>1</v>
      </c>
      <c r="K70" s="50">
        <f t="shared" si="37"/>
        <v>1</v>
      </c>
      <c r="L70" s="50">
        <f t="shared" si="25"/>
        <v>1</v>
      </c>
      <c r="M70" s="50">
        <f t="shared" ca="1" si="28"/>
        <v>0</v>
      </c>
      <c r="N70" s="8"/>
      <c r="O70" s="8"/>
      <c r="P70" s="13"/>
      <c r="Q70" s="13"/>
      <c r="T70" s="43">
        <v>0</v>
      </c>
      <c r="U70" s="52">
        <f t="shared" si="29"/>
        <v>-2000</v>
      </c>
      <c r="V70" s="48">
        <f t="shared" si="30"/>
        <v>-2000</v>
      </c>
      <c r="W70" s="48"/>
      <c r="X70" s="48">
        <f t="shared" si="31"/>
        <v>2198.4892992026857</v>
      </c>
      <c r="Y70" s="48">
        <f t="shared" si="32"/>
        <v>198.48929920268574</v>
      </c>
      <c r="Z70" s="48">
        <f t="shared" si="33"/>
        <v>198</v>
      </c>
      <c r="AA70" s="17">
        <f t="shared" si="34"/>
        <v>198</v>
      </c>
      <c r="AB70" s="45">
        <f t="shared" si="35"/>
        <v>2198</v>
      </c>
    </row>
    <row r="71" spans="1:28" ht="15" customHeight="1" x14ac:dyDescent="0.25">
      <c r="A71" s="49">
        <v>1100</v>
      </c>
      <c r="B71" s="49">
        <v>2000</v>
      </c>
      <c r="C71" s="46">
        <v>6.83</v>
      </c>
      <c r="D71" s="46">
        <v>265.35000000000002</v>
      </c>
      <c r="E71" s="46">
        <v>209.37</v>
      </c>
      <c r="F71" s="46">
        <f t="shared" si="26"/>
        <v>66.666666666666671</v>
      </c>
      <c r="G71" s="46">
        <v>0</v>
      </c>
      <c r="H71" s="46">
        <f t="shared" si="27"/>
        <v>36.666666666666664</v>
      </c>
      <c r="I71" s="46">
        <v>0</v>
      </c>
      <c r="J71" s="50">
        <f t="shared" si="36"/>
        <v>1</v>
      </c>
      <c r="K71" s="50">
        <f t="shared" si="37"/>
        <v>1</v>
      </c>
      <c r="L71" s="50">
        <f t="shared" ref="L71:L102" si="38">IF(OR(COUNTIF(K67:K71,1)=5,COUNTIF(K67:K71,-1)=5),1,0)</f>
        <v>1</v>
      </c>
      <c r="M71" s="50">
        <f t="shared" ca="1" si="28"/>
        <v>0</v>
      </c>
      <c r="N71" s="8"/>
      <c r="O71" s="8"/>
      <c r="P71" s="13"/>
      <c r="Q71" s="13"/>
      <c r="T71" s="43">
        <v>0</v>
      </c>
      <c r="U71" s="52">
        <f t="shared" si="29"/>
        <v>-2000</v>
      </c>
      <c r="V71" s="48">
        <f t="shared" si="30"/>
        <v>-2000</v>
      </c>
      <c r="W71" s="48"/>
      <c r="X71" s="48">
        <f t="shared" si="31"/>
        <v>2198.4892992026857</v>
      </c>
      <c r="Y71" s="48">
        <f t="shared" si="32"/>
        <v>198.48929920268574</v>
      </c>
      <c r="Z71" s="48">
        <f t="shared" si="33"/>
        <v>198</v>
      </c>
      <c r="AA71" s="17">
        <f t="shared" si="34"/>
        <v>198</v>
      </c>
      <c r="AB71" s="45">
        <f t="shared" si="35"/>
        <v>2198</v>
      </c>
    </row>
    <row r="72" spans="1:28" ht="15" customHeight="1" x14ac:dyDescent="0.25">
      <c r="A72" s="49">
        <v>1333</v>
      </c>
      <c r="B72" s="49">
        <v>2000</v>
      </c>
      <c r="C72" s="46">
        <v>11.7</v>
      </c>
      <c r="D72" s="46">
        <v>265.29000000000002</v>
      </c>
      <c r="E72" s="46">
        <v>209.31</v>
      </c>
      <c r="F72" s="46">
        <f t="shared" si="26"/>
        <v>60.931034482758619</v>
      </c>
      <c r="G72" s="46">
        <v>0</v>
      </c>
      <c r="H72" s="46">
        <f t="shared" si="27"/>
        <v>37.931034482758619</v>
      </c>
      <c r="I72" s="46">
        <v>0</v>
      </c>
      <c r="J72" s="50">
        <f t="shared" si="36"/>
        <v>1</v>
      </c>
      <c r="K72" s="50">
        <f t="shared" si="37"/>
        <v>1</v>
      </c>
      <c r="L72" s="50">
        <f t="shared" si="38"/>
        <v>1</v>
      </c>
      <c r="M72" s="50">
        <f t="shared" ca="1" si="28"/>
        <v>0</v>
      </c>
      <c r="N72" s="8"/>
      <c r="O72" s="8"/>
      <c r="P72" s="13"/>
      <c r="Q72" s="13"/>
      <c r="T72" s="43">
        <v>0</v>
      </c>
      <c r="U72" s="52">
        <f t="shared" si="29"/>
        <v>-2000</v>
      </c>
      <c r="V72" s="48">
        <f t="shared" si="30"/>
        <v>-2000</v>
      </c>
      <c r="W72" s="48"/>
      <c r="X72" s="48">
        <f t="shared" si="31"/>
        <v>2198.4892992026857</v>
      </c>
      <c r="Y72" s="48">
        <f t="shared" si="32"/>
        <v>198.48929920268574</v>
      </c>
      <c r="Z72" s="48">
        <f t="shared" si="33"/>
        <v>198</v>
      </c>
      <c r="AA72" s="17">
        <f t="shared" si="34"/>
        <v>198</v>
      </c>
      <c r="AB72" s="45">
        <f t="shared" si="35"/>
        <v>2198</v>
      </c>
    </row>
    <row r="73" spans="1:28" ht="15" customHeight="1" x14ac:dyDescent="0.25">
      <c r="A73" s="49">
        <v>1566</v>
      </c>
      <c r="B73" s="49">
        <v>2000</v>
      </c>
      <c r="C73" s="46">
        <v>16.57</v>
      </c>
      <c r="D73" s="46">
        <v>265.25</v>
      </c>
      <c r="E73" s="46">
        <v>209.27</v>
      </c>
      <c r="F73" s="46">
        <f t="shared" si="26"/>
        <v>54.785714285714285</v>
      </c>
      <c r="G73" s="46">
        <v>0</v>
      </c>
      <c r="H73" s="46">
        <f t="shared" si="27"/>
        <v>39.285714285714285</v>
      </c>
      <c r="I73" s="46">
        <v>0</v>
      </c>
      <c r="J73" s="50">
        <f t="shared" si="36"/>
        <v>1</v>
      </c>
      <c r="K73" s="50">
        <f t="shared" si="37"/>
        <v>1</v>
      </c>
      <c r="L73" s="50">
        <f t="shared" si="38"/>
        <v>1</v>
      </c>
      <c r="M73" s="50">
        <f t="shared" ca="1" si="28"/>
        <v>0</v>
      </c>
      <c r="N73" s="8"/>
      <c r="O73" s="8"/>
      <c r="P73" s="13"/>
      <c r="Q73" s="13"/>
      <c r="T73" s="43">
        <v>0</v>
      </c>
      <c r="U73" s="52">
        <f t="shared" si="29"/>
        <v>-2000</v>
      </c>
      <c r="V73" s="48">
        <f t="shared" si="30"/>
        <v>-2000</v>
      </c>
      <c r="W73" s="48"/>
      <c r="X73" s="48">
        <f t="shared" si="31"/>
        <v>2198.4892992026857</v>
      </c>
      <c r="Y73" s="48">
        <f t="shared" si="32"/>
        <v>198.48929920268574</v>
      </c>
      <c r="Z73" s="48">
        <f t="shared" si="33"/>
        <v>198</v>
      </c>
      <c r="AA73" s="17">
        <f t="shared" si="34"/>
        <v>198</v>
      </c>
      <c r="AB73" s="45">
        <f t="shared" si="35"/>
        <v>2198</v>
      </c>
    </row>
    <row r="74" spans="1:28" ht="15" customHeight="1" x14ac:dyDescent="0.25">
      <c r="A74" s="49">
        <v>1800</v>
      </c>
      <c r="B74" s="49">
        <v>2000</v>
      </c>
      <c r="C74" s="46">
        <v>21.45</v>
      </c>
      <c r="D74" s="46">
        <v>265.23</v>
      </c>
      <c r="E74" s="46">
        <v>209.25</v>
      </c>
      <c r="F74" s="46">
        <f t="shared" si="26"/>
        <v>48.148148148148145</v>
      </c>
      <c r="G74" s="46">
        <v>0</v>
      </c>
      <c r="H74" s="46">
        <f t="shared" si="27"/>
        <v>40.74074074074074</v>
      </c>
      <c r="I74" s="46">
        <v>0</v>
      </c>
      <c r="J74" s="50">
        <f t="shared" si="36"/>
        <v>1</v>
      </c>
      <c r="K74" s="50">
        <f t="shared" si="37"/>
        <v>1</v>
      </c>
      <c r="L74" s="50">
        <f t="shared" si="38"/>
        <v>1</v>
      </c>
      <c r="M74" s="50">
        <f t="shared" ca="1" si="28"/>
        <v>1</v>
      </c>
      <c r="N74" s="8"/>
      <c r="O74" s="8"/>
      <c r="P74" s="13"/>
      <c r="Q74" s="13"/>
      <c r="T74" s="43">
        <v>0</v>
      </c>
      <c r="U74" s="52">
        <f t="shared" si="29"/>
        <v>-2000</v>
      </c>
      <c r="V74" s="48">
        <f t="shared" si="30"/>
        <v>-2000</v>
      </c>
      <c r="W74" s="48"/>
      <c r="X74" s="48">
        <f t="shared" si="31"/>
        <v>2198.4892992026857</v>
      </c>
      <c r="Y74" s="48">
        <f t="shared" si="32"/>
        <v>198.48929920268574</v>
      </c>
      <c r="Z74" s="48">
        <f t="shared" si="33"/>
        <v>198</v>
      </c>
      <c r="AA74" s="17">
        <f t="shared" si="34"/>
        <v>198</v>
      </c>
      <c r="AB74" s="45">
        <f t="shared" si="35"/>
        <v>2198</v>
      </c>
    </row>
    <row r="75" spans="1:28" ht="15" customHeight="1" x14ac:dyDescent="0.25">
      <c r="A75" s="49">
        <v>1600</v>
      </c>
      <c r="B75" s="49">
        <v>2000</v>
      </c>
      <c r="C75" s="46">
        <v>16.670000000000002</v>
      </c>
      <c r="D75" s="46">
        <v>265.19</v>
      </c>
      <c r="E75" s="46">
        <v>209.21</v>
      </c>
      <c r="F75" s="46">
        <f t="shared" si="26"/>
        <v>57.692307692307693</v>
      </c>
      <c r="G75" s="46">
        <v>0</v>
      </c>
      <c r="H75" s="46">
        <f t="shared" si="27"/>
        <v>42.307692307692307</v>
      </c>
      <c r="I75" s="46">
        <v>0</v>
      </c>
      <c r="J75" s="50">
        <f t="shared" si="36"/>
        <v>1</v>
      </c>
      <c r="K75" s="50">
        <f t="shared" si="37"/>
        <v>1</v>
      </c>
      <c r="L75" s="50">
        <f t="shared" si="38"/>
        <v>1</v>
      </c>
      <c r="M75" s="50">
        <f t="shared" ca="1" si="28"/>
        <v>1</v>
      </c>
      <c r="N75" s="8"/>
      <c r="O75" s="8"/>
      <c r="P75" s="13"/>
      <c r="Q75" s="13"/>
      <c r="T75" s="43">
        <v>0</v>
      </c>
      <c r="U75" s="52">
        <f t="shared" si="29"/>
        <v>-2000</v>
      </c>
      <c r="V75" s="48">
        <f t="shared" si="30"/>
        <v>-2000</v>
      </c>
      <c r="W75" s="48"/>
      <c r="X75" s="48">
        <f t="shared" si="31"/>
        <v>2198.4892992026857</v>
      </c>
      <c r="Y75" s="48">
        <f t="shared" si="32"/>
        <v>198.48929920268574</v>
      </c>
      <c r="Z75" s="48">
        <f t="shared" si="33"/>
        <v>198</v>
      </c>
      <c r="AA75" s="17">
        <f t="shared" si="34"/>
        <v>198</v>
      </c>
      <c r="AB75" s="45">
        <f t="shared" si="35"/>
        <v>2198</v>
      </c>
    </row>
    <row r="76" spans="1:28" ht="15" customHeight="1" x14ac:dyDescent="0.25">
      <c r="A76" s="49">
        <v>1400</v>
      </c>
      <c r="B76" s="49">
        <v>2000</v>
      </c>
      <c r="C76" s="46">
        <v>11.9</v>
      </c>
      <c r="D76" s="46">
        <v>265.14</v>
      </c>
      <c r="E76" s="46">
        <v>209.15</v>
      </c>
      <c r="F76" s="46">
        <f t="shared" si="26"/>
        <v>68</v>
      </c>
      <c r="G76" s="46">
        <v>0</v>
      </c>
      <c r="H76" s="46">
        <f t="shared" si="27"/>
        <v>44</v>
      </c>
      <c r="I76" s="46">
        <v>0</v>
      </c>
      <c r="J76" s="50">
        <f t="shared" si="36"/>
        <v>1</v>
      </c>
      <c r="K76" s="50">
        <f t="shared" si="37"/>
        <v>1</v>
      </c>
      <c r="L76" s="50">
        <f t="shared" si="38"/>
        <v>1</v>
      </c>
      <c r="M76" s="50">
        <f t="shared" ca="1" si="28"/>
        <v>0</v>
      </c>
      <c r="N76" s="8"/>
      <c r="O76" s="8"/>
      <c r="P76" s="13"/>
      <c r="Q76" s="13"/>
      <c r="T76" s="43">
        <v>0</v>
      </c>
      <c r="U76" s="52">
        <f t="shared" si="29"/>
        <v>-2000</v>
      </c>
      <c r="V76" s="48">
        <f t="shared" si="30"/>
        <v>-2000</v>
      </c>
      <c r="W76" s="48"/>
      <c r="X76" s="48">
        <f t="shared" si="31"/>
        <v>2198.4892992026857</v>
      </c>
      <c r="Y76" s="48">
        <f t="shared" si="32"/>
        <v>198.48929920268574</v>
      </c>
      <c r="Z76" s="48">
        <f t="shared" si="33"/>
        <v>198</v>
      </c>
      <c r="AA76" s="17">
        <f t="shared" si="34"/>
        <v>198</v>
      </c>
      <c r="AB76" s="45">
        <f t="shared" si="35"/>
        <v>2198</v>
      </c>
    </row>
    <row r="77" spans="1:28" ht="15" customHeight="1" x14ac:dyDescent="0.25">
      <c r="A77" s="49">
        <v>1200</v>
      </c>
      <c r="B77" s="49">
        <v>2000</v>
      </c>
      <c r="C77" s="46">
        <v>7.13</v>
      </c>
      <c r="D77" s="46">
        <v>265.07</v>
      </c>
      <c r="E77" s="46">
        <v>209.09</v>
      </c>
      <c r="F77" s="46">
        <f t="shared" si="26"/>
        <v>79.166666666666671</v>
      </c>
      <c r="G77" s="46">
        <v>0</v>
      </c>
      <c r="H77" s="46">
        <f t="shared" si="27"/>
        <v>45.833333333333336</v>
      </c>
      <c r="I77" s="46">
        <v>0</v>
      </c>
      <c r="J77" s="50">
        <f t="shared" si="36"/>
        <v>1</v>
      </c>
      <c r="K77" s="50">
        <f t="shared" si="37"/>
        <v>1</v>
      </c>
      <c r="L77" s="50">
        <f t="shared" si="38"/>
        <v>1</v>
      </c>
      <c r="M77" s="50">
        <f t="shared" ca="1" si="28"/>
        <v>1</v>
      </c>
      <c r="N77" s="8"/>
      <c r="O77" s="8"/>
      <c r="P77" s="13"/>
      <c r="Q77" s="13"/>
      <c r="T77" s="43">
        <v>0</v>
      </c>
      <c r="U77" s="52">
        <f t="shared" si="29"/>
        <v>-2000</v>
      </c>
      <c r="V77" s="48">
        <f t="shared" si="30"/>
        <v>-2000</v>
      </c>
      <c r="W77" s="48"/>
      <c r="X77" s="48">
        <f t="shared" si="31"/>
        <v>2198.4892992026857</v>
      </c>
      <c r="Y77" s="48">
        <f t="shared" si="32"/>
        <v>198.48929920268574</v>
      </c>
      <c r="Z77" s="48">
        <f t="shared" si="33"/>
        <v>198</v>
      </c>
      <c r="AA77" s="17">
        <f t="shared" si="34"/>
        <v>198</v>
      </c>
      <c r="AB77" s="45">
        <f t="shared" si="35"/>
        <v>2198</v>
      </c>
    </row>
    <row r="78" spans="1:28" ht="15" customHeight="1" x14ac:dyDescent="0.25">
      <c r="A78" s="49">
        <v>1600</v>
      </c>
      <c r="B78" s="49">
        <v>2000</v>
      </c>
      <c r="C78" s="46">
        <v>7.43</v>
      </c>
      <c r="D78" s="46">
        <v>265.02999999999997</v>
      </c>
      <c r="E78" s="46">
        <v>209.04</v>
      </c>
      <c r="F78" s="46">
        <f t="shared" si="26"/>
        <v>65.217391304347828</v>
      </c>
      <c r="G78" s="46">
        <v>0</v>
      </c>
      <c r="H78" s="46">
        <f t="shared" si="27"/>
        <v>47.826086956521742</v>
      </c>
      <c r="I78" s="46">
        <v>0</v>
      </c>
      <c r="J78" s="50">
        <f t="shared" si="36"/>
        <v>1</v>
      </c>
      <c r="K78" s="50">
        <f t="shared" si="37"/>
        <v>1</v>
      </c>
      <c r="L78" s="50">
        <f t="shared" si="38"/>
        <v>1</v>
      </c>
      <c r="M78" s="50">
        <f t="shared" ca="1" si="28"/>
        <v>1</v>
      </c>
      <c r="N78" s="8"/>
      <c r="O78" s="8"/>
      <c r="P78" s="13"/>
      <c r="Q78" s="13"/>
      <c r="T78" s="43">
        <v>0</v>
      </c>
      <c r="U78" s="52">
        <f t="shared" si="29"/>
        <v>-2000</v>
      </c>
      <c r="V78" s="48">
        <f t="shared" si="30"/>
        <v>-2000</v>
      </c>
      <c r="W78" s="48"/>
      <c r="X78" s="48">
        <f t="shared" si="31"/>
        <v>2198.4892992026857</v>
      </c>
      <c r="Y78" s="48">
        <f t="shared" si="32"/>
        <v>198.48929920268574</v>
      </c>
      <c r="Z78" s="48">
        <f t="shared" si="33"/>
        <v>198</v>
      </c>
      <c r="AA78" s="17">
        <f t="shared" si="34"/>
        <v>198</v>
      </c>
      <c r="AB78" s="45">
        <f t="shared" si="35"/>
        <v>2198</v>
      </c>
    </row>
    <row r="79" spans="1:28" ht="15" customHeight="1" x14ac:dyDescent="0.25">
      <c r="A79" s="49">
        <v>2000</v>
      </c>
      <c r="B79" s="49">
        <v>2000</v>
      </c>
      <c r="C79" s="46">
        <v>7.73</v>
      </c>
      <c r="D79" s="46">
        <v>265.02999999999997</v>
      </c>
      <c r="E79" s="46">
        <v>209.05</v>
      </c>
      <c r="F79" s="46">
        <f t="shared" si="26"/>
        <v>50</v>
      </c>
      <c r="G79" s="46">
        <v>0</v>
      </c>
      <c r="H79" s="46">
        <f t="shared" si="27"/>
        <v>50</v>
      </c>
      <c r="I79" s="46">
        <v>0</v>
      </c>
      <c r="J79" s="50">
        <f t="shared" si="36"/>
        <v>1</v>
      </c>
      <c r="K79" s="50">
        <f t="shared" si="37"/>
        <v>1</v>
      </c>
      <c r="L79" s="50">
        <f t="shared" si="38"/>
        <v>1</v>
      </c>
      <c r="M79" s="50">
        <f t="shared" ca="1" si="28"/>
        <v>1</v>
      </c>
      <c r="N79" s="8"/>
      <c r="O79" s="8"/>
      <c r="P79" s="13"/>
      <c r="Q79" s="13"/>
      <c r="T79" s="43">
        <v>0</v>
      </c>
      <c r="U79" s="52">
        <f t="shared" si="29"/>
        <v>-2000</v>
      </c>
      <c r="V79" s="48">
        <f t="shared" si="30"/>
        <v>-2000</v>
      </c>
      <c r="W79" s="48"/>
      <c r="X79" s="48">
        <f t="shared" si="31"/>
        <v>2198.4892992026857</v>
      </c>
      <c r="Y79" s="48">
        <f t="shared" si="32"/>
        <v>198.48929920268574</v>
      </c>
      <c r="Z79" s="48">
        <f t="shared" si="33"/>
        <v>198</v>
      </c>
      <c r="AA79" s="17">
        <f t="shared" si="34"/>
        <v>198</v>
      </c>
      <c r="AB79" s="45">
        <f t="shared" si="35"/>
        <v>2198</v>
      </c>
    </row>
    <row r="80" spans="1:28" ht="15" customHeight="1" x14ac:dyDescent="0.25">
      <c r="A80" s="49">
        <v>2400</v>
      </c>
      <c r="B80" s="49">
        <v>2000</v>
      </c>
      <c r="C80" s="46">
        <v>8.0299999999999994</v>
      </c>
      <c r="D80" s="46">
        <v>265.07</v>
      </c>
      <c r="E80" s="46">
        <v>209.09</v>
      </c>
      <c r="F80" s="46">
        <f t="shared" si="26"/>
        <v>33.333333333333336</v>
      </c>
      <c r="G80" s="46">
        <v>0</v>
      </c>
      <c r="H80" s="46">
        <f t="shared" si="27"/>
        <v>52.38095238095238</v>
      </c>
      <c r="I80" s="46">
        <v>0</v>
      </c>
      <c r="J80" s="50">
        <f t="shared" si="36"/>
        <v>1</v>
      </c>
      <c r="K80" s="50">
        <f t="shared" si="37"/>
        <v>1</v>
      </c>
      <c r="L80" s="50">
        <f t="shared" si="38"/>
        <v>1</v>
      </c>
      <c r="M80" s="50">
        <f t="shared" ca="1" si="28"/>
        <v>1</v>
      </c>
      <c r="N80" s="13"/>
      <c r="O80" s="13"/>
      <c r="P80" s="13"/>
      <c r="Q80" s="13"/>
      <c r="T80" s="43">
        <v>0</v>
      </c>
      <c r="U80" s="52">
        <f t="shared" si="29"/>
        <v>-2000</v>
      </c>
      <c r="V80" s="48">
        <f t="shared" si="30"/>
        <v>-2000</v>
      </c>
      <c r="W80" s="48"/>
      <c r="X80" s="48">
        <f t="shared" si="31"/>
        <v>2198.4892992026857</v>
      </c>
      <c r="Y80" s="48">
        <f t="shared" si="32"/>
        <v>198.48929920268574</v>
      </c>
      <c r="Z80" s="48">
        <f t="shared" si="33"/>
        <v>198</v>
      </c>
      <c r="AA80" s="17">
        <f t="shared" si="34"/>
        <v>198</v>
      </c>
      <c r="AB80" s="45">
        <f t="shared" si="35"/>
        <v>2198</v>
      </c>
    </row>
    <row r="81" spans="1:28" ht="15" customHeight="1" x14ac:dyDescent="0.25">
      <c r="A81" s="49">
        <v>2267</v>
      </c>
      <c r="B81" s="49">
        <v>2000</v>
      </c>
      <c r="C81" s="46">
        <v>7.89</v>
      </c>
      <c r="D81" s="46">
        <v>265.08999999999997</v>
      </c>
      <c r="E81" s="46">
        <v>209.1</v>
      </c>
      <c r="F81" s="46">
        <f t="shared" si="26"/>
        <v>41.65</v>
      </c>
      <c r="G81" s="46">
        <v>0</v>
      </c>
      <c r="H81" s="46">
        <f t="shared" si="27"/>
        <v>55</v>
      </c>
      <c r="I81" s="46">
        <v>0</v>
      </c>
      <c r="J81" s="50">
        <f t="shared" si="36"/>
        <v>1</v>
      </c>
      <c r="K81" s="50">
        <f t="shared" si="37"/>
        <v>1</v>
      </c>
      <c r="L81" s="50">
        <f t="shared" si="38"/>
        <v>1</v>
      </c>
      <c r="M81" s="50">
        <f t="shared" ca="1" si="28"/>
        <v>0</v>
      </c>
      <c r="N81" s="13"/>
      <c r="O81" s="13"/>
      <c r="P81" s="13"/>
      <c r="Q81" s="13"/>
      <c r="T81" s="43">
        <v>0</v>
      </c>
      <c r="U81" s="52">
        <f t="shared" si="29"/>
        <v>-2000</v>
      </c>
      <c r="V81" s="48">
        <f t="shared" si="30"/>
        <v>-2000</v>
      </c>
      <c r="W81" s="48"/>
      <c r="X81" s="48">
        <f t="shared" si="31"/>
        <v>2198.4892992026857</v>
      </c>
      <c r="Y81" s="48">
        <f t="shared" si="32"/>
        <v>198.48929920268574</v>
      </c>
      <c r="Z81" s="48">
        <f t="shared" si="33"/>
        <v>198</v>
      </c>
      <c r="AA81" s="17">
        <f t="shared" si="34"/>
        <v>198</v>
      </c>
      <c r="AB81" s="45">
        <f t="shared" si="35"/>
        <v>2198</v>
      </c>
    </row>
    <row r="82" spans="1:28" ht="15" customHeight="1" x14ac:dyDescent="0.25">
      <c r="A82" s="49">
        <v>2134</v>
      </c>
      <c r="B82" s="49">
        <v>2000</v>
      </c>
      <c r="C82" s="46">
        <v>7.75</v>
      </c>
      <c r="D82" s="46">
        <v>265.10000000000002</v>
      </c>
      <c r="E82" s="46">
        <v>209.11</v>
      </c>
      <c r="F82" s="46">
        <f t="shared" si="26"/>
        <v>50.842105263157897</v>
      </c>
      <c r="G82" s="46">
        <v>0</v>
      </c>
      <c r="H82" s="46">
        <f t="shared" si="27"/>
        <v>57.89473684210526</v>
      </c>
      <c r="I82" s="46">
        <v>0</v>
      </c>
      <c r="J82" s="50">
        <f t="shared" si="36"/>
        <v>1</v>
      </c>
      <c r="K82" s="50">
        <f t="shared" si="37"/>
        <v>1</v>
      </c>
      <c r="L82" s="50">
        <f t="shared" si="38"/>
        <v>1</v>
      </c>
      <c r="M82" s="50">
        <f t="shared" ca="1" si="28"/>
        <v>1</v>
      </c>
      <c r="N82" s="13"/>
      <c r="O82" s="13"/>
      <c r="P82" s="13"/>
      <c r="Q82" s="13"/>
      <c r="T82" s="43">
        <v>0</v>
      </c>
      <c r="U82" s="52">
        <f t="shared" si="29"/>
        <v>-2000</v>
      </c>
      <c r="V82" s="48">
        <f t="shared" si="30"/>
        <v>-2000</v>
      </c>
      <c r="W82" s="48"/>
      <c r="X82" s="48">
        <f t="shared" si="31"/>
        <v>2198.4892992026857</v>
      </c>
      <c r="Y82" s="48">
        <f t="shared" si="32"/>
        <v>198.48929920268574</v>
      </c>
      <c r="Z82" s="48">
        <f t="shared" si="33"/>
        <v>198</v>
      </c>
      <c r="AA82" s="17">
        <f t="shared" si="34"/>
        <v>198</v>
      </c>
      <c r="AB82" s="45">
        <f t="shared" si="35"/>
        <v>2198</v>
      </c>
    </row>
    <row r="83" spans="1:28" ht="15" customHeight="1" x14ac:dyDescent="0.25">
      <c r="A83" s="49">
        <v>2000</v>
      </c>
      <c r="B83" s="49">
        <v>2000</v>
      </c>
      <c r="C83" s="46">
        <v>7.62</v>
      </c>
      <c r="D83" s="46">
        <v>265.10000000000002</v>
      </c>
      <c r="E83" s="46">
        <v>209.11</v>
      </c>
      <c r="F83" s="46">
        <f t="shared" si="26"/>
        <v>61.111111111111114</v>
      </c>
      <c r="G83" s="46">
        <v>0</v>
      </c>
      <c r="H83" s="46">
        <f t="shared" si="27"/>
        <v>61.111111111111114</v>
      </c>
      <c r="I83" s="46">
        <v>0</v>
      </c>
      <c r="J83" s="50">
        <f t="shared" si="36"/>
        <v>1</v>
      </c>
      <c r="K83" s="50">
        <f t="shared" si="37"/>
        <v>1</v>
      </c>
      <c r="L83" s="50">
        <f t="shared" si="38"/>
        <v>1</v>
      </c>
      <c r="M83" s="50">
        <f t="shared" ca="1" si="28"/>
        <v>1</v>
      </c>
      <c r="N83" s="13"/>
      <c r="O83" s="13"/>
      <c r="P83" s="13"/>
      <c r="Q83" s="13"/>
      <c r="T83" s="43">
        <v>0</v>
      </c>
      <c r="U83" s="52">
        <f t="shared" si="29"/>
        <v>-2000</v>
      </c>
      <c r="V83" s="48">
        <f t="shared" si="30"/>
        <v>-2000</v>
      </c>
      <c r="W83" s="48"/>
      <c r="X83" s="48">
        <f t="shared" si="31"/>
        <v>2198.4892992026857</v>
      </c>
      <c r="Y83" s="48">
        <f t="shared" si="32"/>
        <v>198.48929920268574</v>
      </c>
      <c r="Z83" s="48">
        <f t="shared" si="33"/>
        <v>198</v>
      </c>
      <c r="AA83" s="17">
        <f t="shared" si="34"/>
        <v>198</v>
      </c>
      <c r="AB83" s="45">
        <f t="shared" si="35"/>
        <v>2198</v>
      </c>
    </row>
    <row r="84" spans="1:28" ht="15" customHeight="1" x14ac:dyDescent="0.25">
      <c r="A84" s="49">
        <v>2033</v>
      </c>
      <c r="B84" s="49">
        <v>2000</v>
      </c>
      <c r="C84" s="46">
        <v>6.39</v>
      </c>
      <c r="D84" s="46">
        <v>265.10000000000002</v>
      </c>
      <c r="E84" s="46">
        <v>209.12</v>
      </c>
      <c r="F84" s="46">
        <f t="shared" si="26"/>
        <v>62.764705882352942</v>
      </c>
      <c r="G84" s="46">
        <v>0</v>
      </c>
      <c r="H84" s="46">
        <f t="shared" si="27"/>
        <v>64.705882352941174</v>
      </c>
      <c r="I84" s="46">
        <v>0</v>
      </c>
      <c r="J84" s="50">
        <f t="shared" si="36"/>
        <v>1</v>
      </c>
      <c r="K84" s="50">
        <f t="shared" si="37"/>
        <v>1</v>
      </c>
      <c r="L84" s="50">
        <f t="shared" si="38"/>
        <v>1</v>
      </c>
      <c r="M84" s="50">
        <f t="shared" ca="1" si="28"/>
        <v>0</v>
      </c>
      <c r="N84" s="13"/>
      <c r="O84" s="13"/>
      <c r="P84" s="13"/>
      <c r="Q84" s="13"/>
      <c r="T84" s="43">
        <v>0</v>
      </c>
      <c r="U84" s="52">
        <f t="shared" si="29"/>
        <v>-2000</v>
      </c>
      <c r="V84" s="48">
        <f t="shared" si="30"/>
        <v>-2000</v>
      </c>
      <c r="W84" s="48"/>
      <c r="X84" s="48">
        <f t="shared" si="31"/>
        <v>2198.4892992026857</v>
      </c>
      <c r="Y84" s="48">
        <f t="shared" si="32"/>
        <v>198.48929920268574</v>
      </c>
      <c r="Z84" s="48">
        <f t="shared" si="33"/>
        <v>198</v>
      </c>
      <c r="AA84" s="17">
        <f t="shared" si="34"/>
        <v>198</v>
      </c>
      <c r="AB84" s="45">
        <f t="shared" si="35"/>
        <v>2198</v>
      </c>
    </row>
    <row r="85" spans="1:28" ht="15" customHeight="1" x14ac:dyDescent="0.25">
      <c r="A85" s="49">
        <v>2066</v>
      </c>
      <c r="B85" s="49">
        <v>2000</v>
      </c>
      <c r="C85" s="46">
        <v>5.17</v>
      </c>
      <c r="D85" s="46">
        <v>265.11</v>
      </c>
      <c r="E85" s="46">
        <v>209.12</v>
      </c>
      <c r="F85" s="46">
        <f t="shared" si="26"/>
        <v>64.625</v>
      </c>
      <c r="G85" s="46">
        <v>0</v>
      </c>
      <c r="H85" s="46">
        <f t="shared" si="27"/>
        <v>68.75</v>
      </c>
      <c r="I85" s="46">
        <v>0</v>
      </c>
      <c r="J85" s="50">
        <f t="shared" si="36"/>
        <v>1</v>
      </c>
      <c r="K85" s="50">
        <f t="shared" si="37"/>
        <v>1</v>
      </c>
      <c r="L85" s="50">
        <f t="shared" si="38"/>
        <v>1</v>
      </c>
      <c r="M85" s="50">
        <f t="shared" ca="1" si="28"/>
        <v>1</v>
      </c>
      <c r="N85" s="13"/>
      <c r="O85" s="13"/>
      <c r="P85" s="13"/>
      <c r="Q85" s="13"/>
      <c r="T85" s="43">
        <v>0</v>
      </c>
      <c r="U85" s="52">
        <f t="shared" si="29"/>
        <v>-2000</v>
      </c>
      <c r="V85" s="48">
        <f t="shared" si="30"/>
        <v>-2000</v>
      </c>
      <c r="W85" s="48"/>
      <c r="X85" s="48">
        <f t="shared" si="31"/>
        <v>2198.4892992026857</v>
      </c>
      <c r="Y85" s="48">
        <f t="shared" si="32"/>
        <v>198.48929920268574</v>
      </c>
      <c r="Z85" s="48">
        <f t="shared" si="33"/>
        <v>198</v>
      </c>
      <c r="AA85" s="17">
        <f t="shared" si="34"/>
        <v>198</v>
      </c>
      <c r="AB85" s="45">
        <f t="shared" si="35"/>
        <v>2198</v>
      </c>
    </row>
    <row r="86" spans="1:28" ht="15" customHeight="1" x14ac:dyDescent="0.25">
      <c r="A86" s="49">
        <v>2100</v>
      </c>
      <c r="B86" s="49">
        <v>2000</v>
      </c>
      <c r="C86" s="46">
        <v>3.95</v>
      </c>
      <c r="D86" s="46">
        <v>265.12</v>
      </c>
      <c r="E86" s="46">
        <v>209.13</v>
      </c>
      <c r="F86" s="46">
        <f t="shared" si="26"/>
        <v>66.666666666666671</v>
      </c>
      <c r="G86" s="46">
        <v>0</v>
      </c>
      <c r="H86" s="46">
        <f t="shared" si="27"/>
        <v>73.333333333333329</v>
      </c>
      <c r="I86" s="46">
        <v>0</v>
      </c>
      <c r="J86" s="50">
        <f t="shared" si="36"/>
        <v>1</v>
      </c>
      <c r="K86" s="50">
        <f t="shared" si="37"/>
        <v>1</v>
      </c>
      <c r="L86" s="50">
        <f t="shared" si="38"/>
        <v>1</v>
      </c>
      <c r="M86" s="50">
        <f t="shared" ca="1" si="28"/>
        <v>1</v>
      </c>
      <c r="N86" s="13"/>
      <c r="O86" s="13"/>
      <c r="P86" s="13"/>
      <c r="Q86" s="13"/>
      <c r="T86" s="43">
        <v>0</v>
      </c>
      <c r="U86" s="52">
        <f t="shared" si="29"/>
        <v>-2000</v>
      </c>
      <c r="V86" s="48">
        <f t="shared" si="30"/>
        <v>-2000</v>
      </c>
      <c r="W86" s="48"/>
      <c r="X86" s="48">
        <f t="shared" si="31"/>
        <v>2198.4892992026857</v>
      </c>
      <c r="Y86" s="48">
        <f t="shared" si="32"/>
        <v>198.48929920268574</v>
      </c>
      <c r="Z86" s="48">
        <f t="shared" si="33"/>
        <v>198</v>
      </c>
      <c r="AA86" s="17">
        <f t="shared" si="34"/>
        <v>198</v>
      </c>
      <c r="AB86" s="45">
        <f t="shared" si="35"/>
        <v>2198</v>
      </c>
    </row>
    <row r="87" spans="1:28" ht="15" customHeight="1" x14ac:dyDescent="0.25">
      <c r="A87" s="49">
        <v>2133</v>
      </c>
      <c r="B87" s="49">
        <v>2000</v>
      </c>
      <c r="C87" s="46">
        <v>5.12</v>
      </c>
      <c r="D87" s="46">
        <v>265.13</v>
      </c>
      <c r="E87" s="46">
        <v>209.14</v>
      </c>
      <c r="F87" s="46">
        <f t="shared" si="26"/>
        <v>69.071428571428569</v>
      </c>
      <c r="G87" s="46">
        <v>0</v>
      </c>
      <c r="H87" s="46">
        <f t="shared" si="27"/>
        <v>78.571428571428569</v>
      </c>
      <c r="I87" s="46">
        <v>0</v>
      </c>
      <c r="J87" s="50">
        <f t="shared" si="36"/>
        <v>1</v>
      </c>
      <c r="K87" s="50">
        <f t="shared" si="37"/>
        <v>1</v>
      </c>
      <c r="L87" s="50">
        <f t="shared" si="38"/>
        <v>1</v>
      </c>
      <c r="M87" s="50">
        <f t="shared" ca="1" si="28"/>
        <v>0</v>
      </c>
      <c r="N87" s="13"/>
      <c r="O87" s="13"/>
      <c r="P87" s="13"/>
      <c r="Q87" s="13"/>
      <c r="T87" s="43">
        <v>0</v>
      </c>
      <c r="U87" s="52">
        <f t="shared" si="29"/>
        <v>-2000</v>
      </c>
      <c r="V87" s="48">
        <f t="shared" si="30"/>
        <v>-2000</v>
      </c>
      <c r="W87" s="48"/>
      <c r="X87" s="48">
        <f t="shared" si="31"/>
        <v>2198.4892992026857</v>
      </c>
      <c r="Y87" s="48">
        <f t="shared" si="32"/>
        <v>198.48929920268574</v>
      </c>
      <c r="Z87" s="48">
        <f t="shared" si="33"/>
        <v>198</v>
      </c>
      <c r="AA87" s="17">
        <f t="shared" si="34"/>
        <v>198</v>
      </c>
      <c r="AB87" s="45">
        <f t="shared" si="35"/>
        <v>2198</v>
      </c>
    </row>
    <row r="88" spans="1:28" ht="15" customHeight="1" x14ac:dyDescent="0.25">
      <c r="A88" s="49">
        <v>2166</v>
      </c>
      <c r="B88" s="49">
        <v>2000</v>
      </c>
      <c r="C88" s="46">
        <v>6.29</v>
      </c>
      <c r="D88" s="46">
        <v>265.14</v>
      </c>
      <c r="E88" s="46">
        <v>209.16</v>
      </c>
      <c r="F88" s="46">
        <f t="shared" si="26"/>
        <v>71.84615384615384</v>
      </c>
      <c r="G88" s="46">
        <v>0</v>
      </c>
      <c r="H88" s="46">
        <f t="shared" si="27"/>
        <v>84.615384615384613</v>
      </c>
      <c r="I88" s="46">
        <v>0</v>
      </c>
      <c r="J88" s="50">
        <f t="shared" si="36"/>
        <v>1</v>
      </c>
      <c r="K88" s="50">
        <f t="shared" si="37"/>
        <v>1</v>
      </c>
      <c r="L88" s="50">
        <f t="shared" si="38"/>
        <v>1</v>
      </c>
      <c r="M88" s="50">
        <f t="shared" ca="1" si="28"/>
        <v>1</v>
      </c>
      <c r="N88" s="13"/>
      <c r="O88" s="13"/>
      <c r="P88" s="13"/>
      <c r="Q88" s="13"/>
      <c r="T88" s="43">
        <v>0</v>
      </c>
      <c r="U88" s="52">
        <f t="shared" si="29"/>
        <v>-2000</v>
      </c>
      <c r="V88" s="48">
        <f t="shared" si="30"/>
        <v>-2000</v>
      </c>
      <c r="W88" s="48"/>
      <c r="X88" s="48">
        <f t="shared" si="31"/>
        <v>2198.4892992026857</v>
      </c>
      <c r="Y88" s="48">
        <f t="shared" si="32"/>
        <v>198.48929920268574</v>
      </c>
      <c r="Z88" s="48">
        <f t="shared" si="33"/>
        <v>198</v>
      </c>
      <c r="AA88" s="17">
        <f t="shared" si="34"/>
        <v>198</v>
      </c>
      <c r="AB88" s="45">
        <f t="shared" si="35"/>
        <v>2198</v>
      </c>
    </row>
    <row r="89" spans="1:28" ht="15" customHeight="1" x14ac:dyDescent="0.25">
      <c r="A89" s="49">
        <v>2200</v>
      </c>
      <c r="B89" s="49">
        <v>2000</v>
      </c>
      <c r="C89" s="46">
        <v>7.46</v>
      </c>
      <c r="D89" s="46">
        <v>265.16000000000003</v>
      </c>
      <c r="E89" s="46">
        <v>209.17</v>
      </c>
      <c r="F89" s="46">
        <f t="shared" si="26"/>
        <v>75</v>
      </c>
      <c r="G89" s="46">
        <v>0</v>
      </c>
      <c r="H89" s="46">
        <f t="shared" si="27"/>
        <v>91.666666666666671</v>
      </c>
      <c r="I89" s="46">
        <v>0</v>
      </c>
      <c r="J89" s="50">
        <f t="shared" si="36"/>
        <v>1</v>
      </c>
      <c r="K89" s="50">
        <f t="shared" si="37"/>
        <v>1</v>
      </c>
      <c r="L89" s="50">
        <f t="shared" si="38"/>
        <v>1</v>
      </c>
      <c r="M89" s="50">
        <f t="shared" ca="1" si="28"/>
        <v>1</v>
      </c>
      <c r="N89" s="13"/>
      <c r="O89" s="13"/>
      <c r="P89" s="13"/>
      <c r="Q89" s="13"/>
      <c r="T89" s="43">
        <v>0</v>
      </c>
      <c r="U89" s="52">
        <f t="shared" si="29"/>
        <v>-2000</v>
      </c>
      <c r="V89" s="48">
        <f t="shared" si="30"/>
        <v>-2000</v>
      </c>
      <c r="W89" s="48"/>
      <c r="X89" s="48">
        <f t="shared" si="31"/>
        <v>2198.4892992026857</v>
      </c>
      <c r="Y89" s="48">
        <f t="shared" si="32"/>
        <v>198.48929920268574</v>
      </c>
      <c r="Z89" s="48">
        <f t="shared" si="33"/>
        <v>198</v>
      </c>
      <c r="AA89" s="17">
        <f t="shared" si="34"/>
        <v>198</v>
      </c>
      <c r="AB89" s="45">
        <f t="shared" si="35"/>
        <v>2198</v>
      </c>
    </row>
    <row r="90" spans="1:28" ht="15" customHeight="1" x14ac:dyDescent="0.25">
      <c r="A90" s="49">
        <v>2233</v>
      </c>
      <c r="B90" s="49">
        <v>2000</v>
      </c>
      <c r="C90" s="46">
        <v>7.86</v>
      </c>
      <c r="D90" s="46">
        <v>265.18</v>
      </c>
      <c r="E90" s="46">
        <v>209.19</v>
      </c>
      <c r="F90" s="46">
        <f t="shared" si="26"/>
        <v>78.818181818181813</v>
      </c>
      <c r="G90" s="46">
        <v>0</v>
      </c>
      <c r="H90" s="46">
        <f t="shared" si="27"/>
        <v>100</v>
      </c>
      <c r="I90" s="46">
        <v>0</v>
      </c>
      <c r="J90" s="50">
        <f t="shared" si="36"/>
        <v>1</v>
      </c>
      <c r="K90" s="50">
        <f t="shared" si="37"/>
        <v>1</v>
      </c>
      <c r="L90" s="50">
        <f t="shared" si="38"/>
        <v>1</v>
      </c>
      <c r="M90" s="50">
        <f t="shared" ca="1" si="28"/>
        <v>0</v>
      </c>
      <c r="N90" s="13"/>
      <c r="O90" s="13"/>
      <c r="P90" s="13"/>
      <c r="Q90" s="13"/>
      <c r="T90" s="43">
        <v>0</v>
      </c>
      <c r="U90" s="52">
        <f t="shared" si="29"/>
        <v>-2000</v>
      </c>
      <c r="V90" s="48">
        <f t="shared" si="30"/>
        <v>-2000</v>
      </c>
      <c r="W90" s="48"/>
      <c r="X90" s="48">
        <f t="shared" si="31"/>
        <v>2198.4892992026857</v>
      </c>
      <c r="Y90" s="48">
        <f t="shared" si="32"/>
        <v>198.48929920268574</v>
      </c>
      <c r="Z90" s="48">
        <f t="shared" si="33"/>
        <v>198</v>
      </c>
      <c r="AA90" s="17">
        <f t="shared" si="34"/>
        <v>198</v>
      </c>
      <c r="AB90" s="45">
        <f t="shared" si="35"/>
        <v>2198</v>
      </c>
    </row>
    <row r="91" spans="1:28" ht="15" customHeight="1" x14ac:dyDescent="0.25">
      <c r="A91" s="49">
        <v>2266</v>
      </c>
      <c r="B91" s="49">
        <v>2000</v>
      </c>
      <c r="C91" s="46">
        <v>8.26</v>
      </c>
      <c r="D91" s="46">
        <v>265.2</v>
      </c>
      <c r="E91" s="46">
        <v>209.22</v>
      </c>
      <c r="F91" s="46">
        <f t="shared" si="26"/>
        <v>83.4</v>
      </c>
      <c r="G91" s="46">
        <v>0</v>
      </c>
      <c r="H91" s="46">
        <f t="shared" si="27"/>
        <v>110</v>
      </c>
      <c r="I91" s="46">
        <v>0</v>
      </c>
      <c r="J91" s="50">
        <f t="shared" si="36"/>
        <v>1</v>
      </c>
      <c r="K91" s="50">
        <f t="shared" si="37"/>
        <v>1</v>
      </c>
      <c r="L91" s="50">
        <f t="shared" si="38"/>
        <v>1</v>
      </c>
      <c r="M91" s="50">
        <f t="shared" ca="1" si="28"/>
        <v>0</v>
      </c>
      <c r="N91" s="13"/>
      <c r="O91" s="13"/>
      <c r="P91" s="13"/>
      <c r="Q91" s="13"/>
      <c r="T91" s="43">
        <v>0</v>
      </c>
      <c r="U91" s="52">
        <f t="shared" si="29"/>
        <v>-2000</v>
      </c>
      <c r="V91" s="48">
        <f t="shared" si="30"/>
        <v>-2000</v>
      </c>
      <c r="W91" s="48"/>
      <c r="X91" s="48">
        <f t="shared" si="31"/>
        <v>2198.4892992026857</v>
      </c>
      <c r="Y91" s="48">
        <f t="shared" si="32"/>
        <v>198.48929920268574</v>
      </c>
      <c r="Z91" s="48">
        <f t="shared" si="33"/>
        <v>198</v>
      </c>
      <c r="AA91" s="17">
        <f t="shared" si="34"/>
        <v>198</v>
      </c>
      <c r="AB91" s="45">
        <f t="shared" si="35"/>
        <v>2198</v>
      </c>
    </row>
    <row r="92" spans="1:28" ht="15" customHeight="1" x14ac:dyDescent="0.25">
      <c r="A92" s="49">
        <v>2300</v>
      </c>
      <c r="B92" s="49">
        <v>2000</v>
      </c>
      <c r="C92" s="46">
        <v>8.65</v>
      </c>
      <c r="D92" s="46">
        <v>265.23</v>
      </c>
      <c r="E92" s="46">
        <v>209.25</v>
      </c>
      <c r="F92" s="46">
        <f t="shared" si="26"/>
        <v>88.888888888888886</v>
      </c>
      <c r="G92" s="46">
        <v>0</v>
      </c>
      <c r="H92" s="46">
        <f t="shared" si="27"/>
        <v>122.22222222222223</v>
      </c>
      <c r="I92" s="46">
        <v>0</v>
      </c>
      <c r="J92" s="50">
        <f t="shared" si="36"/>
        <v>1</v>
      </c>
      <c r="K92" s="50">
        <f t="shared" si="37"/>
        <v>1</v>
      </c>
      <c r="L92" s="50">
        <f t="shared" si="38"/>
        <v>1</v>
      </c>
      <c r="M92" s="50">
        <f t="shared" ca="1" si="28"/>
        <v>1</v>
      </c>
      <c r="N92" s="13"/>
      <c r="O92" s="13"/>
      <c r="P92" s="13"/>
      <c r="Q92" s="13"/>
      <c r="T92" s="43">
        <v>0</v>
      </c>
      <c r="U92" s="52">
        <f t="shared" si="29"/>
        <v>-2000</v>
      </c>
      <c r="V92" s="48">
        <f t="shared" si="30"/>
        <v>-2000</v>
      </c>
      <c r="W92" s="48"/>
      <c r="X92" s="48">
        <f t="shared" si="31"/>
        <v>2198.4892992026857</v>
      </c>
      <c r="Y92" s="48">
        <f t="shared" si="32"/>
        <v>198.48929920268574</v>
      </c>
      <c r="Z92" s="48">
        <f t="shared" si="33"/>
        <v>198</v>
      </c>
      <c r="AA92" s="17">
        <f t="shared" si="34"/>
        <v>198</v>
      </c>
      <c r="AB92" s="45">
        <f t="shared" si="35"/>
        <v>2198</v>
      </c>
    </row>
    <row r="93" spans="1:28" ht="15" customHeight="1" x14ac:dyDescent="0.25">
      <c r="A93" s="49">
        <v>2233</v>
      </c>
      <c r="B93" s="49">
        <v>2000</v>
      </c>
      <c r="C93" s="46">
        <v>10.59</v>
      </c>
      <c r="D93" s="46">
        <v>265.25</v>
      </c>
      <c r="E93" s="46">
        <v>209.27</v>
      </c>
      <c r="F93" s="46">
        <f t="shared" si="26"/>
        <v>108.375</v>
      </c>
      <c r="G93" s="46">
        <v>0</v>
      </c>
      <c r="H93" s="46">
        <f t="shared" si="27"/>
        <v>137.5</v>
      </c>
      <c r="I93" s="46">
        <v>0</v>
      </c>
      <c r="J93" s="50">
        <f t="shared" si="36"/>
        <v>1</v>
      </c>
      <c r="K93" s="50">
        <f t="shared" si="37"/>
        <v>1</v>
      </c>
      <c r="L93" s="50">
        <f t="shared" si="38"/>
        <v>1</v>
      </c>
      <c r="M93" s="50">
        <f t="shared" ca="1" si="28"/>
        <v>0</v>
      </c>
      <c r="N93" s="13"/>
      <c r="O93" s="13"/>
      <c r="P93" s="13"/>
      <c r="Q93" s="13"/>
      <c r="T93" s="43">
        <v>0</v>
      </c>
      <c r="U93" s="52">
        <f t="shared" si="29"/>
        <v>-2000</v>
      </c>
      <c r="V93" s="48">
        <f t="shared" si="30"/>
        <v>-2000</v>
      </c>
      <c r="W93" s="48"/>
      <c r="X93" s="48">
        <f t="shared" si="31"/>
        <v>2198.4892992026857</v>
      </c>
      <c r="Y93" s="48">
        <f t="shared" si="32"/>
        <v>198.48929920268574</v>
      </c>
      <c r="Z93" s="48">
        <f t="shared" si="33"/>
        <v>198</v>
      </c>
      <c r="AA93" s="17">
        <f t="shared" si="34"/>
        <v>198</v>
      </c>
      <c r="AB93" s="45">
        <f t="shared" si="35"/>
        <v>2198</v>
      </c>
    </row>
    <row r="94" spans="1:28" ht="15" customHeight="1" x14ac:dyDescent="0.25">
      <c r="A94" s="49">
        <v>2166</v>
      </c>
      <c r="B94" s="49">
        <v>2000</v>
      </c>
      <c r="C94" s="46">
        <v>12.53</v>
      </c>
      <c r="D94" s="46">
        <v>265.26</v>
      </c>
      <c r="E94" s="46">
        <v>209.28</v>
      </c>
      <c r="F94" s="46">
        <f t="shared" si="26"/>
        <v>133.42857142857142</v>
      </c>
      <c r="G94" s="46">
        <v>0</v>
      </c>
      <c r="H94" s="46">
        <f t="shared" si="27"/>
        <v>157.14285714285714</v>
      </c>
      <c r="I94" s="46">
        <v>0</v>
      </c>
      <c r="J94" s="50">
        <f t="shared" si="36"/>
        <v>1</v>
      </c>
      <c r="K94" s="50">
        <f t="shared" si="37"/>
        <v>1</v>
      </c>
      <c r="L94" s="50">
        <f t="shared" si="38"/>
        <v>1</v>
      </c>
      <c r="M94" s="50">
        <f t="shared" ca="1" si="28"/>
        <v>0</v>
      </c>
      <c r="N94" s="13"/>
      <c r="O94" s="13"/>
      <c r="P94" s="13"/>
      <c r="Q94" s="13"/>
      <c r="T94" s="43">
        <v>0</v>
      </c>
      <c r="U94" s="52">
        <f t="shared" si="29"/>
        <v>-2000</v>
      </c>
      <c r="V94" s="48">
        <f t="shared" si="30"/>
        <v>-2000</v>
      </c>
      <c r="W94" s="48"/>
      <c r="X94" s="48">
        <f t="shared" si="31"/>
        <v>2198.4892992026857</v>
      </c>
      <c r="Y94" s="48">
        <f t="shared" si="32"/>
        <v>198.48929920268574</v>
      </c>
      <c r="Z94" s="48">
        <f t="shared" si="33"/>
        <v>198</v>
      </c>
      <c r="AA94" s="17">
        <f t="shared" si="34"/>
        <v>198</v>
      </c>
      <c r="AB94" s="45">
        <f t="shared" si="35"/>
        <v>2198</v>
      </c>
    </row>
    <row r="95" spans="1:28" ht="15" customHeight="1" x14ac:dyDescent="0.25">
      <c r="A95" s="49">
        <v>2100</v>
      </c>
      <c r="B95" s="49">
        <v>2000</v>
      </c>
      <c r="C95" s="46">
        <v>14.48</v>
      </c>
      <c r="D95" s="46">
        <v>265.27</v>
      </c>
      <c r="E95" s="46">
        <v>209.29</v>
      </c>
      <c r="F95" s="46">
        <f t="shared" si="26"/>
        <v>166.66666666666666</v>
      </c>
      <c r="G95" s="46">
        <v>0</v>
      </c>
      <c r="H95" s="46">
        <f t="shared" si="27"/>
        <v>183.33333333333334</v>
      </c>
      <c r="I95" s="46">
        <v>0</v>
      </c>
      <c r="J95" s="50">
        <f t="shared" si="36"/>
        <v>1</v>
      </c>
      <c r="K95" s="50">
        <f t="shared" si="37"/>
        <v>1</v>
      </c>
      <c r="L95" s="50">
        <f t="shared" si="38"/>
        <v>1</v>
      </c>
      <c r="M95" s="50">
        <f t="shared" ca="1" si="28"/>
        <v>1</v>
      </c>
      <c r="N95" s="13"/>
      <c r="O95" s="13"/>
      <c r="P95" s="13"/>
      <c r="Q95" s="13"/>
      <c r="T95" s="43">
        <v>0</v>
      </c>
      <c r="U95" s="52">
        <f t="shared" si="29"/>
        <v>-2000</v>
      </c>
      <c r="V95" s="48">
        <f t="shared" si="30"/>
        <v>-2000</v>
      </c>
      <c r="W95" s="48"/>
      <c r="X95" s="48">
        <f t="shared" si="31"/>
        <v>2198.4892992026857</v>
      </c>
      <c r="Y95" s="48">
        <f t="shared" si="32"/>
        <v>198.48929920268574</v>
      </c>
      <c r="Z95" s="48">
        <f t="shared" si="33"/>
        <v>198</v>
      </c>
      <c r="AA95" s="17">
        <f t="shared" si="34"/>
        <v>198</v>
      </c>
      <c r="AB95" s="45">
        <f t="shared" si="35"/>
        <v>2198</v>
      </c>
    </row>
    <row r="96" spans="1:28" ht="15" customHeight="1" x14ac:dyDescent="0.25">
      <c r="A96" s="49">
        <v>2167</v>
      </c>
      <c r="B96" s="49">
        <v>1967</v>
      </c>
      <c r="C96" s="46">
        <v>12.35</v>
      </c>
      <c r="D96" s="46">
        <v>265.29000000000002</v>
      </c>
      <c r="E96" s="46">
        <v>209.31</v>
      </c>
      <c r="F96" s="46">
        <f t="shared" si="26"/>
        <v>186.6</v>
      </c>
      <c r="G96" s="46">
        <v>0</v>
      </c>
      <c r="H96" s="46">
        <f t="shared" si="27"/>
        <v>226.6</v>
      </c>
      <c r="I96" s="46">
        <v>0</v>
      </c>
      <c r="J96" s="50">
        <f t="shared" si="36"/>
        <v>1</v>
      </c>
      <c r="K96" s="50">
        <f t="shared" si="37"/>
        <v>1</v>
      </c>
      <c r="L96" s="50">
        <f t="shared" si="38"/>
        <v>1</v>
      </c>
      <c r="M96" s="50">
        <f t="shared" ca="1" si="28"/>
        <v>1</v>
      </c>
      <c r="N96" s="13"/>
      <c r="O96" s="13"/>
      <c r="P96" s="13"/>
      <c r="Q96" s="13"/>
      <c r="T96" s="43">
        <v>0</v>
      </c>
      <c r="U96" s="52">
        <f t="shared" si="29"/>
        <v>-1967</v>
      </c>
      <c r="V96" s="48">
        <f t="shared" si="30"/>
        <v>-1967</v>
      </c>
      <c r="W96" s="48"/>
      <c r="X96" s="48">
        <f t="shared" si="31"/>
        <v>2162.2142257658411</v>
      </c>
      <c r="Y96" s="48">
        <f t="shared" si="32"/>
        <v>195.21422576584109</v>
      </c>
      <c r="Z96" s="48">
        <f t="shared" si="33"/>
        <v>195</v>
      </c>
      <c r="AA96" s="17">
        <f t="shared" si="34"/>
        <v>195</v>
      </c>
      <c r="AB96" s="45">
        <f t="shared" si="35"/>
        <v>2162</v>
      </c>
    </row>
    <row r="97" spans="1:28" ht="15" customHeight="1" x14ac:dyDescent="0.25">
      <c r="A97" s="49">
        <v>2234</v>
      </c>
      <c r="B97" s="49">
        <v>1934</v>
      </c>
      <c r="C97" s="46">
        <v>10.220000000000001</v>
      </c>
      <c r="D97" s="46">
        <v>265.32</v>
      </c>
      <c r="E97" s="46">
        <v>209.34</v>
      </c>
      <c r="F97" s="46">
        <f t="shared" si="26"/>
        <v>216.5</v>
      </c>
      <c r="G97" s="46">
        <v>0</v>
      </c>
      <c r="H97" s="46">
        <f t="shared" si="27"/>
        <v>291.5</v>
      </c>
      <c r="I97" s="46">
        <v>0</v>
      </c>
      <c r="J97" s="50">
        <f t="shared" si="36"/>
        <v>1</v>
      </c>
      <c r="K97" s="50">
        <f t="shared" si="37"/>
        <v>1</v>
      </c>
      <c r="L97" s="50">
        <f t="shared" si="38"/>
        <v>1</v>
      </c>
      <c r="M97" s="50">
        <f t="shared" ca="1" si="28"/>
        <v>1</v>
      </c>
      <c r="N97" s="13"/>
      <c r="O97" s="13"/>
      <c r="P97" s="13"/>
      <c r="Q97" s="13"/>
      <c r="T97" s="43">
        <v>0</v>
      </c>
      <c r="U97" s="52">
        <f t="shared" si="29"/>
        <v>-1934</v>
      </c>
      <c r="V97" s="48">
        <f t="shared" si="30"/>
        <v>-1934</v>
      </c>
      <c r="W97" s="48"/>
      <c r="X97" s="48">
        <f t="shared" si="31"/>
        <v>2125.9391523289969</v>
      </c>
      <c r="Y97" s="48">
        <f t="shared" si="32"/>
        <v>191.9391523289969</v>
      </c>
      <c r="Z97" s="48">
        <f t="shared" si="33"/>
        <v>192</v>
      </c>
      <c r="AA97" s="17">
        <f t="shared" si="34"/>
        <v>192</v>
      </c>
      <c r="AB97" s="45">
        <f t="shared" si="35"/>
        <v>2126</v>
      </c>
    </row>
    <row r="98" spans="1:28" ht="15" customHeight="1" x14ac:dyDescent="0.25">
      <c r="A98" s="49">
        <v>2300</v>
      </c>
      <c r="B98" s="49">
        <v>1900</v>
      </c>
      <c r="C98" s="46">
        <v>8.09</v>
      </c>
      <c r="D98" s="46">
        <v>265.36</v>
      </c>
      <c r="E98" s="46">
        <v>209.38</v>
      </c>
      <c r="F98" s="46">
        <f t="shared" si="26"/>
        <v>266.66666666666669</v>
      </c>
      <c r="G98" s="46">
        <v>0</v>
      </c>
      <c r="H98" s="46">
        <f t="shared" si="27"/>
        <v>400</v>
      </c>
      <c r="I98" s="46">
        <v>0</v>
      </c>
      <c r="J98" s="50">
        <f t="shared" si="36"/>
        <v>1</v>
      </c>
      <c r="K98" s="50">
        <f t="shared" si="37"/>
        <v>1</v>
      </c>
      <c r="L98" s="50">
        <f t="shared" si="38"/>
        <v>1</v>
      </c>
      <c r="M98" s="50">
        <f t="shared" ref="M98:M129" ca="1" si="39">IF(RAND()&lt;0.5,0,1)</f>
        <v>0</v>
      </c>
      <c r="N98" s="13"/>
      <c r="O98" s="13"/>
      <c r="P98" s="13"/>
      <c r="Q98" s="13"/>
      <c r="T98" s="43">
        <v>0</v>
      </c>
      <c r="U98" s="52">
        <f t="shared" ref="U98:U129" si="40">T98-B98</f>
        <v>-1900</v>
      </c>
      <c r="V98" s="48">
        <f t="shared" ref="V98:V129" si="41">ROUND(U98,0)</f>
        <v>-1900</v>
      </c>
      <c r="W98" s="48"/>
      <c r="X98" s="48">
        <f t="shared" ref="X98:X129" si="42">B98/$W$2*$W$3</f>
        <v>2088.5648342425516</v>
      </c>
      <c r="Y98" s="48">
        <f t="shared" ref="Y98:Y129" si="43">X98-B98</f>
        <v>188.56483424255157</v>
      </c>
      <c r="Z98" s="48">
        <f t="shared" ref="Z98:Z129" si="44">ROUND(Y98,0)</f>
        <v>189</v>
      </c>
      <c r="AA98" s="17">
        <f t="shared" ref="AA98:AA129" si="45">IF(V98&gt;=0,V98,Z98)</f>
        <v>189</v>
      </c>
      <c r="AB98" s="45">
        <f t="shared" ref="AB98:AB129" si="46">B98+AA98</f>
        <v>2089</v>
      </c>
    </row>
    <row r="99" spans="1:28" ht="15" customHeight="1" x14ac:dyDescent="0.25">
      <c r="A99" s="49">
        <v>2567</v>
      </c>
      <c r="B99" s="49">
        <v>1900</v>
      </c>
      <c r="C99" s="46">
        <v>8.19</v>
      </c>
      <c r="D99" s="46">
        <v>265.42</v>
      </c>
      <c r="E99" s="46">
        <v>209.43</v>
      </c>
      <c r="F99" s="46">
        <f t="shared" si="26"/>
        <v>266.5</v>
      </c>
      <c r="G99" s="46">
        <v>0</v>
      </c>
      <c r="H99" s="46">
        <f t="shared" si="27"/>
        <v>600</v>
      </c>
      <c r="I99" s="46">
        <v>0</v>
      </c>
      <c r="J99" s="50">
        <f t="shared" ref="J99:J130" si="47">IF(ABS(B99-B98)&lt;=50,1,0)</f>
        <v>1</v>
      </c>
      <c r="K99" s="50">
        <f t="shared" ref="K99:K130" si="48">IF(ABS((B99-B98))&lt;=50,1,IF((B99-B98)*(1)&gt;=0,1,-1))</f>
        <v>1</v>
      </c>
      <c r="L99" s="50">
        <f t="shared" si="38"/>
        <v>1</v>
      </c>
      <c r="M99" s="50">
        <f t="shared" ca="1" si="39"/>
        <v>0</v>
      </c>
      <c r="N99" s="13"/>
      <c r="O99" s="13"/>
      <c r="P99" s="13"/>
      <c r="Q99" s="13"/>
      <c r="T99" s="43">
        <v>0</v>
      </c>
      <c r="U99" s="52">
        <f t="shared" si="40"/>
        <v>-1900</v>
      </c>
      <c r="V99" s="48">
        <f t="shared" si="41"/>
        <v>-1900</v>
      </c>
      <c r="W99" s="48"/>
      <c r="X99" s="48">
        <f t="shared" si="42"/>
        <v>2088.5648342425516</v>
      </c>
      <c r="Y99" s="48">
        <f t="shared" si="43"/>
        <v>188.56483424255157</v>
      </c>
      <c r="Z99" s="48">
        <f t="shared" si="44"/>
        <v>189</v>
      </c>
      <c r="AA99" s="17">
        <f t="shared" si="45"/>
        <v>189</v>
      </c>
      <c r="AB99" s="45">
        <f t="shared" si="46"/>
        <v>2089</v>
      </c>
    </row>
    <row r="100" spans="1:28" ht="15" customHeight="1" x14ac:dyDescent="0.25">
      <c r="A100" s="49">
        <v>2834</v>
      </c>
      <c r="B100" s="49">
        <v>1900</v>
      </c>
      <c r="C100" s="46">
        <v>8.2899999999999991</v>
      </c>
      <c r="D100" s="46">
        <v>265.5</v>
      </c>
      <c r="E100" s="46">
        <v>209.51</v>
      </c>
      <c r="F100" s="46">
        <f t="shared" si="26"/>
        <v>266</v>
      </c>
      <c r="G100" s="46">
        <v>0</v>
      </c>
      <c r="H100" s="46">
        <f t="shared" si="27"/>
        <v>1200</v>
      </c>
      <c r="I100" s="46">
        <v>0</v>
      </c>
      <c r="J100" s="50">
        <f t="shared" si="47"/>
        <v>1</v>
      </c>
      <c r="K100" s="50">
        <f t="shared" si="48"/>
        <v>1</v>
      </c>
      <c r="L100" s="50">
        <f t="shared" si="38"/>
        <v>1</v>
      </c>
      <c r="M100" s="50">
        <f t="shared" ca="1" si="39"/>
        <v>1</v>
      </c>
      <c r="N100" s="13"/>
      <c r="O100" s="13"/>
      <c r="P100" s="13"/>
      <c r="Q100" s="13"/>
      <c r="T100" s="43">
        <v>0</v>
      </c>
      <c r="U100" s="52">
        <f t="shared" si="40"/>
        <v>-1900</v>
      </c>
      <c r="V100" s="48">
        <f t="shared" si="41"/>
        <v>-1900</v>
      </c>
      <c r="W100" s="48"/>
      <c r="X100" s="48">
        <f t="shared" si="42"/>
        <v>2088.5648342425516</v>
      </c>
      <c r="Y100" s="48">
        <f t="shared" si="43"/>
        <v>188.56483424255157</v>
      </c>
      <c r="Z100" s="48">
        <f t="shared" si="44"/>
        <v>189</v>
      </c>
      <c r="AA100" s="17">
        <f t="shared" si="45"/>
        <v>189</v>
      </c>
      <c r="AB100" s="45">
        <f t="shared" si="46"/>
        <v>2089</v>
      </c>
    </row>
    <row r="101" spans="1:28" ht="15" customHeight="1" x14ac:dyDescent="0.25">
      <c r="A101" s="63">
        <v>3100</v>
      </c>
      <c r="B101" s="49">
        <v>1900</v>
      </c>
      <c r="C101" s="46">
        <v>8.39</v>
      </c>
      <c r="D101" s="46">
        <v>265.61</v>
      </c>
      <c r="E101" s="46">
        <v>209.62</v>
      </c>
      <c r="F101" s="64">
        <v>0</v>
      </c>
      <c r="G101" s="64">
        <v>0</v>
      </c>
      <c r="H101" s="60">
        <v>0</v>
      </c>
      <c r="I101" s="60">
        <v>0</v>
      </c>
      <c r="J101" s="50">
        <f t="shared" si="47"/>
        <v>1</v>
      </c>
      <c r="K101" s="50">
        <f t="shared" si="48"/>
        <v>1</v>
      </c>
      <c r="L101" s="50">
        <f t="shared" si="38"/>
        <v>1</v>
      </c>
      <c r="M101" s="50">
        <f t="shared" ca="1" si="39"/>
        <v>1</v>
      </c>
      <c r="N101" s="13"/>
      <c r="O101" s="13"/>
      <c r="P101" s="13"/>
      <c r="Q101" s="13"/>
      <c r="T101" s="43">
        <v>0</v>
      </c>
      <c r="U101" s="52">
        <f t="shared" si="40"/>
        <v>-1900</v>
      </c>
      <c r="V101" s="48">
        <f t="shared" si="41"/>
        <v>-1900</v>
      </c>
      <c r="W101" s="48"/>
      <c r="X101" s="48">
        <f t="shared" si="42"/>
        <v>2088.5648342425516</v>
      </c>
      <c r="Y101" s="48">
        <f t="shared" si="43"/>
        <v>188.56483424255157</v>
      </c>
      <c r="Z101" s="48">
        <f t="shared" si="44"/>
        <v>189</v>
      </c>
      <c r="AA101" s="17">
        <f t="shared" si="45"/>
        <v>189</v>
      </c>
      <c r="AB101" s="45">
        <f t="shared" si="46"/>
        <v>2089</v>
      </c>
    </row>
    <row r="102" spans="1:28" ht="15" customHeight="1" x14ac:dyDescent="0.25">
      <c r="A102" s="49">
        <v>3067</v>
      </c>
      <c r="B102" s="49">
        <v>1900</v>
      </c>
      <c r="C102" s="46">
        <v>6.88</v>
      </c>
      <c r="D102" s="46">
        <v>265.70999999999998</v>
      </c>
      <c r="E102" s="46">
        <v>209.73</v>
      </c>
      <c r="F102" s="46">
        <v>0</v>
      </c>
      <c r="G102" s="46">
        <f t="shared" ref="G102:G133" si="49">($A$101-A102)/(ROW(A102)-ROW($A$101))</f>
        <v>33</v>
      </c>
      <c r="H102" s="46">
        <v>0</v>
      </c>
      <c r="I102" s="46">
        <f t="shared" ref="I102:I133" si="50">($A$101-B102)/(ROW(B102)-ROW($A$101))</f>
        <v>1200</v>
      </c>
      <c r="J102" s="50">
        <f t="shared" si="47"/>
        <v>1</v>
      </c>
      <c r="K102" s="50">
        <f t="shared" si="48"/>
        <v>1</v>
      </c>
      <c r="L102" s="50">
        <f t="shared" si="38"/>
        <v>1</v>
      </c>
      <c r="M102" s="50">
        <f t="shared" ca="1" si="39"/>
        <v>1</v>
      </c>
      <c r="N102" s="13"/>
      <c r="O102" s="13"/>
      <c r="P102" s="13"/>
      <c r="Q102" s="13"/>
      <c r="T102" s="43">
        <v>0</v>
      </c>
      <c r="U102" s="52">
        <f t="shared" si="40"/>
        <v>-1900</v>
      </c>
      <c r="V102" s="48">
        <f t="shared" si="41"/>
        <v>-1900</v>
      </c>
      <c r="W102" s="48"/>
      <c r="X102" s="48">
        <f t="shared" si="42"/>
        <v>2088.5648342425516</v>
      </c>
      <c r="Y102" s="48">
        <f t="shared" si="43"/>
        <v>188.56483424255157</v>
      </c>
      <c r="Z102" s="48">
        <f t="shared" si="44"/>
        <v>189</v>
      </c>
      <c r="AA102" s="17">
        <f t="shared" si="45"/>
        <v>189</v>
      </c>
      <c r="AB102" s="45">
        <f t="shared" si="46"/>
        <v>2089</v>
      </c>
    </row>
    <row r="103" spans="1:28" ht="15" customHeight="1" x14ac:dyDescent="0.25">
      <c r="A103" s="49">
        <v>3034</v>
      </c>
      <c r="B103" s="49">
        <v>1900</v>
      </c>
      <c r="C103" s="46">
        <v>5.37</v>
      </c>
      <c r="D103" s="46">
        <v>265.81</v>
      </c>
      <c r="E103" s="46">
        <v>209.83</v>
      </c>
      <c r="F103" s="46">
        <v>0</v>
      </c>
      <c r="G103" s="46">
        <f t="shared" si="49"/>
        <v>33</v>
      </c>
      <c r="H103" s="46">
        <v>0</v>
      </c>
      <c r="I103" s="46">
        <f t="shared" si="50"/>
        <v>600</v>
      </c>
      <c r="J103" s="50">
        <f t="shared" si="47"/>
        <v>1</v>
      </c>
      <c r="K103" s="50">
        <f t="shared" si="48"/>
        <v>1</v>
      </c>
      <c r="L103" s="50">
        <f t="shared" ref="L103:L134" si="51">IF(OR(COUNTIF(K99:K103,1)=5,COUNTIF(K99:K103,-1)=5),1,0)</f>
        <v>1</v>
      </c>
      <c r="M103" s="50">
        <f t="shared" ca="1" si="39"/>
        <v>1</v>
      </c>
      <c r="N103" s="13"/>
      <c r="O103" s="13"/>
      <c r="P103" s="13"/>
      <c r="Q103" s="13"/>
      <c r="T103" s="43">
        <v>0</v>
      </c>
      <c r="U103" s="52">
        <f t="shared" si="40"/>
        <v>-1900</v>
      </c>
      <c r="V103" s="48">
        <f t="shared" si="41"/>
        <v>-1900</v>
      </c>
      <c r="W103" s="48"/>
      <c r="X103" s="48">
        <f t="shared" si="42"/>
        <v>2088.5648342425516</v>
      </c>
      <c r="Y103" s="48">
        <f t="shared" si="43"/>
        <v>188.56483424255157</v>
      </c>
      <c r="Z103" s="48">
        <f t="shared" si="44"/>
        <v>189</v>
      </c>
      <c r="AA103" s="17">
        <f t="shared" si="45"/>
        <v>189</v>
      </c>
      <c r="AB103" s="45">
        <f t="shared" si="46"/>
        <v>2089</v>
      </c>
    </row>
    <row r="104" spans="1:28" ht="15" customHeight="1" x14ac:dyDescent="0.25">
      <c r="A104" s="49">
        <v>3000</v>
      </c>
      <c r="B104" s="49">
        <v>1900</v>
      </c>
      <c r="C104" s="46">
        <v>3.86</v>
      </c>
      <c r="D104" s="46">
        <v>265.91000000000003</v>
      </c>
      <c r="E104" s="46">
        <v>209.93</v>
      </c>
      <c r="F104" s="46">
        <v>0</v>
      </c>
      <c r="G104" s="46">
        <f t="shared" si="49"/>
        <v>33.333333333333336</v>
      </c>
      <c r="H104" s="46">
        <v>0</v>
      </c>
      <c r="I104" s="46">
        <f t="shared" si="50"/>
        <v>400</v>
      </c>
      <c r="J104" s="50">
        <f t="shared" si="47"/>
        <v>1</v>
      </c>
      <c r="K104" s="50">
        <f t="shared" si="48"/>
        <v>1</v>
      </c>
      <c r="L104" s="50">
        <f t="shared" si="51"/>
        <v>1</v>
      </c>
      <c r="M104" s="50">
        <f t="shared" ca="1" si="39"/>
        <v>1</v>
      </c>
      <c r="N104" s="13"/>
      <c r="O104" s="13"/>
      <c r="P104" s="13"/>
      <c r="Q104" s="13"/>
      <c r="T104" s="43">
        <v>0</v>
      </c>
      <c r="U104" s="52">
        <f t="shared" si="40"/>
        <v>-1900</v>
      </c>
      <c r="V104" s="48">
        <f t="shared" si="41"/>
        <v>-1900</v>
      </c>
      <c r="W104" s="48"/>
      <c r="X104" s="48">
        <f t="shared" si="42"/>
        <v>2088.5648342425516</v>
      </c>
      <c r="Y104" s="48">
        <f t="shared" si="43"/>
        <v>188.56483424255157</v>
      </c>
      <c r="Z104" s="48">
        <f t="shared" si="44"/>
        <v>189</v>
      </c>
      <c r="AA104" s="17">
        <f t="shared" si="45"/>
        <v>189</v>
      </c>
      <c r="AB104" s="45">
        <f t="shared" si="46"/>
        <v>2089</v>
      </c>
    </row>
    <row r="105" spans="1:28" ht="15" customHeight="1" x14ac:dyDescent="0.25">
      <c r="A105" s="49">
        <v>2867</v>
      </c>
      <c r="B105" s="49">
        <v>1900</v>
      </c>
      <c r="C105" s="46">
        <v>3.11</v>
      </c>
      <c r="D105" s="46">
        <v>266</v>
      </c>
      <c r="E105" s="46">
        <v>210.02</v>
      </c>
      <c r="F105" s="46">
        <v>0</v>
      </c>
      <c r="G105" s="46">
        <f t="shared" si="49"/>
        <v>58.25</v>
      </c>
      <c r="H105" s="46">
        <v>0</v>
      </c>
      <c r="I105" s="46">
        <f t="shared" si="50"/>
        <v>300</v>
      </c>
      <c r="J105" s="50">
        <f t="shared" si="47"/>
        <v>1</v>
      </c>
      <c r="K105" s="50">
        <f t="shared" si="48"/>
        <v>1</v>
      </c>
      <c r="L105" s="50">
        <f t="shared" si="51"/>
        <v>1</v>
      </c>
      <c r="M105" s="50">
        <f t="shared" ca="1" si="39"/>
        <v>0</v>
      </c>
      <c r="N105" s="21"/>
      <c r="O105" s="21"/>
      <c r="P105" s="21"/>
      <c r="Q105" s="21"/>
      <c r="T105" s="43">
        <v>0</v>
      </c>
      <c r="U105" s="52">
        <f t="shared" si="40"/>
        <v>-1900</v>
      </c>
      <c r="V105" s="48">
        <f t="shared" si="41"/>
        <v>-1900</v>
      </c>
      <c r="W105" s="48"/>
      <c r="X105" s="48">
        <f t="shared" si="42"/>
        <v>2088.5648342425516</v>
      </c>
      <c r="Y105" s="48">
        <f t="shared" si="43"/>
        <v>188.56483424255157</v>
      </c>
      <c r="Z105" s="48">
        <f t="shared" si="44"/>
        <v>189</v>
      </c>
      <c r="AA105" s="17">
        <f t="shared" si="45"/>
        <v>189</v>
      </c>
      <c r="AB105" s="45">
        <f t="shared" si="46"/>
        <v>2089</v>
      </c>
    </row>
    <row r="106" spans="1:28" ht="15" customHeight="1" x14ac:dyDescent="0.25">
      <c r="A106" s="49">
        <v>2734</v>
      </c>
      <c r="B106" s="49">
        <v>1900</v>
      </c>
      <c r="C106" s="46">
        <v>2.36</v>
      </c>
      <c r="D106" s="46">
        <v>266.07</v>
      </c>
      <c r="E106" s="46">
        <v>210.09</v>
      </c>
      <c r="F106" s="46">
        <v>0</v>
      </c>
      <c r="G106" s="46">
        <f t="shared" si="49"/>
        <v>73.2</v>
      </c>
      <c r="H106" s="46">
        <v>0</v>
      </c>
      <c r="I106" s="46">
        <f t="shared" si="50"/>
        <v>240</v>
      </c>
      <c r="J106" s="50">
        <f t="shared" si="47"/>
        <v>1</v>
      </c>
      <c r="K106" s="50">
        <f t="shared" si="48"/>
        <v>1</v>
      </c>
      <c r="L106" s="50">
        <f t="shared" si="51"/>
        <v>1</v>
      </c>
      <c r="M106" s="50">
        <f t="shared" ca="1" si="39"/>
        <v>1</v>
      </c>
      <c r="N106" s="21"/>
      <c r="O106" s="21"/>
      <c r="P106" s="21"/>
      <c r="Q106" s="21"/>
      <c r="T106" s="43">
        <v>0</v>
      </c>
      <c r="U106" s="52">
        <f t="shared" si="40"/>
        <v>-1900</v>
      </c>
      <c r="V106" s="48">
        <f t="shared" si="41"/>
        <v>-1900</v>
      </c>
      <c r="W106" s="48"/>
      <c r="X106" s="48">
        <f t="shared" si="42"/>
        <v>2088.5648342425516</v>
      </c>
      <c r="Y106" s="48">
        <f t="shared" si="43"/>
        <v>188.56483424255157</v>
      </c>
      <c r="Z106" s="48">
        <f t="shared" si="44"/>
        <v>189</v>
      </c>
      <c r="AA106" s="17">
        <f t="shared" si="45"/>
        <v>189</v>
      </c>
      <c r="AB106" s="45">
        <f t="shared" si="46"/>
        <v>2089</v>
      </c>
    </row>
    <row r="107" spans="1:28" ht="15" customHeight="1" x14ac:dyDescent="0.2">
      <c r="A107" s="49">
        <v>2600</v>
      </c>
      <c r="B107" s="49">
        <v>1900</v>
      </c>
      <c r="C107" s="46">
        <v>1.61</v>
      </c>
      <c r="D107" s="46">
        <v>266.13</v>
      </c>
      <c r="E107" s="46">
        <v>210.14</v>
      </c>
      <c r="F107" s="46">
        <v>0</v>
      </c>
      <c r="G107" s="46">
        <f t="shared" si="49"/>
        <v>83.333333333333329</v>
      </c>
      <c r="H107" s="46">
        <v>0</v>
      </c>
      <c r="I107" s="46">
        <f t="shared" si="50"/>
        <v>200</v>
      </c>
      <c r="J107" s="50">
        <f t="shared" si="47"/>
        <v>1</v>
      </c>
      <c r="K107" s="50">
        <f t="shared" si="48"/>
        <v>1</v>
      </c>
      <c r="L107" s="50">
        <f t="shared" si="51"/>
        <v>1</v>
      </c>
      <c r="M107" s="50">
        <f t="shared" ca="1" si="39"/>
        <v>0</v>
      </c>
      <c r="T107" s="43">
        <v>0</v>
      </c>
      <c r="U107" s="52">
        <f t="shared" si="40"/>
        <v>-1900</v>
      </c>
      <c r="V107" s="48">
        <f t="shared" si="41"/>
        <v>-1900</v>
      </c>
      <c r="W107" s="48"/>
      <c r="X107" s="48">
        <f t="shared" si="42"/>
        <v>2088.5648342425516</v>
      </c>
      <c r="Y107" s="48">
        <f t="shared" si="43"/>
        <v>188.56483424255157</v>
      </c>
      <c r="Z107" s="48">
        <f t="shared" si="44"/>
        <v>189</v>
      </c>
      <c r="AA107" s="17">
        <f t="shared" si="45"/>
        <v>189</v>
      </c>
      <c r="AB107" s="45">
        <f t="shared" si="46"/>
        <v>2089</v>
      </c>
    </row>
    <row r="108" spans="1:28" ht="15" customHeight="1" x14ac:dyDescent="0.2">
      <c r="A108" s="49">
        <v>2400</v>
      </c>
      <c r="B108" s="49">
        <v>1900</v>
      </c>
      <c r="C108" s="46">
        <v>1.7</v>
      </c>
      <c r="D108" s="46">
        <v>266.17</v>
      </c>
      <c r="E108" s="46">
        <v>210.19</v>
      </c>
      <c r="F108" s="46">
        <v>0</v>
      </c>
      <c r="G108" s="46">
        <f t="shared" si="49"/>
        <v>100</v>
      </c>
      <c r="H108" s="46">
        <v>0</v>
      </c>
      <c r="I108" s="46">
        <f t="shared" si="50"/>
        <v>171.42857142857142</v>
      </c>
      <c r="J108" s="50">
        <f t="shared" si="47"/>
        <v>1</v>
      </c>
      <c r="K108" s="50">
        <f t="shared" si="48"/>
        <v>1</v>
      </c>
      <c r="L108" s="50">
        <f t="shared" si="51"/>
        <v>1</v>
      </c>
      <c r="M108" s="50">
        <f t="shared" ca="1" si="39"/>
        <v>0</v>
      </c>
      <c r="T108" s="43">
        <v>0</v>
      </c>
      <c r="U108" s="52">
        <f t="shared" si="40"/>
        <v>-1900</v>
      </c>
      <c r="V108" s="48">
        <f t="shared" si="41"/>
        <v>-1900</v>
      </c>
      <c r="W108" s="48"/>
      <c r="X108" s="48">
        <f t="shared" si="42"/>
        <v>2088.5648342425516</v>
      </c>
      <c r="Y108" s="48">
        <f t="shared" si="43"/>
        <v>188.56483424255157</v>
      </c>
      <c r="Z108" s="48">
        <f t="shared" si="44"/>
        <v>189</v>
      </c>
      <c r="AA108" s="17">
        <f t="shared" si="45"/>
        <v>189</v>
      </c>
      <c r="AB108" s="45">
        <f t="shared" si="46"/>
        <v>2089</v>
      </c>
    </row>
    <row r="109" spans="1:28" ht="15" customHeight="1" x14ac:dyDescent="0.2">
      <c r="A109" s="49">
        <v>2200</v>
      </c>
      <c r="B109" s="49">
        <v>1900</v>
      </c>
      <c r="C109" s="46">
        <v>1.79</v>
      </c>
      <c r="D109" s="46">
        <v>266.2</v>
      </c>
      <c r="E109" s="46">
        <v>210.21</v>
      </c>
      <c r="F109" s="46">
        <v>0</v>
      </c>
      <c r="G109" s="46">
        <f t="shared" si="49"/>
        <v>112.5</v>
      </c>
      <c r="H109" s="46">
        <v>0</v>
      </c>
      <c r="I109" s="46">
        <f t="shared" si="50"/>
        <v>150</v>
      </c>
      <c r="J109" s="50">
        <f t="shared" si="47"/>
        <v>1</v>
      </c>
      <c r="K109" s="50">
        <f t="shared" si="48"/>
        <v>1</v>
      </c>
      <c r="L109" s="50">
        <f t="shared" si="51"/>
        <v>1</v>
      </c>
      <c r="M109" s="50">
        <f t="shared" ca="1" si="39"/>
        <v>0</v>
      </c>
      <c r="T109" s="43">
        <v>0</v>
      </c>
      <c r="U109" s="52">
        <f t="shared" si="40"/>
        <v>-1900</v>
      </c>
      <c r="V109" s="48">
        <f t="shared" si="41"/>
        <v>-1900</v>
      </c>
      <c r="W109" s="48"/>
      <c r="X109" s="48">
        <f t="shared" si="42"/>
        <v>2088.5648342425516</v>
      </c>
      <c r="Y109" s="48">
        <f t="shared" si="43"/>
        <v>188.56483424255157</v>
      </c>
      <c r="Z109" s="48">
        <f t="shared" si="44"/>
        <v>189</v>
      </c>
      <c r="AA109" s="17">
        <f t="shared" si="45"/>
        <v>189</v>
      </c>
      <c r="AB109" s="45">
        <f t="shared" si="46"/>
        <v>2089</v>
      </c>
    </row>
    <row r="110" spans="1:28" ht="15" customHeight="1" x14ac:dyDescent="0.2">
      <c r="A110" s="49">
        <v>2000</v>
      </c>
      <c r="B110" s="49">
        <v>1900</v>
      </c>
      <c r="C110" s="46">
        <v>1.88</v>
      </c>
      <c r="D110" s="46">
        <v>266.20999999999998</v>
      </c>
      <c r="E110" s="46">
        <v>210.22</v>
      </c>
      <c r="F110" s="46">
        <v>0</v>
      </c>
      <c r="G110" s="46">
        <f t="shared" si="49"/>
        <v>122.22222222222223</v>
      </c>
      <c r="H110" s="46">
        <v>0</v>
      </c>
      <c r="I110" s="46">
        <f t="shared" si="50"/>
        <v>133.33333333333334</v>
      </c>
      <c r="J110" s="50">
        <f t="shared" si="47"/>
        <v>1</v>
      </c>
      <c r="K110" s="50">
        <f t="shared" si="48"/>
        <v>1</v>
      </c>
      <c r="L110" s="50">
        <f t="shared" si="51"/>
        <v>1</v>
      </c>
      <c r="M110" s="50">
        <f t="shared" ca="1" si="39"/>
        <v>1</v>
      </c>
      <c r="T110" s="43">
        <v>0</v>
      </c>
      <c r="U110" s="52">
        <f t="shared" si="40"/>
        <v>-1900</v>
      </c>
      <c r="V110" s="48">
        <f t="shared" si="41"/>
        <v>-1900</v>
      </c>
      <c r="W110" s="48"/>
      <c r="X110" s="48">
        <f t="shared" si="42"/>
        <v>2088.5648342425516</v>
      </c>
      <c r="Y110" s="48">
        <f t="shared" si="43"/>
        <v>188.56483424255157</v>
      </c>
      <c r="Z110" s="48">
        <f t="shared" si="44"/>
        <v>189</v>
      </c>
      <c r="AA110" s="17">
        <f t="shared" si="45"/>
        <v>189</v>
      </c>
      <c r="AB110" s="45">
        <f t="shared" si="46"/>
        <v>2089</v>
      </c>
    </row>
    <row r="111" spans="1:28" ht="15" customHeight="1" x14ac:dyDescent="0.2">
      <c r="A111" s="49">
        <v>1900</v>
      </c>
      <c r="B111" s="49">
        <v>1900</v>
      </c>
      <c r="C111" s="46">
        <v>2.96</v>
      </c>
      <c r="D111" s="46">
        <v>266.20999999999998</v>
      </c>
      <c r="E111" s="46">
        <v>210.22</v>
      </c>
      <c r="F111" s="46">
        <v>0</v>
      </c>
      <c r="G111" s="46">
        <f t="shared" si="49"/>
        <v>120</v>
      </c>
      <c r="H111" s="46">
        <v>0</v>
      </c>
      <c r="I111" s="46">
        <f t="shared" si="50"/>
        <v>120</v>
      </c>
      <c r="J111" s="50">
        <f t="shared" si="47"/>
        <v>1</v>
      </c>
      <c r="K111" s="50">
        <f t="shared" si="48"/>
        <v>1</v>
      </c>
      <c r="L111" s="50">
        <f t="shared" si="51"/>
        <v>1</v>
      </c>
      <c r="M111" s="50">
        <f t="shared" ca="1" si="39"/>
        <v>0</v>
      </c>
      <c r="T111" s="43">
        <v>0</v>
      </c>
      <c r="U111" s="52">
        <f t="shared" si="40"/>
        <v>-1900</v>
      </c>
      <c r="V111" s="48">
        <f t="shared" si="41"/>
        <v>-1900</v>
      </c>
      <c r="W111" s="48"/>
      <c r="X111" s="48">
        <f t="shared" si="42"/>
        <v>2088.5648342425516</v>
      </c>
      <c r="Y111" s="48">
        <f t="shared" si="43"/>
        <v>188.56483424255157</v>
      </c>
      <c r="Z111" s="48">
        <f t="shared" si="44"/>
        <v>189</v>
      </c>
      <c r="AA111" s="17">
        <f t="shared" si="45"/>
        <v>189</v>
      </c>
      <c r="AB111" s="45">
        <f t="shared" si="46"/>
        <v>2089</v>
      </c>
    </row>
    <row r="112" spans="1:28" ht="15" customHeight="1" x14ac:dyDescent="0.2">
      <c r="A112" s="49">
        <v>1800</v>
      </c>
      <c r="B112" s="49">
        <v>1900</v>
      </c>
      <c r="C112" s="46">
        <v>4.04</v>
      </c>
      <c r="D112" s="46">
        <v>266.2</v>
      </c>
      <c r="E112" s="46">
        <v>210.22</v>
      </c>
      <c r="F112" s="46">
        <v>0</v>
      </c>
      <c r="G112" s="46">
        <f t="shared" si="49"/>
        <v>118.18181818181819</v>
      </c>
      <c r="H112" s="46">
        <v>0</v>
      </c>
      <c r="I112" s="46">
        <f t="shared" si="50"/>
        <v>109.09090909090909</v>
      </c>
      <c r="J112" s="50">
        <f t="shared" si="47"/>
        <v>1</v>
      </c>
      <c r="K112" s="50">
        <f t="shared" si="48"/>
        <v>1</v>
      </c>
      <c r="L112" s="50">
        <f t="shared" si="51"/>
        <v>1</v>
      </c>
      <c r="M112" s="50">
        <f t="shared" ca="1" si="39"/>
        <v>1</v>
      </c>
      <c r="T112" s="43">
        <v>0</v>
      </c>
      <c r="U112" s="52">
        <f t="shared" si="40"/>
        <v>-1900</v>
      </c>
      <c r="V112" s="48">
        <f t="shared" si="41"/>
        <v>-1900</v>
      </c>
      <c r="W112" s="48"/>
      <c r="X112" s="48">
        <f t="shared" si="42"/>
        <v>2088.5648342425516</v>
      </c>
      <c r="Y112" s="48">
        <f t="shared" si="43"/>
        <v>188.56483424255157</v>
      </c>
      <c r="Z112" s="48">
        <f t="shared" si="44"/>
        <v>189</v>
      </c>
      <c r="AA112" s="17">
        <f t="shared" si="45"/>
        <v>189</v>
      </c>
      <c r="AB112" s="45">
        <f t="shared" si="46"/>
        <v>2089</v>
      </c>
    </row>
    <row r="113" spans="1:28" ht="15" customHeight="1" x14ac:dyDescent="0.2">
      <c r="A113" s="49">
        <v>1700</v>
      </c>
      <c r="B113" s="49">
        <v>1900</v>
      </c>
      <c r="C113" s="46">
        <v>5.12</v>
      </c>
      <c r="D113" s="46">
        <v>266.18</v>
      </c>
      <c r="E113" s="46">
        <v>210.19</v>
      </c>
      <c r="F113" s="46">
        <v>0</v>
      </c>
      <c r="G113" s="46">
        <f t="shared" si="49"/>
        <v>116.66666666666667</v>
      </c>
      <c r="H113" s="46">
        <v>0</v>
      </c>
      <c r="I113" s="46">
        <f t="shared" si="50"/>
        <v>100</v>
      </c>
      <c r="J113" s="50">
        <f t="shared" si="47"/>
        <v>1</v>
      </c>
      <c r="K113" s="50">
        <f t="shared" si="48"/>
        <v>1</v>
      </c>
      <c r="L113" s="50">
        <f t="shared" si="51"/>
        <v>1</v>
      </c>
      <c r="M113" s="50">
        <f t="shared" ca="1" si="39"/>
        <v>1</v>
      </c>
      <c r="T113" s="43">
        <v>0</v>
      </c>
      <c r="U113" s="52">
        <f t="shared" si="40"/>
        <v>-1900</v>
      </c>
      <c r="V113" s="48">
        <f t="shared" si="41"/>
        <v>-1900</v>
      </c>
      <c r="W113" s="48"/>
      <c r="X113" s="48">
        <f t="shared" si="42"/>
        <v>2088.5648342425516</v>
      </c>
      <c r="Y113" s="48">
        <f t="shared" si="43"/>
        <v>188.56483424255157</v>
      </c>
      <c r="Z113" s="48">
        <f t="shared" si="44"/>
        <v>189</v>
      </c>
      <c r="AA113" s="17">
        <f t="shared" si="45"/>
        <v>189</v>
      </c>
      <c r="AB113" s="45">
        <f t="shared" si="46"/>
        <v>2089</v>
      </c>
    </row>
    <row r="114" spans="1:28" ht="15" customHeight="1" x14ac:dyDescent="0.2">
      <c r="A114" s="49">
        <v>1633</v>
      </c>
      <c r="B114" s="49">
        <v>1900</v>
      </c>
      <c r="C114" s="46">
        <v>4.8899999999999997</v>
      </c>
      <c r="D114" s="46">
        <v>266.16000000000003</v>
      </c>
      <c r="E114" s="46">
        <v>210.18</v>
      </c>
      <c r="F114" s="46">
        <v>0</v>
      </c>
      <c r="G114" s="46">
        <f t="shared" si="49"/>
        <v>112.84615384615384</v>
      </c>
      <c r="H114" s="46">
        <v>0</v>
      </c>
      <c r="I114" s="46">
        <f t="shared" si="50"/>
        <v>92.307692307692307</v>
      </c>
      <c r="J114" s="50">
        <f t="shared" si="47"/>
        <v>1</v>
      </c>
      <c r="K114" s="50">
        <f t="shared" si="48"/>
        <v>1</v>
      </c>
      <c r="L114" s="50">
        <f t="shared" si="51"/>
        <v>1</v>
      </c>
      <c r="M114" s="50">
        <f t="shared" ca="1" si="39"/>
        <v>0</v>
      </c>
      <c r="T114" s="43">
        <v>0</v>
      </c>
      <c r="U114" s="52">
        <f t="shared" si="40"/>
        <v>-1900</v>
      </c>
      <c r="V114" s="48">
        <f t="shared" si="41"/>
        <v>-1900</v>
      </c>
      <c r="W114" s="48"/>
      <c r="X114" s="48">
        <f t="shared" si="42"/>
        <v>2088.5648342425516</v>
      </c>
      <c r="Y114" s="48">
        <f t="shared" si="43"/>
        <v>188.56483424255157</v>
      </c>
      <c r="Z114" s="48">
        <f t="shared" si="44"/>
        <v>189</v>
      </c>
      <c r="AA114" s="17">
        <f t="shared" si="45"/>
        <v>189</v>
      </c>
      <c r="AB114" s="45">
        <f t="shared" si="46"/>
        <v>2089</v>
      </c>
    </row>
    <row r="115" spans="1:28" ht="15" customHeight="1" x14ac:dyDescent="0.2">
      <c r="A115" s="49">
        <v>1566</v>
      </c>
      <c r="B115" s="49">
        <v>1900</v>
      </c>
      <c r="C115" s="46">
        <v>4.66</v>
      </c>
      <c r="D115" s="46">
        <v>266.13</v>
      </c>
      <c r="E115" s="46">
        <v>210.14</v>
      </c>
      <c r="F115" s="46">
        <v>0</v>
      </c>
      <c r="G115" s="46">
        <f t="shared" si="49"/>
        <v>109.57142857142857</v>
      </c>
      <c r="H115" s="46">
        <v>0</v>
      </c>
      <c r="I115" s="46">
        <f t="shared" si="50"/>
        <v>85.714285714285708</v>
      </c>
      <c r="J115" s="50">
        <f t="shared" si="47"/>
        <v>1</v>
      </c>
      <c r="K115" s="50">
        <f t="shared" si="48"/>
        <v>1</v>
      </c>
      <c r="L115" s="50">
        <f t="shared" si="51"/>
        <v>1</v>
      </c>
      <c r="M115" s="50">
        <f t="shared" ca="1" si="39"/>
        <v>1</v>
      </c>
      <c r="T115" s="43">
        <v>0</v>
      </c>
      <c r="U115" s="52">
        <f t="shared" si="40"/>
        <v>-1900</v>
      </c>
      <c r="V115" s="48">
        <f t="shared" si="41"/>
        <v>-1900</v>
      </c>
      <c r="W115" s="48"/>
      <c r="X115" s="48">
        <f t="shared" si="42"/>
        <v>2088.5648342425516</v>
      </c>
      <c r="Y115" s="48">
        <f t="shared" si="43"/>
        <v>188.56483424255157</v>
      </c>
      <c r="Z115" s="48">
        <f t="shared" si="44"/>
        <v>189</v>
      </c>
      <c r="AA115" s="17">
        <f t="shared" si="45"/>
        <v>189</v>
      </c>
      <c r="AB115" s="45">
        <f t="shared" si="46"/>
        <v>2089</v>
      </c>
    </row>
    <row r="116" spans="1:28" ht="15" customHeight="1" x14ac:dyDescent="0.2">
      <c r="A116" s="49">
        <v>1500</v>
      </c>
      <c r="B116" s="49">
        <v>1900</v>
      </c>
      <c r="C116" s="46">
        <v>4.4400000000000004</v>
      </c>
      <c r="D116" s="46">
        <v>266.08999999999997</v>
      </c>
      <c r="E116" s="46">
        <v>210.1</v>
      </c>
      <c r="F116" s="46">
        <v>0</v>
      </c>
      <c r="G116" s="46">
        <f t="shared" si="49"/>
        <v>106.66666666666667</v>
      </c>
      <c r="H116" s="46">
        <v>0</v>
      </c>
      <c r="I116" s="46">
        <f t="shared" si="50"/>
        <v>80</v>
      </c>
      <c r="J116" s="50">
        <f t="shared" si="47"/>
        <v>1</v>
      </c>
      <c r="K116" s="50">
        <f t="shared" si="48"/>
        <v>1</v>
      </c>
      <c r="L116" s="50">
        <f t="shared" si="51"/>
        <v>1</v>
      </c>
      <c r="M116" s="50">
        <f t="shared" ca="1" si="39"/>
        <v>1</v>
      </c>
      <c r="T116" s="43">
        <v>0</v>
      </c>
      <c r="U116" s="52">
        <f t="shared" si="40"/>
        <v>-1900</v>
      </c>
      <c r="V116" s="48">
        <f t="shared" si="41"/>
        <v>-1900</v>
      </c>
      <c r="W116" s="48"/>
      <c r="X116" s="48">
        <f t="shared" si="42"/>
        <v>2088.5648342425516</v>
      </c>
      <c r="Y116" s="48">
        <f t="shared" si="43"/>
        <v>188.56483424255157</v>
      </c>
      <c r="Z116" s="48">
        <f t="shared" si="44"/>
        <v>189</v>
      </c>
      <c r="AA116" s="17">
        <f t="shared" si="45"/>
        <v>189</v>
      </c>
      <c r="AB116" s="45">
        <f t="shared" si="46"/>
        <v>2089</v>
      </c>
    </row>
    <row r="117" spans="1:28" ht="15" customHeight="1" x14ac:dyDescent="0.2">
      <c r="A117" s="49">
        <v>1533</v>
      </c>
      <c r="B117" s="49">
        <v>1900</v>
      </c>
      <c r="C117" s="46">
        <v>3.38</v>
      </c>
      <c r="D117" s="46">
        <v>266.06</v>
      </c>
      <c r="E117" s="46">
        <v>210.08</v>
      </c>
      <c r="F117" s="46">
        <v>0</v>
      </c>
      <c r="G117" s="46">
        <f t="shared" si="49"/>
        <v>97.9375</v>
      </c>
      <c r="H117" s="46">
        <v>0</v>
      </c>
      <c r="I117" s="46">
        <f t="shared" si="50"/>
        <v>75</v>
      </c>
      <c r="J117" s="50">
        <f t="shared" si="47"/>
        <v>1</v>
      </c>
      <c r="K117" s="50">
        <f t="shared" si="48"/>
        <v>1</v>
      </c>
      <c r="L117" s="50">
        <f t="shared" si="51"/>
        <v>1</v>
      </c>
      <c r="M117" s="50">
        <f t="shared" ca="1" si="39"/>
        <v>0</v>
      </c>
      <c r="T117" s="43">
        <v>0</v>
      </c>
      <c r="U117" s="52">
        <f t="shared" si="40"/>
        <v>-1900</v>
      </c>
      <c r="V117" s="48">
        <f t="shared" si="41"/>
        <v>-1900</v>
      </c>
      <c r="W117" s="48"/>
      <c r="X117" s="48">
        <f t="shared" si="42"/>
        <v>2088.5648342425516</v>
      </c>
      <c r="Y117" s="48">
        <f t="shared" si="43"/>
        <v>188.56483424255157</v>
      </c>
      <c r="Z117" s="48">
        <f t="shared" si="44"/>
        <v>189</v>
      </c>
      <c r="AA117" s="17">
        <f t="shared" si="45"/>
        <v>189</v>
      </c>
      <c r="AB117" s="45">
        <f t="shared" si="46"/>
        <v>2089</v>
      </c>
    </row>
    <row r="118" spans="1:28" ht="15" customHeight="1" x14ac:dyDescent="0.2">
      <c r="A118" s="49">
        <v>1566</v>
      </c>
      <c r="B118" s="49">
        <v>1900</v>
      </c>
      <c r="C118" s="46">
        <v>2.3199999999999998</v>
      </c>
      <c r="D118" s="46">
        <v>266.02999999999997</v>
      </c>
      <c r="E118" s="46">
        <v>210.05</v>
      </c>
      <c r="F118" s="46">
        <v>0</v>
      </c>
      <c r="G118" s="46">
        <f t="shared" si="49"/>
        <v>90.235294117647058</v>
      </c>
      <c r="H118" s="46">
        <v>0</v>
      </c>
      <c r="I118" s="46">
        <f t="shared" si="50"/>
        <v>70.588235294117652</v>
      </c>
      <c r="J118" s="50">
        <f t="shared" si="47"/>
        <v>1</v>
      </c>
      <c r="K118" s="50">
        <f t="shared" si="48"/>
        <v>1</v>
      </c>
      <c r="L118" s="50">
        <f t="shared" si="51"/>
        <v>1</v>
      </c>
      <c r="M118" s="50">
        <f t="shared" ca="1" si="39"/>
        <v>1</v>
      </c>
      <c r="T118" s="43">
        <v>0</v>
      </c>
      <c r="U118" s="52">
        <f t="shared" si="40"/>
        <v>-1900</v>
      </c>
      <c r="V118" s="48">
        <f t="shared" si="41"/>
        <v>-1900</v>
      </c>
      <c r="W118" s="48"/>
      <c r="X118" s="48">
        <f t="shared" si="42"/>
        <v>2088.5648342425516</v>
      </c>
      <c r="Y118" s="48">
        <f t="shared" si="43"/>
        <v>188.56483424255157</v>
      </c>
      <c r="Z118" s="48">
        <f t="shared" si="44"/>
        <v>189</v>
      </c>
      <c r="AA118" s="17">
        <f t="shared" si="45"/>
        <v>189</v>
      </c>
      <c r="AB118" s="45">
        <f t="shared" si="46"/>
        <v>2089</v>
      </c>
    </row>
    <row r="119" spans="1:28" ht="15" customHeight="1" x14ac:dyDescent="0.2">
      <c r="A119" s="49">
        <v>1600</v>
      </c>
      <c r="B119" s="49">
        <v>1900</v>
      </c>
      <c r="C119" s="46">
        <v>1.26</v>
      </c>
      <c r="D119" s="46">
        <v>266</v>
      </c>
      <c r="E119" s="46">
        <v>210.01</v>
      </c>
      <c r="F119" s="46">
        <v>0</v>
      </c>
      <c r="G119" s="46">
        <f t="shared" si="49"/>
        <v>83.333333333333329</v>
      </c>
      <c r="H119" s="46">
        <v>0</v>
      </c>
      <c r="I119" s="46">
        <f t="shared" si="50"/>
        <v>66.666666666666671</v>
      </c>
      <c r="J119" s="50">
        <f t="shared" si="47"/>
        <v>1</v>
      </c>
      <c r="K119" s="50">
        <f t="shared" si="48"/>
        <v>1</v>
      </c>
      <c r="L119" s="50">
        <f t="shared" si="51"/>
        <v>1</v>
      </c>
      <c r="M119" s="50">
        <f t="shared" ca="1" si="39"/>
        <v>0</v>
      </c>
      <c r="T119" s="43">
        <v>0</v>
      </c>
      <c r="U119" s="52">
        <f t="shared" si="40"/>
        <v>-1900</v>
      </c>
      <c r="V119" s="48">
        <f t="shared" si="41"/>
        <v>-1900</v>
      </c>
      <c r="W119" s="48"/>
      <c r="X119" s="48">
        <f t="shared" si="42"/>
        <v>2088.5648342425516</v>
      </c>
      <c r="Y119" s="48">
        <f t="shared" si="43"/>
        <v>188.56483424255157</v>
      </c>
      <c r="Z119" s="48">
        <f t="shared" si="44"/>
        <v>189</v>
      </c>
      <c r="AA119" s="17">
        <f t="shared" si="45"/>
        <v>189</v>
      </c>
      <c r="AB119" s="45">
        <f t="shared" si="46"/>
        <v>2089</v>
      </c>
    </row>
    <row r="120" spans="1:28" ht="15" customHeight="1" x14ac:dyDescent="0.2">
      <c r="A120" s="49">
        <v>1310</v>
      </c>
      <c r="B120" s="49">
        <v>1900</v>
      </c>
      <c r="C120" s="46">
        <v>1.1499999999999999</v>
      </c>
      <c r="D120" s="46">
        <v>265.95</v>
      </c>
      <c r="E120" s="46">
        <v>209.97</v>
      </c>
      <c r="F120" s="46">
        <v>0</v>
      </c>
      <c r="G120" s="46">
        <f t="shared" si="49"/>
        <v>94.21052631578948</v>
      </c>
      <c r="H120" s="46">
        <v>0</v>
      </c>
      <c r="I120" s="46">
        <f t="shared" si="50"/>
        <v>63.157894736842103</v>
      </c>
      <c r="J120" s="50">
        <f t="shared" si="47"/>
        <v>1</v>
      </c>
      <c r="K120" s="50">
        <f t="shared" si="48"/>
        <v>1</v>
      </c>
      <c r="L120" s="50">
        <f t="shared" si="51"/>
        <v>1</v>
      </c>
      <c r="M120" s="50">
        <f t="shared" ca="1" si="39"/>
        <v>1</v>
      </c>
      <c r="T120" s="43">
        <v>0</v>
      </c>
      <c r="U120" s="52">
        <f t="shared" si="40"/>
        <v>-1900</v>
      </c>
      <c r="V120" s="48">
        <f t="shared" si="41"/>
        <v>-1900</v>
      </c>
      <c r="W120" s="48"/>
      <c r="X120" s="48">
        <f t="shared" si="42"/>
        <v>2088.5648342425516</v>
      </c>
      <c r="Y120" s="48">
        <f t="shared" si="43"/>
        <v>188.56483424255157</v>
      </c>
      <c r="Z120" s="48">
        <f t="shared" si="44"/>
        <v>189</v>
      </c>
      <c r="AA120" s="17">
        <f t="shared" si="45"/>
        <v>189</v>
      </c>
      <c r="AB120" s="45">
        <f t="shared" si="46"/>
        <v>2089</v>
      </c>
    </row>
    <row r="121" spans="1:28" ht="15" customHeight="1" x14ac:dyDescent="0.2">
      <c r="A121" s="49">
        <v>1020</v>
      </c>
      <c r="B121" s="49">
        <v>1900</v>
      </c>
      <c r="C121" s="46">
        <v>1.04</v>
      </c>
      <c r="D121" s="46">
        <v>265.87</v>
      </c>
      <c r="E121" s="46">
        <v>209.88</v>
      </c>
      <c r="F121" s="46">
        <v>0</v>
      </c>
      <c r="G121" s="46">
        <f t="shared" si="49"/>
        <v>104</v>
      </c>
      <c r="H121" s="46">
        <v>0</v>
      </c>
      <c r="I121" s="46">
        <f t="shared" si="50"/>
        <v>60</v>
      </c>
      <c r="J121" s="50">
        <f t="shared" si="47"/>
        <v>1</v>
      </c>
      <c r="K121" s="50">
        <f t="shared" si="48"/>
        <v>1</v>
      </c>
      <c r="L121" s="50">
        <f t="shared" si="51"/>
        <v>1</v>
      </c>
      <c r="M121" s="50">
        <f t="shared" ca="1" si="39"/>
        <v>1</v>
      </c>
      <c r="T121" s="43">
        <v>0</v>
      </c>
      <c r="U121" s="52">
        <f t="shared" si="40"/>
        <v>-1900</v>
      </c>
      <c r="V121" s="48">
        <f t="shared" si="41"/>
        <v>-1900</v>
      </c>
      <c r="W121" s="48"/>
      <c r="X121" s="48">
        <f t="shared" si="42"/>
        <v>2088.5648342425516</v>
      </c>
      <c r="Y121" s="48">
        <f t="shared" si="43"/>
        <v>188.56483424255157</v>
      </c>
      <c r="Z121" s="48">
        <f t="shared" si="44"/>
        <v>189</v>
      </c>
      <c r="AA121" s="17">
        <f t="shared" si="45"/>
        <v>189</v>
      </c>
      <c r="AB121" s="45">
        <f t="shared" si="46"/>
        <v>2089</v>
      </c>
    </row>
    <row r="122" spans="1:28" ht="15" customHeight="1" x14ac:dyDescent="0.2">
      <c r="A122" s="49">
        <v>730</v>
      </c>
      <c r="B122" s="49">
        <v>1900</v>
      </c>
      <c r="C122" s="46">
        <v>0.92</v>
      </c>
      <c r="D122" s="46">
        <v>265.77</v>
      </c>
      <c r="E122" s="46">
        <v>209.79</v>
      </c>
      <c r="F122" s="46">
        <v>0</v>
      </c>
      <c r="G122" s="46">
        <f t="shared" si="49"/>
        <v>112.85714285714286</v>
      </c>
      <c r="H122" s="46">
        <v>0</v>
      </c>
      <c r="I122" s="46">
        <f t="shared" si="50"/>
        <v>57.142857142857146</v>
      </c>
      <c r="J122" s="50">
        <f t="shared" si="47"/>
        <v>1</v>
      </c>
      <c r="K122" s="50">
        <f t="shared" si="48"/>
        <v>1</v>
      </c>
      <c r="L122" s="50">
        <f t="shared" si="51"/>
        <v>1</v>
      </c>
      <c r="M122" s="50">
        <f t="shared" ca="1" si="39"/>
        <v>1</v>
      </c>
      <c r="T122" s="43">
        <v>0</v>
      </c>
      <c r="U122" s="52">
        <f t="shared" si="40"/>
        <v>-1900</v>
      </c>
      <c r="V122" s="48">
        <f t="shared" si="41"/>
        <v>-1900</v>
      </c>
      <c r="W122" s="48"/>
      <c r="X122" s="48">
        <f t="shared" si="42"/>
        <v>2088.5648342425516</v>
      </c>
      <c r="Y122" s="48">
        <f t="shared" si="43"/>
        <v>188.56483424255157</v>
      </c>
      <c r="Z122" s="48">
        <f t="shared" si="44"/>
        <v>189</v>
      </c>
      <c r="AA122" s="17">
        <f t="shared" si="45"/>
        <v>189</v>
      </c>
      <c r="AB122" s="45">
        <f t="shared" si="46"/>
        <v>2089</v>
      </c>
    </row>
    <row r="123" spans="1:28" ht="15" customHeight="1" x14ac:dyDescent="0.2">
      <c r="A123" s="49">
        <v>907</v>
      </c>
      <c r="B123" s="49">
        <v>1900</v>
      </c>
      <c r="C123" s="46">
        <v>1.65</v>
      </c>
      <c r="D123" s="46">
        <v>265.68</v>
      </c>
      <c r="E123" s="46">
        <v>209.69</v>
      </c>
      <c r="F123" s="46">
        <v>0</v>
      </c>
      <c r="G123" s="46">
        <f t="shared" si="49"/>
        <v>99.681818181818187</v>
      </c>
      <c r="H123" s="46">
        <v>0</v>
      </c>
      <c r="I123" s="46">
        <f t="shared" si="50"/>
        <v>54.545454545454547</v>
      </c>
      <c r="J123" s="50">
        <f t="shared" si="47"/>
        <v>1</v>
      </c>
      <c r="K123" s="50">
        <f t="shared" si="48"/>
        <v>1</v>
      </c>
      <c r="L123" s="50">
        <f t="shared" si="51"/>
        <v>1</v>
      </c>
      <c r="M123" s="50">
        <f t="shared" ca="1" si="39"/>
        <v>1</v>
      </c>
      <c r="T123" s="43">
        <v>0</v>
      </c>
      <c r="U123" s="52">
        <f t="shared" si="40"/>
        <v>-1900</v>
      </c>
      <c r="V123" s="48">
        <f t="shared" si="41"/>
        <v>-1900</v>
      </c>
      <c r="W123" s="48"/>
      <c r="X123" s="48">
        <f t="shared" si="42"/>
        <v>2088.5648342425516</v>
      </c>
      <c r="Y123" s="48">
        <f t="shared" si="43"/>
        <v>188.56483424255157</v>
      </c>
      <c r="Z123" s="48">
        <f t="shared" si="44"/>
        <v>189</v>
      </c>
      <c r="AA123" s="17">
        <f t="shared" si="45"/>
        <v>189</v>
      </c>
      <c r="AB123" s="45">
        <f t="shared" si="46"/>
        <v>2089</v>
      </c>
    </row>
    <row r="124" spans="1:28" ht="15" customHeight="1" x14ac:dyDescent="0.2">
      <c r="A124" s="49">
        <v>1084</v>
      </c>
      <c r="B124" s="49">
        <v>1900</v>
      </c>
      <c r="C124" s="46">
        <v>2.38</v>
      </c>
      <c r="D124" s="46">
        <v>265.61</v>
      </c>
      <c r="E124" s="46">
        <v>209.62</v>
      </c>
      <c r="F124" s="46">
        <v>0</v>
      </c>
      <c r="G124" s="46">
        <f t="shared" si="49"/>
        <v>87.652173913043484</v>
      </c>
      <c r="H124" s="46">
        <v>0</v>
      </c>
      <c r="I124" s="46">
        <f t="shared" si="50"/>
        <v>52.173913043478258</v>
      </c>
      <c r="J124" s="50">
        <f t="shared" si="47"/>
        <v>1</v>
      </c>
      <c r="K124" s="50">
        <f t="shared" si="48"/>
        <v>1</v>
      </c>
      <c r="L124" s="50">
        <f t="shared" si="51"/>
        <v>1</v>
      </c>
      <c r="M124" s="50">
        <f t="shared" ca="1" si="39"/>
        <v>0</v>
      </c>
      <c r="T124" s="43">
        <v>0</v>
      </c>
      <c r="U124" s="52">
        <f t="shared" si="40"/>
        <v>-1900</v>
      </c>
      <c r="V124" s="48">
        <f t="shared" si="41"/>
        <v>-1900</v>
      </c>
      <c r="W124" s="48"/>
      <c r="X124" s="48">
        <f t="shared" si="42"/>
        <v>2088.5648342425516</v>
      </c>
      <c r="Y124" s="48">
        <f t="shared" si="43"/>
        <v>188.56483424255157</v>
      </c>
      <c r="Z124" s="48">
        <f t="shared" si="44"/>
        <v>189</v>
      </c>
      <c r="AA124" s="17">
        <f t="shared" si="45"/>
        <v>189</v>
      </c>
      <c r="AB124" s="45">
        <f t="shared" si="46"/>
        <v>2089</v>
      </c>
    </row>
    <row r="125" spans="1:28" ht="15" customHeight="1" x14ac:dyDescent="0.2">
      <c r="A125" s="49">
        <v>1260</v>
      </c>
      <c r="B125" s="49">
        <v>1900</v>
      </c>
      <c r="C125" s="46">
        <v>3.1</v>
      </c>
      <c r="D125" s="46">
        <v>265.55</v>
      </c>
      <c r="E125" s="46">
        <v>209.57</v>
      </c>
      <c r="F125" s="46">
        <v>0</v>
      </c>
      <c r="G125" s="46">
        <f t="shared" si="49"/>
        <v>76.666666666666671</v>
      </c>
      <c r="H125" s="46">
        <v>0</v>
      </c>
      <c r="I125" s="46">
        <f t="shared" si="50"/>
        <v>50</v>
      </c>
      <c r="J125" s="50">
        <f t="shared" si="47"/>
        <v>1</v>
      </c>
      <c r="K125" s="50">
        <f t="shared" si="48"/>
        <v>1</v>
      </c>
      <c r="L125" s="50">
        <f t="shared" si="51"/>
        <v>1</v>
      </c>
      <c r="M125" s="50">
        <f t="shared" ca="1" si="39"/>
        <v>1</v>
      </c>
      <c r="T125" s="43">
        <v>0</v>
      </c>
      <c r="U125" s="52">
        <f t="shared" si="40"/>
        <v>-1900</v>
      </c>
      <c r="V125" s="48">
        <f t="shared" si="41"/>
        <v>-1900</v>
      </c>
      <c r="W125" s="48"/>
      <c r="X125" s="48">
        <f t="shared" si="42"/>
        <v>2088.5648342425516</v>
      </c>
      <c r="Y125" s="48">
        <f t="shared" si="43"/>
        <v>188.56483424255157</v>
      </c>
      <c r="Z125" s="48">
        <f t="shared" si="44"/>
        <v>189</v>
      </c>
      <c r="AA125" s="17">
        <f t="shared" si="45"/>
        <v>189</v>
      </c>
      <c r="AB125" s="45">
        <f t="shared" si="46"/>
        <v>2089</v>
      </c>
    </row>
    <row r="126" spans="1:28" ht="15" customHeight="1" x14ac:dyDescent="0.2">
      <c r="A126" s="49">
        <v>1150</v>
      </c>
      <c r="B126" s="49">
        <v>1900</v>
      </c>
      <c r="C126" s="46">
        <v>3.91</v>
      </c>
      <c r="D126" s="46">
        <v>265.48</v>
      </c>
      <c r="E126" s="46">
        <v>209.49</v>
      </c>
      <c r="F126" s="46">
        <v>0</v>
      </c>
      <c r="G126" s="46">
        <f t="shared" si="49"/>
        <v>78</v>
      </c>
      <c r="H126" s="46">
        <v>0</v>
      </c>
      <c r="I126" s="46">
        <f t="shared" si="50"/>
        <v>48</v>
      </c>
      <c r="J126" s="50">
        <f t="shared" si="47"/>
        <v>1</v>
      </c>
      <c r="K126" s="50">
        <f t="shared" si="48"/>
        <v>1</v>
      </c>
      <c r="L126" s="50">
        <f t="shared" si="51"/>
        <v>1</v>
      </c>
      <c r="M126" s="50">
        <f t="shared" ca="1" si="39"/>
        <v>0</v>
      </c>
      <c r="T126" s="43">
        <v>0</v>
      </c>
      <c r="U126" s="52">
        <f t="shared" si="40"/>
        <v>-1900</v>
      </c>
      <c r="V126" s="48">
        <f t="shared" si="41"/>
        <v>-1900</v>
      </c>
      <c r="W126" s="48"/>
      <c r="X126" s="48">
        <f t="shared" si="42"/>
        <v>2088.5648342425516</v>
      </c>
      <c r="Y126" s="48">
        <f t="shared" si="43"/>
        <v>188.56483424255157</v>
      </c>
      <c r="Z126" s="48">
        <f t="shared" si="44"/>
        <v>189</v>
      </c>
      <c r="AA126" s="17">
        <f t="shared" si="45"/>
        <v>189</v>
      </c>
      <c r="AB126" s="45">
        <f t="shared" si="46"/>
        <v>2089</v>
      </c>
    </row>
    <row r="127" spans="1:28" ht="15" customHeight="1" x14ac:dyDescent="0.2">
      <c r="A127" s="49">
        <v>1040</v>
      </c>
      <c r="B127" s="49">
        <v>1900</v>
      </c>
      <c r="C127" s="46">
        <v>4.72</v>
      </c>
      <c r="D127" s="46">
        <v>265.39999999999998</v>
      </c>
      <c r="E127" s="46">
        <v>209.42</v>
      </c>
      <c r="F127" s="46">
        <v>0</v>
      </c>
      <c r="G127" s="46">
        <f t="shared" si="49"/>
        <v>79.230769230769226</v>
      </c>
      <c r="H127" s="46">
        <v>0</v>
      </c>
      <c r="I127" s="46">
        <f t="shared" si="50"/>
        <v>46.153846153846153</v>
      </c>
      <c r="J127" s="50">
        <f t="shared" si="47"/>
        <v>1</v>
      </c>
      <c r="K127" s="50">
        <f t="shared" si="48"/>
        <v>1</v>
      </c>
      <c r="L127" s="50">
        <f t="shared" si="51"/>
        <v>1</v>
      </c>
      <c r="M127" s="50">
        <f t="shared" ca="1" si="39"/>
        <v>0</v>
      </c>
      <c r="T127" s="43">
        <v>0</v>
      </c>
      <c r="U127" s="52">
        <f t="shared" si="40"/>
        <v>-1900</v>
      </c>
      <c r="V127" s="48">
        <f t="shared" si="41"/>
        <v>-1900</v>
      </c>
      <c r="W127" s="48"/>
      <c r="X127" s="48">
        <f t="shared" si="42"/>
        <v>2088.5648342425516</v>
      </c>
      <c r="Y127" s="48">
        <f t="shared" si="43"/>
        <v>188.56483424255157</v>
      </c>
      <c r="Z127" s="48">
        <f t="shared" si="44"/>
        <v>189</v>
      </c>
      <c r="AA127" s="17">
        <f t="shared" si="45"/>
        <v>189</v>
      </c>
      <c r="AB127" s="45">
        <f t="shared" si="46"/>
        <v>2089</v>
      </c>
    </row>
    <row r="128" spans="1:28" ht="15" customHeight="1" x14ac:dyDescent="0.2">
      <c r="A128" s="49">
        <v>930</v>
      </c>
      <c r="B128" s="49">
        <v>1900</v>
      </c>
      <c r="C128" s="46">
        <v>5.53</v>
      </c>
      <c r="D128" s="46">
        <v>265.31</v>
      </c>
      <c r="E128" s="46">
        <v>209.33</v>
      </c>
      <c r="F128" s="46">
        <v>0</v>
      </c>
      <c r="G128" s="46">
        <f t="shared" si="49"/>
        <v>80.370370370370367</v>
      </c>
      <c r="H128" s="46">
        <v>0</v>
      </c>
      <c r="I128" s="46">
        <f t="shared" si="50"/>
        <v>44.444444444444443</v>
      </c>
      <c r="J128" s="50">
        <f t="shared" si="47"/>
        <v>1</v>
      </c>
      <c r="K128" s="50">
        <f t="shared" si="48"/>
        <v>1</v>
      </c>
      <c r="L128" s="50">
        <f t="shared" si="51"/>
        <v>1</v>
      </c>
      <c r="M128" s="50">
        <f t="shared" ca="1" si="39"/>
        <v>1</v>
      </c>
      <c r="T128" s="43">
        <v>0</v>
      </c>
      <c r="U128" s="52">
        <f t="shared" si="40"/>
        <v>-1900</v>
      </c>
      <c r="V128" s="48">
        <f t="shared" si="41"/>
        <v>-1900</v>
      </c>
      <c r="W128" s="48"/>
      <c r="X128" s="48">
        <f t="shared" si="42"/>
        <v>2088.5648342425516</v>
      </c>
      <c r="Y128" s="48">
        <f t="shared" si="43"/>
        <v>188.56483424255157</v>
      </c>
      <c r="Z128" s="48">
        <f t="shared" si="44"/>
        <v>189</v>
      </c>
      <c r="AA128" s="17">
        <f t="shared" si="45"/>
        <v>189</v>
      </c>
      <c r="AB128" s="45">
        <f t="shared" si="46"/>
        <v>2089</v>
      </c>
    </row>
    <row r="129" spans="1:28" ht="15" customHeight="1" x14ac:dyDescent="0.2">
      <c r="A129" s="49">
        <v>1153</v>
      </c>
      <c r="B129" s="49">
        <v>1900</v>
      </c>
      <c r="C129" s="46">
        <v>6.31</v>
      </c>
      <c r="D129" s="46">
        <v>265.24</v>
      </c>
      <c r="E129" s="46">
        <v>209.26</v>
      </c>
      <c r="F129" s="46">
        <v>0</v>
      </c>
      <c r="G129" s="46">
        <f t="shared" si="49"/>
        <v>69.535714285714292</v>
      </c>
      <c r="H129" s="46">
        <v>0</v>
      </c>
      <c r="I129" s="46">
        <f t="shared" si="50"/>
        <v>42.857142857142854</v>
      </c>
      <c r="J129" s="50">
        <f t="shared" si="47"/>
        <v>1</v>
      </c>
      <c r="K129" s="50">
        <f t="shared" si="48"/>
        <v>1</v>
      </c>
      <c r="L129" s="50">
        <f t="shared" si="51"/>
        <v>1</v>
      </c>
      <c r="M129" s="50">
        <f t="shared" ca="1" si="39"/>
        <v>1</v>
      </c>
      <c r="T129" s="43">
        <v>0</v>
      </c>
      <c r="U129" s="52">
        <f t="shared" si="40"/>
        <v>-1900</v>
      </c>
      <c r="V129" s="48">
        <f t="shared" si="41"/>
        <v>-1900</v>
      </c>
      <c r="W129" s="48"/>
      <c r="X129" s="48">
        <f t="shared" si="42"/>
        <v>2088.5648342425516</v>
      </c>
      <c r="Y129" s="48">
        <f t="shared" si="43"/>
        <v>188.56483424255157</v>
      </c>
      <c r="Z129" s="48">
        <f t="shared" si="44"/>
        <v>189</v>
      </c>
      <c r="AA129" s="17">
        <f t="shared" si="45"/>
        <v>189</v>
      </c>
      <c r="AB129" s="45">
        <f t="shared" si="46"/>
        <v>2089</v>
      </c>
    </row>
    <row r="130" spans="1:28" ht="15" customHeight="1" x14ac:dyDescent="0.2">
      <c r="A130" s="49">
        <v>1376</v>
      </c>
      <c r="B130" s="49">
        <v>1900</v>
      </c>
      <c r="C130" s="46">
        <v>7.09</v>
      </c>
      <c r="D130" s="46">
        <v>265.19</v>
      </c>
      <c r="E130" s="46">
        <v>209.2</v>
      </c>
      <c r="F130" s="46">
        <v>0</v>
      </c>
      <c r="G130" s="46">
        <f t="shared" si="49"/>
        <v>59.448275862068968</v>
      </c>
      <c r="H130" s="46">
        <v>0</v>
      </c>
      <c r="I130" s="46">
        <f t="shared" si="50"/>
        <v>41.379310344827587</v>
      </c>
      <c r="J130" s="50">
        <f t="shared" si="47"/>
        <v>1</v>
      </c>
      <c r="K130" s="50">
        <f t="shared" si="48"/>
        <v>1</v>
      </c>
      <c r="L130" s="50">
        <f t="shared" si="51"/>
        <v>1</v>
      </c>
      <c r="M130" s="50">
        <f t="shared" ref="M130:M152" ca="1" si="52">IF(RAND()&lt;0.5,0,1)</f>
        <v>1</v>
      </c>
      <c r="T130" s="43">
        <v>0</v>
      </c>
      <c r="U130" s="52">
        <f t="shared" ref="U130:U152" si="53">T130-B130</f>
        <v>-1900</v>
      </c>
      <c r="V130" s="48">
        <f t="shared" ref="V130:V152" si="54">ROUND(U130,0)</f>
        <v>-1900</v>
      </c>
      <c r="W130" s="48"/>
      <c r="X130" s="48">
        <f t="shared" ref="X130:X152" si="55">B130/$W$2*$W$3</f>
        <v>2088.5648342425516</v>
      </c>
      <c r="Y130" s="48">
        <f t="shared" ref="Y130:Y152" si="56">X130-B130</f>
        <v>188.56483424255157</v>
      </c>
      <c r="Z130" s="48">
        <f t="shared" ref="Z130:Z152" si="57">ROUND(Y130,0)</f>
        <v>189</v>
      </c>
      <c r="AA130" s="17">
        <f t="shared" ref="AA130:AA152" si="58">IF(V130&gt;=0,V130,Z130)</f>
        <v>189</v>
      </c>
      <c r="AB130" s="45">
        <f t="shared" ref="AB130:AB152" si="59">B130+AA130</f>
        <v>2089</v>
      </c>
    </row>
    <row r="131" spans="1:28" ht="15" customHeight="1" x14ac:dyDescent="0.2">
      <c r="A131" s="49">
        <v>1600</v>
      </c>
      <c r="B131" s="49">
        <v>1900</v>
      </c>
      <c r="C131" s="46">
        <v>7.86</v>
      </c>
      <c r="D131" s="46">
        <v>265.16000000000003</v>
      </c>
      <c r="E131" s="46">
        <v>209.18</v>
      </c>
      <c r="F131" s="46">
        <v>0</v>
      </c>
      <c r="G131" s="46">
        <f t="shared" si="49"/>
        <v>50</v>
      </c>
      <c r="H131" s="46">
        <v>0</v>
      </c>
      <c r="I131" s="46">
        <f t="shared" si="50"/>
        <v>40</v>
      </c>
      <c r="J131" s="50">
        <f t="shared" ref="J131:J152" si="60">IF(ABS(B131-B130)&lt;=50,1,0)</f>
        <v>1</v>
      </c>
      <c r="K131" s="50">
        <f t="shared" ref="K131:K152" si="61">IF(ABS((B131-B130))&lt;=50,1,IF((B131-B130)*(1)&gt;=0,1,-1))</f>
        <v>1</v>
      </c>
      <c r="L131" s="50">
        <f t="shared" si="51"/>
        <v>1</v>
      </c>
      <c r="M131" s="50">
        <f t="shared" ca="1" si="52"/>
        <v>0</v>
      </c>
      <c r="T131" s="43">
        <v>0</v>
      </c>
      <c r="U131" s="52">
        <f t="shared" si="53"/>
        <v>-1900</v>
      </c>
      <c r="V131" s="48">
        <f t="shared" si="54"/>
        <v>-1900</v>
      </c>
      <c r="W131" s="48"/>
      <c r="X131" s="48">
        <f t="shared" si="55"/>
        <v>2088.5648342425516</v>
      </c>
      <c r="Y131" s="48">
        <f t="shared" si="56"/>
        <v>188.56483424255157</v>
      </c>
      <c r="Z131" s="48">
        <f t="shared" si="57"/>
        <v>189</v>
      </c>
      <c r="AA131" s="17">
        <f t="shared" si="58"/>
        <v>189</v>
      </c>
      <c r="AB131" s="45">
        <f t="shared" si="59"/>
        <v>2089</v>
      </c>
    </row>
    <row r="132" spans="1:28" ht="15" customHeight="1" x14ac:dyDescent="0.2">
      <c r="A132" s="49">
        <v>1533</v>
      </c>
      <c r="B132" s="49">
        <v>1867</v>
      </c>
      <c r="C132" s="46">
        <v>8.31</v>
      </c>
      <c r="D132" s="46">
        <v>265.13</v>
      </c>
      <c r="E132" s="46">
        <v>209.15</v>
      </c>
      <c r="F132" s="46">
        <v>0</v>
      </c>
      <c r="G132" s="46">
        <f t="shared" si="49"/>
        <v>50.548387096774192</v>
      </c>
      <c r="H132" s="46">
        <v>0</v>
      </c>
      <c r="I132" s="46">
        <f t="shared" si="50"/>
        <v>39.774193548387096</v>
      </c>
      <c r="J132" s="50">
        <f t="shared" si="60"/>
        <v>1</v>
      </c>
      <c r="K132" s="50">
        <f t="shared" si="61"/>
        <v>1</v>
      </c>
      <c r="L132" s="50">
        <f t="shared" si="51"/>
        <v>1</v>
      </c>
      <c r="M132" s="50">
        <f t="shared" ca="1" si="52"/>
        <v>0</v>
      </c>
      <c r="T132" s="43">
        <v>0</v>
      </c>
      <c r="U132" s="52">
        <f t="shared" si="53"/>
        <v>-1867</v>
      </c>
      <c r="V132" s="48">
        <f t="shared" si="54"/>
        <v>-1867</v>
      </c>
      <c r="W132" s="48"/>
      <c r="X132" s="48">
        <f t="shared" si="55"/>
        <v>2052.2897608057069</v>
      </c>
      <c r="Y132" s="48">
        <f t="shared" si="56"/>
        <v>185.28976080570692</v>
      </c>
      <c r="Z132" s="48">
        <f t="shared" si="57"/>
        <v>185</v>
      </c>
      <c r="AA132" s="17">
        <f t="shared" si="58"/>
        <v>185</v>
      </c>
      <c r="AB132" s="45">
        <f t="shared" si="59"/>
        <v>2052</v>
      </c>
    </row>
    <row r="133" spans="1:28" ht="15" customHeight="1" x14ac:dyDescent="0.2">
      <c r="A133" s="49">
        <v>1466</v>
      </c>
      <c r="B133" s="49">
        <v>1834</v>
      </c>
      <c r="C133" s="46">
        <v>8.75</v>
      </c>
      <c r="D133" s="46">
        <v>265.10000000000002</v>
      </c>
      <c r="E133" s="46">
        <v>209.11</v>
      </c>
      <c r="F133" s="46">
        <v>0</v>
      </c>
      <c r="G133" s="46">
        <f t="shared" si="49"/>
        <v>51.0625</v>
      </c>
      <c r="H133" s="46">
        <v>0</v>
      </c>
      <c r="I133" s="46">
        <f t="shared" si="50"/>
        <v>39.5625</v>
      </c>
      <c r="J133" s="50">
        <f t="shared" si="60"/>
        <v>1</v>
      </c>
      <c r="K133" s="50">
        <f t="shared" si="61"/>
        <v>1</v>
      </c>
      <c r="L133" s="50">
        <f t="shared" si="51"/>
        <v>1</v>
      </c>
      <c r="M133" s="50">
        <f t="shared" ca="1" si="52"/>
        <v>1</v>
      </c>
      <c r="T133" s="43">
        <v>0</v>
      </c>
      <c r="U133" s="52">
        <f t="shared" si="53"/>
        <v>-1834</v>
      </c>
      <c r="V133" s="48">
        <f t="shared" si="54"/>
        <v>-1834</v>
      </c>
      <c r="W133" s="48"/>
      <c r="X133" s="48">
        <f t="shared" si="55"/>
        <v>2016.0146873688627</v>
      </c>
      <c r="Y133" s="48">
        <f t="shared" si="56"/>
        <v>182.01468736886272</v>
      </c>
      <c r="Z133" s="48">
        <f t="shared" si="57"/>
        <v>182</v>
      </c>
      <c r="AA133" s="17">
        <f t="shared" si="58"/>
        <v>182</v>
      </c>
      <c r="AB133" s="45">
        <f t="shared" si="59"/>
        <v>2016</v>
      </c>
    </row>
    <row r="134" spans="1:28" ht="15" customHeight="1" x14ac:dyDescent="0.2">
      <c r="A134" s="49">
        <v>1400</v>
      </c>
      <c r="B134" s="49">
        <v>1800</v>
      </c>
      <c r="C134" s="46">
        <v>9.19</v>
      </c>
      <c r="D134" s="46">
        <v>265.06</v>
      </c>
      <c r="E134" s="46">
        <v>209.08</v>
      </c>
      <c r="F134" s="46">
        <v>0</v>
      </c>
      <c r="G134" s="46">
        <f t="shared" ref="G134:G152" si="62">($A$101-A134)/(ROW(A134)-ROW($A$101))</f>
        <v>51.515151515151516</v>
      </c>
      <c r="H134" s="46">
        <v>0</v>
      </c>
      <c r="I134" s="46">
        <f t="shared" ref="I134:I152" si="63">($A$101-B134)/(ROW(B134)-ROW($A$101))</f>
        <v>39.393939393939391</v>
      </c>
      <c r="J134" s="50">
        <f t="shared" si="60"/>
        <v>1</v>
      </c>
      <c r="K134" s="50">
        <f t="shared" si="61"/>
        <v>1</v>
      </c>
      <c r="L134" s="50">
        <f t="shared" si="51"/>
        <v>1</v>
      </c>
      <c r="M134" s="50">
        <f t="shared" ca="1" si="52"/>
        <v>0</v>
      </c>
      <c r="T134" s="43">
        <v>0</v>
      </c>
      <c r="U134" s="52">
        <f t="shared" si="53"/>
        <v>-1800</v>
      </c>
      <c r="V134" s="48">
        <f t="shared" si="54"/>
        <v>-1800</v>
      </c>
      <c r="W134" s="48"/>
      <c r="X134" s="48">
        <f t="shared" si="55"/>
        <v>1978.6403692824169</v>
      </c>
      <c r="Y134" s="48">
        <f t="shared" si="56"/>
        <v>178.64036928241694</v>
      </c>
      <c r="Z134" s="48">
        <f t="shared" si="57"/>
        <v>179</v>
      </c>
      <c r="AA134" s="17">
        <f t="shared" si="58"/>
        <v>179</v>
      </c>
      <c r="AB134" s="45">
        <f t="shared" si="59"/>
        <v>1979</v>
      </c>
    </row>
    <row r="135" spans="1:28" ht="15" customHeight="1" x14ac:dyDescent="0.2">
      <c r="A135" s="49">
        <v>1400</v>
      </c>
      <c r="B135" s="49">
        <v>1833</v>
      </c>
      <c r="C135" s="46">
        <v>7.15</v>
      </c>
      <c r="D135" s="46">
        <v>265.02</v>
      </c>
      <c r="E135" s="46">
        <v>209.03</v>
      </c>
      <c r="F135" s="46">
        <v>0</v>
      </c>
      <c r="G135" s="46">
        <f t="shared" si="62"/>
        <v>50</v>
      </c>
      <c r="H135" s="46">
        <v>0</v>
      </c>
      <c r="I135" s="46">
        <f t="shared" si="63"/>
        <v>37.264705882352942</v>
      </c>
      <c r="J135" s="50">
        <f t="shared" si="60"/>
        <v>1</v>
      </c>
      <c r="K135" s="50">
        <f t="shared" si="61"/>
        <v>1</v>
      </c>
      <c r="L135" s="50">
        <f t="shared" ref="L135:L152" si="64">IF(OR(COUNTIF(K131:K135,1)=5,COUNTIF(K131:K135,-1)=5),1,0)</f>
        <v>1</v>
      </c>
      <c r="M135" s="50">
        <f t="shared" ca="1" si="52"/>
        <v>1</v>
      </c>
      <c r="T135" s="43">
        <v>0</v>
      </c>
      <c r="U135" s="52">
        <f t="shared" si="53"/>
        <v>-1833</v>
      </c>
      <c r="V135" s="48">
        <f t="shared" si="54"/>
        <v>-1833</v>
      </c>
      <c r="W135" s="48"/>
      <c r="X135" s="48">
        <f t="shared" si="55"/>
        <v>2014.9154427192614</v>
      </c>
      <c r="Y135" s="48">
        <f t="shared" si="56"/>
        <v>181.91544271926136</v>
      </c>
      <c r="Z135" s="48">
        <f t="shared" si="57"/>
        <v>182</v>
      </c>
      <c r="AA135" s="17">
        <f t="shared" si="58"/>
        <v>182</v>
      </c>
      <c r="AB135" s="45">
        <f t="shared" si="59"/>
        <v>2015</v>
      </c>
    </row>
    <row r="136" spans="1:28" ht="15" customHeight="1" x14ac:dyDescent="0.2">
      <c r="A136" s="49">
        <v>1400</v>
      </c>
      <c r="B136" s="49">
        <v>1866</v>
      </c>
      <c r="C136" s="46">
        <v>5.1100000000000003</v>
      </c>
      <c r="D136" s="46">
        <v>264.98</v>
      </c>
      <c r="E136" s="46">
        <v>208.99</v>
      </c>
      <c r="F136" s="46">
        <v>0</v>
      </c>
      <c r="G136" s="46">
        <f t="shared" si="62"/>
        <v>48.571428571428569</v>
      </c>
      <c r="H136" s="46">
        <v>0</v>
      </c>
      <c r="I136" s="46">
        <f t="shared" si="63"/>
        <v>35.25714285714286</v>
      </c>
      <c r="J136" s="50">
        <f t="shared" si="60"/>
        <v>1</v>
      </c>
      <c r="K136" s="50">
        <f t="shared" si="61"/>
        <v>1</v>
      </c>
      <c r="L136" s="50">
        <f t="shared" si="64"/>
        <v>1</v>
      </c>
      <c r="M136" s="50">
        <f t="shared" ca="1" si="52"/>
        <v>1</v>
      </c>
      <c r="T136" s="43">
        <v>0</v>
      </c>
      <c r="U136" s="52">
        <f t="shared" si="53"/>
        <v>-1866</v>
      </c>
      <c r="V136" s="48">
        <f t="shared" si="54"/>
        <v>-1866</v>
      </c>
      <c r="W136" s="48"/>
      <c r="X136" s="48">
        <f t="shared" si="55"/>
        <v>2051.1905161561058</v>
      </c>
      <c r="Y136" s="48">
        <f t="shared" si="56"/>
        <v>185.19051615610579</v>
      </c>
      <c r="Z136" s="48">
        <f t="shared" si="57"/>
        <v>185</v>
      </c>
      <c r="AA136" s="17">
        <f t="shared" si="58"/>
        <v>185</v>
      </c>
      <c r="AB136" s="45">
        <f t="shared" si="59"/>
        <v>2051</v>
      </c>
    </row>
    <row r="137" spans="1:28" ht="15" customHeight="1" x14ac:dyDescent="0.2">
      <c r="A137" s="49">
        <v>1400</v>
      </c>
      <c r="B137" s="49">
        <v>1900</v>
      </c>
      <c r="C137" s="46">
        <v>3.06</v>
      </c>
      <c r="D137" s="46">
        <v>264.94</v>
      </c>
      <c r="E137" s="46">
        <v>208.96</v>
      </c>
      <c r="F137" s="46">
        <v>0</v>
      </c>
      <c r="G137" s="46">
        <f t="shared" si="62"/>
        <v>47.222222222222221</v>
      </c>
      <c r="H137" s="46">
        <v>0</v>
      </c>
      <c r="I137" s="46">
        <f t="shared" si="63"/>
        <v>33.333333333333336</v>
      </c>
      <c r="J137" s="50">
        <f t="shared" si="60"/>
        <v>1</v>
      </c>
      <c r="K137" s="50">
        <f t="shared" si="61"/>
        <v>1</v>
      </c>
      <c r="L137" s="50">
        <f t="shared" si="64"/>
        <v>1</v>
      </c>
      <c r="M137" s="50">
        <f t="shared" ca="1" si="52"/>
        <v>1</v>
      </c>
      <c r="T137" s="43">
        <v>0</v>
      </c>
      <c r="U137" s="52">
        <f t="shared" si="53"/>
        <v>-1900</v>
      </c>
      <c r="V137" s="48">
        <f t="shared" si="54"/>
        <v>-1900</v>
      </c>
      <c r="W137" s="48"/>
      <c r="X137" s="48">
        <f t="shared" si="55"/>
        <v>2088.5648342425516</v>
      </c>
      <c r="Y137" s="48">
        <f t="shared" si="56"/>
        <v>188.56483424255157</v>
      </c>
      <c r="Z137" s="48">
        <f t="shared" si="57"/>
        <v>189</v>
      </c>
      <c r="AA137" s="17">
        <f t="shared" si="58"/>
        <v>189</v>
      </c>
      <c r="AB137" s="45">
        <f t="shared" si="59"/>
        <v>2089</v>
      </c>
    </row>
    <row r="138" spans="1:28" ht="15" customHeight="1" x14ac:dyDescent="0.2">
      <c r="A138" s="49">
        <v>1500</v>
      </c>
      <c r="B138" s="49">
        <v>1900</v>
      </c>
      <c r="C138" s="46">
        <v>2.88</v>
      </c>
      <c r="D138" s="46">
        <v>264.89999999999998</v>
      </c>
      <c r="E138" s="46">
        <v>208.91</v>
      </c>
      <c r="F138" s="46">
        <v>0</v>
      </c>
      <c r="G138" s="46">
        <f t="shared" si="62"/>
        <v>43.243243243243242</v>
      </c>
      <c r="H138" s="46">
        <v>0</v>
      </c>
      <c r="I138" s="46">
        <f t="shared" si="63"/>
        <v>32.432432432432435</v>
      </c>
      <c r="J138" s="50">
        <f t="shared" si="60"/>
        <v>1</v>
      </c>
      <c r="K138" s="50">
        <f t="shared" si="61"/>
        <v>1</v>
      </c>
      <c r="L138" s="50">
        <f t="shared" si="64"/>
        <v>1</v>
      </c>
      <c r="M138" s="50">
        <f t="shared" ca="1" si="52"/>
        <v>1</v>
      </c>
      <c r="T138" s="43">
        <v>0</v>
      </c>
      <c r="U138" s="52">
        <f t="shared" si="53"/>
        <v>-1900</v>
      </c>
      <c r="V138" s="48">
        <f t="shared" si="54"/>
        <v>-1900</v>
      </c>
      <c r="W138" s="48"/>
      <c r="X138" s="48">
        <f t="shared" si="55"/>
        <v>2088.5648342425516</v>
      </c>
      <c r="Y138" s="48">
        <f t="shared" si="56"/>
        <v>188.56483424255157</v>
      </c>
      <c r="Z138" s="48">
        <f t="shared" si="57"/>
        <v>189</v>
      </c>
      <c r="AA138" s="17">
        <f t="shared" si="58"/>
        <v>189</v>
      </c>
      <c r="AB138" s="45">
        <f t="shared" si="59"/>
        <v>2089</v>
      </c>
    </row>
    <row r="139" spans="1:28" ht="15" customHeight="1" x14ac:dyDescent="0.2">
      <c r="A139" s="49">
        <v>1600</v>
      </c>
      <c r="B139" s="49">
        <v>1900</v>
      </c>
      <c r="C139" s="46">
        <v>2.7</v>
      </c>
      <c r="D139" s="46">
        <v>264.87</v>
      </c>
      <c r="E139" s="46">
        <v>208.89</v>
      </c>
      <c r="F139" s="46">
        <v>0</v>
      </c>
      <c r="G139" s="46">
        <f t="shared" si="62"/>
        <v>39.473684210526315</v>
      </c>
      <c r="H139" s="46">
        <v>0</v>
      </c>
      <c r="I139" s="46">
        <f t="shared" si="63"/>
        <v>31.578947368421051</v>
      </c>
      <c r="J139" s="50">
        <f t="shared" si="60"/>
        <v>1</v>
      </c>
      <c r="K139" s="50">
        <f t="shared" si="61"/>
        <v>1</v>
      </c>
      <c r="L139" s="50">
        <f t="shared" si="64"/>
        <v>1</v>
      </c>
      <c r="M139" s="50">
        <f t="shared" ca="1" si="52"/>
        <v>1</v>
      </c>
      <c r="T139" s="43">
        <v>0</v>
      </c>
      <c r="U139" s="52">
        <f t="shared" si="53"/>
        <v>-1900</v>
      </c>
      <c r="V139" s="48">
        <f t="shared" si="54"/>
        <v>-1900</v>
      </c>
      <c r="W139" s="48"/>
      <c r="X139" s="48">
        <f t="shared" si="55"/>
        <v>2088.5648342425516</v>
      </c>
      <c r="Y139" s="48">
        <f t="shared" si="56"/>
        <v>188.56483424255157</v>
      </c>
      <c r="Z139" s="48">
        <f t="shared" si="57"/>
        <v>189</v>
      </c>
      <c r="AA139" s="17">
        <f t="shared" si="58"/>
        <v>189</v>
      </c>
      <c r="AB139" s="45">
        <f t="shared" si="59"/>
        <v>2089</v>
      </c>
    </row>
    <row r="140" spans="1:28" ht="15" customHeight="1" x14ac:dyDescent="0.2">
      <c r="A140" s="49">
        <v>1700</v>
      </c>
      <c r="B140" s="49">
        <v>1900</v>
      </c>
      <c r="C140" s="46">
        <v>2.52</v>
      </c>
      <c r="D140" s="46">
        <v>264.85000000000002</v>
      </c>
      <c r="E140" s="46">
        <v>208.86</v>
      </c>
      <c r="F140" s="46">
        <v>0</v>
      </c>
      <c r="G140" s="46">
        <f t="shared" si="62"/>
        <v>35.897435897435898</v>
      </c>
      <c r="H140" s="46">
        <v>0</v>
      </c>
      <c r="I140" s="46">
        <f t="shared" si="63"/>
        <v>30.76923076923077</v>
      </c>
      <c r="J140" s="50">
        <f t="shared" si="60"/>
        <v>1</v>
      </c>
      <c r="K140" s="50">
        <f t="shared" si="61"/>
        <v>1</v>
      </c>
      <c r="L140" s="50">
        <f t="shared" si="64"/>
        <v>1</v>
      </c>
      <c r="M140" s="50">
        <f t="shared" ca="1" si="52"/>
        <v>1</v>
      </c>
      <c r="T140" s="43">
        <v>0</v>
      </c>
      <c r="U140" s="52">
        <f t="shared" si="53"/>
        <v>-1900</v>
      </c>
      <c r="V140" s="48">
        <f t="shared" si="54"/>
        <v>-1900</v>
      </c>
      <c r="W140" s="48"/>
      <c r="X140" s="48">
        <f t="shared" si="55"/>
        <v>2088.5648342425516</v>
      </c>
      <c r="Y140" s="48">
        <f t="shared" si="56"/>
        <v>188.56483424255157</v>
      </c>
      <c r="Z140" s="48">
        <f t="shared" si="57"/>
        <v>189</v>
      </c>
      <c r="AA140" s="17">
        <f t="shared" si="58"/>
        <v>189</v>
      </c>
      <c r="AB140" s="45">
        <f t="shared" si="59"/>
        <v>2089</v>
      </c>
    </row>
    <row r="141" spans="1:28" ht="15" customHeight="1" x14ac:dyDescent="0.2">
      <c r="A141" s="49">
        <v>1667</v>
      </c>
      <c r="B141" s="49">
        <v>1867</v>
      </c>
      <c r="C141" s="46">
        <v>1.93</v>
      </c>
      <c r="D141" s="46">
        <v>264.83</v>
      </c>
      <c r="E141" s="46">
        <v>208.85</v>
      </c>
      <c r="F141" s="46">
        <v>0</v>
      </c>
      <c r="G141" s="46">
        <f t="shared" si="62"/>
        <v>35.825000000000003</v>
      </c>
      <c r="H141" s="46">
        <v>0</v>
      </c>
      <c r="I141" s="46">
        <f t="shared" si="63"/>
        <v>30.824999999999999</v>
      </c>
      <c r="J141" s="50">
        <f t="shared" si="60"/>
        <v>1</v>
      </c>
      <c r="K141" s="50">
        <f t="shared" si="61"/>
        <v>1</v>
      </c>
      <c r="L141" s="50">
        <f t="shared" si="64"/>
        <v>1</v>
      </c>
      <c r="M141" s="50">
        <f t="shared" ca="1" si="52"/>
        <v>1</v>
      </c>
      <c r="T141" s="43">
        <v>0</v>
      </c>
      <c r="U141" s="52">
        <f t="shared" si="53"/>
        <v>-1867</v>
      </c>
      <c r="V141" s="48">
        <f t="shared" si="54"/>
        <v>-1867</v>
      </c>
      <c r="W141" s="48"/>
      <c r="X141" s="48">
        <f t="shared" si="55"/>
        <v>2052.2897608057069</v>
      </c>
      <c r="Y141" s="48">
        <f t="shared" si="56"/>
        <v>185.28976080570692</v>
      </c>
      <c r="Z141" s="48">
        <f t="shared" si="57"/>
        <v>185</v>
      </c>
      <c r="AA141" s="17">
        <f t="shared" si="58"/>
        <v>185</v>
      </c>
      <c r="AB141" s="45">
        <f t="shared" si="59"/>
        <v>2052</v>
      </c>
    </row>
    <row r="142" spans="1:28" ht="15" customHeight="1" x14ac:dyDescent="0.2">
      <c r="A142" s="49">
        <v>1634</v>
      </c>
      <c r="B142" s="49">
        <v>1834</v>
      </c>
      <c r="C142" s="46">
        <v>1.34</v>
      </c>
      <c r="D142" s="46">
        <v>264.81</v>
      </c>
      <c r="E142" s="46">
        <v>208.83</v>
      </c>
      <c r="F142" s="46">
        <v>0</v>
      </c>
      <c r="G142" s="46">
        <f t="shared" si="62"/>
        <v>35.756097560975611</v>
      </c>
      <c r="H142" s="46">
        <v>0</v>
      </c>
      <c r="I142" s="46">
        <f t="shared" si="63"/>
        <v>30.878048780487806</v>
      </c>
      <c r="J142" s="50">
        <f t="shared" si="60"/>
        <v>1</v>
      </c>
      <c r="K142" s="50">
        <f t="shared" si="61"/>
        <v>1</v>
      </c>
      <c r="L142" s="50">
        <f t="shared" si="64"/>
        <v>1</v>
      </c>
      <c r="M142" s="50">
        <f t="shared" ca="1" si="52"/>
        <v>0</v>
      </c>
      <c r="T142" s="43">
        <v>0</v>
      </c>
      <c r="U142" s="52">
        <f t="shared" si="53"/>
        <v>-1834</v>
      </c>
      <c r="V142" s="48">
        <f t="shared" si="54"/>
        <v>-1834</v>
      </c>
      <c r="W142" s="48"/>
      <c r="X142" s="48">
        <f t="shared" si="55"/>
        <v>2016.0146873688627</v>
      </c>
      <c r="Y142" s="48">
        <f t="shared" si="56"/>
        <v>182.01468736886272</v>
      </c>
      <c r="Z142" s="48">
        <f t="shared" si="57"/>
        <v>182</v>
      </c>
      <c r="AA142" s="17">
        <f t="shared" si="58"/>
        <v>182</v>
      </c>
      <c r="AB142" s="45">
        <f t="shared" si="59"/>
        <v>2016</v>
      </c>
    </row>
    <row r="143" spans="1:28" ht="15" customHeight="1" x14ac:dyDescent="0.2">
      <c r="A143" s="49">
        <v>1600</v>
      </c>
      <c r="B143" s="49">
        <v>1800</v>
      </c>
      <c r="C143" s="46">
        <v>0.74</v>
      </c>
      <c r="D143" s="46">
        <v>264.79000000000002</v>
      </c>
      <c r="E143" s="46">
        <v>208.81</v>
      </c>
      <c r="F143" s="46">
        <v>0</v>
      </c>
      <c r="G143" s="46">
        <f t="shared" si="62"/>
        <v>35.714285714285715</v>
      </c>
      <c r="H143" s="46">
        <v>0</v>
      </c>
      <c r="I143" s="46">
        <f t="shared" si="63"/>
        <v>30.952380952380953</v>
      </c>
      <c r="J143" s="50">
        <f t="shared" si="60"/>
        <v>1</v>
      </c>
      <c r="K143" s="50">
        <f t="shared" si="61"/>
        <v>1</v>
      </c>
      <c r="L143" s="50">
        <f t="shared" si="64"/>
        <v>1</v>
      </c>
      <c r="M143" s="50">
        <f t="shared" ca="1" si="52"/>
        <v>1</v>
      </c>
      <c r="T143" s="43">
        <v>0</v>
      </c>
      <c r="U143" s="52">
        <f t="shared" si="53"/>
        <v>-1800</v>
      </c>
      <c r="V143" s="48">
        <f t="shared" si="54"/>
        <v>-1800</v>
      </c>
      <c r="W143" s="48"/>
      <c r="X143" s="48">
        <f t="shared" si="55"/>
        <v>1978.6403692824169</v>
      </c>
      <c r="Y143" s="48">
        <f t="shared" si="56"/>
        <v>178.64036928241694</v>
      </c>
      <c r="Z143" s="48">
        <f t="shared" si="57"/>
        <v>179</v>
      </c>
      <c r="AA143" s="17">
        <f t="shared" si="58"/>
        <v>179</v>
      </c>
      <c r="AB143" s="45">
        <f t="shared" si="59"/>
        <v>1979</v>
      </c>
    </row>
    <row r="144" spans="1:28" ht="15" customHeight="1" x14ac:dyDescent="0.2">
      <c r="A144" s="49">
        <v>1633</v>
      </c>
      <c r="B144" s="49">
        <v>1800</v>
      </c>
      <c r="C144" s="46">
        <v>0.86</v>
      </c>
      <c r="D144" s="46">
        <v>264.77999999999997</v>
      </c>
      <c r="E144" s="46">
        <v>208.8</v>
      </c>
      <c r="F144" s="46">
        <v>0</v>
      </c>
      <c r="G144" s="46">
        <f t="shared" si="62"/>
        <v>34.116279069767444</v>
      </c>
      <c r="H144" s="46">
        <v>0</v>
      </c>
      <c r="I144" s="46">
        <f t="shared" si="63"/>
        <v>30.232558139534884</v>
      </c>
      <c r="J144" s="50">
        <f t="shared" si="60"/>
        <v>1</v>
      </c>
      <c r="K144" s="50">
        <f t="shared" si="61"/>
        <v>1</v>
      </c>
      <c r="L144" s="50">
        <f t="shared" si="64"/>
        <v>1</v>
      </c>
      <c r="M144" s="50">
        <f t="shared" ca="1" si="52"/>
        <v>1</v>
      </c>
      <c r="T144" s="43">
        <v>0</v>
      </c>
      <c r="U144" s="52">
        <f t="shared" si="53"/>
        <v>-1800</v>
      </c>
      <c r="V144" s="48">
        <f t="shared" si="54"/>
        <v>-1800</v>
      </c>
      <c r="W144" s="48"/>
      <c r="X144" s="48">
        <f t="shared" si="55"/>
        <v>1978.6403692824169</v>
      </c>
      <c r="Y144" s="48">
        <f t="shared" si="56"/>
        <v>178.64036928241694</v>
      </c>
      <c r="Z144" s="48">
        <f t="shared" si="57"/>
        <v>179</v>
      </c>
      <c r="AA144" s="17">
        <f t="shared" si="58"/>
        <v>179</v>
      </c>
      <c r="AB144" s="45">
        <f t="shared" si="59"/>
        <v>1979</v>
      </c>
    </row>
    <row r="145" spans="1:28" ht="15" customHeight="1" x14ac:dyDescent="0.2">
      <c r="A145" s="49">
        <v>1666</v>
      </c>
      <c r="B145" s="49">
        <v>1800</v>
      </c>
      <c r="C145" s="46">
        <v>0.98</v>
      </c>
      <c r="D145" s="46">
        <v>264.77</v>
      </c>
      <c r="E145" s="46">
        <v>208.78</v>
      </c>
      <c r="F145" s="46">
        <v>0</v>
      </c>
      <c r="G145" s="46">
        <f t="shared" si="62"/>
        <v>32.590909090909093</v>
      </c>
      <c r="H145" s="46">
        <v>0</v>
      </c>
      <c r="I145" s="46">
        <f t="shared" si="63"/>
        <v>29.545454545454547</v>
      </c>
      <c r="J145" s="50">
        <f t="shared" si="60"/>
        <v>1</v>
      </c>
      <c r="K145" s="50">
        <f t="shared" si="61"/>
        <v>1</v>
      </c>
      <c r="L145" s="50">
        <f t="shared" si="64"/>
        <v>1</v>
      </c>
      <c r="M145" s="50">
        <f t="shared" ca="1" si="52"/>
        <v>1</v>
      </c>
      <c r="T145" s="43">
        <v>0</v>
      </c>
      <c r="U145" s="52">
        <f t="shared" si="53"/>
        <v>-1800</v>
      </c>
      <c r="V145" s="48">
        <f t="shared" si="54"/>
        <v>-1800</v>
      </c>
      <c r="W145" s="48"/>
      <c r="X145" s="48">
        <f t="shared" si="55"/>
        <v>1978.6403692824169</v>
      </c>
      <c r="Y145" s="48">
        <f t="shared" si="56"/>
        <v>178.64036928241694</v>
      </c>
      <c r="Z145" s="48">
        <f t="shared" si="57"/>
        <v>179</v>
      </c>
      <c r="AA145" s="17">
        <f t="shared" si="58"/>
        <v>179</v>
      </c>
      <c r="AB145" s="45">
        <f t="shared" si="59"/>
        <v>1979</v>
      </c>
    </row>
    <row r="146" spans="1:28" ht="15" customHeight="1" x14ac:dyDescent="0.2">
      <c r="A146" s="49">
        <v>1700</v>
      </c>
      <c r="B146" s="49">
        <v>1800</v>
      </c>
      <c r="C146" s="46">
        <v>1.0900000000000001</v>
      </c>
      <c r="D146" s="46">
        <v>264.76</v>
      </c>
      <c r="E146" s="46">
        <v>208.77</v>
      </c>
      <c r="F146" s="46">
        <v>0</v>
      </c>
      <c r="G146" s="46">
        <f t="shared" si="62"/>
        <v>31.111111111111111</v>
      </c>
      <c r="H146" s="46">
        <v>0</v>
      </c>
      <c r="I146" s="46">
        <f t="shared" si="63"/>
        <v>28.888888888888889</v>
      </c>
      <c r="J146" s="50">
        <f t="shared" si="60"/>
        <v>1</v>
      </c>
      <c r="K146" s="50">
        <f t="shared" si="61"/>
        <v>1</v>
      </c>
      <c r="L146" s="50">
        <f t="shared" si="64"/>
        <v>1</v>
      </c>
      <c r="M146" s="50">
        <f t="shared" ca="1" si="52"/>
        <v>0</v>
      </c>
      <c r="T146" s="43">
        <v>0</v>
      </c>
      <c r="U146" s="52">
        <f t="shared" si="53"/>
        <v>-1800</v>
      </c>
      <c r="V146" s="48">
        <f t="shared" si="54"/>
        <v>-1800</v>
      </c>
      <c r="W146" s="48"/>
      <c r="X146" s="48">
        <f t="shared" si="55"/>
        <v>1978.6403692824169</v>
      </c>
      <c r="Y146" s="48">
        <f t="shared" si="56"/>
        <v>178.64036928241694</v>
      </c>
      <c r="Z146" s="48">
        <f t="shared" si="57"/>
        <v>179</v>
      </c>
      <c r="AA146" s="17">
        <f t="shared" si="58"/>
        <v>179</v>
      </c>
      <c r="AB146" s="45">
        <f t="shared" si="59"/>
        <v>1979</v>
      </c>
    </row>
    <row r="147" spans="1:28" ht="15" customHeight="1" x14ac:dyDescent="0.2">
      <c r="A147" s="49">
        <v>1533</v>
      </c>
      <c r="B147" s="49">
        <v>1800</v>
      </c>
      <c r="C147" s="46">
        <v>0.96</v>
      </c>
      <c r="D147" s="46">
        <v>264.74</v>
      </c>
      <c r="E147" s="46">
        <v>208.76</v>
      </c>
      <c r="F147" s="46">
        <v>0</v>
      </c>
      <c r="G147" s="46">
        <f t="shared" si="62"/>
        <v>34.065217391304351</v>
      </c>
      <c r="H147" s="46">
        <v>0</v>
      </c>
      <c r="I147" s="46">
        <f t="shared" si="63"/>
        <v>28.260869565217391</v>
      </c>
      <c r="J147" s="50">
        <f t="shared" si="60"/>
        <v>1</v>
      </c>
      <c r="K147" s="50">
        <f t="shared" si="61"/>
        <v>1</v>
      </c>
      <c r="L147" s="50">
        <f t="shared" si="64"/>
        <v>1</v>
      </c>
      <c r="M147" s="50">
        <f t="shared" ca="1" si="52"/>
        <v>1</v>
      </c>
      <c r="T147" s="43">
        <v>0</v>
      </c>
      <c r="U147" s="52">
        <f t="shared" si="53"/>
        <v>-1800</v>
      </c>
      <c r="V147" s="48">
        <f t="shared" si="54"/>
        <v>-1800</v>
      </c>
      <c r="W147" s="48"/>
      <c r="X147" s="48">
        <f t="shared" si="55"/>
        <v>1978.6403692824169</v>
      </c>
      <c r="Y147" s="48">
        <f t="shared" si="56"/>
        <v>178.64036928241694</v>
      </c>
      <c r="Z147" s="48">
        <f t="shared" si="57"/>
        <v>179</v>
      </c>
      <c r="AA147" s="17">
        <f t="shared" si="58"/>
        <v>179</v>
      </c>
      <c r="AB147" s="45">
        <f t="shared" si="59"/>
        <v>1979</v>
      </c>
    </row>
    <row r="148" spans="1:28" ht="15" customHeight="1" x14ac:dyDescent="0.2">
      <c r="A148" s="49">
        <v>1366</v>
      </c>
      <c r="B148" s="49">
        <v>1800</v>
      </c>
      <c r="C148" s="46">
        <v>0.82</v>
      </c>
      <c r="D148" s="46">
        <v>264.7</v>
      </c>
      <c r="E148" s="46">
        <v>208.72</v>
      </c>
      <c r="F148" s="46">
        <v>0</v>
      </c>
      <c r="G148" s="46">
        <f t="shared" si="62"/>
        <v>36.893617021276597</v>
      </c>
      <c r="H148" s="46">
        <v>0</v>
      </c>
      <c r="I148" s="46">
        <f t="shared" si="63"/>
        <v>27.659574468085108</v>
      </c>
      <c r="J148" s="50">
        <f t="shared" si="60"/>
        <v>1</v>
      </c>
      <c r="K148" s="50">
        <f t="shared" si="61"/>
        <v>1</v>
      </c>
      <c r="L148" s="50">
        <f t="shared" si="64"/>
        <v>1</v>
      </c>
      <c r="M148" s="50">
        <f t="shared" ca="1" si="52"/>
        <v>0</v>
      </c>
      <c r="T148" s="43">
        <v>0</v>
      </c>
      <c r="U148" s="52">
        <f t="shared" si="53"/>
        <v>-1800</v>
      </c>
      <c r="V148" s="48">
        <f t="shared" si="54"/>
        <v>-1800</v>
      </c>
      <c r="W148" s="48"/>
      <c r="X148" s="48">
        <f t="shared" si="55"/>
        <v>1978.6403692824169</v>
      </c>
      <c r="Y148" s="48">
        <f t="shared" si="56"/>
        <v>178.64036928241694</v>
      </c>
      <c r="Z148" s="48">
        <f t="shared" si="57"/>
        <v>179</v>
      </c>
      <c r="AA148" s="17">
        <f t="shared" si="58"/>
        <v>179</v>
      </c>
      <c r="AB148" s="45">
        <f t="shared" si="59"/>
        <v>1979</v>
      </c>
    </row>
    <row r="149" spans="1:28" ht="15" customHeight="1" x14ac:dyDescent="0.2">
      <c r="A149" s="49">
        <v>1200</v>
      </c>
      <c r="B149" s="49">
        <v>1800</v>
      </c>
      <c r="C149" s="46">
        <v>0.68</v>
      </c>
      <c r="D149" s="46">
        <v>264.64999999999998</v>
      </c>
      <c r="E149" s="46">
        <v>208.66</v>
      </c>
      <c r="F149" s="46">
        <v>0</v>
      </c>
      <c r="G149" s="46">
        <f t="shared" si="62"/>
        <v>39.583333333333336</v>
      </c>
      <c r="H149" s="46">
        <v>0</v>
      </c>
      <c r="I149" s="46">
        <f t="shared" si="63"/>
        <v>27.083333333333332</v>
      </c>
      <c r="J149" s="50">
        <f t="shared" si="60"/>
        <v>1</v>
      </c>
      <c r="K149" s="50">
        <f t="shared" si="61"/>
        <v>1</v>
      </c>
      <c r="L149" s="50">
        <f t="shared" si="64"/>
        <v>1</v>
      </c>
      <c r="M149" s="50">
        <f t="shared" ca="1" si="52"/>
        <v>1</v>
      </c>
      <c r="T149" s="43">
        <v>0</v>
      </c>
      <c r="U149" s="52">
        <f t="shared" si="53"/>
        <v>-1800</v>
      </c>
      <c r="V149" s="48">
        <f t="shared" si="54"/>
        <v>-1800</v>
      </c>
      <c r="W149" s="48"/>
      <c r="X149" s="48">
        <f t="shared" si="55"/>
        <v>1978.6403692824169</v>
      </c>
      <c r="Y149" s="48">
        <f t="shared" si="56"/>
        <v>178.64036928241694</v>
      </c>
      <c r="Z149" s="48">
        <f t="shared" si="57"/>
        <v>179</v>
      </c>
      <c r="AA149" s="17">
        <f t="shared" si="58"/>
        <v>179</v>
      </c>
      <c r="AB149" s="45">
        <f t="shared" si="59"/>
        <v>1979</v>
      </c>
    </row>
    <row r="150" spans="1:28" ht="15" customHeight="1" x14ac:dyDescent="0.2">
      <c r="A150" s="49">
        <v>1133</v>
      </c>
      <c r="B150" s="49">
        <v>1800</v>
      </c>
      <c r="C150" s="46">
        <v>1.35</v>
      </c>
      <c r="D150" s="46">
        <v>264.58999999999997</v>
      </c>
      <c r="E150" s="46">
        <v>208.6</v>
      </c>
      <c r="F150" s="46">
        <v>0</v>
      </c>
      <c r="G150" s="46">
        <f t="shared" si="62"/>
        <v>40.142857142857146</v>
      </c>
      <c r="H150" s="46">
        <v>0</v>
      </c>
      <c r="I150" s="46">
        <f t="shared" si="63"/>
        <v>26.530612244897959</v>
      </c>
      <c r="J150" s="50">
        <f t="shared" si="60"/>
        <v>1</v>
      </c>
      <c r="K150" s="50">
        <f t="shared" si="61"/>
        <v>1</v>
      </c>
      <c r="L150" s="50">
        <f t="shared" si="64"/>
        <v>1</v>
      </c>
      <c r="M150" s="50">
        <f t="shared" ca="1" si="52"/>
        <v>0</v>
      </c>
      <c r="T150" s="43">
        <v>0</v>
      </c>
      <c r="U150" s="52">
        <f t="shared" si="53"/>
        <v>-1800</v>
      </c>
      <c r="V150" s="48">
        <f t="shared" si="54"/>
        <v>-1800</v>
      </c>
      <c r="W150" s="48"/>
      <c r="X150" s="48">
        <f t="shared" si="55"/>
        <v>1978.6403692824169</v>
      </c>
      <c r="Y150" s="48">
        <f t="shared" si="56"/>
        <v>178.64036928241694</v>
      </c>
      <c r="Z150" s="48">
        <f t="shared" si="57"/>
        <v>179</v>
      </c>
      <c r="AA150" s="17">
        <f t="shared" si="58"/>
        <v>179</v>
      </c>
      <c r="AB150" s="45">
        <f t="shared" si="59"/>
        <v>1979</v>
      </c>
    </row>
    <row r="151" spans="1:28" ht="15" customHeight="1" x14ac:dyDescent="0.2">
      <c r="A151" s="49">
        <v>1066</v>
      </c>
      <c r="B151" s="49">
        <v>1800</v>
      </c>
      <c r="C151" s="46">
        <v>2.02</v>
      </c>
      <c r="D151" s="46">
        <v>264.52999999999997</v>
      </c>
      <c r="E151" s="46">
        <v>208.55</v>
      </c>
      <c r="F151" s="46">
        <v>0</v>
      </c>
      <c r="G151" s="46">
        <f t="shared" si="62"/>
        <v>40.68</v>
      </c>
      <c r="H151" s="46">
        <v>0</v>
      </c>
      <c r="I151" s="46">
        <f t="shared" si="63"/>
        <v>26</v>
      </c>
      <c r="J151" s="50">
        <f t="shared" si="60"/>
        <v>1</v>
      </c>
      <c r="K151" s="50">
        <f t="shared" si="61"/>
        <v>1</v>
      </c>
      <c r="L151" s="50">
        <f t="shared" si="64"/>
        <v>1</v>
      </c>
      <c r="M151" s="50">
        <f t="shared" ca="1" si="52"/>
        <v>1</v>
      </c>
      <c r="T151" s="43">
        <v>0</v>
      </c>
      <c r="U151" s="52">
        <f t="shared" si="53"/>
        <v>-1800</v>
      </c>
      <c r="V151" s="48">
        <f t="shared" si="54"/>
        <v>-1800</v>
      </c>
      <c r="W151" s="48"/>
      <c r="X151" s="48">
        <f t="shared" si="55"/>
        <v>1978.6403692824169</v>
      </c>
      <c r="Y151" s="48">
        <f t="shared" si="56"/>
        <v>178.64036928241694</v>
      </c>
      <c r="Z151" s="48">
        <f t="shared" si="57"/>
        <v>179</v>
      </c>
      <c r="AA151" s="17">
        <f t="shared" si="58"/>
        <v>179</v>
      </c>
      <c r="AB151" s="45">
        <f t="shared" si="59"/>
        <v>1979</v>
      </c>
    </row>
    <row r="152" spans="1:28" ht="15" customHeight="1" x14ac:dyDescent="0.2">
      <c r="A152" s="49">
        <v>1000</v>
      </c>
      <c r="B152" s="49">
        <v>1800</v>
      </c>
      <c r="C152" s="46">
        <v>2.69</v>
      </c>
      <c r="D152" s="46">
        <v>264.45999999999998</v>
      </c>
      <c r="E152" s="46">
        <v>208.48</v>
      </c>
      <c r="F152" s="46">
        <v>0</v>
      </c>
      <c r="G152" s="46">
        <f t="shared" si="62"/>
        <v>41.176470588235297</v>
      </c>
      <c r="H152" s="46">
        <v>0</v>
      </c>
      <c r="I152" s="46">
        <f t="shared" si="63"/>
        <v>25.490196078431371</v>
      </c>
      <c r="J152" s="50">
        <f t="shared" si="60"/>
        <v>1</v>
      </c>
      <c r="K152" s="50">
        <f t="shared" si="61"/>
        <v>1</v>
      </c>
      <c r="L152" s="50">
        <f t="shared" si="64"/>
        <v>1</v>
      </c>
      <c r="M152" s="50">
        <f t="shared" ca="1" si="52"/>
        <v>0</v>
      </c>
      <c r="T152" s="43">
        <v>0</v>
      </c>
      <c r="U152" s="52">
        <f t="shared" si="53"/>
        <v>-1800</v>
      </c>
      <c r="V152" s="48">
        <f t="shared" si="54"/>
        <v>-1800</v>
      </c>
      <c r="W152" s="48"/>
      <c r="X152" s="48">
        <f t="shared" si="55"/>
        <v>1978.6403692824169</v>
      </c>
      <c r="Y152" s="48">
        <f t="shared" si="56"/>
        <v>178.64036928241694</v>
      </c>
      <c r="Z152" s="48">
        <f t="shared" si="57"/>
        <v>179</v>
      </c>
      <c r="AA152" s="17">
        <f t="shared" si="58"/>
        <v>179</v>
      </c>
      <c r="AB152" s="45">
        <f t="shared" si="59"/>
        <v>1979</v>
      </c>
    </row>
    <row r="153" spans="1:28" ht="15" customHeight="1" x14ac:dyDescent="0.2">
      <c r="A153" s="49"/>
      <c r="B153" s="49"/>
      <c r="C153" s="46"/>
      <c r="D153" s="46"/>
      <c r="E153" s="46"/>
      <c r="F153" s="46"/>
      <c r="G153" s="46"/>
      <c r="H153" s="46"/>
      <c r="I153" s="46"/>
      <c r="J153" s="50"/>
      <c r="K153" s="50"/>
      <c r="L153" s="50"/>
      <c r="M153" s="50"/>
      <c r="U153" s="52"/>
      <c r="V153" s="48"/>
      <c r="W153" s="48"/>
      <c r="X153" s="48"/>
      <c r="Y153" s="48"/>
      <c r="Z153" s="48"/>
      <c r="AA153" s="17"/>
    </row>
    <row r="154" spans="1:28" ht="15" customHeight="1" x14ac:dyDescent="0.2">
      <c r="A154" s="49"/>
      <c r="B154" s="49"/>
      <c r="C154" s="46"/>
      <c r="D154" s="46"/>
      <c r="E154" s="46"/>
      <c r="F154" s="46"/>
      <c r="G154" s="46"/>
      <c r="H154" s="46"/>
      <c r="I154" s="46"/>
      <c r="J154" s="50"/>
      <c r="K154" s="50"/>
      <c r="L154" s="50"/>
      <c r="M154" s="50"/>
      <c r="U154" s="52"/>
      <c r="V154" s="48"/>
      <c r="W154" s="48"/>
      <c r="X154" s="48"/>
      <c r="Y154" s="48"/>
      <c r="Z154" s="48"/>
      <c r="AA154" s="17"/>
    </row>
    <row r="155" spans="1:28" ht="15" customHeight="1" x14ac:dyDescent="0.2">
      <c r="A155" s="49"/>
      <c r="B155" s="49"/>
      <c r="C155" s="46"/>
      <c r="D155" s="46"/>
      <c r="E155" s="46"/>
      <c r="F155" s="46"/>
      <c r="G155" s="46"/>
      <c r="H155" s="46"/>
      <c r="I155" s="46"/>
      <c r="J155" s="50"/>
      <c r="K155" s="50"/>
      <c r="L155" s="50"/>
      <c r="M155" s="50"/>
      <c r="U155" s="52"/>
      <c r="V155" s="48"/>
      <c r="W155" s="48"/>
      <c r="X155" s="48"/>
      <c r="Y155" s="48"/>
      <c r="Z155" s="48"/>
      <c r="AA155" s="17"/>
    </row>
    <row r="156" spans="1:28" ht="15" customHeight="1" x14ac:dyDescent="0.2">
      <c r="A156" s="49"/>
      <c r="B156" s="49"/>
      <c r="C156" s="46"/>
      <c r="D156" s="46"/>
      <c r="E156" s="46"/>
      <c r="F156" s="46"/>
      <c r="G156" s="46"/>
      <c r="H156" s="46"/>
      <c r="I156" s="46"/>
      <c r="J156" s="50"/>
      <c r="K156" s="50"/>
      <c r="L156" s="50"/>
      <c r="M156" s="50"/>
      <c r="U156" s="52"/>
      <c r="V156" s="48"/>
      <c r="W156" s="48"/>
      <c r="X156" s="48"/>
      <c r="Y156" s="48"/>
      <c r="Z156" s="48"/>
      <c r="AA156" s="17"/>
    </row>
    <row r="157" spans="1:28" ht="15" customHeight="1" x14ac:dyDescent="0.2">
      <c r="A157" s="49"/>
      <c r="B157" s="49"/>
      <c r="C157" s="46"/>
      <c r="D157" s="46"/>
      <c r="E157" s="46"/>
      <c r="F157" s="46"/>
      <c r="G157" s="46"/>
      <c r="H157" s="46"/>
      <c r="I157" s="46"/>
      <c r="J157" s="50"/>
      <c r="K157" s="50"/>
      <c r="L157" s="50"/>
      <c r="M157" s="50"/>
      <c r="U157" s="52"/>
      <c r="V157" s="48"/>
      <c r="W157" s="48"/>
      <c r="X157" s="48"/>
      <c r="Y157" s="48"/>
      <c r="Z157" s="48"/>
      <c r="AA157" s="17"/>
    </row>
    <row r="158" spans="1:28" ht="15" customHeight="1" x14ac:dyDescent="0.2">
      <c r="A158" s="49"/>
      <c r="B158" s="49"/>
      <c r="C158" s="46"/>
      <c r="D158" s="46"/>
      <c r="E158" s="46"/>
      <c r="F158" s="46"/>
      <c r="G158" s="46"/>
      <c r="H158" s="46"/>
      <c r="I158" s="46"/>
      <c r="J158" s="50"/>
      <c r="K158" s="50"/>
      <c r="L158" s="50"/>
      <c r="M158" s="50"/>
      <c r="U158" s="52"/>
      <c r="V158" s="48"/>
      <c r="W158" s="48"/>
      <c r="X158" s="48"/>
      <c r="Y158" s="48"/>
      <c r="Z158" s="48"/>
      <c r="AA158" s="17"/>
    </row>
    <row r="159" spans="1:28" ht="15" customHeight="1" x14ac:dyDescent="0.2">
      <c r="A159" s="49"/>
      <c r="B159" s="49"/>
      <c r="C159" s="46"/>
      <c r="D159" s="46"/>
      <c r="E159" s="46"/>
      <c r="F159" s="46"/>
      <c r="G159" s="46"/>
      <c r="H159" s="46"/>
      <c r="I159" s="46"/>
      <c r="J159" s="50"/>
      <c r="K159" s="50"/>
      <c r="L159" s="50"/>
      <c r="M159" s="50"/>
      <c r="U159" s="52"/>
      <c r="V159" s="48"/>
      <c r="W159" s="48"/>
      <c r="X159" s="48"/>
      <c r="Y159" s="48"/>
      <c r="Z159" s="48"/>
      <c r="AA159" s="17"/>
    </row>
    <row r="160" spans="1:28" ht="15" customHeight="1" x14ac:dyDescent="0.2">
      <c r="A160" s="49"/>
      <c r="B160" s="49"/>
      <c r="C160" s="46"/>
      <c r="D160" s="46"/>
      <c r="E160" s="46"/>
      <c r="F160" s="46"/>
      <c r="G160" s="46"/>
      <c r="H160" s="46"/>
      <c r="I160" s="46"/>
      <c r="J160" s="50"/>
      <c r="K160" s="50"/>
      <c r="L160" s="50"/>
      <c r="M160" s="50"/>
      <c r="U160" s="52"/>
      <c r="V160" s="48"/>
      <c r="W160" s="48"/>
      <c r="X160" s="48"/>
      <c r="Y160" s="48"/>
      <c r="Z160" s="48"/>
      <c r="AA160" s="17"/>
    </row>
    <row r="161" spans="1:27" ht="15" customHeight="1" x14ac:dyDescent="0.2">
      <c r="A161" s="49"/>
      <c r="B161" s="49"/>
      <c r="C161" s="46"/>
      <c r="D161" s="46"/>
      <c r="E161" s="46"/>
      <c r="F161" s="46"/>
      <c r="G161" s="46"/>
      <c r="H161" s="46"/>
      <c r="I161" s="46"/>
      <c r="J161" s="50"/>
      <c r="K161" s="50"/>
      <c r="L161" s="50"/>
      <c r="M161" s="50"/>
      <c r="U161" s="52"/>
      <c r="V161" s="48"/>
      <c r="W161" s="48"/>
      <c r="X161" s="48"/>
      <c r="Y161" s="48"/>
      <c r="Z161" s="48"/>
      <c r="AA161" s="17"/>
    </row>
    <row r="162" spans="1:27" ht="15" customHeight="1" x14ac:dyDescent="0.2">
      <c r="A162" s="49"/>
      <c r="B162" s="49"/>
      <c r="C162" s="46"/>
      <c r="D162" s="46"/>
      <c r="E162" s="46"/>
      <c r="F162" s="46"/>
      <c r="G162" s="46"/>
      <c r="H162" s="46"/>
      <c r="I162" s="46"/>
      <c r="J162" s="50"/>
      <c r="K162" s="50"/>
      <c r="L162" s="50"/>
      <c r="M162" s="50"/>
      <c r="U162" s="52"/>
      <c r="V162" s="48"/>
      <c r="W162" s="48"/>
      <c r="X162" s="48"/>
      <c r="Y162" s="48"/>
      <c r="Z162" s="48"/>
      <c r="AA162" s="17"/>
    </row>
    <row r="163" spans="1:27" ht="15" customHeight="1" x14ac:dyDescent="0.2">
      <c r="A163" s="49"/>
      <c r="B163" s="49"/>
      <c r="C163" s="46"/>
      <c r="D163" s="46"/>
      <c r="E163" s="46"/>
      <c r="F163" s="46"/>
      <c r="G163" s="46"/>
      <c r="H163" s="46"/>
      <c r="I163" s="46"/>
      <c r="J163" s="50"/>
      <c r="K163" s="50"/>
      <c r="L163" s="50"/>
      <c r="M163" s="50"/>
      <c r="U163" s="52"/>
      <c r="V163" s="48"/>
      <c r="W163" s="48"/>
      <c r="X163" s="48"/>
      <c r="Y163" s="48"/>
      <c r="Z163" s="48"/>
      <c r="AA163" s="17"/>
    </row>
    <row r="164" spans="1:27" ht="15" customHeight="1" x14ac:dyDescent="0.2">
      <c r="A164" s="49"/>
      <c r="B164" s="49"/>
      <c r="C164" s="46"/>
      <c r="D164" s="46"/>
      <c r="E164" s="46"/>
      <c r="F164" s="46"/>
      <c r="G164" s="46"/>
      <c r="H164" s="46"/>
      <c r="I164" s="46"/>
      <c r="J164" s="50"/>
      <c r="K164" s="50"/>
      <c r="L164" s="50"/>
      <c r="M164" s="50"/>
      <c r="U164" s="52"/>
      <c r="V164" s="48"/>
      <c r="W164" s="48"/>
      <c r="X164" s="48"/>
      <c r="Y164" s="48"/>
      <c r="Z164" s="48"/>
      <c r="AA164" s="17"/>
    </row>
    <row r="165" spans="1:27" ht="15" customHeight="1" x14ac:dyDescent="0.2">
      <c r="A165" s="49"/>
      <c r="B165" s="49"/>
      <c r="C165" s="46"/>
      <c r="D165" s="46"/>
      <c r="E165" s="46"/>
      <c r="F165" s="46"/>
      <c r="G165" s="46"/>
      <c r="H165" s="46"/>
      <c r="I165" s="46"/>
      <c r="J165" s="50"/>
      <c r="K165" s="50"/>
      <c r="L165" s="50"/>
      <c r="M165" s="50"/>
      <c r="U165" s="52"/>
      <c r="V165" s="48"/>
      <c r="W165" s="48"/>
      <c r="X165" s="48"/>
      <c r="Y165" s="48"/>
      <c r="Z165" s="48"/>
      <c r="AA165" s="17"/>
    </row>
    <row r="166" spans="1:27" ht="15" customHeight="1" x14ac:dyDescent="0.2">
      <c r="A166" s="49"/>
      <c r="B166" s="49"/>
      <c r="C166" s="46"/>
      <c r="D166" s="46"/>
      <c r="E166" s="46"/>
      <c r="F166" s="46"/>
      <c r="G166" s="46"/>
      <c r="H166" s="46"/>
      <c r="I166" s="46"/>
      <c r="J166" s="50"/>
      <c r="K166" s="50"/>
      <c r="L166" s="50"/>
      <c r="M166" s="50"/>
      <c r="U166" s="52"/>
      <c r="V166" s="48"/>
      <c r="W166" s="48"/>
      <c r="X166" s="48"/>
      <c r="Y166" s="48"/>
      <c r="Z166" s="48"/>
      <c r="AA166" s="17"/>
    </row>
    <row r="167" spans="1:27" ht="15" customHeight="1" x14ac:dyDescent="0.2">
      <c r="A167" s="49"/>
      <c r="B167" s="49"/>
      <c r="C167" s="46"/>
      <c r="D167" s="46"/>
      <c r="E167" s="46"/>
      <c r="F167" s="46"/>
      <c r="G167" s="46"/>
      <c r="H167" s="46"/>
      <c r="I167" s="46"/>
      <c r="J167" s="50"/>
      <c r="K167" s="50"/>
      <c r="L167" s="50"/>
      <c r="M167" s="50"/>
      <c r="U167" s="52"/>
      <c r="V167" s="48"/>
      <c r="W167" s="48"/>
      <c r="X167" s="48"/>
      <c r="Y167" s="48"/>
      <c r="Z167" s="48"/>
      <c r="AA167" s="17"/>
    </row>
    <row r="168" spans="1:27" ht="15" customHeight="1" x14ac:dyDescent="0.2">
      <c r="A168" s="49"/>
      <c r="B168" s="49"/>
      <c r="C168" s="46"/>
      <c r="D168" s="46"/>
      <c r="E168" s="46"/>
      <c r="F168" s="46"/>
      <c r="G168" s="46"/>
      <c r="H168" s="46"/>
      <c r="I168" s="46"/>
      <c r="J168" s="50"/>
      <c r="K168" s="50"/>
      <c r="L168" s="50"/>
      <c r="M168" s="50"/>
      <c r="U168" s="52"/>
      <c r="V168" s="48"/>
      <c r="W168" s="48"/>
      <c r="X168" s="48"/>
      <c r="Y168" s="48"/>
      <c r="Z168" s="48"/>
      <c r="AA168" s="17"/>
    </row>
    <row r="169" spans="1:27" ht="15" customHeight="1" x14ac:dyDescent="0.2">
      <c r="A169" s="49"/>
      <c r="B169" s="49"/>
      <c r="C169" s="46"/>
      <c r="D169" s="46"/>
      <c r="E169" s="46"/>
      <c r="F169" s="46"/>
      <c r="G169" s="46"/>
      <c r="H169" s="46"/>
      <c r="I169" s="46"/>
      <c r="J169" s="50"/>
      <c r="K169" s="50"/>
      <c r="L169" s="50"/>
      <c r="M169" s="50"/>
      <c r="U169" s="52"/>
      <c r="V169" s="48"/>
      <c r="W169" s="48"/>
      <c r="X169" s="48"/>
      <c r="Y169" s="48"/>
      <c r="Z169" s="48"/>
      <c r="AA169" s="17"/>
    </row>
    <row r="170" spans="1:27" ht="15" customHeight="1" x14ac:dyDescent="0.2">
      <c r="A170" s="49"/>
      <c r="B170" s="49"/>
      <c r="C170" s="46"/>
      <c r="D170" s="46"/>
      <c r="E170" s="46"/>
      <c r="F170" s="46"/>
      <c r="G170" s="46"/>
      <c r="H170" s="46"/>
      <c r="I170" s="46"/>
      <c r="J170" s="50"/>
      <c r="K170" s="50"/>
      <c r="L170" s="50"/>
      <c r="M170" s="50"/>
      <c r="U170" s="52"/>
      <c r="V170" s="48"/>
      <c r="W170" s="48"/>
      <c r="X170" s="48"/>
      <c r="Y170" s="48"/>
      <c r="Z170" s="48"/>
      <c r="AA170" s="17"/>
    </row>
    <row r="171" spans="1:27" ht="15" customHeight="1" x14ac:dyDescent="0.2">
      <c r="A171" s="49"/>
      <c r="B171" s="49"/>
      <c r="C171" s="46"/>
      <c r="D171" s="46"/>
      <c r="E171" s="46"/>
      <c r="F171" s="46"/>
      <c r="G171" s="46"/>
      <c r="H171" s="46"/>
      <c r="I171" s="46"/>
      <c r="J171" s="50"/>
      <c r="K171" s="50"/>
      <c r="L171" s="50"/>
      <c r="M171" s="50"/>
      <c r="U171" s="52"/>
      <c r="V171" s="48"/>
      <c r="W171" s="48"/>
      <c r="X171" s="48"/>
      <c r="Y171" s="48"/>
      <c r="Z171" s="48"/>
      <c r="AA171" s="17"/>
    </row>
    <row r="172" spans="1:27" ht="15" customHeight="1" x14ac:dyDescent="0.2">
      <c r="A172" s="49"/>
      <c r="B172" s="49"/>
      <c r="C172" s="46"/>
      <c r="D172" s="46"/>
      <c r="E172" s="46"/>
      <c r="F172" s="46"/>
      <c r="G172" s="46"/>
      <c r="H172" s="46"/>
      <c r="I172" s="46"/>
      <c r="J172" s="50"/>
      <c r="K172" s="50"/>
      <c r="L172" s="50"/>
      <c r="M172" s="50"/>
      <c r="U172" s="52"/>
      <c r="V172" s="48"/>
      <c r="W172" s="48"/>
      <c r="X172" s="48"/>
      <c r="Y172" s="48"/>
      <c r="Z172" s="48"/>
      <c r="AA172" s="17"/>
    </row>
    <row r="173" spans="1:27" ht="15" customHeight="1" x14ac:dyDescent="0.2">
      <c r="A173" s="49"/>
      <c r="B173" s="49"/>
      <c r="C173" s="46"/>
      <c r="D173" s="46"/>
      <c r="E173" s="46"/>
      <c r="F173" s="46"/>
      <c r="G173" s="46"/>
      <c r="H173" s="46"/>
      <c r="I173" s="46"/>
      <c r="J173" s="50"/>
      <c r="K173" s="50"/>
      <c r="L173" s="50"/>
      <c r="M173" s="50"/>
      <c r="U173" s="52"/>
      <c r="V173" s="48"/>
      <c r="W173" s="48"/>
      <c r="X173" s="48"/>
      <c r="Y173" s="48"/>
      <c r="Z173" s="48"/>
      <c r="AA173" s="17"/>
    </row>
    <row r="174" spans="1:27" ht="15" customHeight="1" x14ac:dyDescent="0.2">
      <c r="A174" s="49"/>
      <c r="B174" s="49"/>
      <c r="C174" s="46"/>
      <c r="D174" s="46"/>
      <c r="E174" s="46"/>
      <c r="F174" s="46"/>
      <c r="G174" s="46"/>
      <c r="H174" s="46"/>
      <c r="I174" s="46"/>
      <c r="J174" s="50"/>
      <c r="K174" s="50"/>
      <c r="L174" s="50"/>
      <c r="M174" s="50"/>
      <c r="U174" s="52"/>
      <c r="V174" s="48"/>
      <c r="W174" s="48"/>
      <c r="X174" s="48"/>
      <c r="Y174" s="48"/>
      <c r="Z174" s="48"/>
      <c r="AA174" s="17"/>
    </row>
    <row r="175" spans="1:27" ht="15" customHeight="1" x14ac:dyDescent="0.2">
      <c r="A175" s="49"/>
      <c r="B175" s="49"/>
      <c r="C175" s="46"/>
      <c r="D175" s="46"/>
      <c r="E175" s="46"/>
      <c r="F175" s="46"/>
      <c r="G175" s="46"/>
      <c r="H175" s="46"/>
      <c r="I175" s="46"/>
      <c r="J175" s="50"/>
      <c r="K175" s="50"/>
      <c r="L175" s="50"/>
      <c r="M175" s="50"/>
      <c r="U175" s="52"/>
      <c r="V175" s="48"/>
      <c r="W175" s="48"/>
      <c r="X175" s="48"/>
      <c r="Y175" s="48"/>
      <c r="Z175" s="48"/>
      <c r="AA175" s="17"/>
    </row>
    <row r="176" spans="1:27" ht="15" customHeight="1" x14ac:dyDescent="0.25">
      <c r="A176" s="13"/>
      <c r="B176" s="13"/>
      <c r="C176" s="13"/>
      <c r="D176" s="13"/>
      <c r="E176" s="13"/>
      <c r="F176" s="13"/>
      <c r="G176" s="46"/>
      <c r="H176" s="13"/>
      <c r="I176" s="46"/>
      <c r="J176" s="50"/>
      <c r="K176" s="50"/>
      <c r="L176" s="50"/>
      <c r="M176" s="50"/>
      <c r="U176" s="52"/>
      <c r="V176" s="48"/>
      <c r="W176" s="48"/>
      <c r="X176" s="48"/>
      <c r="Y176" s="48"/>
      <c r="Z176" s="48"/>
      <c r="AA176" s="17"/>
    </row>
    <row r="177" spans="1:27" ht="15" customHeight="1" x14ac:dyDescent="0.25">
      <c r="A177" s="13"/>
      <c r="B177" s="13"/>
      <c r="C177" s="13"/>
      <c r="D177" s="13"/>
      <c r="E177" s="13"/>
      <c r="F177" s="13"/>
      <c r="G177" s="46"/>
      <c r="H177" s="13"/>
      <c r="I177" s="46"/>
      <c r="J177" s="50"/>
      <c r="K177" s="50"/>
      <c r="L177" s="50"/>
      <c r="M177" s="50"/>
      <c r="U177" s="52"/>
      <c r="V177" s="48"/>
      <c r="W177" s="48"/>
      <c r="X177" s="48"/>
      <c r="Y177" s="48"/>
      <c r="Z177" s="48"/>
      <c r="AA177" s="17"/>
    </row>
    <row r="178" spans="1:27" ht="15" customHeight="1" x14ac:dyDescent="0.25">
      <c r="A178" s="13"/>
      <c r="B178" s="13"/>
      <c r="C178" s="13"/>
      <c r="D178" s="13"/>
      <c r="E178" s="13"/>
      <c r="F178" s="13"/>
      <c r="G178" s="46"/>
      <c r="H178" s="13"/>
      <c r="I178" s="46"/>
      <c r="J178" s="50"/>
      <c r="K178" s="50"/>
      <c r="L178" s="50"/>
      <c r="M178" s="50"/>
      <c r="U178" s="52"/>
      <c r="V178" s="48"/>
      <c r="W178" s="48"/>
      <c r="X178" s="48"/>
      <c r="Y178" s="48"/>
      <c r="Z178" s="48"/>
      <c r="AA178" s="17"/>
    </row>
    <row r="179" spans="1:27" ht="15" customHeight="1" x14ac:dyDescent="0.25">
      <c r="A179" s="13"/>
      <c r="B179" s="13"/>
      <c r="C179" s="13"/>
      <c r="D179" s="13"/>
      <c r="E179" s="13"/>
      <c r="F179" s="13"/>
      <c r="G179" s="46"/>
      <c r="H179" s="13"/>
      <c r="I179" s="46"/>
      <c r="J179" s="50"/>
      <c r="K179" s="50"/>
      <c r="L179" s="50"/>
      <c r="M179" s="50"/>
      <c r="U179" s="52"/>
      <c r="V179" s="48"/>
      <c r="W179" s="48"/>
      <c r="X179" s="48"/>
      <c r="Y179" s="48"/>
      <c r="Z179" s="48"/>
      <c r="AA179" s="17"/>
    </row>
    <row r="180" spans="1:27" ht="15" customHeight="1" x14ac:dyDescent="0.25">
      <c r="A180" s="13"/>
      <c r="B180" s="13"/>
      <c r="C180" s="13"/>
      <c r="D180" s="13"/>
      <c r="E180" s="13"/>
      <c r="F180" s="13"/>
      <c r="G180" s="46"/>
      <c r="H180" s="13"/>
      <c r="I180" s="46"/>
      <c r="J180" s="50"/>
      <c r="K180" s="50"/>
      <c r="L180" s="50"/>
      <c r="M180" s="50"/>
      <c r="U180" s="52"/>
      <c r="V180" s="48"/>
      <c r="W180" s="48"/>
      <c r="X180" s="48"/>
      <c r="Y180" s="48"/>
      <c r="Z180" s="48"/>
      <c r="AA180" s="17"/>
    </row>
    <row r="181" spans="1:27" ht="15" customHeight="1" x14ac:dyDescent="0.25">
      <c r="A181" s="13"/>
      <c r="B181" s="13"/>
      <c r="C181" s="13"/>
      <c r="D181" s="13"/>
      <c r="E181" s="13"/>
      <c r="F181" s="13"/>
      <c r="G181" s="46"/>
      <c r="H181" s="13"/>
      <c r="I181" s="46"/>
      <c r="J181" s="50"/>
      <c r="K181" s="50"/>
      <c r="L181" s="50"/>
      <c r="M181" s="50"/>
      <c r="U181" s="52"/>
      <c r="V181" s="48"/>
      <c r="W181" s="48"/>
      <c r="X181" s="48"/>
      <c r="Y181" s="48"/>
      <c r="Z181" s="48"/>
      <c r="AA181" s="17"/>
    </row>
    <row r="182" spans="1:27" ht="15" customHeight="1" x14ac:dyDescent="0.25">
      <c r="A182" s="13"/>
      <c r="B182" s="13"/>
      <c r="C182" s="13"/>
      <c r="D182" s="13"/>
      <c r="E182" s="13"/>
      <c r="F182" s="13"/>
      <c r="G182" s="46"/>
      <c r="H182" s="13"/>
      <c r="I182" s="46"/>
      <c r="J182" s="50"/>
      <c r="K182" s="50"/>
      <c r="L182" s="50"/>
      <c r="M182" s="50"/>
      <c r="U182" s="52"/>
      <c r="V182" s="48"/>
      <c r="W182" s="48"/>
      <c r="X182" s="48"/>
      <c r="Y182" s="48"/>
      <c r="Z182" s="48"/>
      <c r="AA182" s="17"/>
    </row>
    <row r="183" spans="1:27" ht="15" customHeight="1" x14ac:dyDescent="0.25">
      <c r="A183" s="13"/>
      <c r="B183" s="13"/>
      <c r="C183" s="13"/>
      <c r="D183" s="13"/>
      <c r="E183" s="13"/>
      <c r="F183" s="13"/>
      <c r="G183" s="46"/>
      <c r="H183" s="13"/>
      <c r="I183" s="46"/>
      <c r="J183" s="50"/>
      <c r="K183" s="50"/>
      <c r="L183" s="50"/>
      <c r="M183" s="50"/>
      <c r="U183" s="52"/>
      <c r="V183" s="48"/>
      <c r="W183" s="48"/>
      <c r="X183" s="48"/>
      <c r="Y183" s="48"/>
      <c r="Z183" s="48"/>
      <c r="AA183" s="17"/>
    </row>
    <row r="184" spans="1:27" ht="15" customHeight="1" x14ac:dyDescent="0.25">
      <c r="A184" s="13"/>
      <c r="B184" s="13"/>
      <c r="C184" s="13"/>
      <c r="D184" s="13"/>
      <c r="E184" s="13"/>
      <c r="F184" s="13"/>
      <c r="G184" s="46"/>
      <c r="H184" s="13"/>
      <c r="I184" s="46"/>
      <c r="J184" s="50"/>
      <c r="K184" s="50"/>
      <c r="L184" s="50"/>
      <c r="M184" s="50"/>
      <c r="U184" s="52"/>
      <c r="V184" s="48"/>
      <c r="W184" s="48"/>
      <c r="X184" s="48"/>
      <c r="Y184" s="48"/>
      <c r="Z184" s="48"/>
      <c r="AA184" s="17"/>
    </row>
    <row r="185" spans="1:27" x14ac:dyDescent="0.2">
      <c r="U185" s="52"/>
      <c r="V185" s="48"/>
      <c r="W185" s="48"/>
      <c r="X185" s="48"/>
      <c r="Y185" s="48"/>
      <c r="Z185" s="48"/>
      <c r="AA185" s="17"/>
    </row>
    <row r="186" spans="1:27" x14ac:dyDescent="0.2">
      <c r="U186" s="52"/>
      <c r="V186" s="48"/>
      <c r="W186" s="48"/>
      <c r="X186" s="48"/>
      <c r="Y186" s="48"/>
      <c r="Z186" s="48"/>
      <c r="AA186" s="17"/>
    </row>
    <row r="187" spans="1:27" x14ac:dyDescent="0.2">
      <c r="U187" s="52"/>
      <c r="V187" s="48"/>
      <c r="W187" s="48"/>
      <c r="X187" s="48"/>
      <c r="Y187" s="48"/>
      <c r="Z187" s="48"/>
      <c r="AA187" s="17"/>
    </row>
    <row r="188" spans="1:27" x14ac:dyDescent="0.2">
      <c r="U188" s="52"/>
      <c r="V188" s="48"/>
      <c r="W188" s="48"/>
      <c r="X188" s="48"/>
      <c r="Y188" s="48"/>
      <c r="Z188" s="48"/>
      <c r="AA188" s="17"/>
    </row>
    <row r="189" spans="1:27" x14ac:dyDescent="0.2">
      <c r="U189" s="52"/>
      <c r="V189" s="48"/>
      <c r="W189" s="48"/>
      <c r="X189" s="48"/>
      <c r="Y189" s="48"/>
      <c r="Z189" s="48"/>
      <c r="AA189" s="17"/>
    </row>
    <row r="190" spans="1:27" x14ac:dyDescent="0.2">
      <c r="U190" s="52"/>
      <c r="V190" s="48"/>
      <c r="W190" s="48"/>
      <c r="X190" s="48"/>
      <c r="Y190" s="48"/>
      <c r="Z190" s="48"/>
      <c r="AA190" s="17"/>
    </row>
    <row r="191" spans="1:27" x14ac:dyDescent="0.2">
      <c r="U191" s="52"/>
      <c r="V191" s="48"/>
      <c r="W191" s="48"/>
      <c r="X191" s="48"/>
      <c r="Y191" s="48"/>
      <c r="Z191" s="48"/>
      <c r="AA191" s="17"/>
    </row>
    <row r="192" spans="1:27" x14ac:dyDescent="0.2">
      <c r="U192" s="52"/>
      <c r="V192" s="48"/>
      <c r="W192" s="48"/>
      <c r="X192" s="48"/>
      <c r="Y192" s="48"/>
      <c r="Z192" s="48"/>
      <c r="AA192" s="17"/>
    </row>
    <row r="193" spans="21:27" x14ac:dyDescent="0.2">
      <c r="U193" s="52"/>
      <c r="V193" s="48"/>
      <c r="W193" s="48"/>
      <c r="X193" s="48"/>
      <c r="Y193" s="48"/>
      <c r="Z193" s="48"/>
      <c r="AA193" s="17"/>
    </row>
    <row r="194" spans="21:27" x14ac:dyDescent="0.2">
      <c r="U194" s="52"/>
      <c r="V194" s="48"/>
      <c r="W194" s="48"/>
      <c r="X194" s="48"/>
      <c r="Y194" s="48"/>
      <c r="Z194" s="48"/>
      <c r="AA194" s="17"/>
    </row>
    <row r="195" spans="21:27" x14ac:dyDescent="0.2">
      <c r="U195" s="52"/>
      <c r="V195" s="48"/>
      <c r="W195" s="48"/>
      <c r="X195" s="48"/>
      <c r="Y195" s="48"/>
      <c r="Z195" s="48"/>
      <c r="AA195" s="17"/>
    </row>
    <row r="196" spans="21:27" x14ac:dyDescent="0.2">
      <c r="U196" s="52"/>
      <c r="V196" s="48"/>
      <c r="W196" s="48"/>
      <c r="X196" s="48"/>
      <c r="Y196" s="48"/>
      <c r="Z196" s="48"/>
      <c r="AA196" s="17"/>
    </row>
    <row r="197" spans="21:27" x14ac:dyDescent="0.2">
      <c r="U197" s="52"/>
      <c r="V197" s="48"/>
      <c r="W197" s="48"/>
      <c r="X197" s="48"/>
      <c r="Y197" s="48"/>
      <c r="Z197" s="48"/>
      <c r="AA197" s="17"/>
    </row>
    <row r="198" spans="21:27" x14ac:dyDescent="0.2">
      <c r="U198" s="52"/>
      <c r="V198" s="48"/>
      <c r="W198" s="48"/>
      <c r="X198" s="48"/>
      <c r="Y198" s="48"/>
      <c r="Z198" s="48"/>
      <c r="AA198" s="17"/>
    </row>
    <row r="199" spans="21:27" x14ac:dyDescent="0.2">
      <c r="U199" s="52"/>
      <c r="V199" s="48"/>
      <c r="W199" s="48"/>
      <c r="X199" s="48"/>
      <c r="Y199" s="48"/>
      <c r="Z199" s="48"/>
      <c r="AA199" s="17"/>
    </row>
    <row r="200" spans="21:27" x14ac:dyDescent="0.2">
      <c r="U200" s="52"/>
      <c r="V200" s="48"/>
      <c r="W200" s="48"/>
      <c r="X200" s="48"/>
      <c r="Y200" s="48"/>
      <c r="Z200" s="48"/>
      <c r="AA200" s="17"/>
    </row>
    <row r="201" spans="21:27" x14ac:dyDescent="0.2">
      <c r="U201" s="52"/>
      <c r="V201" s="48"/>
      <c r="W201" s="48"/>
      <c r="X201" s="48"/>
      <c r="Y201" s="48"/>
      <c r="Z201" s="48"/>
      <c r="AA201" s="17"/>
    </row>
    <row r="202" spans="21:27" x14ac:dyDescent="0.2">
      <c r="U202" s="52"/>
      <c r="V202" s="48"/>
      <c r="W202" s="48"/>
      <c r="X202" s="48"/>
      <c r="Y202" s="48"/>
      <c r="Z202" s="48"/>
      <c r="AA202" s="17"/>
    </row>
    <row r="203" spans="21:27" x14ac:dyDescent="0.2">
      <c r="U203" s="52"/>
      <c r="V203" s="48"/>
      <c r="W203" s="48"/>
      <c r="X203" s="48"/>
      <c r="Y203" s="48"/>
      <c r="Z203" s="48"/>
      <c r="AA203" s="17"/>
    </row>
    <row r="204" spans="21:27" x14ac:dyDescent="0.2">
      <c r="U204" s="52"/>
      <c r="V204" s="48"/>
      <c r="W204" s="48"/>
      <c r="X204" s="48"/>
      <c r="Y204" s="48"/>
      <c r="Z204" s="48"/>
      <c r="AA204" s="17"/>
    </row>
    <row r="205" spans="21:27" x14ac:dyDescent="0.2">
      <c r="U205" s="52"/>
      <c r="V205" s="48"/>
      <c r="W205" s="48"/>
      <c r="X205" s="48"/>
      <c r="Y205" s="48"/>
      <c r="Z205" s="48"/>
      <c r="AA205" s="17"/>
    </row>
    <row r="206" spans="21:27" x14ac:dyDescent="0.2">
      <c r="U206" s="52"/>
      <c r="V206" s="48"/>
      <c r="W206" s="48"/>
      <c r="X206" s="48"/>
      <c r="Y206" s="48"/>
      <c r="Z206" s="48"/>
      <c r="AA206" s="17"/>
    </row>
    <row r="207" spans="21:27" x14ac:dyDescent="0.2">
      <c r="U207" s="52"/>
      <c r="V207" s="48"/>
      <c r="W207" s="48"/>
      <c r="X207" s="48"/>
      <c r="Y207" s="48"/>
      <c r="Z207" s="48"/>
      <c r="AA207" s="17"/>
    </row>
    <row r="208" spans="21:27" x14ac:dyDescent="0.2">
      <c r="U208" s="52"/>
      <c r="V208" s="48"/>
      <c r="W208" s="48"/>
      <c r="X208" s="48"/>
      <c r="Y208" s="48"/>
      <c r="Z208" s="48"/>
      <c r="AA208" s="17"/>
    </row>
    <row r="209" spans="21:27" x14ac:dyDescent="0.2">
      <c r="U209" s="52"/>
      <c r="V209" s="48"/>
      <c r="W209" s="48"/>
      <c r="X209" s="48"/>
      <c r="Y209" s="48"/>
      <c r="Z209" s="48"/>
      <c r="AA209" s="17"/>
    </row>
    <row r="210" spans="21:27" x14ac:dyDescent="0.2">
      <c r="U210" s="52"/>
      <c r="V210" s="48"/>
      <c r="W210" s="48"/>
      <c r="X210" s="48"/>
      <c r="Y210" s="48"/>
      <c r="Z210" s="48"/>
      <c r="AA210" s="17"/>
    </row>
    <row r="211" spans="21:27" x14ac:dyDescent="0.2">
      <c r="U211" s="52"/>
      <c r="V211" s="48"/>
      <c r="W211" s="48"/>
      <c r="X211" s="48"/>
      <c r="Y211" s="48"/>
      <c r="Z211" s="48"/>
      <c r="AA211" s="17"/>
    </row>
    <row r="212" spans="21:27" x14ac:dyDescent="0.2">
      <c r="U212" s="52"/>
      <c r="V212" s="48"/>
      <c r="W212" s="48"/>
      <c r="X212" s="48"/>
      <c r="Y212" s="48"/>
      <c r="Z212" s="48"/>
      <c r="AA212" s="17"/>
    </row>
    <row r="213" spans="21:27" x14ac:dyDescent="0.2">
      <c r="U213" s="52"/>
      <c r="V213" s="48"/>
      <c r="W213" s="48"/>
      <c r="X213" s="48"/>
      <c r="Y213" s="48"/>
      <c r="Z213" s="48"/>
      <c r="AA213" s="17"/>
    </row>
    <row r="214" spans="21:27" x14ac:dyDescent="0.2">
      <c r="U214" s="52"/>
      <c r="V214" s="48"/>
      <c r="W214" s="48"/>
      <c r="X214" s="48"/>
      <c r="Y214" s="48"/>
      <c r="Z214" s="48"/>
      <c r="AA214" s="17"/>
    </row>
    <row r="215" spans="21:27" x14ac:dyDescent="0.2">
      <c r="U215" s="52"/>
      <c r="V215" s="48"/>
      <c r="W215" s="48"/>
      <c r="X215" s="48"/>
      <c r="Y215" s="48"/>
      <c r="Z215" s="48"/>
      <c r="AA215" s="17"/>
    </row>
    <row r="216" spans="21:27" x14ac:dyDescent="0.2">
      <c r="U216" s="52"/>
      <c r="V216" s="48"/>
      <c r="W216" s="48"/>
      <c r="X216" s="48"/>
      <c r="Y216" s="48"/>
      <c r="Z216" s="48"/>
      <c r="AA216" s="17"/>
    </row>
    <row r="217" spans="21:27" x14ac:dyDescent="0.2">
      <c r="U217" s="52"/>
      <c r="V217" s="48"/>
      <c r="W217" s="48"/>
      <c r="X217" s="48"/>
      <c r="Y217" s="48"/>
      <c r="Z217" s="48"/>
      <c r="AA217" s="17"/>
    </row>
    <row r="218" spans="21:27" x14ac:dyDescent="0.2">
      <c r="U218" s="52"/>
      <c r="V218" s="48"/>
      <c r="W218" s="48"/>
      <c r="X218" s="48"/>
      <c r="Y218" s="48"/>
      <c r="Z218" s="48"/>
      <c r="AA218" s="17"/>
    </row>
    <row r="219" spans="21:27" x14ac:dyDescent="0.2">
      <c r="U219" s="52"/>
      <c r="V219" s="48"/>
      <c r="W219" s="48"/>
      <c r="X219" s="48"/>
      <c r="Y219" s="48"/>
      <c r="Z219" s="48"/>
      <c r="AA219" s="17"/>
    </row>
    <row r="220" spans="21:27" x14ac:dyDescent="0.2">
      <c r="U220" s="52"/>
      <c r="V220" s="48"/>
      <c r="W220" s="48"/>
      <c r="X220" s="48"/>
      <c r="Y220" s="48"/>
      <c r="Z220" s="48"/>
      <c r="AA220" s="17"/>
    </row>
    <row r="221" spans="21:27" x14ac:dyDescent="0.2">
      <c r="U221" s="52"/>
      <c r="V221" s="48"/>
      <c r="W221" s="48"/>
      <c r="X221" s="48"/>
      <c r="Y221" s="48"/>
      <c r="Z221" s="48"/>
      <c r="AA221" s="17"/>
    </row>
    <row r="222" spans="21:27" x14ac:dyDescent="0.2">
      <c r="U222" s="52"/>
      <c r="V222" s="48"/>
      <c r="W222" s="48"/>
      <c r="X222" s="48"/>
      <c r="Y222" s="48"/>
      <c r="Z222" s="48"/>
      <c r="AA222" s="17"/>
    </row>
    <row r="223" spans="21:27" x14ac:dyDescent="0.2">
      <c r="U223" s="52"/>
      <c r="V223" s="48"/>
      <c r="W223" s="48"/>
      <c r="X223" s="48"/>
      <c r="Y223" s="48"/>
      <c r="Z223" s="48"/>
      <c r="AA223" s="17"/>
    </row>
    <row r="224" spans="21:27" x14ac:dyDescent="0.2">
      <c r="U224" s="52"/>
      <c r="V224" s="48"/>
      <c r="W224" s="48"/>
      <c r="X224" s="48"/>
      <c r="Y224" s="48"/>
      <c r="Z224" s="48"/>
      <c r="AA224" s="17"/>
    </row>
    <row r="225" spans="21:27" x14ac:dyDescent="0.2">
      <c r="U225" s="52"/>
      <c r="V225" s="48"/>
      <c r="W225" s="48"/>
      <c r="X225" s="48"/>
      <c r="Y225" s="48"/>
      <c r="Z225" s="48"/>
      <c r="AA225" s="17"/>
    </row>
    <row r="226" spans="21:27" x14ac:dyDescent="0.2">
      <c r="U226" s="52"/>
      <c r="V226" s="48"/>
      <c r="W226" s="48"/>
      <c r="X226" s="48"/>
      <c r="Y226" s="48"/>
      <c r="Z226" s="48"/>
      <c r="AA226" s="17"/>
    </row>
    <row r="227" spans="21:27" x14ac:dyDescent="0.2">
      <c r="U227" s="52"/>
      <c r="V227" s="48"/>
      <c r="W227" s="48"/>
      <c r="X227" s="48"/>
      <c r="Y227" s="48"/>
      <c r="Z227" s="48"/>
      <c r="AA227" s="17"/>
    </row>
    <row r="228" spans="21:27" x14ac:dyDescent="0.2">
      <c r="U228" s="52"/>
      <c r="V228" s="48"/>
      <c r="W228" s="48"/>
      <c r="X228" s="48"/>
      <c r="Y228" s="48"/>
      <c r="Z228" s="48"/>
      <c r="AA228" s="17"/>
    </row>
    <row r="229" spans="21:27" x14ac:dyDescent="0.2">
      <c r="U229" s="52"/>
      <c r="V229" s="48"/>
      <c r="W229" s="48"/>
      <c r="X229" s="48"/>
      <c r="Y229" s="48"/>
      <c r="Z229" s="48"/>
      <c r="AA229" s="17"/>
    </row>
    <row r="230" spans="21:27" x14ac:dyDescent="0.2">
      <c r="U230" s="52"/>
      <c r="V230" s="48"/>
      <c r="W230" s="48"/>
      <c r="X230" s="48"/>
      <c r="Y230" s="48"/>
      <c r="Z230" s="48"/>
      <c r="AA230" s="17"/>
    </row>
    <row r="231" spans="21:27" x14ac:dyDescent="0.2">
      <c r="U231" s="52"/>
      <c r="V231" s="48"/>
      <c r="W231" s="48"/>
      <c r="X231" s="48"/>
      <c r="Y231" s="48"/>
      <c r="Z231" s="48"/>
      <c r="AA231" s="17"/>
    </row>
    <row r="232" spans="21:27" x14ac:dyDescent="0.2">
      <c r="U232" s="52"/>
      <c r="V232" s="48"/>
      <c r="W232" s="48"/>
      <c r="X232" s="48"/>
      <c r="Y232" s="48"/>
      <c r="Z232" s="48"/>
      <c r="AA232" s="17"/>
    </row>
    <row r="233" spans="21:27" x14ac:dyDescent="0.2">
      <c r="U233" s="52"/>
      <c r="V233" s="48"/>
      <c r="W233" s="48"/>
      <c r="X233" s="48"/>
      <c r="Y233" s="48"/>
      <c r="Z233" s="48"/>
      <c r="AA233" s="17"/>
    </row>
    <row r="234" spans="21:27" x14ac:dyDescent="0.2">
      <c r="U234" s="52"/>
      <c r="V234" s="48"/>
      <c r="W234" s="48"/>
      <c r="X234" s="48"/>
      <c r="Y234" s="48"/>
      <c r="Z234" s="48"/>
      <c r="AA234" s="17"/>
    </row>
    <row r="235" spans="21:27" x14ac:dyDescent="0.2">
      <c r="U235" s="52"/>
      <c r="V235" s="48"/>
      <c r="W235" s="48"/>
      <c r="X235" s="48"/>
      <c r="Y235" s="48"/>
      <c r="Z235" s="48"/>
      <c r="AA235" s="17"/>
    </row>
    <row r="236" spans="21:27" x14ac:dyDescent="0.2">
      <c r="U236" s="52"/>
      <c r="V236" s="48"/>
      <c r="W236" s="48"/>
      <c r="X236" s="48"/>
      <c r="Y236" s="48"/>
      <c r="Z236" s="48"/>
      <c r="AA236" s="17"/>
    </row>
    <row r="237" spans="21:27" x14ac:dyDescent="0.2">
      <c r="U237" s="52"/>
      <c r="V237" s="48"/>
      <c r="W237" s="48"/>
      <c r="X237" s="48"/>
      <c r="Y237" s="48"/>
      <c r="Z237" s="48"/>
      <c r="AA237" s="17"/>
    </row>
    <row r="238" spans="21:27" x14ac:dyDescent="0.2">
      <c r="U238" s="52"/>
      <c r="V238" s="48"/>
      <c r="W238" s="48"/>
      <c r="X238" s="48"/>
      <c r="Y238" s="48"/>
      <c r="Z238" s="48"/>
      <c r="AA238" s="17"/>
    </row>
    <row r="239" spans="21:27" x14ac:dyDescent="0.2">
      <c r="U239" s="52"/>
      <c r="V239" s="48"/>
      <c r="W239" s="48"/>
      <c r="X239" s="48"/>
      <c r="Y239" s="48"/>
      <c r="Z239" s="48"/>
      <c r="AA239" s="17"/>
    </row>
    <row r="240" spans="21:27" x14ac:dyDescent="0.2">
      <c r="U240" s="52"/>
      <c r="V240" s="48"/>
      <c r="W240" s="48"/>
      <c r="X240" s="48"/>
      <c r="Y240" s="48"/>
      <c r="Z240" s="48"/>
      <c r="AA240" s="17"/>
    </row>
    <row r="241" spans="21:27" x14ac:dyDescent="0.2">
      <c r="U241" s="52"/>
      <c r="V241" s="48"/>
      <c r="W241" s="48"/>
      <c r="X241" s="48"/>
      <c r="Y241" s="48"/>
      <c r="Z241" s="48"/>
      <c r="AA241" s="17"/>
    </row>
    <row r="242" spans="21:27" x14ac:dyDescent="0.2">
      <c r="U242" s="52"/>
      <c r="V242" s="48"/>
      <c r="W242" s="48"/>
      <c r="X242" s="48"/>
      <c r="Y242" s="48"/>
      <c r="Z242" s="48"/>
      <c r="AA242" s="17"/>
    </row>
    <row r="243" spans="21:27" x14ac:dyDescent="0.2">
      <c r="U243" s="52"/>
      <c r="V243" s="48"/>
      <c r="W243" s="48"/>
      <c r="X243" s="48"/>
      <c r="Y243" s="48"/>
      <c r="Z243" s="48"/>
      <c r="AA243" s="17"/>
    </row>
    <row r="244" spans="21:27" x14ac:dyDescent="0.2">
      <c r="U244" s="52"/>
      <c r="V244" s="48"/>
      <c r="W244" s="48"/>
      <c r="X244" s="48"/>
      <c r="Y244" s="48"/>
      <c r="Z244" s="48"/>
      <c r="AA244" s="17"/>
    </row>
    <row r="245" spans="21:27" x14ac:dyDescent="0.2">
      <c r="U245" s="52"/>
      <c r="V245" s="48"/>
      <c r="W245" s="48"/>
      <c r="X245" s="48"/>
      <c r="Y245" s="48"/>
      <c r="Z245" s="48"/>
      <c r="AA245" s="17"/>
    </row>
    <row r="246" spans="21:27" x14ac:dyDescent="0.2">
      <c r="U246" s="52"/>
      <c r="V246" s="48"/>
      <c r="W246" s="48"/>
      <c r="X246" s="48"/>
      <c r="Y246" s="48"/>
      <c r="Z246" s="48"/>
      <c r="AA246" s="17"/>
    </row>
    <row r="247" spans="21:27" x14ac:dyDescent="0.2">
      <c r="U247" s="52"/>
      <c r="V247" s="48"/>
      <c r="W247" s="48"/>
      <c r="X247" s="48"/>
      <c r="Y247" s="48"/>
      <c r="Z247" s="48"/>
      <c r="AA247" s="17"/>
    </row>
    <row r="248" spans="21:27" x14ac:dyDescent="0.2">
      <c r="U248" s="52"/>
      <c r="V248" s="48"/>
      <c r="W248" s="48"/>
      <c r="X248" s="48"/>
      <c r="Y248" s="48"/>
      <c r="Z248" s="48"/>
      <c r="AA248" s="17"/>
    </row>
    <row r="249" spans="21:27" x14ac:dyDescent="0.2">
      <c r="U249" s="52"/>
      <c r="V249" s="48"/>
      <c r="W249" s="48"/>
      <c r="X249" s="48"/>
      <c r="Y249" s="48"/>
      <c r="Z249" s="48"/>
      <c r="AA249" s="17"/>
    </row>
    <row r="250" spans="21:27" x14ac:dyDescent="0.2">
      <c r="U250" s="52"/>
      <c r="V250" s="48"/>
      <c r="W250" s="48"/>
      <c r="X250" s="48"/>
      <c r="Y250" s="48"/>
      <c r="Z250" s="48"/>
      <c r="AA250" s="17"/>
    </row>
    <row r="251" spans="21:27" x14ac:dyDescent="0.2">
      <c r="U251" s="52"/>
      <c r="V251" s="48"/>
      <c r="W251" s="48"/>
      <c r="X251" s="48"/>
      <c r="Y251" s="48"/>
      <c r="Z251" s="48"/>
      <c r="AA251" s="17"/>
    </row>
    <row r="252" spans="21:27" x14ac:dyDescent="0.2">
      <c r="U252" s="52"/>
      <c r="V252" s="48"/>
      <c r="W252" s="48"/>
      <c r="X252" s="48"/>
      <c r="Y252" s="48"/>
      <c r="Z252" s="48"/>
      <c r="AA252" s="17"/>
    </row>
    <row r="253" spans="21:27" x14ac:dyDescent="0.2">
      <c r="U253" s="52"/>
      <c r="V253" s="48"/>
      <c r="W253" s="48"/>
      <c r="X253" s="48"/>
      <c r="Y253" s="48"/>
      <c r="Z253" s="48"/>
      <c r="AA253" s="17"/>
    </row>
    <row r="254" spans="21:27" x14ac:dyDescent="0.2">
      <c r="U254" s="52"/>
      <c r="V254" s="48"/>
      <c r="W254" s="48"/>
      <c r="X254" s="48"/>
      <c r="Y254" s="48"/>
      <c r="Z254" s="48"/>
      <c r="AA254" s="17"/>
    </row>
    <row r="255" spans="21:27" x14ac:dyDescent="0.2">
      <c r="U255" s="52"/>
      <c r="V255" s="48"/>
      <c r="W255" s="48"/>
      <c r="X255" s="48"/>
      <c r="Y255" s="48"/>
      <c r="Z255" s="48"/>
      <c r="AA255" s="17"/>
    </row>
    <row r="256" spans="21:27" x14ac:dyDescent="0.2">
      <c r="U256" s="52"/>
      <c r="V256" s="48"/>
      <c r="W256" s="48"/>
      <c r="X256" s="48"/>
      <c r="Y256" s="48"/>
      <c r="Z256" s="48"/>
      <c r="AA256" s="17"/>
    </row>
    <row r="257" spans="21:27" x14ac:dyDescent="0.2">
      <c r="U257" s="52"/>
      <c r="V257" s="48"/>
      <c r="W257" s="48"/>
      <c r="X257" s="48"/>
      <c r="Y257" s="48"/>
      <c r="Z257" s="48"/>
      <c r="AA257" s="17"/>
    </row>
    <row r="258" spans="21:27" x14ac:dyDescent="0.2">
      <c r="U258" s="52"/>
      <c r="V258" s="48"/>
      <c r="W258" s="48"/>
      <c r="X258" s="48"/>
      <c r="Y258" s="48"/>
      <c r="Z258" s="48"/>
      <c r="AA258" s="17"/>
    </row>
    <row r="259" spans="21:27" x14ac:dyDescent="0.2">
      <c r="U259" s="52"/>
      <c r="V259" s="48"/>
      <c r="W259" s="48"/>
      <c r="X259" s="48"/>
      <c r="Y259" s="48"/>
      <c r="Z259" s="48"/>
      <c r="AA259" s="17"/>
    </row>
    <row r="260" spans="21:27" x14ac:dyDescent="0.2">
      <c r="U260" s="52"/>
      <c r="V260" s="48"/>
      <c r="W260" s="48"/>
      <c r="X260" s="48"/>
      <c r="Y260" s="48"/>
      <c r="Z260" s="48"/>
      <c r="AA260" s="17"/>
    </row>
    <row r="261" spans="21:27" x14ac:dyDescent="0.2">
      <c r="U261" s="52"/>
      <c r="V261" s="48"/>
      <c r="W261" s="48"/>
      <c r="X261" s="48"/>
      <c r="Y261" s="48"/>
      <c r="Z261" s="48"/>
      <c r="AA261" s="17"/>
    </row>
    <row r="262" spans="21:27" x14ac:dyDescent="0.2">
      <c r="U262" s="52"/>
      <c r="V262" s="48"/>
      <c r="W262" s="48"/>
      <c r="X262" s="48"/>
      <c r="Y262" s="48"/>
      <c r="Z262" s="48"/>
      <c r="AA262" s="17"/>
    </row>
    <row r="263" spans="21:27" x14ac:dyDescent="0.2">
      <c r="U263" s="52"/>
      <c r="V263" s="48"/>
      <c r="W263" s="48"/>
      <c r="X263" s="48"/>
      <c r="Y263" s="48"/>
      <c r="Z263" s="48"/>
      <c r="AA263" s="17"/>
    </row>
    <row r="264" spans="21:27" x14ac:dyDescent="0.2">
      <c r="U264" s="52"/>
      <c r="V264" s="48"/>
      <c r="W264" s="48"/>
      <c r="X264" s="48"/>
      <c r="Y264" s="48"/>
      <c r="Z264" s="48"/>
      <c r="AA264" s="17"/>
    </row>
    <row r="265" spans="21:27" x14ac:dyDescent="0.2">
      <c r="U265" s="52"/>
      <c r="V265" s="48"/>
      <c r="W265" s="48"/>
      <c r="X265" s="48"/>
      <c r="Y265" s="48"/>
      <c r="Z265" s="48"/>
      <c r="AA265" s="17"/>
    </row>
    <row r="266" spans="21:27" x14ac:dyDescent="0.2">
      <c r="U266" s="52"/>
      <c r="V266" s="48"/>
      <c r="W266" s="48"/>
      <c r="X266" s="48"/>
      <c r="Y266" s="48"/>
      <c r="Z266" s="48"/>
      <c r="AA266" s="17"/>
    </row>
    <row r="267" spans="21:27" x14ac:dyDescent="0.2">
      <c r="U267" s="52"/>
      <c r="V267" s="48"/>
      <c r="W267" s="48"/>
      <c r="X267" s="48"/>
      <c r="Y267" s="48"/>
      <c r="Z267" s="48"/>
      <c r="AA267" s="17"/>
    </row>
    <row r="268" spans="21:27" x14ac:dyDescent="0.2">
      <c r="U268" s="52"/>
      <c r="V268" s="48"/>
      <c r="W268" s="48"/>
      <c r="X268" s="48"/>
      <c r="Y268" s="48"/>
      <c r="Z268" s="48"/>
      <c r="AA268" s="17"/>
    </row>
    <row r="269" spans="21:27" x14ac:dyDescent="0.2">
      <c r="U269" s="52"/>
      <c r="V269" s="48"/>
      <c r="W269" s="48"/>
      <c r="X269" s="48"/>
      <c r="Y269" s="48"/>
      <c r="Z269" s="48"/>
      <c r="AA269" s="17"/>
    </row>
    <row r="270" spans="21:27" x14ac:dyDescent="0.2">
      <c r="U270" s="52"/>
      <c r="V270" s="48"/>
      <c r="W270" s="48"/>
      <c r="X270" s="48"/>
      <c r="Y270" s="48"/>
      <c r="Z270" s="48"/>
      <c r="AA270" s="17"/>
    </row>
    <row r="271" spans="21:27" x14ac:dyDescent="0.2">
      <c r="U271" s="52"/>
      <c r="V271" s="48"/>
      <c r="W271" s="48"/>
      <c r="X271" s="48"/>
      <c r="Y271" s="48"/>
      <c r="Z271" s="48"/>
      <c r="AA271" s="17"/>
    </row>
    <row r="272" spans="21:27" x14ac:dyDescent="0.2">
      <c r="U272" s="52"/>
      <c r="V272" s="48"/>
      <c r="W272" s="48"/>
      <c r="X272" s="48"/>
      <c r="Y272" s="48"/>
      <c r="Z272" s="48"/>
      <c r="AA272" s="17"/>
    </row>
    <row r="273" spans="21:27" x14ac:dyDescent="0.2">
      <c r="U273" s="52"/>
      <c r="V273" s="48"/>
      <c r="W273" s="48"/>
      <c r="X273" s="48"/>
      <c r="Y273" s="48"/>
      <c r="Z273" s="48"/>
      <c r="AA273" s="17"/>
    </row>
    <row r="274" spans="21:27" x14ac:dyDescent="0.2">
      <c r="U274" s="52"/>
      <c r="V274" s="48"/>
      <c r="W274" s="48"/>
      <c r="X274" s="48"/>
      <c r="Y274" s="48"/>
      <c r="Z274" s="48"/>
      <c r="AA274" s="17"/>
    </row>
    <row r="275" spans="21:27" x14ac:dyDescent="0.2">
      <c r="U275" s="52"/>
      <c r="V275" s="48"/>
      <c r="W275" s="48"/>
      <c r="X275" s="48"/>
      <c r="Y275" s="48"/>
      <c r="Z275" s="48"/>
      <c r="AA275" s="17"/>
    </row>
    <row r="276" spans="21:27" x14ac:dyDescent="0.2">
      <c r="U276" s="52"/>
      <c r="V276" s="48"/>
      <c r="W276" s="48"/>
      <c r="X276" s="48"/>
      <c r="Y276" s="48"/>
      <c r="Z276" s="48"/>
      <c r="AA276" s="17"/>
    </row>
    <row r="277" spans="21:27" x14ac:dyDescent="0.2">
      <c r="U277" s="52"/>
      <c r="V277" s="48"/>
      <c r="W277" s="48"/>
      <c r="X277" s="48"/>
      <c r="Y277" s="48"/>
      <c r="Z277" s="48"/>
      <c r="AA277" s="17"/>
    </row>
    <row r="278" spans="21:27" x14ac:dyDescent="0.2">
      <c r="U278" s="52"/>
      <c r="V278" s="48"/>
      <c r="W278" s="48"/>
      <c r="X278" s="48"/>
      <c r="Y278" s="48"/>
      <c r="Z278" s="48"/>
      <c r="AA278" s="17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B125"/>
  <sheetViews>
    <sheetView topLeftCell="O1" workbookViewId="0">
      <selection activeCell="Q13" sqref="Q13"/>
    </sheetView>
  </sheetViews>
  <sheetFormatPr defaultRowHeight="14.25" x14ac:dyDescent="0.2"/>
  <cols>
    <col min="1" max="1" width="51.5" style="20" bestFit="1" customWidth="1"/>
    <col min="2" max="2" width="23" style="20" bestFit="1" customWidth="1"/>
    <col min="3" max="3" width="18.5" style="20" bestFit="1" customWidth="1"/>
    <col min="4" max="4" width="17.375" style="20" customWidth="1"/>
    <col min="5" max="5" width="17.75" style="20" customWidth="1"/>
    <col min="6" max="9" width="20.625" style="20" bestFit="1" customWidth="1"/>
    <col min="10" max="10" width="18.5" style="20" bestFit="1" customWidth="1"/>
    <col min="11" max="12" width="20.75" style="20" bestFit="1" customWidth="1"/>
    <col min="13" max="13" width="19.375" style="20" bestFit="1" customWidth="1"/>
    <col min="14" max="14" width="46" style="20" bestFit="1" customWidth="1"/>
    <col min="15" max="15" width="10.375" style="20" customWidth="1"/>
    <col min="16" max="16" width="18.25" style="20" customWidth="1"/>
    <col min="17" max="17" width="8.375" style="20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32" width="9" style="43" customWidth="1"/>
    <col min="33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2016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507</v>
      </c>
      <c r="B2" s="49">
        <v>509</v>
      </c>
      <c r="C2" s="46">
        <v>0</v>
      </c>
      <c r="D2" s="46">
        <v>272.69</v>
      </c>
      <c r="E2" s="46">
        <v>216.7</v>
      </c>
      <c r="F2" s="46">
        <f t="shared" ref="F2:F28" si="0">($A$29-A2)/(ROW($A$29)-ROW(A2))</f>
        <v>55.888888888888886</v>
      </c>
      <c r="G2" s="46">
        <v>0</v>
      </c>
      <c r="H2" s="46">
        <f t="shared" ref="H2:H28" si="1">($A$29-B2)/(ROW($A$29)-ROW(B2))</f>
        <v>55.814814814814817</v>
      </c>
      <c r="I2" s="46">
        <v>0</v>
      </c>
      <c r="J2" s="50"/>
      <c r="K2" s="50"/>
      <c r="L2" s="50"/>
      <c r="M2" s="50">
        <f t="shared" ref="M2:M49" ca="1" si="2">IF(RAND()&lt;0.5,0,1)</f>
        <v>0</v>
      </c>
      <c r="N2" s="7" t="s">
        <v>38</v>
      </c>
      <c r="O2" s="51">
        <v>0.05</v>
      </c>
      <c r="P2" s="6" t="s">
        <v>39</v>
      </c>
      <c r="Q2" s="13">
        <f>LARGE(A:A,2)</f>
        <v>1912</v>
      </c>
      <c r="T2" s="43">
        <v>0</v>
      </c>
      <c r="U2" s="52">
        <f t="shared" ref="U2:U49" si="3">T2-B2</f>
        <v>-509</v>
      </c>
      <c r="V2" s="48">
        <f t="shared" ref="V2:V49" si="4">ROUND(U2,0)</f>
        <v>-509</v>
      </c>
      <c r="W2" s="48">
        <v>4766</v>
      </c>
      <c r="X2" s="48">
        <f t="shared" ref="X2:X49" si="5">B2/$W$2*$W$3</f>
        <v>559.51552664708345</v>
      </c>
      <c r="Y2" s="48">
        <f t="shared" ref="Y2:Y49" si="6">X2-B2</f>
        <v>50.515526647083448</v>
      </c>
      <c r="Z2" s="48">
        <f t="shared" ref="Z2:Z49" si="7">ROUND(Y2,0)</f>
        <v>51</v>
      </c>
      <c r="AA2" s="17">
        <f t="shared" ref="AA2:AA49" si="8">IF(V2&gt;=0,V2,Z2)</f>
        <v>51</v>
      </c>
      <c r="AB2" s="45">
        <f t="shared" ref="AB2:AB49" si="9">B2+AA2</f>
        <v>560</v>
      </c>
    </row>
    <row r="3" spans="1:28" ht="15" customHeight="1" x14ac:dyDescent="0.25">
      <c r="A3" s="49">
        <v>306</v>
      </c>
      <c r="B3" s="49">
        <v>509</v>
      </c>
      <c r="C3" s="46">
        <v>7.0000000000000007E-2</v>
      </c>
      <c r="D3" s="46">
        <v>272.67</v>
      </c>
      <c r="E3" s="46">
        <v>216.69</v>
      </c>
      <c r="F3" s="46">
        <f t="shared" si="0"/>
        <v>65.769230769230774</v>
      </c>
      <c r="G3" s="46">
        <v>0</v>
      </c>
      <c r="H3" s="46">
        <f t="shared" si="1"/>
        <v>57.96153846153846</v>
      </c>
      <c r="I3" s="46">
        <v>0</v>
      </c>
      <c r="J3" s="50">
        <f t="shared" ref="J3:J49" si="10">IF(ABS(B3-B2)&lt;=50,1,0)</f>
        <v>1</v>
      </c>
      <c r="K3" s="50">
        <f t="shared" ref="K3:K49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48</v>
      </c>
      <c r="P3" s="6" t="s">
        <v>41</v>
      </c>
      <c r="Q3" s="13">
        <f>LARGE(A:A,3)</f>
        <v>1908</v>
      </c>
      <c r="T3" s="43">
        <v>0</v>
      </c>
      <c r="U3" s="52">
        <f t="shared" si="3"/>
        <v>-509</v>
      </c>
      <c r="V3" s="48">
        <f t="shared" si="4"/>
        <v>-509</v>
      </c>
      <c r="W3" s="48">
        <v>5239</v>
      </c>
      <c r="X3" s="48">
        <f t="shared" si="5"/>
        <v>559.51552664708345</v>
      </c>
      <c r="Y3" s="48">
        <f t="shared" si="6"/>
        <v>50.515526647083448</v>
      </c>
      <c r="Z3" s="48">
        <f t="shared" si="7"/>
        <v>51</v>
      </c>
      <c r="AA3" s="17">
        <f t="shared" si="8"/>
        <v>51</v>
      </c>
      <c r="AB3" s="45">
        <f t="shared" si="9"/>
        <v>560</v>
      </c>
    </row>
    <row r="4" spans="1:28" ht="15" customHeight="1" x14ac:dyDescent="0.25">
      <c r="A4" s="49">
        <v>407</v>
      </c>
      <c r="B4" s="49">
        <v>509</v>
      </c>
      <c r="C4" s="46">
        <v>0</v>
      </c>
      <c r="D4" s="46">
        <v>272.66000000000003</v>
      </c>
      <c r="E4" s="46">
        <v>216.67</v>
      </c>
      <c r="F4" s="46">
        <f t="shared" si="0"/>
        <v>64.36</v>
      </c>
      <c r="G4" s="46">
        <v>0</v>
      </c>
      <c r="H4" s="46">
        <f t="shared" si="1"/>
        <v>60.28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0</v>
      </c>
      <c r="N4" s="8" t="s">
        <v>42</v>
      </c>
      <c r="O4" s="53">
        <f>MAX(A:A)</f>
        <v>2016</v>
      </c>
      <c r="P4" s="6" t="s">
        <v>43</v>
      </c>
      <c r="Q4" s="13">
        <f>LARGE(B:B,1)</f>
        <v>1810</v>
      </c>
      <c r="T4" s="43">
        <v>0</v>
      </c>
      <c r="U4" s="52">
        <f t="shared" si="3"/>
        <v>-509</v>
      </c>
      <c r="V4" s="48">
        <f t="shared" si="4"/>
        <v>-509</v>
      </c>
      <c r="W4" s="48"/>
      <c r="X4" s="48">
        <f t="shared" si="5"/>
        <v>559.51552664708345</v>
      </c>
      <c r="Y4" s="48">
        <f t="shared" si="6"/>
        <v>50.515526647083448</v>
      </c>
      <c r="Z4" s="48">
        <f t="shared" si="7"/>
        <v>51</v>
      </c>
      <c r="AA4" s="17">
        <f t="shared" si="8"/>
        <v>51</v>
      </c>
      <c r="AB4" s="45">
        <f t="shared" si="9"/>
        <v>560</v>
      </c>
    </row>
    <row r="5" spans="1:28" ht="15" customHeight="1" x14ac:dyDescent="0.25">
      <c r="A5" s="49">
        <v>305</v>
      </c>
      <c r="B5" s="49">
        <v>509</v>
      </c>
      <c r="C5" s="46">
        <v>0.6</v>
      </c>
      <c r="D5" s="46">
        <v>272.64</v>
      </c>
      <c r="E5" s="46">
        <v>216.65</v>
      </c>
      <c r="F5" s="46">
        <f t="shared" si="0"/>
        <v>71.291666666666671</v>
      </c>
      <c r="G5" s="46">
        <v>0</v>
      </c>
      <c r="H5" s="46">
        <f t="shared" si="1"/>
        <v>62.791666666666664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1</v>
      </c>
      <c r="N5" s="8" t="s">
        <v>44</v>
      </c>
      <c r="O5" s="54">
        <v>1.29</v>
      </c>
      <c r="P5" s="6" t="s">
        <v>45</v>
      </c>
      <c r="Q5" s="13">
        <f>LARGE(B:B,2)</f>
        <v>1810</v>
      </c>
      <c r="T5" s="43">
        <v>0</v>
      </c>
      <c r="U5" s="52">
        <f t="shared" si="3"/>
        <v>-509</v>
      </c>
      <c r="V5" s="48">
        <f t="shared" si="4"/>
        <v>-509</v>
      </c>
      <c r="W5" s="48"/>
      <c r="X5" s="48">
        <f t="shared" si="5"/>
        <v>559.51552664708345</v>
      </c>
      <c r="Y5" s="48">
        <f t="shared" si="6"/>
        <v>50.515526647083448</v>
      </c>
      <c r="Z5" s="48">
        <f t="shared" si="7"/>
        <v>51</v>
      </c>
      <c r="AA5" s="17">
        <f t="shared" si="8"/>
        <v>51</v>
      </c>
      <c r="AB5" s="45">
        <f t="shared" si="9"/>
        <v>560</v>
      </c>
    </row>
    <row r="6" spans="1:28" ht="15" customHeight="1" x14ac:dyDescent="0.25">
      <c r="A6" s="49">
        <v>406</v>
      </c>
      <c r="B6" s="49">
        <v>509</v>
      </c>
      <c r="C6" s="46">
        <v>2.5299999999999998</v>
      </c>
      <c r="D6" s="46">
        <v>272.63</v>
      </c>
      <c r="E6" s="46">
        <v>216.64</v>
      </c>
      <c r="F6" s="46">
        <f t="shared" si="0"/>
        <v>70</v>
      </c>
      <c r="G6" s="46">
        <v>0</v>
      </c>
      <c r="H6" s="46">
        <f t="shared" si="1"/>
        <v>65.521739130434781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0</v>
      </c>
      <c r="N6" s="8" t="s">
        <v>46</v>
      </c>
      <c r="O6" s="54">
        <v>2.06</v>
      </c>
      <c r="P6" s="6" t="s">
        <v>47</v>
      </c>
      <c r="Q6" s="13">
        <f>LARGE(B:B,3)</f>
        <v>1810</v>
      </c>
      <c r="T6" s="43">
        <v>0</v>
      </c>
      <c r="U6" s="52">
        <f t="shared" si="3"/>
        <v>-509</v>
      </c>
      <c r="V6" s="48">
        <f t="shared" si="4"/>
        <v>-509</v>
      </c>
      <c r="W6" s="48"/>
      <c r="X6" s="48">
        <f t="shared" si="5"/>
        <v>559.51552664708345</v>
      </c>
      <c r="Y6" s="48">
        <f t="shared" si="6"/>
        <v>50.515526647083448</v>
      </c>
      <c r="Z6" s="48">
        <f t="shared" si="7"/>
        <v>51</v>
      </c>
      <c r="AA6" s="17">
        <f t="shared" si="8"/>
        <v>51</v>
      </c>
      <c r="AB6" s="45">
        <f t="shared" si="9"/>
        <v>560</v>
      </c>
    </row>
    <row r="7" spans="1:28" ht="15" customHeight="1" x14ac:dyDescent="0.25">
      <c r="A7" s="49">
        <v>405</v>
      </c>
      <c r="B7" s="49">
        <v>509</v>
      </c>
      <c r="C7" s="46">
        <v>10.8</v>
      </c>
      <c r="D7" s="46">
        <v>272.62</v>
      </c>
      <c r="E7" s="46">
        <v>216.63</v>
      </c>
      <c r="F7" s="46">
        <f t="shared" si="0"/>
        <v>73.227272727272734</v>
      </c>
      <c r="G7" s="46">
        <v>0</v>
      </c>
      <c r="H7" s="46">
        <f t="shared" si="1"/>
        <v>68.5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49" si="12">IF(OR(COUNTIF(K3:K7,1)=5,COUNTIF(K3:K7,-1)=5),1,0)</f>
        <v>1</v>
      </c>
      <c r="M7" s="50">
        <f t="shared" ca="1" si="2"/>
        <v>0</v>
      </c>
      <c r="N7" s="8" t="s">
        <v>48</v>
      </c>
      <c r="O7" s="54">
        <v>2.63</v>
      </c>
      <c r="P7" s="13"/>
      <c r="Q7" s="13"/>
      <c r="T7" s="43">
        <v>0</v>
      </c>
      <c r="U7" s="52">
        <f t="shared" si="3"/>
        <v>-509</v>
      </c>
      <c r="V7" s="48">
        <f t="shared" si="4"/>
        <v>-509</v>
      </c>
      <c r="W7" s="48"/>
      <c r="X7" s="48">
        <f t="shared" si="5"/>
        <v>559.51552664708345</v>
      </c>
      <c r="Y7" s="48">
        <f t="shared" si="6"/>
        <v>50.515526647083448</v>
      </c>
      <c r="Z7" s="48">
        <f t="shared" si="7"/>
        <v>51</v>
      </c>
      <c r="AA7" s="17">
        <f t="shared" si="8"/>
        <v>51</v>
      </c>
      <c r="AB7" s="45">
        <f t="shared" si="9"/>
        <v>560</v>
      </c>
    </row>
    <row r="8" spans="1:28" ht="15" customHeight="1" x14ac:dyDescent="0.25">
      <c r="A8" s="49">
        <v>405</v>
      </c>
      <c r="B8" s="49">
        <v>509</v>
      </c>
      <c r="C8" s="46">
        <v>4.4000000000000004</v>
      </c>
      <c r="D8" s="46">
        <v>272.61</v>
      </c>
      <c r="E8" s="46">
        <v>216.62</v>
      </c>
      <c r="F8" s="46">
        <f t="shared" si="0"/>
        <v>76.714285714285708</v>
      </c>
      <c r="G8" s="46">
        <v>0</v>
      </c>
      <c r="H8" s="46">
        <f t="shared" si="1"/>
        <v>71.761904761904759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0</v>
      </c>
      <c r="N8" s="8" t="s">
        <v>49</v>
      </c>
      <c r="O8" s="54">
        <v>268.87</v>
      </c>
      <c r="P8" s="9"/>
      <c r="Q8" s="13"/>
      <c r="T8" s="43">
        <v>0</v>
      </c>
      <c r="U8" s="52">
        <f t="shared" si="3"/>
        <v>-509</v>
      </c>
      <c r="V8" s="48">
        <f t="shared" si="4"/>
        <v>-509</v>
      </c>
      <c r="W8" s="48"/>
      <c r="X8" s="48">
        <f t="shared" si="5"/>
        <v>559.51552664708345</v>
      </c>
      <c r="Y8" s="48">
        <f t="shared" si="6"/>
        <v>50.515526647083448</v>
      </c>
      <c r="Z8" s="48">
        <f t="shared" si="7"/>
        <v>51</v>
      </c>
      <c r="AA8" s="17">
        <f t="shared" si="8"/>
        <v>51</v>
      </c>
      <c r="AB8" s="45">
        <f t="shared" si="9"/>
        <v>560</v>
      </c>
    </row>
    <row r="9" spans="1:28" ht="15" customHeight="1" x14ac:dyDescent="0.25">
      <c r="A9" s="49">
        <v>506</v>
      </c>
      <c r="B9" s="49">
        <v>509</v>
      </c>
      <c r="C9" s="46">
        <v>5.87</v>
      </c>
      <c r="D9" s="46">
        <v>272.61</v>
      </c>
      <c r="E9" s="46">
        <v>216.62</v>
      </c>
      <c r="F9" s="46">
        <f t="shared" si="0"/>
        <v>75.5</v>
      </c>
      <c r="G9" s="46">
        <v>0</v>
      </c>
      <c r="H9" s="46">
        <f t="shared" si="1"/>
        <v>75.349999999999994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1</v>
      </c>
      <c r="N9" s="8" t="s">
        <v>50</v>
      </c>
      <c r="O9" s="55">
        <v>283</v>
      </c>
      <c r="P9" s="9"/>
      <c r="Q9" s="13"/>
      <c r="T9" s="43">
        <v>0</v>
      </c>
      <c r="U9" s="52">
        <f t="shared" si="3"/>
        <v>-509</v>
      </c>
      <c r="V9" s="48">
        <f t="shared" si="4"/>
        <v>-509</v>
      </c>
      <c r="W9" s="48"/>
      <c r="X9" s="48">
        <f t="shared" si="5"/>
        <v>559.51552664708345</v>
      </c>
      <c r="Y9" s="48">
        <f t="shared" si="6"/>
        <v>50.515526647083448</v>
      </c>
      <c r="Z9" s="48">
        <f t="shared" si="7"/>
        <v>51</v>
      </c>
      <c r="AA9" s="17">
        <f t="shared" si="8"/>
        <v>51</v>
      </c>
      <c r="AB9" s="45">
        <f t="shared" si="9"/>
        <v>560</v>
      </c>
    </row>
    <row r="10" spans="1:28" ht="15" customHeight="1" x14ac:dyDescent="0.25">
      <c r="A10" s="49">
        <v>441</v>
      </c>
      <c r="B10" s="49">
        <v>644</v>
      </c>
      <c r="C10" s="46">
        <v>2.8</v>
      </c>
      <c r="D10" s="46">
        <v>272.58999999999997</v>
      </c>
      <c r="E10" s="46">
        <v>216.61</v>
      </c>
      <c r="F10" s="46">
        <f t="shared" si="0"/>
        <v>82.89473684210526</v>
      </c>
      <c r="G10" s="46">
        <v>0</v>
      </c>
      <c r="H10" s="46">
        <f t="shared" si="1"/>
        <v>72.21052631578948</v>
      </c>
      <c r="I10" s="46">
        <v>0</v>
      </c>
      <c r="J10" s="50">
        <f t="shared" si="10"/>
        <v>0</v>
      </c>
      <c r="K10" s="50">
        <f t="shared" si="11"/>
        <v>1</v>
      </c>
      <c r="L10" s="50">
        <f t="shared" si="12"/>
        <v>1</v>
      </c>
      <c r="M10" s="50">
        <f t="shared" ca="1" si="2"/>
        <v>0</v>
      </c>
      <c r="N10" s="10" t="s">
        <v>51</v>
      </c>
      <c r="O10" s="55">
        <v>281</v>
      </c>
      <c r="P10" s="9"/>
      <c r="Q10" s="13"/>
      <c r="T10" s="43">
        <v>0</v>
      </c>
      <c r="U10" s="52">
        <f t="shared" si="3"/>
        <v>-644</v>
      </c>
      <c r="V10" s="48">
        <f t="shared" si="4"/>
        <v>-644</v>
      </c>
      <c r="W10" s="48"/>
      <c r="X10" s="48">
        <f t="shared" si="5"/>
        <v>707.91355434326488</v>
      </c>
      <c r="Y10" s="48">
        <f t="shared" si="6"/>
        <v>63.913554343264877</v>
      </c>
      <c r="Z10" s="48">
        <f t="shared" si="7"/>
        <v>64</v>
      </c>
      <c r="AA10" s="17">
        <f t="shared" si="8"/>
        <v>64</v>
      </c>
      <c r="AB10" s="45">
        <f t="shared" si="9"/>
        <v>708</v>
      </c>
    </row>
    <row r="11" spans="1:28" ht="15" customHeight="1" x14ac:dyDescent="0.25">
      <c r="A11" s="49">
        <v>806</v>
      </c>
      <c r="B11" s="49">
        <v>812</v>
      </c>
      <c r="C11" s="46">
        <v>3.27</v>
      </c>
      <c r="D11" s="46">
        <v>272.58999999999997</v>
      </c>
      <c r="E11" s="46">
        <v>216.61</v>
      </c>
      <c r="F11" s="46">
        <f t="shared" si="0"/>
        <v>67.222222222222229</v>
      </c>
      <c r="G11" s="46">
        <v>0</v>
      </c>
      <c r="H11" s="46">
        <f t="shared" si="1"/>
        <v>66.888888888888886</v>
      </c>
      <c r="I11" s="46">
        <v>0</v>
      </c>
      <c r="J11" s="50">
        <f t="shared" si="10"/>
        <v>0</v>
      </c>
      <c r="K11" s="50">
        <f t="shared" si="11"/>
        <v>1</v>
      </c>
      <c r="L11" s="50">
        <f t="shared" si="12"/>
        <v>1</v>
      </c>
      <c r="M11" s="50">
        <f t="shared" ca="1" si="2"/>
        <v>1</v>
      </c>
      <c r="N11" s="8" t="s">
        <v>52</v>
      </c>
      <c r="O11" s="55">
        <v>280</v>
      </c>
      <c r="P11" s="14" t="s">
        <v>53</v>
      </c>
      <c r="Q11" s="13">
        <f>MIN(D:D)</f>
        <v>272.55</v>
      </c>
      <c r="T11" s="43">
        <v>0</v>
      </c>
      <c r="U11" s="52">
        <f t="shared" si="3"/>
        <v>-812</v>
      </c>
      <c r="V11" s="48">
        <f t="shared" si="4"/>
        <v>-812</v>
      </c>
      <c r="W11" s="48"/>
      <c r="X11" s="48">
        <f t="shared" si="5"/>
        <v>892.58665547629039</v>
      </c>
      <c r="Y11" s="48">
        <f t="shared" si="6"/>
        <v>80.586655476290389</v>
      </c>
      <c r="Z11" s="48">
        <f t="shared" si="7"/>
        <v>81</v>
      </c>
      <c r="AA11" s="17">
        <f t="shared" si="8"/>
        <v>81</v>
      </c>
      <c r="AB11" s="45">
        <f t="shared" si="9"/>
        <v>893</v>
      </c>
    </row>
    <row r="12" spans="1:28" ht="15" customHeight="1" x14ac:dyDescent="0.25">
      <c r="A12" s="49">
        <v>906</v>
      </c>
      <c r="B12" s="49">
        <v>809</v>
      </c>
      <c r="C12" s="46">
        <v>0.6</v>
      </c>
      <c r="D12" s="46">
        <v>272.60000000000002</v>
      </c>
      <c r="E12" s="46">
        <v>216.61</v>
      </c>
      <c r="F12" s="46">
        <f t="shared" si="0"/>
        <v>65.294117647058826</v>
      </c>
      <c r="G12" s="46">
        <v>0</v>
      </c>
      <c r="H12" s="46">
        <f t="shared" si="1"/>
        <v>71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272.69</v>
      </c>
      <c r="T12" s="43">
        <v>0</v>
      </c>
      <c r="U12" s="52">
        <f t="shared" si="3"/>
        <v>-809</v>
      </c>
      <c r="V12" s="48">
        <f t="shared" si="4"/>
        <v>-809</v>
      </c>
      <c r="W12" s="48"/>
      <c r="X12" s="48">
        <f t="shared" si="5"/>
        <v>889.28892152748642</v>
      </c>
      <c r="Y12" s="48">
        <f t="shared" si="6"/>
        <v>80.288921527486423</v>
      </c>
      <c r="Z12" s="48">
        <f t="shared" si="7"/>
        <v>80</v>
      </c>
      <c r="AA12" s="17">
        <f t="shared" si="8"/>
        <v>80</v>
      </c>
      <c r="AB12" s="45">
        <f t="shared" si="9"/>
        <v>889</v>
      </c>
    </row>
    <row r="13" spans="1:28" ht="15" customHeight="1" x14ac:dyDescent="0.25">
      <c r="A13" s="49">
        <v>906</v>
      </c>
      <c r="B13" s="49">
        <v>809</v>
      </c>
      <c r="C13" s="46">
        <v>0</v>
      </c>
      <c r="D13" s="46">
        <v>272.61</v>
      </c>
      <c r="E13" s="46">
        <v>216.62</v>
      </c>
      <c r="F13" s="46">
        <f t="shared" si="0"/>
        <v>69.375</v>
      </c>
      <c r="G13" s="46">
        <v>0</v>
      </c>
      <c r="H13" s="46">
        <f t="shared" si="1"/>
        <v>75.4375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1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0</v>
      </c>
      <c r="U13" s="52">
        <f t="shared" si="3"/>
        <v>-809</v>
      </c>
      <c r="V13" s="48">
        <f t="shared" si="4"/>
        <v>-809</v>
      </c>
      <c r="W13" s="48"/>
      <c r="X13" s="48">
        <f t="shared" si="5"/>
        <v>889.28892152748642</v>
      </c>
      <c r="Y13" s="48">
        <f t="shared" si="6"/>
        <v>80.288921527486423</v>
      </c>
      <c r="Z13" s="48">
        <f t="shared" si="7"/>
        <v>80</v>
      </c>
      <c r="AA13" s="17">
        <f t="shared" si="8"/>
        <v>80</v>
      </c>
      <c r="AB13" s="45">
        <f t="shared" si="9"/>
        <v>889</v>
      </c>
    </row>
    <row r="14" spans="1:28" ht="15" customHeight="1" x14ac:dyDescent="0.25">
      <c r="A14" s="49">
        <v>606</v>
      </c>
      <c r="B14" s="49">
        <v>809</v>
      </c>
      <c r="C14" s="46">
        <v>0</v>
      </c>
      <c r="D14" s="46">
        <v>272.58999999999997</v>
      </c>
      <c r="E14" s="46">
        <v>216.61</v>
      </c>
      <c r="F14" s="46">
        <f t="shared" si="0"/>
        <v>94</v>
      </c>
      <c r="G14" s="46">
        <v>0</v>
      </c>
      <c r="H14" s="46">
        <f t="shared" si="1"/>
        <v>80.466666666666669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0</v>
      </c>
      <c r="N14" s="10" t="s">
        <v>58</v>
      </c>
      <c r="O14" s="55">
        <v>245</v>
      </c>
      <c r="P14" s="14" t="s">
        <v>59</v>
      </c>
      <c r="Q14" s="13">
        <f>MAX(B:B)</f>
        <v>1810</v>
      </c>
      <c r="T14" s="43">
        <v>0</v>
      </c>
      <c r="U14" s="52">
        <f t="shared" si="3"/>
        <v>-809</v>
      </c>
      <c r="V14" s="48">
        <f t="shared" si="4"/>
        <v>-809</v>
      </c>
      <c r="W14" s="48"/>
      <c r="X14" s="48">
        <f t="shared" si="5"/>
        <v>889.28892152748642</v>
      </c>
      <c r="Y14" s="48">
        <f t="shared" si="6"/>
        <v>80.288921527486423</v>
      </c>
      <c r="Z14" s="48">
        <f t="shared" si="7"/>
        <v>80</v>
      </c>
      <c r="AA14" s="17">
        <f t="shared" si="8"/>
        <v>80</v>
      </c>
      <c r="AB14" s="45">
        <f t="shared" si="9"/>
        <v>889</v>
      </c>
    </row>
    <row r="15" spans="1:28" ht="15" customHeight="1" x14ac:dyDescent="0.25">
      <c r="A15" s="49">
        <v>805</v>
      </c>
      <c r="B15" s="49">
        <v>809</v>
      </c>
      <c r="C15" s="46">
        <v>0</v>
      </c>
      <c r="D15" s="46">
        <v>272.58999999999997</v>
      </c>
      <c r="E15" s="46">
        <v>216.6</v>
      </c>
      <c r="F15" s="46">
        <f t="shared" si="0"/>
        <v>86.5</v>
      </c>
      <c r="G15" s="46">
        <v>0</v>
      </c>
      <c r="H15" s="46">
        <f t="shared" si="1"/>
        <v>86.214285714285708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1</v>
      </c>
      <c r="N15" s="8" t="s">
        <v>60</v>
      </c>
      <c r="O15" s="8">
        <f>COUNT(C:C)</f>
        <v>48</v>
      </c>
      <c r="P15" s="14" t="s">
        <v>61</v>
      </c>
      <c r="Q15" s="13">
        <f>MAX(D:D)</f>
        <v>272.82</v>
      </c>
      <c r="R15" s="43">
        <f ca="1">TREND(OFFSET('Z-V'!B1,MATCH(Q15,'Z-V'!A:A,1)-1,,2,1),OFFSET('Z-V'!A1,MATCH(Q15,'Z-V'!A:A,1)-1,,2,1),Q15)</f>
        <v>62351.999999999884</v>
      </c>
      <c r="T15" s="43">
        <v>0</v>
      </c>
      <c r="U15" s="52">
        <f t="shared" si="3"/>
        <v>-809</v>
      </c>
      <c r="V15" s="48">
        <f t="shared" si="4"/>
        <v>-809</v>
      </c>
      <c r="W15" s="48"/>
      <c r="X15" s="48">
        <f t="shared" si="5"/>
        <v>889.28892152748642</v>
      </c>
      <c r="Y15" s="48">
        <f t="shared" si="6"/>
        <v>80.288921527486423</v>
      </c>
      <c r="Z15" s="48">
        <f t="shared" si="7"/>
        <v>80</v>
      </c>
      <c r="AA15" s="17">
        <f t="shared" si="8"/>
        <v>80</v>
      </c>
      <c r="AB15" s="45">
        <f t="shared" si="9"/>
        <v>889</v>
      </c>
    </row>
    <row r="16" spans="1:28" ht="15" customHeight="1" x14ac:dyDescent="0.25">
      <c r="A16" s="49">
        <v>705</v>
      </c>
      <c r="B16" s="49">
        <v>809</v>
      </c>
      <c r="C16" s="46">
        <v>0</v>
      </c>
      <c r="D16" s="46">
        <v>272.58</v>
      </c>
      <c r="E16" s="46">
        <v>216.6</v>
      </c>
      <c r="F16" s="46">
        <f t="shared" si="0"/>
        <v>100.84615384615384</v>
      </c>
      <c r="G16" s="46">
        <v>0</v>
      </c>
      <c r="H16" s="46">
        <f t="shared" si="1"/>
        <v>92.84615384615384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0</v>
      </c>
      <c r="N16" s="8" t="s">
        <v>62</v>
      </c>
      <c r="O16" s="57">
        <f>MAX(C:C)</f>
        <v>11.87</v>
      </c>
      <c r="P16" s="14" t="s">
        <v>63</v>
      </c>
      <c r="Q16" s="56">
        <f>D2</f>
        <v>272.69</v>
      </c>
      <c r="R16" s="43">
        <f ca="1">TREND(OFFSET('Z-V'!B1,MATCH(Q16,'Z-V'!A:A,1)-1,,2,1),OFFSET('Z-V'!A1,MATCH(Q16,'Z-V'!A:A,1)-1,,2,1),Q16)</f>
        <v>61884.000000000116</v>
      </c>
      <c r="T16" s="43">
        <v>0</v>
      </c>
      <c r="U16" s="52">
        <f t="shared" si="3"/>
        <v>-809</v>
      </c>
      <c r="V16" s="48">
        <f t="shared" si="4"/>
        <v>-809</v>
      </c>
      <c r="W16" s="48"/>
      <c r="X16" s="48">
        <f t="shared" si="5"/>
        <v>889.28892152748642</v>
      </c>
      <c r="Y16" s="48">
        <f t="shared" si="6"/>
        <v>80.288921527486423</v>
      </c>
      <c r="Z16" s="48">
        <f t="shared" si="7"/>
        <v>80</v>
      </c>
      <c r="AA16" s="17">
        <f t="shared" si="8"/>
        <v>80</v>
      </c>
      <c r="AB16" s="45">
        <f t="shared" si="9"/>
        <v>889</v>
      </c>
    </row>
    <row r="17" spans="1:28" ht="15" customHeight="1" x14ac:dyDescent="0.25">
      <c r="A17" s="49">
        <v>905</v>
      </c>
      <c r="B17" s="49">
        <v>809</v>
      </c>
      <c r="C17" s="46">
        <v>0.13</v>
      </c>
      <c r="D17" s="46">
        <v>272.58999999999997</v>
      </c>
      <c r="E17" s="46">
        <v>216.61</v>
      </c>
      <c r="F17" s="46">
        <f t="shared" si="0"/>
        <v>92.583333333333329</v>
      </c>
      <c r="G17" s="46">
        <v>0</v>
      </c>
      <c r="H17" s="46">
        <f t="shared" si="1"/>
        <v>100.58333333333333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272.55</v>
      </c>
      <c r="T17" s="43">
        <v>0</v>
      </c>
      <c r="U17" s="52">
        <f t="shared" si="3"/>
        <v>-809</v>
      </c>
      <c r="V17" s="48">
        <f t="shared" si="4"/>
        <v>-809</v>
      </c>
      <c r="W17" s="48"/>
      <c r="X17" s="48">
        <f t="shared" si="5"/>
        <v>889.28892152748642</v>
      </c>
      <c r="Y17" s="48">
        <f t="shared" si="6"/>
        <v>80.288921527486423</v>
      </c>
      <c r="Z17" s="48">
        <f t="shared" si="7"/>
        <v>80</v>
      </c>
      <c r="AA17" s="17">
        <f t="shared" si="8"/>
        <v>80</v>
      </c>
      <c r="AB17" s="45">
        <f t="shared" si="9"/>
        <v>889</v>
      </c>
    </row>
    <row r="18" spans="1:28" ht="15" customHeight="1" x14ac:dyDescent="0.2">
      <c r="A18" s="49">
        <v>705</v>
      </c>
      <c r="B18" s="49">
        <v>809</v>
      </c>
      <c r="C18" s="46">
        <v>0.53</v>
      </c>
      <c r="D18" s="46">
        <v>272.58</v>
      </c>
      <c r="E18" s="46">
        <v>216.6</v>
      </c>
      <c r="F18" s="46">
        <f t="shared" si="0"/>
        <v>119.18181818181819</v>
      </c>
      <c r="G18" s="46">
        <v>0</v>
      </c>
      <c r="H18" s="46">
        <f t="shared" si="1"/>
        <v>109.72727272727273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0</v>
      </c>
      <c r="N18" s="8" t="s">
        <v>66</v>
      </c>
      <c r="O18" s="8">
        <f>MAX(B:B)</f>
        <v>1810</v>
      </c>
      <c r="T18" s="43">
        <v>0</v>
      </c>
      <c r="U18" s="52">
        <f t="shared" si="3"/>
        <v>-809</v>
      </c>
      <c r="V18" s="48">
        <f t="shared" si="4"/>
        <v>-809</v>
      </c>
      <c r="W18" s="48"/>
      <c r="X18" s="48">
        <f t="shared" si="5"/>
        <v>889.28892152748642</v>
      </c>
      <c r="Y18" s="48">
        <f t="shared" si="6"/>
        <v>80.288921527486423</v>
      </c>
      <c r="Z18" s="48">
        <f t="shared" si="7"/>
        <v>80</v>
      </c>
      <c r="AA18" s="17">
        <f t="shared" si="8"/>
        <v>80</v>
      </c>
      <c r="AB18" s="45">
        <f t="shared" si="9"/>
        <v>889</v>
      </c>
    </row>
    <row r="19" spans="1:28" ht="15" customHeight="1" x14ac:dyDescent="0.25">
      <c r="A19" s="49">
        <v>904</v>
      </c>
      <c r="B19" s="49">
        <v>809</v>
      </c>
      <c r="C19" s="46">
        <v>1.27</v>
      </c>
      <c r="D19" s="46">
        <v>272.58999999999997</v>
      </c>
      <c r="E19" s="46">
        <v>216.6</v>
      </c>
      <c r="F19" s="46">
        <f t="shared" si="0"/>
        <v>111.2</v>
      </c>
      <c r="G19" s="46">
        <v>0</v>
      </c>
      <c r="H19" s="46">
        <f t="shared" si="1"/>
        <v>120.7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1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0.77859338456398264</v>
      </c>
      <c r="R19" s="58">
        <f>MAX(AB:AB)</f>
        <v>1990</v>
      </c>
      <c r="S19" s="58">
        <f>'Z-V'!P8-R19</f>
        <v>6989</v>
      </c>
      <c r="T19" s="43">
        <v>0</v>
      </c>
      <c r="U19" s="52">
        <f t="shared" si="3"/>
        <v>-809</v>
      </c>
      <c r="V19" s="48">
        <f t="shared" si="4"/>
        <v>-809</v>
      </c>
      <c r="W19" s="48"/>
      <c r="X19" s="48">
        <f t="shared" si="5"/>
        <v>889.28892152748642</v>
      </c>
      <c r="Y19" s="48">
        <f t="shared" si="6"/>
        <v>80.288921527486423</v>
      </c>
      <c r="Z19" s="48">
        <f t="shared" si="7"/>
        <v>80</v>
      </c>
      <c r="AA19" s="17">
        <f t="shared" si="8"/>
        <v>80</v>
      </c>
      <c r="AB19" s="45">
        <f t="shared" si="9"/>
        <v>889</v>
      </c>
    </row>
    <row r="20" spans="1:28" ht="15" customHeight="1" x14ac:dyDescent="0.25">
      <c r="A20" s="49">
        <v>706</v>
      </c>
      <c r="B20" s="49">
        <v>809</v>
      </c>
      <c r="C20" s="46">
        <v>3.53</v>
      </c>
      <c r="D20" s="46">
        <v>272.58</v>
      </c>
      <c r="E20" s="46">
        <v>216.6</v>
      </c>
      <c r="F20" s="46">
        <f t="shared" si="0"/>
        <v>145.55555555555554</v>
      </c>
      <c r="G20" s="46">
        <v>0</v>
      </c>
      <c r="H20" s="46">
        <f t="shared" si="1"/>
        <v>134.11111111111111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0</v>
      </c>
      <c r="N20" s="8" t="s">
        <v>68</v>
      </c>
      <c r="O20" s="8">
        <v>0</v>
      </c>
      <c r="P20" s="14" t="s">
        <v>1</v>
      </c>
      <c r="Q20" s="13">
        <f ca="1">('Z-V'!R16-'Z-V'!R17)*(S20-'Z-V'!R13)/('Z-V'!R9-'Z-V'!R13)+'Z-V'!R17</f>
        <v>0.99125781600598784</v>
      </c>
      <c r="R20" s="43">
        <f ca="1">R15-R16</f>
        <v>467.99999999976717</v>
      </c>
      <c r="S20" s="43">
        <f ca="1">'Z-V'!P9-R20</f>
        <v>53012.000000000233</v>
      </c>
      <c r="T20" s="43">
        <v>0</v>
      </c>
      <c r="U20" s="52">
        <f t="shared" si="3"/>
        <v>-809</v>
      </c>
      <c r="V20" s="48">
        <f t="shared" si="4"/>
        <v>-809</v>
      </c>
      <c r="W20" s="48"/>
      <c r="X20" s="48">
        <f t="shared" si="5"/>
        <v>889.28892152748642</v>
      </c>
      <c r="Y20" s="48">
        <f t="shared" si="6"/>
        <v>80.288921527486423</v>
      </c>
      <c r="Z20" s="48">
        <f t="shared" si="7"/>
        <v>80</v>
      </c>
      <c r="AA20" s="17">
        <f t="shared" si="8"/>
        <v>80</v>
      </c>
      <c r="AB20" s="45">
        <f t="shared" si="9"/>
        <v>889</v>
      </c>
    </row>
    <row r="21" spans="1:28" ht="15" customHeight="1" x14ac:dyDescent="0.25">
      <c r="A21" s="49">
        <v>907</v>
      </c>
      <c r="B21" s="49">
        <v>809</v>
      </c>
      <c r="C21" s="46">
        <v>2.73</v>
      </c>
      <c r="D21" s="46">
        <v>272.58999999999997</v>
      </c>
      <c r="E21" s="46">
        <v>216.6</v>
      </c>
      <c r="F21" s="46">
        <f t="shared" si="0"/>
        <v>138.625</v>
      </c>
      <c r="G21" s="46">
        <v>0</v>
      </c>
      <c r="H21" s="46">
        <f t="shared" si="1"/>
        <v>150.875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1</v>
      </c>
      <c r="N21" s="8" t="s">
        <v>69</v>
      </c>
      <c r="O21" s="8">
        <v>0</v>
      </c>
      <c r="P21" s="14" t="s">
        <v>2</v>
      </c>
      <c r="Q21" s="13">
        <f>('Z-V'!R16-'Z-V'!R17)*(S21-'Z-V'!R14)/('Z-V'!R10-'Z-V'!R14)+'Z-V'!R17</f>
        <v>0.99361078117862101</v>
      </c>
      <c r="R21" s="43">
        <f>ABS(Q12-Q17)</f>
        <v>0.13999999999998636</v>
      </c>
      <c r="S21" s="43">
        <f>'Z-V'!P10-R21</f>
        <v>21.750000000000014</v>
      </c>
      <c r="T21" s="43">
        <v>0</v>
      </c>
      <c r="U21" s="52">
        <f t="shared" si="3"/>
        <v>-809</v>
      </c>
      <c r="V21" s="48">
        <f t="shared" si="4"/>
        <v>-809</v>
      </c>
      <c r="W21" s="48"/>
      <c r="X21" s="48">
        <f t="shared" si="5"/>
        <v>889.28892152748642</v>
      </c>
      <c r="Y21" s="48">
        <f t="shared" si="6"/>
        <v>80.288921527486423</v>
      </c>
      <c r="Z21" s="48">
        <f t="shared" si="7"/>
        <v>80</v>
      </c>
      <c r="AA21" s="17">
        <f t="shared" si="8"/>
        <v>80</v>
      </c>
      <c r="AB21" s="45">
        <f t="shared" si="9"/>
        <v>889</v>
      </c>
    </row>
    <row r="22" spans="1:28" ht="15" customHeight="1" x14ac:dyDescent="0.25">
      <c r="A22" s="49">
        <v>907</v>
      </c>
      <c r="B22" s="49">
        <v>809</v>
      </c>
      <c r="C22" s="46">
        <v>1.1299999999999999</v>
      </c>
      <c r="D22" s="46">
        <v>272.60000000000002</v>
      </c>
      <c r="E22" s="46">
        <v>216.61</v>
      </c>
      <c r="F22" s="46">
        <f t="shared" si="0"/>
        <v>158.42857142857142</v>
      </c>
      <c r="G22" s="46">
        <v>0</v>
      </c>
      <c r="H22" s="46">
        <f t="shared" si="1"/>
        <v>172.42857142857142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0</v>
      </c>
      <c r="N22" s="12"/>
      <c r="O22" s="12"/>
      <c r="P22" s="16" t="s">
        <v>71</v>
      </c>
      <c r="Q22" s="12">
        <f ca="1">ROUND(('Z-V'!R21*Q19+'Z-V'!R22*Q20+'Z-V'!R23*Q21)/'Z-V'!R19,4)</f>
        <v>0.92449999999999999</v>
      </c>
      <c r="T22" s="43">
        <v>0</v>
      </c>
      <c r="U22" s="52">
        <f t="shared" si="3"/>
        <v>-809</v>
      </c>
      <c r="V22" s="48">
        <f t="shared" si="4"/>
        <v>-809</v>
      </c>
      <c r="W22" s="48"/>
      <c r="X22" s="48">
        <f t="shared" si="5"/>
        <v>889.28892152748642</v>
      </c>
      <c r="Y22" s="48">
        <f t="shared" si="6"/>
        <v>80.288921527486423</v>
      </c>
      <c r="Z22" s="48">
        <f t="shared" si="7"/>
        <v>80</v>
      </c>
      <c r="AA22" s="17">
        <f t="shared" si="8"/>
        <v>80</v>
      </c>
      <c r="AB22" s="45">
        <f t="shared" si="9"/>
        <v>889</v>
      </c>
    </row>
    <row r="23" spans="1:28" ht="15" customHeight="1" x14ac:dyDescent="0.25">
      <c r="A23" s="49">
        <v>807</v>
      </c>
      <c r="B23" s="49">
        <v>809</v>
      </c>
      <c r="C23" s="46">
        <v>2.6</v>
      </c>
      <c r="D23" s="46">
        <v>272.60000000000002</v>
      </c>
      <c r="E23" s="46">
        <v>216.61</v>
      </c>
      <c r="F23" s="46">
        <f t="shared" si="0"/>
        <v>201.5</v>
      </c>
      <c r="G23" s="46">
        <v>0</v>
      </c>
      <c r="H23" s="46">
        <f t="shared" si="1"/>
        <v>201.16666666666666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1</v>
      </c>
      <c r="N23" s="8"/>
      <c r="O23" s="8"/>
      <c r="P23" s="13"/>
      <c r="Q23" s="13"/>
      <c r="T23" s="43">
        <v>0</v>
      </c>
      <c r="U23" s="52">
        <f t="shared" si="3"/>
        <v>-809</v>
      </c>
      <c r="V23" s="48">
        <f t="shared" si="4"/>
        <v>-809</v>
      </c>
      <c r="W23" s="48"/>
      <c r="X23" s="48">
        <f t="shared" si="5"/>
        <v>889.28892152748642</v>
      </c>
      <c r="Y23" s="48">
        <f t="shared" si="6"/>
        <v>80.288921527486423</v>
      </c>
      <c r="Z23" s="48">
        <f t="shared" si="7"/>
        <v>80</v>
      </c>
      <c r="AA23" s="17">
        <f t="shared" si="8"/>
        <v>80</v>
      </c>
      <c r="AB23" s="45">
        <f t="shared" si="9"/>
        <v>889</v>
      </c>
    </row>
    <row r="24" spans="1:28" ht="15" customHeight="1" x14ac:dyDescent="0.25">
      <c r="A24" s="49">
        <v>960</v>
      </c>
      <c r="B24" s="49">
        <v>862</v>
      </c>
      <c r="C24" s="46">
        <v>10.4</v>
      </c>
      <c r="D24" s="46">
        <v>272.64</v>
      </c>
      <c r="E24" s="46">
        <v>216.66</v>
      </c>
      <c r="F24" s="46">
        <f t="shared" si="0"/>
        <v>211.2</v>
      </c>
      <c r="G24" s="46">
        <v>0</v>
      </c>
      <c r="H24" s="46">
        <f t="shared" si="1"/>
        <v>230.8</v>
      </c>
      <c r="I24" s="46">
        <v>0</v>
      </c>
      <c r="J24" s="50">
        <f t="shared" si="10"/>
        <v>0</v>
      </c>
      <c r="K24" s="50">
        <f t="shared" si="11"/>
        <v>1</v>
      </c>
      <c r="L24" s="50">
        <f t="shared" si="12"/>
        <v>1</v>
      </c>
      <c r="M24" s="50">
        <f t="shared" ca="1" si="2"/>
        <v>0</v>
      </c>
      <c r="N24" s="8"/>
      <c r="O24" s="8"/>
      <c r="P24" s="13"/>
      <c r="Q24" s="13"/>
      <c r="T24" s="43">
        <v>0</v>
      </c>
      <c r="U24" s="52">
        <f t="shared" si="3"/>
        <v>-862</v>
      </c>
      <c r="V24" s="48">
        <f t="shared" si="4"/>
        <v>-862</v>
      </c>
      <c r="W24" s="48"/>
      <c r="X24" s="48">
        <f t="shared" si="5"/>
        <v>947.54888795635759</v>
      </c>
      <c r="Y24" s="48">
        <f t="shared" si="6"/>
        <v>85.548887956357589</v>
      </c>
      <c r="Z24" s="48">
        <f t="shared" si="7"/>
        <v>86</v>
      </c>
      <c r="AA24" s="17">
        <f t="shared" si="8"/>
        <v>86</v>
      </c>
      <c r="AB24" s="45">
        <f t="shared" si="9"/>
        <v>948</v>
      </c>
    </row>
    <row r="25" spans="1:28" ht="15" customHeight="1" x14ac:dyDescent="0.25">
      <c r="A25" s="49">
        <v>1607</v>
      </c>
      <c r="B25" s="49">
        <v>1211</v>
      </c>
      <c r="C25" s="46">
        <v>2.4</v>
      </c>
      <c r="D25" s="46">
        <v>272.68</v>
      </c>
      <c r="E25" s="46">
        <v>216.7</v>
      </c>
      <c r="F25" s="46">
        <f t="shared" si="0"/>
        <v>102.25</v>
      </c>
      <c r="G25" s="46">
        <v>0</v>
      </c>
      <c r="H25" s="46">
        <f t="shared" si="1"/>
        <v>201.25</v>
      </c>
      <c r="I25" s="46">
        <v>0</v>
      </c>
      <c r="J25" s="50">
        <f t="shared" si="10"/>
        <v>0</v>
      </c>
      <c r="K25" s="50">
        <f t="shared" si="11"/>
        <v>1</v>
      </c>
      <c r="L25" s="50">
        <f t="shared" si="12"/>
        <v>1</v>
      </c>
      <c r="M25" s="50">
        <f t="shared" ca="1" si="2"/>
        <v>1</v>
      </c>
      <c r="N25" s="8"/>
      <c r="O25" s="8"/>
      <c r="P25" s="13"/>
      <c r="Q25" s="13"/>
      <c r="T25" s="43">
        <v>0</v>
      </c>
      <c r="U25" s="52">
        <f t="shared" si="3"/>
        <v>-1211</v>
      </c>
      <c r="V25" s="48">
        <f t="shared" si="4"/>
        <v>-1211</v>
      </c>
      <c r="W25" s="48"/>
      <c r="X25" s="48">
        <f t="shared" si="5"/>
        <v>1331.1852706672262</v>
      </c>
      <c r="Y25" s="48">
        <f t="shared" si="6"/>
        <v>120.18527066722618</v>
      </c>
      <c r="Z25" s="48">
        <f t="shared" si="7"/>
        <v>120</v>
      </c>
      <c r="AA25" s="17">
        <f t="shared" si="8"/>
        <v>120</v>
      </c>
      <c r="AB25" s="45">
        <f t="shared" si="9"/>
        <v>1331</v>
      </c>
    </row>
    <row r="26" spans="1:28" ht="15" customHeight="1" x14ac:dyDescent="0.25">
      <c r="A26" s="49">
        <v>1509</v>
      </c>
      <c r="B26" s="49">
        <v>1210</v>
      </c>
      <c r="C26" s="46">
        <v>2.33</v>
      </c>
      <c r="D26" s="46">
        <v>272.70999999999998</v>
      </c>
      <c r="E26" s="46">
        <v>216.72</v>
      </c>
      <c r="F26" s="46">
        <f t="shared" si="0"/>
        <v>169</v>
      </c>
      <c r="G26" s="46">
        <v>0</v>
      </c>
      <c r="H26" s="46">
        <f t="shared" si="1"/>
        <v>268.66666666666669</v>
      </c>
      <c r="I26" s="46">
        <v>0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1</v>
      </c>
      <c r="N26" s="8"/>
      <c r="O26" s="8"/>
      <c r="P26" s="13"/>
      <c r="Q26" s="13"/>
      <c r="T26" s="43">
        <v>0</v>
      </c>
      <c r="U26" s="52">
        <f t="shared" si="3"/>
        <v>-1210</v>
      </c>
      <c r="V26" s="48">
        <f t="shared" si="4"/>
        <v>-1210</v>
      </c>
      <c r="W26" s="48"/>
      <c r="X26" s="48">
        <f t="shared" si="5"/>
        <v>1330.086026017625</v>
      </c>
      <c r="Y26" s="48">
        <f t="shared" si="6"/>
        <v>120.08602601762504</v>
      </c>
      <c r="Z26" s="48">
        <f t="shared" si="7"/>
        <v>120</v>
      </c>
      <c r="AA26" s="17">
        <f t="shared" si="8"/>
        <v>120</v>
      </c>
      <c r="AB26" s="45">
        <f t="shared" si="9"/>
        <v>1330</v>
      </c>
    </row>
    <row r="27" spans="1:28" ht="15" customHeight="1" x14ac:dyDescent="0.25">
      <c r="A27" s="49">
        <v>1912</v>
      </c>
      <c r="B27" s="49">
        <v>1210</v>
      </c>
      <c r="C27" s="46">
        <v>2.2000000000000002</v>
      </c>
      <c r="D27" s="46">
        <v>272.77999999999997</v>
      </c>
      <c r="E27" s="46">
        <v>216.79</v>
      </c>
      <c r="F27" s="46">
        <f t="shared" si="0"/>
        <v>52</v>
      </c>
      <c r="G27" s="46">
        <v>0</v>
      </c>
      <c r="H27" s="46">
        <f t="shared" si="1"/>
        <v>403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0</v>
      </c>
      <c r="N27" s="8"/>
      <c r="O27" s="8"/>
      <c r="P27" s="13"/>
      <c r="Q27" s="13"/>
      <c r="T27" s="43">
        <v>0</v>
      </c>
      <c r="U27" s="52">
        <f t="shared" si="3"/>
        <v>-1210</v>
      </c>
      <c r="V27" s="48">
        <f t="shared" si="4"/>
        <v>-1210</v>
      </c>
      <c r="W27" s="48"/>
      <c r="X27" s="48">
        <f t="shared" si="5"/>
        <v>1330.086026017625</v>
      </c>
      <c r="Y27" s="48">
        <f t="shared" si="6"/>
        <v>120.08602601762504</v>
      </c>
      <c r="Z27" s="48">
        <f t="shared" si="7"/>
        <v>120</v>
      </c>
      <c r="AA27" s="17">
        <f t="shared" si="8"/>
        <v>120</v>
      </c>
      <c r="AB27" s="45">
        <f t="shared" si="9"/>
        <v>1330</v>
      </c>
    </row>
    <row r="28" spans="1:28" ht="15" customHeight="1" x14ac:dyDescent="0.25">
      <c r="A28" s="49">
        <v>1263</v>
      </c>
      <c r="B28" s="49">
        <v>1363</v>
      </c>
      <c r="C28" s="46">
        <v>1.1299999999999999</v>
      </c>
      <c r="D28" s="46">
        <v>272.77</v>
      </c>
      <c r="E28" s="46">
        <v>216.79</v>
      </c>
      <c r="F28" s="46">
        <f t="shared" si="0"/>
        <v>753</v>
      </c>
      <c r="G28" s="46">
        <v>0</v>
      </c>
      <c r="H28" s="46">
        <f t="shared" si="1"/>
        <v>653</v>
      </c>
      <c r="I28" s="46">
        <v>0</v>
      </c>
      <c r="J28" s="50">
        <f t="shared" si="10"/>
        <v>0</v>
      </c>
      <c r="K28" s="50">
        <f t="shared" si="11"/>
        <v>1</v>
      </c>
      <c r="L28" s="50">
        <f t="shared" si="12"/>
        <v>1</v>
      </c>
      <c r="M28" s="50">
        <f t="shared" ca="1" si="2"/>
        <v>0</v>
      </c>
      <c r="N28" s="8"/>
      <c r="O28" s="8"/>
      <c r="P28" s="13"/>
      <c r="Q28" s="13"/>
      <c r="T28" s="43">
        <v>0</v>
      </c>
      <c r="U28" s="52">
        <f t="shared" si="3"/>
        <v>-1363</v>
      </c>
      <c r="V28" s="48">
        <f t="shared" si="4"/>
        <v>-1363</v>
      </c>
      <c r="W28" s="48"/>
      <c r="X28" s="48">
        <f t="shared" si="5"/>
        <v>1498.2704574066304</v>
      </c>
      <c r="Y28" s="48">
        <f t="shared" si="6"/>
        <v>135.27045740663038</v>
      </c>
      <c r="Z28" s="48">
        <f t="shared" si="7"/>
        <v>135</v>
      </c>
      <c r="AA28" s="17">
        <f t="shared" si="8"/>
        <v>135</v>
      </c>
      <c r="AB28" s="45">
        <f t="shared" si="9"/>
        <v>1498</v>
      </c>
    </row>
    <row r="29" spans="1:28" ht="15" customHeight="1" x14ac:dyDescent="0.25">
      <c r="A29" s="59">
        <v>2016</v>
      </c>
      <c r="B29" s="49">
        <v>1610</v>
      </c>
      <c r="C29" s="46">
        <v>1.33</v>
      </c>
      <c r="D29" s="46">
        <v>272.81</v>
      </c>
      <c r="E29" s="46">
        <v>216.82</v>
      </c>
      <c r="F29" s="60">
        <v>0</v>
      </c>
      <c r="G29" s="60">
        <v>0</v>
      </c>
      <c r="H29" s="60">
        <v>0</v>
      </c>
      <c r="I29" s="60">
        <v>0</v>
      </c>
      <c r="J29" s="50">
        <f t="shared" si="10"/>
        <v>0</v>
      </c>
      <c r="K29" s="50">
        <f t="shared" si="11"/>
        <v>1</v>
      </c>
      <c r="L29" s="50">
        <f t="shared" si="12"/>
        <v>1</v>
      </c>
      <c r="M29" s="50">
        <f t="shared" ca="1" si="2"/>
        <v>0</v>
      </c>
      <c r="N29" s="8"/>
      <c r="O29" s="8"/>
      <c r="P29" s="13"/>
      <c r="Q29" s="13"/>
      <c r="T29" s="43">
        <v>0</v>
      </c>
      <c r="U29" s="52">
        <f t="shared" si="3"/>
        <v>-1610</v>
      </c>
      <c r="V29" s="48">
        <f t="shared" si="4"/>
        <v>-1610</v>
      </c>
      <c r="W29" s="48"/>
      <c r="X29" s="48">
        <f t="shared" si="5"/>
        <v>1769.783885858162</v>
      </c>
      <c r="Y29" s="48">
        <f t="shared" si="6"/>
        <v>159.78388585816197</v>
      </c>
      <c r="Z29" s="48">
        <f t="shared" si="7"/>
        <v>160</v>
      </c>
      <c r="AA29" s="17">
        <f t="shared" si="8"/>
        <v>160</v>
      </c>
      <c r="AB29" s="45">
        <f t="shared" si="9"/>
        <v>1770</v>
      </c>
    </row>
    <row r="30" spans="1:28" ht="15" customHeight="1" x14ac:dyDescent="0.25">
      <c r="A30" s="49">
        <v>1717</v>
      </c>
      <c r="B30" s="49">
        <v>1610</v>
      </c>
      <c r="C30" s="46">
        <v>2.6</v>
      </c>
      <c r="D30" s="46">
        <v>272.82</v>
      </c>
      <c r="E30" s="46">
        <v>216.84</v>
      </c>
      <c r="F30" s="46">
        <v>0</v>
      </c>
      <c r="G30" s="46">
        <f t="shared" ref="G30:G49" si="13">($A$29-A30)/(ROW(A30)-ROW($A$29))</f>
        <v>299</v>
      </c>
      <c r="H30" s="46">
        <v>0</v>
      </c>
      <c r="I30" s="46">
        <f t="shared" ref="I30:I49" si="14">($A$29-B30)/(ROW(B30)-ROW($A$29))</f>
        <v>406</v>
      </c>
      <c r="J30" s="50">
        <f t="shared" si="10"/>
        <v>1</v>
      </c>
      <c r="K30" s="50">
        <f t="shared" si="11"/>
        <v>1</v>
      </c>
      <c r="L30" s="50">
        <f t="shared" si="12"/>
        <v>1</v>
      </c>
      <c r="M30" s="50">
        <f t="shared" ca="1" si="2"/>
        <v>0</v>
      </c>
      <c r="N30" s="8"/>
      <c r="O30" s="8"/>
      <c r="P30" s="13"/>
      <c r="Q30" s="13"/>
      <c r="T30" s="43">
        <v>0</v>
      </c>
      <c r="U30" s="52">
        <f t="shared" si="3"/>
        <v>-1610</v>
      </c>
      <c r="V30" s="48">
        <f t="shared" si="4"/>
        <v>-1610</v>
      </c>
      <c r="W30" s="48"/>
      <c r="X30" s="48">
        <f t="shared" si="5"/>
        <v>1769.783885858162</v>
      </c>
      <c r="Y30" s="48">
        <f t="shared" si="6"/>
        <v>159.78388585816197</v>
      </c>
      <c r="Z30" s="48">
        <f t="shared" si="7"/>
        <v>160</v>
      </c>
      <c r="AA30" s="17">
        <f t="shared" si="8"/>
        <v>160</v>
      </c>
      <c r="AB30" s="45">
        <f t="shared" si="9"/>
        <v>1770</v>
      </c>
    </row>
    <row r="31" spans="1:28" ht="15" customHeight="1" x14ac:dyDescent="0.25">
      <c r="A31" s="49">
        <v>1617</v>
      </c>
      <c r="B31" s="49">
        <v>1610</v>
      </c>
      <c r="C31" s="46">
        <v>0.8</v>
      </c>
      <c r="D31" s="46">
        <v>272.82</v>
      </c>
      <c r="E31" s="46">
        <v>216.84</v>
      </c>
      <c r="F31" s="46">
        <v>0</v>
      </c>
      <c r="G31" s="46">
        <f t="shared" si="13"/>
        <v>199.5</v>
      </c>
      <c r="H31" s="46">
        <v>0</v>
      </c>
      <c r="I31" s="46">
        <f t="shared" si="14"/>
        <v>203</v>
      </c>
      <c r="J31" s="50">
        <f t="shared" si="10"/>
        <v>1</v>
      </c>
      <c r="K31" s="50">
        <f t="shared" si="11"/>
        <v>1</v>
      </c>
      <c r="L31" s="50">
        <f t="shared" si="12"/>
        <v>1</v>
      </c>
      <c r="M31" s="50">
        <f t="shared" ca="1" si="2"/>
        <v>0</v>
      </c>
      <c r="N31" s="8"/>
      <c r="O31" s="8"/>
      <c r="P31" s="13"/>
      <c r="Q31" s="13"/>
      <c r="T31" s="43">
        <v>0</v>
      </c>
      <c r="U31" s="52">
        <f t="shared" si="3"/>
        <v>-1610</v>
      </c>
      <c r="V31" s="48">
        <f t="shared" si="4"/>
        <v>-1610</v>
      </c>
      <c r="W31" s="48"/>
      <c r="X31" s="48">
        <f t="shared" si="5"/>
        <v>1769.783885858162</v>
      </c>
      <c r="Y31" s="48">
        <f t="shared" si="6"/>
        <v>159.78388585816197</v>
      </c>
      <c r="Z31" s="48">
        <f t="shared" si="7"/>
        <v>160</v>
      </c>
      <c r="AA31" s="17">
        <f t="shared" si="8"/>
        <v>160</v>
      </c>
      <c r="AB31" s="45">
        <f t="shared" si="9"/>
        <v>1770</v>
      </c>
    </row>
    <row r="32" spans="1:28" ht="15" customHeight="1" x14ac:dyDescent="0.25">
      <c r="A32" s="49">
        <v>1517</v>
      </c>
      <c r="B32" s="49">
        <v>1610</v>
      </c>
      <c r="C32" s="46">
        <v>0.87</v>
      </c>
      <c r="D32" s="46">
        <v>272.81</v>
      </c>
      <c r="E32" s="46">
        <v>216.83</v>
      </c>
      <c r="F32" s="46">
        <v>0</v>
      </c>
      <c r="G32" s="46">
        <f t="shared" si="13"/>
        <v>166.33333333333334</v>
      </c>
      <c r="H32" s="46">
        <v>0</v>
      </c>
      <c r="I32" s="46">
        <f t="shared" si="14"/>
        <v>135.33333333333334</v>
      </c>
      <c r="J32" s="50">
        <f t="shared" si="10"/>
        <v>1</v>
      </c>
      <c r="K32" s="50">
        <f t="shared" si="11"/>
        <v>1</v>
      </c>
      <c r="L32" s="50">
        <f t="shared" si="12"/>
        <v>1</v>
      </c>
      <c r="M32" s="50">
        <f t="shared" ca="1" si="2"/>
        <v>1</v>
      </c>
      <c r="N32" s="8"/>
      <c r="O32" s="8"/>
      <c r="P32" s="13"/>
      <c r="Q32" s="13"/>
      <c r="T32" s="43">
        <v>0</v>
      </c>
      <c r="U32" s="52">
        <f t="shared" si="3"/>
        <v>-1610</v>
      </c>
      <c r="V32" s="48">
        <f t="shared" si="4"/>
        <v>-1610</v>
      </c>
      <c r="W32" s="48"/>
      <c r="X32" s="48">
        <f t="shared" si="5"/>
        <v>1769.783885858162</v>
      </c>
      <c r="Y32" s="48">
        <f t="shared" si="6"/>
        <v>159.78388585816197</v>
      </c>
      <c r="Z32" s="48">
        <f t="shared" si="7"/>
        <v>160</v>
      </c>
      <c r="AA32" s="17">
        <f t="shared" si="8"/>
        <v>160</v>
      </c>
      <c r="AB32" s="45">
        <f t="shared" si="9"/>
        <v>1770</v>
      </c>
    </row>
    <row r="33" spans="1:28" ht="15" customHeight="1" x14ac:dyDescent="0.25">
      <c r="A33" s="49">
        <v>1616</v>
      </c>
      <c r="B33" s="49">
        <v>1610</v>
      </c>
      <c r="C33" s="46">
        <v>7.0000000000000007E-2</v>
      </c>
      <c r="D33" s="46">
        <v>272.81</v>
      </c>
      <c r="E33" s="46">
        <v>216.82</v>
      </c>
      <c r="F33" s="46">
        <v>0</v>
      </c>
      <c r="G33" s="46">
        <f t="shared" si="13"/>
        <v>100</v>
      </c>
      <c r="H33" s="46">
        <v>0</v>
      </c>
      <c r="I33" s="46">
        <f t="shared" si="14"/>
        <v>101.5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1</v>
      </c>
      <c r="N33" s="8"/>
      <c r="O33" s="8"/>
      <c r="P33" s="13"/>
      <c r="Q33" s="13"/>
      <c r="T33" s="43">
        <v>0</v>
      </c>
      <c r="U33" s="52">
        <f t="shared" si="3"/>
        <v>-1610</v>
      </c>
      <c r="V33" s="48">
        <f t="shared" si="4"/>
        <v>-1610</v>
      </c>
      <c r="W33" s="48"/>
      <c r="X33" s="48">
        <f t="shared" si="5"/>
        <v>1769.783885858162</v>
      </c>
      <c r="Y33" s="48">
        <f t="shared" si="6"/>
        <v>159.78388585816197</v>
      </c>
      <c r="Z33" s="48">
        <f t="shared" si="7"/>
        <v>160</v>
      </c>
      <c r="AA33" s="17">
        <f t="shared" si="8"/>
        <v>160</v>
      </c>
      <c r="AB33" s="45">
        <f t="shared" si="9"/>
        <v>1770</v>
      </c>
    </row>
    <row r="34" spans="1:28" ht="15" customHeight="1" x14ac:dyDescent="0.25">
      <c r="A34" s="49">
        <v>1517</v>
      </c>
      <c r="B34" s="49">
        <v>1610</v>
      </c>
      <c r="C34" s="46">
        <v>1.27</v>
      </c>
      <c r="D34" s="46">
        <v>272.8</v>
      </c>
      <c r="E34" s="46">
        <v>216.82</v>
      </c>
      <c r="F34" s="46">
        <v>0</v>
      </c>
      <c r="G34" s="46">
        <f t="shared" si="13"/>
        <v>99.8</v>
      </c>
      <c r="H34" s="46">
        <v>0</v>
      </c>
      <c r="I34" s="46">
        <f t="shared" si="14"/>
        <v>81.2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ca="1" si="2"/>
        <v>0</v>
      </c>
      <c r="N34" s="8"/>
      <c r="O34" s="8"/>
      <c r="P34" s="13"/>
      <c r="Q34" s="13"/>
      <c r="T34" s="43">
        <v>0</v>
      </c>
      <c r="U34" s="52">
        <f t="shared" si="3"/>
        <v>-1610</v>
      </c>
      <c r="V34" s="48">
        <f t="shared" si="4"/>
        <v>-1610</v>
      </c>
      <c r="W34" s="48"/>
      <c r="X34" s="48">
        <f t="shared" si="5"/>
        <v>1769.783885858162</v>
      </c>
      <c r="Y34" s="48">
        <f t="shared" si="6"/>
        <v>159.78388585816197</v>
      </c>
      <c r="Z34" s="48">
        <f t="shared" si="7"/>
        <v>160</v>
      </c>
      <c r="AA34" s="17">
        <f t="shared" si="8"/>
        <v>160</v>
      </c>
      <c r="AB34" s="45">
        <f t="shared" si="9"/>
        <v>1770</v>
      </c>
    </row>
    <row r="35" spans="1:28" ht="15" customHeight="1" x14ac:dyDescent="0.25">
      <c r="A35" s="49">
        <v>1715</v>
      </c>
      <c r="B35" s="49">
        <v>1610</v>
      </c>
      <c r="C35" s="46">
        <v>0.13</v>
      </c>
      <c r="D35" s="46">
        <v>272.81</v>
      </c>
      <c r="E35" s="46">
        <v>216.82</v>
      </c>
      <c r="F35" s="46">
        <v>0</v>
      </c>
      <c r="G35" s="46">
        <f t="shared" si="13"/>
        <v>50.166666666666664</v>
      </c>
      <c r="H35" s="46">
        <v>0</v>
      </c>
      <c r="I35" s="46">
        <f t="shared" si="14"/>
        <v>67.666666666666671</v>
      </c>
      <c r="J35" s="50">
        <f t="shared" si="10"/>
        <v>1</v>
      </c>
      <c r="K35" s="50">
        <f t="shared" si="11"/>
        <v>1</v>
      </c>
      <c r="L35" s="50">
        <f t="shared" si="12"/>
        <v>1</v>
      </c>
      <c r="M35" s="50">
        <f t="shared" ca="1" si="2"/>
        <v>0</v>
      </c>
      <c r="N35" s="8"/>
      <c r="O35" s="8"/>
      <c r="P35" s="13"/>
      <c r="Q35" s="13"/>
      <c r="T35" s="43">
        <v>0</v>
      </c>
      <c r="U35" s="52">
        <f t="shared" si="3"/>
        <v>-1610</v>
      </c>
      <c r="V35" s="48">
        <f t="shared" si="4"/>
        <v>-1610</v>
      </c>
      <c r="W35" s="48"/>
      <c r="X35" s="48">
        <f t="shared" si="5"/>
        <v>1769.783885858162</v>
      </c>
      <c r="Y35" s="48">
        <f t="shared" si="6"/>
        <v>159.78388585816197</v>
      </c>
      <c r="Z35" s="48">
        <f t="shared" si="7"/>
        <v>160</v>
      </c>
      <c r="AA35" s="17">
        <f t="shared" si="8"/>
        <v>160</v>
      </c>
      <c r="AB35" s="45">
        <f t="shared" si="9"/>
        <v>1770</v>
      </c>
    </row>
    <row r="36" spans="1:28" ht="15" customHeight="1" x14ac:dyDescent="0.25">
      <c r="A36" s="49">
        <v>1415</v>
      </c>
      <c r="B36" s="49">
        <v>1610</v>
      </c>
      <c r="C36" s="46">
        <v>11.87</v>
      </c>
      <c r="D36" s="46">
        <v>272.79000000000002</v>
      </c>
      <c r="E36" s="46">
        <v>216.8</v>
      </c>
      <c r="F36" s="46">
        <v>0</v>
      </c>
      <c r="G36" s="46">
        <f t="shared" si="13"/>
        <v>85.857142857142861</v>
      </c>
      <c r="H36" s="46">
        <v>0</v>
      </c>
      <c r="I36" s="46">
        <f t="shared" si="14"/>
        <v>58</v>
      </c>
      <c r="J36" s="50">
        <f t="shared" si="10"/>
        <v>1</v>
      </c>
      <c r="K36" s="50">
        <f t="shared" si="11"/>
        <v>1</v>
      </c>
      <c r="L36" s="50">
        <f t="shared" si="12"/>
        <v>1</v>
      </c>
      <c r="M36" s="50">
        <f t="shared" ca="1" si="2"/>
        <v>0</v>
      </c>
      <c r="N36" s="8"/>
      <c r="O36" s="8"/>
      <c r="P36" s="13"/>
      <c r="Q36" s="13"/>
      <c r="T36" s="43">
        <v>0</v>
      </c>
      <c r="U36" s="52">
        <f t="shared" si="3"/>
        <v>-1610</v>
      </c>
      <c r="V36" s="48">
        <f t="shared" si="4"/>
        <v>-1610</v>
      </c>
      <c r="W36" s="48"/>
      <c r="X36" s="48">
        <f t="shared" si="5"/>
        <v>1769.783885858162</v>
      </c>
      <c r="Y36" s="48">
        <f t="shared" si="6"/>
        <v>159.78388585816197</v>
      </c>
      <c r="Z36" s="48">
        <f t="shared" si="7"/>
        <v>160</v>
      </c>
      <c r="AA36" s="17">
        <f t="shared" si="8"/>
        <v>160</v>
      </c>
      <c r="AB36" s="45">
        <f t="shared" si="9"/>
        <v>1770</v>
      </c>
    </row>
    <row r="37" spans="1:28" ht="15" customHeight="1" x14ac:dyDescent="0.25">
      <c r="A37" s="49">
        <v>1368</v>
      </c>
      <c r="B37" s="49">
        <v>1767</v>
      </c>
      <c r="C37" s="46">
        <v>2.73</v>
      </c>
      <c r="D37" s="46">
        <v>272.75</v>
      </c>
      <c r="E37" s="46">
        <v>216.77</v>
      </c>
      <c r="F37" s="46">
        <v>0</v>
      </c>
      <c r="G37" s="46">
        <f t="shared" si="13"/>
        <v>81</v>
      </c>
      <c r="H37" s="46">
        <v>0</v>
      </c>
      <c r="I37" s="46">
        <f t="shared" si="14"/>
        <v>31.125</v>
      </c>
      <c r="J37" s="50">
        <f t="shared" si="10"/>
        <v>0</v>
      </c>
      <c r="K37" s="50">
        <f t="shared" si="11"/>
        <v>1</v>
      </c>
      <c r="L37" s="50">
        <f t="shared" si="12"/>
        <v>1</v>
      </c>
      <c r="M37" s="50">
        <f t="shared" ca="1" si="2"/>
        <v>0</v>
      </c>
      <c r="N37" s="8"/>
      <c r="O37" s="8"/>
      <c r="P37" s="13"/>
      <c r="Q37" s="13"/>
      <c r="T37" s="43">
        <v>0</v>
      </c>
      <c r="U37" s="52">
        <f t="shared" si="3"/>
        <v>-1767</v>
      </c>
      <c r="V37" s="48">
        <f t="shared" si="4"/>
        <v>-1767</v>
      </c>
      <c r="W37" s="48"/>
      <c r="X37" s="48">
        <f t="shared" si="5"/>
        <v>1942.3652958455727</v>
      </c>
      <c r="Y37" s="48">
        <f t="shared" si="6"/>
        <v>175.36529584557275</v>
      </c>
      <c r="Z37" s="48">
        <f t="shared" si="7"/>
        <v>175</v>
      </c>
      <c r="AA37" s="17">
        <f t="shared" si="8"/>
        <v>175</v>
      </c>
      <c r="AB37" s="45">
        <f t="shared" si="9"/>
        <v>1942</v>
      </c>
    </row>
    <row r="38" spans="1:28" ht="15" customHeight="1" x14ac:dyDescent="0.25">
      <c r="A38" s="49">
        <v>1815</v>
      </c>
      <c r="B38" s="49">
        <v>1810</v>
      </c>
      <c r="C38" s="46">
        <v>0.53</v>
      </c>
      <c r="D38" s="46">
        <v>272.75</v>
      </c>
      <c r="E38" s="46">
        <v>216.77</v>
      </c>
      <c r="F38" s="46">
        <v>0</v>
      </c>
      <c r="G38" s="46">
        <f t="shared" si="13"/>
        <v>22.333333333333332</v>
      </c>
      <c r="H38" s="46">
        <v>0</v>
      </c>
      <c r="I38" s="46">
        <f t="shared" si="14"/>
        <v>22.888888888888889</v>
      </c>
      <c r="J38" s="50">
        <f t="shared" si="10"/>
        <v>1</v>
      </c>
      <c r="K38" s="50">
        <f t="shared" si="11"/>
        <v>1</v>
      </c>
      <c r="L38" s="50">
        <f t="shared" si="12"/>
        <v>1</v>
      </c>
      <c r="M38" s="50">
        <f t="shared" ca="1" si="2"/>
        <v>1</v>
      </c>
      <c r="N38" s="8"/>
      <c r="O38" s="8"/>
      <c r="P38" s="13"/>
      <c r="Q38" s="13"/>
      <c r="T38" s="43">
        <v>0</v>
      </c>
      <c r="U38" s="52">
        <f t="shared" si="3"/>
        <v>-1810</v>
      </c>
      <c r="V38" s="48">
        <f t="shared" si="4"/>
        <v>-1810</v>
      </c>
      <c r="W38" s="48"/>
      <c r="X38" s="48">
        <f t="shared" si="5"/>
        <v>1989.6328157784305</v>
      </c>
      <c r="Y38" s="48">
        <f t="shared" si="6"/>
        <v>179.63281577843054</v>
      </c>
      <c r="Z38" s="48">
        <f t="shared" si="7"/>
        <v>180</v>
      </c>
      <c r="AA38" s="17">
        <f t="shared" si="8"/>
        <v>180</v>
      </c>
      <c r="AB38" s="45">
        <f t="shared" si="9"/>
        <v>1990</v>
      </c>
    </row>
    <row r="39" spans="1:28" ht="15" customHeight="1" x14ac:dyDescent="0.25">
      <c r="A39" s="49">
        <v>711</v>
      </c>
      <c r="B39" s="59">
        <v>1810</v>
      </c>
      <c r="C39" s="46">
        <v>0.2</v>
      </c>
      <c r="D39" s="46">
        <v>272.64</v>
      </c>
      <c r="E39" s="46">
        <v>216.65</v>
      </c>
      <c r="F39" s="46">
        <v>0</v>
      </c>
      <c r="G39" s="46">
        <f t="shared" si="13"/>
        <v>130.5</v>
      </c>
      <c r="H39" s="46">
        <v>0</v>
      </c>
      <c r="I39" s="46">
        <f t="shared" si="14"/>
        <v>20.6</v>
      </c>
      <c r="J39" s="50">
        <f t="shared" si="10"/>
        <v>1</v>
      </c>
      <c r="K39" s="50">
        <f t="shared" si="11"/>
        <v>1</v>
      </c>
      <c r="L39" s="50">
        <f t="shared" si="12"/>
        <v>1</v>
      </c>
      <c r="M39" s="50">
        <f t="shared" ca="1" si="2"/>
        <v>0</v>
      </c>
      <c r="N39" s="8"/>
      <c r="O39" s="8"/>
      <c r="P39" s="13"/>
      <c r="Q39" s="13"/>
      <c r="T39" s="43">
        <v>0</v>
      </c>
      <c r="U39" s="52">
        <f t="shared" si="3"/>
        <v>-1810</v>
      </c>
      <c r="V39" s="48">
        <f t="shared" si="4"/>
        <v>-1810</v>
      </c>
      <c r="W39" s="48"/>
      <c r="X39" s="48">
        <f t="shared" si="5"/>
        <v>1989.6328157784305</v>
      </c>
      <c r="Y39" s="48">
        <f t="shared" si="6"/>
        <v>179.63281577843054</v>
      </c>
      <c r="Z39" s="48">
        <f t="shared" si="7"/>
        <v>180</v>
      </c>
      <c r="AA39" s="17">
        <f t="shared" si="8"/>
        <v>180</v>
      </c>
      <c r="AB39" s="45">
        <f t="shared" si="9"/>
        <v>1990</v>
      </c>
    </row>
    <row r="40" spans="1:28" ht="15" customHeight="1" x14ac:dyDescent="0.25">
      <c r="A40" s="49">
        <v>1908</v>
      </c>
      <c r="B40" s="49">
        <v>1810</v>
      </c>
      <c r="C40" s="46">
        <v>0</v>
      </c>
      <c r="D40" s="46">
        <v>272.64999999999998</v>
      </c>
      <c r="E40" s="46">
        <v>216.67</v>
      </c>
      <c r="F40" s="46">
        <v>0</v>
      </c>
      <c r="G40" s="46">
        <f t="shared" si="13"/>
        <v>9.8181818181818183</v>
      </c>
      <c r="H40" s="46">
        <v>0</v>
      </c>
      <c r="I40" s="46">
        <f t="shared" si="14"/>
        <v>18.727272727272727</v>
      </c>
      <c r="J40" s="50">
        <f t="shared" si="10"/>
        <v>1</v>
      </c>
      <c r="K40" s="50">
        <f t="shared" si="11"/>
        <v>1</v>
      </c>
      <c r="L40" s="50">
        <f t="shared" si="12"/>
        <v>1</v>
      </c>
      <c r="M40" s="50">
        <f t="shared" ca="1" si="2"/>
        <v>0</v>
      </c>
      <c r="N40" s="8"/>
      <c r="O40" s="8"/>
      <c r="P40" s="13"/>
      <c r="Q40" s="13"/>
      <c r="T40" s="43">
        <v>0</v>
      </c>
      <c r="U40" s="52">
        <f t="shared" si="3"/>
        <v>-1810</v>
      </c>
      <c r="V40" s="48">
        <f t="shared" si="4"/>
        <v>-1810</v>
      </c>
      <c r="W40" s="48"/>
      <c r="X40" s="48">
        <f t="shared" si="5"/>
        <v>1989.6328157784305</v>
      </c>
      <c r="Y40" s="48">
        <f t="shared" si="6"/>
        <v>179.63281577843054</v>
      </c>
      <c r="Z40" s="48">
        <f t="shared" si="7"/>
        <v>180</v>
      </c>
      <c r="AA40" s="17">
        <f t="shared" si="8"/>
        <v>180</v>
      </c>
      <c r="AB40" s="45">
        <f t="shared" si="9"/>
        <v>1990</v>
      </c>
    </row>
    <row r="41" spans="1:28" ht="15" customHeight="1" x14ac:dyDescent="0.25">
      <c r="A41" s="49">
        <v>1202</v>
      </c>
      <c r="B41" s="49">
        <v>1810</v>
      </c>
      <c r="C41" s="46">
        <v>0</v>
      </c>
      <c r="D41" s="46">
        <v>272.58999999999997</v>
      </c>
      <c r="E41" s="46">
        <v>216.61</v>
      </c>
      <c r="F41" s="46">
        <v>0</v>
      </c>
      <c r="G41" s="46">
        <f t="shared" si="13"/>
        <v>67.833333333333329</v>
      </c>
      <c r="H41" s="46">
        <v>0</v>
      </c>
      <c r="I41" s="46">
        <f t="shared" si="14"/>
        <v>17.166666666666668</v>
      </c>
      <c r="J41" s="50">
        <f t="shared" si="10"/>
        <v>1</v>
      </c>
      <c r="K41" s="50">
        <f t="shared" si="11"/>
        <v>1</v>
      </c>
      <c r="L41" s="50">
        <f t="shared" si="12"/>
        <v>1</v>
      </c>
      <c r="M41" s="50">
        <f t="shared" ca="1" si="2"/>
        <v>0</v>
      </c>
      <c r="N41" s="8"/>
      <c r="O41" s="8"/>
      <c r="P41" s="13"/>
      <c r="Q41" s="13"/>
      <c r="T41" s="43">
        <v>0</v>
      </c>
      <c r="U41" s="52">
        <f t="shared" si="3"/>
        <v>-1810</v>
      </c>
      <c r="V41" s="48">
        <f t="shared" si="4"/>
        <v>-1810</v>
      </c>
      <c r="W41" s="48"/>
      <c r="X41" s="48">
        <f t="shared" si="5"/>
        <v>1989.6328157784305</v>
      </c>
      <c r="Y41" s="48">
        <f t="shared" si="6"/>
        <v>179.63281577843054</v>
      </c>
      <c r="Z41" s="48">
        <f t="shared" si="7"/>
        <v>180</v>
      </c>
      <c r="AA41" s="17">
        <f t="shared" si="8"/>
        <v>180</v>
      </c>
      <c r="AB41" s="45">
        <f t="shared" si="9"/>
        <v>1990</v>
      </c>
    </row>
    <row r="42" spans="1:28" ht="15" customHeight="1" x14ac:dyDescent="0.25">
      <c r="A42" s="49">
        <v>1750</v>
      </c>
      <c r="B42" s="49">
        <v>1550</v>
      </c>
      <c r="C42" s="46">
        <v>0.27</v>
      </c>
      <c r="D42" s="46">
        <v>272.61</v>
      </c>
      <c r="E42" s="46">
        <v>216.62</v>
      </c>
      <c r="F42" s="46">
        <v>0</v>
      </c>
      <c r="G42" s="46">
        <f t="shared" si="13"/>
        <v>20.46153846153846</v>
      </c>
      <c r="H42" s="46">
        <v>0</v>
      </c>
      <c r="I42" s="46">
        <f t="shared" si="14"/>
        <v>35.846153846153847</v>
      </c>
      <c r="J42" s="50">
        <f t="shared" si="10"/>
        <v>0</v>
      </c>
      <c r="K42" s="50">
        <f t="shared" si="11"/>
        <v>-1</v>
      </c>
      <c r="L42" s="50">
        <f t="shared" si="12"/>
        <v>0</v>
      </c>
      <c r="M42" s="50">
        <f t="shared" ca="1" si="2"/>
        <v>1</v>
      </c>
      <c r="N42" s="8"/>
      <c r="O42" s="8"/>
      <c r="P42" s="13"/>
      <c r="Q42" s="13"/>
      <c r="T42" s="43">
        <v>0</v>
      </c>
      <c r="U42" s="52">
        <f t="shared" si="3"/>
        <v>-1550</v>
      </c>
      <c r="V42" s="48">
        <f t="shared" si="4"/>
        <v>-1550</v>
      </c>
      <c r="W42" s="48"/>
      <c r="X42" s="48">
        <f t="shared" si="5"/>
        <v>1703.8292068820813</v>
      </c>
      <c r="Y42" s="48">
        <f t="shared" si="6"/>
        <v>153.82920688208128</v>
      </c>
      <c r="Z42" s="48">
        <f t="shared" si="7"/>
        <v>154</v>
      </c>
      <c r="AA42" s="17">
        <f t="shared" si="8"/>
        <v>154</v>
      </c>
      <c r="AB42" s="45">
        <f t="shared" si="9"/>
        <v>1704</v>
      </c>
    </row>
    <row r="43" spans="1:28" ht="15" customHeight="1" x14ac:dyDescent="0.25">
      <c r="A43" s="49">
        <v>1107</v>
      </c>
      <c r="B43" s="49">
        <v>1407</v>
      </c>
      <c r="C43" s="46">
        <v>0</v>
      </c>
      <c r="D43" s="46">
        <v>272.58</v>
      </c>
      <c r="E43" s="46">
        <v>216.59</v>
      </c>
      <c r="F43" s="46">
        <v>0</v>
      </c>
      <c r="G43" s="46">
        <f t="shared" si="13"/>
        <v>64.928571428571431</v>
      </c>
      <c r="H43" s="46">
        <v>0</v>
      </c>
      <c r="I43" s="46">
        <f t="shared" si="14"/>
        <v>43.5</v>
      </c>
      <c r="J43" s="50">
        <f t="shared" si="10"/>
        <v>0</v>
      </c>
      <c r="K43" s="50">
        <f t="shared" si="11"/>
        <v>-1</v>
      </c>
      <c r="L43" s="50">
        <f t="shared" si="12"/>
        <v>0</v>
      </c>
      <c r="M43" s="50">
        <f t="shared" ca="1" si="2"/>
        <v>1</v>
      </c>
      <c r="N43" s="8"/>
      <c r="O43" s="8"/>
      <c r="P43" s="13"/>
      <c r="Q43" s="13"/>
      <c r="T43" s="43">
        <v>0</v>
      </c>
      <c r="U43" s="52">
        <f t="shared" si="3"/>
        <v>-1407</v>
      </c>
      <c r="V43" s="48">
        <f t="shared" si="4"/>
        <v>-1407</v>
      </c>
      <c r="W43" s="48"/>
      <c r="X43" s="48">
        <f t="shared" si="5"/>
        <v>1546.6372219890893</v>
      </c>
      <c r="Y43" s="48">
        <f t="shared" si="6"/>
        <v>139.63722198908931</v>
      </c>
      <c r="Z43" s="48">
        <f t="shared" si="7"/>
        <v>140</v>
      </c>
      <c r="AA43" s="17">
        <f t="shared" si="8"/>
        <v>140</v>
      </c>
      <c r="AB43" s="45">
        <f t="shared" si="9"/>
        <v>1547</v>
      </c>
    </row>
    <row r="44" spans="1:28" ht="15" customHeight="1" x14ac:dyDescent="0.25">
      <c r="A44" s="49">
        <v>1408</v>
      </c>
      <c r="B44" s="49">
        <v>1407</v>
      </c>
      <c r="C44" s="46">
        <v>0</v>
      </c>
      <c r="D44" s="46">
        <v>272.58</v>
      </c>
      <c r="E44" s="46">
        <v>216.59</v>
      </c>
      <c r="F44" s="46">
        <v>0</v>
      </c>
      <c r="G44" s="46">
        <f t="shared" si="13"/>
        <v>40.533333333333331</v>
      </c>
      <c r="H44" s="46">
        <v>0</v>
      </c>
      <c r="I44" s="46">
        <f t="shared" si="14"/>
        <v>40.6</v>
      </c>
      <c r="J44" s="50">
        <f t="shared" si="10"/>
        <v>1</v>
      </c>
      <c r="K44" s="50">
        <f t="shared" si="11"/>
        <v>1</v>
      </c>
      <c r="L44" s="50">
        <f t="shared" si="12"/>
        <v>0</v>
      </c>
      <c r="M44" s="50">
        <f t="shared" ca="1" si="2"/>
        <v>1</v>
      </c>
      <c r="N44" s="8"/>
      <c r="O44" s="8"/>
      <c r="P44" s="13"/>
      <c r="Q44" s="13"/>
      <c r="T44" s="43">
        <v>0</v>
      </c>
      <c r="U44" s="52">
        <f t="shared" si="3"/>
        <v>-1407</v>
      </c>
      <c r="V44" s="48">
        <f t="shared" si="4"/>
        <v>-1407</v>
      </c>
      <c r="W44" s="48"/>
      <c r="X44" s="48">
        <f t="shared" si="5"/>
        <v>1546.6372219890893</v>
      </c>
      <c r="Y44" s="48">
        <f t="shared" si="6"/>
        <v>139.63722198908931</v>
      </c>
      <c r="Z44" s="48">
        <f t="shared" si="7"/>
        <v>140</v>
      </c>
      <c r="AA44" s="17">
        <f t="shared" si="8"/>
        <v>140</v>
      </c>
      <c r="AB44" s="45">
        <f t="shared" si="9"/>
        <v>1547</v>
      </c>
    </row>
    <row r="45" spans="1:28" ht="15" customHeight="1" x14ac:dyDescent="0.25">
      <c r="A45" s="49">
        <v>1609</v>
      </c>
      <c r="B45" s="49">
        <v>1407</v>
      </c>
      <c r="C45" s="46">
        <v>0</v>
      </c>
      <c r="D45" s="46">
        <v>272.60000000000002</v>
      </c>
      <c r="E45" s="46">
        <v>216.62</v>
      </c>
      <c r="F45" s="46">
        <v>0</v>
      </c>
      <c r="G45" s="46">
        <f t="shared" si="13"/>
        <v>25.4375</v>
      </c>
      <c r="H45" s="46">
        <v>0</v>
      </c>
      <c r="I45" s="46">
        <f t="shared" si="14"/>
        <v>38.0625</v>
      </c>
      <c r="J45" s="50">
        <f t="shared" si="10"/>
        <v>1</v>
      </c>
      <c r="K45" s="50">
        <f t="shared" si="11"/>
        <v>1</v>
      </c>
      <c r="L45" s="50">
        <f t="shared" si="12"/>
        <v>0</v>
      </c>
      <c r="M45" s="50">
        <f t="shared" ca="1" si="2"/>
        <v>0</v>
      </c>
      <c r="N45" s="8"/>
      <c r="O45" s="8"/>
      <c r="P45" s="13"/>
      <c r="Q45" s="13"/>
      <c r="T45" s="43">
        <v>0</v>
      </c>
      <c r="U45" s="52">
        <f t="shared" si="3"/>
        <v>-1407</v>
      </c>
      <c r="V45" s="48">
        <f t="shared" si="4"/>
        <v>-1407</v>
      </c>
      <c r="W45" s="48"/>
      <c r="X45" s="48">
        <f t="shared" si="5"/>
        <v>1546.6372219890893</v>
      </c>
      <c r="Y45" s="48">
        <f t="shared" si="6"/>
        <v>139.63722198908931</v>
      </c>
      <c r="Z45" s="48">
        <f t="shared" si="7"/>
        <v>140</v>
      </c>
      <c r="AA45" s="17">
        <f t="shared" si="8"/>
        <v>140</v>
      </c>
      <c r="AB45" s="45">
        <f t="shared" si="9"/>
        <v>1547</v>
      </c>
    </row>
    <row r="46" spans="1:28" ht="15" customHeight="1" x14ac:dyDescent="0.25">
      <c r="A46" s="49">
        <v>1209</v>
      </c>
      <c r="B46" s="49">
        <v>1407</v>
      </c>
      <c r="C46" s="46">
        <v>1.27</v>
      </c>
      <c r="D46" s="46">
        <v>272.58</v>
      </c>
      <c r="E46" s="46">
        <v>216.6</v>
      </c>
      <c r="F46" s="46">
        <v>0</v>
      </c>
      <c r="G46" s="46">
        <f t="shared" si="13"/>
        <v>47.470588235294116</v>
      </c>
      <c r="H46" s="46">
        <v>0</v>
      </c>
      <c r="I46" s="46">
        <f t="shared" si="14"/>
        <v>35.823529411764703</v>
      </c>
      <c r="J46" s="50">
        <f t="shared" si="10"/>
        <v>1</v>
      </c>
      <c r="K46" s="50">
        <f t="shared" si="11"/>
        <v>1</v>
      </c>
      <c r="L46" s="50">
        <f t="shared" si="12"/>
        <v>0</v>
      </c>
      <c r="M46" s="50">
        <f t="shared" ca="1" si="2"/>
        <v>0</v>
      </c>
      <c r="N46" s="8"/>
      <c r="O46" s="8"/>
      <c r="P46" s="13"/>
      <c r="Q46" s="13"/>
      <c r="T46" s="43">
        <v>0</v>
      </c>
      <c r="U46" s="52">
        <f t="shared" si="3"/>
        <v>-1407</v>
      </c>
      <c r="V46" s="48">
        <f t="shared" si="4"/>
        <v>-1407</v>
      </c>
      <c r="W46" s="48"/>
      <c r="X46" s="48">
        <f t="shared" si="5"/>
        <v>1546.6372219890893</v>
      </c>
      <c r="Y46" s="48">
        <f t="shared" si="6"/>
        <v>139.63722198908931</v>
      </c>
      <c r="Z46" s="48">
        <f t="shared" si="7"/>
        <v>140</v>
      </c>
      <c r="AA46" s="17">
        <f t="shared" si="8"/>
        <v>140</v>
      </c>
      <c r="AB46" s="45">
        <f t="shared" si="9"/>
        <v>1547</v>
      </c>
    </row>
    <row r="47" spans="1:28" ht="15" customHeight="1" x14ac:dyDescent="0.25">
      <c r="A47" s="49">
        <v>1307</v>
      </c>
      <c r="B47" s="49">
        <v>1407</v>
      </c>
      <c r="C47" s="46">
        <v>0.47</v>
      </c>
      <c r="D47" s="46">
        <v>272.57</v>
      </c>
      <c r="E47" s="46">
        <v>216.59</v>
      </c>
      <c r="F47" s="46">
        <v>0</v>
      </c>
      <c r="G47" s="46">
        <f t="shared" si="13"/>
        <v>39.388888888888886</v>
      </c>
      <c r="H47" s="46">
        <v>0</v>
      </c>
      <c r="I47" s="46">
        <f t="shared" si="14"/>
        <v>33.833333333333336</v>
      </c>
      <c r="J47" s="50">
        <f t="shared" si="10"/>
        <v>1</v>
      </c>
      <c r="K47" s="50">
        <f t="shared" si="11"/>
        <v>1</v>
      </c>
      <c r="L47" s="50">
        <f t="shared" si="12"/>
        <v>0</v>
      </c>
      <c r="M47" s="50">
        <f t="shared" ca="1" si="2"/>
        <v>1</v>
      </c>
      <c r="N47" s="8"/>
      <c r="O47" s="8"/>
      <c r="P47" s="13"/>
      <c r="Q47" s="13"/>
      <c r="T47" s="43">
        <v>0</v>
      </c>
      <c r="U47" s="52">
        <f t="shared" si="3"/>
        <v>-1407</v>
      </c>
      <c r="V47" s="48">
        <f t="shared" si="4"/>
        <v>-1407</v>
      </c>
      <c r="W47" s="48"/>
      <c r="X47" s="48">
        <f t="shared" si="5"/>
        <v>1546.6372219890893</v>
      </c>
      <c r="Y47" s="48">
        <f t="shared" si="6"/>
        <v>139.63722198908931</v>
      </c>
      <c r="Z47" s="48">
        <f t="shared" si="7"/>
        <v>140</v>
      </c>
      <c r="AA47" s="17">
        <f t="shared" si="8"/>
        <v>140</v>
      </c>
      <c r="AB47" s="45">
        <f t="shared" si="9"/>
        <v>1547</v>
      </c>
    </row>
    <row r="48" spans="1:28" ht="15" customHeight="1" x14ac:dyDescent="0.25">
      <c r="A48" s="49">
        <v>1205</v>
      </c>
      <c r="B48" s="49">
        <v>1407</v>
      </c>
      <c r="C48" s="46">
        <v>0.27</v>
      </c>
      <c r="D48" s="46">
        <v>272.55</v>
      </c>
      <c r="E48" s="46">
        <v>216.57</v>
      </c>
      <c r="F48" s="46">
        <v>0</v>
      </c>
      <c r="G48" s="46">
        <f t="shared" si="13"/>
        <v>42.684210526315788</v>
      </c>
      <c r="H48" s="46">
        <v>0</v>
      </c>
      <c r="I48" s="46">
        <f t="shared" si="14"/>
        <v>32.05263157894737</v>
      </c>
      <c r="J48" s="50">
        <f t="shared" si="10"/>
        <v>1</v>
      </c>
      <c r="K48" s="50">
        <f t="shared" si="11"/>
        <v>1</v>
      </c>
      <c r="L48" s="50">
        <f t="shared" si="12"/>
        <v>1</v>
      </c>
      <c r="M48" s="50">
        <f t="shared" ca="1" si="2"/>
        <v>0</v>
      </c>
      <c r="N48" s="8"/>
      <c r="O48" s="8"/>
      <c r="P48" s="13"/>
      <c r="Q48" s="13"/>
      <c r="T48" s="43">
        <v>0</v>
      </c>
      <c r="U48" s="52">
        <f t="shared" si="3"/>
        <v>-1407</v>
      </c>
      <c r="V48" s="48">
        <f t="shared" si="4"/>
        <v>-1407</v>
      </c>
      <c r="W48" s="48"/>
      <c r="X48" s="48">
        <f t="shared" si="5"/>
        <v>1546.6372219890893</v>
      </c>
      <c r="Y48" s="48">
        <f t="shared" si="6"/>
        <v>139.63722198908931</v>
      </c>
      <c r="Z48" s="48">
        <f t="shared" si="7"/>
        <v>140</v>
      </c>
      <c r="AA48" s="17">
        <f t="shared" si="8"/>
        <v>140</v>
      </c>
      <c r="AB48" s="45">
        <f t="shared" si="9"/>
        <v>1547</v>
      </c>
    </row>
    <row r="49" spans="1:28" ht="15" customHeight="1" x14ac:dyDescent="0.25">
      <c r="A49" s="49">
        <v>1405</v>
      </c>
      <c r="B49" s="49">
        <v>1407</v>
      </c>
      <c r="C49" s="46">
        <v>0.4</v>
      </c>
      <c r="D49" s="46">
        <v>272.55</v>
      </c>
      <c r="E49" s="46">
        <v>216.56</v>
      </c>
      <c r="F49" s="46">
        <v>0</v>
      </c>
      <c r="G49" s="46">
        <f t="shared" si="13"/>
        <v>30.55</v>
      </c>
      <c r="H49" s="46">
        <v>0</v>
      </c>
      <c r="I49" s="46">
        <f t="shared" si="14"/>
        <v>30.45</v>
      </c>
      <c r="J49" s="50">
        <f t="shared" si="10"/>
        <v>1</v>
      </c>
      <c r="K49" s="50">
        <f t="shared" si="11"/>
        <v>1</v>
      </c>
      <c r="L49" s="50">
        <f t="shared" si="12"/>
        <v>1</v>
      </c>
      <c r="M49" s="50">
        <f t="shared" ca="1" si="2"/>
        <v>0</v>
      </c>
      <c r="N49" s="8"/>
      <c r="O49" s="8"/>
      <c r="P49" s="13"/>
      <c r="Q49" s="13"/>
      <c r="T49" s="43">
        <v>0</v>
      </c>
      <c r="U49" s="52">
        <f t="shared" si="3"/>
        <v>-1407</v>
      </c>
      <c r="V49" s="48">
        <f t="shared" si="4"/>
        <v>-1407</v>
      </c>
      <c r="W49" s="48"/>
      <c r="X49" s="48">
        <f t="shared" si="5"/>
        <v>1546.6372219890893</v>
      </c>
      <c r="Y49" s="48">
        <f t="shared" si="6"/>
        <v>139.63722198908931</v>
      </c>
      <c r="Z49" s="48">
        <f t="shared" si="7"/>
        <v>140</v>
      </c>
      <c r="AA49" s="17">
        <f t="shared" si="8"/>
        <v>140</v>
      </c>
      <c r="AB49" s="45">
        <f t="shared" si="9"/>
        <v>1547</v>
      </c>
    </row>
    <row r="50" spans="1:28" ht="15" customHeight="1" x14ac:dyDescent="0.25">
      <c r="A50" s="49"/>
      <c r="B50" s="49"/>
      <c r="C50" s="46"/>
      <c r="D50" s="46"/>
      <c r="E50" s="46"/>
      <c r="F50" s="46"/>
      <c r="G50" s="46"/>
      <c r="H50" s="46"/>
      <c r="I50" s="46"/>
      <c r="J50" s="50"/>
      <c r="K50" s="50"/>
      <c r="L50" s="50"/>
      <c r="M50" s="50"/>
      <c r="N50" s="8"/>
      <c r="O50" s="8"/>
      <c r="P50" s="13"/>
      <c r="Q50" s="13"/>
      <c r="U50" s="52"/>
      <c r="V50" s="48"/>
      <c r="W50" s="48"/>
      <c r="X50" s="48"/>
      <c r="Y50" s="48"/>
      <c r="Z50" s="48"/>
      <c r="AA50" s="17"/>
    </row>
    <row r="51" spans="1:28" ht="15" customHeight="1" x14ac:dyDescent="0.25">
      <c r="A51" s="49"/>
      <c r="B51" s="49"/>
      <c r="C51" s="46"/>
      <c r="D51" s="46"/>
      <c r="E51" s="46"/>
      <c r="F51" s="46"/>
      <c r="G51" s="46"/>
      <c r="H51" s="46"/>
      <c r="I51" s="46"/>
      <c r="J51" s="50"/>
      <c r="K51" s="50"/>
      <c r="L51" s="50"/>
      <c r="M51" s="50"/>
      <c r="N51" s="8"/>
      <c r="O51" s="8"/>
      <c r="P51" s="13"/>
      <c r="Q51" s="13"/>
      <c r="U51" s="52"/>
      <c r="V51" s="48"/>
      <c r="W51" s="48"/>
      <c r="X51" s="48"/>
      <c r="Y51" s="48"/>
      <c r="Z51" s="48"/>
      <c r="AA51" s="17"/>
    </row>
    <row r="52" spans="1:28" ht="15" customHeight="1" x14ac:dyDescent="0.25">
      <c r="A52" s="49"/>
      <c r="B52" s="49"/>
      <c r="C52" s="46"/>
      <c r="D52" s="46"/>
      <c r="E52" s="46"/>
      <c r="F52" s="46"/>
      <c r="G52" s="46"/>
      <c r="H52" s="46"/>
      <c r="I52" s="46"/>
      <c r="J52" s="50"/>
      <c r="K52" s="50"/>
      <c r="L52" s="50"/>
      <c r="M52" s="50"/>
      <c r="N52" s="8"/>
      <c r="O52" s="8"/>
      <c r="P52" s="13"/>
      <c r="Q52" s="13"/>
      <c r="U52" s="52"/>
      <c r="V52" s="48"/>
      <c r="W52" s="48"/>
      <c r="X52" s="48"/>
      <c r="Y52" s="48"/>
      <c r="Z52" s="48"/>
      <c r="AA52" s="17"/>
    </row>
    <row r="53" spans="1:28" ht="15" customHeight="1" x14ac:dyDescent="0.25">
      <c r="A53" s="49"/>
      <c r="B53" s="49"/>
      <c r="C53" s="46"/>
      <c r="D53" s="46"/>
      <c r="E53" s="46"/>
      <c r="F53" s="46"/>
      <c r="G53" s="46"/>
      <c r="H53" s="46"/>
      <c r="I53" s="46"/>
      <c r="J53" s="50"/>
      <c r="K53" s="50"/>
      <c r="L53" s="50"/>
      <c r="M53" s="50"/>
      <c r="N53" s="8"/>
      <c r="O53" s="8"/>
      <c r="P53" s="13"/>
      <c r="Q53" s="13"/>
      <c r="U53" s="52"/>
      <c r="V53" s="48"/>
      <c r="W53" s="48"/>
      <c r="X53" s="48"/>
      <c r="Y53" s="48"/>
      <c r="Z53" s="48"/>
      <c r="AA53" s="17"/>
    </row>
    <row r="54" spans="1:28" ht="15" customHeight="1" x14ac:dyDescent="0.25">
      <c r="A54" s="49"/>
      <c r="B54" s="49"/>
      <c r="C54" s="46"/>
      <c r="D54" s="46"/>
      <c r="E54" s="46"/>
      <c r="F54" s="46"/>
      <c r="G54" s="46"/>
      <c r="H54" s="46"/>
      <c r="I54" s="46"/>
      <c r="J54" s="50"/>
      <c r="K54" s="50"/>
      <c r="L54" s="50"/>
      <c r="M54" s="50"/>
      <c r="N54" s="8"/>
      <c r="O54" s="8"/>
      <c r="P54" s="13"/>
      <c r="Q54" s="13"/>
      <c r="U54" s="52"/>
      <c r="V54" s="48"/>
      <c r="W54" s="48"/>
      <c r="X54" s="48"/>
      <c r="Y54" s="48"/>
      <c r="Z54" s="48"/>
      <c r="AA54" s="17"/>
    </row>
    <row r="55" spans="1:28" ht="15" customHeight="1" x14ac:dyDescent="0.25">
      <c r="A55" s="49"/>
      <c r="B55" s="49"/>
      <c r="C55" s="46"/>
      <c r="D55" s="46"/>
      <c r="E55" s="46"/>
      <c r="F55" s="46"/>
      <c r="G55" s="46"/>
      <c r="H55" s="46"/>
      <c r="I55" s="46"/>
      <c r="J55" s="50"/>
      <c r="K55" s="50"/>
      <c r="L55" s="50"/>
      <c r="M55" s="50"/>
      <c r="N55" s="8"/>
      <c r="O55" s="8"/>
      <c r="P55" s="13"/>
      <c r="Q55" s="13"/>
      <c r="U55" s="52"/>
      <c r="V55" s="48"/>
      <c r="W55" s="48"/>
      <c r="X55" s="48"/>
      <c r="Y55" s="48"/>
      <c r="Z55" s="48"/>
      <c r="AA55" s="17"/>
    </row>
    <row r="56" spans="1:28" ht="15" customHeight="1" x14ac:dyDescent="0.25">
      <c r="A56" s="49"/>
      <c r="B56" s="49"/>
      <c r="C56" s="46"/>
      <c r="D56" s="46"/>
      <c r="E56" s="46"/>
      <c r="F56" s="46"/>
      <c r="G56" s="46"/>
      <c r="H56" s="46"/>
      <c r="I56" s="46"/>
      <c r="J56" s="50"/>
      <c r="K56" s="50"/>
      <c r="L56" s="50"/>
      <c r="M56" s="50"/>
      <c r="N56" s="8"/>
      <c r="O56" s="8"/>
      <c r="P56" s="13"/>
      <c r="Q56" s="13"/>
      <c r="U56" s="52"/>
      <c r="V56" s="48"/>
      <c r="W56" s="48"/>
      <c r="X56" s="48"/>
      <c r="Y56" s="48"/>
      <c r="Z56" s="48"/>
      <c r="AA56" s="17"/>
    </row>
    <row r="57" spans="1:28" ht="15" customHeight="1" x14ac:dyDescent="0.25">
      <c r="A57" s="49"/>
      <c r="B57" s="49"/>
      <c r="C57" s="46"/>
      <c r="D57" s="46"/>
      <c r="E57" s="46"/>
      <c r="F57" s="46"/>
      <c r="G57" s="46"/>
      <c r="H57" s="46"/>
      <c r="I57" s="46"/>
      <c r="J57" s="50"/>
      <c r="K57" s="50"/>
      <c r="L57" s="50"/>
      <c r="M57" s="50"/>
      <c r="N57" s="8"/>
      <c r="O57" s="8"/>
      <c r="P57" s="13"/>
      <c r="Q57" s="13"/>
      <c r="U57" s="52"/>
      <c r="V57" s="48"/>
      <c r="W57" s="48"/>
      <c r="X57" s="48"/>
      <c r="Y57" s="48"/>
      <c r="Z57" s="48"/>
      <c r="AA57" s="17"/>
    </row>
    <row r="58" spans="1:28" ht="15" customHeight="1" x14ac:dyDescent="0.25">
      <c r="A58" s="49"/>
      <c r="B58" s="49"/>
      <c r="C58" s="46"/>
      <c r="D58" s="46"/>
      <c r="E58" s="46"/>
      <c r="F58" s="46"/>
      <c r="G58" s="46"/>
      <c r="H58" s="46"/>
      <c r="I58" s="46"/>
      <c r="J58" s="50"/>
      <c r="K58" s="50"/>
      <c r="L58" s="50"/>
      <c r="M58" s="50"/>
      <c r="N58" s="8"/>
      <c r="O58" s="8"/>
      <c r="P58" s="13"/>
      <c r="Q58" s="13"/>
      <c r="U58" s="52"/>
      <c r="V58" s="48"/>
      <c r="W58" s="48"/>
      <c r="X58" s="48"/>
      <c r="Y58" s="48"/>
      <c r="Z58" s="48"/>
      <c r="AA58" s="17"/>
    </row>
    <row r="59" spans="1:28" ht="15" customHeight="1" x14ac:dyDescent="0.25">
      <c r="A59" s="49"/>
      <c r="B59" s="49"/>
      <c r="C59" s="46"/>
      <c r="D59" s="46"/>
      <c r="E59" s="46"/>
      <c r="F59" s="46"/>
      <c r="G59" s="46"/>
      <c r="H59" s="46"/>
      <c r="I59" s="46"/>
      <c r="J59" s="50"/>
      <c r="K59" s="50"/>
      <c r="L59" s="50"/>
      <c r="M59" s="50"/>
      <c r="N59" s="8"/>
      <c r="O59" s="8"/>
      <c r="P59" s="13"/>
      <c r="Q59" s="13"/>
      <c r="U59" s="52"/>
      <c r="V59" s="48"/>
      <c r="W59" s="48"/>
      <c r="X59" s="48"/>
      <c r="Y59" s="48"/>
      <c r="Z59" s="48"/>
      <c r="AA59" s="17"/>
    </row>
    <row r="60" spans="1:28" ht="15" customHeight="1" x14ac:dyDescent="0.25">
      <c r="A60" s="49"/>
      <c r="B60" s="49"/>
      <c r="C60" s="46"/>
      <c r="D60" s="46"/>
      <c r="E60" s="46"/>
      <c r="F60" s="46"/>
      <c r="G60" s="46"/>
      <c r="H60" s="46"/>
      <c r="I60" s="46"/>
      <c r="J60" s="50"/>
      <c r="K60" s="50"/>
      <c r="L60" s="50"/>
      <c r="M60" s="50"/>
      <c r="N60" s="8"/>
      <c r="O60" s="8"/>
      <c r="P60" s="13"/>
      <c r="Q60" s="13"/>
      <c r="U60" s="52"/>
      <c r="V60" s="48"/>
      <c r="W60" s="48"/>
      <c r="X60" s="48"/>
      <c r="Y60" s="48"/>
      <c r="Z60" s="48"/>
      <c r="AA60" s="17"/>
    </row>
    <row r="61" spans="1:28" ht="15" customHeight="1" x14ac:dyDescent="0.25">
      <c r="A61" s="49"/>
      <c r="B61" s="49"/>
      <c r="C61" s="46"/>
      <c r="D61" s="46"/>
      <c r="E61" s="46"/>
      <c r="F61" s="46"/>
      <c r="G61" s="46"/>
      <c r="H61" s="46"/>
      <c r="I61" s="46"/>
      <c r="J61" s="50"/>
      <c r="K61" s="50"/>
      <c r="L61" s="50"/>
      <c r="M61" s="50"/>
      <c r="N61" s="8"/>
      <c r="O61" s="8"/>
      <c r="P61" s="13"/>
      <c r="Q61" s="13"/>
      <c r="U61" s="52"/>
      <c r="V61" s="48"/>
      <c r="W61" s="48"/>
      <c r="X61" s="48"/>
      <c r="Y61" s="48"/>
      <c r="Z61" s="48"/>
      <c r="AA61" s="17"/>
    </row>
    <row r="62" spans="1:28" ht="15" customHeight="1" x14ac:dyDescent="0.25">
      <c r="A62" s="49"/>
      <c r="B62" s="49"/>
      <c r="C62" s="46"/>
      <c r="D62" s="46"/>
      <c r="E62" s="46"/>
      <c r="F62" s="46"/>
      <c r="G62" s="46"/>
      <c r="H62" s="46"/>
      <c r="I62" s="46"/>
      <c r="J62" s="50"/>
      <c r="K62" s="50"/>
      <c r="L62" s="50"/>
      <c r="M62" s="50"/>
      <c r="N62" s="8"/>
      <c r="O62" s="8"/>
      <c r="P62" s="13"/>
      <c r="Q62" s="13"/>
      <c r="U62" s="52"/>
      <c r="V62" s="48"/>
      <c r="W62" s="48"/>
      <c r="X62" s="48"/>
      <c r="Y62" s="48"/>
      <c r="Z62" s="48"/>
      <c r="AA62" s="17"/>
    </row>
    <row r="63" spans="1:28" ht="15" customHeight="1" x14ac:dyDescent="0.25">
      <c r="A63" s="49"/>
      <c r="B63" s="49"/>
      <c r="C63" s="46"/>
      <c r="D63" s="46"/>
      <c r="E63" s="46"/>
      <c r="F63" s="46"/>
      <c r="G63" s="46"/>
      <c r="H63" s="46"/>
      <c r="I63" s="46"/>
      <c r="J63" s="50"/>
      <c r="K63" s="50"/>
      <c r="L63" s="50"/>
      <c r="M63" s="50"/>
      <c r="N63" s="8"/>
      <c r="O63" s="8"/>
      <c r="P63" s="13"/>
      <c r="Q63" s="13"/>
      <c r="U63" s="52"/>
      <c r="V63" s="48"/>
      <c r="W63" s="48"/>
      <c r="X63" s="48"/>
      <c r="Y63" s="48"/>
      <c r="Z63" s="48"/>
      <c r="AA63" s="17"/>
    </row>
    <row r="64" spans="1:28" ht="15" customHeight="1" x14ac:dyDescent="0.25">
      <c r="A64" s="49"/>
      <c r="B64" s="49"/>
      <c r="C64" s="46"/>
      <c r="D64" s="46"/>
      <c r="E64" s="46"/>
      <c r="F64" s="46"/>
      <c r="G64" s="46"/>
      <c r="H64" s="46"/>
      <c r="I64" s="46"/>
      <c r="J64" s="50"/>
      <c r="K64" s="50"/>
      <c r="L64" s="50"/>
      <c r="M64" s="50"/>
      <c r="N64" s="8"/>
      <c r="O64" s="8"/>
      <c r="P64" s="13"/>
      <c r="Q64" s="13"/>
      <c r="U64" s="52"/>
      <c r="V64" s="48"/>
      <c r="W64" s="48"/>
      <c r="X64" s="48"/>
      <c r="Y64" s="48"/>
      <c r="Z64" s="48"/>
      <c r="AA64" s="17"/>
    </row>
    <row r="65" spans="1:27" ht="15" customHeight="1" x14ac:dyDescent="0.25">
      <c r="A65" s="49"/>
      <c r="B65" s="49"/>
      <c r="C65" s="46"/>
      <c r="D65" s="46"/>
      <c r="E65" s="46"/>
      <c r="F65" s="46"/>
      <c r="G65" s="46"/>
      <c r="H65" s="46"/>
      <c r="I65" s="46"/>
      <c r="J65" s="50"/>
      <c r="K65" s="50"/>
      <c r="L65" s="50"/>
      <c r="M65" s="50"/>
      <c r="N65" s="8"/>
      <c r="O65" s="8"/>
      <c r="P65" s="13"/>
      <c r="Q65" s="13"/>
      <c r="U65" s="52"/>
      <c r="V65" s="48"/>
      <c r="W65" s="48"/>
      <c r="X65" s="48"/>
      <c r="Y65" s="48"/>
      <c r="Z65" s="48"/>
      <c r="AA65" s="17"/>
    </row>
    <row r="66" spans="1:27" ht="15" customHeight="1" x14ac:dyDescent="0.25">
      <c r="A66" s="49"/>
      <c r="B66" s="49"/>
      <c r="C66" s="46"/>
      <c r="D66" s="46"/>
      <c r="E66" s="46"/>
      <c r="F66" s="46"/>
      <c r="G66" s="46"/>
      <c r="H66" s="46"/>
      <c r="I66" s="46"/>
      <c r="J66" s="50"/>
      <c r="K66" s="50"/>
      <c r="L66" s="50"/>
      <c r="M66" s="50"/>
      <c r="N66" s="8"/>
      <c r="O66" s="8"/>
      <c r="P66" s="13"/>
      <c r="Q66" s="13"/>
      <c r="U66" s="52"/>
      <c r="V66" s="48"/>
      <c r="W66" s="48"/>
      <c r="X66" s="48"/>
      <c r="Y66" s="48"/>
      <c r="Z66" s="48"/>
      <c r="AA66" s="17"/>
    </row>
    <row r="67" spans="1:27" ht="15" customHeight="1" x14ac:dyDescent="0.25">
      <c r="A67" s="49"/>
      <c r="B67" s="49"/>
      <c r="C67" s="46"/>
      <c r="D67" s="46"/>
      <c r="E67" s="46"/>
      <c r="F67" s="46"/>
      <c r="G67" s="46"/>
      <c r="H67" s="46"/>
      <c r="I67" s="46"/>
      <c r="J67" s="50"/>
      <c r="K67" s="50"/>
      <c r="L67" s="50"/>
      <c r="M67" s="50"/>
      <c r="N67" s="8"/>
      <c r="O67" s="8"/>
      <c r="P67" s="13"/>
      <c r="Q67" s="13"/>
      <c r="U67" s="52"/>
      <c r="V67" s="48"/>
      <c r="W67" s="48"/>
      <c r="X67" s="48"/>
      <c r="Y67" s="48"/>
      <c r="Z67" s="48"/>
      <c r="AA67" s="17"/>
    </row>
    <row r="68" spans="1:27" ht="15" customHeight="1" x14ac:dyDescent="0.25">
      <c r="A68" s="49"/>
      <c r="B68" s="49"/>
      <c r="C68" s="46"/>
      <c r="D68" s="46"/>
      <c r="E68" s="46"/>
      <c r="F68" s="46"/>
      <c r="G68" s="46"/>
      <c r="H68" s="46"/>
      <c r="I68" s="46"/>
      <c r="J68" s="50"/>
      <c r="K68" s="50"/>
      <c r="L68" s="50"/>
      <c r="M68" s="50"/>
      <c r="N68" s="8"/>
      <c r="O68" s="8"/>
      <c r="P68" s="13"/>
      <c r="Q68" s="13"/>
      <c r="U68" s="52"/>
      <c r="V68" s="48"/>
      <c r="W68" s="48"/>
      <c r="X68" s="48"/>
      <c r="Y68" s="48"/>
      <c r="Z68" s="48"/>
      <c r="AA68" s="17"/>
    </row>
    <row r="69" spans="1:27" ht="15" customHeight="1" x14ac:dyDescent="0.25">
      <c r="A69" s="49"/>
      <c r="B69" s="49"/>
      <c r="C69" s="46"/>
      <c r="D69" s="46"/>
      <c r="E69" s="46"/>
      <c r="F69" s="46"/>
      <c r="G69" s="46"/>
      <c r="H69" s="46"/>
      <c r="I69" s="46"/>
      <c r="J69" s="50"/>
      <c r="K69" s="50"/>
      <c r="L69" s="50"/>
      <c r="M69" s="50"/>
      <c r="N69" s="8"/>
      <c r="O69" s="8"/>
      <c r="P69" s="13"/>
      <c r="Q69" s="13"/>
      <c r="U69" s="52"/>
      <c r="V69" s="48"/>
      <c r="W69" s="48"/>
      <c r="X69" s="48"/>
      <c r="Y69" s="48"/>
      <c r="Z69" s="48"/>
      <c r="AA69" s="17"/>
    </row>
    <row r="70" spans="1:27" ht="15" customHeight="1" x14ac:dyDescent="0.25">
      <c r="A70" s="49"/>
      <c r="B70" s="49"/>
      <c r="C70" s="46"/>
      <c r="D70" s="46"/>
      <c r="E70" s="46"/>
      <c r="F70" s="46"/>
      <c r="G70" s="46"/>
      <c r="H70" s="46"/>
      <c r="I70" s="46"/>
      <c r="J70" s="50"/>
      <c r="K70" s="50"/>
      <c r="L70" s="50"/>
      <c r="M70" s="50"/>
      <c r="N70" s="8"/>
      <c r="O70" s="8"/>
      <c r="P70" s="13"/>
      <c r="Q70" s="13"/>
      <c r="U70" s="52"/>
      <c r="V70" s="48"/>
      <c r="W70" s="48"/>
      <c r="X70" s="48"/>
      <c r="Y70" s="48"/>
      <c r="Z70" s="48"/>
      <c r="AA70" s="17"/>
    </row>
    <row r="71" spans="1:27" ht="15" customHeight="1" x14ac:dyDescent="0.25">
      <c r="A71" s="49"/>
      <c r="B71" s="49"/>
      <c r="C71" s="46"/>
      <c r="D71" s="46"/>
      <c r="E71" s="46"/>
      <c r="F71" s="46"/>
      <c r="G71" s="46"/>
      <c r="H71" s="46"/>
      <c r="I71" s="46"/>
      <c r="J71" s="50"/>
      <c r="K71" s="50"/>
      <c r="L71" s="50"/>
      <c r="M71" s="50"/>
      <c r="N71" s="8"/>
      <c r="O71" s="8"/>
      <c r="P71" s="13"/>
      <c r="Q71" s="13"/>
      <c r="U71" s="52"/>
      <c r="V71" s="48"/>
      <c r="W71" s="48"/>
      <c r="X71" s="48"/>
      <c r="Y71" s="48"/>
      <c r="Z71" s="48"/>
      <c r="AA71" s="17"/>
    </row>
    <row r="72" spans="1:27" ht="15" customHeight="1" x14ac:dyDescent="0.25">
      <c r="A72" s="49"/>
      <c r="B72" s="49"/>
      <c r="C72" s="46"/>
      <c r="D72" s="46"/>
      <c r="E72" s="46"/>
      <c r="F72" s="46"/>
      <c r="G72" s="46"/>
      <c r="H72" s="46"/>
      <c r="I72" s="46"/>
      <c r="J72" s="50"/>
      <c r="K72" s="50"/>
      <c r="L72" s="50"/>
      <c r="M72" s="50"/>
      <c r="N72" s="8"/>
      <c r="O72" s="8"/>
      <c r="P72" s="13"/>
      <c r="Q72" s="13"/>
      <c r="U72" s="52"/>
      <c r="V72" s="48"/>
      <c r="W72" s="48"/>
      <c r="X72" s="48"/>
      <c r="Y72" s="48"/>
      <c r="Z72" s="48"/>
      <c r="AA72" s="17"/>
    </row>
    <row r="73" spans="1:27" ht="15" customHeight="1" x14ac:dyDescent="0.25">
      <c r="A73" s="49"/>
      <c r="B73" s="49"/>
      <c r="C73" s="46"/>
      <c r="D73" s="46"/>
      <c r="E73" s="46"/>
      <c r="F73" s="46"/>
      <c r="G73" s="46"/>
      <c r="H73" s="46"/>
      <c r="I73" s="46"/>
      <c r="J73" s="50"/>
      <c r="K73" s="50"/>
      <c r="L73" s="50"/>
      <c r="M73" s="50"/>
      <c r="N73" s="8"/>
      <c r="O73" s="8"/>
      <c r="P73" s="13"/>
      <c r="Q73" s="13"/>
      <c r="U73" s="52"/>
      <c r="V73" s="48"/>
      <c r="W73" s="48"/>
      <c r="X73" s="48"/>
      <c r="Y73" s="48"/>
      <c r="Z73" s="48"/>
      <c r="AA73" s="17"/>
    </row>
    <row r="74" spans="1:27" ht="15" customHeight="1" x14ac:dyDescent="0.25">
      <c r="A74" s="49"/>
      <c r="B74" s="49"/>
      <c r="C74" s="46"/>
      <c r="D74" s="46"/>
      <c r="E74" s="46"/>
      <c r="F74" s="46"/>
      <c r="G74" s="46"/>
      <c r="H74" s="46"/>
      <c r="I74" s="46"/>
      <c r="J74" s="50"/>
      <c r="K74" s="50"/>
      <c r="L74" s="50"/>
      <c r="M74" s="50"/>
      <c r="N74" s="8"/>
      <c r="O74" s="8"/>
      <c r="P74" s="13"/>
      <c r="Q74" s="13"/>
      <c r="U74" s="52"/>
      <c r="V74" s="48"/>
      <c r="W74" s="48"/>
      <c r="X74" s="48"/>
      <c r="Y74" s="48"/>
      <c r="Z74" s="48"/>
      <c r="AA74" s="17"/>
    </row>
    <row r="75" spans="1:27" ht="15" customHeight="1" x14ac:dyDescent="0.25">
      <c r="A75" s="49"/>
      <c r="B75" s="49"/>
      <c r="C75" s="46"/>
      <c r="D75" s="46"/>
      <c r="E75" s="46"/>
      <c r="F75" s="46"/>
      <c r="G75" s="46"/>
      <c r="H75" s="46"/>
      <c r="I75" s="46"/>
      <c r="J75" s="50"/>
      <c r="K75" s="50"/>
      <c r="L75" s="50"/>
      <c r="M75" s="50"/>
      <c r="N75" s="8"/>
      <c r="O75" s="8"/>
      <c r="P75" s="13"/>
      <c r="Q75" s="13"/>
      <c r="U75" s="52"/>
      <c r="V75" s="48"/>
      <c r="W75" s="48"/>
      <c r="X75" s="48"/>
      <c r="Y75" s="48"/>
      <c r="Z75" s="48"/>
      <c r="AA75" s="17"/>
    </row>
    <row r="76" spans="1:27" ht="15" customHeight="1" x14ac:dyDescent="0.25">
      <c r="A76" s="13"/>
      <c r="B76" s="13"/>
      <c r="C76" s="13"/>
      <c r="D76" s="13"/>
      <c r="E76" s="46"/>
      <c r="F76" s="13"/>
      <c r="G76" s="46"/>
      <c r="H76" s="13"/>
      <c r="I76" s="46"/>
      <c r="J76" s="50"/>
      <c r="K76" s="50"/>
      <c r="L76" s="50"/>
      <c r="M76" s="50"/>
      <c r="N76" s="13"/>
      <c r="O76" s="13"/>
      <c r="P76" s="13"/>
      <c r="Q76" s="13"/>
      <c r="U76" s="52"/>
      <c r="V76" s="48"/>
      <c r="W76" s="48"/>
      <c r="X76" s="48"/>
      <c r="Y76" s="48"/>
      <c r="Z76" s="48"/>
      <c r="AA76" s="17"/>
    </row>
    <row r="77" spans="1:27" ht="15" customHeight="1" x14ac:dyDescent="0.25">
      <c r="A77" s="13"/>
      <c r="B77" s="13"/>
      <c r="C77" s="13"/>
      <c r="D77" s="13"/>
      <c r="E77" s="46"/>
      <c r="F77" s="13"/>
      <c r="G77" s="46"/>
      <c r="H77" s="13"/>
      <c r="I77" s="46"/>
      <c r="J77" s="50"/>
      <c r="K77" s="50"/>
      <c r="L77" s="50"/>
      <c r="M77" s="50"/>
      <c r="N77" s="13"/>
      <c r="O77" s="13"/>
      <c r="P77" s="13"/>
      <c r="Q77" s="13"/>
      <c r="U77" s="52"/>
      <c r="V77" s="48"/>
      <c r="W77" s="48"/>
      <c r="X77" s="48"/>
      <c r="Y77" s="48"/>
      <c r="Z77" s="48"/>
      <c r="AA77" s="17"/>
    </row>
    <row r="78" spans="1:27" ht="15" customHeight="1" x14ac:dyDescent="0.25">
      <c r="A78" s="13"/>
      <c r="B78" s="13"/>
      <c r="C78" s="13"/>
      <c r="D78" s="13"/>
      <c r="E78" s="46"/>
      <c r="F78" s="13"/>
      <c r="G78" s="46"/>
      <c r="H78" s="13"/>
      <c r="I78" s="46"/>
      <c r="J78" s="50"/>
      <c r="K78" s="50"/>
      <c r="L78" s="50"/>
      <c r="M78" s="50"/>
      <c r="N78" s="13"/>
      <c r="O78" s="13"/>
      <c r="P78" s="13"/>
      <c r="Q78" s="13"/>
      <c r="U78" s="52"/>
      <c r="V78" s="48"/>
      <c r="W78" s="48"/>
      <c r="X78" s="48"/>
      <c r="Y78" s="48"/>
      <c r="Z78" s="48"/>
      <c r="AA78" s="17"/>
    </row>
    <row r="79" spans="1:27" ht="15" customHeight="1" x14ac:dyDescent="0.25">
      <c r="A79" s="13"/>
      <c r="B79" s="13"/>
      <c r="C79" s="13"/>
      <c r="D79" s="13"/>
      <c r="E79" s="46"/>
      <c r="F79" s="13"/>
      <c r="G79" s="46"/>
      <c r="H79" s="13"/>
      <c r="I79" s="46"/>
      <c r="J79" s="50"/>
      <c r="K79" s="50"/>
      <c r="L79" s="50"/>
      <c r="M79" s="50"/>
      <c r="N79" s="13"/>
      <c r="O79" s="13"/>
      <c r="P79" s="13"/>
      <c r="Q79" s="13"/>
      <c r="U79" s="52"/>
      <c r="V79" s="48"/>
      <c r="W79" s="48"/>
      <c r="X79" s="48"/>
      <c r="Y79" s="48"/>
      <c r="Z79" s="48"/>
      <c r="AA79" s="17"/>
    </row>
    <row r="80" spans="1:27" ht="15" customHeight="1" x14ac:dyDescent="0.25">
      <c r="A80" s="13"/>
      <c r="B80" s="13"/>
      <c r="C80" s="13"/>
      <c r="D80" s="13"/>
      <c r="E80" s="46"/>
      <c r="F80" s="13"/>
      <c r="G80" s="46"/>
      <c r="H80" s="13"/>
      <c r="I80" s="46"/>
      <c r="J80" s="50"/>
      <c r="K80" s="50"/>
      <c r="L80" s="50"/>
      <c r="M80" s="50"/>
      <c r="N80" s="13"/>
      <c r="O80" s="13"/>
      <c r="P80" s="13"/>
      <c r="Q80" s="13"/>
      <c r="U80" s="52"/>
      <c r="V80" s="48"/>
      <c r="W80" s="48"/>
      <c r="X80" s="48"/>
      <c r="Y80" s="48"/>
      <c r="Z80" s="48"/>
      <c r="AA80" s="17"/>
    </row>
    <row r="81" spans="1:27" ht="15" customHeight="1" x14ac:dyDescent="0.25">
      <c r="A81" s="13"/>
      <c r="B81" s="13"/>
      <c r="C81" s="13"/>
      <c r="D81" s="13"/>
      <c r="E81" s="46"/>
      <c r="F81" s="13"/>
      <c r="G81" s="46"/>
      <c r="H81" s="13"/>
      <c r="I81" s="46"/>
      <c r="J81" s="50"/>
      <c r="K81" s="50"/>
      <c r="L81" s="50"/>
      <c r="M81" s="50"/>
      <c r="N81" s="13"/>
      <c r="O81" s="13"/>
      <c r="P81" s="13"/>
      <c r="Q81" s="13"/>
      <c r="U81" s="52"/>
      <c r="V81" s="48"/>
      <c r="W81" s="48"/>
      <c r="X81" s="48"/>
      <c r="Y81" s="48"/>
      <c r="Z81" s="48"/>
      <c r="AA81" s="17"/>
    </row>
    <row r="82" spans="1:27" ht="15" customHeight="1" x14ac:dyDescent="0.25">
      <c r="A82" s="13"/>
      <c r="B82" s="13"/>
      <c r="C82" s="13"/>
      <c r="D82" s="13"/>
      <c r="E82" s="46"/>
      <c r="F82" s="13"/>
      <c r="G82" s="46"/>
      <c r="H82" s="13"/>
      <c r="I82" s="46"/>
      <c r="J82" s="50"/>
      <c r="K82" s="50"/>
      <c r="L82" s="50"/>
      <c r="M82" s="50"/>
      <c r="N82" s="13"/>
      <c r="O82" s="13"/>
      <c r="P82" s="13"/>
      <c r="Q82" s="13"/>
      <c r="U82" s="52"/>
      <c r="V82" s="48"/>
      <c r="W82" s="48"/>
      <c r="X82" s="48"/>
      <c r="Y82" s="48"/>
      <c r="Z82" s="48"/>
      <c r="AA82" s="17"/>
    </row>
    <row r="83" spans="1:27" ht="15" customHeight="1" x14ac:dyDescent="0.25">
      <c r="A83" s="13"/>
      <c r="B83" s="13"/>
      <c r="C83" s="13"/>
      <c r="D83" s="13"/>
      <c r="E83" s="46"/>
      <c r="F83" s="13"/>
      <c r="G83" s="46"/>
      <c r="H83" s="13"/>
      <c r="I83" s="46"/>
      <c r="J83" s="50"/>
      <c r="K83" s="50"/>
      <c r="L83" s="50"/>
      <c r="M83" s="50"/>
      <c r="N83" s="13"/>
      <c r="O83" s="13"/>
      <c r="P83" s="13"/>
      <c r="Q83" s="13"/>
      <c r="U83" s="52"/>
      <c r="V83" s="48"/>
      <c r="W83" s="48"/>
      <c r="X83" s="48"/>
      <c r="Y83" s="48"/>
      <c r="Z83" s="48"/>
      <c r="AA83" s="17"/>
    </row>
    <row r="84" spans="1:27" ht="15" customHeight="1" x14ac:dyDescent="0.25">
      <c r="A84" s="13"/>
      <c r="B84" s="13"/>
      <c r="C84" s="13"/>
      <c r="D84" s="13"/>
      <c r="E84" s="46"/>
      <c r="F84" s="13"/>
      <c r="G84" s="46"/>
      <c r="H84" s="13"/>
      <c r="I84" s="46"/>
      <c r="J84" s="50"/>
      <c r="K84" s="50"/>
      <c r="L84" s="50"/>
      <c r="M84" s="50"/>
      <c r="N84" s="13"/>
      <c r="O84" s="13"/>
      <c r="P84" s="13"/>
      <c r="Q84" s="13"/>
      <c r="U84" s="52"/>
      <c r="V84" s="48"/>
      <c r="W84" s="48"/>
      <c r="X84" s="48"/>
      <c r="Y84" s="48"/>
      <c r="Z84" s="48"/>
      <c r="AA84" s="17"/>
    </row>
    <row r="85" spans="1:27" ht="15" customHeight="1" x14ac:dyDescent="0.25">
      <c r="A85" s="13"/>
      <c r="B85" s="13"/>
      <c r="C85" s="13"/>
      <c r="D85" s="13"/>
      <c r="E85" s="13"/>
      <c r="F85" s="13"/>
      <c r="G85" s="46"/>
      <c r="H85" s="13"/>
      <c r="I85" s="46"/>
      <c r="J85" s="50"/>
      <c r="K85" s="50"/>
      <c r="L85" s="50"/>
      <c r="M85" s="50"/>
      <c r="N85" s="13"/>
      <c r="O85" s="13"/>
      <c r="P85" s="13"/>
      <c r="Q85" s="13"/>
      <c r="U85" s="52"/>
      <c r="V85" s="48"/>
      <c r="W85" s="48"/>
      <c r="X85" s="48"/>
      <c r="Y85" s="48"/>
      <c r="Z85" s="48"/>
      <c r="AA85" s="17"/>
    </row>
    <row r="86" spans="1:27" ht="15" customHeight="1" x14ac:dyDescent="0.25">
      <c r="A86" s="13"/>
      <c r="B86" s="13"/>
      <c r="C86" s="13"/>
      <c r="D86" s="13"/>
      <c r="E86" s="13"/>
      <c r="F86" s="13"/>
      <c r="G86" s="46"/>
      <c r="H86" s="13"/>
      <c r="I86" s="46"/>
      <c r="J86" s="50"/>
      <c r="K86" s="50"/>
      <c r="L86" s="50"/>
      <c r="M86" s="50"/>
      <c r="N86" s="13"/>
      <c r="O86" s="13"/>
      <c r="P86" s="13"/>
      <c r="Q86" s="13"/>
      <c r="U86" s="52"/>
      <c r="V86" s="48"/>
      <c r="W86" s="48"/>
      <c r="X86" s="48"/>
      <c r="Y86" s="48"/>
      <c r="Z86" s="48"/>
      <c r="AA86" s="17"/>
    </row>
    <row r="87" spans="1:27" ht="15" customHeight="1" x14ac:dyDescent="0.25">
      <c r="A87" s="13"/>
      <c r="B87" s="13"/>
      <c r="C87" s="13"/>
      <c r="D87" s="13"/>
      <c r="E87" s="13"/>
      <c r="F87" s="13"/>
      <c r="G87" s="46"/>
      <c r="H87" s="13"/>
      <c r="I87" s="46"/>
      <c r="J87" s="50"/>
      <c r="K87" s="50"/>
      <c r="L87" s="50"/>
      <c r="M87" s="50"/>
      <c r="N87" s="13"/>
      <c r="O87" s="13"/>
      <c r="P87" s="13"/>
      <c r="Q87" s="13"/>
      <c r="U87" s="52"/>
      <c r="V87" s="48"/>
      <c r="W87" s="48"/>
      <c r="X87" s="48"/>
      <c r="Y87" s="48"/>
      <c r="Z87" s="48"/>
      <c r="AA87" s="17"/>
    </row>
    <row r="88" spans="1:27" ht="15" customHeight="1" x14ac:dyDescent="0.25">
      <c r="A88" s="13"/>
      <c r="B88" s="13"/>
      <c r="C88" s="13"/>
      <c r="D88" s="13"/>
      <c r="E88" s="13"/>
      <c r="F88" s="13"/>
      <c r="G88" s="46"/>
      <c r="H88" s="13"/>
      <c r="I88" s="46"/>
      <c r="J88" s="50"/>
      <c r="K88" s="50"/>
      <c r="L88" s="50"/>
      <c r="M88" s="50"/>
      <c r="N88" s="13"/>
      <c r="O88" s="13"/>
      <c r="P88" s="13"/>
      <c r="Q88" s="13"/>
      <c r="U88" s="52"/>
      <c r="V88" s="48"/>
      <c r="W88" s="48"/>
      <c r="X88" s="48"/>
      <c r="Y88" s="48"/>
      <c r="Z88" s="48"/>
      <c r="AA88" s="17"/>
    </row>
    <row r="89" spans="1:27" ht="15" customHeight="1" x14ac:dyDescent="0.25">
      <c r="A89" s="13"/>
      <c r="B89" s="13"/>
      <c r="C89" s="13"/>
      <c r="D89" s="13"/>
      <c r="E89" s="13"/>
      <c r="F89" s="13"/>
      <c r="G89" s="46"/>
      <c r="H89" s="13"/>
      <c r="I89" s="46"/>
      <c r="J89" s="50"/>
      <c r="K89" s="50"/>
      <c r="L89" s="50"/>
      <c r="M89" s="50"/>
      <c r="N89" s="13"/>
      <c r="O89" s="13"/>
      <c r="P89" s="13"/>
      <c r="Q89" s="13"/>
      <c r="U89" s="52"/>
      <c r="V89" s="48"/>
      <c r="W89" s="48"/>
      <c r="X89" s="48"/>
      <c r="Y89" s="48"/>
      <c r="Z89" s="48"/>
      <c r="AA89" s="17"/>
    </row>
    <row r="90" spans="1:27" ht="15" customHeight="1" x14ac:dyDescent="0.25">
      <c r="A90" s="13"/>
      <c r="B90" s="13"/>
      <c r="C90" s="13"/>
      <c r="D90" s="13"/>
      <c r="E90" s="13"/>
      <c r="F90" s="13"/>
      <c r="G90" s="46"/>
      <c r="H90" s="13"/>
      <c r="I90" s="46"/>
      <c r="J90" s="50"/>
      <c r="K90" s="50"/>
      <c r="L90" s="50"/>
      <c r="M90" s="50"/>
      <c r="N90" s="13"/>
      <c r="O90" s="13"/>
      <c r="P90" s="13"/>
      <c r="Q90" s="13"/>
      <c r="U90" s="52"/>
      <c r="V90" s="48"/>
      <c r="W90" s="48"/>
      <c r="X90" s="48"/>
      <c r="Y90" s="48"/>
      <c r="Z90" s="48"/>
      <c r="AA90" s="17"/>
    </row>
    <row r="91" spans="1:27" ht="15" customHeight="1" x14ac:dyDescent="0.25">
      <c r="A91" s="13"/>
      <c r="B91" s="13"/>
      <c r="C91" s="13"/>
      <c r="D91" s="13"/>
      <c r="E91" s="13"/>
      <c r="F91" s="13"/>
      <c r="G91" s="46"/>
      <c r="H91" s="13"/>
      <c r="I91" s="46"/>
      <c r="J91" s="50"/>
      <c r="K91" s="50"/>
      <c r="L91" s="50"/>
      <c r="M91" s="50"/>
      <c r="N91" s="13"/>
      <c r="O91" s="13"/>
      <c r="P91" s="13"/>
      <c r="Q91" s="13"/>
      <c r="U91" s="52"/>
      <c r="V91" s="48"/>
      <c r="W91" s="48"/>
      <c r="X91" s="48"/>
      <c r="Y91" s="48"/>
      <c r="Z91" s="48"/>
      <c r="AA91" s="17"/>
    </row>
    <row r="92" spans="1:27" ht="15" customHeight="1" x14ac:dyDescent="0.25">
      <c r="A92" s="13"/>
      <c r="B92" s="13"/>
      <c r="C92" s="13"/>
      <c r="D92" s="13"/>
      <c r="E92" s="13"/>
      <c r="F92" s="13"/>
      <c r="G92" s="46"/>
      <c r="H92" s="13"/>
      <c r="I92" s="46"/>
      <c r="J92" s="50"/>
      <c r="K92" s="50"/>
      <c r="L92" s="50"/>
      <c r="M92" s="50"/>
      <c r="N92" s="13"/>
      <c r="O92" s="13"/>
      <c r="P92" s="13"/>
      <c r="Q92" s="13"/>
      <c r="U92" s="52"/>
      <c r="V92" s="48"/>
      <c r="W92" s="48"/>
      <c r="X92" s="48"/>
      <c r="Y92" s="48"/>
      <c r="Z92" s="48"/>
      <c r="AA92" s="17"/>
    </row>
    <row r="93" spans="1:27" ht="15" customHeight="1" x14ac:dyDescent="0.25">
      <c r="A93" s="13"/>
      <c r="B93" s="13"/>
      <c r="C93" s="13"/>
      <c r="D93" s="13"/>
      <c r="E93" s="13"/>
      <c r="F93" s="13"/>
      <c r="G93" s="46"/>
      <c r="H93" s="13"/>
      <c r="I93" s="46"/>
      <c r="J93" s="50"/>
      <c r="K93" s="50"/>
      <c r="L93" s="50"/>
      <c r="M93" s="50"/>
      <c r="N93" s="13"/>
      <c r="O93" s="13"/>
      <c r="P93" s="13"/>
      <c r="Q93" s="13"/>
      <c r="U93" s="52"/>
      <c r="V93" s="48"/>
      <c r="W93" s="48"/>
      <c r="X93" s="48"/>
      <c r="Y93" s="48"/>
      <c r="Z93" s="48"/>
      <c r="AA93" s="17"/>
    </row>
    <row r="94" spans="1:27" ht="15" customHeight="1" x14ac:dyDescent="0.25">
      <c r="A94" s="13"/>
      <c r="B94" s="13"/>
      <c r="C94" s="13"/>
      <c r="D94" s="13"/>
      <c r="E94" s="13"/>
      <c r="F94" s="13"/>
      <c r="G94" s="46"/>
      <c r="H94" s="13"/>
      <c r="I94" s="46"/>
      <c r="J94" s="50"/>
      <c r="K94" s="50"/>
      <c r="L94" s="50"/>
      <c r="M94" s="50"/>
      <c r="N94" s="13"/>
      <c r="O94" s="13"/>
      <c r="P94" s="13"/>
      <c r="Q94" s="13"/>
      <c r="U94" s="52"/>
      <c r="V94" s="48"/>
      <c r="W94" s="48"/>
      <c r="X94" s="48"/>
      <c r="Y94" s="48"/>
      <c r="Z94" s="48"/>
      <c r="AA94" s="17"/>
    </row>
    <row r="95" spans="1:27" ht="15" customHeight="1" x14ac:dyDescent="0.25">
      <c r="A95" s="13"/>
      <c r="B95" s="13"/>
      <c r="C95" s="13"/>
      <c r="D95" s="13"/>
      <c r="E95" s="13"/>
      <c r="F95" s="13"/>
      <c r="G95" s="46"/>
      <c r="H95" s="13"/>
      <c r="I95" s="46"/>
      <c r="J95" s="50"/>
      <c r="K95" s="50"/>
      <c r="L95" s="50"/>
      <c r="M95" s="50"/>
      <c r="N95" s="13"/>
      <c r="O95" s="13"/>
      <c r="P95" s="13"/>
      <c r="Q95" s="13"/>
      <c r="U95" s="52"/>
      <c r="V95" s="48"/>
      <c r="W95" s="48"/>
      <c r="X95" s="48"/>
      <c r="Y95" s="48"/>
      <c r="Z95" s="48"/>
      <c r="AA95" s="17"/>
    </row>
    <row r="96" spans="1:27" ht="15" customHeight="1" x14ac:dyDescent="0.25">
      <c r="A96" s="13"/>
      <c r="B96" s="13"/>
      <c r="C96" s="13"/>
      <c r="D96" s="13"/>
      <c r="E96" s="13"/>
      <c r="F96" s="13"/>
      <c r="G96" s="46"/>
      <c r="H96" s="13"/>
      <c r="I96" s="46"/>
      <c r="J96" s="50"/>
      <c r="K96" s="50"/>
      <c r="L96" s="50"/>
      <c r="M96" s="50"/>
      <c r="N96" s="13"/>
      <c r="O96" s="13"/>
      <c r="P96" s="13"/>
      <c r="Q96" s="13"/>
      <c r="U96" s="52"/>
      <c r="V96" s="48"/>
      <c r="W96" s="48"/>
      <c r="X96" s="48"/>
      <c r="Y96" s="48"/>
      <c r="Z96" s="48"/>
      <c r="AA96" s="17"/>
    </row>
    <row r="97" spans="1:27" ht="15" customHeight="1" x14ac:dyDescent="0.25">
      <c r="A97" s="13"/>
      <c r="B97" s="13"/>
      <c r="C97" s="13"/>
      <c r="D97" s="13"/>
      <c r="E97" s="13"/>
      <c r="F97" s="13"/>
      <c r="G97" s="46"/>
      <c r="H97" s="13"/>
      <c r="I97" s="46"/>
      <c r="J97" s="50"/>
      <c r="K97" s="50"/>
      <c r="L97" s="50"/>
      <c r="M97" s="50"/>
      <c r="N97" s="13"/>
      <c r="O97" s="13"/>
      <c r="P97" s="13"/>
      <c r="Q97" s="13"/>
      <c r="U97" s="52"/>
      <c r="V97" s="48"/>
      <c r="W97" s="48"/>
      <c r="X97" s="48"/>
      <c r="Y97" s="48"/>
      <c r="Z97" s="48"/>
      <c r="AA97" s="17"/>
    </row>
    <row r="98" spans="1:27" ht="15" customHeight="1" x14ac:dyDescent="0.25">
      <c r="A98" s="13"/>
      <c r="B98" s="13"/>
      <c r="C98" s="13"/>
      <c r="D98" s="13"/>
      <c r="E98" s="13"/>
      <c r="F98" s="13"/>
      <c r="G98" s="46"/>
      <c r="H98" s="13"/>
      <c r="I98" s="46"/>
      <c r="J98" s="50"/>
      <c r="K98" s="50"/>
      <c r="L98" s="50"/>
      <c r="M98" s="50"/>
      <c r="N98" s="13"/>
      <c r="O98" s="13"/>
      <c r="P98" s="13"/>
      <c r="Q98" s="13"/>
      <c r="U98" s="52"/>
      <c r="V98" s="48"/>
      <c r="W98" s="48"/>
      <c r="X98" s="48"/>
      <c r="Y98" s="48"/>
      <c r="Z98" s="48"/>
      <c r="AA98" s="17"/>
    </row>
    <row r="99" spans="1:27" ht="15" customHeight="1" x14ac:dyDescent="0.25">
      <c r="A99" s="13"/>
      <c r="B99" s="13"/>
      <c r="C99" s="13"/>
      <c r="D99" s="13"/>
      <c r="E99" s="13"/>
      <c r="F99" s="13"/>
      <c r="G99" s="46"/>
      <c r="H99" s="13"/>
      <c r="I99" s="46"/>
      <c r="J99" s="50"/>
      <c r="K99" s="50"/>
      <c r="L99" s="50"/>
      <c r="M99" s="50"/>
      <c r="N99" s="13"/>
      <c r="O99" s="13"/>
      <c r="P99" s="13"/>
      <c r="Q99" s="13"/>
      <c r="U99" s="52"/>
      <c r="V99" s="48"/>
      <c r="W99" s="48"/>
      <c r="X99" s="48"/>
      <c r="Y99" s="48"/>
      <c r="Z99" s="48"/>
      <c r="AA99" s="17"/>
    </row>
    <row r="100" spans="1:27" ht="15" customHeight="1" x14ac:dyDescent="0.25">
      <c r="A100" s="13"/>
      <c r="B100" s="13"/>
      <c r="C100" s="13"/>
      <c r="D100" s="13"/>
      <c r="E100" s="13"/>
      <c r="F100" s="13"/>
      <c r="G100" s="46"/>
      <c r="H100" s="13"/>
      <c r="I100" s="46"/>
      <c r="J100" s="50"/>
      <c r="K100" s="50"/>
      <c r="L100" s="50"/>
      <c r="M100" s="50"/>
      <c r="N100" s="13"/>
      <c r="O100" s="13"/>
      <c r="P100" s="13"/>
      <c r="Q100" s="13"/>
      <c r="U100" s="52"/>
      <c r="V100" s="48"/>
      <c r="W100" s="48"/>
      <c r="X100" s="48"/>
      <c r="Y100" s="48"/>
      <c r="Z100" s="48"/>
      <c r="AA100" s="17"/>
    </row>
    <row r="101" spans="1:27" ht="15" customHeight="1" x14ac:dyDescent="0.25">
      <c r="A101" s="13"/>
      <c r="B101" s="13"/>
      <c r="C101" s="13"/>
      <c r="D101" s="13"/>
      <c r="E101" s="13"/>
      <c r="F101" s="13"/>
      <c r="G101" s="46"/>
      <c r="H101" s="13"/>
      <c r="I101" s="46"/>
      <c r="J101" s="50"/>
      <c r="K101" s="50"/>
      <c r="L101" s="50"/>
      <c r="M101" s="50"/>
      <c r="N101" s="13"/>
      <c r="O101" s="13"/>
      <c r="P101" s="13"/>
      <c r="Q101" s="13"/>
      <c r="U101" s="52"/>
      <c r="V101" s="48"/>
      <c r="W101" s="48"/>
      <c r="X101" s="48"/>
      <c r="Y101" s="48"/>
      <c r="Z101" s="48"/>
      <c r="AA101" s="17"/>
    </row>
    <row r="102" spans="1:27" ht="15" customHeight="1" x14ac:dyDescent="0.25">
      <c r="A102" s="13"/>
      <c r="B102" s="13"/>
      <c r="C102" s="13"/>
      <c r="D102" s="13"/>
      <c r="E102" s="13"/>
      <c r="F102" s="13"/>
      <c r="G102" s="46"/>
      <c r="H102" s="13"/>
      <c r="I102" s="46"/>
      <c r="J102" s="50"/>
      <c r="K102" s="50"/>
      <c r="L102" s="50"/>
      <c r="M102" s="50"/>
      <c r="N102" s="13"/>
      <c r="O102" s="13"/>
      <c r="P102" s="13"/>
      <c r="Q102" s="13"/>
      <c r="U102" s="52"/>
      <c r="V102" s="48"/>
      <c r="W102" s="48"/>
      <c r="X102" s="48"/>
      <c r="Y102" s="48"/>
      <c r="Z102" s="48"/>
      <c r="AA102" s="17"/>
    </row>
    <row r="103" spans="1:27" ht="15" customHeight="1" x14ac:dyDescent="0.25">
      <c r="A103" s="13"/>
      <c r="B103" s="13"/>
      <c r="C103" s="13"/>
      <c r="D103" s="13"/>
      <c r="E103" s="13"/>
      <c r="F103" s="13"/>
      <c r="G103" s="46"/>
      <c r="H103" s="13"/>
      <c r="I103" s="46"/>
      <c r="J103" s="50"/>
      <c r="K103" s="50"/>
      <c r="L103" s="50"/>
      <c r="M103" s="50"/>
      <c r="N103" s="13"/>
      <c r="O103" s="13"/>
      <c r="P103" s="13"/>
      <c r="Q103" s="13"/>
      <c r="U103" s="52"/>
      <c r="V103" s="48"/>
      <c r="W103" s="48"/>
      <c r="X103" s="48"/>
      <c r="Y103" s="48"/>
      <c r="Z103" s="48"/>
      <c r="AA103" s="17"/>
    </row>
    <row r="104" spans="1:27" ht="15" customHeight="1" x14ac:dyDescent="0.25">
      <c r="A104" s="13"/>
      <c r="B104" s="13"/>
      <c r="C104" s="13"/>
      <c r="D104" s="13"/>
      <c r="E104" s="13"/>
      <c r="F104" s="13"/>
      <c r="G104" s="46"/>
      <c r="H104" s="13"/>
      <c r="I104" s="46"/>
      <c r="J104" s="50"/>
      <c r="K104" s="50"/>
      <c r="L104" s="50"/>
      <c r="M104" s="50"/>
      <c r="N104" s="13"/>
      <c r="O104" s="13"/>
      <c r="P104" s="13"/>
      <c r="Q104" s="13"/>
      <c r="U104" s="52"/>
      <c r="V104" s="48"/>
      <c r="W104" s="48"/>
      <c r="X104" s="48"/>
      <c r="Y104" s="48"/>
      <c r="Z104" s="48"/>
      <c r="AA104" s="17"/>
    </row>
    <row r="105" spans="1:27" ht="15" customHeight="1" x14ac:dyDescent="0.25">
      <c r="A105" s="13"/>
      <c r="B105" s="13"/>
      <c r="C105" s="13"/>
      <c r="D105" s="13"/>
      <c r="E105" s="13"/>
      <c r="F105" s="13"/>
      <c r="G105" s="46"/>
      <c r="H105" s="13"/>
      <c r="I105" s="46"/>
      <c r="J105" s="50"/>
      <c r="K105" s="50"/>
      <c r="L105" s="50"/>
      <c r="M105" s="50"/>
      <c r="N105" s="13"/>
      <c r="O105" s="13"/>
      <c r="P105" s="13"/>
      <c r="Q105" s="13"/>
      <c r="U105" s="52"/>
      <c r="V105" s="48"/>
      <c r="W105" s="48"/>
      <c r="X105" s="48"/>
      <c r="Y105" s="48"/>
      <c r="Z105" s="48"/>
      <c r="AA105" s="17"/>
    </row>
    <row r="106" spans="1:27" ht="15" customHeight="1" x14ac:dyDescent="0.25">
      <c r="A106" s="13"/>
      <c r="B106" s="13"/>
      <c r="C106" s="13"/>
      <c r="D106" s="13"/>
      <c r="E106" s="13"/>
      <c r="F106" s="13"/>
      <c r="G106" s="46"/>
      <c r="H106" s="13"/>
      <c r="I106" s="46"/>
      <c r="J106" s="50"/>
      <c r="K106" s="50"/>
      <c r="L106" s="50"/>
      <c r="M106" s="50"/>
      <c r="N106" s="13"/>
      <c r="O106" s="13"/>
      <c r="P106" s="13"/>
      <c r="Q106" s="13"/>
      <c r="U106" s="52"/>
      <c r="V106" s="48"/>
      <c r="W106" s="48"/>
      <c r="X106" s="48"/>
      <c r="Y106" s="48"/>
      <c r="Z106" s="48"/>
      <c r="AA106" s="17"/>
    </row>
    <row r="107" spans="1:27" ht="15" customHeight="1" x14ac:dyDescent="0.25">
      <c r="A107" s="13"/>
      <c r="B107" s="13"/>
      <c r="C107" s="13"/>
      <c r="D107" s="13"/>
      <c r="E107" s="13"/>
      <c r="F107" s="13"/>
      <c r="G107" s="46"/>
      <c r="H107" s="13"/>
      <c r="I107" s="46"/>
      <c r="J107" s="50"/>
      <c r="K107" s="50"/>
      <c r="L107" s="50"/>
      <c r="M107" s="50"/>
      <c r="N107" s="13"/>
      <c r="O107" s="13"/>
      <c r="P107" s="13"/>
      <c r="Q107" s="13"/>
      <c r="U107" s="52"/>
      <c r="V107" s="48"/>
      <c r="W107" s="48"/>
      <c r="X107" s="48"/>
      <c r="Y107" s="48"/>
      <c r="Z107" s="48"/>
      <c r="AA107" s="17"/>
    </row>
    <row r="108" spans="1:27" ht="15" customHeight="1" x14ac:dyDescent="0.25">
      <c r="A108" s="13"/>
      <c r="B108" s="13"/>
      <c r="C108" s="13"/>
      <c r="D108" s="13"/>
      <c r="E108" s="13"/>
      <c r="F108" s="13"/>
      <c r="G108" s="46"/>
      <c r="H108" s="13"/>
      <c r="I108" s="46"/>
      <c r="J108" s="50"/>
      <c r="K108" s="50"/>
      <c r="L108" s="50"/>
      <c r="M108" s="50"/>
      <c r="N108" s="13"/>
      <c r="O108" s="13"/>
      <c r="P108" s="13"/>
      <c r="Q108" s="13"/>
      <c r="U108" s="52"/>
      <c r="V108" s="48"/>
      <c r="W108" s="48"/>
      <c r="X108" s="48"/>
      <c r="Y108" s="48"/>
      <c r="Z108" s="48"/>
      <c r="AA108" s="17"/>
    </row>
    <row r="109" spans="1:27" ht="15" customHeight="1" x14ac:dyDescent="0.25">
      <c r="A109" s="13"/>
      <c r="B109" s="13"/>
      <c r="C109" s="13"/>
      <c r="D109" s="13"/>
      <c r="E109" s="13"/>
      <c r="F109" s="13"/>
      <c r="G109" s="46"/>
      <c r="H109" s="13"/>
      <c r="I109" s="46"/>
      <c r="J109" s="50"/>
      <c r="K109" s="50"/>
      <c r="L109" s="50"/>
      <c r="M109" s="50"/>
      <c r="N109" s="13"/>
      <c r="O109" s="13"/>
      <c r="P109" s="13"/>
      <c r="Q109" s="13"/>
      <c r="U109" s="52"/>
      <c r="V109" s="48"/>
      <c r="W109" s="48"/>
      <c r="X109" s="48"/>
      <c r="Y109" s="48"/>
      <c r="Z109" s="48"/>
      <c r="AA109" s="17"/>
    </row>
    <row r="110" spans="1:27" ht="15" customHeight="1" x14ac:dyDescent="0.25">
      <c r="A110" s="13"/>
      <c r="B110" s="13"/>
      <c r="C110" s="13"/>
      <c r="D110" s="13"/>
      <c r="E110" s="13"/>
      <c r="F110" s="13"/>
      <c r="G110" s="46"/>
      <c r="H110" s="13"/>
      <c r="I110" s="46"/>
      <c r="J110" s="50"/>
      <c r="K110" s="50"/>
      <c r="L110" s="50"/>
      <c r="M110" s="50"/>
      <c r="N110" s="13"/>
      <c r="O110" s="13"/>
      <c r="P110" s="13"/>
      <c r="Q110" s="13"/>
      <c r="U110" s="52"/>
      <c r="V110" s="48"/>
      <c r="W110" s="48"/>
      <c r="X110" s="48"/>
      <c r="Y110" s="48"/>
      <c r="Z110" s="48"/>
      <c r="AA110" s="17"/>
    </row>
    <row r="111" spans="1:27" ht="15" customHeight="1" x14ac:dyDescent="0.25">
      <c r="A111" s="13"/>
      <c r="B111" s="13"/>
      <c r="C111" s="13"/>
      <c r="D111" s="13"/>
      <c r="E111" s="13"/>
      <c r="F111" s="13"/>
      <c r="G111" s="46"/>
      <c r="H111" s="13"/>
      <c r="I111" s="46"/>
      <c r="J111" s="50"/>
      <c r="K111" s="50"/>
      <c r="L111" s="50"/>
      <c r="M111" s="50"/>
      <c r="N111" s="13"/>
      <c r="O111" s="13"/>
      <c r="P111" s="13"/>
      <c r="Q111" s="13"/>
    </row>
    <row r="112" spans="1:27" ht="15" customHeight="1" x14ac:dyDescent="0.25">
      <c r="A112" s="13"/>
      <c r="B112" s="13"/>
      <c r="C112" s="13"/>
      <c r="D112" s="13"/>
      <c r="E112" s="13"/>
      <c r="F112" s="13"/>
      <c r="G112" s="46"/>
      <c r="H112" s="13"/>
      <c r="I112" s="46"/>
      <c r="J112" s="50"/>
      <c r="K112" s="50"/>
      <c r="L112" s="50"/>
      <c r="M112" s="50"/>
      <c r="N112" s="13"/>
      <c r="O112" s="13"/>
      <c r="P112" s="13"/>
      <c r="Q112" s="13"/>
    </row>
    <row r="113" spans="1:17" ht="15" customHeight="1" x14ac:dyDescent="0.25">
      <c r="A113" s="13"/>
      <c r="B113" s="13"/>
      <c r="C113" s="13"/>
      <c r="D113" s="13"/>
      <c r="E113" s="13"/>
      <c r="F113" s="13"/>
      <c r="G113" s="46"/>
      <c r="H113" s="13"/>
      <c r="I113" s="46"/>
      <c r="J113" s="50"/>
      <c r="K113" s="50"/>
      <c r="L113" s="50"/>
      <c r="M113" s="50"/>
      <c r="N113" s="13"/>
      <c r="O113" s="13"/>
      <c r="P113" s="13"/>
      <c r="Q113" s="13"/>
    </row>
    <row r="114" spans="1:17" ht="15" customHeight="1" x14ac:dyDescent="0.25">
      <c r="A114" s="13"/>
      <c r="B114" s="13"/>
      <c r="C114" s="13"/>
      <c r="D114" s="13"/>
      <c r="E114" s="13"/>
      <c r="F114" s="13"/>
      <c r="G114" s="46"/>
      <c r="H114" s="13"/>
      <c r="I114" s="46"/>
      <c r="J114" s="50"/>
      <c r="K114" s="50"/>
      <c r="L114" s="50"/>
      <c r="M114" s="50"/>
      <c r="N114" s="13"/>
      <c r="O114" s="13"/>
      <c r="P114" s="13"/>
      <c r="Q114" s="13"/>
    </row>
    <row r="115" spans="1:17" ht="15" customHeight="1" x14ac:dyDescent="0.25">
      <c r="A115" s="13"/>
      <c r="B115" s="13"/>
      <c r="C115" s="13"/>
      <c r="D115" s="13"/>
      <c r="E115" s="13"/>
      <c r="F115" s="13"/>
      <c r="G115" s="46"/>
      <c r="H115" s="13"/>
      <c r="I115" s="46"/>
      <c r="J115" s="50"/>
      <c r="K115" s="50"/>
      <c r="L115" s="50"/>
      <c r="M115" s="50"/>
      <c r="N115" s="13"/>
      <c r="O115" s="13"/>
      <c r="P115" s="13"/>
      <c r="Q115" s="13"/>
    </row>
    <row r="116" spans="1:17" ht="15" customHeight="1" x14ac:dyDescent="0.25">
      <c r="A116" s="13"/>
      <c r="B116" s="13"/>
      <c r="C116" s="13"/>
      <c r="D116" s="13"/>
      <c r="E116" s="13"/>
      <c r="F116" s="13"/>
      <c r="G116" s="46"/>
      <c r="H116" s="13"/>
      <c r="I116" s="46"/>
      <c r="J116" s="50"/>
      <c r="K116" s="50"/>
      <c r="L116" s="50"/>
      <c r="M116" s="50"/>
      <c r="N116" s="13"/>
      <c r="O116" s="13"/>
      <c r="P116" s="13"/>
      <c r="Q116" s="13"/>
    </row>
    <row r="117" spans="1:17" ht="15" customHeight="1" x14ac:dyDescent="0.25">
      <c r="A117" s="13"/>
      <c r="B117" s="13"/>
      <c r="C117" s="13"/>
      <c r="D117" s="13"/>
      <c r="E117" s="13"/>
      <c r="F117" s="13"/>
      <c r="G117" s="46"/>
      <c r="H117" s="13"/>
      <c r="I117" s="46"/>
      <c r="J117" s="50"/>
      <c r="K117" s="50"/>
      <c r="L117" s="50"/>
      <c r="M117" s="50"/>
      <c r="N117" s="13"/>
      <c r="O117" s="13"/>
      <c r="P117" s="13"/>
      <c r="Q117" s="13"/>
    </row>
    <row r="118" spans="1:17" ht="15" customHeight="1" x14ac:dyDescent="0.25">
      <c r="A118" s="13"/>
      <c r="B118" s="13"/>
      <c r="C118" s="13"/>
      <c r="D118" s="13"/>
      <c r="E118" s="13"/>
      <c r="F118" s="13"/>
      <c r="G118" s="46"/>
      <c r="H118" s="13"/>
      <c r="I118" s="46"/>
      <c r="J118" s="50"/>
      <c r="K118" s="50"/>
      <c r="L118" s="50"/>
      <c r="M118" s="50"/>
      <c r="N118" s="13"/>
      <c r="O118" s="13"/>
      <c r="P118" s="13"/>
      <c r="Q118" s="13"/>
    </row>
    <row r="119" spans="1:17" ht="15" customHeight="1" x14ac:dyDescent="0.25">
      <c r="A119" s="13"/>
      <c r="B119" s="13"/>
      <c r="C119" s="13"/>
      <c r="D119" s="13"/>
      <c r="E119" s="13"/>
      <c r="F119" s="13"/>
      <c r="G119" s="46"/>
      <c r="H119" s="13"/>
      <c r="I119" s="46"/>
      <c r="J119" s="50"/>
      <c r="K119" s="50"/>
      <c r="L119" s="50"/>
      <c r="M119" s="50"/>
      <c r="N119" s="13"/>
      <c r="O119" s="13"/>
      <c r="P119" s="13"/>
      <c r="Q119" s="13"/>
    </row>
    <row r="120" spans="1:17" ht="15" customHeight="1" x14ac:dyDescent="0.25">
      <c r="A120" s="13"/>
      <c r="B120" s="13"/>
      <c r="C120" s="13"/>
      <c r="D120" s="13"/>
      <c r="E120" s="13"/>
      <c r="F120" s="13"/>
      <c r="G120" s="46"/>
      <c r="H120" s="13"/>
      <c r="I120" s="46"/>
      <c r="J120" s="50"/>
      <c r="K120" s="50"/>
      <c r="L120" s="50"/>
      <c r="M120" s="50"/>
      <c r="N120" s="13"/>
      <c r="O120" s="13"/>
      <c r="P120" s="13"/>
      <c r="Q120" s="13"/>
    </row>
    <row r="121" spans="1:17" ht="15" customHeight="1" x14ac:dyDescent="0.25">
      <c r="A121" s="13"/>
      <c r="B121" s="13"/>
      <c r="C121" s="13"/>
      <c r="D121" s="13"/>
      <c r="E121" s="13"/>
      <c r="F121" s="13"/>
      <c r="G121" s="46"/>
      <c r="H121" s="13"/>
      <c r="I121" s="46"/>
      <c r="J121" s="50"/>
      <c r="K121" s="50"/>
      <c r="L121" s="50"/>
      <c r="M121" s="50"/>
      <c r="N121" s="13"/>
      <c r="O121" s="13"/>
      <c r="P121" s="13"/>
      <c r="Q121" s="13"/>
    </row>
    <row r="122" spans="1:17" ht="15" customHeight="1" x14ac:dyDescent="0.25">
      <c r="A122" s="13"/>
      <c r="B122" s="13"/>
      <c r="C122" s="13"/>
      <c r="D122" s="13"/>
      <c r="E122" s="13"/>
      <c r="F122" s="13"/>
      <c r="G122" s="46"/>
      <c r="H122" s="13"/>
      <c r="I122" s="46"/>
      <c r="J122" s="50"/>
      <c r="K122" s="50"/>
      <c r="L122" s="50"/>
      <c r="M122" s="50"/>
      <c r="N122" s="13"/>
      <c r="O122" s="13"/>
      <c r="P122" s="13"/>
      <c r="Q122" s="13"/>
    </row>
    <row r="123" spans="1:17" ht="15" customHeight="1" x14ac:dyDescent="0.25">
      <c r="A123" s="13"/>
      <c r="B123" s="13"/>
      <c r="C123" s="13"/>
      <c r="D123" s="13"/>
      <c r="E123" s="13"/>
      <c r="F123" s="13"/>
      <c r="G123" s="46"/>
      <c r="H123" s="13"/>
      <c r="I123" s="46"/>
      <c r="J123" s="50"/>
      <c r="K123" s="50"/>
      <c r="L123" s="50"/>
      <c r="M123" s="50"/>
      <c r="N123" s="13"/>
      <c r="O123" s="13"/>
      <c r="P123" s="13"/>
      <c r="Q123" s="13"/>
    </row>
    <row r="124" spans="1:17" ht="15" customHeight="1" x14ac:dyDescent="0.25">
      <c r="A124" s="13"/>
      <c r="B124" s="13"/>
      <c r="C124" s="13"/>
      <c r="D124" s="13"/>
      <c r="E124" s="13"/>
      <c r="F124" s="13"/>
      <c r="G124" s="46"/>
      <c r="H124" s="13"/>
      <c r="I124" s="46"/>
      <c r="J124" s="50"/>
      <c r="K124" s="50"/>
      <c r="L124" s="50"/>
      <c r="M124" s="50"/>
      <c r="N124" s="13"/>
      <c r="O124" s="13"/>
      <c r="P124" s="13"/>
      <c r="Q124" s="13"/>
    </row>
    <row r="125" spans="1:17" ht="15" customHeight="1" x14ac:dyDescent="0.25">
      <c r="A125" s="13"/>
      <c r="B125" s="13"/>
      <c r="C125" s="13"/>
      <c r="D125" s="13"/>
      <c r="E125" s="13"/>
      <c r="F125" s="13"/>
      <c r="G125" s="46"/>
      <c r="H125" s="13"/>
      <c r="I125" s="46"/>
      <c r="J125" s="50"/>
      <c r="K125" s="50"/>
      <c r="L125" s="50"/>
      <c r="M125" s="50"/>
      <c r="N125" s="13"/>
      <c r="O125" s="13"/>
      <c r="P125" s="13"/>
      <c r="Q125" s="13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B1000"/>
  <sheetViews>
    <sheetView topLeftCell="H23" workbookViewId="0">
      <selection activeCell="Q13" sqref="Q13"/>
    </sheetView>
  </sheetViews>
  <sheetFormatPr defaultRowHeight="14.25" x14ac:dyDescent="0.2"/>
  <cols>
    <col min="1" max="1" width="55.375" style="20" bestFit="1" customWidth="1"/>
    <col min="2" max="2" width="24.625" style="20" bestFit="1" customWidth="1"/>
    <col min="3" max="3" width="19.875" style="20" bestFit="1" customWidth="1"/>
    <col min="4" max="4" width="19.375" style="20" customWidth="1"/>
    <col min="5" max="5" width="19" style="20" customWidth="1"/>
    <col min="6" max="9" width="22.125" style="20" bestFit="1" customWidth="1"/>
    <col min="10" max="10" width="19.75" style="20" bestFit="1" customWidth="1"/>
    <col min="11" max="12" width="21.5" style="20" bestFit="1" customWidth="1"/>
    <col min="13" max="13" width="20.5" style="20" bestFit="1" customWidth="1"/>
    <col min="14" max="14" width="49" style="20" bestFit="1" customWidth="1"/>
    <col min="15" max="15" width="12.625" style="20" customWidth="1"/>
    <col min="16" max="16" width="18.375" style="20" customWidth="1"/>
    <col min="17" max="17" width="11.625" style="20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17.625" style="43" customWidth="1"/>
    <col min="29" max="32" width="9" style="43" customWidth="1"/>
    <col min="33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7924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1110</v>
      </c>
      <c r="B2" s="49">
        <v>510</v>
      </c>
      <c r="C2" s="46">
        <v>2.17</v>
      </c>
      <c r="D2" s="46">
        <v>272.48</v>
      </c>
      <c r="E2" s="46">
        <v>216.5</v>
      </c>
      <c r="F2" s="46">
        <f t="shared" ref="F2:F33" si="0">($A$70-A2)/(ROW($A$70)-ROW(A2))</f>
        <v>100.20588235294117</v>
      </c>
      <c r="G2" s="46">
        <v>0</v>
      </c>
      <c r="H2" s="46">
        <f t="shared" ref="H2:H33" si="1">($A$70-B2)/(ROW($A$70)-ROW(B2))</f>
        <v>109.02941176470588</v>
      </c>
      <c r="I2" s="46">
        <v>0</v>
      </c>
      <c r="J2" s="50"/>
      <c r="K2" s="50"/>
      <c r="L2" s="50"/>
      <c r="M2" s="50">
        <f t="shared" ref="M2:M33" ca="1" si="2">IF(RAND()&lt;0.5,0,1)</f>
        <v>0</v>
      </c>
      <c r="N2" s="7" t="s">
        <v>38</v>
      </c>
      <c r="O2" s="51">
        <v>1E-3</v>
      </c>
      <c r="P2" s="6" t="s">
        <v>39</v>
      </c>
      <c r="Q2" s="13">
        <f>LARGE(A:A,2)</f>
        <v>7731</v>
      </c>
      <c r="T2" s="43">
        <v>0</v>
      </c>
      <c r="U2" s="52">
        <f t="shared" ref="U2:U33" si="3">T2-B2</f>
        <v>-510</v>
      </c>
      <c r="V2" s="48">
        <f t="shared" ref="V2:V33" si="4">ROUND(U2,0)</f>
        <v>-510</v>
      </c>
      <c r="W2" s="48">
        <v>4766</v>
      </c>
      <c r="X2" s="48">
        <f t="shared" ref="X2:X33" si="5">B2/$W$2*$W$3</f>
        <v>560.61477129668492</v>
      </c>
      <c r="Y2" s="48">
        <f t="shared" ref="Y2:Y33" si="6">X2-B2</f>
        <v>50.614771296684921</v>
      </c>
      <c r="Z2" s="48">
        <f t="shared" ref="Z2:Z33" si="7">ROUND(Y2,0)</f>
        <v>51</v>
      </c>
      <c r="AA2" s="17">
        <f t="shared" ref="AA2:AA33" si="8">IF(V2&gt;=0,V2,Z2)</f>
        <v>51</v>
      </c>
      <c r="AB2" s="45">
        <f t="shared" ref="AB2:AB33" si="9">B2+AA2</f>
        <v>561</v>
      </c>
    </row>
    <row r="3" spans="1:28" ht="15" customHeight="1" x14ac:dyDescent="0.25">
      <c r="A3" s="49">
        <v>310</v>
      </c>
      <c r="B3" s="49">
        <v>510</v>
      </c>
      <c r="C3" s="46">
        <v>0.94</v>
      </c>
      <c r="D3" s="46">
        <v>272.45999999999998</v>
      </c>
      <c r="E3" s="46">
        <v>216.47</v>
      </c>
      <c r="F3" s="46">
        <f t="shared" si="0"/>
        <v>113.64179104477611</v>
      </c>
      <c r="G3" s="46">
        <v>0</v>
      </c>
      <c r="H3" s="46">
        <f t="shared" si="1"/>
        <v>110.65671641791045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149</v>
      </c>
      <c r="P3" s="6" t="s">
        <v>41</v>
      </c>
      <c r="Q3" s="13">
        <f>LARGE(A:A,3)</f>
        <v>7597</v>
      </c>
      <c r="T3" s="43">
        <v>0</v>
      </c>
      <c r="U3" s="52">
        <f t="shared" si="3"/>
        <v>-510</v>
      </c>
      <c r="V3" s="48">
        <f t="shared" si="4"/>
        <v>-510</v>
      </c>
      <c r="W3" s="48">
        <v>5239</v>
      </c>
      <c r="X3" s="48">
        <f t="shared" si="5"/>
        <v>560.61477129668492</v>
      </c>
      <c r="Y3" s="48">
        <f t="shared" si="6"/>
        <v>50.614771296684921</v>
      </c>
      <c r="Z3" s="48">
        <f t="shared" si="7"/>
        <v>51</v>
      </c>
      <c r="AA3" s="17">
        <f t="shared" si="8"/>
        <v>51</v>
      </c>
      <c r="AB3" s="45">
        <f t="shared" si="9"/>
        <v>561</v>
      </c>
    </row>
    <row r="4" spans="1:28" ht="15" customHeight="1" x14ac:dyDescent="0.25">
      <c r="A4" s="49">
        <v>561</v>
      </c>
      <c r="B4" s="49">
        <v>511</v>
      </c>
      <c r="C4" s="46">
        <v>0.78</v>
      </c>
      <c r="D4" s="46">
        <v>272.54000000000002</v>
      </c>
      <c r="E4" s="46">
        <v>216.55</v>
      </c>
      <c r="F4" s="46">
        <f t="shared" si="0"/>
        <v>111.56060606060606</v>
      </c>
      <c r="G4" s="46">
        <v>0</v>
      </c>
      <c r="H4" s="46">
        <f t="shared" si="1"/>
        <v>112.31818181818181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0</v>
      </c>
      <c r="N4" s="8" t="s">
        <v>42</v>
      </c>
      <c r="O4" s="53">
        <f>MAX(A:A)</f>
        <v>7924</v>
      </c>
      <c r="P4" s="6" t="s">
        <v>43</v>
      </c>
      <c r="Q4" s="13">
        <f>LARGE(B:B,1)</f>
        <v>6075</v>
      </c>
      <c r="T4" s="43">
        <v>0</v>
      </c>
      <c r="U4" s="52">
        <f t="shared" si="3"/>
        <v>-511</v>
      </c>
      <c r="V4" s="48">
        <f t="shared" si="4"/>
        <v>-511</v>
      </c>
      <c r="W4" s="48"/>
      <c r="X4" s="48">
        <f t="shared" si="5"/>
        <v>561.71401594628617</v>
      </c>
      <c r="Y4" s="48">
        <f t="shared" si="6"/>
        <v>50.714015946286167</v>
      </c>
      <c r="Z4" s="48">
        <f t="shared" si="7"/>
        <v>51</v>
      </c>
      <c r="AA4" s="17">
        <f t="shared" si="8"/>
        <v>51</v>
      </c>
      <c r="AB4" s="45">
        <f t="shared" si="9"/>
        <v>562</v>
      </c>
    </row>
    <row r="5" spans="1:28" ht="15" customHeight="1" x14ac:dyDescent="0.25">
      <c r="A5" s="49">
        <v>561</v>
      </c>
      <c r="B5" s="49">
        <v>511</v>
      </c>
      <c r="C5" s="46">
        <v>0.39</v>
      </c>
      <c r="D5" s="46">
        <v>272.47000000000003</v>
      </c>
      <c r="E5" s="46">
        <v>216.49</v>
      </c>
      <c r="F5" s="46">
        <f t="shared" si="0"/>
        <v>113.27692307692308</v>
      </c>
      <c r="G5" s="46">
        <v>0</v>
      </c>
      <c r="H5" s="46">
        <f t="shared" si="1"/>
        <v>114.04615384615384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0</v>
      </c>
      <c r="N5" s="8" t="s">
        <v>44</v>
      </c>
      <c r="O5" s="54">
        <v>5.54</v>
      </c>
      <c r="P5" s="6" t="s">
        <v>45</v>
      </c>
      <c r="Q5" s="13">
        <f>LARGE(B:B,2)</f>
        <v>6072</v>
      </c>
      <c r="T5" s="43">
        <v>0</v>
      </c>
      <c r="U5" s="52">
        <f t="shared" si="3"/>
        <v>-511</v>
      </c>
      <c r="V5" s="48">
        <f t="shared" si="4"/>
        <v>-511</v>
      </c>
      <c r="W5" s="48"/>
      <c r="X5" s="48">
        <f t="shared" si="5"/>
        <v>561.71401594628617</v>
      </c>
      <c r="Y5" s="48">
        <f t="shared" si="6"/>
        <v>50.714015946286167</v>
      </c>
      <c r="Z5" s="48">
        <f t="shared" si="7"/>
        <v>51</v>
      </c>
      <c r="AA5" s="17">
        <f t="shared" si="8"/>
        <v>51</v>
      </c>
      <c r="AB5" s="45">
        <f t="shared" si="9"/>
        <v>562</v>
      </c>
    </row>
    <row r="6" spans="1:28" ht="15" customHeight="1" x14ac:dyDescent="0.25">
      <c r="A6" s="49">
        <v>500</v>
      </c>
      <c r="B6" s="49">
        <v>511</v>
      </c>
      <c r="C6" s="46">
        <v>0.4</v>
      </c>
      <c r="D6" s="46">
        <v>272.5</v>
      </c>
      <c r="E6" s="46">
        <v>216.51</v>
      </c>
      <c r="F6" s="46">
        <f t="shared" si="0"/>
        <v>116</v>
      </c>
      <c r="G6" s="46">
        <v>0</v>
      </c>
      <c r="H6" s="46">
        <f t="shared" si="1"/>
        <v>115.828125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1</v>
      </c>
      <c r="N6" s="8" t="s">
        <v>46</v>
      </c>
      <c r="O6" s="54">
        <v>7.21</v>
      </c>
      <c r="P6" s="6" t="s">
        <v>47</v>
      </c>
      <c r="Q6" s="13">
        <f>LARGE(B:B,3)</f>
        <v>6066</v>
      </c>
      <c r="T6" s="43">
        <v>0</v>
      </c>
      <c r="U6" s="52">
        <f t="shared" si="3"/>
        <v>-511</v>
      </c>
      <c r="V6" s="48">
        <f t="shared" si="4"/>
        <v>-511</v>
      </c>
      <c r="W6" s="48"/>
      <c r="X6" s="48">
        <f t="shared" si="5"/>
        <v>561.71401594628617</v>
      </c>
      <c r="Y6" s="48">
        <f t="shared" si="6"/>
        <v>50.714015946286167</v>
      </c>
      <c r="Z6" s="48">
        <f t="shared" si="7"/>
        <v>51</v>
      </c>
      <c r="AA6" s="17">
        <f t="shared" si="8"/>
        <v>51</v>
      </c>
      <c r="AB6" s="45">
        <f t="shared" si="9"/>
        <v>562</v>
      </c>
    </row>
    <row r="7" spans="1:28" ht="15" customHeight="1" x14ac:dyDescent="0.25">
      <c r="A7" s="49">
        <v>1311</v>
      </c>
      <c r="B7" s="49">
        <v>511</v>
      </c>
      <c r="C7" s="46">
        <v>0.4</v>
      </c>
      <c r="D7" s="46">
        <v>272.55</v>
      </c>
      <c r="E7" s="46">
        <v>216.56</v>
      </c>
      <c r="F7" s="46">
        <f t="shared" si="0"/>
        <v>104.96825396825396</v>
      </c>
      <c r="G7" s="46">
        <v>0</v>
      </c>
      <c r="H7" s="46">
        <f t="shared" si="1"/>
        <v>117.66666666666667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0</v>
      </c>
      <c r="N7" s="8" t="s">
        <v>48</v>
      </c>
      <c r="O7" s="54">
        <v>8.31</v>
      </c>
      <c r="P7" s="13"/>
      <c r="Q7" s="13"/>
      <c r="T7" s="43">
        <v>0</v>
      </c>
      <c r="U7" s="52">
        <f t="shared" si="3"/>
        <v>-511</v>
      </c>
      <c r="V7" s="48">
        <f t="shared" si="4"/>
        <v>-511</v>
      </c>
      <c r="W7" s="48"/>
      <c r="X7" s="48">
        <f t="shared" si="5"/>
        <v>561.71401594628617</v>
      </c>
      <c r="Y7" s="48">
        <f t="shared" si="6"/>
        <v>50.714015946286167</v>
      </c>
      <c r="Z7" s="48">
        <f t="shared" si="7"/>
        <v>51</v>
      </c>
      <c r="AA7" s="17">
        <f t="shared" si="8"/>
        <v>51</v>
      </c>
      <c r="AB7" s="45">
        <f t="shared" si="9"/>
        <v>562</v>
      </c>
    </row>
    <row r="8" spans="1:28" ht="15" customHeight="1" x14ac:dyDescent="0.25">
      <c r="A8" s="49">
        <v>111</v>
      </c>
      <c r="B8" s="49">
        <v>511</v>
      </c>
      <c r="C8" s="46">
        <v>0.9</v>
      </c>
      <c r="D8" s="46">
        <v>272.51</v>
      </c>
      <c r="E8" s="46">
        <v>216.52</v>
      </c>
      <c r="F8" s="46">
        <f t="shared" si="0"/>
        <v>126.01612903225806</v>
      </c>
      <c r="G8" s="46">
        <v>0</v>
      </c>
      <c r="H8" s="46">
        <f t="shared" si="1"/>
        <v>119.56451612903226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1</v>
      </c>
      <c r="N8" s="8" t="s">
        <v>49</v>
      </c>
      <c r="O8" s="54">
        <v>268.87</v>
      </c>
      <c r="P8" s="9"/>
      <c r="Q8" s="13"/>
      <c r="T8" s="43">
        <v>0</v>
      </c>
      <c r="U8" s="52">
        <f t="shared" si="3"/>
        <v>-511</v>
      </c>
      <c r="V8" s="48">
        <f t="shared" si="4"/>
        <v>-511</v>
      </c>
      <c r="W8" s="48"/>
      <c r="X8" s="48">
        <f t="shared" si="5"/>
        <v>561.71401594628617</v>
      </c>
      <c r="Y8" s="48">
        <f t="shared" si="6"/>
        <v>50.714015946286167</v>
      </c>
      <c r="Z8" s="48">
        <f t="shared" si="7"/>
        <v>51</v>
      </c>
      <c r="AA8" s="17">
        <f t="shared" si="8"/>
        <v>51</v>
      </c>
      <c r="AB8" s="45">
        <f t="shared" si="9"/>
        <v>562</v>
      </c>
    </row>
    <row r="9" spans="1:28" ht="15" customHeight="1" x14ac:dyDescent="0.25">
      <c r="A9" s="49">
        <v>912</v>
      </c>
      <c r="B9" s="49">
        <v>512</v>
      </c>
      <c r="C9" s="46">
        <v>2.4</v>
      </c>
      <c r="D9" s="46">
        <v>272.55</v>
      </c>
      <c r="E9" s="46">
        <v>216.57</v>
      </c>
      <c r="F9" s="46">
        <f t="shared" si="0"/>
        <v>114.95081967213115</v>
      </c>
      <c r="G9" s="46">
        <v>0</v>
      </c>
      <c r="H9" s="46">
        <f t="shared" si="1"/>
        <v>121.50819672131148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0</v>
      </c>
      <c r="N9" s="8" t="s">
        <v>50</v>
      </c>
      <c r="O9" s="55">
        <v>283</v>
      </c>
      <c r="P9" s="9"/>
      <c r="Q9" s="13"/>
      <c r="T9" s="43">
        <v>0</v>
      </c>
      <c r="U9" s="52">
        <f t="shared" si="3"/>
        <v>-512</v>
      </c>
      <c r="V9" s="48">
        <f t="shared" si="4"/>
        <v>-512</v>
      </c>
      <c r="W9" s="48"/>
      <c r="X9" s="48">
        <f t="shared" si="5"/>
        <v>562.81326059588753</v>
      </c>
      <c r="Y9" s="48">
        <f t="shared" si="6"/>
        <v>50.813260595887527</v>
      </c>
      <c r="Z9" s="48">
        <f t="shared" si="7"/>
        <v>51</v>
      </c>
      <c r="AA9" s="17">
        <f t="shared" si="8"/>
        <v>51</v>
      </c>
      <c r="AB9" s="45">
        <f t="shared" si="9"/>
        <v>563</v>
      </c>
    </row>
    <row r="10" spans="1:28" ht="15" customHeight="1" x14ac:dyDescent="0.25">
      <c r="A10" s="49">
        <v>612</v>
      </c>
      <c r="B10" s="49">
        <v>512</v>
      </c>
      <c r="C10" s="46">
        <v>1.5</v>
      </c>
      <c r="D10" s="46">
        <v>272.56</v>
      </c>
      <c r="E10" s="46">
        <v>216.57</v>
      </c>
      <c r="F10" s="46">
        <f t="shared" si="0"/>
        <v>121.86666666666666</v>
      </c>
      <c r="G10" s="46">
        <v>0</v>
      </c>
      <c r="H10" s="46">
        <f t="shared" si="1"/>
        <v>123.53333333333333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1</v>
      </c>
      <c r="N10" s="10" t="s">
        <v>51</v>
      </c>
      <c r="O10" s="55">
        <v>281</v>
      </c>
      <c r="P10" s="9"/>
      <c r="Q10" s="13"/>
      <c r="T10" s="43">
        <v>0</v>
      </c>
      <c r="U10" s="52">
        <f t="shared" si="3"/>
        <v>-512</v>
      </c>
      <c r="V10" s="48">
        <f t="shared" si="4"/>
        <v>-512</v>
      </c>
      <c r="W10" s="48"/>
      <c r="X10" s="48">
        <f t="shared" si="5"/>
        <v>562.81326059588753</v>
      </c>
      <c r="Y10" s="48">
        <f t="shared" si="6"/>
        <v>50.813260595887527</v>
      </c>
      <c r="Z10" s="48">
        <f t="shared" si="7"/>
        <v>51</v>
      </c>
      <c r="AA10" s="17">
        <f t="shared" si="8"/>
        <v>51</v>
      </c>
      <c r="AB10" s="45">
        <f t="shared" si="9"/>
        <v>563</v>
      </c>
    </row>
    <row r="11" spans="1:28" ht="15" customHeight="1" x14ac:dyDescent="0.25">
      <c r="A11" s="49">
        <v>612</v>
      </c>
      <c r="B11" s="49">
        <v>512</v>
      </c>
      <c r="C11" s="46">
        <v>1.4</v>
      </c>
      <c r="D11" s="46">
        <v>272.57</v>
      </c>
      <c r="E11" s="46">
        <v>216.58</v>
      </c>
      <c r="F11" s="46">
        <f t="shared" si="0"/>
        <v>123.93220338983051</v>
      </c>
      <c r="G11" s="46">
        <v>0</v>
      </c>
      <c r="H11" s="46">
        <f t="shared" si="1"/>
        <v>125.62711864406779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1</v>
      </c>
      <c r="N11" s="8" t="s">
        <v>52</v>
      </c>
      <c r="O11" s="55">
        <v>280</v>
      </c>
      <c r="P11" s="14" t="s">
        <v>53</v>
      </c>
      <c r="Q11" s="13">
        <f>MIN(D:D)</f>
        <v>272.45999999999998</v>
      </c>
      <c r="T11" s="43">
        <v>0</v>
      </c>
      <c r="U11" s="52">
        <f t="shared" si="3"/>
        <v>-512</v>
      </c>
      <c r="V11" s="48">
        <f t="shared" si="4"/>
        <v>-512</v>
      </c>
      <c r="W11" s="48"/>
      <c r="X11" s="48">
        <f t="shared" si="5"/>
        <v>562.81326059588753</v>
      </c>
      <c r="Y11" s="48">
        <f t="shared" si="6"/>
        <v>50.813260595887527</v>
      </c>
      <c r="Z11" s="48">
        <f t="shared" si="7"/>
        <v>51</v>
      </c>
      <c r="AA11" s="17">
        <f t="shared" si="8"/>
        <v>51</v>
      </c>
      <c r="AB11" s="45">
        <f t="shared" si="9"/>
        <v>563</v>
      </c>
    </row>
    <row r="12" spans="1:28" ht="15" customHeight="1" x14ac:dyDescent="0.25">
      <c r="A12" s="49">
        <v>512</v>
      </c>
      <c r="B12" s="49">
        <v>512</v>
      </c>
      <c r="C12" s="46">
        <v>2.2999999999999998</v>
      </c>
      <c r="D12" s="46">
        <v>272.57</v>
      </c>
      <c r="E12" s="46">
        <v>216.59</v>
      </c>
      <c r="F12" s="46">
        <f t="shared" si="0"/>
        <v>127.79310344827586</v>
      </c>
      <c r="G12" s="46">
        <v>0</v>
      </c>
      <c r="H12" s="46">
        <f t="shared" si="1"/>
        <v>127.79310344827586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272.48</v>
      </c>
      <c r="T12" s="43">
        <v>0</v>
      </c>
      <c r="U12" s="52">
        <f t="shared" si="3"/>
        <v>-512</v>
      </c>
      <c r="V12" s="48">
        <f t="shared" si="4"/>
        <v>-512</v>
      </c>
      <c r="W12" s="48"/>
      <c r="X12" s="48">
        <f t="shared" si="5"/>
        <v>562.81326059588753</v>
      </c>
      <c r="Y12" s="48">
        <f t="shared" si="6"/>
        <v>50.813260595887527</v>
      </c>
      <c r="Z12" s="48">
        <f t="shared" si="7"/>
        <v>51</v>
      </c>
      <c r="AA12" s="17">
        <f t="shared" si="8"/>
        <v>51</v>
      </c>
      <c r="AB12" s="45">
        <f t="shared" si="9"/>
        <v>563</v>
      </c>
    </row>
    <row r="13" spans="1:28" ht="15" customHeight="1" x14ac:dyDescent="0.25">
      <c r="A13" s="49">
        <v>812</v>
      </c>
      <c r="B13" s="49">
        <v>512</v>
      </c>
      <c r="C13" s="46">
        <v>2.2000000000000002</v>
      </c>
      <c r="D13" s="46">
        <v>272.60000000000002</v>
      </c>
      <c r="E13" s="46">
        <v>216.61</v>
      </c>
      <c r="F13" s="46">
        <f t="shared" si="0"/>
        <v>124.7719298245614</v>
      </c>
      <c r="G13" s="46">
        <v>0</v>
      </c>
      <c r="H13" s="46">
        <f t="shared" si="1"/>
        <v>130.03508771929825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0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0</v>
      </c>
      <c r="U13" s="52">
        <f t="shared" si="3"/>
        <v>-512</v>
      </c>
      <c r="V13" s="48">
        <f t="shared" si="4"/>
        <v>-512</v>
      </c>
      <c r="W13" s="48"/>
      <c r="X13" s="48">
        <f t="shared" si="5"/>
        <v>562.81326059588753</v>
      </c>
      <c r="Y13" s="48">
        <f t="shared" si="6"/>
        <v>50.813260595887527</v>
      </c>
      <c r="Z13" s="48">
        <f t="shared" si="7"/>
        <v>51</v>
      </c>
      <c r="AA13" s="17">
        <f t="shared" si="8"/>
        <v>51</v>
      </c>
      <c r="AB13" s="45">
        <f t="shared" si="9"/>
        <v>563</v>
      </c>
    </row>
    <row r="14" spans="1:28" ht="15" customHeight="1" x14ac:dyDescent="0.25">
      <c r="A14" s="49">
        <v>513</v>
      </c>
      <c r="B14" s="49">
        <v>513</v>
      </c>
      <c r="C14" s="46">
        <v>1.7</v>
      </c>
      <c r="D14" s="46">
        <v>272.60000000000002</v>
      </c>
      <c r="E14" s="46">
        <v>216.62</v>
      </c>
      <c r="F14" s="46">
        <f t="shared" si="0"/>
        <v>132.33928571428572</v>
      </c>
      <c r="G14" s="46">
        <v>0</v>
      </c>
      <c r="H14" s="46">
        <f t="shared" si="1"/>
        <v>132.33928571428572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0</v>
      </c>
      <c r="N14" s="10" t="s">
        <v>58</v>
      </c>
      <c r="O14" s="55">
        <v>245</v>
      </c>
      <c r="P14" s="14" t="s">
        <v>59</v>
      </c>
      <c r="Q14" s="13">
        <f>MAX(B:B)</f>
        <v>6075</v>
      </c>
      <c r="T14" s="43">
        <v>0</v>
      </c>
      <c r="U14" s="52">
        <f t="shared" si="3"/>
        <v>-513</v>
      </c>
      <c r="V14" s="48">
        <f t="shared" si="4"/>
        <v>-513</v>
      </c>
      <c r="W14" s="48"/>
      <c r="X14" s="48">
        <f t="shared" si="5"/>
        <v>563.91250524548889</v>
      </c>
      <c r="Y14" s="48">
        <f t="shared" si="6"/>
        <v>50.912505245488887</v>
      </c>
      <c r="Z14" s="48">
        <f t="shared" si="7"/>
        <v>51</v>
      </c>
      <c r="AA14" s="17">
        <f t="shared" si="8"/>
        <v>51</v>
      </c>
      <c r="AB14" s="45">
        <f t="shared" si="9"/>
        <v>564</v>
      </c>
    </row>
    <row r="15" spans="1:28" ht="15" customHeight="1" x14ac:dyDescent="0.25">
      <c r="A15" s="49">
        <v>734</v>
      </c>
      <c r="B15" s="49">
        <v>734</v>
      </c>
      <c r="C15" s="46">
        <v>4.9000000000000004</v>
      </c>
      <c r="D15" s="46">
        <v>272.60000000000002</v>
      </c>
      <c r="E15" s="46">
        <v>216.61</v>
      </c>
      <c r="F15" s="46">
        <f t="shared" si="0"/>
        <v>130.72727272727272</v>
      </c>
      <c r="G15" s="46">
        <v>0</v>
      </c>
      <c r="H15" s="46">
        <f t="shared" si="1"/>
        <v>130.72727272727272</v>
      </c>
      <c r="I15" s="46">
        <v>0</v>
      </c>
      <c r="J15" s="50">
        <f t="shared" si="10"/>
        <v>0</v>
      </c>
      <c r="K15" s="50">
        <f t="shared" si="11"/>
        <v>1</v>
      </c>
      <c r="L15" s="50">
        <f t="shared" si="12"/>
        <v>1</v>
      </c>
      <c r="M15" s="50">
        <f t="shared" ca="1" si="2"/>
        <v>1</v>
      </c>
      <c r="N15" s="8" t="s">
        <v>60</v>
      </c>
      <c r="O15" s="8">
        <f>COUNT(C:C)</f>
        <v>149</v>
      </c>
      <c r="P15" s="14" t="s">
        <v>61</v>
      </c>
      <c r="Q15" s="13">
        <f>MAX(D:D)</f>
        <v>275.75</v>
      </c>
      <c r="R15" s="43">
        <f ca="1">TREND(OFFSET('Z-V'!B1,MATCH(Q15,'Z-V'!A:A,1)-1,,2,1),OFFSET('Z-V'!A1,MATCH(Q15,'Z-V'!A:A,1)-1,,2,1),Q15)</f>
        <v>72625</v>
      </c>
      <c r="T15" s="43">
        <v>0</v>
      </c>
      <c r="U15" s="52">
        <f t="shared" si="3"/>
        <v>-734</v>
      </c>
      <c r="V15" s="48">
        <f t="shared" si="4"/>
        <v>-734</v>
      </c>
      <c r="W15" s="48"/>
      <c r="X15" s="48">
        <f t="shared" si="5"/>
        <v>806.84557280738557</v>
      </c>
      <c r="Y15" s="48">
        <f t="shared" si="6"/>
        <v>72.845572807385565</v>
      </c>
      <c r="Z15" s="48">
        <f t="shared" si="7"/>
        <v>73</v>
      </c>
      <c r="AA15" s="17">
        <f t="shared" si="8"/>
        <v>73</v>
      </c>
      <c r="AB15" s="45">
        <f t="shared" si="9"/>
        <v>807</v>
      </c>
    </row>
    <row r="16" spans="1:28" ht="15" customHeight="1" x14ac:dyDescent="0.25">
      <c r="A16" s="49">
        <v>1115</v>
      </c>
      <c r="B16" s="49">
        <v>815</v>
      </c>
      <c r="C16" s="46">
        <v>7.1</v>
      </c>
      <c r="D16" s="46">
        <v>272.63</v>
      </c>
      <c r="E16" s="46">
        <v>216.65</v>
      </c>
      <c r="F16" s="46">
        <f t="shared" si="0"/>
        <v>126.0925925925926</v>
      </c>
      <c r="G16" s="46">
        <v>0</v>
      </c>
      <c r="H16" s="46">
        <f t="shared" si="1"/>
        <v>131.64814814814815</v>
      </c>
      <c r="I16" s="46">
        <v>0</v>
      </c>
      <c r="J16" s="50">
        <f t="shared" si="10"/>
        <v>0</v>
      </c>
      <c r="K16" s="50">
        <f t="shared" si="11"/>
        <v>1</v>
      </c>
      <c r="L16" s="50">
        <f t="shared" si="12"/>
        <v>1</v>
      </c>
      <c r="M16" s="50">
        <f t="shared" ca="1" si="2"/>
        <v>1</v>
      </c>
      <c r="N16" s="8" t="s">
        <v>62</v>
      </c>
      <c r="O16" s="57">
        <f>MAX(C:C)</f>
        <v>14.8</v>
      </c>
      <c r="P16" s="14" t="s">
        <v>63</v>
      </c>
      <c r="Q16" s="56">
        <f>D2</f>
        <v>272.48</v>
      </c>
      <c r="R16" s="43">
        <f ca="1">TREND(OFFSET('Z-V'!B1,MATCH(Q16,'Z-V'!A:A,1)-1,,2,1),OFFSET('Z-V'!A1,MATCH(Q16,'Z-V'!A:A,1)-1,,2,1),Q16)</f>
        <v>61128.000000000116</v>
      </c>
      <c r="T16" s="43">
        <v>0</v>
      </c>
      <c r="U16" s="52">
        <f t="shared" si="3"/>
        <v>-815</v>
      </c>
      <c r="V16" s="48">
        <f t="shared" si="4"/>
        <v>-815</v>
      </c>
      <c r="W16" s="48"/>
      <c r="X16" s="48">
        <f t="shared" si="5"/>
        <v>895.88438942509435</v>
      </c>
      <c r="Y16" s="48">
        <f t="shared" si="6"/>
        <v>80.884389425094355</v>
      </c>
      <c r="Z16" s="48">
        <f t="shared" si="7"/>
        <v>81</v>
      </c>
      <c r="AA16" s="17">
        <f t="shared" si="8"/>
        <v>81</v>
      </c>
      <c r="AB16" s="45">
        <f t="shared" si="9"/>
        <v>896</v>
      </c>
    </row>
    <row r="17" spans="1:28" ht="15" customHeight="1" x14ac:dyDescent="0.25">
      <c r="A17" s="49">
        <v>916</v>
      </c>
      <c r="B17" s="49">
        <v>816</v>
      </c>
      <c r="C17" s="46">
        <v>9.6999999999999993</v>
      </c>
      <c r="D17" s="46">
        <v>272.64</v>
      </c>
      <c r="E17" s="46">
        <v>216.66</v>
      </c>
      <c r="F17" s="46">
        <f t="shared" si="0"/>
        <v>132.22641509433961</v>
      </c>
      <c r="G17" s="46">
        <v>0</v>
      </c>
      <c r="H17" s="46">
        <f t="shared" si="1"/>
        <v>134.11320754716982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275.24</v>
      </c>
      <c r="T17" s="43">
        <v>0</v>
      </c>
      <c r="U17" s="52">
        <f t="shared" si="3"/>
        <v>-816</v>
      </c>
      <c r="V17" s="48">
        <f t="shared" si="4"/>
        <v>-816</v>
      </c>
      <c r="W17" s="48"/>
      <c r="X17" s="48">
        <f t="shared" si="5"/>
        <v>896.98363407469583</v>
      </c>
      <c r="Y17" s="48">
        <f t="shared" si="6"/>
        <v>80.983634074695829</v>
      </c>
      <c r="Z17" s="48">
        <f t="shared" si="7"/>
        <v>81</v>
      </c>
      <c r="AA17" s="17">
        <f t="shared" si="8"/>
        <v>81</v>
      </c>
      <c r="AB17" s="45">
        <f t="shared" si="9"/>
        <v>897</v>
      </c>
    </row>
    <row r="18" spans="1:28" ht="15" customHeight="1" x14ac:dyDescent="0.2">
      <c r="A18" s="49">
        <v>1422</v>
      </c>
      <c r="B18" s="49">
        <v>822</v>
      </c>
      <c r="C18" s="46">
        <v>13.8</v>
      </c>
      <c r="D18" s="46">
        <v>272.7</v>
      </c>
      <c r="E18" s="46">
        <v>216.72</v>
      </c>
      <c r="F18" s="46">
        <f t="shared" si="0"/>
        <v>125.03846153846153</v>
      </c>
      <c r="G18" s="46">
        <v>0</v>
      </c>
      <c r="H18" s="46">
        <f t="shared" si="1"/>
        <v>136.57692307692307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1</v>
      </c>
      <c r="N18" s="8" t="s">
        <v>66</v>
      </c>
      <c r="O18" s="8">
        <f>MAX(B:B)</f>
        <v>6075</v>
      </c>
      <c r="T18" s="43">
        <v>0</v>
      </c>
      <c r="U18" s="52">
        <f t="shared" si="3"/>
        <v>-822</v>
      </c>
      <c r="V18" s="48">
        <f t="shared" si="4"/>
        <v>-822</v>
      </c>
      <c r="W18" s="48"/>
      <c r="X18" s="48">
        <f t="shared" si="5"/>
        <v>903.57910197230387</v>
      </c>
      <c r="Y18" s="48">
        <f t="shared" si="6"/>
        <v>81.579101972303874</v>
      </c>
      <c r="Z18" s="48">
        <f t="shared" si="7"/>
        <v>82</v>
      </c>
      <c r="AA18" s="17">
        <f t="shared" si="8"/>
        <v>82</v>
      </c>
      <c r="AB18" s="45">
        <f t="shared" si="9"/>
        <v>904</v>
      </c>
    </row>
    <row r="19" spans="1:28" ht="15" customHeight="1" x14ac:dyDescent="0.25">
      <c r="A19" s="49">
        <v>1749</v>
      </c>
      <c r="B19" s="49">
        <v>1249</v>
      </c>
      <c r="C19" s="46">
        <v>13.3</v>
      </c>
      <c r="D19" s="46">
        <v>272.75</v>
      </c>
      <c r="E19" s="46">
        <v>216.76</v>
      </c>
      <c r="F19" s="46">
        <f t="shared" si="0"/>
        <v>121.07843137254902</v>
      </c>
      <c r="G19" s="46">
        <v>0</v>
      </c>
      <c r="H19" s="46">
        <f t="shared" si="1"/>
        <v>130.88235294117646</v>
      </c>
      <c r="I19" s="46">
        <v>0</v>
      </c>
      <c r="J19" s="50">
        <f t="shared" si="10"/>
        <v>0</v>
      </c>
      <c r="K19" s="50">
        <f t="shared" si="11"/>
        <v>1</v>
      </c>
      <c r="L19" s="50">
        <f t="shared" si="12"/>
        <v>1</v>
      </c>
      <c r="M19" s="50">
        <f t="shared" ca="1" si="2"/>
        <v>0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0.25700835282325429</v>
      </c>
      <c r="R19" s="58">
        <f>MAX(AB:AB)</f>
        <v>6678</v>
      </c>
      <c r="S19" s="58">
        <f>'Z-V'!P8-R19</f>
        <v>2301</v>
      </c>
      <c r="T19" s="43">
        <v>0</v>
      </c>
      <c r="U19" s="52">
        <f t="shared" si="3"/>
        <v>-1249</v>
      </c>
      <c r="V19" s="48">
        <f t="shared" si="4"/>
        <v>-1249</v>
      </c>
      <c r="W19" s="48"/>
      <c r="X19" s="48">
        <f t="shared" si="5"/>
        <v>1372.9565673520772</v>
      </c>
      <c r="Y19" s="48">
        <f t="shared" si="6"/>
        <v>123.95656735207717</v>
      </c>
      <c r="Z19" s="48">
        <f t="shared" si="7"/>
        <v>124</v>
      </c>
      <c r="AA19" s="17">
        <f t="shared" si="8"/>
        <v>124</v>
      </c>
      <c r="AB19" s="45">
        <f t="shared" si="9"/>
        <v>1373</v>
      </c>
    </row>
    <row r="20" spans="1:28" ht="15" customHeight="1" x14ac:dyDescent="0.25">
      <c r="A20" s="49">
        <v>3339</v>
      </c>
      <c r="B20" s="49">
        <v>1739</v>
      </c>
      <c r="C20" s="46">
        <v>14.8</v>
      </c>
      <c r="D20" s="46">
        <v>272.91000000000003</v>
      </c>
      <c r="E20" s="46">
        <v>216.92</v>
      </c>
      <c r="F20" s="46">
        <f t="shared" si="0"/>
        <v>91.7</v>
      </c>
      <c r="G20" s="46">
        <v>0</v>
      </c>
      <c r="H20" s="46">
        <f t="shared" si="1"/>
        <v>123.7</v>
      </c>
      <c r="I20" s="46">
        <v>0</v>
      </c>
      <c r="J20" s="50">
        <f t="shared" si="10"/>
        <v>0</v>
      </c>
      <c r="K20" s="50">
        <f t="shared" si="11"/>
        <v>1</v>
      </c>
      <c r="L20" s="50">
        <f t="shared" si="12"/>
        <v>1</v>
      </c>
      <c r="M20" s="50">
        <f t="shared" ca="1" si="2"/>
        <v>1</v>
      </c>
      <c r="N20" s="8" t="s">
        <v>68</v>
      </c>
      <c r="O20" s="8">
        <v>-1</v>
      </c>
      <c r="P20" s="14" t="s">
        <v>1</v>
      </c>
      <c r="Q20" s="13">
        <f ca="1">('Z-V'!R16-'Z-V'!R17)*(S20-'Z-V'!R13)/('Z-V'!R9-'Z-V'!R13)+'Z-V'!R17</f>
        <v>0.78523741585639706</v>
      </c>
      <c r="R20" s="43">
        <f ca="1">R15-R16</f>
        <v>11496.999999999884</v>
      </c>
      <c r="S20" s="43">
        <f ca="1">'Z-V'!P9-R20</f>
        <v>41983.000000000116</v>
      </c>
      <c r="T20" s="43">
        <v>0</v>
      </c>
      <c r="U20" s="52">
        <f t="shared" si="3"/>
        <v>-1739</v>
      </c>
      <c r="V20" s="48">
        <f t="shared" si="4"/>
        <v>-1739</v>
      </c>
      <c r="W20" s="48"/>
      <c r="X20" s="48">
        <f t="shared" si="5"/>
        <v>1911.5864456567351</v>
      </c>
      <c r="Y20" s="48">
        <f t="shared" si="6"/>
        <v>172.58644565673512</v>
      </c>
      <c r="Z20" s="48">
        <f t="shared" si="7"/>
        <v>173</v>
      </c>
      <c r="AA20" s="17">
        <f t="shared" si="8"/>
        <v>173</v>
      </c>
      <c r="AB20" s="45">
        <f t="shared" si="9"/>
        <v>1912</v>
      </c>
    </row>
    <row r="21" spans="1:28" ht="15" customHeight="1" x14ac:dyDescent="0.25">
      <c r="A21" s="49">
        <v>3578</v>
      </c>
      <c r="B21" s="49">
        <v>2289</v>
      </c>
      <c r="C21" s="46">
        <v>12.6</v>
      </c>
      <c r="D21" s="46">
        <v>273.04000000000002</v>
      </c>
      <c r="E21" s="46">
        <v>217.05</v>
      </c>
      <c r="F21" s="46">
        <f t="shared" si="0"/>
        <v>88.693877551020407</v>
      </c>
      <c r="G21" s="46">
        <v>0</v>
      </c>
      <c r="H21" s="46">
        <f t="shared" si="1"/>
        <v>115</v>
      </c>
      <c r="I21" s="46">
        <v>0</v>
      </c>
      <c r="J21" s="50">
        <f t="shared" si="10"/>
        <v>0</v>
      </c>
      <c r="K21" s="50">
        <f t="shared" si="11"/>
        <v>1</v>
      </c>
      <c r="L21" s="50">
        <f t="shared" si="12"/>
        <v>1</v>
      </c>
      <c r="M21" s="50">
        <f t="shared" ca="1" si="2"/>
        <v>0</v>
      </c>
      <c r="N21" s="8" t="s">
        <v>69</v>
      </c>
      <c r="O21" s="8">
        <v>1</v>
      </c>
      <c r="P21" s="14" t="s">
        <v>2</v>
      </c>
      <c r="Q21" s="13">
        <f>('Z-V'!R16-'Z-V'!R17)*(S21-'Z-V'!R14)/('Z-V'!R10-'Z-V'!R14)+'Z-V'!R17</f>
        <v>0.87404111466423062</v>
      </c>
      <c r="R21" s="43">
        <f>ABS(Q12-Q17)</f>
        <v>2.7599999999999909</v>
      </c>
      <c r="S21" s="43">
        <f>'Z-V'!P10-R21</f>
        <v>19.13000000000001</v>
      </c>
      <c r="T21" s="43">
        <v>0</v>
      </c>
      <c r="U21" s="52">
        <f t="shared" si="3"/>
        <v>-2289</v>
      </c>
      <c r="V21" s="48">
        <f t="shared" si="4"/>
        <v>-2289</v>
      </c>
      <c r="W21" s="48"/>
      <c r="X21" s="48">
        <f t="shared" si="5"/>
        <v>2516.171002937474</v>
      </c>
      <c r="Y21" s="48">
        <f t="shared" si="6"/>
        <v>227.17100293747399</v>
      </c>
      <c r="Z21" s="48">
        <f t="shared" si="7"/>
        <v>227</v>
      </c>
      <c r="AA21" s="17">
        <f t="shared" si="8"/>
        <v>227</v>
      </c>
      <c r="AB21" s="45">
        <f t="shared" si="9"/>
        <v>2516</v>
      </c>
    </row>
    <row r="22" spans="1:28" ht="15" customHeight="1" x14ac:dyDescent="0.25">
      <c r="A22" s="49">
        <v>4870</v>
      </c>
      <c r="B22" s="49">
        <v>2537</v>
      </c>
      <c r="C22" s="46">
        <v>11.9</v>
      </c>
      <c r="D22" s="46">
        <v>273.27999999999997</v>
      </c>
      <c r="E22" s="46">
        <v>217.29</v>
      </c>
      <c r="F22" s="46">
        <f t="shared" si="0"/>
        <v>63.625</v>
      </c>
      <c r="G22" s="46">
        <v>0</v>
      </c>
      <c r="H22" s="46">
        <f t="shared" si="1"/>
        <v>112.22916666666667</v>
      </c>
      <c r="I22" s="46">
        <v>0</v>
      </c>
      <c r="J22" s="50">
        <f t="shared" si="10"/>
        <v>0</v>
      </c>
      <c r="K22" s="50">
        <f t="shared" si="11"/>
        <v>1</v>
      </c>
      <c r="L22" s="50">
        <f t="shared" si="12"/>
        <v>1</v>
      </c>
      <c r="M22" s="50">
        <f t="shared" ca="1" si="2"/>
        <v>0</v>
      </c>
      <c r="N22" s="12"/>
      <c r="O22" s="12"/>
      <c r="P22" s="16" t="s">
        <v>71</v>
      </c>
      <c r="Q22" s="12">
        <f ca="1">ROUND(('Z-V'!R21*Q19+'Z-V'!R22*Q20+'Z-V'!R23*Q21)/'Z-V'!R19,4)</f>
        <v>0.62350000000000005</v>
      </c>
      <c r="T22" s="43">
        <v>0</v>
      </c>
      <c r="U22" s="52">
        <f t="shared" si="3"/>
        <v>-2537</v>
      </c>
      <c r="V22" s="48">
        <f t="shared" si="4"/>
        <v>-2537</v>
      </c>
      <c r="W22" s="48"/>
      <c r="X22" s="48">
        <f t="shared" si="5"/>
        <v>2788.7836760386067</v>
      </c>
      <c r="Y22" s="48">
        <f t="shared" si="6"/>
        <v>251.7836760386067</v>
      </c>
      <c r="Z22" s="48">
        <f t="shared" si="7"/>
        <v>252</v>
      </c>
      <c r="AA22" s="17">
        <f t="shared" si="8"/>
        <v>252</v>
      </c>
      <c r="AB22" s="45">
        <f t="shared" si="9"/>
        <v>2789</v>
      </c>
    </row>
    <row r="23" spans="1:28" ht="15" customHeight="1" x14ac:dyDescent="0.25">
      <c r="A23" s="49">
        <v>4972</v>
      </c>
      <c r="B23" s="49">
        <v>3028</v>
      </c>
      <c r="C23" s="46">
        <v>11.4</v>
      </c>
      <c r="D23" s="46">
        <v>273.48</v>
      </c>
      <c r="E23" s="46">
        <v>217.49</v>
      </c>
      <c r="F23" s="46">
        <f t="shared" si="0"/>
        <v>62.808510638297875</v>
      </c>
      <c r="G23" s="46">
        <v>0</v>
      </c>
      <c r="H23" s="46">
        <f t="shared" si="1"/>
        <v>104.17021276595744</v>
      </c>
      <c r="I23" s="46">
        <v>0</v>
      </c>
      <c r="J23" s="50">
        <f t="shared" si="10"/>
        <v>0</v>
      </c>
      <c r="K23" s="50">
        <f t="shared" si="11"/>
        <v>1</v>
      </c>
      <c r="L23" s="50">
        <f t="shared" si="12"/>
        <v>1</v>
      </c>
      <c r="M23" s="50">
        <f t="shared" ca="1" si="2"/>
        <v>1</v>
      </c>
      <c r="N23" s="8"/>
      <c r="O23" s="8"/>
      <c r="P23" s="13"/>
      <c r="Q23" s="13"/>
      <c r="T23" s="43">
        <v>0</v>
      </c>
      <c r="U23" s="52">
        <f t="shared" si="3"/>
        <v>-3028</v>
      </c>
      <c r="V23" s="48">
        <f t="shared" si="4"/>
        <v>-3028</v>
      </c>
      <c r="W23" s="48"/>
      <c r="X23" s="48">
        <f t="shared" si="5"/>
        <v>3328.5127989928665</v>
      </c>
      <c r="Y23" s="48">
        <f t="shared" si="6"/>
        <v>300.51279899286646</v>
      </c>
      <c r="Z23" s="48">
        <f t="shared" si="7"/>
        <v>301</v>
      </c>
      <c r="AA23" s="17">
        <f t="shared" si="8"/>
        <v>301</v>
      </c>
      <c r="AB23" s="45">
        <f t="shared" si="9"/>
        <v>3329</v>
      </c>
    </row>
    <row r="24" spans="1:28" ht="15" customHeight="1" x14ac:dyDescent="0.25">
      <c r="A24" s="49">
        <v>4710</v>
      </c>
      <c r="B24" s="49">
        <v>3543</v>
      </c>
      <c r="C24" s="46">
        <v>5.4</v>
      </c>
      <c r="D24" s="46">
        <v>273.60000000000002</v>
      </c>
      <c r="E24" s="46">
        <v>217.61</v>
      </c>
      <c r="F24" s="46">
        <f t="shared" si="0"/>
        <v>69.869565217391298</v>
      </c>
      <c r="G24" s="46">
        <v>0</v>
      </c>
      <c r="H24" s="46">
        <f t="shared" si="1"/>
        <v>95.239130434782609</v>
      </c>
      <c r="I24" s="46">
        <v>0</v>
      </c>
      <c r="J24" s="50">
        <f t="shared" si="10"/>
        <v>0</v>
      </c>
      <c r="K24" s="50">
        <f t="shared" si="11"/>
        <v>1</v>
      </c>
      <c r="L24" s="50">
        <f t="shared" si="12"/>
        <v>1</v>
      </c>
      <c r="M24" s="50">
        <f t="shared" ca="1" si="2"/>
        <v>1</v>
      </c>
      <c r="N24" s="8"/>
      <c r="O24" s="8"/>
      <c r="P24" s="13"/>
      <c r="Q24" s="13"/>
      <c r="T24" s="43">
        <v>0</v>
      </c>
      <c r="U24" s="52">
        <f t="shared" si="3"/>
        <v>-3543</v>
      </c>
      <c r="V24" s="48">
        <f t="shared" si="4"/>
        <v>-3543</v>
      </c>
      <c r="W24" s="48"/>
      <c r="X24" s="48">
        <f t="shared" si="5"/>
        <v>3894.623793537558</v>
      </c>
      <c r="Y24" s="48">
        <f t="shared" si="6"/>
        <v>351.62379353755796</v>
      </c>
      <c r="Z24" s="48">
        <f t="shared" si="7"/>
        <v>352</v>
      </c>
      <c r="AA24" s="17">
        <f t="shared" si="8"/>
        <v>352</v>
      </c>
      <c r="AB24" s="45">
        <f t="shared" si="9"/>
        <v>3895</v>
      </c>
    </row>
    <row r="25" spans="1:28" ht="15" customHeight="1" x14ac:dyDescent="0.25">
      <c r="A25" s="59">
        <v>5415</v>
      </c>
      <c r="B25" s="49">
        <v>3957</v>
      </c>
      <c r="C25" s="46">
        <v>0.7</v>
      </c>
      <c r="D25" s="46">
        <v>273.75</v>
      </c>
      <c r="E25" s="46">
        <v>217.77</v>
      </c>
      <c r="F25" s="46">
        <f t="shared" si="0"/>
        <v>55.755555555555553</v>
      </c>
      <c r="G25" s="46">
        <v>0</v>
      </c>
      <c r="H25" s="46">
        <f t="shared" si="1"/>
        <v>88.155555555555551</v>
      </c>
      <c r="I25" s="46">
        <v>0</v>
      </c>
      <c r="J25" s="50">
        <f t="shared" si="10"/>
        <v>0</v>
      </c>
      <c r="K25" s="50">
        <f t="shared" si="11"/>
        <v>1</v>
      </c>
      <c r="L25" s="50">
        <f t="shared" si="12"/>
        <v>1</v>
      </c>
      <c r="M25" s="50">
        <f t="shared" ca="1" si="2"/>
        <v>1</v>
      </c>
      <c r="N25" s="8"/>
      <c r="O25" s="8"/>
      <c r="P25" s="13"/>
      <c r="Q25" s="13"/>
      <c r="T25" s="43">
        <v>0</v>
      </c>
      <c r="U25" s="52">
        <f t="shared" si="3"/>
        <v>-3957</v>
      </c>
      <c r="V25" s="48">
        <f t="shared" si="4"/>
        <v>-3957</v>
      </c>
      <c r="W25" s="48"/>
      <c r="X25" s="48">
        <f t="shared" si="5"/>
        <v>4349.7110784725137</v>
      </c>
      <c r="Y25" s="48">
        <f t="shared" si="6"/>
        <v>392.71107847251369</v>
      </c>
      <c r="Z25" s="48">
        <f t="shared" si="7"/>
        <v>393</v>
      </c>
      <c r="AA25" s="17">
        <f t="shared" si="8"/>
        <v>393</v>
      </c>
      <c r="AB25" s="45">
        <f t="shared" si="9"/>
        <v>4350</v>
      </c>
    </row>
    <row r="26" spans="1:28" ht="15" customHeight="1" x14ac:dyDescent="0.25">
      <c r="A26" s="49">
        <v>4758</v>
      </c>
      <c r="B26" s="49">
        <v>3980</v>
      </c>
      <c r="C26" s="46">
        <v>0.3</v>
      </c>
      <c r="D26" s="46">
        <v>273.83</v>
      </c>
      <c r="E26" s="46">
        <v>217.84</v>
      </c>
      <c r="F26" s="46">
        <f t="shared" si="0"/>
        <v>71.954545454545453</v>
      </c>
      <c r="G26" s="46">
        <v>0</v>
      </c>
      <c r="H26" s="46">
        <f t="shared" si="1"/>
        <v>89.63636363636364</v>
      </c>
      <c r="I26" s="46">
        <v>0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1</v>
      </c>
      <c r="N26" s="8"/>
      <c r="O26" s="8"/>
      <c r="P26" s="13"/>
      <c r="Q26" s="13"/>
      <c r="T26" s="43">
        <v>0</v>
      </c>
      <c r="U26" s="52">
        <f t="shared" si="3"/>
        <v>-3980</v>
      </c>
      <c r="V26" s="48">
        <f t="shared" si="4"/>
        <v>-3980</v>
      </c>
      <c r="W26" s="48"/>
      <c r="X26" s="48">
        <f t="shared" si="5"/>
        <v>4374.9937054133443</v>
      </c>
      <c r="Y26" s="48">
        <f t="shared" si="6"/>
        <v>394.99370541334429</v>
      </c>
      <c r="Z26" s="48">
        <f t="shared" si="7"/>
        <v>395</v>
      </c>
      <c r="AA26" s="17">
        <f t="shared" si="8"/>
        <v>395</v>
      </c>
      <c r="AB26" s="45">
        <f t="shared" si="9"/>
        <v>4375</v>
      </c>
    </row>
    <row r="27" spans="1:28" ht="15" customHeight="1" x14ac:dyDescent="0.25">
      <c r="A27" s="49">
        <v>4276</v>
      </c>
      <c r="B27" s="49">
        <v>3984</v>
      </c>
      <c r="C27" s="46">
        <v>0.3</v>
      </c>
      <c r="D27" s="46">
        <v>273.86</v>
      </c>
      <c r="E27" s="46">
        <v>217.87</v>
      </c>
      <c r="F27" s="46">
        <f t="shared" si="0"/>
        <v>84.837209302325576</v>
      </c>
      <c r="G27" s="46">
        <v>0</v>
      </c>
      <c r="H27" s="46">
        <f t="shared" si="1"/>
        <v>91.627906976744185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1</v>
      </c>
      <c r="N27" s="8"/>
      <c r="O27" s="8"/>
      <c r="P27" s="13"/>
      <c r="Q27" s="13"/>
      <c r="T27" s="43">
        <v>0</v>
      </c>
      <c r="U27" s="52">
        <f t="shared" si="3"/>
        <v>-3984</v>
      </c>
      <c r="V27" s="48">
        <f t="shared" si="4"/>
        <v>-3984</v>
      </c>
      <c r="W27" s="48"/>
      <c r="X27" s="48">
        <f t="shared" si="5"/>
        <v>4379.3906840117497</v>
      </c>
      <c r="Y27" s="48">
        <f t="shared" si="6"/>
        <v>395.39068401174973</v>
      </c>
      <c r="Z27" s="48">
        <f t="shared" si="7"/>
        <v>395</v>
      </c>
      <c r="AA27" s="17">
        <f t="shared" si="8"/>
        <v>395</v>
      </c>
      <c r="AB27" s="45">
        <f t="shared" si="9"/>
        <v>4379</v>
      </c>
    </row>
    <row r="28" spans="1:28" ht="15" customHeight="1" x14ac:dyDescent="0.25">
      <c r="A28" s="49">
        <v>3987</v>
      </c>
      <c r="B28" s="49">
        <v>3987</v>
      </c>
      <c r="C28" s="46">
        <v>2.9</v>
      </c>
      <c r="D28" s="46">
        <v>273.86</v>
      </c>
      <c r="E28" s="46">
        <v>217.88</v>
      </c>
      <c r="F28" s="46">
        <f t="shared" si="0"/>
        <v>93.738095238095241</v>
      </c>
      <c r="G28" s="46">
        <v>0</v>
      </c>
      <c r="H28" s="46">
        <f t="shared" si="1"/>
        <v>93.738095238095241</v>
      </c>
      <c r="I28" s="46">
        <v>0</v>
      </c>
      <c r="J28" s="50">
        <f t="shared" si="10"/>
        <v>1</v>
      </c>
      <c r="K28" s="50">
        <f t="shared" si="11"/>
        <v>1</v>
      </c>
      <c r="L28" s="50">
        <f t="shared" si="12"/>
        <v>1</v>
      </c>
      <c r="M28" s="50">
        <f t="shared" ca="1" si="2"/>
        <v>0</v>
      </c>
      <c r="N28" s="8"/>
      <c r="O28" s="8"/>
      <c r="P28" s="13"/>
      <c r="Q28" s="13"/>
      <c r="T28" s="43">
        <v>0</v>
      </c>
      <c r="U28" s="52">
        <f t="shared" si="3"/>
        <v>-3987</v>
      </c>
      <c r="V28" s="48">
        <f t="shared" si="4"/>
        <v>-3987</v>
      </c>
      <c r="W28" s="48"/>
      <c r="X28" s="48">
        <f t="shared" si="5"/>
        <v>4382.688417960554</v>
      </c>
      <c r="Y28" s="48">
        <f t="shared" si="6"/>
        <v>395.68841796055403</v>
      </c>
      <c r="Z28" s="48">
        <f t="shared" si="7"/>
        <v>396</v>
      </c>
      <c r="AA28" s="17">
        <f t="shared" si="8"/>
        <v>396</v>
      </c>
      <c r="AB28" s="45">
        <f t="shared" si="9"/>
        <v>4383</v>
      </c>
    </row>
    <row r="29" spans="1:28" ht="15" customHeight="1" x14ac:dyDescent="0.25">
      <c r="A29" s="49">
        <v>3796</v>
      </c>
      <c r="B29" s="59">
        <v>3990</v>
      </c>
      <c r="C29" s="46">
        <v>4.3</v>
      </c>
      <c r="D29" s="46">
        <v>273.83999999999997</v>
      </c>
      <c r="E29" s="46">
        <v>217.85</v>
      </c>
      <c r="F29" s="46">
        <f t="shared" si="0"/>
        <v>100.6829268292683</v>
      </c>
      <c r="G29" s="46">
        <v>0</v>
      </c>
      <c r="H29" s="46">
        <f t="shared" si="1"/>
        <v>95.951219512195124</v>
      </c>
      <c r="I29" s="46">
        <v>0</v>
      </c>
      <c r="J29" s="50">
        <f t="shared" si="10"/>
        <v>1</v>
      </c>
      <c r="K29" s="50">
        <f t="shared" si="11"/>
        <v>1</v>
      </c>
      <c r="L29" s="50">
        <f t="shared" si="12"/>
        <v>1</v>
      </c>
      <c r="M29" s="50">
        <f t="shared" ca="1" si="2"/>
        <v>1</v>
      </c>
      <c r="N29" s="8"/>
      <c r="O29" s="8"/>
      <c r="P29" s="13"/>
      <c r="Q29" s="13"/>
      <c r="T29" s="43">
        <v>0</v>
      </c>
      <c r="U29" s="52">
        <f t="shared" si="3"/>
        <v>-3990</v>
      </c>
      <c r="V29" s="48">
        <f t="shared" si="4"/>
        <v>-3990</v>
      </c>
      <c r="W29" s="48"/>
      <c r="X29" s="48">
        <f t="shared" si="5"/>
        <v>4385.9861519093583</v>
      </c>
      <c r="Y29" s="48">
        <f t="shared" si="6"/>
        <v>395.98615190935834</v>
      </c>
      <c r="Z29" s="48">
        <f t="shared" si="7"/>
        <v>396</v>
      </c>
      <c r="AA29" s="17">
        <f t="shared" si="8"/>
        <v>396</v>
      </c>
      <c r="AB29" s="45">
        <f t="shared" si="9"/>
        <v>4386</v>
      </c>
    </row>
    <row r="30" spans="1:28" ht="15" customHeight="1" x14ac:dyDescent="0.25">
      <c r="A30" s="49">
        <v>3498</v>
      </c>
      <c r="B30" s="49">
        <v>3984</v>
      </c>
      <c r="C30" s="46">
        <v>4.9000000000000004</v>
      </c>
      <c r="D30" s="46">
        <v>273.79000000000002</v>
      </c>
      <c r="E30" s="46">
        <v>217.81</v>
      </c>
      <c r="F30" s="46">
        <f t="shared" si="0"/>
        <v>110.65</v>
      </c>
      <c r="G30" s="46">
        <v>0</v>
      </c>
      <c r="H30" s="46">
        <f t="shared" si="1"/>
        <v>98.5</v>
      </c>
      <c r="I30" s="46">
        <v>0</v>
      </c>
      <c r="J30" s="50">
        <f t="shared" si="10"/>
        <v>1</v>
      </c>
      <c r="K30" s="50">
        <f t="shared" si="11"/>
        <v>1</v>
      </c>
      <c r="L30" s="50">
        <f t="shared" si="12"/>
        <v>1</v>
      </c>
      <c r="M30" s="50">
        <f t="shared" ca="1" si="2"/>
        <v>0</v>
      </c>
      <c r="N30" s="8"/>
      <c r="O30" s="8"/>
      <c r="P30" s="13"/>
      <c r="Q30" s="13"/>
      <c r="T30" s="43">
        <v>0</v>
      </c>
      <c r="U30" s="52">
        <f t="shared" si="3"/>
        <v>-3984</v>
      </c>
      <c r="V30" s="48">
        <f t="shared" si="4"/>
        <v>-3984</v>
      </c>
      <c r="W30" s="48"/>
      <c r="X30" s="48">
        <f t="shared" si="5"/>
        <v>4379.3906840117497</v>
      </c>
      <c r="Y30" s="48">
        <f t="shared" si="6"/>
        <v>395.39068401174973</v>
      </c>
      <c r="Z30" s="48">
        <f t="shared" si="7"/>
        <v>395</v>
      </c>
      <c r="AA30" s="17">
        <f t="shared" si="8"/>
        <v>395</v>
      </c>
      <c r="AB30" s="45">
        <f t="shared" si="9"/>
        <v>4379</v>
      </c>
    </row>
    <row r="31" spans="1:28" ht="15" customHeight="1" x14ac:dyDescent="0.25">
      <c r="A31" s="49">
        <v>3485</v>
      </c>
      <c r="B31" s="49">
        <v>3971</v>
      </c>
      <c r="C31" s="46">
        <v>4.4000000000000004</v>
      </c>
      <c r="D31" s="46">
        <v>273.74</v>
      </c>
      <c r="E31" s="46">
        <v>217.75</v>
      </c>
      <c r="F31" s="46">
        <f t="shared" si="0"/>
        <v>113.82051282051282</v>
      </c>
      <c r="G31" s="46">
        <v>0</v>
      </c>
      <c r="H31" s="46">
        <f t="shared" si="1"/>
        <v>101.35897435897436</v>
      </c>
      <c r="I31" s="46">
        <v>0</v>
      </c>
      <c r="J31" s="50">
        <f t="shared" si="10"/>
        <v>1</v>
      </c>
      <c r="K31" s="50">
        <f t="shared" si="11"/>
        <v>1</v>
      </c>
      <c r="L31" s="50">
        <f t="shared" si="12"/>
        <v>1</v>
      </c>
      <c r="M31" s="50">
        <f t="shared" ca="1" si="2"/>
        <v>1</v>
      </c>
      <c r="N31" s="8"/>
      <c r="O31" s="8"/>
      <c r="P31" s="13"/>
      <c r="Q31" s="13"/>
      <c r="T31" s="43">
        <v>0</v>
      </c>
      <c r="U31" s="52">
        <f t="shared" si="3"/>
        <v>-3971</v>
      </c>
      <c r="V31" s="48">
        <f t="shared" si="4"/>
        <v>-3971</v>
      </c>
      <c r="W31" s="48"/>
      <c r="X31" s="48">
        <f t="shared" si="5"/>
        <v>4365.1005035669323</v>
      </c>
      <c r="Y31" s="48">
        <f t="shared" si="6"/>
        <v>394.10050356693228</v>
      </c>
      <c r="Z31" s="48">
        <f t="shared" si="7"/>
        <v>394</v>
      </c>
      <c r="AA31" s="17">
        <f t="shared" si="8"/>
        <v>394</v>
      </c>
      <c r="AB31" s="45">
        <f t="shared" si="9"/>
        <v>4365</v>
      </c>
    </row>
    <row r="32" spans="1:28" ht="15" customHeight="1" x14ac:dyDescent="0.25">
      <c r="A32" s="49">
        <v>3478</v>
      </c>
      <c r="B32" s="49">
        <v>3964</v>
      </c>
      <c r="C32" s="46">
        <v>3.4</v>
      </c>
      <c r="D32" s="46">
        <v>273.69</v>
      </c>
      <c r="E32" s="46">
        <v>217.7</v>
      </c>
      <c r="F32" s="46">
        <f t="shared" si="0"/>
        <v>117</v>
      </c>
      <c r="G32" s="46">
        <v>0</v>
      </c>
      <c r="H32" s="46">
        <f t="shared" si="1"/>
        <v>104.21052631578948</v>
      </c>
      <c r="I32" s="46">
        <v>0</v>
      </c>
      <c r="J32" s="50">
        <f t="shared" si="10"/>
        <v>1</v>
      </c>
      <c r="K32" s="50">
        <f t="shared" si="11"/>
        <v>1</v>
      </c>
      <c r="L32" s="50">
        <f t="shared" si="12"/>
        <v>1</v>
      </c>
      <c r="M32" s="50">
        <f t="shared" ca="1" si="2"/>
        <v>1</v>
      </c>
      <c r="N32" s="8"/>
      <c r="O32" s="8"/>
      <c r="P32" s="13"/>
      <c r="Q32" s="13"/>
      <c r="T32" s="43">
        <v>0</v>
      </c>
      <c r="U32" s="52">
        <f t="shared" si="3"/>
        <v>-3964</v>
      </c>
      <c r="V32" s="48">
        <f t="shared" si="4"/>
        <v>-3964</v>
      </c>
      <c r="W32" s="48"/>
      <c r="X32" s="48">
        <f t="shared" si="5"/>
        <v>4357.4057910197225</v>
      </c>
      <c r="Y32" s="48">
        <f t="shared" si="6"/>
        <v>393.40579101972253</v>
      </c>
      <c r="Z32" s="48">
        <f t="shared" si="7"/>
        <v>393</v>
      </c>
      <c r="AA32" s="17">
        <f t="shared" si="8"/>
        <v>393</v>
      </c>
      <c r="AB32" s="45">
        <f t="shared" si="9"/>
        <v>4357</v>
      </c>
    </row>
    <row r="33" spans="1:28" ht="15" customHeight="1" x14ac:dyDescent="0.25">
      <c r="A33" s="49">
        <v>3269</v>
      </c>
      <c r="B33" s="49">
        <v>3950</v>
      </c>
      <c r="C33" s="46">
        <v>2.4</v>
      </c>
      <c r="D33" s="46">
        <v>273.62</v>
      </c>
      <c r="E33" s="46">
        <v>217.64</v>
      </c>
      <c r="F33" s="46">
        <f t="shared" si="0"/>
        <v>125.81081081081081</v>
      </c>
      <c r="G33" s="46">
        <v>0</v>
      </c>
      <c r="H33" s="46">
        <f t="shared" si="1"/>
        <v>107.4054054054054</v>
      </c>
      <c r="I33" s="46">
        <v>0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0</v>
      </c>
      <c r="N33" s="8"/>
      <c r="O33" s="8"/>
      <c r="P33" s="13"/>
      <c r="Q33" s="13"/>
      <c r="T33" s="43">
        <v>0</v>
      </c>
      <c r="U33" s="52">
        <f t="shared" si="3"/>
        <v>-3950</v>
      </c>
      <c r="V33" s="48">
        <f t="shared" si="4"/>
        <v>-3950</v>
      </c>
      <c r="W33" s="48"/>
      <c r="X33" s="48">
        <f t="shared" si="5"/>
        <v>4342.0163659253039</v>
      </c>
      <c r="Y33" s="48">
        <f t="shared" si="6"/>
        <v>392.01636592530394</v>
      </c>
      <c r="Z33" s="48">
        <f t="shared" si="7"/>
        <v>392</v>
      </c>
      <c r="AA33" s="17">
        <f t="shared" si="8"/>
        <v>392</v>
      </c>
      <c r="AB33" s="45">
        <f t="shared" si="9"/>
        <v>4342</v>
      </c>
    </row>
    <row r="34" spans="1:28" ht="15" customHeight="1" x14ac:dyDescent="0.25">
      <c r="A34" s="49">
        <v>2865</v>
      </c>
      <c r="B34" s="49">
        <v>3934</v>
      </c>
      <c r="C34" s="46">
        <v>1.5</v>
      </c>
      <c r="D34" s="46">
        <v>273.51</v>
      </c>
      <c r="E34" s="46">
        <v>217.53</v>
      </c>
      <c r="F34" s="46">
        <f t="shared" ref="F34:F69" si="13">($A$70-A34)/(ROW($A$70)-ROW(A34))</f>
        <v>140.52777777777777</v>
      </c>
      <c r="G34" s="46">
        <v>0</v>
      </c>
      <c r="H34" s="46">
        <f t="shared" ref="H34:H69" si="14">($A$70-B34)/(ROW($A$70)-ROW(B34))</f>
        <v>110.83333333333333</v>
      </c>
      <c r="I34" s="46">
        <v>0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5">IF(RAND()&lt;0.5,0,1)</f>
        <v>0</v>
      </c>
      <c r="N34" s="8"/>
      <c r="O34" s="8"/>
      <c r="P34" s="13"/>
      <c r="Q34" s="13"/>
      <c r="T34" s="43">
        <v>0</v>
      </c>
      <c r="U34" s="52">
        <f t="shared" ref="U34:U65" si="16">T34-B34</f>
        <v>-3934</v>
      </c>
      <c r="V34" s="48">
        <f t="shared" ref="V34:V65" si="17">ROUND(U34,0)</f>
        <v>-3934</v>
      </c>
      <c r="W34" s="48"/>
      <c r="X34" s="48">
        <f t="shared" ref="X34:X65" si="18">B34/$W$2*$W$3</f>
        <v>4324.4284515316822</v>
      </c>
      <c r="Y34" s="48">
        <f t="shared" ref="Y34:Y65" si="19">X34-B34</f>
        <v>390.42845153168219</v>
      </c>
      <c r="Z34" s="48">
        <f t="shared" ref="Z34:Z65" si="20">ROUND(Y34,0)</f>
        <v>390</v>
      </c>
      <c r="AA34" s="17">
        <f t="shared" ref="AA34:AA65" si="21">IF(V34&gt;=0,V34,Z34)</f>
        <v>390</v>
      </c>
      <c r="AB34" s="45">
        <f t="shared" ref="AB34:AB65" si="22">B34+AA34</f>
        <v>4324</v>
      </c>
    </row>
    <row r="35" spans="1:28" ht="15" customHeight="1" x14ac:dyDescent="0.25">
      <c r="A35" s="49">
        <v>2550</v>
      </c>
      <c r="B35" s="49">
        <v>3911</v>
      </c>
      <c r="C35" s="46">
        <v>1</v>
      </c>
      <c r="D35" s="46">
        <v>273.37</v>
      </c>
      <c r="E35" s="46">
        <v>217.39</v>
      </c>
      <c r="F35" s="46">
        <f t="shared" si="13"/>
        <v>153.54285714285714</v>
      </c>
      <c r="G35" s="46">
        <v>0</v>
      </c>
      <c r="H35" s="46">
        <f t="shared" si="14"/>
        <v>114.65714285714286</v>
      </c>
      <c r="I35" s="46">
        <v>0</v>
      </c>
      <c r="J35" s="50">
        <f t="shared" ref="J35:J66" si="23">IF(ABS(B35-B34)&lt;=50,1,0)</f>
        <v>1</v>
      </c>
      <c r="K35" s="50">
        <f t="shared" ref="K35:K66" si="24">IF(ABS((B35-B34))&lt;=50,1,IF((B35-B34)*(1)&gt;=0,1,-1))</f>
        <v>1</v>
      </c>
      <c r="L35" s="50">
        <f t="shared" si="12"/>
        <v>1</v>
      </c>
      <c r="M35" s="50">
        <f t="shared" ca="1" si="15"/>
        <v>1</v>
      </c>
      <c r="N35" s="8"/>
      <c r="O35" s="8"/>
      <c r="P35" s="13"/>
      <c r="Q35" s="13"/>
      <c r="T35" s="43">
        <v>0</v>
      </c>
      <c r="U35" s="52">
        <f t="shared" si="16"/>
        <v>-3911</v>
      </c>
      <c r="V35" s="48">
        <f t="shared" si="17"/>
        <v>-3911</v>
      </c>
      <c r="W35" s="48"/>
      <c r="X35" s="48">
        <f t="shared" si="18"/>
        <v>4299.1458245908516</v>
      </c>
      <c r="Y35" s="48">
        <f t="shared" si="19"/>
        <v>388.14582459085159</v>
      </c>
      <c r="Z35" s="48">
        <f t="shared" si="20"/>
        <v>388</v>
      </c>
      <c r="AA35" s="17">
        <f t="shared" si="21"/>
        <v>388</v>
      </c>
      <c r="AB35" s="45">
        <f t="shared" si="22"/>
        <v>4299</v>
      </c>
    </row>
    <row r="36" spans="1:28" ht="15" customHeight="1" x14ac:dyDescent="0.25">
      <c r="A36" s="49">
        <v>3107</v>
      </c>
      <c r="B36" s="49">
        <v>3885</v>
      </c>
      <c r="C36" s="46">
        <v>2.8</v>
      </c>
      <c r="D36" s="46">
        <v>273.29000000000002</v>
      </c>
      <c r="E36" s="46">
        <v>217.3</v>
      </c>
      <c r="F36" s="46">
        <f t="shared" si="13"/>
        <v>141.6764705882353</v>
      </c>
      <c r="G36" s="46">
        <v>0</v>
      </c>
      <c r="H36" s="46">
        <f t="shared" si="14"/>
        <v>118.79411764705883</v>
      </c>
      <c r="I36" s="46">
        <v>0</v>
      </c>
      <c r="J36" s="50">
        <f t="shared" si="23"/>
        <v>1</v>
      </c>
      <c r="K36" s="50">
        <f t="shared" si="24"/>
        <v>1</v>
      </c>
      <c r="L36" s="50">
        <f t="shared" si="12"/>
        <v>1</v>
      </c>
      <c r="M36" s="50">
        <f t="shared" ca="1" si="15"/>
        <v>1</v>
      </c>
      <c r="N36" s="8"/>
      <c r="O36" s="8"/>
      <c r="P36" s="13"/>
      <c r="Q36" s="13"/>
      <c r="T36" s="43">
        <v>0</v>
      </c>
      <c r="U36" s="52">
        <f t="shared" si="16"/>
        <v>-3885</v>
      </c>
      <c r="V36" s="48">
        <f t="shared" si="17"/>
        <v>-3885</v>
      </c>
      <c r="W36" s="48"/>
      <c r="X36" s="48">
        <f t="shared" si="18"/>
        <v>4270.5654637012167</v>
      </c>
      <c r="Y36" s="48">
        <f t="shared" si="19"/>
        <v>385.56546370121669</v>
      </c>
      <c r="Z36" s="48">
        <f t="shared" si="20"/>
        <v>386</v>
      </c>
      <c r="AA36" s="17">
        <f t="shared" si="21"/>
        <v>386</v>
      </c>
      <c r="AB36" s="45">
        <f t="shared" si="22"/>
        <v>4271</v>
      </c>
    </row>
    <row r="37" spans="1:28" ht="15" customHeight="1" x14ac:dyDescent="0.25">
      <c r="A37" s="49">
        <v>1912</v>
      </c>
      <c r="B37" s="49">
        <v>3857</v>
      </c>
      <c r="C37" s="46">
        <v>4.5999999999999996</v>
      </c>
      <c r="D37" s="46">
        <v>273.08999999999997</v>
      </c>
      <c r="E37" s="46">
        <v>217.11</v>
      </c>
      <c r="F37" s="46">
        <f t="shared" si="13"/>
        <v>182.18181818181819</v>
      </c>
      <c r="G37" s="46">
        <v>0</v>
      </c>
      <c r="H37" s="46">
        <f t="shared" si="14"/>
        <v>123.24242424242425</v>
      </c>
      <c r="I37" s="46">
        <v>0</v>
      </c>
      <c r="J37" s="50">
        <f t="shared" si="23"/>
        <v>1</v>
      </c>
      <c r="K37" s="50">
        <f t="shared" si="24"/>
        <v>1</v>
      </c>
      <c r="L37" s="50">
        <f t="shared" si="12"/>
        <v>1</v>
      </c>
      <c r="M37" s="50">
        <f t="shared" ca="1" si="15"/>
        <v>0</v>
      </c>
      <c r="N37" s="8"/>
      <c r="O37" s="8"/>
      <c r="P37" s="13"/>
      <c r="Q37" s="13"/>
      <c r="T37" s="43">
        <v>0</v>
      </c>
      <c r="U37" s="52">
        <f t="shared" si="16"/>
        <v>-3857</v>
      </c>
      <c r="V37" s="48">
        <f t="shared" si="17"/>
        <v>-3857</v>
      </c>
      <c r="W37" s="48"/>
      <c r="X37" s="48">
        <f t="shared" si="18"/>
        <v>4239.7866135123795</v>
      </c>
      <c r="Y37" s="48">
        <f t="shared" si="19"/>
        <v>382.78661351237952</v>
      </c>
      <c r="Z37" s="48">
        <f t="shared" si="20"/>
        <v>383</v>
      </c>
      <c r="AA37" s="17">
        <f t="shared" si="21"/>
        <v>383</v>
      </c>
      <c r="AB37" s="45">
        <f t="shared" si="22"/>
        <v>4240</v>
      </c>
    </row>
    <row r="38" spans="1:28" ht="15" customHeight="1" x14ac:dyDescent="0.25">
      <c r="A38" s="49">
        <v>2848</v>
      </c>
      <c r="B38" s="49">
        <v>3626</v>
      </c>
      <c r="C38" s="46">
        <v>3.4</v>
      </c>
      <c r="D38" s="46">
        <v>273.01</v>
      </c>
      <c r="E38" s="46">
        <v>217.02</v>
      </c>
      <c r="F38" s="46">
        <f t="shared" si="13"/>
        <v>158.625</v>
      </c>
      <c r="G38" s="46">
        <v>0</v>
      </c>
      <c r="H38" s="46">
        <f t="shared" si="14"/>
        <v>134.3125</v>
      </c>
      <c r="I38" s="46">
        <v>0</v>
      </c>
      <c r="J38" s="50">
        <f t="shared" si="23"/>
        <v>0</v>
      </c>
      <c r="K38" s="50">
        <f t="shared" si="24"/>
        <v>-1</v>
      </c>
      <c r="L38" s="50">
        <f t="shared" si="12"/>
        <v>0</v>
      </c>
      <c r="M38" s="50">
        <f t="shared" ca="1" si="15"/>
        <v>0</v>
      </c>
      <c r="N38" s="8"/>
      <c r="O38" s="8"/>
      <c r="P38" s="13"/>
      <c r="Q38" s="13"/>
      <c r="T38" s="43">
        <v>0</v>
      </c>
      <c r="U38" s="52">
        <f t="shared" si="16"/>
        <v>-3626</v>
      </c>
      <c r="V38" s="48">
        <f t="shared" si="17"/>
        <v>-3626</v>
      </c>
      <c r="W38" s="48"/>
      <c r="X38" s="48">
        <f t="shared" si="18"/>
        <v>3985.8610994544692</v>
      </c>
      <c r="Y38" s="48">
        <f t="shared" si="19"/>
        <v>359.86109945446924</v>
      </c>
      <c r="Z38" s="48">
        <f t="shared" si="20"/>
        <v>360</v>
      </c>
      <c r="AA38" s="17">
        <f t="shared" si="21"/>
        <v>360</v>
      </c>
      <c r="AB38" s="45">
        <f t="shared" si="22"/>
        <v>3986</v>
      </c>
    </row>
    <row r="39" spans="1:28" ht="15" customHeight="1" x14ac:dyDescent="0.25">
      <c r="A39" s="49">
        <v>1782</v>
      </c>
      <c r="B39" s="49">
        <v>3279</v>
      </c>
      <c r="C39" s="46">
        <v>3.6</v>
      </c>
      <c r="D39" s="46">
        <v>272.86</v>
      </c>
      <c r="E39" s="46">
        <v>216.87</v>
      </c>
      <c r="F39" s="46">
        <f t="shared" si="13"/>
        <v>198.12903225806451</v>
      </c>
      <c r="G39" s="46">
        <v>0</v>
      </c>
      <c r="H39" s="46">
        <f t="shared" si="14"/>
        <v>149.83870967741936</v>
      </c>
      <c r="I39" s="46">
        <v>0</v>
      </c>
      <c r="J39" s="50">
        <f t="shared" si="23"/>
        <v>0</v>
      </c>
      <c r="K39" s="50">
        <f t="shared" si="24"/>
        <v>-1</v>
      </c>
      <c r="L39" s="50">
        <f t="shared" ref="L39:L70" si="25">IF(OR(COUNTIF(K35:K39,1)=5,COUNTIF(K35:K39,-1)=5),1,0)</f>
        <v>0</v>
      </c>
      <c r="M39" s="50">
        <f t="shared" ca="1" si="15"/>
        <v>1</v>
      </c>
      <c r="N39" s="8"/>
      <c r="O39" s="8"/>
      <c r="P39" s="13"/>
      <c r="Q39" s="13"/>
      <c r="T39" s="43">
        <v>0</v>
      </c>
      <c r="U39" s="52">
        <f t="shared" si="16"/>
        <v>-3279</v>
      </c>
      <c r="V39" s="48">
        <f t="shared" si="17"/>
        <v>-3279</v>
      </c>
      <c r="W39" s="48"/>
      <c r="X39" s="48">
        <f t="shared" si="18"/>
        <v>3604.423206042803</v>
      </c>
      <c r="Y39" s="48">
        <f t="shared" si="19"/>
        <v>325.42320604280303</v>
      </c>
      <c r="Z39" s="48">
        <f t="shared" si="20"/>
        <v>325</v>
      </c>
      <c r="AA39" s="17">
        <f t="shared" si="21"/>
        <v>325</v>
      </c>
      <c r="AB39" s="45">
        <f t="shared" si="22"/>
        <v>3604</v>
      </c>
    </row>
    <row r="40" spans="1:28" ht="15" customHeight="1" x14ac:dyDescent="0.25">
      <c r="A40" s="49">
        <v>3536</v>
      </c>
      <c r="B40" s="49">
        <v>2536</v>
      </c>
      <c r="C40" s="46">
        <v>3.4</v>
      </c>
      <c r="D40" s="46">
        <v>272.95999999999998</v>
      </c>
      <c r="E40" s="46">
        <v>216.98</v>
      </c>
      <c r="F40" s="46">
        <f t="shared" si="13"/>
        <v>146.26666666666668</v>
      </c>
      <c r="G40" s="46">
        <v>0</v>
      </c>
      <c r="H40" s="46">
        <f t="shared" si="14"/>
        <v>179.6</v>
      </c>
      <c r="I40" s="46">
        <v>0</v>
      </c>
      <c r="J40" s="50">
        <f t="shared" si="23"/>
        <v>0</v>
      </c>
      <c r="K40" s="50">
        <f t="shared" si="24"/>
        <v>-1</v>
      </c>
      <c r="L40" s="50">
        <f t="shared" si="25"/>
        <v>0</v>
      </c>
      <c r="M40" s="50">
        <f t="shared" ca="1" si="15"/>
        <v>1</v>
      </c>
      <c r="N40" s="8"/>
      <c r="O40" s="8"/>
      <c r="P40" s="13"/>
      <c r="Q40" s="13"/>
      <c r="T40" s="43">
        <v>0</v>
      </c>
      <c r="U40" s="52">
        <f t="shared" si="16"/>
        <v>-2536</v>
      </c>
      <c r="V40" s="48">
        <f t="shared" si="17"/>
        <v>-2536</v>
      </c>
      <c r="W40" s="48"/>
      <c r="X40" s="48">
        <f t="shared" si="18"/>
        <v>2787.6844313890056</v>
      </c>
      <c r="Y40" s="48">
        <f t="shared" si="19"/>
        <v>251.68443138900557</v>
      </c>
      <c r="Z40" s="48">
        <f t="shared" si="20"/>
        <v>252</v>
      </c>
      <c r="AA40" s="17">
        <f t="shared" si="21"/>
        <v>252</v>
      </c>
      <c r="AB40" s="45">
        <f t="shared" si="22"/>
        <v>2788</v>
      </c>
    </row>
    <row r="41" spans="1:28" ht="15" customHeight="1" x14ac:dyDescent="0.25">
      <c r="A41" s="49">
        <v>1605</v>
      </c>
      <c r="B41" s="49">
        <v>2005</v>
      </c>
      <c r="C41" s="46">
        <v>7.3</v>
      </c>
      <c r="D41" s="46">
        <v>272.92</v>
      </c>
      <c r="E41" s="46">
        <v>216.93</v>
      </c>
      <c r="F41" s="46">
        <f t="shared" si="13"/>
        <v>217.89655172413794</v>
      </c>
      <c r="G41" s="46">
        <v>0</v>
      </c>
      <c r="H41" s="46">
        <f t="shared" si="14"/>
        <v>204.10344827586206</v>
      </c>
      <c r="I41" s="46">
        <v>0</v>
      </c>
      <c r="J41" s="50">
        <f t="shared" si="23"/>
        <v>0</v>
      </c>
      <c r="K41" s="50">
        <f t="shared" si="24"/>
        <v>-1</v>
      </c>
      <c r="L41" s="50">
        <f t="shared" si="25"/>
        <v>0</v>
      </c>
      <c r="M41" s="50">
        <f t="shared" ca="1" si="15"/>
        <v>1</v>
      </c>
      <c r="N41" s="8"/>
      <c r="O41" s="8"/>
      <c r="P41" s="13"/>
      <c r="Q41" s="13"/>
      <c r="T41" s="43">
        <v>0</v>
      </c>
      <c r="U41" s="52">
        <f t="shared" si="16"/>
        <v>-2005</v>
      </c>
      <c r="V41" s="48">
        <f t="shared" si="17"/>
        <v>-2005</v>
      </c>
      <c r="W41" s="48"/>
      <c r="X41" s="48">
        <f t="shared" si="18"/>
        <v>2203.9855224506923</v>
      </c>
      <c r="Y41" s="48">
        <f t="shared" si="19"/>
        <v>198.98552245069232</v>
      </c>
      <c r="Z41" s="48">
        <f t="shared" si="20"/>
        <v>199</v>
      </c>
      <c r="AA41" s="17">
        <f t="shared" si="21"/>
        <v>199</v>
      </c>
      <c r="AB41" s="45">
        <f t="shared" si="22"/>
        <v>2204</v>
      </c>
    </row>
    <row r="42" spans="1:28" ht="15" customHeight="1" x14ac:dyDescent="0.25">
      <c r="A42" s="49">
        <v>2708</v>
      </c>
      <c r="B42" s="49">
        <v>2008</v>
      </c>
      <c r="C42" s="46">
        <v>9.5</v>
      </c>
      <c r="D42" s="46">
        <v>272.99</v>
      </c>
      <c r="E42" s="46">
        <v>217</v>
      </c>
      <c r="F42" s="46">
        <f t="shared" si="13"/>
        <v>186.28571428571428</v>
      </c>
      <c r="G42" s="46">
        <v>0</v>
      </c>
      <c r="H42" s="46">
        <f t="shared" si="14"/>
        <v>211.28571428571428</v>
      </c>
      <c r="I42" s="46">
        <v>0</v>
      </c>
      <c r="J42" s="50">
        <f t="shared" si="23"/>
        <v>1</v>
      </c>
      <c r="K42" s="50">
        <f t="shared" si="24"/>
        <v>1</v>
      </c>
      <c r="L42" s="50">
        <f t="shared" si="25"/>
        <v>0</v>
      </c>
      <c r="M42" s="50">
        <f t="shared" ca="1" si="15"/>
        <v>1</v>
      </c>
      <c r="N42" s="8"/>
      <c r="O42" s="8"/>
      <c r="P42" s="13"/>
      <c r="Q42" s="13"/>
      <c r="T42" s="43">
        <v>0</v>
      </c>
      <c r="U42" s="52">
        <f t="shared" si="16"/>
        <v>-2008</v>
      </c>
      <c r="V42" s="48">
        <f t="shared" si="17"/>
        <v>-2008</v>
      </c>
      <c r="W42" s="48"/>
      <c r="X42" s="48">
        <f t="shared" si="18"/>
        <v>2207.2832563994966</v>
      </c>
      <c r="Y42" s="48">
        <f t="shared" si="19"/>
        <v>199.28325639949662</v>
      </c>
      <c r="Z42" s="48">
        <f t="shared" si="20"/>
        <v>199</v>
      </c>
      <c r="AA42" s="17">
        <f t="shared" si="21"/>
        <v>199</v>
      </c>
      <c r="AB42" s="45">
        <f t="shared" si="22"/>
        <v>2207</v>
      </c>
    </row>
    <row r="43" spans="1:28" ht="15" customHeight="1" x14ac:dyDescent="0.25">
      <c r="A43" s="49">
        <v>2501</v>
      </c>
      <c r="B43" s="49">
        <v>2012</v>
      </c>
      <c r="C43" s="46">
        <v>8.1999999999999993</v>
      </c>
      <c r="D43" s="46">
        <v>273.04000000000002</v>
      </c>
      <c r="E43" s="46">
        <v>217.06</v>
      </c>
      <c r="F43" s="46">
        <f t="shared" si="13"/>
        <v>200.85185185185185</v>
      </c>
      <c r="G43" s="46">
        <v>0</v>
      </c>
      <c r="H43" s="46">
        <f t="shared" si="14"/>
        <v>218.96296296296296</v>
      </c>
      <c r="I43" s="46">
        <v>0</v>
      </c>
      <c r="J43" s="50">
        <f t="shared" si="23"/>
        <v>1</v>
      </c>
      <c r="K43" s="50">
        <f t="shared" si="24"/>
        <v>1</v>
      </c>
      <c r="L43" s="50">
        <f t="shared" si="25"/>
        <v>0</v>
      </c>
      <c r="M43" s="50">
        <f t="shared" ca="1" si="15"/>
        <v>0</v>
      </c>
      <c r="N43" s="8"/>
      <c r="O43" s="8"/>
      <c r="P43" s="13"/>
      <c r="Q43" s="13"/>
      <c r="T43" s="43">
        <v>0</v>
      </c>
      <c r="U43" s="52">
        <f t="shared" si="16"/>
        <v>-2012</v>
      </c>
      <c r="V43" s="48">
        <f t="shared" si="17"/>
        <v>-2012</v>
      </c>
      <c r="W43" s="48"/>
      <c r="X43" s="48">
        <f t="shared" si="18"/>
        <v>2211.6802349979016</v>
      </c>
      <c r="Y43" s="48">
        <f t="shared" si="19"/>
        <v>199.68023499790161</v>
      </c>
      <c r="Z43" s="48">
        <f t="shared" si="20"/>
        <v>200</v>
      </c>
      <c r="AA43" s="17">
        <f t="shared" si="21"/>
        <v>200</v>
      </c>
      <c r="AB43" s="45">
        <f t="shared" si="22"/>
        <v>2212</v>
      </c>
    </row>
    <row r="44" spans="1:28" ht="15" customHeight="1" x14ac:dyDescent="0.25">
      <c r="A44" s="49">
        <v>3072</v>
      </c>
      <c r="B44" s="49">
        <v>2489</v>
      </c>
      <c r="C44" s="46">
        <v>7.3</v>
      </c>
      <c r="D44" s="46">
        <v>273.10000000000002</v>
      </c>
      <c r="E44" s="46">
        <v>217.12</v>
      </c>
      <c r="F44" s="46">
        <f t="shared" si="13"/>
        <v>186.61538461538461</v>
      </c>
      <c r="G44" s="46">
        <v>0</v>
      </c>
      <c r="H44" s="46">
        <f t="shared" si="14"/>
        <v>209.03846153846155</v>
      </c>
      <c r="I44" s="46">
        <v>0</v>
      </c>
      <c r="J44" s="50">
        <f t="shared" si="23"/>
        <v>0</v>
      </c>
      <c r="K44" s="50">
        <f t="shared" si="24"/>
        <v>1</v>
      </c>
      <c r="L44" s="50">
        <f t="shared" si="25"/>
        <v>0</v>
      </c>
      <c r="M44" s="50">
        <f t="shared" ca="1" si="15"/>
        <v>1</v>
      </c>
      <c r="N44" s="8"/>
      <c r="O44" s="8"/>
      <c r="P44" s="13"/>
      <c r="Q44" s="13"/>
      <c r="T44" s="43">
        <v>0</v>
      </c>
      <c r="U44" s="52">
        <f t="shared" si="16"/>
        <v>-2489</v>
      </c>
      <c r="V44" s="48">
        <f t="shared" si="17"/>
        <v>-2489</v>
      </c>
      <c r="W44" s="48"/>
      <c r="X44" s="48">
        <f t="shared" si="18"/>
        <v>2736.0199328577428</v>
      </c>
      <c r="Y44" s="48">
        <f t="shared" si="19"/>
        <v>247.01993285774279</v>
      </c>
      <c r="Z44" s="48">
        <f t="shared" si="20"/>
        <v>247</v>
      </c>
      <c r="AA44" s="17">
        <f t="shared" si="21"/>
        <v>247</v>
      </c>
      <c r="AB44" s="45">
        <f t="shared" si="22"/>
        <v>2736</v>
      </c>
    </row>
    <row r="45" spans="1:28" ht="15" customHeight="1" x14ac:dyDescent="0.25">
      <c r="A45" s="49">
        <v>3520</v>
      </c>
      <c r="B45" s="49">
        <v>2839</v>
      </c>
      <c r="C45" s="46">
        <v>6.9</v>
      </c>
      <c r="D45" s="46">
        <v>273.17</v>
      </c>
      <c r="E45" s="46">
        <v>217.18</v>
      </c>
      <c r="F45" s="46">
        <f t="shared" si="13"/>
        <v>176.16</v>
      </c>
      <c r="G45" s="46">
        <v>0</v>
      </c>
      <c r="H45" s="46">
        <f t="shared" si="14"/>
        <v>203.4</v>
      </c>
      <c r="I45" s="46">
        <v>0</v>
      </c>
      <c r="J45" s="50">
        <f t="shared" si="23"/>
        <v>0</v>
      </c>
      <c r="K45" s="50">
        <f t="shared" si="24"/>
        <v>1</v>
      </c>
      <c r="L45" s="50">
        <f t="shared" si="25"/>
        <v>0</v>
      </c>
      <c r="M45" s="50">
        <f t="shared" ca="1" si="15"/>
        <v>0</v>
      </c>
      <c r="N45" s="8"/>
      <c r="O45" s="8"/>
      <c r="P45" s="13"/>
      <c r="Q45" s="13"/>
      <c r="T45" s="43">
        <v>0</v>
      </c>
      <c r="U45" s="52">
        <f t="shared" si="16"/>
        <v>-2839</v>
      </c>
      <c r="V45" s="48">
        <f t="shared" si="17"/>
        <v>-2839</v>
      </c>
      <c r="W45" s="48"/>
      <c r="X45" s="48">
        <f t="shared" si="18"/>
        <v>3120.7555602182124</v>
      </c>
      <c r="Y45" s="48">
        <f t="shared" si="19"/>
        <v>281.75556021821239</v>
      </c>
      <c r="Z45" s="48">
        <f t="shared" si="20"/>
        <v>282</v>
      </c>
      <c r="AA45" s="17">
        <f t="shared" si="21"/>
        <v>282</v>
      </c>
      <c r="AB45" s="45">
        <f t="shared" si="22"/>
        <v>3121</v>
      </c>
    </row>
    <row r="46" spans="1:28" ht="15" customHeight="1" x14ac:dyDescent="0.25">
      <c r="A46" s="49">
        <v>3612</v>
      </c>
      <c r="B46" s="49">
        <v>3029</v>
      </c>
      <c r="C46" s="46">
        <v>5.7</v>
      </c>
      <c r="D46" s="46">
        <v>273.23</v>
      </c>
      <c r="E46" s="46">
        <v>217.24</v>
      </c>
      <c r="F46" s="46">
        <f t="shared" si="13"/>
        <v>179.66666666666666</v>
      </c>
      <c r="G46" s="46">
        <v>0</v>
      </c>
      <c r="H46" s="46">
        <f t="shared" si="14"/>
        <v>203.95833333333334</v>
      </c>
      <c r="I46" s="46">
        <v>0</v>
      </c>
      <c r="J46" s="50">
        <f t="shared" si="23"/>
        <v>0</v>
      </c>
      <c r="K46" s="50">
        <f t="shared" si="24"/>
        <v>1</v>
      </c>
      <c r="L46" s="50">
        <f t="shared" si="25"/>
        <v>1</v>
      </c>
      <c r="M46" s="50">
        <f t="shared" ca="1" si="15"/>
        <v>1</v>
      </c>
      <c r="N46" s="8"/>
      <c r="O46" s="8"/>
      <c r="P46" s="13"/>
      <c r="Q46" s="13"/>
      <c r="T46" s="43">
        <v>0</v>
      </c>
      <c r="U46" s="52">
        <f t="shared" si="16"/>
        <v>-3029</v>
      </c>
      <c r="V46" s="48">
        <f t="shared" si="17"/>
        <v>-3029</v>
      </c>
      <c r="W46" s="48"/>
      <c r="X46" s="48">
        <f t="shared" si="18"/>
        <v>3329.6120436424676</v>
      </c>
      <c r="Y46" s="48">
        <f t="shared" si="19"/>
        <v>300.6120436424676</v>
      </c>
      <c r="Z46" s="48">
        <f t="shared" si="20"/>
        <v>301</v>
      </c>
      <c r="AA46" s="17">
        <f t="shared" si="21"/>
        <v>301</v>
      </c>
      <c r="AB46" s="45">
        <f t="shared" si="22"/>
        <v>3330</v>
      </c>
    </row>
    <row r="47" spans="1:28" ht="15" customHeight="1" x14ac:dyDescent="0.25">
      <c r="A47" s="49">
        <v>3952</v>
      </c>
      <c r="B47" s="49">
        <v>3272</v>
      </c>
      <c r="C47" s="46">
        <v>5.3</v>
      </c>
      <c r="D47" s="46">
        <v>273.3</v>
      </c>
      <c r="E47" s="46">
        <v>217.32</v>
      </c>
      <c r="F47" s="46">
        <f t="shared" si="13"/>
        <v>172.69565217391303</v>
      </c>
      <c r="G47" s="46">
        <v>0</v>
      </c>
      <c r="H47" s="46">
        <f t="shared" si="14"/>
        <v>202.2608695652174</v>
      </c>
      <c r="I47" s="46">
        <v>0</v>
      </c>
      <c r="J47" s="50">
        <f t="shared" si="23"/>
        <v>0</v>
      </c>
      <c r="K47" s="50">
        <f t="shared" si="24"/>
        <v>1</v>
      </c>
      <c r="L47" s="50">
        <f t="shared" si="25"/>
        <v>1</v>
      </c>
      <c r="M47" s="50">
        <f t="shared" ca="1" si="15"/>
        <v>1</v>
      </c>
      <c r="N47" s="8"/>
      <c r="O47" s="8"/>
      <c r="P47" s="13"/>
      <c r="Q47" s="13"/>
      <c r="T47" s="43">
        <v>0</v>
      </c>
      <c r="U47" s="52">
        <f t="shared" si="16"/>
        <v>-3272</v>
      </c>
      <c r="V47" s="48">
        <f t="shared" si="17"/>
        <v>-3272</v>
      </c>
      <c r="W47" s="48"/>
      <c r="X47" s="48">
        <f t="shared" si="18"/>
        <v>3596.7284934955937</v>
      </c>
      <c r="Y47" s="48">
        <f t="shared" si="19"/>
        <v>324.72849349559374</v>
      </c>
      <c r="Z47" s="48">
        <f t="shared" si="20"/>
        <v>325</v>
      </c>
      <c r="AA47" s="17">
        <f t="shared" si="21"/>
        <v>325</v>
      </c>
      <c r="AB47" s="45">
        <f t="shared" si="22"/>
        <v>3597</v>
      </c>
    </row>
    <row r="48" spans="1:28" ht="15" customHeight="1" x14ac:dyDescent="0.25">
      <c r="A48" s="49">
        <v>3927</v>
      </c>
      <c r="B48" s="49">
        <v>3538</v>
      </c>
      <c r="C48" s="46">
        <v>5.0999999999999996</v>
      </c>
      <c r="D48" s="46">
        <v>273.33999999999997</v>
      </c>
      <c r="E48" s="46">
        <v>217.36</v>
      </c>
      <c r="F48" s="46">
        <f t="shared" si="13"/>
        <v>181.68181818181819</v>
      </c>
      <c r="G48" s="46">
        <v>0</v>
      </c>
      <c r="H48" s="46">
        <f t="shared" si="14"/>
        <v>199.36363636363637</v>
      </c>
      <c r="I48" s="46">
        <v>0</v>
      </c>
      <c r="J48" s="50">
        <f t="shared" si="23"/>
        <v>0</v>
      </c>
      <c r="K48" s="50">
        <f t="shared" si="24"/>
        <v>1</v>
      </c>
      <c r="L48" s="50">
        <f t="shared" si="25"/>
        <v>1</v>
      </c>
      <c r="M48" s="50">
        <f t="shared" ca="1" si="15"/>
        <v>0</v>
      </c>
      <c r="N48" s="8"/>
      <c r="O48" s="8"/>
      <c r="P48" s="13"/>
      <c r="Q48" s="13"/>
      <c r="T48" s="43">
        <v>0</v>
      </c>
      <c r="U48" s="52">
        <f t="shared" si="16"/>
        <v>-3538</v>
      </c>
      <c r="V48" s="48">
        <f t="shared" si="17"/>
        <v>-3538</v>
      </c>
      <c r="W48" s="48"/>
      <c r="X48" s="48">
        <f t="shared" si="18"/>
        <v>3889.1275702895505</v>
      </c>
      <c r="Y48" s="48">
        <f t="shared" si="19"/>
        <v>351.12757028955048</v>
      </c>
      <c r="Z48" s="48">
        <f t="shared" si="20"/>
        <v>351</v>
      </c>
      <c r="AA48" s="17">
        <f t="shared" si="21"/>
        <v>351</v>
      </c>
      <c r="AB48" s="45">
        <f t="shared" si="22"/>
        <v>3889</v>
      </c>
    </row>
    <row r="49" spans="1:28" ht="15" customHeight="1" x14ac:dyDescent="0.25">
      <c r="A49" s="49">
        <v>4521</v>
      </c>
      <c r="B49" s="49">
        <v>3549</v>
      </c>
      <c r="C49" s="46">
        <v>5.6</v>
      </c>
      <c r="D49" s="46">
        <v>273.44</v>
      </c>
      <c r="E49" s="46">
        <v>217.45</v>
      </c>
      <c r="F49" s="46">
        <f t="shared" si="13"/>
        <v>162.04761904761904</v>
      </c>
      <c r="G49" s="46">
        <v>0</v>
      </c>
      <c r="H49" s="46">
        <f t="shared" si="14"/>
        <v>208.33333333333334</v>
      </c>
      <c r="I49" s="46">
        <v>0</v>
      </c>
      <c r="J49" s="50">
        <f t="shared" si="23"/>
        <v>1</v>
      </c>
      <c r="K49" s="50">
        <f t="shared" si="24"/>
        <v>1</v>
      </c>
      <c r="L49" s="50">
        <f t="shared" si="25"/>
        <v>1</v>
      </c>
      <c r="M49" s="50">
        <f t="shared" ca="1" si="15"/>
        <v>1</v>
      </c>
      <c r="N49" s="8"/>
      <c r="O49" s="8"/>
      <c r="P49" s="13"/>
      <c r="Q49" s="13"/>
      <c r="T49" s="43">
        <v>0</v>
      </c>
      <c r="U49" s="52">
        <f t="shared" si="16"/>
        <v>-3549</v>
      </c>
      <c r="V49" s="48">
        <f t="shared" si="17"/>
        <v>-3549</v>
      </c>
      <c r="W49" s="48"/>
      <c r="X49" s="48">
        <f t="shared" si="18"/>
        <v>3901.2192614351661</v>
      </c>
      <c r="Y49" s="48">
        <f t="shared" si="19"/>
        <v>352.21926143516612</v>
      </c>
      <c r="Z49" s="48">
        <f t="shared" si="20"/>
        <v>352</v>
      </c>
      <c r="AA49" s="17">
        <f t="shared" si="21"/>
        <v>352</v>
      </c>
      <c r="AB49" s="45">
        <f t="shared" si="22"/>
        <v>3901</v>
      </c>
    </row>
    <row r="50" spans="1:28" ht="15" customHeight="1" x14ac:dyDescent="0.25">
      <c r="A50" s="49">
        <v>4922</v>
      </c>
      <c r="B50" s="49">
        <v>3561</v>
      </c>
      <c r="C50" s="46">
        <v>0.7</v>
      </c>
      <c r="D50" s="46">
        <v>273.58</v>
      </c>
      <c r="E50" s="46">
        <v>217.59</v>
      </c>
      <c r="F50" s="46">
        <f t="shared" si="13"/>
        <v>150.1</v>
      </c>
      <c r="G50" s="46">
        <v>0</v>
      </c>
      <c r="H50" s="46">
        <f t="shared" si="14"/>
        <v>218.15</v>
      </c>
      <c r="I50" s="46">
        <v>0</v>
      </c>
      <c r="J50" s="50">
        <f t="shared" si="23"/>
        <v>1</v>
      </c>
      <c r="K50" s="50">
        <f t="shared" si="24"/>
        <v>1</v>
      </c>
      <c r="L50" s="50">
        <f t="shared" si="25"/>
        <v>1</v>
      </c>
      <c r="M50" s="50">
        <f t="shared" ca="1" si="15"/>
        <v>0</v>
      </c>
      <c r="N50" s="8"/>
      <c r="O50" s="8"/>
      <c r="P50" s="13"/>
      <c r="Q50" s="13"/>
      <c r="T50" s="43">
        <v>0</v>
      </c>
      <c r="U50" s="52">
        <f t="shared" si="16"/>
        <v>-3561</v>
      </c>
      <c r="V50" s="48">
        <f t="shared" si="17"/>
        <v>-3561</v>
      </c>
      <c r="W50" s="48"/>
      <c r="X50" s="48">
        <f t="shared" si="18"/>
        <v>3914.410197230382</v>
      </c>
      <c r="Y50" s="48">
        <f t="shared" si="19"/>
        <v>353.41019723038198</v>
      </c>
      <c r="Z50" s="48">
        <f t="shared" si="20"/>
        <v>353</v>
      </c>
      <c r="AA50" s="17">
        <f t="shared" si="21"/>
        <v>353</v>
      </c>
      <c r="AB50" s="45">
        <f t="shared" si="22"/>
        <v>3914</v>
      </c>
    </row>
    <row r="51" spans="1:28" ht="15" customHeight="1" x14ac:dyDescent="0.25">
      <c r="A51" s="49">
        <v>3670</v>
      </c>
      <c r="B51" s="49">
        <v>3573</v>
      </c>
      <c r="C51" s="46">
        <v>2.8</v>
      </c>
      <c r="D51" s="46">
        <v>273.58999999999997</v>
      </c>
      <c r="E51" s="46">
        <v>217.61</v>
      </c>
      <c r="F51" s="46">
        <f t="shared" si="13"/>
        <v>223.89473684210526</v>
      </c>
      <c r="G51" s="46">
        <v>0</v>
      </c>
      <c r="H51" s="46">
        <f t="shared" si="14"/>
        <v>229</v>
      </c>
      <c r="I51" s="46">
        <v>0</v>
      </c>
      <c r="J51" s="50">
        <f t="shared" si="23"/>
        <v>1</v>
      </c>
      <c r="K51" s="50">
        <f t="shared" si="24"/>
        <v>1</v>
      </c>
      <c r="L51" s="50">
        <f t="shared" si="25"/>
        <v>1</v>
      </c>
      <c r="M51" s="50">
        <f t="shared" ca="1" si="15"/>
        <v>1</v>
      </c>
      <c r="N51" s="8"/>
      <c r="O51" s="8"/>
      <c r="P51" s="13"/>
      <c r="Q51" s="13"/>
      <c r="T51" s="43">
        <v>0</v>
      </c>
      <c r="U51" s="52">
        <f t="shared" si="16"/>
        <v>-3573</v>
      </c>
      <c r="V51" s="48">
        <f t="shared" si="17"/>
        <v>-3573</v>
      </c>
      <c r="W51" s="48"/>
      <c r="X51" s="48">
        <f t="shared" si="18"/>
        <v>3927.6011330255983</v>
      </c>
      <c r="Y51" s="48">
        <f t="shared" si="19"/>
        <v>354.6011330255983</v>
      </c>
      <c r="Z51" s="48">
        <f t="shared" si="20"/>
        <v>355</v>
      </c>
      <c r="AA51" s="17">
        <f t="shared" si="21"/>
        <v>355</v>
      </c>
      <c r="AB51" s="45">
        <f t="shared" si="22"/>
        <v>3928</v>
      </c>
    </row>
    <row r="52" spans="1:28" ht="15" customHeight="1" x14ac:dyDescent="0.25">
      <c r="A52" s="49">
        <v>3971</v>
      </c>
      <c r="B52" s="49">
        <v>3582</v>
      </c>
      <c r="C52" s="46">
        <v>5.9</v>
      </c>
      <c r="D52" s="46">
        <v>273.63</v>
      </c>
      <c r="E52" s="46">
        <v>217.64</v>
      </c>
      <c r="F52" s="46">
        <f t="shared" si="13"/>
        <v>219.61111111111111</v>
      </c>
      <c r="G52" s="46">
        <v>0</v>
      </c>
      <c r="H52" s="46">
        <f t="shared" si="14"/>
        <v>241.22222222222223</v>
      </c>
      <c r="I52" s="46">
        <v>0</v>
      </c>
      <c r="J52" s="50">
        <f t="shared" si="23"/>
        <v>1</v>
      </c>
      <c r="K52" s="50">
        <f t="shared" si="24"/>
        <v>1</v>
      </c>
      <c r="L52" s="50">
        <f t="shared" si="25"/>
        <v>1</v>
      </c>
      <c r="M52" s="50">
        <f t="shared" ca="1" si="15"/>
        <v>0</v>
      </c>
      <c r="N52" s="8"/>
      <c r="O52" s="8"/>
      <c r="P52" s="13"/>
      <c r="Q52" s="13"/>
      <c r="T52" s="43">
        <v>0</v>
      </c>
      <c r="U52" s="52">
        <f t="shared" si="16"/>
        <v>-3582</v>
      </c>
      <c r="V52" s="48">
        <f t="shared" si="17"/>
        <v>-3582</v>
      </c>
      <c r="W52" s="48"/>
      <c r="X52" s="48">
        <f t="shared" si="18"/>
        <v>3937.4943348720099</v>
      </c>
      <c r="Y52" s="48">
        <f t="shared" si="19"/>
        <v>355.49433487200986</v>
      </c>
      <c r="Z52" s="48">
        <f t="shared" si="20"/>
        <v>355</v>
      </c>
      <c r="AA52" s="17">
        <f t="shared" si="21"/>
        <v>355</v>
      </c>
      <c r="AB52" s="45">
        <f t="shared" si="22"/>
        <v>3937</v>
      </c>
    </row>
    <row r="53" spans="1:28" ht="15" customHeight="1" x14ac:dyDescent="0.25">
      <c r="A53" s="49">
        <v>4074</v>
      </c>
      <c r="B53" s="49">
        <v>3588</v>
      </c>
      <c r="C53" s="46">
        <v>6.1</v>
      </c>
      <c r="D53" s="46">
        <v>273.68</v>
      </c>
      <c r="E53" s="46">
        <v>217.7</v>
      </c>
      <c r="F53" s="46">
        <f t="shared" si="13"/>
        <v>226.47058823529412</v>
      </c>
      <c r="G53" s="46">
        <v>0</v>
      </c>
      <c r="H53" s="46">
        <f t="shared" si="14"/>
        <v>255.05882352941177</v>
      </c>
      <c r="I53" s="46">
        <v>0</v>
      </c>
      <c r="J53" s="50">
        <f t="shared" si="23"/>
        <v>1</v>
      </c>
      <c r="K53" s="50">
        <f t="shared" si="24"/>
        <v>1</v>
      </c>
      <c r="L53" s="50">
        <f t="shared" si="25"/>
        <v>1</v>
      </c>
      <c r="M53" s="50">
        <f t="shared" ca="1" si="15"/>
        <v>1</v>
      </c>
      <c r="N53" s="8"/>
      <c r="O53" s="8"/>
      <c r="P53" s="13"/>
      <c r="Q53" s="13"/>
      <c r="T53" s="43">
        <v>0</v>
      </c>
      <c r="U53" s="52">
        <f t="shared" si="16"/>
        <v>-3588</v>
      </c>
      <c r="V53" s="48">
        <f t="shared" si="17"/>
        <v>-3588</v>
      </c>
      <c r="W53" s="48"/>
      <c r="X53" s="48">
        <f t="shared" si="18"/>
        <v>3944.089802769618</v>
      </c>
      <c r="Y53" s="48">
        <f t="shared" si="19"/>
        <v>356.08980276961802</v>
      </c>
      <c r="Z53" s="48">
        <f t="shared" si="20"/>
        <v>356</v>
      </c>
      <c r="AA53" s="17">
        <f t="shared" si="21"/>
        <v>356</v>
      </c>
      <c r="AB53" s="45">
        <f t="shared" si="22"/>
        <v>3944</v>
      </c>
    </row>
    <row r="54" spans="1:28" ht="15" customHeight="1" x14ac:dyDescent="0.25">
      <c r="A54" s="49">
        <v>3495</v>
      </c>
      <c r="B54" s="49">
        <v>3592</v>
      </c>
      <c r="C54" s="46">
        <v>3.9</v>
      </c>
      <c r="D54" s="46">
        <v>273.67</v>
      </c>
      <c r="E54" s="46">
        <v>217.68</v>
      </c>
      <c r="F54" s="46">
        <f t="shared" si="13"/>
        <v>276.8125</v>
      </c>
      <c r="G54" s="46">
        <v>0</v>
      </c>
      <c r="H54" s="46">
        <f t="shared" si="14"/>
        <v>270.75</v>
      </c>
      <c r="I54" s="46">
        <v>0</v>
      </c>
      <c r="J54" s="50">
        <f t="shared" si="23"/>
        <v>1</v>
      </c>
      <c r="K54" s="50">
        <f t="shared" si="24"/>
        <v>1</v>
      </c>
      <c r="L54" s="50">
        <f t="shared" si="25"/>
        <v>1</v>
      </c>
      <c r="M54" s="50">
        <f t="shared" ca="1" si="15"/>
        <v>1</v>
      </c>
      <c r="N54" s="8"/>
      <c r="O54" s="8"/>
      <c r="P54" s="13"/>
      <c r="Q54" s="13"/>
      <c r="T54" s="43">
        <v>0</v>
      </c>
      <c r="U54" s="52">
        <f t="shared" si="16"/>
        <v>-3592</v>
      </c>
      <c r="V54" s="48">
        <f t="shared" si="17"/>
        <v>-3592</v>
      </c>
      <c r="W54" s="48"/>
      <c r="X54" s="48">
        <f t="shared" si="18"/>
        <v>3948.4867813680235</v>
      </c>
      <c r="Y54" s="48">
        <f t="shared" si="19"/>
        <v>356.48678136802346</v>
      </c>
      <c r="Z54" s="48">
        <f t="shared" si="20"/>
        <v>356</v>
      </c>
      <c r="AA54" s="17">
        <f t="shared" si="21"/>
        <v>356</v>
      </c>
      <c r="AB54" s="45">
        <f t="shared" si="22"/>
        <v>3948</v>
      </c>
    </row>
    <row r="55" spans="1:28" ht="15" customHeight="1" x14ac:dyDescent="0.25">
      <c r="A55" s="49">
        <v>3787</v>
      </c>
      <c r="B55" s="49">
        <v>3593</v>
      </c>
      <c r="C55" s="46">
        <v>1.7</v>
      </c>
      <c r="D55" s="46">
        <v>273.69</v>
      </c>
      <c r="E55" s="46">
        <v>217.7</v>
      </c>
      <c r="F55" s="46">
        <f t="shared" si="13"/>
        <v>275.8</v>
      </c>
      <c r="G55" s="46">
        <v>0</v>
      </c>
      <c r="H55" s="46">
        <f t="shared" si="14"/>
        <v>288.73333333333335</v>
      </c>
      <c r="I55" s="46">
        <v>0</v>
      </c>
      <c r="J55" s="50">
        <f t="shared" si="23"/>
        <v>1</v>
      </c>
      <c r="K55" s="50">
        <f t="shared" si="24"/>
        <v>1</v>
      </c>
      <c r="L55" s="50">
        <f t="shared" si="25"/>
        <v>1</v>
      </c>
      <c r="M55" s="50">
        <f t="shared" ca="1" si="15"/>
        <v>0</v>
      </c>
      <c r="N55" s="8"/>
      <c r="O55" s="8"/>
      <c r="P55" s="13"/>
      <c r="Q55" s="13"/>
      <c r="T55" s="43">
        <v>0</v>
      </c>
      <c r="U55" s="52">
        <f t="shared" si="16"/>
        <v>-3593</v>
      </c>
      <c r="V55" s="48">
        <f t="shared" si="17"/>
        <v>-3593</v>
      </c>
      <c r="W55" s="48"/>
      <c r="X55" s="48">
        <f t="shared" si="18"/>
        <v>3949.5860260176246</v>
      </c>
      <c r="Y55" s="48">
        <f t="shared" si="19"/>
        <v>356.58602601762459</v>
      </c>
      <c r="Z55" s="48">
        <f t="shared" si="20"/>
        <v>357</v>
      </c>
      <c r="AA55" s="17">
        <f t="shared" si="21"/>
        <v>357</v>
      </c>
      <c r="AB55" s="45">
        <f t="shared" si="22"/>
        <v>3950</v>
      </c>
    </row>
    <row r="56" spans="1:28" ht="15" customHeight="1" x14ac:dyDescent="0.25">
      <c r="A56" s="49">
        <v>3499</v>
      </c>
      <c r="B56" s="49">
        <v>3596</v>
      </c>
      <c r="C56" s="46">
        <v>1.6</v>
      </c>
      <c r="D56" s="46">
        <v>273.68</v>
      </c>
      <c r="E56" s="46">
        <v>217.7</v>
      </c>
      <c r="F56" s="46">
        <f t="shared" si="13"/>
        <v>316.07142857142856</v>
      </c>
      <c r="G56" s="46">
        <v>0</v>
      </c>
      <c r="H56" s="46">
        <f t="shared" si="14"/>
        <v>309.14285714285717</v>
      </c>
      <c r="I56" s="46">
        <v>0</v>
      </c>
      <c r="J56" s="50">
        <f t="shared" si="23"/>
        <v>1</v>
      </c>
      <c r="K56" s="50">
        <f t="shared" si="24"/>
        <v>1</v>
      </c>
      <c r="L56" s="50">
        <f t="shared" si="25"/>
        <v>1</v>
      </c>
      <c r="M56" s="50">
        <f t="shared" ca="1" si="15"/>
        <v>0</v>
      </c>
      <c r="N56" s="8"/>
      <c r="O56" s="8"/>
      <c r="P56" s="13"/>
      <c r="Q56" s="13"/>
      <c r="T56" s="43">
        <v>0</v>
      </c>
      <c r="U56" s="52">
        <f t="shared" si="16"/>
        <v>-3596</v>
      </c>
      <c r="V56" s="48">
        <f t="shared" si="17"/>
        <v>-3596</v>
      </c>
      <c r="W56" s="48"/>
      <c r="X56" s="48">
        <f t="shared" si="18"/>
        <v>3952.8837599664289</v>
      </c>
      <c r="Y56" s="48">
        <f t="shared" si="19"/>
        <v>356.8837599664289</v>
      </c>
      <c r="Z56" s="48">
        <f t="shared" si="20"/>
        <v>357</v>
      </c>
      <c r="AA56" s="17">
        <f t="shared" si="21"/>
        <v>357</v>
      </c>
      <c r="AB56" s="45">
        <f t="shared" si="22"/>
        <v>3953</v>
      </c>
    </row>
    <row r="57" spans="1:28" ht="15" customHeight="1" x14ac:dyDescent="0.25">
      <c r="A57" s="49">
        <v>3888</v>
      </c>
      <c r="B57" s="49">
        <v>3596</v>
      </c>
      <c r="C57" s="46">
        <v>1.9</v>
      </c>
      <c r="D57" s="46">
        <v>273.70999999999998</v>
      </c>
      <c r="E57" s="46">
        <v>217.72</v>
      </c>
      <c r="F57" s="46">
        <f t="shared" si="13"/>
        <v>310.46153846153845</v>
      </c>
      <c r="G57" s="46">
        <v>0</v>
      </c>
      <c r="H57" s="46">
        <f t="shared" si="14"/>
        <v>332.92307692307691</v>
      </c>
      <c r="I57" s="46">
        <v>0</v>
      </c>
      <c r="J57" s="50">
        <f t="shared" si="23"/>
        <v>1</v>
      </c>
      <c r="K57" s="50">
        <f t="shared" si="24"/>
        <v>1</v>
      </c>
      <c r="L57" s="50">
        <f t="shared" si="25"/>
        <v>1</v>
      </c>
      <c r="M57" s="50">
        <f t="shared" ca="1" si="15"/>
        <v>1</v>
      </c>
      <c r="N57" s="8"/>
      <c r="O57" s="8"/>
      <c r="P57" s="13"/>
      <c r="Q57" s="13"/>
      <c r="T57" s="43">
        <v>0</v>
      </c>
      <c r="U57" s="52">
        <f t="shared" si="16"/>
        <v>-3596</v>
      </c>
      <c r="V57" s="48">
        <f t="shared" si="17"/>
        <v>-3596</v>
      </c>
      <c r="W57" s="48"/>
      <c r="X57" s="48">
        <f t="shared" si="18"/>
        <v>3952.8837599664289</v>
      </c>
      <c r="Y57" s="48">
        <f t="shared" si="19"/>
        <v>356.8837599664289</v>
      </c>
      <c r="Z57" s="48">
        <f t="shared" si="20"/>
        <v>357</v>
      </c>
      <c r="AA57" s="17">
        <f t="shared" si="21"/>
        <v>357</v>
      </c>
      <c r="AB57" s="45">
        <f t="shared" si="22"/>
        <v>3953</v>
      </c>
    </row>
    <row r="58" spans="1:28" ht="15" customHeight="1" x14ac:dyDescent="0.25">
      <c r="A58" s="49">
        <v>3206</v>
      </c>
      <c r="B58" s="49">
        <v>3595</v>
      </c>
      <c r="C58" s="46">
        <v>5.4</v>
      </c>
      <c r="D58" s="46">
        <v>273.67</v>
      </c>
      <c r="E58" s="46">
        <v>217.68</v>
      </c>
      <c r="F58" s="46">
        <f t="shared" si="13"/>
        <v>393.16666666666669</v>
      </c>
      <c r="G58" s="46">
        <v>0</v>
      </c>
      <c r="H58" s="46">
        <f t="shared" si="14"/>
        <v>360.75</v>
      </c>
      <c r="I58" s="46">
        <v>0</v>
      </c>
      <c r="J58" s="50">
        <f t="shared" si="23"/>
        <v>1</v>
      </c>
      <c r="K58" s="50">
        <f t="shared" si="24"/>
        <v>1</v>
      </c>
      <c r="L58" s="50">
        <f t="shared" si="25"/>
        <v>1</v>
      </c>
      <c r="M58" s="50">
        <f t="shared" ca="1" si="15"/>
        <v>0</v>
      </c>
      <c r="N58" s="8"/>
      <c r="O58" s="8"/>
      <c r="P58" s="13"/>
      <c r="Q58" s="13"/>
      <c r="T58" s="43">
        <v>0</v>
      </c>
      <c r="U58" s="52">
        <f t="shared" si="16"/>
        <v>-3595</v>
      </c>
      <c r="V58" s="48">
        <f t="shared" si="17"/>
        <v>-3595</v>
      </c>
      <c r="W58" s="48"/>
      <c r="X58" s="48">
        <f t="shared" si="18"/>
        <v>3951.7845153168278</v>
      </c>
      <c r="Y58" s="48">
        <f t="shared" si="19"/>
        <v>356.78451531682776</v>
      </c>
      <c r="Z58" s="48">
        <f t="shared" si="20"/>
        <v>357</v>
      </c>
      <c r="AA58" s="17">
        <f t="shared" si="21"/>
        <v>357</v>
      </c>
      <c r="AB58" s="45">
        <f t="shared" si="22"/>
        <v>3952</v>
      </c>
    </row>
    <row r="59" spans="1:28" ht="15" customHeight="1" x14ac:dyDescent="0.25">
      <c r="A59" s="49">
        <v>3689</v>
      </c>
      <c r="B59" s="49">
        <v>3592</v>
      </c>
      <c r="C59" s="46">
        <v>7.7</v>
      </c>
      <c r="D59" s="46">
        <v>273.68</v>
      </c>
      <c r="E59" s="46">
        <v>217.69</v>
      </c>
      <c r="F59" s="46">
        <f t="shared" si="13"/>
        <v>385</v>
      </c>
      <c r="G59" s="46">
        <v>0</v>
      </c>
      <c r="H59" s="46">
        <f t="shared" si="14"/>
        <v>393.81818181818181</v>
      </c>
      <c r="I59" s="46">
        <v>0</v>
      </c>
      <c r="J59" s="50">
        <f t="shared" si="23"/>
        <v>1</v>
      </c>
      <c r="K59" s="50">
        <f t="shared" si="24"/>
        <v>1</v>
      </c>
      <c r="L59" s="50">
        <f t="shared" si="25"/>
        <v>1</v>
      </c>
      <c r="M59" s="50">
        <f t="shared" ca="1" si="15"/>
        <v>0</v>
      </c>
      <c r="N59" s="8"/>
      <c r="O59" s="8"/>
      <c r="P59" s="13"/>
      <c r="Q59" s="13"/>
      <c r="T59" s="43">
        <v>0</v>
      </c>
      <c r="U59" s="52">
        <f t="shared" si="16"/>
        <v>-3592</v>
      </c>
      <c r="V59" s="48">
        <f t="shared" si="17"/>
        <v>-3592</v>
      </c>
      <c r="W59" s="48"/>
      <c r="X59" s="48">
        <f t="shared" si="18"/>
        <v>3948.4867813680235</v>
      </c>
      <c r="Y59" s="48">
        <f t="shared" si="19"/>
        <v>356.48678136802346</v>
      </c>
      <c r="Z59" s="48">
        <f t="shared" si="20"/>
        <v>356</v>
      </c>
      <c r="AA59" s="17">
        <f t="shared" si="21"/>
        <v>356</v>
      </c>
      <c r="AB59" s="45">
        <f t="shared" si="22"/>
        <v>3948</v>
      </c>
    </row>
    <row r="60" spans="1:28" ht="15" customHeight="1" x14ac:dyDescent="0.25">
      <c r="A60" s="49">
        <v>3594</v>
      </c>
      <c r="B60" s="49">
        <v>3594</v>
      </c>
      <c r="C60" s="46">
        <v>9.6999999999999993</v>
      </c>
      <c r="D60" s="46">
        <v>273.68</v>
      </c>
      <c r="E60" s="46">
        <v>217.7</v>
      </c>
      <c r="F60" s="46">
        <f t="shared" si="13"/>
        <v>433</v>
      </c>
      <c r="G60" s="46">
        <v>0</v>
      </c>
      <c r="H60" s="46">
        <f t="shared" si="14"/>
        <v>433</v>
      </c>
      <c r="I60" s="46">
        <v>0</v>
      </c>
      <c r="J60" s="50">
        <f t="shared" si="23"/>
        <v>1</v>
      </c>
      <c r="K60" s="50">
        <f t="shared" si="24"/>
        <v>1</v>
      </c>
      <c r="L60" s="50">
        <f t="shared" si="25"/>
        <v>1</v>
      </c>
      <c r="M60" s="50">
        <f t="shared" ca="1" si="15"/>
        <v>0</v>
      </c>
      <c r="N60" s="8"/>
      <c r="O60" s="8"/>
      <c r="P60" s="13"/>
      <c r="Q60" s="13"/>
      <c r="T60" s="43">
        <v>0</v>
      </c>
      <c r="U60" s="52">
        <f t="shared" si="16"/>
        <v>-3594</v>
      </c>
      <c r="V60" s="48">
        <f t="shared" si="17"/>
        <v>-3594</v>
      </c>
      <c r="W60" s="48"/>
      <c r="X60" s="48">
        <f t="shared" si="18"/>
        <v>3950.6852706672266</v>
      </c>
      <c r="Y60" s="48">
        <f t="shared" si="19"/>
        <v>356.68527066722663</v>
      </c>
      <c r="Z60" s="48">
        <f t="shared" si="20"/>
        <v>357</v>
      </c>
      <c r="AA60" s="17">
        <f t="shared" si="21"/>
        <v>357</v>
      </c>
      <c r="AB60" s="45">
        <f t="shared" si="22"/>
        <v>3951</v>
      </c>
    </row>
    <row r="61" spans="1:28" ht="15" customHeight="1" x14ac:dyDescent="0.25">
      <c r="A61" s="49">
        <v>3596</v>
      </c>
      <c r="B61" s="49">
        <v>3596</v>
      </c>
      <c r="C61" s="46">
        <v>9.8000000000000007</v>
      </c>
      <c r="D61" s="46">
        <v>273.68</v>
      </c>
      <c r="E61" s="46">
        <v>217.7</v>
      </c>
      <c r="F61" s="46">
        <f t="shared" si="13"/>
        <v>480.88888888888891</v>
      </c>
      <c r="G61" s="46">
        <v>0</v>
      </c>
      <c r="H61" s="46">
        <f t="shared" si="14"/>
        <v>480.88888888888891</v>
      </c>
      <c r="I61" s="46">
        <v>0</v>
      </c>
      <c r="J61" s="50">
        <f t="shared" si="23"/>
        <v>1</v>
      </c>
      <c r="K61" s="50">
        <f t="shared" si="24"/>
        <v>1</v>
      </c>
      <c r="L61" s="50">
        <f t="shared" si="25"/>
        <v>1</v>
      </c>
      <c r="M61" s="50">
        <f t="shared" ca="1" si="15"/>
        <v>0</v>
      </c>
      <c r="N61" s="8"/>
      <c r="O61" s="8"/>
      <c r="P61" s="13"/>
      <c r="Q61" s="13"/>
      <c r="T61" s="43">
        <v>0</v>
      </c>
      <c r="U61" s="52">
        <f t="shared" si="16"/>
        <v>-3596</v>
      </c>
      <c r="V61" s="48">
        <f t="shared" si="17"/>
        <v>-3596</v>
      </c>
      <c r="W61" s="48"/>
      <c r="X61" s="48">
        <f t="shared" si="18"/>
        <v>3952.8837599664289</v>
      </c>
      <c r="Y61" s="48">
        <f t="shared" si="19"/>
        <v>356.8837599664289</v>
      </c>
      <c r="Z61" s="48">
        <f t="shared" si="20"/>
        <v>357</v>
      </c>
      <c r="AA61" s="17">
        <f t="shared" si="21"/>
        <v>357</v>
      </c>
      <c r="AB61" s="45">
        <f t="shared" si="22"/>
        <v>3953</v>
      </c>
    </row>
    <row r="62" spans="1:28" ht="15" customHeight="1" x14ac:dyDescent="0.25">
      <c r="A62" s="49">
        <v>4471</v>
      </c>
      <c r="B62" s="49">
        <v>3596</v>
      </c>
      <c r="C62" s="46">
        <v>8.8000000000000007</v>
      </c>
      <c r="D62" s="46">
        <v>273.77</v>
      </c>
      <c r="E62" s="46">
        <v>217.79</v>
      </c>
      <c r="F62" s="46">
        <f t="shared" si="13"/>
        <v>431.625</v>
      </c>
      <c r="G62" s="46">
        <v>0</v>
      </c>
      <c r="H62" s="46">
        <f t="shared" si="14"/>
        <v>541</v>
      </c>
      <c r="I62" s="46">
        <v>0</v>
      </c>
      <c r="J62" s="50">
        <f t="shared" si="23"/>
        <v>1</v>
      </c>
      <c r="K62" s="50">
        <f t="shared" si="24"/>
        <v>1</v>
      </c>
      <c r="L62" s="50">
        <f t="shared" si="25"/>
        <v>1</v>
      </c>
      <c r="M62" s="50">
        <f t="shared" ca="1" si="15"/>
        <v>0</v>
      </c>
      <c r="N62" s="8"/>
      <c r="O62" s="8"/>
      <c r="P62" s="13"/>
      <c r="Q62" s="13"/>
      <c r="T62" s="43">
        <v>0</v>
      </c>
      <c r="U62" s="52">
        <f t="shared" si="16"/>
        <v>-3596</v>
      </c>
      <c r="V62" s="48">
        <f t="shared" si="17"/>
        <v>-3596</v>
      </c>
      <c r="W62" s="48"/>
      <c r="X62" s="48">
        <f t="shared" si="18"/>
        <v>3952.8837599664289</v>
      </c>
      <c r="Y62" s="48">
        <f t="shared" si="19"/>
        <v>356.8837599664289</v>
      </c>
      <c r="Z62" s="48">
        <f t="shared" si="20"/>
        <v>357</v>
      </c>
      <c r="AA62" s="17">
        <f t="shared" si="21"/>
        <v>357</v>
      </c>
      <c r="AB62" s="45">
        <f t="shared" si="22"/>
        <v>3953</v>
      </c>
    </row>
    <row r="63" spans="1:28" ht="15" customHeight="1" x14ac:dyDescent="0.25">
      <c r="A63" s="49">
        <v>3927</v>
      </c>
      <c r="B63" s="49">
        <v>3732</v>
      </c>
      <c r="C63" s="46">
        <v>8.4</v>
      </c>
      <c r="D63" s="46">
        <v>273.79000000000002</v>
      </c>
      <c r="E63" s="46">
        <v>217.8</v>
      </c>
      <c r="F63" s="46">
        <f t="shared" si="13"/>
        <v>571</v>
      </c>
      <c r="G63" s="46">
        <v>0</v>
      </c>
      <c r="H63" s="46">
        <f t="shared" si="14"/>
        <v>598.85714285714289</v>
      </c>
      <c r="I63" s="46">
        <v>0</v>
      </c>
      <c r="J63" s="50">
        <f t="shared" si="23"/>
        <v>0</v>
      </c>
      <c r="K63" s="50">
        <f t="shared" si="24"/>
        <v>1</v>
      </c>
      <c r="L63" s="50">
        <f t="shared" si="25"/>
        <v>1</v>
      </c>
      <c r="M63" s="50">
        <f t="shared" ca="1" si="15"/>
        <v>0</v>
      </c>
      <c r="N63" s="8"/>
      <c r="O63" s="8"/>
      <c r="P63" s="13"/>
      <c r="Q63" s="13"/>
      <c r="T63" s="43">
        <v>0</v>
      </c>
      <c r="U63" s="52">
        <f t="shared" si="16"/>
        <v>-3732</v>
      </c>
      <c r="V63" s="48">
        <f t="shared" si="17"/>
        <v>-3732</v>
      </c>
      <c r="W63" s="48"/>
      <c r="X63" s="48">
        <f t="shared" si="18"/>
        <v>4102.3810323122116</v>
      </c>
      <c r="Y63" s="48">
        <f t="shared" si="19"/>
        <v>370.38103231221157</v>
      </c>
      <c r="Z63" s="48">
        <f t="shared" si="20"/>
        <v>370</v>
      </c>
      <c r="AA63" s="17">
        <f t="shared" si="21"/>
        <v>370</v>
      </c>
      <c r="AB63" s="45">
        <f t="shared" si="22"/>
        <v>4102</v>
      </c>
    </row>
    <row r="64" spans="1:28" ht="15" customHeight="1" x14ac:dyDescent="0.25">
      <c r="A64" s="49">
        <v>5229</v>
      </c>
      <c r="B64" s="49">
        <v>3965</v>
      </c>
      <c r="C64" s="46">
        <v>12.4</v>
      </c>
      <c r="D64" s="46">
        <v>273.92</v>
      </c>
      <c r="E64" s="46">
        <v>217.93</v>
      </c>
      <c r="F64" s="46">
        <f t="shared" si="13"/>
        <v>449.16666666666669</v>
      </c>
      <c r="G64" s="46">
        <v>0</v>
      </c>
      <c r="H64" s="46">
        <f t="shared" si="14"/>
        <v>659.83333333333337</v>
      </c>
      <c r="I64" s="46">
        <v>0</v>
      </c>
      <c r="J64" s="50">
        <f t="shared" si="23"/>
        <v>0</v>
      </c>
      <c r="K64" s="50">
        <f t="shared" si="24"/>
        <v>1</v>
      </c>
      <c r="L64" s="50">
        <f t="shared" si="25"/>
        <v>1</v>
      </c>
      <c r="M64" s="50">
        <f t="shared" ca="1" si="15"/>
        <v>0</v>
      </c>
      <c r="N64" s="8"/>
      <c r="O64" s="8"/>
      <c r="P64" s="13"/>
      <c r="Q64" s="13"/>
      <c r="T64" s="43">
        <v>0</v>
      </c>
      <c r="U64" s="52">
        <f t="shared" si="16"/>
        <v>-3965</v>
      </c>
      <c r="V64" s="48">
        <f t="shared" si="17"/>
        <v>-3965</v>
      </c>
      <c r="W64" s="48"/>
      <c r="X64" s="48">
        <f t="shared" si="18"/>
        <v>4358.5050356693246</v>
      </c>
      <c r="Y64" s="48">
        <f t="shared" si="19"/>
        <v>393.50503566932457</v>
      </c>
      <c r="Z64" s="48">
        <f t="shared" si="20"/>
        <v>394</v>
      </c>
      <c r="AA64" s="17">
        <f t="shared" si="21"/>
        <v>394</v>
      </c>
      <c r="AB64" s="45">
        <f t="shared" si="22"/>
        <v>4359</v>
      </c>
    </row>
    <row r="65" spans="1:28" ht="15" customHeight="1" x14ac:dyDescent="0.25">
      <c r="A65" s="49">
        <v>5261</v>
      </c>
      <c r="B65" s="49">
        <v>3997</v>
      </c>
      <c r="C65" s="46">
        <v>12</v>
      </c>
      <c r="D65" s="46">
        <v>274.05</v>
      </c>
      <c r="E65" s="46">
        <v>218.07</v>
      </c>
      <c r="F65" s="46">
        <f t="shared" si="13"/>
        <v>532.6</v>
      </c>
      <c r="G65" s="46">
        <v>0</v>
      </c>
      <c r="H65" s="46">
        <f t="shared" si="14"/>
        <v>785.4</v>
      </c>
      <c r="I65" s="46">
        <v>0</v>
      </c>
      <c r="J65" s="50">
        <f t="shared" si="23"/>
        <v>1</v>
      </c>
      <c r="K65" s="50">
        <f t="shared" si="24"/>
        <v>1</v>
      </c>
      <c r="L65" s="50">
        <f t="shared" si="25"/>
        <v>1</v>
      </c>
      <c r="M65" s="50">
        <f t="shared" ca="1" si="15"/>
        <v>1</v>
      </c>
      <c r="N65" s="8"/>
      <c r="O65" s="8"/>
      <c r="P65" s="13"/>
      <c r="Q65" s="13"/>
      <c r="T65" s="43">
        <v>0</v>
      </c>
      <c r="U65" s="52">
        <f t="shared" si="16"/>
        <v>-3997</v>
      </c>
      <c r="V65" s="48">
        <f t="shared" si="17"/>
        <v>-3997</v>
      </c>
      <c r="W65" s="48"/>
      <c r="X65" s="48">
        <f t="shared" si="18"/>
        <v>4393.6808644565672</v>
      </c>
      <c r="Y65" s="48">
        <f t="shared" si="19"/>
        <v>396.68086445656718</v>
      </c>
      <c r="Z65" s="48">
        <f t="shared" si="20"/>
        <v>397</v>
      </c>
      <c r="AA65" s="17">
        <f t="shared" si="21"/>
        <v>397</v>
      </c>
      <c r="AB65" s="45">
        <f t="shared" si="22"/>
        <v>4394</v>
      </c>
    </row>
    <row r="66" spans="1:28" ht="15" customHeight="1" x14ac:dyDescent="0.25">
      <c r="A66" s="49">
        <v>6106</v>
      </c>
      <c r="B66" s="49">
        <v>4745</v>
      </c>
      <c r="C66" s="46">
        <v>10.8</v>
      </c>
      <c r="D66" s="46">
        <v>274.19</v>
      </c>
      <c r="E66" s="46">
        <v>218.21</v>
      </c>
      <c r="F66" s="46">
        <f t="shared" si="13"/>
        <v>454.5</v>
      </c>
      <c r="G66" s="46">
        <v>0</v>
      </c>
      <c r="H66" s="46">
        <f t="shared" si="14"/>
        <v>794.75</v>
      </c>
      <c r="I66" s="46">
        <v>0</v>
      </c>
      <c r="J66" s="50">
        <f t="shared" si="23"/>
        <v>0</v>
      </c>
      <c r="K66" s="50">
        <f t="shared" si="24"/>
        <v>1</v>
      </c>
      <c r="L66" s="50">
        <f t="shared" si="25"/>
        <v>1</v>
      </c>
      <c r="M66" s="50">
        <f t="shared" ref="M66:M97" ca="1" si="26">IF(RAND()&lt;0.5,0,1)</f>
        <v>0</v>
      </c>
      <c r="N66" s="8"/>
      <c r="O66" s="8"/>
      <c r="P66" s="13"/>
      <c r="Q66" s="13"/>
      <c r="T66" s="43">
        <v>0</v>
      </c>
      <c r="U66" s="52">
        <f t="shared" ref="U66:U97" si="27">T66-B66</f>
        <v>-4745</v>
      </c>
      <c r="V66" s="48">
        <f t="shared" ref="V66:V97" si="28">ROUND(U66,0)</f>
        <v>-4745</v>
      </c>
      <c r="W66" s="48"/>
      <c r="X66" s="48">
        <f t="shared" ref="X66:X97" si="29">B66/$W$2*$W$3</f>
        <v>5215.9158623583717</v>
      </c>
      <c r="Y66" s="48">
        <f t="shared" ref="Y66:Y97" si="30">X66-B66</f>
        <v>470.91586235837167</v>
      </c>
      <c r="Z66" s="48">
        <f t="shared" ref="Z66:Z97" si="31">ROUND(Y66,0)</f>
        <v>471</v>
      </c>
      <c r="AA66" s="17">
        <f t="shared" ref="AA66:AA97" si="32">IF(V66&gt;=0,V66,Z66)</f>
        <v>471</v>
      </c>
      <c r="AB66" s="45">
        <f t="shared" ref="AB66:AB97" si="33">B66+AA66</f>
        <v>5216</v>
      </c>
    </row>
    <row r="67" spans="1:28" ht="15" customHeight="1" x14ac:dyDescent="0.25">
      <c r="A67" s="49">
        <v>5526</v>
      </c>
      <c r="B67" s="49">
        <v>4943</v>
      </c>
      <c r="C67" s="46">
        <v>10.199999999999999</v>
      </c>
      <c r="D67" s="46">
        <v>274.25</v>
      </c>
      <c r="E67" s="46">
        <v>218.27</v>
      </c>
      <c r="F67" s="46">
        <f t="shared" si="13"/>
        <v>799.33333333333337</v>
      </c>
      <c r="G67" s="46">
        <v>0</v>
      </c>
      <c r="H67" s="46">
        <f t="shared" si="14"/>
        <v>993.66666666666663</v>
      </c>
      <c r="I67" s="46">
        <v>0</v>
      </c>
      <c r="J67" s="50">
        <f t="shared" ref="J67:J98" si="34">IF(ABS(B67-B66)&lt;=50,1,0)</f>
        <v>0</v>
      </c>
      <c r="K67" s="50">
        <f t="shared" ref="K67:K98" si="35">IF(ABS((B67-B66))&lt;=50,1,IF((B67-B66)*(1)&gt;=0,1,-1))</f>
        <v>1</v>
      </c>
      <c r="L67" s="50">
        <f t="shared" si="25"/>
        <v>1</v>
      </c>
      <c r="M67" s="50">
        <f t="shared" ca="1" si="26"/>
        <v>1</v>
      </c>
      <c r="N67" s="8"/>
      <c r="O67" s="8"/>
      <c r="P67" s="13"/>
      <c r="Q67" s="13"/>
      <c r="T67" s="43">
        <v>0</v>
      </c>
      <c r="U67" s="52">
        <f t="shared" si="27"/>
        <v>-4943</v>
      </c>
      <c r="V67" s="48">
        <f t="shared" si="28"/>
        <v>-4943</v>
      </c>
      <c r="W67" s="48"/>
      <c r="X67" s="48">
        <f t="shared" si="29"/>
        <v>5433.5663029794368</v>
      </c>
      <c r="Y67" s="48">
        <f t="shared" si="30"/>
        <v>490.56630297943684</v>
      </c>
      <c r="Z67" s="48">
        <f t="shared" si="31"/>
        <v>491</v>
      </c>
      <c r="AA67" s="17">
        <f t="shared" si="32"/>
        <v>491</v>
      </c>
      <c r="AB67" s="45">
        <f t="shared" si="33"/>
        <v>5434</v>
      </c>
    </row>
    <row r="68" spans="1:28" ht="15" customHeight="1" x14ac:dyDescent="0.25">
      <c r="A68" s="49">
        <v>5987</v>
      </c>
      <c r="B68" s="49">
        <v>5015</v>
      </c>
      <c r="C68" s="46">
        <v>11.9</v>
      </c>
      <c r="D68" s="46">
        <v>274.35000000000002</v>
      </c>
      <c r="E68" s="46">
        <v>218.36</v>
      </c>
      <c r="F68" s="46">
        <f t="shared" si="13"/>
        <v>968.5</v>
      </c>
      <c r="G68" s="46">
        <v>0</v>
      </c>
      <c r="H68" s="46">
        <f t="shared" si="14"/>
        <v>1454.5</v>
      </c>
      <c r="I68" s="46">
        <v>0</v>
      </c>
      <c r="J68" s="50">
        <f t="shared" si="34"/>
        <v>0</v>
      </c>
      <c r="K68" s="50">
        <f t="shared" si="35"/>
        <v>1</v>
      </c>
      <c r="L68" s="50">
        <f t="shared" si="25"/>
        <v>1</v>
      </c>
      <c r="M68" s="50">
        <f t="shared" ca="1" si="26"/>
        <v>0</v>
      </c>
      <c r="N68" s="8"/>
      <c r="O68" s="8"/>
      <c r="P68" s="13"/>
      <c r="Q68" s="13"/>
      <c r="T68" s="43">
        <v>0</v>
      </c>
      <c r="U68" s="52">
        <f t="shared" si="27"/>
        <v>-5015</v>
      </c>
      <c r="V68" s="48">
        <f t="shared" si="28"/>
        <v>-5015</v>
      </c>
      <c r="W68" s="48"/>
      <c r="X68" s="48">
        <f t="shared" si="29"/>
        <v>5512.7119177507348</v>
      </c>
      <c r="Y68" s="48">
        <f t="shared" si="30"/>
        <v>497.71191775073476</v>
      </c>
      <c r="Z68" s="48">
        <f t="shared" si="31"/>
        <v>498</v>
      </c>
      <c r="AA68" s="17">
        <f t="shared" si="32"/>
        <v>498</v>
      </c>
      <c r="AB68" s="45">
        <f t="shared" si="33"/>
        <v>5513</v>
      </c>
    </row>
    <row r="69" spans="1:28" ht="15" customHeight="1" x14ac:dyDescent="0.25">
      <c r="A69" s="49">
        <v>6772</v>
      </c>
      <c r="B69" s="49">
        <v>5119</v>
      </c>
      <c r="C69" s="46">
        <v>11.8</v>
      </c>
      <c r="D69" s="46">
        <v>274.52</v>
      </c>
      <c r="E69" s="46">
        <v>218.54</v>
      </c>
      <c r="F69" s="46">
        <f t="shared" si="13"/>
        <v>1152</v>
      </c>
      <c r="G69" s="46">
        <v>0</v>
      </c>
      <c r="H69" s="46">
        <f t="shared" si="14"/>
        <v>2805</v>
      </c>
      <c r="I69" s="46">
        <v>0</v>
      </c>
      <c r="J69" s="50">
        <f t="shared" si="34"/>
        <v>0</v>
      </c>
      <c r="K69" s="50">
        <f t="shared" si="35"/>
        <v>1</v>
      </c>
      <c r="L69" s="50">
        <f t="shared" si="25"/>
        <v>1</v>
      </c>
      <c r="M69" s="50">
        <f t="shared" ca="1" si="26"/>
        <v>0</v>
      </c>
      <c r="N69" s="8"/>
      <c r="O69" s="8"/>
      <c r="P69" s="13"/>
      <c r="Q69" s="13"/>
      <c r="T69" s="43">
        <v>0</v>
      </c>
      <c r="U69" s="52">
        <f t="shared" si="27"/>
        <v>-5119</v>
      </c>
      <c r="V69" s="48">
        <f t="shared" si="28"/>
        <v>-5119</v>
      </c>
      <c r="W69" s="48"/>
      <c r="X69" s="48">
        <f t="shared" si="29"/>
        <v>5627.0333613092744</v>
      </c>
      <c r="Y69" s="48">
        <f t="shared" si="30"/>
        <v>508.03336130927437</v>
      </c>
      <c r="Z69" s="48">
        <f t="shared" si="31"/>
        <v>508</v>
      </c>
      <c r="AA69" s="17">
        <f t="shared" si="32"/>
        <v>508</v>
      </c>
      <c r="AB69" s="45">
        <f t="shared" si="33"/>
        <v>5627</v>
      </c>
    </row>
    <row r="70" spans="1:28" ht="15" customHeight="1" x14ac:dyDescent="0.25">
      <c r="A70" s="62">
        <v>7924</v>
      </c>
      <c r="B70" s="49">
        <v>5202</v>
      </c>
      <c r="C70" s="46">
        <v>8.8000000000000007</v>
      </c>
      <c r="D70" s="46">
        <v>274.8</v>
      </c>
      <c r="E70" s="46">
        <v>218.82</v>
      </c>
      <c r="F70" s="65">
        <v>0</v>
      </c>
      <c r="G70" s="65">
        <v>0</v>
      </c>
      <c r="H70" s="60">
        <v>0</v>
      </c>
      <c r="I70" s="60">
        <v>0</v>
      </c>
      <c r="J70" s="50">
        <f t="shared" si="34"/>
        <v>0</v>
      </c>
      <c r="K70" s="50">
        <f t="shared" si="35"/>
        <v>1</v>
      </c>
      <c r="L70" s="50">
        <f t="shared" si="25"/>
        <v>1</v>
      </c>
      <c r="M70" s="50">
        <f t="shared" ca="1" si="26"/>
        <v>0</v>
      </c>
      <c r="N70" s="8"/>
      <c r="O70" s="8"/>
      <c r="P70" s="13"/>
      <c r="Q70" s="13"/>
      <c r="T70" s="43">
        <v>0</v>
      </c>
      <c r="U70" s="52">
        <f t="shared" si="27"/>
        <v>-5202</v>
      </c>
      <c r="V70" s="48">
        <f t="shared" si="28"/>
        <v>-5202</v>
      </c>
      <c r="W70" s="48"/>
      <c r="X70" s="48">
        <f t="shared" si="29"/>
        <v>5718.2706672261857</v>
      </c>
      <c r="Y70" s="48">
        <f t="shared" si="30"/>
        <v>516.27066722618565</v>
      </c>
      <c r="Z70" s="48">
        <f t="shared" si="31"/>
        <v>516</v>
      </c>
      <c r="AA70" s="17">
        <f t="shared" si="32"/>
        <v>516</v>
      </c>
      <c r="AB70" s="45">
        <f t="shared" si="33"/>
        <v>5718</v>
      </c>
    </row>
    <row r="71" spans="1:28" ht="15" customHeight="1" x14ac:dyDescent="0.25">
      <c r="A71" s="49">
        <v>7395</v>
      </c>
      <c r="B71" s="49">
        <v>5256</v>
      </c>
      <c r="C71" s="46">
        <v>9.4</v>
      </c>
      <c r="D71" s="46">
        <v>275.02</v>
      </c>
      <c r="E71" s="46">
        <v>219.03</v>
      </c>
      <c r="F71" s="46">
        <v>0</v>
      </c>
      <c r="G71" s="46">
        <f t="shared" ref="G71:G102" si="36">($A$70-A71)/(ROW(A71)-ROW($A$70))</f>
        <v>529</v>
      </c>
      <c r="H71" s="46">
        <v>0</v>
      </c>
      <c r="I71" s="46">
        <f t="shared" ref="I71:I102" si="37">($A$70-B71)/(ROW(B71)-ROW($A$70))</f>
        <v>2668</v>
      </c>
      <c r="J71" s="50">
        <f t="shared" si="34"/>
        <v>0</v>
      </c>
      <c r="K71" s="50">
        <f t="shared" si="35"/>
        <v>1</v>
      </c>
      <c r="L71" s="50">
        <f t="shared" ref="L71:L102" si="38">IF(OR(COUNTIF(K67:K71,1)=5,COUNTIF(K67:K71,-1)=5),1,0)</f>
        <v>1</v>
      </c>
      <c r="M71" s="50">
        <f t="shared" ca="1" si="26"/>
        <v>1</v>
      </c>
      <c r="N71" s="8"/>
      <c r="O71" s="8"/>
      <c r="P71" s="13"/>
      <c r="Q71" s="13"/>
      <c r="T71" s="43">
        <v>0</v>
      </c>
      <c r="U71" s="52">
        <f t="shared" si="27"/>
        <v>-5256</v>
      </c>
      <c r="V71" s="48">
        <f t="shared" si="28"/>
        <v>-5256</v>
      </c>
      <c r="W71" s="48"/>
      <c r="X71" s="48">
        <f t="shared" si="29"/>
        <v>5777.6298783046586</v>
      </c>
      <c r="Y71" s="48">
        <f t="shared" si="30"/>
        <v>521.62987830465863</v>
      </c>
      <c r="Z71" s="48">
        <f t="shared" si="31"/>
        <v>522</v>
      </c>
      <c r="AA71" s="17">
        <f t="shared" si="32"/>
        <v>522</v>
      </c>
      <c r="AB71" s="45">
        <f t="shared" si="33"/>
        <v>5778</v>
      </c>
    </row>
    <row r="72" spans="1:28" ht="15" customHeight="1" x14ac:dyDescent="0.25">
      <c r="A72" s="49">
        <v>7731</v>
      </c>
      <c r="B72" s="49">
        <v>5495</v>
      </c>
      <c r="C72" s="46">
        <v>5.2</v>
      </c>
      <c r="D72" s="46">
        <v>275.25</v>
      </c>
      <c r="E72" s="46">
        <v>219.26</v>
      </c>
      <c r="F72" s="46">
        <v>0</v>
      </c>
      <c r="G72" s="46">
        <f t="shared" si="36"/>
        <v>96.5</v>
      </c>
      <c r="H72" s="46">
        <v>0</v>
      </c>
      <c r="I72" s="46">
        <f t="shared" si="37"/>
        <v>1214.5</v>
      </c>
      <c r="J72" s="50">
        <f t="shared" si="34"/>
        <v>0</v>
      </c>
      <c r="K72" s="50">
        <f t="shared" si="35"/>
        <v>1</v>
      </c>
      <c r="L72" s="50">
        <f t="shared" si="38"/>
        <v>1</v>
      </c>
      <c r="M72" s="50">
        <f t="shared" ca="1" si="26"/>
        <v>0</v>
      </c>
      <c r="N72" s="8"/>
      <c r="O72" s="8"/>
      <c r="P72" s="13"/>
      <c r="Q72" s="13"/>
      <c r="T72" s="43">
        <v>0</v>
      </c>
      <c r="U72" s="52">
        <f t="shared" si="27"/>
        <v>-5495</v>
      </c>
      <c r="V72" s="48">
        <f t="shared" si="28"/>
        <v>-5495</v>
      </c>
      <c r="W72" s="48"/>
      <c r="X72" s="48">
        <f t="shared" si="29"/>
        <v>6040.3493495593793</v>
      </c>
      <c r="Y72" s="48">
        <f t="shared" si="30"/>
        <v>545.34934955937933</v>
      </c>
      <c r="Z72" s="48">
        <f t="shared" si="31"/>
        <v>545</v>
      </c>
      <c r="AA72" s="17">
        <f t="shared" si="32"/>
        <v>545</v>
      </c>
      <c r="AB72" s="45">
        <f t="shared" si="33"/>
        <v>6040</v>
      </c>
    </row>
    <row r="73" spans="1:28" ht="15" customHeight="1" x14ac:dyDescent="0.25">
      <c r="A73" s="49">
        <v>7597</v>
      </c>
      <c r="B73" s="49">
        <v>5555</v>
      </c>
      <c r="C73" s="46">
        <v>6.3</v>
      </c>
      <c r="D73" s="46">
        <v>275.45999999999998</v>
      </c>
      <c r="E73" s="46">
        <v>219.48</v>
      </c>
      <c r="F73" s="46">
        <v>0</v>
      </c>
      <c r="G73" s="46">
        <f t="shared" si="36"/>
        <v>109</v>
      </c>
      <c r="H73" s="46">
        <v>0</v>
      </c>
      <c r="I73" s="46">
        <f t="shared" si="37"/>
        <v>789.66666666666663</v>
      </c>
      <c r="J73" s="50">
        <f t="shared" si="34"/>
        <v>0</v>
      </c>
      <c r="K73" s="50">
        <f t="shared" si="35"/>
        <v>1</v>
      </c>
      <c r="L73" s="50">
        <f t="shared" si="38"/>
        <v>1</v>
      </c>
      <c r="M73" s="50">
        <f t="shared" ca="1" si="26"/>
        <v>0</v>
      </c>
      <c r="N73" s="8"/>
      <c r="O73" s="8"/>
      <c r="P73" s="13"/>
      <c r="Q73" s="13"/>
      <c r="T73" s="43">
        <v>0</v>
      </c>
      <c r="U73" s="52">
        <f t="shared" si="27"/>
        <v>-5555</v>
      </c>
      <c r="V73" s="48">
        <f t="shared" si="28"/>
        <v>-5555</v>
      </c>
      <c r="W73" s="48"/>
      <c r="X73" s="48">
        <f t="shared" si="29"/>
        <v>6106.30402853546</v>
      </c>
      <c r="Y73" s="48">
        <f t="shared" si="30"/>
        <v>551.30402853546002</v>
      </c>
      <c r="Z73" s="48">
        <f t="shared" si="31"/>
        <v>551</v>
      </c>
      <c r="AA73" s="17">
        <f t="shared" si="32"/>
        <v>551</v>
      </c>
      <c r="AB73" s="45">
        <f t="shared" si="33"/>
        <v>6106</v>
      </c>
    </row>
    <row r="74" spans="1:28" ht="15" customHeight="1" x14ac:dyDescent="0.25">
      <c r="A74" s="49">
        <v>6369</v>
      </c>
      <c r="B74" s="49">
        <v>5883</v>
      </c>
      <c r="C74" s="46">
        <v>4.8</v>
      </c>
      <c r="D74" s="46">
        <v>275.51</v>
      </c>
      <c r="E74" s="46">
        <v>219.52</v>
      </c>
      <c r="F74" s="46">
        <v>0</v>
      </c>
      <c r="G74" s="46">
        <f t="shared" si="36"/>
        <v>388.75</v>
      </c>
      <c r="H74" s="46">
        <v>0</v>
      </c>
      <c r="I74" s="46">
        <f t="shared" si="37"/>
        <v>510.25</v>
      </c>
      <c r="J74" s="50">
        <f t="shared" si="34"/>
        <v>0</v>
      </c>
      <c r="K74" s="50">
        <f t="shared" si="35"/>
        <v>1</v>
      </c>
      <c r="L74" s="50">
        <f t="shared" si="38"/>
        <v>1</v>
      </c>
      <c r="M74" s="50">
        <f t="shared" ca="1" si="26"/>
        <v>1</v>
      </c>
      <c r="N74" s="8"/>
      <c r="O74" s="8"/>
      <c r="P74" s="13"/>
      <c r="Q74" s="13"/>
      <c r="T74" s="43">
        <v>0</v>
      </c>
      <c r="U74" s="52">
        <f t="shared" si="27"/>
        <v>-5883</v>
      </c>
      <c r="V74" s="48">
        <f t="shared" si="28"/>
        <v>-5883</v>
      </c>
      <c r="W74" s="48"/>
      <c r="X74" s="48">
        <f t="shared" si="29"/>
        <v>6466.8562736047006</v>
      </c>
      <c r="Y74" s="48">
        <f t="shared" si="30"/>
        <v>583.85627360470062</v>
      </c>
      <c r="Z74" s="48">
        <f t="shared" si="31"/>
        <v>584</v>
      </c>
      <c r="AA74" s="17">
        <f t="shared" si="32"/>
        <v>584</v>
      </c>
      <c r="AB74" s="45">
        <f t="shared" si="33"/>
        <v>6467</v>
      </c>
    </row>
    <row r="75" spans="1:28" ht="15" customHeight="1" x14ac:dyDescent="0.25">
      <c r="A75" s="49">
        <v>7196</v>
      </c>
      <c r="B75" s="49">
        <v>6029</v>
      </c>
      <c r="C75" s="46">
        <v>4.2</v>
      </c>
      <c r="D75" s="46">
        <v>275.63</v>
      </c>
      <c r="E75" s="46">
        <v>219.65</v>
      </c>
      <c r="F75" s="46">
        <v>0</v>
      </c>
      <c r="G75" s="46">
        <f t="shared" si="36"/>
        <v>145.6</v>
      </c>
      <c r="H75" s="46">
        <v>0</v>
      </c>
      <c r="I75" s="46">
        <f t="shared" si="37"/>
        <v>379</v>
      </c>
      <c r="J75" s="50">
        <f t="shared" si="34"/>
        <v>0</v>
      </c>
      <c r="K75" s="50">
        <f t="shared" si="35"/>
        <v>1</v>
      </c>
      <c r="L75" s="50">
        <f t="shared" si="38"/>
        <v>1</v>
      </c>
      <c r="M75" s="50">
        <f t="shared" ca="1" si="26"/>
        <v>0</v>
      </c>
      <c r="N75" s="8"/>
      <c r="O75" s="8"/>
      <c r="P75" s="13"/>
      <c r="Q75" s="13"/>
      <c r="T75" s="43">
        <v>0</v>
      </c>
      <c r="U75" s="52">
        <f t="shared" si="27"/>
        <v>-6029</v>
      </c>
      <c r="V75" s="48">
        <f t="shared" si="28"/>
        <v>-6029</v>
      </c>
      <c r="W75" s="48"/>
      <c r="X75" s="48">
        <f t="shared" si="29"/>
        <v>6627.345992446496</v>
      </c>
      <c r="Y75" s="48">
        <f t="shared" si="30"/>
        <v>598.34599244649598</v>
      </c>
      <c r="Z75" s="48">
        <f t="shared" si="31"/>
        <v>598</v>
      </c>
      <c r="AA75" s="17">
        <f t="shared" si="32"/>
        <v>598</v>
      </c>
      <c r="AB75" s="45">
        <f t="shared" si="33"/>
        <v>6627</v>
      </c>
    </row>
    <row r="76" spans="1:28" ht="15" customHeight="1" x14ac:dyDescent="0.25">
      <c r="A76" s="49">
        <v>6537</v>
      </c>
      <c r="B76" s="49">
        <v>6051</v>
      </c>
      <c r="C76" s="46">
        <v>6.5</v>
      </c>
      <c r="D76" s="46">
        <v>275.68</v>
      </c>
      <c r="E76" s="46">
        <v>219.69</v>
      </c>
      <c r="F76" s="46">
        <v>0</v>
      </c>
      <c r="G76" s="46">
        <f t="shared" si="36"/>
        <v>231.16666666666666</v>
      </c>
      <c r="H76" s="46">
        <v>0</v>
      </c>
      <c r="I76" s="46">
        <f t="shared" si="37"/>
        <v>312.16666666666669</v>
      </c>
      <c r="J76" s="50">
        <f t="shared" si="34"/>
        <v>1</v>
      </c>
      <c r="K76" s="50">
        <f t="shared" si="35"/>
        <v>1</v>
      </c>
      <c r="L76" s="50">
        <f t="shared" si="38"/>
        <v>1</v>
      </c>
      <c r="M76" s="50">
        <f t="shared" ca="1" si="26"/>
        <v>0</v>
      </c>
      <c r="N76" s="13"/>
      <c r="O76" s="13"/>
      <c r="P76" s="13"/>
      <c r="Q76" s="13"/>
      <c r="T76" s="43">
        <v>0</v>
      </c>
      <c r="U76" s="52">
        <f t="shared" si="27"/>
        <v>-6051</v>
      </c>
      <c r="V76" s="48">
        <f t="shared" si="28"/>
        <v>-6051</v>
      </c>
      <c r="W76" s="48"/>
      <c r="X76" s="48">
        <f t="shared" si="29"/>
        <v>6651.5293747377254</v>
      </c>
      <c r="Y76" s="48">
        <f t="shared" si="30"/>
        <v>600.52937473772545</v>
      </c>
      <c r="Z76" s="48">
        <f t="shared" si="31"/>
        <v>601</v>
      </c>
      <c r="AA76" s="17">
        <f t="shared" si="32"/>
        <v>601</v>
      </c>
      <c r="AB76" s="45">
        <f t="shared" si="33"/>
        <v>6652</v>
      </c>
    </row>
    <row r="77" spans="1:28" ht="15" customHeight="1" x14ac:dyDescent="0.25">
      <c r="A77" s="49">
        <v>6358</v>
      </c>
      <c r="B77" s="49">
        <v>6066</v>
      </c>
      <c r="C77" s="46">
        <v>3.3</v>
      </c>
      <c r="D77" s="46">
        <v>275.70999999999998</v>
      </c>
      <c r="E77" s="46">
        <v>219.72</v>
      </c>
      <c r="F77" s="46">
        <v>0</v>
      </c>
      <c r="G77" s="46">
        <f t="shared" si="36"/>
        <v>223.71428571428572</v>
      </c>
      <c r="H77" s="46">
        <v>0</v>
      </c>
      <c r="I77" s="46">
        <f t="shared" si="37"/>
        <v>265.42857142857144</v>
      </c>
      <c r="J77" s="50">
        <f t="shared" si="34"/>
        <v>1</v>
      </c>
      <c r="K77" s="50">
        <f t="shared" si="35"/>
        <v>1</v>
      </c>
      <c r="L77" s="50">
        <f t="shared" si="38"/>
        <v>1</v>
      </c>
      <c r="M77" s="50">
        <f t="shared" ca="1" si="26"/>
        <v>0</v>
      </c>
      <c r="N77" s="13"/>
      <c r="O77" s="13"/>
      <c r="P77" s="13"/>
      <c r="Q77" s="13"/>
      <c r="T77" s="43">
        <v>0</v>
      </c>
      <c r="U77" s="52">
        <f t="shared" si="27"/>
        <v>-6066</v>
      </c>
      <c r="V77" s="48">
        <f t="shared" si="28"/>
        <v>-6066</v>
      </c>
      <c r="W77" s="48"/>
      <c r="X77" s="48">
        <f t="shared" si="29"/>
        <v>6668.0180444817452</v>
      </c>
      <c r="Y77" s="48">
        <f t="shared" si="30"/>
        <v>602.01804448174516</v>
      </c>
      <c r="Z77" s="48">
        <f t="shared" si="31"/>
        <v>602</v>
      </c>
      <c r="AA77" s="17">
        <f t="shared" si="32"/>
        <v>602</v>
      </c>
      <c r="AB77" s="45">
        <f t="shared" si="33"/>
        <v>6668</v>
      </c>
    </row>
    <row r="78" spans="1:28" ht="15" customHeight="1" x14ac:dyDescent="0.25">
      <c r="A78" s="49">
        <v>6367</v>
      </c>
      <c r="B78" s="62">
        <v>6075</v>
      </c>
      <c r="C78" s="46">
        <v>2.2000000000000002</v>
      </c>
      <c r="D78" s="46">
        <v>275.74</v>
      </c>
      <c r="E78" s="46">
        <v>219.75</v>
      </c>
      <c r="F78" s="46">
        <v>0</v>
      </c>
      <c r="G78" s="46">
        <f t="shared" si="36"/>
        <v>194.625</v>
      </c>
      <c r="H78" s="46">
        <v>0</v>
      </c>
      <c r="I78" s="46">
        <f t="shared" si="37"/>
        <v>231.125</v>
      </c>
      <c r="J78" s="50">
        <f t="shared" si="34"/>
        <v>1</v>
      </c>
      <c r="K78" s="50">
        <f t="shared" si="35"/>
        <v>1</v>
      </c>
      <c r="L78" s="50">
        <f t="shared" si="38"/>
        <v>1</v>
      </c>
      <c r="M78" s="50">
        <f t="shared" ca="1" si="26"/>
        <v>1</v>
      </c>
      <c r="N78" s="13"/>
      <c r="O78" s="13"/>
      <c r="P78" s="13"/>
      <c r="Q78" s="13"/>
      <c r="T78" s="43">
        <v>0</v>
      </c>
      <c r="U78" s="52">
        <f t="shared" si="27"/>
        <v>-6075</v>
      </c>
      <c r="V78" s="48">
        <f t="shared" si="28"/>
        <v>-6075</v>
      </c>
      <c r="W78" s="48"/>
      <c r="X78" s="48">
        <f t="shared" si="29"/>
        <v>6677.9112463281572</v>
      </c>
      <c r="Y78" s="48">
        <f t="shared" si="30"/>
        <v>602.91124632815718</v>
      </c>
      <c r="Z78" s="48">
        <f t="shared" si="31"/>
        <v>603</v>
      </c>
      <c r="AA78" s="17">
        <f t="shared" si="32"/>
        <v>603</v>
      </c>
      <c r="AB78" s="45">
        <f t="shared" si="33"/>
        <v>6678</v>
      </c>
    </row>
    <row r="79" spans="1:28" ht="15" customHeight="1" x14ac:dyDescent="0.25">
      <c r="A79" s="49">
        <v>6169</v>
      </c>
      <c r="B79" s="49">
        <v>6072</v>
      </c>
      <c r="C79" s="46">
        <v>1.9</v>
      </c>
      <c r="D79" s="46">
        <v>275.75</v>
      </c>
      <c r="E79" s="46">
        <v>219.77</v>
      </c>
      <c r="F79" s="46">
        <v>0</v>
      </c>
      <c r="G79" s="46">
        <f t="shared" si="36"/>
        <v>195</v>
      </c>
      <c r="H79" s="46">
        <v>0</v>
      </c>
      <c r="I79" s="46">
        <f t="shared" si="37"/>
        <v>205.77777777777777</v>
      </c>
      <c r="J79" s="50">
        <f t="shared" si="34"/>
        <v>1</v>
      </c>
      <c r="K79" s="50">
        <f t="shared" si="35"/>
        <v>1</v>
      </c>
      <c r="L79" s="50">
        <f t="shared" si="38"/>
        <v>1</v>
      </c>
      <c r="M79" s="50">
        <f t="shared" ca="1" si="26"/>
        <v>1</v>
      </c>
      <c r="N79" s="13"/>
      <c r="O79" s="13"/>
      <c r="P79" s="13"/>
      <c r="Q79" s="13"/>
      <c r="T79" s="43">
        <v>0</v>
      </c>
      <c r="U79" s="52">
        <f t="shared" si="27"/>
        <v>-6072</v>
      </c>
      <c r="V79" s="48">
        <f t="shared" si="28"/>
        <v>-6072</v>
      </c>
      <c r="W79" s="48"/>
      <c r="X79" s="48">
        <f t="shared" si="29"/>
        <v>6674.6135123793538</v>
      </c>
      <c r="Y79" s="48">
        <f t="shared" si="30"/>
        <v>602.61351237935378</v>
      </c>
      <c r="Z79" s="48">
        <f t="shared" si="31"/>
        <v>603</v>
      </c>
      <c r="AA79" s="17">
        <f t="shared" si="32"/>
        <v>603</v>
      </c>
      <c r="AB79" s="45">
        <f t="shared" si="33"/>
        <v>6675</v>
      </c>
    </row>
    <row r="80" spans="1:28" ht="15" customHeight="1" x14ac:dyDescent="0.25">
      <c r="A80" s="49">
        <v>5286</v>
      </c>
      <c r="B80" s="49">
        <v>6064</v>
      </c>
      <c r="C80" s="46">
        <v>1.1000000000000001</v>
      </c>
      <c r="D80" s="46">
        <v>275.67</v>
      </c>
      <c r="E80" s="46">
        <v>219.69</v>
      </c>
      <c r="F80" s="46">
        <v>0</v>
      </c>
      <c r="G80" s="46">
        <f t="shared" si="36"/>
        <v>263.8</v>
      </c>
      <c r="H80" s="46">
        <v>0</v>
      </c>
      <c r="I80" s="46">
        <f t="shared" si="37"/>
        <v>186</v>
      </c>
      <c r="J80" s="50">
        <f t="shared" si="34"/>
        <v>1</v>
      </c>
      <c r="K80" s="50">
        <f t="shared" si="35"/>
        <v>1</v>
      </c>
      <c r="L80" s="50">
        <f t="shared" si="38"/>
        <v>1</v>
      </c>
      <c r="M80" s="50">
        <f t="shared" ca="1" si="26"/>
        <v>0</v>
      </c>
      <c r="N80" s="13"/>
      <c r="O80" s="13"/>
      <c r="P80" s="13"/>
      <c r="Q80" s="13"/>
      <c r="T80" s="43">
        <v>0</v>
      </c>
      <c r="U80" s="52">
        <f t="shared" si="27"/>
        <v>-6064</v>
      </c>
      <c r="V80" s="48">
        <f t="shared" si="28"/>
        <v>-6064</v>
      </c>
      <c r="W80" s="48"/>
      <c r="X80" s="48">
        <f t="shared" si="29"/>
        <v>6665.8195551825429</v>
      </c>
      <c r="Y80" s="48">
        <f t="shared" si="30"/>
        <v>601.8195551825429</v>
      </c>
      <c r="Z80" s="48">
        <f t="shared" si="31"/>
        <v>602</v>
      </c>
      <c r="AA80" s="17">
        <f t="shared" si="32"/>
        <v>602</v>
      </c>
      <c r="AB80" s="45">
        <f t="shared" si="33"/>
        <v>6666</v>
      </c>
    </row>
    <row r="81" spans="1:28" ht="15" customHeight="1" x14ac:dyDescent="0.25">
      <c r="A81" s="49">
        <v>5463</v>
      </c>
      <c r="B81" s="49">
        <v>6047</v>
      </c>
      <c r="C81" s="46">
        <v>0.7</v>
      </c>
      <c r="D81" s="46">
        <v>275.61</v>
      </c>
      <c r="E81" s="46">
        <v>219.62</v>
      </c>
      <c r="F81" s="46">
        <v>0</v>
      </c>
      <c r="G81" s="46">
        <f t="shared" si="36"/>
        <v>223.72727272727272</v>
      </c>
      <c r="H81" s="46">
        <v>0</v>
      </c>
      <c r="I81" s="46">
        <f t="shared" si="37"/>
        <v>170.63636363636363</v>
      </c>
      <c r="J81" s="50">
        <f t="shared" si="34"/>
        <v>1</v>
      </c>
      <c r="K81" s="50">
        <f t="shared" si="35"/>
        <v>1</v>
      </c>
      <c r="L81" s="50">
        <f t="shared" si="38"/>
        <v>1</v>
      </c>
      <c r="M81" s="50">
        <f t="shared" ca="1" si="26"/>
        <v>0</v>
      </c>
      <c r="N81" s="13"/>
      <c r="O81" s="13"/>
      <c r="P81" s="13"/>
      <c r="Q81" s="13"/>
      <c r="T81" s="43">
        <v>0</v>
      </c>
      <c r="U81" s="52">
        <f t="shared" si="27"/>
        <v>-6047</v>
      </c>
      <c r="V81" s="48">
        <f t="shared" si="28"/>
        <v>-6047</v>
      </c>
      <c r="W81" s="48"/>
      <c r="X81" s="48">
        <f t="shared" si="29"/>
        <v>6647.13239613932</v>
      </c>
      <c r="Y81" s="48">
        <f t="shared" si="30"/>
        <v>600.13239613932001</v>
      </c>
      <c r="Z81" s="48">
        <f t="shared" si="31"/>
        <v>600</v>
      </c>
      <c r="AA81" s="17">
        <f t="shared" si="32"/>
        <v>600</v>
      </c>
      <c r="AB81" s="45">
        <f t="shared" si="33"/>
        <v>6647</v>
      </c>
    </row>
    <row r="82" spans="1:28" ht="15" customHeight="1" x14ac:dyDescent="0.25">
      <c r="A82" s="49">
        <v>4563</v>
      </c>
      <c r="B82" s="49">
        <v>6021</v>
      </c>
      <c r="C82" s="46">
        <v>1.2</v>
      </c>
      <c r="D82" s="46">
        <v>275.45999999999998</v>
      </c>
      <c r="E82" s="46">
        <v>219.48</v>
      </c>
      <c r="F82" s="46">
        <v>0</v>
      </c>
      <c r="G82" s="46">
        <f t="shared" si="36"/>
        <v>280.08333333333331</v>
      </c>
      <c r="H82" s="46">
        <v>0</v>
      </c>
      <c r="I82" s="46">
        <f t="shared" si="37"/>
        <v>158.58333333333334</v>
      </c>
      <c r="J82" s="50">
        <f t="shared" si="34"/>
        <v>1</v>
      </c>
      <c r="K82" s="50">
        <f t="shared" si="35"/>
        <v>1</v>
      </c>
      <c r="L82" s="50">
        <f t="shared" si="38"/>
        <v>1</v>
      </c>
      <c r="M82" s="50">
        <f t="shared" ca="1" si="26"/>
        <v>0</v>
      </c>
      <c r="N82" s="13"/>
      <c r="O82" s="13"/>
      <c r="P82" s="13"/>
      <c r="Q82" s="13"/>
      <c r="T82" s="43">
        <v>0</v>
      </c>
      <c r="U82" s="52">
        <f t="shared" si="27"/>
        <v>-6021</v>
      </c>
      <c r="V82" s="48">
        <f t="shared" si="28"/>
        <v>-6021</v>
      </c>
      <c r="W82" s="48"/>
      <c r="X82" s="48">
        <f t="shared" si="29"/>
        <v>6618.552035249686</v>
      </c>
      <c r="Y82" s="48">
        <f t="shared" si="30"/>
        <v>597.55203524968601</v>
      </c>
      <c r="Z82" s="48">
        <f t="shared" si="31"/>
        <v>598</v>
      </c>
      <c r="AA82" s="17">
        <f t="shared" si="32"/>
        <v>598</v>
      </c>
      <c r="AB82" s="45">
        <f t="shared" si="33"/>
        <v>6619</v>
      </c>
    </row>
    <row r="83" spans="1:28" ht="15" customHeight="1" x14ac:dyDescent="0.25">
      <c r="A83" s="49">
        <v>5008</v>
      </c>
      <c r="B83" s="49">
        <v>5980</v>
      </c>
      <c r="C83" s="46">
        <v>0.6</v>
      </c>
      <c r="D83" s="46">
        <v>275.36</v>
      </c>
      <c r="E83" s="46">
        <v>219.37</v>
      </c>
      <c r="F83" s="46">
        <v>0</v>
      </c>
      <c r="G83" s="46">
        <f t="shared" si="36"/>
        <v>224.30769230769232</v>
      </c>
      <c r="H83" s="46">
        <v>0</v>
      </c>
      <c r="I83" s="46">
        <f t="shared" si="37"/>
        <v>149.53846153846155</v>
      </c>
      <c r="J83" s="50">
        <f t="shared" si="34"/>
        <v>1</v>
      </c>
      <c r="K83" s="50">
        <f t="shared" si="35"/>
        <v>1</v>
      </c>
      <c r="L83" s="50">
        <f t="shared" si="38"/>
        <v>1</v>
      </c>
      <c r="M83" s="50">
        <f t="shared" ca="1" si="26"/>
        <v>0</v>
      </c>
      <c r="N83" s="13"/>
      <c r="O83" s="13"/>
      <c r="P83" s="13"/>
      <c r="Q83" s="13"/>
      <c r="T83" s="43">
        <v>0</v>
      </c>
      <c r="U83" s="52">
        <f t="shared" si="27"/>
        <v>-5980</v>
      </c>
      <c r="V83" s="48">
        <f t="shared" si="28"/>
        <v>-5980</v>
      </c>
      <c r="W83" s="48"/>
      <c r="X83" s="48">
        <f t="shared" si="29"/>
        <v>6573.4830046160305</v>
      </c>
      <c r="Y83" s="48">
        <f t="shared" si="30"/>
        <v>593.48300461603048</v>
      </c>
      <c r="Z83" s="48">
        <f t="shared" si="31"/>
        <v>593</v>
      </c>
      <c r="AA83" s="17">
        <f t="shared" si="32"/>
        <v>593</v>
      </c>
      <c r="AB83" s="45">
        <f t="shared" si="33"/>
        <v>6573</v>
      </c>
    </row>
    <row r="84" spans="1:28" ht="15" customHeight="1" x14ac:dyDescent="0.25">
      <c r="A84" s="49">
        <v>3993</v>
      </c>
      <c r="B84" s="49">
        <v>5937</v>
      </c>
      <c r="C84" s="46">
        <v>0.3</v>
      </c>
      <c r="D84" s="46">
        <v>275.16000000000003</v>
      </c>
      <c r="E84" s="46">
        <v>219.18</v>
      </c>
      <c r="F84" s="46">
        <v>0</v>
      </c>
      <c r="G84" s="46">
        <f t="shared" si="36"/>
        <v>280.78571428571428</v>
      </c>
      <c r="H84" s="46">
        <v>0</v>
      </c>
      <c r="I84" s="46">
        <f t="shared" si="37"/>
        <v>141.92857142857142</v>
      </c>
      <c r="J84" s="50">
        <f t="shared" si="34"/>
        <v>1</v>
      </c>
      <c r="K84" s="50">
        <f t="shared" si="35"/>
        <v>1</v>
      </c>
      <c r="L84" s="50">
        <f t="shared" si="38"/>
        <v>1</v>
      </c>
      <c r="M84" s="50">
        <f t="shared" ca="1" si="26"/>
        <v>0</v>
      </c>
      <c r="N84" s="13"/>
      <c r="O84" s="13"/>
      <c r="P84" s="13"/>
      <c r="Q84" s="13"/>
      <c r="T84" s="43">
        <v>0</v>
      </c>
      <c r="U84" s="52">
        <f t="shared" si="27"/>
        <v>-5937</v>
      </c>
      <c r="V84" s="48">
        <f t="shared" si="28"/>
        <v>-5937</v>
      </c>
      <c r="W84" s="48"/>
      <c r="X84" s="48">
        <f t="shared" si="29"/>
        <v>6526.2154846831727</v>
      </c>
      <c r="Y84" s="48">
        <f t="shared" si="30"/>
        <v>589.21548468317269</v>
      </c>
      <c r="Z84" s="48">
        <f t="shared" si="31"/>
        <v>589</v>
      </c>
      <c r="AA84" s="17">
        <f t="shared" si="32"/>
        <v>589</v>
      </c>
      <c r="AB84" s="45">
        <f t="shared" si="33"/>
        <v>6526</v>
      </c>
    </row>
    <row r="85" spans="1:28" s="49" customFormat="1" ht="15" customHeight="1" x14ac:dyDescent="0.2">
      <c r="A85" s="49">
        <v>3743</v>
      </c>
      <c r="B85" s="49">
        <v>5882</v>
      </c>
      <c r="C85" s="46">
        <v>0.2</v>
      </c>
      <c r="D85" s="46">
        <v>274.94</v>
      </c>
      <c r="E85" s="46">
        <v>218.96</v>
      </c>
      <c r="F85" s="46">
        <v>0</v>
      </c>
      <c r="G85" s="46">
        <f t="shared" si="36"/>
        <v>278.73333333333335</v>
      </c>
      <c r="H85" s="46">
        <v>0</v>
      </c>
      <c r="I85" s="46">
        <f t="shared" si="37"/>
        <v>136.13333333333333</v>
      </c>
      <c r="J85" s="50">
        <f t="shared" si="34"/>
        <v>0</v>
      </c>
      <c r="K85" s="50">
        <f t="shared" si="35"/>
        <v>-1</v>
      </c>
      <c r="L85" s="50">
        <f t="shared" si="38"/>
        <v>0</v>
      </c>
      <c r="M85" s="50">
        <f t="shared" ca="1" si="26"/>
        <v>1</v>
      </c>
      <c r="T85" s="43">
        <v>0</v>
      </c>
      <c r="U85" s="52">
        <f t="shared" si="27"/>
        <v>-5882</v>
      </c>
      <c r="V85" s="48">
        <f t="shared" si="28"/>
        <v>-5882</v>
      </c>
      <c r="W85" s="48"/>
      <c r="X85" s="48">
        <f t="shared" si="29"/>
        <v>6465.7570289550995</v>
      </c>
      <c r="Y85" s="48">
        <f t="shared" si="30"/>
        <v>583.75702895509949</v>
      </c>
      <c r="Z85" s="48">
        <f t="shared" si="31"/>
        <v>584</v>
      </c>
      <c r="AA85" s="17">
        <f t="shared" si="32"/>
        <v>584</v>
      </c>
      <c r="AB85" s="45">
        <f t="shared" si="33"/>
        <v>6466</v>
      </c>
    </row>
    <row r="86" spans="1:28" s="49" customFormat="1" ht="15" customHeight="1" x14ac:dyDescent="0.2">
      <c r="A86" s="49">
        <v>3944</v>
      </c>
      <c r="B86" s="49">
        <v>5791</v>
      </c>
      <c r="C86" s="46">
        <v>0.3</v>
      </c>
      <c r="D86" s="46">
        <v>274.75</v>
      </c>
      <c r="E86" s="46">
        <v>218.77</v>
      </c>
      <c r="F86" s="46">
        <v>0</v>
      </c>
      <c r="G86" s="46">
        <f t="shared" si="36"/>
        <v>248.75</v>
      </c>
      <c r="H86" s="46">
        <v>0</v>
      </c>
      <c r="I86" s="46">
        <f t="shared" si="37"/>
        <v>133.3125</v>
      </c>
      <c r="J86" s="50">
        <f t="shared" si="34"/>
        <v>0</v>
      </c>
      <c r="K86" s="50">
        <f t="shared" si="35"/>
        <v>-1</v>
      </c>
      <c r="L86" s="50">
        <f t="shared" si="38"/>
        <v>0</v>
      </c>
      <c r="M86" s="50">
        <f t="shared" ca="1" si="26"/>
        <v>0</v>
      </c>
      <c r="T86" s="43">
        <v>0</v>
      </c>
      <c r="U86" s="52">
        <f t="shared" si="27"/>
        <v>-5791</v>
      </c>
      <c r="V86" s="48">
        <f t="shared" si="28"/>
        <v>-5791</v>
      </c>
      <c r="W86" s="48"/>
      <c r="X86" s="48">
        <f t="shared" si="29"/>
        <v>6365.7257658413773</v>
      </c>
      <c r="Y86" s="48">
        <f t="shared" si="30"/>
        <v>574.72576584137732</v>
      </c>
      <c r="Z86" s="48">
        <f t="shared" si="31"/>
        <v>575</v>
      </c>
      <c r="AA86" s="17">
        <f t="shared" si="32"/>
        <v>575</v>
      </c>
      <c r="AB86" s="45">
        <f t="shared" si="33"/>
        <v>6366</v>
      </c>
    </row>
    <row r="87" spans="1:28" s="49" customFormat="1" ht="15" customHeight="1" x14ac:dyDescent="0.2">
      <c r="A87" s="49">
        <v>3244</v>
      </c>
      <c r="B87" s="49">
        <v>5675</v>
      </c>
      <c r="C87" s="46">
        <v>2.4</v>
      </c>
      <c r="D87" s="46">
        <v>274.5</v>
      </c>
      <c r="E87" s="46">
        <v>218.51</v>
      </c>
      <c r="F87" s="46">
        <v>0</v>
      </c>
      <c r="G87" s="46">
        <f t="shared" si="36"/>
        <v>275.29411764705884</v>
      </c>
      <c r="H87" s="46">
        <v>0</v>
      </c>
      <c r="I87" s="46">
        <f t="shared" si="37"/>
        <v>132.29411764705881</v>
      </c>
      <c r="J87" s="50">
        <f t="shared" si="34"/>
        <v>0</v>
      </c>
      <c r="K87" s="50">
        <f t="shared" si="35"/>
        <v>-1</v>
      </c>
      <c r="L87" s="50">
        <f t="shared" si="38"/>
        <v>0</v>
      </c>
      <c r="M87" s="50">
        <f t="shared" ca="1" si="26"/>
        <v>1</v>
      </c>
      <c r="T87" s="43">
        <v>0</v>
      </c>
      <c r="U87" s="52">
        <f t="shared" si="27"/>
        <v>-5675</v>
      </c>
      <c r="V87" s="48">
        <f t="shared" si="28"/>
        <v>-5675</v>
      </c>
      <c r="W87" s="48"/>
      <c r="X87" s="48">
        <f t="shared" si="29"/>
        <v>6238.2133864876205</v>
      </c>
      <c r="Y87" s="48">
        <f t="shared" si="30"/>
        <v>563.21338648762048</v>
      </c>
      <c r="Z87" s="48">
        <f t="shared" si="31"/>
        <v>563</v>
      </c>
      <c r="AA87" s="17">
        <f t="shared" si="32"/>
        <v>563</v>
      </c>
      <c r="AB87" s="45">
        <f t="shared" si="33"/>
        <v>6238</v>
      </c>
    </row>
    <row r="88" spans="1:28" s="49" customFormat="1" ht="15" customHeight="1" x14ac:dyDescent="0.2">
      <c r="A88" s="49">
        <v>3171</v>
      </c>
      <c r="B88" s="49">
        <v>5602</v>
      </c>
      <c r="C88" s="46">
        <v>4.7</v>
      </c>
      <c r="D88" s="46">
        <v>274.25</v>
      </c>
      <c r="E88" s="46">
        <v>218.26</v>
      </c>
      <c r="F88" s="46">
        <v>0</v>
      </c>
      <c r="G88" s="46">
        <f t="shared" si="36"/>
        <v>264.05555555555554</v>
      </c>
      <c r="H88" s="46">
        <v>0</v>
      </c>
      <c r="I88" s="46">
        <f t="shared" si="37"/>
        <v>129</v>
      </c>
      <c r="J88" s="50">
        <f t="shared" si="34"/>
        <v>0</v>
      </c>
      <c r="K88" s="50">
        <f t="shared" si="35"/>
        <v>-1</v>
      </c>
      <c r="L88" s="50">
        <f t="shared" si="38"/>
        <v>0</v>
      </c>
      <c r="M88" s="50">
        <f t="shared" ca="1" si="26"/>
        <v>1</v>
      </c>
      <c r="T88" s="43">
        <v>0</v>
      </c>
      <c r="U88" s="52">
        <f t="shared" si="27"/>
        <v>-5602</v>
      </c>
      <c r="V88" s="48">
        <f t="shared" si="28"/>
        <v>-5602</v>
      </c>
      <c r="W88" s="48"/>
      <c r="X88" s="48">
        <f t="shared" si="29"/>
        <v>6157.9685270667223</v>
      </c>
      <c r="Y88" s="48">
        <f t="shared" si="30"/>
        <v>555.96852706672234</v>
      </c>
      <c r="Z88" s="48">
        <f t="shared" si="31"/>
        <v>556</v>
      </c>
      <c r="AA88" s="17">
        <f t="shared" si="32"/>
        <v>556</v>
      </c>
      <c r="AB88" s="45">
        <f t="shared" si="33"/>
        <v>6158</v>
      </c>
    </row>
    <row r="89" spans="1:28" s="49" customFormat="1" ht="15" customHeight="1" x14ac:dyDescent="0.2">
      <c r="A89" s="49">
        <v>3815</v>
      </c>
      <c r="B89" s="49">
        <v>5468</v>
      </c>
      <c r="C89" s="46">
        <v>4.4000000000000004</v>
      </c>
      <c r="D89" s="46">
        <v>274.08</v>
      </c>
      <c r="E89" s="46">
        <v>218.09</v>
      </c>
      <c r="F89" s="46">
        <v>0</v>
      </c>
      <c r="G89" s="46">
        <f t="shared" si="36"/>
        <v>216.26315789473685</v>
      </c>
      <c r="H89" s="46">
        <v>0</v>
      </c>
      <c r="I89" s="46">
        <f t="shared" si="37"/>
        <v>129.26315789473685</v>
      </c>
      <c r="J89" s="50">
        <f t="shared" si="34"/>
        <v>0</v>
      </c>
      <c r="K89" s="50">
        <f t="shared" si="35"/>
        <v>-1</v>
      </c>
      <c r="L89" s="50">
        <f t="shared" si="38"/>
        <v>1</v>
      </c>
      <c r="M89" s="50">
        <f t="shared" ca="1" si="26"/>
        <v>0</v>
      </c>
      <c r="T89" s="43">
        <v>0</v>
      </c>
      <c r="U89" s="52">
        <f t="shared" si="27"/>
        <v>-5468</v>
      </c>
      <c r="V89" s="48">
        <f t="shared" si="28"/>
        <v>-5468</v>
      </c>
      <c r="W89" s="48"/>
      <c r="X89" s="48">
        <f t="shared" si="29"/>
        <v>6010.6697440201424</v>
      </c>
      <c r="Y89" s="48">
        <f t="shared" si="30"/>
        <v>542.66974402014239</v>
      </c>
      <c r="Z89" s="48">
        <f t="shared" si="31"/>
        <v>543</v>
      </c>
      <c r="AA89" s="17">
        <f t="shared" si="32"/>
        <v>543</v>
      </c>
      <c r="AB89" s="45">
        <f t="shared" si="33"/>
        <v>6011</v>
      </c>
    </row>
    <row r="90" spans="1:28" s="49" customFormat="1" ht="15" customHeight="1" x14ac:dyDescent="0.2">
      <c r="A90" s="49">
        <v>2790</v>
      </c>
      <c r="B90" s="49">
        <v>4928</v>
      </c>
      <c r="C90" s="46">
        <v>4.2</v>
      </c>
      <c r="D90" s="46">
        <v>273.86</v>
      </c>
      <c r="E90" s="46">
        <v>217.88</v>
      </c>
      <c r="F90" s="46">
        <v>0</v>
      </c>
      <c r="G90" s="46">
        <f t="shared" si="36"/>
        <v>256.7</v>
      </c>
      <c r="H90" s="46">
        <v>0</v>
      </c>
      <c r="I90" s="46">
        <f t="shared" si="37"/>
        <v>149.80000000000001</v>
      </c>
      <c r="J90" s="50">
        <f t="shared" si="34"/>
        <v>0</v>
      </c>
      <c r="K90" s="50">
        <f t="shared" si="35"/>
        <v>-1</v>
      </c>
      <c r="L90" s="50">
        <f t="shared" si="38"/>
        <v>1</v>
      </c>
      <c r="M90" s="50">
        <f t="shared" ca="1" si="26"/>
        <v>1</v>
      </c>
      <c r="T90" s="43">
        <v>0</v>
      </c>
      <c r="U90" s="52">
        <f t="shared" si="27"/>
        <v>-4928</v>
      </c>
      <c r="V90" s="48">
        <f t="shared" si="28"/>
        <v>-4928</v>
      </c>
      <c r="W90" s="48"/>
      <c r="X90" s="48">
        <f t="shared" si="29"/>
        <v>5417.0776332354171</v>
      </c>
      <c r="Y90" s="48">
        <f t="shared" si="30"/>
        <v>489.07763323541712</v>
      </c>
      <c r="Z90" s="48">
        <f t="shared" si="31"/>
        <v>489</v>
      </c>
      <c r="AA90" s="17">
        <f t="shared" si="32"/>
        <v>489</v>
      </c>
      <c r="AB90" s="45">
        <f t="shared" si="33"/>
        <v>5417</v>
      </c>
    </row>
    <row r="91" spans="1:28" s="49" customFormat="1" ht="15" customHeight="1" x14ac:dyDescent="0.2">
      <c r="A91" s="49">
        <v>3220</v>
      </c>
      <c r="B91" s="49">
        <v>4873</v>
      </c>
      <c r="C91" s="46">
        <v>6.1</v>
      </c>
      <c r="D91" s="46">
        <v>273.69</v>
      </c>
      <c r="E91" s="46">
        <v>217.7</v>
      </c>
      <c r="F91" s="46">
        <v>0</v>
      </c>
      <c r="G91" s="46">
        <f t="shared" si="36"/>
        <v>224</v>
      </c>
      <c r="H91" s="46">
        <v>0</v>
      </c>
      <c r="I91" s="46">
        <f t="shared" si="37"/>
        <v>145.28571428571428</v>
      </c>
      <c r="J91" s="50">
        <f t="shared" si="34"/>
        <v>0</v>
      </c>
      <c r="K91" s="50">
        <f t="shared" si="35"/>
        <v>-1</v>
      </c>
      <c r="L91" s="50">
        <f t="shared" si="38"/>
        <v>1</v>
      </c>
      <c r="M91" s="50">
        <f t="shared" ca="1" si="26"/>
        <v>1</v>
      </c>
      <c r="T91" s="43">
        <v>0</v>
      </c>
      <c r="U91" s="52">
        <f t="shared" si="27"/>
        <v>-4873</v>
      </c>
      <c r="V91" s="48">
        <f t="shared" si="28"/>
        <v>-4873</v>
      </c>
      <c r="W91" s="48"/>
      <c r="X91" s="48">
        <f t="shared" si="29"/>
        <v>5356.619177507343</v>
      </c>
      <c r="Y91" s="48">
        <f t="shared" si="30"/>
        <v>483.61917750734301</v>
      </c>
      <c r="Z91" s="48">
        <f t="shared" si="31"/>
        <v>484</v>
      </c>
      <c r="AA91" s="17">
        <f t="shared" si="32"/>
        <v>484</v>
      </c>
      <c r="AB91" s="45">
        <f t="shared" si="33"/>
        <v>5357</v>
      </c>
    </row>
    <row r="92" spans="1:28" s="49" customFormat="1" ht="15" customHeight="1" x14ac:dyDescent="0.2">
      <c r="A92" s="49">
        <v>2980</v>
      </c>
      <c r="B92" s="49">
        <v>4827</v>
      </c>
      <c r="C92" s="46">
        <v>5.4</v>
      </c>
      <c r="D92" s="46">
        <v>273.5</v>
      </c>
      <c r="E92" s="46">
        <v>217.51</v>
      </c>
      <c r="F92" s="46">
        <v>0</v>
      </c>
      <c r="G92" s="46">
        <f t="shared" si="36"/>
        <v>224.72727272727272</v>
      </c>
      <c r="H92" s="46">
        <v>0</v>
      </c>
      <c r="I92" s="46">
        <f t="shared" si="37"/>
        <v>140.77272727272728</v>
      </c>
      <c r="J92" s="50">
        <f t="shared" si="34"/>
        <v>1</v>
      </c>
      <c r="K92" s="50">
        <f t="shared" si="35"/>
        <v>1</v>
      </c>
      <c r="L92" s="50">
        <f t="shared" si="38"/>
        <v>0</v>
      </c>
      <c r="M92" s="50">
        <f t="shared" ca="1" si="26"/>
        <v>0</v>
      </c>
      <c r="T92" s="43">
        <v>0</v>
      </c>
      <c r="U92" s="52">
        <f t="shared" si="27"/>
        <v>-4827</v>
      </c>
      <c r="V92" s="48">
        <f t="shared" si="28"/>
        <v>-4827</v>
      </c>
      <c r="W92" s="48"/>
      <c r="X92" s="48">
        <f t="shared" si="29"/>
        <v>5306.0539236256818</v>
      </c>
      <c r="Y92" s="48">
        <f t="shared" si="30"/>
        <v>479.05392362568182</v>
      </c>
      <c r="Z92" s="48">
        <f t="shared" si="31"/>
        <v>479</v>
      </c>
      <c r="AA92" s="17">
        <f t="shared" si="32"/>
        <v>479</v>
      </c>
      <c r="AB92" s="45">
        <f t="shared" si="33"/>
        <v>5306</v>
      </c>
    </row>
    <row r="93" spans="1:28" s="49" customFormat="1" ht="15" customHeight="1" x14ac:dyDescent="0.2">
      <c r="A93" s="49">
        <v>3329</v>
      </c>
      <c r="B93" s="49">
        <v>4787</v>
      </c>
      <c r="C93" s="46">
        <v>4</v>
      </c>
      <c r="D93" s="46">
        <v>273.35000000000002</v>
      </c>
      <c r="E93" s="46">
        <v>217.37</v>
      </c>
      <c r="F93" s="46">
        <v>0</v>
      </c>
      <c r="G93" s="46">
        <f t="shared" si="36"/>
        <v>199.78260869565219</v>
      </c>
      <c r="H93" s="46">
        <v>0</v>
      </c>
      <c r="I93" s="46">
        <f t="shared" si="37"/>
        <v>136.39130434782609</v>
      </c>
      <c r="J93" s="50">
        <f t="shared" si="34"/>
        <v>1</v>
      </c>
      <c r="K93" s="50">
        <f t="shared" si="35"/>
        <v>1</v>
      </c>
      <c r="L93" s="50">
        <f t="shared" si="38"/>
        <v>0</v>
      </c>
      <c r="M93" s="50">
        <f t="shared" ca="1" si="26"/>
        <v>0</v>
      </c>
      <c r="T93" s="43">
        <v>0</v>
      </c>
      <c r="U93" s="52">
        <f t="shared" si="27"/>
        <v>-4787</v>
      </c>
      <c r="V93" s="48">
        <f t="shared" si="28"/>
        <v>-4787</v>
      </c>
      <c r="W93" s="48"/>
      <c r="X93" s="48">
        <f t="shared" si="29"/>
        <v>5262.0841376416283</v>
      </c>
      <c r="Y93" s="48">
        <f t="shared" si="30"/>
        <v>475.08413764162833</v>
      </c>
      <c r="Z93" s="48">
        <f t="shared" si="31"/>
        <v>475</v>
      </c>
      <c r="AA93" s="17">
        <f t="shared" si="32"/>
        <v>475</v>
      </c>
      <c r="AB93" s="45">
        <f t="shared" si="33"/>
        <v>5262</v>
      </c>
    </row>
    <row r="94" spans="1:28" s="49" customFormat="1" ht="15" customHeight="1" x14ac:dyDescent="0.2">
      <c r="A94" s="49">
        <v>4220</v>
      </c>
      <c r="B94" s="49">
        <v>3928</v>
      </c>
      <c r="C94" s="46">
        <v>2.2999999999999998</v>
      </c>
      <c r="D94" s="46">
        <v>273.38</v>
      </c>
      <c r="E94" s="46">
        <v>217.39</v>
      </c>
      <c r="F94" s="46">
        <v>0</v>
      </c>
      <c r="G94" s="46">
        <f t="shared" si="36"/>
        <v>154.33333333333334</v>
      </c>
      <c r="H94" s="46">
        <v>0</v>
      </c>
      <c r="I94" s="46">
        <f t="shared" si="37"/>
        <v>166.5</v>
      </c>
      <c r="J94" s="50">
        <f t="shared" si="34"/>
        <v>0</v>
      </c>
      <c r="K94" s="50">
        <f t="shared" si="35"/>
        <v>-1</v>
      </c>
      <c r="L94" s="50">
        <f t="shared" si="38"/>
        <v>0</v>
      </c>
      <c r="M94" s="50">
        <f t="shared" ca="1" si="26"/>
        <v>0</v>
      </c>
      <c r="T94" s="43">
        <v>0</v>
      </c>
      <c r="U94" s="52">
        <f t="shared" si="27"/>
        <v>-3928</v>
      </c>
      <c r="V94" s="48">
        <f t="shared" si="28"/>
        <v>-3928</v>
      </c>
      <c r="W94" s="48"/>
      <c r="X94" s="48">
        <f t="shared" si="29"/>
        <v>4317.8329836340745</v>
      </c>
      <c r="Y94" s="48">
        <f t="shared" si="30"/>
        <v>389.83298363407448</v>
      </c>
      <c r="Z94" s="48">
        <f t="shared" si="31"/>
        <v>390</v>
      </c>
      <c r="AA94" s="17">
        <f t="shared" si="32"/>
        <v>390</v>
      </c>
      <c r="AB94" s="45">
        <f t="shared" si="33"/>
        <v>4318</v>
      </c>
    </row>
    <row r="95" spans="1:28" s="49" customFormat="1" ht="15" customHeight="1" x14ac:dyDescent="0.2">
      <c r="A95" s="49">
        <v>3088</v>
      </c>
      <c r="B95" s="49">
        <v>3380</v>
      </c>
      <c r="C95" s="46">
        <v>2.4</v>
      </c>
      <c r="D95" s="46">
        <v>273.35000000000002</v>
      </c>
      <c r="E95" s="46">
        <v>217.36</v>
      </c>
      <c r="F95" s="46">
        <v>0</v>
      </c>
      <c r="G95" s="46">
        <f t="shared" si="36"/>
        <v>193.44</v>
      </c>
      <c r="H95" s="46">
        <v>0</v>
      </c>
      <c r="I95" s="46">
        <f t="shared" si="37"/>
        <v>181.76</v>
      </c>
      <c r="J95" s="50">
        <f t="shared" si="34"/>
        <v>0</v>
      </c>
      <c r="K95" s="50">
        <f t="shared" si="35"/>
        <v>-1</v>
      </c>
      <c r="L95" s="50">
        <f t="shared" si="38"/>
        <v>0</v>
      </c>
      <c r="M95" s="50">
        <f t="shared" ca="1" si="26"/>
        <v>0</v>
      </c>
      <c r="T95" s="43">
        <v>0</v>
      </c>
      <c r="U95" s="52">
        <f t="shared" si="27"/>
        <v>-3380</v>
      </c>
      <c r="V95" s="48">
        <f t="shared" si="28"/>
        <v>-3380</v>
      </c>
      <c r="W95" s="48"/>
      <c r="X95" s="48">
        <f t="shared" si="29"/>
        <v>3715.4469156525388</v>
      </c>
      <c r="Y95" s="48">
        <f t="shared" si="30"/>
        <v>335.44691565253879</v>
      </c>
      <c r="Z95" s="48">
        <f t="shared" si="31"/>
        <v>335</v>
      </c>
      <c r="AA95" s="17">
        <f t="shared" si="32"/>
        <v>335</v>
      </c>
      <c r="AB95" s="45">
        <f t="shared" si="33"/>
        <v>3715</v>
      </c>
    </row>
    <row r="96" spans="1:28" s="49" customFormat="1" ht="15" customHeight="1" x14ac:dyDescent="0.2">
      <c r="A96" s="49">
        <v>2969</v>
      </c>
      <c r="B96" s="49">
        <v>2969</v>
      </c>
      <c r="C96" s="46">
        <v>0.8</v>
      </c>
      <c r="D96" s="46">
        <v>273.35000000000002</v>
      </c>
      <c r="E96" s="46">
        <v>217.36</v>
      </c>
      <c r="F96" s="46">
        <v>0</v>
      </c>
      <c r="G96" s="46">
        <f t="shared" si="36"/>
        <v>190.57692307692307</v>
      </c>
      <c r="H96" s="46">
        <v>0</v>
      </c>
      <c r="I96" s="46">
        <f t="shared" si="37"/>
        <v>190.57692307692307</v>
      </c>
      <c r="J96" s="50">
        <f t="shared" si="34"/>
        <v>0</v>
      </c>
      <c r="K96" s="50">
        <f t="shared" si="35"/>
        <v>-1</v>
      </c>
      <c r="L96" s="50">
        <f t="shared" si="38"/>
        <v>0</v>
      </c>
      <c r="M96" s="50">
        <f t="shared" ca="1" si="26"/>
        <v>1</v>
      </c>
      <c r="T96" s="43">
        <v>0</v>
      </c>
      <c r="U96" s="52">
        <f t="shared" si="27"/>
        <v>-2969</v>
      </c>
      <c r="V96" s="48">
        <f t="shared" si="28"/>
        <v>-2969</v>
      </c>
      <c r="W96" s="48"/>
      <c r="X96" s="48">
        <f t="shared" si="29"/>
        <v>3263.6573646663869</v>
      </c>
      <c r="Y96" s="48">
        <f t="shared" si="30"/>
        <v>294.65736466638691</v>
      </c>
      <c r="Z96" s="48">
        <f t="shared" si="31"/>
        <v>295</v>
      </c>
      <c r="AA96" s="17">
        <f t="shared" si="32"/>
        <v>295</v>
      </c>
      <c r="AB96" s="45">
        <f t="shared" si="33"/>
        <v>3264</v>
      </c>
    </row>
    <row r="97" spans="1:28" s="49" customFormat="1" ht="15" customHeight="1" x14ac:dyDescent="0.2">
      <c r="A97" s="49">
        <v>2902</v>
      </c>
      <c r="B97" s="49">
        <v>2708</v>
      </c>
      <c r="C97" s="46">
        <v>0.7</v>
      </c>
      <c r="D97" s="46">
        <v>273.37</v>
      </c>
      <c r="E97" s="46">
        <v>217.39</v>
      </c>
      <c r="F97" s="46">
        <v>0</v>
      </c>
      <c r="G97" s="46">
        <f t="shared" si="36"/>
        <v>186</v>
      </c>
      <c r="H97" s="46">
        <v>0</v>
      </c>
      <c r="I97" s="46">
        <f t="shared" si="37"/>
        <v>193.18518518518519</v>
      </c>
      <c r="J97" s="50">
        <f t="shared" si="34"/>
        <v>0</v>
      </c>
      <c r="K97" s="50">
        <f t="shared" si="35"/>
        <v>-1</v>
      </c>
      <c r="L97" s="50">
        <f t="shared" si="38"/>
        <v>0</v>
      </c>
      <c r="M97" s="50">
        <f t="shared" ca="1" si="26"/>
        <v>0</v>
      </c>
      <c r="T97" s="43">
        <v>0</v>
      </c>
      <c r="U97" s="52">
        <f t="shared" si="27"/>
        <v>-2708</v>
      </c>
      <c r="V97" s="48">
        <f t="shared" si="28"/>
        <v>-2708</v>
      </c>
      <c r="W97" s="48"/>
      <c r="X97" s="48">
        <f t="shared" si="29"/>
        <v>2976.7545111204367</v>
      </c>
      <c r="Y97" s="48">
        <f t="shared" si="30"/>
        <v>268.75451112043675</v>
      </c>
      <c r="Z97" s="48">
        <f t="shared" si="31"/>
        <v>269</v>
      </c>
      <c r="AA97" s="17">
        <f t="shared" si="32"/>
        <v>269</v>
      </c>
      <c r="AB97" s="45">
        <f t="shared" si="33"/>
        <v>2977</v>
      </c>
    </row>
    <row r="98" spans="1:28" s="49" customFormat="1" ht="15" customHeight="1" x14ac:dyDescent="0.2">
      <c r="A98" s="49">
        <v>3198</v>
      </c>
      <c r="B98" s="49">
        <v>2712</v>
      </c>
      <c r="C98" s="46">
        <v>0.1</v>
      </c>
      <c r="D98" s="46">
        <v>273.42</v>
      </c>
      <c r="E98" s="46">
        <v>217.43</v>
      </c>
      <c r="F98" s="46">
        <v>0</v>
      </c>
      <c r="G98" s="46">
        <f t="shared" si="36"/>
        <v>168.78571428571428</v>
      </c>
      <c r="H98" s="46">
        <v>0</v>
      </c>
      <c r="I98" s="46">
        <f t="shared" si="37"/>
        <v>186.14285714285714</v>
      </c>
      <c r="J98" s="50">
        <f t="shared" si="34"/>
        <v>1</v>
      </c>
      <c r="K98" s="50">
        <f t="shared" si="35"/>
        <v>1</v>
      </c>
      <c r="L98" s="50">
        <f t="shared" si="38"/>
        <v>0</v>
      </c>
      <c r="M98" s="50">
        <f t="shared" ref="M98:M129" ca="1" si="39">IF(RAND()&lt;0.5,0,1)</f>
        <v>0</v>
      </c>
      <c r="T98" s="43">
        <v>0</v>
      </c>
      <c r="U98" s="52">
        <f t="shared" ref="U98:U129" si="40">T98-B98</f>
        <v>-2712</v>
      </c>
      <c r="V98" s="48">
        <f t="shared" ref="V98:V129" si="41">ROUND(U98,0)</f>
        <v>-2712</v>
      </c>
      <c r="W98" s="48"/>
      <c r="X98" s="48">
        <f t="shared" ref="X98:X129" si="42">B98/$W$2*$W$3</f>
        <v>2981.1514897188422</v>
      </c>
      <c r="Y98" s="48">
        <f t="shared" ref="Y98:Y129" si="43">X98-B98</f>
        <v>269.15148971884219</v>
      </c>
      <c r="Z98" s="48">
        <f t="shared" ref="Z98:Z129" si="44">ROUND(Y98,0)</f>
        <v>269</v>
      </c>
      <c r="AA98" s="17">
        <f t="shared" ref="AA98:AA129" si="45">IF(V98&gt;=0,V98,Z98)</f>
        <v>269</v>
      </c>
      <c r="AB98" s="45">
        <f t="shared" ref="AB98:AB129" si="46">B98+AA98</f>
        <v>2981</v>
      </c>
    </row>
    <row r="99" spans="1:28" s="49" customFormat="1" ht="15" customHeight="1" x14ac:dyDescent="0.2">
      <c r="A99" s="49">
        <v>2812</v>
      </c>
      <c r="B99" s="49">
        <v>2715</v>
      </c>
      <c r="C99" s="46">
        <v>0.1</v>
      </c>
      <c r="D99" s="46">
        <v>273.43</v>
      </c>
      <c r="E99" s="46">
        <v>217.44</v>
      </c>
      <c r="F99" s="46">
        <v>0</v>
      </c>
      <c r="G99" s="46">
        <f t="shared" si="36"/>
        <v>176.27586206896552</v>
      </c>
      <c r="H99" s="46">
        <v>0</v>
      </c>
      <c r="I99" s="46">
        <f t="shared" si="37"/>
        <v>179.62068965517241</v>
      </c>
      <c r="J99" s="50">
        <f t="shared" ref="J99:J130" si="47">IF(ABS(B99-B98)&lt;=50,1,0)</f>
        <v>1</v>
      </c>
      <c r="K99" s="50">
        <f t="shared" ref="K99:K130" si="48">IF(ABS((B99-B98))&lt;=50,1,IF((B99-B98)*(1)&gt;=0,1,-1))</f>
        <v>1</v>
      </c>
      <c r="L99" s="50">
        <f t="shared" si="38"/>
        <v>0</v>
      </c>
      <c r="M99" s="50">
        <f t="shared" ca="1" si="39"/>
        <v>0</v>
      </c>
      <c r="T99" s="43">
        <v>0</v>
      </c>
      <c r="U99" s="52">
        <f t="shared" si="40"/>
        <v>-2715</v>
      </c>
      <c r="V99" s="48">
        <f t="shared" si="41"/>
        <v>-2715</v>
      </c>
      <c r="W99" s="48"/>
      <c r="X99" s="48">
        <f t="shared" si="42"/>
        <v>2984.449223667646</v>
      </c>
      <c r="Y99" s="48">
        <f t="shared" si="43"/>
        <v>269.44922366764604</v>
      </c>
      <c r="Z99" s="48">
        <f t="shared" si="44"/>
        <v>269</v>
      </c>
      <c r="AA99" s="17">
        <f t="shared" si="45"/>
        <v>269</v>
      </c>
      <c r="AB99" s="45">
        <f t="shared" si="46"/>
        <v>2984</v>
      </c>
    </row>
    <row r="100" spans="1:28" s="49" customFormat="1" ht="15" customHeight="1" x14ac:dyDescent="0.2">
      <c r="A100" s="49">
        <v>2914</v>
      </c>
      <c r="B100" s="49">
        <v>2719</v>
      </c>
      <c r="C100" s="46">
        <v>0</v>
      </c>
      <c r="D100" s="46">
        <v>273.45</v>
      </c>
      <c r="E100" s="46">
        <v>217.46</v>
      </c>
      <c r="F100" s="46">
        <v>0</v>
      </c>
      <c r="G100" s="46">
        <f t="shared" si="36"/>
        <v>167</v>
      </c>
      <c r="H100" s="46">
        <v>0</v>
      </c>
      <c r="I100" s="46">
        <f t="shared" si="37"/>
        <v>173.5</v>
      </c>
      <c r="J100" s="50">
        <f t="shared" si="47"/>
        <v>1</v>
      </c>
      <c r="K100" s="50">
        <f t="shared" si="48"/>
        <v>1</v>
      </c>
      <c r="L100" s="50">
        <f t="shared" si="38"/>
        <v>0</v>
      </c>
      <c r="M100" s="50">
        <f t="shared" ca="1" si="39"/>
        <v>0</v>
      </c>
      <c r="T100" s="43">
        <v>0</v>
      </c>
      <c r="U100" s="52">
        <f t="shared" si="40"/>
        <v>-2719</v>
      </c>
      <c r="V100" s="48">
        <f t="shared" si="41"/>
        <v>-2719</v>
      </c>
      <c r="W100" s="48"/>
      <c r="X100" s="48">
        <f t="shared" si="42"/>
        <v>2988.8462022660515</v>
      </c>
      <c r="Y100" s="48">
        <f t="shared" si="43"/>
        <v>269.84620226605148</v>
      </c>
      <c r="Z100" s="48">
        <f t="shared" si="44"/>
        <v>270</v>
      </c>
      <c r="AA100" s="17">
        <f t="shared" si="45"/>
        <v>270</v>
      </c>
      <c r="AB100" s="45">
        <f t="shared" si="46"/>
        <v>2989</v>
      </c>
    </row>
    <row r="101" spans="1:28" s="49" customFormat="1" ht="15" customHeight="1" x14ac:dyDescent="0.2">
      <c r="A101" s="49">
        <v>2621</v>
      </c>
      <c r="B101" s="49">
        <v>2718</v>
      </c>
      <c r="C101" s="46">
        <v>0.1</v>
      </c>
      <c r="D101" s="46">
        <v>273.44</v>
      </c>
      <c r="E101" s="46">
        <v>217.45</v>
      </c>
      <c r="F101" s="46">
        <v>0</v>
      </c>
      <c r="G101" s="46">
        <f t="shared" si="36"/>
        <v>171.06451612903226</v>
      </c>
      <c r="H101" s="46">
        <v>0</v>
      </c>
      <c r="I101" s="46">
        <f t="shared" si="37"/>
        <v>167.93548387096774</v>
      </c>
      <c r="J101" s="50">
        <f t="shared" si="47"/>
        <v>1</v>
      </c>
      <c r="K101" s="50">
        <f t="shared" si="48"/>
        <v>1</v>
      </c>
      <c r="L101" s="50">
        <f t="shared" si="38"/>
        <v>0</v>
      </c>
      <c r="M101" s="50">
        <f t="shared" ca="1" si="39"/>
        <v>0</v>
      </c>
      <c r="T101" s="43">
        <v>0</v>
      </c>
      <c r="U101" s="52">
        <f t="shared" si="40"/>
        <v>-2718</v>
      </c>
      <c r="V101" s="48">
        <f t="shared" si="41"/>
        <v>-2718</v>
      </c>
      <c r="W101" s="48"/>
      <c r="X101" s="48">
        <f t="shared" si="42"/>
        <v>2987.7469576164494</v>
      </c>
      <c r="Y101" s="48">
        <f t="shared" si="43"/>
        <v>269.74695761644944</v>
      </c>
      <c r="Z101" s="48">
        <f t="shared" si="44"/>
        <v>270</v>
      </c>
      <c r="AA101" s="17">
        <f t="shared" si="45"/>
        <v>270</v>
      </c>
      <c r="AB101" s="45">
        <f t="shared" si="46"/>
        <v>2988</v>
      </c>
    </row>
    <row r="102" spans="1:28" s="49" customFormat="1" ht="15" customHeight="1" x14ac:dyDescent="0.2">
      <c r="A102" s="49">
        <v>2524</v>
      </c>
      <c r="B102" s="49">
        <v>2718</v>
      </c>
      <c r="C102" s="46">
        <v>0.1</v>
      </c>
      <c r="D102" s="46">
        <v>273.42</v>
      </c>
      <c r="E102" s="46">
        <v>217.43</v>
      </c>
      <c r="F102" s="46">
        <v>0</v>
      </c>
      <c r="G102" s="46">
        <f t="shared" si="36"/>
        <v>168.75</v>
      </c>
      <c r="H102" s="46">
        <v>0</v>
      </c>
      <c r="I102" s="46">
        <f t="shared" si="37"/>
        <v>162.6875</v>
      </c>
      <c r="J102" s="50">
        <f t="shared" si="47"/>
        <v>1</v>
      </c>
      <c r="K102" s="50">
        <f t="shared" si="48"/>
        <v>1</v>
      </c>
      <c r="L102" s="50">
        <f t="shared" si="38"/>
        <v>1</v>
      </c>
      <c r="M102" s="50">
        <f t="shared" ca="1" si="39"/>
        <v>1</v>
      </c>
      <c r="T102" s="43">
        <v>0</v>
      </c>
      <c r="U102" s="52">
        <f t="shared" si="40"/>
        <v>-2718</v>
      </c>
      <c r="V102" s="48">
        <f t="shared" si="41"/>
        <v>-2718</v>
      </c>
      <c r="W102" s="48"/>
      <c r="X102" s="48">
        <f t="shared" si="42"/>
        <v>2987.7469576164494</v>
      </c>
      <c r="Y102" s="48">
        <f t="shared" si="43"/>
        <v>269.74695761644944</v>
      </c>
      <c r="Z102" s="48">
        <f t="shared" si="44"/>
        <v>270</v>
      </c>
      <c r="AA102" s="17">
        <f t="shared" si="45"/>
        <v>270</v>
      </c>
      <c r="AB102" s="45">
        <f t="shared" si="46"/>
        <v>2988</v>
      </c>
    </row>
    <row r="103" spans="1:28" s="49" customFormat="1" ht="15" customHeight="1" x14ac:dyDescent="0.2">
      <c r="A103" s="49">
        <v>2324</v>
      </c>
      <c r="B103" s="49">
        <v>2713</v>
      </c>
      <c r="C103" s="46">
        <v>0.2</v>
      </c>
      <c r="D103" s="46">
        <v>273.38</v>
      </c>
      <c r="E103" s="46">
        <v>217.39</v>
      </c>
      <c r="F103" s="46">
        <v>0</v>
      </c>
      <c r="G103" s="46">
        <f t="shared" ref="G103:G134" si="49">($A$70-A103)/(ROW(A103)-ROW($A$70))</f>
        <v>169.69696969696969</v>
      </c>
      <c r="H103" s="46">
        <v>0</v>
      </c>
      <c r="I103" s="46">
        <f t="shared" ref="I103:I134" si="50">($A$70-B103)/(ROW(B103)-ROW($A$70))</f>
        <v>157.90909090909091</v>
      </c>
      <c r="J103" s="50">
        <f t="shared" si="47"/>
        <v>1</v>
      </c>
      <c r="K103" s="50">
        <f t="shared" si="48"/>
        <v>1</v>
      </c>
      <c r="L103" s="50">
        <f t="shared" ref="L103:L134" si="51">IF(OR(COUNTIF(K99:K103,1)=5,COUNTIF(K99:K103,-1)=5),1,0)</f>
        <v>1</v>
      </c>
      <c r="M103" s="50">
        <f t="shared" ca="1" si="39"/>
        <v>0</v>
      </c>
      <c r="T103" s="43">
        <v>0</v>
      </c>
      <c r="U103" s="52">
        <f t="shared" si="40"/>
        <v>-2713</v>
      </c>
      <c r="V103" s="48">
        <f t="shared" si="41"/>
        <v>-2713</v>
      </c>
      <c r="W103" s="48"/>
      <c r="X103" s="48">
        <f t="shared" si="42"/>
        <v>2982.2507343684433</v>
      </c>
      <c r="Y103" s="48">
        <f t="shared" si="43"/>
        <v>269.25073436844332</v>
      </c>
      <c r="Z103" s="48">
        <f t="shared" si="44"/>
        <v>269</v>
      </c>
      <c r="AA103" s="17">
        <f t="shared" si="45"/>
        <v>269</v>
      </c>
      <c r="AB103" s="45">
        <f t="shared" si="46"/>
        <v>2982</v>
      </c>
    </row>
    <row r="104" spans="1:28" s="49" customFormat="1" ht="15" customHeight="1" x14ac:dyDescent="0.2">
      <c r="A104" s="49">
        <v>2617</v>
      </c>
      <c r="B104" s="49">
        <v>1936</v>
      </c>
      <c r="C104" s="46">
        <v>0.4</v>
      </c>
      <c r="D104" s="46">
        <v>273.45</v>
      </c>
      <c r="E104" s="46">
        <v>217.46</v>
      </c>
      <c r="F104" s="46">
        <v>0</v>
      </c>
      <c r="G104" s="46">
        <f t="shared" si="49"/>
        <v>156.08823529411765</v>
      </c>
      <c r="H104" s="46">
        <v>0</v>
      </c>
      <c r="I104" s="46">
        <f t="shared" si="50"/>
        <v>176.11764705882354</v>
      </c>
      <c r="J104" s="50">
        <f t="shared" si="47"/>
        <v>0</v>
      </c>
      <c r="K104" s="50">
        <f t="shared" si="48"/>
        <v>-1</v>
      </c>
      <c r="L104" s="50">
        <f t="shared" si="51"/>
        <v>0</v>
      </c>
      <c r="M104" s="50">
        <f t="shared" ca="1" si="39"/>
        <v>0</v>
      </c>
      <c r="T104" s="43">
        <v>0</v>
      </c>
      <c r="U104" s="52">
        <f t="shared" si="40"/>
        <v>-1936</v>
      </c>
      <c r="V104" s="48">
        <f t="shared" si="41"/>
        <v>-1936</v>
      </c>
      <c r="W104" s="48"/>
      <c r="X104" s="48">
        <f t="shared" si="42"/>
        <v>2128.1376416282001</v>
      </c>
      <c r="Y104" s="48">
        <f t="shared" si="43"/>
        <v>192.13764162820007</v>
      </c>
      <c r="Z104" s="48">
        <f t="shared" si="44"/>
        <v>192</v>
      </c>
      <c r="AA104" s="17">
        <f t="shared" si="45"/>
        <v>192</v>
      </c>
      <c r="AB104" s="45">
        <f t="shared" si="46"/>
        <v>2128</v>
      </c>
    </row>
    <row r="105" spans="1:28" s="49" customFormat="1" ht="15" customHeight="1" x14ac:dyDescent="0.2">
      <c r="A105" s="49">
        <v>1809</v>
      </c>
      <c r="B105" s="49">
        <v>1712</v>
      </c>
      <c r="C105" s="46">
        <v>0.3</v>
      </c>
      <c r="D105" s="46">
        <v>273.45999999999998</v>
      </c>
      <c r="E105" s="46">
        <v>217.48</v>
      </c>
      <c r="F105" s="46">
        <v>0</v>
      </c>
      <c r="G105" s="46">
        <f t="shared" si="49"/>
        <v>174.71428571428572</v>
      </c>
      <c r="H105" s="46">
        <v>0</v>
      </c>
      <c r="I105" s="46">
        <f t="shared" si="50"/>
        <v>177.48571428571429</v>
      </c>
      <c r="J105" s="50">
        <f t="shared" si="47"/>
        <v>0</v>
      </c>
      <c r="K105" s="50">
        <f t="shared" si="48"/>
        <v>-1</v>
      </c>
      <c r="L105" s="50">
        <f t="shared" si="51"/>
        <v>0</v>
      </c>
      <c r="M105" s="50">
        <f t="shared" ca="1" si="39"/>
        <v>1</v>
      </c>
      <c r="T105" s="43">
        <v>0</v>
      </c>
      <c r="U105" s="52">
        <f t="shared" si="40"/>
        <v>-1712</v>
      </c>
      <c r="V105" s="48">
        <f t="shared" si="41"/>
        <v>-1712</v>
      </c>
      <c r="W105" s="48"/>
      <c r="X105" s="48">
        <f t="shared" si="42"/>
        <v>1881.9068401174991</v>
      </c>
      <c r="Y105" s="48">
        <f t="shared" si="43"/>
        <v>169.90684011749909</v>
      </c>
      <c r="Z105" s="48">
        <f t="shared" si="44"/>
        <v>170</v>
      </c>
      <c r="AA105" s="17">
        <f t="shared" si="45"/>
        <v>170</v>
      </c>
      <c r="AB105" s="45">
        <f t="shared" si="46"/>
        <v>1882</v>
      </c>
    </row>
    <row r="106" spans="1:28" s="49" customFormat="1" ht="15" customHeight="1" x14ac:dyDescent="0.2">
      <c r="A106" s="49">
        <v>2444</v>
      </c>
      <c r="B106" s="49">
        <v>1374</v>
      </c>
      <c r="C106" s="46">
        <v>0.4</v>
      </c>
      <c r="D106" s="46">
        <v>273.57</v>
      </c>
      <c r="E106" s="46">
        <v>217.58</v>
      </c>
      <c r="F106" s="46">
        <v>0</v>
      </c>
      <c r="G106" s="46">
        <f t="shared" si="49"/>
        <v>152.22222222222223</v>
      </c>
      <c r="H106" s="46">
        <v>0</v>
      </c>
      <c r="I106" s="46">
        <f t="shared" si="50"/>
        <v>181.94444444444446</v>
      </c>
      <c r="J106" s="50">
        <f t="shared" si="47"/>
        <v>0</v>
      </c>
      <c r="K106" s="50">
        <f t="shared" si="48"/>
        <v>-1</v>
      </c>
      <c r="L106" s="50">
        <f t="shared" si="51"/>
        <v>0</v>
      </c>
      <c r="M106" s="50">
        <f t="shared" ca="1" si="39"/>
        <v>1</v>
      </c>
      <c r="T106" s="43">
        <v>0</v>
      </c>
      <c r="U106" s="52">
        <f t="shared" si="40"/>
        <v>-1374</v>
      </c>
      <c r="V106" s="48">
        <f t="shared" si="41"/>
        <v>-1374</v>
      </c>
      <c r="W106" s="48"/>
      <c r="X106" s="48">
        <f t="shared" si="42"/>
        <v>1510.3621485522451</v>
      </c>
      <c r="Y106" s="48">
        <f t="shared" si="43"/>
        <v>136.36214855224512</v>
      </c>
      <c r="Z106" s="48">
        <f t="shared" si="44"/>
        <v>136</v>
      </c>
      <c r="AA106" s="17">
        <f t="shared" si="45"/>
        <v>136</v>
      </c>
      <c r="AB106" s="45">
        <f t="shared" si="46"/>
        <v>1510</v>
      </c>
    </row>
    <row r="107" spans="1:28" s="49" customFormat="1" ht="15" customHeight="1" x14ac:dyDescent="0.2">
      <c r="A107" s="49">
        <v>1509</v>
      </c>
      <c r="B107" s="49">
        <v>1217</v>
      </c>
      <c r="C107" s="46">
        <v>1.3</v>
      </c>
      <c r="D107" s="46">
        <v>273.60000000000002</v>
      </c>
      <c r="E107" s="46">
        <v>217.61</v>
      </c>
      <c r="F107" s="46">
        <v>0</v>
      </c>
      <c r="G107" s="46">
        <f t="shared" si="49"/>
        <v>173.37837837837839</v>
      </c>
      <c r="H107" s="46">
        <v>0</v>
      </c>
      <c r="I107" s="46">
        <f t="shared" si="50"/>
        <v>181.27027027027026</v>
      </c>
      <c r="J107" s="50">
        <f t="shared" si="47"/>
        <v>0</v>
      </c>
      <c r="K107" s="50">
        <f t="shared" si="48"/>
        <v>-1</v>
      </c>
      <c r="L107" s="50">
        <f t="shared" si="51"/>
        <v>0</v>
      </c>
      <c r="M107" s="50">
        <f t="shared" ca="1" si="39"/>
        <v>1</v>
      </c>
      <c r="T107" s="43">
        <v>0</v>
      </c>
      <c r="U107" s="52">
        <f t="shared" si="40"/>
        <v>-1217</v>
      </c>
      <c r="V107" s="48">
        <f t="shared" si="41"/>
        <v>-1217</v>
      </c>
      <c r="W107" s="48"/>
      <c r="X107" s="48">
        <f t="shared" si="42"/>
        <v>1337.7807385648343</v>
      </c>
      <c r="Y107" s="48">
        <f t="shared" si="43"/>
        <v>120.78073856483434</v>
      </c>
      <c r="Z107" s="48">
        <f t="shared" si="44"/>
        <v>121</v>
      </c>
      <c r="AA107" s="17">
        <f t="shared" si="45"/>
        <v>121</v>
      </c>
      <c r="AB107" s="45">
        <f t="shared" si="46"/>
        <v>1338</v>
      </c>
    </row>
    <row r="108" spans="1:28" s="49" customFormat="1" ht="15" customHeight="1" x14ac:dyDescent="0.2">
      <c r="A108" s="49">
        <v>2214</v>
      </c>
      <c r="B108" s="49">
        <v>853</v>
      </c>
      <c r="C108" s="46">
        <v>1.2</v>
      </c>
      <c r="D108" s="46">
        <v>273.74</v>
      </c>
      <c r="E108" s="46">
        <v>217.75</v>
      </c>
      <c r="F108" s="46">
        <v>0</v>
      </c>
      <c r="G108" s="46">
        <f t="shared" si="49"/>
        <v>150.26315789473685</v>
      </c>
      <c r="H108" s="46">
        <v>0</v>
      </c>
      <c r="I108" s="46">
        <f t="shared" si="50"/>
        <v>186.07894736842104</v>
      </c>
      <c r="J108" s="50">
        <f t="shared" si="47"/>
        <v>0</v>
      </c>
      <c r="K108" s="50">
        <f t="shared" si="48"/>
        <v>-1</v>
      </c>
      <c r="L108" s="50">
        <f t="shared" si="51"/>
        <v>1</v>
      </c>
      <c r="M108" s="50">
        <f t="shared" ca="1" si="39"/>
        <v>1</v>
      </c>
      <c r="T108" s="43">
        <v>0</v>
      </c>
      <c r="U108" s="52">
        <f t="shared" si="40"/>
        <v>-853</v>
      </c>
      <c r="V108" s="48">
        <f t="shared" si="41"/>
        <v>-853</v>
      </c>
      <c r="W108" s="48"/>
      <c r="X108" s="48">
        <f t="shared" si="42"/>
        <v>937.65568610994546</v>
      </c>
      <c r="Y108" s="48">
        <f t="shared" si="43"/>
        <v>84.655686109945464</v>
      </c>
      <c r="Z108" s="48">
        <f t="shared" si="44"/>
        <v>85</v>
      </c>
      <c r="AA108" s="17">
        <f t="shared" si="45"/>
        <v>85</v>
      </c>
      <c r="AB108" s="45">
        <f t="shared" si="46"/>
        <v>938</v>
      </c>
    </row>
    <row r="109" spans="1:28" s="49" customFormat="1" ht="15" customHeight="1" x14ac:dyDescent="0.2">
      <c r="A109" s="49">
        <v>1189</v>
      </c>
      <c r="B109" s="49">
        <v>606</v>
      </c>
      <c r="C109" s="46">
        <v>1.2</v>
      </c>
      <c r="D109" s="46">
        <v>273.8</v>
      </c>
      <c r="E109" s="46">
        <v>217.82</v>
      </c>
      <c r="F109" s="46">
        <v>0</v>
      </c>
      <c r="G109" s="46">
        <f t="shared" si="49"/>
        <v>172.69230769230768</v>
      </c>
      <c r="H109" s="46">
        <v>0</v>
      </c>
      <c r="I109" s="46">
        <f t="shared" si="50"/>
        <v>187.64102564102564</v>
      </c>
      <c r="J109" s="50">
        <f t="shared" si="47"/>
        <v>0</v>
      </c>
      <c r="K109" s="50">
        <f t="shared" si="48"/>
        <v>-1</v>
      </c>
      <c r="L109" s="50">
        <f t="shared" si="51"/>
        <v>1</v>
      </c>
      <c r="M109" s="50">
        <f t="shared" ca="1" si="39"/>
        <v>1</v>
      </c>
      <c r="T109" s="43">
        <v>0</v>
      </c>
      <c r="U109" s="52">
        <f t="shared" si="40"/>
        <v>-606</v>
      </c>
      <c r="V109" s="48">
        <f t="shared" si="41"/>
        <v>-606</v>
      </c>
      <c r="W109" s="48"/>
      <c r="X109" s="48">
        <f t="shared" si="42"/>
        <v>666.14225765841377</v>
      </c>
      <c r="Y109" s="48">
        <f t="shared" si="43"/>
        <v>60.142257658413769</v>
      </c>
      <c r="Z109" s="48">
        <f t="shared" si="44"/>
        <v>60</v>
      </c>
      <c r="AA109" s="17">
        <f t="shared" si="45"/>
        <v>60</v>
      </c>
      <c r="AB109" s="45">
        <f t="shared" si="46"/>
        <v>666</v>
      </c>
    </row>
    <row r="110" spans="1:28" s="49" customFormat="1" ht="15" customHeight="1" x14ac:dyDescent="0.2">
      <c r="A110" s="49">
        <v>1871</v>
      </c>
      <c r="B110" s="49">
        <v>607</v>
      </c>
      <c r="C110" s="46">
        <v>0.6</v>
      </c>
      <c r="D110" s="46">
        <v>273.93</v>
      </c>
      <c r="E110" s="46">
        <v>217.95</v>
      </c>
      <c r="F110" s="46">
        <v>0</v>
      </c>
      <c r="G110" s="46">
        <f t="shared" si="49"/>
        <v>151.32499999999999</v>
      </c>
      <c r="H110" s="46">
        <v>0</v>
      </c>
      <c r="I110" s="46">
        <f t="shared" si="50"/>
        <v>182.92500000000001</v>
      </c>
      <c r="J110" s="50">
        <f t="shared" si="47"/>
        <v>1</v>
      </c>
      <c r="K110" s="50">
        <f t="shared" si="48"/>
        <v>1</v>
      </c>
      <c r="L110" s="50">
        <f t="shared" si="51"/>
        <v>0</v>
      </c>
      <c r="M110" s="50">
        <f t="shared" ca="1" si="39"/>
        <v>1</v>
      </c>
      <c r="T110" s="43">
        <v>0</v>
      </c>
      <c r="U110" s="52">
        <f t="shared" si="40"/>
        <v>-607</v>
      </c>
      <c r="V110" s="48">
        <f t="shared" si="41"/>
        <v>-607</v>
      </c>
      <c r="W110" s="48"/>
      <c r="X110" s="48">
        <f t="shared" si="42"/>
        <v>667.24150230801513</v>
      </c>
      <c r="Y110" s="48">
        <f t="shared" si="43"/>
        <v>60.241502308015129</v>
      </c>
      <c r="Z110" s="48">
        <f t="shared" si="44"/>
        <v>60</v>
      </c>
      <c r="AA110" s="17">
        <f t="shared" si="45"/>
        <v>60</v>
      </c>
      <c r="AB110" s="45">
        <f t="shared" si="46"/>
        <v>667</v>
      </c>
    </row>
    <row r="111" spans="1:28" s="49" customFormat="1" ht="15" customHeight="1" x14ac:dyDescent="0.2">
      <c r="A111" s="49">
        <v>997</v>
      </c>
      <c r="B111" s="49">
        <v>608</v>
      </c>
      <c r="C111" s="46">
        <v>0.3</v>
      </c>
      <c r="D111" s="46">
        <v>273.97000000000003</v>
      </c>
      <c r="E111" s="46">
        <v>217.98</v>
      </c>
      <c r="F111" s="46">
        <v>0</v>
      </c>
      <c r="G111" s="46">
        <f t="shared" si="49"/>
        <v>168.95121951219511</v>
      </c>
      <c r="H111" s="46">
        <v>0</v>
      </c>
      <c r="I111" s="46">
        <f t="shared" si="50"/>
        <v>178.4390243902439</v>
      </c>
      <c r="J111" s="50">
        <f t="shared" si="47"/>
        <v>1</v>
      </c>
      <c r="K111" s="50">
        <f t="shared" si="48"/>
        <v>1</v>
      </c>
      <c r="L111" s="50">
        <f t="shared" si="51"/>
        <v>0</v>
      </c>
      <c r="M111" s="50">
        <f t="shared" ca="1" si="39"/>
        <v>0</v>
      </c>
      <c r="T111" s="43">
        <v>0</v>
      </c>
      <c r="U111" s="52">
        <f t="shared" si="40"/>
        <v>-608</v>
      </c>
      <c r="V111" s="48">
        <f t="shared" si="41"/>
        <v>-608</v>
      </c>
      <c r="W111" s="48"/>
      <c r="X111" s="48">
        <f t="shared" si="42"/>
        <v>668.34074695761649</v>
      </c>
      <c r="Y111" s="48">
        <f t="shared" si="43"/>
        <v>60.340746957616489</v>
      </c>
      <c r="Z111" s="48">
        <f t="shared" si="44"/>
        <v>60</v>
      </c>
      <c r="AA111" s="17">
        <f t="shared" si="45"/>
        <v>60</v>
      </c>
      <c r="AB111" s="45">
        <f t="shared" si="46"/>
        <v>668</v>
      </c>
    </row>
    <row r="112" spans="1:28" s="49" customFormat="1" ht="15" customHeight="1" x14ac:dyDescent="0.2">
      <c r="A112" s="49">
        <v>1777</v>
      </c>
      <c r="B112" s="49">
        <v>610</v>
      </c>
      <c r="C112" s="46">
        <v>0.2</v>
      </c>
      <c r="D112" s="46">
        <v>274.08999999999997</v>
      </c>
      <c r="E112" s="46">
        <v>218.11</v>
      </c>
      <c r="F112" s="46">
        <v>0</v>
      </c>
      <c r="G112" s="46">
        <f t="shared" si="49"/>
        <v>146.35714285714286</v>
      </c>
      <c r="H112" s="46">
        <v>0</v>
      </c>
      <c r="I112" s="46">
        <f t="shared" si="50"/>
        <v>174.14285714285714</v>
      </c>
      <c r="J112" s="50">
        <f t="shared" si="47"/>
        <v>1</v>
      </c>
      <c r="K112" s="50">
        <f t="shared" si="48"/>
        <v>1</v>
      </c>
      <c r="L112" s="50">
        <f t="shared" si="51"/>
        <v>0</v>
      </c>
      <c r="M112" s="50">
        <f t="shared" ca="1" si="39"/>
        <v>0</v>
      </c>
      <c r="T112" s="43">
        <v>0</v>
      </c>
      <c r="U112" s="52">
        <f t="shared" si="40"/>
        <v>-610</v>
      </c>
      <c r="V112" s="48">
        <f t="shared" si="41"/>
        <v>-610</v>
      </c>
      <c r="W112" s="48"/>
      <c r="X112" s="48">
        <f t="shared" si="42"/>
        <v>670.53923625681909</v>
      </c>
      <c r="Y112" s="48">
        <f t="shared" si="43"/>
        <v>60.539236256819095</v>
      </c>
      <c r="Z112" s="48">
        <f t="shared" si="44"/>
        <v>61</v>
      </c>
      <c r="AA112" s="17">
        <f t="shared" si="45"/>
        <v>61</v>
      </c>
      <c r="AB112" s="45">
        <f t="shared" si="46"/>
        <v>671</v>
      </c>
    </row>
    <row r="113" spans="1:28" s="49" customFormat="1" ht="15" customHeight="1" x14ac:dyDescent="0.2">
      <c r="A113" s="49">
        <v>1097</v>
      </c>
      <c r="B113" s="49">
        <v>611</v>
      </c>
      <c r="C113" s="46">
        <v>0.2</v>
      </c>
      <c r="D113" s="46">
        <v>274.14</v>
      </c>
      <c r="E113" s="46">
        <v>218.15</v>
      </c>
      <c r="F113" s="46">
        <v>0</v>
      </c>
      <c r="G113" s="46">
        <f t="shared" si="49"/>
        <v>158.76744186046511</v>
      </c>
      <c r="H113" s="46">
        <v>0</v>
      </c>
      <c r="I113" s="46">
        <f t="shared" si="50"/>
        <v>170.06976744186048</v>
      </c>
      <c r="J113" s="50">
        <f t="shared" si="47"/>
        <v>1</v>
      </c>
      <c r="K113" s="50">
        <f t="shared" si="48"/>
        <v>1</v>
      </c>
      <c r="L113" s="50">
        <f t="shared" si="51"/>
        <v>0</v>
      </c>
      <c r="M113" s="50">
        <f t="shared" ca="1" si="39"/>
        <v>0</v>
      </c>
      <c r="T113" s="43">
        <v>0</v>
      </c>
      <c r="U113" s="52">
        <f t="shared" si="40"/>
        <v>-611</v>
      </c>
      <c r="V113" s="48">
        <f t="shared" si="41"/>
        <v>-611</v>
      </c>
      <c r="W113" s="48"/>
      <c r="X113" s="48">
        <f t="shared" si="42"/>
        <v>671.63848090642057</v>
      </c>
      <c r="Y113" s="48">
        <f t="shared" si="43"/>
        <v>60.638480906420568</v>
      </c>
      <c r="Z113" s="48">
        <f t="shared" si="44"/>
        <v>61</v>
      </c>
      <c r="AA113" s="17">
        <f t="shared" si="45"/>
        <v>61</v>
      </c>
      <c r="AB113" s="45">
        <f t="shared" si="46"/>
        <v>672</v>
      </c>
    </row>
    <row r="114" spans="1:28" s="49" customFormat="1" ht="15" customHeight="1" x14ac:dyDescent="0.2">
      <c r="A114" s="49">
        <v>1456</v>
      </c>
      <c r="B114" s="49">
        <v>776</v>
      </c>
      <c r="C114" s="46">
        <v>0.2</v>
      </c>
      <c r="D114" s="46">
        <v>274.20999999999998</v>
      </c>
      <c r="E114" s="46">
        <v>218.22</v>
      </c>
      <c r="F114" s="46">
        <v>0</v>
      </c>
      <c r="G114" s="46">
        <f t="shared" si="49"/>
        <v>147</v>
      </c>
      <c r="H114" s="46">
        <v>0</v>
      </c>
      <c r="I114" s="46">
        <f t="shared" si="50"/>
        <v>162.45454545454547</v>
      </c>
      <c r="J114" s="50">
        <f t="shared" si="47"/>
        <v>0</v>
      </c>
      <c r="K114" s="50">
        <f t="shared" si="48"/>
        <v>1</v>
      </c>
      <c r="L114" s="50">
        <f t="shared" si="51"/>
        <v>1</v>
      </c>
      <c r="M114" s="50">
        <f t="shared" ca="1" si="39"/>
        <v>1</v>
      </c>
      <c r="T114" s="43">
        <v>0</v>
      </c>
      <c r="U114" s="52">
        <f t="shared" si="40"/>
        <v>-776</v>
      </c>
      <c r="V114" s="48">
        <f t="shared" si="41"/>
        <v>-776</v>
      </c>
      <c r="W114" s="48"/>
      <c r="X114" s="48">
        <f t="shared" si="42"/>
        <v>853.01384809064211</v>
      </c>
      <c r="Y114" s="48">
        <f t="shared" si="43"/>
        <v>77.013848090642114</v>
      </c>
      <c r="Z114" s="48">
        <f t="shared" si="44"/>
        <v>77</v>
      </c>
      <c r="AA114" s="17">
        <f t="shared" si="45"/>
        <v>77</v>
      </c>
      <c r="AB114" s="45">
        <f t="shared" si="46"/>
        <v>853</v>
      </c>
    </row>
    <row r="115" spans="1:28" s="49" customFormat="1" ht="15" customHeight="1" x14ac:dyDescent="0.2">
      <c r="A115" s="49">
        <v>1497</v>
      </c>
      <c r="B115" s="49">
        <v>914</v>
      </c>
      <c r="C115" s="46">
        <v>0.3</v>
      </c>
      <c r="D115" s="46">
        <v>274.27</v>
      </c>
      <c r="E115" s="46">
        <v>218.28</v>
      </c>
      <c r="F115" s="46">
        <v>0</v>
      </c>
      <c r="G115" s="46">
        <f t="shared" si="49"/>
        <v>142.82222222222222</v>
      </c>
      <c r="H115" s="46">
        <v>0</v>
      </c>
      <c r="I115" s="46">
        <f t="shared" si="50"/>
        <v>155.77777777777777</v>
      </c>
      <c r="J115" s="50">
        <f t="shared" si="47"/>
        <v>0</v>
      </c>
      <c r="K115" s="50">
        <f t="shared" si="48"/>
        <v>1</v>
      </c>
      <c r="L115" s="50">
        <f t="shared" si="51"/>
        <v>1</v>
      </c>
      <c r="M115" s="50">
        <f t="shared" ca="1" si="39"/>
        <v>0</v>
      </c>
      <c r="T115" s="43">
        <v>0</v>
      </c>
      <c r="U115" s="52">
        <f t="shared" si="40"/>
        <v>-914</v>
      </c>
      <c r="V115" s="48">
        <f t="shared" si="41"/>
        <v>-914</v>
      </c>
      <c r="W115" s="48"/>
      <c r="X115" s="48">
        <f t="shared" si="42"/>
        <v>1004.7096097356273</v>
      </c>
      <c r="Y115" s="48">
        <f t="shared" si="43"/>
        <v>90.709609735627282</v>
      </c>
      <c r="Z115" s="48">
        <f t="shared" si="44"/>
        <v>91</v>
      </c>
      <c r="AA115" s="17">
        <f t="shared" si="45"/>
        <v>91</v>
      </c>
      <c r="AB115" s="45">
        <f t="shared" si="46"/>
        <v>1005</v>
      </c>
    </row>
    <row r="116" spans="1:28" s="49" customFormat="1" ht="15" customHeight="1" x14ac:dyDescent="0.2">
      <c r="A116" s="49">
        <v>1402</v>
      </c>
      <c r="B116" s="49">
        <v>916</v>
      </c>
      <c r="C116" s="46">
        <v>0.2</v>
      </c>
      <c r="D116" s="46">
        <v>274.32</v>
      </c>
      <c r="E116" s="46">
        <v>218.34</v>
      </c>
      <c r="F116" s="46">
        <v>0</v>
      </c>
      <c r="G116" s="46">
        <f t="shared" si="49"/>
        <v>141.78260869565219</v>
      </c>
      <c r="H116" s="46">
        <v>0</v>
      </c>
      <c r="I116" s="46">
        <f t="shared" si="50"/>
        <v>152.34782608695653</v>
      </c>
      <c r="J116" s="50">
        <f t="shared" si="47"/>
        <v>1</v>
      </c>
      <c r="K116" s="50">
        <f t="shared" si="48"/>
        <v>1</v>
      </c>
      <c r="L116" s="50">
        <f t="shared" si="51"/>
        <v>1</v>
      </c>
      <c r="M116" s="50">
        <f t="shared" ca="1" si="39"/>
        <v>1</v>
      </c>
      <c r="T116" s="43">
        <v>0</v>
      </c>
      <c r="U116" s="52">
        <f t="shared" si="40"/>
        <v>-916</v>
      </c>
      <c r="V116" s="48">
        <f t="shared" si="41"/>
        <v>-916</v>
      </c>
      <c r="W116" s="48"/>
      <c r="X116" s="48">
        <f t="shared" si="42"/>
        <v>1006.9080990348301</v>
      </c>
      <c r="Y116" s="48">
        <f t="shared" si="43"/>
        <v>90.908099034830116</v>
      </c>
      <c r="Z116" s="48">
        <f t="shared" si="44"/>
        <v>91</v>
      </c>
      <c r="AA116" s="17">
        <f t="shared" si="45"/>
        <v>91</v>
      </c>
      <c r="AB116" s="45">
        <f t="shared" si="46"/>
        <v>1007</v>
      </c>
    </row>
    <row r="117" spans="1:28" s="49" customFormat="1" ht="15" customHeight="1" x14ac:dyDescent="0.2">
      <c r="A117" s="49">
        <v>1501</v>
      </c>
      <c r="B117" s="49">
        <v>918</v>
      </c>
      <c r="C117" s="46">
        <v>0.7</v>
      </c>
      <c r="D117" s="46">
        <v>274.38</v>
      </c>
      <c r="E117" s="46">
        <v>218.4</v>
      </c>
      <c r="F117" s="46">
        <v>0</v>
      </c>
      <c r="G117" s="46">
        <f t="shared" si="49"/>
        <v>136.65957446808511</v>
      </c>
      <c r="H117" s="46">
        <v>0</v>
      </c>
      <c r="I117" s="46">
        <f t="shared" si="50"/>
        <v>149.06382978723406</v>
      </c>
      <c r="J117" s="50">
        <f t="shared" si="47"/>
        <v>1</v>
      </c>
      <c r="K117" s="50">
        <f t="shared" si="48"/>
        <v>1</v>
      </c>
      <c r="L117" s="50">
        <f t="shared" si="51"/>
        <v>1</v>
      </c>
      <c r="M117" s="50">
        <f t="shared" ca="1" si="39"/>
        <v>1</v>
      </c>
      <c r="T117" s="43">
        <v>0</v>
      </c>
      <c r="U117" s="52">
        <f t="shared" si="40"/>
        <v>-918</v>
      </c>
      <c r="V117" s="48">
        <f t="shared" si="41"/>
        <v>-918</v>
      </c>
      <c r="W117" s="48"/>
      <c r="X117" s="48">
        <f t="shared" si="42"/>
        <v>1009.1065883340327</v>
      </c>
      <c r="Y117" s="48">
        <f t="shared" si="43"/>
        <v>91.106588334032722</v>
      </c>
      <c r="Z117" s="48">
        <f t="shared" si="44"/>
        <v>91</v>
      </c>
      <c r="AA117" s="17">
        <f t="shared" si="45"/>
        <v>91</v>
      </c>
      <c r="AB117" s="45">
        <f t="shared" si="46"/>
        <v>1009</v>
      </c>
    </row>
    <row r="118" spans="1:28" s="49" customFormat="1" ht="15" customHeight="1" x14ac:dyDescent="0.2">
      <c r="A118" s="49">
        <v>1308</v>
      </c>
      <c r="B118" s="49">
        <v>919</v>
      </c>
      <c r="C118" s="46">
        <v>1.9</v>
      </c>
      <c r="D118" s="46">
        <v>274.42</v>
      </c>
      <c r="E118" s="46">
        <v>218.43</v>
      </c>
      <c r="F118" s="46">
        <v>0</v>
      </c>
      <c r="G118" s="46">
        <f t="shared" si="49"/>
        <v>137.83333333333334</v>
      </c>
      <c r="H118" s="46">
        <v>0</v>
      </c>
      <c r="I118" s="46">
        <f t="shared" si="50"/>
        <v>145.9375</v>
      </c>
      <c r="J118" s="50">
        <f t="shared" si="47"/>
        <v>1</v>
      </c>
      <c r="K118" s="50">
        <f t="shared" si="48"/>
        <v>1</v>
      </c>
      <c r="L118" s="50">
        <f t="shared" si="51"/>
        <v>1</v>
      </c>
      <c r="M118" s="50">
        <f t="shared" ca="1" si="39"/>
        <v>1</v>
      </c>
      <c r="T118" s="43">
        <v>0</v>
      </c>
      <c r="U118" s="52">
        <f t="shared" si="40"/>
        <v>-919</v>
      </c>
      <c r="V118" s="48">
        <f t="shared" si="41"/>
        <v>-919</v>
      </c>
      <c r="W118" s="48"/>
      <c r="X118" s="48">
        <f t="shared" si="42"/>
        <v>1010.2058329836341</v>
      </c>
      <c r="Y118" s="48">
        <f t="shared" si="43"/>
        <v>91.205832983634082</v>
      </c>
      <c r="Z118" s="48">
        <f t="shared" si="44"/>
        <v>91</v>
      </c>
      <c r="AA118" s="17">
        <f t="shared" si="45"/>
        <v>91</v>
      </c>
      <c r="AB118" s="45">
        <f t="shared" si="46"/>
        <v>1010</v>
      </c>
    </row>
    <row r="119" spans="1:28" s="49" customFormat="1" ht="15" customHeight="1" x14ac:dyDescent="0.2">
      <c r="A119" s="49">
        <v>1406</v>
      </c>
      <c r="B119" s="49">
        <v>920</v>
      </c>
      <c r="C119" s="46">
        <v>1.1000000000000001</v>
      </c>
      <c r="D119" s="46">
        <v>274.47000000000003</v>
      </c>
      <c r="E119" s="46">
        <v>218.48</v>
      </c>
      <c r="F119" s="46">
        <v>0</v>
      </c>
      <c r="G119" s="46">
        <f t="shared" si="49"/>
        <v>133.0204081632653</v>
      </c>
      <c r="H119" s="46">
        <v>0</v>
      </c>
      <c r="I119" s="46">
        <f t="shared" si="50"/>
        <v>142.9387755102041</v>
      </c>
      <c r="J119" s="50">
        <f t="shared" si="47"/>
        <v>1</v>
      </c>
      <c r="K119" s="50">
        <f t="shared" si="48"/>
        <v>1</v>
      </c>
      <c r="L119" s="50">
        <f t="shared" si="51"/>
        <v>1</v>
      </c>
      <c r="M119" s="50">
        <f t="shared" ca="1" si="39"/>
        <v>1</v>
      </c>
      <c r="T119" s="43">
        <v>0</v>
      </c>
      <c r="U119" s="52">
        <f t="shared" si="40"/>
        <v>-920</v>
      </c>
      <c r="V119" s="48">
        <f t="shared" si="41"/>
        <v>-920</v>
      </c>
      <c r="W119" s="48"/>
      <c r="X119" s="48">
        <f t="shared" si="42"/>
        <v>1011.3050776332353</v>
      </c>
      <c r="Y119" s="48">
        <f t="shared" si="43"/>
        <v>91.305077633235328</v>
      </c>
      <c r="Z119" s="48">
        <f t="shared" si="44"/>
        <v>91</v>
      </c>
      <c r="AA119" s="17">
        <f t="shared" si="45"/>
        <v>91</v>
      </c>
      <c r="AB119" s="45">
        <f t="shared" si="46"/>
        <v>1011</v>
      </c>
    </row>
    <row r="120" spans="1:28" s="49" customFormat="1" ht="15" customHeight="1" x14ac:dyDescent="0.2">
      <c r="A120" s="49">
        <v>1699</v>
      </c>
      <c r="B120" s="49">
        <v>921</v>
      </c>
      <c r="C120" s="46">
        <v>0.7</v>
      </c>
      <c r="D120" s="46">
        <v>274.55</v>
      </c>
      <c r="E120" s="46">
        <v>218.56</v>
      </c>
      <c r="F120" s="46">
        <v>0</v>
      </c>
      <c r="G120" s="46">
        <f t="shared" si="49"/>
        <v>124.5</v>
      </c>
      <c r="H120" s="46">
        <v>0</v>
      </c>
      <c r="I120" s="46">
        <f t="shared" si="50"/>
        <v>140.06</v>
      </c>
      <c r="J120" s="50">
        <f t="shared" si="47"/>
        <v>1</v>
      </c>
      <c r="K120" s="50">
        <f t="shared" si="48"/>
        <v>1</v>
      </c>
      <c r="L120" s="50">
        <f t="shared" si="51"/>
        <v>1</v>
      </c>
      <c r="M120" s="50">
        <f t="shared" ca="1" si="39"/>
        <v>1</v>
      </c>
      <c r="T120" s="43">
        <v>0</v>
      </c>
      <c r="U120" s="52">
        <f t="shared" si="40"/>
        <v>-921</v>
      </c>
      <c r="V120" s="48">
        <f t="shared" si="41"/>
        <v>-921</v>
      </c>
      <c r="W120" s="48"/>
      <c r="X120" s="48">
        <f t="shared" si="42"/>
        <v>1012.4043222828368</v>
      </c>
      <c r="Y120" s="48">
        <f t="shared" si="43"/>
        <v>91.404322282836802</v>
      </c>
      <c r="Z120" s="48">
        <f t="shared" si="44"/>
        <v>91</v>
      </c>
      <c r="AA120" s="17">
        <f t="shared" si="45"/>
        <v>91</v>
      </c>
      <c r="AB120" s="45">
        <f t="shared" si="46"/>
        <v>1012</v>
      </c>
    </row>
    <row r="121" spans="1:28" s="49" customFormat="1" ht="15" customHeight="1" x14ac:dyDescent="0.2">
      <c r="A121" s="49">
        <v>825</v>
      </c>
      <c r="B121" s="49">
        <v>922</v>
      </c>
      <c r="C121" s="46">
        <v>0.8</v>
      </c>
      <c r="D121" s="46">
        <v>274.54000000000002</v>
      </c>
      <c r="E121" s="46">
        <v>218.55</v>
      </c>
      <c r="F121" s="46">
        <v>0</v>
      </c>
      <c r="G121" s="46">
        <f t="shared" si="49"/>
        <v>139.19607843137254</v>
      </c>
      <c r="H121" s="46">
        <v>0</v>
      </c>
      <c r="I121" s="46">
        <f t="shared" si="50"/>
        <v>137.29411764705881</v>
      </c>
      <c r="J121" s="50">
        <f t="shared" si="47"/>
        <v>1</v>
      </c>
      <c r="K121" s="50">
        <f t="shared" si="48"/>
        <v>1</v>
      </c>
      <c r="L121" s="50">
        <f t="shared" si="51"/>
        <v>1</v>
      </c>
      <c r="M121" s="50">
        <f t="shared" ca="1" si="39"/>
        <v>1</v>
      </c>
      <c r="T121" s="43">
        <v>0</v>
      </c>
      <c r="U121" s="52">
        <f t="shared" si="40"/>
        <v>-922</v>
      </c>
      <c r="V121" s="48">
        <f t="shared" si="41"/>
        <v>-922</v>
      </c>
      <c r="W121" s="48"/>
      <c r="X121" s="48">
        <f t="shared" si="42"/>
        <v>1013.5035669324382</v>
      </c>
      <c r="Y121" s="48">
        <f t="shared" si="43"/>
        <v>91.503566932438162</v>
      </c>
      <c r="Z121" s="48">
        <f t="shared" si="44"/>
        <v>92</v>
      </c>
      <c r="AA121" s="17">
        <f t="shared" si="45"/>
        <v>92</v>
      </c>
      <c r="AB121" s="45">
        <f t="shared" si="46"/>
        <v>1014</v>
      </c>
    </row>
    <row r="122" spans="1:28" s="49" customFormat="1" ht="15" customHeight="1" x14ac:dyDescent="0.2">
      <c r="A122" s="49">
        <v>1897</v>
      </c>
      <c r="B122" s="49">
        <v>925</v>
      </c>
      <c r="C122" s="46">
        <v>0.3</v>
      </c>
      <c r="D122" s="46">
        <v>274.64</v>
      </c>
      <c r="E122" s="46">
        <v>218.66</v>
      </c>
      <c r="F122" s="46">
        <v>0</v>
      </c>
      <c r="G122" s="46">
        <f t="shared" si="49"/>
        <v>115.90384615384616</v>
      </c>
      <c r="H122" s="46">
        <v>0</v>
      </c>
      <c r="I122" s="46">
        <f t="shared" si="50"/>
        <v>134.59615384615384</v>
      </c>
      <c r="J122" s="50">
        <f t="shared" si="47"/>
        <v>1</v>
      </c>
      <c r="K122" s="50">
        <f t="shared" si="48"/>
        <v>1</v>
      </c>
      <c r="L122" s="50">
        <f t="shared" si="51"/>
        <v>1</v>
      </c>
      <c r="M122" s="50">
        <f t="shared" ca="1" si="39"/>
        <v>1</v>
      </c>
      <c r="T122" s="43">
        <v>0</v>
      </c>
      <c r="U122" s="52">
        <f t="shared" si="40"/>
        <v>-925</v>
      </c>
      <c r="V122" s="48">
        <f t="shared" si="41"/>
        <v>-925</v>
      </c>
      <c r="W122" s="48"/>
      <c r="X122" s="48">
        <f t="shared" si="42"/>
        <v>1016.8013008812421</v>
      </c>
      <c r="Y122" s="48">
        <f t="shared" si="43"/>
        <v>91.801300881242128</v>
      </c>
      <c r="Z122" s="48">
        <f t="shared" si="44"/>
        <v>92</v>
      </c>
      <c r="AA122" s="17">
        <f t="shared" si="45"/>
        <v>92</v>
      </c>
      <c r="AB122" s="45">
        <f t="shared" si="46"/>
        <v>1017</v>
      </c>
    </row>
    <row r="123" spans="1:28" s="49" customFormat="1" ht="15" customHeight="1" x14ac:dyDescent="0.2">
      <c r="A123" s="49">
        <v>1119</v>
      </c>
      <c r="B123" s="49">
        <v>925</v>
      </c>
      <c r="C123" s="46">
        <v>0.4</v>
      </c>
      <c r="D123" s="46">
        <v>274.66000000000003</v>
      </c>
      <c r="E123" s="46">
        <v>218.67</v>
      </c>
      <c r="F123" s="46">
        <v>0</v>
      </c>
      <c r="G123" s="46">
        <f t="shared" si="49"/>
        <v>128.39622641509433</v>
      </c>
      <c r="H123" s="46">
        <v>0</v>
      </c>
      <c r="I123" s="46">
        <f t="shared" si="50"/>
        <v>132.0566037735849</v>
      </c>
      <c r="J123" s="50">
        <f t="shared" si="47"/>
        <v>1</v>
      </c>
      <c r="K123" s="50">
        <f t="shared" si="48"/>
        <v>1</v>
      </c>
      <c r="L123" s="50">
        <f t="shared" si="51"/>
        <v>1</v>
      </c>
      <c r="M123" s="50">
        <f t="shared" ca="1" si="39"/>
        <v>1</v>
      </c>
      <c r="T123" s="43">
        <v>0</v>
      </c>
      <c r="U123" s="52">
        <f t="shared" si="40"/>
        <v>-925</v>
      </c>
      <c r="V123" s="48">
        <f t="shared" si="41"/>
        <v>-925</v>
      </c>
      <c r="W123" s="48"/>
      <c r="X123" s="48">
        <f t="shared" si="42"/>
        <v>1016.8013008812421</v>
      </c>
      <c r="Y123" s="48">
        <f t="shared" si="43"/>
        <v>91.801300881242128</v>
      </c>
      <c r="Z123" s="48">
        <f t="shared" si="44"/>
        <v>92</v>
      </c>
      <c r="AA123" s="17">
        <f t="shared" si="45"/>
        <v>92</v>
      </c>
      <c r="AB123" s="45">
        <f t="shared" si="46"/>
        <v>1017</v>
      </c>
    </row>
    <row r="124" spans="1:28" s="49" customFormat="1" ht="15" customHeight="1" x14ac:dyDescent="0.2">
      <c r="A124" s="49">
        <v>1316</v>
      </c>
      <c r="B124" s="49">
        <v>927</v>
      </c>
      <c r="C124" s="46">
        <v>0.4</v>
      </c>
      <c r="D124" s="46">
        <v>274.7</v>
      </c>
      <c r="E124" s="46">
        <v>218.72</v>
      </c>
      <c r="F124" s="46">
        <v>0</v>
      </c>
      <c r="G124" s="46">
        <f t="shared" si="49"/>
        <v>122.37037037037037</v>
      </c>
      <c r="H124" s="46">
        <v>0</v>
      </c>
      <c r="I124" s="46">
        <f t="shared" si="50"/>
        <v>129.57407407407408</v>
      </c>
      <c r="J124" s="50">
        <f t="shared" si="47"/>
        <v>1</v>
      </c>
      <c r="K124" s="50">
        <f t="shared" si="48"/>
        <v>1</v>
      </c>
      <c r="L124" s="50">
        <f t="shared" si="51"/>
        <v>1</v>
      </c>
      <c r="M124" s="50">
        <f t="shared" ca="1" si="39"/>
        <v>0</v>
      </c>
      <c r="T124" s="43">
        <v>0</v>
      </c>
      <c r="U124" s="52">
        <f t="shared" si="40"/>
        <v>-927</v>
      </c>
      <c r="V124" s="48">
        <f t="shared" si="41"/>
        <v>-927</v>
      </c>
      <c r="W124" s="48"/>
      <c r="X124" s="48">
        <f t="shared" si="42"/>
        <v>1018.9997901804447</v>
      </c>
      <c r="Y124" s="48">
        <f t="shared" si="43"/>
        <v>91.999790180444734</v>
      </c>
      <c r="Z124" s="48">
        <f t="shared" si="44"/>
        <v>92</v>
      </c>
      <c r="AA124" s="17">
        <f t="shared" si="45"/>
        <v>92</v>
      </c>
      <c r="AB124" s="45">
        <f t="shared" si="46"/>
        <v>1019</v>
      </c>
    </row>
    <row r="125" spans="1:28" s="49" customFormat="1" ht="15" customHeight="1" x14ac:dyDescent="0.2">
      <c r="A125" s="49">
        <v>1409</v>
      </c>
      <c r="B125" s="49">
        <v>923</v>
      </c>
      <c r="C125" s="46">
        <v>0.4</v>
      </c>
      <c r="D125" s="46">
        <v>274.75</v>
      </c>
      <c r="E125" s="46">
        <v>218.77</v>
      </c>
      <c r="F125" s="46">
        <v>0</v>
      </c>
      <c r="G125" s="46">
        <f t="shared" si="49"/>
        <v>118.45454545454545</v>
      </c>
      <c r="H125" s="46">
        <v>0</v>
      </c>
      <c r="I125" s="46">
        <f t="shared" si="50"/>
        <v>127.2909090909091</v>
      </c>
      <c r="J125" s="50">
        <f t="shared" si="47"/>
        <v>1</v>
      </c>
      <c r="K125" s="50">
        <f t="shared" si="48"/>
        <v>1</v>
      </c>
      <c r="L125" s="50">
        <f t="shared" si="51"/>
        <v>1</v>
      </c>
      <c r="M125" s="50">
        <f t="shared" ca="1" si="39"/>
        <v>1</v>
      </c>
      <c r="T125" s="43">
        <v>0</v>
      </c>
      <c r="U125" s="52">
        <f t="shared" si="40"/>
        <v>-923</v>
      </c>
      <c r="V125" s="48">
        <f t="shared" si="41"/>
        <v>-923</v>
      </c>
      <c r="W125" s="48"/>
      <c r="X125" s="48">
        <f t="shared" si="42"/>
        <v>1014.6028115820395</v>
      </c>
      <c r="Y125" s="48">
        <f t="shared" si="43"/>
        <v>91.602811582039521</v>
      </c>
      <c r="Z125" s="48">
        <f t="shared" si="44"/>
        <v>92</v>
      </c>
      <c r="AA125" s="17">
        <f t="shared" si="45"/>
        <v>92</v>
      </c>
      <c r="AB125" s="45">
        <f t="shared" si="46"/>
        <v>1015</v>
      </c>
    </row>
    <row r="126" spans="1:28" s="49" customFormat="1" ht="15" customHeight="1" x14ac:dyDescent="0.2">
      <c r="A126" s="49">
        <v>343</v>
      </c>
      <c r="B126" s="49">
        <v>926</v>
      </c>
      <c r="C126" s="46">
        <v>0.2</v>
      </c>
      <c r="D126" s="46">
        <v>274.69</v>
      </c>
      <c r="E126" s="46">
        <v>218.7</v>
      </c>
      <c r="F126" s="46">
        <v>0</v>
      </c>
      <c r="G126" s="46">
        <f t="shared" si="49"/>
        <v>135.375</v>
      </c>
      <c r="H126" s="46">
        <v>0</v>
      </c>
      <c r="I126" s="46">
        <f t="shared" si="50"/>
        <v>124.96428571428571</v>
      </c>
      <c r="J126" s="50">
        <f t="shared" si="47"/>
        <v>1</v>
      </c>
      <c r="K126" s="50">
        <f t="shared" si="48"/>
        <v>1</v>
      </c>
      <c r="L126" s="50">
        <f t="shared" si="51"/>
        <v>1</v>
      </c>
      <c r="M126" s="50">
        <f t="shared" ca="1" si="39"/>
        <v>0</v>
      </c>
      <c r="T126" s="43">
        <v>0</v>
      </c>
      <c r="U126" s="52">
        <f t="shared" si="40"/>
        <v>-926</v>
      </c>
      <c r="V126" s="48">
        <f t="shared" si="41"/>
        <v>-926</v>
      </c>
      <c r="W126" s="48"/>
      <c r="X126" s="48">
        <f t="shared" si="42"/>
        <v>1017.9005455308435</v>
      </c>
      <c r="Y126" s="48">
        <f t="shared" si="43"/>
        <v>91.900545530843488</v>
      </c>
      <c r="Z126" s="48">
        <f t="shared" si="44"/>
        <v>92</v>
      </c>
      <c r="AA126" s="17">
        <f t="shared" si="45"/>
        <v>92</v>
      </c>
      <c r="AB126" s="45">
        <f t="shared" si="46"/>
        <v>1018</v>
      </c>
    </row>
    <row r="127" spans="1:28" s="49" customFormat="1" ht="15" customHeight="1" x14ac:dyDescent="0.2">
      <c r="A127" s="49">
        <v>1997</v>
      </c>
      <c r="B127" s="49">
        <v>927</v>
      </c>
      <c r="C127" s="46">
        <v>0</v>
      </c>
      <c r="D127" s="46">
        <v>274.8</v>
      </c>
      <c r="E127" s="46">
        <v>218.82</v>
      </c>
      <c r="F127" s="46">
        <v>0</v>
      </c>
      <c r="G127" s="46">
        <f t="shared" si="49"/>
        <v>103.98245614035088</v>
      </c>
      <c r="H127" s="46">
        <v>0</v>
      </c>
      <c r="I127" s="46">
        <f t="shared" si="50"/>
        <v>122.75438596491227</v>
      </c>
      <c r="J127" s="50">
        <f t="shared" si="47"/>
        <v>1</v>
      </c>
      <c r="K127" s="50">
        <f t="shared" si="48"/>
        <v>1</v>
      </c>
      <c r="L127" s="50">
        <f t="shared" si="51"/>
        <v>1</v>
      </c>
      <c r="M127" s="50">
        <f t="shared" ca="1" si="39"/>
        <v>0</v>
      </c>
      <c r="T127" s="43">
        <v>0</v>
      </c>
      <c r="U127" s="52">
        <f t="shared" si="40"/>
        <v>-927</v>
      </c>
      <c r="V127" s="48">
        <f t="shared" si="41"/>
        <v>-927</v>
      </c>
      <c r="W127" s="48"/>
      <c r="X127" s="48">
        <f t="shared" si="42"/>
        <v>1018.9997901804447</v>
      </c>
      <c r="Y127" s="48">
        <f t="shared" si="43"/>
        <v>91.999790180444734</v>
      </c>
      <c r="Z127" s="48">
        <f t="shared" si="44"/>
        <v>92</v>
      </c>
      <c r="AA127" s="17">
        <f t="shared" si="45"/>
        <v>92</v>
      </c>
      <c r="AB127" s="45">
        <f t="shared" si="46"/>
        <v>1019</v>
      </c>
    </row>
    <row r="128" spans="1:28" s="49" customFormat="1" ht="15" customHeight="1" x14ac:dyDescent="0.2">
      <c r="A128" s="49">
        <v>1025</v>
      </c>
      <c r="B128" s="49">
        <v>928</v>
      </c>
      <c r="C128" s="46">
        <v>0.1</v>
      </c>
      <c r="D128" s="46">
        <v>274.81</v>
      </c>
      <c r="E128" s="46">
        <v>218.83</v>
      </c>
      <c r="F128" s="46">
        <v>0</v>
      </c>
      <c r="G128" s="46">
        <f t="shared" si="49"/>
        <v>118.94827586206897</v>
      </c>
      <c r="H128" s="46">
        <v>0</v>
      </c>
      <c r="I128" s="46">
        <f t="shared" si="50"/>
        <v>120.62068965517241</v>
      </c>
      <c r="J128" s="50">
        <f t="shared" si="47"/>
        <v>1</v>
      </c>
      <c r="K128" s="50">
        <f t="shared" si="48"/>
        <v>1</v>
      </c>
      <c r="L128" s="50">
        <f t="shared" si="51"/>
        <v>1</v>
      </c>
      <c r="M128" s="50">
        <f t="shared" ca="1" si="39"/>
        <v>0</v>
      </c>
      <c r="T128" s="43">
        <v>0</v>
      </c>
      <c r="U128" s="52">
        <f t="shared" si="40"/>
        <v>-928</v>
      </c>
      <c r="V128" s="48">
        <f t="shared" si="41"/>
        <v>-928</v>
      </c>
      <c r="W128" s="48"/>
      <c r="X128" s="48">
        <f t="shared" si="42"/>
        <v>1020.0990348300462</v>
      </c>
      <c r="Y128" s="48">
        <f t="shared" si="43"/>
        <v>92.099034830046207</v>
      </c>
      <c r="Z128" s="48">
        <f t="shared" si="44"/>
        <v>92</v>
      </c>
      <c r="AA128" s="17">
        <f t="shared" si="45"/>
        <v>92</v>
      </c>
      <c r="AB128" s="45">
        <f t="shared" si="46"/>
        <v>1020</v>
      </c>
    </row>
    <row r="129" spans="1:28" s="49" customFormat="1" ht="15" customHeight="1" x14ac:dyDescent="0.2">
      <c r="A129" s="49">
        <v>1221</v>
      </c>
      <c r="B129" s="49">
        <v>929</v>
      </c>
      <c r="C129" s="46">
        <v>0.1</v>
      </c>
      <c r="D129" s="46">
        <v>274.83999999999997</v>
      </c>
      <c r="E129" s="46">
        <v>218.86</v>
      </c>
      <c r="F129" s="46">
        <v>0</v>
      </c>
      <c r="G129" s="46">
        <f t="shared" si="49"/>
        <v>113.61016949152543</v>
      </c>
      <c r="H129" s="46">
        <v>0</v>
      </c>
      <c r="I129" s="46">
        <f t="shared" si="50"/>
        <v>118.55932203389831</v>
      </c>
      <c r="J129" s="50">
        <f t="shared" si="47"/>
        <v>1</v>
      </c>
      <c r="K129" s="50">
        <f t="shared" si="48"/>
        <v>1</v>
      </c>
      <c r="L129" s="50">
        <f t="shared" si="51"/>
        <v>1</v>
      </c>
      <c r="M129" s="50">
        <f t="shared" ca="1" si="39"/>
        <v>0</v>
      </c>
      <c r="T129" s="43">
        <v>0</v>
      </c>
      <c r="U129" s="52">
        <f t="shared" si="40"/>
        <v>-929</v>
      </c>
      <c r="V129" s="48">
        <f t="shared" si="41"/>
        <v>-929</v>
      </c>
      <c r="W129" s="48"/>
      <c r="X129" s="48">
        <f t="shared" si="42"/>
        <v>1021.1982794796476</v>
      </c>
      <c r="Y129" s="48">
        <f t="shared" si="43"/>
        <v>92.198279479647567</v>
      </c>
      <c r="Z129" s="48">
        <f t="shared" si="44"/>
        <v>92</v>
      </c>
      <c r="AA129" s="17">
        <f t="shared" si="45"/>
        <v>92</v>
      </c>
      <c r="AB129" s="45">
        <f t="shared" si="46"/>
        <v>1021</v>
      </c>
    </row>
    <row r="130" spans="1:28" s="49" customFormat="1" ht="15" customHeight="1" x14ac:dyDescent="0.2">
      <c r="A130" s="49">
        <v>1221</v>
      </c>
      <c r="B130" s="49">
        <v>929</v>
      </c>
      <c r="C130" s="46">
        <v>0</v>
      </c>
      <c r="D130" s="46">
        <v>274.87</v>
      </c>
      <c r="E130" s="46">
        <v>218.88</v>
      </c>
      <c r="F130" s="46">
        <v>0</v>
      </c>
      <c r="G130" s="46">
        <f t="shared" si="49"/>
        <v>111.71666666666667</v>
      </c>
      <c r="H130" s="46">
        <v>0</v>
      </c>
      <c r="I130" s="46">
        <f t="shared" si="50"/>
        <v>116.58333333333333</v>
      </c>
      <c r="J130" s="50">
        <f t="shared" si="47"/>
        <v>1</v>
      </c>
      <c r="K130" s="50">
        <f t="shared" si="48"/>
        <v>1</v>
      </c>
      <c r="L130" s="50">
        <f t="shared" si="51"/>
        <v>1</v>
      </c>
      <c r="M130" s="50">
        <f t="shared" ref="M130:M150" ca="1" si="52">IF(RAND()&lt;0.5,0,1)</f>
        <v>1</v>
      </c>
      <c r="T130" s="43">
        <v>0</v>
      </c>
      <c r="U130" s="52">
        <f t="shared" ref="U130:U150" si="53">T130-B130</f>
        <v>-929</v>
      </c>
      <c r="V130" s="48">
        <f t="shared" ref="V130:V150" si="54">ROUND(U130,0)</f>
        <v>-929</v>
      </c>
      <c r="W130" s="48"/>
      <c r="X130" s="48">
        <f t="shared" ref="X130:X150" si="55">B130/$W$2*$W$3</f>
        <v>1021.1982794796476</v>
      </c>
      <c r="Y130" s="48">
        <f t="shared" ref="Y130:Y150" si="56">X130-B130</f>
        <v>92.198279479647567</v>
      </c>
      <c r="Z130" s="48">
        <f t="shared" ref="Z130:Z150" si="57">ROUND(Y130,0)</f>
        <v>92</v>
      </c>
      <c r="AA130" s="17">
        <f t="shared" ref="AA130:AA150" si="58">IF(V130&gt;=0,V130,Z130)</f>
        <v>92</v>
      </c>
      <c r="AB130" s="45">
        <f t="shared" ref="AB130:AB150" si="59">B130+AA130</f>
        <v>1021</v>
      </c>
    </row>
    <row r="131" spans="1:28" s="49" customFormat="1" ht="15" customHeight="1" x14ac:dyDescent="0.2">
      <c r="A131" s="49">
        <v>1222</v>
      </c>
      <c r="B131" s="49">
        <v>930</v>
      </c>
      <c r="C131" s="46">
        <v>0</v>
      </c>
      <c r="D131" s="46">
        <v>274.89999999999998</v>
      </c>
      <c r="E131" s="46">
        <v>218.92</v>
      </c>
      <c r="F131" s="46">
        <v>0</v>
      </c>
      <c r="G131" s="46">
        <f t="shared" si="49"/>
        <v>109.8688524590164</v>
      </c>
      <c r="H131" s="46">
        <v>0</v>
      </c>
      <c r="I131" s="46">
        <f t="shared" si="50"/>
        <v>114.65573770491804</v>
      </c>
      <c r="J131" s="50">
        <f t="shared" ref="J131:J150" si="60">IF(ABS(B131-B130)&lt;=50,1,0)</f>
        <v>1</v>
      </c>
      <c r="K131" s="50">
        <f t="shared" ref="K131:K150" si="61">IF(ABS((B131-B130))&lt;=50,1,IF((B131-B130)*(1)&gt;=0,1,-1))</f>
        <v>1</v>
      </c>
      <c r="L131" s="50">
        <f t="shared" si="51"/>
        <v>1</v>
      </c>
      <c r="M131" s="50">
        <f t="shared" ca="1" si="52"/>
        <v>1</v>
      </c>
      <c r="T131" s="43">
        <v>0</v>
      </c>
      <c r="U131" s="52">
        <f t="shared" si="53"/>
        <v>-930</v>
      </c>
      <c r="V131" s="48">
        <f t="shared" si="54"/>
        <v>-930</v>
      </c>
      <c r="W131" s="48"/>
      <c r="X131" s="48">
        <f t="shared" si="55"/>
        <v>1022.2975241292488</v>
      </c>
      <c r="Y131" s="48">
        <f t="shared" si="56"/>
        <v>92.297524129248814</v>
      </c>
      <c r="Z131" s="48">
        <f t="shared" si="57"/>
        <v>92</v>
      </c>
      <c r="AA131" s="17">
        <f t="shared" si="58"/>
        <v>92</v>
      </c>
      <c r="AB131" s="45">
        <f t="shared" si="59"/>
        <v>1022</v>
      </c>
    </row>
    <row r="132" spans="1:28" s="49" customFormat="1" ht="15" customHeight="1" x14ac:dyDescent="0.2">
      <c r="A132" s="49">
        <v>1223</v>
      </c>
      <c r="B132" s="49">
        <v>931</v>
      </c>
      <c r="C132" s="46">
        <v>0.2</v>
      </c>
      <c r="D132" s="46">
        <v>274.93</v>
      </c>
      <c r="E132" s="46">
        <v>218.95</v>
      </c>
      <c r="F132" s="46">
        <v>0</v>
      </c>
      <c r="G132" s="46">
        <f t="shared" si="49"/>
        <v>108.08064516129032</v>
      </c>
      <c r="H132" s="46">
        <v>0</v>
      </c>
      <c r="I132" s="46">
        <f t="shared" si="50"/>
        <v>112.79032258064517</v>
      </c>
      <c r="J132" s="50">
        <f t="shared" si="60"/>
        <v>1</v>
      </c>
      <c r="K132" s="50">
        <f t="shared" si="61"/>
        <v>1</v>
      </c>
      <c r="L132" s="50">
        <f t="shared" si="51"/>
        <v>1</v>
      </c>
      <c r="M132" s="50">
        <f t="shared" ca="1" si="52"/>
        <v>1</v>
      </c>
      <c r="T132" s="43">
        <v>0</v>
      </c>
      <c r="U132" s="52">
        <f t="shared" si="53"/>
        <v>-931</v>
      </c>
      <c r="V132" s="48">
        <f t="shared" si="54"/>
        <v>-931</v>
      </c>
      <c r="W132" s="48"/>
      <c r="X132" s="48">
        <f t="shared" si="55"/>
        <v>1023.3967687788502</v>
      </c>
      <c r="Y132" s="48">
        <f t="shared" si="56"/>
        <v>92.396768778850173</v>
      </c>
      <c r="Z132" s="48">
        <f t="shared" si="57"/>
        <v>92</v>
      </c>
      <c r="AA132" s="17">
        <f t="shared" si="58"/>
        <v>92</v>
      </c>
      <c r="AB132" s="45">
        <f t="shared" si="59"/>
        <v>1023</v>
      </c>
    </row>
    <row r="133" spans="1:28" s="49" customFormat="1" ht="15" customHeight="1" x14ac:dyDescent="0.2">
      <c r="A133" s="49">
        <v>932</v>
      </c>
      <c r="B133" s="49">
        <v>932</v>
      </c>
      <c r="C133" s="46">
        <v>0.2</v>
      </c>
      <c r="D133" s="46">
        <v>274.93</v>
      </c>
      <c r="E133" s="46">
        <v>218.94</v>
      </c>
      <c r="F133" s="46">
        <v>0</v>
      </c>
      <c r="G133" s="46">
        <f t="shared" si="49"/>
        <v>110.98412698412699</v>
      </c>
      <c r="H133" s="46">
        <v>0</v>
      </c>
      <c r="I133" s="46">
        <f t="shared" si="50"/>
        <v>110.98412698412699</v>
      </c>
      <c r="J133" s="50">
        <f t="shared" si="60"/>
        <v>1</v>
      </c>
      <c r="K133" s="50">
        <f t="shared" si="61"/>
        <v>1</v>
      </c>
      <c r="L133" s="50">
        <f t="shared" si="51"/>
        <v>1</v>
      </c>
      <c r="M133" s="50">
        <f t="shared" ca="1" si="52"/>
        <v>0</v>
      </c>
      <c r="T133" s="43">
        <v>0</v>
      </c>
      <c r="U133" s="52">
        <f t="shared" si="53"/>
        <v>-932</v>
      </c>
      <c r="V133" s="48">
        <f t="shared" si="54"/>
        <v>-932</v>
      </c>
      <c r="W133" s="48"/>
      <c r="X133" s="48">
        <f t="shared" si="55"/>
        <v>1024.4960134284515</v>
      </c>
      <c r="Y133" s="48">
        <f t="shared" si="56"/>
        <v>92.496013428451533</v>
      </c>
      <c r="Z133" s="48">
        <f t="shared" si="57"/>
        <v>92</v>
      </c>
      <c r="AA133" s="17">
        <f t="shared" si="58"/>
        <v>92</v>
      </c>
      <c r="AB133" s="45">
        <f t="shared" si="59"/>
        <v>1024</v>
      </c>
    </row>
    <row r="134" spans="1:28" s="49" customFormat="1" ht="15" customHeight="1" x14ac:dyDescent="0.2">
      <c r="A134" s="49">
        <v>1322</v>
      </c>
      <c r="B134" s="49">
        <v>933</v>
      </c>
      <c r="C134" s="46">
        <v>0.3</v>
      </c>
      <c r="D134" s="46">
        <v>274.97000000000003</v>
      </c>
      <c r="E134" s="46">
        <v>218.99</v>
      </c>
      <c r="F134" s="46">
        <v>0</v>
      </c>
      <c r="G134" s="46">
        <f t="shared" si="49"/>
        <v>103.15625</v>
      </c>
      <c r="H134" s="46">
        <v>0</v>
      </c>
      <c r="I134" s="46">
        <f t="shared" si="50"/>
        <v>109.234375</v>
      </c>
      <c r="J134" s="50">
        <f t="shared" si="60"/>
        <v>1</v>
      </c>
      <c r="K134" s="50">
        <f t="shared" si="61"/>
        <v>1</v>
      </c>
      <c r="L134" s="50">
        <f t="shared" si="51"/>
        <v>1</v>
      </c>
      <c r="M134" s="50">
        <f t="shared" ca="1" si="52"/>
        <v>0</v>
      </c>
      <c r="T134" s="43">
        <v>0</v>
      </c>
      <c r="U134" s="52">
        <f t="shared" si="53"/>
        <v>-933</v>
      </c>
      <c r="V134" s="48">
        <f t="shared" si="54"/>
        <v>-933</v>
      </c>
      <c r="W134" s="48"/>
      <c r="X134" s="48">
        <f t="shared" si="55"/>
        <v>1025.5952580780529</v>
      </c>
      <c r="Y134" s="48">
        <f t="shared" si="56"/>
        <v>92.595258078052893</v>
      </c>
      <c r="Z134" s="48">
        <f t="shared" si="57"/>
        <v>93</v>
      </c>
      <c r="AA134" s="17">
        <f t="shared" si="58"/>
        <v>93</v>
      </c>
      <c r="AB134" s="45">
        <f t="shared" si="59"/>
        <v>1026</v>
      </c>
    </row>
    <row r="135" spans="1:28" s="49" customFormat="1" ht="15" customHeight="1" x14ac:dyDescent="0.2">
      <c r="A135" s="49">
        <v>933</v>
      </c>
      <c r="B135" s="49">
        <v>933</v>
      </c>
      <c r="C135" s="46">
        <v>0.2</v>
      </c>
      <c r="D135" s="46">
        <v>274.97000000000003</v>
      </c>
      <c r="E135" s="46">
        <v>218.99</v>
      </c>
      <c r="F135" s="46">
        <v>0</v>
      </c>
      <c r="G135" s="46">
        <f t="shared" ref="G135:G150" si="62">($A$70-A135)/(ROW(A135)-ROW($A$70))</f>
        <v>107.55384615384615</v>
      </c>
      <c r="H135" s="46">
        <v>0</v>
      </c>
      <c r="I135" s="46">
        <f t="shared" ref="I135:I150" si="63">($A$70-B135)/(ROW(B135)-ROW($A$70))</f>
        <v>107.55384615384615</v>
      </c>
      <c r="J135" s="50">
        <f t="shared" si="60"/>
        <v>1</v>
      </c>
      <c r="K135" s="50">
        <f t="shared" si="61"/>
        <v>1</v>
      </c>
      <c r="L135" s="50">
        <f t="shared" ref="L135:L150" si="64">IF(OR(COUNTIF(K131:K135,1)=5,COUNTIF(K131:K135,-1)=5),1,0)</f>
        <v>1</v>
      </c>
      <c r="M135" s="50">
        <f t="shared" ca="1" si="52"/>
        <v>0</v>
      </c>
      <c r="T135" s="43">
        <v>0</v>
      </c>
      <c r="U135" s="52">
        <f t="shared" si="53"/>
        <v>-933</v>
      </c>
      <c r="V135" s="48">
        <f t="shared" si="54"/>
        <v>-933</v>
      </c>
      <c r="W135" s="48"/>
      <c r="X135" s="48">
        <f t="shared" si="55"/>
        <v>1025.5952580780529</v>
      </c>
      <c r="Y135" s="48">
        <f t="shared" si="56"/>
        <v>92.595258078052893</v>
      </c>
      <c r="Z135" s="48">
        <f t="shared" si="57"/>
        <v>93</v>
      </c>
      <c r="AA135" s="17">
        <f t="shared" si="58"/>
        <v>93</v>
      </c>
      <c r="AB135" s="45">
        <f t="shared" si="59"/>
        <v>1026</v>
      </c>
    </row>
    <row r="136" spans="1:28" s="49" customFormat="1" ht="15" customHeight="1" x14ac:dyDescent="0.2">
      <c r="A136" s="49">
        <v>933</v>
      </c>
      <c r="B136" s="49">
        <v>933</v>
      </c>
      <c r="C136" s="46">
        <v>0.4</v>
      </c>
      <c r="D136" s="46">
        <v>274.97000000000003</v>
      </c>
      <c r="E136" s="46">
        <v>218.98</v>
      </c>
      <c r="F136" s="46">
        <v>0</v>
      </c>
      <c r="G136" s="46">
        <f t="shared" si="62"/>
        <v>105.92424242424242</v>
      </c>
      <c r="H136" s="46">
        <v>0</v>
      </c>
      <c r="I136" s="46">
        <f t="shared" si="63"/>
        <v>105.92424242424242</v>
      </c>
      <c r="J136" s="50">
        <f t="shared" si="60"/>
        <v>1</v>
      </c>
      <c r="K136" s="50">
        <f t="shared" si="61"/>
        <v>1</v>
      </c>
      <c r="L136" s="50">
        <f t="shared" si="64"/>
        <v>1</v>
      </c>
      <c r="M136" s="50">
        <f t="shared" ca="1" si="52"/>
        <v>1</v>
      </c>
      <c r="T136" s="43">
        <v>0</v>
      </c>
      <c r="U136" s="52">
        <f t="shared" si="53"/>
        <v>-933</v>
      </c>
      <c r="V136" s="48">
        <f t="shared" si="54"/>
        <v>-933</v>
      </c>
      <c r="W136" s="48"/>
      <c r="X136" s="48">
        <f t="shared" si="55"/>
        <v>1025.5952580780529</v>
      </c>
      <c r="Y136" s="48">
        <f t="shared" si="56"/>
        <v>92.595258078052893</v>
      </c>
      <c r="Z136" s="48">
        <f t="shared" si="57"/>
        <v>93</v>
      </c>
      <c r="AA136" s="17">
        <f t="shared" si="58"/>
        <v>93</v>
      </c>
      <c r="AB136" s="45">
        <f t="shared" si="59"/>
        <v>1026</v>
      </c>
    </row>
    <row r="137" spans="1:28" s="49" customFormat="1" ht="15" customHeight="1" x14ac:dyDescent="0.2">
      <c r="A137" s="49">
        <v>1031</v>
      </c>
      <c r="B137" s="49">
        <v>934</v>
      </c>
      <c r="C137" s="46">
        <v>0.3</v>
      </c>
      <c r="D137" s="46">
        <v>274.98</v>
      </c>
      <c r="E137" s="46">
        <v>219</v>
      </c>
      <c r="F137" s="46">
        <v>0</v>
      </c>
      <c r="G137" s="46">
        <f t="shared" si="62"/>
        <v>102.88059701492537</v>
      </c>
      <c r="H137" s="46">
        <v>0</v>
      </c>
      <c r="I137" s="46">
        <f t="shared" si="63"/>
        <v>104.32835820895522</v>
      </c>
      <c r="J137" s="50">
        <f t="shared" si="60"/>
        <v>1</v>
      </c>
      <c r="K137" s="50">
        <f t="shared" si="61"/>
        <v>1</v>
      </c>
      <c r="L137" s="50">
        <f t="shared" si="64"/>
        <v>1</v>
      </c>
      <c r="M137" s="50">
        <f t="shared" ca="1" si="52"/>
        <v>1</v>
      </c>
      <c r="T137" s="43">
        <v>0</v>
      </c>
      <c r="U137" s="52">
        <f t="shared" si="53"/>
        <v>-934</v>
      </c>
      <c r="V137" s="48">
        <f t="shared" si="54"/>
        <v>-934</v>
      </c>
      <c r="W137" s="48"/>
      <c r="X137" s="48">
        <f t="shared" si="55"/>
        <v>1026.6945027276543</v>
      </c>
      <c r="Y137" s="48">
        <f t="shared" si="56"/>
        <v>92.694502727654253</v>
      </c>
      <c r="Z137" s="48">
        <f t="shared" si="57"/>
        <v>93</v>
      </c>
      <c r="AA137" s="17">
        <f t="shared" si="58"/>
        <v>93</v>
      </c>
      <c r="AB137" s="45">
        <f t="shared" si="59"/>
        <v>1027</v>
      </c>
    </row>
    <row r="138" spans="1:28" s="49" customFormat="1" ht="15" customHeight="1" x14ac:dyDescent="0.2">
      <c r="A138" s="49">
        <v>1324</v>
      </c>
      <c r="B138" s="49">
        <v>935</v>
      </c>
      <c r="C138" s="46">
        <v>0.7</v>
      </c>
      <c r="D138" s="46">
        <v>275.02</v>
      </c>
      <c r="E138" s="46">
        <v>219.04</v>
      </c>
      <c r="F138" s="46">
        <v>0</v>
      </c>
      <c r="G138" s="46">
        <f t="shared" si="62"/>
        <v>97.058823529411768</v>
      </c>
      <c r="H138" s="46">
        <v>0</v>
      </c>
      <c r="I138" s="46">
        <f t="shared" si="63"/>
        <v>102.77941176470588</v>
      </c>
      <c r="J138" s="50">
        <f t="shared" si="60"/>
        <v>1</v>
      </c>
      <c r="K138" s="50">
        <f t="shared" si="61"/>
        <v>1</v>
      </c>
      <c r="L138" s="50">
        <f t="shared" si="64"/>
        <v>1</v>
      </c>
      <c r="M138" s="50">
        <f t="shared" ca="1" si="52"/>
        <v>0</v>
      </c>
      <c r="T138" s="43">
        <v>0</v>
      </c>
      <c r="U138" s="52">
        <f t="shared" si="53"/>
        <v>-935</v>
      </c>
      <c r="V138" s="48">
        <f t="shared" si="54"/>
        <v>-935</v>
      </c>
      <c r="W138" s="48"/>
      <c r="X138" s="48">
        <f t="shared" si="55"/>
        <v>1027.7937473772556</v>
      </c>
      <c r="Y138" s="48">
        <f t="shared" si="56"/>
        <v>92.793747377255613</v>
      </c>
      <c r="Z138" s="48">
        <f t="shared" si="57"/>
        <v>93</v>
      </c>
      <c r="AA138" s="17">
        <f t="shared" si="58"/>
        <v>93</v>
      </c>
      <c r="AB138" s="45">
        <f t="shared" si="59"/>
        <v>1028</v>
      </c>
    </row>
    <row r="139" spans="1:28" s="49" customFormat="1" ht="15" customHeight="1" x14ac:dyDescent="0.2">
      <c r="A139" s="49">
        <v>934</v>
      </c>
      <c r="B139" s="49">
        <v>934</v>
      </c>
      <c r="C139" s="46">
        <v>0.6</v>
      </c>
      <c r="D139" s="46">
        <v>275.02</v>
      </c>
      <c r="E139" s="46">
        <v>219.03</v>
      </c>
      <c r="F139" s="46">
        <v>0</v>
      </c>
      <c r="G139" s="46">
        <f t="shared" si="62"/>
        <v>101.30434782608695</v>
      </c>
      <c r="H139" s="46">
        <v>0</v>
      </c>
      <c r="I139" s="46">
        <f t="shared" si="63"/>
        <v>101.30434782608695</v>
      </c>
      <c r="J139" s="50">
        <f t="shared" si="60"/>
        <v>1</v>
      </c>
      <c r="K139" s="50">
        <f t="shared" si="61"/>
        <v>1</v>
      </c>
      <c r="L139" s="50">
        <f t="shared" si="64"/>
        <v>1</v>
      </c>
      <c r="M139" s="50">
        <f t="shared" ca="1" si="52"/>
        <v>1</v>
      </c>
      <c r="T139" s="43">
        <v>0</v>
      </c>
      <c r="U139" s="52">
        <f t="shared" si="53"/>
        <v>-934</v>
      </c>
      <c r="V139" s="48">
        <f t="shared" si="54"/>
        <v>-934</v>
      </c>
      <c r="W139" s="48"/>
      <c r="X139" s="48">
        <f t="shared" si="55"/>
        <v>1026.6945027276543</v>
      </c>
      <c r="Y139" s="48">
        <f t="shared" si="56"/>
        <v>92.694502727654253</v>
      </c>
      <c r="Z139" s="48">
        <f t="shared" si="57"/>
        <v>93</v>
      </c>
      <c r="AA139" s="17">
        <f t="shared" si="58"/>
        <v>93</v>
      </c>
      <c r="AB139" s="45">
        <f t="shared" si="59"/>
        <v>1027</v>
      </c>
    </row>
    <row r="140" spans="1:28" s="49" customFormat="1" ht="15" customHeight="1" x14ac:dyDescent="0.2">
      <c r="A140" s="49">
        <v>1031</v>
      </c>
      <c r="B140" s="49">
        <v>934</v>
      </c>
      <c r="C140" s="46">
        <v>0.1</v>
      </c>
      <c r="D140" s="46">
        <v>275.02999999999997</v>
      </c>
      <c r="E140" s="46">
        <v>219.04</v>
      </c>
      <c r="F140" s="46">
        <v>0</v>
      </c>
      <c r="G140" s="46">
        <f t="shared" si="62"/>
        <v>98.471428571428575</v>
      </c>
      <c r="H140" s="46">
        <v>0</v>
      </c>
      <c r="I140" s="46">
        <f t="shared" si="63"/>
        <v>99.857142857142861</v>
      </c>
      <c r="J140" s="50">
        <f t="shared" si="60"/>
        <v>1</v>
      </c>
      <c r="K140" s="50">
        <f t="shared" si="61"/>
        <v>1</v>
      </c>
      <c r="L140" s="50">
        <f t="shared" si="64"/>
        <v>1</v>
      </c>
      <c r="M140" s="50">
        <f t="shared" ca="1" si="52"/>
        <v>1</v>
      </c>
      <c r="T140" s="43">
        <v>0</v>
      </c>
      <c r="U140" s="52">
        <f t="shared" si="53"/>
        <v>-934</v>
      </c>
      <c r="V140" s="48">
        <f t="shared" si="54"/>
        <v>-934</v>
      </c>
      <c r="W140" s="48"/>
      <c r="X140" s="48">
        <f t="shared" si="55"/>
        <v>1026.6945027276543</v>
      </c>
      <c r="Y140" s="48">
        <f t="shared" si="56"/>
        <v>92.694502727654253</v>
      </c>
      <c r="Z140" s="48">
        <f t="shared" si="57"/>
        <v>93</v>
      </c>
      <c r="AA140" s="17">
        <f t="shared" si="58"/>
        <v>93</v>
      </c>
      <c r="AB140" s="45">
        <f t="shared" si="59"/>
        <v>1027</v>
      </c>
    </row>
    <row r="141" spans="1:28" s="49" customFormat="1" ht="15" customHeight="1" x14ac:dyDescent="0.2">
      <c r="A141" s="49">
        <v>1032</v>
      </c>
      <c r="B141" s="49">
        <v>935</v>
      </c>
      <c r="C141" s="46">
        <v>0.6</v>
      </c>
      <c r="D141" s="46">
        <v>275.04000000000002</v>
      </c>
      <c r="E141" s="46">
        <v>219.05</v>
      </c>
      <c r="F141" s="46">
        <v>0</v>
      </c>
      <c r="G141" s="46">
        <f t="shared" si="62"/>
        <v>97.070422535211264</v>
      </c>
      <c r="H141" s="46">
        <v>0</v>
      </c>
      <c r="I141" s="46">
        <f t="shared" si="63"/>
        <v>98.436619718309856</v>
      </c>
      <c r="J141" s="50">
        <f t="shared" si="60"/>
        <v>1</v>
      </c>
      <c r="K141" s="50">
        <f t="shared" si="61"/>
        <v>1</v>
      </c>
      <c r="L141" s="50">
        <f t="shared" si="64"/>
        <v>1</v>
      </c>
      <c r="M141" s="50">
        <f t="shared" ca="1" si="52"/>
        <v>0</v>
      </c>
      <c r="T141" s="43">
        <v>0</v>
      </c>
      <c r="U141" s="52">
        <f t="shared" si="53"/>
        <v>-935</v>
      </c>
      <c r="V141" s="48">
        <f t="shared" si="54"/>
        <v>-935</v>
      </c>
      <c r="W141" s="48"/>
      <c r="X141" s="48">
        <f t="shared" si="55"/>
        <v>1027.7937473772556</v>
      </c>
      <c r="Y141" s="48">
        <f t="shared" si="56"/>
        <v>92.793747377255613</v>
      </c>
      <c r="Z141" s="48">
        <f t="shared" si="57"/>
        <v>93</v>
      </c>
      <c r="AA141" s="17">
        <f t="shared" si="58"/>
        <v>93</v>
      </c>
      <c r="AB141" s="45">
        <f t="shared" si="59"/>
        <v>1028</v>
      </c>
    </row>
    <row r="142" spans="1:28" s="49" customFormat="1" ht="15" customHeight="1" x14ac:dyDescent="0.2">
      <c r="A142" s="49">
        <v>935</v>
      </c>
      <c r="B142" s="49">
        <v>935</v>
      </c>
      <c r="C142" s="46">
        <v>0.3</v>
      </c>
      <c r="D142" s="46">
        <v>275.04000000000002</v>
      </c>
      <c r="E142" s="46">
        <v>219.06</v>
      </c>
      <c r="F142" s="46">
        <v>0</v>
      </c>
      <c r="G142" s="46">
        <f t="shared" si="62"/>
        <v>97.069444444444443</v>
      </c>
      <c r="H142" s="46">
        <v>0</v>
      </c>
      <c r="I142" s="46">
        <f t="shared" si="63"/>
        <v>97.069444444444443</v>
      </c>
      <c r="J142" s="50">
        <f t="shared" si="60"/>
        <v>1</v>
      </c>
      <c r="K142" s="50">
        <f t="shared" si="61"/>
        <v>1</v>
      </c>
      <c r="L142" s="50">
        <f t="shared" si="64"/>
        <v>1</v>
      </c>
      <c r="M142" s="50">
        <f t="shared" ca="1" si="52"/>
        <v>1</v>
      </c>
      <c r="T142" s="43">
        <v>0</v>
      </c>
      <c r="U142" s="52">
        <f t="shared" si="53"/>
        <v>-935</v>
      </c>
      <c r="V142" s="48">
        <f t="shared" si="54"/>
        <v>-935</v>
      </c>
      <c r="W142" s="48"/>
      <c r="X142" s="48">
        <f t="shared" si="55"/>
        <v>1027.7937473772556</v>
      </c>
      <c r="Y142" s="48">
        <f t="shared" si="56"/>
        <v>92.793747377255613</v>
      </c>
      <c r="Z142" s="48">
        <f t="shared" si="57"/>
        <v>93</v>
      </c>
      <c r="AA142" s="17">
        <f t="shared" si="58"/>
        <v>93</v>
      </c>
      <c r="AB142" s="45">
        <f t="shared" si="59"/>
        <v>1028</v>
      </c>
    </row>
    <row r="143" spans="1:28" s="49" customFormat="1" ht="15" customHeight="1" x14ac:dyDescent="0.2">
      <c r="A143" s="49">
        <v>1128</v>
      </c>
      <c r="B143" s="49">
        <v>934</v>
      </c>
      <c r="C143" s="46">
        <v>1.4</v>
      </c>
      <c r="D143" s="46">
        <v>275.06</v>
      </c>
      <c r="E143" s="46">
        <v>219.07</v>
      </c>
      <c r="F143" s="46">
        <v>0</v>
      </c>
      <c r="G143" s="46">
        <f t="shared" si="62"/>
        <v>93.095890410958901</v>
      </c>
      <c r="H143" s="46">
        <v>0</v>
      </c>
      <c r="I143" s="46">
        <f t="shared" si="63"/>
        <v>95.753424657534254</v>
      </c>
      <c r="J143" s="50">
        <f t="shared" si="60"/>
        <v>1</v>
      </c>
      <c r="K143" s="50">
        <f t="shared" si="61"/>
        <v>1</v>
      </c>
      <c r="L143" s="50">
        <f t="shared" si="64"/>
        <v>1</v>
      </c>
      <c r="M143" s="50">
        <f t="shared" ca="1" si="52"/>
        <v>1</v>
      </c>
      <c r="T143" s="43">
        <v>0</v>
      </c>
      <c r="U143" s="52">
        <f t="shared" si="53"/>
        <v>-934</v>
      </c>
      <c r="V143" s="48">
        <f t="shared" si="54"/>
        <v>-934</v>
      </c>
      <c r="W143" s="48"/>
      <c r="X143" s="48">
        <f t="shared" si="55"/>
        <v>1026.6945027276543</v>
      </c>
      <c r="Y143" s="48">
        <f t="shared" si="56"/>
        <v>92.694502727654253</v>
      </c>
      <c r="Z143" s="48">
        <f t="shared" si="57"/>
        <v>93</v>
      </c>
      <c r="AA143" s="17">
        <f t="shared" si="58"/>
        <v>93</v>
      </c>
      <c r="AB143" s="45">
        <f t="shared" si="59"/>
        <v>1027</v>
      </c>
    </row>
    <row r="144" spans="1:28" s="49" customFormat="1" ht="15" customHeight="1" x14ac:dyDescent="0.2">
      <c r="A144" s="49">
        <v>934</v>
      </c>
      <c r="B144" s="49">
        <v>934</v>
      </c>
      <c r="C144" s="46">
        <v>2.4</v>
      </c>
      <c r="D144" s="46">
        <v>275.06</v>
      </c>
      <c r="E144" s="46">
        <v>219.08</v>
      </c>
      <c r="F144" s="46">
        <v>0</v>
      </c>
      <c r="G144" s="46">
        <f t="shared" si="62"/>
        <v>94.459459459459453</v>
      </c>
      <c r="H144" s="46">
        <v>0</v>
      </c>
      <c r="I144" s="46">
        <f t="shared" si="63"/>
        <v>94.459459459459453</v>
      </c>
      <c r="J144" s="50">
        <f t="shared" si="60"/>
        <v>1</v>
      </c>
      <c r="K144" s="50">
        <f t="shared" si="61"/>
        <v>1</v>
      </c>
      <c r="L144" s="50">
        <f t="shared" si="64"/>
        <v>1</v>
      </c>
      <c r="M144" s="50">
        <f t="shared" ca="1" si="52"/>
        <v>1</v>
      </c>
      <c r="T144" s="43">
        <v>0</v>
      </c>
      <c r="U144" s="52">
        <f t="shared" si="53"/>
        <v>-934</v>
      </c>
      <c r="V144" s="48">
        <f t="shared" si="54"/>
        <v>-934</v>
      </c>
      <c r="W144" s="48"/>
      <c r="X144" s="48">
        <f t="shared" si="55"/>
        <v>1026.6945027276543</v>
      </c>
      <c r="Y144" s="48">
        <f t="shared" si="56"/>
        <v>92.694502727654253</v>
      </c>
      <c r="Z144" s="48">
        <f t="shared" si="57"/>
        <v>93</v>
      </c>
      <c r="AA144" s="17">
        <f t="shared" si="58"/>
        <v>93</v>
      </c>
      <c r="AB144" s="45">
        <f t="shared" si="59"/>
        <v>1027</v>
      </c>
    </row>
    <row r="145" spans="1:28" s="49" customFormat="1" ht="15" customHeight="1" x14ac:dyDescent="0.2">
      <c r="A145" s="49">
        <v>545</v>
      </c>
      <c r="B145" s="49">
        <v>934</v>
      </c>
      <c r="C145" s="46">
        <v>0.8</v>
      </c>
      <c r="D145" s="46">
        <v>275.02</v>
      </c>
      <c r="E145" s="46">
        <v>219.03</v>
      </c>
      <c r="F145" s="46">
        <v>0</v>
      </c>
      <c r="G145" s="46">
        <f t="shared" si="62"/>
        <v>98.38666666666667</v>
      </c>
      <c r="H145" s="46">
        <v>0</v>
      </c>
      <c r="I145" s="46">
        <f t="shared" si="63"/>
        <v>93.2</v>
      </c>
      <c r="J145" s="50">
        <f t="shared" si="60"/>
        <v>1</v>
      </c>
      <c r="K145" s="50">
        <f t="shared" si="61"/>
        <v>1</v>
      </c>
      <c r="L145" s="50">
        <f t="shared" si="64"/>
        <v>1</v>
      </c>
      <c r="M145" s="50">
        <f t="shared" ca="1" si="52"/>
        <v>0</v>
      </c>
      <c r="T145" s="43">
        <v>0</v>
      </c>
      <c r="U145" s="52">
        <f t="shared" si="53"/>
        <v>-934</v>
      </c>
      <c r="V145" s="48">
        <f t="shared" si="54"/>
        <v>-934</v>
      </c>
      <c r="W145" s="48"/>
      <c r="X145" s="48">
        <f t="shared" si="55"/>
        <v>1026.6945027276543</v>
      </c>
      <c r="Y145" s="48">
        <f t="shared" si="56"/>
        <v>92.694502727654253</v>
      </c>
      <c r="Z145" s="48">
        <f t="shared" si="57"/>
        <v>93</v>
      </c>
      <c r="AA145" s="17">
        <f t="shared" si="58"/>
        <v>93</v>
      </c>
      <c r="AB145" s="45">
        <f t="shared" si="59"/>
        <v>1027</v>
      </c>
    </row>
    <row r="146" spans="1:28" s="49" customFormat="1" ht="15" customHeight="1" x14ac:dyDescent="0.2">
      <c r="A146" s="49">
        <v>1421</v>
      </c>
      <c r="B146" s="49">
        <v>935</v>
      </c>
      <c r="C146" s="46">
        <v>0.1</v>
      </c>
      <c r="D146" s="46">
        <v>275.07</v>
      </c>
      <c r="E146" s="46">
        <v>219.08</v>
      </c>
      <c r="F146" s="46">
        <v>0</v>
      </c>
      <c r="G146" s="46">
        <f t="shared" si="62"/>
        <v>85.565789473684205</v>
      </c>
      <c r="H146" s="46">
        <v>0</v>
      </c>
      <c r="I146" s="46">
        <f t="shared" si="63"/>
        <v>91.96052631578948</v>
      </c>
      <c r="J146" s="50">
        <f t="shared" si="60"/>
        <v>1</v>
      </c>
      <c r="K146" s="50">
        <f t="shared" si="61"/>
        <v>1</v>
      </c>
      <c r="L146" s="50">
        <f t="shared" si="64"/>
        <v>1</v>
      </c>
      <c r="M146" s="50">
        <f t="shared" ca="1" si="52"/>
        <v>0</v>
      </c>
      <c r="T146" s="43">
        <v>0</v>
      </c>
      <c r="U146" s="52">
        <f t="shared" si="53"/>
        <v>-935</v>
      </c>
      <c r="V146" s="48">
        <f t="shared" si="54"/>
        <v>-935</v>
      </c>
      <c r="W146" s="48"/>
      <c r="X146" s="48">
        <f t="shared" si="55"/>
        <v>1027.7937473772556</v>
      </c>
      <c r="Y146" s="48">
        <f t="shared" si="56"/>
        <v>92.793747377255613</v>
      </c>
      <c r="Z146" s="48">
        <f t="shared" si="57"/>
        <v>93</v>
      </c>
      <c r="AA146" s="17">
        <f t="shared" si="58"/>
        <v>93</v>
      </c>
      <c r="AB146" s="45">
        <f t="shared" si="59"/>
        <v>1028</v>
      </c>
    </row>
    <row r="147" spans="1:28" s="49" customFormat="1" ht="15" customHeight="1" x14ac:dyDescent="0.2">
      <c r="A147" s="49">
        <v>972</v>
      </c>
      <c r="B147" s="49">
        <v>680</v>
      </c>
      <c r="C147" s="46">
        <v>0.1</v>
      </c>
      <c r="D147" s="46">
        <v>275.10000000000002</v>
      </c>
      <c r="E147" s="46">
        <v>219.11</v>
      </c>
      <c r="F147" s="46">
        <v>0</v>
      </c>
      <c r="G147" s="46">
        <f t="shared" si="62"/>
        <v>90.285714285714292</v>
      </c>
      <c r="H147" s="46">
        <v>0</v>
      </c>
      <c r="I147" s="46">
        <f t="shared" si="63"/>
        <v>94.077922077922082</v>
      </c>
      <c r="J147" s="50">
        <f t="shared" si="60"/>
        <v>0</v>
      </c>
      <c r="K147" s="50">
        <f t="shared" si="61"/>
        <v>-1</v>
      </c>
      <c r="L147" s="50">
        <f t="shared" si="64"/>
        <v>0</v>
      </c>
      <c r="M147" s="50">
        <f t="shared" ca="1" si="52"/>
        <v>0</v>
      </c>
      <c r="T147" s="43">
        <v>0</v>
      </c>
      <c r="U147" s="52">
        <f t="shared" si="53"/>
        <v>-680</v>
      </c>
      <c r="V147" s="48">
        <f t="shared" si="54"/>
        <v>-680</v>
      </c>
      <c r="W147" s="48"/>
      <c r="X147" s="48">
        <f t="shared" si="55"/>
        <v>747.48636172891315</v>
      </c>
      <c r="Y147" s="48">
        <f t="shared" si="56"/>
        <v>67.486361728913153</v>
      </c>
      <c r="Z147" s="48">
        <f t="shared" si="57"/>
        <v>67</v>
      </c>
      <c r="AA147" s="17">
        <f t="shared" si="58"/>
        <v>67</v>
      </c>
      <c r="AB147" s="45">
        <f t="shared" si="59"/>
        <v>747</v>
      </c>
    </row>
    <row r="148" spans="1:28" s="49" customFormat="1" ht="15" customHeight="1" x14ac:dyDescent="0.2">
      <c r="A148" s="49">
        <v>1035</v>
      </c>
      <c r="B148" s="49">
        <v>452</v>
      </c>
      <c r="C148" s="46">
        <v>0</v>
      </c>
      <c r="D148" s="46">
        <v>275.16000000000003</v>
      </c>
      <c r="E148" s="46">
        <v>219.17</v>
      </c>
      <c r="F148" s="46">
        <v>0</v>
      </c>
      <c r="G148" s="46">
        <f t="shared" si="62"/>
        <v>88.320512820512818</v>
      </c>
      <c r="H148" s="46">
        <v>0</v>
      </c>
      <c r="I148" s="46">
        <f t="shared" si="63"/>
        <v>95.794871794871796</v>
      </c>
      <c r="J148" s="50">
        <f t="shared" si="60"/>
        <v>0</v>
      </c>
      <c r="K148" s="50">
        <f t="shared" si="61"/>
        <v>-1</v>
      </c>
      <c r="L148" s="50">
        <f t="shared" si="64"/>
        <v>0</v>
      </c>
      <c r="M148" s="50">
        <f t="shared" ca="1" si="52"/>
        <v>1</v>
      </c>
      <c r="T148" s="43">
        <v>0</v>
      </c>
      <c r="U148" s="52">
        <f t="shared" si="53"/>
        <v>-452</v>
      </c>
      <c r="V148" s="48">
        <f t="shared" si="54"/>
        <v>-452</v>
      </c>
      <c r="W148" s="48"/>
      <c r="X148" s="48">
        <f t="shared" si="55"/>
        <v>496.85858161980696</v>
      </c>
      <c r="Y148" s="48">
        <f t="shared" si="56"/>
        <v>44.858581619806955</v>
      </c>
      <c r="Z148" s="48">
        <f t="shared" si="57"/>
        <v>45</v>
      </c>
      <c r="AA148" s="17">
        <f t="shared" si="58"/>
        <v>45</v>
      </c>
      <c r="AB148" s="45">
        <f t="shared" si="59"/>
        <v>497</v>
      </c>
    </row>
    <row r="149" spans="1:28" s="49" customFormat="1" ht="15" customHeight="1" x14ac:dyDescent="0.2">
      <c r="A149" s="49">
        <v>841</v>
      </c>
      <c r="B149" s="49">
        <v>452</v>
      </c>
      <c r="C149" s="46">
        <v>0</v>
      </c>
      <c r="D149" s="46">
        <v>275.2</v>
      </c>
      <c r="E149" s="46">
        <v>219.21</v>
      </c>
      <c r="F149" s="46">
        <v>0</v>
      </c>
      <c r="G149" s="46">
        <f t="shared" si="62"/>
        <v>89.658227848101262</v>
      </c>
      <c r="H149" s="46">
        <v>0</v>
      </c>
      <c r="I149" s="46">
        <f t="shared" si="63"/>
        <v>94.582278481012665</v>
      </c>
      <c r="J149" s="50">
        <f t="shared" si="60"/>
        <v>1</v>
      </c>
      <c r="K149" s="50">
        <f t="shared" si="61"/>
        <v>1</v>
      </c>
      <c r="L149" s="50">
        <f t="shared" si="64"/>
        <v>0</v>
      </c>
      <c r="M149" s="50">
        <f t="shared" ca="1" si="52"/>
        <v>1</v>
      </c>
      <c r="T149" s="43">
        <v>0</v>
      </c>
      <c r="U149" s="52">
        <f t="shared" si="53"/>
        <v>-452</v>
      </c>
      <c r="V149" s="48">
        <f t="shared" si="54"/>
        <v>-452</v>
      </c>
      <c r="W149" s="48"/>
      <c r="X149" s="48">
        <f t="shared" si="55"/>
        <v>496.85858161980696</v>
      </c>
      <c r="Y149" s="48">
        <f t="shared" si="56"/>
        <v>44.858581619806955</v>
      </c>
      <c r="Z149" s="48">
        <f t="shared" si="57"/>
        <v>45</v>
      </c>
      <c r="AA149" s="17">
        <f t="shared" si="58"/>
        <v>45</v>
      </c>
      <c r="AB149" s="45">
        <f t="shared" si="59"/>
        <v>497</v>
      </c>
    </row>
    <row r="150" spans="1:28" s="49" customFormat="1" ht="15" customHeight="1" x14ac:dyDescent="0.2">
      <c r="A150" s="49">
        <v>841</v>
      </c>
      <c r="B150" s="49">
        <v>452</v>
      </c>
      <c r="C150" s="46">
        <v>0.1</v>
      </c>
      <c r="D150" s="46">
        <v>275.24</v>
      </c>
      <c r="E150" s="46">
        <v>219.25</v>
      </c>
      <c r="F150" s="46">
        <v>0</v>
      </c>
      <c r="G150" s="46">
        <f t="shared" si="62"/>
        <v>88.537499999999994</v>
      </c>
      <c r="H150" s="46">
        <v>0</v>
      </c>
      <c r="I150" s="46">
        <f t="shared" si="63"/>
        <v>93.4</v>
      </c>
      <c r="J150" s="50">
        <f t="shared" si="60"/>
        <v>1</v>
      </c>
      <c r="K150" s="50">
        <f t="shared" si="61"/>
        <v>1</v>
      </c>
      <c r="L150" s="50">
        <f t="shared" si="64"/>
        <v>0</v>
      </c>
      <c r="M150" s="50">
        <f t="shared" ca="1" si="52"/>
        <v>1</v>
      </c>
      <c r="T150" s="43">
        <v>0</v>
      </c>
      <c r="U150" s="52">
        <f t="shared" si="53"/>
        <v>-452</v>
      </c>
      <c r="V150" s="48">
        <f t="shared" si="54"/>
        <v>-452</v>
      </c>
      <c r="W150" s="48"/>
      <c r="X150" s="48">
        <f t="shared" si="55"/>
        <v>496.85858161980696</v>
      </c>
      <c r="Y150" s="48">
        <f t="shared" si="56"/>
        <v>44.858581619806955</v>
      </c>
      <c r="Z150" s="48">
        <f t="shared" si="57"/>
        <v>45</v>
      </c>
      <c r="AA150" s="17">
        <f t="shared" si="58"/>
        <v>45</v>
      </c>
      <c r="AB150" s="45">
        <f t="shared" si="59"/>
        <v>497</v>
      </c>
    </row>
    <row r="151" spans="1:28" s="49" customFormat="1" ht="15" customHeight="1" x14ac:dyDescent="0.2">
      <c r="T151" s="43"/>
      <c r="U151" s="52"/>
      <c r="V151" s="48"/>
      <c r="W151" s="48"/>
      <c r="X151" s="48"/>
      <c r="Y151" s="48"/>
      <c r="Z151" s="48"/>
      <c r="AA151" s="17"/>
      <c r="AB151" s="45"/>
    </row>
    <row r="152" spans="1:28" s="49" customFormat="1" ht="15" customHeight="1" x14ac:dyDescent="0.2">
      <c r="T152" s="43"/>
      <c r="U152" s="52"/>
      <c r="V152" s="48"/>
      <c r="W152" s="48"/>
      <c r="X152" s="48"/>
      <c r="Y152" s="48"/>
      <c r="Z152" s="48"/>
      <c r="AA152" s="17"/>
      <c r="AB152" s="45"/>
    </row>
    <row r="153" spans="1:28" s="49" customFormat="1" ht="15" customHeight="1" x14ac:dyDescent="0.2">
      <c r="T153" s="43"/>
      <c r="U153" s="52"/>
      <c r="V153" s="48"/>
      <c r="W153" s="48"/>
      <c r="X153" s="48"/>
      <c r="Y153" s="48"/>
      <c r="Z153" s="48"/>
      <c r="AA153" s="17"/>
      <c r="AB153" s="45"/>
    </row>
    <row r="154" spans="1:28" s="49" customFormat="1" ht="15" customHeight="1" x14ac:dyDescent="0.2">
      <c r="T154" s="43"/>
      <c r="U154" s="52"/>
      <c r="V154" s="48"/>
      <c r="W154" s="48"/>
      <c r="X154" s="48"/>
      <c r="Y154" s="48"/>
      <c r="Z154" s="48"/>
      <c r="AA154" s="17"/>
      <c r="AB154" s="45"/>
    </row>
    <row r="155" spans="1:28" s="49" customFormat="1" ht="15" customHeight="1" x14ac:dyDescent="0.2">
      <c r="T155" s="43"/>
      <c r="U155" s="52"/>
      <c r="V155" s="48"/>
      <c r="W155" s="48"/>
      <c r="X155" s="48"/>
      <c r="Y155" s="48"/>
      <c r="Z155" s="48"/>
      <c r="AA155" s="17"/>
      <c r="AB155" s="45"/>
    </row>
    <row r="156" spans="1:28" s="49" customFormat="1" ht="15" customHeight="1" x14ac:dyDescent="0.2">
      <c r="T156" s="43"/>
      <c r="U156" s="52"/>
      <c r="V156" s="48"/>
      <c r="W156" s="48"/>
      <c r="X156" s="48"/>
      <c r="Y156" s="48"/>
      <c r="Z156" s="48"/>
      <c r="AA156" s="17"/>
      <c r="AB156" s="45"/>
    </row>
    <row r="157" spans="1:28" s="49" customFormat="1" ht="15" customHeight="1" x14ac:dyDescent="0.2">
      <c r="T157" s="43"/>
      <c r="U157" s="52"/>
      <c r="V157" s="48"/>
      <c r="W157" s="48"/>
      <c r="X157" s="48"/>
      <c r="Y157" s="48"/>
      <c r="Z157" s="48"/>
      <c r="AA157" s="17"/>
      <c r="AB157" s="45"/>
    </row>
    <row r="158" spans="1:28" s="49" customFormat="1" ht="15" customHeight="1" x14ac:dyDescent="0.2">
      <c r="T158" s="43"/>
      <c r="U158" s="52"/>
      <c r="V158" s="48"/>
      <c r="W158" s="48"/>
      <c r="X158" s="48"/>
      <c r="Y158" s="48"/>
      <c r="Z158" s="48"/>
      <c r="AA158" s="17"/>
      <c r="AB158" s="45"/>
    </row>
    <row r="159" spans="1:28" s="49" customFormat="1" ht="15" customHeight="1" x14ac:dyDescent="0.2">
      <c r="T159" s="43"/>
      <c r="U159" s="52"/>
      <c r="V159" s="48"/>
      <c r="W159" s="48"/>
      <c r="X159" s="48"/>
      <c r="Y159" s="48"/>
      <c r="Z159" s="48"/>
      <c r="AA159" s="17"/>
      <c r="AB159" s="45"/>
    </row>
    <row r="160" spans="1:28" s="49" customFormat="1" ht="15" customHeight="1" x14ac:dyDescent="0.2">
      <c r="T160" s="43"/>
      <c r="U160" s="52"/>
      <c r="V160" s="48"/>
      <c r="W160" s="48"/>
      <c r="X160" s="48"/>
      <c r="Y160" s="48"/>
      <c r="Z160" s="48"/>
      <c r="AA160" s="17"/>
      <c r="AB160" s="45"/>
    </row>
    <row r="161" spans="20:28" s="49" customFormat="1" ht="15" customHeight="1" x14ac:dyDescent="0.2">
      <c r="T161" s="43"/>
      <c r="U161" s="52"/>
      <c r="V161" s="48"/>
      <c r="W161" s="48"/>
      <c r="X161" s="48"/>
      <c r="Y161" s="48"/>
      <c r="Z161" s="48"/>
      <c r="AA161" s="17"/>
      <c r="AB161" s="45"/>
    </row>
    <row r="162" spans="20:28" s="49" customFormat="1" ht="15" customHeight="1" x14ac:dyDescent="0.2">
      <c r="T162" s="43"/>
      <c r="U162" s="52"/>
      <c r="V162" s="48"/>
      <c r="W162" s="48"/>
      <c r="X162" s="48"/>
      <c r="Y162" s="48"/>
      <c r="Z162" s="48"/>
      <c r="AA162" s="17"/>
      <c r="AB162" s="45"/>
    </row>
    <row r="163" spans="20:28" s="49" customFormat="1" ht="15" customHeight="1" x14ac:dyDescent="0.2">
      <c r="T163" s="43"/>
      <c r="U163" s="52"/>
      <c r="V163" s="48"/>
      <c r="W163" s="48"/>
      <c r="X163" s="48"/>
      <c r="Y163" s="48"/>
      <c r="Z163" s="48"/>
      <c r="AA163" s="17"/>
      <c r="AB163" s="43"/>
    </row>
    <row r="164" spans="20:28" s="49" customFormat="1" ht="15" customHeight="1" x14ac:dyDescent="0.2">
      <c r="T164" s="43"/>
      <c r="U164" s="52"/>
      <c r="V164" s="48"/>
      <c r="W164" s="48"/>
      <c r="X164" s="48"/>
      <c r="Y164" s="48"/>
      <c r="Z164" s="48"/>
      <c r="AA164" s="17"/>
      <c r="AB164" s="43"/>
    </row>
    <row r="165" spans="20:28" s="49" customFormat="1" ht="15" customHeight="1" x14ac:dyDescent="0.2">
      <c r="T165" s="43"/>
      <c r="U165" s="52"/>
      <c r="V165" s="48"/>
      <c r="W165" s="48"/>
      <c r="X165" s="48"/>
      <c r="Y165" s="48"/>
      <c r="Z165" s="48"/>
      <c r="AA165" s="17"/>
      <c r="AB165" s="43"/>
    </row>
    <row r="166" spans="20:28" s="49" customFormat="1" ht="15" customHeight="1" x14ac:dyDescent="0.2">
      <c r="T166" s="43"/>
      <c r="U166" s="52"/>
      <c r="V166" s="48"/>
      <c r="W166" s="48"/>
      <c r="X166" s="48"/>
      <c r="Y166" s="48"/>
      <c r="Z166" s="48"/>
      <c r="AA166" s="17"/>
      <c r="AB166" s="43"/>
    </row>
    <row r="167" spans="20:28" s="49" customFormat="1" ht="15" customHeight="1" x14ac:dyDescent="0.2">
      <c r="T167" s="43"/>
      <c r="U167" s="52"/>
      <c r="V167" s="48"/>
      <c r="W167" s="48"/>
      <c r="X167" s="48"/>
      <c r="Y167" s="48"/>
      <c r="Z167" s="48"/>
      <c r="AA167" s="17"/>
      <c r="AB167" s="43"/>
    </row>
    <row r="168" spans="20:28" s="49" customFormat="1" ht="15" customHeight="1" x14ac:dyDescent="0.2">
      <c r="T168" s="43"/>
      <c r="U168" s="52"/>
      <c r="V168" s="48"/>
      <c r="W168" s="48"/>
      <c r="X168" s="48"/>
      <c r="Y168" s="48"/>
      <c r="Z168" s="48"/>
      <c r="AA168" s="17"/>
      <c r="AB168" s="43"/>
    </row>
    <row r="169" spans="20:28" s="49" customFormat="1" ht="15" customHeight="1" x14ac:dyDescent="0.2">
      <c r="T169" s="43"/>
      <c r="U169" s="52"/>
      <c r="V169" s="48"/>
      <c r="W169" s="48"/>
      <c r="X169" s="48"/>
      <c r="Y169" s="48"/>
      <c r="Z169" s="48"/>
      <c r="AA169" s="17"/>
      <c r="AB169" s="43"/>
    </row>
    <row r="170" spans="20:28" s="49" customFormat="1" ht="15" customHeight="1" x14ac:dyDescent="0.2">
      <c r="T170" s="43"/>
      <c r="U170" s="52"/>
      <c r="V170" s="48"/>
      <c r="W170" s="48"/>
      <c r="X170" s="48"/>
      <c r="Y170" s="48"/>
      <c r="Z170" s="48"/>
      <c r="AA170" s="17"/>
      <c r="AB170" s="43"/>
    </row>
    <row r="171" spans="20:28" s="49" customFormat="1" ht="15" customHeight="1" x14ac:dyDescent="0.2">
      <c r="T171" s="43"/>
      <c r="U171" s="52"/>
      <c r="V171" s="48"/>
      <c r="W171" s="48"/>
      <c r="X171" s="48"/>
      <c r="Y171" s="48"/>
      <c r="Z171" s="48"/>
      <c r="AA171" s="17"/>
      <c r="AB171" s="43"/>
    </row>
    <row r="172" spans="20:28" s="49" customFormat="1" ht="15" customHeight="1" x14ac:dyDescent="0.2">
      <c r="T172" s="43"/>
      <c r="U172" s="52"/>
      <c r="V172" s="48"/>
      <c r="W172" s="48"/>
      <c r="X172" s="48"/>
      <c r="Y172" s="48"/>
      <c r="Z172" s="48"/>
      <c r="AA172" s="17"/>
      <c r="AB172" s="43"/>
    </row>
    <row r="173" spans="20:28" s="49" customFormat="1" ht="15" customHeight="1" x14ac:dyDescent="0.2">
      <c r="T173" s="43"/>
      <c r="U173" s="52"/>
      <c r="V173" s="48"/>
      <c r="W173" s="48"/>
      <c r="X173" s="48"/>
      <c r="Y173" s="48"/>
      <c r="Z173" s="48"/>
      <c r="AA173" s="17"/>
      <c r="AB173" s="43"/>
    </row>
    <row r="174" spans="20:28" s="49" customFormat="1" ht="15" customHeight="1" x14ac:dyDescent="0.2">
      <c r="T174" s="43"/>
      <c r="U174" s="52"/>
      <c r="V174" s="48"/>
      <c r="W174" s="48"/>
      <c r="X174" s="48"/>
      <c r="Y174" s="48"/>
      <c r="Z174" s="48"/>
      <c r="AA174" s="17"/>
      <c r="AB174" s="43"/>
    </row>
    <row r="175" spans="20:28" s="49" customFormat="1" ht="15" customHeight="1" x14ac:dyDescent="0.2">
      <c r="T175" s="43"/>
      <c r="U175" s="52"/>
      <c r="V175" s="48"/>
      <c r="W175" s="48"/>
      <c r="X175" s="48"/>
      <c r="Y175" s="48"/>
      <c r="Z175" s="48"/>
      <c r="AA175" s="17"/>
      <c r="AB175" s="43"/>
    </row>
    <row r="176" spans="20:28" s="49" customFormat="1" ht="15" customHeight="1" x14ac:dyDescent="0.2">
      <c r="T176" s="43"/>
      <c r="U176" s="52"/>
      <c r="V176" s="48"/>
      <c r="W176" s="48"/>
      <c r="X176" s="48"/>
      <c r="Y176" s="48"/>
      <c r="Z176" s="48"/>
      <c r="AA176" s="17"/>
      <c r="AB176" s="43"/>
    </row>
    <row r="177" spans="20:28" s="49" customFormat="1" ht="15" customHeight="1" x14ac:dyDescent="0.2">
      <c r="T177" s="43"/>
      <c r="U177" s="52"/>
      <c r="V177" s="48"/>
      <c r="W177" s="48"/>
      <c r="X177" s="48"/>
      <c r="Y177" s="48"/>
      <c r="Z177" s="48"/>
      <c r="AA177" s="17"/>
      <c r="AB177" s="43"/>
    </row>
    <row r="178" spans="20:28" s="49" customFormat="1" ht="15" customHeight="1" x14ac:dyDescent="0.2">
      <c r="T178" s="43"/>
      <c r="U178" s="52"/>
      <c r="V178" s="48"/>
      <c r="W178" s="48"/>
      <c r="X178" s="48"/>
      <c r="Y178" s="48"/>
      <c r="Z178" s="48"/>
      <c r="AA178" s="17"/>
      <c r="AB178" s="43"/>
    </row>
    <row r="179" spans="20:28" s="49" customFormat="1" ht="15" customHeight="1" x14ac:dyDescent="0.2">
      <c r="T179" s="43"/>
      <c r="U179" s="52"/>
      <c r="V179" s="48"/>
      <c r="W179" s="48"/>
      <c r="X179" s="48"/>
      <c r="Y179" s="48"/>
      <c r="Z179" s="48"/>
      <c r="AA179" s="17"/>
      <c r="AB179" s="43"/>
    </row>
    <row r="180" spans="20:28" s="49" customFormat="1" ht="15" customHeight="1" x14ac:dyDescent="0.2">
      <c r="T180" s="43"/>
      <c r="U180" s="52"/>
      <c r="V180" s="48"/>
      <c r="W180" s="48"/>
      <c r="X180" s="48"/>
      <c r="Y180" s="48"/>
      <c r="Z180" s="48"/>
      <c r="AA180" s="17"/>
      <c r="AB180" s="43"/>
    </row>
    <row r="181" spans="20:28" s="49" customFormat="1" ht="15" customHeight="1" x14ac:dyDescent="0.2">
      <c r="T181" s="43"/>
      <c r="U181" s="52"/>
      <c r="V181" s="48"/>
      <c r="W181" s="48"/>
      <c r="X181" s="48"/>
      <c r="Y181" s="48"/>
      <c r="Z181" s="48"/>
      <c r="AA181" s="17"/>
      <c r="AB181" s="43"/>
    </row>
    <row r="182" spans="20:28" s="49" customFormat="1" ht="15" customHeight="1" x14ac:dyDescent="0.2">
      <c r="T182" s="43"/>
      <c r="U182" s="52"/>
      <c r="V182" s="48"/>
      <c r="W182" s="48"/>
      <c r="X182" s="48"/>
      <c r="Y182" s="48"/>
      <c r="Z182" s="48"/>
      <c r="AA182" s="17"/>
      <c r="AB182" s="43"/>
    </row>
    <row r="183" spans="20:28" s="49" customFormat="1" ht="15" customHeight="1" x14ac:dyDescent="0.2">
      <c r="T183" s="43"/>
      <c r="U183" s="52"/>
      <c r="V183" s="48"/>
      <c r="W183" s="48"/>
      <c r="X183" s="48"/>
      <c r="Y183" s="48"/>
      <c r="Z183" s="48"/>
      <c r="AA183" s="17"/>
      <c r="AB183" s="43"/>
    </row>
    <row r="184" spans="20:28" s="49" customFormat="1" ht="15" customHeight="1" x14ac:dyDescent="0.2">
      <c r="T184" s="43"/>
      <c r="U184" s="52"/>
      <c r="V184" s="48"/>
      <c r="W184" s="48"/>
      <c r="X184" s="48"/>
      <c r="Y184" s="48"/>
      <c r="Z184" s="48"/>
      <c r="AA184" s="17"/>
      <c r="AB184" s="43"/>
    </row>
    <row r="185" spans="20:28" s="49" customFormat="1" ht="15" customHeight="1" x14ac:dyDescent="0.2">
      <c r="T185" s="43"/>
      <c r="U185" s="52"/>
      <c r="V185" s="48"/>
      <c r="W185" s="48"/>
      <c r="X185" s="48"/>
      <c r="Y185" s="48"/>
      <c r="Z185" s="48"/>
      <c r="AA185" s="17"/>
      <c r="AB185" s="43"/>
    </row>
    <row r="186" spans="20:28" s="49" customFormat="1" ht="15" customHeight="1" x14ac:dyDescent="0.2">
      <c r="T186" s="43"/>
      <c r="U186" s="52"/>
      <c r="V186" s="48"/>
      <c r="W186" s="48"/>
      <c r="X186" s="48"/>
      <c r="Y186" s="48"/>
      <c r="Z186" s="48"/>
      <c r="AA186" s="17"/>
      <c r="AB186" s="43"/>
    </row>
    <row r="187" spans="20:28" s="49" customFormat="1" ht="15" customHeight="1" x14ac:dyDescent="0.2">
      <c r="T187" s="43"/>
      <c r="U187" s="52"/>
      <c r="V187" s="48"/>
      <c r="W187" s="48"/>
      <c r="X187" s="48"/>
      <c r="Y187" s="48"/>
      <c r="Z187" s="48"/>
      <c r="AA187" s="17"/>
      <c r="AB187" s="43"/>
    </row>
    <row r="188" spans="20:28" s="49" customFormat="1" ht="15" customHeight="1" x14ac:dyDescent="0.2">
      <c r="T188" s="43"/>
      <c r="U188" s="52"/>
      <c r="V188" s="48"/>
      <c r="W188" s="48"/>
      <c r="X188" s="48"/>
      <c r="Y188" s="48"/>
      <c r="Z188" s="48"/>
      <c r="AA188" s="17"/>
      <c r="AB188" s="43"/>
    </row>
    <row r="189" spans="20:28" s="49" customFormat="1" ht="15" customHeight="1" x14ac:dyDescent="0.2">
      <c r="T189" s="43"/>
      <c r="U189" s="52"/>
      <c r="V189" s="48"/>
      <c r="W189" s="48"/>
      <c r="X189" s="48"/>
      <c r="Y189" s="48"/>
      <c r="Z189" s="48"/>
      <c r="AA189" s="17"/>
      <c r="AB189" s="43"/>
    </row>
    <row r="190" spans="20:28" s="49" customFormat="1" ht="15" customHeight="1" x14ac:dyDescent="0.2">
      <c r="T190" s="43"/>
      <c r="U190" s="52"/>
      <c r="V190" s="48"/>
      <c r="W190" s="48"/>
      <c r="X190" s="48"/>
      <c r="Y190" s="48"/>
      <c r="Z190" s="48"/>
      <c r="AA190" s="17"/>
      <c r="AB190" s="43"/>
    </row>
    <row r="191" spans="20:28" s="49" customFormat="1" ht="15" customHeight="1" x14ac:dyDescent="0.2">
      <c r="T191" s="43"/>
      <c r="U191" s="52"/>
      <c r="V191" s="48"/>
      <c r="W191" s="48"/>
      <c r="X191" s="48"/>
      <c r="Y191" s="48"/>
      <c r="Z191" s="48"/>
      <c r="AA191" s="17"/>
      <c r="AB191" s="43"/>
    </row>
    <row r="192" spans="20:28" s="49" customFormat="1" ht="15" customHeight="1" x14ac:dyDescent="0.2">
      <c r="T192" s="43"/>
      <c r="U192" s="52"/>
      <c r="V192" s="48"/>
      <c r="W192" s="48"/>
      <c r="X192" s="48"/>
      <c r="Y192" s="48"/>
      <c r="Z192" s="48"/>
      <c r="AA192" s="17"/>
      <c r="AB192" s="43"/>
    </row>
    <row r="193" spans="20:28" s="49" customFormat="1" ht="15" customHeight="1" x14ac:dyDescent="0.2">
      <c r="T193" s="43"/>
      <c r="U193" s="52"/>
      <c r="V193" s="48"/>
      <c r="W193" s="48"/>
      <c r="X193" s="48"/>
      <c r="Y193" s="48"/>
      <c r="Z193" s="48"/>
      <c r="AA193" s="17"/>
      <c r="AB193" s="43"/>
    </row>
    <row r="194" spans="20:28" s="49" customFormat="1" ht="15" customHeight="1" x14ac:dyDescent="0.2">
      <c r="T194" s="43"/>
      <c r="U194" s="52"/>
      <c r="V194" s="48"/>
      <c r="W194" s="48"/>
      <c r="X194" s="48"/>
      <c r="Y194" s="48"/>
      <c r="Z194" s="48"/>
      <c r="AA194" s="17"/>
      <c r="AB194" s="43"/>
    </row>
    <row r="195" spans="20:28" s="49" customFormat="1" ht="15" customHeight="1" x14ac:dyDescent="0.2">
      <c r="T195" s="43"/>
      <c r="U195" s="52"/>
      <c r="V195" s="48"/>
      <c r="W195" s="48"/>
      <c r="X195" s="48"/>
      <c r="Y195" s="48"/>
      <c r="Z195" s="48"/>
      <c r="AA195" s="17"/>
      <c r="AB195" s="43"/>
    </row>
    <row r="196" spans="20:28" s="49" customFormat="1" ht="15" customHeight="1" x14ac:dyDescent="0.2">
      <c r="T196" s="43"/>
      <c r="U196" s="52"/>
      <c r="V196" s="48"/>
      <c r="W196" s="48"/>
      <c r="X196" s="48"/>
      <c r="Y196" s="48"/>
      <c r="Z196" s="48"/>
      <c r="AA196" s="17"/>
      <c r="AB196" s="43"/>
    </row>
    <row r="197" spans="20:28" s="49" customFormat="1" ht="15" customHeight="1" x14ac:dyDescent="0.2">
      <c r="T197" s="43"/>
      <c r="U197" s="52"/>
      <c r="V197" s="48"/>
      <c r="W197" s="48"/>
      <c r="X197" s="48"/>
      <c r="Y197" s="48"/>
      <c r="Z197" s="48"/>
      <c r="AA197" s="17"/>
      <c r="AB197" s="43"/>
    </row>
    <row r="198" spans="20:28" s="49" customFormat="1" ht="15" customHeight="1" x14ac:dyDescent="0.2">
      <c r="T198" s="43"/>
      <c r="U198" s="52"/>
      <c r="V198" s="48"/>
      <c r="W198" s="48"/>
      <c r="X198" s="48"/>
      <c r="Y198" s="48"/>
      <c r="Z198" s="48"/>
      <c r="AA198" s="17"/>
      <c r="AB198" s="43"/>
    </row>
    <row r="199" spans="20:28" s="49" customFormat="1" ht="15" customHeight="1" x14ac:dyDescent="0.2">
      <c r="T199" s="43"/>
      <c r="U199" s="52"/>
      <c r="V199" s="48"/>
      <c r="W199" s="48"/>
      <c r="X199" s="48"/>
      <c r="Y199" s="48"/>
      <c r="Z199" s="48"/>
      <c r="AA199" s="17"/>
      <c r="AB199" s="43"/>
    </row>
    <row r="200" spans="20:28" s="49" customFormat="1" ht="15" customHeight="1" x14ac:dyDescent="0.2">
      <c r="T200" s="43"/>
      <c r="U200" s="52"/>
      <c r="V200" s="48"/>
      <c r="W200" s="48"/>
      <c r="X200" s="48"/>
      <c r="Y200" s="48"/>
      <c r="Z200" s="48"/>
      <c r="AA200" s="17"/>
      <c r="AB200" s="43"/>
    </row>
    <row r="201" spans="20:28" s="49" customFormat="1" ht="15" customHeight="1" x14ac:dyDescent="0.2">
      <c r="T201" s="43"/>
      <c r="U201" s="52"/>
      <c r="V201" s="48"/>
      <c r="W201" s="48"/>
      <c r="X201" s="48"/>
      <c r="Y201" s="48"/>
      <c r="Z201" s="48"/>
      <c r="AA201" s="17"/>
      <c r="AB201" s="43"/>
    </row>
    <row r="202" spans="20:28" s="49" customFormat="1" ht="15" customHeight="1" x14ac:dyDescent="0.2">
      <c r="T202" s="43"/>
      <c r="U202" s="52"/>
      <c r="V202" s="48"/>
      <c r="W202" s="48"/>
      <c r="X202" s="48"/>
      <c r="Y202" s="48"/>
      <c r="Z202" s="48"/>
      <c r="AA202" s="17"/>
      <c r="AB202" s="43"/>
    </row>
    <row r="203" spans="20:28" s="49" customFormat="1" ht="15" customHeight="1" x14ac:dyDescent="0.2">
      <c r="T203" s="43"/>
      <c r="U203" s="52"/>
      <c r="V203" s="48"/>
      <c r="W203" s="48"/>
      <c r="X203" s="48"/>
      <c r="Y203" s="48"/>
      <c r="Z203" s="48"/>
      <c r="AA203" s="17"/>
      <c r="AB203" s="43"/>
    </row>
    <row r="204" spans="20:28" s="49" customFormat="1" ht="15" customHeight="1" x14ac:dyDescent="0.2">
      <c r="T204" s="43"/>
      <c r="U204" s="52"/>
      <c r="V204" s="48"/>
      <c r="W204" s="48"/>
      <c r="X204" s="48"/>
      <c r="Y204" s="48"/>
      <c r="Z204" s="48"/>
      <c r="AA204" s="17"/>
      <c r="AB204" s="43"/>
    </row>
    <row r="205" spans="20:28" s="49" customFormat="1" ht="15" customHeight="1" x14ac:dyDescent="0.2">
      <c r="T205" s="43"/>
      <c r="U205" s="52"/>
      <c r="V205" s="48"/>
      <c r="W205" s="48"/>
      <c r="X205" s="48"/>
      <c r="Y205" s="48"/>
      <c r="Z205" s="48"/>
      <c r="AA205" s="17"/>
      <c r="AB205" s="43"/>
    </row>
    <row r="206" spans="20:28" s="49" customFormat="1" ht="15" customHeight="1" x14ac:dyDescent="0.2">
      <c r="T206" s="43"/>
      <c r="U206" s="52"/>
      <c r="V206" s="48"/>
      <c r="W206" s="48"/>
      <c r="X206" s="48"/>
      <c r="Y206" s="48"/>
      <c r="Z206" s="48"/>
      <c r="AA206" s="17"/>
      <c r="AB206" s="43"/>
    </row>
    <row r="207" spans="20:28" s="49" customFormat="1" ht="15" customHeight="1" x14ac:dyDescent="0.2">
      <c r="T207" s="43"/>
      <c r="U207" s="52"/>
      <c r="V207" s="48"/>
      <c r="W207" s="48"/>
      <c r="X207" s="48"/>
      <c r="Y207" s="48"/>
      <c r="Z207" s="48"/>
      <c r="AA207" s="17"/>
      <c r="AB207" s="43"/>
    </row>
    <row r="208" spans="20:28" s="49" customFormat="1" ht="15" customHeight="1" x14ac:dyDescent="0.2">
      <c r="T208" s="43"/>
      <c r="U208" s="52"/>
      <c r="V208" s="48"/>
      <c r="W208" s="48"/>
      <c r="X208" s="48"/>
      <c r="Y208" s="48"/>
      <c r="Z208" s="48"/>
      <c r="AA208" s="17"/>
      <c r="AB208" s="43"/>
    </row>
    <row r="209" spans="20:28" s="49" customFormat="1" ht="15" customHeight="1" x14ac:dyDescent="0.2">
      <c r="T209" s="43"/>
      <c r="U209" s="52"/>
      <c r="V209" s="48"/>
      <c r="W209" s="48"/>
      <c r="X209" s="48"/>
      <c r="Y209" s="48"/>
      <c r="Z209" s="48"/>
      <c r="AA209" s="17"/>
      <c r="AB209" s="43"/>
    </row>
    <row r="210" spans="20:28" s="49" customFormat="1" ht="15" customHeight="1" x14ac:dyDescent="0.2">
      <c r="T210" s="43"/>
      <c r="U210" s="52"/>
      <c r="V210" s="48"/>
      <c r="W210" s="48"/>
      <c r="X210" s="48"/>
      <c r="Y210" s="48"/>
      <c r="Z210" s="48"/>
      <c r="AA210" s="17"/>
      <c r="AB210" s="43"/>
    </row>
    <row r="211" spans="20:28" s="49" customFormat="1" ht="15" customHeight="1" x14ac:dyDescent="0.2">
      <c r="T211" s="43"/>
      <c r="U211" s="52"/>
      <c r="V211" s="48"/>
      <c r="W211" s="48"/>
      <c r="X211" s="48"/>
      <c r="Y211" s="48"/>
      <c r="Z211" s="48"/>
      <c r="AA211" s="17"/>
      <c r="AB211" s="43"/>
    </row>
    <row r="212" spans="20:28" s="49" customFormat="1" ht="15" customHeight="1" x14ac:dyDescent="0.2">
      <c r="T212" s="43"/>
      <c r="U212" s="52"/>
      <c r="V212" s="48"/>
      <c r="W212" s="48"/>
      <c r="X212" s="48"/>
      <c r="Y212" s="48"/>
      <c r="Z212" s="48"/>
      <c r="AA212" s="17"/>
      <c r="AB212" s="43"/>
    </row>
    <row r="213" spans="20:28" s="49" customFormat="1" ht="15" customHeight="1" x14ac:dyDescent="0.2">
      <c r="T213" s="43"/>
      <c r="U213" s="52"/>
      <c r="V213" s="48"/>
      <c r="W213" s="48"/>
      <c r="X213" s="48"/>
      <c r="Y213" s="48"/>
      <c r="Z213" s="48"/>
      <c r="AA213" s="17"/>
      <c r="AB213" s="43"/>
    </row>
    <row r="214" spans="20:28" s="49" customFormat="1" ht="15" customHeight="1" x14ac:dyDescent="0.2">
      <c r="T214" s="43"/>
      <c r="U214" s="52"/>
      <c r="V214" s="48"/>
      <c r="W214" s="48"/>
      <c r="X214" s="48"/>
      <c r="Y214" s="48"/>
      <c r="Z214" s="48"/>
      <c r="AA214" s="17"/>
      <c r="AB214" s="43"/>
    </row>
    <row r="215" spans="20:28" s="49" customFormat="1" ht="15" customHeight="1" x14ac:dyDescent="0.2">
      <c r="T215" s="43"/>
      <c r="U215" s="52"/>
      <c r="V215" s="48"/>
      <c r="W215" s="48"/>
      <c r="X215" s="48"/>
      <c r="Y215" s="48"/>
      <c r="Z215" s="48"/>
      <c r="AA215" s="17"/>
      <c r="AB215" s="43"/>
    </row>
    <row r="216" spans="20:28" s="49" customFormat="1" ht="15" customHeight="1" x14ac:dyDescent="0.2">
      <c r="T216" s="43"/>
      <c r="U216" s="52"/>
      <c r="V216" s="48"/>
      <c r="W216" s="48"/>
      <c r="X216" s="48"/>
      <c r="Y216" s="48"/>
      <c r="Z216" s="48"/>
      <c r="AA216" s="17"/>
      <c r="AB216" s="43"/>
    </row>
    <row r="217" spans="20:28" s="49" customFormat="1" ht="15" customHeight="1" x14ac:dyDescent="0.2">
      <c r="T217" s="43"/>
      <c r="U217" s="52"/>
      <c r="V217" s="48"/>
      <c r="W217" s="48"/>
      <c r="X217" s="48"/>
      <c r="Y217" s="48"/>
      <c r="Z217" s="48"/>
      <c r="AA217" s="17"/>
      <c r="AB217" s="43"/>
    </row>
    <row r="218" spans="20:28" s="49" customFormat="1" ht="15" customHeight="1" x14ac:dyDescent="0.2">
      <c r="T218" s="43"/>
      <c r="U218" s="52"/>
      <c r="V218" s="48"/>
      <c r="W218" s="48"/>
      <c r="X218" s="48"/>
      <c r="Y218" s="48"/>
      <c r="Z218" s="48"/>
      <c r="AA218" s="17"/>
      <c r="AB218" s="43"/>
    </row>
    <row r="219" spans="20:28" s="49" customFormat="1" ht="15" customHeight="1" x14ac:dyDescent="0.2">
      <c r="T219" s="43"/>
      <c r="U219" s="52"/>
      <c r="V219" s="48"/>
      <c r="W219" s="48"/>
      <c r="X219" s="48"/>
      <c r="Y219" s="48"/>
      <c r="Z219" s="48"/>
      <c r="AA219" s="17"/>
      <c r="AB219" s="43"/>
    </row>
    <row r="220" spans="20:28" s="49" customFormat="1" ht="15" customHeight="1" x14ac:dyDescent="0.2">
      <c r="T220" s="43"/>
      <c r="U220" s="52"/>
      <c r="V220" s="48"/>
      <c r="W220" s="48"/>
      <c r="X220" s="48"/>
      <c r="Y220" s="48"/>
      <c r="Z220" s="48"/>
      <c r="AA220" s="17"/>
      <c r="AB220" s="43"/>
    </row>
    <row r="221" spans="20:28" s="49" customFormat="1" ht="15" customHeight="1" x14ac:dyDescent="0.2">
      <c r="T221" s="43"/>
      <c r="U221" s="52"/>
      <c r="V221" s="48"/>
      <c r="W221" s="48"/>
      <c r="X221" s="48"/>
      <c r="Y221" s="48"/>
      <c r="Z221" s="48"/>
      <c r="AA221" s="17"/>
      <c r="AB221" s="43"/>
    </row>
    <row r="222" spans="20:28" s="49" customFormat="1" ht="15" customHeight="1" x14ac:dyDescent="0.2">
      <c r="T222" s="43"/>
      <c r="U222" s="52"/>
      <c r="V222" s="48"/>
      <c r="W222" s="48"/>
      <c r="X222" s="48"/>
      <c r="Y222" s="48"/>
      <c r="Z222" s="48"/>
      <c r="AA222" s="17"/>
      <c r="AB222" s="43"/>
    </row>
    <row r="223" spans="20:28" s="49" customFormat="1" ht="15" customHeight="1" x14ac:dyDescent="0.2">
      <c r="T223" s="43"/>
      <c r="U223" s="52"/>
      <c r="V223" s="48"/>
      <c r="W223" s="48"/>
      <c r="X223" s="48"/>
      <c r="Y223" s="48"/>
      <c r="Z223" s="48"/>
      <c r="AA223" s="17"/>
      <c r="AB223" s="43"/>
    </row>
    <row r="224" spans="20:28" s="49" customFormat="1" ht="15" customHeight="1" x14ac:dyDescent="0.2">
      <c r="T224" s="43"/>
      <c r="U224" s="52"/>
      <c r="V224" s="48"/>
      <c r="W224" s="48"/>
      <c r="X224" s="48"/>
      <c r="Y224" s="48"/>
      <c r="Z224" s="48"/>
      <c r="AA224" s="17"/>
      <c r="AB224" s="43"/>
    </row>
    <row r="225" spans="20:28" s="49" customFormat="1" ht="15" customHeight="1" x14ac:dyDescent="0.2">
      <c r="T225" s="43"/>
      <c r="U225" s="52"/>
      <c r="V225" s="48"/>
      <c r="W225" s="48"/>
      <c r="X225" s="48"/>
      <c r="Y225" s="48"/>
      <c r="Z225" s="48"/>
      <c r="AA225" s="17"/>
      <c r="AB225" s="43"/>
    </row>
    <row r="226" spans="20:28" s="49" customFormat="1" ht="15" customHeight="1" x14ac:dyDescent="0.2">
      <c r="T226" s="43"/>
      <c r="U226" s="52"/>
      <c r="V226" s="48"/>
      <c r="W226" s="48"/>
      <c r="X226" s="48"/>
      <c r="Y226" s="48"/>
      <c r="Z226" s="48"/>
      <c r="AA226" s="17"/>
      <c r="AB226" s="43"/>
    </row>
    <row r="227" spans="20:28" s="49" customFormat="1" ht="15" customHeight="1" x14ac:dyDescent="0.2">
      <c r="T227" s="43"/>
      <c r="U227" s="52"/>
      <c r="V227" s="48"/>
      <c r="W227" s="48"/>
      <c r="X227" s="48"/>
      <c r="Y227" s="48"/>
      <c r="Z227" s="48"/>
      <c r="AA227" s="17"/>
      <c r="AB227" s="43"/>
    </row>
    <row r="228" spans="20:28" s="49" customFormat="1" ht="15" customHeight="1" x14ac:dyDescent="0.2">
      <c r="T228" s="43"/>
      <c r="U228" s="52"/>
      <c r="V228" s="48"/>
      <c r="W228" s="48"/>
      <c r="X228" s="48"/>
      <c r="Y228" s="48"/>
      <c r="Z228" s="48"/>
      <c r="AA228" s="17"/>
      <c r="AB228" s="43"/>
    </row>
    <row r="229" spans="20:28" s="49" customFormat="1" ht="15" customHeight="1" x14ac:dyDescent="0.2">
      <c r="T229" s="43"/>
      <c r="U229" s="52"/>
      <c r="V229" s="48"/>
      <c r="W229" s="48"/>
      <c r="X229" s="48"/>
      <c r="Y229" s="48"/>
      <c r="Z229" s="48"/>
      <c r="AA229" s="17"/>
      <c r="AB229" s="43"/>
    </row>
    <row r="230" spans="20:28" s="49" customFormat="1" ht="15" customHeight="1" x14ac:dyDescent="0.2">
      <c r="T230" s="43"/>
      <c r="U230" s="52"/>
      <c r="V230" s="48"/>
      <c r="W230" s="48"/>
      <c r="X230" s="48"/>
      <c r="Y230" s="48"/>
      <c r="Z230" s="48"/>
      <c r="AA230" s="17"/>
      <c r="AB230" s="43"/>
    </row>
    <row r="231" spans="20:28" s="49" customFormat="1" ht="15" customHeight="1" x14ac:dyDescent="0.2">
      <c r="T231" s="43"/>
      <c r="U231" s="52"/>
      <c r="V231" s="48"/>
      <c r="W231" s="48"/>
      <c r="X231" s="48"/>
      <c r="Y231" s="48"/>
      <c r="Z231" s="48"/>
      <c r="AA231" s="17"/>
      <c r="AB231" s="43"/>
    </row>
    <row r="232" spans="20:28" s="49" customFormat="1" ht="15" customHeight="1" x14ac:dyDescent="0.2">
      <c r="T232" s="43"/>
      <c r="U232" s="52"/>
      <c r="V232" s="48"/>
      <c r="W232" s="48"/>
      <c r="X232" s="48"/>
      <c r="Y232" s="48"/>
      <c r="Z232" s="48"/>
      <c r="AA232" s="17"/>
      <c r="AB232" s="43"/>
    </row>
    <row r="233" spans="20:28" s="49" customFormat="1" ht="15" customHeight="1" x14ac:dyDescent="0.2">
      <c r="T233" s="43"/>
      <c r="U233" s="52"/>
      <c r="V233" s="48"/>
      <c r="W233" s="48"/>
      <c r="X233" s="48"/>
      <c r="Y233" s="48"/>
      <c r="Z233" s="48"/>
      <c r="AA233" s="17"/>
      <c r="AB233" s="43"/>
    </row>
    <row r="234" spans="20:28" s="49" customFormat="1" ht="15" customHeight="1" x14ac:dyDescent="0.2">
      <c r="T234" s="43"/>
      <c r="U234" s="52"/>
      <c r="V234" s="48"/>
      <c r="W234" s="48"/>
      <c r="X234" s="48"/>
      <c r="Y234" s="48"/>
      <c r="Z234" s="48"/>
      <c r="AA234" s="17"/>
      <c r="AB234" s="43"/>
    </row>
    <row r="235" spans="20:28" s="49" customFormat="1" ht="15" customHeight="1" x14ac:dyDescent="0.2">
      <c r="T235" s="43"/>
      <c r="U235" s="52"/>
      <c r="V235" s="48"/>
      <c r="W235" s="48"/>
      <c r="X235" s="48"/>
      <c r="Y235" s="48"/>
      <c r="Z235" s="48"/>
      <c r="AA235" s="17"/>
      <c r="AB235" s="43"/>
    </row>
    <row r="236" spans="20:28" s="49" customFormat="1" ht="15" customHeight="1" x14ac:dyDescent="0.2">
      <c r="T236" s="43"/>
      <c r="U236" s="52"/>
      <c r="V236" s="48"/>
      <c r="W236" s="48"/>
      <c r="X236" s="48"/>
      <c r="Y236" s="48"/>
      <c r="Z236" s="48"/>
      <c r="AA236" s="17"/>
      <c r="AB236" s="43"/>
    </row>
    <row r="237" spans="20:28" s="49" customFormat="1" ht="15" customHeight="1" x14ac:dyDescent="0.2">
      <c r="T237" s="43"/>
      <c r="U237" s="52"/>
      <c r="V237" s="48"/>
      <c r="W237" s="48"/>
      <c r="X237" s="48"/>
      <c r="Y237" s="48"/>
      <c r="Z237" s="48"/>
      <c r="AA237" s="17"/>
      <c r="AB237" s="43"/>
    </row>
    <row r="238" spans="20:28" s="49" customFormat="1" ht="15" customHeight="1" x14ac:dyDescent="0.2">
      <c r="T238" s="43"/>
      <c r="U238" s="52"/>
      <c r="V238" s="48"/>
      <c r="W238" s="48"/>
      <c r="X238" s="48"/>
      <c r="Y238" s="48"/>
      <c r="Z238" s="48"/>
      <c r="AA238" s="17"/>
      <c r="AB238" s="43"/>
    </row>
    <row r="239" spans="20:28" s="49" customFormat="1" ht="15" customHeight="1" x14ac:dyDescent="0.2">
      <c r="T239" s="43"/>
      <c r="U239" s="52"/>
      <c r="V239" s="48"/>
      <c r="W239" s="48"/>
      <c r="X239" s="48"/>
      <c r="Y239" s="48"/>
      <c r="Z239" s="48"/>
      <c r="AA239" s="17"/>
      <c r="AB239" s="43"/>
    </row>
    <row r="240" spans="20:28" s="49" customFormat="1" ht="15" customHeight="1" x14ac:dyDescent="0.2">
      <c r="T240" s="43"/>
      <c r="U240" s="52"/>
      <c r="V240" s="48"/>
      <c r="W240" s="48"/>
      <c r="X240" s="48"/>
      <c r="Y240" s="48"/>
      <c r="Z240" s="48"/>
      <c r="AA240" s="17"/>
      <c r="AB240" s="43"/>
    </row>
    <row r="241" spans="20:28" s="49" customFormat="1" ht="15" customHeight="1" x14ac:dyDescent="0.2">
      <c r="T241" s="43"/>
      <c r="U241" s="52"/>
      <c r="V241" s="48"/>
      <c r="W241" s="48"/>
      <c r="X241" s="48"/>
      <c r="Y241" s="48"/>
      <c r="Z241" s="48"/>
      <c r="AA241" s="17"/>
      <c r="AB241" s="43"/>
    </row>
    <row r="242" spans="20:28" s="49" customFormat="1" ht="15" customHeight="1" x14ac:dyDescent="0.2">
      <c r="T242" s="43"/>
      <c r="U242" s="52"/>
      <c r="V242" s="48"/>
      <c r="W242" s="48"/>
      <c r="X242" s="48"/>
      <c r="Y242" s="48"/>
      <c r="Z242" s="48"/>
      <c r="AA242" s="17"/>
      <c r="AB242" s="43"/>
    </row>
    <row r="243" spans="20:28" s="49" customFormat="1" ht="15" customHeight="1" x14ac:dyDescent="0.2">
      <c r="T243" s="43"/>
      <c r="U243" s="52"/>
      <c r="V243" s="48"/>
      <c r="W243" s="48"/>
      <c r="X243" s="48"/>
      <c r="Y243" s="48"/>
      <c r="Z243" s="48"/>
      <c r="AA243" s="17"/>
      <c r="AB243" s="43"/>
    </row>
    <row r="244" spans="20:28" s="49" customFormat="1" ht="15" customHeight="1" x14ac:dyDescent="0.2">
      <c r="T244" s="43"/>
      <c r="U244" s="52"/>
      <c r="V244" s="48"/>
      <c r="W244" s="48"/>
      <c r="X244" s="48"/>
      <c r="Y244" s="48"/>
      <c r="Z244" s="48"/>
      <c r="AA244" s="17"/>
      <c r="AB244" s="43"/>
    </row>
    <row r="245" spans="20:28" s="49" customFormat="1" ht="15" customHeight="1" x14ac:dyDescent="0.2">
      <c r="T245" s="43"/>
      <c r="U245" s="52"/>
      <c r="V245" s="48"/>
      <c r="W245" s="48"/>
      <c r="X245" s="48"/>
      <c r="Y245" s="48"/>
      <c r="Z245" s="48"/>
      <c r="AA245" s="17"/>
      <c r="AB245" s="43"/>
    </row>
    <row r="246" spans="20:28" s="49" customFormat="1" ht="15" customHeight="1" x14ac:dyDescent="0.2">
      <c r="T246" s="43"/>
      <c r="U246" s="52"/>
      <c r="V246" s="48"/>
      <c r="W246" s="48"/>
      <c r="X246" s="48"/>
      <c r="Y246" s="48"/>
      <c r="Z246" s="48"/>
      <c r="AA246" s="17"/>
      <c r="AB246" s="43"/>
    </row>
    <row r="247" spans="20:28" s="49" customFormat="1" ht="15" customHeight="1" x14ac:dyDescent="0.2">
      <c r="T247" s="43"/>
      <c r="U247" s="52"/>
      <c r="V247" s="48"/>
      <c r="W247" s="48"/>
      <c r="X247" s="48"/>
      <c r="Y247" s="48"/>
      <c r="Z247" s="48"/>
      <c r="AA247" s="17"/>
      <c r="AB247" s="43"/>
    </row>
    <row r="248" spans="20:28" s="49" customFormat="1" ht="15" customHeight="1" x14ac:dyDescent="0.2">
      <c r="T248" s="43"/>
      <c r="U248" s="52"/>
      <c r="V248" s="48"/>
      <c r="W248" s="48"/>
      <c r="X248" s="48"/>
      <c r="Y248" s="48"/>
      <c r="Z248" s="48"/>
      <c r="AA248" s="17"/>
      <c r="AB248" s="43"/>
    </row>
    <row r="249" spans="20:28" s="49" customFormat="1" ht="15" customHeight="1" x14ac:dyDescent="0.2">
      <c r="T249" s="43"/>
      <c r="U249" s="52"/>
      <c r="V249" s="48"/>
      <c r="W249" s="48"/>
      <c r="X249" s="48"/>
      <c r="Y249" s="48"/>
      <c r="Z249" s="48"/>
      <c r="AA249" s="17"/>
      <c r="AB249" s="43"/>
    </row>
    <row r="250" spans="20:28" s="49" customFormat="1" ht="15" customHeight="1" x14ac:dyDescent="0.2">
      <c r="T250" s="43"/>
      <c r="U250" s="52"/>
      <c r="V250" s="48"/>
      <c r="W250" s="48"/>
      <c r="X250" s="48"/>
      <c r="Y250" s="48"/>
      <c r="Z250" s="48"/>
      <c r="AA250" s="17"/>
      <c r="AB250" s="43"/>
    </row>
    <row r="251" spans="20:28" s="49" customFormat="1" ht="15" customHeight="1" x14ac:dyDescent="0.2">
      <c r="T251" s="43"/>
      <c r="U251" s="52"/>
      <c r="V251" s="48"/>
      <c r="W251" s="48"/>
      <c r="X251" s="48"/>
      <c r="Y251" s="48"/>
      <c r="Z251" s="48"/>
      <c r="AA251" s="17"/>
      <c r="AB251" s="43"/>
    </row>
    <row r="252" spans="20:28" s="49" customFormat="1" ht="15" customHeight="1" x14ac:dyDescent="0.2">
      <c r="T252" s="43"/>
      <c r="U252" s="52"/>
      <c r="V252" s="48"/>
      <c r="W252" s="48"/>
      <c r="X252" s="48"/>
      <c r="Y252" s="48"/>
      <c r="Z252" s="48"/>
      <c r="AA252" s="17"/>
      <c r="AB252" s="43"/>
    </row>
    <row r="253" spans="20:28" s="49" customFormat="1" ht="15" customHeight="1" x14ac:dyDescent="0.2">
      <c r="T253" s="43"/>
      <c r="U253" s="52"/>
      <c r="V253" s="48"/>
      <c r="W253" s="48"/>
      <c r="X253" s="48"/>
      <c r="Y253" s="48"/>
      <c r="Z253" s="48"/>
      <c r="AA253" s="17"/>
      <c r="AB253" s="43"/>
    </row>
    <row r="254" spans="20:28" s="49" customFormat="1" ht="15" customHeight="1" x14ac:dyDescent="0.2">
      <c r="T254" s="43"/>
      <c r="U254" s="52"/>
      <c r="V254" s="48"/>
      <c r="W254" s="48"/>
      <c r="X254" s="48"/>
      <c r="Y254" s="48"/>
      <c r="Z254" s="48"/>
      <c r="AA254" s="17"/>
      <c r="AB254" s="43"/>
    </row>
    <row r="255" spans="20:28" s="49" customFormat="1" ht="15" customHeight="1" x14ac:dyDescent="0.2">
      <c r="T255" s="43"/>
      <c r="U255" s="52"/>
      <c r="V255" s="48"/>
      <c r="W255" s="48"/>
      <c r="X255" s="48"/>
      <c r="Y255" s="48"/>
      <c r="Z255" s="48"/>
      <c r="AA255" s="17"/>
      <c r="AB255" s="43"/>
    </row>
    <row r="256" spans="20:28" s="49" customFormat="1" ht="15" customHeight="1" x14ac:dyDescent="0.2">
      <c r="T256" s="43"/>
      <c r="U256" s="52"/>
      <c r="V256" s="48"/>
      <c r="W256" s="48"/>
      <c r="X256" s="48"/>
      <c r="Y256" s="48"/>
      <c r="Z256" s="48"/>
      <c r="AA256" s="17"/>
      <c r="AB256" s="43"/>
    </row>
    <row r="257" spans="20:28" s="49" customFormat="1" ht="15" customHeight="1" x14ac:dyDescent="0.2">
      <c r="T257" s="43"/>
      <c r="U257" s="52"/>
      <c r="V257" s="48"/>
      <c r="W257" s="48"/>
      <c r="X257" s="48"/>
      <c r="Y257" s="48"/>
      <c r="Z257" s="48"/>
      <c r="AA257" s="17"/>
      <c r="AB257" s="43"/>
    </row>
    <row r="258" spans="20:28" s="49" customFormat="1" ht="15" customHeight="1" x14ac:dyDescent="0.2">
      <c r="T258" s="43"/>
      <c r="U258" s="52"/>
      <c r="V258" s="48"/>
      <c r="W258" s="48"/>
      <c r="X258" s="48"/>
      <c r="Y258" s="48"/>
      <c r="Z258" s="48"/>
      <c r="AA258" s="17"/>
      <c r="AB258" s="43"/>
    </row>
    <row r="259" spans="20:28" s="49" customFormat="1" ht="15" customHeight="1" x14ac:dyDescent="0.2">
      <c r="T259" s="43"/>
      <c r="U259" s="52"/>
      <c r="V259" s="48"/>
      <c r="W259" s="48"/>
      <c r="X259" s="48"/>
      <c r="Y259" s="48"/>
      <c r="Z259" s="48"/>
      <c r="AA259" s="17"/>
      <c r="AB259" s="43"/>
    </row>
    <row r="260" spans="20:28" s="49" customFormat="1" ht="15" customHeight="1" x14ac:dyDescent="0.2">
      <c r="T260" s="43"/>
      <c r="U260" s="52"/>
      <c r="V260" s="48"/>
      <c r="W260" s="48"/>
      <c r="X260" s="48"/>
      <c r="Y260" s="48"/>
      <c r="Z260" s="48"/>
      <c r="AA260" s="17"/>
      <c r="AB260" s="43"/>
    </row>
    <row r="261" spans="20:28" s="49" customFormat="1" ht="15" customHeight="1" x14ac:dyDescent="0.2">
      <c r="T261" s="43"/>
      <c r="U261" s="52"/>
      <c r="V261" s="48"/>
      <c r="W261" s="48"/>
      <c r="X261" s="48"/>
      <c r="Y261" s="48"/>
      <c r="Z261" s="48"/>
      <c r="AA261" s="17"/>
      <c r="AB261" s="43"/>
    </row>
    <row r="262" spans="20:28" s="49" customFormat="1" ht="15" customHeight="1" x14ac:dyDescent="0.2">
      <c r="T262" s="43"/>
      <c r="U262" s="52"/>
      <c r="V262" s="48"/>
      <c r="W262" s="48"/>
      <c r="X262" s="48"/>
      <c r="Y262" s="48"/>
      <c r="Z262" s="48"/>
      <c r="AA262" s="17"/>
      <c r="AB262" s="43"/>
    </row>
    <row r="263" spans="20:28" s="49" customFormat="1" ht="15" customHeight="1" x14ac:dyDescent="0.2">
      <c r="T263" s="43"/>
      <c r="U263" s="52"/>
      <c r="V263" s="48"/>
      <c r="W263" s="48"/>
      <c r="X263" s="48"/>
      <c r="Y263" s="48"/>
      <c r="Z263" s="48"/>
      <c r="AA263" s="17"/>
      <c r="AB263" s="43"/>
    </row>
    <row r="264" spans="20:28" s="49" customFormat="1" ht="15" customHeight="1" x14ac:dyDescent="0.2">
      <c r="T264" s="43"/>
      <c r="U264" s="52"/>
      <c r="V264" s="48"/>
      <c r="W264" s="48"/>
      <c r="X264" s="48"/>
      <c r="Y264" s="48"/>
      <c r="Z264" s="48"/>
      <c r="AA264" s="17"/>
      <c r="AB264" s="43"/>
    </row>
    <row r="265" spans="20:28" s="49" customFormat="1" ht="15" customHeight="1" x14ac:dyDescent="0.2">
      <c r="T265" s="43"/>
      <c r="U265" s="52"/>
      <c r="V265" s="48"/>
      <c r="W265" s="48"/>
      <c r="X265" s="48"/>
      <c r="Y265" s="48"/>
      <c r="Z265" s="48"/>
      <c r="AA265" s="17"/>
      <c r="AB265" s="43"/>
    </row>
    <row r="266" spans="20:28" s="49" customFormat="1" ht="15" customHeight="1" x14ac:dyDescent="0.2">
      <c r="T266" s="43"/>
      <c r="U266" s="52"/>
      <c r="V266" s="48"/>
      <c r="W266" s="48"/>
      <c r="X266" s="48"/>
      <c r="Y266" s="48"/>
      <c r="Z266" s="48"/>
      <c r="AA266" s="17"/>
      <c r="AB266" s="43"/>
    </row>
    <row r="267" spans="20:28" s="49" customFormat="1" ht="15" customHeight="1" x14ac:dyDescent="0.2">
      <c r="T267" s="43"/>
      <c r="U267" s="52"/>
      <c r="V267" s="48"/>
      <c r="W267" s="48"/>
      <c r="X267" s="48"/>
      <c r="Y267" s="48"/>
      <c r="Z267" s="48"/>
      <c r="AA267" s="17"/>
      <c r="AB267" s="43"/>
    </row>
    <row r="268" spans="20:28" s="49" customFormat="1" ht="15" customHeight="1" x14ac:dyDescent="0.2">
      <c r="T268" s="43"/>
      <c r="U268" s="52"/>
      <c r="V268" s="48"/>
      <c r="W268" s="48"/>
      <c r="X268" s="48"/>
      <c r="Y268" s="48"/>
      <c r="Z268" s="48"/>
      <c r="AA268" s="17"/>
      <c r="AB268" s="43"/>
    </row>
    <row r="269" spans="20:28" s="49" customFormat="1" ht="15" customHeight="1" x14ac:dyDescent="0.2">
      <c r="T269" s="43"/>
      <c r="U269" s="52"/>
      <c r="V269" s="48"/>
      <c r="W269" s="48"/>
      <c r="X269" s="48"/>
      <c r="Y269" s="48"/>
      <c r="Z269" s="48"/>
      <c r="AA269" s="17"/>
      <c r="AB269" s="43"/>
    </row>
    <row r="270" spans="20:28" s="49" customFormat="1" ht="15" customHeight="1" x14ac:dyDescent="0.2">
      <c r="T270" s="43"/>
      <c r="U270" s="52"/>
      <c r="V270" s="48"/>
      <c r="W270" s="48"/>
      <c r="X270" s="48"/>
      <c r="Y270" s="48"/>
      <c r="Z270" s="48"/>
      <c r="AA270" s="17"/>
      <c r="AB270" s="43"/>
    </row>
    <row r="271" spans="20:28" s="49" customFormat="1" ht="15" customHeight="1" x14ac:dyDescent="0.2">
      <c r="T271" s="43"/>
      <c r="U271" s="52"/>
      <c r="V271" s="48"/>
      <c r="W271" s="48"/>
      <c r="X271" s="48"/>
      <c r="Y271" s="48"/>
      <c r="Z271" s="48"/>
      <c r="AA271" s="17"/>
      <c r="AB271" s="43"/>
    </row>
    <row r="272" spans="20:28" s="49" customFormat="1" ht="15" customHeight="1" x14ac:dyDescent="0.2">
      <c r="T272" s="43"/>
      <c r="U272" s="52"/>
      <c r="V272" s="48"/>
      <c r="W272" s="48"/>
      <c r="X272" s="48"/>
      <c r="Y272" s="48"/>
      <c r="Z272" s="48"/>
      <c r="AA272" s="17"/>
      <c r="AB272" s="43"/>
    </row>
    <row r="273" spans="20:28" s="49" customFormat="1" ht="15" customHeight="1" x14ac:dyDescent="0.2">
      <c r="T273" s="43"/>
      <c r="U273" s="52"/>
      <c r="V273" s="48"/>
      <c r="W273" s="48"/>
      <c r="X273" s="48"/>
      <c r="Y273" s="48"/>
      <c r="Z273" s="48"/>
      <c r="AA273" s="17"/>
      <c r="AB273" s="43"/>
    </row>
    <row r="274" spans="20:28" s="49" customFormat="1" ht="15" customHeight="1" x14ac:dyDescent="0.2">
      <c r="T274" s="43"/>
      <c r="U274" s="43"/>
      <c r="V274" s="43"/>
      <c r="W274" s="43"/>
      <c r="X274" s="43"/>
      <c r="Y274" s="43"/>
      <c r="Z274" s="43"/>
      <c r="AA274" s="43"/>
      <c r="AB274" s="43"/>
    </row>
    <row r="275" spans="20:28" s="49" customFormat="1" ht="15" customHeight="1" x14ac:dyDescent="0.2">
      <c r="T275" s="43"/>
      <c r="U275" s="43"/>
      <c r="V275" s="43"/>
      <c r="W275" s="43"/>
      <c r="X275" s="43"/>
      <c r="Y275" s="43"/>
      <c r="Z275" s="43"/>
      <c r="AA275" s="43"/>
      <c r="AB275" s="43"/>
    </row>
    <row r="276" spans="20:28" s="49" customFormat="1" ht="15" customHeight="1" x14ac:dyDescent="0.2">
      <c r="T276" s="43"/>
      <c r="U276" s="43"/>
      <c r="V276" s="43"/>
      <c r="W276" s="43"/>
      <c r="X276" s="43"/>
      <c r="Y276" s="43"/>
      <c r="Z276" s="43"/>
      <c r="AA276" s="43"/>
      <c r="AB276" s="43"/>
    </row>
    <row r="277" spans="20:28" s="49" customFormat="1" ht="15" customHeight="1" x14ac:dyDescent="0.2">
      <c r="T277" s="43"/>
      <c r="U277" s="43"/>
      <c r="V277" s="43"/>
      <c r="W277" s="43"/>
      <c r="X277" s="43"/>
      <c r="Y277" s="43"/>
      <c r="Z277" s="43"/>
      <c r="AA277" s="43"/>
      <c r="AB277" s="43"/>
    </row>
    <row r="278" spans="20:28" s="49" customFormat="1" ht="15" customHeight="1" x14ac:dyDescent="0.2">
      <c r="T278" s="43"/>
      <c r="U278" s="43"/>
      <c r="V278" s="43"/>
      <c r="W278" s="43"/>
      <c r="X278" s="43"/>
      <c r="Y278" s="43"/>
      <c r="Z278" s="43"/>
      <c r="AA278" s="43"/>
      <c r="AB278" s="43"/>
    </row>
    <row r="279" spans="20:28" s="49" customFormat="1" ht="15" customHeight="1" x14ac:dyDescent="0.2">
      <c r="T279" s="43"/>
      <c r="U279" s="43"/>
      <c r="V279" s="43"/>
      <c r="W279" s="43"/>
      <c r="X279" s="43"/>
      <c r="Y279" s="43"/>
      <c r="Z279" s="43"/>
      <c r="AA279" s="43"/>
      <c r="AB279" s="43"/>
    </row>
    <row r="280" spans="20:28" s="49" customFormat="1" ht="15" customHeight="1" x14ac:dyDescent="0.2">
      <c r="T280" s="43"/>
      <c r="U280" s="43"/>
      <c r="V280" s="43"/>
      <c r="W280" s="43"/>
      <c r="X280" s="43"/>
      <c r="Y280" s="43"/>
      <c r="Z280" s="43"/>
      <c r="AA280" s="43"/>
      <c r="AB280" s="43"/>
    </row>
    <row r="281" spans="20:28" s="49" customFormat="1" ht="15" customHeight="1" x14ac:dyDescent="0.2">
      <c r="T281" s="43"/>
      <c r="U281" s="43"/>
      <c r="V281" s="43"/>
      <c r="W281" s="43"/>
      <c r="X281" s="43"/>
      <c r="Y281" s="43"/>
      <c r="Z281" s="43"/>
      <c r="AA281" s="43"/>
      <c r="AB281" s="43"/>
    </row>
    <row r="282" spans="20:28" s="49" customFormat="1" ht="15" customHeight="1" x14ac:dyDescent="0.2">
      <c r="T282" s="43"/>
      <c r="U282" s="43"/>
      <c r="V282" s="43"/>
      <c r="W282" s="43"/>
      <c r="X282" s="43"/>
      <c r="Y282" s="43"/>
      <c r="Z282" s="43"/>
      <c r="AA282" s="43"/>
      <c r="AB282" s="43"/>
    </row>
    <row r="283" spans="20:28" s="49" customFormat="1" ht="15" customHeight="1" x14ac:dyDescent="0.2">
      <c r="T283" s="43"/>
      <c r="U283" s="43"/>
      <c r="V283" s="43"/>
      <c r="W283" s="43"/>
      <c r="X283" s="43"/>
      <c r="Y283" s="43"/>
      <c r="Z283" s="43"/>
      <c r="AA283" s="43"/>
      <c r="AB283" s="43"/>
    </row>
    <row r="284" spans="20:28" s="49" customFormat="1" ht="15" customHeight="1" x14ac:dyDescent="0.2">
      <c r="T284" s="43"/>
      <c r="U284" s="43"/>
      <c r="V284" s="43"/>
      <c r="W284" s="43"/>
      <c r="X284" s="43"/>
      <c r="Y284" s="43"/>
      <c r="Z284" s="43"/>
      <c r="AA284" s="43"/>
      <c r="AB284" s="43"/>
    </row>
    <row r="285" spans="20:28" s="49" customFormat="1" ht="15" customHeight="1" x14ac:dyDescent="0.2">
      <c r="T285" s="43"/>
      <c r="U285" s="43"/>
      <c r="V285" s="43"/>
      <c r="W285" s="43"/>
      <c r="X285" s="43"/>
      <c r="Y285" s="43"/>
      <c r="Z285" s="43"/>
      <c r="AA285" s="43"/>
      <c r="AB285" s="43"/>
    </row>
    <row r="286" spans="20:28" s="49" customFormat="1" ht="15" customHeight="1" x14ac:dyDescent="0.2">
      <c r="T286" s="43"/>
      <c r="U286" s="43"/>
      <c r="V286" s="43"/>
      <c r="W286" s="43"/>
      <c r="X286" s="43"/>
      <c r="Y286" s="43"/>
      <c r="Z286" s="43"/>
      <c r="AA286" s="43"/>
      <c r="AB286" s="43"/>
    </row>
    <row r="287" spans="20:28" s="49" customFormat="1" ht="15" customHeight="1" x14ac:dyDescent="0.2">
      <c r="T287" s="43"/>
      <c r="U287" s="43"/>
      <c r="V287" s="43"/>
      <c r="W287" s="43"/>
      <c r="X287" s="43"/>
      <c r="Y287" s="43"/>
      <c r="Z287" s="43"/>
      <c r="AA287" s="43"/>
      <c r="AB287" s="43"/>
    </row>
    <row r="288" spans="20:28" s="49" customFormat="1" ht="15" customHeight="1" x14ac:dyDescent="0.2">
      <c r="T288" s="43"/>
      <c r="U288" s="43"/>
      <c r="V288" s="43"/>
      <c r="W288" s="43"/>
      <c r="X288" s="43"/>
      <c r="Y288" s="43"/>
      <c r="Z288" s="43"/>
      <c r="AA288" s="43"/>
      <c r="AB288" s="43"/>
    </row>
    <row r="289" spans="20:28" s="49" customFormat="1" ht="15" customHeight="1" x14ac:dyDescent="0.2">
      <c r="T289" s="43"/>
      <c r="U289" s="43"/>
      <c r="V289" s="43"/>
      <c r="W289" s="43"/>
      <c r="X289" s="43"/>
      <c r="Y289" s="43"/>
      <c r="Z289" s="43"/>
      <c r="AA289" s="43"/>
      <c r="AB289" s="43"/>
    </row>
    <row r="290" spans="20:28" s="49" customFormat="1" ht="15" customHeight="1" x14ac:dyDescent="0.2">
      <c r="T290" s="43"/>
      <c r="U290" s="43"/>
      <c r="V290" s="43"/>
      <c r="W290" s="43"/>
      <c r="X290" s="43"/>
      <c r="Y290" s="43"/>
      <c r="Z290" s="43"/>
      <c r="AA290" s="43"/>
      <c r="AB290" s="43"/>
    </row>
    <row r="291" spans="20:28" s="49" customFormat="1" ht="15" customHeight="1" x14ac:dyDescent="0.2">
      <c r="T291" s="43"/>
      <c r="U291" s="43"/>
      <c r="V291" s="43"/>
      <c r="W291" s="43"/>
      <c r="X291" s="43"/>
      <c r="Y291" s="43"/>
      <c r="Z291" s="43"/>
      <c r="AA291" s="43"/>
      <c r="AB291" s="43"/>
    </row>
    <row r="292" spans="20:28" s="49" customFormat="1" ht="15" customHeight="1" x14ac:dyDescent="0.2">
      <c r="T292" s="43"/>
      <c r="U292" s="43"/>
      <c r="V292" s="43"/>
      <c r="W292" s="43"/>
      <c r="X292" s="43"/>
      <c r="Y292" s="43"/>
      <c r="Z292" s="43"/>
      <c r="AA292" s="43"/>
      <c r="AB292" s="43"/>
    </row>
    <row r="293" spans="20:28" s="49" customFormat="1" ht="15" customHeight="1" x14ac:dyDescent="0.2">
      <c r="T293" s="43"/>
      <c r="U293" s="43"/>
      <c r="V293" s="43"/>
      <c r="W293" s="43"/>
      <c r="X293" s="43"/>
      <c r="Y293" s="43"/>
      <c r="Z293" s="43"/>
      <c r="AA293" s="43"/>
      <c r="AB293" s="43"/>
    </row>
    <row r="294" spans="20:28" s="49" customFormat="1" ht="15" customHeight="1" x14ac:dyDescent="0.2">
      <c r="T294" s="43"/>
      <c r="U294" s="43"/>
      <c r="V294" s="43"/>
      <c r="W294" s="43"/>
      <c r="X294" s="43"/>
      <c r="Y294" s="43"/>
      <c r="Z294" s="43"/>
      <c r="AA294" s="43"/>
      <c r="AB294" s="43"/>
    </row>
    <row r="295" spans="20:28" s="49" customFormat="1" ht="15" customHeight="1" x14ac:dyDescent="0.2">
      <c r="T295" s="43"/>
      <c r="U295" s="43"/>
      <c r="V295" s="43"/>
      <c r="W295" s="43"/>
      <c r="X295" s="43"/>
      <c r="Y295" s="43"/>
      <c r="Z295" s="43"/>
      <c r="AA295" s="43"/>
      <c r="AB295" s="43"/>
    </row>
    <row r="296" spans="20:28" s="49" customFormat="1" ht="15" customHeight="1" x14ac:dyDescent="0.2">
      <c r="T296" s="43"/>
      <c r="U296" s="43"/>
      <c r="V296" s="43"/>
      <c r="W296" s="43"/>
      <c r="X296" s="43"/>
      <c r="Y296" s="43"/>
      <c r="Z296" s="43"/>
      <c r="AA296" s="43"/>
      <c r="AB296" s="43"/>
    </row>
    <row r="297" spans="20:28" s="49" customFormat="1" ht="15" customHeight="1" x14ac:dyDescent="0.2">
      <c r="T297" s="43"/>
      <c r="U297" s="43"/>
      <c r="V297" s="43"/>
      <c r="W297" s="43"/>
      <c r="X297" s="43"/>
      <c r="Y297" s="43"/>
      <c r="Z297" s="43"/>
      <c r="AA297" s="43"/>
      <c r="AB297" s="43"/>
    </row>
    <row r="298" spans="20:28" s="49" customFormat="1" ht="15" customHeight="1" x14ac:dyDescent="0.2">
      <c r="T298" s="43"/>
      <c r="U298" s="43"/>
      <c r="V298" s="43"/>
      <c r="W298" s="43"/>
      <c r="X298" s="43"/>
      <c r="Y298" s="43"/>
      <c r="Z298" s="43"/>
      <c r="AA298" s="43"/>
      <c r="AB298" s="43"/>
    </row>
    <row r="299" spans="20:28" s="49" customFormat="1" ht="15" customHeight="1" x14ac:dyDescent="0.2">
      <c r="T299" s="43"/>
      <c r="U299" s="43"/>
      <c r="V299" s="43"/>
      <c r="W299" s="43"/>
      <c r="X299" s="43"/>
      <c r="Y299" s="43"/>
      <c r="Z299" s="43"/>
      <c r="AA299" s="43"/>
      <c r="AB299" s="43"/>
    </row>
    <row r="300" spans="20:28" s="49" customFormat="1" ht="15" customHeight="1" x14ac:dyDescent="0.2">
      <c r="T300" s="43"/>
      <c r="U300" s="43"/>
      <c r="V300" s="43"/>
      <c r="W300" s="43"/>
      <c r="X300" s="43"/>
      <c r="Y300" s="43"/>
      <c r="Z300" s="43"/>
      <c r="AA300" s="43"/>
      <c r="AB300" s="43"/>
    </row>
    <row r="301" spans="20:28" s="49" customFormat="1" ht="15" customHeight="1" x14ac:dyDescent="0.2">
      <c r="T301" s="43"/>
      <c r="U301" s="43"/>
      <c r="V301" s="43"/>
      <c r="W301" s="43"/>
      <c r="X301" s="43"/>
      <c r="Y301" s="43"/>
      <c r="Z301" s="43"/>
      <c r="AA301" s="43"/>
      <c r="AB301" s="43"/>
    </row>
    <row r="302" spans="20:28" s="49" customFormat="1" ht="15" customHeight="1" x14ac:dyDescent="0.2">
      <c r="T302" s="43"/>
      <c r="U302" s="43"/>
      <c r="V302" s="43"/>
      <c r="W302" s="43"/>
      <c r="X302" s="43"/>
      <c r="Y302" s="43"/>
      <c r="Z302" s="43"/>
      <c r="AA302" s="43"/>
      <c r="AB302" s="43"/>
    </row>
    <row r="303" spans="20:28" s="49" customFormat="1" ht="15" customHeight="1" x14ac:dyDescent="0.2">
      <c r="T303" s="43"/>
      <c r="U303" s="43"/>
      <c r="V303" s="43"/>
      <c r="W303" s="43"/>
      <c r="X303" s="43"/>
      <c r="Y303" s="43"/>
      <c r="Z303" s="43"/>
      <c r="AA303" s="43"/>
      <c r="AB303" s="43"/>
    </row>
    <row r="304" spans="20:28" s="49" customFormat="1" ht="15" customHeight="1" x14ac:dyDescent="0.2">
      <c r="T304" s="43"/>
      <c r="U304" s="43"/>
      <c r="V304" s="43"/>
      <c r="W304" s="43"/>
      <c r="X304" s="43"/>
      <c r="Y304" s="43"/>
      <c r="Z304" s="43"/>
      <c r="AA304" s="43"/>
      <c r="AB304" s="43"/>
    </row>
    <row r="305" spans="20:28" s="49" customFormat="1" ht="15" customHeight="1" x14ac:dyDescent="0.2">
      <c r="T305" s="43"/>
      <c r="U305" s="43"/>
      <c r="V305" s="43"/>
      <c r="W305" s="43"/>
      <c r="X305" s="43"/>
      <c r="Y305" s="43"/>
      <c r="Z305" s="43"/>
      <c r="AA305" s="43"/>
      <c r="AB305" s="43"/>
    </row>
    <row r="306" spans="20:28" s="49" customFormat="1" ht="15" customHeight="1" x14ac:dyDescent="0.2">
      <c r="T306" s="43"/>
      <c r="U306" s="43"/>
      <c r="V306" s="43"/>
      <c r="W306" s="43"/>
      <c r="X306" s="43"/>
      <c r="Y306" s="43"/>
      <c r="Z306" s="43"/>
      <c r="AA306" s="43"/>
      <c r="AB306" s="43"/>
    </row>
    <row r="307" spans="20:28" s="49" customFormat="1" ht="15" customHeight="1" x14ac:dyDescent="0.2">
      <c r="T307" s="43"/>
      <c r="U307" s="43"/>
      <c r="V307" s="43"/>
      <c r="W307" s="43"/>
      <c r="X307" s="43"/>
      <c r="Y307" s="43"/>
      <c r="Z307" s="43"/>
      <c r="AA307" s="43"/>
      <c r="AB307" s="43"/>
    </row>
    <row r="308" spans="20:28" s="49" customFormat="1" ht="15" customHeight="1" x14ac:dyDescent="0.2">
      <c r="T308" s="43"/>
      <c r="U308" s="43"/>
      <c r="V308" s="43"/>
      <c r="W308" s="43"/>
      <c r="X308" s="43"/>
      <c r="Y308" s="43"/>
      <c r="Z308" s="43"/>
      <c r="AA308" s="43"/>
      <c r="AB308" s="43"/>
    </row>
    <row r="309" spans="20:28" s="49" customFormat="1" ht="15" customHeight="1" x14ac:dyDescent="0.2">
      <c r="T309" s="43"/>
      <c r="U309" s="43"/>
      <c r="V309" s="43"/>
      <c r="W309" s="43"/>
      <c r="X309" s="43"/>
      <c r="Y309" s="43"/>
      <c r="Z309" s="43"/>
      <c r="AA309" s="43"/>
      <c r="AB309" s="43"/>
    </row>
    <row r="310" spans="20:28" s="49" customFormat="1" ht="15" customHeight="1" x14ac:dyDescent="0.2">
      <c r="T310" s="43"/>
      <c r="U310" s="43"/>
      <c r="V310" s="43"/>
      <c r="W310" s="43"/>
      <c r="X310" s="43"/>
      <c r="Y310" s="43"/>
      <c r="Z310" s="43"/>
      <c r="AA310" s="43"/>
      <c r="AB310" s="43"/>
    </row>
    <row r="311" spans="20:28" s="49" customFormat="1" ht="15" customHeight="1" x14ac:dyDescent="0.2">
      <c r="T311" s="43"/>
      <c r="U311" s="43"/>
      <c r="V311" s="43"/>
      <c r="W311" s="43"/>
      <c r="X311" s="43"/>
      <c r="Y311" s="43"/>
      <c r="Z311" s="43"/>
      <c r="AA311" s="43"/>
      <c r="AB311" s="43"/>
    </row>
    <row r="312" spans="20:28" s="49" customFormat="1" ht="15" customHeight="1" x14ac:dyDescent="0.2">
      <c r="T312" s="43"/>
      <c r="U312" s="43"/>
      <c r="V312" s="43"/>
      <c r="W312" s="43"/>
      <c r="X312" s="43"/>
      <c r="Y312" s="43"/>
      <c r="Z312" s="43"/>
      <c r="AA312" s="43"/>
      <c r="AB312" s="43"/>
    </row>
    <row r="313" spans="20:28" s="49" customFormat="1" ht="15" customHeight="1" x14ac:dyDescent="0.2">
      <c r="T313" s="43"/>
      <c r="U313" s="43"/>
      <c r="V313" s="43"/>
      <c r="W313" s="43"/>
      <c r="X313" s="43"/>
      <c r="Y313" s="43"/>
      <c r="Z313" s="43"/>
      <c r="AA313" s="43"/>
      <c r="AB313" s="43"/>
    </row>
    <row r="314" spans="20:28" s="49" customFormat="1" ht="15" customHeight="1" x14ac:dyDescent="0.2">
      <c r="T314" s="43"/>
      <c r="U314" s="43"/>
      <c r="V314" s="43"/>
      <c r="W314" s="43"/>
      <c r="X314" s="43"/>
      <c r="Y314" s="43"/>
      <c r="Z314" s="43"/>
      <c r="AA314" s="43"/>
      <c r="AB314" s="43"/>
    </row>
    <row r="315" spans="20:28" s="49" customFormat="1" ht="15" customHeight="1" x14ac:dyDescent="0.2">
      <c r="T315" s="43"/>
      <c r="U315" s="43"/>
      <c r="V315" s="43"/>
      <c r="W315" s="43"/>
      <c r="X315" s="43"/>
      <c r="Y315" s="43"/>
      <c r="Z315" s="43"/>
      <c r="AA315" s="43"/>
      <c r="AB315" s="43"/>
    </row>
    <row r="316" spans="20:28" s="49" customFormat="1" ht="15" customHeight="1" x14ac:dyDescent="0.2">
      <c r="T316" s="43"/>
      <c r="U316" s="43"/>
      <c r="V316" s="43"/>
      <c r="W316" s="43"/>
      <c r="X316" s="43"/>
      <c r="Y316" s="43"/>
      <c r="Z316" s="43"/>
      <c r="AA316" s="43"/>
      <c r="AB316" s="43"/>
    </row>
    <row r="317" spans="20:28" s="49" customFormat="1" ht="15" customHeight="1" x14ac:dyDescent="0.2">
      <c r="T317" s="43"/>
      <c r="U317" s="43"/>
      <c r="V317" s="43"/>
      <c r="W317" s="43"/>
      <c r="X317" s="43"/>
      <c r="Y317" s="43"/>
      <c r="Z317" s="43"/>
      <c r="AA317" s="43"/>
      <c r="AB317" s="43"/>
    </row>
    <row r="318" spans="20:28" s="49" customFormat="1" ht="15" customHeight="1" x14ac:dyDescent="0.2">
      <c r="T318" s="43"/>
      <c r="U318" s="43"/>
      <c r="V318" s="43"/>
      <c r="W318" s="43"/>
      <c r="X318" s="43"/>
      <c r="Y318" s="43"/>
      <c r="Z318" s="43"/>
      <c r="AA318" s="43"/>
      <c r="AB318" s="43"/>
    </row>
    <row r="319" spans="20:28" s="49" customFormat="1" ht="15" customHeight="1" x14ac:dyDescent="0.2">
      <c r="T319" s="43"/>
      <c r="U319" s="43"/>
      <c r="V319" s="43"/>
      <c r="W319" s="43"/>
      <c r="X319" s="43"/>
      <c r="Y319" s="43"/>
      <c r="Z319" s="43"/>
      <c r="AA319" s="43"/>
      <c r="AB319" s="43"/>
    </row>
    <row r="320" spans="20:28" s="49" customFormat="1" ht="15" customHeight="1" x14ac:dyDescent="0.2">
      <c r="T320" s="43"/>
      <c r="U320" s="43"/>
      <c r="V320" s="43"/>
      <c r="W320" s="43"/>
      <c r="X320" s="43"/>
      <c r="Y320" s="43"/>
      <c r="Z320" s="43"/>
      <c r="AA320" s="43"/>
      <c r="AB320" s="43"/>
    </row>
    <row r="321" spans="20:28" s="49" customFormat="1" ht="15" customHeight="1" x14ac:dyDescent="0.2">
      <c r="T321" s="43"/>
      <c r="U321" s="43"/>
      <c r="V321" s="43"/>
      <c r="W321" s="43"/>
      <c r="X321" s="43"/>
      <c r="Y321" s="43"/>
      <c r="Z321" s="43"/>
      <c r="AA321" s="43"/>
      <c r="AB321" s="43"/>
    </row>
    <row r="322" spans="20:28" s="49" customFormat="1" ht="15" customHeight="1" x14ac:dyDescent="0.2">
      <c r="T322" s="43"/>
      <c r="U322" s="43"/>
      <c r="V322" s="43"/>
      <c r="W322" s="43"/>
      <c r="X322" s="43"/>
      <c r="Y322" s="43"/>
      <c r="Z322" s="43"/>
      <c r="AA322" s="43"/>
      <c r="AB322" s="43"/>
    </row>
    <row r="323" spans="20:28" s="49" customFormat="1" ht="15" customHeight="1" x14ac:dyDescent="0.2">
      <c r="T323" s="43"/>
      <c r="U323" s="43"/>
      <c r="V323" s="43"/>
      <c r="W323" s="43"/>
      <c r="X323" s="43"/>
      <c r="Y323" s="43"/>
      <c r="Z323" s="43"/>
      <c r="AA323" s="43"/>
      <c r="AB323" s="43"/>
    </row>
    <row r="324" spans="20:28" s="49" customFormat="1" ht="15" customHeight="1" x14ac:dyDescent="0.2">
      <c r="T324" s="43"/>
      <c r="U324" s="43"/>
      <c r="V324" s="43"/>
      <c r="W324" s="43"/>
      <c r="X324" s="43"/>
      <c r="Y324" s="43"/>
      <c r="Z324" s="43"/>
      <c r="AA324" s="43"/>
      <c r="AB324" s="43"/>
    </row>
    <row r="325" spans="20:28" s="49" customFormat="1" ht="15" customHeight="1" x14ac:dyDescent="0.2">
      <c r="T325" s="43"/>
      <c r="U325" s="43"/>
      <c r="V325" s="43"/>
      <c r="W325" s="43"/>
      <c r="X325" s="43"/>
      <c r="Y325" s="43"/>
      <c r="Z325" s="43"/>
      <c r="AA325" s="43"/>
      <c r="AB325" s="43"/>
    </row>
    <row r="326" spans="20:28" s="49" customFormat="1" ht="15" customHeight="1" x14ac:dyDescent="0.2">
      <c r="T326" s="43"/>
      <c r="U326" s="43"/>
      <c r="V326" s="43"/>
      <c r="W326" s="43"/>
      <c r="X326" s="43"/>
      <c r="Y326" s="43"/>
      <c r="Z326" s="43"/>
      <c r="AA326" s="43"/>
      <c r="AB326" s="43"/>
    </row>
    <row r="327" spans="20:28" s="49" customFormat="1" ht="15" customHeight="1" x14ac:dyDescent="0.2">
      <c r="T327" s="43"/>
      <c r="U327" s="43"/>
      <c r="V327" s="43"/>
      <c r="W327" s="43"/>
      <c r="X327" s="43"/>
      <c r="Y327" s="43"/>
      <c r="Z327" s="43"/>
      <c r="AA327" s="43"/>
      <c r="AB327" s="43"/>
    </row>
    <row r="328" spans="20:28" s="49" customFormat="1" ht="15" customHeight="1" x14ac:dyDescent="0.2">
      <c r="T328" s="43"/>
      <c r="U328" s="43"/>
      <c r="V328" s="43"/>
      <c r="W328" s="43"/>
      <c r="X328" s="43"/>
      <c r="Y328" s="43"/>
      <c r="Z328" s="43"/>
      <c r="AA328" s="43"/>
      <c r="AB328" s="43"/>
    </row>
    <row r="329" spans="20:28" s="49" customFormat="1" ht="15" customHeight="1" x14ac:dyDescent="0.2">
      <c r="T329" s="43"/>
      <c r="U329" s="43"/>
      <c r="V329" s="43"/>
      <c r="W329" s="43"/>
      <c r="X329" s="43"/>
      <c r="Y329" s="43"/>
      <c r="Z329" s="43"/>
      <c r="AA329" s="43"/>
      <c r="AB329" s="43"/>
    </row>
    <row r="330" spans="20:28" s="49" customFormat="1" ht="15" customHeight="1" x14ac:dyDescent="0.2">
      <c r="T330" s="43"/>
      <c r="U330" s="43"/>
      <c r="V330" s="43"/>
      <c r="W330" s="43"/>
      <c r="X330" s="43"/>
      <c r="Y330" s="43"/>
      <c r="Z330" s="43"/>
      <c r="AA330" s="43"/>
      <c r="AB330" s="43"/>
    </row>
    <row r="331" spans="20:28" s="49" customFormat="1" ht="15" customHeight="1" x14ac:dyDescent="0.2">
      <c r="T331" s="43"/>
      <c r="U331" s="43"/>
      <c r="V331" s="43"/>
      <c r="W331" s="43"/>
      <c r="X331" s="43"/>
      <c r="Y331" s="43"/>
      <c r="Z331" s="43"/>
      <c r="AA331" s="43"/>
      <c r="AB331" s="43"/>
    </row>
    <row r="332" spans="20:28" s="49" customFormat="1" ht="15" customHeight="1" x14ac:dyDescent="0.2">
      <c r="T332" s="43"/>
      <c r="U332" s="43"/>
      <c r="V332" s="43"/>
      <c r="W332" s="43"/>
      <c r="X332" s="43"/>
      <c r="Y332" s="43"/>
      <c r="Z332" s="43"/>
      <c r="AA332" s="43"/>
      <c r="AB332" s="43"/>
    </row>
    <row r="333" spans="20:28" s="49" customFormat="1" ht="15" customHeight="1" x14ac:dyDescent="0.2">
      <c r="T333" s="43"/>
      <c r="U333" s="43"/>
      <c r="V333" s="43"/>
      <c r="W333" s="43"/>
      <c r="X333" s="43"/>
      <c r="Y333" s="43"/>
      <c r="Z333" s="43"/>
      <c r="AA333" s="43"/>
      <c r="AB333" s="43"/>
    </row>
    <row r="334" spans="20:28" s="49" customFormat="1" ht="15" customHeight="1" x14ac:dyDescent="0.2">
      <c r="T334" s="43"/>
      <c r="U334" s="43"/>
      <c r="V334" s="43"/>
      <c r="W334" s="43"/>
      <c r="X334" s="43"/>
      <c r="Y334" s="43"/>
      <c r="Z334" s="43"/>
      <c r="AA334" s="43"/>
      <c r="AB334" s="43"/>
    </row>
    <row r="335" spans="20:28" s="49" customFormat="1" ht="15" customHeight="1" x14ac:dyDescent="0.2">
      <c r="T335" s="43"/>
      <c r="U335" s="43"/>
      <c r="V335" s="43"/>
      <c r="W335" s="43"/>
      <c r="X335" s="43"/>
      <c r="Y335" s="43"/>
      <c r="Z335" s="43"/>
      <c r="AA335" s="43"/>
      <c r="AB335" s="43"/>
    </row>
    <row r="336" spans="20:28" s="49" customFormat="1" ht="15" customHeight="1" x14ac:dyDescent="0.2">
      <c r="T336" s="43"/>
      <c r="U336" s="43"/>
      <c r="V336" s="43"/>
      <c r="W336" s="43"/>
      <c r="X336" s="43"/>
      <c r="Y336" s="43"/>
      <c r="Z336" s="43"/>
      <c r="AA336" s="43"/>
      <c r="AB336" s="43"/>
    </row>
    <row r="337" spans="20:28" s="49" customFormat="1" ht="15" customHeight="1" x14ac:dyDescent="0.2">
      <c r="T337" s="43"/>
      <c r="U337" s="43"/>
      <c r="V337" s="43"/>
      <c r="W337" s="43"/>
      <c r="X337" s="43"/>
      <c r="Y337" s="43"/>
      <c r="Z337" s="43"/>
      <c r="AA337" s="43"/>
      <c r="AB337" s="43"/>
    </row>
    <row r="338" spans="20:28" s="49" customFormat="1" ht="15" customHeight="1" x14ac:dyDescent="0.2">
      <c r="T338" s="43"/>
      <c r="U338" s="43"/>
      <c r="V338" s="43"/>
      <c r="W338" s="43"/>
      <c r="X338" s="43"/>
      <c r="Y338" s="43"/>
      <c r="Z338" s="43"/>
      <c r="AA338" s="43"/>
      <c r="AB338" s="43"/>
    </row>
    <row r="339" spans="20:28" s="49" customFormat="1" ht="15" customHeight="1" x14ac:dyDescent="0.2">
      <c r="T339" s="43"/>
      <c r="U339" s="43"/>
      <c r="V339" s="43"/>
      <c r="W339" s="43"/>
      <c r="X339" s="43"/>
      <c r="Y339" s="43"/>
      <c r="Z339" s="43"/>
      <c r="AA339" s="43"/>
      <c r="AB339" s="43"/>
    </row>
    <row r="340" spans="20:28" s="49" customFormat="1" ht="15" customHeight="1" x14ac:dyDescent="0.2">
      <c r="T340" s="43"/>
      <c r="U340" s="43"/>
      <c r="V340" s="43"/>
      <c r="W340" s="43"/>
      <c r="X340" s="43"/>
      <c r="Y340" s="43"/>
      <c r="Z340" s="43"/>
      <c r="AA340" s="43"/>
      <c r="AB340" s="43"/>
    </row>
    <row r="341" spans="20:28" s="49" customFormat="1" ht="15" customHeight="1" x14ac:dyDescent="0.2">
      <c r="T341" s="43"/>
      <c r="U341" s="43"/>
      <c r="V341" s="43"/>
      <c r="W341" s="43"/>
      <c r="X341" s="43"/>
      <c r="Y341" s="43"/>
      <c r="Z341" s="43"/>
      <c r="AA341" s="43"/>
      <c r="AB341" s="43"/>
    </row>
    <row r="342" spans="20:28" s="49" customFormat="1" ht="15" customHeight="1" x14ac:dyDescent="0.2">
      <c r="T342" s="43"/>
      <c r="U342" s="43"/>
      <c r="V342" s="43"/>
      <c r="W342" s="43"/>
      <c r="X342" s="43"/>
      <c r="Y342" s="43"/>
      <c r="Z342" s="43"/>
      <c r="AA342" s="43"/>
      <c r="AB342" s="43"/>
    </row>
    <row r="343" spans="20:28" s="49" customFormat="1" ht="15" customHeight="1" x14ac:dyDescent="0.2">
      <c r="T343" s="43"/>
      <c r="U343" s="43"/>
      <c r="V343" s="43"/>
      <c r="W343" s="43"/>
      <c r="X343" s="43"/>
      <c r="Y343" s="43"/>
      <c r="Z343" s="43"/>
      <c r="AA343" s="43"/>
      <c r="AB343" s="43"/>
    </row>
    <row r="344" spans="20:28" s="49" customFormat="1" ht="15" customHeight="1" x14ac:dyDescent="0.2">
      <c r="T344" s="43"/>
      <c r="U344" s="43"/>
      <c r="V344" s="43"/>
      <c r="W344" s="43"/>
      <c r="X344" s="43"/>
      <c r="Y344" s="43"/>
      <c r="Z344" s="43"/>
      <c r="AA344" s="43"/>
      <c r="AB344" s="43"/>
    </row>
    <row r="345" spans="20:28" s="49" customFormat="1" ht="15" customHeight="1" x14ac:dyDescent="0.2">
      <c r="T345" s="43"/>
      <c r="U345" s="43"/>
      <c r="V345" s="43"/>
      <c r="W345" s="43"/>
      <c r="X345" s="43"/>
      <c r="Y345" s="43"/>
      <c r="Z345" s="43"/>
      <c r="AA345" s="43"/>
      <c r="AB345" s="43"/>
    </row>
    <row r="346" spans="20:28" s="49" customFormat="1" ht="15" customHeight="1" x14ac:dyDescent="0.2">
      <c r="T346" s="43"/>
      <c r="U346" s="43"/>
      <c r="V346" s="43"/>
      <c r="W346" s="43"/>
      <c r="X346" s="43"/>
      <c r="Y346" s="43"/>
      <c r="Z346" s="43"/>
      <c r="AA346" s="43"/>
      <c r="AB346" s="43"/>
    </row>
    <row r="347" spans="20:28" s="49" customFormat="1" ht="15" customHeight="1" x14ac:dyDescent="0.2">
      <c r="T347" s="43"/>
      <c r="U347" s="43"/>
      <c r="V347" s="43"/>
      <c r="W347" s="43"/>
      <c r="X347" s="43"/>
      <c r="Y347" s="43"/>
      <c r="Z347" s="43"/>
      <c r="AA347" s="43"/>
      <c r="AB347" s="43"/>
    </row>
    <row r="348" spans="20:28" s="49" customFormat="1" ht="15" customHeight="1" x14ac:dyDescent="0.2">
      <c r="T348" s="43"/>
      <c r="U348" s="43"/>
      <c r="V348" s="43"/>
      <c r="W348" s="43"/>
      <c r="X348" s="43"/>
      <c r="Y348" s="43"/>
      <c r="Z348" s="43"/>
      <c r="AA348" s="43"/>
      <c r="AB348" s="43"/>
    </row>
    <row r="349" spans="20:28" s="49" customFormat="1" ht="15" customHeight="1" x14ac:dyDescent="0.2">
      <c r="T349" s="43"/>
      <c r="U349" s="43"/>
      <c r="V349" s="43"/>
      <c r="W349" s="43"/>
      <c r="X349" s="43"/>
      <c r="Y349" s="43"/>
      <c r="Z349" s="43"/>
      <c r="AA349" s="43"/>
      <c r="AB349" s="43"/>
    </row>
    <row r="350" spans="20:28" s="49" customFormat="1" ht="15" customHeight="1" x14ac:dyDescent="0.2">
      <c r="T350" s="43"/>
      <c r="U350" s="43"/>
      <c r="V350" s="43"/>
      <c r="W350" s="43"/>
      <c r="X350" s="43"/>
      <c r="Y350" s="43"/>
      <c r="Z350" s="43"/>
      <c r="AA350" s="43"/>
      <c r="AB350" s="43"/>
    </row>
    <row r="351" spans="20:28" s="49" customFormat="1" ht="15" customHeight="1" x14ac:dyDescent="0.2">
      <c r="T351" s="43"/>
      <c r="U351" s="43"/>
      <c r="V351" s="43"/>
      <c r="W351" s="43"/>
      <c r="X351" s="43"/>
      <c r="Y351" s="43"/>
      <c r="Z351" s="43"/>
      <c r="AA351" s="43"/>
      <c r="AB351" s="43"/>
    </row>
    <row r="352" spans="20:28" s="49" customFormat="1" ht="15" customHeight="1" x14ac:dyDescent="0.2">
      <c r="T352" s="43"/>
      <c r="U352" s="43"/>
      <c r="V352" s="43"/>
      <c r="W352" s="43"/>
      <c r="X352" s="43"/>
      <c r="Y352" s="43"/>
      <c r="Z352" s="43"/>
      <c r="AA352" s="43"/>
      <c r="AB352" s="43"/>
    </row>
    <row r="353" spans="20:28" s="49" customFormat="1" ht="15" customHeight="1" x14ac:dyDescent="0.2">
      <c r="T353" s="43"/>
      <c r="U353" s="43"/>
      <c r="V353" s="43"/>
      <c r="W353" s="43"/>
      <c r="X353" s="43"/>
      <c r="Y353" s="43"/>
      <c r="Z353" s="43"/>
      <c r="AA353" s="43"/>
      <c r="AB353" s="43"/>
    </row>
    <row r="354" spans="20:28" s="49" customFormat="1" ht="15" customHeight="1" x14ac:dyDescent="0.2">
      <c r="T354" s="43"/>
      <c r="U354" s="43"/>
      <c r="V354" s="43"/>
      <c r="W354" s="43"/>
      <c r="X354" s="43"/>
      <c r="Y354" s="43"/>
      <c r="Z354" s="43"/>
      <c r="AA354" s="43"/>
      <c r="AB354" s="43"/>
    </row>
    <row r="355" spans="20:28" s="49" customFormat="1" ht="15" customHeight="1" x14ac:dyDescent="0.2">
      <c r="T355" s="43"/>
      <c r="U355" s="43"/>
      <c r="V355" s="43"/>
      <c r="W355" s="43"/>
      <c r="X355" s="43"/>
      <c r="Y355" s="43"/>
      <c r="Z355" s="43"/>
      <c r="AA355" s="43"/>
      <c r="AB355" s="43"/>
    </row>
    <row r="356" spans="20:28" s="49" customFormat="1" ht="15" customHeight="1" x14ac:dyDescent="0.2">
      <c r="T356" s="43"/>
      <c r="U356" s="43"/>
      <c r="V356" s="43"/>
      <c r="W356" s="43"/>
      <c r="X356" s="43"/>
      <c r="Y356" s="43"/>
      <c r="Z356" s="43"/>
      <c r="AA356" s="43"/>
      <c r="AB356" s="43"/>
    </row>
    <row r="357" spans="20:28" s="49" customFormat="1" ht="15" customHeight="1" x14ac:dyDescent="0.2">
      <c r="T357" s="43"/>
      <c r="U357" s="43"/>
      <c r="V357" s="43"/>
      <c r="W357" s="43"/>
      <c r="X357" s="43"/>
      <c r="Y357" s="43"/>
      <c r="Z357" s="43"/>
      <c r="AA357" s="43"/>
      <c r="AB357" s="43"/>
    </row>
    <row r="358" spans="20:28" s="49" customFormat="1" ht="15" customHeight="1" x14ac:dyDescent="0.2">
      <c r="T358" s="43"/>
      <c r="U358" s="43"/>
      <c r="V358" s="43"/>
      <c r="W358" s="43"/>
      <c r="X358" s="43"/>
      <c r="Y358" s="43"/>
      <c r="Z358" s="43"/>
      <c r="AA358" s="43"/>
      <c r="AB358" s="43"/>
    </row>
    <row r="359" spans="20:28" s="49" customFormat="1" ht="15" customHeight="1" x14ac:dyDescent="0.2">
      <c r="T359" s="43"/>
      <c r="U359" s="43"/>
      <c r="V359" s="43"/>
      <c r="W359" s="43"/>
      <c r="X359" s="43"/>
      <c r="Y359" s="43"/>
      <c r="Z359" s="43"/>
      <c r="AA359" s="43"/>
      <c r="AB359" s="43"/>
    </row>
    <row r="360" spans="20:28" s="49" customFormat="1" ht="15" customHeight="1" x14ac:dyDescent="0.2">
      <c r="T360" s="43"/>
      <c r="U360" s="43"/>
      <c r="V360" s="43"/>
      <c r="W360" s="43"/>
      <c r="X360" s="43"/>
      <c r="Y360" s="43"/>
      <c r="Z360" s="43"/>
      <c r="AA360" s="43"/>
      <c r="AB360" s="43"/>
    </row>
    <row r="361" spans="20:28" s="49" customFormat="1" ht="15" customHeight="1" x14ac:dyDescent="0.2">
      <c r="T361" s="43"/>
      <c r="U361" s="43"/>
      <c r="V361" s="43"/>
      <c r="W361" s="43"/>
      <c r="X361" s="43"/>
      <c r="Y361" s="43"/>
      <c r="Z361" s="43"/>
      <c r="AA361" s="43"/>
      <c r="AB361" s="43"/>
    </row>
    <row r="362" spans="20:28" s="49" customFormat="1" ht="15" customHeight="1" x14ac:dyDescent="0.2">
      <c r="T362" s="43"/>
      <c r="U362" s="43"/>
      <c r="V362" s="43"/>
      <c r="W362" s="43"/>
      <c r="X362" s="43"/>
      <c r="Y362" s="43"/>
      <c r="Z362" s="43"/>
      <c r="AA362" s="43"/>
      <c r="AB362" s="43"/>
    </row>
    <row r="363" spans="20:28" s="49" customFormat="1" ht="15" customHeight="1" x14ac:dyDescent="0.2">
      <c r="T363" s="43"/>
      <c r="U363" s="43"/>
      <c r="V363" s="43"/>
      <c r="W363" s="43"/>
      <c r="X363" s="43"/>
      <c r="Y363" s="43"/>
      <c r="Z363" s="43"/>
      <c r="AA363" s="43"/>
      <c r="AB363" s="43"/>
    </row>
    <row r="364" spans="20:28" s="49" customFormat="1" ht="15" customHeight="1" x14ac:dyDescent="0.2">
      <c r="T364" s="43"/>
      <c r="U364" s="43"/>
      <c r="V364" s="43"/>
      <c r="W364" s="43"/>
      <c r="X364" s="43"/>
      <c r="Y364" s="43"/>
      <c r="Z364" s="43"/>
      <c r="AA364" s="43"/>
      <c r="AB364" s="43"/>
    </row>
    <row r="365" spans="20:28" s="49" customFormat="1" ht="15" customHeight="1" x14ac:dyDescent="0.2">
      <c r="T365" s="43"/>
      <c r="U365" s="43"/>
      <c r="V365" s="43"/>
      <c r="W365" s="43"/>
      <c r="X365" s="43"/>
      <c r="Y365" s="43"/>
      <c r="Z365" s="43"/>
      <c r="AA365" s="43"/>
      <c r="AB365" s="43"/>
    </row>
    <row r="366" spans="20:28" s="49" customFormat="1" ht="15" customHeight="1" x14ac:dyDescent="0.2">
      <c r="T366" s="43"/>
      <c r="U366" s="43"/>
      <c r="V366" s="43"/>
      <c r="W366" s="43"/>
      <c r="X366" s="43"/>
      <c r="Y366" s="43"/>
      <c r="Z366" s="43"/>
      <c r="AA366" s="43"/>
      <c r="AB366" s="43"/>
    </row>
    <row r="367" spans="20:28" s="49" customFormat="1" ht="15" customHeight="1" x14ac:dyDescent="0.2">
      <c r="T367" s="43"/>
      <c r="U367" s="43"/>
      <c r="V367" s="43"/>
      <c r="W367" s="43"/>
      <c r="X367" s="43"/>
      <c r="Y367" s="43"/>
      <c r="Z367" s="43"/>
      <c r="AA367" s="43"/>
      <c r="AB367" s="43"/>
    </row>
    <row r="368" spans="20:28" s="49" customFormat="1" ht="15" customHeight="1" x14ac:dyDescent="0.2">
      <c r="T368" s="43"/>
      <c r="U368" s="43"/>
      <c r="V368" s="43"/>
      <c r="W368" s="43"/>
      <c r="X368" s="43"/>
      <c r="Y368" s="43"/>
      <c r="Z368" s="43"/>
      <c r="AA368" s="43"/>
      <c r="AB368" s="43"/>
    </row>
    <row r="369" spans="20:28" s="49" customFormat="1" ht="15" customHeight="1" x14ac:dyDescent="0.2">
      <c r="T369" s="43"/>
      <c r="U369" s="43"/>
      <c r="V369" s="43"/>
      <c r="W369" s="43"/>
      <c r="X369" s="43"/>
      <c r="Y369" s="43"/>
      <c r="Z369" s="43"/>
      <c r="AA369" s="43"/>
      <c r="AB369" s="43"/>
    </row>
    <row r="370" spans="20:28" s="49" customFormat="1" ht="15" customHeight="1" x14ac:dyDescent="0.2">
      <c r="T370" s="43"/>
      <c r="U370" s="43"/>
      <c r="V370" s="43"/>
      <c r="W370" s="43"/>
      <c r="X370" s="43"/>
      <c r="Y370" s="43"/>
      <c r="Z370" s="43"/>
      <c r="AA370" s="43"/>
      <c r="AB370" s="43"/>
    </row>
    <row r="371" spans="20:28" s="49" customFormat="1" ht="15" customHeight="1" x14ac:dyDescent="0.2">
      <c r="T371" s="43"/>
      <c r="U371" s="43"/>
      <c r="V371" s="43"/>
      <c r="W371" s="43"/>
      <c r="X371" s="43"/>
      <c r="Y371" s="43"/>
      <c r="Z371" s="43"/>
      <c r="AA371" s="43"/>
      <c r="AB371" s="43"/>
    </row>
    <row r="372" spans="20:28" s="49" customFormat="1" ht="15" customHeight="1" x14ac:dyDescent="0.2">
      <c r="T372" s="43"/>
      <c r="U372" s="43"/>
      <c r="V372" s="43"/>
      <c r="W372" s="43"/>
      <c r="X372" s="43"/>
      <c r="Y372" s="43"/>
      <c r="Z372" s="43"/>
      <c r="AA372" s="43"/>
      <c r="AB372" s="43"/>
    </row>
    <row r="373" spans="20:28" s="49" customFormat="1" ht="15" customHeight="1" x14ac:dyDescent="0.2">
      <c r="T373" s="43"/>
      <c r="U373" s="43"/>
      <c r="V373" s="43"/>
      <c r="W373" s="43"/>
      <c r="X373" s="43"/>
      <c r="Y373" s="43"/>
      <c r="Z373" s="43"/>
      <c r="AA373" s="43"/>
      <c r="AB373" s="43"/>
    </row>
    <row r="374" spans="20:28" s="49" customFormat="1" ht="15" customHeight="1" x14ac:dyDescent="0.2">
      <c r="T374" s="43"/>
      <c r="U374" s="43"/>
      <c r="V374" s="43"/>
      <c r="W374" s="43"/>
      <c r="X374" s="43"/>
      <c r="Y374" s="43"/>
      <c r="Z374" s="43"/>
      <c r="AA374" s="43"/>
      <c r="AB374" s="43"/>
    </row>
    <row r="375" spans="20:28" s="49" customFormat="1" ht="15" customHeight="1" x14ac:dyDescent="0.2">
      <c r="T375" s="43"/>
      <c r="U375" s="43"/>
      <c r="V375" s="43"/>
      <c r="W375" s="43"/>
      <c r="X375" s="43"/>
      <c r="Y375" s="43"/>
      <c r="Z375" s="43"/>
      <c r="AA375" s="43"/>
      <c r="AB375" s="43"/>
    </row>
    <row r="376" spans="20:28" s="49" customFormat="1" ht="15" customHeight="1" x14ac:dyDescent="0.2">
      <c r="T376" s="43"/>
      <c r="U376" s="43"/>
      <c r="V376" s="43"/>
      <c r="W376" s="43"/>
      <c r="X376" s="43"/>
      <c r="Y376" s="43"/>
      <c r="Z376" s="43"/>
      <c r="AA376" s="43"/>
      <c r="AB376" s="43"/>
    </row>
    <row r="377" spans="20:28" s="49" customFormat="1" ht="15" customHeight="1" x14ac:dyDescent="0.2">
      <c r="T377" s="43"/>
      <c r="U377" s="43"/>
      <c r="V377" s="43"/>
      <c r="W377" s="43"/>
      <c r="X377" s="43"/>
      <c r="Y377" s="43"/>
      <c r="Z377" s="43"/>
      <c r="AA377" s="43"/>
      <c r="AB377" s="43"/>
    </row>
    <row r="378" spans="20:28" s="49" customFormat="1" ht="15" customHeight="1" x14ac:dyDescent="0.2">
      <c r="T378" s="43"/>
      <c r="U378" s="43"/>
      <c r="V378" s="43"/>
      <c r="W378" s="43"/>
      <c r="X378" s="43"/>
      <c r="Y378" s="43"/>
      <c r="Z378" s="43"/>
      <c r="AA378" s="43"/>
      <c r="AB378" s="43"/>
    </row>
    <row r="379" spans="20:28" s="49" customFormat="1" ht="15" customHeight="1" x14ac:dyDescent="0.2">
      <c r="T379" s="43"/>
      <c r="U379" s="43"/>
      <c r="V379" s="43"/>
      <c r="W379" s="43"/>
      <c r="X379" s="43"/>
      <c r="Y379" s="43"/>
      <c r="Z379" s="43"/>
      <c r="AA379" s="43"/>
      <c r="AB379" s="43"/>
    </row>
    <row r="380" spans="20:28" s="49" customFormat="1" ht="15" customHeight="1" x14ac:dyDescent="0.2">
      <c r="T380" s="43"/>
      <c r="U380" s="43"/>
      <c r="V380" s="43"/>
      <c r="W380" s="43"/>
      <c r="X380" s="43"/>
      <c r="Y380" s="43"/>
      <c r="Z380" s="43"/>
      <c r="AA380" s="43"/>
      <c r="AB380" s="43"/>
    </row>
    <row r="381" spans="20:28" s="49" customFormat="1" ht="15" customHeight="1" x14ac:dyDescent="0.2">
      <c r="T381" s="43"/>
      <c r="U381" s="43"/>
      <c r="V381" s="43"/>
      <c r="W381" s="43"/>
      <c r="X381" s="43"/>
      <c r="Y381" s="43"/>
      <c r="Z381" s="43"/>
      <c r="AA381" s="43"/>
      <c r="AB381" s="43"/>
    </row>
    <row r="382" spans="20:28" s="49" customFormat="1" ht="15" customHeight="1" x14ac:dyDescent="0.2">
      <c r="T382" s="43"/>
      <c r="U382" s="43"/>
      <c r="V382" s="43"/>
      <c r="W382" s="43"/>
      <c r="X382" s="43"/>
      <c r="Y382" s="43"/>
      <c r="Z382" s="43"/>
      <c r="AA382" s="43"/>
      <c r="AB382" s="43"/>
    </row>
    <row r="383" spans="20:28" s="49" customFormat="1" ht="15" customHeight="1" x14ac:dyDescent="0.2">
      <c r="T383" s="43"/>
      <c r="U383" s="43"/>
      <c r="V383" s="43"/>
      <c r="W383" s="43"/>
      <c r="X383" s="43"/>
      <c r="Y383" s="43"/>
      <c r="Z383" s="43"/>
      <c r="AA383" s="43"/>
      <c r="AB383" s="43"/>
    </row>
    <row r="384" spans="20:28" s="49" customFormat="1" ht="15" customHeight="1" x14ac:dyDescent="0.2">
      <c r="T384" s="43"/>
      <c r="U384" s="43"/>
      <c r="V384" s="43"/>
      <c r="W384" s="43"/>
      <c r="X384" s="43"/>
      <c r="Y384" s="43"/>
      <c r="Z384" s="43"/>
      <c r="AA384" s="43"/>
      <c r="AB384" s="43"/>
    </row>
    <row r="385" spans="20:28" s="49" customFormat="1" ht="15" customHeight="1" x14ac:dyDescent="0.2">
      <c r="T385" s="43"/>
      <c r="U385" s="43"/>
      <c r="V385" s="43"/>
      <c r="W385" s="43"/>
      <c r="X385" s="43"/>
      <c r="Y385" s="43"/>
      <c r="Z385" s="43"/>
      <c r="AA385" s="43"/>
      <c r="AB385" s="43"/>
    </row>
    <row r="386" spans="20:28" s="49" customFormat="1" ht="15" customHeight="1" x14ac:dyDescent="0.2">
      <c r="T386" s="43"/>
      <c r="U386" s="43"/>
      <c r="V386" s="43"/>
      <c r="W386" s="43"/>
      <c r="X386" s="43"/>
      <c r="Y386" s="43"/>
      <c r="Z386" s="43"/>
      <c r="AA386" s="43"/>
      <c r="AB386" s="43"/>
    </row>
    <row r="387" spans="20:28" s="49" customFormat="1" ht="15" customHeight="1" x14ac:dyDescent="0.2">
      <c r="T387" s="43"/>
      <c r="U387" s="43"/>
      <c r="V387" s="43"/>
      <c r="W387" s="43"/>
      <c r="X387" s="43"/>
      <c r="Y387" s="43"/>
      <c r="Z387" s="43"/>
      <c r="AA387" s="43"/>
      <c r="AB387" s="43"/>
    </row>
    <row r="388" spans="20:28" s="49" customFormat="1" ht="15" customHeight="1" x14ac:dyDescent="0.2">
      <c r="T388" s="43"/>
      <c r="U388" s="43"/>
      <c r="V388" s="43"/>
      <c r="W388" s="43"/>
      <c r="X388" s="43"/>
      <c r="Y388" s="43"/>
      <c r="Z388" s="43"/>
      <c r="AA388" s="43"/>
      <c r="AB388" s="43"/>
    </row>
    <row r="389" spans="20:28" s="49" customFormat="1" ht="15" customHeight="1" x14ac:dyDescent="0.2">
      <c r="T389" s="43"/>
      <c r="U389" s="43"/>
      <c r="V389" s="43"/>
      <c r="W389" s="43"/>
      <c r="X389" s="43"/>
      <c r="Y389" s="43"/>
      <c r="Z389" s="43"/>
      <c r="AA389" s="43"/>
      <c r="AB389" s="43"/>
    </row>
    <row r="390" spans="20:28" s="49" customFormat="1" ht="15" customHeight="1" x14ac:dyDescent="0.2">
      <c r="T390" s="43"/>
      <c r="U390" s="43"/>
      <c r="V390" s="43"/>
      <c r="W390" s="43"/>
      <c r="X390" s="43"/>
      <c r="Y390" s="43"/>
      <c r="Z390" s="43"/>
      <c r="AA390" s="43"/>
      <c r="AB390" s="43"/>
    </row>
    <row r="391" spans="20:28" s="49" customFormat="1" ht="15" customHeight="1" x14ac:dyDescent="0.2">
      <c r="T391" s="43"/>
      <c r="U391" s="43"/>
      <c r="V391" s="43"/>
      <c r="W391" s="43"/>
      <c r="X391" s="43"/>
      <c r="Y391" s="43"/>
      <c r="Z391" s="43"/>
      <c r="AA391" s="43"/>
      <c r="AB391" s="43"/>
    </row>
    <row r="392" spans="20:28" s="49" customFormat="1" ht="15" customHeight="1" x14ac:dyDescent="0.2">
      <c r="T392" s="43"/>
      <c r="U392" s="43"/>
      <c r="V392" s="43"/>
      <c r="W392" s="43"/>
      <c r="X392" s="43"/>
      <c r="Y392" s="43"/>
      <c r="Z392" s="43"/>
      <c r="AA392" s="43"/>
      <c r="AB392" s="43"/>
    </row>
    <row r="393" spans="20:28" s="49" customFormat="1" ht="15" customHeight="1" x14ac:dyDescent="0.2">
      <c r="T393" s="43"/>
      <c r="U393" s="43"/>
      <c r="V393" s="43"/>
      <c r="W393" s="43"/>
      <c r="X393" s="43"/>
      <c r="Y393" s="43"/>
      <c r="Z393" s="43"/>
      <c r="AA393" s="43"/>
      <c r="AB393" s="43"/>
    </row>
    <row r="394" spans="20:28" s="49" customFormat="1" ht="15" customHeight="1" x14ac:dyDescent="0.2">
      <c r="T394" s="43"/>
      <c r="U394" s="43"/>
      <c r="V394" s="43"/>
      <c r="W394" s="43"/>
      <c r="X394" s="43"/>
      <c r="Y394" s="43"/>
      <c r="Z394" s="43"/>
      <c r="AA394" s="43"/>
      <c r="AB394" s="43"/>
    </row>
    <row r="395" spans="20:28" s="49" customFormat="1" ht="15" customHeight="1" x14ac:dyDescent="0.2">
      <c r="T395" s="43"/>
      <c r="U395" s="43"/>
      <c r="V395" s="43"/>
      <c r="W395" s="43"/>
      <c r="X395" s="43"/>
      <c r="Y395" s="43"/>
      <c r="Z395" s="43"/>
      <c r="AA395" s="43"/>
      <c r="AB395" s="43"/>
    </row>
    <row r="396" spans="20:28" s="49" customFormat="1" ht="15" customHeight="1" x14ac:dyDescent="0.2">
      <c r="T396" s="43"/>
      <c r="U396" s="43"/>
      <c r="V396" s="43"/>
      <c r="W396" s="43"/>
      <c r="X396" s="43"/>
      <c r="Y396" s="43"/>
      <c r="Z396" s="43"/>
      <c r="AA396" s="43"/>
      <c r="AB396" s="43"/>
    </row>
    <row r="397" spans="20:28" s="49" customFormat="1" ht="15" customHeight="1" x14ac:dyDescent="0.2">
      <c r="T397" s="43"/>
      <c r="U397" s="43"/>
      <c r="V397" s="43"/>
      <c r="W397" s="43"/>
      <c r="X397" s="43"/>
      <c r="Y397" s="43"/>
      <c r="Z397" s="43"/>
      <c r="AA397" s="43"/>
      <c r="AB397" s="43"/>
    </row>
    <row r="398" spans="20:28" s="49" customFormat="1" ht="15" customHeight="1" x14ac:dyDescent="0.2">
      <c r="T398" s="43"/>
      <c r="U398" s="43"/>
      <c r="V398" s="43"/>
      <c r="W398" s="43"/>
      <c r="X398" s="43"/>
      <c r="Y398" s="43"/>
      <c r="Z398" s="43"/>
      <c r="AA398" s="43"/>
      <c r="AB398" s="43"/>
    </row>
    <row r="399" spans="20:28" s="49" customFormat="1" ht="15" customHeight="1" x14ac:dyDescent="0.2">
      <c r="T399" s="43"/>
      <c r="U399" s="43"/>
      <c r="V399" s="43"/>
      <c r="W399" s="43"/>
      <c r="X399" s="43"/>
      <c r="Y399" s="43"/>
      <c r="Z399" s="43"/>
      <c r="AA399" s="43"/>
      <c r="AB399" s="43"/>
    </row>
    <row r="400" spans="20:28" s="49" customFormat="1" ht="15" customHeight="1" x14ac:dyDescent="0.2">
      <c r="T400" s="43"/>
      <c r="U400" s="43"/>
      <c r="V400" s="43"/>
      <c r="W400" s="43"/>
      <c r="X400" s="43"/>
      <c r="Y400" s="43"/>
      <c r="Z400" s="43"/>
      <c r="AA400" s="43"/>
      <c r="AB400" s="43"/>
    </row>
    <row r="401" spans="20:28" s="49" customFormat="1" ht="15" customHeight="1" x14ac:dyDescent="0.2">
      <c r="T401" s="43"/>
      <c r="U401" s="43"/>
      <c r="V401" s="43"/>
      <c r="W401" s="43"/>
      <c r="X401" s="43"/>
      <c r="Y401" s="43"/>
      <c r="Z401" s="43"/>
      <c r="AA401" s="43"/>
      <c r="AB401" s="43"/>
    </row>
    <row r="402" spans="20:28" s="49" customFormat="1" ht="15" customHeight="1" x14ac:dyDescent="0.2">
      <c r="T402" s="43"/>
      <c r="U402" s="43"/>
      <c r="V402" s="43"/>
      <c r="W402" s="43"/>
      <c r="X402" s="43"/>
      <c r="Y402" s="43"/>
      <c r="Z402" s="43"/>
      <c r="AA402" s="43"/>
      <c r="AB402" s="43"/>
    </row>
    <row r="403" spans="20:28" s="49" customFormat="1" ht="15" customHeight="1" x14ac:dyDescent="0.2">
      <c r="T403" s="43"/>
      <c r="U403" s="43"/>
      <c r="V403" s="43"/>
      <c r="W403" s="43"/>
      <c r="X403" s="43"/>
      <c r="Y403" s="43"/>
      <c r="Z403" s="43"/>
      <c r="AA403" s="43"/>
      <c r="AB403" s="43"/>
    </row>
    <row r="404" spans="20:28" s="49" customFormat="1" ht="15" customHeight="1" x14ac:dyDescent="0.2">
      <c r="T404" s="43"/>
      <c r="U404" s="43"/>
      <c r="V404" s="43"/>
      <c r="W404" s="43"/>
      <c r="X404" s="43"/>
      <c r="Y404" s="43"/>
      <c r="Z404" s="43"/>
      <c r="AA404" s="43"/>
      <c r="AB404" s="43"/>
    </row>
    <row r="405" spans="20:28" s="49" customFormat="1" ht="15" customHeight="1" x14ac:dyDescent="0.2">
      <c r="T405" s="43"/>
      <c r="U405" s="43"/>
      <c r="V405" s="43"/>
      <c r="W405" s="43"/>
      <c r="X405" s="43"/>
      <c r="Y405" s="43"/>
      <c r="Z405" s="43"/>
      <c r="AA405" s="43"/>
      <c r="AB405" s="43"/>
    </row>
    <row r="406" spans="20:28" s="49" customFormat="1" ht="15" customHeight="1" x14ac:dyDescent="0.2">
      <c r="T406" s="43"/>
      <c r="U406" s="43"/>
      <c r="V406" s="43"/>
      <c r="W406" s="43"/>
      <c r="X406" s="43"/>
      <c r="Y406" s="43"/>
      <c r="Z406" s="43"/>
      <c r="AA406" s="43"/>
      <c r="AB406" s="43"/>
    </row>
    <row r="407" spans="20:28" s="49" customFormat="1" ht="15" customHeight="1" x14ac:dyDescent="0.2">
      <c r="T407" s="43"/>
      <c r="U407" s="43"/>
      <c r="V407" s="43"/>
      <c r="W407" s="43"/>
      <c r="X407" s="43"/>
      <c r="Y407" s="43"/>
      <c r="Z407" s="43"/>
      <c r="AA407" s="43"/>
      <c r="AB407" s="43"/>
    </row>
    <row r="408" spans="20:28" s="49" customFormat="1" ht="15" customHeight="1" x14ac:dyDescent="0.2">
      <c r="T408" s="43"/>
      <c r="U408" s="43"/>
      <c r="V408" s="43"/>
      <c r="W408" s="43"/>
      <c r="X408" s="43"/>
      <c r="Y408" s="43"/>
      <c r="Z408" s="43"/>
      <c r="AA408" s="43"/>
      <c r="AB408" s="43"/>
    </row>
    <row r="409" spans="20:28" s="49" customFormat="1" ht="15" customHeight="1" x14ac:dyDescent="0.2">
      <c r="T409" s="43"/>
      <c r="U409" s="43"/>
      <c r="V409" s="43"/>
      <c r="W409" s="43"/>
      <c r="X409" s="43"/>
      <c r="Y409" s="43"/>
      <c r="Z409" s="43"/>
      <c r="AA409" s="43"/>
      <c r="AB409" s="43"/>
    </row>
    <row r="410" spans="20:28" s="49" customFormat="1" ht="15" customHeight="1" x14ac:dyDescent="0.2">
      <c r="T410" s="43"/>
      <c r="U410" s="43"/>
      <c r="V410" s="43"/>
      <c r="W410" s="43"/>
      <c r="X410" s="43"/>
      <c r="Y410" s="43"/>
      <c r="Z410" s="43"/>
      <c r="AA410" s="43"/>
      <c r="AB410" s="43"/>
    </row>
    <row r="411" spans="20:28" s="49" customFormat="1" ht="15" customHeight="1" x14ac:dyDescent="0.2">
      <c r="T411" s="43"/>
      <c r="U411" s="43"/>
      <c r="V411" s="43"/>
      <c r="W411" s="43"/>
      <c r="X411" s="43"/>
      <c r="Y411" s="43"/>
      <c r="Z411" s="43"/>
      <c r="AA411" s="43"/>
      <c r="AB411" s="43"/>
    </row>
    <row r="412" spans="20:28" s="49" customFormat="1" ht="15" customHeight="1" x14ac:dyDescent="0.2">
      <c r="T412" s="43"/>
      <c r="U412" s="43"/>
      <c r="V412" s="43"/>
      <c r="W412" s="43"/>
      <c r="X412" s="43"/>
      <c r="Y412" s="43"/>
      <c r="Z412" s="43"/>
      <c r="AA412" s="43"/>
      <c r="AB412" s="43"/>
    </row>
    <row r="413" spans="20:28" s="49" customFormat="1" ht="15" customHeight="1" x14ac:dyDescent="0.2">
      <c r="T413" s="43"/>
      <c r="U413" s="43"/>
      <c r="V413" s="43"/>
      <c r="W413" s="43"/>
      <c r="X413" s="43"/>
      <c r="Y413" s="43"/>
      <c r="Z413" s="43"/>
      <c r="AA413" s="43"/>
      <c r="AB413" s="43"/>
    </row>
    <row r="414" spans="20:28" s="49" customFormat="1" ht="15" customHeight="1" x14ac:dyDescent="0.2">
      <c r="T414" s="43"/>
      <c r="U414" s="43"/>
      <c r="V414" s="43"/>
      <c r="W414" s="43"/>
      <c r="X414" s="43"/>
      <c r="Y414" s="43"/>
      <c r="Z414" s="43"/>
      <c r="AA414" s="43"/>
      <c r="AB414" s="43"/>
    </row>
    <row r="415" spans="20:28" s="49" customFormat="1" ht="15" customHeight="1" x14ac:dyDescent="0.2">
      <c r="T415" s="43"/>
      <c r="U415" s="43"/>
      <c r="V415" s="43"/>
      <c r="W415" s="43"/>
      <c r="X415" s="43"/>
      <c r="Y415" s="43"/>
      <c r="Z415" s="43"/>
      <c r="AA415" s="43"/>
      <c r="AB415" s="43"/>
    </row>
    <row r="416" spans="20:28" s="49" customFormat="1" ht="15" customHeight="1" x14ac:dyDescent="0.2">
      <c r="T416" s="43"/>
      <c r="U416" s="43"/>
      <c r="V416" s="43"/>
      <c r="W416" s="43"/>
      <c r="X416" s="43"/>
      <c r="Y416" s="43"/>
      <c r="Z416" s="43"/>
      <c r="AA416" s="43"/>
      <c r="AB416" s="43"/>
    </row>
    <row r="417" spans="20:28" s="49" customFormat="1" ht="15" customHeight="1" x14ac:dyDescent="0.2">
      <c r="T417" s="43"/>
      <c r="U417" s="43"/>
      <c r="V417" s="43"/>
      <c r="W417" s="43"/>
      <c r="X417" s="43"/>
      <c r="Y417" s="43"/>
      <c r="Z417" s="43"/>
      <c r="AA417" s="43"/>
      <c r="AB417" s="43"/>
    </row>
    <row r="418" spans="20:28" s="49" customFormat="1" ht="15" customHeight="1" x14ac:dyDescent="0.2">
      <c r="T418" s="43"/>
      <c r="U418" s="43"/>
      <c r="V418" s="43"/>
      <c r="W418" s="43"/>
      <c r="X418" s="43"/>
      <c r="Y418" s="43"/>
      <c r="Z418" s="43"/>
      <c r="AA418" s="43"/>
      <c r="AB418" s="43"/>
    </row>
    <row r="419" spans="20:28" s="49" customFormat="1" ht="15" customHeight="1" x14ac:dyDescent="0.2">
      <c r="T419" s="43"/>
      <c r="U419" s="43"/>
      <c r="V419" s="43"/>
      <c r="W419" s="43"/>
      <c r="X419" s="43"/>
      <c r="Y419" s="43"/>
      <c r="Z419" s="43"/>
      <c r="AA419" s="43"/>
      <c r="AB419" s="43"/>
    </row>
    <row r="420" spans="20:28" s="49" customFormat="1" ht="15" customHeight="1" x14ac:dyDescent="0.2">
      <c r="T420" s="43"/>
      <c r="U420" s="43"/>
      <c r="V420" s="43"/>
      <c r="W420" s="43"/>
      <c r="X420" s="43"/>
      <c r="Y420" s="43"/>
      <c r="Z420" s="43"/>
      <c r="AA420" s="43"/>
      <c r="AB420" s="43"/>
    </row>
    <row r="421" spans="20:28" s="49" customFormat="1" ht="15" customHeight="1" x14ac:dyDescent="0.2">
      <c r="T421" s="43"/>
      <c r="U421" s="43"/>
      <c r="V421" s="43"/>
      <c r="W421" s="43"/>
      <c r="X421" s="43"/>
      <c r="Y421" s="43"/>
      <c r="Z421" s="43"/>
      <c r="AA421" s="43"/>
      <c r="AB421" s="43"/>
    </row>
    <row r="422" spans="20:28" s="49" customFormat="1" ht="15" customHeight="1" x14ac:dyDescent="0.2">
      <c r="T422" s="43"/>
      <c r="U422" s="43"/>
      <c r="V422" s="43"/>
      <c r="W422" s="43"/>
      <c r="X422" s="43"/>
      <c r="Y422" s="43"/>
      <c r="Z422" s="43"/>
      <c r="AA422" s="43"/>
      <c r="AB422" s="43"/>
    </row>
    <row r="423" spans="20:28" s="49" customFormat="1" ht="15" customHeight="1" x14ac:dyDescent="0.2">
      <c r="T423" s="43"/>
      <c r="U423" s="43"/>
      <c r="V423" s="43"/>
      <c r="W423" s="43"/>
      <c r="X423" s="43"/>
      <c r="Y423" s="43"/>
      <c r="Z423" s="43"/>
      <c r="AA423" s="43"/>
      <c r="AB423" s="43"/>
    </row>
    <row r="424" spans="20:28" s="49" customFormat="1" ht="15" customHeight="1" x14ac:dyDescent="0.2">
      <c r="T424" s="43"/>
      <c r="U424" s="43"/>
      <c r="V424" s="43"/>
      <c r="W424" s="43"/>
      <c r="X424" s="43"/>
      <c r="Y424" s="43"/>
      <c r="Z424" s="43"/>
      <c r="AA424" s="43"/>
      <c r="AB424" s="43"/>
    </row>
    <row r="425" spans="20:28" s="49" customFormat="1" ht="15" customHeight="1" x14ac:dyDescent="0.2">
      <c r="T425" s="43"/>
      <c r="U425" s="43"/>
      <c r="V425" s="43"/>
      <c r="W425" s="43"/>
      <c r="X425" s="43"/>
      <c r="Y425" s="43"/>
      <c r="Z425" s="43"/>
      <c r="AA425" s="43"/>
      <c r="AB425" s="43"/>
    </row>
    <row r="426" spans="20:28" s="49" customFormat="1" ht="15" customHeight="1" x14ac:dyDescent="0.2">
      <c r="T426" s="43"/>
      <c r="U426" s="43"/>
      <c r="V426" s="43"/>
      <c r="W426" s="43"/>
      <c r="X426" s="43"/>
      <c r="Y426" s="43"/>
      <c r="Z426" s="43"/>
      <c r="AA426" s="43"/>
      <c r="AB426" s="43"/>
    </row>
    <row r="427" spans="20:28" s="49" customFormat="1" ht="15" customHeight="1" x14ac:dyDescent="0.2">
      <c r="T427" s="43"/>
      <c r="U427" s="43"/>
      <c r="V427" s="43"/>
      <c r="W427" s="43"/>
      <c r="X427" s="43"/>
      <c r="Y427" s="43"/>
      <c r="Z427" s="43"/>
      <c r="AA427" s="43"/>
      <c r="AB427" s="43"/>
    </row>
    <row r="428" spans="20:28" s="49" customFormat="1" ht="15" customHeight="1" x14ac:dyDescent="0.2">
      <c r="T428" s="43"/>
      <c r="U428" s="43"/>
      <c r="V428" s="43"/>
      <c r="W428" s="43"/>
      <c r="X428" s="43"/>
      <c r="Y428" s="43"/>
      <c r="Z428" s="43"/>
      <c r="AA428" s="43"/>
      <c r="AB428" s="43"/>
    </row>
    <row r="429" spans="20:28" s="49" customFormat="1" ht="15" customHeight="1" x14ac:dyDescent="0.2">
      <c r="T429" s="43"/>
      <c r="U429" s="43"/>
      <c r="V429" s="43"/>
      <c r="W429" s="43"/>
      <c r="X429" s="43"/>
      <c r="Y429" s="43"/>
      <c r="Z429" s="43"/>
      <c r="AA429" s="43"/>
      <c r="AB429" s="43"/>
    </row>
    <row r="430" spans="20:28" s="49" customFormat="1" ht="15" customHeight="1" x14ac:dyDescent="0.2">
      <c r="T430" s="43"/>
      <c r="U430" s="43"/>
      <c r="V430" s="43"/>
      <c r="W430" s="43"/>
      <c r="X430" s="43"/>
      <c r="Y430" s="43"/>
      <c r="Z430" s="43"/>
      <c r="AA430" s="43"/>
      <c r="AB430" s="43"/>
    </row>
    <row r="431" spans="20:28" s="49" customFormat="1" ht="15" customHeight="1" x14ac:dyDescent="0.2">
      <c r="T431" s="43"/>
      <c r="U431" s="43"/>
      <c r="V431" s="43"/>
      <c r="W431" s="43"/>
      <c r="X431" s="43"/>
      <c r="Y431" s="43"/>
      <c r="Z431" s="43"/>
      <c r="AA431" s="43"/>
      <c r="AB431" s="43"/>
    </row>
    <row r="432" spans="20:28" s="49" customFormat="1" ht="15" customHeight="1" x14ac:dyDescent="0.2">
      <c r="T432" s="43"/>
      <c r="U432" s="43"/>
      <c r="V432" s="43"/>
      <c r="W432" s="43"/>
      <c r="X432" s="43"/>
      <c r="Y432" s="43"/>
      <c r="Z432" s="43"/>
      <c r="AA432" s="43"/>
      <c r="AB432" s="43"/>
    </row>
    <row r="433" spans="20:28" s="49" customFormat="1" ht="15" customHeight="1" x14ac:dyDescent="0.2">
      <c r="T433" s="43"/>
      <c r="U433" s="43"/>
      <c r="V433" s="43"/>
      <c r="W433" s="43"/>
      <c r="X433" s="43"/>
      <c r="Y433" s="43"/>
      <c r="Z433" s="43"/>
      <c r="AA433" s="43"/>
      <c r="AB433" s="43"/>
    </row>
    <row r="434" spans="20:28" s="49" customFormat="1" ht="15" customHeight="1" x14ac:dyDescent="0.2">
      <c r="T434" s="43"/>
      <c r="U434" s="43"/>
      <c r="V434" s="43"/>
      <c r="W434" s="43"/>
      <c r="X434" s="43"/>
      <c r="Y434" s="43"/>
      <c r="Z434" s="43"/>
      <c r="AA434" s="43"/>
      <c r="AB434" s="43"/>
    </row>
    <row r="435" spans="20:28" s="49" customFormat="1" ht="15" customHeight="1" x14ac:dyDescent="0.2">
      <c r="T435" s="43"/>
      <c r="U435" s="43"/>
      <c r="V435" s="43"/>
      <c r="W435" s="43"/>
      <c r="X435" s="43"/>
      <c r="Y435" s="43"/>
      <c r="Z435" s="43"/>
      <c r="AA435" s="43"/>
      <c r="AB435" s="43"/>
    </row>
    <row r="436" spans="20:28" s="49" customFormat="1" ht="15" customHeight="1" x14ac:dyDescent="0.2">
      <c r="T436" s="43"/>
      <c r="U436" s="43"/>
      <c r="V436" s="43"/>
      <c r="W436" s="43"/>
      <c r="X436" s="43"/>
      <c r="Y436" s="43"/>
      <c r="Z436" s="43"/>
      <c r="AA436" s="43"/>
      <c r="AB436" s="43"/>
    </row>
    <row r="437" spans="20:28" s="49" customFormat="1" ht="15" customHeight="1" x14ac:dyDescent="0.2">
      <c r="T437" s="43"/>
      <c r="U437" s="43"/>
      <c r="V437" s="43"/>
      <c r="W437" s="43"/>
      <c r="X437" s="43"/>
      <c r="Y437" s="43"/>
      <c r="Z437" s="43"/>
      <c r="AA437" s="43"/>
      <c r="AB437" s="43"/>
    </row>
    <row r="438" spans="20:28" s="49" customFormat="1" ht="15" customHeight="1" x14ac:dyDescent="0.2">
      <c r="T438" s="43"/>
      <c r="U438" s="43"/>
      <c r="V438" s="43"/>
      <c r="W438" s="43"/>
      <c r="X438" s="43"/>
      <c r="Y438" s="43"/>
      <c r="Z438" s="43"/>
      <c r="AA438" s="43"/>
      <c r="AB438" s="43"/>
    </row>
    <row r="439" spans="20:28" s="49" customFormat="1" ht="15" customHeight="1" x14ac:dyDescent="0.2">
      <c r="T439" s="43"/>
      <c r="U439" s="43"/>
      <c r="V439" s="43"/>
      <c r="W439" s="43"/>
      <c r="X439" s="43"/>
      <c r="Y439" s="43"/>
      <c r="Z439" s="43"/>
      <c r="AA439" s="43"/>
      <c r="AB439" s="43"/>
    </row>
    <row r="440" spans="20:28" s="49" customFormat="1" ht="15" customHeight="1" x14ac:dyDescent="0.2">
      <c r="T440" s="43"/>
      <c r="U440" s="43"/>
      <c r="V440" s="43"/>
      <c r="W440" s="43"/>
      <c r="X440" s="43"/>
      <c r="Y440" s="43"/>
      <c r="Z440" s="43"/>
      <c r="AA440" s="43"/>
      <c r="AB440" s="43"/>
    </row>
    <row r="441" spans="20:28" s="49" customFormat="1" ht="15" customHeight="1" x14ac:dyDescent="0.2">
      <c r="T441" s="43"/>
      <c r="U441" s="43"/>
      <c r="V441" s="43"/>
      <c r="W441" s="43"/>
      <c r="X441" s="43"/>
      <c r="Y441" s="43"/>
      <c r="Z441" s="43"/>
      <c r="AA441" s="43"/>
      <c r="AB441" s="43"/>
    </row>
    <row r="442" spans="20:28" s="49" customFormat="1" ht="15" customHeight="1" x14ac:dyDescent="0.2">
      <c r="T442" s="43"/>
      <c r="U442" s="43"/>
      <c r="V442" s="43"/>
      <c r="W442" s="43"/>
      <c r="X442" s="43"/>
      <c r="Y442" s="43"/>
      <c r="Z442" s="43"/>
      <c r="AA442" s="43"/>
      <c r="AB442" s="43"/>
    </row>
    <row r="443" spans="20:28" s="49" customFormat="1" ht="15" customHeight="1" x14ac:dyDescent="0.2">
      <c r="T443" s="43"/>
      <c r="U443" s="43"/>
      <c r="V443" s="43"/>
      <c r="W443" s="43"/>
      <c r="X443" s="43"/>
      <c r="Y443" s="43"/>
      <c r="Z443" s="43"/>
      <c r="AA443" s="43"/>
      <c r="AB443" s="43"/>
    </row>
    <row r="444" spans="20:28" s="49" customFormat="1" ht="15" customHeight="1" x14ac:dyDescent="0.2">
      <c r="T444" s="43"/>
      <c r="U444" s="43"/>
      <c r="V444" s="43"/>
      <c r="W444" s="43"/>
      <c r="X444" s="43"/>
      <c r="Y444" s="43"/>
      <c r="Z444" s="43"/>
      <c r="AA444" s="43"/>
      <c r="AB444" s="43"/>
    </row>
    <row r="445" spans="20:28" s="49" customFormat="1" ht="15" customHeight="1" x14ac:dyDescent="0.2">
      <c r="T445" s="43"/>
      <c r="U445" s="43"/>
      <c r="V445" s="43"/>
      <c r="W445" s="43"/>
      <c r="X445" s="43"/>
      <c r="Y445" s="43"/>
      <c r="Z445" s="43"/>
      <c r="AA445" s="43"/>
      <c r="AB445" s="43"/>
    </row>
    <row r="446" spans="20:28" s="49" customFormat="1" ht="15" customHeight="1" x14ac:dyDescent="0.2">
      <c r="T446" s="43"/>
      <c r="U446" s="43"/>
      <c r="V446" s="43"/>
      <c r="W446" s="43"/>
      <c r="X446" s="43"/>
      <c r="Y446" s="43"/>
      <c r="Z446" s="43"/>
      <c r="AA446" s="43"/>
      <c r="AB446" s="43"/>
    </row>
    <row r="447" spans="20:28" s="49" customFormat="1" ht="15" customHeight="1" x14ac:dyDescent="0.2">
      <c r="T447" s="43"/>
      <c r="U447" s="43"/>
      <c r="V447" s="43"/>
      <c r="W447" s="43"/>
      <c r="X447" s="43"/>
      <c r="Y447" s="43"/>
      <c r="Z447" s="43"/>
      <c r="AA447" s="43"/>
      <c r="AB447" s="43"/>
    </row>
    <row r="448" spans="20:28" s="49" customFormat="1" ht="15" customHeight="1" x14ac:dyDescent="0.2">
      <c r="T448" s="43"/>
      <c r="U448" s="43"/>
      <c r="V448" s="43"/>
      <c r="W448" s="43"/>
      <c r="X448" s="43"/>
      <c r="Y448" s="43"/>
      <c r="Z448" s="43"/>
      <c r="AA448" s="43"/>
      <c r="AB448" s="43"/>
    </row>
    <row r="449" spans="20:28" s="49" customFormat="1" ht="15" customHeight="1" x14ac:dyDescent="0.2">
      <c r="T449" s="43"/>
      <c r="U449" s="43"/>
      <c r="V449" s="43"/>
      <c r="W449" s="43"/>
      <c r="X449" s="43"/>
      <c r="Y449" s="43"/>
      <c r="Z449" s="43"/>
      <c r="AA449" s="43"/>
      <c r="AB449" s="43"/>
    </row>
    <row r="450" spans="20:28" s="49" customFormat="1" ht="15" customHeight="1" x14ac:dyDescent="0.2">
      <c r="T450" s="43"/>
      <c r="U450" s="43"/>
      <c r="V450" s="43"/>
      <c r="W450" s="43"/>
      <c r="X450" s="43"/>
      <c r="Y450" s="43"/>
      <c r="Z450" s="43"/>
      <c r="AA450" s="43"/>
      <c r="AB450" s="43"/>
    </row>
    <row r="451" spans="20:28" s="49" customFormat="1" ht="15" customHeight="1" x14ac:dyDescent="0.2">
      <c r="T451" s="43"/>
      <c r="U451" s="43"/>
      <c r="V451" s="43"/>
      <c r="W451" s="43"/>
      <c r="X451" s="43"/>
      <c r="Y451" s="43"/>
      <c r="Z451" s="43"/>
      <c r="AA451" s="43"/>
      <c r="AB451" s="43"/>
    </row>
    <row r="452" spans="20:28" s="49" customFormat="1" ht="15" customHeight="1" x14ac:dyDescent="0.2">
      <c r="T452" s="43"/>
      <c r="U452" s="43"/>
      <c r="V452" s="43"/>
      <c r="W452" s="43"/>
      <c r="X452" s="43"/>
      <c r="Y452" s="43"/>
      <c r="Z452" s="43"/>
      <c r="AA452" s="43"/>
      <c r="AB452" s="43"/>
    </row>
    <row r="453" spans="20:28" s="49" customFormat="1" ht="15" customHeight="1" x14ac:dyDescent="0.2">
      <c r="T453" s="43"/>
      <c r="U453" s="43"/>
      <c r="V453" s="43"/>
      <c r="W453" s="43"/>
      <c r="X453" s="43"/>
      <c r="Y453" s="43"/>
      <c r="Z453" s="43"/>
      <c r="AA453" s="43"/>
      <c r="AB453" s="43"/>
    </row>
    <row r="454" spans="20:28" s="49" customFormat="1" ht="15" customHeight="1" x14ac:dyDescent="0.2">
      <c r="T454" s="43"/>
      <c r="U454" s="43"/>
      <c r="V454" s="43"/>
      <c r="W454" s="43"/>
      <c r="X454" s="43"/>
      <c r="Y454" s="43"/>
      <c r="Z454" s="43"/>
      <c r="AA454" s="43"/>
      <c r="AB454" s="43"/>
    </row>
    <row r="455" spans="20:28" s="49" customFormat="1" ht="15" customHeight="1" x14ac:dyDescent="0.2">
      <c r="T455" s="43"/>
      <c r="U455" s="43"/>
      <c r="V455" s="43"/>
      <c r="W455" s="43"/>
      <c r="X455" s="43"/>
      <c r="Y455" s="43"/>
      <c r="Z455" s="43"/>
      <c r="AA455" s="43"/>
      <c r="AB455" s="43"/>
    </row>
    <row r="456" spans="20:28" s="49" customFormat="1" ht="15" customHeight="1" x14ac:dyDescent="0.2">
      <c r="T456" s="43"/>
      <c r="U456" s="43"/>
      <c r="V456" s="43"/>
      <c r="W456" s="43"/>
      <c r="X456" s="43"/>
      <c r="Y456" s="43"/>
      <c r="Z456" s="43"/>
      <c r="AA456" s="43"/>
      <c r="AB456" s="43"/>
    </row>
    <row r="457" spans="20:28" s="49" customFormat="1" ht="15" customHeight="1" x14ac:dyDescent="0.2">
      <c r="T457" s="43"/>
      <c r="U457" s="43"/>
      <c r="V457" s="43"/>
      <c r="W457" s="43"/>
      <c r="X457" s="43"/>
      <c r="Y457" s="43"/>
      <c r="Z457" s="43"/>
      <c r="AA457" s="43"/>
      <c r="AB457" s="43"/>
    </row>
    <row r="458" spans="20:28" s="49" customFormat="1" ht="15" customHeight="1" x14ac:dyDescent="0.2">
      <c r="T458" s="43"/>
      <c r="U458" s="43"/>
      <c r="V458" s="43"/>
      <c r="W458" s="43"/>
      <c r="X458" s="43"/>
      <c r="Y458" s="43"/>
      <c r="Z458" s="43"/>
      <c r="AA458" s="43"/>
      <c r="AB458" s="43"/>
    </row>
    <row r="459" spans="20:28" s="49" customFormat="1" ht="15" customHeight="1" x14ac:dyDescent="0.2">
      <c r="T459" s="43"/>
      <c r="U459" s="43"/>
      <c r="V459" s="43"/>
      <c r="W459" s="43"/>
      <c r="X459" s="43"/>
      <c r="Y459" s="43"/>
      <c r="Z459" s="43"/>
      <c r="AA459" s="43"/>
      <c r="AB459" s="43"/>
    </row>
    <row r="460" spans="20:28" s="49" customFormat="1" ht="15" customHeight="1" x14ac:dyDescent="0.2">
      <c r="T460" s="43"/>
      <c r="U460" s="43"/>
      <c r="V460" s="43"/>
      <c r="W460" s="43"/>
      <c r="X460" s="43"/>
      <c r="Y460" s="43"/>
      <c r="Z460" s="43"/>
      <c r="AA460" s="43"/>
      <c r="AB460" s="43"/>
    </row>
    <row r="461" spans="20:28" s="49" customFormat="1" ht="15" customHeight="1" x14ac:dyDescent="0.2">
      <c r="T461" s="43"/>
      <c r="U461" s="43"/>
      <c r="V461" s="43"/>
      <c r="W461" s="43"/>
      <c r="X461" s="43"/>
      <c r="Y461" s="43"/>
      <c r="Z461" s="43"/>
      <c r="AA461" s="43"/>
      <c r="AB461" s="43"/>
    </row>
    <row r="462" spans="20:28" s="49" customFormat="1" ht="15" customHeight="1" x14ac:dyDescent="0.2">
      <c r="T462" s="43"/>
      <c r="U462" s="43"/>
      <c r="V462" s="43"/>
      <c r="W462" s="43"/>
      <c r="X462" s="43"/>
      <c r="Y462" s="43"/>
      <c r="Z462" s="43"/>
      <c r="AA462" s="43"/>
      <c r="AB462" s="43"/>
    </row>
    <row r="463" spans="20:28" s="49" customFormat="1" ht="15" customHeight="1" x14ac:dyDescent="0.2">
      <c r="T463" s="43"/>
      <c r="U463" s="43"/>
      <c r="V463" s="43"/>
      <c r="W463" s="43"/>
      <c r="X463" s="43"/>
      <c r="Y463" s="43"/>
      <c r="Z463" s="43"/>
      <c r="AA463" s="43"/>
      <c r="AB463" s="43"/>
    </row>
    <row r="464" spans="20:28" s="49" customFormat="1" ht="15" customHeight="1" x14ac:dyDescent="0.2">
      <c r="T464" s="43"/>
      <c r="U464" s="43"/>
      <c r="V464" s="43"/>
      <c r="W464" s="43"/>
      <c r="X464" s="43"/>
      <c r="Y464" s="43"/>
      <c r="Z464" s="43"/>
      <c r="AA464" s="43"/>
      <c r="AB464" s="43"/>
    </row>
    <row r="465" spans="20:28" s="49" customFormat="1" ht="15" customHeight="1" x14ac:dyDescent="0.2">
      <c r="T465" s="43"/>
      <c r="U465" s="43"/>
      <c r="V465" s="43"/>
      <c r="W465" s="43"/>
      <c r="X465" s="43"/>
      <c r="Y465" s="43"/>
      <c r="Z465" s="43"/>
      <c r="AA465" s="43"/>
      <c r="AB465" s="43"/>
    </row>
    <row r="466" spans="20:28" s="49" customFormat="1" ht="15" customHeight="1" x14ac:dyDescent="0.2">
      <c r="T466" s="43"/>
      <c r="U466" s="43"/>
      <c r="V466" s="43"/>
      <c r="W466" s="43"/>
      <c r="X466" s="43"/>
      <c r="Y466" s="43"/>
      <c r="Z466" s="43"/>
      <c r="AA466" s="43"/>
      <c r="AB466" s="43"/>
    </row>
    <row r="467" spans="20:28" s="49" customFormat="1" ht="15" customHeight="1" x14ac:dyDescent="0.2">
      <c r="T467" s="43"/>
      <c r="U467" s="43"/>
      <c r="V467" s="43"/>
      <c r="W467" s="43"/>
      <c r="X467" s="43"/>
      <c r="Y467" s="43"/>
      <c r="Z467" s="43"/>
      <c r="AA467" s="43"/>
      <c r="AB467" s="43"/>
    </row>
    <row r="468" spans="20:28" s="49" customFormat="1" ht="15" customHeight="1" x14ac:dyDescent="0.2">
      <c r="T468" s="43"/>
      <c r="U468" s="43"/>
      <c r="V468" s="43"/>
      <c r="W468" s="43"/>
      <c r="X468" s="43"/>
      <c r="Y468" s="43"/>
      <c r="Z468" s="43"/>
      <c r="AA468" s="43"/>
      <c r="AB468" s="43"/>
    </row>
    <row r="469" spans="20:28" s="49" customFormat="1" ht="15" customHeight="1" x14ac:dyDescent="0.2">
      <c r="T469" s="43"/>
      <c r="U469" s="43"/>
      <c r="V469" s="43"/>
      <c r="W469" s="43"/>
      <c r="X469" s="43"/>
      <c r="Y469" s="43"/>
      <c r="Z469" s="43"/>
      <c r="AA469" s="43"/>
      <c r="AB469" s="43"/>
    </row>
    <row r="470" spans="20:28" s="49" customFormat="1" ht="15" customHeight="1" x14ac:dyDescent="0.2">
      <c r="T470" s="43"/>
      <c r="U470" s="43"/>
      <c r="V470" s="43"/>
      <c r="W470" s="43"/>
      <c r="X470" s="43"/>
      <c r="Y470" s="43"/>
      <c r="Z470" s="43"/>
      <c r="AA470" s="43"/>
      <c r="AB470" s="43"/>
    </row>
    <row r="471" spans="20:28" s="49" customFormat="1" ht="15" customHeight="1" x14ac:dyDescent="0.2">
      <c r="T471" s="43"/>
      <c r="U471" s="43"/>
      <c r="V471" s="43"/>
      <c r="W471" s="43"/>
      <c r="X471" s="43"/>
      <c r="Y471" s="43"/>
      <c r="Z471" s="43"/>
      <c r="AA471" s="43"/>
      <c r="AB471" s="43"/>
    </row>
    <row r="472" spans="20:28" s="49" customFormat="1" ht="15" customHeight="1" x14ac:dyDescent="0.2">
      <c r="T472" s="43"/>
      <c r="U472" s="43"/>
      <c r="V472" s="43"/>
      <c r="W472" s="43"/>
      <c r="X472" s="43"/>
      <c r="Y472" s="43"/>
      <c r="Z472" s="43"/>
      <c r="AA472" s="43"/>
      <c r="AB472" s="43"/>
    </row>
    <row r="473" spans="20:28" s="49" customFormat="1" ht="15" customHeight="1" x14ac:dyDescent="0.2">
      <c r="T473" s="43"/>
      <c r="U473" s="43"/>
      <c r="V473" s="43"/>
      <c r="W473" s="43"/>
      <c r="X473" s="43"/>
      <c r="Y473" s="43"/>
      <c r="Z473" s="43"/>
      <c r="AA473" s="43"/>
      <c r="AB473" s="43"/>
    </row>
    <row r="474" spans="20:28" s="49" customFormat="1" ht="15" customHeight="1" x14ac:dyDescent="0.2">
      <c r="T474" s="43"/>
      <c r="U474" s="43"/>
      <c r="V474" s="43"/>
      <c r="W474" s="43"/>
      <c r="X474" s="43"/>
      <c r="Y474" s="43"/>
      <c r="Z474" s="43"/>
      <c r="AA474" s="43"/>
      <c r="AB474" s="43"/>
    </row>
    <row r="475" spans="20:28" s="49" customFormat="1" ht="15" customHeight="1" x14ac:dyDescent="0.2">
      <c r="T475" s="43"/>
      <c r="U475" s="43"/>
      <c r="V475" s="43"/>
      <c r="W475" s="43"/>
      <c r="X475" s="43"/>
      <c r="Y475" s="43"/>
      <c r="Z475" s="43"/>
      <c r="AA475" s="43"/>
      <c r="AB475" s="43"/>
    </row>
    <row r="476" spans="20:28" s="49" customFormat="1" ht="15" customHeight="1" x14ac:dyDescent="0.2">
      <c r="T476" s="43"/>
      <c r="U476" s="43"/>
      <c r="V476" s="43"/>
      <c r="W476" s="43"/>
      <c r="X476" s="43"/>
      <c r="Y476" s="43"/>
      <c r="Z476" s="43"/>
      <c r="AA476" s="43"/>
      <c r="AB476" s="43"/>
    </row>
    <row r="477" spans="20:28" s="49" customFormat="1" ht="15" customHeight="1" x14ac:dyDescent="0.2">
      <c r="T477" s="43"/>
      <c r="U477" s="43"/>
      <c r="V477" s="43"/>
      <c r="W477" s="43"/>
      <c r="X477" s="43"/>
      <c r="Y477" s="43"/>
      <c r="Z477" s="43"/>
      <c r="AA477" s="43"/>
      <c r="AB477" s="43"/>
    </row>
    <row r="478" spans="20:28" s="49" customFormat="1" ht="15" customHeight="1" x14ac:dyDescent="0.2">
      <c r="T478" s="43"/>
      <c r="U478" s="43"/>
      <c r="V478" s="43"/>
      <c r="W478" s="43"/>
      <c r="X478" s="43"/>
      <c r="Y478" s="43"/>
      <c r="Z478" s="43"/>
      <c r="AA478" s="43"/>
      <c r="AB478" s="43"/>
    </row>
    <row r="479" spans="20:28" s="49" customFormat="1" ht="15" customHeight="1" x14ac:dyDescent="0.2">
      <c r="T479" s="43"/>
      <c r="U479" s="43"/>
      <c r="V479" s="43"/>
      <c r="W479" s="43"/>
      <c r="X479" s="43"/>
      <c r="Y479" s="43"/>
      <c r="Z479" s="43"/>
      <c r="AA479" s="43"/>
      <c r="AB479" s="43"/>
    </row>
    <row r="480" spans="20:28" s="49" customFormat="1" ht="15" customHeight="1" x14ac:dyDescent="0.2">
      <c r="T480" s="43"/>
      <c r="U480" s="43"/>
      <c r="V480" s="43"/>
      <c r="W480" s="43"/>
      <c r="X480" s="43"/>
      <c r="Y480" s="43"/>
      <c r="Z480" s="43"/>
      <c r="AA480" s="43"/>
      <c r="AB480" s="43"/>
    </row>
    <row r="481" spans="20:28" s="49" customFormat="1" ht="15" customHeight="1" x14ac:dyDescent="0.2">
      <c r="T481" s="43"/>
      <c r="U481" s="43"/>
      <c r="V481" s="43"/>
      <c r="W481" s="43"/>
      <c r="X481" s="43"/>
      <c r="Y481" s="43"/>
      <c r="Z481" s="43"/>
      <c r="AA481" s="43"/>
      <c r="AB481" s="43"/>
    </row>
    <row r="482" spans="20:28" s="49" customFormat="1" ht="15" customHeight="1" x14ac:dyDescent="0.2">
      <c r="T482" s="43"/>
      <c r="U482" s="43"/>
      <c r="V482" s="43"/>
      <c r="W482" s="43"/>
      <c r="X482" s="43"/>
      <c r="Y482" s="43"/>
      <c r="Z482" s="43"/>
      <c r="AA482" s="43"/>
      <c r="AB482" s="43"/>
    </row>
    <row r="483" spans="20:28" s="49" customFormat="1" ht="15" customHeight="1" x14ac:dyDescent="0.2">
      <c r="T483" s="43"/>
      <c r="U483" s="43"/>
      <c r="V483" s="43"/>
      <c r="W483" s="43"/>
      <c r="X483" s="43"/>
      <c r="Y483" s="43"/>
      <c r="Z483" s="43"/>
      <c r="AA483" s="43"/>
      <c r="AB483" s="43"/>
    </row>
    <row r="484" spans="20:28" s="49" customFormat="1" ht="15" customHeight="1" x14ac:dyDescent="0.2">
      <c r="T484" s="43"/>
      <c r="U484" s="43"/>
      <c r="V484" s="43"/>
      <c r="W484" s="43"/>
      <c r="X484" s="43"/>
      <c r="Y484" s="43"/>
      <c r="Z484" s="43"/>
      <c r="AA484" s="43"/>
      <c r="AB484" s="43"/>
    </row>
    <row r="485" spans="20:28" s="49" customFormat="1" ht="15" customHeight="1" x14ac:dyDescent="0.2">
      <c r="T485" s="43"/>
      <c r="U485" s="43"/>
      <c r="V485" s="43"/>
      <c r="W485" s="43"/>
      <c r="X485" s="43"/>
      <c r="Y485" s="43"/>
      <c r="Z485" s="43"/>
      <c r="AA485" s="43"/>
      <c r="AB485" s="43"/>
    </row>
    <row r="486" spans="20:28" s="49" customFormat="1" ht="15" customHeight="1" x14ac:dyDescent="0.2">
      <c r="T486" s="43"/>
      <c r="U486" s="43"/>
      <c r="V486" s="43"/>
      <c r="W486" s="43"/>
      <c r="X486" s="43"/>
      <c r="Y486" s="43"/>
      <c r="Z486" s="43"/>
      <c r="AA486" s="43"/>
      <c r="AB486" s="43"/>
    </row>
    <row r="487" spans="20:28" s="49" customFormat="1" ht="15" customHeight="1" x14ac:dyDescent="0.2">
      <c r="T487" s="43"/>
      <c r="U487" s="43"/>
      <c r="V487" s="43"/>
      <c r="W487" s="43"/>
      <c r="X487" s="43"/>
      <c r="Y487" s="43"/>
      <c r="Z487" s="43"/>
      <c r="AA487" s="43"/>
      <c r="AB487" s="43"/>
    </row>
    <row r="488" spans="20:28" s="49" customFormat="1" ht="15" customHeight="1" x14ac:dyDescent="0.2">
      <c r="T488" s="43"/>
      <c r="U488" s="43"/>
      <c r="V488" s="43"/>
      <c r="W488" s="43"/>
      <c r="X488" s="43"/>
      <c r="Y488" s="43"/>
      <c r="Z488" s="43"/>
      <c r="AA488" s="43"/>
      <c r="AB488" s="43"/>
    </row>
    <row r="489" spans="20:28" s="49" customFormat="1" ht="15" customHeight="1" x14ac:dyDescent="0.2">
      <c r="T489" s="43"/>
      <c r="U489" s="43"/>
      <c r="V489" s="43"/>
      <c r="W489" s="43"/>
      <c r="X489" s="43"/>
      <c r="Y489" s="43"/>
      <c r="Z489" s="43"/>
      <c r="AA489" s="43"/>
      <c r="AB489" s="43"/>
    </row>
    <row r="490" spans="20:28" s="49" customFormat="1" ht="15" customHeight="1" x14ac:dyDescent="0.2">
      <c r="T490" s="43"/>
      <c r="U490" s="43"/>
      <c r="V490" s="43"/>
      <c r="W490" s="43"/>
      <c r="X490" s="43"/>
      <c r="Y490" s="43"/>
      <c r="Z490" s="43"/>
      <c r="AA490" s="43"/>
      <c r="AB490" s="43"/>
    </row>
    <row r="491" spans="20:28" s="49" customFormat="1" ht="15" customHeight="1" x14ac:dyDescent="0.2">
      <c r="T491" s="43"/>
      <c r="U491" s="43"/>
      <c r="V491" s="43"/>
      <c r="W491" s="43"/>
      <c r="X491" s="43"/>
      <c r="Y491" s="43"/>
      <c r="Z491" s="43"/>
      <c r="AA491" s="43"/>
      <c r="AB491" s="43"/>
    </row>
    <row r="492" spans="20:28" s="49" customFormat="1" ht="15" customHeight="1" x14ac:dyDescent="0.2">
      <c r="T492" s="43"/>
      <c r="U492" s="43"/>
      <c r="V492" s="43"/>
      <c r="W492" s="43"/>
      <c r="X492" s="43"/>
      <c r="Y492" s="43"/>
      <c r="Z492" s="43"/>
      <c r="AA492" s="43"/>
      <c r="AB492" s="43"/>
    </row>
    <row r="493" spans="20:28" s="49" customFormat="1" ht="15" customHeight="1" x14ac:dyDescent="0.2">
      <c r="T493" s="43"/>
      <c r="U493" s="43"/>
      <c r="V493" s="43"/>
      <c r="W493" s="43"/>
      <c r="X493" s="43"/>
      <c r="Y493" s="43"/>
      <c r="Z493" s="43"/>
      <c r="AA493" s="43"/>
      <c r="AB493" s="43"/>
    </row>
    <row r="494" spans="20:28" s="49" customFormat="1" ht="15" customHeight="1" x14ac:dyDescent="0.2">
      <c r="T494" s="43"/>
      <c r="U494" s="43"/>
      <c r="V494" s="43"/>
      <c r="W494" s="43"/>
      <c r="X494" s="43"/>
      <c r="Y494" s="43"/>
      <c r="Z494" s="43"/>
      <c r="AA494" s="43"/>
      <c r="AB494" s="43"/>
    </row>
    <row r="495" spans="20:28" s="49" customFormat="1" ht="15" customHeight="1" x14ac:dyDescent="0.2">
      <c r="T495" s="43"/>
      <c r="U495" s="43"/>
      <c r="V495" s="43"/>
      <c r="W495" s="43"/>
      <c r="X495" s="43"/>
      <c r="Y495" s="43"/>
      <c r="Z495" s="43"/>
      <c r="AA495" s="43"/>
      <c r="AB495" s="43"/>
    </row>
    <row r="496" spans="20:28" s="49" customFormat="1" ht="15" customHeight="1" x14ac:dyDescent="0.2">
      <c r="T496" s="43"/>
      <c r="U496" s="43"/>
      <c r="V496" s="43"/>
      <c r="W496" s="43"/>
      <c r="X496" s="43"/>
      <c r="Y496" s="43"/>
      <c r="Z496" s="43"/>
      <c r="AA496" s="43"/>
      <c r="AB496" s="43"/>
    </row>
    <row r="497" spans="20:28" s="49" customFormat="1" ht="15" customHeight="1" x14ac:dyDescent="0.2">
      <c r="T497" s="43"/>
      <c r="U497" s="43"/>
      <c r="V497" s="43"/>
      <c r="W497" s="43"/>
      <c r="X497" s="43"/>
      <c r="Y497" s="43"/>
      <c r="Z497" s="43"/>
      <c r="AA497" s="43"/>
      <c r="AB497" s="43"/>
    </row>
    <row r="498" spans="20:28" s="49" customFormat="1" ht="15" customHeight="1" x14ac:dyDescent="0.2">
      <c r="T498" s="43"/>
      <c r="U498" s="43"/>
      <c r="V498" s="43"/>
      <c r="W498" s="43"/>
      <c r="X498" s="43"/>
      <c r="Y498" s="43"/>
      <c r="Z498" s="43"/>
      <c r="AA498" s="43"/>
      <c r="AB498" s="43"/>
    </row>
    <row r="499" spans="20:28" s="49" customFormat="1" ht="15" customHeight="1" x14ac:dyDescent="0.2">
      <c r="T499" s="43"/>
      <c r="U499" s="43"/>
      <c r="V499" s="43"/>
      <c r="W499" s="43"/>
      <c r="X499" s="43"/>
      <c r="Y499" s="43"/>
      <c r="Z499" s="43"/>
      <c r="AA499" s="43"/>
      <c r="AB499" s="43"/>
    </row>
    <row r="500" spans="20:28" s="49" customFormat="1" ht="15" customHeight="1" x14ac:dyDescent="0.2">
      <c r="T500" s="43"/>
      <c r="U500" s="43"/>
      <c r="V500" s="43"/>
      <c r="W500" s="43"/>
      <c r="X500" s="43"/>
      <c r="Y500" s="43"/>
      <c r="Z500" s="43"/>
      <c r="AA500" s="43"/>
      <c r="AB500" s="43"/>
    </row>
    <row r="501" spans="20:28" s="49" customFormat="1" ht="15" customHeight="1" x14ac:dyDescent="0.2">
      <c r="T501" s="43"/>
      <c r="U501" s="43"/>
      <c r="V501" s="43"/>
      <c r="W501" s="43"/>
      <c r="X501" s="43"/>
      <c r="Y501" s="43"/>
      <c r="Z501" s="43"/>
      <c r="AA501" s="43"/>
      <c r="AB501" s="43"/>
    </row>
    <row r="502" spans="20:28" s="49" customFormat="1" ht="15" customHeight="1" x14ac:dyDescent="0.2">
      <c r="T502" s="43"/>
      <c r="U502" s="43"/>
      <c r="V502" s="43"/>
      <c r="W502" s="43"/>
      <c r="X502" s="43"/>
      <c r="Y502" s="43"/>
      <c r="Z502" s="43"/>
      <c r="AA502" s="43"/>
      <c r="AB502" s="43"/>
    </row>
    <row r="503" spans="20:28" s="49" customFormat="1" ht="15" customHeight="1" x14ac:dyDescent="0.2">
      <c r="T503" s="43"/>
      <c r="U503" s="43"/>
      <c r="V503" s="43"/>
      <c r="W503" s="43"/>
      <c r="X503" s="43"/>
      <c r="Y503" s="43"/>
      <c r="Z503" s="43"/>
      <c r="AA503" s="43"/>
      <c r="AB503" s="43"/>
    </row>
    <row r="504" spans="20:28" s="49" customFormat="1" ht="15" customHeight="1" x14ac:dyDescent="0.2">
      <c r="T504" s="43"/>
      <c r="U504" s="43"/>
      <c r="V504" s="43"/>
      <c r="W504" s="43"/>
      <c r="X504" s="43"/>
      <c r="Y504" s="43"/>
      <c r="Z504" s="43"/>
      <c r="AA504" s="43"/>
      <c r="AB504" s="43"/>
    </row>
    <row r="505" spans="20:28" s="49" customFormat="1" ht="15" customHeight="1" x14ac:dyDescent="0.2">
      <c r="T505" s="43"/>
      <c r="U505" s="43"/>
      <c r="V505" s="43"/>
      <c r="W505" s="43"/>
      <c r="X505" s="43"/>
      <c r="Y505" s="43"/>
      <c r="Z505" s="43"/>
      <c r="AA505" s="43"/>
      <c r="AB505" s="43"/>
    </row>
    <row r="506" spans="20:28" s="49" customFormat="1" ht="15" customHeight="1" x14ac:dyDescent="0.2">
      <c r="T506" s="43"/>
      <c r="U506" s="43"/>
      <c r="V506" s="43"/>
      <c r="W506" s="43"/>
      <c r="X506" s="43"/>
      <c r="Y506" s="43"/>
      <c r="Z506" s="43"/>
      <c r="AA506" s="43"/>
      <c r="AB506" s="43"/>
    </row>
    <row r="507" spans="20:28" s="49" customFormat="1" ht="15" customHeight="1" x14ac:dyDescent="0.2">
      <c r="T507" s="43"/>
      <c r="U507" s="43"/>
      <c r="V507" s="43"/>
      <c r="W507" s="43"/>
      <c r="X507" s="43"/>
      <c r="Y507" s="43"/>
      <c r="Z507" s="43"/>
      <c r="AA507" s="43"/>
      <c r="AB507" s="43"/>
    </row>
    <row r="508" spans="20:28" s="49" customFormat="1" ht="15" customHeight="1" x14ac:dyDescent="0.2">
      <c r="T508" s="43"/>
      <c r="U508" s="43"/>
      <c r="V508" s="43"/>
      <c r="W508" s="43"/>
      <c r="X508" s="43"/>
      <c r="Y508" s="43"/>
      <c r="Z508" s="43"/>
      <c r="AA508" s="43"/>
      <c r="AB508" s="43"/>
    </row>
    <row r="509" spans="20:28" s="49" customFormat="1" ht="15" customHeight="1" x14ac:dyDescent="0.2">
      <c r="T509" s="43"/>
      <c r="U509" s="43"/>
      <c r="V509" s="43"/>
      <c r="W509" s="43"/>
      <c r="X509" s="43"/>
      <c r="Y509" s="43"/>
      <c r="Z509" s="43"/>
      <c r="AA509" s="43"/>
      <c r="AB509" s="43"/>
    </row>
    <row r="510" spans="20:28" s="49" customFormat="1" ht="15" customHeight="1" x14ac:dyDescent="0.2">
      <c r="T510" s="43"/>
      <c r="U510" s="43"/>
      <c r="V510" s="43"/>
      <c r="W510" s="43"/>
      <c r="X510" s="43"/>
      <c r="Y510" s="43"/>
      <c r="Z510" s="43"/>
      <c r="AA510" s="43"/>
      <c r="AB510" s="43"/>
    </row>
    <row r="511" spans="20:28" s="49" customFormat="1" ht="15" customHeight="1" x14ac:dyDescent="0.2">
      <c r="T511" s="43"/>
      <c r="U511" s="43"/>
      <c r="V511" s="43"/>
      <c r="W511" s="43"/>
      <c r="X511" s="43"/>
      <c r="Y511" s="43"/>
      <c r="Z511" s="43"/>
      <c r="AA511" s="43"/>
      <c r="AB511" s="43"/>
    </row>
    <row r="512" spans="20:28" s="49" customFormat="1" ht="15" customHeight="1" x14ac:dyDescent="0.2">
      <c r="T512" s="43"/>
      <c r="U512" s="43"/>
      <c r="V512" s="43"/>
      <c r="W512" s="43"/>
      <c r="X512" s="43"/>
      <c r="Y512" s="43"/>
      <c r="Z512" s="43"/>
      <c r="AA512" s="43"/>
      <c r="AB512" s="43"/>
    </row>
    <row r="513" spans="20:28" s="49" customFormat="1" ht="15" customHeight="1" x14ac:dyDescent="0.2">
      <c r="T513" s="43"/>
      <c r="U513" s="43"/>
      <c r="V513" s="43"/>
      <c r="W513" s="43"/>
      <c r="X513" s="43"/>
      <c r="Y513" s="43"/>
      <c r="Z513" s="43"/>
      <c r="AA513" s="43"/>
      <c r="AB513" s="43"/>
    </row>
    <row r="514" spans="20:28" s="49" customFormat="1" ht="15" customHeight="1" x14ac:dyDescent="0.2">
      <c r="T514" s="43"/>
      <c r="U514" s="43"/>
      <c r="V514" s="43"/>
      <c r="W514" s="43"/>
      <c r="X514" s="43"/>
      <c r="Y514" s="43"/>
      <c r="Z514" s="43"/>
      <c r="AA514" s="43"/>
      <c r="AB514" s="43"/>
    </row>
    <row r="515" spans="20:28" s="49" customFormat="1" ht="15" customHeight="1" x14ac:dyDescent="0.2">
      <c r="T515" s="43"/>
      <c r="U515" s="43"/>
      <c r="V515" s="43"/>
      <c r="W515" s="43"/>
      <c r="X515" s="43"/>
      <c r="Y515" s="43"/>
      <c r="Z515" s="43"/>
      <c r="AA515" s="43"/>
      <c r="AB515" s="43"/>
    </row>
    <row r="516" spans="20:28" s="49" customFormat="1" ht="15" customHeight="1" x14ac:dyDescent="0.2">
      <c r="T516" s="43"/>
      <c r="U516" s="43"/>
      <c r="V516" s="43"/>
      <c r="W516" s="43"/>
      <c r="X516" s="43"/>
      <c r="Y516" s="43"/>
      <c r="Z516" s="43"/>
      <c r="AA516" s="43"/>
      <c r="AB516" s="43"/>
    </row>
    <row r="517" spans="20:28" s="49" customFormat="1" ht="15" customHeight="1" x14ac:dyDescent="0.2">
      <c r="T517" s="43"/>
      <c r="U517" s="43"/>
      <c r="V517" s="43"/>
      <c r="W517" s="43"/>
      <c r="X517" s="43"/>
      <c r="Y517" s="43"/>
      <c r="Z517" s="43"/>
      <c r="AA517" s="43"/>
      <c r="AB517" s="43"/>
    </row>
    <row r="518" spans="20:28" s="49" customFormat="1" ht="15" customHeight="1" x14ac:dyDescent="0.2">
      <c r="T518" s="43"/>
      <c r="U518" s="43"/>
      <c r="V518" s="43"/>
      <c r="W518" s="43"/>
      <c r="X518" s="43"/>
      <c r="Y518" s="43"/>
      <c r="Z518" s="43"/>
      <c r="AA518" s="43"/>
      <c r="AB518" s="43"/>
    </row>
    <row r="519" spans="20:28" s="49" customFormat="1" ht="15" customHeight="1" x14ac:dyDescent="0.2">
      <c r="T519" s="43"/>
      <c r="U519" s="43"/>
      <c r="V519" s="43"/>
      <c r="W519" s="43"/>
      <c r="X519" s="43"/>
      <c r="Y519" s="43"/>
      <c r="Z519" s="43"/>
      <c r="AA519" s="43"/>
      <c r="AB519" s="43"/>
    </row>
    <row r="520" spans="20:28" s="49" customFormat="1" ht="15" customHeight="1" x14ac:dyDescent="0.2">
      <c r="T520" s="43"/>
      <c r="U520" s="43"/>
      <c r="V520" s="43"/>
      <c r="W520" s="43"/>
      <c r="X520" s="43"/>
      <c r="Y520" s="43"/>
      <c r="Z520" s="43"/>
      <c r="AA520" s="43"/>
      <c r="AB520" s="43"/>
    </row>
    <row r="521" spans="20:28" s="49" customFormat="1" ht="15" customHeight="1" x14ac:dyDescent="0.2">
      <c r="T521" s="43"/>
      <c r="U521" s="43"/>
      <c r="V521" s="43"/>
      <c r="W521" s="43"/>
      <c r="X521" s="43"/>
      <c r="Y521" s="43"/>
      <c r="Z521" s="43"/>
      <c r="AA521" s="43"/>
      <c r="AB521" s="43"/>
    </row>
    <row r="522" spans="20:28" s="49" customFormat="1" ht="15" customHeight="1" x14ac:dyDescent="0.2">
      <c r="T522" s="43"/>
      <c r="U522" s="43"/>
      <c r="V522" s="43"/>
      <c r="W522" s="43"/>
      <c r="X522" s="43"/>
      <c r="Y522" s="43"/>
      <c r="Z522" s="43"/>
      <c r="AA522" s="43"/>
      <c r="AB522" s="43"/>
    </row>
    <row r="523" spans="20:28" s="49" customFormat="1" ht="15" customHeight="1" x14ac:dyDescent="0.2">
      <c r="T523" s="43"/>
      <c r="U523" s="43"/>
      <c r="V523" s="43"/>
      <c r="W523" s="43"/>
      <c r="X523" s="43"/>
      <c r="Y523" s="43"/>
      <c r="Z523" s="43"/>
      <c r="AA523" s="43"/>
      <c r="AB523" s="43"/>
    </row>
    <row r="524" spans="20:28" s="49" customFormat="1" ht="15" customHeight="1" x14ac:dyDescent="0.2">
      <c r="T524" s="43"/>
      <c r="U524" s="43"/>
      <c r="V524" s="43"/>
      <c r="W524" s="43"/>
      <c r="X524" s="43"/>
      <c r="Y524" s="43"/>
      <c r="Z524" s="43"/>
      <c r="AA524" s="43"/>
      <c r="AB524" s="43"/>
    </row>
    <row r="525" spans="20:28" s="49" customFormat="1" ht="15" customHeight="1" x14ac:dyDescent="0.2">
      <c r="T525" s="43"/>
      <c r="U525" s="43"/>
      <c r="V525" s="43"/>
      <c r="W525" s="43"/>
      <c r="X525" s="43"/>
      <c r="Y525" s="43"/>
      <c r="Z525" s="43"/>
      <c r="AA525" s="43"/>
      <c r="AB525" s="43"/>
    </row>
    <row r="526" spans="20:28" s="49" customFormat="1" ht="15" customHeight="1" x14ac:dyDescent="0.2">
      <c r="T526" s="43"/>
      <c r="U526" s="43"/>
      <c r="V526" s="43"/>
      <c r="W526" s="43"/>
      <c r="X526" s="43"/>
      <c r="Y526" s="43"/>
      <c r="Z526" s="43"/>
      <c r="AA526" s="43"/>
      <c r="AB526" s="43"/>
    </row>
    <row r="527" spans="20:28" s="49" customFormat="1" ht="15" customHeight="1" x14ac:dyDescent="0.2">
      <c r="T527" s="43"/>
      <c r="U527" s="43"/>
      <c r="V527" s="43"/>
      <c r="W527" s="43"/>
      <c r="X527" s="43"/>
      <c r="Y527" s="43"/>
      <c r="Z527" s="43"/>
      <c r="AA527" s="43"/>
      <c r="AB527" s="43"/>
    </row>
    <row r="528" spans="20:28" s="49" customFormat="1" ht="15" customHeight="1" x14ac:dyDescent="0.2">
      <c r="T528" s="43"/>
      <c r="U528" s="43"/>
      <c r="V528" s="43"/>
      <c r="W528" s="43"/>
      <c r="X528" s="43"/>
      <c r="Y528" s="43"/>
      <c r="Z528" s="43"/>
      <c r="AA528" s="43"/>
      <c r="AB528" s="43"/>
    </row>
    <row r="529" spans="20:28" s="49" customFormat="1" ht="15" customHeight="1" x14ac:dyDescent="0.2">
      <c r="T529" s="43"/>
      <c r="U529" s="43"/>
      <c r="V529" s="43"/>
      <c r="W529" s="43"/>
      <c r="X529" s="43"/>
      <c r="Y529" s="43"/>
      <c r="Z529" s="43"/>
      <c r="AA529" s="43"/>
      <c r="AB529" s="43"/>
    </row>
    <row r="530" spans="20:28" s="49" customFormat="1" ht="15" customHeight="1" x14ac:dyDescent="0.2">
      <c r="T530" s="43"/>
      <c r="U530" s="43"/>
      <c r="V530" s="43"/>
      <c r="W530" s="43"/>
      <c r="X530" s="43"/>
      <c r="Y530" s="43"/>
      <c r="Z530" s="43"/>
      <c r="AA530" s="43"/>
      <c r="AB530" s="43"/>
    </row>
    <row r="531" spans="20:28" s="49" customFormat="1" ht="15" customHeight="1" x14ac:dyDescent="0.2">
      <c r="T531" s="43"/>
      <c r="U531" s="43"/>
      <c r="V531" s="43"/>
      <c r="W531" s="43"/>
      <c r="X531" s="43"/>
      <c r="Y531" s="43"/>
      <c r="Z531" s="43"/>
      <c r="AA531" s="43"/>
      <c r="AB531" s="43"/>
    </row>
    <row r="532" spans="20:28" s="49" customFormat="1" ht="15" customHeight="1" x14ac:dyDescent="0.2">
      <c r="T532" s="43"/>
      <c r="U532" s="43"/>
      <c r="V532" s="43"/>
      <c r="W532" s="43"/>
      <c r="X532" s="43"/>
      <c r="Y532" s="43"/>
      <c r="Z532" s="43"/>
      <c r="AA532" s="43"/>
      <c r="AB532" s="43"/>
    </row>
    <row r="533" spans="20:28" s="49" customFormat="1" ht="15" customHeight="1" x14ac:dyDescent="0.2">
      <c r="T533" s="43"/>
      <c r="U533" s="43"/>
      <c r="V533" s="43"/>
      <c r="W533" s="43"/>
      <c r="X533" s="43"/>
      <c r="Y533" s="43"/>
      <c r="Z533" s="43"/>
      <c r="AA533" s="43"/>
      <c r="AB533" s="43"/>
    </row>
    <row r="534" spans="20:28" s="49" customFormat="1" ht="15" customHeight="1" x14ac:dyDescent="0.2">
      <c r="T534" s="43"/>
      <c r="U534" s="43"/>
      <c r="V534" s="43"/>
      <c r="W534" s="43"/>
      <c r="X534" s="43"/>
      <c r="Y534" s="43"/>
      <c r="Z534" s="43"/>
      <c r="AA534" s="43"/>
      <c r="AB534" s="43"/>
    </row>
    <row r="535" spans="20:28" s="49" customFormat="1" ht="15" customHeight="1" x14ac:dyDescent="0.2">
      <c r="T535" s="43"/>
      <c r="U535" s="43"/>
      <c r="V535" s="43"/>
      <c r="W535" s="43"/>
      <c r="X535" s="43"/>
      <c r="Y535" s="43"/>
      <c r="Z535" s="43"/>
      <c r="AA535" s="43"/>
      <c r="AB535" s="43"/>
    </row>
    <row r="536" spans="20:28" s="49" customFormat="1" ht="15" customHeight="1" x14ac:dyDescent="0.2">
      <c r="T536" s="43"/>
      <c r="U536" s="43"/>
      <c r="V536" s="43"/>
      <c r="W536" s="43"/>
      <c r="X536" s="43"/>
      <c r="Y536" s="43"/>
      <c r="Z536" s="43"/>
      <c r="AA536" s="43"/>
      <c r="AB536" s="43"/>
    </row>
    <row r="537" spans="20:28" s="49" customFormat="1" ht="15" customHeight="1" x14ac:dyDescent="0.2">
      <c r="T537" s="43"/>
      <c r="U537" s="43"/>
      <c r="V537" s="43"/>
      <c r="W537" s="43"/>
      <c r="X537" s="43"/>
      <c r="Y537" s="43"/>
      <c r="Z537" s="43"/>
      <c r="AA537" s="43"/>
      <c r="AB537" s="43"/>
    </row>
    <row r="538" spans="20:28" s="49" customFormat="1" ht="15" customHeight="1" x14ac:dyDescent="0.2">
      <c r="T538" s="43"/>
      <c r="U538" s="43"/>
      <c r="V538" s="43"/>
      <c r="W538" s="43"/>
      <c r="X538" s="43"/>
      <c r="Y538" s="43"/>
      <c r="Z538" s="43"/>
      <c r="AA538" s="43"/>
      <c r="AB538" s="43"/>
    </row>
    <row r="539" spans="20:28" s="49" customFormat="1" ht="15" customHeight="1" x14ac:dyDescent="0.2">
      <c r="T539" s="43"/>
      <c r="U539" s="43"/>
      <c r="V539" s="43"/>
      <c r="W539" s="43"/>
      <c r="X539" s="43"/>
      <c r="Y539" s="43"/>
      <c r="Z539" s="43"/>
      <c r="AA539" s="43"/>
      <c r="AB539" s="43"/>
    </row>
    <row r="540" spans="20:28" s="49" customFormat="1" ht="15" customHeight="1" x14ac:dyDescent="0.2">
      <c r="T540" s="43"/>
      <c r="U540" s="43"/>
      <c r="V540" s="43"/>
      <c r="W540" s="43"/>
      <c r="X540" s="43"/>
      <c r="Y540" s="43"/>
      <c r="Z540" s="43"/>
      <c r="AA540" s="43"/>
      <c r="AB540" s="43"/>
    </row>
    <row r="541" spans="20:28" s="49" customFormat="1" ht="15" customHeight="1" x14ac:dyDescent="0.2">
      <c r="T541" s="43"/>
      <c r="U541" s="43"/>
      <c r="V541" s="43"/>
      <c r="W541" s="43"/>
      <c r="X541" s="43"/>
      <c r="Y541" s="43"/>
      <c r="Z541" s="43"/>
      <c r="AA541" s="43"/>
      <c r="AB541" s="43"/>
    </row>
    <row r="542" spans="20:28" s="49" customFormat="1" ht="15" customHeight="1" x14ac:dyDescent="0.2">
      <c r="T542" s="43"/>
      <c r="U542" s="43"/>
      <c r="V542" s="43"/>
      <c r="W542" s="43"/>
      <c r="X542" s="43"/>
      <c r="Y542" s="43"/>
      <c r="Z542" s="43"/>
      <c r="AA542" s="43"/>
      <c r="AB542" s="43"/>
    </row>
    <row r="543" spans="20:28" s="49" customFormat="1" ht="15" customHeight="1" x14ac:dyDescent="0.2">
      <c r="T543" s="43"/>
      <c r="U543" s="43"/>
      <c r="V543" s="43"/>
      <c r="W543" s="43"/>
      <c r="X543" s="43"/>
      <c r="Y543" s="43"/>
      <c r="Z543" s="43"/>
      <c r="AA543" s="43"/>
      <c r="AB543" s="43"/>
    </row>
    <row r="544" spans="20:28" s="49" customFormat="1" ht="15" customHeight="1" x14ac:dyDescent="0.2">
      <c r="T544" s="43"/>
      <c r="U544" s="43"/>
      <c r="V544" s="43"/>
      <c r="W544" s="43"/>
      <c r="X544" s="43"/>
      <c r="Y544" s="43"/>
      <c r="Z544" s="43"/>
      <c r="AA544" s="43"/>
      <c r="AB544" s="43"/>
    </row>
    <row r="545" spans="20:28" s="49" customFormat="1" ht="15" customHeight="1" x14ac:dyDescent="0.2">
      <c r="T545" s="43"/>
      <c r="U545" s="43"/>
      <c r="V545" s="43"/>
      <c r="W545" s="43"/>
      <c r="X545" s="43"/>
      <c r="Y545" s="43"/>
      <c r="Z545" s="43"/>
      <c r="AA545" s="43"/>
      <c r="AB545" s="43"/>
    </row>
    <row r="546" spans="20:28" s="49" customFormat="1" ht="15" customHeight="1" x14ac:dyDescent="0.2">
      <c r="T546" s="43"/>
      <c r="U546" s="43"/>
      <c r="V546" s="43"/>
      <c r="W546" s="43"/>
      <c r="X546" s="43"/>
      <c r="Y546" s="43"/>
      <c r="Z546" s="43"/>
      <c r="AA546" s="43"/>
      <c r="AB546" s="43"/>
    </row>
    <row r="547" spans="20:28" s="49" customFormat="1" ht="15" customHeight="1" x14ac:dyDescent="0.2">
      <c r="T547" s="43"/>
      <c r="U547" s="43"/>
      <c r="V547" s="43"/>
      <c r="W547" s="43"/>
      <c r="X547" s="43"/>
      <c r="Y547" s="43"/>
      <c r="Z547" s="43"/>
      <c r="AA547" s="43"/>
      <c r="AB547" s="43"/>
    </row>
    <row r="548" spans="20:28" s="49" customFormat="1" ht="15" customHeight="1" x14ac:dyDescent="0.2">
      <c r="T548" s="43"/>
      <c r="U548" s="43"/>
      <c r="V548" s="43"/>
      <c r="W548" s="43"/>
      <c r="X548" s="43"/>
      <c r="Y548" s="43"/>
      <c r="Z548" s="43"/>
      <c r="AA548" s="43"/>
      <c r="AB548" s="43"/>
    </row>
    <row r="549" spans="20:28" s="49" customFormat="1" ht="15" customHeight="1" x14ac:dyDescent="0.2">
      <c r="T549" s="43"/>
      <c r="U549" s="43"/>
      <c r="V549" s="43"/>
      <c r="W549" s="43"/>
      <c r="X549" s="43"/>
      <c r="Y549" s="43"/>
      <c r="Z549" s="43"/>
      <c r="AA549" s="43"/>
      <c r="AB549" s="43"/>
    </row>
    <row r="550" spans="20:28" s="49" customFormat="1" ht="15" customHeight="1" x14ac:dyDescent="0.2">
      <c r="T550" s="43"/>
      <c r="U550" s="43"/>
      <c r="V550" s="43"/>
      <c r="W550" s="43"/>
      <c r="X550" s="43"/>
      <c r="Y550" s="43"/>
      <c r="Z550" s="43"/>
      <c r="AA550" s="43"/>
      <c r="AB550" s="43"/>
    </row>
    <row r="551" spans="20:28" s="49" customFormat="1" ht="15" customHeight="1" x14ac:dyDescent="0.2">
      <c r="T551" s="43"/>
      <c r="U551" s="43"/>
      <c r="V551" s="43"/>
      <c r="W551" s="43"/>
      <c r="X551" s="43"/>
      <c r="Y551" s="43"/>
      <c r="Z551" s="43"/>
      <c r="AA551" s="43"/>
      <c r="AB551" s="43"/>
    </row>
    <row r="552" spans="20:28" s="49" customFormat="1" ht="15" customHeight="1" x14ac:dyDescent="0.2">
      <c r="T552" s="43"/>
      <c r="U552" s="43"/>
      <c r="V552" s="43"/>
      <c r="W552" s="43"/>
      <c r="X552" s="43"/>
      <c r="Y552" s="43"/>
      <c r="Z552" s="43"/>
      <c r="AA552" s="43"/>
      <c r="AB552" s="43"/>
    </row>
    <row r="553" spans="20:28" s="49" customFormat="1" ht="15" customHeight="1" x14ac:dyDescent="0.2">
      <c r="T553" s="43"/>
      <c r="U553" s="43"/>
      <c r="V553" s="43"/>
      <c r="W553" s="43"/>
      <c r="X553" s="43"/>
      <c r="Y553" s="43"/>
      <c r="Z553" s="43"/>
      <c r="AA553" s="43"/>
      <c r="AB553" s="43"/>
    </row>
    <row r="554" spans="20:28" s="49" customFormat="1" ht="15" customHeight="1" x14ac:dyDescent="0.2">
      <c r="T554" s="43"/>
      <c r="U554" s="43"/>
      <c r="V554" s="43"/>
      <c r="W554" s="43"/>
      <c r="X554" s="43"/>
      <c r="Y554" s="43"/>
      <c r="Z554" s="43"/>
      <c r="AA554" s="43"/>
      <c r="AB554" s="43"/>
    </row>
    <row r="555" spans="20:28" s="49" customFormat="1" ht="15" customHeight="1" x14ac:dyDescent="0.2">
      <c r="T555" s="43"/>
      <c r="U555" s="43"/>
      <c r="V555" s="43"/>
      <c r="W555" s="43"/>
      <c r="X555" s="43"/>
      <c r="Y555" s="43"/>
      <c r="Z555" s="43"/>
      <c r="AA555" s="43"/>
      <c r="AB555" s="43"/>
    </row>
    <row r="556" spans="20:28" s="49" customFormat="1" ht="15" customHeight="1" x14ac:dyDescent="0.2">
      <c r="T556" s="43"/>
      <c r="U556" s="43"/>
      <c r="V556" s="43"/>
      <c r="W556" s="43"/>
      <c r="X556" s="43"/>
      <c r="Y556" s="43"/>
      <c r="Z556" s="43"/>
      <c r="AA556" s="43"/>
      <c r="AB556" s="43"/>
    </row>
    <row r="557" spans="20:28" s="49" customFormat="1" ht="15" customHeight="1" x14ac:dyDescent="0.2">
      <c r="T557" s="43"/>
      <c r="U557" s="43"/>
      <c r="V557" s="43"/>
      <c r="W557" s="43"/>
      <c r="X557" s="43"/>
      <c r="Y557" s="43"/>
      <c r="Z557" s="43"/>
      <c r="AA557" s="43"/>
      <c r="AB557" s="43"/>
    </row>
    <row r="558" spans="20:28" s="49" customFormat="1" ht="15" customHeight="1" x14ac:dyDescent="0.2">
      <c r="T558" s="43"/>
      <c r="U558" s="43"/>
      <c r="V558" s="43"/>
      <c r="W558" s="43"/>
      <c r="X558" s="43"/>
      <c r="Y558" s="43"/>
      <c r="Z558" s="43"/>
      <c r="AA558" s="43"/>
      <c r="AB558" s="43"/>
    </row>
    <row r="559" spans="20:28" s="49" customFormat="1" ht="15" customHeight="1" x14ac:dyDescent="0.2">
      <c r="T559" s="43"/>
      <c r="U559" s="43"/>
      <c r="V559" s="43"/>
      <c r="W559" s="43"/>
      <c r="X559" s="43"/>
      <c r="Y559" s="43"/>
      <c r="Z559" s="43"/>
      <c r="AA559" s="43"/>
      <c r="AB559" s="43"/>
    </row>
    <row r="560" spans="20:28" s="49" customFormat="1" ht="15" customHeight="1" x14ac:dyDescent="0.2">
      <c r="T560" s="43"/>
      <c r="U560" s="43"/>
      <c r="V560" s="43"/>
      <c r="W560" s="43"/>
      <c r="X560" s="43"/>
      <c r="Y560" s="43"/>
      <c r="Z560" s="43"/>
      <c r="AA560" s="43"/>
      <c r="AB560" s="43"/>
    </row>
    <row r="561" spans="20:28" s="49" customFormat="1" ht="15" customHeight="1" x14ac:dyDescent="0.2">
      <c r="T561" s="43"/>
      <c r="U561" s="43"/>
      <c r="V561" s="43"/>
      <c r="W561" s="43"/>
      <c r="X561" s="43"/>
      <c r="Y561" s="43"/>
      <c r="Z561" s="43"/>
      <c r="AA561" s="43"/>
      <c r="AB561" s="43"/>
    </row>
    <row r="562" spans="20:28" s="49" customFormat="1" ht="15" customHeight="1" x14ac:dyDescent="0.2">
      <c r="T562" s="43"/>
      <c r="U562" s="43"/>
      <c r="V562" s="43"/>
      <c r="W562" s="43"/>
      <c r="X562" s="43"/>
      <c r="Y562" s="43"/>
      <c r="Z562" s="43"/>
      <c r="AA562" s="43"/>
      <c r="AB562" s="43"/>
    </row>
    <row r="563" spans="20:28" s="49" customFormat="1" ht="15" customHeight="1" x14ac:dyDescent="0.2">
      <c r="T563" s="43"/>
      <c r="U563" s="43"/>
      <c r="V563" s="43"/>
      <c r="W563" s="43"/>
      <c r="X563" s="43"/>
      <c r="Y563" s="43"/>
      <c r="Z563" s="43"/>
      <c r="AA563" s="43"/>
      <c r="AB563" s="43"/>
    </row>
    <row r="564" spans="20:28" s="49" customFormat="1" ht="15" customHeight="1" x14ac:dyDescent="0.2">
      <c r="T564" s="43"/>
      <c r="U564" s="43"/>
      <c r="V564" s="43"/>
      <c r="W564" s="43"/>
      <c r="X564" s="43"/>
      <c r="Y564" s="43"/>
      <c r="Z564" s="43"/>
      <c r="AA564" s="43"/>
      <c r="AB564" s="43"/>
    </row>
    <row r="565" spans="20:28" s="49" customFormat="1" ht="15" customHeight="1" x14ac:dyDescent="0.2">
      <c r="T565" s="43"/>
      <c r="U565" s="43"/>
      <c r="V565" s="43"/>
      <c r="W565" s="43"/>
      <c r="X565" s="43"/>
      <c r="Y565" s="43"/>
      <c r="Z565" s="43"/>
      <c r="AA565" s="43"/>
      <c r="AB565" s="43"/>
    </row>
    <row r="566" spans="20:28" s="49" customFormat="1" ht="15" customHeight="1" x14ac:dyDescent="0.2">
      <c r="T566" s="43"/>
      <c r="U566" s="43"/>
      <c r="V566" s="43"/>
      <c r="W566" s="43"/>
      <c r="X566" s="43"/>
      <c r="Y566" s="43"/>
      <c r="Z566" s="43"/>
      <c r="AA566" s="43"/>
      <c r="AB566" s="43"/>
    </row>
    <row r="567" spans="20:28" s="49" customFormat="1" ht="15" customHeight="1" x14ac:dyDescent="0.2">
      <c r="T567" s="43"/>
      <c r="U567" s="43"/>
      <c r="V567" s="43"/>
      <c r="W567" s="43"/>
      <c r="X567" s="43"/>
      <c r="Y567" s="43"/>
      <c r="Z567" s="43"/>
      <c r="AA567" s="43"/>
      <c r="AB567" s="43"/>
    </row>
    <row r="568" spans="20:28" s="49" customFormat="1" ht="15" customHeight="1" x14ac:dyDescent="0.2">
      <c r="T568" s="43"/>
      <c r="U568" s="43"/>
      <c r="V568" s="43"/>
      <c r="W568" s="43"/>
      <c r="X568" s="43"/>
      <c r="Y568" s="43"/>
      <c r="Z568" s="43"/>
      <c r="AA568" s="43"/>
      <c r="AB568" s="43"/>
    </row>
    <row r="569" spans="20:28" s="49" customFormat="1" ht="15" customHeight="1" x14ac:dyDescent="0.2">
      <c r="T569" s="43"/>
      <c r="U569" s="43"/>
      <c r="V569" s="43"/>
      <c r="W569" s="43"/>
      <c r="X569" s="43"/>
      <c r="Y569" s="43"/>
      <c r="Z569" s="43"/>
      <c r="AA569" s="43"/>
      <c r="AB569" s="43"/>
    </row>
    <row r="570" spans="20:28" s="49" customFormat="1" ht="15" customHeight="1" x14ac:dyDescent="0.2">
      <c r="T570" s="43"/>
      <c r="U570" s="43"/>
      <c r="V570" s="43"/>
      <c r="W570" s="43"/>
      <c r="X570" s="43"/>
      <c r="Y570" s="43"/>
      <c r="Z570" s="43"/>
      <c r="AA570" s="43"/>
      <c r="AB570" s="43"/>
    </row>
    <row r="571" spans="20:28" s="49" customFormat="1" ht="15" customHeight="1" x14ac:dyDescent="0.2">
      <c r="T571" s="43"/>
      <c r="U571" s="43"/>
      <c r="V571" s="43"/>
      <c r="W571" s="43"/>
      <c r="X571" s="43"/>
      <c r="Y571" s="43"/>
      <c r="Z571" s="43"/>
      <c r="AA571" s="43"/>
      <c r="AB571" s="43"/>
    </row>
    <row r="572" spans="20:28" s="49" customFormat="1" ht="15" customHeight="1" x14ac:dyDescent="0.2">
      <c r="T572" s="43"/>
      <c r="U572" s="43"/>
      <c r="V572" s="43"/>
      <c r="W572" s="43"/>
      <c r="X572" s="43"/>
      <c r="Y572" s="43"/>
      <c r="Z572" s="43"/>
      <c r="AA572" s="43"/>
      <c r="AB572" s="43"/>
    </row>
    <row r="573" spans="20:28" s="49" customFormat="1" ht="15" customHeight="1" x14ac:dyDescent="0.2">
      <c r="T573" s="43"/>
      <c r="U573" s="43"/>
      <c r="V573" s="43"/>
      <c r="W573" s="43"/>
      <c r="X573" s="43"/>
      <c r="Y573" s="43"/>
      <c r="Z573" s="43"/>
      <c r="AA573" s="43"/>
      <c r="AB573" s="43"/>
    </row>
    <row r="574" spans="20:28" s="49" customFormat="1" ht="15" customHeight="1" x14ac:dyDescent="0.2">
      <c r="T574" s="43"/>
      <c r="U574" s="43"/>
      <c r="V574" s="43"/>
      <c r="W574" s="43"/>
      <c r="X574" s="43"/>
      <c r="Y574" s="43"/>
      <c r="Z574" s="43"/>
      <c r="AA574" s="43"/>
      <c r="AB574" s="43"/>
    </row>
    <row r="575" spans="20:28" s="49" customFormat="1" ht="15" customHeight="1" x14ac:dyDescent="0.2">
      <c r="T575" s="43"/>
      <c r="U575" s="43"/>
      <c r="V575" s="43"/>
      <c r="W575" s="43"/>
      <c r="X575" s="43"/>
      <c r="Y575" s="43"/>
      <c r="Z575" s="43"/>
      <c r="AA575" s="43"/>
      <c r="AB575" s="43"/>
    </row>
    <row r="576" spans="20:28" s="49" customFormat="1" ht="15" customHeight="1" x14ac:dyDescent="0.2">
      <c r="T576" s="43"/>
      <c r="U576" s="43"/>
      <c r="V576" s="43"/>
      <c r="W576" s="43"/>
      <c r="X576" s="43"/>
      <c r="Y576" s="43"/>
      <c r="Z576" s="43"/>
      <c r="AA576" s="43"/>
      <c r="AB576" s="43"/>
    </row>
    <row r="577" spans="20:28" s="49" customFormat="1" ht="15" customHeight="1" x14ac:dyDescent="0.2">
      <c r="T577" s="43"/>
      <c r="U577" s="43"/>
      <c r="V577" s="43"/>
      <c r="W577" s="43"/>
      <c r="X577" s="43"/>
      <c r="Y577" s="43"/>
      <c r="Z577" s="43"/>
      <c r="AA577" s="43"/>
      <c r="AB577" s="43"/>
    </row>
    <row r="578" spans="20:28" s="49" customFormat="1" ht="15" customHeight="1" x14ac:dyDescent="0.2">
      <c r="T578" s="43"/>
      <c r="U578" s="43"/>
      <c r="V578" s="43"/>
      <c r="W578" s="43"/>
      <c r="X578" s="43"/>
      <c r="Y578" s="43"/>
      <c r="Z578" s="43"/>
      <c r="AA578" s="43"/>
      <c r="AB578" s="43"/>
    </row>
    <row r="579" spans="20:28" s="49" customFormat="1" ht="15" customHeight="1" x14ac:dyDescent="0.2">
      <c r="T579" s="43"/>
      <c r="U579" s="43"/>
      <c r="V579" s="43"/>
      <c r="W579" s="43"/>
      <c r="X579" s="43"/>
      <c r="Y579" s="43"/>
      <c r="Z579" s="43"/>
      <c r="AA579" s="43"/>
      <c r="AB579" s="43"/>
    </row>
    <row r="580" spans="20:28" s="49" customFormat="1" ht="15" customHeight="1" x14ac:dyDescent="0.2">
      <c r="T580" s="43"/>
      <c r="U580" s="43"/>
      <c r="V580" s="43"/>
      <c r="W580" s="43"/>
      <c r="X580" s="43"/>
      <c r="Y580" s="43"/>
      <c r="Z580" s="43"/>
      <c r="AA580" s="43"/>
      <c r="AB580" s="43"/>
    </row>
    <row r="581" spans="20:28" s="49" customFormat="1" ht="15" customHeight="1" x14ac:dyDescent="0.2">
      <c r="T581" s="43"/>
      <c r="U581" s="43"/>
      <c r="V581" s="43"/>
      <c r="W581" s="43"/>
      <c r="X581" s="43"/>
      <c r="Y581" s="43"/>
      <c r="Z581" s="43"/>
      <c r="AA581" s="43"/>
      <c r="AB581" s="43"/>
    </row>
    <row r="582" spans="20:28" s="49" customFormat="1" ht="15" customHeight="1" x14ac:dyDescent="0.2">
      <c r="T582" s="43"/>
      <c r="U582" s="43"/>
      <c r="V582" s="43"/>
      <c r="W582" s="43"/>
      <c r="X582" s="43"/>
      <c r="Y582" s="43"/>
      <c r="Z582" s="43"/>
      <c r="AA582" s="43"/>
      <c r="AB582" s="43"/>
    </row>
    <row r="583" spans="20:28" s="49" customFormat="1" ht="15" customHeight="1" x14ac:dyDescent="0.2">
      <c r="T583" s="43"/>
      <c r="U583" s="43"/>
      <c r="V583" s="43"/>
      <c r="W583" s="43"/>
      <c r="X583" s="43"/>
      <c r="Y583" s="43"/>
      <c r="Z583" s="43"/>
      <c r="AA583" s="43"/>
      <c r="AB583" s="43"/>
    </row>
    <row r="584" spans="20:28" s="49" customFormat="1" ht="15" customHeight="1" x14ac:dyDescent="0.2">
      <c r="T584" s="43"/>
      <c r="U584" s="43"/>
      <c r="V584" s="43"/>
      <c r="W584" s="43"/>
      <c r="X584" s="43"/>
      <c r="Y584" s="43"/>
      <c r="Z584" s="43"/>
      <c r="AA584" s="43"/>
      <c r="AB584" s="43"/>
    </row>
    <row r="585" spans="20:28" s="49" customFormat="1" ht="15" customHeight="1" x14ac:dyDescent="0.2">
      <c r="T585" s="43"/>
      <c r="U585" s="43"/>
      <c r="V585" s="43"/>
      <c r="W585" s="43"/>
      <c r="X585" s="43"/>
      <c r="Y585" s="43"/>
      <c r="Z585" s="43"/>
      <c r="AA585" s="43"/>
      <c r="AB585" s="43"/>
    </row>
    <row r="586" spans="20:28" s="49" customFormat="1" ht="15" customHeight="1" x14ac:dyDescent="0.2">
      <c r="T586" s="43"/>
      <c r="U586" s="43"/>
      <c r="V586" s="43"/>
      <c r="W586" s="43"/>
      <c r="X586" s="43"/>
      <c r="Y586" s="43"/>
      <c r="Z586" s="43"/>
      <c r="AA586" s="43"/>
      <c r="AB586" s="43"/>
    </row>
    <row r="587" spans="20:28" s="49" customFormat="1" ht="15" customHeight="1" x14ac:dyDescent="0.2">
      <c r="T587" s="43"/>
      <c r="U587" s="43"/>
      <c r="V587" s="43"/>
      <c r="W587" s="43"/>
      <c r="X587" s="43"/>
      <c r="Y587" s="43"/>
      <c r="Z587" s="43"/>
      <c r="AA587" s="43"/>
      <c r="AB587" s="43"/>
    </row>
    <row r="588" spans="20:28" s="49" customFormat="1" ht="15" customHeight="1" x14ac:dyDescent="0.2">
      <c r="T588" s="43"/>
      <c r="U588" s="43"/>
      <c r="V588" s="43"/>
      <c r="W588" s="43"/>
      <c r="X588" s="43"/>
      <c r="Y588" s="43"/>
      <c r="Z588" s="43"/>
      <c r="AA588" s="43"/>
      <c r="AB588" s="43"/>
    </row>
    <row r="589" spans="20:28" s="49" customFormat="1" ht="15" customHeight="1" x14ac:dyDescent="0.2">
      <c r="T589" s="43"/>
      <c r="U589" s="43"/>
      <c r="V589" s="43"/>
      <c r="W589" s="43"/>
      <c r="X589" s="43"/>
      <c r="Y589" s="43"/>
      <c r="Z589" s="43"/>
      <c r="AA589" s="43"/>
      <c r="AB589" s="43"/>
    </row>
    <row r="590" spans="20:28" s="49" customFormat="1" ht="15" customHeight="1" x14ac:dyDescent="0.2">
      <c r="T590" s="43"/>
      <c r="U590" s="43"/>
      <c r="V590" s="43"/>
      <c r="W590" s="43"/>
      <c r="X590" s="43"/>
      <c r="Y590" s="43"/>
      <c r="Z590" s="43"/>
      <c r="AA590" s="43"/>
      <c r="AB590" s="43"/>
    </row>
    <row r="591" spans="20:28" s="49" customFormat="1" ht="15" customHeight="1" x14ac:dyDescent="0.2">
      <c r="T591" s="43"/>
      <c r="U591" s="43"/>
      <c r="V591" s="43"/>
      <c r="W591" s="43"/>
      <c r="X591" s="43"/>
      <c r="Y591" s="43"/>
      <c r="Z591" s="43"/>
      <c r="AA591" s="43"/>
      <c r="AB591" s="43"/>
    </row>
    <row r="592" spans="20:28" s="49" customFormat="1" ht="15" customHeight="1" x14ac:dyDescent="0.2">
      <c r="T592" s="43"/>
      <c r="U592" s="43"/>
      <c r="V592" s="43"/>
      <c r="W592" s="43"/>
      <c r="X592" s="43"/>
      <c r="Y592" s="43"/>
      <c r="Z592" s="43"/>
      <c r="AA592" s="43"/>
      <c r="AB592" s="43"/>
    </row>
    <row r="593" spans="20:28" s="49" customFormat="1" ht="15" customHeight="1" x14ac:dyDescent="0.2">
      <c r="T593" s="43"/>
      <c r="U593" s="43"/>
      <c r="V593" s="43"/>
      <c r="W593" s="43"/>
      <c r="X593" s="43"/>
      <c r="Y593" s="43"/>
      <c r="Z593" s="43"/>
      <c r="AA593" s="43"/>
      <c r="AB593" s="43"/>
    </row>
    <row r="594" spans="20:28" s="49" customFormat="1" ht="15" customHeight="1" x14ac:dyDescent="0.2">
      <c r="T594" s="43"/>
      <c r="U594" s="43"/>
      <c r="V594" s="43"/>
      <c r="W594" s="43"/>
      <c r="X594" s="43"/>
      <c r="Y594" s="43"/>
      <c r="Z594" s="43"/>
      <c r="AA594" s="43"/>
      <c r="AB594" s="43"/>
    </row>
    <row r="595" spans="20:28" s="49" customFormat="1" ht="15" customHeight="1" x14ac:dyDescent="0.2">
      <c r="T595" s="43"/>
      <c r="U595" s="43"/>
      <c r="V595" s="43"/>
      <c r="W595" s="43"/>
      <c r="X595" s="43"/>
      <c r="Y595" s="43"/>
      <c r="Z595" s="43"/>
      <c r="AA595" s="43"/>
      <c r="AB595" s="43"/>
    </row>
    <row r="596" spans="20:28" s="49" customFormat="1" ht="15" customHeight="1" x14ac:dyDescent="0.2">
      <c r="T596" s="43"/>
      <c r="U596" s="43"/>
      <c r="V596" s="43"/>
      <c r="W596" s="43"/>
      <c r="X596" s="43"/>
      <c r="Y596" s="43"/>
      <c r="Z596" s="43"/>
      <c r="AA596" s="43"/>
      <c r="AB596" s="43"/>
    </row>
    <row r="597" spans="20:28" s="49" customFormat="1" ht="15" customHeight="1" x14ac:dyDescent="0.2">
      <c r="T597" s="43"/>
      <c r="U597" s="43"/>
      <c r="V597" s="43"/>
      <c r="W597" s="43"/>
      <c r="X597" s="43"/>
      <c r="Y597" s="43"/>
      <c r="Z597" s="43"/>
      <c r="AA597" s="43"/>
      <c r="AB597" s="43"/>
    </row>
    <row r="598" spans="20:28" s="49" customFormat="1" ht="15" customHeight="1" x14ac:dyDescent="0.2">
      <c r="T598" s="43"/>
      <c r="U598" s="43"/>
      <c r="V598" s="43"/>
      <c r="W598" s="43"/>
      <c r="X598" s="43"/>
      <c r="Y598" s="43"/>
      <c r="Z598" s="43"/>
      <c r="AA598" s="43"/>
      <c r="AB598" s="43"/>
    </row>
    <row r="599" spans="20:28" s="49" customFormat="1" ht="15" customHeight="1" x14ac:dyDescent="0.2">
      <c r="T599" s="43"/>
      <c r="U599" s="43"/>
      <c r="V599" s="43"/>
      <c r="W599" s="43"/>
      <c r="X599" s="43"/>
      <c r="Y599" s="43"/>
      <c r="Z599" s="43"/>
      <c r="AA599" s="43"/>
      <c r="AB599" s="43"/>
    </row>
    <row r="600" spans="20:28" s="49" customFormat="1" ht="15" customHeight="1" x14ac:dyDescent="0.2">
      <c r="T600" s="43"/>
      <c r="U600" s="43"/>
      <c r="V600" s="43"/>
      <c r="W600" s="43"/>
      <c r="X600" s="43"/>
      <c r="Y600" s="43"/>
      <c r="Z600" s="43"/>
      <c r="AA600" s="43"/>
      <c r="AB600" s="43"/>
    </row>
    <row r="601" spans="20:28" s="49" customFormat="1" ht="15" customHeight="1" x14ac:dyDescent="0.2">
      <c r="T601" s="43"/>
      <c r="U601" s="43"/>
      <c r="V601" s="43"/>
      <c r="W601" s="43"/>
      <c r="X601" s="43"/>
      <c r="Y601" s="43"/>
      <c r="Z601" s="43"/>
      <c r="AA601" s="43"/>
      <c r="AB601" s="43"/>
    </row>
    <row r="602" spans="20:28" s="49" customFormat="1" ht="15" customHeight="1" x14ac:dyDescent="0.2">
      <c r="T602" s="43"/>
      <c r="U602" s="43"/>
      <c r="V602" s="43"/>
      <c r="W602" s="43"/>
      <c r="X602" s="43"/>
      <c r="Y602" s="43"/>
      <c r="Z602" s="43"/>
      <c r="AA602" s="43"/>
      <c r="AB602" s="43"/>
    </row>
    <row r="603" spans="20:28" s="49" customFormat="1" ht="15" customHeight="1" x14ac:dyDescent="0.2">
      <c r="T603" s="43"/>
      <c r="U603" s="43"/>
      <c r="V603" s="43"/>
      <c r="W603" s="43"/>
      <c r="X603" s="43"/>
      <c r="Y603" s="43"/>
      <c r="Z603" s="43"/>
      <c r="AA603" s="43"/>
      <c r="AB603" s="43"/>
    </row>
    <row r="604" spans="20:28" s="49" customFormat="1" ht="15" customHeight="1" x14ac:dyDescent="0.2">
      <c r="T604" s="43"/>
      <c r="U604" s="43"/>
      <c r="V604" s="43"/>
      <c r="W604" s="43"/>
      <c r="X604" s="43"/>
      <c r="Y604" s="43"/>
      <c r="Z604" s="43"/>
      <c r="AA604" s="43"/>
      <c r="AB604" s="43"/>
    </row>
    <row r="605" spans="20:28" s="49" customFormat="1" ht="15" customHeight="1" x14ac:dyDescent="0.2">
      <c r="T605" s="43"/>
      <c r="U605" s="43"/>
      <c r="V605" s="43"/>
      <c r="W605" s="43"/>
      <c r="X605" s="43"/>
      <c r="Y605" s="43"/>
      <c r="Z605" s="43"/>
      <c r="AA605" s="43"/>
      <c r="AB605" s="43"/>
    </row>
    <row r="606" spans="20:28" s="49" customFormat="1" ht="15" customHeight="1" x14ac:dyDescent="0.2">
      <c r="T606" s="43"/>
      <c r="U606" s="43"/>
      <c r="V606" s="43"/>
      <c r="W606" s="43"/>
      <c r="X606" s="43"/>
      <c r="Y606" s="43"/>
      <c r="Z606" s="43"/>
      <c r="AA606" s="43"/>
      <c r="AB606" s="43"/>
    </row>
    <row r="607" spans="20:28" s="49" customFormat="1" ht="15" customHeight="1" x14ac:dyDescent="0.2">
      <c r="T607" s="43"/>
      <c r="U607" s="43"/>
      <c r="V607" s="43"/>
      <c r="W607" s="43"/>
      <c r="X607" s="43"/>
      <c r="Y607" s="43"/>
      <c r="Z607" s="43"/>
      <c r="AA607" s="43"/>
      <c r="AB607" s="43"/>
    </row>
    <row r="608" spans="20:28" s="49" customFormat="1" ht="15" customHeight="1" x14ac:dyDescent="0.2">
      <c r="T608" s="43"/>
      <c r="U608" s="43"/>
      <c r="V608" s="43"/>
      <c r="W608" s="43"/>
      <c r="X608" s="43"/>
      <c r="Y608" s="43"/>
      <c r="Z608" s="43"/>
      <c r="AA608" s="43"/>
      <c r="AB608" s="43"/>
    </row>
    <row r="609" spans="20:28" s="49" customFormat="1" ht="15" customHeight="1" x14ac:dyDescent="0.2">
      <c r="T609" s="43"/>
      <c r="U609" s="43"/>
      <c r="V609" s="43"/>
      <c r="W609" s="43"/>
      <c r="X609" s="43"/>
      <c r="Y609" s="43"/>
      <c r="Z609" s="43"/>
      <c r="AA609" s="43"/>
      <c r="AB609" s="43"/>
    </row>
    <row r="610" spans="20:28" s="49" customFormat="1" ht="15" customHeight="1" x14ac:dyDescent="0.2">
      <c r="T610" s="43"/>
      <c r="U610" s="43"/>
      <c r="V610" s="43"/>
      <c r="W610" s="43"/>
      <c r="X610" s="43"/>
      <c r="Y610" s="43"/>
      <c r="Z610" s="43"/>
      <c r="AA610" s="43"/>
      <c r="AB610" s="43"/>
    </row>
    <row r="611" spans="20:28" s="49" customFormat="1" ht="15" customHeight="1" x14ac:dyDescent="0.2">
      <c r="T611" s="43"/>
      <c r="U611" s="43"/>
      <c r="V611" s="43"/>
      <c r="W611" s="43"/>
      <c r="X611" s="43"/>
      <c r="Y611" s="43"/>
      <c r="Z611" s="43"/>
      <c r="AA611" s="43"/>
      <c r="AB611" s="43"/>
    </row>
    <row r="612" spans="20:28" s="49" customFormat="1" ht="15" customHeight="1" x14ac:dyDescent="0.2">
      <c r="T612" s="43"/>
      <c r="U612" s="43"/>
      <c r="V612" s="43"/>
      <c r="W612" s="43"/>
      <c r="X612" s="43"/>
      <c r="Y612" s="43"/>
      <c r="Z612" s="43"/>
      <c r="AA612" s="43"/>
      <c r="AB612" s="43"/>
    </row>
    <row r="613" spans="20:28" s="49" customFormat="1" ht="15" customHeight="1" x14ac:dyDescent="0.2">
      <c r="T613" s="43"/>
      <c r="U613" s="43"/>
      <c r="V613" s="43"/>
      <c r="W613" s="43"/>
      <c r="X613" s="43"/>
      <c r="Y613" s="43"/>
      <c r="Z613" s="43"/>
      <c r="AA613" s="43"/>
      <c r="AB613" s="43"/>
    </row>
    <row r="614" spans="20:28" s="49" customFormat="1" ht="15" customHeight="1" x14ac:dyDescent="0.2">
      <c r="T614" s="43"/>
      <c r="U614" s="43"/>
      <c r="V614" s="43"/>
      <c r="W614" s="43"/>
      <c r="X614" s="43"/>
      <c r="Y614" s="43"/>
      <c r="Z614" s="43"/>
      <c r="AA614" s="43"/>
      <c r="AB614" s="43"/>
    </row>
    <row r="615" spans="20:28" s="49" customFormat="1" ht="15" customHeight="1" x14ac:dyDescent="0.2">
      <c r="T615" s="43"/>
      <c r="U615" s="43"/>
      <c r="V615" s="43"/>
      <c r="W615" s="43"/>
      <c r="X615" s="43"/>
      <c r="Y615" s="43"/>
      <c r="Z615" s="43"/>
      <c r="AA615" s="43"/>
      <c r="AB615" s="43"/>
    </row>
    <row r="616" spans="20:28" s="49" customFormat="1" ht="15" customHeight="1" x14ac:dyDescent="0.2">
      <c r="T616" s="43"/>
      <c r="U616" s="43"/>
      <c r="V616" s="43"/>
      <c r="W616" s="43"/>
      <c r="X616" s="43"/>
      <c r="Y616" s="43"/>
      <c r="Z616" s="43"/>
      <c r="AA616" s="43"/>
      <c r="AB616" s="43"/>
    </row>
    <row r="617" spans="20:28" s="49" customFormat="1" ht="15" customHeight="1" x14ac:dyDescent="0.2">
      <c r="T617" s="43"/>
      <c r="U617" s="43"/>
      <c r="V617" s="43"/>
      <c r="W617" s="43"/>
      <c r="X617" s="43"/>
      <c r="Y617" s="43"/>
      <c r="Z617" s="43"/>
      <c r="AA617" s="43"/>
      <c r="AB617" s="43"/>
    </row>
    <row r="618" spans="20:28" s="49" customFormat="1" ht="15" customHeight="1" x14ac:dyDescent="0.2">
      <c r="T618" s="43"/>
      <c r="U618" s="43"/>
      <c r="V618" s="43"/>
      <c r="W618" s="43"/>
      <c r="X618" s="43"/>
      <c r="Y618" s="43"/>
      <c r="Z618" s="43"/>
      <c r="AA618" s="43"/>
      <c r="AB618" s="43"/>
    </row>
    <row r="619" spans="20:28" s="49" customFormat="1" ht="15" customHeight="1" x14ac:dyDescent="0.2">
      <c r="T619" s="43"/>
      <c r="U619" s="43"/>
      <c r="V619" s="43"/>
      <c r="W619" s="43"/>
      <c r="X619" s="43"/>
      <c r="Y619" s="43"/>
      <c r="Z619" s="43"/>
      <c r="AA619" s="43"/>
      <c r="AB619" s="43"/>
    </row>
    <row r="620" spans="20:28" s="49" customFormat="1" ht="15" customHeight="1" x14ac:dyDescent="0.2">
      <c r="T620" s="43"/>
      <c r="U620" s="43"/>
      <c r="V620" s="43"/>
      <c r="W620" s="43"/>
      <c r="X620" s="43"/>
      <c r="Y620" s="43"/>
      <c r="Z620" s="43"/>
      <c r="AA620" s="43"/>
      <c r="AB620" s="43"/>
    </row>
    <row r="621" spans="20:28" s="49" customFormat="1" ht="15" customHeight="1" x14ac:dyDescent="0.2">
      <c r="T621" s="43"/>
      <c r="U621" s="43"/>
      <c r="V621" s="43"/>
      <c r="W621" s="43"/>
      <c r="X621" s="43"/>
      <c r="Y621" s="43"/>
      <c r="Z621" s="43"/>
      <c r="AA621" s="43"/>
      <c r="AB621" s="43"/>
    </row>
    <row r="622" spans="20:28" s="49" customFormat="1" ht="15" customHeight="1" x14ac:dyDescent="0.2">
      <c r="T622" s="43"/>
      <c r="U622" s="43"/>
      <c r="V622" s="43"/>
      <c r="W622" s="43"/>
      <c r="X622" s="43"/>
      <c r="Y622" s="43"/>
      <c r="Z622" s="43"/>
      <c r="AA622" s="43"/>
      <c r="AB622" s="43"/>
    </row>
    <row r="623" spans="20:28" s="49" customFormat="1" ht="15" customHeight="1" x14ac:dyDescent="0.2">
      <c r="T623" s="43"/>
      <c r="U623" s="43"/>
      <c r="V623" s="43"/>
      <c r="W623" s="43"/>
      <c r="X623" s="43"/>
      <c r="Y623" s="43"/>
      <c r="Z623" s="43"/>
      <c r="AA623" s="43"/>
      <c r="AB623" s="43"/>
    </row>
    <row r="624" spans="20:28" s="49" customFormat="1" ht="15" customHeight="1" x14ac:dyDescent="0.2">
      <c r="T624" s="43"/>
      <c r="U624" s="43"/>
      <c r="V624" s="43"/>
      <c r="W624" s="43"/>
      <c r="X624" s="43"/>
      <c r="Y624" s="43"/>
      <c r="Z624" s="43"/>
      <c r="AA624" s="43"/>
      <c r="AB624" s="43"/>
    </row>
    <row r="625" spans="20:28" s="49" customFormat="1" ht="15" customHeight="1" x14ac:dyDescent="0.2">
      <c r="T625" s="43"/>
      <c r="U625" s="43"/>
      <c r="V625" s="43"/>
      <c r="W625" s="43"/>
      <c r="X625" s="43"/>
      <c r="Y625" s="43"/>
      <c r="Z625" s="43"/>
      <c r="AA625" s="43"/>
      <c r="AB625" s="43"/>
    </row>
    <row r="626" spans="20:28" s="49" customFormat="1" ht="15" customHeight="1" x14ac:dyDescent="0.2">
      <c r="T626" s="43"/>
      <c r="U626" s="43"/>
      <c r="V626" s="43"/>
      <c r="W626" s="43"/>
      <c r="X626" s="43"/>
      <c r="Y626" s="43"/>
      <c r="Z626" s="43"/>
      <c r="AA626" s="43"/>
      <c r="AB626" s="43"/>
    </row>
    <row r="627" spans="20:28" s="49" customFormat="1" ht="15" customHeight="1" x14ac:dyDescent="0.2">
      <c r="T627" s="43"/>
      <c r="U627" s="43"/>
      <c r="V627" s="43"/>
      <c r="W627" s="43"/>
      <c r="X627" s="43"/>
      <c r="Y627" s="43"/>
      <c r="Z627" s="43"/>
      <c r="AA627" s="43"/>
      <c r="AB627" s="43"/>
    </row>
    <row r="628" spans="20:28" s="49" customFormat="1" ht="15" customHeight="1" x14ac:dyDescent="0.2">
      <c r="T628" s="43"/>
      <c r="U628" s="43"/>
      <c r="V628" s="43"/>
      <c r="W628" s="43"/>
      <c r="X628" s="43"/>
      <c r="Y628" s="43"/>
      <c r="Z628" s="43"/>
      <c r="AA628" s="43"/>
      <c r="AB628" s="43"/>
    </row>
    <row r="629" spans="20:28" s="49" customFormat="1" ht="15" customHeight="1" x14ac:dyDescent="0.2">
      <c r="T629" s="43"/>
      <c r="U629" s="43"/>
      <c r="V629" s="43"/>
      <c r="W629" s="43"/>
      <c r="X629" s="43"/>
      <c r="Y629" s="43"/>
      <c r="Z629" s="43"/>
      <c r="AA629" s="43"/>
      <c r="AB629" s="43"/>
    </row>
    <row r="630" spans="20:28" s="49" customFormat="1" ht="15" customHeight="1" x14ac:dyDescent="0.2">
      <c r="T630" s="43"/>
      <c r="U630" s="43"/>
      <c r="V630" s="43"/>
      <c r="W630" s="43"/>
      <c r="X630" s="43"/>
      <c r="Y630" s="43"/>
      <c r="Z630" s="43"/>
      <c r="AA630" s="43"/>
      <c r="AB630" s="43"/>
    </row>
    <row r="631" spans="20:28" s="49" customFormat="1" ht="15" customHeight="1" x14ac:dyDescent="0.2">
      <c r="T631" s="43"/>
      <c r="U631" s="43"/>
      <c r="V631" s="43"/>
      <c r="W631" s="43"/>
      <c r="X631" s="43"/>
      <c r="Y631" s="43"/>
      <c r="Z631" s="43"/>
      <c r="AA631" s="43"/>
      <c r="AB631" s="43"/>
    </row>
    <row r="632" spans="20:28" s="49" customFormat="1" ht="15" customHeight="1" x14ac:dyDescent="0.2">
      <c r="T632" s="43"/>
      <c r="U632" s="43"/>
      <c r="V632" s="43"/>
      <c r="W632" s="43"/>
      <c r="X632" s="43"/>
      <c r="Y632" s="43"/>
      <c r="Z632" s="43"/>
      <c r="AA632" s="43"/>
      <c r="AB632" s="43"/>
    </row>
    <row r="633" spans="20:28" s="49" customFormat="1" ht="15" customHeight="1" x14ac:dyDescent="0.2">
      <c r="T633" s="43"/>
      <c r="U633" s="43"/>
      <c r="V633" s="43"/>
      <c r="W633" s="43"/>
      <c r="X633" s="43"/>
      <c r="Y633" s="43"/>
      <c r="Z633" s="43"/>
      <c r="AA633" s="43"/>
      <c r="AB633" s="43"/>
    </row>
    <row r="634" spans="20:28" s="49" customFormat="1" ht="15" customHeight="1" x14ac:dyDescent="0.2">
      <c r="T634" s="43"/>
      <c r="U634" s="43"/>
      <c r="V634" s="43"/>
      <c r="W634" s="43"/>
      <c r="X634" s="43"/>
      <c r="Y634" s="43"/>
      <c r="Z634" s="43"/>
      <c r="AA634" s="43"/>
      <c r="AB634" s="43"/>
    </row>
    <row r="635" spans="20:28" s="49" customFormat="1" ht="15" customHeight="1" x14ac:dyDescent="0.2">
      <c r="T635" s="43"/>
      <c r="U635" s="43"/>
      <c r="V635" s="43"/>
      <c r="W635" s="43"/>
      <c r="X635" s="43"/>
      <c r="Y635" s="43"/>
      <c r="Z635" s="43"/>
      <c r="AA635" s="43"/>
      <c r="AB635" s="43"/>
    </row>
    <row r="636" spans="20:28" s="49" customFormat="1" ht="15" customHeight="1" x14ac:dyDescent="0.2">
      <c r="T636" s="43"/>
      <c r="U636" s="43"/>
      <c r="V636" s="43"/>
      <c r="W636" s="43"/>
      <c r="X636" s="43"/>
      <c r="Y636" s="43"/>
      <c r="Z636" s="43"/>
      <c r="AA636" s="43"/>
      <c r="AB636" s="43"/>
    </row>
    <row r="637" spans="20:28" s="49" customFormat="1" ht="15" customHeight="1" x14ac:dyDescent="0.2">
      <c r="T637" s="43"/>
      <c r="U637" s="43"/>
      <c r="V637" s="43"/>
      <c r="W637" s="43"/>
      <c r="X637" s="43"/>
      <c r="Y637" s="43"/>
      <c r="Z637" s="43"/>
      <c r="AA637" s="43"/>
      <c r="AB637" s="43"/>
    </row>
    <row r="638" spans="20:28" s="49" customFormat="1" ht="15" customHeight="1" x14ac:dyDescent="0.2">
      <c r="T638" s="43"/>
      <c r="U638" s="43"/>
      <c r="V638" s="43"/>
      <c r="W638" s="43"/>
      <c r="X638" s="43"/>
      <c r="Y638" s="43"/>
      <c r="Z638" s="43"/>
      <c r="AA638" s="43"/>
      <c r="AB638" s="43"/>
    </row>
    <row r="639" spans="20:28" s="49" customFormat="1" ht="15" customHeight="1" x14ac:dyDescent="0.2">
      <c r="T639" s="43"/>
      <c r="U639" s="43"/>
      <c r="V639" s="43"/>
      <c r="W639" s="43"/>
      <c r="X639" s="43"/>
      <c r="Y639" s="43"/>
      <c r="Z639" s="43"/>
      <c r="AA639" s="43"/>
      <c r="AB639" s="43"/>
    </row>
    <row r="640" spans="20:28" s="49" customFormat="1" ht="15" customHeight="1" x14ac:dyDescent="0.2">
      <c r="T640" s="43"/>
      <c r="U640" s="43"/>
      <c r="V640" s="43"/>
      <c r="W640" s="43"/>
      <c r="X640" s="43"/>
      <c r="Y640" s="43"/>
      <c r="Z640" s="43"/>
      <c r="AA640" s="43"/>
      <c r="AB640" s="43"/>
    </row>
    <row r="641" spans="20:28" s="49" customFormat="1" ht="15" customHeight="1" x14ac:dyDescent="0.2">
      <c r="T641" s="43"/>
      <c r="U641" s="43"/>
      <c r="V641" s="43"/>
      <c r="W641" s="43"/>
      <c r="X641" s="43"/>
      <c r="Y641" s="43"/>
      <c r="Z641" s="43"/>
      <c r="AA641" s="43"/>
      <c r="AB641" s="43"/>
    </row>
    <row r="642" spans="20:28" s="49" customFormat="1" ht="15" customHeight="1" x14ac:dyDescent="0.2">
      <c r="T642" s="43"/>
      <c r="U642" s="43"/>
      <c r="V642" s="43"/>
      <c r="W642" s="43"/>
      <c r="X642" s="43"/>
      <c r="Y642" s="43"/>
      <c r="Z642" s="43"/>
      <c r="AA642" s="43"/>
      <c r="AB642" s="43"/>
    </row>
    <row r="643" spans="20:28" s="49" customFormat="1" ht="15" customHeight="1" x14ac:dyDescent="0.2">
      <c r="T643" s="43"/>
      <c r="U643" s="43"/>
      <c r="V643" s="43"/>
      <c r="W643" s="43"/>
      <c r="X643" s="43"/>
      <c r="Y643" s="43"/>
      <c r="Z643" s="43"/>
      <c r="AA643" s="43"/>
      <c r="AB643" s="43"/>
    </row>
    <row r="644" spans="20:28" s="49" customFormat="1" ht="15" customHeight="1" x14ac:dyDescent="0.2">
      <c r="T644" s="43"/>
      <c r="U644" s="43"/>
      <c r="V644" s="43"/>
      <c r="W644" s="43"/>
      <c r="X644" s="43"/>
      <c r="Y644" s="43"/>
      <c r="Z644" s="43"/>
      <c r="AA644" s="43"/>
      <c r="AB644" s="43"/>
    </row>
    <row r="645" spans="20:28" s="49" customFormat="1" ht="15" customHeight="1" x14ac:dyDescent="0.2">
      <c r="T645" s="43"/>
      <c r="U645" s="43"/>
      <c r="V645" s="43"/>
      <c r="W645" s="43"/>
      <c r="X645" s="43"/>
      <c r="Y645" s="43"/>
      <c r="Z645" s="43"/>
      <c r="AA645" s="43"/>
      <c r="AB645" s="43"/>
    </row>
    <row r="646" spans="20:28" s="49" customFormat="1" ht="15" customHeight="1" x14ac:dyDescent="0.2">
      <c r="T646" s="43"/>
      <c r="U646" s="43"/>
      <c r="V646" s="43"/>
      <c r="W646" s="43"/>
      <c r="X646" s="43"/>
      <c r="Y646" s="43"/>
      <c r="Z646" s="43"/>
      <c r="AA646" s="43"/>
      <c r="AB646" s="43"/>
    </row>
    <row r="647" spans="20:28" s="49" customFormat="1" ht="15" customHeight="1" x14ac:dyDescent="0.2">
      <c r="T647" s="43"/>
      <c r="U647" s="43"/>
      <c r="V647" s="43"/>
      <c r="W647" s="43"/>
      <c r="X647" s="43"/>
      <c r="Y647" s="43"/>
      <c r="Z647" s="43"/>
      <c r="AA647" s="43"/>
      <c r="AB647" s="43"/>
    </row>
    <row r="648" spans="20:28" s="49" customFormat="1" ht="15" customHeight="1" x14ac:dyDescent="0.2">
      <c r="T648" s="43"/>
      <c r="U648" s="43"/>
      <c r="V648" s="43"/>
      <c r="W648" s="43"/>
      <c r="X648" s="43"/>
      <c r="Y648" s="43"/>
      <c r="Z648" s="43"/>
      <c r="AA648" s="43"/>
      <c r="AB648" s="43"/>
    </row>
    <row r="649" spans="20:28" s="49" customFormat="1" ht="15" customHeight="1" x14ac:dyDescent="0.2">
      <c r="T649" s="43"/>
      <c r="U649" s="43"/>
      <c r="V649" s="43"/>
      <c r="W649" s="43"/>
      <c r="X649" s="43"/>
      <c r="Y649" s="43"/>
      <c r="Z649" s="43"/>
      <c r="AA649" s="43"/>
      <c r="AB649" s="43"/>
    </row>
    <row r="650" spans="20:28" s="49" customFormat="1" ht="15" customHeight="1" x14ac:dyDescent="0.2">
      <c r="T650" s="43"/>
      <c r="U650" s="43"/>
      <c r="V650" s="43"/>
      <c r="W650" s="43"/>
      <c r="X650" s="43"/>
      <c r="Y650" s="43"/>
      <c r="Z650" s="43"/>
      <c r="AA650" s="43"/>
      <c r="AB650" s="43"/>
    </row>
    <row r="651" spans="20:28" s="49" customFormat="1" ht="15" customHeight="1" x14ac:dyDescent="0.2">
      <c r="T651" s="43"/>
      <c r="U651" s="43"/>
      <c r="V651" s="43"/>
      <c r="W651" s="43"/>
      <c r="X651" s="43"/>
      <c r="Y651" s="43"/>
      <c r="Z651" s="43"/>
      <c r="AA651" s="43"/>
      <c r="AB651" s="43"/>
    </row>
    <row r="652" spans="20:28" s="49" customFormat="1" ht="15" customHeight="1" x14ac:dyDescent="0.2">
      <c r="T652" s="43"/>
      <c r="U652" s="43"/>
      <c r="V652" s="43"/>
      <c r="W652" s="43"/>
      <c r="X652" s="43"/>
      <c r="Y652" s="43"/>
      <c r="Z652" s="43"/>
      <c r="AA652" s="43"/>
      <c r="AB652" s="43"/>
    </row>
    <row r="653" spans="20:28" s="49" customFormat="1" ht="15" customHeight="1" x14ac:dyDescent="0.2">
      <c r="T653" s="43"/>
      <c r="U653" s="43"/>
      <c r="V653" s="43"/>
      <c r="W653" s="43"/>
      <c r="X653" s="43"/>
      <c r="Y653" s="43"/>
      <c r="Z653" s="43"/>
      <c r="AA653" s="43"/>
      <c r="AB653" s="43"/>
    </row>
    <row r="654" spans="20:28" s="49" customFormat="1" ht="15" customHeight="1" x14ac:dyDescent="0.2">
      <c r="T654" s="43"/>
      <c r="U654" s="43"/>
      <c r="V654" s="43"/>
      <c r="W654" s="43"/>
      <c r="X654" s="43"/>
      <c r="Y654" s="43"/>
      <c r="Z654" s="43"/>
      <c r="AA654" s="43"/>
      <c r="AB654" s="43"/>
    </row>
    <row r="655" spans="20:28" s="49" customFormat="1" ht="15" customHeight="1" x14ac:dyDescent="0.2">
      <c r="T655" s="43"/>
      <c r="U655" s="43"/>
      <c r="V655" s="43"/>
      <c r="W655" s="43"/>
      <c r="X655" s="43"/>
      <c r="Y655" s="43"/>
      <c r="Z655" s="43"/>
      <c r="AA655" s="43"/>
      <c r="AB655" s="43"/>
    </row>
    <row r="656" spans="20:28" s="49" customFormat="1" ht="15" customHeight="1" x14ac:dyDescent="0.2">
      <c r="T656" s="43"/>
      <c r="U656" s="43"/>
      <c r="V656" s="43"/>
      <c r="W656" s="43"/>
      <c r="X656" s="43"/>
      <c r="Y656" s="43"/>
      <c r="Z656" s="43"/>
      <c r="AA656" s="43"/>
      <c r="AB656" s="43"/>
    </row>
    <row r="657" spans="20:28" s="49" customFormat="1" ht="15" customHeight="1" x14ac:dyDescent="0.2">
      <c r="T657" s="43"/>
      <c r="U657" s="43"/>
      <c r="V657" s="43"/>
      <c r="W657" s="43"/>
      <c r="X657" s="43"/>
      <c r="Y657" s="43"/>
      <c r="Z657" s="43"/>
      <c r="AA657" s="43"/>
      <c r="AB657" s="43"/>
    </row>
    <row r="658" spans="20:28" s="49" customFormat="1" ht="15" customHeight="1" x14ac:dyDescent="0.2">
      <c r="T658" s="43"/>
      <c r="U658" s="43"/>
      <c r="V658" s="43"/>
      <c r="W658" s="43"/>
      <c r="X658" s="43"/>
      <c r="Y658" s="43"/>
      <c r="Z658" s="43"/>
      <c r="AA658" s="43"/>
      <c r="AB658" s="43"/>
    </row>
    <row r="659" spans="20:28" s="49" customFormat="1" ht="15" customHeight="1" x14ac:dyDescent="0.2">
      <c r="T659" s="43"/>
      <c r="U659" s="43"/>
      <c r="V659" s="43"/>
      <c r="W659" s="43"/>
      <c r="X659" s="43"/>
      <c r="Y659" s="43"/>
      <c r="Z659" s="43"/>
      <c r="AA659" s="43"/>
      <c r="AB659" s="43"/>
    </row>
    <row r="660" spans="20:28" s="49" customFormat="1" ht="15" customHeight="1" x14ac:dyDescent="0.2">
      <c r="T660" s="43"/>
      <c r="U660" s="43"/>
      <c r="V660" s="43"/>
      <c r="W660" s="43"/>
      <c r="X660" s="43"/>
      <c r="Y660" s="43"/>
      <c r="Z660" s="43"/>
      <c r="AA660" s="43"/>
      <c r="AB660" s="43"/>
    </row>
    <row r="661" spans="20:28" s="49" customFormat="1" ht="15" customHeight="1" x14ac:dyDescent="0.2">
      <c r="T661" s="43"/>
      <c r="U661" s="43"/>
      <c r="V661" s="43"/>
      <c r="W661" s="43"/>
      <c r="X661" s="43"/>
      <c r="Y661" s="43"/>
      <c r="Z661" s="43"/>
      <c r="AA661" s="43"/>
      <c r="AB661" s="43"/>
    </row>
    <row r="662" spans="20:28" s="49" customFormat="1" ht="15" customHeight="1" x14ac:dyDescent="0.2">
      <c r="T662" s="43"/>
      <c r="U662" s="43"/>
      <c r="V662" s="43"/>
      <c r="W662" s="43"/>
      <c r="X662" s="43"/>
      <c r="Y662" s="43"/>
      <c r="Z662" s="43"/>
      <c r="AA662" s="43"/>
      <c r="AB662" s="43"/>
    </row>
    <row r="663" spans="20:28" s="49" customFormat="1" ht="15" customHeight="1" x14ac:dyDescent="0.2">
      <c r="T663" s="43"/>
      <c r="U663" s="43"/>
      <c r="V663" s="43"/>
      <c r="W663" s="43"/>
      <c r="X663" s="43"/>
      <c r="Y663" s="43"/>
      <c r="Z663" s="43"/>
      <c r="AA663" s="43"/>
      <c r="AB663" s="43"/>
    </row>
    <row r="664" spans="20:28" s="49" customFormat="1" ht="15" customHeight="1" x14ac:dyDescent="0.2">
      <c r="T664" s="43"/>
      <c r="U664" s="43"/>
      <c r="V664" s="43"/>
      <c r="W664" s="43"/>
      <c r="X664" s="43"/>
      <c r="Y664" s="43"/>
      <c r="Z664" s="43"/>
      <c r="AA664" s="43"/>
      <c r="AB664" s="43"/>
    </row>
    <row r="665" spans="20:28" s="49" customFormat="1" ht="15" customHeight="1" x14ac:dyDescent="0.2">
      <c r="T665" s="43"/>
      <c r="U665" s="43"/>
      <c r="V665" s="43"/>
      <c r="W665" s="43"/>
      <c r="X665" s="43"/>
      <c r="Y665" s="43"/>
      <c r="Z665" s="43"/>
      <c r="AA665" s="43"/>
      <c r="AB665" s="43"/>
    </row>
    <row r="666" spans="20:28" s="49" customFormat="1" ht="15" customHeight="1" x14ac:dyDescent="0.2">
      <c r="T666" s="43"/>
      <c r="U666" s="43"/>
      <c r="V666" s="43"/>
      <c r="W666" s="43"/>
      <c r="X666" s="43"/>
      <c r="Y666" s="43"/>
      <c r="Z666" s="43"/>
      <c r="AA666" s="43"/>
      <c r="AB666" s="43"/>
    </row>
    <row r="667" spans="20:28" s="49" customFormat="1" ht="15" customHeight="1" x14ac:dyDescent="0.2">
      <c r="T667" s="43"/>
      <c r="U667" s="43"/>
      <c r="V667" s="43"/>
      <c r="W667" s="43"/>
      <c r="X667" s="43"/>
      <c r="Y667" s="43"/>
      <c r="Z667" s="43"/>
      <c r="AA667" s="43"/>
      <c r="AB667" s="43"/>
    </row>
    <row r="668" spans="20:28" s="49" customFormat="1" ht="15" customHeight="1" x14ac:dyDescent="0.2">
      <c r="T668" s="43"/>
      <c r="U668" s="43"/>
      <c r="V668" s="43"/>
      <c r="W668" s="43"/>
      <c r="X668" s="43"/>
      <c r="Y668" s="43"/>
      <c r="Z668" s="43"/>
      <c r="AA668" s="43"/>
      <c r="AB668" s="43"/>
    </row>
    <row r="669" spans="20:28" s="49" customFormat="1" ht="15" customHeight="1" x14ac:dyDescent="0.2">
      <c r="T669" s="43"/>
      <c r="U669" s="43"/>
      <c r="V669" s="43"/>
      <c r="W669" s="43"/>
      <c r="X669" s="43"/>
      <c r="Y669" s="43"/>
      <c r="Z669" s="43"/>
      <c r="AA669" s="43"/>
      <c r="AB669" s="43"/>
    </row>
    <row r="670" spans="20:28" s="49" customFormat="1" ht="15" customHeight="1" x14ac:dyDescent="0.2">
      <c r="T670" s="43"/>
      <c r="U670" s="43"/>
      <c r="V670" s="43"/>
      <c r="W670" s="43"/>
      <c r="X670" s="43"/>
      <c r="Y670" s="43"/>
      <c r="Z670" s="43"/>
      <c r="AA670" s="43"/>
      <c r="AB670" s="43"/>
    </row>
    <row r="671" spans="20:28" s="49" customFormat="1" ht="15" customHeight="1" x14ac:dyDescent="0.2">
      <c r="T671" s="43"/>
      <c r="U671" s="43"/>
      <c r="V671" s="43"/>
      <c r="W671" s="43"/>
      <c r="X671" s="43"/>
      <c r="Y671" s="43"/>
      <c r="Z671" s="43"/>
      <c r="AA671" s="43"/>
      <c r="AB671" s="43"/>
    </row>
    <row r="672" spans="20:28" s="49" customFormat="1" ht="15" customHeight="1" x14ac:dyDescent="0.2">
      <c r="T672" s="43"/>
      <c r="U672" s="43"/>
      <c r="V672" s="43"/>
      <c r="W672" s="43"/>
      <c r="X672" s="43"/>
      <c r="Y672" s="43"/>
      <c r="Z672" s="43"/>
      <c r="AA672" s="43"/>
      <c r="AB672" s="43"/>
    </row>
    <row r="673" spans="20:28" s="49" customFormat="1" ht="15" customHeight="1" x14ac:dyDescent="0.2">
      <c r="T673" s="43"/>
      <c r="U673" s="43"/>
      <c r="V673" s="43"/>
      <c r="W673" s="43"/>
      <c r="X673" s="43"/>
      <c r="Y673" s="43"/>
      <c r="Z673" s="43"/>
      <c r="AA673" s="43"/>
      <c r="AB673" s="43"/>
    </row>
    <row r="674" spans="20:28" s="49" customFormat="1" ht="15" customHeight="1" x14ac:dyDescent="0.2">
      <c r="T674" s="43"/>
      <c r="U674" s="43"/>
      <c r="V674" s="43"/>
      <c r="W674" s="43"/>
      <c r="X674" s="43"/>
      <c r="Y674" s="43"/>
      <c r="Z674" s="43"/>
      <c r="AA674" s="43"/>
      <c r="AB674" s="43"/>
    </row>
    <row r="675" spans="20:28" s="49" customFormat="1" ht="15" customHeight="1" x14ac:dyDescent="0.2">
      <c r="T675" s="43"/>
      <c r="U675" s="43"/>
      <c r="V675" s="43"/>
      <c r="W675" s="43"/>
      <c r="X675" s="43"/>
      <c r="Y675" s="43"/>
      <c r="Z675" s="43"/>
      <c r="AA675" s="43"/>
      <c r="AB675" s="43"/>
    </row>
    <row r="676" spans="20:28" s="49" customFormat="1" ht="15" customHeight="1" x14ac:dyDescent="0.2">
      <c r="T676" s="43"/>
      <c r="U676" s="43"/>
      <c r="V676" s="43"/>
      <c r="W676" s="43"/>
      <c r="X676" s="43"/>
      <c r="Y676" s="43"/>
      <c r="Z676" s="43"/>
      <c r="AA676" s="43"/>
      <c r="AB676" s="43"/>
    </row>
    <row r="677" spans="20:28" s="49" customFormat="1" ht="15" customHeight="1" x14ac:dyDescent="0.2">
      <c r="T677" s="43"/>
      <c r="U677" s="43"/>
      <c r="V677" s="43"/>
      <c r="W677" s="43"/>
      <c r="X677" s="43"/>
      <c r="Y677" s="43"/>
      <c r="Z677" s="43"/>
      <c r="AA677" s="43"/>
      <c r="AB677" s="43"/>
    </row>
    <row r="678" spans="20:28" s="49" customFormat="1" ht="15" customHeight="1" x14ac:dyDescent="0.2">
      <c r="T678" s="43"/>
      <c r="U678" s="43"/>
      <c r="V678" s="43"/>
      <c r="W678" s="43"/>
      <c r="X678" s="43"/>
      <c r="Y678" s="43"/>
      <c r="Z678" s="43"/>
      <c r="AA678" s="43"/>
      <c r="AB678" s="43"/>
    </row>
    <row r="679" spans="20:28" s="49" customFormat="1" ht="15" customHeight="1" x14ac:dyDescent="0.2">
      <c r="T679" s="43"/>
      <c r="U679" s="43"/>
      <c r="V679" s="43"/>
      <c r="W679" s="43"/>
      <c r="X679" s="43"/>
      <c r="Y679" s="43"/>
      <c r="Z679" s="43"/>
      <c r="AA679" s="43"/>
      <c r="AB679" s="43"/>
    </row>
    <row r="680" spans="20:28" s="49" customFormat="1" ht="15" customHeight="1" x14ac:dyDescent="0.2">
      <c r="T680" s="43"/>
      <c r="U680" s="43"/>
      <c r="V680" s="43"/>
      <c r="W680" s="43"/>
      <c r="X680" s="43"/>
      <c r="Y680" s="43"/>
      <c r="Z680" s="43"/>
      <c r="AA680" s="43"/>
      <c r="AB680" s="43"/>
    </row>
    <row r="681" spans="20:28" s="49" customFormat="1" ht="15" customHeight="1" x14ac:dyDescent="0.2">
      <c r="T681" s="43"/>
      <c r="U681" s="43"/>
      <c r="V681" s="43"/>
      <c r="W681" s="43"/>
      <c r="X681" s="43"/>
      <c r="Y681" s="43"/>
      <c r="Z681" s="43"/>
      <c r="AA681" s="43"/>
      <c r="AB681" s="43"/>
    </row>
    <row r="682" spans="20:28" s="49" customFormat="1" ht="15" customHeight="1" x14ac:dyDescent="0.2">
      <c r="T682" s="43"/>
      <c r="U682" s="43"/>
      <c r="V682" s="43"/>
      <c r="W682" s="43"/>
      <c r="X682" s="43"/>
      <c r="Y682" s="43"/>
      <c r="Z682" s="43"/>
      <c r="AA682" s="43"/>
      <c r="AB682" s="43"/>
    </row>
    <row r="683" spans="20:28" s="49" customFormat="1" ht="15" customHeight="1" x14ac:dyDescent="0.2">
      <c r="T683" s="43"/>
      <c r="U683" s="43"/>
      <c r="V683" s="43"/>
      <c r="W683" s="43"/>
      <c r="X683" s="43"/>
      <c r="Y683" s="43"/>
      <c r="Z683" s="43"/>
      <c r="AA683" s="43"/>
      <c r="AB683" s="43"/>
    </row>
    <row r="684" spans="20:28" s="49" customFormat="1" ht="15" customHeight="1" x14ac:dyDescent="0.2">
      <c r="T684" s="43"/>
      <c r="U684" s="43"/>
      <c r="V684" s="43"/>
      <c r="W684" s="43"/>
      <c r="X684" s="43"/>
      <c r="Y684" s="43"/>
      <c r="Z684" s="43"/>
      <c r="AA684" s="43"/>
      <c r="AB684" s="43"/>
    </row>
    <row r="685" spans="20:28" s="49" customFormat="1" ht="15" customHeight="1" x14ac:dyDescent="0.2">
      <c r="T685" s="43"/>
      <c r="U685" s="43"/>
      <c r="V685" s="43"/>
      <c r="W685" s="43"/>
      <c r="X685" s="43"/>
      <c r="Y685" s="43"/>
      <c r="Z685" s="43"/>
      <c r="AA685" s="43"/>
      <c r="AB685" s="43"/>
    </row>
    <row r="686" spans="20:28" s="49" customFormat="1" ht="15" customHeight="1" x14ac:dyDescent="0.2">
      <c r="T686" s="43"/>
      <c r="U686" s="43"/>
      <c r="V686" s="43"/>
      <c r="W686" s="43"/>
      <c r="X686" s="43"/>
      <c r="Y686" s="43"/>
      <c r="Z686" s="43"/>
      <c r="AA686" s="43"/>
      <c r="AB686" s="43"/>
    </row>
    <row r="687" spans="20:28" s="49" customFormat="1" ht="15" customHeight="1" x14ac:dyDescent="0.2">
      <c r="T687" s="43"/>
      <c r="U687" s="43"/>
      <c r="V687" s="43"/>
      <c r="W687" s="43"/>
      <c r="X687" s="43"/>
      <c r="Y687" s="43"/>
      <c r="Z687" s="43"/>
      <c r="AA687" s="43"/>
      <c r="AB687" s="43"/>
    </row>
    <row r="688" spans="20:28" s="49" customFormat="1" ht="15" customHeight="1" x14ac:dyDescent="0.2">
      <c r="T688" s="43"/>
      <c r="U688" s="43"/>
      <c r="V688" s="43"/>
      <c r="W688" s="43"/>
      <c r="X688" s="43"/>
      <c r="Y688" s="43"/>
      <c r="Z688" s="43"/>
      <c r="AA688" s="43"/>
      <c r="AB688" s="43"/>
    </row>
    <row r="689" spans="20:28" s="49" customFormat="1" ht="15" customHeight="1" x14ac:dyDescent="0.2">
      <c r="T689" s="43"/>
      <c r="U689" s="43"/>
      <c r="V689" s="43"/>
      <c r="W689" s="43"/>
      <c r="X689" s="43"/>
      <c r="Y689" s="43"/>
      <c r="Z689" s="43"/>
      <c r="AA689" s="43"/>
      <c r="AB689" s="43"/>
    </row>
    <row r="690" spans="20:28" s="49" customFormat="1" ht="15" customHeight="1" x14ac:dyDescent="0.2">
      <c r="T690" s="43"/>
      <c r="U690" s="43"/>
      <c r="V690" s="43"/>
      <c r="W690" s="43"/>
      <c r="X690" s="43"/>
      <c r="Y690" s="43"/>
      <c r="Z690" s="43"/>
      <c r="AA690" s="43"/>
      <c r="AB690" s="43"/>
    </row>
    <row r="691" spans="20:28" s="49" customFormat="1" ht="15" customHeight="1" x14ac:dyDescent="0.2">
      <c r="T691" s="43"/>
      <c r="U691" s="43"/>
      <c r="V691" s="43"/>
      <c r="W691" s="43"/>
      <c r="X691" s="43"/>
      <c r="Y691" s="43"/>
      <c r="Z691" s="43"/>
      <c r="AA691" s="43"/>
      <c r="AB691" s="43"/>
    </row>
    <row r="692" spans="20:28" s="49" customFormat="1" ht="15" customHeight="1" x14ac:dyDescent="0.2">
      <c r="T692" s="43"/>
      <c r="U692" s="43"/>
      <c r="V692" s="43"/>
      <c r="W692" s="43"/>
      <c r="X692" s="43"/>
      <c r="Y692" s="43"/>
      <c r="Z692" s="43"/>
      <c r="AA692" s="43"/>
      <c r="AB692" s="43"/>
    </row>
    <row r="693" spans="20:28" s="49" customFormat="1" ht="15" customHeight="1" x14ac:dyDescent="0.2">
      <c r="T693" s="43"/>
      <c r="U693" s="43"/>
      <c r="V693" s="43"/>
      <c r="W693" s="43"/>
      <c r="X693" s="43"/>
      <c r="Y693" s="43"/>
      <c r="Z693" s="43"/>
      <c r="AA693" s="43"/>
      <c r="AB693" s="43"/>
    </row>
    <row r="694" spans="20:28" s="49" customFormat="1" ht="15" customHeight="1" x14ac:dyDescent="0.2">
      <c r="T694" s="43"/>
      <c r="U694" s="43"/>
      <c r="V694" s="43"/>
      <c r="W694" s="43"/>
      <c r="X694" s="43"/>
      <c r="Y694" s="43"/>
      <c r="Z694" s="43"/>
      <c r="AA694" s="43"/>
      <c r="AB694" s="43"/>
    </row>
    <row r="695" spans="20:28" s="49" customFormat="1" ht="15" customHeight="1" x14ac:dyDescent="0.2">
      <c r="T695" s="43"/>
      <c r="U695" s="43"/>
      <c r="V695" s="43"/>
      <c r="W695" s="43"/>
      <c r="X695" s="43"/>
      <c r="Y695" s="43"/>
      <c r="Z695" s="43"/>
      <c r="AA695" s="43"/>
      <c r="AB695" s="43"/>
    </row>
    <row r="696" spans="20:28" s="49" customFormat="1" ht="15" customHeight="1" x14ac:dyDescent="0.2">
      <c r="T696" s="43"/>
      <c r="U696" s="43"/>
      <c r="V696" s="43"/>
      <c r="W696" s="43"/>
      <c r="X696" s="43"/>
      <c r="Y696" s="43"/>
      <c r="Z696" s="43"/>
      <c r="AA696" s="43"/>
      <c r="AB696" s="43"/>
    </row>
    <row r="697" spans="20:28" s="49" customFormat="1" ht="15" customHeight="1" x14ac:dyDescent="0.2">
      <c r="T697" s="43"/>
      <c r="U697" s="43"/>
      <c r="V697" s="43"/>
      <c r="W697" s="43"/>
      <c r="X697" s="43"/>
      <c r="Y697" s="43"/>
      <c r="Z697" s="43"/>
      <c r="AA697" s="43"/>
      <c r="AB697" s="43"/>
    </row>
    <row r="698" spans="20:28" s="49" customFormat="1" ht="15" customHeight="1" x14ac:dyDescent="0.2">
      <c r="T698" s="43"/>
      <c r="U698" s="43"/>
      <c r="V698" s="43"/>
      <c r="W698" s="43"/>
      <c r="X698" s="43"/>
      <c r="Y698" s="43"/>
      <c r="Z698" s="43"/>
      <c r="AA698" s="43"/>
      <c r="AB698" s="43"/>
    </row>
    <row r="699" spans="20:28" s="49" customFormat="1" ht="15" customHeight="1" x14ac:dyDescent="0.2">
      <c r="T699" s="43"/>
      <c r="U699" s="43"/>
      <c r="V699" s="43"/>
      <c r="W699" s="43"/>
      <c r="X699" s="43"/>
      <c r="Y699" s="43"/>
      <c r="Z699" s="43"/>
      <c r="AA699" s="43"/>
      <c r="AB699" s="43"/>
    </row>
    <row r="700" spans="20:28" s="49" customFormat="1" ht="15" customHeight="1" x14ac:dyDescent="0.2">
      <c r="T700" s="43"/>
      <c r="U700" s="43"/>
      <c r="V700" s="43"/>
      <c r="W700" s="43"/>
      <c r="X700" s="43"/>
      <c r="Y700" s="43"/>
      <c r="Z700" s="43"/>
      <c r="AA700" s="43"/>
      <c r="AB700" s="43"/>
    </row>
    <row r="701" spans="20:28" s="49" customFormat="1" ht="15" customHeight="1" x14ac:dyDescent="0.2">
      <c r="T701" s="43"/>
      <c r="U701" s="43"/>
      <c r="V701" s="43"/>
      <c r="W701" s="43"/>
      <c r="X701" s="43"/>
      <c r="Y701" s="43"/>
      <c r="Z701" s="43"/>
      <c r="AA701" s="43"/>
      <c r="AB701" s="43"/>
    </row>
    <row r="702" spans="20:28" s="49" customFormat="1" ht="15" customHeight="1" x14ac:dyDescent="0.2">
      <c r="T702" s="43"/>
      <c r="U702" s="43"/>
      <c r="V702" s="43"/>
      <c r="W702" s="43"/>
      <c r="X702" s="43"/>
      <c r="Y702" s="43"/>
      <c r="Z702" s="43"/>
      <c r="AA702" s="43"/>
      <c r="AB702" s="43"/>
    </row>
    <row r="703" spans="20:28" s="49" customFormat="1" ht="15" customHeight="1" x14ac:dyDescent="0.2">
      <c r="T703" s="43"/>
      <c r="U703" s="43"/>
      <c r="V703" s="43"/>
      <c r="W703" s="43"/>
      <c r="X703" s="43"/>
      <c r="Y703" s="43"/>
      <c r="Z703" s="43"/>
      <c r="AA703" s="43"/>
      <c r="AB703" s="43"/>
    </row>
    <row r="704" spans="20:28" s="49" customFormat="1" ht="15" customHeight="1" x14ac:dyDescent="0.2">
      <c r="T704" s="43"/>
      <c r="U704" s="43"/>
      <c r="V704" s="43"/>
      <c r="W704" s="43"/>
      <c r="X704" s="43"/>
      <c r="Y704" s="43"/>
      <c r="Z704" s="43"/>
      <c r="AA704" s="43"/>
      <c r="AB704" s="43"/>
    </row>
    <row r="705" spans="20:28" s="49" customFormat="1" ht="15" customHeight="1" x14ac:dyDescent="0.2">
      <c r="T705" s="43"/>
      <c r="U705" s="43"/>
      <c r="V705" s="43"/>
      <c r="W705" s="43"/>
      <c r="X705" s="43"/>
      <c r="Y705" s="43"/>
      <c r="Z705" s="43"/>
      <c r="AA705" s="43"/>
      <c r="AB705" s="43"/>
    </row>
    <row r="706" spans="20:28" s="49" customFormat="1" ht="15" customHeight="1" x14ac:dyDescent="0.2">
      <c r="T706" s="43"/>
      <c r="U706" s="43"/>
      <c r="V706" s="43"/>
      <c r="W706" s="43"/>
      <c r="X706" s="43"/>
      <c r="Y706" s="43"/>
      <c r="Z706" s="43"/>
      <c r="AA706" s="43"/>
      <c r="AB706" s="43"/>
    </row>
    <row r="707" spans="20:28" s="49" customFormat="1" ht="15" customHeight="1" x14ac:dyDescent="0.2">
      <c r="T707" s="43"/>
      <c r="U707" s="43"/>
      <c r="V707" s="43"/>
      <c r="W707" s="43"/>
      <c r="X707" s="43"/>
      <c r="Y707" s="43"/>
      <c r="Z707" s="43"/>
      <c r="AA707" s="43"/>
      <c r="AB707" s="43"/>
    </row>
    <row r="708" spans="20:28" s="49" customFormat="1" ht="15" customHeight="1" x14ac:dyDescent="0.2">
      <c r="T708" s="43"/>
      <c r="U708" s="43"/>
      <c r="V708" s="43"/>
      <c r="W708" s="43"/>
      <c r="X708" s="43"/>
      <c r="Y708" s="43"/>
      <c r="Z708" s="43"/>
      <c r="AA708" s="43"/>
      <c r="AB708" s="43"/>
    </row>
    <row r="709" spans="20:28" s="49" customFormat="1" ht="15" customHeight="1" x14ac:dyDescent="0.2">
      <c r="T709" s="43"/>
      <c r="U709" s="43"/>
      <c r="V709" s="43"/>
      <c r="W709" s="43"/>
      <c r="X709" s="43"/>
      <c r="Y709" s="43"/>
      <c r="Z709" s="43"/>
      <c r="AA709" s="43"/>
      <c r="AB709" s="43"/>
    </row>
    <row r="710" spans="20:28" s="49" customFormat="1" ht="15" customHeight="1" x14ac:dyDescent="0.2">
      <c r="T710" s="43"/>
      <c r="U710" s="43"/>
      <c r="V710" s="43"/>
      <c r="W710" s="43"/>
      <c r="X710" s="43"/>
      <c r="Y710" s="43"/>
      <c r="Z710" s="43"/>
      <c r="AA710" s="43"/>
      <c r="AB710" s="43"/>
    </row>
    <row r="711" spans="20:28" s="49" customFormat="1" ht="15" customHeight="1" x14ac:dyDescent="0.2">
      <c r="T711" s="43"/>
      <c r="U711" s="43"/>
      <c r="V711" s="43"/>
      <c r="W711" s="43"/>
      <c r="X711" s="43"/>
      <c r="Y711" s="43"/>
      <c r="Z711" s="43"/>
      <c r="AA711" s="43"/>
      <c r="AB711" s="43"/>
    </row>
    <row r="712" spans="20:28" s="49" customFormat="1" ht="15" customHeight="1" x14ac:dyDescent="0.2">
      <c r="T712" s="43"/>
      <c r="U712" s="43"/>
      <c r="V712" s="43"/>
      <c r="W712" s="43"/>
      <c r="X712" s="43"/>
      <c r="Y712" s="43"/>
      <c r="Z712" s="43"/>
      <c r="AA712" s="43"/>
      <c r="AB712" s="43"/>
    </row>
    <row r="713" spans="20:28" s="49" customFormat="1" ht="15" customHeight="1" x14ac:dyDescent="0.2">
      <c r="T713" s="43"/>
      <c r="U713" s="43"/>
      <c r="V713" s="43"/>
      <c r="W713" s="43"/>
      <c r="X713" s="43"/>
      <c r="Y713" s="43"/>
      <c r="Z713" s="43"/>
      <c r="AA713" s="43"/>
      <c r="AB713" s="43"/>
    </row>
    <row r="714" spans="20:28" s="49" customFormat="1" ht="15" customHeight="1" x14ac:dyDescent="0.2">
      <c r="T714" s="43"/>
      <c r="U714" s="43"/>
      <c r="V714" s="43"/>
      <c r="W714" s="43"/>
      <c r="X714" s="43"/>
      <c r="Y714" s="43"/>
      <c r="Z714" s="43"/>
      <c r="AA714" s="43"/>
      <c r="AB714" s="43"/>
    </row>
    <row r="715" spans="20:28" s="49" customFormat="1" ht="15" customHeight="1" x14ac:dyDescent="0.2">
      <c r="T715" s="43"/>
      <c r="U715" s="43"/>
      <c r="V715" s="43"/>
      <c r="W715" s="43"/>
      <c r="X715" s="43"/>
      <c r="Y715" s="43"/>
      <c r="Z715" s="43"/>
      <c r="AA715" s="43"/>
      <c r="AB715" s="43"/>
    </row>
    <row r="716" spans="20:28" s="49" customFormat="1" ht="15" customHeight="1" x14ac:dyDescent="0.2">
      <c r="T716" s="43"/>
      <c r="U716" s="43"/>
      <c r="V716" s="43"/>
      <c r="W716" s="43"/>
      <c r="X716" s="43"/>
      <c r="Y716" s="43"/>
      <c r="Z716" s="43"/>
      <c r="AA716" s="43"/>
      <c r="AB716" s="43"/>
    </row>
    <row r="717" spans="20:28" s="49" customFormat="1" ht="15" customHeight="1" x14ac:dyDescent="0.2">
      <c r="T717" s="43"/>
      <c r="U717" s="43"/>
      <c r="V717" s="43"/>
      <c r="W717" s="43"/>
      <c r="X717" s="43"/>
      <c r="Y717" s="43"/>
      <c r="Z717" s="43"/>
      <c r="AA717" s="43"/>
      <c r="AB717" s="43"/>
    </row>
    <row r="718" spans="20:28" s="49" customFormat="1" ht="15" customHeight="1" x14ac:dyDescent="0.2">
      <c r="T718" s="43"/>
      <c r="U718" s="43"/>
      <c r="V718" s="43"/>
      <c r="W718" s="43"/>
      <c r="X718" s="43"/>
      <c r="Y718" s="43"/>
      <c r="Z718" s="43"/>
      <c r="AA718" s="43"/>
      <c r="AB718" s="43"/>
    </row>
    <row r="719" spans="20:28" s="49" customFormat="1" ht="15" customHeight="1" x14ac:dyDescent="0.2">
      <c r="T719" s="43"/>
      <c r="U719" s="43"/>
      <c r="V719" s="43"/>
      <c r="W719" s="43"/>
      <c r="X719" s="43"/>
      <c r="Y719" s="43"/>
      <c r="Z719" s="43"/>
      <c r="AA719" s="43"/>
      <c r="AB719" s="43"/>
    </row>
    <row r="720" spans="20:28" s="49" customFormat="1" ht="15" customHeight="1" x14ac:dyDescent="0.2">
      <c r="T720" s="43"/>
      <c r="U720" s="43"/>
      <c r="V720" s="43"/>
      <c r="W720" s="43"/>
      <c r="X720" s="43"/>
      <c r="Y720" s="43"/>
      <c r="Z720" s="43"/>
      <c r="AA720" s="43"/>
      <c r="AB720" s="43"/>
    </row>
    <row r="721" spans="20:28" s="49" customFormat="1" ht="15" customHeight="1" x14ac:dyDescent="0.2">
      <c r="T721" s="43"/>
      <c r="U721" s="43"/>
      <c r="V721" s="43"/>
      <c r="W721" s="43"/>
      <c r="X721" s="43"/>
      <c r="Y721" s="43"/>
      <c r="Z721" s="43"/>
      <c r="AA721" s="43"/>
      <c r="AB721" s="43"/>
    </row>
    <row r="722" spans="20:28" s="49" customFormat="1" ht="15" customHeight="1" x14ac:dyDescent="0.2">
      <c r="T722" s="43"/>
      <c r="U722" s="43"/>
      <c r="V722" s="43"/>
      <c r="W722" s="43"/>
      <c r="X722" s="43"/>
      <c r="Y722" s="43"/>
      <c r="Z722" s="43"/>
      <c r="AA722" s="43"/>
      <c r="AB722" s="43"/>
    </row>
    <row r="723" spans="20:28" s="49" customFormat="1" ht="15" customHeight="1" x14ac:dyDescent="0.2">
      <c r="T723" s="43"/>
      <c r="U723" s="43"/>
      <c r="V723" s="43"/>
      <c r="W723" s="43"/>
      <c r="X723" s="43"/>
      <c r="Y723" s="43"/>
      <c r="Z723" s="43"/>
      <c r="AA723" s="43"/>
      <c r="AB723" s="43"/>
    </row>
    <row r="724" spans="20:28" s="49" customFormat="1" ht="15" customHeight="1" x14ac:dyDescent="0.2">
      <c r="T724" s="43"/>
      <c r="U724" s="43"/>
      <c r="V724" s="43"/>
      <c r="W724" s="43"/>
      <c r="X724" s="43"/>
      <c r="Y724" s="43"/>
      <c r="Z724" s="43"/>
      <c r="AA724" s="43"/>
      <c r="AB724" s="43"/>
    </row>
    <row r="725" spans="20:28" s="49" customFormat="1" ht="15" customHeight="1" x14ac:dyDescent="0.2">
      <c r="T725" s="43"/>
      <c r="U725" s="43"/>
      <c r="V725" s="43"/>
      <c r="W725" s="43"/>
      <c r="X725" s="43"/>
      <c r="Y725" s="43"/>
      <c r="Z725" s="43"/>
      <c r="AA725" s="43"/>
      <c r="AB725" s="43"/>
    </row>
    <row r="726" spans="20:28" s="49" customFormat="1" ht="15" customHeight="1" x14ac:dyDescent="0.2">
      <c r="T726" s="43"/>
      <c r="U726" s="43"/>
      <c r="V726" s="43"/>
      <c r="W726" s="43"/>
      <c r="X726" s="43"/>
      <c r="Y726" s="43"/>
      <c r="Z726" s="43"/>
      <c r="AA726" s="43"/>
      <c r="AB726" s="43"/>
    </row>
    <row r="727" spans="20:28" s="49" customFormat="1" ht="15" customHeight="1" x14ac:dyDescent="0.2">
      <c r="T727" s="43"/>
      <c r="U727" s="43"/>
      <c r="V727" s="43"/>
      <c r="W727" s="43"/>
      <c r="X727" s="43"/>
      <c r="Y727" s="43"/>
      <c r="Z727" s="43"/>
      <c r="AA727" s="43"/>
      <c r="AB727" s="43"/>
    </row>
    <row r="728" spans="20:28" s="49" customFormat="1" ht="15" customHeight="1" x14ac:dyDescent="0.2">
      <c r="T728" s="43"/>
      <c r="U728" s="43"/>
      <c r="V728" s="43"/>
      <c r="W728" s="43"/>
      <c r="X728" s="43"/>
      <c r="Y728" s="43"/>
      <c r="Z728" s="43"/>
      <c r="AA728" s="43"/>
      <c r="AB728" s="43"/>
    </row>
    <row r="729" spans="20:28" s="49" customFormat="1" ht="15" customHeight="1" x14ac:dyDescent="0.2">
      <c r="T729" s="43"/>
      <c r="U729" s="43"/>
      <c r="V729" s="43"/>
      <c r="W729" s="43"/>
      <c r="X729" s="43"/>
      <c r="Y729" s="43"/>
      <c r="Z729" s="43"/>
      <c r="AA729" s="43"/>
      <c r="AB729" s="43"/>
    </row>
    <row r="730" spans="20:28" s="49" customFormat="1" ht="15" customHeight="1" x14ac:dyDescent="0.2">
      <c r="T730" s="43"/>
      <c r="U730" s="43"/>
      <c r="V730" s="43"/>
      <c r="W730" s="43"/>
      <c r="X730" s="43"/>
      <c r="Y730" s="43"/>
      <c r="Z730" s="43"/>
      <c r="AA730" s="43"/>
      <c r="AB730" s="43"/>
    </row>
    <row r="731" spans="20:28" s="49" customFormat="1" ht="15" customHeight="1" x14ac:dyDescent="0.2">
      <c r="T731" s="43"/>
      <c r="U731" s="43"/>
      <c r="V731" s="43"/>
      <c r="W731" s="43"/>
      <c r="X731" s="43"/>
      <c r="Y731" s="43"/>
      <c r="Z731" s="43"/>
      <c r="AA731" s="43"/>
      <c r="AB731" s="43"/>
    </row>
    <row r="732" spans="20:28" s="49" customFormat="1" ht="15" customHeight="1" x14ac:dyDescent="0.2">
      <c r="T732" s="43"/>
      <c r="U732" s="43"/>
      <c r="V732" s="43"/>
      <c r="W732" s="43"/>
      <c r="X732" s="43"/>
      <c r="Y732" s="43"/>
      <c r="Z732" s="43"/>
      <c r="AA732" s="43"/>
      <c r="AB732" s="43"/>
    </row>
    <row r="733" spans="20:28" s="49" customFormat="1" ht="15" customHeight="1" x14ac:dyDescent="0.2">
      <c r="T733" s="43"/>
      <c r="U733" s="43"/>
      <c r="V733" s="43"/>
      <c r="W733" s="43"/>
      <c r="X733" s="43"/>
      <c r="Y733" s="43"/>
      <c r="Z733" s="43"/>
      <c r="AA733" s="43"/>
      <c r="AB733" s="43"/>
    </row>
    <row r="734" spans="20:28" s="49" customFormat="1" ht="15" customHeight="1" x14ac:dyDescent="0.2">
      <c r="T734" s="43"/>
      <c r="U734" s="43"/>
      <c r="V734" s="43"/>
      <c r="W734" s="43"/>
      <c r="X734" s="43"/>
      <c r="Y734" s="43"/>
      <c r="Z734" s="43"/>
      <c r="AA734" s="43"/>
      <c r="AB734" s="43"/>
    </row>
    <row r="735" spans="20:28" s="49" customFormat="1" ht="15" customHeight="1" x14ac:dyDescent="0.2">
      <c r="T735" s="43"/>
      <c r="U735" s="43"/>
      <c r="V735" s="43"/>
      <c r="W735" s="43"/>
      <c r="X735" s="43"/>
      <c r="Y735" s="43"/>
      <c r="Z735" s="43"/>
      <c r="AA735" s="43"/>
      <c r="AB735" s="43"/>
    </row>
    <row r="736" spans="20:28" s="49" customFormat="1" ht="15" customHeight="1" x14ac:dyDescent="0.2">
      <c r="T736" s="43"/>
      <c r="U736" s="43"/>
      <c r="V736" s="43"/>
      <c r="W736" s="43"/>
      <c r="X736" s="43"/>
      <c r="Y736" s="43"/>
      <c r="Z736" s="43"/>
      <c r="AA736" s="43"/>
      <c r="AB736" s="43"/>
    </row>
    <row r="737" spans="20:28" s="49" customFormat="1" ht="15" customHeight="1" x14ac:dyDescent="0.2">
      <c r="T737" s="43"/>
      <c r="U737" s="43"/>
      <c r="V737" s="43"/>
      <c r="W737" s="43"/>
      <c r="X737" s="43"/>
      <c r="Y737" s="43"/>
      <c r="Z737" s="43"/>
      <c r="AA737" s="43"/>
      <c r="AB737" s="43"/>
    </row>
    <row r="738" spans="20:28" s="49" customFormat="1" ht="15" customHeight="1" x14ac:dyDescent="0.2">
      <c r="T738" s="43"/>
      <c r="U738" s="43"/>
      <c r="V738" s="43"/>
      <c r="W738" s="43"/>
      <c r="X738" s="43"/>
      <c r="Y738" s="43"/>
      <c r="Z738" s="43"/>
      <c r="AA738" s="43"/>
      <c r="AB738" s="43"/>
    </row>
    <row r="739" spans="20:28" s="49" customFormat="1" ht="15" customHeight="1" x14ac:dyDescent="0.2">
      <c r="T739" s="43"/>
      <c r="U739" s="43"/>
      <c r="V739" s="43"/>
      <c r="W739" s="43"/>
      <c r="X739" s="43"/>
      <c r="Y739" s="43"/>
      <c r="Z739" s="43"/>
      <c r="AA739" s="43"/>
      <c r="AB739" s="43"/>
    </row>
    <row r="740" spans="20:28" s="49" customFormat="1" ht="15" customHeight="1" x14ac:dyDescent="0.2">
      <c r="T740" s="43"/>
      <c r="U740" s="43"/>
      <c r="V740" s="43"/>
      <c r="W740" s="43"/>
      <c r="X740" s="43"/>
      <c r="Y740" s="43"/>
      <c r="Z740" s="43"/>
      <c r="AA740" s="43"/>
      <c r="AB740" s="43"/>
    </row>
    <row r="741" spans="20:28" s="49" customFormat="1" ht="15" customHeight="1" x14ac:dyDescent="0.2">
      <c r="T741" s="43"/>
      <c r="U741" s="43"/>
      <c r="V741" s="43"/>
      <c r="W741" s="43"/>
      <c r="X741" s="43"/>
      <c r="Y741" s="43"/>
      <c r="Z741" s="43"/>
      <c r="AA741" s="43"/>
      <c r="AB741" s="43"/>
    </row>
    <row r="742" spans="20:28" s="49" customFormat="1" ht="15" customHeight="1" x14ac:dyDescent="0.2">
      <c r="T742" s="43"/>
      <c r="U742" s="43"/>
      <c r="V742" s="43"/>
      <c r="W742" s="43"/>
      <c r="X742" s="43"/>
      <c r="Y742" s="43"/>
      <c r="Z742" s="43"/>
      <c r="AA742" s="43"/>
      <c r="AB742" s="43"/>
    </row>
    <row r="743" spans="20:28" s="49" customFormat="1" ht="15" customHeight="1" x14ac:dyDescent="0.2">
      <c r="T743" s="43"/>
      <c r="U743" s="43"/>
      <c r="V743" s="43"/>
      <c r="W743" s="43"/>
      <c r="X743" s="43"/>
      <c r="Y743" s="43"/>
      <c r="Z743" s="43"/>
      <c r="AA743" s="43"/>
      <c r="AB743" s="43"/>
    </row>
    <row r="744" spans="20:28" s="49" customFormat="1" ht="15" customHeight="1" x14ac:dyDescent="0.2">
      <c r="T744" s="43"/>
      <c r="U744" s="43"/>
      <c r="V744" s="43"/>
      <c r="W744" s="43"/>
      <c r="X744" s="43"/>
      <c r="Y744" s="43"/>
      <c r="Z744" s="43"/>
      <c r="AA744" s="43"/>
      <c r="AB744" s="43"/>
    </row>
    <row r="745" spans="20:28" s="49" customFormat="1" ht="15" customHeight="1" x14ac:dyDescent="0.2">
      <c r="T745" s="43"/>
      <c r="U745" s="43"/>
      <c r="V745" s="43"/>
      <c r="W745" s="43"/>
      <c r="X745" s="43"/>
      <c r="Y745" s="43"/>
      <c r="Z745" s="43"/>
      <c r="AA745" s="43"/>
      <c r="AB745" s="43"/>
    </row>
    <row r="746" spans="20:28" s="49" customFormat="1" ht="15" customHeight="1" x14ac:dyDescent="0.2">
      <c r="T746" s="43"/>
      <c r="U746" s="43"/>
      <c r="V746" s="43"/>
      <c r="W746" s="43"/>
      <c r="X746" s="43"/>
      <c r="Y746" s="43"/>
      <c r="Z746" s="43"/>
      <c r="AA746" s="43"/>
      <c r="AB746" s="43"/>
    </row>
    <row r="747" spans="20:28" s="49" customFormat="1" ht="15" customHeight="1" x14ac:dyDescent="0.2">
      <c r="T747" s="43"/>
      <c r="U747" s="43"/>
      <c r="V747" s="43"/>
      <c r="W747" s="43"/>
      <c r="X747" s="43"/>
      <c r="Y747" s="43"/>
      <c r="Z747" s="43"/>
      <c r="AA747" s="43"/>
      <c r="AB747" s="43"/>
    </row>
    <row r="748" spans="20:28" s="49" customFormat="1" ht="15" customHeight="1" x14ac:dyDescent="0.2">
      <c r="T748" s="43"/>
      <c r="U748" s="43"/>
      <c r="V748" s="43"/>
      <c r="W748" s="43"/>
      <c r="X748" s="43"/>
      <c r="Y748" s="43"/>
      <c r="Z748" s="43"/>
      <c r="AA748" s="43"/>
      <c r="AB748" s="43"/>
    </row>
    <row r="749" spans="20:28" s="49" customFormat="1" ht="15" customHeight="1" x14ac:dyDescent="0.2">
      <c r="T749" s="43"/>
      <c r="U749" s="43"/>
      <c r="V749" s="43"/>
      <c r="W749" s="43"/>
      <c r="X749" s="43"/>
      <c r="Y749" s="43"/>
      <c r="Z749" s="43"/>
      <c r="AA749" s="43"/>
      <c r="AB749" s="43"/>
    </row>
    <row r="750" spans="20:28" s="49" customFormat="1" ht="15" customHeight="1" x14ac:dyDescent="0.2">
      <c r="T750" s="43"/>
      <c r="U750" s="43"/>
      <c r="V750" s="43"/>
      <c r="W750" s="43"/>
      <c r="X750" s="43"/>
      <c r="Y750" s="43"/>
      <c r="Z750" s="43"/>
      <c r="AA750" s="43"/>
      <c r="AB750" s="43"/>
    </row>
    <row r="751" spans="20:28" s="49" customFormat="1" ht="15" customHeight="1" x14ac:dyDescent="0.2">
      <c r="T751" s="43"/>
      <c r="U751" s="43"/>
      <c r="V751" s="43"/>
      <c r="W751" s="43"/>
      <c r="X751" s="43"/>
      <c r="Y751" s="43"/>
      <c r="Z751" s="43"/>
      <c r="AA751" s="43"/>
      <c r="AB751" s="43"/>
    </row>
    <row r="752" spans="20:28" s="49" customFormat="1" ht="15" customHeight="1" x14ac:dyDescent="0.2">
      <c r="T752" s="43"/>
      <c r="U752" s="43"/>
      <c r="V752" s="43"/>
      <c r="W752" s="43"/>
      <c r="X752" s="43"/>
      <c r="Y752" s="43"/>
      <c r="Z752" s="43"/>
      <c r="AA752" s="43"/>
      <c r="AB752" s="43"/>
    </row>
    <row r="753" spans="20:28" s="49" customFormat="1" ht="15" customHeight="1" x14ac:dyDescent="0.2">
      <c r="T753" s="43"/>
      <c r="U753" s="43"/>
      <c r="V753" s="43"/>
      <c r="W753" s="43"/>
      <c r="X753" s="43"/>
      <c r="Y753" s="43"/>
      <c r="Z753" s="43"/>
      <c r="AA753" s="43"/>
      <c r="AB753" s="43"/>
    </row>
    <row r="754" spans="20:28" s="49" customFormat="1" ht="15" customHeight="1" x14ac:dyDescent="0.2">
      <c r="T754" s="43"/>
      <c r="U754" s="43"/>
      <c r="V754" s="43"/>
      <c r="W754" s="43"/>
      <c r="X754" s="43"/>
      <c r="Y754" s="43"/>
      <c r="Z754" s="43"/>
      <c r="AA754" s="43"/>
      <c r="AB754" s="43"/>
    </row>
    <row r="755" spans="20:28" s="49" customFormat="1" ht="15" customHeight="1" x14ac:dyDescent="0.2">
      <c r="T755" s="43"/>
      <c r="U755" s="43"/>
      <c r="V755" s="43"/>
      <c r="W755" s="43"/>
      <c r="X755" s="43"/>
      <c r="Y755" s="43"/>
      <c r="Z755" s="43"/>
      <c r="AA755" s="43"/>
      <c r="AB755" s="43"/>
    </row>
    <row r="756" spans="20:28" s="49" customFormat="1" ht="15" customHeight="1" x14ac:dyDescent="0.2">
      <c r="T756" s="43"/>
      <c r="U756" s="43"/>
      <c r="V756" s="43"/>
      <c r="W756" s="43"/>
      <c r="X756" s="43"/>
      <c r="Y756" s="43"/>
      <c r="Z756" s="43"/>
      <c r="AA756" s="43"/>
      <c r="AB756" s="43"/>
    </row>
    <row r="757" spans="20:28" s="49" customFormat="1" ht="15" customHeight="1" x14ac:dyDescent="0.2">
      <c r="T757" s="43"/>
      <c r="U757" s="43"/>
      <c r="V757" s="43"/>
      <c r="W757" s="43"/>
      <c r="X757" s="43"/>
      <c r="Y757" s="43"/>
      <c r="Z757" s="43"/>
      <c r="AA757" s="43"/>
      <c r="AB757" s="43"/>
    </row>
    <row r="758" spans="20:28" s="49" customFormat="1" ht="15" customHeight="1" x14ac:dyDescent="0.2">
      <c r="T758" s="43"/>
      <c r="U758" s="43"/>
      <c r="V758" s="43"/>
      <c r="W758" s="43"/>
      <c r="X758" s="43"/>
      <c r="Y758" s="43"/>
      <c r="Z758" s="43"/>
      <c r="AA758" s="43"/>
      <c r="AB758" s="43"/>
    </row>
    <row r="759" spans="20:28" s="49" customFormat="1" ht="15" customHeight="1" x14ac:dyDescent="0.2">
      <c r="T759" s="43"/>
      <c r="U759" s="43"/>
      <c r="V759" s="43"/>
      <c r="W759" s="43"/>
      <c r="X759" s="43"/>
      <c r="Y759" s="43"/>
      <c r="Z759" s="43"/>
      <c r="AA759" s="43"/>
      <c r="AB759" s="43"/>
    </row>
    <row r="760" spans="20:28" s="49" customFormat="1" ht="15" customHeight="1" x14ac:dyDescent="0.2">
      <c r="T760" s="43"/>
      <c r="U760" s="43"/>
      <c r="V760" s="43"/>
      <c r="W760" s="43"/>
      <c r="X760" s="43"/>
      <c r="Y760" s="43"/>
      <c r="Z760" s="43"/>
      <c r="AA760" s="43"/>
      <c r="AB760" s="43"/>
    </row>
    <row r="761" spans="20:28" s="49" customFormat="1" ht="15" customHeight="1" x14ac:dyDescent="0.2">
      <c r="T761" s="43"/>
      <c r="U761" s="43"/>
      <c r="V761" s="43"/>
      <c r="W761" s="43"/>
      <c r="X761" s="43"/>
      <c r="Y761" s="43"/>
      <c r="Z761" s="43"/>
      <c r="AA761" s="43"/>
      <c r="AB761" s="43"/>
    </row>
    <row r="762" spans="20:28" s="49" customFormat="1" ht="15" customHeight="1" x14ac:dyDescent="0.2">
      <c r="T762" s="43"/>
      <c r="U762" s="43"/>
      <c r="V762" s="43"/>
      <c r="W762" s="43"/>
      <c r="X762" s="43"/>
      <c r="Y762" s="43"/>
      <c r="Z762" s="43"/>
      <c r="AA762" s="43"/>
      <c r="AB762" s="43"/>
    </row>
    <row r="763" spans="20:28" s="49" customFormat="1" ht="15" customHeight="1" x14ac:dyDescent="0.2">
      <c r="T763" s="43"/>
      <c r="U763" s="43"/>
      <c r="V763" s="43"/>
      <c r="W763" s="43"/>
      <c r="X763" s="43"/>
      <c r="Y763" s="43"/>
      <c r="Z763" s="43"/>
      <c r="AA763" s="43"/>
      <c r="AB763" s="43"/>
    </row>
    <row r="764" spans="20:28" s="49" customFormat="1" ht="15" customHeight="1" x14ac:dyDescent="0.2">
      <c r="T764" s="43"/>
      <c r="U764" s="43"/>
      <c r="V764" s="43"/>
      <c r="W764" s="43"/>
      <c r="X764" s="43"/>
      <c r="Y764" s="43"/>
      <c r="Z764" s="43"/>
      <c r="AA764" s="43"/>
      <c r="AB764" s="43"/>
    </row>
    <row r="765" spans="20:28" s="49" customFormat="1" ht="15" customHeight="1" x14ac:dyDescent="0.2">
      <c r="T765" s="43"/>
      <c r="U765" s="43"/>
      <c r="V765" s="43"/>
      <c r="W765" s="43"/>
      <c r="X765" s="43"/>
      <c r="Y765" s="43"/>
      <c r="Z765" s="43"/>
      <c r="AA765" s="43"/>
      <c r="AB765" s="43"/>
    </row>
    <row r="766" spans="20:28" s="49" customFormat="1" ht="15" customHeight="1" x14ac:dyDescent="0.2">
      <c r="T766" s="43"/>
      <c r="U766" s="43"/>
      <c r="V766" s="43"/>
      <c r="W766" s="43"/>
      <c r="X766" s="43"/>
      <c r="Y766" s="43"/>
      <c r="Z766" s="43"/>
      <c r="AA766" s="43"/>
      <c r="AB766" s="43"/>
    </row>
    <row r="767" spans="20:28" s="49" customFormat="1" ht="15" customHeight="1" x14ac:dyDescent="0.2">
      <c r="T767" s="43"/>
      <c r="U767" s="43"/>
      <c r="V767" s="43"/>
      <c r="W767" s="43"/>
      <c r="X767" s="43"/>
      <c r="Y767" s="43"/>
      <c r="Z767" s="43"/>
      <c r="AA767" s="43"/>
      <c r="AB767" s="43"/>
    </row>
    <row r="768" spans="20:28" s="49" customFormat="1" ht="15" customHeight="1" x14ac:dyDescent="0.2">
      <c r="T768" s="43"/>
      <c r="U768" s="43"/>
      <c r="V768" s="43"/>
      <c r="W768" s="43"/>
      <c r="X768" s="43"/>
      <c r="Y768" s="43"/>
      <c r="Z768" s="43"/>
      <c r="AA768" s="43"/>
      <c r="AB768" s="43"/>
    </row>
    <row r="769" spans="20:28" s="49" customFormat="1" ht="15" customHeight="1" x14ac:dyDescent="0.2">
      <c r="T769" s="43"/>
      <c r="U769" s="43"/>
      <c r="V769" s="43"/>
      <c r="W769" s="43"/>
      <c r="X769" s="43"/>
      <c r="Y769" s="43"/>
      <c r="Z769" s="43"/>
      <c r="AA769" s="43"/>
      <c r="AB769" s="43"/>
    </row>
    <row r="770" spans="20:28" s="49" customFormat="1" ht="15" customHeight="1" x14ac:dyDescent="0.2">
      <c r="T770" s="43"/>
      <c r="U770" s="43"/>
      <c r="V770" s="43"/>
      <c r="W770" s="43"/>
      <c r="X770" s="43"/>
      <c r="Y770" s="43"/>
      <c r="Z770" s="43"/>
      <c r="AA770" s="43"/>
      <c r="AB770" s="43"/>
    </row>
    <row r="771" spans="20:28" s="49" customFormat="1" ht="15" customHeight="1" x14ac:dyDescent="0.2">
      <c r="T771" s="43"/>
      <c r="U771" s="43"/>
      <c r="V771" s="43"/>
      <c r="W771" s="43"/>
      <c r="X771" s="43"/>
      <c r="Y771" s="43"/>
      <c r="Z771" s="43"/>
      <c r="AA771" s="43"/>
      <c r="AB771" s="43"/>
    </row>
    <row r="772" spans="20:28" s="49" customFormat="1" ht="15" customHeight="1" x14ac:dyDescent="0.2">
      <c r="T772" s="43"/>
      <c r="U772" s="43"/>
      <c r="V772" s="43"/>
      <c r="W772" s="43"/>
      <c r="X772" s="43"/>
      <c r="Y772" s="43"/>
      <c r="Z772" s="43"/>
      <c r="AA772" s="43"/>
      <c r="AB772" s="43"/>
    </row>
    <row r="773" spans="20:28" s="49" customFormat="1" ht="15" customHeight="1" x14ac:dyDescent="0.2">
      <c r="T773" s="43"/>
      <c r="U773" s="43"/>
      <c r="V773" s="43"/>
      <c r="W773" s="43"/>
      <c r="X773" s="43"/>
      <c r="Y773" s="43"/>
      <c r="Z773" s="43"/>
      <c r="AA773" s="43"/>
      <c r="AB773" s="43"/>
    </row>
    <row r="774" spans="20:28" s="49" customFormat="1" ht="15" customHeight="1" x14ac:dyDescent="0.2">
      <c r="T774" s="43"/>
      <c r="U774" s="43"/>
      <c r="V774" s="43"/>
      <c r="W774" s="43"/>
      <c r="X774" s="43"/>
      <c r="Y774" s="43"/>
      <c r="Z774" s="43"/>
      <c r="AA774" s="43"/>
      <c r="AB774" s="43"/>
    </row>
    <row r="775" spans="20:28" s="49" customFormat="1" ht="15" customHeight="1" x14ac:dyDescent="0.2">
      <c r="T775" s="43"/>
      <c r="U775" s="43"/>
      <c r="V775" s="43"/>
      <c r="W775" s="43"/>
      <c r="X775" s="43"/>
      <c r="Y775" s="43"/>
      <c r="Z775" s="43"/>
      <c r="AA775" s="43"/>
      <c r="AB775" s="43"/>
    </row>
    <row r="776" spans="20:28" s="49" customFormat="1" ht="15" customHeight="1" x14ac:dyDescent="0.2">
      <c r="T776" s="43"/>
      <c r="U776" s="43"/>
      <c r="V776" s="43"/>
      <c r="W776" s="43"/>
      <c r="X776" s="43"/>
      <c r="Y776" s="43"/>
      <c r="Z776" s="43"/>
      <c r="AA776" s="43"/>
      <c r="AB776" s="43"/>
    </row>
    <row r="777" spans="20:28" s="49" customFormat="1" ht="15" customHeight="1" x14ac:dyDescent="0.2">
      <c r="T777" s="43"/>
      <c r="U777" s="43"/>
      <c r="V777" s="43"/>
      <c r="W777" s="43"/>
      <c r="X777" s="43"/>
      <c r="Y777" s="43"/>
      <c r="Z777" s="43"/>
      <c r="AA777" s="43"/>
      <c r="AB777" s="43"/>
    </row>
    <row r="778" spans="20:28" s="49" customFormat="1" ht="15" customHeight="1" x14ac:dyDescent="0.2">
      <c r="T778" s="43"/>
      <c r="U778" s="43"/>
      <c r="V778" s="43"/>
      <c r="W778" s="43"/>
      <c r="X778" s="43"/>
      <c r="Y778" s="43"/>
      <c r="Z778" s="43"/>
      <c r="AA778" s="43"/>
      <c r="AB778" s="43"/>
    </row>
    <row r="779" spans="20:28" s="49" customFormat="1" ht="15" customHeight="1" x14ac:dyDescent="0.2">
      <c r="T779" s="43"/>
      <c r="U779" s="43"/>
      <c r="V779" s="43"/>
      <c r="W779" s="43"/>
      <c r="X779" s="43"/>
      <c r="Y779" s="43"/>
      <c r="Z779" s="43"/>
      <c r="AA779" s="43"/>
      <c r="AB779" s="43"/>
    </row>
    <row r="780" spans="20:28" s="49" customFormat="1" ht="15" customHeight="1" x14ac:dyDescent="0.2">
      <c r="T780" s="43"/>
      <c r="U780" s="43"/>
      <c r="V780" s="43"/>
      <c r="W780" s="43"/>
      <c r="X780" s="43"/>
      <c r="Y780" s="43"/>
      <c r="Z780" s="43"/>
      <c r="AA780" s="43"/>
      <c r="AB780" s="43"/>
    </row>
    <row r="781" spans="20:28" s="49" customFormat="1" ht="15" customHeight="1" x14ac:dyDescent="0.2">
      <c r="T781" s="43"/>
      <c r="U781" s="43"/>
      <c r="V781" s="43"/>
      <c r="W781" s="43"/>
      <c r="X781" s="43"/>
      <c r="Y781" s="43"/>
      <c r="Z781" s="43"/>
      <c r="AA781" s="43"/>
      <c r="AB781" s="43"/>
    </row>
    <row r="782" spans="20:28" s="49" customFormat="1" ht="15" customHeight="1" x14ac:dyDescent="0.2">
      <c r="T782" s="43"/>
      <c r="U782" s="43"/>
      <c r="V782" s="43"/>
      <c r="W782" s="43"/>
      <c r="X782" s="43"/>
      <c r="Y782" s="43"/>
      <c r="Z782" s="43"/>
      <c r="AA782" s="43"/>
      <c r="AB782" s="43"/>
    </row>
    <row r="783" spans="20:28" s="49" customFormat="1" ht="15" customHeight="1" x14ac:dyDescent="0.2">
      <c r="T783" s="43"/>
      <c r="U783" s="43"/>
      <c r="V783" s="43"/>
      <c r="W783" s="43"/>
      <c r="X783" s="43"/>
      <c r="Y783" s="43"/>
      <c r="Z783" s="43"/>
      <c r="AA783" s="43"/>
      <c r="AB783" s="43"/>
    </row>
    <row r="784" spans="20:28" s="49" customFormat="1" ht="15" customHeight="1" x14ac:dyDescent="0.2">
      <c r="T784" s="43"/>
      <c r="U784" s="43"/>
      <c r="V784" s="43"/>
      <c r="W784" s="43"/>
      <c r="X784" s="43"/>
      <c r="Y784" s="43"/>
      <c r="Z784" s="43"/>
      <c r="AA784" s="43"/>
      <c r="AB784" s="43"/>
    </row>
    <row r="785" spans="20:28" s="49" customFormat="1" ht="15" customHeight="1" x14ac:dyDescent="0.2">
      <c r="T785" s="43"/>
      <c r="U785" s="43"/>
      <c r="V785" s="43"/>
      <c r="W785" s="43"/>
      <c r="X785" s="43"/>
      <c r="Y785" s="43"/>
      <c r="Z785" s="43"/>
      <c r="AA785" s="43"/>
      <c r="AB785" s="43"/>
    </row>
    <row r="786" spans="20:28" s="49" customFormat="1" ht="15" customHeight="1" x14ac:dyDescent="0.2">
      <c r="T786" s="43"/>
      <c r="U786" s="43"/>
      <c r="V786" s="43"/>
      <c r="W786" s="43"/>
      <c r="X786" s="43"/>
      <c r="Y786" s="43"/>
      <c r="Z786" s="43"/>
      <c r="AA786" s="43"/>
      <c r="AB786" s="43"/>
    </row>
    <row r="787" spans="20:28" s="49" customFormat="1" ht="15" customHeight="1" x14ac:dyDescent="0.2">
      <c r="T787" s="43"/>
      <c r="U787" s="43"/>
      <c r="V787" s="43"/>
      <c r="W787" s="43"/>
      <c r="X787" s="43"/>
      <c r="Y787" s="43"/>
      <c r="Z787" s="43"/>
      <c r="AA787" s="43"/>
      <c r="AB787" s="43"/>
    </row>
    <row r="788" spans="20:28" s="49" customFormat="1" ht="15" customHeight="1" x14ac:dyDescent="0.2">
      <c r="T788" s="43"/>
      <c r="U788" s="43"/>
      <c r="V788" s="43"/>
      <c r="W788" s="43"/>
      <c r="X788" s="43"/>
      <c r="Y788" s="43"/>
      <c r="Z788" s="43"/>
      <c r="AA788" s="43"/>
      <c r="AB788" s="43"/>
    </row>
    <row r="789" spans="20:28" s="49" customFormat="1" ht="15" customHeight="1" x14ac:dyDescent="0.2">
      <c r="T789" s="43"/>
      <c r="U789" s="43"/>
      <c r="V789" s="43"/>
      <c r="W789" s="43"/>
      <c r="X789" s="43"/>
      <c r="Y789" s="43"/>
      <c r="Z789" s="43"/>
      <c r="AA789" s="43"/>
      <c r="AB789" s="43"/>
    </row>
    <row r="790" spans="20:28" s="49" customFormat="1" ht="15" customHeight="1" x14ac:dyDescent="0.2">
      <c r="T790" s="43"/>
      <c r="U790" s="43"/>
      <c r="V790" s="43"/>
      <c r="W790" s="43"/>
      <c r="X790" s="43"/>
      <c r="Y790" s="43"/>
      <c r="Z790" s="43"/>
      <c r="AA790" s="43"/>
      <c r="AB790" s="43"/>
    </row>
    <row r="791" spans="20:28" s="49" customFormat="1" ht="15" customHeight="1" x14ac:dyDescent="0.2">
      <c r="T791" s="43"/>
      <c r="U791" s="43"/>
      <c r="V791" s="43"/>
      <c r="W791" s="43"/>
      <c r="X791" s="43"/>
      <c r="Y791" s="43"/>
      <c r="Z791" s="43"/>
      <c r="AA791" s="43"/>
      <c r="AB791" s="43"/>
    </row>
    <row r="792" spans="20:28" s="49" customFormat="1" ht="15" customHeight="1" x14ac:dyDescent="0.2">
      <c r="T792" s="43"/>
      <c r="U792" s="43"/>
      <c r="V792" s="43"/>
      <c r="W792" s="43"/>
      <c r="X792" s="43"/>
      <c r="Y792" s="43"/>
      <c r="Z792" s="43"/>
      <c r="AA792" s="43"/>
      <c r="AB792" s="43"/>
    </row>
    <row r="793" spans="20:28" s="49" customFormat="1" ht="15" customHeight="1" x14ac:dyDescent="0.2">
      <c r="T793" s="43"/>
      <c r="U793" s="43"/>
      <c r="V793" s="43"/>
      <c r="W793" s="43"/>
      <c r="X793" s="43"/>
      <c r="Y793" s="43"/>
      <c r="Z793" s="43"/>
      <c r="AA793" s="43"/>
      <c r="AB793" s="43"/>
    </row>
    <row r="794" spans="20:28" s="49" customFormat="1" ht="15" customHeight="1" x14ac:dyDescent="0.2">
      <c r="T794" s="43"/>
      <c r="U794" s="43"/>
      <c r="V794" s="43"/>
      <c r="W794" s="43"/>
      <c r="X794" s="43"/>
      <c r="Y794" s="43"/>
      <c r="Z794" s="43"/>
      <c r="AA794" s="43"/>
      <c r="AB794" s="43"/>
    </row>
    <row r="795" spans="20:28" s="49" customFormat="1" ht="15" customHeight="1" x14ac:dyDescent="0.2">
      <c r="T795" s="43"/>
      <c r="U795" s="43"/>
      <c r="V795" s="43"/>
      <c r="W795" s="43"/>
      <c r="X795" s="43"/>
      <c r="Y795" s="43"/>
      <c r="Z795" s="43"/>
      <c r="AA795" s="43"/>
      <c r="AB795" s="43"/>
    </row>
    <row r="796" spans="20:28" s="49" customFormat="1" ht="15" customHeight="1" x14ac:dyDescent="0.2">
      <c r="T796" s="43"/>
      <c r="U796" s="43"/>
      <c r="V796" s="43"/>
      <c r="W796" s="43"/>
      <c r="X796" s="43"/>
      <c r="Y796" s="43"/>
      <c r="Z796" s="43"/>
      <c r="AA796" s="43"/>
      <c r="AB796" s="43"/>
    </row>
    <row r="797" spans="20:28" s="49" customFormat="1" ht="15" customHeight="1" x14ac:dyDescent="0.2">
      <c r="T797" s="43"/>
      <c r="U797" s="43"/>
      <c r="V797" s="43"/>
      <c r="W797" s="43"/>
      <c r="X797" s="43"/>
      <c r="Y797" s="43"/>
      <c r="Z797" s="43"/>
      <c r="AA797" s="43"/>
      <c r="AB797" s="43"/>
    </row>
    <row r="798" spans="20:28" s="49" customFormat="1" ht="15" customHeight="1" x14ac:dyDescent="0.2">
      <c r="T798" s="43"/>
      <c r="U798" s="43"/>
      <c r="V798" s="43"/>
      <c r="W798" s="43"/>
      <c r="X798" s="43"/>
      <c r="Y798" s="43"/>
      <c r="Z798" s="43"/>
      <c r="AA798" s="43"/>
      <c r="AB798" s="43"/>
    </row>
    <row r="799" spans="20:28" s="49" customFormat="1" ht="15" customHeight="1" x14ac:dyDescent="0.2">
      <c r="T799" s="43"/>
      <c r="U799" s="43"/>
      <c r="V799" s="43"/>
      <c r="W799" s="43"/>
      <c r="X799" s="43"/>
      <c r="Y799" s="43"/>
      <c r="Z799" s="43"/>
      <c r="AA799" s="43"/>
      <c r="AB799" s="43"/>
    </row>
    <row r="800" spans="20:28" s="49" customFormat="1" ht="15" customHeight="1" x14ac:dyDescent="0.2">
      <c r="T800" s="43"/>
      <c r="U800" s="43"/>
      <c r="V800" s="43"/>
      <c r="W800" s="43"/>
      <c r="X800" s="43"/>
      <c r="Y800" s="43"/>
      <c r="Z800" s="43"/>
      <c r="AA800" s="43"/>
      <c r="AB800" s="43"/>
    </row>
    <row r="801" spans="20:28" s="49" customFormat="1" ht="15" customHeight="1" x14ac:dyDescent="0.2">
      <c r="T801" s="43"/>
      <c r="U801" s="43"/>
      <c r="V801" s="43"/>
      <c r="W801" s="43"/>
      <c r="X801" s="43"/>
      <c r="Y801" s="43"/>
      <c r="Z801" s="43"/>
      <c r="AA801" s="43"/>
      <c r="AB801" s="43"/>
    </row>
    <row r="802" spans="20:28" s="49" customFormat="1" ht="15" customHeight="1" x14ac:dyDescent="0.2">
      <c r="T802" s="43"/>
      <c r="U802" s="43"/>
      <c r="V802" s="43"/>
      <c r="W802" s="43"/>
      <c r="X802" s="43"/>
      <c r="Y802" s="43"/>
      <c r="Z802" s="43"/>
      <c r="AA802" s="43"/>
      <c r="AB802" s="43"/>
    </row>
    <row r="803" spans="20:28" s="49" customFormat="1" ht="15" customHeight="1" x14ac:dyDescent="0.2">
      <c r="T803" s="43"/>
      <c r="U803" s="43"/>
      <c r="V803" s="43"/>
      <c r="W803" s="43"/>
      <c r="X803" s="43"/>
      <c r="Y803" s="43"/>
      <c r="Z803" s="43"/>
      <c r="AA803" s="43"/>
      <c r="AB803" s="43"/>
    </row>
    <row r="804" spans="20:28" s="49" customFormat="1" ht="15" customHeight="1" x14ac:dyDescent="0.2">
      <c r="T804" s="43"/>
      <c r="U804" s="43"/>
      <c r="V804" s="43"/>
      <c r="W804" s="43"/>
      <c r="X804" s="43"/>
      <c r="Y804" s="43"/>
      <c r="Z804" s="43"/>
      <c r="AA804" s="43"/>
      <c r="AB804" s="43"/>
    </row>
    <row r="805" spans="20:28" s="49" customFormat="1" ht="15" customHeight="1" x14ac:dyDescent="0.2">
      <c r="T805" s="43"/>
      <c r="U805" s="43"/>
      <c r="V805" s="43"/>
      <c r="W805" s="43"/>
      <c r="X805" s="43"/>
      <c r="Y805" s="43"/>
      <c r="Z805" s="43"/>
      <c r="AA805" s="43"/>
      <c r="AB805" s="43"/>
    </row>
    <row r="806" spans="20:28" s="49" customFormat="1" ht="15" customHeight="1" x14ac:dyDescent="0.2">
      <c r="T806" s="43"/>
      <c r="U806" s="43"/>
      <c r="V806" s="43"/>
      <c r="W806" s="43"/>
      <c r="X806" s="43"/>
      <c r="Y806" s="43"/>
      <c r="Z806" s="43"/>
      <c r="AA806" s="43"/>
      <c r="AB806" s="43"/>
    </row>
    <row r="807" spans="20:28" s="49" customFormat="1" ht="15" customHeight="1" x14ac:dyDescent="0.2">
      <c r="T807" s="43"/>
      <c r="U807" s="43"/>
      <c r="V807" s="43"/>
      <c r="W807" s="43"/>
      <c r="X807" s="43"/>
      <c r="Y807" s="43"/>
      <c r="Z807" s="43"/>
      <c r="AA807" s="43"/>
      <c r="AB807" s="43"/>
    </row>
    <row r="808" spans="20:28" s="49" customFormat="1" ht="15" customHeight="1" x14ac:dyDescent="0.2">
      <c r="T808" s="43"/>
      <c r="U808" s="43"/>
      <c r="V808" s="43"/>
      <c r="W808" s="43"/>
      <c r="X808" s="43"/>
      <c r="Y808" s="43"/>
      <c r="Z808" s="43"/>
      <c r="AA808" s="43"/>
      <c r="AB808" s="43"/>
    </row>
    <row r="809" spans="20:28" s="49" customFormat="1" ht="15" customHeight="1" x14ac:dyDescent="0.2">
      <c r="T809" s="43"/>
      <c r="U809" s="43"/>
      <c r="V809" s="43"/>
      <c r="W809" s="43"/>
      <c r="X809" s="43"/>
      <c r="Y809" s="43"/>
      <c r="Z809" s="43"/>
      <c r="AA809" s="43"/>
      <c r="AB809" s="43"/>
    </row>
    <row r="810" spans="20:28" s="49" customFormat="1" ht="15" customHeight="1" x14ac:dyDescent="0.2">
      <c r="T810" s="43"/>
      <c r="U810" s="43"/>
      <c r="V810" s="43"/>
      <c r="W810" s="43"/>
      <c r="X810" s="43"/>
      <c r="Y810" s="43"/>
      <c r="Z810" s="43"/>
      <c r="AA810" s="43"/>
      <c r="AB810" s="43"/>
    </row>
    <row r="811" spans="20:28" s="49" customFormat="1" ht="15" customHeight="1" x14ac:dyDescent="0.2">
      <c r="T811" s="43"/>
      <c r="U811" s="43"/>
      <c r="V811" s="43"/>
      <c r="W811" s="43"/>
      <c r="X811" s="43"/>
      <c r="Y811" s="43"/>
      <c r="Z811" s="43"/>
      <c r="AA811" s="43"/>
      <c r="AB811" s="43"/>
    </row>
    <row r="812" spans="20:28" s="49" customFormat="1" ht="15" customHeight="1" x14ac:dyDescent="0.2">
      <c r="T812" s="43"/>
      <c r="U812" s="43"/>
      <c r="V812" s="43"/>
      <c r="W812" s="43"/>
      <c r="X812" s="43"/>
      <c r="Y812" s="43"/>
      <c r="Z812" s="43"/>
      <c r="AA812" s="43"/>
      <c r="AB812" s="43"/>
    </row>
    <row r="813" spans="20:28" s="49" customFormat="1" ht="15" customHeight="1" x14ac:dyDescent="0.2">
      <c r="T813" s="43"/>
      <c r="U813" s="43"/>
      <c r="V813" s="43"/>
      <c r="W813" s="43"/>
      <c r="X813" s="43"/>
      <c r="Y813" s="43"/>
      <c r="Z813" s="43"/>
      <c r="AA813" s="43"/>
      <c r="AB813" s="43"/>
    </row>
    <row r="814" spans="20:28" s="49" customFormat="1" ht="15" customHeight="1" x14ac:dyDescent="0.2">
      <c r="T814" s="43"/>
      <c r="U814" s="43"/>
      <c r="V814" s="43"/>
      <c r="W814" s="43"/>
      <c r="X814" s="43"/>
      <c r="Y814" s="43"/>
      <c r="Z814" s="43"/>
      <c r="AA814" s="43"/>
      <c r="AB814" s="43"/>
    </row>
    <row r="815" spans="20:28" s="49" customFormat="1" ht="15" customHeight="1" x14ac:dyDescent="0.2">
      <c r="T815" s="43"/>
      <c r="U815" s="43"/>
      <c r="V815" s="43"/>
      <c r="W815" s="43"/>
      <c r="X815" s="43"/>
      <c r="Y815" s="43"/>
      <c r="Z815" s="43"/>
      <c r="AA815" s="43"/>
      <c r="AB815" s="43"/>
    </row>
    <row r="816" spans="20:28" s="49" customFormat="1" ht="15" customHeight="1" x14ac:dyDescent="0.2">
      <c r="T816" s="43"/>
      <c r="U816" s="43"/>
      <c r="V816" s="43"/>
      <c r="W816" s="43"/>
      <c r="X816" s="43"/>
      <c r="Y816" s="43"/>
      <c r="Z816" s="43"/>
      <c r="AA816" s="43"/>
      <c r="AB816" s="43"/>
    </row>
    <row r="817" spans="20:28" s="49" customFormat="1" ht="15" customHeight="1" x14ac:dyDescent="0.2">
      <c r="T817" s="43"/>
      <c r="U817" s="43"/>
      <c r="V817" s="43"/>
      <c r="W817" s="43"/>
      <c r="X817" s="43"/>
      <c r="Y817" s="43"/>
      <c r="Z817" s="43"/>
      <c r="AA817" s="43"/>
      <c r="AB817" s="43"/>
    </row>
    <row r="818" spans="20:28" s="49" customFormat="1" ht="15" customHeight="1" x14ac:dyDescent="0.2">
      <c r="T818" s="43"/>
      <c r="U818" s="43"/>
      <c r="V818" s="43"/>
      <c r="W818" s="43"/>
      <c r="X818" s="43"/>
      <c r="Y818" s="43"/>
      <c r="Z818" s="43"/>
      <c r="AA818" s="43"/>
      <c r="AB818" s="43"/>
    </row>
    <row r="819" spans="20:28" s="49" customFormat="1" ht="15" customHeight="1" x14ac:dyDescent="0.2">
      <c r="T819" s="43"/>
      <c r="U819" s="43"/>
      <c r="V819" s="43"/>
      <c r="W819" s="43"/>
      <c r="X819" s="43"/>
      <c r="Y819" s="43"/>
      <c r="Z819" s="43"/>
      <c r="AA819" s="43"/>
      <c r="AB819" s="43"/>
    </row>
    <row r="820" spans="20:28" s="49" customFormat="1" ht="15" customHeight="1" x14ac:dyDescent="0.2">
      <c r="T820" s="43"/>
      <c r="U820" s="43"/>
      <c r="V820" s="43"/>
      <c r="W820" s="43"/>
      <c r="X820" s="43"/>
      <c r="Y820" s="43"/>
      <c r="Z820" s="43"/>
      <c r="AA820" s="43"/>
      <c r="AB820" s="43"/>
    </row>
    <row r="821" spans="20:28" s="49" customFormat="1" ht="15" customHeight="1" x14ac:dyDescent="0.2">
      <c r="T821" s="43"/>
      <c r="U821" s="43"/>
      <c r="V821" s="43"/>
      <c r="W821" s="43"/>
      <c r="X821" s="43"/>
      <c r="Y821" s="43"/>
      <c r="Z821" s="43"/>
      <c r="AA821" s="43"/>
      <c r="AB821" s="43"/>
    </row>
    <row r="822" spans="20:28" s="49" customFormat="1" ht="15" customHeight="1" x14ac:dyDescent="0.2">
      <c r="T822" s="43"/>
      <c r="U822" s="43"/>
      <c r="V822" s="43"/>
      <c r="W822" s="43"/>
      <c r="X822" s="43"/>
      <c r="Y822" s="43"/>
      <c r="Z822" s="43"/>
      <c r="AA822" s="43"/>
      <c r="AB822" s="43"/>
    </row>
    <row r="823" spans="20:28" s="49" customFormat="1" ht="15" customHeight="1" x14ac:dyDescent="0.2">
      <c r="T823" s="43"/>
      <c r="U823" s="43"/>
      <c r="V823" s="43"/>
      <c r="W823" s="43"/>
      <c r="X823" s="43"/>
      <c r="Y823" s="43"/>
      <c r="Z823" s="43"/>
      <c r="AA823" s="43"/>
      <c r="AB823" s="43"/>
    </row>
    <row r="824" spans="20:28" s="49" customFormat="1" ht="15" customHeight="1" x14ac:dyDescent="0.2">
      <c r="T824" s="43"/>
      <c r="U824" s="43"/>
      <c r="V824" s="43"/>
      <c r="W824" s="43"/>
      <c r="X824" s="43"/>
      <c r="Y824" s="43"/>
      <c r="Z824" s="43"/>
      <c r="AA824" s="43"/>
      <c r="AB824" s="43"/>
    </row>
    <row r="825" spans="20:28" s="49" customFormat="1" ht="15" customHeight="1" x14ac:dyDescent="0.2">
      <c r="T825" s="43"/>
      <c r="U825" s="43"/>
      <c r="V825" s="43"/>
      <c r="W825" s="43"/>
      <c r="X825" s="43"/>
      <c r="Y825" s="43"/>
      <c r="Z825" s="43"/>
      <c r="AA825" s="43"/>
      <c r="AB825" s="43"/>
    </row>
    <row r="826" spans="20:28" s="49" customFormat="1" ht="15" customHeight="1" x14ac:dyDescent="0.2">
      <c r="T826" s="43"/>
      <c r="U826" s="43"/>
      <c r="V826" s="43"/>
      <c r="W826" s="43"/>
      <c r="X826" s="43"/>
      <c r="Y826" s="43"/>
      <c r="Z826" s="43"/>
      <c r="AA826" s="43"/>
      <c r="AB826" s="43"/>
    </row>
    <row r="827" spans="20:28" s="49" customFormat="1" ht="15" customHeight="1" x14ac:dyDescent="0.2">
      <c r="T827" s="43"/>
      <c r="U827" s="43"/>
      <c r="V827" s="43"/>
      <c r="W827" s="43"/>
      <c r="X827" s="43"/>
      <c r="Y827" s="43"/>
      <c r="Z827" s="43"/>
      <c r="AA827" s="43"/>
      <c r="AB827" s="43"/>
    </row>
    <row r="828" spans="20:28" s="49" customFormat="1" ht="15" customHeight="1" x14ac:dyDescent="0.2">
      <c r="T828" s="43"/>
      <c r="U828" s="43"/>
      <c r="V828" s="43"/>
      <c r="W828" s="43"/>
      <c r="X828" s="43"/>
      <c r="Y828" s="43"/>
      <c r="Z828" s="43"/>
      <c r="AA828" s="43"/>
      <c r="AB828" s="43"/>
    </row>
    <row r="829" spans="20:28" s="49" customFormat="1" ht="15" customHeight="1" x14ac:dyDescent="0.2">
      <c r="T829" s="43"/>
      <c r="U829" s="43"/>
      <c r="V829" s="43"/>
      <c r="W829" s="43"/>
      <c r="X829" s="43"/>
      <c r="Y829" s="43"/>
      <c r="Z829" s="43"/>
      <c r="AA829" s="43"/>
      <c r="AB829" s="43"/>
    </row>
    <row r="830" spans="20:28" s="49" customFormat="1" ht="15" customHeight="1" x14ac:dyDescent="0.2">
      <c r="T830" s="43"/>
      <c r="U830" s="43"/>
      <c r="V830" s="43"/>
      <c r="W830" s="43"/>
      <c r="X830" s="43"/>
      <c r="Y830" s="43"/>
      <c r="Z830" s="43"/>
      <c r="AA830" s="43"/>
      <c r="AB830" s="43"/>
    </row>
    <row r="831" spans="20:28" s="49" customFormat="1" ht="15" customHeight="1" x14ac:dyDescent="0.2">
      <c r="T831" s="43"/>
      <c r="U831" s="43"/>
      <c r="V831" s="43"/>
      <c r="W831" s="43"/>
      <c r="X831" s="43"/>
      <c r="Y831" s="43"/>
      <c r="Z831" s="43"/>
      <c r="AA831" s="43"/>
      <c r="AB831" s="43"/>
    </row>
    <row r="832" spans="20:28" s="49" customFormat="1" ht="15" customHeight="1" x14ac:dyDescent="0.2">
      <c r="T832" s="43"/>
      <c r="U832" s="43"/>
      <c r="V832" s="43"/>
      <c r="W832" s="43"/>
      <c r="X832" s="43"/>
      <c r="Y832" s="43"/>
      <c r="Z832" s="43"/>
      <c r="AA832" s="43"/>
      <c r="AB832" s="43"/>
    </row>
    <row r="833" spans="20:28" s="49" customFormat="1" ht="15" customHeight="1" x14ac:dyDescent="0.2">
      <c r="T833" s="43"/>
      <c r="U833" s="43"/>
      <c r="V833" s="43"/>
      <c r="W833" s="43"/>
      <c r="X833" s="43"/>
      <c r="Y833" s="43"/>
      <c r="Z833" s="43"/>
      <c r="AA833" s="43"/>
      <c r="AB833" s="43"/>
    </row>
    <row r="834" spans="20:28" s="49" customFormat="1" ht="15" customHeight="1" x14ac:dyDescent="0.2">
      <c r="T834" s="43"/>
      <c r="U834" s="43"/>
      <c r="V834" s="43"/>
      <c r="W834" s="43"/>
      <c r="X834" s="43"/>
      <c r="Y834" s="43"/>
      <c r="Z834" s="43"/>
      <c r="AA834" s="43"/>
      <c r="AB834" s="43"/>
    </row>
    <row r="835" spans="20:28" s="49" customFormat="1" ht="15" customHeight="1" x14ac:dyDescent="0.2">
      <c r="T835" s="43"/>
      <c r="U835" s="43"/>
      <c r="V835" s="43"/>
      <c r="W835" s="43"/>
      <c r="X835" s="43"/>
      <c r="Y835" s="43"/>
      <c r="Z835" s="43"/>
      <c r="AA835" s="43"/>
      <c r="AB835" s="43"/>
    </row>
    <row r="836" spans="20:28" s="49" customFormat="1" ht="15" customHeight="1" x14ac:dyDescent="0.2">
      <c r="T836" s="43"/>
      <c r="U836" s="43"/>
      <c r="V836" s="43"/>
      <c r="W836" s="43"/>
      <c r="X836" s="43"/>
      <c r="Y836" s="43"/>
      <c r="Z836" s="43"/>
      <c r="AA836" s="43"/>
      <c r="AB836" s="43"/>
    </row>
    <row r="837" spans="20:28" s="49" customFormat="1" ht="15" customHeight="1" x14ac:dyDescent="0.2">
      <c r="T837" s="43"/>
      <c r="U837" s="43"/>
      <c r="V837" s="43"/>
      <c r="W837" s="43"/>
      <c r="X837" s="43"/>
      <c r="Y837" s="43"/>
      <c r="Z837" s="43"/>
      <c r="AA837" s="43"/>
      <c r="AB837" s="43"/>
    </row>
    <row r="838" spans="20:28" s="49" customFormat="1" ht="15" customHeight="1" x14ac:dyDescent="0.2">
      <c r="T838" s="43"/>
      <c r="U838" s="43"/>
      <c r="V838" s="43"/>
      <c r="W838" s="43"/>
      <c r="X838" s="43"/>
      <c r="Y838" s="43"/>
      <c r="Z838" s="43"/>
      <c r="AA838" s="43"/>
      <c r="AB838" s="43"/>
    </row>
    <row r="839" spans="20:28" s="49" customFormat="1" ht="15" customHeight="1" x14ac:dyDescent="0.2">
      <c r="T839" s="43"/>
      <c r="U839" s="43"/>
      <c r="V839" s="43"/>
      <c r="W839" s="43"/>
      <c r="X839" s="43"/>
      <c r="Y839" s="43"/>
      <c r="Z839" s="43"/>
      <c r="AA839" s="43"/>
      <c r="AB839" s="43"/>
    </row>
    <row r="840" spans="20:28" s="49" customFormat="1" ht="15" customHeight="1" x14ac:dyDescent="0.2">
      <c r="T840" s="43"/>
      <c r="U840" s="43"/>
      <c r="V840" s="43"/>
      <c r="W840" s="43"/>
      <c r="X840" s="43"/>
      <c r="Y840" s="43"/>
      <c r="Z840" s="43"/>
      <c r="AA840" s="43"/>
      <c r="AB840" s="43"/>
    </row>
    <row r="841" spans="20:28" s="49" customFormat="1" ht="15" customHeight="1" x14ac:dyDescent="0.2">
      <c r="T841" s="43"/>
      <c r="U841" s="43"/>
      <c r="V841" s="43"/>
      <c r="W841" s="43"/>
      <c r="X841" s="43"/>
      <c r="Y841" s="43"/>
      <c r="Z841" s="43"/>
      <c r="AA841" s="43"/>
      <c r="AB841" s="43"/>
    </row>
    <row r="842" spans="20:28" s="49" customFormat="1" ht="15" customHeight="1" x14ac:dyDescent="0.2">
      <c r="T842" s="43"/>
      <c r="U842" s="43"/>
      <c r="V842" s="43"/>
      <c r="W842" s="43"/>
      <c r="X842" s="43"/>
      <c r="Y842" s="43"/>
      <c r="Z842" s="43"/>
      <c r="AA842" s="43"/>
      <c r="AB842" s="43"/>
    </row>
    <row r="843" spans="20:28" s="49" customFormat="1" ht="15" customHeight="1" x14ac:dyDescent="0.2">
      <c r="T843" s="43"/>
      <c r="U843" s="43"/>
      <c r="V843" s="43"/>
      <c r="W843" s="43"/>
      <c r="X843" s="43"/>
      <c r="Y843" s="43"/>
      <c r="Z843" s="43"/>
      <c r="AA843" s="43"/>
      <c r="AB843" s="43"/>
    </row>
    <row r="844" spans="20:28" s="49" customFormat="1" ht="15" customHeight="1" x14ac:dyDescent="0.2">
      <c r="T844" s="43"/>
      <c r="U844" s="43"/>
      <c r="V844" s="43"/>
      <c r="W844" s="43"/>
      <c r="X844" s="43"/>
      <c r="Y844" s="43"/>
      <c r="Z844" s="43"/>
      <c r="AA844" s="43"/>
      <c r="AB844" s="43"/>
    </row>
    <row r="845" spans="20:28" s="49" customFormat="1" ht="15" customHeight="1" x14ac:dyDescent="0.2">
      <c r="T845" s="43"/>
      <c r="U845" s="43"/>
      <c r="V845" s="43"/>
      <c r="W845" s="43"/>
      <c r="X845" s="43"/>
      <c r="Y845" s="43"/>
      <c r="Z845" s="43"/>
      <c r="AA845" s="43"/>
      <c r="AB845" s="43"/>
    </row>
    <row r="846" spans="20:28" s="49" customFormat="1" ht="15" customHeight="1" x14ac:dyDescent="0.2">
      <c r="T846" s="43"/>
      <c r="U846" s="43"/>
      <c r="V846" s="43"/>
      <c r="W846" s="43"/>
      <c r="X846" s="43"/>
      <c r="Y846" s="43"/>
      <c r="Z846" s="43"/>
      <c r="AA846" s="43"/>
      <c r="AB846" s="43"/>
    </row>
    <row r="847" spans="20:28" s="49" customFormat="1" ht="15" customHeight="1" x14ac:dyDescent="0.2">
      <c r="T847" s="43"/>
      <c r="U847" s="43"/>
      <c r="V847" s="43"/>
      <c r="W847" s="43"/>
      <c r="X847" s="43"/>
      <c r="Y847" s="43"/>
      <c r="Z847" s="43"/>
      <c r="AA847" s="43"/>
      <c r="AB847" s="43"/>
    </row>
    <row r="848" spans="20:28" s="49" customFormat="1" ht="15" customHeight="1" x14ac:dyDescent="0.2">
      <c r="T848" s="43"/>
      <c r="U848" s="43"/>
      <c r="V848" s="43"/>
      <c r="W848" s="43"/>
      <c r="X848" s="43"/>
      <c r="Y848" s="43"/>
      <c r="Z848" s="43"/>
      <c r="AA848" s="43"/>
      <c r="AB848" s="43"/>
    </row>
    <row r="849" spans="20:28" s="49" customFormat="1" ht="15" customHeight="1" x14ac:dyDescent="0.2">
      <c r="T849" s="43"/>
      <c r="U849" s="43"/>
      <c r="V849" s="43"/>
      <c r="W849" s="43"/>
      <c r="X849" s="43"/>
      <c r="Y849" s="43"/>
      <c r="Z849" s="43"/>
      <c r="AA849" s="43"/>
      <c r="AB849" s="43"/>
    </row>
    <row r="850" spans="20:28" s="49" customFormat="1" ht="15" customHeight="1" x14ac:dyDescent="0.2">
      <c r="T850" s="43"/>
      <c r="U850" s="43"/>
      <c r="V850" s="43"/>
      <c r="W850" s="43"/>
      <c r="X850" s="43"/>
      <c r="Y850" s="43"/>
      <c r="Z850" s="43"/>
      <c r="AA850" s="43"/>
      <c r="AB850" s="43"/>
    </row>
    <row r="851" spans="20:28" s="49" customFormat="1" ht="15" customHeight="1" x14ac:dyDescent="0.2">
      <c r="T851" s="43"/>
      <c r="U851" s="43"/>
      <c r="V851" s="43"/>
      <c r="W851" s="43"/>
      <c r="X851" s="43"/>
      <c r="Y851" s="43"/>
      <c r="Z851" s="43"/>
      <c r="AA851" s="43"/>
      <c r="AB851" s="43"/>
    </row>
    <row r="852" spans="20:28" s="49" customFormat="1" ht="15" customHeight="1" x14ac:dyDescent="0.2">
      <c r="T852" s="43"/>
      <c r="U852" s="43"/>
      <c r="V852" s="43"/>
      <c r="W852" s="43"/>
      <c r="X852" s="43"/>
      <c r="Y852" s="43"/>
      <c r="Z852" s="43"/>
      <c r="AA852" s="43"/>
      <c r="AB852" s="43"/>
    </row>
    <row r="853" spans="20:28" s="49" customFormat="1" ht="15" customHeight="1" x14ac:dyDescent="0.2">
      <c r="T853" s="43"/>
      <c r="U853" s="43"/>
      <c r="V853" s="43"/>
      <c r="W853" s="43"/>
      <c r="X853" s="43"/>
      <c r="Y853" s="43"/>
      <c r="Z853" s="43"/>
      <c r="AA853" s="43"/>
      <c r="AB853" s="43"/>
    </row>
    <row r="854" spans="20:28" s="49" customFormat="1" ht="15" customHeight="1" x14ac:dyDescent="0.2">
      <c r="T854" s="43"/>
      <c r="U854" s="43"/>
      <c r="V854" s="43"/>
      <c r="W854" s="43"/>
      <c r="X854" s="43"/>
      <c r="Y854" s="43"/>
      <c r="Z854" s="43"/>
      <c r="AA854" s="43"/>
      <c r="AB854" s="43"/>
    </row>
    <row r="855" spans="20:28" s="49" customFormat="1" ht="15" customHeight="1" x14ac:dyDescent="0.2">
      <c r="T855" s="43"/>
      <c r="U855" s="43"/>
      <c r="V855" s="43"/>
      <c r="W855" s="43"/>
      <c r="X855" s="43"/>
      <c r="Y855" s="43"/>
      <c r="Z855" s="43"/>
      <c r="AA855" s="43"/>
      <c r="AB855" s="43"/>
    </row>
    <row r="856" spans="20:28" s="49" customFormat="1" ht="15" customHeight="1" x14ac:dyDescent="0.2">
      <c r="T856" s="43"/>
      <c r="U856" s="43"/>
      <c r="V856" s="43"/>
      <c r="W856" s="43"/>
      <c r="X856" s="43"/>
      <c r="Y856" s="43"/>
      <c r="Z856" s="43"/>
      <c r="AA856" s="43"/>
      <c r="AB856" s="43"/>
    </row>
    <row r="857" spans="20:28" s="49" customFormat="1" ht="15" customHeight="1" x14ac:dyDescent="0.2">
      <c r="T857" s="43"/>
      <c r="U857" s="43"/>
      <c r="V857" s="43"/>
      <c r="W857" s="43"/>
      <c r="X857" s="43"/>
      <c r="Y857" s="43"/>
      <c r="Z857" s="43"/>
      <c r="AA857" s="43"/>
      <c r="AB857" s="43"/>
    </row>
    <row r="858" spans="20:28" s="49" customFormat="1" ht="15" customHeight="1" x14ac:dyDescent="0.2">
      <c r="T858" s="43"/>
      <c r="U858" s="43"/>
      <c r="V858" s="43"/>
      <c r="W858" s="43"/>
      <c r="X858" s="43"/>
      <c r="Y858" s="43"/>
      <c r="Z858" s="43"/>
      <c r="AA858" s="43"/>
      <c r="AB858" s="43"/>
    </row>
    <row r="859" spans="20:28" s="49" customFormat="1" ht="15" customHeight="1" x14ac:dyDescent="0.2">
      <c r="T859" s="43"/>
      <c r="U859" s="43"/>
      <c r="V859" s="43"/>
      <c r="W859" s="43"/>
      <c r="X859" s="43"/>
      <c r="Y859" s="43"/>
      <c r="Z859" s="43"/>
      <c r="AA859" s="43"/>
      <c r="AB859" s="43"/>
    </row>
    <row r="860" spans="20:28" s="49" customFormat="1" ht="15" customHeight="1" x14ac:dyDescent="0.2">
      <c r="T860" s="43"/>
      <c r="U860" s="43"/>
      <c r="V860" s="43"/>
      <c r="W860" s="43"/>
      <c r="X860" s="43"/>
      <c r="Y860" s="43"/>
      <c r="Z860" s="43"/>
      <c r="AA860" s="43"/>
      <c r="AB860" s="43"/>
    </row>
    <row r="861" spans="20:28" s="49" customFormat="1" ht="15" customHeight="1" x14ac:dyDescent="0.2">
      <c r="T861" s="43"/>
      <c r="U861" s="43"/>
      <c r="V861" s="43"/>
      <c r="W861" s="43"/>
      <c r="X861" s="43"/>
      <c r="Y861" s="43"/>
      <c r="Z861" s="43"/>
      <c r="AA861" s="43"/>
      <c r="AB861" s="43"/>
    </row>
    <row r="862" spans="20:28" s="49" customFormat="1" ht="15" customHeight="1" x14ac:dyDescent="0.2">
      <c r="T862" s="43"/>
      <c r="U862" s="43"/>
      <c r="V862" s="43"/>
      <c r="W862" s="43"/>
      <c r="X862" s="43"/>
      <c r="Y862" s="43"/>
      <c r="Z862" s="43"/>
      <c r="AA862" s="43"/>
      <c r="AB862" s="43"/>
    </row>
    <row r="863" spans="20:28" s="49" customFormat="1" ht="15" customHeight="1" x14ac:dyDescent="0.2">
      <c r="T863" s="43"/>
      <c r="U863" s="43"/>
      <c r="V863" s="43"/>
      <c r="W863" s="43"/>
      <c r="X863" s="43"/>
      <c r="Y863" s="43"/>
      <c r="Z863" s="43"/>
      <c r="AA863" s="43"/>
      <c r="AB863" s="43"/>
    </row>
    <row r="864" spans="20:28" s="49" customFormat="1" ht="15" customHeight="1" x14ac:dyDescent="0.2">
      <c r="T864" s="43"/>
      <c r="U864" s="43"/>
      <c r="V864" s="43"/>
      <c r="W864" s="43"/>
      <c r="X864" s="43"/>
      <c r="Y864" s="43"/>
      <c r="Z864" s="43"/>
      <c r="AA864" s="43"/>
      <c r="AB864" s="43"/>
    </row>
    <row r="865" spans="20:28" s="49" customFormat="1" ht="15" customHeight="1" x14ac:dyDescent="0.2">
      <c r="T865" s="43"/>
      <c r="U865" s="43"/>
      <c r="V865" s="43"/>
      <c r="W865" s="43"/>
      <c r="X865" s="43"/>
      <c r="Y865" s="43"/>
      <c r="Z865" s="43"/>
      <c r="AA865" s="43"/>
      <c r="AB865" s="43"/>
    </row>
    <row r="866" spans="20:28" s="49" customFormat="1" ht="15" customHeight="1" x14ac:dyDescent="0.2">
      <c r="T866" s="43"/>
      <c r="U866" s="43"/>
      <c r="V866" s="43"/>
      <c r="W866" s="43"/>
      <c r="X866" s="43"/>
      <c r="Y866" s="43"/>
      <c r="Z866" s="43"/>
      <c r="AA866" s="43"/>
      <c r="AB866" s="43"/>
    </row>
    <row r="867" spans="20:28" s="49" customFormat="1" ht="15" customHeight="1" x14ac:dyDescent="0.2">
      <c r="T867" s="43"/>
      <c r="U867" s="43"/>
      <c r="V867" s="43"/>
      <c r="W867" s="43"/>
      <c r="X867" s="43"/>
      <c r="Y867" s="43"/>
      <c r="Z867" s="43"/>
      <c r="AA867" s="43"/>
      <c r="AB867" s="43"/>
    </row>
    <row r="868" spans="20:28" s="49" customFormat="1" ht="15" customHeight="1" x14ac:dyDescent="0.2">
      <c r="T868" s="43"/>
      <c r="U868" s="43"/>
      <c r="V868" s="43"/>
      <c r="W868" s="43"/>
      <c r="X868" s="43"/>
      <c r="Y868" s="43"/>
      <c r="Z868" s="43"/>
      <c r="AA868" s="43"/>
      <c r="AB868" s="43"/>
    </row>
    <row r="869" spans="20:28" s="49" customFormat="1" ht="15" customHeight="1" x14ac:dyDescent="0.2">
      <c r="T869" s="43"/>
      <c r="U869" s="43"/>
      <c r="V869" s="43"/>
      <c r="W869" s="43"/>
      <c r="X869" s="43"/>
      <c r="Y869" s="43"/>
      <c r="Z869" s="43"/>
      <c r="AA869" s="43"/>
      <c r="AB869" s="43"/>
    </row>
    <row r="870" spans="20:28" s="49" customFormat="1" ht="15" customHeight="1" x14ac:dyDescent="0.2">
      <c r="T870" s="43"/>
      <c r="U870" s="43"/>
      <c r="V870" s="43"/>
      <c r="W870" s="43"/>
      <c r="X870" s="43"/>
      <c r="Y870" s="43"/>
      <c r="Z870" s="43"/>
      <c r="AA870" s="43"/>
      <c r="AB870" s="43"/>
    </row>
    <row r="871" spans="20:28" s="49" customFormat="1" ht="15" customHeight="1" x14ac:dyDescent="0.2">
      <c r="T871" s="43"/>
      <c r="U871" s="43"/>
      <c r="V871" s="43"/>
      <c r="W871" s="43"/>
      <c r="X871" s="43"/>
      <c r="Y871" s="43"/>
      <c r="Z871" s="43"/>
      <c r="AA871" s="43"/>
      <c r="AB871" s="43"/>
    </row>
    <row r="872" spans="20:28" s="49" customFormat="1" ht="15" customHeight="1" x14ac:dyDescent="0.2">
      <c r="T872" s="43"/>
      <c r="U872" s="43"/>
      <c r="V872" s="43"/>
      <c r="W872" s="43"/>
      <c r="X872" s="43"/>
      <c r="Y872" s="43"/>
      <c r="Z872" s="43"/>
      <c r="AA872" s="43"/>
      <c r="AB872" s="43"/>
    </row>
    <row r="873" spans="20:28" s="49" customFormat="1" ht="15" customHeight="1" x14ac:dyDescent="0.2">
      <c r="T873" s="43"/>
      <c r="U873" s="43"/>
      <c r="V873" s="43"/>
      <c r="W873" s="43"/>
      <c r="X873" s="43"/>
      <c r="Y873" s="43"/>
      <c r="Z873" s="43"/>
      <c r="AA873" s="43"/>
      <c r="AB873" s="43"/>
    </row>
    <row r="874" spans="20:28" s="49" customFormat="1" ht="15" customHeight="1" x14ac:dyDescent="0.2">
      <c r="T874" s="43"/>
      <c r="U874" s="43"/>
      <c r="V874" s="43"/>
      <c r="W874" s="43"/>
      <c r="X874" s="43"/>
      <c r="Y874" s="43"/>
      <c r="Z874" s="43"/>
      <c r="AA874" s="43"/>
      <c r="AB874" s="43"/>
    </row>
    <row r="875" spans="20:28" s="49" customFormat="1" ht="15" customHeight="1" x14ac:dyDescent="0.2">
      <c r="T875" s="43"/>
      <c r="U875" s="43"/>
      <c r="V875" s="43"/>
      <c r="W875" s="43"/>
      <c r="X875" s="43"/>
      <c r="Y875" s="43"/>
      <c r="Z875" s="43"/>
      <c r="AA875" s="43"/>
      <c r="AB875" s="43"/>
    </row>
    <row r="876" spans="20:28" s="49" customFormat="1" ht="15" customHeight="1" x14ac:dyDescent="0.2">
      <c r="T876" s="43"/>
      <c r="U876" s="43"/>
      <c r="V876" s="43"/>
      <c r="W876" s="43"/>
      <c r="X876" s="43"/>
      <c r="Y876" s="43"/>
      <c r="Z876" s="43"/>
      <c r="AA876" s="43"/>
      <c r="AB876" s="43"/>
    </row>
    <row r="877" spans="20:28" s="49" customFormat="1" ht="15" customHeight="1" x14ac:dyDescent="0.2">
      <c r="T877" s="43"/>
      <c r="U877" s="43"/>
      <c r="V877" s="43"/>
      <c r="W877" s="43"/>
      <c r="X877" s="43"/>
      <c r="Y877" s="43"/>
      <c r="Z877" s="43"/>
      <c r="AA877" s="43"/>
      <c r="AB877" s="43"/>
    </row>
    <row r="878" spans="20:28" s="49" customFormat="1" ht="15" customHeight="1" x14ac:dyDescent="0.2">
      <c r="T878" s="43"/>
      <c r="U878" s="43"/>
      <c r="V878" s="43"/>
      <c r="W878" s="43"/>
      <c r="X878" s="43"/>
      <c r="Y878" s="43"/>
      <c r="Z878" s="43"/>
      <c r="AA878" s="43"/>
      <c r="AB878" s="43"/>
    </row>
    <row r="879" spans="20:28" s="49" customFormat="1" ht="15" customHeight="1" x14ac:dyDescent="0.2">
      <c r="T879" s="43"/>
      <c r="U879" s="43"/>
      <c r="V879" s="43"/>
      <c r="W879" s="43"/>
      <c r="X879" s="43"/>
      <c r="Y879" s="43"/>
      <c r="Z879" s="43"/>
      <c r="AA879" s="43"/>
      <c r="AB879" s="43"/>
    </row>
    <row r="880" spans="20:28" s="49" customFormat="1" ht="15" customHeight="1" x14ac:dyDescent="0.2">
      <c r="T880" s="43"/>
      <c r="U880" s="43"/>
      <c r="V880" s="43"/>
      <c r="W880" s="43"/>
      <c r="X880" s="43"/>
      <c r="Y880" s="43"/>
      <c r="Z880" s="43"/>
      <c r="AA880" s="43"/>
      <c r="AB880" s="43"/>
    </row>
    <row r="881" spans="20:28" s="49" customFormat="1" ht="15" customHeight="1" x14ac:dyDescent="0.2">
      <c r="T881" s="43"/>
      <c r="U881" s="43"/>
      <c r="V881" s="43"/>
      <c r="W881" s="43"/>
      <c r="X881" s="43"/>
      <c r="Y881" s="43"/>
      <c r="Z881" s="43"/>
      <c r="AA881" s="43"/>
      <c r="AB881" s="43"/>
    </row>
    <row r="882" spans="20:28" s="49" customFormat="1" ht="15" customHeight="1" x14ac:dyDescent="0.2">
      <c r="T882" s="43"/>
      <c r="U882" s="43"/>
      <c r="V882" s="43"/>
      <c r="W882" s="43"/>
      <c r="X882" s="43"/>
      <c r="Y882" s="43"/>
      <c r="Z882" s="43"/>
      <c r="AA882" s="43"/>
      <c r="AB882" s="43"/>
    </row>
    <row r="883" spans="20:28" s="49" customFormat="1" ht="15" customHeight="1" x14ac:dyDescent="0.2">
      <c r="T883" s="43"/>
      <c r="U883" s="43"/>
      <c r="V883" s="43"/>
      <c r="W883" s="43"/>
      <c r="X883" s="43"/>
      <c r="Y883" s="43"/>
      <c r="Z883" s="43"/>
      <c r="AA883" s="43"/>
      <c r="AB883" s="43"/>
    </row>
    <row r="884" spans="20:28" s="49" customFormat="1" ht="15" customHeight="1" x14ac:dyDescent="0.2">
      <c r="T884" s="43"/>
      <c r="U884" s="43"/>
      <c r="V884" s="43"/>
      <c r="W884" s="43"/>
      <c r="X884" s="43"/>
      <c r="Y884" s="43"/>
      <c r="Z884" s="43"/>
      <c r="AA884" s="43"/>
      <c r="AB884" s="43"/>
    </row>
    <row r="885" spans="20:28" s="49" customFormat="1" ht="15" customHeight="1" x14ac:dyDescent="0.2">
      <c r="T885" s="43"/>
      <c r="U885" s="43"/>
      <c r="V885" s="43"/>
      <c r="W885" s="43"/>
      <c r="X885" s="43"/>
      <c r="Y885" s="43"/>
      <c r="Z885" s="43"/>
      <c r="AA885" s="43"/>
      <c r="AB885" s="43"/>
    </row>
    <row r="886" spans="20:28" s="49" customFormat="1" ht="15" customHeight="1" x14ac:dyDescent="0.2">
      <c r="T886" s="43"/>
      <c r="U886" s="43"/>
      <c r="V886" s="43"/>
      <c r="W886" s="43"/>
      <c r="X886" s="43"/>
      <c r="Y886" s="43"/>
      <c r="Z886" s="43"/>
      <c r="AA886" s="43"/>
      <c r="AB886" s="43"/>
    </row>
    <row r="887" spans="20:28" s="49" customFormat="1" ht="15" customHeight="1" x14ac:dyDescent="0.2">
      <c r="T887" s="43"/>
      <c r="U887" s="43"/>
      <c r="V887" s="43"/>
      <c r="W887" s="43"/>
      <c r="X887" s="43"/>
      <c r="Y887" s="43"/>
      <c r="Z887" s="43"/>
      <c r="AA887" s="43"/>
      <c r="AB887" s="43"/>
    </row>
    <row r="888" spans="20:28" s="49" customFormat="1" ht="15" customHeight="1" x14ac:dyDescent="0.2">
      <c r="T888" s="43"/>
      <c r="U888" s="43"/>
      <c r="V888" s="43"/>
      <c r="W888" s="43"/>
      <c r="X888" s="43"/>
      <c r="Y888" s="43"/>
      <c r="Z888" s="43"/>
      <c r="AA888" s="43"/>
      <c r="AB888" s="43"/>
    </row>
    <row r="889" spans="20:28" s="49" customFormat="1" ht="15" customHeight="1" x14ac:dyDescent="0.2">
      <c r="T889" s="43"/>
      <c r="U889" s="43"/>
      <c r="V889" s="43"/>
      <c r="W889" s="43"/>
      <c r="X889" s="43"/>
      <c r="Y889" s="43"/>
      <c r="Z889" s="43"/>
      <c r="AA889" s="43"/>
      <c r="AB889" s="43"/>
    </row>
    <row r="890" spans="20:28" s="49" customFormat="1" ht="15" customHeight="1" x14ac:dyDescent="0.2">
      <c r="T890" s="43"/>
      <c r="U890" s="43"/>
      <c r="V890" s="43"/>
      <c r="W890" s="43"/>
      <c r="X890" s="43"/>
      <c r="Y890" s="43"/>
      <c r="Z890" s="43"/>
      <c r="AA890" s="43"/>
      <c r="AB890" s="43"/>
    </row>
    <row r="891" spans="20:28" s="49" customFormat="1" ht="15" customHeight="1" x14ac:dyDescent="0.2">
      <c r="T891" s="43"/>
      <c r="U891" s="43"/>
      <c r="V891" s="43"/>
      <c r="W891" s="43"/>
      <c r="X891" s="43"/>
      <c r="Y891" s="43"/>
      <c r="Z891" s="43"/>
      <c r="AA891" s="43"/>
      <c r="AB891" s="43"/>
    </row>
    <row r="892" spans="20:28" s="49" customFormat="1" ht="15" customHeight="1" x14ac:dyDescent="0.2">
      <c r="T892" s="43"/>
      <c r="U892" s="43"/>
      <c r="V892" s="43"/>
      <c r="W892" s="43"/>
      <c r="X892" s="43"/>
      <c r="Y892" s="43"/>
      <c r="Z892" s="43"/>
      <c r="AA892" s="43"/>
      <c r="AB892" s="43"/>
    </row>
    <row r="893" spans="20:28" s="49" customFormat="1" ht="15" customHeight="1" x14ac:dyDescent="0.2">
      <c r="T893" s="43"/>
      <c r="U893" s="43"/>
      <c r="V893" s="43"/>
      <c r="W893" s="43"/>
      <c r="X893" s="43"/>
      <c r="Y893" s="43"/>
      <c r="Z893" s="43"/>
      <c r="AA893" s="43"/>
      <c r="AB893" s="43"/>
    </row>
    <row r="894" spans="20:28" s="49" customFormat="1" ht="15" customHeight="1" x14ac:dyDescent="0.2">
      <c r="T894" s="43"/>
      <c r="U894" s="43"/>
      <c r="V894" s="43"/>
      <c r="W894" s="43"/>
      <c r="X894" s="43"/>
      <c r="Y894" s="43"/>
      <c r="Z894" s="43"/>
      <c r="AA894" s="43"/>
      <c r="AB894" s="43"/>
    </row>
    <row r="895" spans="20:28" s="49" customFormat="1" ht="15" customHeight="1" x14ac:dyDescent="0.2">
      <c r="T895" s="43"/>
      <c r="U895" s="43"/>
      <c r="V895" s="43"/>
      <c r="W895" s="43"/>
      <c r="X895" s="43"/>
      <c r="Y895" s="43"/>
      <c r="Z895" s="43"/>
      <c r="AA895" s="43"/>
      <c r="AB895" s="43"/>
    </row>
    <row r="896" spans="20:28" s="49" customFormat="1" ht="15" customHeight="1" x14ac:dyDescent="0.2">
      <c r="T896" s="43"/>
      <c r="U896" s="43"/>
      <c r="V896" s="43"/>
      <c r="W896" s="43"/>
      <c r="X896" s="43"/>
      <c r="Y896" s="43"/>
      <c r="Z896" s="43"/>
      <c r="AA896" s="43"/>
      <c r="AB896" s="43"/>
    </row>
    <row r="897" spans="20:28" s="49" customFormat="1" ht="15" customHeight="1" x14ac:dyDescent="0.2">
      <c r="T897" s="43"/>
      <c r="U897" s="43"/>
      <c r="V897" s="43"/>
      <c r="W897" s="43"/>
      <c r="X897" s="43"/>
      <c r="Y897" s="43"/>
      <c r="Z897" s="43"/>
      <c r="AA897" s="43"/>
      <c r="AB897" s="43"/>
    </row>
    <row r="898" spans="20:28" s="49" customFormat="1" ht="15" customHeight="1" x14ac:dyDescent="0.2">
      <c r="T898" s="43"/>
      <c r="U898" s="43"/>
      <c r="V898" s="43"/>
      <c r="W898" s="43"/>
      <c r="X898" s="43"/>
      <c r="Y898" s="43"/>
      <c r="Z898" s="43"/>
      <c r="AA898" s="43"/>
      <c r="AB898" s="43"/>
    </row>
    <row r="899" spans="20:28" s="49" customFormat="1" ht="15" customHeight="1" x14ac:dyDescent="0.2">
      <c r="T899" s="43"/>
      <c r="U899" s="43"/>
      <c r="V899" s="43"/>
      <c r="W899" s="43"/>
      <c r="X899" s="43"/>
      <c r="Y899" s="43"/>
      <c r="Z899" s="43"/>
      <c r="AA899" s="43"/>
      <c r="AB899" s="43"/>
    </row>
    <row r="900" spans="20:28" s="49" customFormat="1" ht="15" customHeight="1" x14ac:dyDescent="0.2">
      <c r="T900" s="43"/>
      <c r="U900" s="43"/>
      <c r="V900" s="43"/>
      <c r="W900" s="43"/>
      <c r="X900" s="43"/>
      <c r="Y900" s="43"/>
      <c r="Z900" s="43"/>
      <c r="AA900" s="43"/>
      <c r="AB900" s="43"/>
    </row>
    <row r="901" spans="20:28" s="49" customFormat="1" ht="15" customHeight="1" x14ac:dyDescent="0.2">
      <c r="T901" s="43"/>
      <c r="U901" s="43"/>
      <c r="V901" s="43"/>
      <c r="W901" s="43"/>
      <c r="X901" s="43"/>
      <c r="Y901" s="43"/>
      <c r="Z901" s="43"/>
      <c r="AA901" s="43"/>
      <c r="AB901" s="43"/>
    </row>
    <row r="902" spans="20:28" s="49" customFormat="1" ht="15" customHeight="1" x14ac:dyDescent="0.2">
      <c r="T902" s="43"/>
      <c r="U902" s="43"/>
      <c r="V902" s="43"/>
      <c r="W902" s="43"/>
      <c r="X902" s="43"/>
      <c r="Y902" s="43"/>
      <c r="Z902" s="43"/>
      <c r="AA902" s="43"/>
      <c r="AB902" s="43"/>
    </row>
    <row r="903" spans="20:28" s="49" customFormat="1" ht="15" customHeight="1" x14ac:dyDescent="0.2">
      <c r="T903" s="43"/>
      <c r="U903" s="43"/>
      <c r="V903" s="43"/>
      <c r="W903" s="43"/>
      <c r="X903" s="43"/>
      <c r="Y903" s="43"/>
      <c r="Z903" s="43"/>
      <c r="AA903" s="43"/>
      <c r="AB903" s="43"/>
    </row>
    <row r="904" spans="20:28" s="49" customFormat="1" ht="15" customHeight="1" x14ac:dyDescent="0.2">
      <c r="T904" s="43"/>
      <c r="U904" s="43"/>
      <c r="V904" s="43"/>
      <c r="W904" s="43"/>
      <c r="X904" s="43"/>
      <c r="Y904" s="43"/>
      <c r="Z904" s="43"/>
      <c r="AA904" s="43"/>
      <c r="AB904" s="43"/>
    </row>
    <row r="905" spans="20:28" s="49" customFormat="1" ht="15" customHeight="1" x14ac:dyDescent="0.2">
      <c r="T905" s="43"/>
      <c r="U905" s="43"/>
      <c r="V905" s="43"/>
      <c r="W905" s="43"/>
      <c r="X905" s="43"/>
      <c r="Y905" s="43"/>
      <c r="Z905" s="43"/>
      <c r="AA905" s="43"/>
      <c r="AB905" s="43"/>
    </row>
    <row r="906" spans="20:28" s="49" customFormat="1" ht="15" customHeight="1" x14ac:dyDescent="0.2">
      <c r="T906" s="43"/>
      <c r="U906" s="43"/>
      <c r="V906" s="43"/>
      <c r="W906" s="43"/>
      <c r="X906" s="43"/>
      <c r="Y906" s="43"/>
      <c r="Z906" s="43"/>
      <c r="AA906" s="43"/>
      <c r="AB906" s="43"/>
    </row>
    <row r="907" spans="20:28" s="49" customFormat="1" ht="15" customHeight="1" x14ac:dyDescent="0.2">
      <c r="T907" s="43"/>
      <c r="U907" s="43"/>
      <c r="V907" s="43"/>
      <c r="W907" s="43"/>
      <c r="X907" s="43"/>
      <c r="Y907" s="43"/>
      <c r="Z907" s="43"/>
      <c r="AA907" s="43"/>
      <c r="AB907" s="43"/>
    </row>
    <row r="908" spans="20:28" s="49" customFormat="1" ht="15" customHeight="1" x14ac:dyDescent="0.2">
      <c r="T908" s="43"/>
      <c r="U908" s="43"/>
      <c r="V908" s="43"/>
      <c r="W908" s="43"/>
      <c r="X908" s="43"/>
      <c r="Y908" s="43"/>
      <c r="Z908" s="43"/>
      <c r="AA908" s="43"/>
      <c r="AB908" s="43"/>
    </row>
    <row r="909" spans="20:28" s="49" customFormat="1" ht="15" customHeight="1" x14ac:dyDescent="0.2">
      <c r="T909" s="43"/>
      <c r="U909" s="43"/>
      <c r="V909" s="43"/>
      <c r="W909" s="43"/>
      <c r="X909" s="43"/>
      <c r="Y909" s="43"/>
      <c r="Z909" s="43"/>
      <c r="AA909" s="43"/>
      <c r="AB909" s="43"/>
    </row>
    <row r="910" spans="20:28" s="49" customFormat="1" ht="15" customHeight="1" x14ac:dyDescent="0.2">
      <c r="T910" s="43"/>
      <c r="U910" s="43"/>
      <c r="V910" s="43"/>
      <c r="W910" s="43"/>
      <c r="X910" s="43"/>
      <c r="Y910" s="43"/>
      <c r="Z910" s="43"/>
      <c r="AA910" s="43"/>
      <c r="AB910" s="43"/>
    </row>
    <row r="911" spans="20:28" s="49" customFormat="1" ht="15" customHeight="1" x14ac:dyDescent="0.2">
      <c r="T911" s="43"/>
      <c r="U911" s="43"/>
      <c r="V911" s="43"/>
      <c r="W911" s="43"/>
      <c r="X911" s="43"/>
      <c r="Y911" s="43"/>
      <c r="Z911" s="43"/>
      <c r="AA911" s="43"/>
      <c r="AB911" s="43"/>
    </row>
    <row r="912" spans="20:28" s="49" customFormat="1" ht="15" customHeight="1" x14ac:dyDescent="0.2">
      <c r="T912" s="43"/>
      <c r="U912" s="43"/>
      <c r="V912" s="43"/>
      <c r="W912" s="43"/>
      <c r="X912" s="43"/>
      <c r="Y912" s="43"/>
      <c r="Z912" s="43"/>
      <c r="AA912" s="43"/>
      <c r="AB912" s="43"/>
    </row>
    <row r="913" spans="20:28" s="49" customFormat="1" ht="15" customHeight="1" x14ac:dyDescent="0.2">
      <c r="T913" s="43"/>
      <c r="U913" s="43"/>
      <c r="V913" s="43"/>
      <c r="W913" s="43"/>
      <c r="X913" s="43"/>
      <c r="Y913" s="43"/>
      <c r="Z913" s="43"/>
      <c r="AA913" s="43"/>
      <c r="AB913" s="43"/>
    </row>
    <row r="914" spans="20:28" s="49" customFormat="1" ht="15" customHeight="1" x14ac:dyDescent="0.2">
      <c r="T914" s="43"/>
      <c r="U914" s="43"/>
      <c r="V914" s="43"/>
      <c r="W914" s="43"/>
      <c r="X914" s="43"/>
      <c r="Y914" s="43"/>
      <c r="Z914" s="43"/>
      <c r="AA914" s="43"/>
      <c r="AB914" s="43"/>
    </row>
    <row r="915" spans="20:28" s="49" customFormat="1" ht="15" customHeight="1" x14ac:dyDescent="0.2">
      <c r="T915" s="43"/>
      <c r="U915" s="43"/>
      <c r="V915" s="43"/>
      <c r="W915" s="43"/>
      <c r="X915" s="43"/>
      <c r="Y915" s="43"/>
      <c r="Z915" s="43"/>
      <c r="AA915" s="43"/>
      <c r="AB915" s="43"/>
    </row>
    <row r="916" spans="20:28" s="49" customFormat="1" ht="15" customHeight="1" x14ac:dyDescent="0.2">
      <c r="T916" s="43"/>
      <c r="U916" s="43"/>
      <c r="V916" s="43"/>
      <c r="W916" s="43"/>
      <c r="X916" s="43"/>
      <c r="Y916" s="43"/>
      <c r="Z916" s="43"/>
      <c r="AA916" s="43"/>
      <c r="AB916" s="43"/>
    </row>
    <row r="917" spans="20:28" s="49" customFormat="1" ht="15" customHeight="1" x14ac:dyDescent="0.2">
      <c r="T917" s="43"/>
      <c r="U917" s="43"/>
      <c r="V917" s="43"/>
      <c r="W917" s="43"/>
      <c r="X917" s="43"/>
      <c r="Y917" s="43"/>
      <c r="Z917" s="43"/>
      <c r="AA917" s="43"/>
      <c r="AB917" s="43"/>
    </row>
    <row r="918" spans="20:28" s="49" customFormat="1" ht="15" customHeight="1" x14ac:dyDescent="0.2">
      <c r="T918" s="43"/>
      <c r="U918" s="43"/>
      <c r="V918" s="43"/>
      <c r="W918" s="43"/>
      <c r="X918" s="43"/>
      <c r="Y918" s="43"/>
      <c r="Z918" s="43"/>
      <c r="AA918" s="43"/>
      <c r="AB918" s="43"/>
    </row>
    <row r="919" spans="20:28" s="49" customFormat="1" ht="15" customHeight="1" x14ac:dyDescent="0.2">
      <c r="T919" s="43"/>
      <c r="U919" s="43"/>
      <c r="V919" s="43"/>
      <c r="W919" s="43"/>
      <c r="X919" s="43"/>
      <c r="Y919" s="43"/>
      <c r="Z919" s="43"/>
      <c r="AA919" s="43"/>
      <c r="AB919" s="43"/>
    </row>
    <row r="920" spans="20:28" s="49" customFormat="1" ht="15" customHeight="1" x14ac:dyDescent="0.2">
      <c r="T920" s="43"/>
      <c r="U920" s="43"/>
      <c r="V920" s="43"/>
      <c r="W920" s="43"/>
      <c r="X920" s="43"/>
      <c r="Y920" s="43"/>
      <c r="Z920" s="43"/>
      <c r="AA920" s="43"/>
      <c r="AB920" s="43"/>
    </row>
    <row r="921" spans="20:28" s="49" customFormat="1" ht="15" customHeight="1" x14ac:dyDescent="0.2">
      <c r="T921" s="43"/>
      <c r="U921" s="43"/>
      <c r="V921" s="43"/>
      <c r="W921" s="43"/>
      <c r="X921" s="43"/>
      <c r="Y921" s="43"/>
      <c r="Z921" s="43"/>
      <c r="AA921" s="43"/>
      <c r="AB921" s="43"/>
    </row>
    <row r="922" spans="20:28" s="49" customFormat="1" ht="15" customHeight="1" x14ac:dyDescent="0.2">
      <c r="T922" s="43"/>
      <c r="U922" s="43"/>
      <c r="V922" s="43"/>
      <c r="W922" s="43"/>
      <c r="X922" s="43"/>
      <c r="Y922" s="43"/>
      <c r="Z922" s="43"/>
      <c r="AA922" s="43"/>
      <c r="AB922" s="43"/>
    </row>
    <row r="923" spans="20:28" s="49" customFormat="1" ht="15" customHeight="1" x14ac:dyDescent="0.2">
      <c r="T923" s="43"/>
      <c r="U923" s="43"/>
      <c r="V923" s="43"/>
      <c r="W923" s="43"/>
      <c r="X923" s="43"/>
      <c r="Y923" s="43"/>
      <c r="Z923" s="43"/>
      <c r="AA923" s="43"/>
      <c r="AB923" s="43"/>
    </row>
    <row r="924" spans="20:28" s="49" customFormat="1" ht="15" customHeight="1" x14ac:dyDescent="0.2">
      <c r="T924" s="43"/>
      <c r="U924" s="43"/>
      <c r="V924" s="43"/>
      <c r="W924" s="43"/>
      <c r="X924" s="43"/>
      <c r="Y924" s="43"/>
      <c r="Z924" s="43"/>
      <c r="AA924" s="43"/>
      <c r="AB924" s="43"/>
    </row>
    <row r="925" spans="20:28" s="49" customFormat="1" ht="15" customHeight="1" x14ac:dyDescent="0.2">
      <c r="T925" s="43"/>
      <c r="U925" s="43"/>
      <c r="V925" s="43"/>
      <c r="W925" s="43"/>
      <c r="X925" s="43"/>
      <c r="Y925" s="43"/>
      <c r="Z925" s="43"/>
      <c r="AA925" s="43"/>
      <c r="AB925" s="43"/>
    </row>
    <row r="926" spans="20:28" s="49" customFormat="1" ht="15" customHeight="1" x14ac:dyDescent="0.2">
      <c r="T926" s="43"/>
      <c r="U926" s="43"/>
      <c r="V926" s="43"/>
      <c r="W926" s="43"/>
      <c r="X926" s="43"/>
      <c r="Y926" s="43"/>
      <c r="Z926" s="43"/>
      <c r="AA926" s="43"/>
      <c r="AB926" s="43"/>
    </row>
    <row r="927" spans="20:28" s="49" customFormat="1" ht="15" customHeight="1" x14ac:dyDescent="0.2">
      <c r="T927" s="43"/>
      <c r="U927" s="43"/>
      <c r="V927" s="43"/>
      <c r="W927" s="43"/>
      <c r="X927" s="43"/>
      <c r="Y927" s="43"/>
      <c r="Z927" s="43"/>
      <c r="AA927" s="43"/>
      <c r="AB927" s="43"/>
    </row>
    <row r="928" spans="20:28" s="49" customFormat="1" ht="15" customHeight="1" x14ac:dyDescent="0.2">
      <c r="T928" s="43"/>
      <c r="U928" s="43"/>
      <c r="V928" s="43"/>
      <c r="W928" s="43"/>
      <c r="X928" s="43"/>
      <c r="Y928" s="43"/>
      <c r="Z928" s="43"/>
      <c r="AA928" s="43"/>
      <c r="AB928" s="43"/>
    </row>
    <row r="929" spans="20:28" s="49" customFormat="1" ht="15" customHeight="1" x14ac:dyDescent="0.2">
      <c r="T929" s="43"/>
      <c r="U929" s="43"/>
      <c r="V929" s="43"/>
      <c r="W929" s="43"/>
      <c r="X929" s="43"/>
      <c r="Y929" s="43"/>
      <c r="Z929" s="43"/>
      <c r="AA929" s="43"/>
      <c r="AB929" s="43"/>
    </row>
    <row r="930" spans="20:28" s="49" customFormat="1" ht="15" customHeight="1" x14ac:dyDescent="0.2">
      <c r="T930" s="43"/>
      <c r="U930" s="43"/>
      <c r="V930" s="43"/>
      <c r="W930" s="43"/>
      <c r="X930" s="43"/>
      <c r="Y930" s="43"/>
      <c r="Z930" s="43"/>
      <c r="AA930" s="43"/>
      <c r="AB930" s="43"/>
    </row>
    <row r="931" spans="20:28" s="49" customFormat="1" ht="15" customHeight="1" x14ac:dyDescent="0.2">
      <c r="T931" s="43"/>
      <c r="U931" s="43"/>
      <c r="V931" s="43"/>
      <c r="W931" s="43"/>
      <c r="X931" s="43"/>
      <c r="Y931" s="43"/>
      <c r="Z931" s="43"/>
      <c r="AA931" s="43"/>
      <c r="AB931" s="43"/>
    </row>
    <row r="932" spans="20:28" s="49" customFormat="1" ht="15" customHeight="1" x14ac:dyDescent="0.2">
      <c r="T932" s="43"/>
      <c r="U932" s="43"/>
      <c r="V932" s="43"/>
      <c r="W932" s="43"/>
      <c r="X932" s="43"/>
      <c r="Y932" s="43"/>
      <c r="Z932" s="43"/>
      <c r="AA932" s="43"/>
      <c r="AB932" s="43"/>
    </row>
    <row r="933" spans="20:28" s="49" customFormat="1" ht="15" customHeight="1" x14ac:dyDescent="0.2">
      <c r="T933" s="43"/>
      <c r="U933" s="43"/>
      <c r="V933" s="43"/>
      <c r="W933" s="43"/>
      <c r="X933" s="43"/>
      <c r="Y933" s="43"/>
      <c r="Z933" s="43"/>
      <c r="AA933" s="43"/>
      <c r="AB933" s="43"/>
    </row>
    <row r="934" spans="20:28" s="49" customFormat="1" ht="15" customHeight="1" x14ac:dyDescent="0.2">
      <c r="T934" s="43"/>
      <c r="U934" s="43"/>
      <c r="V934" s="43"/>
      <c r="W934" s="43"/>
      <c r="X934" s="43"/>
      <c r="Y934" s="43"/>
      <c r="Z934" s="43"/>
      <c r="AA934" s="43"/>
      <c r="AB934" s="43"/>
    </row>
    <row r="935" spans="20:28" s="49" customFormat="1" ht="15" customHeight="1" x14ac:dyDescent="0.2">
      <c r="T935" s="43"/>
      <c r="U935" s="43"/>
      <c r="V935" s="43"/>
      <c r="W935" s="43"/>
      <c r="X935" s="43"/>
      <c r="Y935" s="43"/>
      <c r="Z935" s="43"/>
      <c r="AA935" s="43"/>
      <c r="AB935" s="43"/>
    </row>
    <row r="936" spans="20:28" s="49" customFormat="1" ht="15" customHeight="1" x14ac:dyDescent="0.2">
      <c r="T936" s="43"/>
      <c r="U936" s="43"/>
      <c r="V936" s="43"/>
      <c r="W936" s="43"/>
      <c r="X936" s="43"/>
      <c r="Y936" s="43"/>
      <c r="Z936" s="43"/>
      <c r="AA936" s="43"/>
      <c r="AB936" s="43"/>
    </row>
    <row r="937" spans="20:28" s="49" customFormat="1" ht="15" customHeight="1" x14ac:dyDescent="0.2">
      <c r="T937" s="43"/>
      <c r="U937" s="43"/>
      <c r="V937" s="43"/>
      <c r="W937" s="43"/>
      <c r="X937" s="43"/>
      <c r="Y937" s="43"/>
      <c r="Z937" s="43"/>
      <c r="AA937" s="43"/>
      <c r="AB937" s="43"/>
    </row>
    <row r="938" spans="20:28" s="49" customFormat="1" ht="15" customHeight="1" x14ac:dyDescent="0.2">
      <c r="T938" s="43"/>
      <c r="U938" s="43"/>
      <c r="V938" s="43"/>
      <c r="W938" s="43"/>
      <c r="X938" s="43"/>
      <c r="Y938" s="43"/>
      <c r="Z938" s="43"/>
      <c r="AA938" s="43"/>
      <c r="AB938" s="43"/>
    </row>
    <row r="939" spans="20:28" s="49" customFormat="1" ht="15" customHeight="1" x14ac:dyDescent="0.2">
      <c r="T939" s="43"/>
      <c r="U939" s="43"/>
      <c r="V939" s="43"/>
      <c r="W939" s="43"/>
      <c r="X939" s="43"/>
      <c r="Y939" s="43"/>
      <c r="Z939" s="43"/>
      <c r="AA939" s="43"/>
      <c r="AB939" s="43"/>
    </row>
    <row r="940" spans="20:28" s="49" customFormat="1" ht="15" customHeight="1" x14ac:dyDescent="0.2">
      <c r="T940" s="43"/>
      <c r="U940" s="43"/>
      <c r="V940" s="43"/>
      <c r="W940" s="43"/>
      <c r="X940" s="43"/>
      <c r="Y940" s="43"/>
      <c r="Z940" s="43"/>
      <c r="AA940" s="43"/>
      <c r="AB940" s="43"/>
    </row>
    <row r="941" spans="20:28" s="49" customFormat="1" ht="15" customHeight="1" x14ac:dyDescent="0.2">
      <c r="T941" s="43"/>
      <c r="U941" s="43"/>
      <c r="V941" s="43"/>
      <c r="W941" s="43"/>
      <c r="X941" s="43"/>
      <c r="Y941" s="43"/>
      <c r="Z941" s="43"/>
      <c r="AA941" s="43"/>
      <c r="AB941" s="43"/>
    </row>
    <row r="942" spans="20:28" s="49" customFormat="1" ht="15" customHeight="1" x14ac:dyDescent="0.2">
      <c r="T942" s="43"/>
      <c r="U942" s="43"/>
      <c r="V942" s="43"/>
      <c r="W942" s="43"/>
      <c r="X942" s="43"/>
      <c r="Y942" s="43"/>
      <c r="Z942" s="43"/>
      <c r="AA942" s="43"/>
      <c r="AB942" s="43"/>
    </row>
    <row r="943" spans="20:28" s="49" customFormat="1" ht="15" customHeight="1" x14ac:dyDescent="0.2">
      <c r="T943" s="43"/>
      <c r="U943" s="43"/>
      <c r="V943" s="43"/>
      <c r="W943" s="43"/>
      <c r="X943" s="43"/>
      <c r="Y943" s="43"/>
      <c r="Z943" s="43"/>
      <c r="AA943" s="43"/>
      <c r="AB943" s="43"/>
    </row>
    <row r="944" spans="20:28" s="49" customFormat="1" ht="15" customHeight="1" x14ac:dyDescent="0.2">
      <c r="T944" s="43"/>
      <c r="U944" s="43"/>
      <c r="V944" s="43"/>
      <c r="W944" s="43"/>
      <c r="X944" s="43"/>
      <c r="Y944" s="43"/>
      <c r="Z944" s="43"/>
      <c r="AA944" s="43"/>
      <c r="AB944" s="43"/>
    </row>
    <row r="945" spans="20:28" s="49" customFormat="1" ht="15" customHeight="1" x14ac:dyDescent="0.2">
      <c r="T945" s="43"/>
      <c r="U945" s="43"/>
      <c r="V945" s="43"/>
      <c r="W945" s="43"/>
      <c r="X945" s="43"/>
      <c r="Y945" s="43"/>
      <c r="Z945" s="43"/>
      <c r="AA945" s="43"/>
      <c r="AB945" s="43"/>
    </row>
    <row r="946" spans="20:28" s="49" customFormat="1" ht="15" customHeight="1" x14ac:dyDescent="0.2">
      <c r="T946" s="43"/>
      <c r="U946" s="43"/>
      <c r="V946" s="43"/>
      <c r="W946" s="43"/>
      <c r="X946" s="43"/>
      <c r="Y946" s="43"/>
      <c r="Z946" s="43"/>
      <c r="AA946" s="43"/>
      <c r="AB946" s="43"/>
    </row>
    <row r="947" spans="20:28" s="49" customFormat="1" ht="15" customHeight="1" x14ac:dyDescent="0.2">
      <c r="T947" s="43"/>
      <c r="U947" s="43"/>
      <c r="V947" s="43"/>
      <c r="W947" s="43"/>
      <c r="X947" s="43"/>
      <c r="Y947" s="43"/>
      <c r="Z947" s="43"/>
      <c r="AA947" s="43"/>
      <c r="AB947" s="43"/>
    </row>
    <row r="948" spans="20:28" s="49" customFormat="1" ht="15" customHeight="1" x14ac:dyDescent="0.2">
      <c r="T948" s="43"/>
      <c r="U948" s="43"/>
      <c r="V948" s="43"/>
      <c r="W948" s="43"/>
      <c r="X948" s="43"/>
      <c r="Y948" s="43"/>
      <c r="Z948" s="43"/>
      <c r="AA948" s="43"/>
      <c r="AB948" s="43"/>
    </row>
    <row r="949" spans="20:28" s="49" customFormat="1" ht="15" customHeight="1" x14ac:dyDescent="0.2">
      <c r="T949" s="43"/>
      <c r="U949" s="43"/>
      <c r="V949" s="43"/>
      <c r="W949" s="43"/>
      <c r="X949" s="43"/>
      <c r="Y949" s="43"/>
      <c r="Z949" s="43"/>
      <c r="AA949" s="43"/>
      <c r="AB949" s="43"/>
    </row>
    <row r="950" spans="20:28" s="49" customFormat="1" ht="15" customHeight="1" x14ac:dyDescent="0.2">
      <c r="T950" s="43"/>
      <c r="U950" s="43"/>
      <c r="V950" s="43"/>
      <c r="W950" s="43"/>
      <c r="X950" s="43"/>
      <c r="Y950" s="43"/>
      <c r="Z950" s="43"/>
      <c r="AA950" s="43"/>
      <c r="AB950" s="43"/>
    </row>
    <row r="951" spans="20:28" s="49" customFormat="1" ht="15" customHeight="1" x14ac:dyDescent="0.2">
      <c r="T951" s="43"/>
      <c r="U951" s="43"/>
      <c r="V951" s="43"/>
      <c r="W951" s="43"/>
      <c r="X951" s="43"/>
      <c r="Y951" s="43"/>
      <c r="Z951" s="43"/>
      <c r="AA951" s="43"/>
      <c r="AB951" s="43"/>
    </row>
    <row r="952" spans="20:28" s="49" customFormat="1" ht="15" customHeight="1" x14ac:dyDescent="0.2">
      <c r="T952" s="43"/>
      <c r="U952" s="43"/>
      <c r="V952" s="43"/>
      <c r="W952" s="43"/>
      <c r="X952" s="43"/>
      <c r="Y952" s="43"/>
      <c r="Z952" s="43"/>
      <c r="AA952" s="43"/>
      <c r="AB952" s="43"/>
    </row>
    <row r="953" spans="20:28" s="49" customFormat="1" ht="15" customHeight="1" x14ac:dyDescent="0.2">
      <c r="T953" s="43"/>
      <c r="U953" s="43"/>
      <c r="V953" s="43"/>
      <c r="W953" s="43"/>
      <c r="X953" s="43"/>
      <c r="Y953" s="43"/>
      <c r="Z953" s="43"/>
      <c r="AA953" s="43"/>
      <c r="AB953" s="43"/>
    </row>
    <row r="954" spans="20:28" s="49" customFormat="1" ht="15" customHeight="1" x14ac:dyDescent="0.2">
      <c r="T954" s="43"/>
      <c r="U954" s="43"/>
      <c r="V954" s="43"/>
      <c r="W954" s="43"/>
      <c r="X954" s="43"/>
      <c r="Y954" s="43"/>
      <c r="Z954" s="43"/>
      <c r="AA954" s="43"/>
      <c r="AB954" s="43"/>
    </row>
    <row r="955" spans="20:28" s="49" customFormat="1" ht="15" customHeight="1" x14ac:dyDescent="0.2">
      <c r="T955" s="43"/>
      <c r="U955" s="43"/>
      <c r="V955" s="43"/>
      <c r="W955" s="43"/>
      <c r="X955" s="43"/>
      <c r="Y955" s="43"/>
      <c r="Z955" s="43"/>
      <c r="AA955" s="43"/>
      <c r="AB955" s="43"/>
    </row>
    <row r="956" spans="20:28" s="49" customFormat="1" ht="15" customHeight="1" x14ac:dyDescent="0.2">
      <c r="T956" s="43"/>
      <c r="U956" s="43"/>
      <c r="V956" s="43"/>
      <c r="W956" s="43"/>
      <c r="X956" s="43"/>
      <c r="Y956" s="43"/>
      <c r="Z956" s="43"/>
      <c r="AA956" s="43"/>
      <c r="AB956" s="43"/>
    </row>
    <row r="957" spans="20:28" s="49" customFormat="1" ht="15" customHeight="1" x14ac:dyDescent="0.2">
      <c r="T957" s="43"/>
      <c r="U957" s="43"/>
      <c r="V957" s="43"/>
      <c r="W957" s="43"/>
      <c r="X957" s="43"/>
      <c r="Y957" s="43"/>
      <c r="Z957" s="43"/>
      <c r="AA957" s="43"/>
      <c r="AB957" s="43"/>
    </row>
    <row r="958" spans="20:28" s="49" customFormat="1" ht="15" customHeight="1" x14ac:dyDescent="0.2">
      <c r="T958" s="43"/>
      <c r="U958" s="43"/>
      <c r="V958" s="43"/>
      <c r="W958" s="43"/>
      <c r="X958" s="43"/>
      <c r="Y958" s="43"/>
      <c r="Z958" s="43"/>
      <c r="AA958" s="43"/>
      <c r="AB958" s="43"/>
    </row>
    <row r="959" spans="20:28" s="49" customFormat="1" ht="15" customHeight="1" x14ac:dyDescent="0.2">
      <c r="T959" s="43"/>
      <c r="U959" s="43"/>
      <c r="V959" s="43"/>
      <c r="W959" s="43"/>
      <c r="X959" s="43"/>
      <c r="Y959" s="43"/>
      <c r="Z959" s="43"/>
      <c r="AA959" s="43"/>
      <c r="AB959" s="43"/>
    </row>
    <row r="960" spans="20:28" s="49" customFormat="1" ht="15" customHeight="1" x14ac:dyDescent="0.2">
      <c r="T960" s="43"/>
      <c r="U960" s="43"/>
      <c r="V960" s="43"/>
      <c r="W960" s="43"/>
      <c r="X960" s="43"/>
      <c r="Y960" s="43"/>
      <c r="Z960" s="43"/>
      <c r="AA960" s="43"/>
      <c r="AB960" s="43"/>
    </row>
    <row r="961" spans="20:28" s="49" customFormat="1" ht="15" customHeight="1" x14ac:dyDescent="0.2">
      <c r="T961" s="43"/>
      <c r="U961" s="43"/>
      <c r="V961" s="43"/>
      <c r="W961" s="43"/>
      <c r="X961" s="43"/>
      <c r="Y961" s="43"/>
      <c r="Z961" s="43"/>
      <c r="AA961" s="43"/>
      <c r="AB961" s="43"/>
    </row>
    <row r="962" spans="20:28" s="49" customFormat="1" ht="15" customHeight="1" x14ac:dyDescent="0.2">
      <c r="T962" s="43"/>
      <c r="U962" s="43"/>
      <c r="V962" s="43"/>
      <c r="W962" s="43"/>
      <c r="X962" s="43"/>
      <c r="Y962" s="43"/>
      <c r="Z962" s="43"/>
      <c r="AA962" s="43"/>
      <c r="AB962" s="43"/>
    </row>
    <row r="963" spans="20:28" s="49" customFormat="1" ht="15" customHeight="1" x14ac:dyDescent="0.2">
      <c r="T963" s="43"/>
      <c r="U963" s="43"/>
      <c r="V963" s="43"/>
      <c r="W963" s="43"/>
      <c r="X963" s="43"/>
      <c r="Y963" s="43"/>
      <c r="Z963" s="43"/>
      <c r="AA963" s="43"/>
      <c r="AB963" s="43"/>
    </row>
    <row r="964" spans="20:28" s="49" customFormat="1" ht="15" customHeight="1" x14ac:dyDescent="0.2">
      <c r="T964" s="43"/>
      <c r="U964" s="43"/>
      <c r="V964" s="43"/>
      <c r="W964" s="43"/>
      <c r="X964" s="43"/>
      <c r="Y964" s="43"/>
      <c r="Z964" s="43"/>
      <c r="AA964" s="43"/>
      <c r="AB964" s="43"/>
    </row>
    <row r="965" spans="20:28" s="49" customFormat="1" ht="15" customHeight="1" x14ac:dyDescent="0.2">
      <c r="T965" s="43"/>
      <c r="U965" s="43"/>
      <c r="V965" s="43"/>
      <c r="W965" s="43"/>
      <c r="X965" s="43"/>
      <c r="Y965" s="43"/>
      <c r="Z965" s="43"/>
      <c r="AA965" s="43"/>
      <c r="AB965" s="43"/>
    </row>
    <row r="966" spans="20:28" s="49" customFormat="1" ht="15" customHeight="1" x14ac:dyDescent="0.2">
      <c r="T966" s="43"/>
      <c r="U966" s="43"/>
      <c r="V966" s="43"/>
      <c r="W966" s="43"/>
      <c r="X966" s="43"/>
      <c r="Y966" s="43"/>
      <c r="Z966" s="43"/>
      <c r="AA966" s="43"/>
      <c r="AB966" s="43"/>
    </row>
    <row r="967" spans="20:28" s="49" customFormat="1" ht="15" customHeight="1" x14ac:dyDescent="0.2">
      <c r="T967" s="43"/>
      <c r="U967" s="43"/>
      <c r="V967" s="43"/>
      <c r="W967" s="43"/>
      <c r="X967" s="43"/>
      <c r="Y967" s="43"/>
      <c r="Z967" s="43"/>
      <c r="AA967" s="43"/>
      <c r="AB967" s="43"/>
    </row>
    <row r="968" spans="20:28" s="49" customFormat="1" ht="15" customHeight="1" x14ac:dyDescent="0.2">
      <c r="T968" s="43"/>
      <c r="U968" s="43"/>
      <c r="V968" s="43"/>
      <c r="W968" s="43"/>
      <c r="X968" s="43"/>
      <c r="Y968" s="43"/>
      <c r="Z968" s="43"/>
      <c r="AA968" s="43"/>
      <c r="AB968" s="43"/>
    </row>
    <row r="969" spans="20:28" s="49" customFormat="1" ht="15" customHeight="1" x14ac:dyDescent="0.2">
      <c r="T969" s="43"/>
      <c r="U969" s="43"/>
      <c r="V969" s="43"/>
      <c r="W969" s="43"/>
      <c r="X969" s="43"/>
      <c r="Y969" s="43"/>
      <c r="Z969" s="43"/>
      <c r="AA969" s="43"/>
      <c r="AB969" s="43"/>
    </row>
    <row r="970" spans="20:28" s="49" customFormat="1" ht="15" customHeight="1" x14ac:dyDescent="0.2">
      <c r="T970" s="43"/>
      <c r="U970" s="43"/>
      <c r="V970" s="43"/>
      <c r="W970" s="43"/>
      <c r="X970" s="43"/>
      <c r="Y970" s="43"/>
      <c r="Z970" s="43"/>
      <c r="AA970" s="43"/>
      <c r="AB970" s="43"/>
    </row>
    <row r="971" spans="20:28" s="49" customFormat="1" ht="15" customHeight="1" x14ac:dyDescent="0.2">
      <c r="T971" s="43"/>
      <c r="U971" s="43"/>
      <c r="V971" s="43"/>
      <c r="W971" s="43"/>
      <c r="X971" s="43"/>
      <c r="Y971" s="43"/>
      <c r="Z971" s="43"/>
      <c r="AA971" s="43"/>
      <c r="AB971" s="43"/>
    </row>
    <row r="972" spans="20:28" s="49" customFormat="1" ht="15" customHeight="1" x14ac:dyDescent="0.2">
      <c r="T972" s="43"/>
      <c r="U972" s="43"/>
      <c r="V972" s="43"/>
      <c r="W972" s="43"/>
      <c r="X972" s="43"/>
      <c r="Y972" s="43"/>
      <c r="Z972" s="43"/>
      <c r="AA972" s="43"/>
      <c r="AB972" s="43"/>
    </row>
    <row r="973" spans="20:28" s="49" customFormat="1" ht="15" customHeight="1" x14ac:dyDescent="0.2">
      <c r="T973" s="43"/>
      <c r="U973" s="43"/>
      <c r="V973" s="43"/>
      <c r="W973" s="43"/>
      <c r="X973" s="43"/>
      <c r="Y973" s="43"/>
      <c r="Z973" s="43"/>
      <c r="AA973" s="43"/>
      <c r="AB973" s="43"/>
    </row>
    <row r="974" spans="20:28" s="49" customFormat="1" ht="15" customHeight="1" x14ac:dyDescent="0.2">
      <c r="T974" s="43"/>
      <c r="U974" s="43"/>
      <c r="V974" s="43"/>
      <c r="W974" s="43"/>
      <c r="X974" s="43"/>
      <c r="Y974" s="43"/>
      <c r="Z974" s="43"/>
      <c r="AA974" s="43"/>
      <c r="AB974" s="43"/>
    </row>
    <row r="975" spans="20:28" s="49" customFormat="1" ht="15" customHeight="1" x14ac:dyDescent="0.2">
      <c r="T975" s="43"/>
      <c r="U975" s="43"/>
      <c r="V975" s="43"/>
      <c r="W975" s="43"/>
      <c r="X975" s="43"/>
      <c r="Y975" s="43"/>
      <c r="Z975" s="43"/>
      <c r="AA975" s="43"/>
      <c r="AB975" s="43"/>
    </row>
    <row r="976" spans="20:28" s="49" customFormat="1" ht="15" customHeight="1" x14ac:dyDescent="0.2">
      <c r="T976" s="43"/>
      <c r="U976" s="43"/>
      <c r="V976" s="43"/>
      <c r="W976" s="43"/>
      <c r="X976" s="43"/>
      <c r="Y976" s="43"/>
      <c r="Z976" s="43"/>
      <c r="AA976" s="43"/>
      <c r="AB976" s="43"/>
    </row>
    <row r="977" spans="20:28" s="49" customFormat="1" ht="15" customHeight="1" x14ac:dyDescent="0.2">
      <c r="T977" s="43"/>
      <c r="U977" s="43"/>
      <c r="V977" s="43"/>
      <c r="W977" s="43"/>
      <c r="X977" s="43"/>
      <c r="Y977" s="43"/>
      <c r="Z977" s="43"/>
      <c r="AA977" s="43"/>
      <c r="AB977" s="43"/>
    </row>
    <row r="978" spans="20:28" s="49" customFormat="1" ht="15" customHeight="1" x14ac:dyDescent="0.2">
      <c r="T978" s="43"/>
      <c r="U978" s="43"/>
      <c r="V978" s="43"/>
      <c r="W978" s="43"/>
      <c r="X978" s="43"/>
      <c r="Y978" s="43"/>
      <c r="Z978" s="43"/>
      <c r="AA978" s="43"/>
      <c r="AB978" s="43"/>
    </row>
    <row r="979" spans="20:28" s="49" customFormat="1" ht="15" customHeight="1" x14ac:dyDescent="0.2">
      <c r="T979" s="43"/>
      <c r="U979" s="43"/>
      <c r="V979" s="43"/>
      <c r="W979" s="43"/>
      <c r="X979" s="43"/>
      <c r="Y979" s="43"/>
      <c r="Z979" s="43"/>
      <c r="AA979" s="43"/>
      <c r="AB979" s="43"/>
    </row>
    <row r="980" spans="20:28" s="49" customFormat="1" ht="15" customHeight="1" x14ac:dyDescent="0.2">
      <c r="T980" s="43"/>
      <c r="U980" s="43"/>
      <c r="V980" s="43"/>
      <c r="W980" s="43"/>
      <c r="X980" s="43"/>
      <c r="Y980" s="43"/>
      <c r="Z980" s="43"/>
      <c r="AA980" s="43"/>
      <c r="AB980" s="43"/>
    </row>
    <row r="981" spans="20:28" s="49" customFormat="1" ht="15" customHeight="1" x14ac:dyDescent="0.2">
      <c r="T981" s="43"/>
      <c r="U981" s="43"/>
      <c r="V981" s="43"/>
      <c r="W981" s="43"/>
      <c r="X981" s="43"/>
      <c r="Y981" s="43"/>
      <c r="Z981" s="43"/>
      <c r="AA981" s="43"/>
      <c r="AB981" s="43"/>
    </row>
    <row r="982" spans="20:28" s="49" customFormat="1" ht="15" customHeight="1" x14ac:dyDescent="0.2">
      <c r="T982" s="43"/>
      <c r="U982" s="43"/>
      <c r="V982" s="43"/>
      <c r="W982" s="43"/>
      <c r="X982" s="43"/>
      <c r="Y982" s="43"/>
      <c r="Z982" s="43"/>
      <c r="AA982" s="43"/>
      <c r="AB982" s="43"/>
    </row>
    <row r="983" spans="20:28" s="49" customFormat="1" ht="15" customHeight="1" x14ac:dyDescent="0.2">
      <c r="T983" s="43"/>
      <c r="U983" s="43"/>
      <c r="V983" s="43"/>
      <c r="W983" s="43"/>
      <c r="X983" s="43"/>
      <c r="Y983" s="43"/>
      <c r="Z983" s="43"/>
      <c r="AA983" s="43"/>
      <c r="AB983" s="43"/>
    </row>
    <row r="984" spans="20:28" s="49" customFormat="1" ht="15" customHeight="1" x14ac:dyDescent="0.2">
      <c r="T984" s="43"/>
      <c r="U984" s="43"/>
      <c r="V984" s="43"/>
      <c r="W984" s="43"/>
      <c r="X984" s="43"/>
      <c r="Y984" s="43"/>
      <c r="Z984" s="43"/>
      <c r="AA984" s="43"/>
      <c r="AB984" s="43"/>
    </row>
    <row r="985" spans="20:28" s="49" customFormat="1" ht="15" customHeight="1" x14ac:dyDescent="0.2">
      <c r="T985" s="43"/>
      <c r="U985" s="43"/>
      <c r="V985" s="43"/>
      <c r="W985" s="43"/>
      <c r="X985" s="43"/>
      <c r="Y985" s="43"/>
      <c r="Z985" s="43"/>
      <c r="AA985" s="43"/>
      <c r="AB985" s="43"/>
    </row>
    <row r="986" spans="20:28" s="49" customFormat="1" ht="15" customHeight="1" x14ac:dyDescent="0.2">
      <c r="T986" s="43"/>
      <c r="U986" s="43"/>
      <c r="V986" s="43"/>
      <c r="W986" s="43"/>
      <c r="X986" s="43"/>
      <c r="Y986" s="43"/>
      <c r="Z986" s="43"/>
      <c r="AA986" s="43"/>
      <c r="AB986" s="43"/>
    </row>
    <row r="987" spans="20:28" s="49" customFormat="1" ht="15" customHeight="1" x14ac:dyDescent="0.2">
      <c r="T987" s="43"/>
      <c r="U987" s="43"/>
      <c r="V987" s="43"/>
      <c r="W987" s="43"/>
      <c r="X987" s="43"/>
      <c r="Y987" s="43"/>
      <c r="Z987" s="43"/>
      <c r="AA987" s="43"/>
      <c r="AB987" s="43"/>
    </row>
    <row r="988" spans="20:28" s="49" customFormat="1" ht="15" customHeight="1" x14ac:dyDescent="0.2">
      <c r="T988" s="43"/>
      <c r="U988" s="43"/>
      <c r="V988" s="43"/>
      <c r="W988" s="43"/>
      <c r="X988" s="43"/>
      <c r="Y988" s="43"/>
      <c r="Z988" s="43"/>
      <c r="AA988" s="43"/>
      <c r="AB988" s="43"/>
    </row>
    <row r="989" spans="20:28" s="49" customFormat="1" ht="15" customHeight="1" x14ac:dyDescent="0.2">
      <c r="T989" s="43"/>
      <c r="U989" s="43"/>
      <c r="V989" s="43"/>
      <c r="W989" s="43"/>
      <c r="X989" s="43"/>
      <c r="Y989" s="43"/>
      <c r="Z989" s="43"/>
      <c r="AA989" s="43"/>
      <c r="AB989" s="43"/>
    </row>
    <row r="990" spans="20:28" s="49" customFormat="1" ht="15" customHeight="1" x14ac:dyDescent="0.2">
      <c r="T990" s="43"/>
      <c r="U990" s="43"/>
      <c r="V990" s="43"/>
      <c r="W990" s="43"/>
      <c r="X990" s="43"/>
      <c r="Y990" s="43"/>
      <c r="Z990" s="43"/>
      <c r="AA990" s="43"/>
      <c r="AB990" s="43"/>
    </row>
    <row r="991" spans="20:28" s="49" customFormat="1" ht="15" customHeight="1" x14ac:dyDescent="0.2">
      <c r="T991" s="43"/>
      <c r="U991" s="43"/>
      <c r="V991" s="43"/>
      <c r="W991" s="43"/>
      <c r="X991" s="43"/>
      <c r="Y991" s="43"/>
      <c r="Z991" s="43"/>
      <c r="AA991" s="43"/>
      <c r="AB991" s="43"/>
    </row>
    <row r="992" spans="20:28" s="49" customFormat="1" ht="15" customHeight="1" x14ac:dyDescent="0.2">
      <c r="T992" s="43"/>
      <c r="U992" s="43"/>
      <c r="V992" s="43"/>
      <c r="W992" s="43"/>
      <c r="X992" s="43"/>
      <c r="Y992" s="43"/>
      <c r="Z992" s="43"/>
      <c r="AA992" s="43"/>
      <c r="AB992" s="43"/>
    </row>
    <row r="993" spans="20:28" s="49" customFormat="1" ht="15" customHeight="1" x14ac:dyDescent="0.2">
      <c r="T993" s="43"/>
      <c r="U993" s="43"/>
      <c r="V993" s="43"/>
      <c r="W993" s="43"/>
      <c r="X993" s="43"/>
      <c r="Y993" s="43"/>
      <c r="Z993" s="43"/>
      <c r="AA993" s="43"/>
      <c r="AB993" s="43"/>
    </row>
    <row r="994" spans="20:28" s="49" customFormat="1" ht="15" customHeight="1" x14ac:dyDescent="0.2">
      <c r="T994" s="43"/>
      <c r="U994" s="43"/>
      <c r="V994" s="43"/>
      <c r="W994" s="43"/>
      <c r="X994" s="43"/>
      <c r="Y994" s="43"/>
      <c r="Z994" s="43"/>
      <c r="AA994" s="43"/>
      <c r="AB994" s="43"/>
    </row>
    <row r="995" spans="20:28" s="49" customFormat="1" ht="15" customHeight="1" x14ac:dyDescent="0.2">
      <c r="T995" s="43"/>
      <c r="U995" s="43"/>
      <c r="V995" s="43"/>
      <c r="W995" s="43"/>
      <c r="X995" s="43"/>
      <c r="Y995" s="43"/>
      <c r="Z995" s="43"/>
      <c r="AA995" s="43"/>
      <c r="AB995" s="43"/>
    </row>
    <row r="996" spans="20:28" s="49" customFormat="1" ht="15" customHeight="1" x14ac:dyDescent="0.2">
      <c r="T996" s="43"/>
      <c r="U996" s="43"/>
      <c r="V996" s="43"/>
      <c r="W996" s="43"/>
      <c r="X996" s="43"/>
      <c r="Y996" s="43"/>
      <c r="Z996" s="43"/>
      <c r="AA996" s="43"/>
      <c r="AB996" s="43"/>
    </row>
    <row r="997" spans="20:28" s="49" customFormat="1" ht="15" customHeight="1" x14ac:dyDescent="0.2">
      <c r="T997" s="43"/>
      <c r="U997" s="43"/>
      <c r="V997" s="43"/>
      <c r="W997" s="43"/>
      <c r="X997" s="43"/>
      <c r="Y997" s="43"/>
      <c r="Z997" s="43"/>
      <c r="AA997" s="43"/>
      <c r="AB997" s="43"/>
    </row>
    <row r="998" spans="20:28" s="49" customFormat="1" ht="15" customHeight="1" x14ac:dyDescent="0.2">
      <c r="T998" s="43"/>
      <c r="U998" s="43"/>
      <c r="V998" s="43"/>
      <c r="W998" s="43"/>
      <c r="X998" s="43"/>
      <c r="Y998" s="43"/>
      <c r="Z998" s="43"/>
      <c r="AA998" s="43"/>
      <c r="AB998" s="43"/>
    </row>
    <row r="999" spans="20:28" s="49" customFormat="1" ht="15" customHeight="1" x14ac:dyDescent="0.2">
      <c r="T999" s="43"/>
      <c r="U999" s="43"/>
      <c r="V999" s="43"/>
      <c r="W999" s="43"/>
      <c r="X999" s="43"/>
      <c r="Y999" s="43"/>
      <c r="Z999" s="43"/>
      <c r="AA999" s="43"/>
      <c r="AB999" s="43"/>
    </row>
    <row r="1000" spans="20:28" s="49" customFormat="1" ht="15" customHeight="1" x14ac:dyDescent="0.2">
      <c r="T1000" s="43"/>
      <c r="U1000" s="43"/>
      <c r="V1000" s="43"/>
      <c r="W1000" s="43"/>
      <c r="X1000" s="43"/>
      <c r="Y1000" s="43"/>
      <c r="Z1000" s="43"/>
      <c r="AA1000" s="43"/>
      <c r="AB1000" s="43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293"/>
  <sheetViews>
    <sheetView topLeftCell="M1" workbookViewId="0">
      <selection activeCell="R19" sqref="R19:S21"/>
    </sheetView>
  </sheetViews>
  <sheetFormatPr defaultRowHeight="14.25" x14ac:dyDescent="0.2"/>
  <cols>
    <col min="1" max="1" width="51.5" style="20" bestFit="1" customWidth="1"/>
    <col min="2" max="2" width="23" style="20" bestFit="1" customWidth="1"/>
    <col min="3" max="3" width="18.5" style="20" bestFit="1" customWidth="1"/>
    <col min="4" max="4" width="20.25" style="20" customWidth="1"/>
    <col min="5" max="5" width="21.25" style="20" customWidth="1"/>
    <col min="6" max="9" width="20.625" style="20" bestFit="1" customWidth="1"/>
    <col min="10" max="10" width="18.5" style="20" bestFit="1" customWidth="1"/>
    <col min="11" max="12" width="20.75" style="20" bestFit="1" customWidth="1"/>
    <col min="13" max="13" width="19.375" style="20" bestFit="1" customWidth="1"/>
    <col min="14" max="14" width="46" style="20" bestFit="1" customWidth="1"/>
    <col min="15" max="15" width="12.875" style="20" customWidth="1"/>
    <col min="16" max="16" width="16.875" style="20" customWidth="1"/>
    <col min="17" max="17" width="10" style="20" customWidth="1"/>
    <col min="18" max="23" width="9" style="43" customWidth="1"/>
    <col min="24" max="26" width="13" style="20" bestFit="1" customWidth="1"/>
    <col min="27" max="27" width="15.125" style="20" bestFit="1" customWidth="1"/>
    <col min="28" max="28" width="17.625" style="43" customWidth="1"/>
    <col min="29" max="29" width="9" style="43" customWidth="1"/>
    <col min="30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2116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127</v>
      </c>
      <c r="B2" s="49">
        <v>219</v>
      </c>
      <c r="C2" s="46">
        <v>0.4</v>
      </c>
      <c r="D2" s="46">
        <v>270.77</v>
      </c>
      <c r="E2" s="46">
        <v>218.5</v>
      </c>
      <c r="F2" s="46">
        <f t="shared" ref="F2:F39" si="0">($A$40-A2)/(ROW($A$40)-ROW(A2))</f>
        <v>52.342105263157897</v>
      </c>
      <c r="G2" s="46">
        <v>0</v>
      </c>
      <c r="H2" s="46">
        <f t="shared" ref="H2:H39" si="1">($A$40-B2)/(ROW($A$40)-ROW(B2))</f>
        <v>49.921052631578945</v>
      </c>
      <c r="I2" s="46">
        <v>0</v>
      </c>
      <c r="J2" s="50"/>
      <c r="K2" s="50"/>
      <c r="L2" s="50"/>
      <c r="M2" s="50">
        <f t="shared" ref="M2:M33" ca="1" si="2">IF(RAND()&lt;0.5,0,1)</f>
        <v>0</v>
      </c>
      <c r="N2" s="7" t="s">
        <v>38</v>
      </c>
      <c r="O2" s="51">
        <v>0.2</v>
      </c>
      <c r="P2" s="6" t="s">
        <v>39</v>
      </c>
      <c r="Q2" s="13">
        <f>LARGE(A:A,2)</f>
        <v>2016</v>
      </c>
      <c r="T2" s="43">
        <v>199.35300000000001</v>
      </c>
      <c r="U2" s="52">
        <f t="shared" ref="U2:U33" si="3">T2-B2</f>
        <v>-19.646999999999991</v>
      </c>
      <c r="V2" s="48">
        <f t="shared" ref="V2:V33" si="4">ROUND(U2,0)</f>
        <v>-20</v>
      </c>
      <c r="W2" s="48">
        <v>4766</v>
      </c>
      <c r="X2" s="48">
        <f t="shared" ref="X2:X33" si="5">B2/$W$2*$W$3</f>
        <v>240.7345782626941</v>
      </c>
      <c r="Y2" s="48">
        <f t="shared" ref="Y2:Y33" si="6">X2-B2</f>
        <v>21.7345782626941</v>
      </c>
      <c r="Z2" s="48">
        <f t="shared" ref="Z2:Z33" si="7">ROUND(Y2,0)</f>
        <v>22</v>
      </c>
      <c r="AA2" s="17">
        <f t="shared" ref="AA2:AA33" si="8">IF(V2&gt;=0,V2,Z2)</f>
        <v>22</v>
      </c>
      <c r="AB2" s="45">
        <f t="shared" ref="AB2:AB33" si="9">B2+AA2</f>
        <v>241</v>
      </c>
    </row>
    <row r="3" spans="1:28" ht="15" customHeight="1" x14ac:dyDescent="0.25">
      <c r="A3" s="49">
        <v>218</v>
      </c>
      <c r="B3" s="49">
        <v>218</v>
      </c>
      <c r="C3" s="46">
        <v>1.2</v>
      </c>
      <c r="D3" s="46">
        <v>270.77</v>
      </c>
      <c r="E3" s="46">
        <v>218.2</v>
      </c>
      <c r="F3" s="46">
        <f t="shared" si="0"/>
        <v>51.297297297297298</v>
      </c>
      <c r="G3" s="46">
        <v>0</v>
      </c>
      <c r="H3" s="46">
        <f t="shared" si="1"/>
        <v>51.297297297297298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80</v>
      </c>
      <c r="P3" s="6" t="s">
        <v>41</v>
      </c>
      <c r="Q3" s="13">
        <f>LARGE(A:A,3)</f>
        <v>1516</v>
      </c>
      <c r="T3" s="43">
        <v>193.25700000000001</v>
      </c>
      <c r="U3" s="52">
        <f t="shared" si="3"/>
        <v>-24.742999999999995</v>
      </c>
      <c r="V3" s="48">
        <f t="shared" si="4"/>
        <v>-25</v>
      </c>
      <c r="W3" s="48">
        <v>5239</v>
      </c>
      <c r="X3" s="48">
        <f t="shared" si="5"/>
        <v>239.63533361309274</v>
      </c>
      <c r="Y3" s="48">
        <f t="shared" si="6"/>
        <v>21.63533361309274</v>
      </c>
      <c r="Z3" s="48">
        <f t="shared" si="7"/>
        <v>22</v>
      </c>
      <c r="AA3" s="17">
        <f t="shared" si="8"/>
        <v>22</v>
      </c>
      <c r="AB3" s="45">
        <f t="shared" si="9"/>
        <v>240</v>
      </c>
    </row>
    <row r="4" spans="1:28" ht="15" customHeight="1" x14ac:dyDescent="0.25">
      <c r="A4" s="49">
        <v>218</v>
      </c>
      <c r="B4" s="49">
        <v>218</v>
      </c>
      <c r="C4" s="46">
        <v>1.1000000000000001</v>
      </c>
      <c r="D4" s="46">
        <v>270.77</v>
      </c>
      <c r="E4" s="46">
        <v>218.4</v>
      </c>
      <c r="F4" s="46">
        <f t="shared" si="0"/>
        <v>52.722222222222221</v>
      </c>
      <c r="G4" s="46">
        <v>0</v>
      </c>
      <c r="H4" s="46">
        <f t="shared" si="1"/>
        <v>52.722222222222221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1</v>
      </c>
      <c r="N4" s="8" t="s">
        <v>42</v>
      </c>
      <c r="O4" s="53">
        <f>MAX(A:A)</f>
        <v>2116</v>
      </c>
      <c r="P4" s="6" t="s">
        <v>43</v>
      </c>
      <c r="Q4" s="13">
        <f>LARGE(B:B,1)</f>
        <v>818</v>
      </c>
      <c r="T4" s="43">
        <v>202.17599999999999</v>
      </c>
      <c r="U4" s="52">
        <f t="shared" si="3"/>
        <v>-15.824000000000012</v>
      </c>
      <c r="V4" s="48">
        <f t="shared" si="4"/>
        <v>-16</v>
      </c>
      <c r="W4" s="48"/>
      <c r="X4" s="48">
        <f t="shared" si="5"/>
        <v>239.63533361309274</v>
      </c>
      <c r="Y4" s="48">
        <f t="shared" si="6"/>
        <v>21.63533361309274</v>
      </c>
      <c r="Z4" s="48">
        <f t="shared" si="7"/>
        <v>22</v>
      </c>
      <c r="AA4" s="17">
        <f t="shared" si="8"/>
        <v>22</v>
      </c>
      <c r="AB4" s="45">
        <f t="shared" si="9"/>
        <v>240</v>
      </c>
    </row>
    <row r="5" spans="1:28" ht="15" customHeight="1" x14ac:dyDescent="0.25">
      <c r="A5" s="49">
        <v>218</v>
      </c>
      <c r="B5" s="49">
        <v>218</v>
      </c>
      <c r="C5" s="46">
        <v>4.5</v>
      </c>
      <c r="D5" s="46">
        <v>270.77</v>
      </c>
      <c r="E5" s="46">
        <v>218.3</v>
      </c>
      <c r="F5" s="46">
        <f t="shared" si="0"/>
        <v>54.228571428571428</v>
      </c>
      <c r="G5" s="46">
        <v>0</v>
      </c>
      <c r="H5" s="46">
        <f t="shared" si="1"/>
        <v>54.228571428571428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0</v>
      </c>
      <c r="N5" s="8" t="s">
        <v>44</v>
      </c>
      <c r="O5" s="54">
        <v>0.86</v>
      </c>
      <c r="P5" s="6" t="s">
        <v>45</v>
      </c>
      <c r="Q5" s="13">
        <f>LARGE(B:B,2)</f>
        <v>818</v>
      </c>
      <c r="T5" s="43">
        <v>204.065</v>
      </c>
      <c r="U5" s="52">
        <f t="shared" si="3"/>
        <v>-13.935000000000002</v>
      </c>
      <c r="V5" s="48">
        <f t="shared" si="4"/>
        <v>-14</v>
      </c>
      <c r="W5" s="48"/>
      <c r="X5" s="48">
        <f t="shared" si="5"/>
        <v>239.63533361309274</v>
      </c>
      <c r="Y5" s="48">
        <f t="shared" si="6"/>
        <v>21.63533361309274</v>
      </c>
      <c r="Z5" s="48">
        <f t="shared" si="7"/>
        <v>22</v>
      </c>
      <c r="AA5" s="17">
        <f t="shared" si="8"/>
        <v>22</v>
      </c>
      <c r="AB5" s="45">
        <f t="shared" si="9"/>
        <v>240</v>
      </c>
    </row>
    <row r="6" spans="1:28" ht="15" customHeight="1" x14ac:dyDescent="0.25">
      <c r="A6" s="49">
        <v>402</v>
      </c>
      <c r="B6" s="49">
        <v>219</v>
      </c>
      <c r="C6" s="46">
        <v>8</v>
      </c>
      <c r="D6" s="46">
        <v>270.79000000000002</v>
      </c>
      <c r="E6" s="46">
        <v>218.5</v>
      </c>
      <c r="F6" s="46">
        <f t="shared" si="0"/>
        <v>50.411764705882355</v>
      </c>
      <c r="G6" s="46">
        <v>0</v>
      </c>
      <c r="H6" s="46">
        <f t="shared" si="1"/>
        <v>55.794117647058826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0</v>
      </c>
      <c r="N6" s="8" t="s">
        <v>46</v>
      </c>
      <c r="O6" s="54">
        <v>2.54</v>
      </c>
      <c r="P6" s="6" t="s">
        <v>47</v>
      </c>
      <c r="Q6" s="13">
        <f>LARGE(B:B,3)</f>
        <v>817</v>
      </c>
      <c r="T6" s="43">
        <v>194.45099999999999</v>
      </c>
      <c r="U6" s="52">
        <f t="shared" si="3"/>
        <v>-24.549000000000007</v>
      </c>
      <c r="V6" s="48">
        <f t="shared" si="4"/>
        <v>-25</v>
      </c>
      <c r="W6" s="48"/>
      <c r="X6" s="48">
        <f t="shared" si="5"/>
        <v>240.7345782626941</v>
      </c>
      <c r="Y6" s="48">
        <f t="shared" si="6"/>
        <v>21.7345782626941</v>
      </c>
      <c r="Z6" s="48">
        <f t="shared" si="7"/>
        <v>22</v>
      </c>
      <c r="AA6" s="17">
        <f t="shared" si="8"/>
        <v>22</v>
      </c>
      <c r="AB6" s="45">
        <f t="shared" si="9"/>
        <v>241</v>
      </c>
    </row>
    <row r="7" spans="1:28" ht="15" customHeight="1" x14ac:dyDescent="0.25">
      <c r="A7" s="49">
        <v>219</v>
      </c>
      <c r="B7" s="49">
        <v>219</v>
      </c>
      <c r="C7" s="46">
        <v>6.5</v>
      </c>
      <c r="D7" s="46">
        <v>270.79000000000002</v>
      </c>
      <c r="E7" s="46">
        <v>218.5</v>
      </c>
      <c r="F7" s="46">
        <f t="shared" si="0"/>
        <v>57.484848484848484</v>
      </c>
      <c r="G7" s="46">
        <v>0</v>
      </c>
      <c r="H7" s="46">
        <f t="shared" si="1"/>
        <v>57.484848484848484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1</v>
      </c>
      <c r="N7" s="8" t="s">
        <v>48</v>
      </c>
      <c r="O7" s="54">
        <v>1.59</v>
      </c>
      <c r="P7" s="13"/>
      <c r="Q7" s="13"/>
      <c r="T7" s="43">
        <v>206.41900000000001</v>
      </c>
      <c r="U7" s="52">
        <f t="shared" si="3"/>
        <v>-12.580999999999989</v>
      </c>
      <c r="V7" s="48">
        <f t="shared" si="4"/>
        <v>-13</v>
      </c>
      <c r="W7" s="48"/>
      <c r="X7" s="48">
        <f t="shared" si="5"/>
        <v>240.7345782626941</v>
      </c>
      <c r="Y7" s="48">
        <f t="shared" si="6"/>
        <v>21.7345782626941</v>
      </c>
      <c r="Z7" s="48">
        <f t="shared" si="7"/>
        <v>22</v>
      </c>
      <c r="AA7" s="17">
        <f t="shared" si="8"/>
        <v>22</v>
      </c>
      <c r="AB7" s="45">
        <f t="shared" si="9"/>
        <v>241</v>
      </c>
    </row>
    <row r="8" spans="1:28" ht="15" customHeight="1" x14ac:dyDescent="0.25">
      <c r="A8" s="49">
        <v>677</v>
      </c>
      <c r="B8" s="49">
        <v>218</v>
      </c>
      <c r="C8" s="46">
        <v>1.9</v>
      </c>
      <c r="D8" s="46">
        <v>270.83999999999997</v>
      </c>
      <c r="E8" s="46">
        <v>218.4</v>
      </c>
      <c r="F8" s="46">
        <f t="shared" si="0"/>
        <v>44.96875</v>
      </c>
      <c r="G8" s="46">
        <v>0</v>
      </c>
      <c r="H8" s="46">
        <f t="shared" si="1"/>
        <v>59.3125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1</v>
      </c>
      <c r="N8" s="8" t="s">
        <v>49</v>
      </c>
      <c r="O8" s="54">
        <v>268.87</v>
      </c>
      <c r="P8" s="9"/>
      <c r="Q8" s="13"/>
      <c r="T8" s="43">
        <v>201.79300000000001</v>
      </c>
      <c r="U8" s="52">
        <f t="shared" si="3"/>
        <v>-16.206999999999994</v>
      </c>
      <c r="V8" s="48">
        <f t="shared" si="4"/>
        <v>-16</v>
      </c>
      <c r="W8" s="48"/>
      <c r="X8" s="48">
        <f t="shared" si="5"/>
        <v>239.63533361309274</v>
      </c>
      <c r="Y8" s="48">
        <f t="shared" si="6"/>
        <v>21.63533361309274</v>
      </c>
      <c r="Z8" s="48">
        <f t="shared" si="7"/>
        <v>22</v>
      </c>
      <c r="AA8" s="17">
        <f t="shared" si="8"/>
        <v>22</v>
      </c>
      <c r="AB8" s="45">
        <f t="shared" si="9"/>
        <v>240</v>
      </c>
    </row>
    <row r="9" spans="1:28" ht="15" customHeight="1" x14ac:dyDescent="0.25">
      <c r="A9" s="49">
        <v>310</v>
      </c>
      <c r="B9" s="49">
        <v>218</v>
      </c>
      <c r="C9" s="46">
        <v>0</v>
      </c>
      <c r="D9" s="46">
        <v>270.85000000000002</v>
      </c>
      <c r="E9" s="46">
        <v>218.3</v>
      </c>
      <c r="F9" s="46">
        <f t="shared" si="0"/>
        <v>58.258064516129032</v>
      </c>
      <c r="G9" s="46">
        <v>0</v>
      </c>
      <c r="H9" s="46">
        <f t="shared" si="1"/>
        <v>61.225806451612904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0</v>
      </c>
      <c r="N9" s="8" t="s">
        <v>50</v>
      </c>
      <c r="O9" s="55">
        <v>283</v>
      </c>
      <c r="P9" s="9"/>
      <c r="Q9" s="13"/>
      <c r="T9" s="43">
        <v>212.51900000000001</v>
      </c>
      <c r="U9" s="52">
        <f t="shared" si="3"/>
        <v>-5.4809999999999945</v>
      </c>
      <c r="V9" s="48">
        <f t="shared" si="4"/>
        <v>-5</v>
      </c>
      <c r="W9" s="48"/>
      <c r="X9" s="48">
        <f t="shared" si="5"/>
        <v>239.63533361309274</v>
      </c>
      <c r="Y9" s="48">
        <f t="shared" si="6"/>
        <v>21.63533361309274</v>
      </c>
      <c r="Z9" s="48">
        <f t="shared" si="7"/>
        <v>22</v>
      </c>
      <c r="AA9" s="17">
        <f t="shared" si="8"/>
        <v>22</v>
      </c>
      <c r="AB9" s="45">
        <f t="shared" si="9"/>
        <v>240</v>
      </c>
    </row>
    <row r="10" spans="1:28" ht="15" customHeight="1" x14ac:dyDescent="0.25">
      <c r="A10" s="49">
        <v>494</v>
      </c>
      <c r="B10" s="49">
        <v>219</v>
      </c>
      <c r="C10" s="46">
        <v>0.3</v>
      </c>
      <c r="D10" s="46">
        <v>270.88</v>
      </c>
      <c r="E10" s="46">
        <v>218.5</v>
      </c>
      <c r="F10" s="46">
        <f t="shared" si="0"/>
        <v>54.06666666666667</v>
      </c>
      <c r="G10" s="46">
        <v>0</v>
      </c>
      <c r="H10" s="46">
        <f t="shared" si="1"/>
        <v>63.233333333333334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0</v>
      </c>
      <c r="N10" s="10" t="s">
        <v>51</v>
      </c>
      <c r="O10" s="55">
        <v>281</v>
      </c>
      <c r="P10" s="9"/>
      <c r="Q10" s="13"/>
      <c r="T10" s="43">
        <v>192.45099999999999</v>
      </c>
      <c r="U10" s="52">
        <f t="shared" si="3"/>
        <v>-26.549000000000007</v>
      </c>
      <c r="V10" s="48">
        <f t="shared" si="4"/>
        <v>-27</v>
      </c>
      <c r="W10" s="48"/>
      <c r="X10" s="48">
        <f t="shared" si="5"/>
        <v>240.7345782626941</v>
      </c>
      <c r="Y10" s="48">
        <f t="shared" si="6"/>
        <v>21.7345782626941</v>
      </c>
      <c r="Z10" s="48">
        <f t="shared" si="7"/>
        <v>22</v>
      </c>
      <c r="AA10" s="17">
        <f t="shared" si="8"/>
        <v>22</v>
      </c>
      <c r="AB10" s="45">
        <f t="shared" si="9"/>
        <v>241</v>
      </c>
    </row>
    <row r="11" spans="1:28" ht="15" customHeight="1" x14ac:dyDescent="0.25">
      <c r="A11" s="49">
        <v>402</v>
      </c>
      <c r="B11" s="49">
        <v>219</v>
      </c>
      <c r="C11" s="46">
        <v>0.6</v>
      </c>
      <c r="D11" s="46">
        <v>270.89999999999998</v>
      </c>
      <c r="E11" s="46">
        <v>218.5</v>
      </c>
      <c r="F11" s="46">
        <f t="shared" si="0"/>
        <v>59.103448275862071</v>
      </c>
      <c r="G11" s="46">
        <v>0</v>
      </c>
      <c r="H11" s="46">
        <f t="shared" si="1"/>
        <v>65.41379310344827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0</v>
      </c>
      <c r="N11" s="8" t="s">
        <v>52</v>
      </c>
      <c r="O11" s="55">
        <v>280</v>
      </c>
      <c r="P11" s="14" t="s">
        <v>53</v>
      </c>
      <c r="Q11" s="13">
        <f>MIN(D:D)</f>
        <v>270.77</v>
      </c>
      <c r="T11" s="43">
        <v>199.613</v>
      </c>
      <c r="U11" s="52">
        <f t="shared" si="3"/>
        <v>-19.387</v>
      </c>
      <c r="V11" s="48">
        <f t="shared" si="4"/>
        <v>-19</v>
      </c>
      <c r="W11" s="48"/>
      <c r="X11" s="48">
        <f t="shared" si="5"/>
        <v>240.7345782626941</v>
      </c>
      <c r="Y11" s="48">
        <f t="shared" si="6"/>
        <v>21.7345782626941</v>
      </c>
      <c r="Z11" s="48">
        <f t="shared" si="7"/>
        <v>22</v>
      </c>
      <c r="AA11" s="17">
        <f t="shared" si="8"/>
        <v>22</v>
      </c>
      <c r="AB11" s="45">
        <f t="shared" si="9"/>
        <v>241</v>
      </c>
    </row>
    <row r="12" spans="1:28" ht="15" customHeight="1" x14ac:dyDescent="0.25">
      <c r="A12" s="49">
        <v>493</v>
      </c>
      <c r="B12" s="49">
        <v>218</v>
      </c>
      <c r="C12" s="46">
        <v>0.2</v>
      </c>
      <c r="D12" s="46">
        <v>270.93</v>
      </c>
      <c r="E12" s="46">
        <v>217.8</v>
      </c>
      <c r="F12" s="46">
        <f t="shared" si="0"/>
        <v>57.964285714285715</v>
      </c>
      <c r="G12" s="46">
        <v>0</v>
      </c>
      <c r="H12" s="46">
        <f t="shared" si="1"/>
        <v>67.785714285714292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0</v>
      </c>
      <c r="N12" s="8" t="s">
        <v>54</v>
      </c>
      <c r="O12" s="55">
        <v>275</v>
      </c>
      <c r="P12" s="15" t="s">
        <v>55</v>
      </c>
      <c r="Q12" s="56">
        <f>D2</f>
        <v>270.77</v>
      </c>
      <c r="T12" s="43">
        <v>199.32900000000001</v>
      </c>
      <c r="U12" s="52">
        <f t="shared" si="3"/>
        <v>-18.670999999999992</v>
      </c>
      <c r="V12" s="48">
        <f t="shared" si="4"/>
        <v>-19</v>
      </c>
      <c r="W12" s="48"/>
      <c r="X12" s="48">
        <f t="shared" si="5"/>
        <v>239.63533361309274</v>
      </c>
      <c r="Y12" s="48">
        <f t="shared" si="6"/>
        <v>21.63533361309274</v>
      </c>
      <c r="Z12" s="48">
        <f t="shared" si="7"/>
        <v>22</v>
      </c>
      <c r="AA12" s="17">
        <f t="shared" si="8"/>
        <v>22</v>
      </c>
      <c r="AB12" s="45">
        <f t="shared" si="9"/>
        <v>240</v>
      </c>
    </row>
    <row r="13" spans="1:28" ht="15" customHeight="1" x14ac:dyDescent="0.25">
      <c r="A13" s="49">
        <v>493</v>
      </c>
      <c r="B13" s="49">
        <v>218</v>
      </c>
      <c r="C13" s="46">
        <v>0</v>
      </c>
      <c r="D13" s="46">
        <v>270.95999999999998</v>
      </c>
      <c r="E13" s="46">
        <v>217.7</v>
      </c>
      <c r="F13" s="46">
        <f t="shared" si="0"/>
        <v>60.111111111111114</v>
      </c>
      <c r="G13" s="46">
        <v>0</v>
      </c>
      <c r="H13" s="46">
        <f t="shared" si="1"/>
        <v>70.296296296296291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0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195.66300000000001</v>
      </c>
      <c r="U13" s="52">
        <f t="shared" si="3"/>
        <v>-22.336999999999989</v>
      </c>
      <c r="V13" s="48">
        <f t="shared" si="4"/>
        <v>-22</v>
      </c>
      <c r="W13" s="48"/>
      <c r="X13" s="48">
        <f t="shared" si="5"/>
        <v>239.63533361309274</v>
      </c>
      <c r="Y13" s="48">
        <f t="shared" si="6"/>
        <v>21.63533361309274</v>
      </c>
      <c r="Z13" s="48">
        <f t="shared" si="7"/>
        <v>22</v>
      </c>
      <c r="AA13" s="17">
        <f t="shared" si="8"/>
        <v>22</v>
      </c>
      <c r="AB13" s="45">
        <f t="shared" si="9"/>
        <v>240</v>
      </c>
    </row>
    <row r="14" spans="1:28" ht="15" customHeight="1" x14ac:dyDescent="0.25">
      <c r="A14" s="49">
        <v>401</v>
      </c>
      <c r="B14" s="49">
        <v>218</v>
      </c>
      <c r="C14" s="46">
        <v>0</v>
      </c>
      <c r="D14" s="46">
        <v>270.98</v>
      </c>
      <c r="E14" s="46">
        <v>217.7</v>
      </c>
      <c r="F14" s="46">
        <f t="shared" si="0"/>
        <v>65.961538461538467</v>
      </c>
      <c r="G14" s="46">
        <v>0</v>
      </c>
      <c r="H14" s="46">
        <f t="shared" si="1"/>
        <v>73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1</v>
      </c>
      <c r="N14" s="10" t="s">
        <v>58</v>
      </c>
      <c r="O14" s="55">
        <v>245</v>
      </c>
      <c r="P14" s="14" t="s">
        <v>59</v>
      </c>
      <c r="Q14" s="13">
        <f>MAX(B:B)</f>
        <v>818</v>
      </c>
      <c r="T14" s="43">
        <v>196.14</v>
      </c>
      <c r="U14" s="52">
        <f t="shared" si="3"/>
        <v>-21.860000000000014</v>
      </c>
      <c r="V14" s="48">
        <f t="shared" si="4"/>
        <v>-22</v>
      </c>
      <c r="W14" s="48"/>
      <c r="X14" s="48">
        <f t="shared" si="5"/>
        <v>239.63533361309274</v>
      </c>
      <c r="Y14" s="48">
        <f t="shared" si="6"/>
        <v>21.63533361309274</v>
      </c>
      <c r="Z14" s="48">
        <f t="shared" si="7"/>
        <v>22</v>
      </c>
      <c r="AA14" s="17">
        <f t="shared" si="8"/>
        <v>22</v>
      </c>
      <c r="AB14" s="45">
        <f t="shared" si="9"/>
        <v>240</v>
      </c>
    </row>
    <row r="15" spans="1:28" ht="15" customHeight="1" x14ac:dyDescent="0.25">
      <c r="A15" s="49">
        <v>401</v>
      </c>
      <c r="B15" s="49">
        <v>218</v>
      </c>
      <c r="C15" s="46">
        <v>0.2</v>
      </c>
      <c r="D15" s="46">
        <v>271</v>
      </c>
      <c r="E15" s="46">
        <v>217.7</v>
      </c>
      <c r="F15" s="46">
        <f t="shared" si="0"/>
        <v>68.599999999999994</v>
      </c>
      <c r="G15" s="46">
        <v>0</v>
      </c>
      <c r="H15" s="46">
        <f t="shared" si="1"/>
        <v>75.92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1</v>
      </c>
      <c r="N15" s="8" t="s">
        <v>60</v>
      </c>
      <c r="O15" s="8">
        <f>COUNT(C:C)</f>
        <v>80</v>
      </c>
      <c r="P15" s="14" t="s">
        <v>61</v>
      </c>
      <c r="Q15" s="13">
        <f>MAX(D:D)</f>
        <v>272.60000000000002</v>
      </c>
      <c r="R15" s="43">
        <f ca="1">TREND(OFFSET('Z-V'!B1,MATCH(Q15,'Z-V'!A:A,1)-1,,2,1),OFFSET('Z-V'!A1,MATCH(Q15,'Z-V'!A:A,1)-1,,2,1),Q15)</f>
        <v>61560.000000000116</v>
      </c>
      <c r="T15" s="43">
        <v>196.041</v>
      </c>
      <c r="U15" s="52">
        <f t="shared" si="3"/>
        <v>-21.959000000000003</v>
      </c>
      <c r="V15" s="48">
        <f t="shared" si="4"/>
        <v>-22</v>
      </c>
      <c r="W15" s="48"/>
      <c r="X15" s="48">
        <f t="shared" si="5"/>
        <v>239.63533361309274</v>
      </c>
      <c r="Y15" s="48">
        <f t="shared" si="6"/>
        <v>21.63533361309274</v>
      </c>
      <c r="Z15" s="48">
        <f t="shared" si="7"/>
        <v>22</v>
      </c>
      <c r="AA15" s="17">
        <f t="shared" si="8"/>
        <v>22</v>
      </c>
      <c r="AB15" s="45">
        <f t="shared" si="9"/>
        <v>240</v>
      </c>
    </row>
    <row r="16" spans="1:28" ht="15" customHeight="1" x14ac:dyDescent="0.25">
      <c r="A16" s="49">
        <v>218</v>
      </c>
      <c r="B16" s="49">
        <v>218</v>
      </c>
      <c r="C16" s="46">
        <v>0.4</v>
      </c>
      <c r="D16" s="46">
        <v>271</v>
      </c>
      <c r="E16" s="46">
        <v>217.7</v>
      </c>
      <c r="F16" s="46">
        <f t="shared" si="0"/>
        <v>79.083333333333329</v>
      </c>
      <c r="G16" s="46">
        <v>0</v>
      </c>
      <c r="H16" s="46">
        <f t="shared" si="1"/>
        <v>79.083333333333329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1</v>
      </c>
      <c r="N16" s="8" t="s">
        <v>62</v>
      </c>
      <c r="O16" s="57">
        <f>MAX(C:C)</f>
        <v>14.3</v>
      </c>
      <c r="P16" s="14" t="s">
        <v>63</v>
      </c>
      <c r="Q16" s="56">
        <f>D2</f>
        <v>270.77</v>
      </c>
      <c r="R16" s="43">
        <f ca="1">TREND(OFFSET('Z-V'!B1,MATCH(Q16,'Z-V'!A:A,1)-1,,2,1),OFFSET('Z-V'!A1,MATCH(Q16,'Z-V'!A:A,1)-1,,2,1),Q16)</f>
        <v>55040.999999999884</v>
      </c>
      <c r="T16" s="43">
        <v>201.137</v>
      </c>
      <c r="U16" s="52">
        <f t="shared" si="3"/>
        <v>-16.863</v>
      </c>
      <c r="V16" s="48">
        <f t="shared" si="4"/>
        <v>-17</v>
      </c>
      <c r="W16" s="48"/>
      <c r="X16" s="48">
        <f t="shared" si="5"/>
        <v>239.63533361309274</v>
      </c>
      <c r="Y16" s="48">
        <f t="shared" si="6"/>
        <v>21.63533361309274</v>
      </c>
      <c r="Z16" s="48">
        <f t="shared" si="7"/>
        <v>22</v>
      </c>
      <c r="AA16" s="17">
        <f t="shared" si="8"/>
        <v>22</v>
      </c>
      <c r="AB16" s="45">
        <f t="shared" si="9"/>
        <v>240</v>
      </c>
    </row>
    <row r="17" spans="1:28" ht="15" customHeight="1" x14ac:dyDescent="0.25">
      <c r="A17" s="49">
        <v>417</v>
      </c>
      <c r="B17" s="49">
        <v>217</v>
      </c>
      <c r="C17" s="46">
        <v>0.4</v>
      </c>
      <c r="D17" s="46">
        <v>271.02</v>
      </c>
      <c r="E17" s="46">
        <v>217.4</v>
      </c>
      <c r="F17" s="46">
        <f t="shared" si="0"/>
        <v>73.869565217391298</v>
      </c>
      <c r="G17" s="46">
        <v>0</v>
      </c>
      <c r="H17" s="46">
        <f t="shared" si="1"/>
        <v>82.565217391304344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272.38</v>
      </c>
      <c r="T17" s="43">
        <v>203.44300000000001</v>
      </c>
      <c r="U17" s="52">
        <f t="shared" si="3"/>
        <v>-13.556999999999988</v>
      </c>
      <c r="V17" s="48">
        <f t="shared" si="4"/>
        <v>-14</v>
      </c>
      <c r="W17" s="48"/>
      <c r="X17" s="48">
        <f t="shared" si="5"/>
        <v>238.53608896349138</v>
      </c>
      <c r="Y17" s="48">
        <f t="shared" si="6"/>
        <v>21.53608896349138</v>
      </c>
      <c r="Z17" s="48">
        <f t="shared" si="7"/>
        <v>22</v>
      </c>
      <c r="AA17" s="17">
        <f t="shared" si="8"/>
        <v>22</v>
      </c>
      <c r="AB17" s="45">
        <f t="shared" si="9"/>
        <v>239</v>
      </c>
    </row>
    <row r="18" spans="1:28" ht="15" customHeight="1" x14ac:dyDescent="0.2">
      <c r="A18" s="49">
        <v>418</v>
      </c>
      <c r="B18" s="49">
        <v>217</v>
      </c>
      <c r="C18" s="46">
        <v>0.2</v>
      </c>
      <c r="D18" s="46">
        <v>271.04000000000002</v>
      </c>
      <c r="E18" s="46">
        <v>217.4</v>
      </c>
      <c r="F18" s="46">
        <f t="shared" si="0"/>
        <v>77.181818181818187</v>
      </c>
      <c r="G18" s="46">
        <v>0</v>
      </c>
      <c r="H18" s="46">
        <f t="shared" si="1"/>
        <v>86.318181818181813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1</v>
      </c>
      <c r="N18" s="8" t="s">
        <v>66</v>
      </c>
      <c r="O18" s="8">
        <f>MAX(B:B)</f>
        <v>818</v>
      </c>
      <c r="T18" s="43">
        <v>199.23500000000001</v>
      </c>
      <c r="U18" s="52">
        <f t="shared" si="3"/>
        <v>-17.764999999999986</v>
      </c>
      <c r="V18" s="48">
        <f t="shared" si="4"/>
        <v>-18</v>
      </c>
      <c r="W18" s="48"/>
      <c r="X18" s="48">
        <f t="shared" si="5"/>
        <v>238.53608896349138</v>
      </c>
      <c r="Y18" s="48">
        <f t="shared" si="6"/>
        <v>21.53608896349138</v>
      </c>
      <c r="Z18" s="48">
        <f t="shared" si="7"/>
        <v>22</v>
      </c>
      <c r="AA18" s="17">
        <f t="shared" si="8"/>
        <v>22</v>
      </c>
      <c r="AB18" s="45">
        <f t="shared" si="9"/>
        <v>239</v>
      </c>
    </row>
    <row r="19" spans="1:28" ht="15" customHeight="1" x14ac:dyDescent="0.25">
      <c r="A19" s="49">
        <v>518</v>
      </c>
      <c r="B19" s="49">
        <v>218</v>
      </c>
      <c r="C19" s="46">
        <v>0</v>
      </c>
      <c r="D19" s="46">
        <v>271.07</v>
      </c>
      <c r="E19" s="46">
        <v>217.7</v>
      </c>
      <c r="F19" s="46">
        <f t="shared" si="0"/>
        <v>76.095238095238102</v>
      </c>
      <c r="G19" s="46">
        <v>0</v>
      </c>
      <c r="H19" s="46">
        <f t="shared" si="1"/>
        <v>90.38095238095238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0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0.89997761443367863</v>
      </c>
      <c r="R19" s="58">
        <f>MAX(AB:AB)</f>
        <v>899</v>
      </c>
      <c r="S19" s="58">
        <f>'Z-V'!P8-R19</f>
        <v>8080</v>
      </c>
      <c r="T19" s="43">
        <v>208.46100000000001</v>
      </c>
      <c r="U19" s="52">
        <f t="shared" si="3"/>
        <v>-9.5389999999999873</v>
      </c>
      <c r="V19" s="48">
        <f t="shared" si="4"/>
        <v>-10</v>
      </c>
      <c r="W19" s="48"/>
      <c r="X19" s="48">
        <f t="shared" si="5"/>
        <v>239.63533361309274</v>
      </c>
      <c r="Y19" s="48">
        <f t="shared" si="6"/>
        <v>21.63533361309274</v>
      </c>
      <c r="Z19" s="48">
        <f t="shared" si="7"/>
        <v>22</v>
      </c>
      <c r="AA19" s="17">
        <f t="shared" si="8"/>
        <v>22</v>
      </c>
      <c r="AB19" s="45">
        <f t="shared" si="9"/>
        <v>240</v>
      </c>
    </row>
    <row r="20" spans="1:28" ht="15" customHeight="1" x14ac:dyDescent="0.25">
      <c r="A20" s="49">
        <v>518</v>
      </c>
      <c r="B20" s="49">
        <v>218</v>
      </c>
      <c r="C20" s="46">
        <v>0</v>
      </c>
      <c r="D20" s="46">
        <v>271.10000000000002</v>
      </c>
      <c r="E20" s="46">
        <v>217.7</v>
      </c>
      <c r="F20" s="46">
        <f t="shared" si="0"/>
        <v>79.900000000000006</v>
      </c>
      <c r="G20" s="46">
        <v>0</v>
      </c>
      <c r="H20" s="46">
        <f t="shared" si="1"/>
        <v>94.9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0</v>
      </c>
      <c r="N20" s="8" t="s">
        <v>68</v>
      </c>
      <c r="O20" s="8">
        <v>0</v>
      </c>
      <c r="P20" s="14" t="s">
        <v>1</v>
      </c>
      <c r="Q20" s="13">
        <f ca="1">('Z-V'!R16-'Z-V'!R17)*(S20-'Z-V'!R13)/('Z-V'!R9-'Z-V'!R13)+'Z-V'!R17</f>
        <v>0.87822586013462534</v>
      </c>
      <c r="R20" s="43">
        <f ca="1">R15-R16</f>
        <v>6519.0000000002328</v>
      </c>
      <c r="S20" s="43">
        <f ca="1">'Z-V'!P9-R20</f>
        <v>46960.999999999767</v>
      </c>
      <c r="T20" s="43">
        <v>218.328</v>
      </c>
      <c r="U20" s="52">
        <f t="shared" si="3"/>
        <v>0.32800000000000296</v>
      </c>
      <c r="V20" s="48">
        <f t="shared" si="4"/>
        <v>0</v>
      </c>
      <c r="W20" s="48"/>
      <c r="X20" s="48">
        <f t="shared" si="5"/>
        <v>239.63533361309274</v>
      </c>
      <c r="Y20" s="48">
        <f t="shared" si="6"/>
        <v>21.63533361309274</v>
      </c>
      <c r="Z20" s="48">
        <f t="shared" si="7"/>
        <v>22</v>
      </c>
      <c r="AA20" s="17">
        <f t="shared" si="8"/>
        <v>0</v>
      </c>
      <c r="AB20" s="45">
        <f t="shared" si="9"/>
        <v>218</v>
      </c>
    </row>
    <row r="21" spans="1:28" ht="15" customHeight="1" x14ac:dyDescent="0.25">
      <c r="A21" s="49">
        <v>418</v>
      </c>
      <c r="B21" s="49">
        <v>218</v>
      </c>
      <c r="C21" s="46">
        <v>0</v>
      </c>
      <c r="D21" s="46">
        <v>271.12</v>
      </c>
      <c r="E21" s="46">
        <v>217.6</v>
      </c>
      <c r="F21" s="46">
        <f t="shared" si="0"/>
        <v>89.368421052631575</v>
      </c>
      <c r="G21" s="46">
        <v>0</v>
      </c>
      <c r="H21" s="46">
        <f t="shared" si="1"/>
        <v>99.89473684210526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0</v>
      </c>
      <c r="N21" s="8" t="s">
        <v>69</v>
      </c>
      <c r="O21" s="8">
        <v>-1</v>
      </c>
      <c r="P21" s="14" t="s">
        <v>2</v>
      </c>
      <c r="Q21" s="13">
        <f>('Z-V'!R16-'Z-V'!R17)*(S21-'Z-V'!R14)/('Z-V'!R10-'Z-V'!R14)+'Z-V'!R17</f>
        <v>0.92652398355413368</v>
      </c>
      <c r="R21" s="43">
        <f>ABS(Q12-Q17)</f>
        <v>1.6100000000000136</v>
      </c>
      <c r="S21" s="43">
        <f>'Z-V'!P10-R21</f>
        <v>20.279999999999987</v>
      </c>
      <c r="T21" s="43">
        <v>236.21700000000001</v>
      </c>
      <c r="U21" s="52">
        <f t="shared" si="3"/>
        <v>18.217000000000013</v>
      </c>
      <c r="V21" s="48">
        <f t="shared" si="4"/>
        <v>18</v>
      </c>
      <c r="W21" s="48"/>
      <c r="X21" s="48">
        <f t="shared" si="5"/>
        <v>239.63533361309274</v>
      </c>
      <c r="Y21" s="48">
        <f t="shared" si="6"/>
        <v>21.63533361309274</v>
      </c>
      <c r="Z21" s="48">
        <f t="shared" si="7"/>
        <v>22</v>
      </c>
      <c r="AA21" s="17">
        <f t="shared" si="8"/>
        <v>18</v>
      </c>
      <c r="AB21" s="45">
        <f t="shared" si="9"/>
        <v>236</v>
      </c>
    </row>
    <row r="22" spans="1:28" ht="15" customHeight="1" x14ac:dyDescent="0.25">
      <c r="A22" s="49">
        <v>418</v>
      </c>
      <c r="B22" s="49">
        <v>218</v>
      </c>
      <c r="C22" s="46">
        <v>0.2</v>
      </c>
      <c r="D22" s="46">
        <v>271.14</v>
      </c>
      <c r="E22" s="46">
        <v>217.9</v>
      </c>
      <c r="F22" s="46">
        <f t="shared" si="0"/>
        <v>94.333333333333329</v>
      </c>
      <c r="G22" s="46">
        <v>0</v>
      </c>
      <c r="H22" s="46">
        <f t="shared" si="1"/>
        <v>105.44444444444444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1</v>
      </c>
      <c r="N22" s="12"/>
      <c r="O22" s="12"/>
      <c r="P22" s="16" t="s">
        <v>71</v>
      </c>
      <c r="Q22" s="12">
        <f ca="1">ROUND(('Z-V'!R21*Q19+'Z-V'!R22*Q20+'Z-V'!R23*Q21)/'Z-V'!R19,4)</f>
        <v>0.91290000000000004</v>
      </c>
      <c r="T22" s="43">
        <v>229.86600000000001</v>
      </c>
      <c r="U22" s="52">
        <f t="shared" si="3"/>
        <v>11.866000000000014</v>
      </c>
      <c r="V22" s="48">
        <f t="shared" si="4"/>
        <v>12</v>
      </c>
      <c r="W22" s="48"/>
      <c r="X22" s="48">
        <f t="shared" si="5"/>
        <v>239.63533361309274</v>
      </c>
      <c r="Y22" s="48">
        <f t="shared" si="6"/>
        <v>21.63533361309274</v>
      </c>
      <c r="Z22" s="48">
        <f t="shared" si="7"/>
        <v>22</v>
      </c>
      <c r="AA22" s="17">
        <f t="shared" si="8"/>
        <v>12</v>
      </c>
      <c r="AB22" s="45">
        <f t="shared" si="9"/>
        <v>230</v>
      </c>
    </row>
    <row r="23" spans="1:28" ht="15" customHeight="1" x14ac:dyDescent="0.25">
      <c r="A23" s="49">
        <v>418</v>
      </c>
      <c r="B23" s="49">
        <v>218</v>
      </c>
      <c r="C23" s="46">
        <v>0.2</v>
      </c>
      <c r="D23" s="46">
        <v>271.16000000000003</v>
      </c>
      <c r="E23" s="46">
        <v>217.8</v>
      </c>
      <c r="F23" s="46">
        <f t="shared" si="0"/>
        <v>99.882352941176464</v>
      </c>
      <c r="G23" s="46">
        <v>0</v>
      </c>
      <c r="H23" s="46">
        <f t="shared" si="1"/>
        <v>111.64705882352941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0</v>
      </c>
      <c r="N23" s="8"/>
      <c r="O23" s="8"/>
      <c r="P23" s="13"/>
      <c r="Q23" s="13"/>
      <c r="T23" s="43">
        <v>221.346</v>
      </c>
      <c r="U23" s="52">
        <f t="shared" si="3"/>
        <v>3.3460000000000036</v>
      </c>
      <c r="V23" s="48">
        <f t="shared" si="4"/>
        <v>3</v>
      </c>
      <c r="W23" s="48"/>
      <c r="X23" s="48">
        <f t="shared" si="5"/>
        <v>239.63533361309274</v>
      </c>
      <c r="Y23" s="48">
        <f t="shared" si="6"/>
        <v>21.63533361309274</v>
      </c>
      <c r="Z23" s="48">
        <f t="shared" si="7"/>
        <v>22</v>
      </c>
      <c r="AA23" s="17">
        <f t="shared" si="8"/>
        <v>3</v>
      </c>
      <c r="AB23" s="45">
        <f t="shared" si="9"/>
        <v>221</v>
      </c>
    </row>
    <row r="24" spans="1:28" ht="15" customHeight="1" x14ac:dyDescent="0.25">
      <c r="A24" s="49">
        <v>318</v>
      </c>
      <c r="B24" s="49">
        <v>218</v>
      </c>
      <c r="C24" s="46">
        <v>0.2</v>
      </c>
      <c r="D24" s="46">
        <v>271.17</v>
      </c>
      <c r="E24" s="46">
        <v>217.7</v>
      </c>
      <c r="F24" s="46">
        <f t="shared" si="0"/>
        <v>112.375</v>
      </c>
      <c r="G24" s="46">
        <v>0</v>
      </c>
      <c r="H24" s="46">
        <f t="shared" si="1"/>
        <v>118.625</v>
      </c>
      <c r="I24" s="46">
        <v>0</v>
      </c>
      <c r="J24" s="50">
        <f t="shared" si="10"/>
        <v>1</v>
      </c>
      <c r="K24" s="50">
        <f t="shared" si="11"/>
        <v>1</v>
      </c>
      <c r="L24" s="50">
        <f t="shared" si="12"/>
        <v>1</v>
      </c>
      <c r="M24" s="50">
        <f t="shared" ca="1" si="2"/>
        <v>0</v>
      </c>
      <c r="N24" s="8"/>
      <c r="O24" s="8"/>
      <c r="P24" s="13"/>
      <c r="Q24" s="13"/>
      <c r="T24" s="43">
        <v>227.24199999999999</v>
      </c>
      <c r="U24" s="52">
        <f t="shared" si="3"/>
        <v>9.2419999999999902</v>
      </c>
      <c r="V24" s="48">
        <f t="shared" si="4"/>
        <v>9</v>
      </c>
      <c r="W24" s="48"/>
      <c r="X24" s="48">
        <f t="shared" si="5"/>
        <v>239.63533361309274</v>
      </c>
      <c r="Y24" s="48">
        <f t="shared" si="6"/>
        <v>21.63533361309274</v>
      </c>
      <c r="Z24" s="48">
        <f t="shared" si="7"/>
        <v>22</v>
      </c>
      <c r="AA24" s="17">
        <f t="shared" si="8"/>
        <v>9</v>
      </c>
      <c r="AB24" s="45">
        <f t="shared" si="9"/>
        <v>227</v>
      </c>
    </row>
    <row r="25" spans="1:28" ht="15" customHeight="1" x14ac:dyDescent="0.25">
      <c r="A25" s="49">
        <v>417</v>
      </c>
      <c r="B25" s="49">
        <v>217</v>
      </c>
      <c r="C25" s="46">
        <v>1.5</v>
      </c>
      <c r="D25" s="46">
        <v>271.19</v>
      </c>
      <c r="E25" s="46">
        <v>217.4</v>
      </c>
      <c r="F25" s="46">
        <f t="shared" si="0"/>
        <v>113.26666666666667</v>
      </c>
      <c r="G25" s="46">
        <v>0</v>
      </c>
      <c r="H25" s="46">
        <f t="shared" si="1"/>
        <v>126.6</v>
      </c>
      <c r="I25" s="46">
        <v>0</v>
      </c>
      <c r="J25" s="50">
        <f t="shared" si="10"/>
        <v>1</v>
      </c>
      <c r="K25" s="50">
        <f t="shared" si="11"/>
        <v>1</v>
      </c>
      <c r="L25" s="50">
        <f t="shared" si="12"/>
        <v>1</v>
      </c>
      <c r="M25" s="50">
        <f t="shared" ca="1" si="2"/>
        <v>1</v>
      </c>
      <c r="N25" s="8"/>
      <c r="O25" s="8"/>
      <c r="P25" s="13"/>
      <c r="Q25" s="13"/>
      <c r="T25" s="43">
        <v>177.226</v>
      </c>
      <c r="U25" s="52">
        <f t="shared" si="3"/>
        <v>-39.774000000000001</v>
      </c>
      <c r="V25" s="48">
        <f t="shared" si="4"/>
        <v>-40</v>
      </c>
      <c r="W25" s="48"/>
      <c r="X25" s="48">
        <f t="shared" si="5"/>
        <v>238.53608896349138</v>
      </c>
      <c r="Y25" s="48">
        <f t="shared" si="6"/>
        <v>21.53608896349138</v>
      </c>
      <c r="Z25" s="48">
        <f t="shared" si="7"/>
        <v>22</v>
      </c>
      <c r="AA25" s="17">
        <f t="shared" si="8"/>
        <v>22</v>
      </c>
      <c r="AB25" s="45">
        <f t="shared" si="9"/>
        <v>239</v>
      </c>
    </row>
    <row r="26" spans="1:28" ht="15" customHeight="1" x14ac:dyDescent="0.25">
      <c r="A26" s="49">
        <v>417</v>
      </c>
      <c r="B26" s="49">
        <v>217</v>
      </c>
      <c r="C26" s="46">
        <v>0.8</v>
      </c>
      <c r="D26" s="46">
        <v>271.20999999999998</v>
      </c>
      <c r="E26" s="46">
        <v>217.1</v>
      </c>
      <c r="F26" s="46">
        <f t="shared" si="0"/>
        <v>121.35714285714286</v>
      </c>
      <c r="G26" s="46">
        <v>0</v>
      </c>
      <c r="H26" s="46">
        <f t="shared" si="1"/>
        <v>135.64285714285714</v>
      </c>
      <c r="I26" s="46">
        <v>0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0</v>
      </c>
      <c r="N26" s="8"/>
      <c r="O26" s="8"/>
      <c r="P26" s="13"/>
      <c r="Q26" s="13"/>
      <c r="T26" s="43">
        <v>74.084000000000003</v>
      </c>
      <c r="U26" s="52">
        <f t="shared" si="3"/>
        <v>-142.916</v>
      </c>
      <c r="V26" s="48">
        <f t="shared" si="4"/>
        <v>-143</v>
      </c>
      <c r="W26" s="48"/>
      <c r="X26" s="48">
        <f t="shared" si="5"/>
        <v>238.53608896349138</v>
      </c>
      <c r="Y26" s="48">
        <f t="shared" si="6"/>
        <v>21.53608896349138</v>
      </c>
      <c r="Z26" s="48">
        <f t="shared" si="7"/>
        <v>22</v>
      </c>
      <c r="AA26" s="17">
        <f t="shared" si="8"/>
        <v>22</v>
      </c>
      <c r="AB26" s="45">
        <f t="shared" si="9"/>
        <v>239</v>
      </c>
    </row>
    <row r="27" spans="1:28" ht="15" customHeight="1" x14ac:dyDescent="0.25">
      <c r="A27" s="49">
        <v>517</v>
      </c>
      <c r="B27" s="49">
        <v>217</v>
      </c>
      <c r="C27" s="46">
        <v>0.5</v>
      </c>
      <c r="D27" s="46">
        <v>271.24</v>
      </c>
      <c r="E27" s="46">
        <v>217.3</v>
      </c>
      <c r="F27" s="46">
        <f t="shared" si="0"/>
        <v>123</v>
      </c>
      <c r="G27" s="46">
        <v>0</v>
      </c>
      <c r="H27" s="46">
        <f t="shared" si="1"/>
        <v>146.07692307692307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0</v>
      </c>
      <c r="N27" s="8"/>
      <c r="O27" s="8"/>
      <c r="P27" s="13"/>
      <c r="Q27" s="13"/>
      <c r="T27" s="43">
        <v>117.71899999999999</v>
      </c>
      <c r="U27" s="52">
        <f t="shared" si="3"/>
        <v>-99.281000000000006</v>
      </c>
      <c r="V27" s="48">
        <f t="shared" si="4"/>
        <v>-99</v>
      </c>
      <c r="W27" s="48"/>
      <c r="X27" s="48">
        <f t="shared" si="5"/>
        <v>238.53608896349138</v>
      </c>
      <c r="Y27" s="48">
        <f t="shared" si="6"/>
        <v>21.53608896349138</v>
      </c>
      <c r="Z27" s="48">
        <f t="shared" si="7"/>
        <v>22</v>
      </c>
      <c r="AA27" s="17">
        <f t="shared" si="8"/>
        <v>22</v>
      </c>
      <c r="AB27" s="45">
        <f t="shared" si="9"/>
        <v>239</v>
      </c>
    </row>
    <row r="28" spans="1:28" ht="15" customHeight="1" x14ac:dyDescent="0.25">
      <c r="A28" s="49">
        <v>317</v>
      </c>
      <c r="B28" s="49">
        <v>217</v>
      </c>
      <c r="C28" s="46">
        <v>0</v>
      </c>
      <c r="D28" s="46">
        <v>271.25</v>
      </c>
      <c r="E28" s="46">
        <v>216.9</v>
      </c>
      <c r="F28" s="46">
        <f t="shared" si="0"/>
        <v>149.91666666666666</v>
      </c>
      <c r="G28" s="46">
        <v>0</v>
      </c>
      <c r="H28" s="46">
        <f t="shared" si="1"/>
        <v>158.25</v>
      </c>
      <c r="I28" s="46">
        <v>0</v>
      </c>
      <c r="J28" s="50">
        <f t="shared" si="10"/>
        <v>1</v>
      </c>
      <c r="K28" s="50">
        <f t="shared" si="11"/>
        <v>1</v>
      </c>
      <c r="L28" s="50">
        <f t="shared" si="12"/>
        <v>1</v>
      </c>
      <c r="M28" s="50">
        <f t="shared" ca="1" si="2"/>
        <v>0</v>
      </c>
      <c r="N28" s="8"/>
      <c r="O28" s="8"/>
      <c r="P28" s="13"/>
      <c r="Q28" s="13"/>
      <c r="T28" s="43">
        <v>81.106999999999999</v>
      </c>
      <c r="U28" s="52">
        <f t="shared" si="3"/>
        <v>-135.893</v>
      </c>
      <c r="V28" s="48">
        <f t="shared" si="4"/>
        <v>-136</v>
      </c>
      <c r="W28" s="48"/>
      <c r="X28" s="48">
        <f t="shared" si="5"/>
        <v>238.53608896349138</v>
      </c>
      <c r="Y28" s="48">
        <f t="shared" si="6"/>
        <v>21.53608896349138</v>
      </c>
      <c r="Z28" s="48">
        <f t="shared" si="7"/>
        <v>22</v>
      </c>
      <c r="AA28" s="17">
        <f t="shared" si="8"/>
        <v>22</v>
      </c>
      <c r="AB28" s="45">
        <f t="shared" si="9"/>
        <v>239</v>
      </c>
    </row>
    <row r="29" spans="1:28" ht="15" customHeight="1" x14ac:dyDescent="0.25">
      <c r="A29" s="49">
        <v>217</v>
      </c>
      <c r="B29" s="49">
        <v>217</v>
      </c>
      <c r="C29" s="46">
        <v>0.1</v>
      </c>
      <c r="D29" s="46">
        <v>271.25</v>
      </c>
      <c r="E29" s="46">
        <v>216.6</v>
      </c>
      <c r="F29" s="46">
        <f t="shared" si="0"/>
        <v>172.63636363636363</v>
      </c>
      <c r="G29" s="46">
        <v>0</v>
      </c>
      <c r="H29" s="46">
        <f t="shared" si="1"/>
        <v>172.63636363636363</v>
      </c>
      <c r="I29" s="46">
        <v>0</v>
      </c>
      <c r="J29" s="50">
        <f t="shared" si="10"/>
        <v>1</v>
      </c>
      <c r="K29" s="50">
        <f t="shared" si="11"/>
        <v>1</v>
      </c>
      <c r="L29" s="50">
        <f t="shared" si="12"/>
        <v>1</v>
      </c>
      <c r="M29" s="50">
        <f t="shared" ca="1" si="2"/>
        <v>1</v>
      </c>
      <c r="N29" s="8"/>
      <c r="O29" s="8"/>
      <c r="P29" s="13"/>
      <c r="Q29" s="13"/>
      <c r="T29" s="43">
        <v>208.661</v>
      </c>
      <c r="U29" s="52">
        <f t="shared" si="3"/>
        <v>-8.3389999999999986</v>
      </c>
      <c r="V29" s="48">
        <f t="shared" si="4"/>
        <v>-8</v>
      </c>
      <c r="W29" s="48"/>
      <c r="X29" s="48">
        <f t="shared" si="5"/>
        <v>238.53608896349138</v>
      </c>
      <c r="Y29" s="48">
        <f t="shared" si="6"/>
        <v>21.53608896349138</v>
      </c>
      <c r="Z29" s="48">
        <f t="shared" si="7"/>
        <v>22</v>
      </c>
      <c r="AA29" s="17">
        <f t="shared" si="8"/>
        <v>22</v>
      </c>
      <c r="AB29" s="45">
        <f t="shared" si="9"/>
        <v>239</v>
      </c>
    </row>
    <row r="30" spans="1:28" ht="15" customHeight="1" x14ac:dyDescent="0.25">
      <c r="A30" s="49">
        <v>317</v>
      </c>
      <c r="B30" s="49">
        <v>217</v>
      </c>
      <c r="C30" s="46">
        <v>0</v>
      </c>
      <c r="D30" s="46">
        <v>271.26</v>
      </c>
      <c r="E30" s="46">
        <v>216.7</v>
      </c>
      <c r="F30" s="46">
        <f t="shared" si="0"/>
        <v>179.9</v>
      </c>
      <c r="G30" s="46">
        <v>0</v>
      </c>
      <c r="H30" s="46">
        <f t="shared" si="1"/>
        <v>189.9</v>
      </c>
      <c r="I30" s="46">
        <v>0</v>
      </c>
      <c r="J30" s="50">
        <f t="shared" si="10"/>
        <v>1</v>
      </c>
      <c r="K30" s="50">
        <f t="shared" si="11"/>
        <v>1</v>
      </c>
      <c r="L30" s="50">
        <f t="shared" si="12"/>
        <v>1</v>
      </c>
      <c r="M30" s="50">
        <f t="shared" ca="1" si="2"/>
        <v>1</v>
      </c>
      <c r="N30" s="8"/>
      <c r="O30" s="8"/>
      <c r="P30" s="13"/>
      <c r="Q30" s="13"/>
      <c r="T30" s="43">
        <v>198.13399999999999</v>
      </c>
      <c r="U30" s="52">
        <f t="shared" si="3"/>
        <v>-18.866000000000014</v>
      </c>
      <c r="V30" s="48">
        <f t="shared" si="4"/>
        <v>-19</v>
      </c>
      <c r="W30" s="48"/>
      <c r="X30" s="48">
        <f t="shared" si="5"/>
        <v>238.53608896349138</v>
      </c>
      <c r="Y30" s="48">
        <f t="shared" si="6"/>
        <v>21.53608896349138</v>
      </c>
      <c r="Z30" s="48">
        <f t="shared" si="7"/>
        <v>22</v>
      </c>
      <c r="AA30" s="17">
        <f t="shared" si="8"/>
        <v>22</v>
      </c>
      <c r="AB30" s="45">
        <f t="shared" si="9"/>
        <v>239</v>
      </c>
    </row>
    <row r="31" spans="1:28" ht="15" customHeight="1" x14ac:dyDescent="0.25">
      <c r="A31" s="49">
        <v>217</v>
      </c>
      <c r="B31" s="49">
        <v>217</v>
      </c>
      <c r="C31" s="46">
        <v>0.2</v>
      </c>
      <c r="D31" s="46">
        <v>271.26</v>
      </c>
      <c r="E31" s="46">
        <v>216.5</v>
      </c>
      <c r="F31" s="46">
        <f t="shared" si="0"/>
        <v>211</v>
      </c>
      <c r="G31" s="46">
        <v>0</v>
      </c>
      <c r="H31" s="46">
        <f t="shared" si="1"/>
        <v>211</v>
      </c>
      <c r="I31" s="46">
        <v>0</v>
      </c>
      <c r="J31" s="50">
        <f t="shared" si="10"/>
        <v>1</v>
      </c>
      <c r="K31" s="50">
        <f t="shared" si="11"/>
        <v>1</v>
      </c>
      <c r="L31" s="50">
        <f t="shared" si="12"/>
        <v>1</v>
      </c>
      <c r="M31" s="50">
        <f t="shared" ca="1" si="2"/>
        <v>0</v>
      </c>
      <c r="N31" s="8"/>
      <c r="O31" s="8"/>
      <c r="P31" s="13"/>
      <c r="Q31" s="13"/>
      <c r="T31" s="43">
        <v>200.10499999999999</v>
      </c>
      <c r="U31" s="52">
        <f t="shared" si="3"/>
        <v>-16.89500000000001</v>
      </c>
      <c r="V31" s="48">
        <f t="shared" si="4"/>
        <v>-17</v>
      </c>
      <c r="W31" s="48"/>
      <c r="X31" s="48">
        <f t="shared" si="5"/>
        <v>238.53608896349138</v>
      </c>
      <c r="Y31" s="48">
        <f t="shared" si="6"/>
        <v>21.53608896349138</v>
      </c>
      <c r="Z31" s="48">
        <f t="shared" si="7"/>
        <v>22</v>
      </c>
      <c r="AA31" s="17">
        <f t="shared" si="8"/>
        <v>22</v>
      </c>
      <c r="AB31" s="45">
        <f t="shared" si="9"/>
        <v>239</v>
      </c>
    </row>
    <row r="32" spans="1:28" ht="15" customHeight="1" x14ac:dyDescent="0.25">
      <c r="A32" s="49">
        <v>116</v>
      </c>
      <c r="B32" s="49">
        <v>216</v>
      </c>
      <c r="C32" s="46">
        <v>0</v>
      </c>
      <c r="D32" s="46">
        <v>271.25</v>
      </c>
      <c r="E32" s="46">
        <v>216.4</v>
      </c>
      <c r="F32" s="46">
        <f t="shared" si="0"/>
        <v>250</v>
      </c>
      <c r="G32" s="46">
        <v>0</v>
      </c>
      <c r="H32" s="46">
        <f t="shared" si="1"/>
        <v>237.5</v>
      </c>
      <c r="I32" s="46">
        <v>0</v>
      </c>
      <c r="J32" s="50">
        <f t="shared" si="10"/>
        <v>1</v>
      </c>
      <c r="K32" s="50">
        <f t="shared" si="11"/>
        <v>1</v>
      </c>
      <c r="L32" s="50">
        <f t="shared" si="12"/>
        <v>1</v>
      </c>
      <c r="M32" s="50">
        <f t="shared" ca="1" si="2"/>
        <v>0</v>
      </c>
      <c r="N32" s="8"/>
      <c r="O32" s="8"/>
      <c r="P32" s="13"/>
      <c r="Q32" s="13"/>
      <c r="T32" s="43">
        <v>198.42400000000001</v>
      </c>
      <c r="U32" s="52">
        <f t="shared" si="3"/>
        <v>-17.575999999999993</v>
      </c>
      <c r="V32" s="48">
        <f t="shared" si="4"/>
        <v>-18</v>
      </c>
      <c r="W32" s="48"/>
      <c r="X32" s="48">
        <f t="shared" si="5"/>
        <v>237.43684431389005</v>
      </c>
      <c r="Y32" s="48">
        <f t="shared" si="6"/>
        <v>21.436844313890049</v>
      </c>
      <c r="Z32" s="48">
        <f t="shared" si="7"/>
        <v>21</v>
      </c>
      <c r="AA32" s="17">
        <f t="shared" si="8"/>
        <v>21</v>
      </c>
      <c r="AB32" s="45">
        <f t="shared" si="9"/>
        <v>237</v>
      </c>
    </row>
    <row r="33" spans="1:28" ht="15" customHeight="1" x14ac:dyDescent="0.25">
      <c r="A33" s="49">
        <v>217</v>
      </c>
      <c r="B33" s="49">
        <v>217</v>
      </c>
      <c r="C33" s="46">
        <v>0.2</v>
      </c>
      <c r="D33" s="46">
        <v>271.25</v>
      </c>
      <c r="E33" s="46">
        <v>216.5</v>
      </c>
      <c r="F33" s="46">
        <f t="shared" si="0"/>
        <v>271.28571428571428</v>
      </c>
      <c r="G33" s="46">
        <v>0</v>
      </c>
      <c r="H33" s="46">
        <f t="shared" si="1"/>
        <v>271.28571428571428</v>
      </c>
      <c r="I33" s="46">
        <v>0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1</v>
      </c>
      <c r="N33" s="8"/>
      <c r="O33" s="8"/>
      <c r="P33" s="13"/>
      <c r="Q33" s="13"/>
      <c r="T33" s="43">
        <v>201.96899999999999</v>
      </c>
      <c r="U33" s="52">
        <f t="shared" si="3"/>
        <v>-15.031000000000006</v>
      </c>
      <c r="V33" s="48">
        <f t="shared" si="4"/>
        <v>-15</v>
      </c>
      <c r="W33" s="48"/>
      <c r="X33" s="48">
        <f t="shared" si="5"/>
        <v>238.53608896349138</v>
      </c>
      <c r="Y33" s="48">
        <f t="shared" si="6"/>
        <v>21.53608896349138</v>
      </c>
      <c r="Z33" s="48">
        <f t="shared" si="7"/>
        <v>22</v>
      </c>
      <c r="AA33" s="17">
        <f t="shared" si="8"/>
        <v>22</v>
      </c>
      <c r="AB33" s="45">
        <f t="shared" si="9"/>
        <v>239</v>
      </c>
    </row>
    <row r="34" spans="1:28" ht="15" customHeight="1" x14ac:dyDescent="0.25">
      <c r="A34" s="49">
        <v>217</v>
      </c>
      <c r="B34" s="49">
        <v>217</v>
      </c>
      <c r="C34" s="46">
        <v>1.7</v>
      </c>
      <c r="D34" s="46">
        <v>271.25</v>
      </c>
      <c r="E34" s="46">
        <v>216.5</v>
      </c>
      <c r="F34" s="46">
        <f t="shared" si="0"/>
        <v>316.5</v>
      </c>
      <c r="G34" s="46">
        <v>0</v>
      </c>
      <c r="H34" s="46">
        <f t="shared" si="1"/>
        <v>316.5</v>
      </c>
      <c r="I34" s="46">
        <v>0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3">IF(RAND()&lt;0.5,0,1)</f>
        <v>0</v>
      </c>
      <c r="N34" s="8"/>
      <c r="O34" s="8"/>
      <c r="P34" s="13"/>
      <c r="Q34" s="13"/>
      <c r="T34" s="43">
        <v>205.929</v>
      </c>
      <c r="U34" s="52">
        <f t="shared" ref="U34:U65" si="14">T34-B34</f>
        <v>-11.070999999999998</v>
      </c>
      <c r="V34" s="48">
        <f t="shared" ref="V34:V65" si="15">ROUND(U34,0)</f>
        <v>-11</v>
      </c>
      <c r="W34" s="48"/>
      <c r="X34" s="48">
        <f t="shared" ref="X34:X65" si="16">B34/$W$2*$W$3</f>
        <v>238.53608896349138</v>
      </c>
      <c r="Y34" s="48">
        <f t="shared" ref="Y34:Y65" si="17">X34-B34</f>
        <v>21.53608896349138</v>
      </c>
      <c r="Z34" s="48">
        <f t="shared" ref="Z34:Z65" si="18">ROUND(Y34,0)</f>
        <v>22</v>
      </c>
      <c r="AA34" s="17">
        <f t="shared" ref="AA34:AA65" si="19">IF(V34&gt;=0,V34,Z34)</f>
        <v>22</v>
      </c>
      <c r="AB34" s="45">
        <f t="shared" ref="AB34:AB65" si="20">B34+AA34</f>
        <v>239</v>
      </c>
    </row>
    <row r="35" spans="1:28" ht="15" customHeight="1" x14ac:dyDescent="0.25">
      <c r="A35" s="49">
        <v>617</v>
      </c>
      <c r="B35" s="49">
        <v>217</v>
      </c>
      <c r="C35" s="46">
        <v>12.3</v>
      </c>
      <c r="D35" s="46">
        <v>271.29000000000002</v>
      </c>
      <c r="E35" s="46">
        <v>216.5</v>
      </c>
      <c r="F35" s="46">
        <f t="shared" si="0"/>
        <v>299.8</v>
      </c>
      <c r="G35" s="46">
        <v>0</v>
      </c>
      <c r="H35" s="46">
        <f t="shared" si="1"/>
        <v>379.8</v>
      </c>
      <c r="I35" s="46">
        <v>0</v>
      </c>
      <c r="J35" s="50">
        <f t="shared" ref="J35:J66" si="21">IF(ABS(B35-B34)&lt;=50,1,0)</f>
        <v>1</v>
      </c>
      <c r="K35" s="50">
        <f t="shared" ref="K35:K66" si="22">IF(ABS((B35-B34))&lt;=50,1,IF((B35-B34)*(1)&gt;=0,1,-1))</f>
        <v>1</v>
      </c>
      <c r="L35" s="50">
        <f t="shared" si="12"/>
        <v>1</v>
      </c>
      <c r="M35" s="50">
        <f t="shared" ca="1" si="13"/>
        <v>0</v>
      </c>
      <c r="N35" s="8"/>
      <c r="O35" s="8"/>
      <c r="P35" s="13"/>
      <c r="Q35" s="13"/>
      <c r="T35" s="43">
        <v>204.18700000000001</v>
      </c>
      <c r="U35" s="52">
        <f t="shared" si="14"/>
        <v>-12.812999999999988</v>
      </c>
      <c r="V35" s="48">
        <f t="shared" si="15"/>
        <v>-13</v>
      </c>
      <c r="W35" s="48"/>
      <c r="X35" s="48">
        <f t="shared" si="16"/>
        <v>238.53608896349138</v>
      </c>
      <c r="Y35" s="48">
        <f t="shared" si="17"/>
        <v>21.53608896349138</v>
      </c>
      <c r="Z35" s="48">
        <f t="shared" si="18"/>
        <v>22</v>
      </c>
      <c r="AA35" s="17">
        <f t="shared" si="19"/>
        <v>22</v>
      </c>
      <c r="AB35" s="45">
        <f t="shared" si="20"/>
        <v>239</v>
      </c>
    </row>
    <row r="36" spans="1:28" ht="15" customHeight="1" x14ac:dyDescent="0.25">
      <c r="A36" s="49">
        <v>816</v>
      </c>
      <c r="B36" s="49">
        <v>217</v>
      </c>
      <c r="C36" s="46">
        <v>14.3</v>
      </c>
      <c r="D36" s="46">
        <v>271.35000000000002</v>
      </c>
      <c r="E36" s="46">
        <v>216.5</v>
      </c>
      <c r="F36" s="46">
        <f t="shared" si="0"/>
        <v>325</v>
      </c>
      <c r="G36" s="46">
        <v>0</v>
      </c>
      <c r="H36" s="46">
        <f t="shared" si="1"/>
        <v>474.75</v>
      </c>
      <c r="I36" s="46">
        <v>0</v>
      </c>
      <c r="J36" s="50">
        <f t="shared" si="21"/>
        <v>1</v>
      </c>
      <c r="K36" s="50">
        <f t="shared" si="22"/>
        <v>1</v>
      </c>
      <c r="L36" s="50">
        <f t="shared" si="12"/>
        <v>1</v>
      </c>
      <c r="M36" s="50">
        <f t="shared" ca="1" si="13"/>
        <v>1</v>
      </c>
      <c r="N36" s="8"/>
      <c r="O36" s="8"/>
      <c r="P36" s="13"/>
      <c r="Q36" s="13"/>
      <c r="T36" s="43">
        <v>202.506</v>
      </c>
      <c r="U36" s="52">
        <f t="shared" si="14"/>
        <v>-14.494</v>
      </c>
      <c r="V36" s="48">
        <f t="shared" si="15"/>
        <v>-14</v>
      </c>
      <c r="W36" s="48"/>
      <c r="X36" s="48">
        <f t="shared" si="16"/>
        <v>238.53608896349138</v>
      </c>
      <c r="Y36" s="48">
        <f t="shared" si="17"/>
        <v>21.53608896349138</v>
      </c>
      <c r="Z36" s="48">
        <f t="shared" si="18"/>
        <v>22</v>
      </c>
      <c r="AA36" s="17">
        <f t="shared" si="19"/>
        <v>22</v>
      </c>
      <c r="AB36" s="45">
        <f t="shared" si="20"/>
        <v>239</v>
      </c>
    </row>
    <row r="37" spans="1:28" ht="15" customHeight="1" x14ac:dyDescent="0.25">
      <c r="A37" s="49">
        <v>617</v>
      </c>
      <c r="B37" s="49">
        <v>217</v>
      </c>
      <c r="C37" s="46">
        <v>7</v>
      </c>
      <c r="D37" s="46">
        <v>271.39</v>
      </c>
      <c r="E37" s="46">
        <v>216.6</v>
      </c>
      <c r="F37" s="46">
        <f t="shared" si="0"/>
        <v>499.66666666666669</v>
      </c>
      <c r="G37" s="46">
        <v>0</v>
      </c>
      <c r="H37" s="46">
        <f t="shared" si="1"/>
        <v>633</v>
      </c>
      <c r="I37" s="46">
        <v>0</v>
      </c>
      <c r="J37" s="50">
        <f t="shared" si="21"/>
        <v>1</v>
      </c>
      <c r="K37" s="50">
        <f t="shared" si="22"/>
        <v>1</v>
      </c>
      <c r="L37" s="50">
        <f t="shared" si="12"/>
        <v>1</v>
      </c>
      <c r="M37" s="50">
        <f t="shared" ca="1" si="13"/>
        <v>0</v>
      </c>
      <c r="N37" s="8"/>
      <c r="O37" s="8"/>
      <c r="P37" s="13"/>
      <c r="Q37" s="13"/>
      <c r="T37" s="43">
        <v>131.511</v>
      </c>
      <c r="U37" s="52">
        <f t="shared" si="14"/>
        <v>-85.489000000000004</v>
      </c>
      <c r="V37" s="48">
        <f t="shared" si="15"/>
        <v>-85</v>
      </c>
      <c r="W37" s="48"/>
      <c r="X37" s="48">
        <f t="shared" si="16"/>
        <v>238.53608896349138</v>
      </c>
      <c r="Y37" s="48">
        <f t="shared" si="17"/>
        <v>21.53608896349138</v>
      </c>
      <c r="Z37" s="48">
        <f t="shared" si="18"/>
        <v>22</v>
      </c>
      <c r="AA37" s="17">
        <f t="shared" si="19"/>
        <v>22</v>
      </c>
      <c r="AB37" s="45">
        <f t="shared" si="20"/>
        <v>239</v>
      </c>
    </row>
    <row r="38" spans="1:28" ht="15" customHeight="1" x14ac:dyDescent="0.25">
      <c r="A38" s="49">
        <v>1516</v>
      </c>
      <c r="B38" s="49">
        <v>216</v>
      </c>
      <c r="C38" s="46">
        <v>2.8</v>
      </c>
      <c r="D38" s="46">
        <v>271.52</v>
      </c>
      <c r="E38" s="46">
        <v>216.4</v>
      </c>
      <c r="F38" s="46">
        <f t="shared" si="0"/>
        <v>300</v>
      </c>
      <c r="G38" s="46">
        <v>0</v>
      </c>
      <c r="H38" s="46">
        <f t="shared" si="1"/>
        <v>950</v>
      </c>
      <c r="I38" s="46">
        <v>0</v>
      </c>
      <c r="J38" s="50">
        <f t="shared" si="21"/>
        <v>1</v>
      </c>
      <c r="K38" s="50">
        <f t="shared" si="22"/>
        <v>1</v>
      </c>
      <c r="L38" s="50">
        <f t="shared" si="12"/>
        <v>1</v>
      </c>
      <c r="M38" s="50">
        <f t="shared" ca="1" si="13"/>
        <v>1</v>
      </c>
      <c r="N38" s="8"/>
      <c r="O38" s="8"/>
      <c r="P38" s="13"/>
      <c r="Q38" s="13"/>
      <c r="T38" s="43">
        <v>117.241</v>
      </c>
      <c r="U38" s="52">
        <f t="shared" si="14"/>
        <v>-98.759</v>
      </c>
      <c r="V38" s="48">
        <f t="shared" si="15"/>
        <v>-99</v>
      </c>
      <c r="W38" s="48"/>
      <c r="X38" s="48">
        <f t="shared" si="16"/>
        <v>237.43684431389005</v>
      </c>
      <c r="Y38" s="48">
        <f t="shared" si="17"/>
        <v>21.436844313890049</v>
      </c>
      <c r="Z38" s="48">
        <f t="shared" si="18"/>
        <v>21</v>
      </c>
      <c r="AA38" s="17">
        <f t="shared" si="19"/>
        <v>21</v>
      </c>
      <c r="AB38" s="45">
        <f t="shared" si="20"/>
        <v>237</v>
      </c>
    </row>
    <row r="39" spans="1:28" ht="15" customHeight="1" x14ac:dyDescent="0.25">
      <c r="A39" s="49">
        <v>1216</v>
      </c>
      <c r="B39" s="49">
        <v>216</v>
      </c>
      <c r="C39" s="46">
        <v>1</v>
      </c>
      <c r="D39" s="46">
        <v>271.62</v>
      </c>
      <c r="E39" s="46">
        <v>216</v>
      </c>
      <c r="F39" s="46">
        <f t="shared" si="0"/>
        <v>900</v>
      </c>
      <c r="G39" s="46">
        <v>0</v>
      </c>
      <c r="H39" s="46">
        <f t="shared" si="1"/>
        <v>1900</v>
      </c>
      <c r="I39" s="46">
        <v>0</v>
      </c>
      <c r="J39" s="50">
        <f t="shared" si="21"/>
        <v>1</v>
      </c>
      <c r="K39" s="50">
        <f t="shared" si="22"/>
        <v>1</v>
      </c>
      <c r="L39" s="50">
        <f t="shared" ref="L39:L70" si="23">IF(OR(COUNTIF(K35:K39,1)=5,COUNTIF(K35:K39,-1)=5),1,0)</f>
        <v>1</v>
      </c>
      <c r="M39" s="50">
        <f t="shared" ca="1" si="13"/>
        <v>1</v>
      </c>
      <c r="N39" s="8"/>
      <c r="O39" s="8"/>
      <c r="P39" s="13"/>
      <c r="Q39" s="13"/>
      <c r="T39" s="43">
        <v>130.239</v>
      </c>
      <c r="U39" s="52">
        <f t="shared" si="14"/>
        <v>-85.760999999999996</v>
      </c>
      <c r="V39" s="48">
        <f t="shared" si="15"/>
        <v>-86</v>
      </c>
      <c r="W39" s="48"/>
      <c r="X39" s="48">
        <f t="shared" si="16"/>
        <v>237.43684431389005</v>
      </c>
      <c r="Y39" s="48">
        <f t="shared" si="17"/>
        <v>21.436844313890049</v>
      </c>
      <c r="Z39" s="48">
        <f t="shared" si="18"/>
        <v>21</v>
      </c>
      <c r="AA39" s="17">
        <f t="shared" si="19"/>
        <v>21</v>
      </c>
      <c r="AB39" s="45">
        <f t="shared" si="20"/>
        <v>237</v>
      </c>
    </row>
    <row r="40" spans="1:28" ht="15" customHeight="1" x14ac:dyDescent="0.25">
      <c r="A40" s="59">
        <v>2116</v>
      </c>
      <c r="B40" s="49">
        <v>216</v>
      </c>
      <c r="C40" s="46">
        <v>0.3</v>
      </c>
      <c r="D40" s="46">
        <v>271.81</v>
      </c>
      <c r="E40" s="46">
        <v>216.2</v>
      </c>
      <c r="F40" s="60">
        <v>0</v>
      </c>
      <c r="G40" s="60">
        <v>0</v>
      </c>
      <c r="H40" s="60">
        <v>0</v>
      </c>
      <c r="I40" s="60">
        <v>0</v>
      </c>
      <c r="J40" s="50">
        <f t="shared" si="21"/>
        <v>1</v>
      </c>
      <c r="K40" s="50">
        <f t="shared" si="22"/>
        <v>1</v>
      </c>
      <c r="L40" s="50">
        <f t="shared" si="23"/>
        <v>1</v>
      </c>
      <c r="M40" s="50">
        <f t="shared" ca="1" si="13"/>
        <v>0</v>
      </c>
      <c r="N40" s="8"/>
      <c r="O40" s="8"/>
      <c r="P40" s="13"/>
      <c r="Q40" s="13"/>
      <c r="T40" s="43">
        <v>127.78100000000001</v>
      </c>
      <c r="U40" s="52">
        <f t="shared" si="14"/>
        <v>-88.218999999999994</v>
      </c>
      <c r="V40" s="48">
        <f t="shared" si="15"/>
        <v>-88</v>
      </c>
      <c r="W40" s="48"/>
      <c r="X40" s="48">
        <f t="shared" si="16"/>
        <v>237.43684431389005</v>
      </c>
      <c r="Y40" s="48">
        <f t="shared" si="17"/>
        <v>21.436844313890049</v>
      </c>
      <c r="Z40" s="48">
        <f t="shared" si="18"/>
        <v>21</v>
      </c>
      <c r="AA40" s="17">
        <f t="shared" si="19"/>
        <v>21</v>
      </c>
      <c r="AB40" s="45">
        <f t="shared" si="20"/>
        <v>237</v>
      </c>
    </row>
    <row r="41" spans="1:28" ht="15" customHeight="1" x14ac:dyDescent="0.25">
      <c r="A41" s="49">
        <v>1116</v>
      </c>
      <c r="B41" s="49">
        <v>216</v>
      </c>
      <c r="C41" s="46">
        <v>0.4</v>
      </c>
      <c r="D41" s="46">
        <v>271.89999999999998</v>
      </c>
      <c r="E41" s="46">
        <v>216.4</v>
      </c>
      <c r="F41" s="46">
        <v>0</v>
      </c>
      <c r="G41" s="46">
        <f t="shared" ref="G41:G81" si="24">($A$40-A41)/(ROW(A41)-ROW($A$40))</f>
        <v>1000</v>
      </c>
      <c r="H41" s="46">
        <v>0</v>
      </c>
      <c r="I41" s="46">
        <f t="shared" ref="I41:I81" si="25">($A$40-B41)/(ROW(B41)-ROW($A$40))</f>
        <v>1900</v>
      </c>
      <c r="J41" s="50">
        <f t="shared" si="21"/>
        <v>1</v>
      </c>
      <c r="K41" s="50">
        <f t="shared" si="22"/>
        <v>1</v>
      </c>
      <c r="L41" s="50">
        <f t="shared" si="23"/>
        <v>1</v>
      </c>
      <c r="M41" s="50">
        <f t="shared" ca="1" si="13"/>
        <v>1</v>
      </c>
      <c r="N41" s="8"/>
      <c r="O41" s="8"/>
      <c r="P41" s="13"/>
      <c r="Q41" s="13"/>
      <c r="T41" s="43">
        <v>109.965</v>
      </c>
      <c r="U41" s="52">
        <f t="shared" si="14"/>
        <v>-106.035</v>
      </c>
      <c r="V41" s="48">
        <f t="shared" si="15"/>
        <v>-106</v>
      </c>
      <c r="W41" s="48"/>
      <c r="X41" s="48">
        <f t="shared" si="16"/>
        <v>237.43684431389005</v>
      </c>
      <c r="Y41" s="48">
        <f t="shared" si="17"/>
        <v>21.436844313890049</v>
      </c>
      <c r="Z41" s="48">
        <f t="shared" si="18"/>
        <v>21</v>
      </c>
      <c r="AA41" s="17">
        <f t="shared" si="19"/>
        <v>21</v>
      </c>
      <c r="AB41" s="45">
        <f t="shared" si="20"/>
        <v>237</v>
      </c>
    </row>
    <row r="42" spans="1:28" ht="15" customHeight="1" x14ac:dyDescent="0.25">
      <c r="A42" s="49">
        <v>2016</v>
      </c>
      <c r="B42" s="49">
        <v>216</v>
      </c>
      <c r="C42" s="46">
        <v>0.3</v>
      </c>
      <c r="D42" s="46">
        <v>272.08</v>
      </c>
      <c r="E42" s="46">
        <v>216.1</v>
      </c>
      <c r="F42" s="46">
        <v>0</v>
      </c>
      <c r="G42" s="46">
        <f t="shared" si="24"/>
        <v>50</v>
      </c>
      <c r="H42" s="46">
        <v>0</v>
      </c>
      <c r="I42" s="46">
        <f t="shared" si="25"/>
        <v>950</v>
      </c>
      <c r="J42" s="50">
        <f t="shared" si="21"/>
        <v>1</v>
      </c>
      <c r="K42" s="50">
        <f t="shared" si="22"/>
        <v>1</v>
      </c>
      <c r="L42" s="50">
        <f t="shared" si="23"/>
        <v>1</v>
      </c>
      <c r="M42" s="50">
        <f t="shared" ca="1" si="13"/>
        <v>0</v>
      </c>
      <c r="N42" s="8"/>
      <c r="O42" s="8"/>
      <c r="P42" s="13"/>
      <c r="Q42" s="13"/>
      <c r="T42" s="43">
        <v>109.974</v>
      </c>
      <c r="U42" s="52">
        <f t="shared" si="14"/>
        <v>-106.026</v>
      </c>
      <c r="V42" s="48">
        <f t="shared" si="15"/>
        <v>-106</v>
      </c>
      <c r="W42" s="48"/>
      <c r="X42" s="48">
        <f t="shared" si="16"/>
        <v>237.43684431389005</v>
      </c>
      <c r="Y42" s="48">
        <f t="shared" si="17"/>
        <v>21.436844313890049</v>
      </c>
      <c r="Z42" s="48">
        <f t="shared" si="18"/>
        <v>21</v>
      </c>
      <c r="AA42" s="17">
        <f t="shared" si="19"/>
        <v>21</v>
      </c>
      <c r="AB42" s="45">
        <f t="shared" si="20"/>
        <v>237</v>
      </c>
    </row>
    <row r="43" spans="1:28" ht="15" customHeight="1" x14ac:dyDescent="0.25">
      <c r="A43" s="49">
        <v>1315</v>
      </c>
      <c r="B43" s="49">
        <v>215</v>
      </c>
      <c r="C43" s="46">
        <v>0.6</v>
      </c>
      <c r="D43" s="46">
        <v>272.19</v>
      </c>
      <c r="E43" s="46">
        <v>216.21</v>
      </c>
      <c r="F43" s="46">
        <v>0</v>
      </c>
      <c r="G43" s="46">
        <f t="shared" si="24"/>
        <v>267</v>
      </c>
      <c r="H43" s="46">
        <v>0</v>
      </c>
      <c r="I43" s="46">
        <f t="shared" si="25"/>
        <v>633.66666666666663</v>
      </c>
      <c r="J43" s="50">
        <f t="shared" si="21"/>
        <v>1</v>
      </c>
      <c r="K43" s="50">
        <f t="shared" si="22"/>
        <v>1</v>
      </c>
      <c r="L43" s="50">
        <f t="shared" si="23"/>
        <v>1</v>
      </c>
      <c r="M43" s="50">
        <f t="shared" ca="1" si="13"/>
        <v>0</v>
      </c>
      <c r="N43" s="8"/>
      <c r="O43" s="8"/>
      <c r="P43" s="13"/>
      <c r="Q43" s="13"/>
      <c r="T43" s="43">
        <v>95.936000000000007</v>
      </c>
      <c r="U43" s="52">
        <f t="shared" si="14"/>
        <v>-119.06399999999999</v>
      </c>
      <c r="V43" s="48">
        <f t="shared" si="15"/>
        <v>-119</v>
      </c>
      <c r="W43" s="48"/>
      <c r="X43" s="48">
        <f t="shared" si="16"/>
        <v>236.33759966428869</v>
      </c>
      <c r="Y43" s="48">
        <f t="shared" si="17"/>
        <v>21.337599664288689</v>
      </c>
      <c r="Z43" s="48">
        <f t="shared" si="18"/>
        <v>21</v>
      </c>
      <c r="AA43" s="17">
        <f t="shared" si="19"/>
        <v>21</v>
      </c>
      <c r="AB43" s="45">
        <f t="shared" si="20"/>
        <v>236</v>
      </c>
    </row>
    <row r="44" spans="1:28" ht="15" customHeight="1" x14ac:dyDescent="0.25">
      <c r="A44" s="49">
        <v>1070</v>
      </c>
      <c r="B44" s="49">
        <v>370</v>
      </c>
      <c r="C44" s="46">
        <v>0.2</v>
      </c>
      <c r="D44" s="46">
        <v>272.26</v>
      </c>
      <c r="E44" s="46">
        <v>216.28</v>
      </c>
      <c r="F44" s="46">
        <v>0</v>
      </c>
      <c r="G44" s="46">
        <f t="shared" si="24"/>
        <v>261.5</v>
      </c>
      <c r="H44" s="46">
        <v>0</v>
      </c>
      <c r="I44" s="46">
        <f t="shared" si="25"/>
        <v>436.5</v>
      </c>
      <c r="J44" s="50">
        <f t="shared" si="21"/>
        <v>0</v>
      </c>
      <c r="K44" s="50">
        <f t="shared" si="22"/>
        <v>1</v>
      </c>
      <c r="L44" s="50">
        <f t="shared" si="23"/>
        <v>1</v>
      </c>
      <c r="M44" s="50">
        <f t="shared" ca="1" si="13"/>
        <v>1</v>
      </c>
      <c r="N44" s="8"/>
      <c r="O44" s="8"/>
      <c r="P44" s="13"/>
      <c r="Q44" s="13"/>
      <c r="T44" s="43">
        <v>269.55399999999997</v>
      </c>
      <c r="U44" s="52">
        <f t="shared" si="14"/>
        <v>-100.44600000000003</v>
      </c>
      <c r="V44" s="48">
        <f t="shared" si="15"/>
        <v>-100</v>
      </c>
      <c r="W44" s="48"/>
      <c r="X44" s="48">
        <f t="shared" si="16"/>
        <v>406.72052035249686</v>
      </c>
      <c r="Y44" s="48">
        <f t="shared" si="17"/>
        <v>36.720520352496862</v>
      </c>
      <c r="Z44" s="48">
        <f t="shared" si="18"/>
        <v>37</v>
      </c>
      <c r="AA44" s="17">
        <f t="shared" si="19"/>
        <v>37</v>
      </c>
      <c r="AB44" s="45">
        <f t="shared" si="20"/>
        <v>407</v>
      </c>
    </row>
    <row r="45" spans="1:28" ht="15" customHeight="1" x14ac:dyDescent="0.25">
      <c r="A45" s="49">
        <v>1315</v>
      </c>
      <c r="B45" s="49">
        <v>415</v>
      </c>
      <c r="C45" s="46">
        <v>0</v>
      </c>
      <c r="D45" s="46">
        <v>272.35000000000002</v>
      </c>
      <c r="E45" s="46">
        <v>216.36</v>
      </c>
      <c r="F45" s="46">
        <v>0</v>
      </c>
      <c r="G45" s="46">
        <f t="shared" si="24"/>
        <v>160.19999999999999</v>
      </c>
      <c r="H45" s="46">
        <v>0</v>
      </c>
      <c r="I45" s="46">
        <f t="shared" si="25"/>
        <v>340.2</v>
      </c>
      <c r="J45" s="50">
        <f t="shared" si="21"/>
        <v>1</v>
      </c>
      <c r="K45" s="50">
        <f t="shared" si="22"/>
        <v>1</v>
      </c>
      <c r="L45" s="50">
        <f t="shared" si="23"/>
        <v>1</v>
      </c>
      <c r="M45" s="50">
        <f t="shared" ca="1" si="13"/>
        <v>1</v>
      </c>
      <c r="N45" s="8"/>
      <c r="O45" s="8"/>
      <c r="P45" s="13"/>
      <c r="Q45" s="13"/>
      <c r="T45" s="43">
        <v>321.17899999999997</v>
      </c>
      <c r="U45" s="52">
        <f t="shared" si="14"/>
        <v>-93.821000000000026</v>
      </c>
      <c r="V45" s="48">
        <f t="shared" si="15"/>
        <v>-94</v>
      </c>
      <c r="W45" s="48"/>
      <c r="X45" s="48">
        <f t="shared" si="16"/>
        <v>456.18652958455732</v>
      </c>
      <c r="Y45" s="48">
        <f t="shared" si="17"/>
        <v>41.18652958455732</v>
      </c>
      <c r="Z45" s="48">
        <f t="shared" si="18"/>
        <v>41</v>
      </c>
      <c r="AA45" s="17">
        <f t="shared" si="19"/>
        <v>41</v>
      </c>
      <c r="AB45" s="45">
        <f t="shared" si="20"/>
        <v>456</v>
      </c>
    </row>
    <row r="46" spans="1:28" ht="15" customHeight="1" x14ac:dyDescent="0.25">
      <c r="A46" s="49">
        <v>916</v>
      </c>
      <c r="B46" s="49">
        <v>416</v>
      </c>
      <c r="C46" s="46">
        <v>0</v>
      </c>
      <c r="D46" s="46">
        <v>272.39999999999998</v>
      </c>
      <c r="E46" s="46">
        <v>216.41</v>
      </c>
      <c r="F46" s="46">
        <v>0</v>
      </c>
      <c r="G46" s="46">
        <f t="shared" si="24"/>
        <v>200</v>
      </c>
      <c r="H46" s="46">
        <v>0</v>
      </c>
      <c r="I46" s="46">
        <f t="shared" si="25"/>
        <v>283.33333333333331</v>
      </c>
      <c r="J46" s="50">
        <f t="shared" si="21"/>
        <v>1</v>
      </c>
      <c r="K46" s="50">
        <f t="shared" si="22"/>
        <v>1</v>
      </c>
      <c r="L46" s="50">
        <f t="shared" si="23"/>
        <v>1</v>
      </c>
      <c r="M46" s="50">
        <f t="shared" ca="1" si="13"/>
        <v>1</v>
      </c>
      <c r="N46" s="8"/>
      <c r="O46" s="8"/>
      <c r="P46" s="13"/>
      <c r="Q46" s="13"/>
      <c r="T46" s="43">
        <v>330.54</v>
      </c>
      <c r="U46" s="52">
        <f t="shared" si="14"/>
        <v>-85.45999999999998</v>
      </c>
      <c r="V46" s="48">
        <f t="shared" si="15"/>
        <v>-85</v>
      </c>
      <c r="W46" s="48"/>
      <c r="X46" s="48">
        <f t="shared" si="16"/>
        <v>457.28577423415862</v>
      </c>
      <c r="Y46" s="48">
        <f t="shared" si="17"/>
        <v>41.285774234158623</v>
      </c>
      <c r="Z46" s="48">
        <f t="shared" si="18"/>
        <v>41</v>
      </c>
      <c r="AA46" s="17">
        <f t="shared" si="19"/>
        <v>41</v>
      </c>
      <c r="AB46" s="45">
        <f t="shared" si="20"/>
        <v>457</v>
      </c>
    </row>
    <row r="47" spans="1:28" ht="15" customHeight="1" x14ac:dyDescent="0.25">
      <c r="A47" s="49">
        <v>1117</v>
      </c>
      <c r="B47" s="49">
        <v>417</v>
      </c>
      <c r="C47" s="46">
        <v>0.1</v>
      </c>
      <c r="D47" s="46">
        <v>272.47000000000003</v>
      </c>
      <c r="E47" s="46">
        <v>216.49</v>
      </c>
      <c r="F47" s="46">
        <v>0</v>
      </c>
      <c r="G47" s="46">
        <f t="shared" si="24"/>
        <v>142.71428571428572</v>
      </c>
      <c r="H47" s="46">
        <v>0</v>
      </c>
      <c r="I47" s="46">
        <f t="shared" si="25"/>
        <v>242.71428571428572</v>
      </c>
      <c r="J47" s="50">
        <f t="shared" si="21"/>
        <v>1</v>
      </c>
      <c r="K47" s="50">
        <f t="shared" si="22"/>
        <v>1</v>
      </c>
      <c r="L47" s="50">
        <f t="shared" si="23"/>
        <v>1</v>
      </c>
      <c r="M47" s="50">
        <f t="shared" ca="1" si="13"/>
        <v>1</v>
      </c>
      <c r="N47" s="8"/>
      <c r="O47" s="8"/>
      <c r="P47" s="13"/>
      <c r="Q47" s="13"/>
      <c r="T47" s="43">
        <v>263.08</v>
      </c>
      <c r="U47" s="52">
        <f t="shared" si="14"/>
        <v>-153.92000000000002</v>
      </c>
      <c r="V47" s="48">
        <f t="shared" si="15"/>
        <v>-154</v>
      </c>
      <c r="W47" s="48"/>
      <c r="X47" s="48">
        <f t="shared" si="16"/>
        <v>458.38501888375993</v>
      </c>
      <c r="Y47" s="48">
        <f t="shared" si="17"/>
        <v>41.385018883759926</v>
      </c>
      <c r="Z47" s="48">
        <f t="shared" si="18"/>
        <v>41</v>
      </c>
      <c r="AA47" s="17">
        <f t="shared" si="19"/>
        <v>41</v>
      </c>
      <c r="AB47" s="45">
        <f t="shared" si="20"/>
        <v>458</v>
      </c>
    </row>
    <row r="48" spans="1:28" ht="15" customHeight="1" x14ac:dyDescent="0.25">
      <c r="A48" s="49">
        <v>917</v>
      </c>
      <c r="B48" s="49">
        <v>417</v>
      </c>
      <c r="C48" s="46">
        <v>0.1</v>
      </c>
      <c r="D48" s="46">
        <v>272.52</v>
      </c>
      <c r="E48" s="46">
        <v>216.54</v>
      </c>
      <c r="F48" s="46">
        <v>0</v>
      </c>
      <c r="G48" s="46">
        <f t="shared" si="24"/>
        <v>149.875</v>
      </c>
      <c r="H48" s="46">
        <v>0</v>
      </c>
      <c r="I48" s="46">
        <f t="shared" si="25"/>
        <v>212.375</v>
      </c>
      <c r="J48" s="50">
        <f t="shared" si="21"/>
        <v>1</v>
      </c>
      <c r="K48" s="50">
        <f t="shared" si="22"/>
        <v>1</v>
      </c>
      <c r="L48" s="50">
        <f t="shared" si="23"/>
        <v>1</v>
      </c>
      <c r="M48" s="50">
        <f t="shared" ca="1" si="13"/>
        <v>1</v>
      </c>
      <c r="N48" s="8"/>
      <c r="O48" s="8"/>
      <c r="P48" s="13"/>
      <c r="Q48" s="13"/>
      <c r="T48" s="43">
        <v>226.12200000000001</v>
      </c>
      <c r="U48" s="52">
        <f t="shared" si="14"/>
        <v>-190.87799999999999</v>
      </c>
      <c r="V48" s="48">
        <f t="shared" si="15"/>
        <v>-191</v>
      </c>
      <c r="W48" s="48"/>
      <c r="X48" s="48">
        <f t="shared" si="16"/>
        <v>458.38501888375993</v>
      </c>
      <c r="Y48" s="48">
        <f t="shared" si="17"/>
        <v>41.385018883759926</v>
      </c>
      <c r="Z48" s="48">
        <f t="shared" si="18"/>
        <v>41</v>
      </c>
      <c r="AA48" s="17">
        <f t="shared" si="19"/>
        <v>41</v>
      </c>
      <c r="AB48" s="45">
        <f t="shared" si="20"/>
        <v>458</v>
      </c>
    </row>
    <row r="49" spans="1:28" ht="15" customHeight="1" x14ac:dyDescent="0.25">
      <c r="A49" s="49">
        <v>418</v>
      </c>
      <c r="B49" s="49">
        <v>418</v>
      </c>
      <c r="C49" s="46">
        <v>0</v>
      </c>
      <c r="D49" s="46">
        <v>272.52</v>
      </c>
      <c r="E49" s="46">
        <v>216.53</v>
      </c>
      <c r="F49" s="46">
        <v>0</v>
      </c>
      <c r="G49" s="46">
        <f t="shared" si="24"/>
        <v>188.66666666666666</v>
      </c>
      <c r="H49" s="46">
        <v>0</v>
      </c>
      <c r="I49" s="46">
        <f t="shared" si="25"/>
        <v>188.66666666666666</v>
      </c>
      <c r="J49" s="50">
        <f t="shared" si="21"/>
        <v>1</v>
      </c>
      <c r="K49" s="50">
        <f t="shared" si="22"/>
        <v>1</v>
      </c>
      <c r="L49" s="50">
        <f t="shared" si="23"/>
        <v>1</v>
      </c>
      <c r="M49" s="50">
        <f t="shared" ca="1" si="13"/>
        <v>0</v>
      </c>
      <c r="N49" s="8"/>
      <c r="O49" s="8"/>
      <c r="P49" s="13"/>
      <c r="Q49" s="13"/>
      <c r="T49" s="43">
        <v>200.97200000000001</v>
      </c>
      <c r="U49" s="52">
        <f t="shared" si="14"/>
        <v>-217.02799999999999</v>
      </c>
      <c r="V49" s="48">
        <f t="shared" si="15"/>
        <v>-217</v>
      </c>
      <c r="W49" s="48"/>
      <c r="X49" s="48">
        <f t="shared" si="16"/>
        <v>459.48426353336134</v>
      </c>
      <c r="Y49" s="48">
        <f t="shared" si="17"/>
        <v>41.484263533361343</v>
      </c>
      <c r="Z49" s="48">
        <f t="shared" si="18"/>
        <v>41</v>
      </c>
      <c r="AA49" s="17">
        <f t="shared" si="19"/>
        <v>41</v>
      </c>
      <c r="AB49" s="45">
        <f t="shared" si="20"/>
        <v>459</v>
      </c>
    </row>
    <row r="50" spans="1:28" ht="15" customHeight="1" x14ac:dyDescent="0.25">
      <c r="A50" s="49">
        <v>918</v>
      </c>
      <c r="B50" s="49">
        <v>418</v>
      </c>
      <c r="C50" s="46">
        <v>0.1</v>
      </c>
      <c r="D50" s="46">
        <v>272.57</v>
      </c>
      <c r="E50" s="46">
        <v>216.59</v>
      </c>
      <c r="F50" s="46">
        <v>0</v>
      </c>
      <c r="G50" s="46">
        <f t="shared" si="24"/>
        <v>119.8</v>
      </c>
      <c r="H50" s="46">
        <v>0</v>
      </c>
      <c r="I50" s="46">
        <f t="shared" si="25"/>
        <v>169.8</v>
      </c>
      <c r="J50" s="50">
        <f t="shared" si="21"/>
        <v>1</v>
      </c>
      <c r="K50" s="50">
        <f t="shared" si="22"/>
        <v>1</v>
      </c>
      <c r="L50" s="50">
        <f t="shared" si="23"/>
        <v>1</v>
      </c>
      <c r="M50" s="50">
        <f t="shared" ca="1" si="13"/>
        <v>0</v>
      </c>
      <c r="N50" s="8"/>
      <c r="O50" s="8"/>
      <c r="P50" s="13"/>
      <c r="Q50" s="13"/>
      <c r="T50" s="43">
        <v>139.94399999999999</v>
      </c>
      <c r="U50" s="52">
        <f t="shared" si="14"/>
        <v>-278.05600000000004</v>
      </c>
      <c r="V50" s="48">
        <f t="shared" si="15"/>
        <v>-278</v>
      </c>
      <c r="W50" s="48"/>
      <c r="X50" s="48">
        <f t="shared" si="16"/>
        <v>459.48426353336134</v>
      </c>
      <c r="Y50" s="48">
        <f t="shared" si="17"/>
        <v>41.484263533361343</v>
      </c>
      <c r="Z50" s="48">
        <f t="shared" si="18"/>
        <v>41</v>
      </c>
      <c r="AA50" s="17">
        <f t="shared" si="19"/>
        <v>41</v>
      </c>
      <c r="AB50" s="45">
        <f t="shared" si="20"/>
        <v>459</v>
      </c>
    </row>
    <row r="51" spans="1:28" ht="15" customHeight="1" x14ac:dyDescent="0.25">
      <c r="A51" s="49">
        <v>750</v>
      </c>
      <c r="B51" s="49">
        <v>750</v>
      </c>
      <c r="C51" s="46">
        <v>0.2</v>
      </c>
      <c r="D51" s="46">
        <v>272.57</v>
      </c>
      <c r="E51" s="46">
        <v>216.59</v>
      </c>
      <c r="F51" s="46">
        <v>0</v>
      </c>
      <c r="G51" s="46">
        <f t="shared" si="24"/>
        <v>124.18181818181819</v>
      </c>
      <c r="H51" s="46">
        <v>0</v>
      </c>
      <c r="I51" s="46">
        <f t="shared" si="25"/>
        <v>124.18181818181819</v>
      </c>
      <c r="J51" s="50">
        <f t="shared" si="21"/>
        <v>0</v>
      </c>
      <c r="K51" s="50">
        <f t="shared" si="22"/>
        <v>1</v>
      </c>
      <c r="L51" s="50">
        <f t="shared" si="23"/>
        <v>1</v>
      </c>
      <c r="M51" s="50">
        <f t="shared" ca="1" si="13"/>
        <v>1</v>
      </c>
      <c r="N51" s="8"/>
      <c r="O51" s="8"/>
      <c r="P51" s="13"/>
      <c r="Q51" s="13"/>
      <c r="T51" s="43">
        <v>181.95400000000001</v>
      </c>
      <c r="U51" s="52">
        <f t="shared" si="14"/>
        <v>-568.04600000000005</v>
      </c>
      <c r="V51" s="48">
        <f t="shared" si="15"/>
        <v>-568</v>
      </c>
      <c r="W51" s="48"/>
      <c r="X51" s="48">
        <f t="shared" si="16"/>
        <v>824.43348720100721</v>
      </c>
      <c r="Y51" s="48">
        <f t="shared" si="17"/>
        <v>74.43348720100721</v>
      </c>
      <c r="Z51" s="48">
        <f t="shared" si="18"/>
        <v>74</v>
      </c>
      <c r="AA51" s="17">
        <f t="shared" si="19"/>
        <v>74</v>
      </c>
      <c r="AB51" s="45">
        <f t="shared" si="20"/>
        <v>824</v>
      </c>
    </row>
    <row r="52" spans="1:28" ht="15" customHeight="1" x14ac:dyDescent="0.25">
      <c r="A52" s="49">
        <v>1118</v>
      </c>
      <c r="B52" s="59">
        <v>818</v>
      </c>
      <c r="C52" s="46">
        <v>1.2</v>
      </c>
      <c r="D52" s="46">
        <v>272.60000000000002</v>
      </c>
      <c r="E52" s="46">
        <v>216.61</v>
      </c>
      <c r="F52" s="46">
        <v>0</v>
      </c>
      <c r="G52" s="46">
        <f t="shared" si="24"/>
        <v>83.166666666666671</v>
      </c>
      <c r="H52" s="46">
        <v>0</v>
      </c>
      <c r="I52" s="46">
        <f t="shared" si="25"/>
        <v>108.16666666666667</v>
      </c>
      <c r="J52" s="50">
        <f t="shared" si="21"/>
        <v>0</v>
      </c>
      <c r="K52" s="50">
        <f t="shared" si="22"/>
        <v>1</v>
      </c>
      <c r="L52" s="50">
        <f t="shared" si="23"/>
        <v>1</v>
      </c>
      <c r="M52" s="50">
        <f t="shared" ca="1" si="13"/>
        <v>1</v>
      </c>
      <c r="N52" s="8"/>
      <c r="O52" s="8"/>
      <c r="P52" s="13"/>
      <c r="Q52" s="13"/>
      <c r="T52" s="43">
        <v>165.44300000000001</v>
      </c>
      <c r="U52" s="52">
        <f t="shared" si="14"/>
        <v>-652.55700000000002</v>
      </c>
      <c r="V52" s="48">
        <f t="shared" si="15"/>
        <v>-653</v>
      </c>
      <c r="W52" s="48"/>
      <c r="X52" s="48">
        <f t="shared" si="16"/>
        <v>899.18212337389843</v>
      </c>
      <c r="Y52" s="48">
        <f t="shared" si="17"/>
        <v>81.182123373898435</v>
      </c>
      <c r="Z52" s="48">
        <f t="shared" si="18"/>
        <v>81</v>
      </c>
      <c r="AA52" s="17">
        <f t="shared" si="19"/>
        <v>81</v>
      </c>
      <c r="AB52" s="45">
        <f t="shared" si="20"/>
        <v>899</v>
      </c>
    </row>
    <row r="53" spans="1:28" ht="15" customHeight="1" x14ac:dyDescent="0.25">
      <c r="A53" s="49">
        <v>318</v>
      </c>
      <c r="B53" s="49">
        <v>818</v>
      </c>
      <c r="C53" s="46">
        <v>1.5</v>
      </c>
      <c r="D53" s="46">
        <v>272.55</v>
      </c>
      <c r="E53" s="46">
        <v>216.57</v>
      </c>
      <c r="F53" s="46">
        <v>0</v>
      </c>
      <c r="G53" s="46">
        <f t="shared" si="24"/>
        <v>138.30769230769232</v>
      </c>
      <c r="H53" s="46">
        <v>0</v>
      </c>
      <c r="I53" s="46">
        <f t="shared" si="25"/>
        <v>99.84615384615384</v>
      </c>
      <c r="J53" s="50">
        <f t="shared" si="21"/>
        <v>1</v>
      </c>
      <c r="K53" s="50">
        <f t="shared" si="22"/>
        <v>1</v>
      </c>
      <c r="L53" s="50">
        <f t="shared" si="23"/>
        <v>1</v>
      </c>
      <c r="M53" s="50">
        <f t="shared" ca="1" si="13"/>
        <v>0</v>
      </c>
      <c r="N53" s="8"/>
      <c r="O53" s="8"/>
      <c r="P53" s="13"/>
      <c r="Q53" s="13"/>
      <c r="T53" s="43">
        <v>129.09399999999999</v>
      </c>
      <c r="U53" s="52">
        <f t="shared" si="14"/>
        <v>-688.90599999999995</v>
      </c>
      <c r="V53" s="48">
        <f t="shared" si="15"/>
        <v>-689</v>
      </c>
      <c r="W53" s="48"/>
      <c r="X53" s="48">
        <f t="shared" si="16"/>
        <v>899.18212337389843</v>
      </c>
      <c r="Y53" s="48">
        <f t="shared" si="17"/>
        <v>81.182123373898435</v>
      </c>
      <c r="Z53" s="48">
        <f t="shared" si="18"/>
        <v>81</v>
      </c>
      <c r="AA53" s="17">
        <f t="shared" si="19"/>
        <v>81</v>
      </c>
      <c r="AB53" s="45">
        <f t="shared" si="20"/>
        <v>899</v>
      </c>
    </row>
    <row r="54" spans="1:28" ht="15" customHeight="1" x14ac:dyDescent="0.25">
      <c r="A54" s="49">
        <v>917</v>
      </c>
      <c r="B54" s="49">
        <v>817</v>
      </c>
      <c r="C54" s="46">
        <v>1.3</v>
      </c>
      <c r="D54" s="46">
        <v>272.56</v>
      </c>
      <c r="E54" s="46">
        <v>216.57</v>
      </c>
      <c r="F54" s="46">
        <v>0</v>
      </c>
      <c r="G54" s="46">
        <f t="shared" si="24"/>
        <v>85.642857142857139</v>
      </c>
      <c r="H54" s="46">
        <v>0</v>
      </c>
      <c r="I54" s="46">
        <f t="shared" si="25"/>
        <v>92.785714285714292</v>
      </c>
      <c r="J54" s="50">
        <f t="shared" si="21"/>
        <v>1</v>
      </c>
      <c r="K54" s="50">
        <f t="shared" si="22"/>
        <v>1</v>
      </c>
      <c r="L54" s="50">
        <f t="shared" si="23"/>
        <v>1</v>
      </c>
      <c r="M54" s="50">
        <f t="shared" ca="1" si="13"/>
        <v>0</v>
      </c>
      <c r="N54" s="8"/>
      <c r="O54" s="8"/>
      <c r="P54" s="13"/>
      <c r="Q54" s="13"/>
      <c r="T54" s="43">
        <v>157.82300000000001</v>
      </c>
      <c r="U54" s="52">
        <f t="shared" si="14"/>
        <v>-659.17700000000002</v>
      </c>
      <c r="V54" s="48">
        <f t="shared" si="15"/>
        <v>-659</v>
      </c>
      <c r="W54" s="48"/>
      <c r="X54" s="48">
        <f t="shared" si="16"/>
        <v>898.08287872429719</v>
      </c>
      <c r="Y54" s="48">
        <f t="shared" si="17"/>
        <v>81.082878724297188</v>
      </c>
      <c r="Z54" s="48">
        <f t="shared" si="18"/>
        <v>81</v>
      </c>
      <c r="AA54" s="17">
        <f t="shared" si="19"/>
        <v>81</v>
      </c>
      <c r="AB54" s="45">
        <f t="shared" si="20"/>
        <v>898</v>
      </c>
    </row>
    <row r="55" spans="1:28" ht="15" customHeight="1" x14ac:dyDescent="0.25">
      <c r="A55" s="49">
        <v>617</v>
      </c>
      <c r="B55" s="49">
        <v>817</v>
      </c>
      <c r="C55" s="46">
        <v>1.6</v>
      </c>
      <c r="D55" s="46">
        <v>272.54000000000002</v>
      </c>
      <c r="E55" s="46">
        <v>216.56</v>
      </c>
      <c r="F55" s="46">
        <v>0</v>
      </c>
      <c r="G55" s="46">
        <f t="shared" si="24"/>
        <v>99.933333333333337</v>
      </c>
      <c r="H55" s="46">
        <v>0</v>
      </c>
      <c r="I55" s="46">
        <f t="shared" si="25"/>
        <v>86.6</v>
      </c>
      <c r="J55" s="50">
        <f t="shared" si="21"/>
        <v>1</v>
      </c>
      <c r="K55" s="50">
        <f t="shared" si="22"/>
        <v>1</v>
      </c>
      <c r="L55" s="50">
        <f t="shared" si="23"/>
        <v>1</v>
      </c>
      <c r="M55" s="50">
        <f t="shared" ca="1" si="13"/>
        <v>0</v>
      </c>
      <c r="N55" s="8"/>
      <c r="O55" s="8"/>
      <c r="P55" s="13"/>
      <c r="Q55" s="13"/>
      <c r="T55" s="43">
        <v>153.68299999999999</v>
      </c>
      <c r="U55" s="52">
        <f t="shared" si="14"/>
        <v>-663.31700000000001</v>
      </c>
      <c r="V55" s="48">
        <f t="shared" si="15"/>
        <v>-663</v>
      </c>
      <c r="W55" s="48"/>
      <c r="X55" s="48">
        <f t="shared" si="16"/>
        <v>898.08287872429719</v>
      </c>
      <c r="Y55" s="48">
        <f t="shared" si="17"/>
        <v>81.082878724297188</v>
      </c>
      <c r="Z55" s="48">
        <f t="shared" si="18"/>
        <v>81</v>
      </c>
      <c r="AA55" s="17">
        <f t="shared" si="19"/>
        <v>81</v>
      </c>
      <c r="AB55" s="45">
        <f t="shared" si="20"/>
        <v>898</v>
      </c>
    </row>
    <row r="56" spans="1:28" ht="15" customHeight="1" x14ac:dyDescent="0.25">
      <c r="A56" s="49">
        <v>817</v>
      </c>
      <c r="B56" s="49">
        <v>817</v>
      </c>
      <c r="C56" s="46">
        <v>0.3</v>
      </c>
      <c r="D56" s="46">
        <v>272.54000000000002</v>
      </c>
      <c r="E56" s="46">
        <v>216.56</v>
      </c>
      <c r="F56" s="46">
        <v>0</v>
      </c>
      <c r="G56" s="46">
        <f t="shared" si="24"/>
        <v>81.1875</v>
      </c>
      <c r="H56" s="46">
        <v>0</v>
      </c>
      <c r="I56" s="46">
        <f t="shared" si="25"/>
        <v>81.1875</v>
      </c>
      <c r="J56" s="50">
        <f t="shared" si="21"/>
        <v>1</v>
      </c>
      <c r="K56" s="50">
        <f t="shared" si="22"/>
        <v>1</v>
      </c>
      <c r="L56" s="50">
        <f t="shared" si="23"/>
        <v>1</v>
      </c>
      <c r="M56" s="50">
        <f t="shared" ca="1" si="13"/>
        <v>0</v>
      </c>
      <c r="N56" s="8"/>
      <c r="O56" s="8"/>
      <c r="P56" s="13"/>
      <c r="Q56" s="13"/>
      <c r="T56" s="43">
        <v>161.65799999999999</v>
      </c>
      <c r="U56" s="52">
        <f t="shared" si="14"/>
        <v>-655.34199999999998</v>
      </c>
      <c r="V56" s="48">
        <f t="shared" si="15"/>
        <v>-655</v>
      </c>
      <c r="W56" s="48"/>
      <c r="X56" s="48">
        <f t="shared" si="16"/>
        <v>898.08287872429719</v>
      </c>
      <c r="Y56" s="48">
        <f t="shared" si="17"/>
        <v>81.082878724297188</v>
      </c>
      <c r="Z56" s="48">
        <f t="shared" si="18"/>
        <v>81</v>
      </c>
      <c r="AA56" s="17">
        <f t="shared" si="19"/>
        <v>81</v>
      </c>
      <c r="AB56" s="45">
        <f t="shared" si="20"/>
        <v>898</v>
      </c>
    </row>
    <row r="57" spans="1:28" ht="15" customHeight="1" x14ac:dyDescent="0.25">
      <c r="A57" s="49">
        <v>517</v>
      </c>
      <c r="B57" s="49">
        <v>817</v>
      </c>
      <c r="C57" s="46">
        <v>0.3</v>
      </c>
      <c r="D57" s="46">
        <v>272.51</v>
      </c>
      <c r="E57" s="46">
        <v>216.53</v>
      </c>
      <c r="F57" s="46">
        <v>0</v>
      </c>
      <c r="G57" s="46">
        <f t="shared" si="24"/>
        <v>94.058823529411768</v>
      </c>
      <c r="H57" s="46">
        <v>0</v>
      </c>
      <c r="I57" s="46">
        <f t="shared" si="25"/>
        <v>76.411764705882348</v>
      </c>
      <c r="J57" s="50">
        <f t="shared" si="21"/>
        <v>1</v>
      </c>
      <c r="K57" s="50">
        <f t="shared" si="22"/>
        <v>1</v>
      </c>
      <c r="L57" s="50">
        <f t="shared" si="23"/>
        <v>1</v>
      </c>
      <c r="M57" s="50">
        <f t="shared" ca="1" si="13"/>
        <v>0</v>
      </c>
      <c r="N57" s="8"/>
      <c r="O57" s="8"/>
      <c r="P57" s="13"/>
      <c r="Q57" s="13"/>
      <c r="T57" s="43">
        <v>169.846</v>
      </c>
      <c r="U57" s="52">
        <f t="shared" si="14"/>
        <v>-647.154</v>
      </c>
      <c r="V57" s="48">
        <f t="shared" si="15"/>
        <v>-647</v>
      </c>
      <c r="W57" s="48"/>
      <c r="X57" s="48">
        <f t="shared" si="16"/>
        <v>898.08287872429719</v>
      </c>
      <c r="Y57" s="48">
        <f t="shared" si="17"/>
        <v>81.082878724297188</v>
      </c>
      <c r="Z57" s="48">
        <f t="shared" si="18"/>
        <v>81</v>
      </c>
      <c r="AA57" s="17">
        <f t="shared" si="19"/>
        <v>81</v>
      </c>
      <c r="AB57" s="45">
        <f t="shared" si="20"/>
        <v>898</v>
      </c>
    </row>
    <row r="58" spans="1:28" ht="15" customHeight="1" x14ac:dyDescent="0.25">
      <c r="A58" s="49">
        <v>816</v>
      </c>
      <c r="B58" s="49">
        <v>816</v>
      </c>
      <c r="C58" s="46">
        <v>0.1</v>
      </c>
      <c r="D58" s="46">
        <v>272.51</v>
      </c>
      <c r="E58" s="46">
        <v>216.53</v>
      </c>
      <c r="F58" s="46">
        <v>0</v>
      </c>
      <c r="G58" s="46">
        <f t="shared" si="24"/>
        <v>72.222222222222229</v>
      </c>
      <c r="H58" s="46">
        <v>0</v>
      </c>
      <c r="I58" s="46">
        <f t="shared" si="25"/>
        <v>72.222222222222229</v>
      </c>
      <c r="J58" s="50">
        <f t="shared" si="21"/>
        <v>1</v>
      </c>
      <c r="K58" s="50">
        <f t="shared" si="22"/>
        <v>1</v>
      </c>
      <c r="L58" s="50">
        <f t="shared" si="23"/>
        <v>1</v>
      </c>
      <c r="M58" s="50">
        <f t="shared" ca="1" si="13"/>
        <v>0</v>
      </c>
      <c r="N58" s="8"/>
      <c r="O58" s="8"/>
      <c r="P58" s="13"/>
      <c r="Q58" s="13"/>
      <c r="T58" s="43">
        <v>153.10900000000001</v>
      </c>
      <c r="U58" s="52">
        <f t="shared" si="14"/>
        <v>-662.89099999999996</v>
      </c>
      <c r="V58" s="48">
        <f t="shared" si="15"/>
        <v>-663</v>
      </c>
      <c r="W58" s="48"/>
      <c r="X58" s="48">
        <f t="shared" si="16"/>
        <v>896.98363407469583</v>
      </c>
      <c r="Y58" s="48">
        <f t="shared" si="17"/>
        <v>80.983634074695829</v>
      </c>
      <c r="Z58" s="48">
        <f t="shared" si="18"/>
        <v>81</v>
      </c>
      <c r="AA58" s="17">
        <f t="shared" si="19"/>
        <v>81</v>
      </c>
      <c r="AB58" s="45">
        <f t="shared" si="20"/>
        <v>897</v>
      </c>
    </row>
    <row r="59" spans="1:28" ht="15" customHeight="1" x14ac:dyDescent="0.25">
      <c r="A59" s="49">
        <v>615</v>
      </c>
      <c r="B59" s="49">
        <v>815</v>
      </c>
      <c r="C59" s="46">
        <v>0</v>
      </c>
      <c r="D59" s="46">
        <v>272.49</v>
      </c>
      <c r="E59" s="46">
        <v>216.5</v>
      </c>
      <c r="F59" s="46">
        <v>0</v>
      </c>
      <c r="G59" s="46">
        <f t="shared" si="24"/>
        <v>79</v>
      </c>
      <c r="H59" s="46">
        <v>0</v>
      </c>
      <c r="I59" s="46">
        <f t="shared" si="25"/>
        <v>68.473684210526315</v>
      </c>
      <c r="J59" s="50">
        <f t="shared" si="21"/>
        <v>1</v>
      </c>
      <c r="K59" s="50">
        <f t="shared" si="22"/>
        <v>1</v>
      </c>
      <c r="L59" s="50">
        <f t="shared" si="23"/>
        <v>1</v>
      </c>
      <c r="M59" s="50">
        <f t="shared" ca="1" si="13"/>
        <v>1</v>
      </c>
      <c r="N59" s="8"/>
      <c r="O59" s="8"/>
      <c r="P59" s="13"/>
      <c r="Q59" s="13"/>
      <c r="T59" s="43">
        <v>170.01300000000001</v>
      </c>
      <c r="U59" s="52">
        <f t="shared" si="14"/>
        <v>-644.98699999999997</v>
      </c>
      <c r="V59" s="48">
        <f t="shared" si="15"/>
        <v>-645</v>
      </c>
      <c r="W59" s="48"/>
      <c r="X59" s="48">
        <f t="shared" si="16"/>
        <v>895.88438942509435</v>
      </c>
      <c r="Y59" s="48">
        <f t="shared" si="17"/>
        <v>80.884389425094355</v>
      </c>
      <c r="Z59" s="48">
        <f t="shared" si="18"/>
        <v>81</v>
      </c>
      <c r="AA59" s="17">
        <f t="shared" si="19"/>
        <v>81</v>
      </c>
      <c r="AB59" s="45">
        <f t="shared" si="20"/>
        <v>896</v>
      </c>
    </row>
    <row r="60" spans="1:28" ht="15" customHeight="1" x14ac:dyDescent="0.25">
      <c r="A60" s="49">
        <v>616</v>
      </c>
      <c r="B60" s="49">
        <v>816</v>
      </c>
      <c r="C60" s="46">
        <v>0</v>
      </c>
      <c r="D60" s="46">
        <v>272.47000000000003</v>
      </c>
      <c r="E60" s="46">
        <v>216.49</v>
      </c>
      <c r="F60" s="46">
        <v>0</v>
      </c>
      <c r="G60" s="46">
        <f t="shared" si="24"/>
        <v>75</v>
      </c>
      <c r="H60" s="46">
        <v>0</v>
      </c>
      <c r="I60" s="46">
        <f t="shared" si="25"/>
        <v>65</v>
      </c>
      <c r="J60" s="50">
        <f t="shared" si="21"/>
        <v>1</v>
      </c>
      <c r="K60" s="50">
        <f t="shared" si="22"/>
        <v>1</v>
      </c>
      <c r="L60" s="50">
        <f t="shared" si="23"/>
        <v>1</v>
      </c>
      <c r="M60" s="50">
        <f t="shared" ca="1" si="13"/>
        <v>0</v>
      </c>
      <c r="N60" s="8"/>
      <c r="O60" s="8"/>
      <c r="P60" s="13"/>
      <c r="Q60" s="13"/>
      <c r="T60" s="43">
        <v>186.53399999999999</v>
      </c>
      <c r="U60" s="52">
        <f t="shared" si="14"/>
        <v>-629.46600000000001</v>
      </c>
      <c r="V60" s="48">
        <f t="shared" si="15"/>
        <v>-629</v>
      </c>
      <c r="W60" s="48"/>
      <c r="X60" s="48">
        <f t="shared" si="16"/>
        <v>896.98363407469583</v>
      </c>
      <c r="Y60" s="48">
        <f t="shared" si="17"/>
        <v>80.983634074695829</v>
      </c>
      <c r="Z60" s="48">
        <f t="shared" si="18"/>
        <v>81</v>
      </c>
      <c r="AA60" s="17">
        <f t="shared" si="19"/>
        <v>81</v>
      </c>
      <c r="AB60" s="45">
        <f t="shared" si="20"/>
        <v>897</v>
      </c>
    </row>
    <row r="61" spans="1:28" ht="15" customHeight="1" x14ac:dyDescent="0.25">
      <c r="A61" s="49">
        <v>415</v>
      </c>
      <c r="B61" s="49">
        <v>815</v>
      </c>
      <c r="C61" s="46">
        <v>0</v>
      </c>
      <c r="D61" s="46">
        <v>272.43</v>
      </c>
      <c r="E61" s="46">
        <v>216.44</v>
      </c>
      <c r="F61" s="46">
        <v>0</v>
      </c>
      <c r="G61" s="46">
        <f t="shared" si="24"/>
        <v>81</v>
      </c>
      <c r="H61" s="46">
        <v>0</v>
      </c>
      <c r="I61" s="46">
        <f t="shared" si="25"/>
        <v>61.952380952380949</v>
      </c>
      <c r="J61" s="50">
        <f t="shared" si="21"/>
        <v>1</v>
      </c>
      <c r="K61" s="50">
        <f t="shared" si="22"/>
        <v>1</v>
      </c>
      <c r="L61" s="50">
        <f t="shared" si="23"/>
        <v>1</v>
      </c>
      <c r="M61" s="50">
        <f t="shared" ca="1" si="13"/>
        <v>0</v>
      </c>
      <c r="N61" s="8"/>
      <c r="O61" s="8"/>
      <c r="P61" s="13"/>
      <c r="Q61" s="13"/>
      <c r="T61" s="43">
        <v>174.26300000000001</v>
      </c>
      <c r="U61" s="52">
        <f t="shared" si="14"/>
        <v>-640.73699999999997</v>
      </c>
      <c r="V61" s="48">
        <f t="shared" si="15"/>
        <v>-641</v>
      </c>
      <c r="W61" s="48"/>
      <c r="X61" s="48">
        <f t="shared" si="16"/>
        <v>895.88438942509435</v>
      </c>
      <c r="Y61" s="48">
        <f t="shared" si="17"/>
        <v>80.884389425094355</v>
      </c>
      <c r="Z61" s="48">
        <f t="shared" si="18"/>
        <v>81</v>
      </c>
      <c r="AA61" s="17">
        <f t="shared" si="19"/>
        <v>81</v>
      </c>
      <c r="AB61" s="45">
        <f t="shared" si="20"/>
        <v>896</v>
      </c>
    </row>
    <row r="62" spans="1:28" ht="15" customHeight="1" x14ac:dyDescent="0.25">
      <c r="A62" s="49">
        <v>714</v>
      </c>
      <c r="B62" s="49">
        <v>814</v>
      </c>
      <c r="C62" s="46">
        <v>0</v>
      </c>
      <c r="D62" s="46">
        <v>272.42</v>
      </c>
      <c r="E62" s="46">
        <v>216.43</v>
      </c>
      <c r="F62" s="46">
        <v>0</v>
      </c>
      <c r="G62" s="46">
        <f t="shared" si="24"/>
        <v>63.727272727272727</v>
      </c>
      <c r="H62" s="46">
        <v>0</v>
      </c>
      <c r="I62" s="46">
        <f t="shared" si="25"/>
        <v>59.18181818181818</v>
      </c>
      <c r="J62" s="50">
        <f t="shared" si="21"/>
        <v>1</v>
      </c>
      <c r="K62" s="50">
        <f t="shared" si="22"/>
        <v>1</v>
      </c>
      <c r="L62" s="50">
        <f t="shared" si="23"/>
        <v>1</v>
      </c>
      <c r="M62" s="50">
        <f t="shared" ca="1" si="13"/>
        <v>0</v>
      </c>
      <c r="N62" s="8"/>
      <c r="O62" s="8"/>
      <c r="P62" s="13"/>
      <c r="Q62" s="13"/>
      <c r="T62" s="43">
        <v>178.17099999999999</v>
      </c>
      <c r="U62" s="52">
        <f t="shared" si="14"/>
        <v>-635.82899999999995</v>
      </c>
      <c r="V62" s="48">
        <f t="shared" si="15"/>
        <v>-636</v>
      </c>
      <c r="W62" s="48"/>
      <c r="X62" s="48">
        <f t="shared" si="16"/>
        <v>894.78514477549299</v>
      </c>
      <c r="Y62" s="48">
        <f t="shared" si="17"/>
        <v>80.785144775492995</v>
      </c>
      <c r="Z62" s="48">
        <f t="shared" si="18"/>
        <v>81</v>
      </c>
      <c r="AA62" s="17">
        <f t="shared" si="19"/>
        <v>81</v>
      </c>
      <c r="AB62" s="45">
        <f t="shared" si="20"/>
        <v>895</v>
      </c>
    </row>
    <row r="63" spans="1:28" ht="15" customHeight="1" x14ac:dyDescent="0.25">
      <c r="A63" s="49">
        <v>514</v>
      </c>
      <c r="B63" s="49">
        <v>813</v>
      </c>
      <c r="C63" s="46">
        <v>0</v>
      </c>
      <c r="D63" s="46">
        <v>272.39</v>
      </c>
      <c r="E63" s="46">
        <v>216.41</v>
      </c>
      <c r="F63" s="46">
        <v>0</v>
      </c>
      <c r="G63" s="46">
        <f t="shared" si="24"/>
        <v>69.652173913043484</v>
      </c>
      <c r="H63" s="46">
        <v>0</v>
      </c>
      <c r="I63" s="46">
        <f t="shared" si="25"/>
        <v>56.652173913043477</v>
      </c>
      <c r="J63" s="50">
        <f t="shared" si="21"/>
        <v>1</v>
      </c>
      <c r="K63" s="50">
        <f t="shared" si="22"/>
        <v>1</v>
      </c>
      <c r="L63" s="50">
        <f t="shared" si="23"/>
        <v>1</v>
      </c>
      <c r="M63" s="50">
        <f t="shared" ca="1" si="13"/>
        <v>1</v>
      </c>
      <c r="N63" s="8"/>
      <c r="O63" s="8"/>
      <c r="P63" s="13"/>
      <c r="Q63" s="13"/>
      <c r="T63" s="43">
        <v>178.38</v>
      </c>
      <c r="U63" s="52">
        <f t="shared" si="14"/>
        <v>-634.62</v>
      </c>
      <c r="V63" s="48">
        <f t="shared" si="15"/>
        <v>-635</v>
      </c>
      <c r="W63" s="48"/>
      <c r="X63" s="48">
        <f t="shared" si="16"/>
        <v>893.68590012589175</v>
      </c>
      <c r="Y63" s="48">
        <f t="shared" si="17"/>
        <v>80.685900125891749</v>
      </c>
      <c r="Z63" s="48">
        <f t="shared" si="18"/>
        <v>81</v>
      </c>
      <c r="AA63" s="17">
        <f t="shared" si="19"/>
        <v>81</v>
      </c>
      <c r="AB63" s="45">
        <f t="shared" si="20"/>
        <v>894</v>
      </c>
    </row>
    <row r="64" spans="1:28" ht="15" customHeight="1" x14ac:dyDescent="0.25">
      <c r="A64" s="49">
        <v>613</v>
      </c>
      <c r="B64" s="49">
        <v>813</v>
      </c>
      <c r="C64" s="46">
        <v>0</v>
      </c>
      <c r="D64" s="46">
        <v>272.37</v>
      </c>
      <c r="E64" s="46">
        <v>216.38</v>
      </c>
      <c r="F64" s="46">
        <v>0</v>
      </c>
      <c r="G64" s="46">
        <f t="shared" si="24"/>
        <v>62.625</v>
      </c>
      <c r="H64" s="46">
        <v>0</v>
      </c>
      <c r="I64" s="46">
        <f t="shared" si="25"/>
        <v>54.291666666666664</v>
      </c>
      <c r="J64" s="50">
        <f t="shared" si="21"/>
        <v>1</v>
      </c>
      <c r="K64" s="50">
        <f t="shared" si="22"/>
        <v>1</v>
      </c>
      <c r="L64" s="50">
        <f t="shared" si="23"/>
        <v>1</v>
      </c>
      <c r="M64" s="50">
        <f t="shared" ca="1" si="13"/>
        <v>0</v>
      </c>
      <c r="N64" s="8"/>
      <c r="O64" s="8"/>
      <c r="P64" s="13"/>
      <c r="Q64" s="13"/>
      <c r="T64" s="43">
        <v>179.05600000000001</v>
      </c>
      <c r="U64" s="52">
        <f t="shared" si="14"/>
        <v>-633.94399999999996</v>
      </c>
      <c r="V64" s="48">
        <f t="shared" si="15"/>
        <v>-634</v>
      </c>
      <c r="W64" s="48"/>
      <c r="X64" s="48">
        <f t="shared" si="16"/>
        <v>893.68590012589175</v>
      </c>
      <c r="Y64" s="48">
        <f t="shared" si="17"/>
        <v>80.685900125891749</v>
      </c>
      <c r="Z64" s="48">
        <f t="shared" si="18"/>
        <v>81</v>
      </c>
      <c r="AA64" s="17">
        <f t="shared" si="19"/>
        <v>81</v>
      </c>
      <c r="AB64" s="45">
        <f t="shared" si="20"/>
        <v>894</v>
      </c>
    </row>
    <row r="65" spans="1:28" ht="15" customHeight="1" x14ac:dyDescent="0.2">
      <c r="A65" s="49">
        <v>369</v>
      </c>
      <c r="B65" s="49">
        <v>569</v>
      </c>
      <c r="C65" s="46">
        <v>0.1</v>
      </c>
      <c r="D65" s="46">
        <v>272.35000000000002</v>
      </c>
      <c r="E65" s="46">
        <v>216.36</v>
      </c>
      <c r="F65" s="46">
        <v>0</v>
      </c>
      <c r="G65" s="46">
        <f t="shared" si="24"/>
        <v>69.88</v>
      </c>
      <c r="H65" s="46">
        <v>0</v>
      </c>
      <c r="I65" s="46">
        <f t="shared" si="25"/>
        <v>61.88</v>
      </c>
      <c r="J65" s="50">
        <f t="shared" si="21"/>
        <v>0</v>
      </c>
      <c r="K65" s="50">
        <f t="shared" si="22"/>
        <v>-1</v>
      </c>
      <c r="L65" s="49">
        <f t="shared" si="23"/>
        <v>0</v>
      </c>
      <c r="M65" s="50">
        <f t="shared" ca="1" si="13"/>
        <v>1</v>
      </c>
      <c r="N65" s="49"/>
      <c r="O65" s="49"/>
      <c r="P65" s="49"/>
      <c r="Q65" s="49"/>
      <c r="T65" s="43">
        <v>145.49100000000001</v>
      </c>
      <c r="U65" s="52">
        <f t="shared" si="14"/>
        <v>-423.50900000000001</v>
      </c>
      <c r="V65" s="48">
        <f t="shared" si="15"/>
        <v>-424</v>
      </c>
      <c r="W65" s="48"/>
      <c r="X65" s="48">
        <f t="shared" si="16"/>
        <v>625.47020562316402</v>
      </c>
      <c r="Y65" s="48">
        <f t="shared" si="17"/>
        <v>56.47020562316402</v>
      </c>
      <c r="Z65" s="48">
        <f t="shared" si="18"/>
        <v>56</v>
      </c>
      <c r="AA65" s="17">
        <f t="shared" si="19"/>
        <v>56</v>
      </c>
      <c r="AB65" s="45">
        <f t="shared" si="20"/>
        <v>625</v>
      </c>
    </row>
    <row r="66" spans="1:28" ht="15" customHeight="1" x14ac:dyDescent="0.2">
      <c r="A66" s="49">
        <v>614</v>
      </c>
      <c r="B66" s="49">
        <v>514</v>
      </c>
      <c r="C66" s="46">
        <v>0</v>
      </c>
      <c r="D66" s="46">
        <v>272.36</v>
      </c>
      <c r="E66" s="46">
        <v>216.37</v>
      </c>
      <c r="F66" s="46">
        <v>0</v>
      </c>
      <c r="G66" s="46">
        <f t="shared" si="24"/>
        <v>57.769230769230766</v>
      </c>
      <c r="H66" s="46">
        <v>0</v>
      </c>
      <c r="I66" s="46">
        <f t="shared" si="25"/>
        <v>61.615384615384613</v>
      </c>
      <c r="J66" s="50">
        <f t="shared" si="21"/>
        <v>0</v>
      </c>
      <c r="K66" s="50">
        <f t="shared" si="22"/>
        <v>-1</v>
      </c>
      <c r="L66" s="49">
        <f t="shared" si="23"/>
        <v>0</v>
      </c>
      <c r="M66" s="50">
        <f t="shared" ref="M66:M81" ca="1" si="26">IF(RAND()&lt;0.5,0,1)</f>
        <v>0</v>
      </c>
      <c r="N66" s="49"/>
      <c r="O66" s="49"/>
      <c r="P66" s="49"/>
      <c r="Q66" s="49"/>
      <c r="T66" s="43">
        <v>268.72899999999998</v>
      </c>
      <c r="U66" s="52">
        <f t="shared" ref="U66:U81" si="27">T66-B66</f>
        <v>-245.27100000000002</v>
      </c>
      <c r="V66" s="48">
        <f t="shared" ref="V66:V81" si="28">ROUND(U66,0)</f>
        <v>-245</v>
      </c>
      <c r="W66" s="48"/>
      <c r="X66" s="48">
        <f t="shared" ref="X66:X81" si="29">B66/$W$2*$W$3</f>
        <v>565.01174989509025</v>
      </c>
      <c r="Y66" s="48">
        <f t="shared" ref="Y66:Y81" si="30">X66-B66</f>
        <v>51.011749895090247</v>
      </c>
      <c r="Z66" s="48">
        <f t="shared" ref="Z66:Z81" si="31">ROUND(Y66,0)</f>
        <v>51</v>
      </c>
      <c r="AA66" s="17">
        <f t="shared" ref="AA66:AA81" si="32">IF(V66&gt;=0,V66,Z66)</f>
        <v>51</v>
      </c>
      <c r="AB66" s="45">
        <f t="shared" ref="AB66:AB81" si="33">B66+AA66</f>
        <v>565</v>
      </c>
    </row>
    <row r="67" spans="1:28" ht="15" customHeight="1" x14ac:dyDescent="0.2">
      <c r="A67" s="49">
        <v>514</v>
      </c>
      <c r="B67" s="49">
        <v>514</v>
      </c>
      <c r="C67" s="46">
        <v>0</v>
      </c>
      <c r="D67" s="46">
        <v>272.36</v>
      </c>
      <c r="E67" s="46">
        <v>216.38</v>
      </c>
      <c r="F67" s="46">
        <v>0</v>
      </c>
      <c r="G67" s="46">
        <f t="shared" si="24"/>
        <v>59.333333333333336</v>
      </c>
      <c r="H67" s="46">
        <v>0</v>
      </c>
      <c r="I67" s="46">
        <f t="shared" si="25"/>
        <v>59.333333333333336</v>
      </c>
      <c r="J67" s="50">
        <f t="shared" ref="J67:J81" si="34">IF(ABS(B67-B66)&lt;=50,1,0)</f>
        <v>1</v>
      </c>
      <c r="K67" s="50">
        <f t="shared" ref="K67:K81" si="35">IF(ABS((B67-B66))&lt;=50,1,IF((B67-B66)*(1)&gt;=0,1,-1))</f>
        <v>1</v>
      </c>
      <c r="L67" s="49">
        <f t="shared" si="23"/>
        <v>0</v>
      </c>
      <c r="M67" s="50">
        <f t="shared" ca="1" si="26"/>
        <v>1</v>
      </c>
      <c r="N67" s="49"/>
      <c r="O67" s="49"/>
      <c r="P67" s="49"/>
      <c r="Q67" s="49"/>
      <c r="T67" s="43">
        <v>254.86600000000001</v>
      </c>
      <c r="U67" s="52">
        <f t="shared" si="27"/>
        <v>-259.13400000000001</v>
      </c>
      <c r="V67" s="48">
        <f t="shared" si="28"/>
        <v>-259</v>
      </c>
      <c r="W67" s="48"/>
      <c r="X67" s="48">
        <f t="shared" si="29"/>
        <v>565.01174989509025</v>
      </c>
      <c r="Y67" s="48">
        <f t="shared" si="30"/>
        <v>51.011749895090247</v>
      </c>
      <c r="Z67" s="48">
        <f t="shared" si="31"/>
        <v>51</v>
      </c>
      <c r="AA67" s="17">
        <f t="shared" si="32"/>
        <v>51</v>
      </c>
      <c r="AB67" s="45">
        <f t="shared" si="33"/>
        <v>565</v>
      </c>
    </row>
    <row r="68" spans="1:28" ht="15" customHeight="1" x14ac:dyDescent="0.2">
      <c r="A68" s="49">
        <v>602</v>
      </c>
      <c r="B68" s="49">
        <v>502</v>
      </c>
      <c r="C68" s="46">
        <v>0</v>
      </c>
      <c r="D68" s="46">
        <v>272.37</v>
      </c>
      <c r="E68" s="46">
        <v>216.38</v>
      </c>
      <c r="F68" s="46">
        <v>0</v>
      </c>
      <c r="G68" s="46">
        <f t="shared" si="24"/>
        <v>54.071428571428569</v>
      </c>
      <c r="H68" s="46">
        <v>0</v>
      </c>
      <c r="I68" s="46">
        <f t="shared" si="25"/>
        <v>57.642857142857146</v>
      </c>
      <c r="J68" s="50">
        <f t="shared" si="34"/>
        <v>1</v>
      </c>
      <c r="K68" s="50">
        <f t="shared" si="35"/>
        <v>1</v>
      </c>
      <c r="L68" s="49">
        <f t="shared" si="23"/>
        <v>0</v>
      </c>
      <c r="M68" s="50">
        <f t="shared" ca="1" si="26"/>
        <v>0</v>
      </c>
      <c r="N68" s="49"/>
      <c r="O68" s="49"/>
      <c r="P68" s="49"/>
      <c r="Q68" s="49"/>
      <c r="T68" s="43">
        <v>272.84500000000003</v>
      </c>
      <c r="U68" s="52">
        <f t="shared" si="27"/>
        <v>-229.15499999999997</v>
      </c>
      <c r="V68" s="48">
        <f t="shared" si="28"/>
        <v>-229</v>
      </c>
      <c r="W68" s="48"/>
      <c r="X68" s="48">
        <f t="shared" si="29"/>
        <v>551.82081409987416</v>
      </c>
      <c r="Y68" s="48">
        <f t="shared" si="30"/>
        <v>49.820814099874156</v>
      </c>
      <c r="Z68" s="48">
        <f t="shared" si="31"/>
        <v>50</v>
      </c>
      <c r="AA68" s="17">
        <f t="shared" si="32"/>
        <v>50</v>
      </c>
      <c r="AB68" s="45">
        <f t="shared" si="33"/>
        <v>552</v>
      </c>
    </row>
    <row r="69" spans="1:28" ht="15" customHeight="1" x14ac:dyDescent="0.2">
      <c r="A69" s="49">
        <v>303</v>
      </c>
      <c r="B69" s="49">
        <v>503</v>
      </c>
      <c r="C69" s="46">
        <v>0</v>
      </c>
      <c r="D69" s="46">
        <v>272.35000000000002</v>
      </c>
      <c r="E69" s="46">
        <v>216.37</v>
      </c>
      <c r="F69" s="46">
        <v>0</v>
      </c>
      <c r="G69" s="46">
        <f t="shared" si="24"/>
        <v>62.517241379310342</v>
      </c>
      <c r="H69" s="46">
        <v>0</v>
      </c>
      <c r="I69" s="46">
        <f t="shared" si="25"/>
        <v>55.620689655172413</v>
      </c>
      <c r="J69" s="50">
        <f t="shared" si="34"/>
        <v>1</v>
      </c>
      <c r="K69" s="50">
        <f t="shared" si="35"/>
        <v>1</v>
      </c>
      <c r="L69" s="49">
        <f t="shared" si="23"/>
        <v>0</v>
      </c>
      <c r="M69" s="50">
        <f t="shared" ca="1" si="26"/>
        <v>0</v>
      </c>
      <c r="N69" s="49"/>
      <c r="O69" s="49"/>
      <c r="P69" s="49"/>
      <c r="Q69" s="49"/>
      <c r="T69" s="43">
        <v>168.64699999999999</v>
      </c>
      <c r="U69" s="52">
        <f t="shared" si="27"/>
        <v>-334.35300000000001</v>
      </c>
      <c r="V69" s="48">
        <f t="shared" si="28"/>
        <v>-334</v>
      </c>
      <c r="W69" s="48"/>
      <c r="X69" s="48">
        <f t="shared" si="29"/>
        <v>552.9200587494754</v>
      </c>
      <c r="Y69" s="48">
        <f t="shared" si="30"/>
        <v>49.920058749475402</v>
      </c>
      <c r="Z69" s="48">
        <f t="shared" si="31"/>
        <v>50</v>
      </c>
      <c r="AA69" s="17">
        <f t="shared" si="32"/>
        <v>50</v>
      </c>
      <c r="AB69" s="45">
        <f t="shared" si="33"/>
        <v>553</v>
      </c>
    </row>
    <row r="70" spans="1:28" ht="15" customHeight="1" x14ac:dyDescent="0.2">
      <c r="A70" s="49">
        <v>413</v>
      </c>
      <c r="B70" s="49">
        <v>513</v>
      </c>
      <c r="C70" s="46">
        <v>0</v>
      </c>
      <c r="D70" s="46">
        <v>272.33999999999997</v>
      </c>
      <c r="E70" s="46">
        <v>216.36</v>
      </c>
      <c r="F70" s="46">
        <v>0</v>
      </c>
      <c r="G70" s="46">
        <f t="shared" si="24"/>
        <v>56.766666666666666</v>
      </c>
      <c r="H70" s="46">
        <v>0</v>
      </c>
      <c r="I70" s="46">
        <f t="shared" si="25"/>
        <v>53.43333333333333</v>
      </c>
      <c r="J70" s="50">
        <f t="shared" si="34"/>
        <v>1</v>
      </c>
      <c r="K70" s="50">
        <f t="shared" si="35"/>
        <v>1</v>
      </c>
      <c r="L70" s="49">
        <f t="shared" si="23"/>
        <v>0</v>
      </c>
      <c r="M70" s="50">
        <f t="shared" ca="1" si="26"/>
        <v>0</v>
      </c>
      <c r="N70" s="49"/>
      <c r="O70" s="49"/>
      <c r="P70" s="49"/>
      <c r="Q70" s="49"/>
      <c r="T70" s="43">
        <v>188.17500000000001</v>
      </c>
      <c r="U70" s="52">
        <f t="shared" si="27"/>
        <v>-324.82499999999999</v>
      </c>
      <c r="V70" s="48">
        <f t="shared" si="28"/>
        <v>-325</v>
      </c>
      <c r="W70" s="48"/>
      <c r="X70" s="48">
        <f t="shared" si="29"/>
        <v>563.91250524548889</v>
      </c>
      <c r="Y70" s="48">
        <f t="shared" si="30"/>
        <v>50.912505245488887</v>
      </c>
      <c r="Z70" s="48">
        <f t="shared" si="31"/>
        <v>51</v>
      </c>
      <c r="AA70" s="17">
        <f t="shared" si="32"/>
        <v>51</v>
      </c>
      <c r="AB70" s="45">
        <f t="shared" si="33"/>
        <v>564</v>
      </c>
    </row>
    <row r="71" spans="1:28" ht="15" customHeight="1" x14ac:dyDescent="0.2">
      <c r="A71" s="49">
        <v>413</v>
      </c>
      <c r="B71" s="49">
        <v>513</v>
      </c>
      <c r="C71" s="46">
        <v>0</v>
      </c>
      <c r="D71" s="46">
        <v>272.33</v>
      </c>
      <c r="E71" s="46">
        <v>216.34</v>
      </c>
      <c r="F71" s="46">
        <v>0</v>
      </c>
      <c r="G71" s="46">
        <f t="shared" si="24"/>
        <v>54.935483870967744</v>
      </c>
      <c r="H71" s="46">
        <v>0</v>
      </c>
      <c r="I71" s="46">
        <f t="shared" si="25"/>
        <v>51.70967741935484</v>
      </c>
      <c r="J71" s="50">
        <f t="shared" si="34"/>
        <v>1</v>
      </c>
      <c r="K71" s="50">
        <f t="shared" si="35"/>
        <v>1</v>
      </c>
      <c r="L71" s="49">
        <f t="shared" ref="L71:L81" si="36">IF(OR(COUNTIF(K67:K71,1)=5,COUNTIF(K67:K71,-1)=5),1,0)</f>
        <v>1</v>
      </c>
      <c r="M71" s="50">
        <f t="shared" ca="1" si="26"/>
        <v>1</v>
      </c>
      <c r="N71" s="49"/>
      <c r="O71" s="49"/>
      <c r="P71" s="49"/>
      <c r="Q71" s="49"/>
      <c r="T71" s="43">
        <v>194.66900000000001</v>
      </c>
      <c r="U71" s="52">
        <f t="shared" si="27"/>
        <v>-318.33100000000002</v>
      </c>
      <c r="V71" s="48">
        <f t="shared" si="28"/>
        <v>-318</v>
      </c>
      <c r="W71" s="48"/>
      <c r="X71" s="48">
        <f t="shared" si="29"/>
        <v>563.91250524548889</v>
      </c>
      <c r="Y71" s="48">
        <f t="shared" si="30"/>
        <v>50.912505245488887</v>
      </c>
      <c r="Z71" s="48">
        <f t="shared" si="31"/>
        <v>51</v>
      </c>
      <c r="AA71" s="17">
        <f t="shared" si="32"/>
        <v>51</v>
      </c>
      <c r="AB71" s="45">
        <f t="shared" si="33"/>
        <v>564</v>
      </c>
    </row>
    <row r="72" spans="1:28" ht="15" customHeight="1" x14ac:dyDescent="0.2">
      <c r="A72" s="49">
        <v>513</v>
      </c>
      <c r="B72" s="49">
        <v>513</v>
      </c>
      <c r="C72" s="46">
        <v>0</v>
      </c>
      <c r="D72" s="46">
        <v>272.33</v>
      </c>
      <c r="E72" s="46">
        <v>216.35</v>
      </c>
      <c r="F72" s="46">
        <v>0</v>
      </c>
      <c r="G72" s="46">
        <f t="shared" si="24"/>
        <v>50.09375</v>
      </c>
      <c r="H72" s="46">
        <v>0</v>
      </c>
      <c r="I72" s="46">
        <f t="shared" si="25"/>
        <v>50.09375</v>
      </c>
      <c r="J72" s="50">
        <f t="shared" si="34"/>
        <v>1</v>
      </c>
      <c r="K72" s="50">
        <f t="shared" si="35"/>
        <v>1</v>
      </c>
      <c r="L72" s="49">
        <f t="shared" si="36"/>
        <v>1</v>
      </c>
      <c r="M72" s="50">
        <f t="shared" ca="1" si="26"/>
        <v>1</v>
      </c>
      <c r="N72" s="49"/>
      <c r="O72" s="49"/>
      <c r="P72" s="49"/>
      <c r="Q72" s="49"/>
      <c r="T72" s="43">
        <v>221.84700000000001</v>
      </c>
      <c r="U72" s="52">
        <f t="shared" si="27"/>
        <v>-291.15300000000002</v>
      </c>
      <c r="V72" s="48">
        <f t="shared" si="28"/>
        <v>-291</v>
      </c>
      <c r="W72" s="48"/>
      <c r="X72" s="48">
        <f t="shared" si="29"/>
        <v>563.91250524548889</v>
      </c>
      <c r="Y72" s="48">
        <f t="shared" si="30"/>
        <v>50.912505245488887</v>
      </c>
      <c r="Z72" s="48">
        <f t="shared" si="31"/>
        <v>51</v>
      </c>
      <c r="AA72" s="17">
        <f t="shared" si="32"/>
        <v>51</v>
      </c>
      <c r="AB72" s="45">
        <f t="shared" si="33"/>
        <v>564</v>
      </c>
    </row>
    <row r="73" spans="1:28" ht="15" customHeight="1" x14ac:dyDescent="0.2">
      <c r="A73" s="49">
        <v>524</v>
      </c>
      <c r="B73" s="49">
        <v>424</v>
      </c>
      <c r="C73" s="46">
        <v>0</v>
      </c>
      <c r="D73" s="46">
        <v>272.33999999999997</v>
      </c>
      <c r="E73" s="46">
        <v>216.36</v>
      </c>
      <c r="F73" s="46">
        <v>0</v>
      </c>
      <c r="G73" s="46">
        <f t="shared" si="24"/>
        <v>48.242424242424242</v>
      </c>
      <c r="H73" s="46">
        <v>0</v>
      </c>
      <c r="I73" s="46">
        <f t="shared" si="25"/>
        <v>51.272727272727273</v>
      </c>
      <c r="J73" s="50">
        <f t="shared" si="34"/>
        <v>0</v>
      </c>
      <c r="K73" s="50">
        <f t="shared" si="35"/>
        <v>-1</v>
      </c>
      <c r="L73" s="49">
        <f t="shared" si="36"/>
        <v>0</v>
      </c>
      <c r="M73" s="50">
        <f t="shared" ca="1" si="26"/>
        <v>1</v>
      </c>
      <c r="N73" s="49"/>
      <c r="O73" s="49"/>
      <c r="P73" s="49"/>
      <c r="Q73" s="49"/>
      <c r="T73" s="43">
        <v>293.452</v>
      </c>
      <c r="U73" s="52">
        <f t="shared" si="27"/>
        <v>-130.548</v>
      </c>
      <c r="V73" s="48">
        <f t="shared" si="28"/>
        <v>-131</v>
      </c>
      <c r="W73" s="48"/>
      <c r="X73" s="48">
        <f t="shared" si="29"/>
        <v>466.07973143096933</v>
      </c>
      <c r="Y73" s="48">
        <f t="shared" si="30"/>
        <v>42.079731430969332</v>
      </c>
      <c r="Z73" s="48">
        <f t="shared" si="31"/>
        <v>42</v>
      </c>
      <c r="AA73" s="17">
        <f t="shared" si="32"/>
        <v>42</v>
      </c>
      <c r="AB73" s="45">
        <f t="shared" si="33"/>
        <v>466</v>
      </c>
    </row>
    <row r="74" spans="1:28" ht="15" customHeight="1" x14ac:dyDescent="0.2">
      <c r="A74" s="49">
        <v>215</v>
      </c>
      <c r="B74" s="49">
        <v>315</v>
      </c>
      <c r="C74" s="46">
        <v>0</v>
      </c>
      <c r="D74" s="46">
        <v>272.33</v>
      </c>
      <c r="E74" s="46">
        <v>216.35</v>
      </c>
      <c r="F74" s="46">
        <v>0</v>
      </c>
      <c r="G74" s="46">
        <f t="shared" si="24"/>
        <v>55.911764705882355</v>
      </c>
      <c r="H74" s="46">
        <v>0</v>
      </c>
      <c r="I74" s="46">
        <f t="shared" si="25"/>
        <v>52.970588235294116</v>
      </c>
      <c r="J74" s="50">
        <f t="shared" si="34"/>
        <v>0</v>
      </c>
      <c r="K74" s="50">
        <f t="shared" si="35"/>
        <v>-1</v>
      </c>
      <c r="L74" s="49">
        <f t="shared" si="36"/>
        <v>0</v>
      </c>
      <c r="M74" s="50">
        <f t="shared" ca="1" si="26"/>
        <v>0</v>
      </c>
      <c r="N74" s="49"/>
      <c r="O74" s="49"/>
      <c r="P74" s="49"/>
      <c r="Q74" s="49"/>
      <c r="T74" s="43">
        <v>301.83199999999999</v>
      </c>
      <c r="U74" s="52">
        <f t="shared" si="27"/>
        <v>-13.168000000000006</v>
      </c>
      <c r="V74" s="48">
        <f t="shared" si="28"/>
        <v>-13</v>
      </c>
      <c r="W74" s="48"/>
      <c r="X74" s="48">
        <f t="shared" si="29"/>
        <v>346.26206462442298</v>
      </c>
      <c r="Y74" s="48">
        <f t="shared" si="30"/>
        <v>31.262064624422976</v>
      </c>
      <c r="Z74" s="48">
        <f t="shared" si="31"/>
        <v>31</v>
      </c>
      <c r="AA74" s="17">
        <f t="shared" si="32"/>
        <v>31</v>
      </c>
      <c r="AB74" s="45">
        <f t="shared" si="33"/>
        <v>346</v>
      </c>
    </row>
    <row r="75" spans="1:28" ht="15" customHeight="1" x14ac:dyDescent="0.2">
      <c r="A75" s="49">
        <v>514</v>
      </c>
      <c r="B75" s="49">
        <v>313</v>
      </c>
      <c r="C75" s="46">
        <v>0</v>
      </c>
      <c r="D75" s="46">
        <v>272.35000000000002</v>
      </c>
      <c r="E75" s="46">
        <v>216.37</v>
      </c>
      <c r="F75" s="46">
        <v>0</v>
      </c>
      <c r="G75" s="46">
        <f t="shared" si="24"/>
        <v>45.771428571428572</v>
      </c>
      <c r="H75" s="46">
        <v>0</v>
      </c>
      <c r="I75" s="46">
        <f t="shared" si="25"/>
        <v>51.514285714285712</v>
      </c>
      <c r="J75" s="50">
        <f t="shared" si="34"/>
        <v>1</v>
      </c>
      <c r="K75" s="50">
        <f t="shared" si="35"/>
        <v>1</v>
      </c>
      <c r="L75" s="49">
        <f t="shared" si="36"/>
        <v>0</v>
      </c>
      <c r="M75" s="50">
        <f t="shared" ca="1" si="26"/>
        <v>1</v>
      </c>
      <c r="N75" s="49"/>
      <c r="O75" s="49"/>
      <c r="P75" s="49"/>
      <c r="Q75" s="49"/>
      <c r="T75" s="43">
        <v>280.07799999999997</v>
      </c>
      <c r="U75" s="52">
        <f t="shared" si="27"/>
        <v>-32.922000000000025</v>
      </c>
      <c r="V75" s="48">
        <f t="shared" si="28"/>
        <v>-33</v>
      </c>
      <c r="W75" s="48"/>
      <c r="X75" s="48">
        <f t="shared" si="29"/>
        <v>344.06357532522031</v>
      </c>
      <c r="Y75" s="48">
        <f t="shared" si="30"/>
        <v>31.063575325220313</v>
      </c>
      <c r="Z75" s="48">
        <f t="shared" si="31"/>
        <v>31</v>
      </c>
      <c r="AA75" s="17">
        <f t="shared" si="32"/>
        <v>31</v>
      </c>
      <c r="AB75" s="45">
        <f t="shared" si="33"/>
        <v>344</v>
      </c>
    </row>
    <row r="76" spans="1:28" ht="15" customHeight="1" x14ac:dyDescent="0.2">
      <c r="A76" s="49">
        <v>213</v>
      </c>
      <c r="B76" s="49">
        <v>313</v>
      </c>
      <c r="C76" s="46">
        <v>0</v>
      </c>
      <c r="D76" s="46">
        <v>272.33999999999997</v>
      </c>
      <c r="E76" s="46">
        <v>216.36</v>
      </c>
      <c r="F76" s="46">
        <v>0</v>
      </c>
      <c r="G76" s="46">
        <f t="shared" si="24"/>
        <v>52.861111111111114</v>
      </c>
      <c r="H76" s="46">
        <v>0</v>
      </c>
      <c r="I76" s="46">
        <f t="shared" si="25"/>
        <v>50.083333333333336</v>
      </c>
      <c r="J76" s="50">
        <f t="shared" si="34"/>
        <v>1</v>
      </c>
      <c r="K76" s="50">
        <f t="shared" si="35"/>
        <v>1</v>
      </c>
      <c r="L76" s="49">
        <f t="shared" si="36"/>
        <v>0</v>
      </c>
      <c r="M76" s="50">
        <f t="shared" ca="1" si="26"/>
        <v>1</v>
      </c>
      <c r="N76" s="49"/>
      <c r="O76" s="49"/>
      <c r="P76" s="49"/>
      <c r="Q76" s="49"/>
      <c r="T76" s="43">
        <v>273.8</v>
      </c>
      <c r="U76" s="52">
        <f t="shared" si="27"/>
        <v>-39.199999999999989</v>
      </c>
      <c r="V76" s="48">
        <f t="shared" si="28"/>
        <v>-39</v>
      </c>
      <c r="W76" s="48"/>
      <c r="X76" s="48">
        <f t="shared" si="29"/>
        <v>344.06357532522031</v>
      </c>
      <c r="Y76" s="48">
        <f t="shared" si="30"/>
        <v>31.063575325220313</v>
      </c>
      <c r="Z76" s="48">
        <f t="shared" si="31"/>
        <v>31</v>
      </c>
      <c r="AA76" s="17">
        <f t="shared" si="32"/>
        <v>31</v>
      </c>
      <c r="AB76" s="45">
        <f t="shared" si="33"/>
        <v>344</v>
      </c>
    </row>
    <row r="77" spans="1:28" ht="15" customHeight="1" x14ac:dyDescent="0.2">
      <c r="A77" s="49">
        <v>613</v>
      </c>
      <c r="B77" s="49">
        <v>313</v>
      </c>
      <c r="C77" s="46">
        <v>0</v>
      </c>
      <c r="D77" s="46">
        <v>272.37</v>
      </c>
      <c r="E77" s="46">
        <v>216.38</v>
      </c>
      <c r="F77" s="46">
        <v>0</v>
      </c>
      <c r="G77" s="46">
        <f t="shared" si="24"/>
        <v>40.621621621621621</v>
      </c>
      <c r="H77" s="46">
        <v>0</v>
      </c>
      <c r="I77" s="46">
        <f t="shared" si="25"/>
        <v>48.729729729729726</v>
      </c>
      <c r="J77" s="50">
        <f t="shared" si="34"/>
        <v>1</v>
      </c>
      <c r="K77" s="50">
        <f t="shared" si="35"/>
        <v>1</v>
      </c>
      <c r="L77" s="49">
        <f t="shared" si="36"/>
        <v>0</v>
      </c>
      <c r="M77" s="50">
        <f t="shared" ca="1" si="26"/>
        <v>1</v>
      </c>
      <c r="N77" s="49"/>
      <c r="O77" s="49"/>
      <c r="P77" s="49"/>
      <c r="Q77" s="49"/>
      <c r="T77" s="43">
        <v>281.56900000000002</v>
      </c>
      <c r="U77" s="52">
        <f t="shared" si="27"/>
        <v>-31.430999999999983</v>
      </c>
      <c r="V77" s="48">
        <f t="shared" si="28"/>
        <v>-31</v>
      </c>
      <c r="W77" s="48"/>
      <c r="X77" s="48">
        <f t="shared" si="29"/>
        <v>344.06357532522031</v>
      </c>
      <c r="Y77" s="48">
        <f t="shared" si="30"/>
        <v>31.063575325220313</v>
      </c>
      <c r="Z77" s="48">
        <f t="shared" si="31"/>
        <v>31</v>
      </c>
      <c r="AA77" s="17">
        <f t="shared" si="32"/>
        <v>31</v>
      </c>
      <c r="AB77" s="45">
        <f t="shared" si="33"/>
        <v>344</v>
      </c>
    </row>
    <row r="78" spans="1:28" ht="15" customHeight="1" x14ac:dyDescent="0.2">
      <c r="A78" s="49">
        <v>213</v>
      </c>
      <c r="B78" s="49">
        <v>313</v>
      </c>
      <c r="C78" s="46">
        <v>0</v>
      </c>
      <c r="D78" s="46">
        <v>272.36</v>
      </c>
      <c r="E78" s="46">
        <v>216.38</v>
      </c>
      <c r="F78" s="46">
        <v>0</v>
      </c>
      <c r="G78" s="46">
        <f t="shared" si="24"/>
        <v>50.078947368421055</v>
      </c>
      <c r="H78" s="46">
        <v>0</v>
      </c>
      <c r="I78" s="46">
        <f t="shared" si="25"/>
        <v>47.44736842105263</v>
      </c>
      <c r="J78" s="50">
        <f t="shared" si="34"/>
        <v>1</v>
      </c>
      <c r="K78" s="50">
        <f t="shared" si="35"/>
        <v>1</v>
      </c>
      <c r="L78" s="49">
        <f t="shared" si="36"/>
        <v>0</v>
      </c>
      <c r="M78" s="50">
        <f t="shared" ca="1" si="26"/>
        <v>1</v>
      </c>
      <c r="N78" s="49"/>
      <c r="O78" s="49"/>
      <c r="P78" s="49"/>
      <c r="Q78" s="49"/>
      <c r="T78" s="43">
        <v>272.33600000000001</v>
      </c>
      <c r="U78" s="52">
        <f t="shared" si="27"/>
        <v>-40.663999999999987</v>
      </c>
      <c r="V78" s="48">
        <f t="shared" si="28"/>
        <v>-41</v>
      </c>
      <c r="W78" s="48"/>
      <c r="X78" s="48">
        <f t="shared" si="29"/>
        <v>344.06357532522031</v>
      </c>
      <c r="Y78" s="48">
        <f t="shared" si="30"/>
        <v>31.063575325220313</v>
      </c>
      <c r="Z78" s="48">
        <f t="shared" si="31"/>
        <v>31</v>
      </c>
      <c r="AA78" s="17">
        <f t="shared" si="32"/>
        <v>31</v>
      </c>
      <c r="AB78" s="45">
        <f t="shared" si="33"/>
        <v>344</v>
      </c>
    </row>
    <row r="79" spans="1:28" ht="15" customHeight="1" x14ac:dyDescent="0.2">
      <c r="A79" s="49">
        <v>513</v>
      </c>
      <c r="B79" s="49">
        <v>313</v>
      </c>
      <c r="C79" s="46">
        <v>0</v>
      </c>
      <c r="D79" s="46">
        <v>272.38</v>
      </c>
      <c r="E79" s="46">
        <v>216.39</v>
      </c>
      <c r="F79" s="46">
        <v>0</v>
      </c>
      <c r="G79" s="46">
        <f t="shared" si="24"/>
        <v>41.102564102564102</v>
      </c>
      <c r="H79" s="46">
        <v>0</v>
      </c>
      <c r="I79" s="46">
        <f t="shared" si="25"/>
        <v>46.230769230769234</v>
      </c>
      <c r="J79" s="50">
        <f t="shared" si="34"/>
        <v>1</v>
      </c>
      <c r="K79" s="50">
        <f t="shared" si="35"/>
        <v>1</v>
      </c>
      <c r="L79" s="49">
        <f t="shared" si="36"/>
        <v>1</v>
      </c>
      <c r="M79" s="50">
        <f t="shared" ca="1" si="26"/>
        <v>1</v>
      </c>
      <c r="N79" s="49"/>
      <c r="O79" s="49"/>
      <c r="P79" s="49"/>
      <c r="Q79" s="49"/>
      <c r="T79" s="43">
        <v>291.93200000000002</v>
      </c>
      <c r="U79" s="52">
        <f t="shared" si="27"/>
        <v>-21.067999999999984</v>
      </c>
      <c r="V79" s="48">
        <f t="shared" si="28"/>
        <v>-21</v>
      </c>
      <c r="W79" s="48"/>
      <c r="X79" s="48">
        <f t="shared" si="29"/>
        <v>344.06357532522031</v>
      </c>
      <c r="Y79" s="48">
        <f t="shared" si="30"/>
        <v>31.063575325220313</v>
      </c>
      <c r="Z79" s="48">
        <f t="shared" si="31"/>
        <v>31</v>
      </c>
      <c r="AA79" s="17">
        <f t="shared" si="32"/>
        <v>31</v>
      </c>
      <c r="AB79" s="45">
        <f t="shared" si="33"/>
        <v>344</v>
      </c>
    </row>
    <row r="80" spans="1:28" ht="15" customHeight="1" x14ac:dyDescent="0.2">
      <c r="A80" s="49">
        <v>113</v>
      </c>
      <c r="B80" s="49">
        <v>314</v>
      </c>
      <c r="C80" s="46">
        <v>0</v>
      </c>
      <c r="D80" s="46">
        <v>272.36</v>
      </c>
      <c r="E80" s="46">
        <v>216.38</v>
      </c>
      <c r="F80" s="46">
        <v>0</v>
      </c>
      <c r="G80" s="46">
        <f t="shared" si="24"/>
        <v>50.075000000000003</v>
      </c>
      <c r="H80" s="46">
        <v>0</v>
      </c>
      <c r="I80" s="46">
        <f t="shared" si="25"/>
        <v>45.05</v>
      </c>
      <c r="J80" s="50">
        <f t="shared" si="34"/>
        <v>1</v>
      </c>
      <c r="K80" s="50">
        <f t="shared" si="35"/>
        <v>1</v>
      </c>
      <c r="L80" s="49">
        <f t="shared" si="36"/>
        <v>1</v>
      </c>
      <c r="M80" s="50">
        <f t="shared" ca="1" si="26"/>
        <v>1</v>
      </c>
      <c r="N80" s="49"/>
      <c r="O80" s="49"/>
      <c r="P80" s="49"/>
      <c r="Q80" s="49"/>
      <c r="T80" s="43">
        <v>286.995</v>
      </c>
      <c r="U80" s="52">
        <f t="shared" si="27"/>
        <v>-27.004999999999995</v>
      </c>
      <c r="V80" s="48">
        <f t="shared" si="28"/>
        <v>-27</v>
      </c>
      <c r="W80" s="48"/>
      <c r="X80" s="48">
        <f t="shared" si="29"/>
        <v>345.16281997482162</v>
      </c>
      <c r="Y80" s="48">
        <f t="shared" si="30"/>
        <v>31.162819974821616</v>
      </c>
      <c r="Z80" s="48">
        <f t="shared" si="31"/>
        <v>31</v>
      </c>
      <c r="AA80" s="17">
        <f t="shared" si="32"/>
        <v>31</v>
      </c>
      <c r="AB80" s="45">
        <f t="shared" si="33"/>
        <v>345</v>
      </c>
    </row>
    <row r="81" spans="1:28" ht="15" customHeight="1" x14ac:dyDescent="0.2">
      <c r="A81" s="49">
        <v>514</v>
      </c>
      <c r="B81" s="49">
        <v>314</v>
      </c>
      <c r="C81" s="46">
        <v>0</v>
      </c>
      <c r="D81" s="46">
        <v>272.38</v>
      </c>
      <c r="E81" s="46">
        <v>216.39</v>
      </c>
      <c r="F81" s="46">
        <v>0</v>
      </c>
      <c r="G81" s="46">
        <f t="shared" si="24"/>
        <v>39.073170731707314</v>
      </c>
      <c r="H81" s="46">
        <v>0</v>
      </c>
      <c r="I81" s="46">
        <f t="shared" si="25"/>
        <v>43.951219512195124</v>
      </c>
      <c r="J81" s="50">
        <f t="shared" si="34"/>
        <v>1</v>
      </c>
      <c r="K81" s="50">
        <f t="shared" si="35"/>
        <v>1</v>
      </c>
      <c r="L81" s="49">
        <f t="shared" si="36"/>
        <v>1</v>
      </c>
      <c r="M81" s="50">
        <f t="shared" ca="1" si="26"/>
        <v>0</v>
      </c>
      <c r="N81" s="49"/>
      <c r="O81" s="49"/>
      <c r="P81" s="49"/>
      <c r="Q81" s="49"/>
      <c r="T81" s="43">
        <v>291.24900000000002</v>
      </c>
      <c r="U81" s="52">
        <f t="shared" si="27"/>
        <v>-22.750999999999976</v>
      </c>
      <c r="V81" s="48">
        <f t="shared" si="28"/>
        <v>-23</v>
      </c>
      <c r="W81" s="48"/>
      <c r="X81" s="48">
        <f t="shared" si="29"/>
        <v>345.16281997482162</v>
      </c>
      <c r="Y81" s="48">
        <f t="shared" si="30"/>
        <v>31.162819974821616</v>
      </c>
      <c r="Z81" s="48">
        <f t="shared" si="31"/>
        <v>31</v>
      </c>
      <c r="AA81" s="17">
        <f t="shared" si="32"/>
        <v>31</v>
      </c>
      <c r="AB81" s="45">
        <f t="shared" si="33"/>
        <v>345</v>
      </c>
    </row>
    <row r="82" spans="1:28" ht="15" customHeight="1" x14ac:dyDescent="0.2">
      <c r="A82" s="49"/>
      <c r="B82" s="49"/>
      <c r="C82" s="49"/>
      <c r="D82" s="49"/>
      <c r="E82" s="49"/>
      <c r="F82" s="49"/>
      <c r="G82" s="46"/>
      <c r="H82" s="49"/>
      <c r="I82" s="46"/>
      <c r="J82" s="49"/>
      <c r="K82" s="49"/>
      <c r="L82" s="49"/>
      <c r="M82" s="49"/>
      <c r="N82" s="49"/>
      <c r="O82" s="49"/>
      <c r="P82" s="49"/>
      <c r="Q82" s="49"/>
      <c r="AB82" s="45"/>
    </row>
    <row r="83" spans="1:28" ht="15" customHeight="1" x14ac:dyDescent="0.2">
      <c r="A83" s="49"/>
      <c r="B83" s="49"/>
      <c r="C83" s="49"/>
      <c r="D83" s="49"/>
      <c r="E83" s="49"/>
      <c r="F83" s="49"/>
      <c r="G83" s="46"/>
      <c r="H83" s="49"/>
      <c r="I83" s="46"/>
      <c r="J83" s="49"/>
      <c r="K83" s="49"/>
      <c r="L83" s="49"/>
      <c r="M83" s="49"/>
      <c r="N83" s="49"/>
      <c r="O83" s="49"/>
      <c r="P83" s="49"/>
      <c r="Q83" s="49"/>
      <c r="AB83" s="45"/>
    </row>
    <row r="84" spans="1:28" ht="15" customHeight="1" x14ac:dyDescent="0.2">
      <c r="A84" s="49"/>
      <c r="B84" s="49"/>
      <c r="C84" s="49"/>
      <c r="D84" s="49"/>
      <c r="E84" s="49"/>
      <c r="F84" s="49"/>
      <c r="G84" s="46"/>
      <c r="H84" s="49"/>
      <c r="I84" s="46"/>
      <c r="J84" s="49"/>
      <c r="K84" s="49"/>
      <c r="L84" s="49"/>
      <c r="M84" s="49"/>
      <c r="N84" s="49"/>
      <c r="O84" s="49"/>
      <c r="P84" s="49"/>
      <c r="Q84" s="49"/>
      <c r="AB84" s="45"/>
    </row>
    <row r="85" spans="1:28" ht="15" customHeight="1" x14ac:dyDescent="0.2">
      <c r="A85" s="49"/>
      <c r="B85" s="49"/>
      <c r="C85" s="49"/>
      <c r="D85" s="49"/>
      <c r="E85" s="49"/>
      <c r="F85" s="49"/>
      <c r="G85" s="46"/>
      <c r="H85" s="49"/>
      <c r="I85" s="46"/>
      <c r="J85" s="49"/>
      <c r="K85" s="49"/>
      <c r="L85" s="49"/>
      <c r="M85" s="49"/>
      <c r="N85" s="49"/>
      <c r="O85" s="49"/>
      <c r="P85" s="49"/>
      <c r="Q85" s="49"/>
      <c r="AB85" s="45"/>
    </row>
    <row r="86" spans="1:28" ht="15" customHeight="1" x14ac:dyDescent="0.2">
      <c r="A86" s="49"/>
      <c r="B86" s="49"/>
      <c r="C86" s="49"/>
      <c r="D86" s="49"/>
      <c r="E86" s="49"/>
      <c r="F86" s="49"/>
      <c r="G86" s="46"/>
      <c r="H86" s="49"/>
      <c r="I86" s="46"/>
      <c r="J86" s="49"/>
      <c r="K86" s="49"/>
      <c r="L86" s="49"/>
      <c r="M86" s="49"/>
      <c r="N86" s="49"/>
      <c r="O86" s="49"/>
      <c r="P86" s="49"/>
      <c r="Q86" s="49"/>
      <c r="AB86" s="45"/>
    </row>
    <row r="87" spans="1:28" ht="15" customHeight="1" x14ac:dyDescent="0.2">
      <c r="A87" s="49"/>
      <c r="B87" s="49"/>
      <c r="C87" s="49"/>
      <c r="D87" s="49"/>
      <c r="E87" s="49"/>
      <c r="F87" s="49"/>
      <c r="G87" s="46"/>
      <c r="H87" s="49"/>
      <c r="I87" s="46"/>
      <c r="J87" s="49"/>
      <c r="K87" s="49"/>
      <c r="L87" s="49"/>
      <c r="M87" s="49"/>
      <c r="N87" s="49"/>
      <c r="O87" s="49"/>
      <c r="P87" s="49"/>
      <c r="Q87" s="49"/>
      <c r="AB87" s="45"/>
    </row>
    <row r="88" spans="1:28" ht="15" customHeight="1" x14ac:dyDescent="0.2">
      <c r="A88" s="49"/>
      <c r="B88" s="49"/>
      <c r="C88" s="49"/>
      <c r="D88" s="49"/>
      <c r="E88" s="49"/>
      <c r="F88" s="49"/>
      <c r="G88" s="46"/>
      <c r="H88" s="49"/>
      <c r="I88" s="46"/>
      <c r="J88" s="49"/>
      <c r="K88" s="49"/>
      <c r="L88" s="49"/>
      <c r="M88" s="49"/>
      <c r="N88" s="49"/>
      <c r="O88" s="49"/>
      <c r="P88" s="49"/>
      <c r="Q88" s="49"/>
      <c r="AB88" s="45"/>
    </row>
    <row r="89" spans="1:28" ht="15" customHeight="1" x14ac:dyDescent="0.2">
      <c r="A89" s="49"/>
      <c r="B89" s="49"/>
      <c r="C89" s="49"/>
      <c r="D89" s="49"/>
      <c r="E89" s="49"/>
      <c r="F89" s="49"/>
      <c r="G89" s="46"/>
      <c r="H89" s="49"/>
      <c r="I89" s="46"/>
      <c r="J89" s="49"/>
      <c r="K89" s="49"/>
      <c r="L89" s="49"/>
      <c r="M89" s="49"/>
      <c r="N89" s="49"/>
      <c r="O89" s="49"/>
      <c r="P89" s="49"/>
      <c r="Q89" s="49"/>
      <c r="AB89" s="45"/>
    </row>
    <row r="90" spans="1:28" ht="15" customHeight="1" x14ac:dyDescent="0.2">
      <c r="A90" s="49"/>
      <c r="B90" s="49"/>
      <c r="C90" s="49"/>
      <c r="D90" s="49"/>
      <c r="E90" s="49"/>
      <c r="F90" s="49"/>
      <c r="G90" s="46"/>
      <c r="H90" s="49"/>
      <c r="I90" s="46"/>
      <c r="J90" s="49"/>
      <c r="K90" s="49"/>
      <c r="L90" s="49"/>
      <c r="M90" s="49"/>
      <c r="N90" s="49"/>
      <c r="O90" s="49"/>
      <c r="P90" s="49"/>
      <c r="Q90" s="49"/>
      <c r="AB90" s="45"/>
    </row>
    <row r="91" spans="1:28" ht="15" customHeight="1" x14ac:dyDescent="0.2">
      <c r="A91" s="49"/>
      <c r="B91" s="49"/>
      <c r="C91" s="49"/>
      <c r="D91" s="49"/>
      <c r="E91" s="49"/>
      <c r="F91" s="49"/>
      <c r="G91" s="46"/>
      <c r="H91" s="49"/>
      <c r="I91" s="46"/>
      <c r="J91" s="49"/>
      <c r="K91" s="49"/>
      <c r="L91" s="49"/>
      <c r="M91" s="49"/>
      <c r="N91" s="49"/>
      <c r="O91" s="49"/>
      <c r="P91" s="49"/>
      <c r="Q91" s="49"/>
      <c r="AB91" s="45"/>
    </row>
    <row r="92" spans="1:28" ht="15" customHeight="1" x14ac:dyDescent="0.2">
      <c r="A92" s="49"/>
      <c r="B92" s="49"/>
      <c r="C92" s="49"/>
      <c r="D92" s="49"/>
      <c r="E92" s="49"/>
      <c r="F92" s="49"/>
      <c r="G92" s="46"/>
      <c r="H92" s="49"/>
      <c r="I92" s="46"/>
      <c r="J92" s="49"/>
      <c r="K92" s="49"/>
      <c r="L92" s="49"/>
      <c r="M92" s="49"/>
      <c r="N92" s="49"/>
      <c r="O92" s="49"/>
      <c r="P92" s="49"/>
      <c r="Q92" s="49"/>
      <c r="AB92" s="45"/>
    </row>
    <row r="93" spans="1:28" ht="15" customHeight="1" x14ac:dyDescent="0.2">
      <c r="A93" s="49"/>
      <c r="B93" s="49"/>
      <c r="C93" s="49"/>
      <c r="D93" s="49"/>
      <c r="E93" s="49"/>
      <c r="F93" s="49"/>
      <c r="G93" s="46"/>
      <c r="H93" s="49"/>
      <c r="I93" s="46"/>
      <c r="J93" s="49"/>
      <c r="K93" s="49"/>
      <c r="L93" s="49"/>
      <c r="M93" s="49"/>
      <c r="N93" s="49"/>
      <c r="O93" s="49"/>
      <c r="P93" s="49"/>
      <c r="Q93" s="49"/>
      <c r="AB93" s="45"/>
    </row>
    <row r="94" spans="1:28" ht="15" customHeight="1" x14ac:dyDescent="0.2">
      <c r="A94" s="49"/>
      <c r="B94" s="49"/>
      <c r="C94" s="49"/>
      <c r="D94" s="49"/>
      <c r="E94" s="49"/>
      <c r="F94" s="49"/>
      <c r="G94" s="46"/>
      <c r="H94" s="49"/>
      <c r="I94" s="46"/>
      <c r="J94" s="49"/>
      <c r="K94" s="49"/>
      <c r="L94" s="49"/>
      <c r="M94" s="49"/>
      <c r="N94" s="49"/>
      <c r="O94" s="49"/>
      <c r="P94" s="49"/>
      <c r="Q94" s="49"/>
      <c r="AB94" s="45"/>
    </row>
    <row r="95" spans="1:28" ht="15" customHeight="1" x14ac:dyDescent="0.2">
      <c r="A95" s="49"/>
      <c r="B95" s="49"/>
      <c r="C95" s="49"/>
      <c r="D95" s="49"/>
      <c r="E95" s="49"/>
      <c r="F95" s="49"/>
      <c r="G95" s="46"/>
      <c r="H95" s="49"/>
      <c r="I95" s="46"/>
      <c r="J95" s="49"/>
      <c r="K95" s="49"/>
      <c r="L95" s="49"/>
      <c r="M95" s="49"/>
      <c r="N95" s="49"/>
      <c r="O95" s="49"/>
      <c r="P95" s="49"/>
      <c r="Q95" s="49"/>
      <c r="AB95" s="45"/>
    </row>
    <row r="96" spans="1:28" ht="15" customHeight="1" x14ac:dyDescent="0.2">
      <c r="A96" s="49"/>
      <c r="B96" s="49"/>
      <c r="C96" s="49"/>
      <c r="D96" s="49"/>
      <c r="E96" s="49"/>
      <c r="F96" s="49"/>
      <c r="G96" s="46"/>
      <c r="H96" s="49"/>
      <c r="I96" s="46"/>
      <c r="J96" s="49"/>
      <c r="K96" s="49"/>
      <c r="L96" s="49"/>
      <c r="M96" s="49"/>
      <c r="N96" s="49"/>
      <c r="O96" s="49"/>
      <c r="P96" s="49"/>
      <c r="Q96" s="49"/>
      <c r="AB96" s="45"/>
    </row>
    <row r="97" spans="1:28" ht="15" customHeight="1" x14ac:dyDescent="0.2">
      <c r="A97" s="49"/>
      <c r="B97" s="49"/>
      <c r="C97" s="49"/>
      <c r="D97" s="49"/>
      <c r="E97" s="49"/>
      <c r="F97" s="49"/>
      <c r="G97" s="46"/>
      <c r="H97" s="49"/>
      <c r="I97" s="46"/>
      <c r="J97" s="49"/>
      <c r="K97" s="49"/>
      <c r="L97" s="49"/>
      <c r="M97" s="49"/>
      <c r="N97" s="49"/>
      <c r="O97" s="49"/>
      <c r="P97" s="49"/>
      <c r="Q97" s="49"/>
      <c r="AB97" s="45"/>
    </row>
    <row r="98" spans="1:28" ht="15" customHeight="1" x14ac:dyDescent="0.2">
      <c r="A98" s="49"/>
      <c r="B98" s="49"/>
      <c r="C98" s="49"/>
      <c r="D98" s="49"/>
      <c r="E98" s="49"/>
      <c r="F98" s="49"/>
      <c r="G98" s="46"/>
      <c r="H98" s="49"/>
      <c r="I98" s="46"/>
      <c r="J98" s="49"/>
      <c r="K98" s="49"/>
      <c r="L98" s="49"/>
      <c r="M98" s="49"/>
      <c r="N98" s="49"/>
      <c r="O98" s="49"/>
      <c r="P98" s="49"/>
      <c r="Q98" s="49"/>
      <c r="AB98" s="45"/>
    </row>
    <row r="99" spans="1:28" ht="15" customHeight="1" x14ac:dyDescent="0.2">
      <c r="A99" s="49"/>
      <c r="B99" s="49"/>
      <c r="C99" s="49"/>
      <c r="D99" s="49"/>
      <c r="E99" s="49"/>
      <c r="F99" s="49"/>
      <c r="G99" s="46"/>
      <c r="H99" s="49"/>
      <c r="I99" s="46"/>
      <c r="J99" s="49"/>
      <c r="K99" s="49"/>
      <c r="L99" s="49"/>
      <c r="M99" s="49"/>
      <c r="N99" s="49"/>
      <c r="O99" s="49"/>
      <c r="P99" s="49"/>
      <c r="Q99" s="49"/>
      <c r="AB99" s="45"/>
    </row>
    <row r="100" spans="1:28" ht="15" customHeight="1" x14ac:dyDescent="0.2">
      <c r="A100" s="49"/>
      <c r="B100" s="49"/>
      <c r="C100" s="49"/>
      <c r="D100" s="49"/>
      <c r="E100" s="49"/>
      <c r="F100" s="49"/>
      <c r="G100" s="46"/>
      <c r="H100" s="49"/>
      <c r="I100" s="46"/>
      <c r="J100" s="49"/>
      <c r="K100" s="49"/>
      <c r="L100" s="49"/>
      <c r="M100" s="49"/>
      <c r="N100" s="49"/>
      <c r="O100" s="49"/>
      <c r="P100" s="49"/>
      <c r="Q100" s="49"/>
      <c r="AB100" s="45"/>
    </row>
    <row r="101" spans="1:28" ht="15" customHeight="1" x14ac:dyDescent="0.2">
      <c r="A101" s="49"/>
      <c r="B101" s="49"/>
      <c r="C101" s="49"/>
      <c r="D101" s="49"/>
      <c r="E101" s="49"/>
      <c r="F101" s="49"/>
      <c r="G101" s="46"/>
      <c r="H101" s="49"/>
      <c r="I101" s="46"/>
      <c r="J101" s="49"/>
      <c r="K101" s="49"/>
      <c r="L101" s="49"/>
      <c r="M101" s="49"/>
      <c r="N101" s="49"/>
      <c r="O101" s="49"/>
      <c r="P101" s="49"/>
      <c r="Q101" s="49"/>
      <c r="AB101" s="45"/>
    </row>
    <row r="102" spans="1:28" ht="15" customHeight="1" x14ac:dyDescent="0.2">
      <c r="A102" s="49"/>
      <c r="B102" s="49"/>
      <c r="C102" s="49"/>
      <c r="D102" s="49"/>
      <c r="E102" s="49"/>
      <c r="F102" s="49"/>
      <c r="G102" s="46"/>
      <c r="H102" s="49"/>
      <c r="I102" s="46"/>
      <c r="J102" s="49"/>
      <c r="K102" s="49"/>
      <c r="L102" s="49"/>
      <c r="M102" s="49"/>
      <c r="N102" s="49"/>
      <c r="O102" s="49"/>
      <c r="P102" s="49"/>
      <c r="Q102" s="49"/>
      <c r="AB102" s="45"/>
    </row>
    <row r="103" spans="1:28" ht="15" customHeight="1" x14ac:dyDescent="0.2">
      <c r="A103" s="49"/>
      <c r="B103" s="49"/>
      <c r="C103" s="49"/>
      <c r="D103" s="49"/>
      <c r="E103" s="49"/>
      <c r="F103" s="49"/>
      <c r="G103" s="46"/>
      <c r="H103" s="49"/>
      <c r="I103" s="46"/>
      <c r="J103" s="49"/>
      <c r="K103" s="49"/>
      <c r="L103" s="49"/>
      <c r="M103" s="49"/>
      <c r="N103" s="49"/>
      <c r="O103" s="49"/>
      <c r="P103" s="49"/>
      <c r="Q103" s="49"/>
      <c r="AB103" s="45"/>
    </row>
    <row r="104" spans="1:28" ht="15" customHeight="1" x14ac:dyDescent="0.2">
      <c r="A104" s="49"/>
      <c r="B104" s="49"/>
      <c r="C104" s="49"/>
      <c r="D104" s="49"/>
      <c r="E104" s="49"/>
      <c r="F104" s="49"/>
      <c r="G104" s="46"/>
      <c r="H104" s="49"/>
      <c r="I104" s="46"/>
      <c r="J104" s="49"/>
      <c r="K104" s="49"/>
      <c r="L104" s="49"/>
      <c r="M104" s="49"/>
      <c r="N104" s="49"/>
      <c r="O104" s="49"/>
      <c r="P104" s="49"/>
      <c r="Q104" s="49"/>
      <c r="AB104" s="45"/>
    </row>
    <row r="105" spans="1:28" ht="15" customHeight="1" x14ac:dyDescent="0.2">
      <c r="A105" s="49"/>
      <c r="B105" s="49"/>
      <c r="C105" s="49"/>
      <c r="D105" s="49"/>
      <c r="E105" s="49"/>
      <c r="F105" s="49"/>
      <c r="G105" s="46"/>
      <c r="H105" s="49"/>
      <c r="I105" s="46"/>
      <c r="J105" s="49"/>
      <c r="K105" s="49"/>
      <c r="L105" s="49"/>
      <c r="M105" s="49"/>
      <c r="N105" s="49"/>
      <c r="O105" s="49"/>
      <c r="P105" s="49"/>
      <c r="Q105" s="49"/>
      <c r="AB105" s="45"/>
    </row>
    <row r="106" spans="1:28" ht="15" customHeight="1" x14ac:dyDescent="0.2">
      <c r="A106" s="49"/>
      <c r="B106" s="49"/>
      <c r="C106" s="49"/>
      <c r="D106" s="49"/>
      <c r="E106" s="49"/>
      <c r="F106" s="49"/>
      <c r="G106" s="46"/>
      <c r="H106" s="49"/>
      <c r="I106" s="46"/>
      <c r="J106" s="49"/>
      <c r="K106" s="49"/>
      <c r="L106" s="49"/>
      <c r="M106" s="49"/>
      <c r="N106" s="49"/>
      <c r="O106" s="49"/>
      <c r="P106" s="49"/>
      <c r="Q106" s="49"/>
      <c r="AB106" s="45"/>
    </row>
    <row r="107" spans="1:28" ht="15" customHeight="1" x14ac:dyDescent="0.2">
      <c r="A107" s="49"/>
      <c r="B107" s="49"/>
      <c r="C107" s="49"/>
      <c r="D107" s="49"/>
      <c r="E107" s="49"/>
      <c r="F107" s="49"/>
      <c r="G107" s="46"/>
      <c r="H107" s="49"/>
      <c r="I107" s="46"/>
      <c r="J107" s="49"/>
      <c r="K107" s="49"/>
      <c r="L107" s="49"/>
      <c r="M107" s="49"/>
      <c r="N107" s="49"/>
      <c r="O107" s="49"/>
      <c r="P107" s="49"/>
      <c r="Q107" s="49"/>
      <c r="AB107" s="45"/>
    </row>
    <row r="108" spans="1:28" ht="15" customHeight="1" x14ac:dyDescent="0.2">
      <c r="A108" s="49"/>
      <c r="B108" s="49"/>
      <c r="C108" s="49"/>
      <c r="D108" s="49"/>
      <c r="E108" s="49"/>
      <c r="F108" s="49"/>
      <c r="G108" s="46"/>
      <c r="H108" s="49"/>
      <c r="I108" s="46"/>
      <c r="J108" s="49"/>
      <c r="K108" s="49"/>
      <c r="L108" s="49"/>
      <c r="M108" s="49"/>
      <c r="N108" s="49"/>
      <c r="O108" s="49"/>
      <c r="P108" s="49"/>
      <c r="Q108" s="49"/>
      <c r="AB108" s="45"/>
    </row>
    <row r="109" spans="1:28" ht="15" customHeight="1" x14ac:dyDescent="0.2">
      <c r="A109" s="49"/>
      <c r="B109" s="49"/>
      <c r="C109" s="49"/>
      <c r="D109" s="49"/>
      <c r="E109" s="49"/>
      <c r="F109" s="49"/>
      <c r="G109" s="46"/>
      <c r="H109" s="49"/>
      <c r="I109" s="46"/>
      <c r="J109" s="49"/>
      <c r="K109" s="49"/>
      <c r="L109" s="49"/>
      <c r="M109" s="49"/>
      <c r="N109" s="49"/>
      <c r="O109" s="49"/>
      <c r="P109" s="49"/>
      <c r="Q109" s="49"/>
      <c r="AB109" s="45"/>
    </row>
    <row r="110" spans="1:28" ht="15" customHeight="1" x14ac:dyDescent="0.2">
      <c r="A110" s="49"/>
      <c r="B110" s="49"/>
      <c r="C110" s="49"/>
      <c r="D110" s="49"/>
      <c r="E110" s="49"/>
      <c r="F110" s="49"/>
      <c r="G110" s="46"/>
      <c r="H110" s="49"/>
      <c r="I110" s="46"/>
      <c r="J110" s="49"/>
      <c r="K110" s="49"/>
      <c r="L110" s="49"/>
      <c r="M110" s="49"/>
      <c r="N110" s="49"/>
      <c r="O110" s="49"/>
      <c r="P110" s="49"/>
      <c r="Q110" s="49"/>
      <c r="AB110" s="45"/>
    </row>
    <row r="111" spans="1:28" ht="15" customHeight="1" x14ac:dyDescent="0.2">
      <c r="A111" s="49"/>
      <c r="B111" s="49"/>
      <c r="C111" s="49"/>
      <c r="D111" s="49"/>
      <c r="E111" s="49"/>
      <c r="F111" s="49"/>
      <c r="G111" s="46"/>
      <c r="H111" s="49"/>
      <c r="I111" s="46"/>
      <c r="J111" s="49"/>
      <c r="K111" s="49"/>
      <c r="L111" s="49"/>
      <c r="M111" s="49"/>
      <c r="N111" s="49"/>
      <c r="O111" s="49"/>
      <c r="P111" s="49"/>
      <c r="Q111" s="49"/>
      <c r="AB111" s="45"/>
    </row>
    <row r="112" spans="1:28" ht="15" customHeight="1" x14ac:dyDescent="0.2">
      <c r="A112" s="49"/>
      <c r="B112" s="49"/>
      <c r="C112" s="49"/>
      <c r="D112" s="49"/>
      <c r="E112" s="49"/>
      <c r="F112" s="49"/>
      <c r="G112" s="46"/>
      <c r="H112" s="49"/>
      <c r="I112" s="46"/>
      <c r="J112" s="49"/>
      <c r="K112" s="49"/>
      <c r="L112" s="49"/>
      <c r="M112" s="49"/>
      <c r="N112" s="49"/>
      <c r="O112" s="49"/>
      <c r="P112" s="49"/>
      <c r="Q112" s="49"/>
      <c r="AB112" s="45"/>
    </row>
    <row r="113" spans="1:28" ht="15" customHeight="1" x14ac:dyDescent="0.2">
      <c r="A113" s="49"/>
      <c r="B113" s="49"/>
      <c r="C113" s="49"/>
      <c r="D113" s="49"/>
      <c r="E113" s="49"/>
      <c r="F113" s="49"/>
      <c r="G113" s="46"/>
      <c r="H113" s="49"/>
      <c r="I113" s="46"/>
      <c r="J113" s="49"/>
      <c r="K113" s="49"/>
      <c r="L113" s="49"/>
      <c r="M113" s="49"/>
      <c r="N113" s="49"/>
      <c r="O113" s="49"/>
      <c r="P113" s="49"/>
      <c r="Q113" s="49"/>
      <c r="AB113" s="45"/>
    </row>
    <row r="114" spans="1:28" ht="15" customHeight="1" x14ac:dyDescent="0.2">
      <c r="A114" s="49"/>
      <c r="B114" s="49"/>
      <c r="C114" s="49"/>
      <c r="D114" s="49"/>
      <c r="E114" s="49"/>
      <c r="F114" s="49"/>
      <c r="G114" s="46"/>
      <c r="H114" s="49"/>
      <c r="I114" s="46"/>
      <c r="J114" s="49"/>
      <c r="K114" s="49"/>
      <c r="L114" s="49"/>
      <c r="M114" s="49"/>
      <c r="N114" s="49"/>
      <c r="O114" s="49"/>
      <c r="P114" s="49"/>
      <c r="Q114" s="49"/>
      <c r="AB114" s="45"/>
    </row>
    <row r="115" spans="1:28" ht="15" customHeight="1" x14ac:dyDescent="0.2">
      <c r="A115" s="49"/>
      <c r="B115" s="49"/>
      <c r="C115" s="49"/>
      <c r="D115" s="49"/>
      <c r="E115" s="49"/>
      <c r="F115" s="49"/>
      <c r="G115" s="46"/>
      <c r="H115" s="49"/>
      <c r="I115" s="46"/>
      <c r="J115" s="49"/>
      <c r="K115" s="49"/>
      <c r="L115" s="49"/>
      <c r="M115" s="49"/>
      <c r="N115" s="49"/>
      <c r="O115" s="49"/>
      <c r="P115" s="49"/>
      <c r="Q115" s="49"/>
      <c r="AB115" s="45"/>
    </row>
    <row r="116" spans="1:28" ht="15" customHeight="1" x14ac:dyDescent="0.2">
      <c r="A116" s="49"/>
      <c r="B116" s="49"/>
      <c r="C116" s="49"/>
      <c r="D116" s="49"/>
      <c r="E116" s="49"/>
      <c r="F116" s="49"/>
      <c r="G116" s="46"/>
      <c r="H116" s="49"/>
      <c r="I116" s="46"/>
      <c r="J116" s="49"/>
      <c r="K116" s="49"/>
      <c r="L116" s="49"/>
      <c r="M116" s="49"/>
      <c r="N116" s="49"/>
      <c r="O116" s="49"/>
      <c r="P116" s="49"/>
      <c r="Q116" s="49"/>
      <c r="AB116" s="45"/>
    </row>
    <row r="117" spans="1:28" ht="15" customHeight="1" x14ac:dyDescent="0.2">
      <c r="A117" s="49"/>
      <c r="B117" s="49"/>
      <c r="C117" s="49"/>
      <c r="D117" s="49"/>
      <c r="E117" s="49"/>
      <c r="F117" s="49"/>
      <c r="G117" s="46"/>
      <c r="H117" s="49"/>
      <c r="I117" s="46"/>
      <c r="J117" s="49"/>
      <c r="K117" s="49"/>
      <c r="L117" s="49"/>
      <c r="M117" s="49"/>
      <c r="N117" s="49"/>
      <c r="O117" s="49"/>
      <c r="P117" s="49"/>
      <c r="Q117" s="49"/>
      <c r="AB117" s="45"/>
    </row>
    <row r="118" spans="1:28" ht="15" customHeight="1" x14ac:dyDescent="0.2">
      <c r="A118" s="49"/>
      <c r="B118" s="49"/>
      <c r="C118" s="49"/>
      <c r="D118" s="49"/>
      <c r="E118" s="49"/>
      <c r="F118" s="49"/>
      <c r="G118" s="46"/>
      <c r="H118" s="49"/>
      <c r="I118" s="46"/>
      <c r="J118" s="49"/>
      <c r="K118" s="49"/>
      <c r="L118" s="49"/>
      <c r="M118" s="49"/>
      <c r="N118" s="49"/>
      <c r="O118" s="49"/>
      <c r="P118" s="49"/>
      <c r="Q118" s="49"/>
      <c r="AB118" s="45"/>
    </row>
    <row r="119" spans="1:28" ht="15" customHeight="1" x14ac:dyDescent="0.2">
      <c r="A119" s="49"/>
      <c r="B119" s="49"/>
      <c r="C119" s="49"/>
      <c r="D119" s="49"/>
      <c r="E119" s="49"/>
      <c r="F119" s="49"/>
      <c r="G119" s="46"/>
      <c r="H119" s="49"/>
      <c r="I119" s="46"/>
      <c r="J119" s="49"/>
      <c r="K119" s="49"/>
      <c r="L119" s="49"/>
      <c r="M119" s="49"/>
      <c r="N119" s="49"/>
      <c r="O119" s="49"/>
      <c r="P119" s="49"/>
      <c r="Q119" s="49"/>
      <c r="AB119" s="45"/>
    </row>
    <row r="120" spans="1:28" ht="15" customHeight="1" x14ac:dyDescent="0.2">
      <c r="A120" s="49"/>
      <c r="B120" s="49"/>
      <c r="C120" s="49"/>
      <c r="D120" s="49"/>
      <c r="E120" s="49"/>
      <c r="F120" s="49"/>
      <c r="G120" s="46"/>
      <c r="H120" s="49"/>
      <c r="I120" s="46"/>
      <c r="J120" s="49"/>
      <c r="K120" s="49"/>
      <c r="L120" s="49"/>
      <c r="M120" s="49"/>
      <c r="N120" s="49"/>
      <c r="O120" s="49"/>
      <c r="P120" s="49"/>
      <c r="Q120" s="49"/>
      <c r="AB120" s="45"/>
    </row>
    <row r="121" spans="1:28" ht="15" customHeight="1" x14ac:dyDescent="0.2">
      <c r="A121" s="49"/>
      <c r="B121" s="49"/>
      <c r="C121" s="49"/>
      <c r="D121" s="49"/>
      <c r="E121" s="49"/>
      <c r="F121" s="49"/>
      <c r="G121" s="46"/>
      <c r="H121" s="49"/>
      <c r="I121" s="46"/>
      <c r="J121" s="49"/>
      <c r="K121" s="49"/>
      <c r="L121" s="49"/>
      <c r="M121" s="49"/>
      <c r="N121" s="49"/>
      <c r="O121" s="49"/>
      <c r="P121" s="49"/>
      <c r="Q121" s="49"/>
      <c r="AB121" s="45"/>
    </row>
    <row r="122" spans="1:28" ht="15" customHeight="1" x14ac:dyDescent="0.2">
      <c r="A122" s="49"/>
      <c r="B122" s="49"/>
      <c r="C122" s="49"/>
      <c r="D122" s="49"/>
      <c r="E122" s="49"/>
      <c r="F122" s="49"/>
      <c r="G122" s="46"/>
      <c r="H122" s="49"/>
      <c r="I122" s="46"/>
      <c r="J122" s="49"/>
      <c r="K122" s="49"/>
      <c r="L122" s="49"/>
      <c r="M122" s="49"/>
      <c r="N122" s="49"/>
      <c r="O122" s="49"/>
      <c r="P122" s="49"/>
      <c r="Q122" s="49"/>
      <c r="AB122" s="45"/>
    </row>
    <row r="123" spans="1:28" ht="15" customHeight="1" x14ac:dyDescent="0.2">
      <c r="A123" s="49"/>
      <c r="B123" s="49"/>
      <c r="C123" s="49"/>
      <c r="D123" s="49"/>
      <c r="E123" s="49"/>
      <c r="F123" s="49"/>
      <c r="G123" s="46"/>
      <c r="H123" s="49"/>
      <c r="I123" s="46"/>
      <c r="J123" s="49"/>
      <c r="K123" s="49"/>
      <c r="L123" s="49"/>
      <c r="M123" s="49"/>
      <c r="N123" s="49"/>
      <c r="O123" s="49"/>
      <c r="P123" s="49"/>
      <c r="Q123" s="49"/>
      <c r="AB123" s="45"/>
    </row>
    <row r="124" spans="1:28" ht="15" customHeight="1" x14ac:dyDescent="0.2">
      <c r="A124" s="49"/>
      <c r="B124" s="49"/>
      <c r="C124" s="49"/>
      <c r="D124" s="49"/>
      <c r="E124" s="49"/>
      <c r="F124" s="49"/>
      <c r="G124" s="46"/>
      <c r="H124" s="49"/>
      <c r="I124" s="46"/>
      <c r="J124" s="49"/>
      <c r="K124" s="49"/>
      <c r="L124" s="49"/>
      <c r="M124" s="49"/>
      <c r="N124" s="49"/>
      <c r="O124" s="49"/>
      <c r="P124" s="49"/>
      <c r="Q124" s="49"/>
      <c r="AB124" s="45"/>
    </row>
    <row r="125" spans="1:28" ht="15" customHeight="1" x14ac:dyDescent="0.2">
      <c r="A125" s="49"/>
      <c r="B125" s="49"/>
      <c r="C125" s="49"/>
      <c r="D125" s="49"/>
      <c r="E125" s="49"/>
      <c r="F125" s="49"/>
      <c r="G125" s="46"/>
      <c r="H125" s="49"/>
      <c r="I125" s="46"/>
      <c r="J125" s="49"/>
      <c r="K125" s="49"/>
      <c r="L125" s="49"/>
      <c r="M125" s="49"/>
      <c r="N125" s="49"/>
      <c r="O125" s="49"/>
      <c r="P125" s="49"/>
      <c r="Q125" s="49"/>
      <c r="AB125" s="45"/>
    </row>
    <row r="126" spans="1:28" ht="15" customHeight="1" x14ac:dyDescent="0.2">
      <c r="A126" s="49"/>
      <c r="B126" s="49"/>
      <c r="C126" s="49"/>
      <c r="D126" s="49"/>
      <c r="E126" s="49"/>
      <c r="F126" s="49"/>
      <c r="G126" s="46"/>
      <c r="H126" s="49"/>
      <c r="I126" s="46"/>
      <c r="J126" s="49"/>
      <c r="K126" s="49"/>
      <c r="L126" s="49"/>
      <c r="M126" s="49"/>
      <c r="N126" s="49"/>
      <c r="O126" s="49"/>
      <c r="P126" s="49"/>
      <c r="Q126" s="49"/>
      <c r="AB126" s="45"/>
    </row>
    <row r="127" spans="1:28" ht="15" customHeight="1" x14ac:dyDescent="0.2">
      <c r="A127" s="49"/>
      <c r="B127" s="49"/>
      <c r="C127" s="49"/>
      <c r="D127" s="49"/>
      <c r="E127" s="49"/>
      <c r="F127" s="49"/>
      <c r="G127" s="46"/>
      <c r="H127" s="49"/>
      <c r="I127" s="46"/>
      <c r="J127" s="49"/>
      <c r="K127" s="49"/>
      <c r="L127" s="49"/>
      <c r="M127" s="49"/>
      <c r="N127" s="49"/>
      <c r="O127" s="49"/>
      <c r="P127" s="49"/>
      <c r="Q127" s="49"/>
      <c r="AB127" s="45"/>
    </row>
    <row r="128" spans="1:28" ht="15" customHeight="1" x14ac:dyDescent="0.2">
      <c r="A128" s="49"/>
      <c r="B128" s="49"/>
      <c r="C128" s="49"/>
      <c r="D128" s="49"/>
      <c r="E128" s="49"/>
      <c r="F128" s="49"/>
      <c r="G128" s="46"/>
      <c r="H128" s="49"/>
      <c r="I128" s="46"/>
      <c r="J128" s="49"/>
      <c r="K128" s="49"/>
      <c r="L128" s="49"/>
      <c r="M128" s="49"/>
      <c r="N128" s="49"/>
      <c r="O128" s="49"/>
      <c r="P128" s="49"/>
      <c r="Q128" s="49"/>
      <c r="AB128" s="45"/>
    </row>
    <row r="129" spans="1:28" ht="15" customHeight="1" x14ac:dyDescent="0.2">
      <c r="A129" s="49"/>
      <c r="B129" s="49"/>
      <c r="C129" s="49"/>
      <c r="D129" s="49"/>
      <c r="E129" s="49"/>
      <c r="F129" s="49"/>
      <c r="G129" s="46"/>
      <c r="H129" s="49"/>
      <c r="I129" s="46"/>
      <c r="J129" s="49"/>
      <c r="K129" s="49"/>
      <c r="L129" s="49"/>
      <c r="M129" s="49"/>
      <c r="N129" s="49"/>
      <c r="O129" s="49"/>
      <c r="P129" s="49"/>
      <c r="Q129" s="49"/>
      <c r="AB129" s="45"/>
    </row>
    <row r="130" spans="1:28" ht="15" customHeight="1" x14ac:dyDescent="0.2">
      <c r="A130" s="49"/>
      <c r="B130" s="49"/>
      <c r="C130" s="49"/>
      <c r="D130" s="49"/>
      <c r="E130" s="49"/>
      <c r="F130" s="49"/>
      <c r="G130" s="46"/>
      <c r="H130" s="49"/>
      <c r="I130" s="46"/>
      <c r="J130" s="49"/>
      <c r="K130" s="49"/>
      <c r="L130" s="49"/>
      <c r="M130" s="49"/>
      <c r="N130" s="49"/>
      <c r="O130" s="49"/>
      <c r="P130" s="49"/>
      <c r="Q130" s="49"/>
      <c r="AB130" s="45"/>
    </row>
    <row r="131" spans="1:28" ht="15" customHeight="1" x14ac:dyDescent="0.2">
      <c r="A131" s="49"/>
      <c r="B131" s="49"/>
      <c r="C131" s="49"/>
      <c r="D131" s="49"/>
      <c r="E131" s="49"/>
      <c r="F131" s="49"/>
      <c r="G131" s="46"/>
      <c r="H131" s="49"/>
      <c r="I131" s="46"/>
      <c r="J131" s="49"/>
      <c r="K131" s="49"/>
      <c r="L131" s="49"/>
      <c r="M131" s="49"/>
      <c r="N131" s="49"/>
      <c r="O131" s="49"/>
      <c r="P131" s="49"/>
      <c r="Q131" s="49"/>
      <c r="AB131" s="45"/>
    </row>
    <row r="132" spans="1:28" ht="15" customHeight="1" x14ac:dyDescent="0.2">
      <c r="A132" s="49"/>
      <c r="B132" s="49"/>
      <c r="C132" s="49"/>
      <c r="D132" s="49"/>
      <c r="E132" s="49"/>
      <c r="F132" s="49"/>
      <c r="G132" s="46"/>
      <c r="H132" s="49"/>
      <c r="I132" s="46"/>
      <c r="J132" s="49"/>
      <c r="K132" s="49"/>
      <c r="L132" s="49"/>
      <c r="M132" s="49"/>
      <c r="N132" s="49"/>
      <c r="O132" s="49"/>
      <c r="P132" s="49"/>
      <c r="Q132" s="49"/>
      <c r="AB132" s="45"/>
    </row>
    <row r="133" spans="1:28" ht="15" customHeight="1" x14ac:dyDescent="0.2">
      <c r="A133" s="49"/>
      <c r="B133" s="49"/>
      <c r="C133" s="49"/>
      <c r="D133" s="49"/>
      <c r="E133" s="49"/>
      <c r="F133" s="49"/>
      <c r="G133" s="46"/>
      <c r="H133" s="49"/>
      <c r="I133" s="46"/>
      <c r="J133" s="49"/>
      <c r="K133" s="49"/>
      <c r="L133" s="49"/>
      <c r="M133" s="49"/>
      <c r="N133" s="49"/>
      <c r="O133" s="49"/>
      <c r="P133" s="49"/>
      <c r="Q133" s="49"/>
      <c r="AB133" s="45"/>
    </row>
    <row r="134" spans="1:28" ht="15" customHeight="1" x14ac:dyDescent="0.2">
      <c r="A134" s="49"/>
      <c r="B134" s="49"/>
      <c r="C134" s="49"/>
      <c r="D134" s="49"/>
      <c r="E134" s="49"/>
      <c r="F134" s="49"/>
      <c r="G134" s="46"/>
      <c r="H134" s="49"/>
      <c r="I134" s="46"/>
      <c r="J134" s="49"/>
      <c r="K134" s="49"/>
      <c r="L134" s="49"/>
      <c r="M134" s="49"/>
      <c r="N134" s="49"/>
      <c r="O134" s="49"/>
      <c r="P134" s="49"/>
      <c r="Q134" s="49"/>
      <c r="AB134" s="45"/>
    </row>
    <row r="135" spans="1:28" ht="15" customHeight="1" x14ac:dyDescent="0.2">
      <c r="A135" s="49"/>
      <c r="B135" s="49"/>
      <c r="C135" s="49"/>
      <c r="D135" s="49"/>
      <c r="E135" s="49"/>
      <c r="F135" s="49"/>
      <c r="G135" s="46"/>
      <c r="H135" s="49"/>
      <c r="I135" s="46"/>
      <c r="J135" s="49"/>
      <c r="K135" s="49"/>
      <c r="L135" s="49"/>
      <c r="M135" s="49"/>
      <c r="N135" s="49"/>
      <c r="O135" s="49"/>
      <c r="P135" s="49"/>
      <c r="Q135" s="49"/>
      <c r="AB135" s="45"/>
    </row>
    <row r="136" spans="1:28" ht="15" customHeight="1" x14ac:dyDescent="0.2">
      <c r="A136" s="49"/>
      <c r="B136" s="49"/>
      <c r="C136" s="49"/>
      <c r="D136" s="49"/>
      <c r="E136" s="49"/>
      <c r="F136" s="49"/>
      <c r="G136" s="46"/>
      <c r="H136" s="49"/>
      <c r="I136" s="46"/>
      <c r="J136" s="49"/>
      <c r="K136" s="49"/>
      <c r="L136" s="49"/>
      <c r="M136" s="49"/>
      <c r="N136" s="49"/>
      <c r="O136" s="49"/>
      <c r="P136" s="49"/>
      <c r="Q136" s="49"/>
      <c r="AB136" s="45"/>
    </row>
    <row r="137" spans="1:28" ht="15" customHeight="1" x14ac:dyDescent="0.2">
      <c r="A137" s="49"/>
      <c r="B137" s="49"/>
      <c r="C137" s="49"/>
      <c r="D137" s="49"/>
      <c r="E137" s="49"/>
      <c r="F137" s="49"/>
      <c r="G137" s="46"/>
      <c r="H137" s="49"/>
      <c r="I137" s="46"/>
      <c r="J137" s="49"/>
      <c r="K137" s="49"/>
      <c r="L137" s="49"/>
      <c r="M137" s="49"/>
      <c r="N137" s="49"/>
      <c r="O137" s="49"/>
      <c r="P137" s="49"/>
      <c r="Q137" s="49"/>
      <c r="AB137" s="45"/>
    </row>
    <row r="138" spans="1:28" ht="15" customHeight="1" x14ac:dyDescent="0.2">
      <c r="A138" s="49"/>
      <c r="B138" s="49"/>
      <c r="C138" s="49"/>
      <c r="D138" s="49"/>
      <c r="E138" s="49"/>
      <c r="F138" s="49"/>
      <c r="G138" s="46"/>
      <c r="H138" s="49"/>
      <c r="I138" s="46"/>
      <c r="J138" s="49"/>
      <c r="K138" s="49"/>
      <c r="L138" s="49"/>
      <c r="M138" s="49"/>
      <c r="N138" s="49"/>
      <c r="O138" s="49"/>
      <c r="P138" s="49"/>
      <c r="Q138" s="49"/>
      <c r="AB138" s="45"/>
    </row>
    <row r="139" spans="1:28" ht="15" customHeight="1" x14ac:dyDescent="0.2">
      <c r="A139" s="49"/>
      <c r="B139" s="49"/>
      <c r="C139" s="49"/>
      <c r="D139" s="49"/>
      <c r="E139" s="49"/>
      <c r="F139" s="49"/>
      <c r="G139" s="46"/>
      <c r="H139" s="49"/>
      <c r="I139" s="46"/>
      <c r="J139" s="49"/>
      <c r="K139" s="49"/>
      <c r="L139" s="49"/>
      <c r="M139" s="49"/>
      <c r="N139" s="49"/>
      <c r="O139" s="49"/>
      <c r="P139" s="49"/>
      <c r="Q139" s="49"/>
      <c r="AB139" s="45"/>
    </row>
    <row r="140" spans="1:28" ht="15" customHeight="1" x14ac:dyDescent="0.2">
      <c r="A140" s="49"/>
      <c r="B140" s="49"/>
      <c r="C140" s="49"/>
      <c r="D140" s="49"/>
      <c r="E140" s="49"/>
      <c r="F140" s="49"/>
      <c r="G140" s="46"/>
      <c r="H140" s="49"/>
      <c r="I140" s="46"/>
      <c r="J140" s="49"/>
      <c r="K140" s="49"/>
      <c r="L140" s="49"/>
      <c r="M140" s="49"/>
      <c r="N140" s="49"/>
      <c r="O140" s="49"/>
      <c r="P140" s="49"/>
      <c r="Q140" s="49"/>
      <c r="AB140" s="45"/>
    </row>
    <row r="141" spans="1:28" ht="15" customHeight="1" x14ac:dyDescent="0.2">
      <c r="A141" s="49"/>
      <c r="B141" s="49"/>
      <c r="C141" s="49"/>
      <c r="D141" s="49"/>
      <c r="E141" s="49"/>
      <c r="F141" s="49"/>
      <c r="G141" s="46"/>
      <c r="H141" s="49"/>
      <c r="I141" s="46"/>
      <c r="J141" s="49"/>
      <c r="K141" s="49"/>
      <c r="L141" s="49"/>
      <c r="M141" s="49"/>
      <c r="N141" s="49"/>
      <c r="O141" s="49"/>
      <c r="P141" s="49"/>
      <c r="Q141" s="49"/>
      <c r="AB141" s="45"/>
    </row>
    <row r="142" spans="1:28" ht="15" customHeight="1" x14ac:dyDescent="0.2">
      <c r="A142" s="49"/>
      <c r="B142" s="49"/>
      <c r="C142" s="49"/>
      <c r="D142" s="49"/>
      <c r="E142" s="49"/>
      <c r="F142" s="49"/>
      <c r="G142" s="46"/>
      <c r="H142" s="49"/>
      <c r="I142" s="46"/>
      <c r="J142" s="49"/>
      <c r="K142" s="49"/>
      <c r="L142" s="49"/>
      <c r="M142" s="49"/>
      <c r="N142" s="49"/>
      <c r="O142" s="49"/>
      <c r="P142" s="49"/>
      <c r="Q142" s="49"/>
      <c r="AB142" s="45"/>
    </row>
    <row r="143" spans="1:28" ht="15" customHeight="1" x14ac:dyDescent="0.2">
      <c r="A143" s="49"/>
      <c r="B143" s="49"/>
      <c r="C143" s="49"/>
      <c r="D143" s="49"/>
      <c r="E143" s="49"/>
      <c r="F143" s="49"/>
      <c r="G143" s="46"/>
      <c r="H143" s="49"/>
      <c r="I143" s="46"/>
      <c r="J143" s="49"/>
      <c r="K143" s="49"/>
      <c r="L143" s="49"/>
      <c r="M143" s="49"/>
      <c r="N143" s="49"/>
      <c r="O143" s="49"/>
      <c r="P143" s="49"/>
      <c r="Q143" s="49"/>
      <c r="AB143" s="45"/>
    </row>
    <row r="144" spans="1:28" ht="15" customHeight="1" x14ac:dyDescent="0.2">
      <c r="A144" s="49"/>
      <c r="B144" s="49"/>
      <c r="C144" s="49"/>
      <c r="D144" s="49"/>
      <c r="E144" s="49"/>
      <c r="F144" s="49"/>
      <c r="G144" s="46"/>
      <c r="H144" s="49"/>
      <c r="I144" s="46"/>
      <c r="J144" s="49"/>
      <c r="K144" s="49"/>
      <c r="L144" s="49"/>
      <c r="M144" s="49"/>
      <c r="N144" s="49"/>
      <c r="O144" s="49"/>
      <c r="P144" s="49"/>
      <c r="Q144" s="49"/>
      <c r="AB144" s="45"/>
    </row>
    <row r="145" spans="1:28" ht="15" customHeight="1" x14ac:dyDescent="0.2">
      <c r="A145" s="49"/>
      <c r="B145" s="49"/>
      <c r="C145" s="49"/>
      <c r="D145" s="49"/>
      <c r="E145" s="49"/>
      <c r="F145" s="49"/>
      <c r="G145" s="46"/>
      <c r="H145" s="49"/>
      <c r="I145" s="46"/>
      <c r="J145" s="49"/>
      <c r="K145" s="49"/>
      <c r="L145" s="49"/>
      <c r="M145" s="49"/>
      <c r="N145" s="49"/>
      <c r="O145" s="49"/>
      <c r="P145" s="49"/>
      <c r="Q145" s="49"/>
      <c r="AB145" s="45"/>
    </row>
    <row r="146" spans="1:28" ht="15" customHeight="1" x14ac:dyDescent="0.2">
      <c r="A146" s="49"/>
      <c r="B146" s="49"/>
      <c r="C146" s="49"/>
      <c r="D146" s="49"/>
      <c r="E146" s="49"/>
      <c r="F146" s="49"/>
      <c r="G146" s="46"/>
      <c r="H146" s="49"/>
      <c r="I146" s="46"/>
      <c r="J146" s="49"/>
      <c r="K146" s="49"/>
      <c r="L146" s="49"/>
      <c r="M146" s="49"/>
      <c r="N146" s="49"/>
      <c r="O146" s="49"/>
      <c r="P146" s="49"/>
      <c r="Q146" s="49"/>
      <c r="AB146" s="45"/>
    </row>
    <row r="147" spans="1:28" ht="15" customHeight="1" x14ac:dyDescent="0.2">
      <c r="A147" s="49"/>
      <c r="B147" s="49"/>
      <c r="C147" s="49"/>
      <c r="D147" s="49"/>
      <c r="E147" s="49"/>
      <c r="F147" s="49"/>
      <c r="G147" s="46"/>
      <c r="H147" s="49"/>
      <c r="I147" s="46"/>
      <c r="J147" s="49"/>
      <c r="K147" s="49"/>
      <c r="L147" s="49"/>
      <c r="M147" s="49"/>
      <c r="N147" s="49"/>
      <c r="O147" s="49"/>
      <c r="P147" s="49"/>
      <c r="Q147" s="49"/>
      <c r="AB147" s="45"/>
    </row>
    <row r="148" spans="1:28" ht="15" customHeight="1" x14ac:dyDescent="0.2">
      <c r="A148" s="49"/>
      <c r="B148" s="49"/>
      <c r="C148" s="49"/>
      <c r="D148" s="49"/>
      <c r="E148" s="49"/>
      <c r="F148" s="49"/>
      <c r="G148" s="46"/>
      <c r="H148" s="49"/>
      <c r="I148" s="46"/>
      <c r="J148" s="49"/>
      <c r="K148" s="49"/>
      <c r="L148" s="49"/>
      <c r="M148" s="49"/>
      <c r="N148" s="49"/>
      <c r="O148" s="49"/>
      <c r="P148" s="49"/>
      <c r="Q148" s="49"/>
      <c r="AB148" s="45"/>
    </row>
    <row r="149" spans="1:28" ht="15" customHeight="1" x14ac:dyDescent="0.2">
      <c r="A149" s="49"/>
      <c r="B149" s="49"/>
      <c r="C149" s="49"/>
      <c r="D149" s="49"/>
      <c r="E149" s="49"/>
      <c r="F149" s="49"/>
      <c r="G149" s="46"/>
      <c r="H149" s="49"/>
      <c r="I149" s="46"/>
      <c r="J149" s="49"/>
      <c r="K149" s="49"/>
      <c r="L149" s="49"/>
      <c r="M149" s="49"/>
      <c r="N149" s="49"/>
      <c r="O149" s="49"/>
      <c r="P149" s="49"/>
      <c r="Q149" s="49"/>
      <c r="AB149" s="45"/>
    </row>
    <row r="150" spans="1:28" ht="15" customHeight="1" x14ac:dyDescent="0.2">
      <c r="A150" s="49"/>
      <c r="B150" s="49"/>
      <c r="C150" s="49"/>
      <c r="D150" s="49"/>
      <c r="E150" s="49"/>
      <c r="F150" s="49"/>
      <c r="G150" s="46"/>
      <c r="H150" s="49"/>
      <c r="I150" s="46"/>
      <c r="J150" s="49"/>
      <c r="K150" s="49"/>
      <c r="L150" s="49"/>
      <c r="M150" s="49"/>
      <c r="N150" s="49"/>
      <c r="O150" s="49"/>
      <c r="P150" s="49"/>
      <c r="Q150" s="49"/>
      <c r="AB150" s="45"/>
    </row>
    <row r="151" spans="1:28" ht="15" customHeight="1" x14ac:dyDescent="0.2">
      <c r="A151" s="49"/>
      <c r="B151" s="49"/>
      <c r="C151" s="49"/>
      <c r="D151" s="49"/>
      <c r="E151" s="49"/>
      <c r="F151" s="49"/>
      <c r="G151" s="46"/>
      <c r="H151" s="49"/>
      <c r="I151" s="46"/>
      <c r="J151" s="49"/>
      <c r="K151" s="49"/>
      <c r="L151" s="49"/>
      <c r="M151" s="49"/>
      <c r="N151" s="49"/>
      <c r="O151" s="49"/>
      <c r="P151" s="49"/>
      <c r="Q151" s="49"/>
      <c r="AB151" s="45"/>
    </row>
    <row r="152" spans="1:28" ht="15" customHeight="1" x14ac:dyDescent="0.2">
      <c r="A152" s="49"/>
      <c r="B152" s="49"/>
      <c r="C152" s="49"/>
      <c r="D152" s="49"/>
      <c r="E152" s="49"/>
      <c r="F152" s="49"/>
      <c r="G152" s="46"/>
      <c r="H152" s="49"/>
      <c r="I152" s="46"/>
      <c r="J152" s="49"/>
      <c r="K152" s="49"/>
      <c r="L152" s="49"/>
      <c r="M152" s="49"/>
      <c r="N152" s="49"/>
      <c r="O152" s="49"/>
      <c r="P152" s="49"/>
      <c r="Q152" s="49"/>
      <c r="AB152" s="45"/>
    </row>
    <row r="153" spans="1:28" ht="15" customHeight="1" x14ac:dyDescent="0.2">
      <c r="A153" s="49"/>
      <c r="B153" s="49"/>
      <c r="C153" s="49"/>
      <c r="D153" s="49"/>
      <c r="E153" s="49"/>
      <c r="F153" s="49"/>
      <c r="G153" s="46"/>
      <c r="H153" s="49"/>
      <c r="I153" s="46"/>
      <c r="J153" s="49"/>
      <c r="K153" s="49"/>
      <c r="L153" s="49"/>
      <c r="M153" s="49"/>
      <c r="N153" s="49"/>
      <c r="O153" s="49"/>
      <c r="P153" s="49"/>
      <c r="Q153" s="49"/>
      <c r="AB153" s="45"/>
    </row>
    <row r="154" spans="1:28" ht="15" customHeight="1" x14ac:dyDescent="0.2">
      <c r="A154" s="49"/>
      <c r="B154" s="49"/>
      <c r="C154" s="49"/>
      <c r="D154" s="49"/>
      <c r="E154" s="49"/>
      <c r="F154" s="49"/>
      <c r="G154" s="46"/>
      <c r="H154" s="49"/>
      <c r="I154" s="46"/>
      <c r="J154" s="49"/>
      <c r="K154" s="49"/>
      <c r="L154" s="49"/>
      <c r="M154" s="49"/>
      <c r="N154" s="49"/>
      <c r="O154" s="49"/>
      <c r="P154" s="49"/>
      <c r="Q154" s="49"/>
      <c r="AB154" s="45"/>
    </row>
    <row r="155" spans="1:28" ht="15" customHeight="1" x14ac:dyDescent="0.2">
      <c r="A155" s="49"/>
      <c r="B155" s="49"/>
      <c r="C155" s="49"/>
      <c r="D155" s="49"/>
      <c r="E155" s="49"/>
      <c r="F155" s="49"/>
      <c r="G155" s="46"/>
      <c r="H155" s="49"/>
      <c r="I155" s="46"/>
      <c r="J155" s="49"/>
      <c r="K155" s="49"/>
      <c r="L155" s="49"/>
      <c r="M155" s="49"/>
      <c r="N155" s="49"/>
      <c r="O155" s="49"/>
      <c r="P155" s="49"/>
      <c r="Q155" s="49"/>
      <c r="AB155" s="45"/>
    </row>
    <row r="156" spans="1:28" ht="15" customHeight="1" x14ac:dyDescent="0.2">
      <c r="A156" s="49"/>
      <c r="B156" s="49"/>
      <c r="C156" s="49"/>
      <c r="D156" s="49"/>
      <c r="E156" s="49"/>
      <c r="F156" s="49"/>
      <c r="G156" s="46"/>
      <c r="H156" s="49"/>
      <c r="I156" s="46"/>
      <c r="J156" s="49"/>
      <c r="K156" s="49"/>
      <c r="L156" s="49"/>
      <c r="M156" s="49"/>
      <c r="N156" s="49"/>
      <c r="O156" s="49"/>
      <c r="P156" s="49"/>
      <c r="Q156" s="49"/>
      <c r="AB156" s="45"/>
    </row>
    <row r="157" spans="1:28" ht="15" customHeight="1" x14ac:dyDescent="0.2">
      <c r="A157" s="49"/>
      <c r="B157" s="49"/>
      <c r="C157" s="49"/>
      <c r="D157" s="49"/>
      <c r="E157" s="49"/>
      <c r="F157" s="49"/>
      <c r="G157" s="46"/>
      <c r="H157" s="49"/>
      <c r="I157" s="46"/>
      <c r="J157" s="49"/>
      <c r="K157" s="49"/>
      <c r="L157" s="49"/>
      <c r="M157" s="49"/>
      <c r="N157" s="49"/>
      <c r="O157" s="49"/>
      <c r="P157" s="49"/>
      <c r="Q157" s="49"/>
      <c r="AB157" s="45"/>
    </row>
    <row r="158" spans="1:28" ht="15" customHeight="1" x14ac:dyDescent="0.2">
      <c r="A158" s="49"/>
      <c r="B158" s="49"/>
      <c r="C158" s="49"/>
      <c r="D158" s="49"/>
      <c r="E158" s="49"/>
      <c r="F158" s="49"/>
      <c r="G158" s="46"/>
      <c r="H158" s="49"/>
      <c r="I158" s="46"/>
      <c r="J158" s="49"/>
      <c r="K158" s="49"/>
      <c r="L158" s="49"/>
      <c r="M158" s="49"/>
      <c r="N158" s="49"/>
      <c r="O158" s="49"/>
      <c r="P158" s="49"/>
      <c r="Q158" s="49"/>
      <c r="AB158" s="45"/>
    </row>
    <row r="159" spans="1:28" ht="15" customHeight="1" x14ac:dyDescent="0.2">
      <c r="A159" s="49"/>
      <c r="B159" s="49"/>
      <c r="C159" s="49"/>
      <c r="D159" s="49"/>
      <c r="E159" s="49"/>
      <c r="F159" s="49"/>
      <c r="G159" s="46"/>
      <c r="H159" s="49"/>
      <c r="I159" s="46"/>
      <c r="J159" s="49"/>
      <c r="K159" s="49"/>
      <c r="L159" s="49"/>
      <c r="M159" s="49"/>
      <c r="N159" s="49"/>
      <c r="O159" s="49"/>
      <c r="P159" s="49"/>
      <c r="Q159" s="49"/>
      <c r="AB159" s="45"/>
    </row>
    <row r="160" spans="1:28" ht="15" customHeight="1" x14ac:dyDescent="0.2">
      <c r="A160" s="49"/>
      <c r="B160" s="49"/>
      <c r="C160" s="49"/>
      <c r="D160" s="49"/>
      <c r="E160" s="49"/>
      <c r="F160" s="49"/>
      <c r="G160" s="46"/>
      <c r="H160" s="49"/>
      <c r="I160" s="46"/>
      <c r="J160" s="49"/>
      <c r="K160" s="49"/>
      <c r="L160" s="49"/>
      <c r="M160" s="49"/>
      <c r="N160" s="49"/>
      <c r="O160" s="49"/>
      <c r="P160" s="49"/>
      <c r="Q160" s="49"/>
      <c r="AB160" s="45"/>
    </row>
    <row r="161" spans="1:28" ht="15" customHeight="1" x14ac:dyDescent="0.2">
      <c r="A161" s="49"/>
      <c r="B161" s="49"/>
      <c r="C161" s="49"/>
      <c r="D161" s="49"/>
      <c r="E161" s="49"/>
      <c r="F161" s="49"/>
      <c r="G161" s="46"/>
      <c r="H161" s="49"/>
      <c r="I161" s="46"/>
      <c r="J161" s="49"/>
      <c r="K161" s="49"/>
      <c r="L161" s="49"/>
      <c r="M161" s="49"/>
      <c r="N161" s="49"/>
      <c r="O161" s="49"/>
      <c r="P161" s="49"/>
      <c r="Q161" s="49"/>
      <c r="AB161" s="45"/>
    </row>
    <row r="162" spans="1:28" ht="15" customHeight="1" x14ac:dyDescent="0.2">
      <c r="A162" s="49"/>
      <c r="B162" s="49"/>
      <c r="C162" s="49"/>
      <c r="D162" s="49"/>
      <c r="E162" s="49"/>
      <c r="F162" s="49"/>
      <c r="G162" s="46"/>
      <c r="H162" s="49"/>
      <c r="I162" s="46"/>
      <c r="J162" s="49"/>
      <c r="K162" s="49"/>
      <c r="L162" s="49"/>
      <c r="M162" s="49"/>
      <c r="N162" s="49"/>
      <c r="O162" s="49"/>
      <c r="P162" s="49"/>
      <c r="Q162" s="49"/>
      <c r="AB162" s="45"/>
    </row>
    <row r="163" spans="1:28" ht="15" customHeight="1" x14ac:dyDescent="0.2">
      <c r="A163" s="49"/>
      <c r="B163" s="49"/>
      <c r="C163" s="49"/>
      <c r="D163" s="49"/>
      <c r="E163" s="49"/>
      <c r="F163" s="49"/>
      <c r="G163" s="46"/>
      <c r="H163" s="49"/>
      <c r="I163" s="46"/>
      <c r="J163" s="49"/>
      <c r="K163" s="49"/>
      <c r="L163" s="49"/>
      <c r="M163" s="49"/>
      <c r="N163" s="49"/>
      <c r="O163" s="49"/>
      <c r="P163" s="49"/>
      <c r="Q163" s="49"/>
      <c r="AB163" s="45"/>
    </row>
    <row r="164" spans="1:28" ht="15" customHeight="1" x14ac:dyDescent="0.2">
      <c r="A164" s="49"/>
      <c r="B164" s="49"/>
      <c r="C164" s="49"/>
      <c r="D164" s="49"/>
      <c r="E164" s="49"/>
      <c r="F164" s="49"/>
      <c r="G164" s="46"/>
      <c r="H164" s="49"/>
      <c r="I164" s="46"/>
      <c r="J164" s="49"/>
      <c r="K164" s="49"/>
      <c r="L164" s="49"/>
      <c r="M164" s="49"/>
      <c r="N164" s="49"/>
      <c r="O164" s="49"/>
      <c r="P164" s="49"/>
      <c r="Q164" s="49"/>
      <c r="AB164" s="45"/>
    </row>
    <row r="165" spans="1:28" ht="15" customHeight="1" x14ac:dyDescent="0.2">
      <c r="A165" s="49"/>
      <c r="B165" s="49"/>
      <c r="C165" s="49"/>
      <c r="D165" s="49"/>
      <c r="E165" s="49"/>
      <c r="F165" s="49"/>
      <c r="G165" s="46"/>
      <c r="H165" s="49"/>
      <c r="I165" s="46"/>
      <c r="J165" s="49"/>
      <c r="K165" s="49"/>
      <c r="L165" s="49"/>
      <c r="M165" s="49"/>
      <c r="N165" s="49"/>
      <c r="O165" s="49"/>
      <c r="P165" s="49"/>
      <c r="Q165" s="49"/>
      <c r="AB165" s="45"/>
    </row>
    <row r="166" spans="1:28" ht="15" customHeight="1" x14ac:dyDescent="0.2">
      <c r="A166" s="49"/>
      <c r="B166" s="49"/>
      <c r="C166" s="49"/>
      <c r="D166" s="49"/>
      <c r="E166" s="49"/>
      <c r="F166" s="49"/>
      <c r="G166" s="46"/>
      <c r="H166" s="49"/>
      <c r="I166" s="46"/>
      <c r="J166" s="49"/>
      <c r="K166" s="49"/>
      <c r="L166" s="49"/>
      <c r="M166" s="49"/>
      <c r="N166" s="49"/>
      <c r="O166" s="49"/>
      <c r="P166" s="49"/>
      <c r="Q166" s="49"/>
      <c r="AB166" s="45"/>
    </row>
    <row r="167" spans="1:28" ht="15" customHeight="1" x14ac:dyDescent="0.2">
      <c r="A167" s="49"/>
      <c r="B167" s="49"/>
      <c r="C167" s="49"/>
      <c r="D167" s="49"/>
      <c r="E167" s="49"/>
      <c r="F167" s="49"/>
      <c r="G167" s="46"/>
      <c r="H167" s="49"/>
      <c r="I167" s="46"/>
      <c r="J167" s="49"/>
      <c r="K167" s="49"/>
      <c r="L167" s="49"/>
      <c r="M167" s="49"/>
      <c r="N167" s="49"/>
      <c r="O167" s="49"/>
      <c r="P167" s="49"/>
      <c r="Q167" s="49"/>
      <c r="AB167" s="45"/>
    </row>
    <row r="168" spans="1:28" ht="15" customHeight="1" x14ac:dyDescent="0.2">
      <c r="A168" s="49"/>
      <c r="B168" s="49"/>
      <c r="C168" s="49"/>
      <c r="D168" s="49"/>
      <c r="E168" s="49"/>
      <c r="F168" s="49"/>
      <c r="G168" s="46"/>
      <c r="H168" s="49"/>
      <c r="I168" s="46"/>
      <c r="J168" s="49"/>
      <c r="K168" s="49"/>
      <c r="L168" s="49"/>
      <c r="M168" s="49"/>
      <c r="N168" s="49"/>
      <c r="O168" s="49"/>
      <c r="P168" s="49"/>
      <c r="Q168" s="49"/>
      <c r="AB168" s="45"/>
    </row>
    <row r="169" spans="1:28" ht="15" customHeight="1" x14ac:dyDescent="0.2">
      <c r="A169" s="49"/>
      <c r="B169" s="49"/>
      <c r="C169" s="49"/>
      <c r="D169" s="49"/>
      <c r="E169" s="49"/>
      <c r="F169" s="49"/>
      <c r="G169" s="46"/>
      <c r="H169" s="49"/>
      <c r="I169" s="46"/>
      <c r="J169" s="49"/>
      <c r="K169" s="49"/>
      <c r="L169" s="49"/>
      <c r="M169" s="49"/>
      <c r="N169" s="49"/>
      <c r="O169" s="49"/>
      <c r="P169" s="49"/>
      <c r="Q169" s="49"/>
      <c r="AB169" s="45"/>
    </row>
    <row r="170" spans="1:28" ht="15" customHeight="1" x14ac:dyDescent="0.2">
      <c r="A170" s="49"/>
      <c r="B170" s="49"/>
      <c r="C170" s="49"/>
      <c r="D170" s="49"/>
      <c r="E170" s="49"/>
      <c r="F170" s="49"/>
      <c r="G170" s="46"/>
      <c r="H170" s="49"/>
      <c r="I170" s="46"/>
      <c r="J170" s="49"/>
      <c r="K170" s="49"/>
      <c r="L170" s="49"/>
      <c r="M170" s="49"/>
      <c r="N170" s="49"/>
      <c r="O170" s="49"/>
      <c r="P170" s="49"/>
      <c r="Q170" s="49"/>
      <c r="AB170" s="45"/>
    </row>
    <row r="171" spans="1:28" ht="15" customHeight="1" x14ac:dyDescent="0.2">
      <c r="A171" s="49"/>
      <c r="B171" s="49"/>
      <c r="C171" s="49"/>
      <c r="D171" s="49"/>
      <c r="E171" s="49"/>
      <c r="F171" s="49"/>
      <c r="G171" s="46"/>
      <c r="H171" s="49"/>
      <c r="I171" s="46"/>
      <c r="J171" s="49"/>
      <c r="K171" s="49"/>
      <c r="L171" s="49"/>
      <c r="M171" s="49"/>
      <c r="N171" s="49"/>
      <c r="O171" s="49"/>
      <c r="P171" s="49"/>
      <c r="Q171" s="49"/>
      <c r="AB171" s="45"/>
    </row>
    <row r="172" spans="1:28" ht="15" customHeight="1" x14ac:dyDescent="0.2">
      <c r="A172" s="49"/>
      <c r="B172" s="49"/>
      <c r="C172" s="49"/>
      <c r="D172" s="49"/>
      <c r="E172" s="49"/>
      <c r="F172" s="49"/>
      <c r="G172" s="46"/>
      <c r="H172" s="49"/>
      <c r="I172" s="46"/>
      <c r="J172" s="49"/>
      <c r="K172" s="49"/>
      <c r="L172" s="49"/>
      <c r="M172" s="49"/>
      <c r="N172" s="49"/>
      <c r="O172" s="49"/>
      <c r="P172" s="49"/>
      <c r="Q172" s="49"/>
      <c r="AB172" s="45"/>
    </row>
    <row r="173" spans="1:28" ht="15" customHeight="1" x14ac:dyDescent="0.2">
      <c r="A173" s="49"/>
      <c r="B173" s="49"/>
      <c r="C173" s="49"/>
      <c r="D173" s="49"/>
      <c r="E173" s="49"/>
      <c r="F173" s="49"/>
      <c r="G173" s="46"/>
      <c r="H173" s="49"/>
      <c r="I173" s="46"/>
      <c r="J173" s="49"/>
      <c r="K173" s="49"/>
      <c r="L173" s="49"/>
      <c r="M173" s="49"/>
      <c r="N173" s="49"/>
      <c r="O173" s="49"/>
      <c r="P173" s="49"/>
      <c r="Q173" s="49"/>
      <c r="AB173" s="45"/>
    </row>
    <row r="174" spans="1:28" ht="15" customHeight="1" x14ac:dyDescent="0.2">
      <c r="A174" s="49"/>
      <c r="B174" s="49"/>
      <c r="C174" s="49"/>
      <c r="D174" s="49"/>
      <c r="E174" s="49"/>
      <c r="F174" s="49"/>
      <c r="G174" s="46"/>
      <c r="H174" s="49"/>
      <c r="I174" s="46"/>
      <c r="J174" s="49"/>
      <c r="K174" s="49"/>
      <c r="L174" s="49"/>
      <c r="M174" s="49"/>
      <c r="N174" s="49"/>
      <c r="O174" s="49"/>
      <c r="P174" s="49"/>
      <c r="Q174" s="49"/>
      <c r="AB174" s="45"/>
    </row>
    <row r="175" spans="1:28" ht="15" customHeight="1" x14ac:dyDescent="0.2">
      <c r="A175" s="49"/>
      <c r="B175" s="49"/>
      <c r="C175" s="49"/>
      <c r="D175" s="49"/>
      <c r="E175" s="49"/>
      <c r="F175" s="49"/>
      <c r="G175" s="46"/>
      <c r="H175" s="49"/>
      <c r="I175" s="46"/>
      <c r="J175" s="49"/>
      <c r="K175" s="49"/>
      <c r="L175" s="49"/>
      <c r="M175" s="49"/>
      <c r="N175" s="49"/>
      <c r="O175" s="49"/>
      <c r="P175" s="49"/>
      <c r="Q175" s="49"/>
      <c r="AB175" s="45"/>
    </row>
    <row r="176" spans="1:28" ht="15" customHeight="1" x14ac:dyDescent="0.2">
      <c r="A176" s="49"/>
      <c r="B176" s="49"/>
      <c r="C176" s="49"/>
      <c r="D176" s="49"/>
      <c r="E176" s="49"/>
      <c r="F176" s="49"/>
      <c r="G176" s="46"/>
      <c r="H176" s="49"/>
      <c r="I176" s="46"/>
      <c r="J176" s="49"/>
      <c r="K176" s="49"/>
      <c r="L176" s="49"/>
      <c r="M176" s="49"/>
      <c r="N176" s="49"/>
      <c r="O176" s="49"/>
      <c r="P176" s="49"/>
      <c r="Q176" s="49"/>
      <c r="AB176" s="45"/>
    </row>
    <row r="177" spans="1:28" ht="15" customHeight="1" x14ac:dyDescent="0.2">
      <c r="A177" s="49"/>
      <c r="B177" s="49"/>
      <c r="C177" s="49"/>
      <c r="D177" s="49"/>
      <c r="E177" s="49"/>
      <c r="F177" s="49"/>
      <c r="G177" s="46"/>
      <c r="H177" s="49"/>
      <c r="I177" s="46"/>
      <c r="J177" s="49"/>
      <c r="K177" s="49"/>
      <c r="L177" s="49"/>
      <c r="M177" s="49"/>
      <c r="N177" s="49"/>
      <c r="O177" s="49"/>
      <c r="P177" s="49"/>
      <c r="Q177" s="49"/>
      <c r="AB177" s="45"/>
    </row>
    <row r="178" spans="1:28" ht="15" customHeight="1" x14ac:dyDescent="0.2">
      <c r="A178" s="49"/>
      <c r="B178" s="49"/>
      <c r="C178" s="49"/>
      <c r="D178" s="49"/>
      <c r="E178" s="49"/>
      <c r="F178" s="49"/>
      <c r="G178" s="46"/>
      <c r="H178" s="49"/>
      <c r="I178" s="46"/>
      <c r="J178" s="49"/>
      <c r="K178" s="49"/>
      <c r="L178" s="49"/>
      <c r="M178" s="49"/>
      <c r="N178" s="49"/>
      <c r="O178" s="49"/>
      <c r="P178" s="49"/>
      <c r="Q178" s="49"/>
      <c r="AB178" s="45"/>
    </row>
    <row r="179" spans="1:28" ht="15" customHeight="1" x14ac:dyDescent="0.2">
      <c r="A179" s="49"/>
      <c r="B179" s="49"/>
      <c r="C179" s="49"/>
      <c r="D179" s="49"/>
      <c r="E179" s="49"/>
      <c r="F179" s="49"/>
      <c r="G179" s="46"/>
      <c r="H179" s="49"/>
      <c r="I179" s="46"/>
      <c r="J179" s="49"/>
      <c r="K179" s="49"/>
      <c r="L179" s="49"/>
      <c r="M179" s="49"/>
      <c r="N179" s="49"/>
      <c r="O179" s="49"/>
      <c r="P179" s="49"/>
      <c r="Q179" s="49"/>
      <c r="AB179" s="45"/>
    </row>
    <row r="180" spans="1:28" ht="15" customHeight="1" x14ac:dyDescent="0.2">
      <c r="A180" s="49"/>
      <c r="B180" s="49"/>
      <c r="C180" s="49"/>
      <c r="D180" s="49"/>
      <c r="E180" s="49"/>
      <c r="F180" s="49"/>
      <c r="G180" s="46"/>
      <c r="H180" s="49"/>
      <c r="I180" s="46"/>
      <c r="J180" s="49"/>
      <c r="K180" s="49"/>
      <c r="L180" s="49"/>
      <c r="M180" s="49"/>
      <c r="N180" s="49"/>
      <c r="O180" s="49"/>
      <c r="P180" s="49"/>
      <c r="Q180" s="49"/>
      <c r="AB180" s="45"/>
    </row>
    <row r="181" spans="1:28" ht="15" customHeight="1" x14ac:dyDescent="0.2">
      <c r="A181" s="49"/>
      <c r="B181" s="49"/>
      <c r="C181" s="49"/>
      <c r="D181" s="49"/>
      <c r="E181" s="49"/>
      <c r="F181" s="49"/>
      <c r="G181" s="46"/>
      <c r="H181" s="49"/>
      <c r="I181" s="46"/>
      <c r="J181" s="49"/>
      <c r="K181" s="49"/>
      <c r="L181" s="49"/>
      <c r="M181" s="49"/>
      <c r="N181" s="49"/>
      <c r="O181" s="49"/>
      <c r="P181" s="49"/>
      <c r="Q181" s="49"/>
      <c r="AB181" s="45"/>
    </row>
    <row r="182" spans="1:28" ht="15" customHeight="1" x14ac:dyDescent="0.2">
      <c r="A182" s="49"/>
      <c r="B182" s="49"/>
      <c r="C182" s="49"/>
      <c r="D182" s="49"/>
      <c r="E182" s="49"/>
      <c r="F182" s="49"/>
      <c r="G182" s="46"/>
      <c r="H182" s="49"/>
      <c r="I182" s="46"/>
      <c r="J182" s="49"/>
      <c r="K182" s="49"/>
      <c r="L182" s="49"/>
      <c r="M182" s="49"/>
      <c r="N182" s="49"/>
      <c r="O182" s="49"/>
      <c r="P182" s="49"/>
      <c r="Q182" s="49"/>
      <c r="AB182" s="45"/>
    </row>
    <row r="183" spans="1:28" ht="15" customHeight="1" x14ac:dyDescent="0.2">
      <c r="A183" s="49"/>
      <c r="B183" s="49"/>
      <c r="C183" s="49"/>
      <c r="D183" s="49"/>
      <c r="E183" s="49"/>
      <c r="F183" s="49"/>
      <c r="G183" s="46"/>
      <c r="H183" s="49"/>
      <c r="I183" s="46"/>
      <c r="J183" s="49"/>
      <c r="K183" s="49"/>
      <c r="L183" s="49"/>
      <c r="M183" s="49"/>
      <c r="N183" s="49"/>
      <c r="O183" s="49"/>
      <c r="P183" s="49"/>
      <c r="Q183" s="49"/>
      <c r="AB183" s="45"/>
    </row>
    <row r="184" spans="1:28" ht="15" customHeight="1" x14ac:dyDescent="0.2">
      <c r="A184" s="49"/>
      <c r="B184" s="49"/>
      <c r="C184" s="49"/>
      <c r="D184" s="49"/>
      <c r="E184" s="49"/>
      <c r="F184" s="49"/>
      <c r="G184" s="46"/>
      <c r="H184" s="49"/>
      <c r="I184" s="46"/>
      <c r="J184" s="49"/>
      <c r="K184" s="49"/>
      <c r="L184" s="49"/>
      <c r="M184" s="49"/>
      <c r="N184" s="49"/>
      <c r="O184" s="49"/>
      <c r="P184" s="49"/>
      <c r="Q184" s="49"/>
      <c r="AB184" s="45"/>
    </row>
    <row r="185" spans="1:28" ht="15" customHeight="1" x14ac:dyDescent="0.2">
      <c r="A185" s="49"/>
      <c r="B185" s="49"/>
      <c r="C185" s="49"/>
      <c r="D185" s="49"/>
      <c r="E185" s="49"/>
      <c r="F185" s="49"/>
      <c r="G185" s="46"/>
      <c r="H185" s="49"/>
      <c r="I185" s="46"/>
      <c r="J185" s="49"/>
      <c r="K185" s="49"/>
      <c r="L185" s="49"/>
      <c r="M185" s="49"/>
      <c r="N185" s="49"/>
      <c r="O185" s="49"/>
      <c r="P185" s="49"/>
      <c r="Q185" s="49"/>
      <c r="AB185" s="45"/>
    </row>
    <row r="186" spans="1:28" ht="15" customHeight="1" x14ac:dyDescent="0.2">
      <c r="A186" s="49"/>
      <c r="B186" s="49"/>
      <c r="C186" s="49"/>
      <c r="D186" s="49"/>
      <c r="E186" s="49"/>
      <c r="F186" s="49"/>
      <c r="G186" s="46"/>
      <c r="H186" s="49"/>
      <c r="I186" s="46"/>
      <c r="J186" s="49"/>
      <c r="K186" s="49"/>
      <c r="L186" s="49"/>
      <c r="M186" s="49"/>
      <c r="N186" s="49"/>
      <c r="O186" s="49"/>
      <c r="P186" s="49"/>
      <c r="Q186" s="49"/>
      <c r="AB186" s="45"/>
    </row>
    <row r="187" spans="1:28" ht="15" customHeight="1" x14ac:dyDescent="0.2">
      <c r="A187" s="49"/>
      <c r="B187" s="49"/>
      <c r="C187" s="49"/>
      <c r="D187" s="49"/>
      <c r="E187" s="49"/>
      <c r="F187" s="49"/>
      <c r="G187" s="46"/>
      <c r="H187" s="49"/>
      <c r="I187" s="46"/>
      <c r="J187" s="49"/>
      <c r="K187" s="49"/>
      <c r="L187" s="49"/>
      <c r="M187" s="49"/>
      <c r="N187" s="49"/>
      <c r="O187" s="49"/>
      <c r="P187" s="49"/>
      <c r="Q187" s="49"/>
      <c r="AB187" s="45"/>
    </row>
    <row r="188" spans="1:28" ht="15" customHeight="1" x14ac:dyDescent="0.2">
      <c r="A188" s="49"/>
      <c r="B188" s="49"/>
      <c r="C188" s="49"/>
      <c r="D188" s="49"/>
      <c r="E188" s="49"/>
      <c r="F188" s="49"/>
      <c r="G188" s="46"/>
      <c r="H188" s="49"/>
      <c r="I188" s="46"/>
      <c r="J188" s="49"/>
      <c r="K188" s="49"/>
      <c r="L188" s="49"/>
      <c r="M188" s="49"/>
      <c r="N188" s="49"/>
      <c r="O188" s="49"/>
      <c r="P188" s="49"/>
      <c r="Q188" s="49"/>
      <c r="AB188" s="45"/>
    </row>
    <row r="189" spans="1:28" ht="15" customHeight="1" x14ac:dyDescent="0.2">
      <c r="A189" s="49"/>
      <c r="B189" s="49"/>
      <c r="C189" s="49"/>
      <c r="D189" s="49"/>
      <c r="E189" s="49"/>
      <c r="F189" s="49"/>
      <c r="G189" s="46"/>
      <c r="H189" s="49"/>
      <c r="I189" s="46"/>
      <c r="J189" s="49"/>
      <c r="K189" s="49"/>
      <c r="L189" s="49"/>
      <c r="M189" s="49"/>
      <c r="N189" s="49"/>
      <c r="O189" s="49"/>
      <c r="P189" s="49"/>
      <c r="Q189" s="49"/>
      <c r="AB189" s="45"/>
    </row>
    <row r="190" spans="1:28" ht="15" customHeight="1" x14ac:dyDescent="0.2">
      <c r="A190" s="49"/>
      <c r="B190" s="49"/>
      <c r="C190" s="49"/>
      <c r="D190" s="49"/>
      <c r="E190" s="49"/>
      <c r="F190" s="49"/>
      <c r="G190" s="46"/>
      <c r="H190" s="49"/>
      <c r="I190" s="46"/>
      <c r="J190" s="49"/>
      <c r="K190" s="49"/>
      <c r="L190" s="49"/>
      <c r="M190" s="49"/>
      <c r="N190" s="49"/>
      <c r="O190" s="49"/>
      <c r="P190" s="49"/>
      <c r="Q190" s="49"/>
    </row>
    <row r="191" spans="1:28" ht="15" customHeight="1" x14ac:dyDescent="0.2">
      <c r="A191" s="49"/>
      <c r="B191" s="49"/>
      <c r="C191" s="49"/>
      <c r="D191" s="49"/>
      <c r="E191" s="49"/>
      <c r="F191" s="49"/>
      <c r="G191" s="46"/>
      <c r="H191" s="49"/>
      <c r="I191" s="46"/>
      <c r="J191" s="49"/>
      <c r="K191" s="49"/>
      <c r="L191" s="49"/>
      <c r="M191" s="49"/>
      <c r="N191" s="49"/>
      <c r="O191" s="49"/>
      <c r="P191" s="49"/>
      <c r="Q191" s="49"/>
    </row>
    <row r="192" spans="1:28" ht="15" customHeight="1" x14ac:dyDescent="0.2">
      <c r="A192" s="49"/>
      <c r="B192" s="49"/>
      <c r="C192" s="49"/>
      <c r="D192" s="49"/>
      <c r="E192" s="49"/>
      <c r="F192" s="49"/>
      <c r="G192" s="46"/>
      <c r="H192" s="49"/>
      <c r="I192" s="46"/>
      <c r="J192" s="49"/>
      <c r="K192" s="49"/>
      <c r="L192" s="49"/>
      <c r="M192" s="49"/>
      <c r="N192" s="49"/>
      <c r="O192" s="49"/>
      <c r="P192" s="49"/>
      <c r="Q192" s="49"/>
    </row>
    <row r="193" spans="1:17" ht="15" customHeight="1" x14ac:dyDescent="0.2">
      <c r="A193" s="49"/>
      <c r="B193" s="49"/>
      <c r="C193" s="49"/>
      <c r="D193" s="49"/>
      <c r="E193" s="49"/>
      <c r="F193" s="49"/>
      <c r="G193" s="46"/>
      <c r="H193" s="49"/>
      <c r="I193" s="46"/>
      <c r="J193" s="49"/>
      <c r="K193" s="49"/>
      <c r="L193" s="49"/>
      <c r="M193" s="49"/>
      <c r="N193" s="49"/>
      <c r="O193" s="49"/>
      <c r="P193" s="49"/>
      <c r="Q193" s="49"/>
    </row>
    <row r="194" spans="1:17" ht="15" customHeight="1" x14ac:dyDescent="0.2">
      <c r="A194" s="49"/>
      <c r="B194" s="49"/>
      <c r="C194" s="49"/>
      <c r="D194" s="49"/>
      <c r="E194" s="49"/>
      <c r="F194" s="49"/>
      <c r="G194" s="46"/>
      <c r="H194" s="49"/>
      <c r="I194" s="46"/>
      <c r="J194" s="49"/>
      <c r="K194" s="49"/>
      <c r="L194" s="49"/>
      <c r="M194" s="49"/>
      <c r="N194" s="49"/>
      <c r="O194" s="49"/>
      <c r="P194" s="49"/>
      <c r="Q194" s="49"/>
    </row>
    <row r="195" spans="1:17" ht="15" customHeight="1" x14ac:dyDescent="0.2">
      <c r="A195" s="49"/>
      <c r="B195" s="49"/>
      <c r="C195" s="49"/>
      <c r="D195" s="49"/>
      <c r="E195" s="49"/>
      <c r="F195" s="49"/>
      <c r="G195" s="46"/>
      <c r="H195" s="49"/>
      <c r="I195" s="46"/>
      <c r="J195" s="49"/>
      <c r="K195" s="49"/>
      <c r="L195" s="49"/>
      <c r="M195" s="49"/>
      <c r="N195" s="49"/>
      <c r="O195" s="49"/>
      <c r="P195" s="49"/>
      <c r="Q195" s="49"/>
    </row>
    <row r="196" spans="1:17" ht="15" customHeight="1" x14ac:dyDescent="0.2">
      <c r="A196" s="49"/>
      <c r="B196" s="49"/>
      <c r="C196" s="49"/>
      <c r="D196" s="49"/>
      <c r="E196" s="49"/>
      <c r="F196" s="49"/>
      <c r="G196" s="46"/>
      <c r="H196" s="49"/>
      <c r="I196" s="46"/>
      <c r="J196" s="49"/>
      <c r="K196" s="49"/>
      <c r="L196" s="49"/>
      <c r="M196" s="49"/>
      <c r="N196" s="49"/>
      <c r="O196" s="49"/>
      <c r="P196" s="49"/>
      <c r="Q196" s="49"/>
    </row>
    <row r="197" spans="1:17" ht="15" customHeight="1" x14ac:dyDescent="0.2">
      <c r="A197" s="49"/>
      <c r="B197" s="49"/>
      <c r="C197" s="49"/>
      <c r="D197" s="49"/>
      <c r="E197" s="49"/>
      <c r="F197" s="49"/>
      <c r="G197" s="46"/>
      <c r="H197" s="49"/>
      <c r="I197" s="46"/>
      <c r="J197" s="49"/>
      <c r="K197" s="49"/>
      <c r="L197" s="49"/>
      <c r="M197" s="49"/>
      <c r="N197" s="49"/>
      <c r="O197" s="49"/>
      <c r="P197" s="49"/>
      <c r="Q197" s="49"/>
    </row>
    <row r="198" spans="1:17" ht="15" customHeight="1" x14ac:dyDescent="0.2">
      <c r="A198" s="49"/>
      <c r="B198" s="49"/>
      <c r="C198" s="49"/>
      <c r="D198" s="49"/>
      <c r="E198" s="49"/>
      <c r="F198" s="49"/>
      <c r="G198" s="46"/>
      <c r="H198" s="49"/>
      <c r="I198" s="46"/>
      <c r="J198" s="49"/>
      <c r="K198" s="49"/>
      <c r="L198" s="49"/>
      <c r="M198" s="49"/>
      <c r="N198" s="49"/>
      <c r="O198" s="49"/>
      <c r="P198" s="49"/>
      <c r="Q198" s="49"/>
    </row>
    <row r="199" spans="1:17" ht="15" customHeight="1" x14ac:dyDescent="0.2">
      <c r="A199" s="49"/>
      <c r="B199" s="49"/>
      <c r="C199" s="49"/>
      <c r="D199" s="49"/>
      <c r="E199" s="49"/>
      <c r="F199" s="49"/>
      <c r="G199" s="46"/>
      <c r="H199" s="49"/>
      <c r="I199" s="46"/>
      <c r="J199" s="49"/>
      <c r="K199" s="49"/>
      <c r="L199" s="49"/>
      <c r="M199" s="49"/>
      <c r="N199" s="49"/>
      <c r="O199" s="49"/>
      <c r="P199" s="49"/>
      <c r="Q199" s="49"/>
    </row>
    <row r="200" spans="1:17" ht="15" customHeight="1" x14ac:dyDescent="0.2">
      <c r="A200" s="49"/>
      <c r="B200" s="49"/>
      <c r="C200" s="49"/>
      <c r="D200" s="49"/>
      <c r="E200" s="49"/>
      <c r="F200" s="49"/>
      <c r="G200" s="46"/>
      <c r="H200" s="49"/>
      <c r="I200" s="46"/>
      <c r="J200" s="49"/>
      <c r="K200" s="49"/>
      <c r="L200" s="49"/>
      <c r="M200" s="49"/>
      <c r="N200" s="49"/>
      <c r="O200" s="49"/>
      <c r="P200" s="49"/>
      <c r="Q200" s="49"/>
    </row>
    <row r="201" spans="1:17" ht="15" customHeight="1" x14ac:dyDescent="0.2">
      <c r="A201" s="49"/>
      <c r="B201" s="49"/>
      <c r="C201" s="49"/>
      <c r="D201" s="49"/>
      <c r="E201" s="49"/>
      <c r="F201" s="49"/>
      <c r="G201" s="46"/>
      <c r="H201" s="49"/>
      <c r="I201" s="46"/>
      <c r="J201" s="49"/>
      <c r="K201" s="49"/>
      <c r="L201" s="49"/>
      <c r="M201" s="49"/>
      <c r="N201" s="49"/>
      <c r="O201" s="49"/>
      <c r="P201" s="49"/>
      <c r="Q201" s="49"/>
    </row>
    <row r="202" spans="1:17" ht="15" customHeight="1" x14ac:dyDescent="0.2">
      <c r="A202" s="49"/>
      <c r="B202" s="49"/>
      <c r="C202" s="49"/>
      <c r="D202" s="49"/>
      <c r="E202" s="49"/>
      <c r="F202" s="49"/>
      <c r="G202" s="46"/>
      <c r="H202" s="49"/>
      <c r="I202" s="46"/>
      <c r="J202" s="49"/>
      <c r="K202" s="49"/>
      <c r="L202" s="49"/>
      <c r="M202" s="49"/>
      <c r="N202" s="49"/>
      <c r="O202" s="49"/>
      <c r="P202" s="49"/>
      <c r="Q202" s="49"/>
    </row>
    <row r="203" spans="1:17" ht="15" customHeight="1" x14ac:dyDescent="0.2">
      <c r="A203" s="49"/>
      <c r="B203" s="49"/>
      <c r="C203" s="49"/>
      <c r="D203" s="49"/>
      <c r="E203" s="49"/>
      <c r="F203" s="49"/>
      <c r="G203" s="46"/>
      <c r="H203" s="49"/>
      <c r="I203" s="46"/>
      <c r="J203" s="49"/>
      <c r="K203" s="49"/>
      <c r="L203" s="49"/>
      <c r="M203" s="49"/>
      <c r="N203" s="49"/>
      <c r="O203" s="49"/>
      <c r="P203" s="49"/>
      <c r="Q203" s="49"/>
    </row>
    <row r="204" spans="1:17" ht="15" customHeight="1" x14ac:dyDescent="0.2">
      <c r="A204" s="49"/>
      <c r="B204" s="49"/>
      <c r="C204" s="49"/>
      <c r="D204" s="49"/>
      <c r="E204" s="49"/>
      <c r="F204" s="49"/>
      <c r="G204" s="46"/>
      <c r="H204" s="49"/>
      <c r="I204" s="46"/>
      <c r="J204" s="49"/>
      <c r="K204" s="49"/>
      <c r="L204" s="49"/>
      <c r="M204" s="49"/>
      <c r="N204" s="49"/>
      <c r="O204" s="49"/>
      <c r="P204" s="49"/>
      <c r="Q204" s="49"/>
    </row>
    <row r="205" spans="1:17" ht="15" customHeight="1" x14ac:dyDescent="0.2">
      <c r="A205" s="49"/>
      <c r="B205" s="49"/>
      <c r="C205" s="49"/>
      <c r="D205" s="49"/>
      <c r="E205" s="49"/>
      <c r="F205" s="49"/>
      <c r="G205" s="46"/>
      <c r="H205" s="49"/>
      <c r="I205" s="46"/>
      <c r="J205" s="49"/>
      <c r="K205" s="49"/>
      <c r="L205" s="49"/>
      <c r="M205" s="49"/>
      <c r="N205" s="49"/>
      <c r="O205" s="49"/>
      <c r="P205" s="49"/>
      <c r="Q205" s="49"/>
    </row>
    <row r="206" spans="1:17" ht="15" customHeight="1" x14ac:dyDescent="0.2">
      <c r="A206" s="49"/>
      <c r="B206" s="49"/>
      <c r="C206" s="49"/>
      <c r="D206" s="49"/>
      <c r="E206" s="49"/>
      <c r="F206" s="49"/>
      <c r="G206" s="46"/>
      <c r="H206" s="49"/>
      <c r="I206" s="46"/>
      <c r="J206" s="49"/>
      <c r="K206" s="49"/>
      <c r="L206" s="49"/>
      <c r="M206" s="49"/>
      <c r="N206" s="49"/>
      <c r="O206" s="49"/>
      <c r="P206" s="49"/>
      <c r="Q206" s="49"/>
    </row>
    <row r="207" spans="1:17" ht="15" customHeight="1" x14ac:dyDescent="0.2">
      <c r="A207" s="49"/>
      <c r="B207" s="49"/>
      <c r="C207" s="49"/>
      <c r="D207" s="49"/>
      <c r="E207" s="49"/>
      <c r="F207" s="49"/>
      <c r="G207" s="46"/>
      <c r="H207" s="49"/>
      <c r="I207" s="46"/>
      <c r="J207" s="49"/>
      <c r="K207" s="49"/>
      <c r="L207" s="49"/>
      <c r="M207" s="49"/>
      <c r="N207" s="49"/>
      <c r="O207" s="49"/>
      <c r="P207" s="49"/>
      <c r="Q207" s="49"/>
    </row>
    <row r="208" spans="1:17" ht="15" customHeight="1" x14ac:dyDescent="0.2">
      <c r="A208" s="49"/>
      <c r="B208" s="49"/>
      <c r="C208" s="49"/>
      <c r="D208" s="49"/>
      <c r="E208" s="49"/>
      <c r="F208" s="49"/>
      <c r="G208" s="46"/>
      <c r="H208" s="49"/>
      <c r="I208" s="46"/>
      <c r="J208" s="49"/>
      <c r="K208" s="49"/>
      <c r="L208" s="49"/>
      <c r="M208" s="49"/>
      <c r="N208" s="49"/>
      <c r="O208" s="49"/>
      <c r="P208" s="49"/>
      <c r="Q208" s="49"/>
    </row>
    <row r="209" spans="1:17" ht="15" customHeight="1" x14ac:dyDescent="0.2">
      <c r="A209" s="49"/>
      <c r="B209" s="49"/>
      <c r="C209" s="49"/>
      <c r="D209" s="49"/>
      <c r="E209" s="49"/>
      <c r="F209" s="49"/>
      <c r="G209" s="46"/>
      <c r="H209" s="49"/>
      <c r="I209" s="46"/>
      <c r="J209" s="49"/>
      <c r="K209" s="49"/>
      <c r="L209" s="49"/>
      <c r="M209" s="49"/>
      <c r="N209" s="49"/>
      <c r="O209" s="49"/>
      <c r="P209" s="49"/>
      <c r="Q209" s="49"/>
    </row>
    <row r="210" spans="1:17" ht="15" customHeight="1" x14ac:dyDescent="0.2">
      <c r="A210" s="49"/>
      <c r="B210" s="49"/>
      <c r="C210" s="49"/>
      <c r="D210" s="49"/>
      <c r="E210" s="49"/>
      <c r="F210" s="49"/>
      <c r="G210" s="46"/>
      <c r="H210" s="49"/>
      <c r="I210" s="46"/>
      <c r="J210" s="49"/>
      <c r="K210" s="49"/>
      <c r="L210" s="49"/>
      <c r="M210" s="49"/>
      <c r="N210" s="49"/>
      <c r="O210" s="49"/>
      <c r="P210" s="49"/>
      <c r="Q210" s="49"/>
    </row>
    <row r="211" spans="1:17" ht="15" customHeight="1" x14ac:dyDescent="0.2">
      <c r="A211" s="49"/>
      <c r="B211" s="49"/>
      <c r="C211" s="49"/>
      <c r="D211" s="49"/>
      <c r="E211" s="49"/>
      <c r="F211" s="49"/>
      <c r="G211" s="46"/>
      <c r="H211" s="49"/>
      <c r="I211" s="46"/>
      <c r="J211" s="49"/>
      <c r="K211" s="49"/>
      <c r="L211" s="49"/>
      <c r="M211" s="49"/>
      <c r="N211" s="49"/>
      <c r="O211" s="49"/>
      <c r="P211" s="49"/>
      <c r="Q211" s="49"/>
    </row>
    <row r="212" spans="1:17" ht="15" customHeight="1" x14ac:dyDescent="0.2">
      <c r="A212" s="49"/>
      <c r="B212" s="49"/>
      <c r="C212" s="49"/>
      <c r="D212" s="49"/>
      <c r="E212" s="49"/>
      <c r="F212" s="49"/>
      <c r="G212" s="46"/>
      <c r="H212" s="49"/>
      <c r="I212" s="46"/>
      <c r="J212" s="49"/>
      <c r="K212" s="49"/>
      <c r="L212" s="49"/>
      <c r="M212" s="49"/>
      <c r="N212" s="49"/>
      <c r="O212" s="49"/>
      <c r="P212" s="49"/>
      <c r="Q212" s="49"/>
    </row>
    <row r="213" spans="1:17" ht="15" customHeight="1" x14ac:dyDescent="0.2">
      <c r="A213" s="49"/>
      <c r="B213" s="49"/>
      <c r="C213" s="49"/>
      <c r="D213" s="49"/>
      <c r="E213" s="49"/>
      <c r="F213" s="49"/>
      <c r="G213" s="46"/>
      <c r="H213" s="49"/>
      <c r="I213" s="46"/>
      <c r="J213" s="49"/>
      <c r="K213" s="49"/>
      <c r="L213" s="49"/>
      <c r="M213" s="49"/>
      <c r="N213" s="49"/>
      <c r="O213" s="49"/>
      <c r="P213" s="49"/>
      <c r="Q213" s="49"/>
    </row>
    <row r="214" spans="1:17" ht="15" customHeight="1" x14ac:dyDescent="0.2">
      <c r="A214" s="49"/>
      <c r="B214" s="49"/>
      <c r="C214" s="49"/>
      <c r="D214" s="49"/>
      <c r="E214" s="49"/>
      <c r="F214" s="49"/>
      <c r="G214" s="46"/>
      <c r="H214" s="49"/>
      <c r="I214" s="46"/>
      <c r="J214" s="49"/>
      <c r="K214" s="49"/>
      <c r="L214" s="49"/>
      <c r="M214" s="49"/>
      <c r="N214" s="49"/>
      <c r="O214" s="49"/>
      <c r="P214" s="49"/>
      <c r="Q214" s="49"/>
    </row>
    <row r="215" spans="1:17" ht="15" customHeight="1" x14ac:dyDescent="0.2">
      <c r="A215" s="49"/>
      <c r="B215" s="49"/>
      <c r="C215" s="49"/>
      <c r="D215" s="49"/>
      <c r="E215" s="49"/>
      <c r="F215" s="49"/>
      <c r="G215" s="46"/>
      <c r="H215" s="49"/>
      <c r="I215" s="46"/>
      <c r="J215" s="49"/>
      <c r="K215" s="49"/>
      <c r="L215" s="49"/>
      <c r="M215" s="49"/>
      <c r="N215" s="49"/>
      <c r="O215" s="49"/>
      <c r="P215" s="49"/>
      <c r="Q215" s="49"/>
    </row>
    <row r="216" spans="1:17" ht="15" customHeight="1" x14ac:dyDescent="0.2">
      <c r="A216" s="49"/>
      <c r="B216" s="49"/>
      <c r="C216" s="49"/>
      <c r="D216" s="49"/>
      <c r="E216" s="49"/>
      <c r="F216" s="49"/>
      <c r="G216" s="46"/>
      <c r="H216" s="49"/>
      <c r="I216" s="46"/>
      <c r="J216" s="49"/>
      <c r="K216" s="49"/>
      <c r="L216" s="49"/>
      <c r="M216" s="49"/>
      <c r="N216" s="49"/>
      <c r="O216" s="49"/>
      <c r="P216" s="49"/>
      <c r="Q216" s="49"/>
    </row>
    <row r="217" spans="1:17" ht="15" customHeight="1" x14ac:dyDescent="0.2">
      <c r="A217" s="49"/>
      <c r="B217" s="49"/>
      <c r="C217" s="49"/>
      <c r="D217" s="49"/>
      <c r="E217" s="49"/>
      <c r="F217" s="49"/>
      <c r="G217" s="46"/>
      <c r="H217" s="49"/>
      <c r="I217" s="46"/>
      <c r="J217" s="49"/>
      <c r="K217" s="49"/>
      <c r="L217" s="49"/>
      <c r="M217" s="49"/>
      <c r="N217" s="49"/>
      <c r="O217" s="49"/>
      <c r="P217" s="49"/>
      <c r="Q217" s="49"/>
    </row>
    <row r="218" spans="1:17" ht="15" customHeight="1" x14ac:dyDescent="0.2">
      <c r="A218" s="49"/>
      <c r="B218" s="49"/>
      <c r="C218" s="49"/>
      <c r="D218" s="49"/>
      <c r="E218" s="49"/>
      <c r="F218" s="49"/>
      <c r="G218" s="46"/>
      <c r="H218" s="49"/>
      <c r="I218" s="46"/>
      <c r="J218" s="49"/>
      <c r="K218" s="49"/>
      <c r="L218" s="49"/>
      <c r="M218" s="49"/>
      <c r="N218" s="49"/>
      <c r="O218" s="49"/>
      <c r="P218" s="49"/>
      <c r="Q218" s="49"/>
    </row>
    <row r="219" spans="1:17" ht="15" customHeight="1" x14ac:dyDescent="0.2">
      <c r="A219" s="49"/>
      <c r="B219" s="49"/>
      <c r="C219" s="49"/>
      <c r="D219" s="49"/>
      <c r="E219" s="49"/>
      <c r="F219" s="49"/>
      <c r="G219" s="46"/>
      <c r="H219" s="49"/>
      <c r="I219" s="46"/>
      <c r="J219" s="49"/>
      <c r="K219" s="49"/>
      <c r="L219" s="49"/>
      <c r="M219" s="49"/>
      <c r="N219" s="49"/>
      <c r="O219" s="49"/>
      <c r="P219" s="49"/>
      <c r="Q219" s="49"/>
    </row>
    <row r="220" spans="1:17" ht="15" customHeight="1" x14ac:dyDescent="0.2">
      <c r="A220" s="49"/>
      <c r="B220" s="49"/>
      <c r="C220" s="49"/>
      <c r="D220" s="49"/>
      <c r="E220" s="49"/>
      <c r="F220" s="49"/>
      <c r="G220" s="46"/>
      <c r="H220" s="49"/>
      <c r="I220" s="46"/>
      <c r="J220" s="49"/>
      <c r="K220" s="49"/>
      <c r="L220" s="49"/>
      <c r="M220" s="49"/>
      <c r="N220" s="49"/>
      <c r="O220" s="49"/>
      <c r="P220" s="49"/>
      <c r="Q220" s="49"/>
    </row>
    <row r="221" spans="1:17" ht="15" customHeight="1" x14ac:dyDescent="0.2">
      <c r="A221" s="49"/>
      <c r="B221" s="49"/>
      <c r="C221" s="49"/>
      <c r="D221" s="49"/>
      <c r="E221" s="49"/>
      <c r="F221" s="49"/>
      <c r="G221" s="46"/>
      <c r="H221" s="49"/>
      <c r="I221" s="46"/>
      <c r="J221" s="49"/>
      <c r="K221" s="49"/>
      <c r="L221" s="49"/>
      <c r="M221" s="49"/>
      <c r="N221" s="49"/>
      <c r="O221" s="49"/>
      <c r="P221" s="49"/>
      <c r="Q221" s="49"/>
    </row>
    <row r="222" spans="1:17" ht="15" customHeight="1" x14ac:dyDescent="0.2">
      <c r="A222" s="49"/>
      <c r="B222" s="49"/>
      <c r="C222" s="49"/>
      <c r="D222" s="49"/>
      <c r="E222" s="49"/>
      <c r="F222" s="49"/>
      <c r="G222" s="46"/>
      <c r="H222" s="49"/>
      <c r="I222" s="46"/>
      <c r="J222" s="49"/>
      <c r="K222" s="49"/>
      <c r="L222" s="49"/>
      <c r="M222" s="49"/>
      <c r="N222" s="49"/>
      <c r="O222" s="49"/>
      <c r="P222" s="49"/>
      <c r="Q222" s="49"/>
    </row>
    <row r="223" spans="1:17" ht="15" customHeight="1" x14ac:dyDescent="0.2">
      <c r="A223" s="49"/>
      <c r="B223" s="49"/>
      <c r="C223" s="49"/>
      <c r="D223" s="49"/>
      <c r="E223" s="49"/>
      <c r="F223" s="49"/>
      <c r="G223" s="46"/>
      <c r="H223" s="49"/>
      <c r="I223" s="46"/>
      <c r="J223" s="49"/>
      <c r="K223" s="49"/>
      <c r="L223" s="49"/>
      <c r="M223" s="49"/>
      <c r="N223" s="49"/>
      <c r="O223" s="49"/>
      <c r="P223" s="49"/>
      <c r="Q223" s="49"/>
    </row>
    <row r="224" spans="1:17" ht="15" customHeight="1" x14ac:dyDescent="0.2">
      <c r="A224" s="49"/>
      <c r="B224" s="49"/>
      <c r="C224" s="49"/>
      <c r="D224" s="49"/>
      <c r="E224" s="49"/>
      <c r="F224" s="49"/>
      <c r="G224" s="46"/>
      <c r="H224" s="49"/>
      <c r="I224" s="46"/>
      <c r="J224" s="49"/>
      <c r="K224" s="49"/>
      <c r="L224" s="49"/>
      <c r="M224" s="49"/>
      <c r="N224" s="49"/>
      <c r="O224" s="49"/>
      <c r="P224" s="49"/>
      <c r="Q224" s="49"/>
    </row>
    <row r="225" spans="1:17" ht="15" customHeight="1" x14ac:dyDescent="0.2">
      <c r="A225" s="49"/>
      <c r="B225" s="49"/>
      <c r="C225" s="49"/>
      <c r="D225" s="49"/>
      <c r="E225" s="49"/>
      <c r="F225" s="49"/>
      <c r="G225" s="46"/>
      <c r="H225" s="49"/>
      <c r="I225" s="46"/>
      <c r="J225" s="49"/>
      <c r="K225" s="49"/>
      <c r="L225" s="49"/>
      <c r="M225" s="49"/>
      <c r="N225" s="49"/>
      <c r="O225" s="49"/>
      <c r="P225" s="49"/>
      <c r="Q225" s="49"/>
    </row>
    <row r="226" spans="1:17" ht="15" customHeight="1" x14ac:dyDescent="0.2">
      <c r="A226" s="49"/>
      <c r="B226" s="49"/>
      <c r="C226" s="49"/>
      <c r="D226" s="49"/>
      <c r="E226" s="49"/>
      <c r="F226" s="49"/>
      <c r="G226" s="46"/>
      <c r="H226" s="49"/>
      <c r="I226" s="46"/>
      <c r="J226" s="49"/>
      <c r="K226" s="49"/>
      <c r="L226" s="49"/>
      <c r="M226" s="49"/>
      <c r="N226" s="49"/>
      <c r="O226" s="49"/>
      <c r="P226" s="49"/>
      <c r="Q226" s="49"/>
    </row>
    <row r="227" spans="1:17" ht="15" customHeight="1" x14ac:dyDescent="0.2">
      <c r="A227" s="49"/>
      <c r="B227" s="49"/>
      <c r="C227" s="49"/>
      <c r="D227" s="49"/>
      <c r="E227" s="49"/>
      <c r="F227" s="49"/>
      <c r="G227" s="46"/>
      <c r="H227" s="49"/>
      <c r="I227" s="46"/>
      <c r="J227" s="49"/>
      <c r="K227" s="49"/>
      <c r="L227" s="49"/>
      <c r="M227" s="49"/>
      <c r="N227" s="49"/>
      <c r="O227" s="49"/>
      <c r="P227" s="49"/>
      <c r="Q227" s="49"/>
    </row>
    <row r="228" spans="1:17" ht="15" customHeight="1" x14ac:dyDescent="0.2">
      <c r="A228" s="49"/>
      <c r="B228" s="49"/>
      <c r="C228" s="49"/>
      <c r="D228" s="49"/>
      <c r="E228" s="49"/>
      <c r="F228" s="49"/>
      <c r="G228" s="46"/>
      <c r="H228" s="49"/>
      <c r="I228" s="46"/>
      <c r="J228" s="49"/>
      <c r="K228" s="49"/>
      <c r="L228" s="49"/>
      <c r="M228" s="49"/>
      <c r="N228" s="49"/>
      <c r="O228" s="49"/>
      <c r="P228" s="49"/>
      <c r="Q228" s="49"/>
    </row>
    <row r="229" spans="1:17" ht="15" customHeight="1" x14ac:dyDescent="0.2">
      <c r="A229" s="49"/>
      <c r="B229" s="49"/>
      <c r="C229" s="49"/>
      <c r="D229" s="49"/>
      <c r="E229" s="49"/>
      <c r="F229" s="49"/>
      <c r="G229" s="46"/>
      <c r="H229" s="49"/>
      <c r="I229" s="46"/>
      <c r="J229" s="49"/>
      <c r="K229" s="49"/>
      <c r="L229" s="49"/>
      <c r="M229" s="49"/>
      <c r="N229" s="49"/>
      <c r="O229" s="49"/>
      <c r="P229" s="49"/>
      <c r="Q229" s="49"/>
    </row>
    <row r="230" spans="1:17" ht="15" customHeight="1" x14ac:dyDescent="0.2">
      <c r="A230" s="49"/>
      <c r="B230" s="49"/>
      <c r="C230" s="49"/>
      <c r="D230" s="49"/>
      <c r="E230" s="49"/>
      <c r="F230" s="49"/>
      <c r="G230" s="46"/>
      <c r="H230" s="49"/>
      <c r="I230" s="46"/>
      <c r="J230" s="49"/>
      <c r="K230" s="49"/>
      <c r="L230" s="49"/>
      <c r="M230" s="49"/>
      <c r="N230" s="49"/>
      <c r="O230" s="49"/>
      <c r="P230" s="49"/>
      <c r="Q230" s="49"/>
    </row>
    <row r="231" spans="1:17" ht="15" customHeight="1" x14ac:dyDescent="0.2">
      <c r="A231" s="49"/>
      <c r="B231" s="49"/>
      <c r="C231" s="49"/>
      <c r="D231" s="49"/>
      <c r="E231" s="49"/>
      <c r="F231" s="49"/>
      <c r="G231" s="46"/>
      <c r="H231" s="49"/>
      <c r="I231" s="46"/>
      <c r="J231" s="49"/>
      <c r="K231" s="49"/>
      <c r="L231" s="49"/>
      <c r="M231" s="49"/>
      <c r="N231" s="49"/>
      <c r="O231" s="49"/>
      <c r="P231" s="49"/>
      <c r="Q231" s="49"/>
    </row>
    <row r="232" spans="1:17" ht="15" customHeight="1" x14ac:dyDescent="0.2">
      <c r="A232" s="49"/>
      <c r="B232" s="49"/>
      <c r="C232" s="49"/>
      <c r="D232" s="49"/>
      <c r="E232" s="49"/>
      <c r="F232" s="49"/>
      <c r="G232" s="46"/>
      <c r="H232" s="49"/>
      <c r="I232" s="46"/>
      <c r="J232" s="49"/>
      <c r="K232" s="49"/>
      <c r="L232" s="49"/>
      <c r="M232" s="49"/>
      <c r="N232" s="49"/>
      <c r="O232" s="49"/>
      <c r="P232" s="49"/>
      <c r="Q232" s="49"/>
    </row>
    <row r="233" spans="1:17" ht="15" customHeight="1" x14ac:dyDescent="0.2">
      <c r="A233" s="49"/>
      <c r="B233" s="49"/>
      <c r="C233" s="49"/>
      <c r="D233" s="49"/>
      <c r="E233" s="49"/>
      <c r="F233" s="49"/>
      <c r="G233" s="46"/>
      <c r="H233" s="49"/>
      <c r="I233" s="46"/>
      <c r="J233" s="49"/>
      <c r="K233" s="49"/>
      <c r="L233" s="49"/>
      <c r="M233" s="49"/>
      <c r="N233" s="49"/>
      <c r="O233" s="49"/>
      <c r="P233" s="49"/>
      <c r="Q233" s="49"/>
    </row>
    <row r="234" spans="1:17" ht="15" customHeight="1" x14ac:dyDescent="0.2">
      <c r="A234" s="49"/>
      <c r="B234" s="49"/>
      <c r="C234" s="49"/>
      <c r="D234" s="49"/>
      <c r="E234" s="49"/>
      <c r="F234" s="49"/>
      <c r="G234" s="46"/>
      <c r="H234" s="49"/>
      <c r="I234" s="46"/>
      <c r="J234" s="49"/>
      <c r="K234" s="49"/>
      <c r="L234" s="49"/>
      <c r="M234" s="49"/>
      <c r="N234" s="49"/>
      <c r="O234" s="49"/>
      <c r="P234" s="49"/>
      <c r="Q234" s="49"/>
    </row>
    <row r="235" spans="1:17" ht="15" customHeight="1" x14ac:dyDescent="0.2">
      <c r="A235" s="49"/>
      <c r="B235" s="49"/>
      <c r="C235" s="49"/>
      <c r="D235" s="49"/>
      <c r="E235" s="49"/>
      <c r="F235" s="49"/>
      <c r="G235" s="46"/>
      <c r="H235" s="49"/>
      <c r="I235" s="46"/>
      <c r="J235" s="49"/>
      <c r="K235" s="49"/>
      <c r="L235" s="49"/>
      <c r="M235" s="49"/>
      <c r="N235" s="49"/>
      <c r="O235" s="49"/>
      <c r="P235" s="49"/>
      <c r="Q235" s="49"/>
    </row>
    <row r="236" spans="1:17" ht="15" customHeight="1" x14ac:dyDescent="0.2">
      <c r="A236" s="49"/>
      <c r="B236" s="49"/>
      <c r="C236" s="49"/>
      <c r="D236" s="49"/>
      <c r="E236" s="49"/>
      <c r="F236" s="49"/>
      <c r="G236" s="46"/>
      <c r="H236" s="49"/>
      <c r="I236" s="46"/>
      <c r="J236" s="49"/>
      <c r="K236" s="49"/>
      <c r="L236" s="49"/>
      <c r="M236" s="49"/>
      <c r="N236" s="49"/>
      <c r="O236" s="49"/>
      <c r="P236" s="49"/>
      <c r="Q236" s="49"/>
    </row>
    <row r="237" spans="1:17" ht="15" customHeight="1" x14ac:dyDescent="0.2">
      <c r="A237" s="49"/>
      <c r="B237" s="49"/>
      <c r="C237" s="49"/>
      <c r="D237" s="49"/>
      <c r="E237" s="49"/>
      <c r="F237" s="49"/>
      <c r="G237" s="46"/>
      <c r="H237" s="49"/>
      <c r="I237" s="46"/>
      <c r="J237" s="49"/>
      <c r="K237" s="49"/>
      <c r="L237" s="49"/>
      <c r="M237" s="49"/>
      <c r="N237" s="49"/>
      <c r="O237" s="49"/>
      <c r="P237" s="49"/>
      <c r="Q237" s="49"/>
    </row>
    <row r="238" spans="1:17" ht="15" customHeight="1" x14ac:dyDescent="0.2">
      <c r="A238" s="49"/>
      <c r="B238" s="49"/>
      <c r="C238" s="49"/>
      <c r="D238" s="49"/>
      <c r="E238" s="49"/>
      <c r="F238" s="49"/>
      <c r="G238" s="46"/>
      <c r="H238" s="49"/>
      <c r="I238" s="46"/>
      <c r="J238" s="49"/>
      <c r="K238" s="49"/>
      <c r="L238" s="49"/>
      <c r="M238" s="49"/>
      <c r="N238" s="49"/>
      <c r="O238" s="49"/>
      <c r="P238" s="49"/>
      <c r="Q238" s="49"/>
    </row>
    <row r="239" spans="1:17" ht="15" customHeight="1" x14ac:dyDescent="0.2">
      <c r="A239" s="49"/>
      <c r="B239" s="49"/>
      <c r="C239" s="49"/>
      <c r="D239" s="49"/>
      <c r="E239" s="49"/>
      <c r="F239" s="49"/>
      <c r="G239" s="46"/>
      <c r="H239" s="49"/>
      <c r="I239" s="46"/>
      <c r="J239" s="49"/>
      <c r="K239" s="49"/>
      <c r="L239" s="49"/>
      <c r="M239" s="49"/>
      <c r="N239" s="49"/>
      <c r="O239" s="49"/>
      <c r="P239" s="49"/>
      <c r="Q239" s="49"/>
    </row>
    <row r="240" spans="1:17" ht="15" customHeight="1" x14ac:dyDescent="0.2">
      <c r="A240" s="49"/>
      <c r="B240" s="49"/>
      <c r="C240" s="49"/>
      <c r="D240" s="49"/>
      <c r="E240" s="49"/>
      <c r="F240" s="49"/>
      <c r="G240" s="46"/>
      <c r="H240" s="49"/>
      <c r="I240" s="46"/>
      <c r="J240" s="49"/>
      <c r="K240" s="49"/>
      <c r="L240" s="49"/>
      <c r="M240" s="49"/>
      <c r="N240" s="49"/>
      <c r="O240" s="49"/>
      <c r="P240" s="49"/>
      <c r="Q240" s="49"/>
    </row>
    <row r="241" spans="1:17" ht="15" customHeight="1" x14ac:dyDescent="0.2">
      <c r="A241" s="49"/>
      <c r="B241" s="49"/>
      <c r="C241" s="49"/>
      <c r="D241" s="49"/>
      <c r="E241" s="49"/>
      <c r="F241" s="49"/>
      <c r="G241" s="46"/>
      <c r="H241" s="49"/>
      <c r="I241" s="46"/>
      <c r="J241" s="49"/>
      <c r="K241" s="49"/>
      <c r="L241" s="49"/>
      <c r="M241" s="49"/>
      <c r="N241" s="49"/>
      <c r="O241" s="49"/>
      <c r="P241" s="49"/>
      <c r="Q241" s="49"/>
    </row>
    <row r="242" spans="1:17" ht="15" customHeight="1" x14ac:dyDescent="0.2">
      <c r="A242" s="49"/>
      <c r="B242" s="49"/>
      <c r="C242" s="49"/>
      <c r="D242" s="49"/>
      <c r="E242" s="49"/>
      <c r="F242" s="49"/>
      <c r="G242" s="46"/>
      <c r="H242" s="49"/>
      <c r="I242" s="46"/>
      <c r="J242" s="49"/>
      <c r="K242" s="49"/>
      <c r="L242" s="49"/>
      <c r="M242" s="49"/>
      <c r="N242" s="49"/>
      <c r="O242" s="49"/>
      <c r="P242" s="49"/>
      <c r="Q242" s="49"/>
    </row>
    <row r="243" spans="1:17" ht="15" customHeight="1" x14ac:dyDescent="0.2">
      <c r="A243" s="49"/>
      <c r="B243" s="49"/>
      <c r="C243" s="49"/>
      <c r="D243" s="49"/>
      <c r="E243" s="49"/>
      <c r="F243" s="49"/>
      <c r="G243" s="46"/>
      <c r="H243" s="49"/>
      <c r="I243" s="46"/>
      <c r="J243" s="49"/>
      <c r="K243" s="49"/>
      <c r="L243" s="49"/>
      <c r="M243" s="49"/>
      <c r="N243" s="49"/>
      <c r="O243" s="49"/>
      <c r="P243" s="49"/>
      <c r="Q243" s="49"/>
    </row>
    <row r="244" spans="1:17" ht="15" customHeight="1" x14ac:dyDescent="0.2">
      <c r="A244" s="49"/>
      <c r="B244" s="49"/>
      <c r="C244" s="49"/>
      <c r="D244" s="49"/>
      <c r="E244" s="49"/>
      <c r="F244" s="49"/>
      <c r="G244" s="46"/>
      <c r="H244" s="49"/>
      <c r="I244" s="46"/>
      <c r="J244" s="49"/>
      <c r="K244" s="49"/>
      <c r="L244" s="49"/>
      <c r="M244" s="49"/>
      <c r="N244" s="49"/>
      <c r="O244" s="49"/>
      <c r="P244" s="49"/>
      <c r="Q244" s="49"/>
    </row>
    <row r="245" spans="1:17" ht="15" customHeight="1" x14ac:dyDescent="0.2">
      <c r="A245" s="49"/>
      <c r="B245" s="49"/>
      <c r="C245" s="49"/>
      <c r="D245" s="49"/>
      <c r="E245" s="49"/>
      <c r="F245" s="49"/>
      <c r="G245" s="46"/>
      <c r="H245" s="49"/>
      <c r="I245" s="46"/>
      <c r="J245" s="49"/>
      <c r="K245" s="49"/>
      <c r="L245" s="49"/>
      <c r="M245" s="49"/>
      <c r="N245" s="49"/>
      <c r="O245" s="49"/>
      <c r="P245" s="49"/>
      <c r="Q245" s="49"/>
    </row>
    <row r="246" spans="1:17" ht="15" customHeight="1" x14ac:dyDescent="0.2">
      <c r="A246" s="49"/>
      <c r="B246" s="49"/>
      <c r="C246" s="49"/>
      <c r="D246" s="49"/>
      <c r="E246" s="49"/>
      <c r="F246" s="49"/>
      <c r="G246" s="46"/>
      <c r="H246" s="49"/>
      <c r="I246" s="46"/>
      <c r="J246" s="49"/>
      <c r="K246" s="49"/>
      <c r="L246" s="49"/>
      <c r="M246" s="49"/>
      <c r="N246" s="49"/>
      <c r="O246" s="49"/>
      <c r="P246" s="49"/>
      <c r="Q246" s="49"/>
    </row>
    <row r="247" spans="1:17" ht="15" customHeight="1" x14ac:dyDescent="0.2">
      <c r="A247" s="49"/>
      <c r="B247" s="49"/>
      <c r="C247" s="49"/>
      <c r="D247" s="49"/>
      <c r="E247" s="49"/>
      <c r="F247" s="49"/>
      <c r="G247" s="46"/>
      <c r="H247" s="49"/>
      <c r="I247" s="46"/>
      <c r="J247" s="49"/>
      <c r="K247" s="49"/>
      <c r="L247" s="49"/>
      <c r="M247" s="49"/>
      <c r="N247" s="49"/>
      <c r="O247" s="49"/>
      <c r="P247" s="49"/>
      <c r="Q247" s="49"/>
    </row>
    <row r="248" spans="1:17" ht="15" customHeight="1" x14ac:dyDescent="0.2">
      <c r="A248" s="49"/>
      <c r="B248" s="49"/>
      <c r="C248" s="49"/>
      <c r="D248" s="49"/>
      <c r="E248" s="49"/>
      <c r="F248" s="49"/>
      <c r="G248" s="46"/>
      <c r="H248" s="49"/>
      <c r="I248" s="46"/>
      <c r="J248" s="49"/>
      <c r="K248" s="49"/>
      <c r="L248" s="49"/>
      <c r="M248" s="49"/>
      <c r="N248" s="49"/>
      <c r="O248" s="49"/>
      <c r="P248" s="49"/>
      <c r="Q248" s="49"/>
    </row>
    <row r="249" spans="1:17" ht="15" customHeight="1" x14ac:dyDescent="0.2">
      <c r="A249" s="49"/>
      <c r="B249" s="49"/>
      <c r="C249" s="49"/>
      <c r="D249" s="49"/>
      <c r="E249" s="49"/>
      <c r="F249" s="49"/>
      <c r="G249" s="46"/>
      <c r="H249" s="49"/>
      <c r="I249" s="46"/>
      <c r="J249" s="49"/>
      <c r="K249" s="49"/>
      <c r="L249" s="49"/>
      <c r="M249" s="49"/>
      <c r="N249" s="49"/>
      <c r="O249" s="49"/>
      <c r="P249" s="49"/>
      <c r="Q249" s="49"/>
    </row>
    <row r="250" spans="1:17" ht="15" customHeight="1" x14ac:dyDescent="0.2">
      <c r="A250" s="49"/>
      <c r="B250" s="49"/>
      <c r="C250" s="49"/>
      <c r="D250" s="49"/>
      <c r="E250" s="49"/>
      <c r="F250" s="49"/>
      <c r="G250" s="46"/>
      <c r="H250" s="49"/>
      <c r="I250" s="46"/>
      <c r="J250" s="49"/>
      <c r="K250" s="49"/>
      <c r="L250" s="49"/>
      <c r="M250" s="49"/>
      <c r="N250" s="49"/>
      <c r="O250" s="49"/>
      <c r="P250" s="49"/>
      <c r="Q250" s="49"/>
    </row>
    <row r="251" spans="1:17" ht="15" customHeight="1" x14ac:dyDescent="0.2">
      <c r="A251" s="49"/>
      <c r="B251" s="49"/>
      <c r="C251" s="49"/>
      <c r="D251" s="49"/>
      <c r="E251" s="49"/>
      <c r="F251" s="49"/>
      <c r="G251" s="46"/>
      <c r="H251" s="49"/>
      <c r="I251" s="46"/>
      <c r="J251" s="49"/>
      <c r="K251" s="49"/>
      <c r="L251" s="49"/>
      <c r="M251" s="49"/>
      <c r="N251" s="49"/>
      <c r="O251" s="49"/>
      <c r="P251" s="49"/>
      <c r="Q251" s="49"/>
    </row>
    <row r="252" spans="1:17" ht="15" customHeight="1" x14ac:dyDescent="0.2">
      <c r="A252" s="49"/>
      <c r="B252" s="49"/>
      <c r="C252" s="49"/>
      <c r="D252" s="49"/>
      <c r="E252" s="49"/>
      <c r="F252" s="49"/>
      <c r="G252" s="46"/>
      <c r="H252" s="49"/>
      <c r="I252" s="46"/>
      <c r="J252" s="49"/>
      <c r="K252" s="49"/>
      <c r="L252" s="49"/>
      <c r="M252" s="49"/>
      <c r="N252" s="49"/>
      <c r="O252" s="49"/>
      <c r="P252" s="49"/>
      <c r="Q252" s="49"/>
    </row>
    <row r="253" spans="1:17" ht="15" customHeight="1" x14ac:dyDescent="0.2">
      <c r="A253" s="49"/>
      <c r="B253" s="49"/>
      <c r="C253" s="49"/>
      <c r="D253" s="49"/>
      <c r="E253" s="49"/>
      <c r="F253" s="49"/>
      <c r="G253" s="46"/>
      <c r="H253" s="49"/>
      <c r="I253" s="46"/>
      <c r="J253" s="49"/>
      <c r="K253" s="49"/>
      <c r="L253" s="49"/>
      <c r="M253" s="49"/>
      <c r="N253" s="49"/>
      <c r="O253" s="49"/>
      <c r="P253" s="49"/>
      <c r="Q253" s="49"/>
    </row>
    <row r="254" spans="1:17" ht="15" customHeight="1" x14ac:dyDescent="0.2">
      <c r="A254" s="49"/>
      <c r="B254" s="49"/>
      <c r="C254" s="49"/>
      <c r="D254" s="49"/>
      <c r="E254" s="49"/>
      <c r="F254" s="49"/>
      <c r="G254" s="46"/>
      <c r="H254" s="49"/>
      <c r="I254" s="46"/>
      <c r="J254" s="49"/>
      <c r="K254" s="49"/>
      <c r="L254" s="49"/>
      <c r="M254" s="49"/>
      <c r="N254" s="49"/>
      <c r="O254" s="49"/>
      <c r="P254" s="49"/>
      <c r="Q254" s="49"/>
    </row>
    <row r="255" spans="1:17" ht="15" customHeight="1" x14ac:dyDescent="0.2">
      <c r="A255" s="49"/>
      <c r="B255" s="49"/>
      <c r="C255" s="49"/>
      <c r="D255" s="49"/>
      <c r="E255" s="49"/>
      <c r="F255" s="49"/>
      <c r="G255" s="46"/>
      <c r="H255" s="49"/>
      <c r="I255" s="46"/>
      <c r="J255" s="49"/>
      <c r="K255" s="49"/>
      <c r="L255" s="49"/>
      <c r="M255" s="49"/>
      <c r="N255" s="49"/>
      <c r="O255" s="49"/>
      <c r="P255" s="49"/>
      <c r="Q255" s="49"/>
    </row>
    <row r="256" spans="1:17" ht="15" customHeight="1" x14ac:dyDescent="0.2">
      <c r="A256" s="49"/>
      <c r="B256" s="49"/>
      <c r="C256" s="49"/>
      <c r="D256" s="49"/>
      <c r="E256" s="49"/>
      <c r="F256" s="49"/>
      <c r="G256" s="46"/>
      <c r="H256" s="49"/>
      <c r="I256" s="46"/>
      <c r="J256" s="49"/>
      <c r="K256" s="49"/>
      <c r="L256" s="49"/>
      <c r="M256" s="49"/>
      <c r="N256" s="49"/>
      <c r="O256" s="49"/>
      <c r="P256" s="49"/>
      <c r="Q256" s="49"/>
    </row>
    <row r="257" spans="1:17" ht="15" customHeight="1" x14ac:dyDescent="0.2">
      <c r="A257" s="49"/>
      <c r="B257" s="49"/>
      <c r="C257" s="49"/>
      <c r="D257" s="49"/>
      <c r="E257" s="49"/>
      <c r="F257" s="49"/>
      <c r="G257" s="46"/>
      <c r="H257" s="49"/>
      <c r="I257" s="46"/>
      <c r="J257" s="49"/>
      <c r="K257" s="49"/>
      <c r="L257" s="49"/>
      <c r="M257" s="49"/>
      <c r="N257" s="49"/>
      <c r="O257" s="49"/>
      <c r="P257" s="49"/>
      <c r="Q257" s="49"/>
    </row>
    <row r="258" spans="1:17" ht="15" customHeight="1" x14ac:dyDescent="0.2">
      <c r="A258" s="49"/>
      <c r="B258" s="49"/>
      <c r="C258" s="49"/>
      <c r="D258" s="49"/>
      <c r="E258" s="49"/>
      <c r="F258" s="49"/>
      <c r="G258" s="46"/>
      <c r="H258" s="49"/>
      <c r="I258" s="46"/>
      <c r="J258" s="49"/>
      <c r="K258" s="49"/>
      <c r="L258" s="49"/>
      <c r="M258" s="49"/>
      <c r="N258" s="49"/>
      <c r="O258" s="49"/>
      <c r="P258" s="49"/>
      <c r="Q258" s="49"/>
    </row>
    <row r="259" spans="1:17" ht="15" customHeight="1" x14ac:dyDescent="0.2">
      <c r="A259" s="49"/>
      <c r="B259" s="49"/>
      <c r="C259" s="49"/>
      <c r="D259" s="49"/>
      <c r="E259" s="49"/>
      <c r="F259" s="49"/>
      <c r="G259" s="46"/>
      <c r="H259" s="49"/>
      <c r="I259" s="46"/>
      <c r="J259" s="49"/>
      <c r="K259" s="49"/>
      <c r="L259" s="49"/>
      <c r="M259" s="49"/>
      <c r="N259" s="49"/>
      <c r="O259" s="49"/>
      <c r="P259" s="49"/>
      <c r="Q259" s="49"/>
    </row>
    <row r="260" spans="1:17" ht="15" customHeight="1" x14ac:dyDescent="0.2">
      <c r="A260" s="49"/>
      <c r="B260" s="49"/>
      <c r="C260" s="49"/>
      <c r="D260" s="49"/>
      <c r="E260" s="49"/>
      <c r="F260" s="49"/>
      <c r="G260" s="46"/>
      <c r="H260" s="49"/>
      <c r="I260" s="46"/>
      <c r="J260" s="49"/>
      <c r="K260" s="49"/>
      <c r="L260" s="49"/>
      <c r="M260" s="49"/>
      <c r="N260" s="49"/>
      <c r="O260" s="49"/>
      <c r="P260" s="49"/>
      <c r="Q260" s="49"/>
    </row>
    <row r="261" spans="1:17" ht="15" customHeight="1" x14ac:dyDescent="0.2">
      <c r="A261" s="49"/>
      <c r="B261" s="49"/>
      <c r="C261" s="49"/>
      <c r="D261" s="49"/>
      <c r="E261" s="49"/>
      <c r="F261" s="49"/>
      <c r="G261" s="46"/>
      <c r="H261" s="49"/>
      <c r="I261" s="46"/>
      <c r="J261" s="49"/>
      <c r="K261" s="49"/>
      <c r="L261" s="49"/>
      <c r="M261" s="49"/>
      <c r="N261" s="49"/>
      <c r="O261" s="49"/>
      <c r="P261" s="49"/>
      <c r="Q261" s="49"/>
    </row>
    <row r="262" spans="1:17" ht="15" customHeight="1" x14ac:dyDescent="0.2">
      <c r="A262" s="49"/>
      <c r="B262" s="49"/>
      <c r="C262" s="49"/>
      <c r="D262" s="49"/>
      <c r="E262" s="49"/>
      <c r="F262" s="49"/>
      <c r="G262" s="46"/>
      <c r="H262" s="49"/>
      <c r="I262" s="46"/>
      <c r="J262" s="49"/>
      <c r="K262" s="49"/>
      <c r="L262" s="49"/>
      <c r="M262" s="49"/>
      <c r="N262" s="49"/>
      <c r="O262" s="49"/>
      <c r="P262" s="49"/>
      <c r="Q262" s="49"/>
    </row>
    <row r="263" spans="1:17" ht="15" customHeight="1" x14ac:dyDescent="0.2">
      <c r="A263" s="49"/>
      <c r="B263" s="49"/>
      <c r="C263" s="49"/>
      <c r="D263" s="49"/>
      <c r="E263" s="49"/>
      <c r="F263" s="49"/>
      <c r="G263" s="46"/>
      <c r="H263" s="49"/>
      <c r="I263" s="46"/>
      <c r="J263" s="49"/>
      <c r="K263" s="49"/>
      <c r="L263" s="49"/>
      <c r="M263" s="49"/>
      <c r="N263" s="49"/>
      <c r="O263" s="49"/>
      <c r="P263" s="49"/>
      <c r="Q263" s="49"/>
    </row>
    <row r="264" spans="1:17" ht="15" customHeight="1" x14ac:dyDescent="0.2">
      <c r="A264" s="49"/>
      <c r="B264" s="49"/>
      <c r="C264" s="49"/>
      <c r="D264" s="49"/>
      <c r="E264" s="49"/>
      <c r="F264" s="49"/>
      <c r="G264" s="46"/>
      <c r="H264" s="49"/>
      <c r="I264" s="46"/>
      <c r="J264" s="49"/>
      <c r="K264" s="49"/>
      <c r="L264" s="49"/>
      <c r="M264" s="49"/>
      <c r="N264" s="49"/>
      <c r="O264" s="49"/>
      <c r="P264" s="49"/>
      <c r="Q264" s="49"/>
    </row>
    <row r="265" spans="1:17" ht="15" customHeight="1" x14ac:dyDescent="0.2">
      <c r="A265" s="49"/>
      <c r="B265" s="49"/>
      <c r="C265" s="49"/>
      <c r="D265" s="49"/>
      <c r="E265" s="49"/>
      <c r="F265" s="49"/>
      <c r="G265" s="46"/>
      <c r="H265" s="49"/>
      <c r="I265" s="46"/>
      <c r="J265" s="49"/>
      <c r="K265" s="49"/>
      <c r="L265" s="49"/>
      <c r="M265" s="49"/>
      <c r="N265" s="49"/>
      <c r="O265" s="49"/>
      <c r="P265" s="49"/>
      <c r="Q265" s="49"/>
    </row>
    <row r="266" spans="1:17" ht="15" customHeight="1" x14ac:dyDescent="0.2">
      <c r="A266" s="49"/>
      <c r="B266" s="49"/>
      <c r="C266" s="49"/>
      <c r="D266" s="49"/>
      <c r="E266" s="49"/>
      <c r="F266" s="49"/>
      <c r="G266" s="46"/>
      <c r="H266" s="49"/>
      <c r="I266" s="46"/>
      <c r="J266" s="49"/>
      <c r="K266" s="49"/>
      <c r="L266" s="49"/>
      <c r="M266" s="49"/>
      <c r="N266" s="49"/>
      <c r="O266" s="49"/>
      <c r="P266" s="49"/>
      <c r="Q266" s="49"/>
    </row>
    <row r="267" spans="1:17" ht="15" customHeight="1" x14ac:dyDescent="0.2">
      <c r="A267" s="49"/>
      <c r="B267" s="49"/>
      <c r="C267" s="49"/>
      <c r="D267" s="49"/>
      <c r="E267" s="49"/>
      <c r="F267" s="49"/>
      <c r="G267" s="46"/>
      <c r="H267" s="49"/>
      <c r="I267" s="46"/>
      <c r="J267" s="49"/>
      <c r="K267" s="49"/>
      <c r="L267" s="49"/>
      <c r="M267" s="49"/>
      <c r="N267" s="49"/>
      <c r="O267" s="49"/>
      <c r="P267" s="49"/>
      <c r="Q267" s="49"/>
    </row>
    <row r="268" spans="1:17" ht="15" customHeight="1" x14ac:dyDescent="0.2">
      <c r="A268" s="49"/>
      <c r="B268" s="49"/>
      <c r="C268" s="49"/>
      <c r="D268" s="49"/>
      <c r="E268" s="49"/>
      <c r="F268" s="49"/>
      <c r="G268" s="46"/>
      <c r="H268" s="49"/>
      <c r="I268" s="46"/>
      <c r="J268" s="49"/>
      <c r="K268" s="49"/>
      <c r="L268" s="49"/>
      <c r="M268" s="49"/>
      <c r="N268" s="49"/>
      <c r="O268" s="49"/>
      <c r="P268" s="49"/>
      <c r="Q268" s="49"/>
    </row>
    <row r="269" spans="1:17" ht="15" customHeight="1" x14ac:dyDescent="0.2">
      <c r="A269" s="49"/>
      <c r="B269" s="49"/>
      <c r="C269" s="49"/>
      <c r="D269" s="49"/>
      <c r="E269" s="49"/>
      <c r="F269" s="49"/>
      <c r="G269" s="46"/>
      <c r="H269" s="49"/>
      <c r="I269" s="46"/>
      <c r="J269" s="49"/>
      <c r="K269" s="49"/>
      <c r="L269" s="49"/>
      <c r="M269" s="49"/>
      <c r="N269" s="49"/>
      <c r="O269" s="49"/>
      <c r="P269" s="49"/>
      <c r="Q269" s="49"/>
    </row>
    <row r="270" spans="1:17" ht="15" customHeight="1" x14ac:dyDescent="0.2">
      <c r="A270" s="49"/>
      <c r="B270" s="49"/>
      <c r="C270" s="49"/>
      <c r="D270" s="49"/>
      <c r="E270" s="49"/>
      <c r="F270" s="49"/>
      <c r="G270" s="46"/>
      <c r="H270" s="49"/>
      <c r="I270" s="46"/>
      <c r="J270" s="49"/>
      <c r="K270" s="49"/>
      <c r="L270" s="49"/>
      <c r="M270" s="49"/>
      <c r="N270" s="49"/>
      <c r="O270" s="49"/>
      <c r="P270" s="49"/>
      <c r="Q270" s="49"/>
    </row>
    <row r="271" spans="1:17" ht="15" customHeight="1" x14ac:dyDescent="0.2">
      <c r="A271" s="49"/>
      <c r="B271" s="49"/>
      <c r="C271" s="49"/>
      <c r="D271" s="49"/>
      <c r="E271" s="49"/>
      <c r="F271" s="49"/>
      <c r="G271" s="46"/>
      <c r="H271" s="49"/>
      <c r="I271" s="46"/>
      <c r="J271" s="49"/>
      <c r="K271" s="49"/>
      <c r="L271" s="49"/>
      <c r="M271" s="49"/>
      <c r="N271" s="49"/>
      <c r="O271" s="49"/>
      <c r="P271" s="49"/>
      <c r="Q271" s="49"/>
    </row>
    <row r="272" spans="1:17" ht="15" customHeight="1" x14ac:dyDescent="0.2">
      <c r="A272" s="49"/>
      <c r="B272" s="49"/>
      <c r="C272" s="49"/>
      <c r="D272" s="49"/>
      <c r="E272" s="49"/>
      <c r="F272" s="49"/>
      <c r="G272" s="46"/>
      <c r="H272" s="49"/>
      <c r="I272" s="46"/>
      <c r="J272" s="49"/>
      <c r="K272" s="49"/>
      <c r="L272" s="49"/>
      <c r="M272" s="49"/>
      <c r="N272" s="49"/>
      <c r="O272" s="49"/>
      <c r="P272" s="49"/>
      <c r="Q272" s="49"/>
    </row>
    <row r="273" spans="1:17" ht="15" customHeight="1" x14ac:dyDescent="0.2">
      <c r="A273" s="49"/>
      <c r="B273" s="49"/>
      <c r="C273" s="49"/>
      <c r="D273" s="49"/>
      <c r="E273" s="49"/>
      <c r="F273" s="49"/>
      <c r="G273" s="46"/>
      <c r="H273" s="49"/>
      <c r="I273" s="46"/>
      <c r="J273" s="49"/>
      <c r="K273" s="49"/>
      <c r="L273" s="49"/>
      <c r="M273" s="49"/>
      <c r="N273" s="49"/>
      <c r="O273" s="49"/>
      <c r="P273" s="49"/>
      <c r="Q273" s="49"/>
    </row>
    <row r="274" spans="1:17" ht="15" customHeight="1" x14ac:dyDescent="0.2">
      <c r="A274" s="49"/>
      <c r="B274" s="49"/>
      <c r="C274" s="49"/>
      <c r="D274" s="49"/>
      <c r="E274" s="49"/>
      <c r="F274" s="49"/>
      <c r="G274" s="46"/>
      <c r="H274" s="49"/>
      <c r="I274" s="46"/>
      <c r="J274" s="49"/>
      <c r="K274" s="49"/>
      <c r="L274" s="49"/>
      <c r="M274" s="49"/>
      <c r="N274" s="49"/>
      <c r="O274" s="49"/>
      <c r="P274" s="49"/>
      <c r="Q274" s="49"/>
    </row>
    <row r="275" spans="1:17" ht="15" customHeight="1" x14ac:dyDescent="0.2">
      <c r="A275" s="49"/>
      <c r="B275" s="49"/>
      <c r="C275" s="49"/>
      <c r="D275" s="49"/>
      <c r="E275" s="49"/>
      <c r="F275" s="49"/>
      <c r="G275" s="46"/>
      <c r="H275" s="49"/>
      <c r="I275" s="46"/>
      <c r="J275" s="49"/>
      <c r="K275" s="49"/>
      <c r="L275" s="49"/>
      <c r="M275" s="49"/>
      <c r="N275" s="49"/>
      <c r="O275" s="49"/>
      <c r="P275" s="49"/>
      <c r="Q275" s="49"/>
    </row>
    <row r="276" spans="1:17" ht="15" customHeight="1" x14ac:dyDescent="0.2">
      <c r="A276" s="49"/>
      <c r="B276" s="49"/>
      <c r="C276" s="49"/>
      <c r="D276" s="49"/>
      <c r="E276" s="49"/>
      <c r="F276" s="49"/>
      <c r="G276" s="46"/>
      <c r="H276" s="49"/>
      <c r="I276" s="46"/>
      <c r="J276" s="49"/>
      <c r="K276" s="49"/>
      <c r="L276" s="49"/>
      <c r="M276" s="49"/>
      <c r="N276" s="49"/>
      <c r="O276" s="49"/>
      <c r="P276" s="49"/>
      <c r="Q276" s="49"/>
    </row>
    <row r="277" spans="1:17" ht="15" customHeight="1" x14ac:dyDescent="0.2">
      <c r="A277" s="49"/>
      <c r="B277" s="49"/>
      <c r="C277" s="49"/>
      <c r="D277" s="49"/>
      <c r="E277" s="49"/>
      <c r="F277" s="49"/>
      <c r="G277" s="46"/>
      <c r="H277" s="49"/>
      <c r="I277" s="46"/>
      <c r="J277" s="49"/>
      <c r="K277" s="49"/>
      <c r="L277" s="49"/>
      <c r="M277" s="49"/>
      <c r="N277" s="49"/>
      <c r="O277" s="49"/>
      <c r="P277" s="49"/>
      <c r="Q277" s="49"/>
    </row>
    <row r="278" spans="1:17" ht="15" customHeight="1" x14ac:dyDescent="0.2">
      <c r="A278" s="49"/>
      <c r="B278" s="49"/>
      <c r="C278" s="49"/>
      <c r="D278" s="49"/>
      <c r="E278" s="49"/>
      <c r="F278" s="49"/>
      <c r="G278" s="46"/>
      <c r="H278" s="49"/>
      <c r="I278" s="46"/>
      <c r="J278" s="49"/>
      <c r="K278" s="49"/>
      <c r="L278" s="49"/>
      <c r="M278" s="49"/>
      <c r="N278" s="49"/>
      <c r="O278" s="49"/>
      <c r="P278" s="49"/>
      <c r="Q278" s="49"/>
    </row>
    <row r="279" spans="1:17" ht="15" customHeight="1" x14ac:dyDescent="0.2">
      <c r="A279" s="49"/>
      <c r="B279" s="49"/>
      <c r="C279" s="49"/>
      <c r="D279" s="49"/>
      <c r="E279" s="49"/>
      <c r="F279" s="49"/>
      <c r="G279" s="46"/>
      <c r="H279" s="49"/>
      <c r="I279" s="46"/>
      <c r="J279" s="49"/>
      <c r="K279" s="49"/>
      <c r="L279" s="49"/>
      <c r="M279" s="49"/>
      <c r="N279" s="49"/>
      <c r="O279" s="49"/>
      <c r="P279" s="49"/>
      <c r="Q279" s="49"/>
    </row>
    <row r="280" spans="1:17" ht="15" customHeight="1" x14ac:dyDescent="0.2">
      <c r="A280" s="49"/>
      <c r="B280" s="49"/>
      <c r="C280" s="49"/>
      <c r="D280" s="49"/>
      <c r="E280" s="49"/>
      <c r="F280" s="49"/>
      <c r="G280" s="46"/>
      <c r="H280" s="49"/>
      <c r="I280" s="46"/>
      <c r="J280" s="49"/>
      <c r="K280" s="49"/>
      <c r="L280" s="49"/>
      <c r="M280" s="49"/>
      <c r="N280" s="49"/>
      <c r="O280" s="49"/>
      <c r="P280" s="49"/>
      <c r="Q280" s="49"/>
    </row>
    <row r="281" spans="1:17" ht="15" customHeight="1" x14ac:dyDescent="0.2">
      <c r="A281" s="49"/>
      <c r="B281" s="49"/>
      <c r="C281" s="49"/>
      <c r="D281" s="49"/>
      <c r="E281" s="49"/>
      <c r="F281" s="49"/>
      <c r="G281" s="46"/>
      <c r="H281" s="49"/>
      <c r="I281" s="46"/>
      <c r="J281" s="49"/>
      <c r="K281" s="49"/>
      <c r="L281" s="49"/>
      <c r="M281" s="49"/>
      <c r="N281" s="49"/>
      <c r="O281" s="49"/>
      <c r="P281" s="49"/>
      <c r="Q281" s="49"/>
    </row>
    <row r="282" spans="1:17" ht="15" customHeight="1" x14ac:dyDescent="0.2">
      <c r="A282" s="49"/>
      <c r="B282" s="49"/>
      <c r="C282" s="49"/>
      <c r="D282" s="49"/>
      <c r="E282" s="49"/>
      <c r="F282" s="49"/>
      <c r="G282" s="46"/>
      <c r="H282" s="49"/>
      <c r="I282" s="46"/>
      <c r="J282" s="49"/>
      <c r="K282" s="49"/>
      <c r="L282" s="49"/>
      <c r="M282" s="49"/>
      <c r="N282" s="49"/>
      <c r="O282" s="49"/>
      <c r="P282" s="49"/>
      <c r="Q282" s="49"/>
    </row>
    <row r="283" spans="1:17" ht="15" customHeight="1" x14ac:dyDescent="0.2">
      <c r="A283" s="49"/>
      <c r="B283" s="49"/>
      <c r="C283" s="49"/>
      <c r="D283" s="49"/>
      <c r="E283" s="49"/>
      <c r="F283" s="49"/>
      <c r="G283" s="46"/>
      <c r="H283" s="49"/>
      <c r="I283" s="46"/>
      <c r="J283" s="49"/>
      <c r="K283" s="49"/>
      <c r="L283" s="49"/>
      <c r="M283" s="49"/>
      <c r="N283" s="49"/>
      <c r="O283" s="49"/>
      <c r="P283" s="49"/>
      <c r="Q283" s="49"/>
    </row>
    <row r="284" spans="1:17" ht="15" customHeight="1" x14ac:dyDescent="0.2">
      <c r="A284" s="49"/>
      <c r="B284" s="49"/>
      <c r="C284" s="49"/>
      <c r="D284" s="49"/>
      <c r="E284" s="49"/>
      <c r="F284" s="49"/>
      <c r="G284" s="46"/>
      <c r="H284" s="49"/>
      <c r="I284" s="46"/>
      <c r="J284" s="49"/>
      <c r="K284" s="49"/>
      <c r="L284" s="49"/>
      <c r="M284" s="49"/>
      <c r="N284" s="49"/>
      <c r="O284" s="49"/>
      <c r="P284" s="49"/>
      <c r="Q284" s="49"/>
    </row>
    <row r="285" spans="1:17" ht="15" customHeight="1" x14ac:dyDescent="0.2">
      <c r="A285" s="49"/>
      <c r="B285" s="49"/>
      <c r="C285" s="49"/>
      <c r="D285" s="49"/>
      <c r="E285" s="49"/>
      <c r="F285" s="49"/>
      <c r="G285" s="46"/>
      <c r="H285" s="49"/>
      <c r="I285" s="46"/>
      <c r="J285" s="49"/>
      <c r="K285" s="49"/>
      <c r="L285" s="49"/>
      <c r="M285" s="49"/>
      <c r="N285" s="49"/>
      <c r="O285" s="49"/>
      <c r="P285" s="49"/>
      <c r="Q285" s="49"/>
    </row>
    <row r="286" spans="1:17" ht="15" customHeight="1" x14ac:dyDescent="0.2">
      <c r="A286" s="49"/>
      <c r="B286" s="49"/>
      <c r="C286" s="49"/>
      <c r="D286" s="49"/>
      <c r="E286" s="49"/>
      <c r="F286" s="49"/>
      <c r="G286" s="46"/>
      <c r="H286" s="49"/>
      <c r="I286" s="46"/>
      <c r="J286" s="49"/>
      <c r="K286" s="49"/>
      <c r="L286" s="49"/>
      <c r="M286" s="49"/>
      <c r="N286" s="49"/>
      <c r="O286" s="49"/>
      <c r="P286" s="49"/>
      <c r="Q286" s="49"/>
    </row>
    <row r="287" spans="1:17" ht="15" customHeight="1" x14ac:dyDescent="0.2">
      <c r="A287" s="49"/>
      <c r="B287" s="49"/>
      <c r="C287" s="49"/>
      <c r="D287" s="49"/>
      <c r="E287" s="49"/>
      <c r="F287" s="49"/>
      <c r="G287" s="46"/>
      <c r="H287" s="49"/>
      <c r="I287" s="46"/>
      <c r="J287" s="49"/>
      <c r="K287" s="49"/>
      <c r="L287" s="49"/>
      <c r="M287" s="49"/>
      <c r="N287" s="49"/>
      <c r="O287" s="49"/>
      <c r="P287" s="49"/>
      <c r="Q287" s="49"/>
    </row>
    <row r="288" spans="1:17" ht="15" customHeight="1" x14ac:dyDescent="0.2">
      <c r="A288" s="49"/>
      <c r="B288" s="49"/>
      <c r="C288" s="49"/>
      <c r="D288" s="49"/>
      <c r="E288" s="49"/>
      <c r="F288" s="49"/>
      <c r="G288" s="46"/>
      <c r="H288" s="49"/>
      <c r="I288" s="46"/>
      <c r="J288" s="49"/>
      <c r="K288" s="49"/>
      <c r="L288" s="49"/>
      <c r="M288" s="49"/>
      <c r="N288" s="49"/>
      <c r="O288" s="49"/>
      <c r="P288" s="49"/>
      <c r="Q288" s="49"/>
    </row>
    <row r="289" spans="1:17" ht="15" customHeight="1" x14ac:dyDescent="0.2">
      <c r="A289" s="49"/>
      <c r="B289" s="49"/>
      <c r="C289" s="49"/>
      <c r="D289" s="49"/>
      <c r="E289" s="49"/>
      <c r="F289" s="49"/>
      <c r="G289" s="46"/>
      <c r="H289" s="49"/>
      <c r="I289" s="46"/>
      <c r="J289" s="49"/>
      <c r="K289" s="49"/>
      <c r="L289" s="49"/>
      <c r="M289" s="49"/>
      <c r="N289" s="49"/>
      <c r="O289" s="49"/>
      <c r="P289" s="49"/>
      <c r="Q289" s="49"/>
    </row>
    <row r="290" spans="1:17" ht="15" customHeight="1" x14ac:dyDescent="0.2">
      <c r="A290" s="49"/>
      <c r="B290" s="49"/>
      <c r="C290" s="49"/>
      <c r="D290" s="49"/>
      <c r="E290" s="49"/>
      <c r="F290" s="49"/>
      <c r="G290" s="46"/>
      <c r="H290" s="49"/>
      <c r="I290" s="46"/>
      <c r="J290" s="49"/>
      <c r="K290" s="49"/>
      <c r="L290" s="49"/>
      <c r="M290" s="49"/>
      <c r="N290" s="49"/>
      <c r="O290" s="49"/>
      <c r="P290" s="49"/>
      <c r="Q290" s="49"/>
    </row>
    <row r="291" spans="1:17" ht="15" customHeight="1" x14ac:dyDescent="0.2">
      <c r="A291" s="49"/>
      <c r="B291" s="49"/>
      <c r="C291" s="49"/>
      <c r="D291" s="49"/>
      <c r="E291" s="49"/>
      <c r="F291" s="49"/>
      <c r="G291" s="46"/>
      <c r="H291" s="49"/>
      <c r="I291" s="46"/>
      <c r="J291" s="49"/>
      <c r="K291" s="49"/>
      <c r="L291" s="49"/>
      <c r="M291" s="49"/>
      <c r="N291" s="49"/>
      <c r="O291" s="49"/>
      <c r="P291" s="49"/>
      <c r="Q291" s="49"/>
    </row>
    <row r="292" spans="1:17" ht="15" customHeight="1" x14ac:dyDescent="0.2">
      <c r="A292" s="49"/>
      <c r="B292" s="49"/>
      <c r="C292" s="49"/>
      <c r="D292" s="49"/>
      <c r="E292" s="49"/>
      <c r="F292" s="49"/>
      <c r="G292" s="46"/>
      <c r="H292" s="49"/>
      <c r="I292" s="46"/>
      <c r="J292" s="49"/>
      <c r="K292" s="49"/>
      <c r="L292" s="49"/>
      <c r="M292" s="49"/>
      <c r="N292" s="49"/>
      <c r="O292" s="49"/>
      <c r="P292" s="49"/>
      <c r="Q292" s="49"/>
    </row>
    <row r="293" spans="1:17" ht="15" customHeight="1" x14ac:dyDescent="0.2">
      <c r="A293" s="49"/>
      <c r="B293" s="49"/>
      <c r="C293" s="49"/>
      <c r="D293" s="49"/>
      <c r="E293" s="49"/>
      <c r="F293" s="49"/>
      <c r="G293" s="46"/>
      <c r="H293" s="49"/>
      <c r="I293" s="46"/>
      <c r="J293" s="49"/>
      <c r="K293" s="49"/>
      <c r="L293" s="49"/>
      <c r="M293" s="49"/>
      <c r="N293" s="49"/>
      <c r="O293" s="49"/>
      <c r="P293" s="49"/>
      <c r="Q293" s="49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B279"/>
  <sheetViews>
    <sheetView topLeftCell="L1" workbookViewId="0">
      <selection activeCell="Q13" sqref="Q13"/>
    </sheetView>
  </sheetViews>
  <sheetFormatPr defaultRowHeight="14.25" x14ac:dyDescent="0.2"/>
  <cols>
    <col min="1" max="1" width="51.5" style="20" bestFit="1" customWidth="1"/>
    <col min="2" max="2" width="23" style="20" bestFit="1" customWidth="1"/>
    <col min="3" max="3" width="18.5" style="20" bestFit="1" customWidth="1"/>
    <col min="4" max="4" width="19.375" style="20" customWidth="1"/>
    <col min="5" max="5" width="22.375" style="20" customWidth="1"/>
    <col min="6" max="9" width="20.625" style="20" bestFit="1" customWidth="1"/>
    <col min="10" max="10" width="18.5" style="20" bestFit="1" customWidth="1"/>
    <col min="11" max="12" width="20.75" style="20" bestFit="1" customWidth="1"/>
    <col min="13" max="13" width="19.375" style="20" bestFit="1" customWidth="1"/>
    <col min="14" max="14" width="46" style="20" bestFit="1" customWidth="1"/>
    <col min="15" max="15" width="11.25" style="20" customWidth="1"/>
    <col min="16" max="16" width="19.5" style="20" customWidth="1"/>
    <col min="17" max="17" width="10.25" style="20" customWidth="1"/>
    <col min="18" max="23" width="9" style="43" customWidth="1"/>
    <col min="24" max="26" width="13" style="20" bestFit="1" customWidth="1"/>
    <col min="27" max="27" width="15.125" style="20" bestFit="1" customWidth="1"/>
    <col min="28" max="28" width="17.625" style="43" customWidth="1"/>
    <col min="29" max="32" width="9" style="43" customWidth="1"/>
    <col min="33" max="16384" width="9" style="43"/>
  </cols>
  <sheetData>
    <row r="1" spans="1:28" ht="15" customHeight="1" x14ac:dyDescent="0.25">
      <c r="A1" s="1" t="s">
        <v>72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2230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508</v>
      </c>
      <c r="B2" s="49">
        <v>208</v>
      </c>
      <c r="C2" s="46">
        <v>0</v>
      </c>
      <c r="D2" s="46">
        <v>272.11</v>
      </c>
      <c r="E2" s="46">
        <v>210.86</v>
      </c>
      <c r="F2" s="46">
        <f t="shared" ref="F2:F41" si="0">($A$42-A2)/(ROW($A$42)-ROW(A2))</f>
        <v>43.05</v>
      </c>
      <c r="G2" s="46">
        <v>0</v>
      </c>
      <c r="H2" s="46">
        <f t="shared" ref="H2:H41" si="1">($A$42-B2)/(ROW($A$42)-ROW(B2))</f>
        <v>50.55</v>
      </c>
      <c r="I2" s="46">
        <v>0</v>
      </c>
      <c r="J2" s="50"/>
      <c r="K2" s="50"/>
      <c r="L2" s="50"/>
      <c r="M2" s="50">
        <f t="shared" ref="M2:M33" ca="1" si="2">IF(RAND()&lt;0.5,0,1)</f>
        <v>0</v>
      </c>
      <c r="N2" s="7" t="s">
        <v>38</v>
      </c>
      <c r="O2" s="51">
        <v>0.1</v>
      </c>
      <c r="P2" s="6" t="s">
        <v>39</v>
      </c>
      <c r="Q2" s="13">
        <f>LARGE(A:A,2)</f>
        <v>2140</v>
      </c>
      <c r="T2" s="43">
        <v>188.02500000000001</v>
      </c>
      <c r="U2" s="52">
        <f t="shared" ref="U2:U33" si="3">T2-B2</f>
        <v>-19.974999999999994</v>
      </c>
      <c r="V2" s="48">
        <f t="shared" ref="V2:V33" si="4">ROUND(U2,0)</f>
        <v>-20</v>
      </c>
      <c r="W2" s="48">
        <v>4766</v>
      </c>
      <c r="X2" s="48">
        <f t="shared" ref="X2:X33" si="5">B2/$W$2*$W$3</f>
        <v>228.64288711707931</v>
      </c>
      <c r="Y2" s="48">
        <f t="shared" ref="Y2:Y33" si="6">X2-B2</f>
        <v>20.642887117079312</v>
      </c>
      <c r="Z2" s="48">
        <f t="shared" ref="Z2:Z33" si="7">ROUND(Y2,0)</f>
        <v>21</v>
      </c>
      <c r="AA2" s="17">
        <f t="shared" ref="AA2:AA33" si="8">IF(V2&gt;=0,V2,Z2)</f>
        <v>21</v>
      </c>
      <c r="AB2" s="45">
        <f t="shared" ref="AB2:AB33" si="9">B2+AA2</f>
        <v>229</v>
      </c>
    </row>
    <row r="3" spans="1:28" ht="15" customHeight="1" x14ac:dyDescent="0.25">
      <c r="A3" s="49">
        <v>168</v>
      </c>
      <c r="B3" s="49">
        <v>268</v>
      </c>
      <c r="C3" s="46">
        <v>0.3</v>
      </c>
      <c r="D3" s="46">
        <v>272.10000000000002</v>
      </c>
      <c r="E3" s="46">
        <v>211</v>
      </c>
      <c r="F3" s="46">
        <f t="shared" si="0"/>
        <v>52.871794871794869</v>
      </c>
      <c r="G3" s="46">
        <v>0</v>
      </c>
      <c r="H3" s="46">
        <f t="shared" si="1"/>
        <v>50.307692307692307</v>
      </c>
      <c r="I3" s="46">
        <v>0</v>
      </c>
      <c r="J3" s="50">
        <f t="shared" ref="J3:J34" si="10">IF(ABS(B3-B2)&lt;=50,1,0)</f>
        <v>0</v>
      </c>
      <c r="K3" s="50">
        <f t="shared" ref="K3:K34" si="11">IF(ABS((B3-B2))&lt;=50,1,IF((B3-B2)*(1)&gt;=0,1,-1))</f>
        <v>1</v>
      </c>
      <c r="L3" s="50"/>
      <c r="M3" s="50">
        <f t="shared" ca="1" si="2"/>
        <v>1</v>
      </c>
      <c r="N3" s="8" t="s">
        <v>40</v>
      </c>
      <c r="O3" s="8">
        <f>COUNT(A:A)</f>
        <v>86</v>
      </c>
      <c r="P3" s="6" t="s">
        <v>41</v>
      </c>
      <c r="Q3" s="13">
        <f>LARGE(A:A,3)</f>
        <v>2120</v>
      </c>
      <c r="T3" s="43">
        <v>233.369</v>
      </c>
      <c r="U3" s="52">
        <f t="shared" si="3"/>
        <v>-34.631</v>
      </c>
      <c r="V3" s="48">
        <f t="shared" si="4"/>
        <v>-35</v>
      </c>
      <c r="W3" s="48">
        <v>5239</v>
      </c>
      <c r="X3" s="48">
        <f t="shared" si="5"/>
        <v>294.59756609315986</v>
      </c>
      <c r="Y3" s="48">
        <f t="shared" si="6"/>
        <v>26.597566093159855</v>
      </c>
      <c r="Z3" s="48">
        <f t="shared" si="7"/>
        <v>27</v>
      </c>
      <c r="AA3" s="17">
        <f t="shared" si="8"/>
        <v>27</v>
      </c>
      <c r="AB3" s="45">
        <f t="shared" si="9"/>
        <v>295</v>
      </c>
    </row>
    <row r="4" spans="1:28" ht="15" customHeight="1" x14ac:dyDescent="0.25">
      <c r="A4" s="49">
        <v>506</v>
      </c>
      <c r="B4" s="49">
        <v>306</v>
      </c>
      <c r="C4" s="46">
        <v>0</v>
      </c>
      <c r="D4" s="46">
        <v>272.12</v>
      </c>
      <c r="E4" s="46">
        <v>211.16</v>
      </c>
      <c r="F4" s="46">
        <f t="shared" si="0"/>
        <v>45.368421052631582</v>
      </c>
      <c r="G4" s="46">
        <v>0</v>
      </c>
      <c r="H4" s="46">
        <f t="shared" si="1"/>
        <v>50.631578947368418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0</v>
      </c>
      <c r="N4" s="8" t="s">
        <v>42</v>
      </c>
      <c r="O4" s="53">
        <f>MAX(A:A)</f>
        <v>2230</v>
      </c>
      <c r="P4" s="6" t="s">
        <v>43</v>
      </c>
      <c r="Q4" s="13">
        <f>LARGE(B:B,1)</f>
        <v>1250</v>
      </c>
      <c r="T4" s="43">
        <v>282.16699999999997</v>
      </c>
      <c r="U4" s="52">
        <f t="shared" si="3"/>
        <v>-23.833000000000027</v>
      </c>
      <c r="V4" s="48">
        <f t="shared" si="4"/>
        <v>-24</v>
      </c>
      <c r="W4" s="48"/>
      <c r="X4" s="48">
        <f t="shared" si="5"/>
        <v>336.36886277801091</v>
      </c>
      <c r="Y4" s="48">
        <f t="shared" si="6"/>
        <v>30.368862778010907</v>
      </c>
      <c r="Z4" s="48">
        <f t="shared" si="7"/>
        <v>30</v>
      </c>
      <c r="AA4" s="17">
        <f t="shared" si="8"/>
        <v>30</v>
      </c>
      <c r="AB4" s="45">
        <f t="shared" si="9"/>
        <v>336</v>
      </c>
    </row>
    <row r="5" spans="1:28" ht="15" customHeight="1" x14ac:dyDescent="0.25">
      <c r="A5" s="49">
        <v>306</v>
      </c>
      <c r="B5" s="49">
        <v>306</v>
      </c>
      <c r="C5" s="46">
        <v>0</v>
      </c>
      <c r="D5" s="46">
        <v>272.12</v>
      </c>
      <c r="E5" s="46">
        <v>211.21</v>
      </c>
      <c r="F5" s="46">
        <f t="shared" si="0"/>
        <v>52</v>
      </c>
      <c r="G5" s="46">
        <v>0</v>
      </c>
      <c r="H5" s="46">
        <f t="shared" si="1"/>
        <v>52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0</v>
      </c>
      <c r="N5" s="8" t="s">
        <v>44</v>
      </c>
      <c r="O5" s="54">
        <v>1.3</v>
      </c>
      <c r="P5" s="6" t="s">
        <v>45</v>
      </c>
      <c r="Q5" s="13">
        <f>LARGE(B:B,2)</f>
        <v>1250</v>
      </c>
      <c r="T5" s="43">
        <v>240.56200000000001</v>
      </c>
      <c r="U5" s="52">
        <f t="shared" si="3"/>
        <v>-65.437999999999988</v>
      </c>
      <c r="V5" s="48">
        <f t="shared" si="4"/>
        <v>-65</v>
      </c>
      <c r="W5" s="48"/>
      <c r="X5" s="48">
        <f t="shared" si="5"/>
        <v>336.36886277801091</v>
      </c>
      <c r="Y5" s="48">
        <f t="shared" si="6"/>
        <v>30.368862778010907</v>
      </c>
      <c r="Z5" s="48">
        <f t="shared" si="7"/>
        <v>30</v>
      </c>
      <c r="AA5" s="17">
        <f t="shared" si="8"/>
        <v>30</v>
      </c>
      <c r="AB5" s="45">
        <f t="shared" si="9"/>
        <v>336</v>
      </c>
    </row>
    <row r="6" spans="1:28" ht="15" customHeight="1" x14ac:dyDescent="0.25">
      <c r="A6" s="49">
        <v>406</v>
      </c>
      <c r="B6" s="49">
        <v>306</v>
      </c>
      <c r="C6" s="46">
        <v>0</v>
      </c>
      <c r="D6" s="46">
        <v>272.13</v>
      </c>
      <c r="E6" s="46">
        <v>211.23</v>
      </c>
      <c r="F6" s="46">
        <f t="shared" si="0"/>
        <v>50.666666666666664</v>
      </c>
      <c r="G6" s="46">
        <v>0</v>
      </c>
      <c r="H6" s="46">
        <f t="shared" si="1"/>
        <v>53.444444444444443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1</v>
      </c>
      <c r="N6" s="8" t="s">
        <v>46</v>
      </c>
      <c r="O6" s="54">
        <v>2.2000000000000002</v>
      </c>
      <c r="P6" s="6" t="s">
        <v>47</v>
      </c>
      <c r="Q6" s="13">
        <f>LARGE(B:B,3)</f>
        <v>1250</v>
      </c>
      <c r="T6" s="43">
        <v>270.34500000000003</v>
      </c>
      <c r="U6" s="52">
        <f t="shared" si="3"/>
        <v>-35.654999999999973</v>
      </c>
      <c r="V6" s="48">
        <f t="shared" si="4"/>
        <v>-36</v>
      </c>
      <c r="W6" s="48"/>
      <c r="X6" s="48">
        <f t="shared" si="5"/>
        <v>336.36886277801091</v>
      </c>
      <c r="Y6" s="48">
        <f t="shared" si="6"/>
        <v>30.368862778010907</v>
      </c>
      <c r="Z6" s="48">
        <f t="shared" si="7"/>
        <v>30</v>
      </c>
      <c r="AA6" s="17">
        <f t="shared" si="8"/>
        <v>30</v>
      </c>
      <c r="AB6" s="45">
        <f t="shared" si="9"/>
        <v>336</v>
      </c>
    </row>
    <row r="7" spans="1:28" ht="15" customHeight="1" x14ac:dyDescent="0.25">
      <c r="A7" s="49">
        <v>406</v>
      </c>
      <c r="B7" s="49">
        <v>306</v>
      </c>
      <c r="C7" s="46">
        <v>0</v>
      </c>
      <c r="D7" s="46">
        <v>272.14</v>
      </c>
      <c r="E7" s="46">
        <v>211.23</v>
      </c>
      <c r="F7" s="46">
        <f t="shared" si="0"/>
        <v>52.114285714285714</v>
      </c>
      <c r="G7" s="46">
        <v>0</v>
      </c>
      <c r="H7" s="46">
        <f t="shared" si="1"/>
        <v>54.971428571428568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0</v>
      </c>
      <c r="N7" s="8" t="s">
        <v>48</v>
      </c>
      <c r="O7" s="54">
        <v>3.08</v>
      </c>
      <c r="P7" s="13"/>
      <c r="Q7" s="13"/>
      <c r="T7" s="43">
        <v>245.60499999999999</v>
      </c>
      <c r="U7" s="52">
        <f t="shared" si="3"/>
        <v>-60.39500000000001</v>
      </c>
      <c r="V7" s="48">
        <f t="shared" si="4"/>
        <v>-60</v>
      </c>
      <c r="W7" s="48"/>
      <c r="X7" s="48">
        <f t="shared" si="5"/>
        <v>336.36886277801091</v>
      </c>
      <c r="Y7" s="48">
        <f t="shared" si="6"/>
        <v>30.368862778010907</v>
      </c>
      <c r="Z7" s="48">
        <f t="shared" si="7"/>
        <v>30</v>
      </c>
      <c r="AA7" s="17">
        <f t="shared" si="8"/>
        <v>30</v>
      </c>
      <c r="AB7" s="45">
        <f t="shared" si="9"/>
        <v>336</v>
      </c>
    </row>
    <row r="8" spans="1:28" ht="15" customHeight="1" x14ac:dyDescent="0.25">
      <c r="A8" s="49">
        <v>306</v>
      </c>
      <c r="B8" s="49">
        <v>306</v>
      </c>
      <c r="C8" s="46">
        <v>0.06</v>
      </c>
      <c r="D8" s="46">
        <v>272.14</v>
      </c>
      <c r="E8" s="46">
        <v>211.23</v>
      </c>
      <c r="F8" s="46">
        <f t="shared" si="0"/>
        <v>56.588235294117645</v>
      </c>
      <c r="G8" s="46">
        <v>0</v>
      </c>
      <c r="H8" s="46">
        <f t="shared" si="1"/>
        <v>56.588235294117645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1</v>
      </c>
      <c r="N8" s="8" t="s">
        <v>49</v>
      </c>
      <c r="O8" s="54">
        <v>268.87</v>
      </c>
      <c r="P8" s="9"/>
      <c r="Q8" s="13"/>
      <c r="T8" s="43">
        <v>254.14599999999999</v>
      </c>
      <c r="U8" s="52">
        <f t="shared" si="3"/>
        <v>-51.854000000000013</v>
      </c>
      <c r="V8" s="48">
        <f t="shared" si="4"/>
        <v>-52</v>
      </c>
      <c r="W8" s="48"/>
      <c r="X8" s="48">
        <f t="shared" si="5"/>
        <v>336.36886277801091</v>
      </c>
      <c r="Y8" s="48">
        <f t="shared" si="6"/>
        <v>30.368862778010907</v>
      </c>
      <c r="Z8" s="48">
        <f t="shared" si="7"/>
        <v>30</v>
      </c>
      <c r="AA8" s="17">
        <f t="shared" si="8"/>
        <v>30</v>
      </c>
      <c r="AB8" s="45">
        <f t="shared" si="9"/>
        <v>336</v>
      </c>
    </row>
    <row r="9" spans="1:28" ht="15" customHeight="1" x14ac:dyDescent="0.25">
      <c r="A9" s="49">
        <v>306</v>
      </c>
      <c r="B9" s="49">
        <v>306</v>
      </c>
      <c r="C9" s="46">
        <v>0</v>
      </c>
      <c r="D9" s="46">
        <v>272.14</v>
      </c>
      <c r="E9" s="46">
        <v>211.23</v>
      </c>
      <c r="F9" s="46">
        <f t="shared" si="0"/>
        <v>58.303030303030305</v>
      </c>
      <c r="G9" s="46">
        <v>0</v>
      </c>
      <c r="H9" s="46">
        <f t="shared" si="1"/>
        <v>58.303030303030305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1</v>
      </c>
      <c r="N9" s="8" t="s">
        <v>50</v>
      </c>
      <c r="O9" s="55">
        <v>283</v>
      </c>
      <c r="P9" s="9"/>
      <c r="Q9" s="13"/>
      <c r="T9" s="43">
        <v>248.191</v>
      </c>
      <c r="U9" s="52">
        <f t="shared" si="3"/>
        <v>-57.808999999999997</v>
      </c>
      <c r="V9" s="48">
        <f t="shared" si="4"/>
        <v>-58</v>
      </c>
      <c r="W9" s="48"/>
      <c r="X9" s="48">
        <f t="shared" si="5"/>
        <v>336.36886277801091</v>
      </c>
      <c r="Y9" s="48">
        <f t="shared" si="6"/>
        <v>30.368862778010907</v>
      </c>
      <c r="Z9" s="48">
        <f t="shared" si="7"/>
        <v>30</v>
      </c>
      <c r="AA9" s="17">
        <f t="shared" si="8"/>
        <v>30</v>
      </c>
      <c r="AB9" s="45">
        <f t="shared" si="9"/>
        <v>336</v>
      </c>
    </row>
    <row r="10" spans="1:28" ht="15" customHeight="1" x14ac:dyDescent="0.25">
      <c r="A10" s="49">
        <v>306</v>
      </c>
      <c r="B10" s="49">
        <v>306</v>
      </c>
      <c r="C10" s="46">
        <v>0</v>
      </c>
      <c r="D10" s="46">
        <v>272.14</v>
      </c>
      <c r="E10" s="46">
        <v>211.23</v>
      </c>
      <c r="F10" s="46">
        <f t="shared" si="0"/>
        <v>60.125</v>
      </c>
      <c r="G10" s="46">
        <v>0</v>
      </c>
      <c r="H10" s="46">
        <f t="shared" si="1"/>
        <v>60.125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0</v>
      </c>
      <c r="N10" s="10" t="s">
        <v>51</v>
      </c>
      <c r="O10" s="55">
        <v>281</v>
      </c>
      <c r="P10" s="9"/>
      <c r="Q10" s="13"/>
      <c r="T10" s="43">
        <v>260.19200000000001</v>
      </c>
      <c r="U10" s="52">
        <f t="shared" si="3"/>
        <v>-45.807999999999993</v>
      </c>
      <c r="V10" s="48">
        <f t="shared" si="4"/>
        <v>-46</v>
      </c>
      <c r="W10" s="48"/>
      <c r="X10" s="48">
        <f t="shared" si="5"/>
        <v>336.36886277801091</v>
      </c>
      <c r="Y10" s="48">
        <f t="shared" si="6"/>
        <v>30.368862778010907</v>
      </c>
      <c r="Z10" s="48">
        <f t="shared" si="7"/>
        <v>30</v>
      </c>
      <c r="AA10" s="17">
        <f t="shared" si="8"/>
        <v>30</v>
      </c>
      <c r="AB10" s="45">
        <f t="shared" si="9"/>
        <v>336</v>
      </c>
    </row>
    <row r="11" spans="1:28" ht="15" customHeight="1" x14ac:dyDescent="0.25">
      <c r="A11" s="49">
        <v>306</v>
      </c>
      <c r="B11" s="49">
        <v>306</v>
      </c>
      <c r="C11" s="46">
        <v>0</v>
      </c>
      <c r="D11" s="46">
        <v>272.14</v>
      </c>
      <c r="E11" s="46">
        <v>211.23</v>
      </c>
      <c r="F11" s="46">
        <f t="shared" si="0"/>
        <v>62.064516129032256</v>
      </c>
      <c r="G11" s="46">
        <v>0</v>
      </c>
      <c r="H11" s="46">
        <f t="shared" si="1"/>
        <v>62.064516129032256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0</v>
      </c>
      <c r="N11" s="8" t="s">
        <v>52</v>
      </c>
      <c r="O11" s="55">
        <v>280</v>
      </c>
      <c r="P11" s="14" t="s">
        <v>53</v>
      </c>
      <c r="Q11" s="13">
        <f>MIN(D:D)</f>
        <v>271.24</v>
      </c>
      <c r="T11" s="43">
        <v>260.43200000000002</v>
      </c>
      <c r="U11" s="52">
        <f t="shared" si="3"/>
        <v>-45.567999999999984</v>
      </c>
      <c r="V11" s="48">
        <f t="shared" si="4"/>
        <v>-46</v>
      </c>
      <c r="W11" s="48"/>
      <c r="X11" s="48">
        <f t="shared" si="5"/>
        <v>336.36886277801091</v>
      </c>
      <c r="Y11" s="48">
        <f t="shared" si="6"/>
        <v>30.368862778010907</v>
      </c>
      <c r="Z11" s="48">
        <f t="shared" si="7"/>
        <v>30</v>
      </c>
      <c r="AA11" s="17">
        <f t="shared" si="8"/>
        <v>30</v>
      </c>
      <c r="AB11" s="45">
        <f t="shared" si="9"/>
        <v>336</v>
      </c>
    </row>
    <row r="12" spans="1:28" ht="15" customHeight="1" x14ac:dyDescent="0.25">
      <c r="A12" s="49">
        <v>73.2</v>
      </c>
      <c r="B12" s="49">
        <v>374</v>
      </c>
      <c r="C12" s="46">
        <v>0</v>
      </c>
      <c r="D12" s="46">
        <v>272.11</v>
      </c>
      <c r="E12" s="46">
        <v>211.26</v>
      </c>
      <c r="F12" s="46">
        <f t="shared" si="0"/>
        <v>71.893333333333345</v>
      </c>
      <c r="G12" s="46">
        <v>0</v>
      </c>
      <c r="H12" s="46">
        <f t="shared" si="1"/>
        <v>61.866666666666667</v>
      </c>
      <c r="I12" s="46">
        <v>0</v>
      </c>
      <c r="J12" s="50">
        <f t="shared" si="10"/>
        <v>0</v>
      </c>
      <c r="K12" s="50">
        <f t="shared" si="11"/>
        <v>1</v>
      </c>
      <c r="L12" s="50">
        <f t="shared" si="12"/>
        <v>1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272.11</v>
      </c>
      <c r="T12" s="43">
        <v>324.87200000000001</v>
      </c>
      <c r="U12" s="52">
        <f t="shared" si="3"/>
        <v>-49.127999999999986</v>
      </c>
      <c r="V12" s="48">
        <f t="shared" si="4"/>
        <v>-49</v>
      </c>
      <c r="W12" s="48"/>
      <c r="X12" s="48">
        <f t="shared" si="5"/>
        <v>411.11749895090219</v>
      </c>
      <c r="Y12" s="48">
        <f t="shared" si="6"/>
        <v>37.117498950902188</v>
      </c>
      <c r="Z12" s="48">
        <f t="shared" si="7"/>
        <v>37</v>
      </c>
      <c r="AA12" s="17">
        <f t="shared" si="8"/>
        <v>37</v>
      </c>
      <c r="AB12" s="45">
        <f t="shared" si="9"/>
        <v>411</v>
      </c>
    </row>
    <row r="13" spans="1:28" ht="15" customHeight="1" x14ac:dyDescent="0.25">
      <c r="A13" s="49">
        <v>552</v>
      </c>
      <c r="B13" s="49">
        <v>552</v>
      </c>
      <c r="C13" s="46">
        <v>0</v>
      </c>
      <c r="D13" s="46">
        <v>272.11</v>
      </c>
      <c r="E13" s="46">
        <v>211.37</v>
      </c>
      <c r="F13" s="46">
        <f t="shared" si="0"/>
        <v>57.862068965517238</v>
      </c>
      <c r="G13" s="46">
        <v>0</v>
      </c>
      <c r="H13" s="46">
        <f t="shared" si="1"/>
        <v>57.862068965517238</v>
      </c>
      <c r="I13" s="46">
        <v>0</v>
      </c>
      <c r="J13" s="50">
        <f t="shared" si="10"/>
        <v>0</v>
      </c>
      <c r="K13" s="50">
        <f t="shared" si="11"/>
        <v>1</v>
      </c>
      <c r="L13" s="50">
        <f t="shared" si="12"/>
        <v>1</v>
      </c>
      <c r="M13" s="50">
        <f t="shared" ca="1" si="2"/>
        <v>0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287.06700000000001</v>
      </c>
      <c r="U13" s="52">
        <f t="shared" si="3"/>
        <v>-264.93299999999999</v>
      </c>
      <c r="V13" s="48">
        <f t="shared" si="4"/>
        <v>-265</v>
      </c>
      <c r="W13" s="48"/>
      <c r="X13" s="48">
        <f t="shared" si="5"/>
        <v>606.78304657994124</v>
      </c>
      <c r="Y13" s="48">
        <f t="shared" si="6"/>
        <v>54.783046579941242</v>
      </c>
      <c r="Z13" s="48">
        <f t="shared" si="7"/>
        <v>55</v>
      </c>
      <c r="AA13" s="17">
        <f t="shared" si="8"/>
        <v>55</v>
      </c>
      <c r="AB13" s="45">
        <f t="shared" si="9"/>
        <v>607</v>
      </c>
    </row>
    <row r="14" spans="1:28" ht="15" customHeight="1" x14ac:dyDescent="0.25">
      <c r="A14" s="49">
        <v>307</v>
      </c>
      <c r="B14" s="49">
        <v>607</v>
      </c>
      <c r="C14" s="46">
        <v>0</v>
      </c>
      <c r="D14" s="46">
        <v>272.08</v>
      </c>
      <c r="E14" s="46">
        <v>211.42</v>
      </c>
      <c r="F14" s="46">
        <f t="shared" si="0"/>
        <v>68.678571428571431</v>
      </c>
      <c r="G14" s="46">
        <v>0</v>
      </c>
      <c r="H14" s="46">
        <f t="shared" si="1"/>
        <v>57.964285714285715</v>
      </c>
      <c r="I14" s="46">
        <v>0</v>
      </c>
      <c r="J14" s="50">
        <f t="shared" si="10"/>
        <v>0</v>
      </c>
      <c r="K14" s="50">
        <f t="shared" si="11"/>
        <v>1</v>
      </c>
      <c r="L14" s="50">
        <f t="shared" si="12"/>
        <v>1</v>
      </c>
      <c r="M14" s="50">
        <f t="shared" ca="1" si="2"/>
        <v>1</v>
      </c>
      <c r="N14" s="10" t="s">
        <v>58</v>
      </c>
      <c r="O14" s="55">
        <v>245</v>
      </c>
      <c r="P14" s="14" t="s">
        <v>59</v>
      </c>
      <c r="Q14" s="13">
        <f>MAX(B:B)</f>
        <v>1250</v>
      </c>
      <c r="T14" s="43">
        <v>278.93799999999999</v>
      </c>
      <c r="U14" s="52">
        <f t="shared" si="3"/>
        <v>-328.06200000000001</v>
      </c>
      <c r="V14" s="48">
        <f t="shared" si="4"/>
        <v>-328</v>
      </c>
      <c r="W14" s="48"/>
      <c r="X14" s="48">
        <f t="shared" si="5"/>
        <v>667.24150230801513</v>
      </c>
      <c r="Y14" s="48">
        <f t="shared" si="6"/>
        <v>60.241502308015129</v>
      </c>
      <c r="Z14" s="48">
        <f t="shared" si="7"/>
        <v>60</v>
      </c>
      <c r="AA14" s="17">
        <f t="shared" si="8"/>
        <v>60</v>
      </c>
      <c r="AB14" s="45">
        <f t="shared" si="9"/>
        <v>667</v>
      </c>
    </row>
    <row r="15" spans="1:28" ht="15" customHeight="1" x14ac:dyDescent="0.25">
      <c r="A15" s="49">
        <v>207</v>
      </c>
      <c r="B15" s="49">
        <v>606</v>
      </c>
      <c r="C15" s="46">
        <v>0.94</v>
      </c>
      <c r="D15" s="46">
        <v>272.04000000000002</v>
      </c>
      <c r="E15" s="46">
        <v>211.42</v>
      </c>
      <c r="F15" s="46">
        <f t="shared" si="0"/>
        <v>74.925925925925924</v>
      </c>
      <c r="G15" s="46">
        <v>0</v>
      </c>
      <c r="H15" s="46">
        <f t="shared" si="1"/>
        <v>60.148148148148145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0</v>
      </c>
      <c r="N15" s="8" t="s">
        <v>60</v>
      </c>
      <c r="O15" s="8">
        <f>COUNT(C:C)</f>
        <v>86</v>
      </c>
      <c r="P15" s="14" t="s">
        <v>61</v>
      </c>
      <c r="Q15" s="13">
        <f>MAX(D:D)</f>
        <v>272.58999999999997</v>
      </c>
      <c r="R15" s="43">
        <f ca="1">TREND(OFFSET('Z-V'!B1,MATCH(Q15,'Z-V'!A:A,1)-1,,2,1),OFFSET('Z-V'!A1,MATCH(Q15,'Z-V'!A:A,1)-1,,2,1),Q15)</f>
        <v>61523.999999999884</v>
      </c>
      <c r="T15" s="43">
        <v>275.23399999999998</v>
      </c>
      <c r="U15" s="52">
        <f t="shared" si="3"/>
        <v>-330.76600000000002</v>
      </c>
      <c r="V15" s="48">
        <f t="shared" si="4"/>
        <v>-331</v>
      </c>
      <c r="W15" s="48"/>
      <c r="X15" s="48">
        <f t="shared" si="5"/>
        <v>666.14225765841377</v>
      </c>
      <c r="Y15" s="48">
        <f t="shared" si="6"/>
        <v>60.142257658413769</v>
      </c>
      <c r="Z15" s="48">
        <f t="shared" si="7"/>
        <v>60</v>
      </c>
      <c r="AA15" s="17">
        <f t="shared" si="8"/>
        <v>60</v>
      </c>
      <c r="AB15" s="45">
        <f t="shared" si="9"/>
        <v>666</v>
      </c>
    </row>
    <row r="16" spans="1:28" ht="15" customHeight="1" x14ac:dyDescent="0.25">
      <c r="A16" s="49">
        <v>306</v>
      </c>
      <c r="B16" s="49">
        <v>605</v>
      </c>
      <c r="C16" s="46">
        <v>0.84</v>
      </c>
      <c r="D16" s="46">
        <v>272.01</v>
      </c>
      <c r="E16" s="46">
        <v>211.42</v>
      </c>
      <c r="F16" s="46">
        <f t="shared" si="0"/>
        <v>74</v>
      </c>
      <c r="G16" s="46">
        <v>0</v>
      </c>
      <c r="H16" s="46">
        <f t="shared" si="1"/>
        <v>62.5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1</v>
      </c>
      <c r="N16" s="8" t="s">
        <v>62</v>
      </c>
      <c r="O16" s="57">
        <f>MAX(C:C)</f>
        <v>14.5</v>
      </c>
      <c r="P16" s="14" t="s">
        <v>63</v>
      </c>
      <c r="Q16" s="56">
        <f>D2</f>
        <v>272.11</v>
      </c>
      <c r="R16" s="43">
        <f ca="1">TREND(OFFSET('Z-V'!B1,MATCH(Q16,'Z-V'!A:A,1)-1,,2,1),OFFSET('Z-V'!A1,MATCH(Q16,'Z-V'!A:A,1)-1,,2,1),Q16)</f>
        <v>59796</v>
      </c>
      <c r="T16" s="43">
        <v>286.61500000000001</v>
      </c>
      <c r="U16" s="52">
        <f t="shared" si="3"/>
        <v>-318.38499999999999</v>
      </c>
      <c r="V16" s="48">
        <f t="shared" si="4"/>
        <v>-318</v>
      </c>
      <c r="W16" s="48"/>
      <c r="X16" s="48">
        <f t="shared" si="5"/>
        <v>665.04301300881252</v>
      </c>
      <c r="Y16" s="48">
        <f t="shared" si="6"/>
        <v>60.043013008812522</v>
      </c>
      <c r="Z16" s="48">
        <f t="shared" si="7"/>
        <v>60</v>
      </c>
      <c r="AA16" s="17">
        <f t="shared" si="8"/>
        <v>60</v>
      </c>
      <c r="AB16" s="45">
        <f t="shared" si="9"/>
        <v>665</v>
      </c>
    </row>
    <row r="17" spans="1:28" ht="15" customHeight="1" x14ac:dyDescent="0.25">
      <c r="A17" s="49">
        <v>305</v>
      </c>
      <c r="B17" s="49">
        <v>605</v>
      </c>
      <c r="C17" s="46">
        <v>2.69</v>
      </c>
      <c r="D17" s="46">
        <v>271.98</v>
      </c>
      <c r="E17" s="46">
        <v>211.43</v>
      </c>
      <c r="F17" s="46">
        <f t="shared" si="0"/>
        <v>77</v>
      </c>
      <c r="G17" s="46">
        <v>0</v>
      </c>
      <c r="H17" s="46">
        <f t="shared" si="1"/>
        <v>65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0</v>
      </c>
      <c r="N17" s="8" t="s">
        <v>64</v>
      </c>
      <c r="O17" s="11">
        <v>1000</v>
      </c>
      <c r="P17" s="14" t="s">
        <v>65</v>
      </c>
      <c r="Q17" s="13">
        <f>INDEX(D:D, COUNTA(D:D))</f>
        <v>272.36</v>
      </c>
      <c r="T17" s="43">
        <v>291.048</v>
      </c>
      <c r="U17" s="52">
        <f t="shared" si="3"/>
        <v>-313.952</v>
      </c>
      <c r="V17" s="48">
        <f t="shared" si="4"/>
        <v>-314</v>
      </c>
      <c r="W17" s="48"/>
      <c r="X17" s="48">
        <f t="shared" si="5"/>
        <v>665.04301300881252</v>
      </c>
      <c r="Y17" s="48">
        <f t="shared" si="6"/>
        <v>60.043013008812522</v>
      </c>
      <c r="Z17" s="48">
        <f t="shared" si="7"/>
        <v>60</v>
      </c>
      <c r="AA17" s="17">
        <f t="shared" si="8"/>
        <v>60</v>
      </c>
      <c r="AB17" s="45">
        <f t="shared" si="9"/>
        <v>665</v>
      </c>
    </row>
    <row r="18" spans="1:28" ht="15" customHeight="1" x14ac:dyDescent="0.2">
      <c r="A18" s="49">
        <v>404</v>
      </c>
      <c r="B18" s="49">
        <v>604</v>
      </c>
      <c r="C18" s="46">
        <v>2.57</v>
      </c>
      <c r="D18" s="46">
        <v>271.95999999999998</v>
      </c>
      <c r="E18" s="46">
        <v>211.43</v>
      </c>
      <c r="F18" s="46">
        <f t="shared" si="0"/>
        <v>76.083333333333329</v>
      </c>
      <c r="G18" s="46">
        <v>0</v>
      </c>
      <c r="H18" s="46">
        <f t="shared" si="1"/>
        <v>67.75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1</v>
      </c>
      <c r="N18" s="8" t="s">
        <v>66</v>
      </c>
      <c r="O18" s="8">
        <f>MAX(B:B)</f>
        <v>1250</v>
      </c>
      <c r="T18" s="43">
        <v>191.66300000000001</v>
      </c>
      <c r="U18" s="52">
        <f t="shared" si="3"/>
        <v>-412.33699999999999</v>
      </c>
      <c r="V18" s="48">
        <f t="shared" si="4"/>
        <v>-412</v>
      </c>
      <c r="W18" s="48"/>
      <c r="X18" s="48">
        <f t="shared" si="5"/>
        <v>663.94376835921116</v>
      </c>
      <c r="Y18" s="48">
        <f t="shared" si="6"/>
        <v>59.943768359211163</v>
      </c>
      <c r="Z18" s="48">
        <f t="shared" si="7"/>
        <v>60</v>
      </c>
      <c r="AA18" s="17">
        <f t="shared" si="8"/>
        <v>60</v>
      </c>
      <c r="AB18" s="45">
        <f t="shared" si="9"/>
        <v>664</v>
      </c>
    </row>
    <row r="19" spans="1:28" ht="15" customHeight="1" x14ac:dyDescent="0.25">
      <c r="A19" s="49">
        <v>404</v>
      </c>
      <c r="B19" s="49">
        <v>603</v>
      </c>
      <c r="C19" s="46">
        <v>2.2799999999999998</v>
      </c>
      <c r="D19" s="46">
        <v>271.94</v>
      </c>
      <c r="E19" s="46">
        <v>211.43</v>
      </c>
      <c r="F19" s="46">
        <f t="shared" si="0"/>
        <v>79.391304347826093</v>
      </c>
      <c r="G19" s="46">
        <v>0</v>
      </c>
      <c r="H19" s="46">
        <f t="shared" si="1"/>
        <v>70.739130434782609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1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0.84712930170397605</v>
      </c>
      <c r="R19" s="58">
        <f>MAX(AB:AB)</f>
        <v>1374</v>
      </c>
      <c r="S19" s="58">
        <f>'Z-V'!P8-R19</f>
        <v>7605</v>
      </c>
      <c r="T19" s="43">
        <v>237.40899999999999</v>
      </c>
      <c r="U19" s="52">
        <f t="shared" si="3"/>
        <v>-365.59100000000001</v>
      </c>
      <c r="V19" s="48">
        <f t="shared" si="4"/>
        <v>-366</v>
      </c>
      <c r="W19" s="48"/>
      <c r="X19" s="48">
        <f t="shared" si="5"/>
        <v>662.84452370960969</v>
      </c>
      <c r="Y19" s="48">
        <f t="shared" si="6"/>
        <v>59.844523709609689</v>
      </c>
      <c r="Z19" s="48">
        <f t="shared" si="7"/>
        <v>60</v>
      </c>
      <c r="AA19" s="17">
        <f t="shared" si="8"/>
        <v>60</v>
      </c>
      <c r="AB19" s="45">
        <f t="shared" si="9"/>
        <v>663</v>
      </c>
    </row>
    <row r="20" spans="1:28" ht="15" customHeight="1" x14ac:dyDescent="0.25">
      <c r="A20" s="49">
        <v>304</v>
      </c>
      <c r="B20" s="49">
        <v>604</v>
      </c>
      <c r="C20" s="46">
        <v>0.08</v>
      </c>
      <c r="D20" s="46">
        <v>271.91000000000003</v>
      </c>
      <c r="E20" s="46">
        <v>211.43</v>
      </c>
      <c r="F20" s="46">
        <f t="shared" si="0"/>
        <v>87.545454545454547</v>
      </c>
      <c r="G20" s="46">
        <v>0</v>
      </c>
      <c r="H20" s="46">
        <f t="shared" si="1"/>
        <v>73.909090909090907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1</v>
      </c>
      <c r="N20" s="8" t="s">
        <v>68</v>
      </c>
      <c r="O20" s="8">
        <v>0</v>
      </c>
      <c r="P20" s="14" t="s">
        <v>1</v>
      </c>
      <c r="Q20" s="13">
        <f ca="1">('Z-V'!R16-'Z-V'!R17)*(S20-'Z-V'!R13)/('Z-V'!R9-'Z-V'!R13)+'Z-V'!R17</f>
        <v>0.96772116679132603</v>
      </c>
      <c r="R20" s="43">
        <f ca="1">R15-R16</f>
        <v>1727.9999999998836</v>
      </c>
      <c r="S20" s="43">
        <f ca="1">'Z-V'!P9-R20</f>
        <v>51752.000000000116</v>
      </c>
      <c r="T20" s="43">
        <v>243.541</v>
      </c>
      <c r="U20" s="52">
        <f t="shared" si="3"/>
        <v>-360.459</v>
      </c>
      <c r="V20" s="48">
        <f t="shared" si="4"/>
        <v>-360</v>
      </c>
      <c r="W20" s="48"/>
      <c r="X20" s="48">
        <f t="shared" si="5"/>
        <v>663.94376835921116</v>
      </c>
      <c r="Y20" s="48">
        <f t="shared" si="6"/>
        <v>59.943768359211163</v>
      </c>
      <c r="Z20" s="48">
        <f t="shared" si="7"/>
        <v>60</v>
      </c>
      <c r="AA20" s="17">
        <f t="shared" si="8"/>
        <v>60</v>
      </c>
      <c r="AB20" s="45">
        <f t="shared" si="9"/>
        <v>664</v>
      </c>
    </row>
    <row r="21" spans="1:28" ht="15" customHeight="1" x14ac:dyDescent="0.25">
      <c r="A21" s="49">
        <v>404</v>
      </c>
      <c r="B21" s="49">
        <v>604</v>
      </c>
      <c r="C21" s="46">
        <v>0.93</v>
      </c>
      <c r="D21" s="46">
        <v>271.89</v>
      </c>
      <c r="E21" s="46">
        <v>211.43</v>
      </c>
      <c r="F21" s="46">
        <f t="shared" si="0"/>
        <v>86.952380952380949</v>
      </c>
      <c r="G21" s="46">
        <v>0</v>
      </c>
      <c r="H21" s="46">
        <f t="shared" si="1"/>
        <v>77.428571428571431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0</v>
      </c>
      <c r="N21" s="8" t="s">
        <v>69</v>
      </c>
      <c r="O21" s="8">
        <v>1</v>
      </c>
      <c r="P21" s="14" t="s">
        <v>2</v>
      </c>
      <c r="Q21" s="13">
        <f>('Z-V'!R16-'Z-V'!R17)*(S21-'Z-V'!R14)/('Z-V'!R10-'Z-V'!R14)+'Z-V'!R17</f>
        <v>0.98859068067610778</v>
      </c>
      <c r="R21" s="43">
        <f>ABS(Q12-Q17)</f>
        <v>0.25</v>
      </c>
      <c r="S21" s="43">
        <f>'Z-V'!P10-R21</f>
        <v>21.64</v>
      </c>
      <c r="T21" s="43">
        <v>358.88299999999998</v>
      </c>
      <c r="U21" s="52">
        <f t="shared" si="3"/>
        <v>-245.11700000000002</v>
      </c>
      <c r="V21" s="48">
        <f t="shared" si="4"/>
        <v>-245</v>
      </c>
      <c r="W21" s="48"/>
      <c r="X21" s="48">
        <f t="shared" si="5"/>
        <v>663.94376835921116</v>
      </c>
      <c r="Y21" s="48">
        <f t="shared" si="6"/>
        <v>59.943768359211163</v>
      </c>
      <c r="Z21" s="48">
        <f t="shared" si="7"/>
        <v>60</v>
      </c>
      <c r="AA21" s="17">
        <f t="shared" si="8"/>
        <v>60</v>
      </c>
      <c r="AB21" s="45">
        <f t="shared" si="9"/>
        <v>664</v>
      </c>
    </row>
    <row r="22" spans="1:28" ht="15" customHeight="1" x14ac:dyDescent="0.25">
      <c r="A22" s="49">
        <v>404</v>
      </c>
      <c r="B22" s="49">
        <v>604</v>
      </c>
      <c r="C22" s="46">
        <v>7.78</v>
      </c>
      <c r="D22" s="46">
        <v>271.87</v>
      </c>
      <c r="E22" s="46">
        <v>211.43</v>
      </c>
      <c r="F22" s="46">
        <f t="shared" si="0"/>
        <v>91.3</v>
      </c>
      <c r="G22" s="46">
        <v>0</v>
      </c>
      <c r="H22" s="46">
        <f t="shared" si="1"/>
        <v>81.3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1</v>
      </c>
      <c r="N22" s="12"/>
      <c r="O22" s="12"/>
      <c r="P22" s="16" t="s">
        <v>71</v>
      </c>
      <c r="Q22" s="12">
        <f ca="1">ROUND(('Z-V'!R21*Q19+'Z-V'!R22*Q20+'Z-V'!R23*Q21)/'Z-V'!R19,4)</f>
        <v>0.94120000000000004</v>
      </c>
      <c r="T22" s="43">
        <v>252.58099999999999</v>
      </c>
      <c r="U22" s="52">
        <f t="shared" si="3"/>
        <v>-351.41899999999998</v>
      </c>
      <c r="V22" s="48">
        <f t="shared" si="4"/>
        <v>-351</v>
      </c>
      <c r="W22" s="48"/>
      <c r="X22" s="48">
        <f t="shared" si="5"/>
        <v>663.94376835921116</v>
      </c>
      <c r="Y22" s="48">
        <f t="shared" si="6"/>
        <v>59.943768359211163</v>
      </c>
      <c r="Z22" s="48">
        <f t="shared" si="7"/>
        <v>60</v>
      </c>
      <c r="AA22" s="17">
        <f t="shared" si="8"/>
        <v>60</v>
      </c>
      <c r="AB22" s="45">
        <f t="shared" si="9"/>
        <v>664</v>
      </c>
    </row>
    <row r="23" spans="1:28" ht="15" customHeight="1" x14ac:dyDescent="0.25">
      <c r="A23" s="49">
        <v>502</v>
      </c>
      <c r="B23" s="49">
        <v>602</v>
      </c>
      <c r="C23" s="46">
        <v>6.42</v>
      </c>
      <c r="D23" s="46">
        <v>271.86</v>
      </c>
      <c r="E23" s="46">
        <v>211.42</v>
      </c>
      <c r="F23" s="46">
        <f t="shared" si="0"/>
        <v>90.94736842105263</v>
      </c>
      <c r="G23" s="46">
        <v>0</v>
      </c>
      <c r="H23" s="46">
        <f t="shared" si="1"/>
        <v>85.684210526315795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0</v>
      </c>
      <c r="N23" s="8"/>
      <c r="O23" s="8"/>
      <c r="P23" s="13"/>
      <c r="Q23" s="13"/>
      <c r="T23" s="43">
        <v>181.41200000000001</v>
      </c>
      <c r="U23" s="52">
        <f t="shared" si="3"/>
        <v>-420.58799999999997</v>
      </c>
      <c r="V23" s="48">
        <f t="shared" si="4"/>
        <v>-421</v>
      </c>
      <c r="W23" s="48"/>
      <c r="X23" s="48">
        <f t="shared" si="5"/>
        <v>661.74527906000833</v>
      </c>
      <c r="Y23" s="48">
        <f t="shared" si="6"/>
        <v>59.745279060008329</v>
      </c>
      <c r="Z23" s="48">
        <f t="shared" si="7"/>
        <v>60</v>
      </c>
      <c r="AA23" s="17">
        <f t="shared" si="8"/>
        <v>60</v>
      </c>
      <c r="AB23" s="45">
        <f t="shared" si="9"/>
        <v>662</v>
      </c>
    </row>
    <row r="24" spans="1:28" ht="15" customHeight="1" x14ac:dyDescent="0.25">
      <c r="A24" s="49">
        <v>635</v>
      </c>
      <c r="B24" s="49">
        <v>835</v>
      </c>
      <c r="C24" s="46">
        <v>1.06</v>
      </c>
      <c r="D24" s="46">
        <v>271.83999999999997</v>
      </c>
      <c r="E24" s="46">
        <v>211.64</v>
      </c>
      <c r="F24" s="46">
        <f t="shared" si="0"/>
        <v>88.611111111111114</v>
      </c>
      <c r="G24" s="46">
        <v>0</v>
      </c>
      <c r="H24" s="46">
        <f t="shared" si="1"/>
        <v>77.5</v>
      </c>
      <c r="I24" s="46">
        <v>0</v>
      </c>
      <c r="J24" s="50">
        <f t="shared" si="10"/>
        <v>0</v>
      </c>
      <c r="K24" s="50">
        <f t="shared" si="11"/>
        <v>1</v>
      </c>
      <c r="L24" s="50">
        <f t="shared" si="12"/>
        <v>1</v>
      </c>
      <c r="M24" s="50">
        <f t="shared" ca="1" si="2"/>
        <v>1</v>
      </c>
      <c r="N24" s="8"/>
      <c r="O24" s="8"/>
      <c r="P24" s="13"/>
      <c r="Q24" s="13"/>
      <c r="T24" s="43">
        <v>225.77799999999999</v>
      </c>
      <c r="U24" s="52">
        <f t="shared" si="3"/>
        <v>-609.22199999999998</v>
      </c>
      <c r="V24" s="48">
        <f t="shared" si="4"/>
        <v>-609</v>
      </c>
      <c r="W24" s="48"/>
      <c r="X24" s="48">
        <f t="shared" si="5"/>
        <v>917.86928241712121</v>
      </c>
      <c r="Y24" s="48">
        <f t="shared" si="6"/>
        <v>82.869282417121212</v>
      </c>
      <c r="Z24" s="48">
        <f t="shared" si="7"/>
        <v>83</v>
      </c>
      <c r="AA24" s="17">
        <f t="shared" si="8"/>
        <v>83</v>
      </c>
      <c r="AB24" s="45">
        <f t="shared" si="9"/>
        <v>918</v>
      </c>
    </row>
    <row r="25" spans="1:28" ht="15" customHeight="1" x14ac:dyDescent="0.25">
      <c r="A25" s="49">
        <v>326</v>
      </c>
      <c r="B25" s="49">
        <v>1130</v>
      </c>
      <c r="C25" s="46">
        <v>0.24</v>
      </c>
      <c r="D25" s="46">
        <v>271.76</v>
      </c>
      <c r="E25" s="46">
        <v>212.06</v>
      </c>
      <c r="F25" s="46">
        <f t="shared" si="0"/>
        <v>112</v>
      </c>
      <c r="G25" s="46">
        <v>0</v>
      </c>
      <c r="H25" s="46">
        <f t="shared" si="1"/>
        <v>64.705882352941174</v>
      </c>
      <c r="I25" s="46">
        <v>0</v>
      </c>
      <c r="J25" s="50">
        <f t="shared" si="10"/>
        <v>0</v>
      </c>
      <c r="K25" s="50">
        <f t="shared" si="11"/>
        <v>1</v>
      </c>
      <c r="L25" s="50">
        <f t="shared" si="12"/>
        <v>1</v>
      </c>
      <c r="M25" s="50">
        <f t="shared" ca="1" si="2"/>
        <v>0</v>
      </c>
      <c r="N25" s="8"/>
      <c r="O25" s="8"/>
      <c r="P25" s="13"/>
      <c r="Q25" s="13"/>
      <c r="T25" s="43">
        <v>219.91</v>
      </c>
      <c r="U25" s="52">
        <f t="shared" si="3"/>
        <v>-910.09</v>
      </c>
      <c r="V25" s="48">
        <f t="shared" si="4"/>
        <v>-910</v>
      </c>
      <c r="W25" s="48"/>
      <c r="X25" s="48">
        <f t="shared" si="5"/>
        <v>1242.1464540495174</v>
      </c>
      <c r="Y25" s="48">
        <f t="shared" si="6"/>
        <v>112.14645404951739</v>
      </c>
      <c r="Z25" s="48">
        <f t="shared" si="7"/>
        <v>112</v>
      </c>
      <c r="AA25" s="17">
        <f t="shared" si="8"/>
        <v>112</v>
      </c>
      <c r="AB25" s="45">
        <f t="shared" si="9"/>
        <v>1242</v>
      </c>
    </row>
    <row r="26" spans="1:28" ht="15" customHeight="1" x14ac:dyDescent="0.25">
      <c r="A26" s="49">
        <v>597</v>
      </c>
      <c r="B26" s="49">
        <v>1200</v>
      </c>
      <c r="C26" s="46">
        <v>1.85</v>
      </c>
      <c r="D26" s="46">
        <v>271.7</v>
      </c>
      <c r="E26" s="46">
        <v>212.33</v>
      </c>
      <c r="F26" s="46">
        <f t="shared" si="0"/>
        <v>102.0625</v>
      </c>
      <c r="G26" s="46">
        <v>0</v>
      </c>
      <c r="H26" s="46">
        <f t="shared" si="1"/>
        <v>64.375</v>
      </c>
      <c r="I26" s="46">
        <v>0</v>
      </c>
      <c r="J26" s="50">
        <f t="shared" si="10"/>
        <v>0</v>
      </c>
      <c r="K26" s="50">
        <f t="shared" si="11"/>
        <v>1</v>
      </c>
      <c r="L26" s="50">
        <f t="shared" si="12"/>
        <v>1</v>
      </c>
      <c r="M26" s="50">
        <f t="shared" ca="1" si="2"/>
        <v>1</v>
      </c>
      <c r="N26" s="8"/>
      <c r="O26" s="8"/>
      <c r="P26" s="13"/>
      <c r="Q26" s="13"/>
      <c r="T26" s="43">
        <v>214.625</v>
      </c>
      <c r="U26" s="52">
        <f t="shared" si="3"/>
        <v>-985.375</v>
      </c>
      <c r="V26" s="48">
        <f t="shared" si="4"/>
        <v>-985</v>
      </c>
      <c r="W26" s="48"/>
      <c r="X26" s="48">
        <f t="shared" si="5"/>
        <v>1319.0935795216114</v>
      </c>
      <c r="Y26" s="48">
        <f t="shared" si="6"/>
        <v>119.09357952161145</v>
      </c>
      <c r="Z26" s="48">
        <f t="shared" si="7"/>
        <v>119</v>
      </c>
      <c r="AA26" s="17">
        <f t="shared" si="8"/>
        <v>119</v>
      </c>
      <c r="AB26" s="45">
        <f t="shared" si="9"/>
        <v>1319</v>
      </c>
    </row>
    <row r="27" spans="1:28" ht="15" customHeight="1" x14ac:dyDescent="0.25">
      <c r="A27" s="49">
        <v>495</v>
      </c>
      <c r="B27" s="49">
        <v>1190</v>
      </c>
      <c r="C27" s="46">
        <v>0.28999999999999998</v>
      </c>
      <c r="D27" s="46">
        <v>271.63</v>
      </c>
      <c r="E27" s="46">
        <v>212.46</v>
      </c>
      <c r="F27" s="46">
        <f t="shared" si="0"/>
        <v>115.66666666666667</v>
      </c>
      <c r="G27" s="46">
        <v>0</v>
      </c>
      <c r="H27" s="46">
        <f t="shared" si="1"/>
        <v>69.333333333333329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0</v>
      </c>
      <c r="N27" s="8"/>
      <c r="O27" s="8"/>
      <c r="P27" s="13"/>
      <c r="Q27" s="13"/>
      <c r="T27" s="43">
        <v>230.94</v>
      </c>
      <c r="U27" s="52">
        <f t="shared" si="3"/>
        <v>-959.06</v>
      </c>
      <c r="V27" s="48">
        <f t="shared" si="4"/>
        <v>-959</v>
      </c>
      <c r="W27" s="48"/>
      <c r="X27" s="48">
        <f t="shared" si="5"/>
        <v>1308.1011330255978</v>
      </c>
      <c r="Y27" s="48">
        <f t="shared" si="6"/>
        <v>118.10113302559785</v>
      </c>
      <c r="Z27" s="48">
        <f t="shared" si="7"/>
        <v>118</v>
      </c>
      <c r="AA27" s="17">
        <f t="shared" si="8"/>
        <v>118</v>
      </c>
      <c r="AB27" s="45">
        <f t="shared" si="9"/>
        <v>1308</v>
      </c>
    </row>
    <row r="28" spans="1:28" ht="15" customHeight="1" x14ac:dyDescent="0.25">
      <c r="A28" s="49">
        <v>691</v>
      </c>
      <c r="B28" s="49">
        <v>1190</v>
      </c>
      <c r="C28" s="46">
        <v>0</v>
      </c>
      <c r="D28" s="46">
        <v>271.58</v>
      </c>
      <c r="E28" s="46">
        <v>212.55</v>
      </c>
      <c r="F28" s="46">
        <f t="shared" si="0"/>
        <v>109.92857142857143</v>
      </c>
      <c r="G28" s="46">
        <v>0</v>
      </c>
      <c r="H28" s="46">
        <f t="shared" si="1"/>
        <v>74.285714285714292</v>
      </c>
      <c r="I28" s="46">
        <v>0</v>
      </c>
      <c r="J28" s="50">
        <f t="shared" si="10"/>
        <v>1</v>
      </c>
      <c r="K28" s="50">
        <f t="shared" si="11"/>
        <v>1</v>
      </c>
      <c r="L28" s="50">
        <f t="shared" si="12"/>
        <v>1</v>
      </c>
      <c r="M28" s="50">
        <f t="shared" ca="1" si="2"/>
        <v>0</v>
      </c>
      <c r="N28" s="8"/>
      <c r="O28" s="8"/>
      <c r="P28" s="13"/>
      <c r="Q28" s="13"/>
      <c r="T28" s="43">
        <v>230.91399999999999</v>
      </c>
      <c r="U28" s="52">
        <f t="shared" si="3"/>
        <v>-959.08600000000001</v>
      </c>
      <c r="V28" s="48">
        <f t="shared" si="4"/>
        <v>-959</v>
      </c>
      <c r="W28" s="48"/>
      <c r="X28" s="48">
        <f t="shared" si="5"/>
        <v>1308.1011330255978</v>
      </c>
      <c r="Y28" s="48">
        <f t="shared" si="6"/>
        <v>118.10113302559785</v>
      </c>
      <c r="Z28" s="48">
        <f t="shared" si="7"/>
        <v>118</v>
      </c>
      <c r="AA28" s="17">
        <f t="shared" si="8"/>
        <v>118</v>
      </c>
      <c r="AB28" s="45">
        <f t="shared" si="9"/>
        <v>1308</v>
      </c>
    </row>
    <row r="29" spans="1:28" ht="15" customHeight="1" x14ac:dyDescent="0.25">
      <c r="A29" s="49">
        <v>489</v>
      </c>
      <c r="B29" s="49">
        <v>1190</v>
      </c>
      <c r="C29" s="46">
        <v>0</v>
      </c>
      <c r="D29" s="46">
        <v>271.51</v>
      </c>
      <c r="E29" s="46">
        <v>212.56</v>
      </c>
      <c r="F29" s="46">
        <f t="shared" si="0"/>
        <v>133.92307692307693</v>
      </c>
      <c r="G29" s="46">
        <v>0</v>
      </c>
      <c r="H29" s="46">
        <f t="shared" si="1"/>
        <v>80</v>
      </c>
      <c r="I29" s="46">
        <v>0</v>
      </c>
      <c r="J29" s="50">
        <f t="shared" si="10"/>
        <v>1</v>
      </c>
      <c r="K29" s="50">
        <f t="shared" si="11"/>
        <v>1</v>
      </c>
      <c r="L29" s="50">
        <f t="shared" si="12"/>
        <v>1</v>
      </c>
      <c r="M29" s="50">
        <f t="shared" ca="1" si="2"/>
        <v>0</v>
      </c>
      <c r="N29" s="8"/>
      <c r="O29" s="8"/>
      <c r="P29" s="13"/>
      <c r="Q29" s="13"/>
      <c r="T29" s="43">
        <v>225.702</v>
      </c>
      <c r="U29" s="52">
        <f t="shared" si="3"/>
        <v>-964.298</v>
      </c>
      <c r="V29" s="48">
        <f t="shared" si="4"/>
        <v>-964</v>
      </c>
      <c r="W29" s="48"/>
      <c r="X29" s="48">
        <f t="shared" si="5"/>
        <v>1308.1011330255978</v>
      </c>
      <c r="Y29" s="48">
        <f t="shared" si="6"/>
        <v>118.10113302559785</v>
      </c>
      <c r="Z29" s="48">
        <f t="shared" si="7"/>
        <v>118</v>
      </c>
      <c r="AA29" s="17">
        <f t="shared" si="8"/>
        <v>118</v>
      </c>
      <c r="AB29" s="45">
        <f t="shared" si="9"/>
        <v>1308</v>
      </c>
    </row>
    <row r="30" spans="1:28" ht="15" customHeight="1" x14ac:dyDescent="0.25">
      <c r="A30" s="49">
        <v>385</v>
      </c>
      <c r="B30" s="49">
        <v>1190</v>
      </c>
      <c r="C30" s="46">
        <v>0</v>
      </c>
      <c r="D30" s="46">
        <v>271.43</v>
      </c>
      <c r="E30" s="46">
        <v>212.67</v>
      </c>
      <c r="F30" s="46">
        <f t="shared" si="0"/>
        <v>153.75</v>
      </c>
      <c r="G30" s="46">
        <v>0</v>
      </c>
      <c r="H30" s="46">
        <f t="shared" si="1"/>
        <v>86.666666666666671</v>
      </c>
      <c r="I30" s="46">
        <v>0</v>
      </c>
      <c r="J30" s="50">
        <f t="shared" si="10"/>
        <v>1</v>
      </c>
      <c r="K30" s="50">
        <f t="shared" si="11"/>
        <v>1</v>
      </c>
      <c r="L30" s="50">
        <f t="shared" si="12"/>
        <v>1</v>
      </c>
      <c r="M30" s="50">
        <f t="shared" ca="1" si="2"/>
        <v>0</v>
      </c>
      <c r="N30" s="8"/>
      <c r="O30" s="8"/>
      <c r="P30" s="13"/>
      <c r="Q30" s="13"/>
      <c r="T30" s="43">
        <v>201.16800000000001</v>
      </c>
      <c r="U30" s="52">
        <f t="shared" si="3"/>
        <v>-988.83199999999999</v>
      </c>
      <c r="V30" s="48">
        <f t="shared" si="4"/>
        <v>-989</v>
      </c>
      <c r="W30" s="48"/>
      <c r="X30" s="48">
        <f t="shared" si="5"/>
        <v>1308.1011330255978</v>
      </c>
      <c r="Y30" s="48">
        <f t="shared" si="6"/>
        <v>118.10113302559785</v>
      </c>
      <c r="Z30" s="48">
        <f t="shared" si="7"/>
        <v>118</v>
      </c>
      <c r="AA30" s="17">
        <f t="shared" si="8"/>
        <v>118</v>
      </c>
      <c r="AB30" s="45">
        <f t="shared" si="9"/>
        <v>1308</v>
      </c>
    </row>
    <row r="31" spans="1:28" ht="15" customHeight="1" x14ac:dyDescent="0.25">
      <c r="A31" s="49">
        <v>882</v>
      </c>
      <c r="B31" s="49">
        <v>1180</v>
      </c>
      <c r="C31" s="46">
        <v>2.09</v>
      </c>
      <c r="D31" s="46">
        <v>271.39999999999998</v>
      </c>
      <c r="E31" s="46">
        <v>212.68</v>
      </c>
      <c r="F31" s="46">
        <f t="shared" si="0"/>
        <v>122.54545454545455</v>
      </c>
      <c r="G31" s="46">
        <v>0</v>
      </c>
      <c r="H31" s="46">
        <f t="shared" si="1"/>
        <v>95.454545454545453</v>
      </c>
      <c r="I31" s="46">
        <v>0</v>
      </c>
      <c r="J31" s="50">
        <f t="shared" si="10"/>
        <v>1</v>
      </c>
      <c r="K31" s="50">
        <f t="shared" si="11"/>
        <v>1</v>
      </c>
      <c r="L31" s="50">
        <f t="shared" si="12"/>
        <v>1</v>
      </c>
      <c r="M31" s="50">
        <f t="shared" ca="1" si="2"/>
        <v>0</v>
      </c>
      <c r="N31" s="8"/>
      <c r="O31" s="8"/>
      <c r="P31" s="13"/>
      <c r="Q31" s="13"/>
      <c r="T31" s="43">
        <v>217.773</v>
      </c>
      <c r="U31" s="52">
        <f t="shared" si="3"/>
        <v>-962.22699999999998</v>
      </c>
      <c r="V31" s="48">
        <f t="shared" si="4"/>
        <v>-962</v>
      </c>
      <c r="W31" s="48"/>
      <c r="X31" s="48">
        <f t="shared" si="5"/>
        <v>1297.1086865295847</v>
      </c>
      <c r="Y31" s="48">
        <f t="shared" si="6"/>
        <v>117.1086865295847</v>
      </c>
      <c r="Z31" s="48">
        <f t="shared" si="7"/>
        <v>117</v>
      </c>
      <c r="AA31" s="17">
        <f t="shared" si="8"/>
        <v>117</v>
      </c>
      <c r="AB31" s="45">
        <f t="shared" si="9"/>
        <v>1297</v>
      </c>
    </row>
    <row r="32" spans="1:28" ht="15" customHeight="1" x14ac:dyDescent="0.25">
      <c r="A32" s="49">
        <v>781</v>
      </c>
      <c r="B32" s="49">
        <v>1180</v>
      </c>
      <c r="C32" s="46">
        <v>2.14</v>
      </c>
      <c r="D32" s="46">
        <v>271.36</v>
      </c>
      <c r="E32" s="46">
        <v>212.71</v>
      </c>
      <c r="F32" s="46">
        <f t="shared" si="0"/>
        <v>144.9</v>
      </c>
      <c r="G32" s="46">
        <v>0</v>
      </c>
      <c r="H32" s="46">
        <f t="shared" si="1"/>
        <v>105</v>
      </c>
      <c r="I32" s="46">
        <v>0</v>
      </c>
      <c r="J32" s="50">
        <f t="shared" si="10"/>
        <v>1</v>
      </c>
      <c r="K32" s="50">
        <f t="shared" si="11"/>
        <v>1</v>
      </c>
      <c r="L32" s="50">
        <f t="shared" si="12"/>
        <v>1</v>
      </c>
      <c r="M32" s="50">
        <f t="shared" ca="1" si="2"/>
        <v>0</v>
      </c>
      <c r="N32" s="8"/>
      <c r="O32" s="8"/>
      <c r="P32" s="13"/>
      <c r="Q32" s="13"/>
      <c r="T32" s="43">
        <v>304.09800000000001</v>
      </c>
      <c r="U32" s="52">
        <f t="shared" si="3"/>
        <v>-875.90200000000004</v>
      </c>
      <c r="V32" s="48">
        <f t="shared" si="4"/>
        <v>-876</v>
      </c>
      <c r="W32" s="48"/>
      <c r="X32" s="48">
        <f t="shared" si="5"/>
        <v>1297.1086865295847</v>
      </c>
      <c r="Y32" s="48">
        <f t="shared" si="6"/>
        <v>117.1086865295847</v>
      </c>
      <c r="Z32" s="48">
        <f t="shared" si="7"/>
        <v>117</v>
      </c>
      <c r="AA32" s="17">
        <f t="shared" si="8"/>
        <v>117</v>
      </c>
      <c r="AB32" s="45">
        <f t="shared" si="9"/>
        <v>1297</v>
      </c>
    </row>
    <row r="33" spans="1:28" ht="15" customHeight="1" x14ac:dyDescent="0.25">
      <c r="A33" s="49">
        <v>478</v>
      </c>
      <c r="B33" s="49">
        <v>1180</v>
      </c>
      <c r="C33" s="46">
        <v>0.74</v>
      </c>
      <c r="D33" s="46">
        <v>271.29000000000002</v>
      </c>
      <c r="E33" s="46">
        <v>212.75</v>
      </c>
      <c r="F33" s="46">
        <f t="shared" si="0"/>
        <v>194.66666666666666</v>
      </c>
      <c r="G33" s="46">
        <v>0</v>
      </c>
      <c r="H33" s="46">
        <f t="shared" si="1"/>
        <v>116.66666666666667</v>
      </c>
      <c r="I33" s="46">
        <v>0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1</v>
      </c>
      <c r="N33" s="8"/>
      <c r="O33" s="8"/>
      <c r="P33" s="13"/>
      <c r="Q33" s="13"/>
      <c r="T33" s="43">
        <v>312.78800000000001</v>
      </c>
      <c r="U33" s="52">
        <f t="shared" si="3"/>
        <v>-867.21199999999999</v>
      </c>
      <c r="V33" s="48">
        <f t="shared" si="4"/>
        <v>-867</v>
      </c>
      <c r="W33" s="48"/>
      <c r="X33" s="48">
        <f t="shared" si="5"/>
        <v>1297.1086865295847</v>
      </c>
      <c r="Y33" s="48">
        <f t="shared" si="6"/>
        <v>117.1086865295847</v>
      </c>
      <c r="Z33" s="48">
        <f t="shared" si="7"/>
        <v>117</v>
      </c>
      <c r="AA33" s="17">
        <f t="shared" si="8"/>
        <v>117</v>
      </c>
      <c r="AB33" s="45">
        <f t="shared" si="9"/>
        <v>1297</v>
      </c>
    </row>
    <row r="34" spans="1:28" ht="15" customHeight="1" x14ac:dyDescent="0.25">
      <c r="A34" s="49">
        <v>674</v>
      </c>
      <c r="B34" s="49">
        <v>1170</v>
      </c>
      <c r="C34" s="46">
        <v>2.82</v>
      </c>
      <c r="D34" s="46">
        <v>271.24</v>
      </c>
      <c r="E34" s="46">
        <v>212.84</v>
      </c>
      <c r="F34" s="46">
        <f t="shared" si="0"/>
        <v>194.5</v>
      </c>
      <c r="G34" s="46">
        <v>0</v>
      </c>
      <c r="H34" s="46">
        <f t="shared" si="1"/>
        <v>132.5</v>
      </c>
      <c r="I34" s="46">
        <v>0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3">IF(RAND()&lt;0.5,0,1)</f>
        <v>1</v>
      </c>
      <c r="N34" s="8"/>
      <c r="O34" s="8"/>
      <c r="P34" s="13"/>
      <c r="Q34" s="13"/>
      <c r="T34" s="43">
        <v>233.74199999999999</v>
      </c>
      <c r="U34" s="52">
        <f t="shared" ref="U34:U65" si="14">T34-B34</f>
        <v>-936.25800000000004</v>
      </c>
      <c r="V34" s="48">
        <f t="shared" ref="V34:V65" si="15">ROUND(U34,0)</f>
        <v>-936</v>
      </c>
      <c r="W34" s="48"/>
      <c r="X34" s="48">
        <f t="shared" ref="X34:X65" si="16">B34/$W$2*$W$3</f>
        <v>1286.1162400335711</v>
      </c>
      <c r="Y34" s="48">
        <f t="shared" ref="Y34:Y65" si="17">X34-B34</f>
        <v>116.1162400335711</v>
      </c>
      <c r="Z34" s="48">
        <f t="shared" ref="Z34:Z65" si="18">ROUND(Y34,0)</f>
        <v>116</v>
      </c>
      <c r="AA34" s="17">
        <f t="shared" ref="AA34:AA65" si="19">IF(V34&gt;=0,V34,Z34)</f>
        <v>116</v>
      </c>
      <c r="AB34" s="45">
        <f t="shared" ref="AB34:AB65" si="20">B34+AA34</f>
        <v>1286</v>
      </c>
    </row>
    <row r="35" spans="1:28" ht="15" customHeight="1" x14ac:dyDescent="0.25">
      <c r="A35" s="49">
        <v>1370</v>
      </c>
      <c r="B35" s="49">
        <v>1170</v>
      </c>
      <c r="C35" s="46">
        <v>14.5</v>
      </c>
      <c r="D35" s="46">
        <v>271.26</v>
      </c>
      <c r="E35" s="46">
        <v>212.86</v>
      </c>
      <c r="F35" s="46">
        <f t="shared" si="0"/>
        <v>122.85714285714286</v>
      </c>
      <c r="G35" s="46">
        <v>0</v>
      </c>
      <c r="H35" s="46">
        <f t="shared" si="1"/>
        <v>151.42857142857142</v>
      </c>
      <c r="I35" s="46">
        <v>0</v>
      </c>
      <c r="J35" s="50">
        <f t="shared" ref="J35:J66" si="21">IF(ABS(B35-B34)&lt;=50,1,0)</f>
        <v>1</v>
      </c>
      <c r="K35" s="50">
        <f t="shared" ref="K35:K66" si="22">IF(ABS((B35-B34))&lt;=50,1,IF((B35-B34)*(1)&gt;=0,1,-1))</f>
        <v>1</v>
      </c>
      <c r="L35" s="50">
        <f t="shared" si="12"/>
        <v>1</v>
      </c>
      <c r="M35" s="50">
        <f t="shared" ca="1" si="13"/>
        <v>0</v>
      </c>
      <c r="N35" s="8"/>
      <c r="O35" s="8"/>
      <c r="P35" s="13"/>
      <c r="Q35" s="13"/>
      <c r="T35" s="43">
        <v>200.31399999999999</v>
      </c>
      <c r="U35" s="52">
        <f t="shared" si="14"/>
        <v>-969.68600000000004</v>
      </c>
      <c r="V35" s="48">
        <f t="shared" si="15"/>
        <v>-970</v>
      </c>
      <c r="W35" s="48"/>
      <c r="X35" s="48">
        <f t="shared" si="16"/>
        <v>1286.1162400335711</v>
      </c>
      <c r="Y35" s="48">
        <f t="shared" si="17"/>
        <v>116.1162400335711</v>
      </c>
      <c r="Z35" s="48">
        <f t="shared" si="18"/>
        <v>116</v>
      </c>
      <c r="AA35" s="17">
        <f t="shared" si="19"/>
        <v>116</v>
      </c>
      <c r="AB35" s="45">
        <f t="shared" si="20"/>
        <v>1286</v>
      </c>
    </row>
    <row r="36" spans="1:28" ht="15" customHeight="1" x14ac:dyDescent="0.25">
      <c r="A36" s="49">
        <v>1100</v>
      </c>
      <c r="B36" s="49">
        <v>1200</v>
      </c>
      <c r="C36" s="46">
        <v>10</v>
      </c>
      <c r="D36" s="46">
        <v>271.25</v>
      </c>
      <c r="E36" s="46">
        <v>212.88</v>
      </c>
      <c r="F36" s="46">
        <f t="shared" si="0"/>
        <v>188.33333333333334</v>
      </c>
      <c r="G36" s="46">
        <v>0</v>
      </c>
      <c r="H36" s="46">
        <f t="shared" si="1"/>
        <v>171.66666666666666</v>
      </c>
      <c r="I36" s="46">
        <v>0</v>
      </c>
      <c r="J36" s="50">
        <f t="shared" si="21"/>
        <v>1</v>
      </c>
      <c r="K36" s="50">
        <f t="shared" si="22"/>
        <v>1</v>
      </c>
      <c r="L36" s="50">
        <f t="shared" si="12"/>
        <v>1</v>
      </c>
      <c r="M36" s="50">
        <f t="shared" ca="1" si="13"/>
        <v>0</v>
      </c>
      <c r="N36" s="8"/>
      <c r="O36" s="8"/>
      <c r="P36" s="13"/>
      <c r="Q36" s="13"/>
      <c r="T36" s="43">
        <v>245.08799999999999</v>
      </c>
      <c r="U36" s="52">
        <f t="shared" si="14"/>
        <v>-954.91200000000003</v>
      </c>
      <c r="V36" s="48">
        <f t="shared" si="15"/>
        <v>-955</v>
      </c>
      <c r="W36" s="48"/>
      <c r="X36" s="48">
        <f t="shared" si="16"/>
        <v>1319.0935795216114</v>
      </c>
      <c r="Y36" s="48">
        <f t="shared" si="17"/>
        <v>119.09357952161145</v>
      </c>
      <c r="Z36" s="48">
        <f t="shared" si="18"/>
        <v>119</v>
      </c>
      <c r="AA36" s="17">
        <f t="shared" si="19"/>
        <v>119</v>
      </c>
      <c r="AB36" s="45">
        <f t="shared" si="20"/>
        <v>1319</v>
      </c>
    </row>
    <row r="37" spans="1:28" ht="15" customHeight="1" x14ac:dyDescent="0.25">
      <c r="A37" s="49">
        <v>1510</v>
      </c>
      <c r="B37" s="49">
        <v>1210</v>
      </c>
      <c r="C37" s="46">
        <v>6.02</v>
      </c>
      <c r="D37" s="46">
        <v>271.27999999999997</v>
      </c>
      <c r="E37" s="46">
        <v>212.83</v>
      </c>
      <c r="F37" s="46">
        <f t="shared" si="0"/>
        <v>144</v>
      </c>
      <c r="G37" s="46">
        <v>0</v>
      </c>
      <c r="H37" s="46">
        <f t="shared" si="1"/>
        <v>204</v>
      </c>
      <c r="I37" s="46">
        <v>0</v>
      </c>
      <c r="J37" s="50">
        <f t="shared" si="21"/>
        <v>1</v>
      </c>
      <c r="K37" s="50">
        <f t="shared" si="22"/>
        <v>1</v>
      </c>
      <c r="L37" s="50">
        <f t="shared" si="12"/>
        <v>1</v>
      </c>
      <c r="M37" s="50">
        <f t="shared" ca="1" si="13"/>
        <v>0</v>
      </c>
      <c r="N37" s="8"/>
      <c r="O37" s="8"/>
      <c r="P37" s="13"/>
      <c r="Q37" s="13"/>
      <c r="T37" s="43">
        <v>250.636</v>
      </c>
      <c r="U37" s="52">
        <f t="shared" si="14"/>
        <v>-959.36400000000003</v>
      </c>
      <c r="V37" s="48">
        <f t="shared" si="15"/>
        <v>-959</v>
      </c>
      <c r="W37" s="48"/>
      <c r="X37" s="48">
        <f t="shared" si="16"/>
        <v>1330.086026017625</v>
      </c>
      <c r="Y37" s="48">
        <f t="shared" si="17"/>
        <v>120.08602601762504</v>
      </c>
      <c r="Z37" s="48">
        <f t="shared" si="18"/>
        <v>120</v>
      </c>
      <c r="AA37" s="17">
        <f t="shared" si="19"/>
        <v>120</v>
      </c>
      <c r="AB37" s="45">
        <f t="shared" si="20"/>
        <v>1330</v>
      </c>
    </row>
    <row r="38" spans="1:28" ht="15" customHeight="1" x14ac:dyDescent="0.25">
      <c r="A38" s="49">
        <v>1610</v>
      </c>
      <c r="B38" s="49">
        <v>1210</v>
      </c>
      <c r="C38" s="46">
        <v>3.76</v>
      </c>
      <c r="D38" s="46">
        <v>271.32</v>
      </c>
      <c r="E38" s="46">
        <v>212.87</v>
      </c>
      <c r="F38" s="46">
        <f t="shared" si="0"/>
        <v>155</v>
      </c>
      <c r="G38" s="46">
        <v>0</v>
      </c>
      <c r="H38" s="46">
        <f t="shared" si="1"/>
        <v>255</v>
      </c>
      <c r="I38" s="46">
        <v>0</v>
      </c>
      <c r="J38" s="50">
        <f t="shared" si="21"/>
        <v>1</v>
      </c>
      <c r="K38" s="50">
        <f t="shared" si="22"/>
        <v>1</v>
      </c>
      <c r="L38" s="50">
        <f t="shared" si="12"/>
        <v>1</v>
      </c>
      <c r="M38" s="50">
        <f t="shared" ca="1" si="13"/>
        <v>1</v>
      </c>
      <c r="N38" s="8"/>
      <c r="O38" s="8"/>
      <c r="P38" s="13"/>
      <c r="Q38" s="13"/>
      <c r="T38" s="43">
        <v>222.065</v>
      </c>
      <c r="U38" s="52">
        <f t="shared" si="14"/>
        <v>-987.93499999999995</v>
      </c>
      <c r="V38" s="48">
        <f t="shared" si="15"/>
        <v>-988</v>
      </c>
      <c r="W38" s="48"/>
      <c r="X38" s="48">
        <f t="shared" si="16"/>
        <v>1330.086026017625</v>
      </c>
      <c r="Y38" s="48">
        <f t="shared" si="17"/>
        <v>120.08602601762504</v>
      </c>
      <c r="Z38" s="48">
        <f t="shared" si="18"/>
        <v>120</v>
      </c>
      <c r="AA38" s="17">
        <f t="shared" si="19"/>
        <v>120</v>
      </c>
      <c r="AB38" s="45">
        <f t="shared" si="20"/>
        <v>1330</v>
      </c>
    </row>
    <row r="39" spans="1:28" ht="15" customHeight="1" x14ac:dyDescent="0.25">
      <c r="A39" s="49">
        <v>1720</v>
      </c>
      <c r="B39" s="49">
        <v>1220</v>
      </c>
      <c r="C39" s="46">
        <v>3</v>
      </c>
      <c r="D39" s="46">
        <v>271.37</v>
      </c>
      <c r="E39" s="46">
        <v>212.85</v>
      </c>
      <c r="F39" s="46">
        <f t="shared" si="0"/>
        <v>170</v>
      </c>
      <c r="G39" s="46">
        <v>0</v>
      </c>
      <c r="H39" s="46">
        <f t="shared" si="1"/>
        <v>336.66666666666669</v>
      </c>
      <c r="I39" s="46">
        <v>0</v>
      </c>
      <c r="J39" s="50">
        <f t="shared" si="21"/>
        <v>1</v>
      </c>
      <c r="K39" s="50">
        <f t="shared" si="22"/>
        <v>1</v>
      </c>
      <c r="L39" s="50">
        <f t="shared" ref="L39:L70" si="23">IF(OR(COUNTIF(K35:K39,1)=5,COUNTIF(K35:K39,-1)=5),1,0)</f>
        <v>1</v>
      </c>
      <c r="M39" s="50">
        <f t="shared" ca="1" si="13"/>
        <v>0</v>
      </c>
      <c r="N39" s="8"/>
      <c r="O39" s="8"/>
      <c r="P39" s="13"/>
      <c r="Q39" s="13"/>
      <c r="T39" s="43">
        <v>228.346</v>
      </c>
      <c r="U39" s="52">
        <f t="shared" si="14"/>
        <v>-991.654</v>
      </c>
      <c r="V39" s="48">
        <f t="shared" si="15"/>
        <v>-992</v>
      </c>
      <c r="W39" s="48"/>
      <c r="X39" s="48">
        <f t="shared" si="16"/>
        <v>1341.0784725136382</v>
      </c>
      <c r="Y39" s="48">
        <f t="shared" si="17"/>
        <v>121.07847251363819</v>
      </c>
      <c r="Z39" s="48">
        <f t="shared" si="18"/>
        <v>121</v>
      </c>
      <c r="AA39" s="17">
        <f t="shared" si="19"/>
        <v>121</v>
      </c>
      <c r="AB39" s="45">
        <f t="shared" si="20"/>
        <v>1341</v>
      </c>
    </row>
    <row r="40" spans="1:28" ht="15" customHeight="1" x14ac:dyDescent="0.25">
      <c r="A40" s="49">
        <v>2120</v>
      </c>
      <c r="B40" s="49">
        <v>1220</v>
      </c>
      <c r="C40" s="46">
        <v>3.34</v>
      </c>
      <c r="D40" s="46">
        <v>271.45999999999998</v>
      </c>
      <c r="E40" s="46">
        <v>212.88</v>
      </c>
      <c r="F40" s="46">
        <f t="shared" si="0"/>
        <v>55</v>
      </c>
      <c r="G40" s="46">
        <v>0</v>
      </c>
      <c r="H40" s="46">
        <f t="shared" si="1"/>
        <v>505</v>
      </c>
      <c r="I40" s="46">
        <v>0</v>
      </c>
      <c r="J40" s="50">
        <f t="shared" si="21"/>
        <v>1</v>
      </c>
      <c r="K40" s="50">
        <f t="shared" si="22"/>
        <v>1</v>
      </c>
      <c r="L40" s="50">
        <f t="shared" si="23"/>
        <v>1</v>
      </c>
      <c r="M40" s="50">
        <f t="shared" ca="1" si="13"/>
        <v>1</v>
      </c>
      <c r="N40" s="8"/>
      <c r="O40" s="8"/>
      <c r="P40" s="13"/>
      <c r="Q40" s="13"/>
      <c r="T40" s="43">
        <v>229.245</v>
      </c>
      <c r="U40" s="52">
        <f t="shared" si="14"/>
        <v>-990.755</v>
      </c>
      <c r="V40" s="48">
        <f t="shared" si="15"/>
        <v>-991</v>
      </c>
      <c r="W40" s="48"/>
      <c r="X40" s="48">
        <f t="shared" si="16"/>
        <v>1341.0784725136382</v>
      </c>
      <c r="Y40" s="48">
        <f t="shared" si="17"/>
        <v>121.07847251363819</v>
      </c>
      <c r="Z40" s="48">
        <f t="shared" si="18"/>
        <v>121</v>
      </c>
      <c r="AA40" s="17">
        <f t="shared" si="19"/>
        <v>121</v>
      </c>
      <c r="AB40" s="45">
        <f t="shared" si="20"/>
        <v>1341</v>
      </c>
    </row>
    <row r="41" spans="1:28" ht="15" customHeight="1" x14ac:dyDescent="0.25">
      <c r="A41" s="49">
        <v>1920</v>
      </c>
      <c r="B41" s="49">
        <v>1220</v>
      </c>
      <c r="C41" s="46">
        <v>0.8</v>
      </c>
      <c r="D41" s="46">
        <v>271.52999999999997</v>
      </c>
      <c r="E41" s="46">
        <v>213.02</v>
      </c>
      <c r="F41" s="46">
        <f t="shared" si="0"/>
        <v>310</v>
      </c>
      <c r="G41" s="46">
        <v>0</v>
      </c>
      <c r="H41" s="46">
        <f t="shared" si="1"/>
        <v>1010</v>
      </c>
      <c r="I41" s="46">
        <v>0</v>
      </c>
      <c r="J41" s="50">
        <f t="shared" si="21"/>
        <v>1</v>
      </c>
      <c r="K41" s="50">
        <f t="shared" si="22"/>
        <v>1</v>
      </c>
      <c r="L41" s="50">
        <f t="shared" si="23"/>
        <v>1</v>
      </c>
      <c r="M41" s="50">
        <f t="shared" ca="1" si="13"/>
        <v>1</v>
      </c>
      <c r="N41" s="8"/>
      <c r="O41" s="8"/>
      <c r="P41" s="13"/>
      <c r="Q41" s="13"/>
      <c r="T41" s="43">
        <v>232.191</v>
      </c>
      <c r="U41" s="52">
        <f t="shared" si="14"/>
        <v>-987.80899999999997</v>
      </c>
      <c r="V41" s="48">
        <f t="shared" si="15"/>
        <v>-988</v>
      </c>
      <c r="W41" s="48"/>
      <c r="X41" s="48">
        <f t="shared" si="16"/>
        <v>1341.0784725136382</v>
      </c>
      <c r="Y41" s="48">
        <f t="shared" si="17"/>
        <v>121.07847251363819</v>
      </c>
      <c r="Z41" s="48">
        <f t="shared" si="18"/>
        <v>121</v>
      </c>
      <c r="AA41" s="17">
        <f t="shared" si="19"/>
        <v>121</v>
      </c>
      <c r="AB41" s="45">
        <f t="shared" si="20"/>
        <v>1341</v>
      </c>
    </row>
    <row r="42" spans="1:28" ht="15" customHeight="1" x14ac:dyDescent="0.25">
      <c r="A42" s="59">
        <v>2230</v>
      </c>
      <c r="B42" s="49">
        <v>1230</v>
      </c>
      <c r="C42" s="46">
        <v>0.23</v>
      </c>
      <c r="D42" s="46">
        <v>271.63</v>
      </c>
      <c r="E42" s="46">
        <v>213</v>
      </c>
      <c r="F42" s="60">
        <v>0</v>
      </c>
      <c r="G42" s="60">
        <v>0</v>
      </c>
      <c r="H42" s="60">
        <v>0</v>
      </c>
      <c r="I42" s="60">
        <v>0</v>
      </c>
      <c r="J42" s="50">
        <f t="shared" si="21"/>
        <v>1</v>
      </c>
      <c r="K42" s="50">
        <f t="shared" si="22"/>
        <v>1</v>
      </c>
      <c r="L42" s="50">
        <f t="shared" si="23"/>
        <v>1</v>
      </c>
      <c r="M42" s="50">
        <f t="shared" ca="1" si="13"/>
        <v>0</v>
      </c>
      <c r="N42" s="8"/>
      <c r="O42" s="8"/>
      <c r="P42" s="13"/>
      <c r="Q42" s="13"/>
      <c r="T42" s="43">
        <v>251.73500000000001</v>
      </c>
      <c r="U42" s="52">
        <f t="shared" si="14"/>
        <v>-978.26499999999999</v>
      </c>
      <c r="V42" s="48">
        <f t="shared" si="15"/>
        <v>-978</v>
      </c>
      <c r="W42" s="48"/>
      <c r="X42" s="48">
        <f t="shared" si="16"/>
        <v>1352.0709190096516</v>
      </c>
      <c r="Y42" s="48">
        <f t="shared" si="17"/>
        <v>122.07091900965156</v>
      </c>
      <c r="Z42" s="48">
        <f t="shared" si="18"/>
        <v>122</v>
      </c>
      <c r="AA42" s="17">
        <f t="shared" si="19"/>
        <v>122</v>
      </c>
      <c r="AB42" s="45">
        <f t="shared" si="20"/>
        <v>1352</v>
      </c>
    </row>
    <row r="43" spans="1:28" ht="15" customHeight="1" x14ac:dyDescent="0.25">
      <c r="A43" s="49">
        <v>2030</v>
      </c>
      <c r="B43" s="49">
        <v>1230</v>
      </c>
      <c r="C43" s="46">
        <v>0</v>
      </c>
      <c r="D43" s="46">
        <v>271.70999999999998</v>
      </c>
      <c r="E43" s="46">
        <v>213.02</v>
      </c>
      <c r="F43" s="46">
        <v>0</v>
      </c>
      <c r="G43" s="46">
        <f t="shared" ref="G43:G87" si="24">($A$42-A43)/(ROW(A43)-ROW($A$42))</f>
        <v>200</v>
      </c>
      <c r="H43" s="46">
        <v>0</v>
      </c>
      <c r="I43" s="46">
        <f t="shared" ref="I43:I87" si="25">($A$42-B43)/(ROW(B43)-ROW($A$42))</f>
        <v>1000</v>
      </c>
      <c r="J43" s="50">
        <f t="shared" si="21"/>
        <v>1</v>
      </c>
      <c r="K43" s="50">
        <f t="shared" si="22"/>
        <v>1</v>
      </c>
      <c r="L43" s="50">
        <f t="shared" si="23"/>
        <v>1</v>
      </c>
      <c r="M43" s="50">
        <f t="shared" ca="1" si="13"/>
        <v>1</v>
      </c>
      <c r="N43" s="8"/>
      <c r="O43" s="8"/>
      <c r="P43" s="13"/>
      <c r="Q43" s="13"/>
      <c r="T43" s="43">
        <v>236.018</v>
      </c>
      <c r="U43" s="52">
        <f t="shared" si="14"/>
        <v>-993.98199999999997</v>
      </c>
      <c r="V43" s="48">
        <f t="shared" si="15"/>
        <v>-994</v>
      </c>
      <c r="W43" s="48"/>
      <c r="X43" s="48">
        <f t="shared" si="16"/>
        <v>1352.0709190096516</v>
      </c>
      <c r="Y43" s="48">
        <f t="shared" si="17"/>
        <v>122.07091900965156</v>
      </c>
      <c r="Z43" s="48">
        <f t="shared" si="18"/>
        <v>122</v>
      </c>
      <c r="AA43" s="17">
        <f t="shared" si="19"/>
        <v>122</v>
      </c>
      <c r="AB43" s="45">
        <f t="shared" si="20"/>
        <v>1352</v>
      </c>
    </row>
    <row r="44" spans="1:28" ht="15" customHeight="1" x14ac:dyDescent="0.25">
      <c r="A44" s="49">
        <v>2040</v>
      </c>
      <c r="B44" s="49">
        <v>1240</v>
      </c>
      <c r="C44" s="46">
        <v>0</v>
      </c>
      <c r="D44" s="46">
        <v>271.79000000000002</v>
      </c>
      <c r="E44" s="46">
        <v>213</v>
      </c>
      <c r="F44" s="46">
        <v>0</v>
      </c>
      <c r="G44" s="46">
        <f t="shared" si="24"/>
        <v>95</v>
      </c>
      <c r="H44" s="46">
        <v>0</v>
      </c>
      <c r="I44" s="46">
        <f t="shared" si="25"/>
        <v>495</v>
      </c>
      <c r="J44" s="50">
        <f t="shared" si="21"/>
        <v>1</v>
      </c>
      <c r="K44" s="50">
        <f t="shared" si="22"/>
        <v>1</v>
      </c>
      <c r="L44" s="50">
        <f t="shared" si="23"/>
        <v>1</v>
      </c>
      <c r="M44" s="50">
        <f t="shared" ca="1" si="13"/>
        <v>0</v>
      </c>
      <c r="N44" s="8"/>
      <c r="O44" s="8"/>
      <c r="P44" s="13"/>
      <c r="Q44" s="13"/>
      <c r="T44" s="43">
        <v>240.73099999999999</v>
      </c>
      <c r="U44" s="52">
        <f t="shared" si="14"/>
        <v>-999.26900000000001</v>
      </c>
      <c r="V44" s="48">
        <f t="shared" si="15"/>
        <v>-999</v>
      </c>
      <c r="W44" s="48"/>
      <c r="X44" s="48">
        <f t="shared" si="16"/>
        <v>1363.0633655056652</v>
      </c>
      <c r="Y44" s="48">
        <f t="shared" si="17"/>
        <v>123.06336550566516</v>
      </c>
      <c r="Z44" s="48">
        <f t="shared" si="18"/>
        <v>123</v>
      </c>
      <c r="AA44" s="17">
        <f t="shared" si="19"/>
        <v>123</v>
      </c>
      <c r="AB44" s="45">
        <f t="shared" si="20"/>
        <v>1363</v>
      </c>
    </row>
    <row r="45" spans="1:28" ht="15" customHeight="1" x14ac:dyDescent="0.25">
      <c r="A45" s="49">
        <v>2140</v>
      </c>
      <c r="B45" s="49">
        <v>1240</v>
      </c>
      <c r="C45" s="46">
        <v>0</v>
      </c>
      <c r="D45" s="46">
        <v>271.88</v>
      </c>
      <c r="E45" s="46">
        <v>213</v>
      </c>
      <c r="F45" s="46">
        <v>0</v>
      </c>
      <c r="G45" s="46">
        <f t="shared" si="24"/>
        <v>30</v>
      </c>
      <c r="H45" s="46">
        <v>0</v>
      </c>
      <c r="I45" s="46">
        <f t="shared" si="25"/>
        <v>330</v>
      </c>
      <c r="J45" s="50">
        <f t="shared" si="21"/>
        <v>1</v>
      </c>
      <c r="K45" s="50">
        <f t="shared" si="22"/>
        <v>1</v>
      </c>
      <c r="L45" s="50">
        <f t="shared" si="23"/>
        <v>1</v>
      </c>
      <c r="M45" s="50">
        <f t="shared" ca="1" si="13"/>
        <v>0</v>
      </c>
      <c r="N45" s="8"/>
      <c r="O45" s="8"/>
      <c r="P45" s="13"/>
      <c r="Q45" s="13"/>
      <c r="T45" s="43">
        <v>230.07400000000001</v>
      </c>
      <c r="U45" s="52">
        <f t="shared" si="14"/>
        <v>-1009.9259999999999</v>
      </c>
      <c r="V45" s="48">
        <f t="shared" si="15"/>
        <v>-1010</v>
      </c>
      <c r="W45" s="48"/>
      <c r="X45" s="48">
        <f t="shared" si="16"/>
        <v>1363.0633655056652</v>
      </c>
      <c r="Y45" s="48">
        <f t="shared" si="17"/>
        <v>123.06336550566516</v>
      </c>
      <c r="Z45" s="48">
        <f t="shared" si="18"/>
        <v>123</v>
      </c>
      <c r="AA45" s="17">
        <f t="shared" si="19"/>
        <v>123</v>
      </c>
      <c r="AB45" s="45">
        <f t="shared" si="20"/>
        <v>1363</v>
      </c>
    </row>
    <row r="46" spans="1:28" ht="15" customHeight="1" x14ac:dyDescent="0.25">
      <c r="A46" s="49">
        <v>1650</v>
      </c>
      <c r="B46" s="49">
        <v>1250</v>
      </c>
      <c r="C46" s="46">
        <v>0</v>
      </c>
      <c r="D46" s="46">
        <v>271.92</v>
      </c>
      <c r="E46" s="46">
        <v>213.02</v>
      </c>
      <c r="F46" s="46">
        <v>0</v>
      </c>
      <c r="G46" s="46">
        <f t="shared" si="24"/>
        <v>145</v>
      </c>
      <c r="H46" s="46">
        <v>0</v>
      </c>
      <c r="I46" s="46">
        <f t="shared" si="25"/>
        <v>245</v>
      </c>
      <c r="J46" s="50">
        <f t="shared" si="21"/>
        <v>1</v>
      </c>
      <c r="K46" s="50">
        <f t="shared" si="22"/>
        <v>1</v>
      </c>
      <c r="L46" s="50">
        <f t="shared" si="23"/>
        <v>1</v>
      </c>
      <c r="M46" s="50">
        <f t="shared" ca="1" si="13"/>
        <v>0</v>
      </c>
      <c r="N46" s="8"/>
      <c r="O46" s="8"/>
      <c r="P46" s="13"/>
      <c r="Q46" s="13"/>
      <c r="T46" s="43">
        <v>214.86</v>
      </c>
      <c r="U46" s="52">
        <f t="shared" si="14"/>
        <v>-1035.1399999999999</v>
      </c>
      <c r="V46" s="48">
        <f t="shared" si="15"/>
        <v>-1035</v>
      </c>
      <c r="W46" s="48"/>
      <c r="X46" s="48">
        <f t="shared" si="16"/>
        <v>1374.0558120016788</v>
      </c>
      <c r="Y46" s="48">
        <f t="shared" si="17"/>
        <v>124.05581200167876</v>
      </c>
      <c r="Z46" s="48">
        <f t="shared" si="18"/>
        <v>124</v>
      </c>
      <c r="AA46" s="17">
        <f t="shared" si="19"/>
        <v>124</v>
      </c>
      <c r="AB46" s="45">
        <f t="shared" si="20"/>
        <v>1374</v>
      </c>
    </row>
    <row r="47" spans="1:28" ht="15" customHeight="1" x14ac:dyDescent="0.25">
      <c r="A47" s="49">
        <v>1650</v>
      </c>
      <c r="B47" s="49">
        <v>1250</v>
      </c>
      <c r="C47" s="46">
        <v>0</v>
      </c>
      <c r="D47" s="46">
        <v>271.95999999999998</v>
      </c>
      <c r="E47" s="46">
        <v>213</v>
      </c>
      <c r="F47" s="46">
        <v>0</v>
      </c>
      <c r="G47" s="46">
        <f t="shared" si="24"/>
        <v>116</v>
      </c>
      <c r="H47" s="46">
        <v>0</v>
      </c>
      <c r="I47" s="46">
        <f t="shared" si="25"/>
        <v>196</v>
      </c>
      <c r="J47" s="50">
        <f t="shared" si="21"/>
        <v>1</v>
      </c>
      <c r="K47" s="50">
        <f t="shared" si="22"/>
        <v>1</v>
      </c>
      <c r="L47" s="50">
        <f t="shared" si="23"/>
        <v>1</v>
      </c>
      <c r="M47" s="50">
        <f t="shared" ca="1" si="13"/>
        <v>1</v>
      </c>
      <c r="N47" s="8"/>
      <c r="O47" s="8"/>
      <c r="P47" s="13"/>
      <c r="Q47" s="13"/>
      <c r="T47" s="43">
        <v>204.18799999999999</v>
      </c>
      <c r="U47" s="52">
        <f t="shared" si="14"/>
        <v>-1045.8119999999999</v>
      </c>
      <c r="V47" s="48">
        <f t="shared" si="15"/>
        <v>-1046</v>
      </c>
      <c r="W47" s="48"/>
      <c r="X47" s="48">
        <f t="shared" si="16"/>
        <v>1374.0558120016788</v>
      </c>
      <c r="Y47" s="48">
        <f t="shared" si="17"/>
        <v>124.05581200167876</v>
      </c>
      <c r="Z47" s="48">
        <f t="shared" si="18"/>
        <v>124</v>
      </c>
      <c r="AA47" s="17">
        <f t="shared" si="19"/>
        <v>124</v>
      </c>
      <c r="AB47" s="45">
        <f t="shared" si="20"/>
        <v>1374</v>
      </c>
    </row>
    <row r="48" spans="1:28" ht="15" customHeight="1" x14ac:dyDescent="0.25">
      <c r="A48" s="49">
        <v>1550</v>
      </c>
      <c r="B48" s="59">
        <v>1250</v>
      </c>
      <c r="C48" s="46">
        <v>0</v>
      </c>
      <c r="D48" s="46">
        <v>271.99</v>
      </c>
      <c r="E48" s="46">
        <v>213.01</v>
      </c>
      <c r="F48" s="46">
        <v>0</v>
      </c>
      <c r="G48" s="46">
        <f t="shared" si="24"/>
        <v>113.33333333333333</v>
      </c>
      <c r="H48" s="46">
        <v>0</v>
      </c>
      <c r="I48" s="46">
        <f t="shared" si="25"/>
        <v>163.33333333333334</v>
      </c>
      <c r="J48" s="50">
        <f t="shared" si="21"/>
        <v>1</v>
      </c>
      <c r="K48" s="50">
        <f t="shared" si="22"/>
        <v>1</v>
      </c>
      <c r="L48" s="50">
        <f t="shared" si="23"/>
        <v>1</v>
      </c>
      <c r="M48" s="50">
        <f t="shared" ca="1" si="13"/>
        <v>0</v>
      </c>
      <c r="N48" s="8"/>
      <c r="O48" s="8"/>
      <c r="P48" s="13"/>
      <c r="Q48" s="13"/>
      <c r="T48" s="43">
        <v>190.18899999999999</v>
      </c>
      <c r="U48" s="52">
        <f t="shared" si="14"/>
        <v>-1059.8109999999999</v>
      </c>
      <c r="V48" s="48">
        <f t="shared" si="15"/>
        <v>-1060</v>
      </c>
      <c r="W48" s="48"/>
      <c r="X48" s="48">
        <f t="shared" si="16"/>
        <v>1374.0558120016788</v>
      </c>
      <c r="Y48" s="48">
        <f t="shared" si="17"/>
        <v>124.05581200167876</v>
      </c>
      <c r="Z48" s="48">
        <f t="shared" si="18"/>
        <v>124</v>
      </c>
      <c r="AA48" s="17">
        <f t="shared" si="19"/>
        <v>124</v>
      </c>
      <c r="AB48" s="45">
        <f t="shared" si="20"/>
        <v>1374</v>
      </c>
    </row>
    <row r="49" spans="1:28" ht="15" customHeight="1" x14ac:dyDescent="0.25">
      <c r="A49" s="49">
        <v>1250</v>
      </c>
      <c r="B49" s="49">
        <v>1250</v>
      </c>
      <c r="C49" s="46">
        <v>0</v>
      </c>
      <c r="D49" s="46">
        <v>271.99</v>
      </c>
      <c r="E49" s="46">
        <v>213.05</v>
      </c>
      <c r="F49" s="46">
        <v>0</v>
      </c>
      <c r="G49" s="46">
        <f t="shared" si="24"/>
        <v>140</v>
      </c>
      <c r="H49" s="46">
        <v>0</v>
      </c>
      <c r="I49" s="46">
        <f t="shared" si="25"/>
        <v>140</v>
      </c>
      <c r="J49" s="50">
        <f t="shared" si="21"/>
        <v>1</v>
      </c>
      <c r="K49" s="50">
        <f t="shared" si="22"/>
        <v>1</v>
      </c>
      <c r="L49" s="50">
        <f t="shared" si="23"/>
        <v>1</v>
      </c>
      <c r="M49" s="50">
        <f t="shared" ca="1" si="13"/>
        <v>0</v>
      </c>
      <c r="N49" s="8"/>
      <c r="O49" s="8"/>
      <c r="P49" s="13"/>
      <c r="Q49" s="13"/>
      <c r="T49" s="43">
        <v>204.364</v>
      </c>
      <c r="U49" s="52">
        <f t="shared" si="14"/>
        <v>-1045.636</v>
      </c>
      <c r="V49" s="48">
        <f t="shared" si="15"/>
        <v>-1046</v>
      </c>
      <c r="W49" s="48"/>
      <c r="X49" s="48">
        <f t="shared" si="16"/>
        <v>1374.0558120016788</v>
      </c>
      <c r="Y49" s="48">
        <f t="shared" si="17"/>
        <v>124.05581200167876</v>
      </c>
      <c r="Z49" s="48">
        <f t="shared" si="18"/>
        <v>124</v>
      </c>
      <c r="AA49" s="17">
        <f t="shared" si="19"/>
        <v>124</v>
      </c>
      <c r="AB49" s="45">
        <f t="shared" si="20"/>
        <v>1374</v>
      </c>
    </row>
    <row r="50" spans="1:28" ht="15" customHeight="1" x14ac:dyDescent="0.25">
      <c r="A50" s="49">
        <v>1450</v>
      </c>
      <c r="B50" s="49">
        <v>1250</v>
      </c>
      <c r="C50" s="46">
        <v>0</v>
      </c>
      <c r="D50" s="46">
        <v>272.01</v>
      </c>
      <c r="E50" s="46">
        <v>213.04</v>
      </c>
      <c r="F50" s="46">
        <v>0</v>
      </c>
      <c r="G50" s="46">
        <f t="shared" si="24"/>
        <v>97.5</v>
      </c>
      <c r="H50" s="46">
        <v>0</v>
      </c>
      <c r="I50" s="46">
        <f t="shared" si="25"/>
        <v>122.5</v>
      </c>
      <c r="J50" s="50">
        <f t="shared" si="21"/>
        <v>1</v>
      </c>
      <c r="K50" s="50">
        <f t="shared" si="22"/>
        <v>1</v>
      </c>
      <c r="L50" s="50">
        <f t="shared" si="23"/>
        <v>1</v>
      </c>
      <c r="M50" s="50">
        <f t="shared" ca="1" si="13"/>
        <v>0</v>
      </c>
      <c r="N50" s="8"/>
      <c r="O50" s="8"/>
      <c r="P50" s="13"/>
      <c r="Q50" s="13"/>
      <c r="T50" s="43">
        <v>231.01</v>
      </c>
      <c r="U50" s="52">
        <f t="shared" si="14"/>
        <v>-1018.99</v>
      </c>
      <c r="V50" s="48">
        <f t="shared" si="15"/>
        <v>-1019</v>
      </c>
      <c r="W50" s="48"/>
      <c r="X50" s="48">
        <f t="shared" si="16"/>
        <v>1374.0558120016788</v>
      </c>
      <c r="Y50" s="48">
        <f t="shared" si="17"/>
        <v>124.05581200167876</v>
      </c>
      <c r="Z50" s="48">
        <f t="shared" si="18"/>
        <v>124</v>
      </c>
      <c r="AA50" s="17">
        <f t="shared" si="19"/>
        <v>124</v>
      </c>
      <c r="AB50" s="45">
        <f t="shared" si="20"/>
        <v>1374</v>
      </c>
    </row>
    <row r="51" spans="1:28" ht="15" customHeight="1" x14ac:dyDescent="0.25">
      <c r="A51" s="49">
        <v>1380</v>
      </c>
      <c r="B51" s="49">
        <v>881</v>
      </c>
      <c r="C51" s="46">
        <v>7.0000000000000007E-2</v>
      </c>
      <c r="D51" s="46">
        <v>272.07</v>
      </c>
      <c r="E51" s="46">
        <v>212.84</v>
      </c>
      <c r="F51" s="46">
        <v>0</v>
      </c>
      <c r="G51" s="46">
        <f t="shared" si="24"/>
        <v>94.444444444444443</v>
      </c>
      <c r="H51" s="46">
        <v>0</v>
      </c>
      <c r="I51" s="46">
        <f t="shared" si="25"/>
        <v>149.88888888888889</v>
      </c>
      <c r="J51" s="50">
        <f t="shared" si="21"/>
        <v>0</v>
      </c>
      <c r="K51" s="50">
        <f t="shared" si="22"/>
        <v>-1</v>
      </c>
      <c r="L51" s="50">
        <f t="shared" si="23"/>
        <v>0</v>
      </c>
      <c r="M51" s="50">
        <f t="shared" ca="1" si="13"/>
        <v>1</v>
      </c>
      <c r="N51" s="8"/>
      <c r="O51" s="8"/>
      <c r="P51" s="13"/>
      <c r="Q51" s="13"/>
      <c r="T51" s="43">
        <v>274.81299999999999</v>
      </c>
      <c r="U51" s="52">
        <f t="shared" si="14"/>
        <v>-606.18700000000001</v>
      </c>
      <c r="V51" s="48">
        <f t="shared" si="15"/>
        <v>-606</v>
      </c>
      <c r="W51" s="48"/>
      <c r="X51" s="48">
        <f t="shared" si="16"/>
        <v>968.43453629878297</v>
      </c>
      <c r="Y51" s="48">
        <f t="shared" si="17"/>
        <v>87.434536298782973</v>
      </c>
      <c r="Z51" s="48">
        <f t="shared" si="18"/>
        <v>87</v>
      </c>
      <c r="AA51" s="17">
        <f t="shared" si="19"/>
        <v>87</v>
      </c>
      <c r="AB51" s="45">
        <f t="shared" si="20"/>
        <v>968</v>
      </c>
    </row>
    <row r="52" spans="1:28" ht="15" customHeight="1" x14ac:dyDescent="0.25">
      <c r="A52" s="49">
        <v>1010</v>
      </c>
      <c r="B52" s="49">
        <v>608</v>
      </c>
      <c r="C52" s="46">
        <v>0</v>
      </c>
      <c r="D52" s="46">
        <v>272.11</v>
      </c>
      <c r="E52" s="46">
        <v>212.54</v>
      </c>
      <c r="F52" s="46">
        <v>0</v>
      </c>
      <c r="G52" s="46">
        <f t="shared" si="24"/>
        <v>122</v>
      </c>
      <c r="H52" s="46">
        <v>0</v>
      </c>
      <c r="I52" s="46">
        <f t="shared" si="25"/>
        <v>162.19999999999999</v>
      </c>
      <c r="J52" s="50">
        <f t="shared" si="21"/>
        <v>0</v>
      </c>
      <c r="K52" s="50">
        <f t="shared" si="22"/>
        <v>-1</v>
      </c>
      <c r="L52" s="50">
        <f t="shared" si="23"/>
        <v>0</v>
      </c>
      <c r="M52" s="50">
        <f t="shared" ca="1" si="13"/>
        <v>1</v>
      </c>
      <c r="N52" s="8"/>
      <c r="O52" s="8"/>
      <c r="P52" s="13"/>
      <c r="Q52" s="13"/>
      <c r="T52" s="43">
        <v>233.904</v>
      </c>
      <c r="U52" s="52">
        <f t="shared" si="14"/>
        <v>-374.096</v>
      </c>
      <c r="V52" s="48">
        <f t="shared" si="15"/>
        <v>-374</v>
      </c>
      <c r="W52" s="48"/>
      <c r="X52" s="48">
        <f t="shared" si="16"/>
        <v>668.34074695761649</v>
      </c>
      <c r="Y52" s="48">
        <f t="shared" si="17"/>
        <v>60.340746957616489</v>
      </c>
      <c r="Z52" s="48">
        <f t="shared" si="18"/>
        <v>60</v>
      </c>
      <c r="AA52" s="17">
        <f t="shared" si="19"/>
        <v>60</v>
      </c>
      <c r="AB52" s="45">
        <f t="shared" si="20"/>
        <v>668</v>
      </c>
    </row>
    <row r="53" spans="1:28" ht="15" customHeight="1" x14ac:dyDescent="0.25">
      <c r="A53" s="49">
        <v>1110</v>
      </c>
      <c r="B53" s="49">
        <v>608</v>
      </c>
      <c r="C53" s="46">
        <v>0</v>
      </c>
      <c r="D53" s="46">
        <v>272.16000000000003</v>
      </c>
      <c r="E53" s="46">
        <v>212.29</v>
      </c>
      <c r="F53" s="46">
        <v>0</v>
      </c>
      <c r="G53" s="46">
        <f t="shared" si="24"/>
        <v>101.81818181818181</v>
      </c>
      <c r="H53" s="46">
        <v>0</v>
      </c>
      <c r="I53" s="46">
        <f t="shared" si="25"/>
        <v>147.45454545454547</v>
      </c>
      <c r="J53" s="50">
        <f t="shared" si="21"/>
        <v>1</v>
      </c>
      <c r="K53" s="50">
        <f t="shared" si="22"/>
        <v>1</v>
      </c>
      <c r="L53" s="50">
        <f t="shared" si="23"/>
        <v>0</v>
      </c>
      <c r="M53" s="50">
        <f t="shared" ca="1" si="13"/>
        <v>1</v>
      </c>
      <c r="N53" s="8"/>
      <c r="O53" s="8"/>
      <c r="P53" s="13"/>
      <c r="Q53" s="13"/>
      <c r="T53" s="43">
        <v>0</v>
      </c>
      <c r="U53" s="52">
        <f t="shared" si="14"/>
        <v>-608</v>
      </c>
      <c r="V53" s="48">
        <f t="shared" si="15"/>
        <v>-608</v>
      </c>
      <c r="W53" s="48"/>
      <c r="X53" s="48">
        <f t="shared" si="16"/>
        <v>668.34074695761649</v>
      </c>
      <c r="Y53" s="48">
        <f t="shared" si="17"/>
        <v>60.340746957616489</v>
      </c>
      <c r="Z53" s="48">
        <f t="shared" si="18"/>
        <v>60</v>
      </c>
      <c r="AA53" s="17">
        <f t="shared" si="19"/>
        <v>60</v>
      </c>
      <c r="AB53" s="45">
        <f t="shared" si="20"/>
        <v>668</v>
      </c>
    </row>
    <row r="54" spans="1:28" ht="15" customHeight="1" x14ac:dyDescent="0.25">
      <c r="A54" s="49">
        <v>808</v>
      </c>
      <c r="B54" s="49">
        <v>608</v>
      </c>
      <c r="C54" s="46">
        <v>0.06</v>
      </c>
      <c r="D54" s="46">
        <v>272.18</v>
      </c>
      <c r="E54" s="46">
        <v>212.09</v>
      </c>
      <c r="F54" s="46">
        <v>0</v>
      </c>
      <c r="G54" s="46">
        <f t="shared" si="24"/>
        <v>118.5</v>
      </c>
      <c r="H54" s="46">
        <v>0</v>
      </c>
      <c r="I54" s="46">
        <f t="shared" si="25"/>
        <v>135.16666666666666</v>
      </c>
      <c r="J54" s="50">
        <f t="shared" si="21"/>
        <v>1</v>
      </c>
      <c r="K54" s="50">
        <f t="shared" si="22"/>
        <v>1</v>
      </c>
      <c r="L54" s="50">
        <f t="shared" si="23"/>
        <v>0</v>
      </c>
      <c r="M54" s="50">
        <f t="shared" ca="1" si="13"/>
        <v>1</v>
      </c>
      <c r="N54" s="8"/>
      <c r="O54" s="8"/>
      <c r="P54" s="13"/>
      <c r="Q54" s="13"/>
      <c r="T54" s="43">
        <v>247.80600000000001</v>
      </c>
      <c r="U54" s="52">
        <f t="shared" si="14"/>
        <v>-360.19399999999996</v>
      </c>
      <c r="V54" s="48">
        <f t="shared" si="15"/>
        <v>-360</v>
      </c>
      <c r="W54" s="48"/>
      <c r="X54" s="48">
        <f t="shared" si="16"/>
        <v>668.34074695761649</v>
      </c>
      <c r="Y54" s="48">
        <f t="shared" si="17"/>
        <v>60.340746957616489</v>
      </c>
      <c r="Z54" s="48">
        <f t="shared" si="18"/>
        <v>60</v>
      </c>
      <c r="AA54" s="17">
        <f t="shared" si="19"/>
        <v>60</v>
      </c>
      <c r="AB54" s="45">
        <f t="shared" si="20"/>
        <v>668</v>
      </c>
    </row>
    <row r="55" spans="1:28" ht="15" customHeight="1" x14ac:dyDescent="0.25">
      <c r="A55" s="49">
        <v>808</v>
      </c>
      <c r="B55" s="49">
        <v>608</v>
      </c>
      <c r="C55" s="46">
        <v>0</v>
      </c>
      <c r="D55" s="46">
        <v>272.2</v>
      </c>
      <c r="E55" s="46">
        <v>211.92</v>
      </c>
      <c r="F55" s="46">
        <v>0</v>
      </c>
      <c r="G55" s="46">
        <f t="shared" si="24"/>
        <v>109.38461538461539</v>
      </c>
      <c r="H55" s="46">
        <v>0</v>
      </c>
      <c r="I55" s="46">
        <f t="shared" si="25"/>
        <v>124.76923076923077</v>
      </c>
      <c r="J55" s="50">
        <f t="shared" si="21"/>
        <v>1</v>
      </c>
      <c r="K55" s="50">
        <f t="shared" si="22"/>
        <v>1</v>
      </c>
      <c r="L55" s="50">
        <f t="shared" si="23"/>
        <v>0</v>
      </c>
      <c r="M55" s="50">
        <f t="shared" ca="1" si="13"/>
        <v>0</v>
      </c>
      <c r="N55" s="8"/>
      <c r="O55" s="8"/>
      <c r="P55" s="13"/>
      <c r="Q55" s="13"/>
      <c r="T55" s="43">
        <v>276.86700000000002</v>
      </c>
      <c r="U55" s="52">
        <f t="shared" si="14"/>
        <v>-331.13299999999998</v>
      </c>
      <c r="V55" s="48">
        <f t="shared" si="15"/>
        <v>-331</v>
      </c>
      <c r="W55" s="48"/>
      <c r="X55" s="48">
        <f t="shared" si="16"/>
        <v>668.34074695761649</v>
      </c>
      <c r="Y55" s="48">
        <f t="shared" si="17"/>
        <v>60.340746957616489</v>
      </c>
      <c r="Z55" s="48">
        <f t="shared" si="18"/>
        <v>60</v>
      </c>
      <c r="AA55" s="17">
        <f t="shared" si="19"/>
        <v>60</v>
      </c>
      <c r="AB55" s="45">
        <f t="shared" si="20"/>
        <v>668</v>
      </c>
    </row>
    <row r="56" spans="1:28" ht="15" customHeight="1" x14ac:dyDescent="0.25">
      <c r="A56" s="49">
        <v>908</v>
      </c>
      <c r="B56" s="49">
        <v>608</v>
      </c>
      <c r="C56" s="46">
        <v>0</v>
      </c>
      <c r="D56" s="46">
        <v>272.23</v>
      </c>
      <c r="E56" s="46">
        <v>211.8</v>
      </c>
      <c r="F56" s="46">
        <v>0</v>
      </c>
      <c r="G56" s="46">
        <f t="shared" si="24"/>
        <v>94.428571428571431</v>
      </c>
      <c r="H56" s="46">
        <v>0</v>
      </c>
      <c r="I56" s="46">
        <f t="shared" si="25"/>
        <v>115.85714285714286</v>
      </c>
      <c r="J56" s="50">
        <f t="shared" si="21"/>
        <v>1</v>
      </c>
      <c r="K56" s="50">
        <f t="shared" si="22"/>
        <v>1</v>
      </c>
      <c r="L56" s="50">
        <f t="shared" si="23"/>
        <v>0</v>
      </c>
      <c r="M56" s="50">
        <f t="shared" ca="1" si="13"/>
        <v>0</v>
      </c>
      <c r="N56" s="8"/>
      <c r="O56" s="8"/>
      <c r="P56" s="13"/>
      <c r="Q56" s="13"/>
      <c r="T56" s="43">
        <v>252.3</v>
      </c>
      <c r="U56" s="52">
        <f t="shared" si="14"/>
        <v>-355.7</v>
      </c>
      <c r="V56" s="48">
        <f t="shared" si="15"/>
        <v>-356</v>
      </c>
      <c r="W56" s="48"/>
      <c r="X56" s="48">
        <f t="shared" si="16"/>
        <v>668.34074695761649</v>
      </c>
      <c r="Y56" s="48">
        <f t="shared" si="17"/>
        <v>60.340746957616489</v>
      </c>
      <c r="Z56" s="48">
        <f t="shared" si="18"/>
        <v>60</v>
      </c>
      <c r="AA56" s="17">
        <f t="shared" si="19"/>
        <v>60</v>
      </c>
      <c r="AB56" s="45">
        <f t="shared" si="20"/>
        <v>668</v>
      </c>
    </row>
    <row r="57" spans="1:28" ht="15" customHeight="1" x14ac:dyDescent="0.25">
      <c r="A57" s="49">
        <v>408</v>
      </c>
      <c r="B57" s="49">
        <v>608</v>
      </c>
      <c r="C57" s="46">
        <v>0</v>
      </c>
      <c r="D57" s="46">
        <v>272.20999999999998</v>
      </c>
      <c r="E57" s="46">
        <v>211.69</v>
      </c>
      <c r="F57" s="46">
        <v>0</v>
      </c>
      <c r="G57" s="46">
        <f t="shared" si="24"/>
        <v>121.46666666666667</v>
      </c>
      <c r="H57" s="46">
        <v>0</v>
      </c>
      <c r="I57" s="46">
        <f t="shared" si="25"/>
        <v>108.13333333333334</v>
      </c>
      <c r="J57" s="50">
        <f t="shared" si="21"/>
        <v>1</v>
      </c>
      <c r="K57" s="50">
        <f t="shared" si="22"/>
        <v>1</v>
      </c>
      <c r="L57" s="50">
        <f t="shared" si="23"/>
        <v>1</v>
      </c>
      <c r="M57" s="50">
        <f t="shared" ca="1" si="13"/>
        <v>1</v>
      </c>
      <c r="N57" s="8"/>
      <c r="O57" s="8"/>
      <c r="P57" s="13"/>
      <c r="Q57" s="13"/>
      <c r="T57" s="43">
        <v>249.83600000000001</v>
      </c>
      <c r="U57" s="52">
        <f t="shared" si="14"/>
        <v>-358.16399999999999</v>
      </c>
      <c r="V57" s="48">
        <f t="shared" si="15"/>
        <v>-358</v>
      </c>
      <c r="W57" s="48"/>
      <c r="X57" s="48">
        <f t="shared" si="16"/>
        <v>668.34074695761649</v>
      </c>
      <c r="Y57" s="48">
        <f t="shared" si="17"/>
        <v>60.340746957616489</v>
      </c>
      <c r="Z57" s="48">
        <f t="shared" si="18"/>
        <v>60</v>
      </c>
      <c r="AA57" s="17">
        <f t="shared" si="19"/>
        <v>60</v>
      </c>
      <c r="AB57" s="45">
        <f t="shared" si="20"/>
        <v>668</v>
      </c>
    </row>
    <row r="58" spans="1:28" ht="15" customHeight="1" x14ac:dyDescent="0.25">
      <c r="A58" s="49">
        <v>730</v>
      </c>
      <c r="B58" s="49">
        <v>430</v>
      </c>
      <c r="C58" s="46">
        <v>0.06</v>
      </c>
      <c r="D58" s="46">
        <v>272.24</v>
      </c>
      <c r="E58" s="46">
        <v>211.61</v>
      </c>
      <c r="F58" s="46">
        <v>0</v>
      </c>
      <c r="G58" s="46">
        <f t="shared" si="24"/>
        <v>93.75</v>
      </c>
      <c r="H58" s="46">
        <v>0</v>
      </c>
      <c r="I58" s="46">
        <f t="shared" si="25"/>
        <v>112.5</v>
      </c>
      <c r="J58" s="50">
        <f t="shared" si="21"/>
        <v>0</v>
      </c>
      <c r="K58" s="50">
        <f t="shared" si="22"/>
        <v>-1</v>
      </c>
      <c r="L58" s="50">
        <f t="shared" si="23"/>
        <v>0</v>
      </c>
      <c r="M58" s="50">
        <f t="shared" ca="1" si="13"/>
        <v>0</v>
      </c>
      <c r="N58" s="8"/>
      <c r="O58" s="8"/>
      <c r="P58" s="13"/>
      <c r="Q58" s="13"/>
      <c r="T58" s="43">
        <v>223.483</v>
      </c>
      <c r="U58" s="52">
        <f t="shared" si="14"/>
        <v>-206.517</v>
      </c>
      <c r="V58" s="48">
        <f t="shared" si="15"/>
        <v>-207</v>
      </c>
      <c r="W58" s="48"/>
      <c r="X58" s="48">
        <f t="shared" si="16"/>
        <v>472.67519932857738</v>
      </c>
      <c r="Y58" s="48">
        <f t="shared" si="17"/>
        <v>42.675199328577378</v>
      </c>
      <c r="Z58" s="48">
        <f t="shared" si="18"/>
        <v>43</v>
      </c>
      <c r="AA58" s="17">
        <f t="shared" si="19"/>
        <v>43</v>
      </c>
      <c r="AB58" s="45">
        <f t="shared" si="20"/>
        <v>473</v>
      </c>
    </row>
    <row r="59" spans="1:28" ht="15" customHeight="1" x14ac:dyDescent="0.25">
      <c r="A59" s="49">
        <v>907</v>
      </c>
      <c r="B59" s="49">
        <v>407</v>
      </c>
      <c r="C59" s="46">
        <v>0.11</v>
      </c>
      <c r="D59" s="46">
        <v>272.29000000000002</v>
      </c>
      <c r="E59" s="46">
        <v>211.53</v>
      </c>
      <c r="F59" s="46">
        <v>0</v>
      </c>
      <c r="G59" s="46">
        <f t="shared" si="24"/>
        <v>77.82352941176471</v>
      </c>
      <c r="H59" s="46">
        <v>0</v>
      </c>
      <c r="I59" s="46">
        <f t="shared" si="25"/>
        <v>107.23529411764706</v>
      </c>
      <c r="J59" s="50">
        <f t="shared" si="21"/>
        <v>1</v>
      </c>
      <c r="K59" s="50">
        <f t="shared" si="22"/>
        <v>1</v>
      </c>
      <c r="L59" s="50">
        <f t="shared" si="23"/>
        <v>0</v>
      </c>
      <c r="M59" s="50">
        <f t="shared" ca="1" si="13"/>
        <v>0</v>
      </c>
      <c r="N59" s="8"/>
      <c r="O59" s="8"/>
      <c r="P59" s="13"/>
      <c r="Q59" s="13"/>
      <c r="T59" s="43">
        <v>255.64099999999999</v>
      </c>
      <c r="U59" s="52">
        <f t="shared" si="14"/>
        <v>-151.35900000000001</v>
      </c>
      <c r="V59" s="48">
        <f t="shared" si="15"/>
        <v>-151</v>
      </c>
      <c r="W59" s="48"/>
      <c r="X59" s="48">
        <f t="shared" si="16"/>
        <v>447.3925723877465</v>
      </c>
      <c r="Y59" s="48">
        <f t="shared" si="17"/>
        <v>40.392572387746497</v>
      </c>
      <c r="Z59" s="48">
        <f t="shared" si="18"/>
        <v>40</v>
      </c>
      <c r="AA59" s="17">
        <f t="shared" si="19"/>
        <v>40</v>
      </c>
      <c r="AB59" s="45">
        <f t="shared" si="20"/>
        <v>447</v>
      </c>
    </row>
    <row r="60" spans="1:28" ht="15" customHeight="1" x14ac:dyDescent="0.25">
      <c r="A60" s="49">
        <v>307</v>
      </c>
      <c r="B60" s="49">
        <v>407</v>
      </c>
      <c r="C60" s="46">
        <v>0</v>
      </c>
      <c r="D60" s="46">
        <v>272.27</v>
      </c>
      <c r="E60" s="46">
        <v>211.47</v>
      </c>
      <c r="F60" s="46">
        <v>0</v>
      </c>
      <c r="G60" s="46">
        <f t="shared" si="24"/>
        <v>106.83333333333333</v>
      </c>
      <c r="H60" s="46">
        <v>0</v>
      </c>
      <c r="I60" s="46">
        <f t="shared" si="25"/>
        <v>101.27777777777777</v>
      </c>
      <c r="J60" s="50">
        <f t="shared" si="21"/>
        <v>1</v>
      </c>
      <c r="K60" s="50">
        <f t="shared" si="22"/>
        <v>1</v>
      </c>
      <c r="L60" s="50">
        <f t="shared" si="23"/>
        <v>0</v>
      </c>
      <c r="M60" s="50">
        <f t="shared" ca="1" si="13"/>
        <v>1</v>
      </c>
      <c r="N60" s="8"/>
      <c r="O60" s="8"/>
      <c r="P60" s="13"/>
      <c r="Q60" s="13"/>
      <c r="T60" s="43">
        <v>273.57400000000001</v>
      </c>
      <c r="U60" s="52">
        <f t="shared" si="14"/>
        <v>-133.42599999999999</v>
      </c>
      <c r="V60" s="48">
        <f t="shared" si="15"/>
        <v>-133</v>
      </c>
      <c r="W60" s="48"/>
      <c r="X60" s="48">
        <f t="shared" si="16"/>
        <v>447.3925723877465</v>
      </c>
      <c r="Y60" s="48">
        <f t="shared" si="17"/>
        <v>40.392572387746497</v>
      </c>
      <c r="Z60" s="48">
        <f t="shared" si="18"/>
        <v>40</v>
      </c>
      <c r="AA60" s="17">
        <f t="shared" si="19"/>
        <v>40</v>
      </c>
      <c r="AB60" s="45">
        <f t="shared" si="20"/>
        <v>447</v>
      </c>
    </row>
    <row r="61" spans="1:28" ht="15" customHeight="1" x14ac:dyDescent="0.25">
      <c r="A61" s="49">
        <v>807</v>
      </c>
      <c r="B61" s="49">
        <v>407</v>
      </c>
      <c r="C61" s="46">
        <v>0</v>
      </c>
      <c r="D61" s="46">
        <v>272.31</v>
      </c>
      <c r="E61" s="46">
        <v>211.43</v>
      </c>
      <c r="F61" s="46">
        <v>0</v>
      </c>
      <c r="G61" s="46">
        <f t="shared" si="24"/>
        <v>74.89473684210526</v>
      </c>
      <c r="H61" s="46">
        <v>0</v>
      </c>
      <c r="I61" s="46">
        <f t="shared" si="25"/>
        <v>95.94736842105263</v>
      </c>
      <c r="J61" s="50">
        <f t="shared" si="21"/>
        <v>1</v>
      </c>
      <c r="K61" s="50">
        <f t="shared" si="22"/>
        <v>1</v>
      </c>
      <c r="L61" s="50">
        <f t="shared" si="23"/>
        <v>0</v>
      </c>
      <c r="M61" s="50">
        <f t="shared" ca="1" si="13"/>
        <v>0</v>
      </c>
      <c r="N61" s="8"/>
      <c r="O61" s="8"/>
      <c r="P61" s="13"/>
      <c r="Q61" s="13"/>
      <c r="T61" s="43">
        <v>284.952</v>
      </c>
      <c r="U61" s="52">
        <f t="shared" si="14"/>
        <v>-122.048</v>
      </c>
      <c r="V61" s="48">
        <f t="shared" si="15"/>
        <v>-122</v>
      </c>
      <c r="W61" s="48"/>
      <c r="X61" s="48">
        <f t="shared" si="16"/>
        <v>447.3925723877465</v>
      </c>
      <c r="Y61" s="48">
        <f t="shared" si="17"/>
        <v>40.392572387746497</v>
      </c>
      <c r="Z61" s="48">
        <f t="shared" si="18"/>
        <v>40</v>
      </c>
      <c r="AA61" s="17">
        <f t="shared" si="19"/>
        <v>40</v>
      </c>
      <c r="AB61" s="45">
        <f t="shared" si="20"/>
        <v>447</v>
      </c>
    </row>
    <row r="62" spans="1:28" ht="15" customHeight="1" x14ac:dyDescent="0.25">
      <c r="A62" s="49">
        <v>307</v>
      </c>
      <c r="B62" s="49">
        <v>407</v>
      </c>
      <c r="C62" s="46">
        <v>0.34</v>
      </c>
      <c r="D62" s="46">
        <v>272.3</v>
      </c>
      <c r="E62" s="46">
        <v>211.41</v>
      </c>
      <c r="F62" s="46">
        <v>0</v>
      </c>
      <c r="G62" s="46">
        <f t="shared" si="24"/>
        <v>96.15</v>
      </c>
      <c r="H62" s="46">
        <v>0</v>
      </c>
      <c r="I62" s="46">
        <f t="shared" si="25"/>
        <v>91.15</v>
      </c>
      <c r="J62" s="50">
        <f t="shared" si="21"/>
        <v>1</v>
      </c>
      <c r="K62" s="50">
        <f t="shared" si="22"/>
        <v>1</v>
      </c>
      <c r="L62" s="50">
        <f t="shared" si="23"/>
        <v>0</v>
      </c>
      <c r="M62" s="50">
        <f t="shared" ca="1" si="13"/>
        <v>1</v>
      </c>
      <c r="N62" s="8"/>
      <c r="O62" s="8"/>
      <c r="P62" s="13"/>
      <c r="Q62" s="13"/>
      <c r="T62" s="43">
        <v>325.04500000000002</v>
      </c>
      <c r="U62" s="52">
        <f t="shared" si="14"/>
        <v>-81.954999999999984</v>
      </c>
      <c r="V62" s="48">
        <f t="shared" si="15"/>
        <v>-82</v>
      </c>
      <c r="W62" s="48"/>
      <c r="X62" s="48">
        <f t="shared" si="16"/>
        <v>447.3925723877465</v>
      </c>
      <c r="Y62" s="48">
        <f t="shared" si="17"/>
        <v>40.392572387746497</v>
      </c>
      <c r="Z62" s="48">
        <f t="shared" si="18"/>
        <v>40</v>
      </c>
      <c r="AA62" s="17">
        <f t="shared" si="19"/>
        <v>40</v>
      </c>
      <c r="AB62" s="45">
        <f t="shared" si="20"/>
        <v>447</v>
      </c>
    </row>
    <row r="63" spans="1:28" ht="15" customHeight="1" x14ac:dyDescent="0.25">
      <c r="A63" s="49">
        <v>807</v>
      </c>
      <c r="B63" s="49">
        <v>407</v>
      </c>
      <c r="C63" s="46">
        <v>1.03</v>
      </c>
      <c r="D63" s="46">
        <v>272.33999999999997</v>
      </c>
      <c r="E63" s="46">
        <v>211.39</v>
      </c>
      <c r="F63" s="46">
        <v>0</v>
      </c>
      <c r="G63" s="46">
        <f t="shared" si="24"/>
        <v>67.761904761904759</v>
      </c>
      <c r="H63" s="46">
        <v>0</v>
      </c>
      <c r="I63" s="46">
        <f t="shared" si="25"/>
        <v>86.80952380952381</v>
      </c>
      <c r="J63" s="50">
        <f t="shared" si="21"/>
        <v>1</v>
      </c>
      <c r="K63" s="50">
        <f t="shared" si="22"/>
        <v>1</v>
      </c>
      <c r="L63" s="50">
        <f t="shared" si="23"/>
        <v>1</v>
      </c>
      <c r="M63" s="50">
        <f t="shared" ca="1" si="13"/>
        <v>1</v>
      </c>
      <c r="N63" s="8"/>
      <c r="O63" s="8"/>
      <c r="P63" s="13"/>
      <c r="Q63" s="13"/>
      <c r="T63" s="43">
        <v>313.98099999999999</v>
      </c>
      <c r="U63" s="52">
        <f t="shared" si="14"/>
        <v>-93.019000000000005</v>
      </c>
      <c r="V63" s="48">
        <f t="shared" si="15"/>
        <v>-93</v>
      </c>
      <c r="W63" s="48"/>
      <c r="X63" s="48">
        <f t="shared" si="16"/>
        <v>447.3925723877465</v>
      </c>
      <c r="Y63" s="48">
        <f t="shared" si="17"/>
        <v>40.392572387746497</v>
      </c>
      <c r="Z63" s="48">
        <f t="shared" si="18"/>
        <v>40</v>
      </c>
      <c r="AA63" s="17">
        <f t="shared" si="19"/>
        <v>40</v>
      </c>
      <c r="AB63" s="45">
        <f t="shared" si="20"/>
        <v>447</v>
      </c>
    </row>
    <row r="64" spans="1:28" ht="15" customHeight="1" x14ac:dyDescent="0.25">
      <c r="A64" s="49">
        <v>508</v>
      </c>
      <c r="B64" s="49">
        <v>408</v>
      </c>
      <c r="C64" s="46">
        <v>1.37</v>
      </c>
      <c r="D64" s="46">
        <v>272.35000000000002</v>
      </c>
      <c r="E64" s="46">
        <v>211.38</v>
      </c>
      <c r="F64" s="46">
        <v>0</v>
      </c>
      <c r="G64" s="46">
        <f t="shared" si="24"/>
        <v>78.272727272727266</v>
      </c>
      <c r="H64" s="46">
        <v>0</v>
      </c>
      <c r="I64" s="46">
        <f t="shared" si="25"/>
        <v>82.818181818181813</v>
      </c>
      <c r="J64" s="50">
        <f t="shared" si="21"/>
        <v>1</v>
      </c>
      <c r="K64" s="50">
        <f t="shared" si="22"/>
        <v>1</v>
      </c>
      <c r="L64" s="50">
        <f t="shared" si="23"/>
        <v>1</v>
      </c>
      <c r="M64" s="50">
        <f t="shared" ca="1" si="13"/>
        <v>0</v>
      </c>
      <c r="N64" s="8"/>
      <c r="O64" s="8"/>
      <c r="P64" s="13"/>
      <c r="Q64" s="13"/>
      <c r="T64" s="43">
        <v>263.79000000000002</v>
      </c>
      <c r="U64" s="52">
        <f t="shared" si="14"/>
        <v>-144.20999999999998</v>
      </c>
      <c r="V64" s="48">
        <f t="shared" si="15"/>
        <v>-144</v>
      </c>
      <c r="W64" s="48"/>
      <c r="X64" s="48">
        <f t="shared" si="16"/>
        <v>448.49181703734791</v>
      </c>
      <c r="Y64" s="48">
        <f t="shared" si="17"/>
        <v>40.491817037347914</v>
      </c>
      <c r="Z64" s="48">
        <f t="shared" si="18"/>
        <v>40</v>
      </c>
      <c r="AA64" s="17">
        <f t="shared" si="19"/>
        <v>40</v>
      </c>
      <c r="AB64" s="45">
        <f t="shared" si="20"/>
        <v>448</v>
      </c>
    </row>
    <row r="65" spans="1:28" ht="15" customHeight="1" x14ac:dyDescent="0.25">
      <c r="A65" s="49">
        <v>608</v>
      </c>
      <c r="B65" s="49">
        <v>408</v>
      </c>
      <c r="C65" s="46">
        <v>1.26</v>
      </c>
      <c r="D65" s="46">
        <v>272.37</v>
      </c>
      <c r="E65" s="46">
        <v>211.38</v>
      </c>
      <c r="F65" s="46">
        <v>0</v>
      </c>
      <c r="G65" s="46">
        <f t="shared" si="24"/>
        <v>70.521739130434781</v>
      </c>
      <c r="H65" s="46">
        <v>0</v>
      </c>
      <c r="I65" s="46">
        <f t="shared" si="25"/>
        <v>79.217391304347828</v>
      </c>
      <c r="J65" s="50">
        <f t="shared" si="21"/>
        <v>1</v>
      </c>
      <c r="K65" s="50">
        <f t="shared" si="22"/>
        <v>1</v>
      </c>
      <c r="L65" s="50">
        <f t="shared" si="23"/>
        <v>1</v>
      </c>
      <c r="M65" s="50">
        <f t="shared" ca="1" si="13"/>
        <v>1</v>
      </c>
      <c r="N65" s="8"/>
      <c r="O65" s="8"/>
      <c r="P65" s="13"/>
      <c r="Q65" s="13"/>
      <c r="T65" s="43">
        <v>243.39599999999999</v>
      </c>
      <c r="U65" s="52">
        <f t="shared" si="14"/>
        <v>-164.60400000000001</v>
      </c>
      <c r="V65" s="48">
        <f t="shared" si="15"/>
        <v>-165</v>
      </c>
      <c r="W65" s="48"/>
      <c r="X65" s="48">
        <f t="shared" si="16"/>
        <v>448.49181703734791</v>
      </c>
      <c r="Y65" s="48">
        <f t="shared" si="17"/>
        <v>40.491817037347914</v>
      </c>
      <c r="Z65" s="48">
        <f t="shared" si="18"/>
        <v>40</v>
      </c>
      <c r="AA65" s="17">
        <f t="shared" si="19"/>
        <v>40</v>
      </c>
      <c r="AB65" s="45">
        <f t="shared" si="20"/>
        <v>448</v>
      </c>
    </row>
    <row r="66" spans="1:28" ht="15" customHeight="1" x14ac:dyDescent="0.25">
      <c r="A66" s="49">
        <v>508</v>
      </c>
      <c r="B66" s="49">
        <v>408</v>
      </c>
      <c r="C66" s="46">
        <v>0.79</v>
      </c>
      <c r="D66" s="46">
        <v>272.38</v>
      </c>
      <c r="E66" s="46">
        <v>211.38</v>
      </c>
      <c r="F66" s="46">
        <v>0</v>
      </c>
      <c r="G66" s="46">
        <f t="shared" si="24"/>
        <v>71.75</v>
      </c>
      <c r="H66" s="46">
        <v>0</v>
      </c>
      <c r="I66" s="46">
        <f t="shared" si="25"/>
        <v>75.916666666666671</v>
      </c>
      <c r="J66" s="50">
        <f t="shared" si="21"/>
        <v>1</v>
      </c>
      <c r="K66" s="50">
        <f t="shared" si="22"/>
        <v>1</v>
      </c>
      <c r="L66" s="50">
        <f t="shared" si="23"/>
        <v>1</v>
      </c>
      <c r="M66" s="50">
        <f t="shared" ref="M66:M87" ca="1" si="26">IF(RAND()&lt;0.5,0,1)</f>
        <v>0</v>
      </c>
      <c r="N66" s="8"/>
      <c r="O66" s="8"/>
      <c r="P66" s="13"/>
      <c r="Q66" s="13"/>
      <c r="T66" s="43">
        <v>261.01900000000001</v>
      </c>
      <c r="U66" s="52">
        <f t="shared" ref="U66:U87" si="27">T66-B66</f>
        <v>-146.98099999999999</v>
      </c>
      <c r="V66" s="48">
        <f t="shared" ref="V66:V87" si="28">ROUND(U66,0)</f>
        <v>-147</v>
      </c>
      <c r="W66" s="48"/>
      <c r="X66" s="48">
        <f t="shared" ref="X66:X87" si="29">B66/$W$2*$W$3</f>
        <v>448.49181703734791</v>
      </c>
      <c r="Y66" s="48">
        <f t="shared" ref="Y66:Y87" si="30">X66-B66</f>
        <v>40.491817037347914</v>
      </c>
      <c r="Z66" s="48">
        <f t="shared" ref="Z66:Z87" si="31">ROUND(Y66,0)</f>
        <v>40</v>
      </c>
      <c r="AA66" s="17">
        <f t="shared" ref="AA66:AA87" si="32">IF(V66&gt;=0,V66,Z66)</f>
        <v>40</v>
      </c>
      <c r="AB66" s="45">
        <f t="shared" ref="AB66:AB87" si="33">B66+AA66</f>
        <v>448</v>
      </c>
    </row>
    <row r="67" spans="1:28" ht="15" customHeight="1" x14ac:dyDescent="0.25">
      <c r="A67" s="49">
        <v>508</v>
      </c>
      <c r="B67" s="49">
        <v>408</v>
      </c>
      <c r="C67" s="46">
        <v>0.71</v>
      </c>
      <c r="D67" s="46">
        <v>272.39</v>
      </c>
      <c r="E67" s="46">
        <v>211.38</v>
      </c>
      <c r="F67" s="46">
        <v>0</v>
      </c>
      <c r="G67" s="46">
        <f t="shared" si="24"/>
        <v>68.88</v>
      </c>
      <c r="H67" s="46">
        <v>0</v>
      </c>
      <c r="I67" s="46">
        <f t="shared" si="25"/>
        <v>72.88</v>
      </c>
      <c r="J67" s="50">
        <f t="shared" ref="J67:J87" si="34">IF(ABS(B67-B66)&lt;=50,1,0)</f>
        <v>1</v>
      </c>
      <c r="K67" s="50">
        <f t="shared" ref="K67:K87" si="35">IF(ABS((B67-B66))&lt;=50,1,IF((B67-B66)*(1)&gt;=0,1,-1))</f>
        <v>1</v>
      </c>
      <c r="L67" s="50">
        <f t="shared" si="23"/>
        <v>1</v>
      </c>
      <c r="M67" s="50">
        <f t="shared" ca="1" si="26"/>
        <v>0</v>
      </c>
      <c r="N67" s="8"/>
      <c r="O67" s="8"/>
      <c r="P67" s="13"/>
      <c r="Q67" s="13"/>
      <c r="T67" s="43">
        <v>240.64500000000001</v>
      </c>
      <c r="U67" s="52">
        <f t="shared" si="27"/>
        <v>-167.35499999999999</v>
      </c>
      <c r="V67" s="48">
        <f t="shared" si="28"/>
        <v>-167</v>
      </c>
      <c r="W67" s="48"/>
      <c r="X67" s="48">
        <f t="shared" si="29"/>
        <v>448.49181703734791</v>
      </c>
      <c r="Y67" s="48">
        <f t="shared" si="30"/>
        <v>40.491817037347914</v>
      </c>
      <c r="Z67" s="48">
        <f t="shared" si="31"/>
        <v>40</v>
      </c>
      <c r="AA67" s="17">
        <f t="shared" si="32"/>
        <v>40</v>
      </c>
      <c r="AB67" s="45">
        <f t="shared" si="33"/>
        <v>448</v>
      </c>
    </row>
    <row r="68" spans="1:28" ht="15" customHeight="1" x14ac:dyDescent="0.25">
      <c r="A68" s="49">
        <v>608</v>
      </c>
      <c r="B68" s="49">
        <v>408</v>
      </c>
      <c r="C68" s="46">
        <v>0.62</v>
      </c>
      <c r="D68" s="46">
        <v>272.41000000000003</v>
      </c>
      <c r="E68" s="46">
        <v>211.38</v>
      </c>
      <c r="F68" s="46">
        <v>0</v>
      </c>
      <c r="G68" s="46">
        <f t="shared" si="24"/>
        <v>62.384615384615387</v>
      </c>
      <c r="H68" s="46">
        <v>0</v>
      </c>
      <c r="I68" s="46">
        <f t="shared" si="25"/>
        <v>70.07692307692308</v>
      </c>
      <c r="J68" s="50">
        <f t="shared" si="34"/>
        <v>1</v>
      </c>
      <c r="K68" s="50">
        <f t="shared" si="35"/>
        <v>1</v>
      </c>
      <c r="L68" s="50">
        <f t="shared" si="23"/>
        <v>1</v>
      </c>
      <c r="M68" s="50">
        <f t="shared" ca="1" si="26"/>
        <v>1</v>
      </c>
      <c r="N68" s="8"/>
      <c r="O68" s="8"/>
      <c r="P68" s="13"/>
      <c r="Q68" s="13"/>
      <c r="T68" s="43">
        <v>245.82599999999999</v>
      </c>
      <c r="U68" s="52">
        <f t="shared" si="27"/>
        <v>-162.17400000000001</v>
      </c>
      <c r="V68" s="48">
        <f t="shared" si="28"/>
        <v>-162</v>
      </c>
      <c r="W68" s="48"/>
      <c r="X68" s="48">
        <f t="shared" si="29"/>
        <v>448.49181703734791</v>
      </c>
      <c r="Y68" s="48">
        <f t="shared" si="30"/>
        <v>40.491817037347914</v>
      </c>
      <c r="Z68" s="48">
        <f t="shared" si="31"/>
        <v>40</v>
      </c>
      <c r="AA68" s="17">
        <f t="shared" si="32"/>
        <v>40</v>
      </c>
      <c r="AB68" s="45">
        <f t="shared" si="33"/>
        <v>448</v>
      </c>
    </row>
    <row r="69" spans="1:28" ht="15" customHeight="1" x14ac:dyDescent="0.25">
      <c r="A69" s="49">
        <v>509</v>
      </c>
      <c r="B69" s="49">
        <v>408</v>
      </c>
      <c r="C69" s="46">
        <v>0.56999999999999995</v>
      </c>
      <c r="D69" s="46">
        <v>272.42</v>
      </c>
      <c r="E69" s="46">
        <v>211.38</v>
      </c>
      <c r="F69" s="46">
        <v>0</v>
      </c>
      <c r="G69" s="46">
        <f t="shared" si="24"/>
        <v>63.74074074074074</v>
      </c>
      <c r="H69" s="46">
        <v>0</v>
      </c>
      <c r="I69" s="46">
        <f t="shared" si="25"/>
        <v>67.481481481481481</v>
      </c>
      <c r="J69" s="50">
        <f t="shared" si="34"/>
        <v>1</v>
      </c>
      <c r="K69" s="50">
        <f t="shared" si="35"/>
        <v>1</v>
      </c>
      <c r="L69" s="50">
        <f t="shared" si="23"/>
        <v>1</v>
      </c>
      <c r="M69" s="50">
        <f t="shared" ca="1" si="26"/>
        <v>1</v>
      </c>
      <c r="N69" s="8"/>
      <c r="O69" s="8"/>
      <c r="P69" s="13"/>
      <c r="Q69" s="13"/>
      <c r="T69" s="43">
        <v>248.767</v>
      </c>
      <c r="U69" s="52">
        <f t="shared" si="27"/>
        <v>-159.233</v>
      </c>
      <c r="V69" s="48">
        <f t="shared" si="28"/>
        <v>-159</v>
      </c>
      <c r="W69" s="48"/>
      <c r="X69" s="48">
        <f t="shared" si="29"/>
        <v>448.49181703734791</v>
      </c>
      <c r="Y69" s="48">
        <f t="shared" si="30"/>
        <v>40.491817037347914</v>
      </c>
      <c r="Z69" s="48">
        <f t="shared" si="31"/>
        <v>40</v>
      </c>
      <c r="AA69" s="17">
        <f t="shared" si="32"/>
        <v>40</v>
      </c>
      <c r="AB69" s="45">
        <f t="shared" si="33"/>
        <v>448</v>
      </c>
    </row>
    <row r="70" spans="1:28" ht="15" customHeight="1" x14ac:dyDescent="0.25">
      <c r="A70" s="49">
        <v>609</v>
      </c>
      <c r="B70" s="49">
        <v>409</v>
      </c>
      <c r="C70" s="46">
        <v>3.12</v>
      </c>
      <c r="D70" s="46">
        <v>272.44</v>
      </c>
      <c r="E70" s="46">
        <v>211.38</v>
      </c>
      <c r="F70" s="46">
        <v>0</v>
      </c>
      <c r="G70" s="46">
        <f t="shared" si="24"/>
        <v>57.892857142857146</v>
      </c>
      <c r="H70" s="46">
        <v>0</v>
      </c>
      <c r="I70" s="46">
        <f t="shared" si="25"/>
        <v>65.035714285714292</v>
      </c>
      <c r="J70" s="50">
        <f t="shared" si="34"/>
        <v>1</v>
      </c>
      <c r="K70" s="50">
        <f t="shared" si="35"/>
        <v>1</v>
      </c>
      <c r="L70" s="50">
        <f t="shared" si="23"/>
        <v>1</v>
      </c>
      <c r="M70" s="50">
        <f t="shared" ca="1" si="26"/>
        <v>0</v>
      </c>
      <c r="N70" s="8"/>
      <c r="O70" s="8"/>
      <c r="P70" s="13"/>
      <c r="Q70" s="13"/>
      <c r="T70" s="43">
        <v>240.70500000000001</v>
      </c>
      <c r="U70" s="52">
        <f t="shared" si="27"/>
        <v>-168.29499999999999</v>
      </c>
      <c r="V70" s="48">
        <f t="shared" si="28"/>
        <v>-168</v>
      </c>
      <c r="W70" s="48"/>
      <c r="X70" s="48">
        <f t="shared" si="29"/>
        <v>449.59106168694922</v>
      </c>
      <c r="Y70" s="48">
        <f t="shared" si="30"/>
        <v>40.591061686949217</v>
      </c>
      <c r="Z70" s="48">
        <f t="shared" si="31"/>
        <v>41</v>
      </c>
      <c r="AA70" s="17">
        <f t="shared" si="32"/>
        <v>41</v>
      </c>
      <c r="AB70" s="45">
        <f t="shared" si="33"/>
        <v>450</v>
      </c>
    </row>
    <row r="71" spans="1:28" ht="15" customHeight="1" x14ac:dyDescent="0.25">
      <c r="A71" s="49">
        <v>609</v>
      </c>
      <c r="B71" s="49">
        <v>409</v>
      </c>
      <c r="C71" s="46">
        <v>3.8</v>
      </c>
      <c r="D71" s="46">
        <v>272.45999999999998</v>
      </c>
      <c r="E71" s="46">
        <v>211.38</v>
      </c>
      <c r="F71" s="46">
        <v>0</v>
      </c>
      <c r="G71" s="46">
        <f t="shared" si="24"/>
        <v>55.896551724137929</v>
      </c>
      <c r="H71" s="46">
        <v>0</v>
      </c>
      <c r="I71" s="46">
        <f t="shared" si="25"/>
        <v>62.793103448275865</v>
      </c>
      <c r="J71" s="50">
        <f t="shared" si="34"/>
        <v>1</v>
      </c>
      <c r="K71" s="50">
        <f t="shared" si="35"/>
        <v>1</v>
      </c>
      <c r="L71" s="50">
        <f t="shared" ref="L71:L87" si="36">IF(OR(COUNTIF(K67:K71,1)=5,COUNTIF(K67:K71,-1)=5),1,0)</f>
        <v>1</v>
      </c>
      <c r="M71" s="50">
        <f t="shared" ca="1" si="26"/>
        <v>1</v>
      </c>
      <c r="N71" s="8"/>
      <c r="O71" s="8"/>
      <c r="P71" s="13"/>
      <c r="Q71" s="13"/>
      <c r="T71" s="43">
        <v>251.726</v>
      </c>
      <c r="U71" s="52">
        <f t="shared" si="27"/>
        <v>-157.274</v>
      </c>
      <c r="V71" s="48">
        <f t="shared" si="28"/>
        <v>-157</v>
      </c>
      <c r="W71" s="48"/>
      <c r="X71" s="48">
        <f t="shared" si="29"/>
        <v>449.59106168694922</v>
      </c>
      <c r="Y71" s="48">
        <f t="shared" si="30"/>
        <v>40.591061686949217</v>
      </c>
      <c r="Z71" s="48">
        <f t="shared" si="31"/>
        <v>41</v>
      </c>
      <c r="AA71" s="17">
        <f t="shared" si="32"/>
        <v>41</v>
      </c>
      <c r="AB71" s="45">
        <f t="shared" si="33"/>
        <v>450</v>
      </c>
    </row>
    <row r="72" spans="1:28" ht="15" customHeight="1" x14ac:dyDescent="0.25">
      <c r="A72" s="49">
        <v>1060</v>
      </c>
      <c r="B72" s="49">
        <v>558</v>
      </c>
      <c r="C72" s="46">
        <v>3.21</v>
      </c>
      <c r="D72" s="46">
        <v>272.5</v>
      </c>
      <c r="E72" s="46">
        <v>211.4</v>
      </c>
      <c r="F72" s="46">
        <v>0</v>
      </c>
      <c r="G72" s="46">
        <f t="shared" si="24"/>
        <v>39</v>
      </c>
      <c r="H72" s="46">
        <v>0</v>
      </c>
      <c r="I72" s="46">
        <f t="shared" si="25"/>
        <v>55.733333333333334</v>
      </c>
      <c r="J72" s="50">
        <f t="shared" si="34"/>
        <v>0</v>
      </c>
      <c r="K72" s="50">
        <f t="shared" si="35"/>
        <v>1</v>
      </c>
      <c r="L72" s="50">
        <f t="shared" si="36"/>
        <v>1</v>
      </c>
      <c r="M72" s="50">
        <f t="shared" ca="1" si="26"/>
        <v>1</v>
      </c>
      <c r="N72" s="8"/>
      <c r="O72" s="8"/>
      <c r="P72" s="13"/>
      <c r="Q72" s="13"/>
      <c r="T72" s="43">
        <v>270.84199999999998</v>
      </c>
      <c r="U72" s="52">
        <f t="shared" si="27"/>
        <v>-287.15800000000002</v>
      </c>
      <c r="V72" s="48">
        <f t="shared" si="28"/>
        <v>-287</v>
      </c>
      <c r="W72" s="48"/>
      <c r="X72" s="48">
        <f t="shared" si="29"/>
        <v>613.37851447754929</v>
      </c>
      <c r="Y72" s="48">
        <f t="shared" si="30"/>
        <v>55.378514477549288</v>
      </c>
      <c r="Z72" s="48">
        <f t="shared" si="31"/>
        <v>55</v>
      </c>
      <c r="AA72" s="17">
        <f t="shared" si="32"/>
        <v>55</v>
      </c>
      <c r="AB72" s="45">
        <f t="shared" si="33"/>
        <v>613</v>
      </c>
    </row>
    <row r="73" spans="1:28" ht="15" customHeight="1" x14ac:dyDescent="0.25">
      <c r="A73" s="49">
        <v>1110</v>
      </c>
      <c r="B73" s="49">
        <v>608</v>
      </c>
      <c r="C73" s="46">
        <v>2.3199999999999998</v>
      </c>
      <c r="D73" s="46">
        <v>272.55</v>
      </c>
      <c r="E73" s="46">
        <v>211.4</v>
      </c>
      <c r="F73" s="46">
        <v>0</v>
      </c>
      <c r="G73" s="46">
        <f t="shared" si="24"/>
        <v>36.12903225806452</v>
      </c>
      <c r="H73" s="46">
        <v>0</v>
      </c>
      <c r="I73" s="46">
        <f t="shared" si="25"/>
        <v>52.322580645161288</v>
      </c>
      <c r="J73" s="50">
        <f t="shared" si="34"/>
        <v>1</v>
      </c>
      <c r="K73" s="50">
        <f t="shared" si="35"/>
        <v>1</v>
      </c>
      <c r="L73" s="50">
        <f t="shared" si="36"/>
        <v>1</v>
      </c>
      <c r="M73" s="50">
        <f t="shared" ca="1" si="26"/>
        <v>0</v>
      </c>
      <c r="N73" s="8"/>
      <c r="O73" s="8"/>
      <c r="P73" s="13"/>
      <c r="Q73" s="13"/>
      <c r="T73" s="43">
        <v>223.38399999999999</v>
      </c>
      <c r="U73" s="52">
        <f t="shared" si="27"/>
        <v>-384.61599999999999</v>
      </c>
      <c r="V73" s="48">
        <f t="shared" si="28"/>
        <v>-385</v>
      </c>
      <c r="W73" s="48"/>
      <c r="X73" s="48">
        <f t="shared" si="29"/>
        <v>668.34074695761649</v>
      </c>
      <c r="Y73" s="48">
        <f t="shared" si="30"/>
        <v>60.340746957616489</v>
      </c>
      <c r="Z73" s="48">
        <f t="shared" si="31"/>
        <v>60</v>
      </c>
      <c r="AA73" s="17">
        <f t="shared" si="32"/>
        <v>60</v>
      </c>
      <c r="AB73" s="45">
        <f t="shared" si="33"/>
        <v>668</v>
      </c>
    </row>
    <row r="74" spans="1:28" ht="15" customHeight="1" x14ac:dyDescent="0.25">
      <c r="A74" s="49">
        <v>1010</v>
      </c>
      <c r="B74" s="49">
        <v>609</v>
      </c>
      <c r="C74" s="46">
        <v>0.52</v>
      </c>
      <c r="D74" s="46">
        <v>272.58999999999997</v>
      </c>
      <c r="E74" s="46">
        <v>211.42</v>
      </c>
      <c r="F74" s="46">
        <v>0</v>
      </c>
      <c r="G74" s="46">
        <f t="shared" si="24"/>
        <v>38.125</v>
      </c>
      <c r="H74" s="46">
        <v>0</v>
      </c>
      <c r="I74" s="46">
        <f t="shared" si="25"/>
        <v>50.65625</v>
      </c>
      <c r="J74" s="50">
        <f t="shared" si="34"/>
        <v>1</v>
      </c>
      <c r="K74" s="50">
        <f t="shared" si="35"/>
        <v>1</v>
      </c>
      <c r="L74" s="50">
        <f t="shared" si="36"/>
        <v>1</v>
      </c>
      <c r="M74" s="50">
        <f t="shared" ca="1" si="26"/>
        <v>0</v>
      </c>
      <c r="N74" s="8"/>
      <c r="O74" s="8"/>
      <c r="P74" s="13"/>
      <c r="Q74" s="13"/>
      <c r="T74" s="43">
        <v>240.13399999999999</v>
      </c>
      <c r="U74" s="52">
        <f t="shared" si="27"/>
        <v>-368.86599999999999</v>
      </c>
      <c r="V74" s="48">
        <f t="shared" si="28"/>
        <v>-369</v>
      </c>
      <c r="W74" s="48"/>
      <c r="X74" s="48">
        <f t="shared" si="29"/>
        <v>669.43999160721773</v>
      </c>
      <c r="Y74" s="48">
        <f t="shared" si="30"/>
        <v>60.439991607217735</v>
      </c>
      <c r="Z74" s="48">
        <f t="shared" si="31"/>
        <v>60</v>
      </c>
      <c r="AA74" s="17">
        <f t="shared" si="32"/>
        <v>60</v>
      </c>
      <c r="AB74" s="45">
        <f t="shared" si="33"/>
        <v>669</v>
      </c>
    </row>
    <row r="75" spans="1:28" ht="15" customHeight="1" x14ac:dyDescent="0.25">
      <c r="A75" s="49">
        <v>808</v>
      </c>
      <c r="B75" s="49">
        <v>908</v>
      </c>
      <c r="C75" s="46">
        <v>0</v>
      </c>
      <c r="D75" s="46">
        <v>272.58</v>
      </c>
      <c r="E75" s="46">
        <v>211.66</v>
      </c>
      <c r="F75" s="46">
        <v>0</v>
      </c>
      <c r="G75" s="46">
        <f t="shared" si="24"/>
        <v>43.090909090909093</v>
      </c>
      <c r="H75" s="46">
        <v>0</v>
      </c>
      <c r="I75" s="46">
        <f t="shared" si="25"/>
        <v>40.060606060606062</v>
      </c>
      <c r="J75" s="50">
        <f t="shared" si="34"/>
        <v>0</v>
      </c>
      <c r="K75" s="50">
        <f t="shared" si="35"/>
        <v>1</v>
      </c>
      <c r="L75" s="50">
        <f t="shared" si="36"/>
        <v>1</v>
      </c>
      <c r="M75" s="50">
        <f t="shared" ca="1" si="26"/>
        <v>1</v>
      </c>
      <c r="N75" s="8"/>
      <c r="O75" s="8"/>
      <c r="P75" s="13"/>
      <c r="Q75" s="13"/>
      <c r="T75" s="43">
        <v>258.11900000000003</v>
      </c>
      <c r="U75" s="52">
        <f t="shared" si="27"/>
        <v>-649.88099999999997</v>
      </c>
      <c r="V75" s="48">
        <f t="shared" si="28"/>
        <v>-650</v>
      </c>
      <c r="W75" s="48"/>
      <c r="X75" s="48">
        <f t="shared" si="29"/>
        <v>998.11414183801935</v>
      </c>
      <c r="Y75" s="48">
        <f t="shared" si="30"/>
        <v>90.11414183801935</v>
      </c>
      <c r="Z75" s="48">
        <f t="shared" si="31"/>
        <v>90</v>
      </c>
      <c r="AA75" s="17">
        <f t="shared" si="32"/>
        <v>90</v>
      </c>
      <c r="AB75" s="45">
        <f t="shared" si="33"/>
        <v>998</v>
      </c>
    </row>
    <row r="76" spans="1:28" ht="15" customHeight="1" x14ac:dyDescent="0.25">
      <c r="A76" s="49">
        <v>1010</v>
      </c>
      <c r="B76" s="49">
        <v>1010</v>
      </c>
      <c r="C76" s="46">
        <v>0</v>
      </c>
      <c r="D76" s="46">
        <v>272.57</v>
      </c>
      <c r="E76" s="46">
        <v>211.86</v>
      </c>
      <c r="F76" s="46">
        <v>0</v>
      </c>
      <c r="G76" s="46">
        <f t="shared" si="24"/>
        <v>35.882352941176471</v>
      </c>
      <c r="H76" s="46">
        <v>0</v>
      </c>
      <c r="I76" s="46">
        <f t="shared" si="25"/>
        <v>35.882352941176471</v>
      </c>
      <c r="J76" s="50">
        <f t="shared" si="34"/>
        <v>0</v>
      </c>
      <c r="K76" s="50">
        <f t="shared" si="35"/>
        <v>1</v>
      </c>
      <c r="L76" s="50">
        <f t="shared" si="36"/>
        <v>1</v>
      </c>
      <c r="M76" s="50">
        <f t="shared" ca="1" si="26"/>
        <v>1</v>
      </c>
      <c r="N76" s="8"/>
      <c r="O76" s="8"/>
      <c r="P76" s="13"/>
      <c r="Q76" s="13"/>
      <c r="T76" s="43">
        <v>183.53200000000001</v>
      </c>
      <c r="U76" s="52">
        <f t="shared" si="27"/>
        <v>-826.46799999999996</v>
      </c>
      <c r="V76" s="48">
        <f t="shared" si="28"/>
        <v>-826</v>
      </c>
      <c r="W76" s="48"/>
      <c r="X76" s="48">
        <f t="shared" si="29"/>
        <v>1110.2370960973562</v>
      </c>
      <c r="Y76" s="48">
        <f t="shared" si="30"/>
        <v>100.23709609735624</v>
      </c>
      <c r="Z76" s="48">
        <f t="shared" si="31"/>
        <v>100</v>
      </c>
      <c r="AA76" s="17">
        <f t="shared" si="32"/>
        <v>100</v>
      </c>
      <c r="AB76" s="45">
        <f t="shared" si="33"/>
        <v>1110</v>
      </c>
    </row>
    <row r="77" spans="1:28" ht="15" customHeight="1" x14ac:dyDescent="0.25">
      <c r="A77" s="49">
        <v>808</v>
      </c>
      <c r="B77" s="49">
        <v>1010</v>
      </c>
      <c r="C77" s="46">
        <v>0</v>
      </c>
      <c r="D77" s="46">
        <v>272.55</v>
      </c>
      <c r="E77" s="46">
        <v>211.96</v>
      </c>
      <c r="F77" s="46">
        <v>0</v>
      </c>
      <c r="G77" s="46">
        <f t="shared" si="24"/>
        <v>40.628571428571426</v>
      </c>
      <c r="H77" s="46">
        <v>0</v>
      </c>
      <c r="I77" s="46">
        <f t="shared" si="25"/>
        <v>34.857142857142854</v>
      </c>
      <c r="J77" s="50">
        <f t="shared" si="34"/>
        <v>1</v>
      </c>
      <c r="K77" s="50">
        <f t="shared" si="35"/>
        <v>1</v>
      </c>
      <c r="L77" s="50">
        <f t="shared" si="36"/>
        <v>1</v>
      </c>
      <c r="M77" s="50">
        <f t="shared" ca="1" si="26"/>
        <v>1</v>
      </c>
      <c r="N77" s="8"/>
      <c r="O77" s="8"/>
      <c r="P77" s="13"/>
      <c r="Q77" s="13"/>
      <c r="T77" s="43">
        <v>193.59299999999999</v>
      </c>
      <c r="U77" s="52">
        <f t="shared" si="27"/>
        <v>-816.40700000000004</v>
      </c>
      <c r="V77" s="48">
        <f t="shared" si="28"/>
        <v>-816</v>
      </c>
      <c r="W77" s="48"/>
      <c r="X77" s="48">
        <f t="shared" si="29"/>
        <v>1110.2370960973562</v>
      </c>
      <c r="Y77" s="48">
        <f t="shared" si="30"/>
        <v>100.23709609735624</v>
      </c>
      <c r="Z77" s="48">
        <f t="shared" si="31"/>
        <v>100</v>
      </c>
      <c r="AA77" s="17">
        <f t="shared" si="32"/>
        <v>100</v>
      </c>
      <c r="AB77" s="45">
        <f t="shared" si="33"/>
        <v>1110</v>
      </c>
    </row>
    <row r="78" spans="1:28" ht="15" customHeight="1" x14ac:dyDescent="0.25">
      <c r="A78" s="49">
        <v>908</v>
      </c>
      <c r="B78" s="49">
        <v>1010</v>
      </c>
      <c r="C78" s="46">
        <v>0.06</v>
      </c>
      <c r="D78" s="46">
        <v>272.54000000000002</v>
      </c>
      <c r="E78" s="46">
        <v>211.97</v>
      </c>
      <c r="F78" s="46">
        <v>0</v>
      </c>
      <c r="G78" s="46">
        <f t="shared" si="24"/>
        <v>36.722222222222221</v>
      </c>
      <c r="H78" s="46">
        <v>0</v>
      </c>
      <c r="I78" s="46">
        <f t="shared" si="25"/>
        <v>33.888888888888886</v>
      </c>
      <c r="J78" s="50">
        <f t="shared" si="34"/>
        <v>1</v>
      </c>
      <c r="K78" s="50">
        <f t="shared" si="35"/>
        <v>1</v>
      </c>
      <c r="L78" s="50">
        <f t="shared" si="36"/>
        <v>1</v>
      </c>
      <c r="M78" s="50">
        <f t="shared" ca="1" si="26"/>
        <v>1</v>
      </c>
      <c r="N78" s="8"/>
      <c r="O78" s="8"/>
      <c r="P78" s="13"/>
      <c r="Q78" s="13"/>
      <c r="T78" s="43">
        <v>235.048</v>
      </c>
      <c r="U78" s="52">
        <f t="shared" si="27"/>
        <v>-774.952</v>
      </c>
      <c r="V78" s="48">
        <f t="shared" si="28"/>
        <v>-775</v>
      </c>
      <c r="W78" s="48"/>
      <c r="X78" s="48">
        <f t="shared" si="29"/>
        <v>1110.2370960973562</v>
      </c>
      <c r="Y78" s="48">
        <f t="shared" si="30"/>
        <v>100.23709609735624</v>
      </c>
      <c r="Z78" s="48">
        <f t="shared" si="31"/>
        <v>100</v>
      </c>
      <c r="AA78" s="17">
        <f t="shared" si="32"/>
        <v>100</v>
      </c>
      <c r="AB78" s="45">
        <f t="shared" si="33"/>
        <v>1110</v>
      </c>
    </row>
    <row r="79" spans="1:28" ht="15" customHeight="1" x14ac:dyDescent="0.25">
      <c r="A79" s="49">
        <v>807</v>
      </c>
      <c r="B79" s="62">
        <v>1010</v>
      </c>
      <c r="C79" s="46">
        <v>0.1</v>
      </c>
      <c r="D79" s="46">
        <v>272.52</v>
      </c>
      <c r="E79" s="46">
        <v>211.98</v>
      </c>
      <c r="F79" s="46">
        <v>0</v>
      </c>
      <c r="G79" s="46">
        <f t="shared" si="24"/>
        <v>38.45945945945946</v>
      </c>
      <c r="H79" s="46">
        <v>0</v>
      </c>
      <c r="I79" s="46">
        <f t="shared" si="25"/>
        <v>32.972972972972975</v>
      </c>
      <c r="J79" s="50">
        <f t="shared" si="34"/>
        <v>1</v>
      </c>
      <c r="K79" s="50">
        <f t="shared" si="35"/>
        <v>1</v>
      </c>
      <c r="L79" s="50">
        <f t="shared" si="36"/>
        <v>1</v>
      </c>
      <c r="M79" s="50">
        <f t="shared" ca="1" si="26"/>
        <v>0</v>
      </c>
      <c r="N79" s="8"/>
      <c r="O79" s="8"/>
      <c r="P79" s="13"/>
      <c r="Q79" s="13"/>
      <c r="T79" s="43">
        <v>261.54899999999998</v>
      </c>
      <c r="U79" s="52">
        <f t="shared" si="27"/>
        <v>-748.45100000000002</v>
      </c>
      <c r="V79" s="48">
        <f t="shared" si="28"/>
        <v>-748</v>
      </c>
      <c r="W79" s="48"/>
      <c r="X79" s="48">
        <f t="shared" si="29"/>
        <v>1110.2370960973562</v>
      </c>
      <c r="Y79" s="48">
        <f t="shared" si="30"/>
        <v>100.23709609735624</v>
      </c>
      <c r="Z79" s="48">
        <f t="shared" si="31"/>
        <v>100</v>
      </c>
      <c r="AA79" s="17">
        <f t="shared" si="32"/>
        <v>100</v>
      </c>
      <c r="AB79" s="45">
        <f t="shared" si="33"/>
        <v>1110</v>
      </c>
    </row>
    <row r="80" spans="1:28" ht="15" customHeight="1" x14ac:dyDescent="0.25">
      <c r="A80" s="49">
        <v>807</v>
      </c>
      <c r="B80" s="49">
        <v>1010</v>
      </c>
      <c r="C80" s="46">
        <v>0</v>
      </c>
      <c r="D80" s="46">
        <v>272.5</v>
      </c>
      <c r="E80" s="46">
        <v>211.99</v>
      </c>
      <c r="F80" s="46">
        <v>0</v>
      </c>
      <c r="G80" s="46">
        <f t="shared" si="24"/>
        <v>37.44736842105263</v>
      </c>
      <c r="H80" s="46">
        <v>0</v>
      </c>
      <c r="I80" s="46">
        <f t="shared" si="25"/>
        <v>32.10526315789474</v>
      </c>
      <c r="J80" s="50">
        <f t="shared" si="34"/>
        <v>1</v>
      </c>
      <c r="K80" s="50">
        <f t="shared" si="35"/>
        <v>1</v>
      </c>
      <c r="L80" s="50">
        <f t="shared" si="36"/>
        <v>1</v>
      </c>
      <c r="M80" s="50">
        <f t="shared" ca="1" si="26"/>
        <v>0</v>
      </c>
      <c r="N80" s="8"/>
      <c r="O80" s="8"/>
      <c r="P80" s="13"/>
      <c r="Q80" s="13"/>
      <c r="T80" s="43">
        <v>237.69499999999999</v>
      </c>
      <c r="U80" s="52">
        <f t="shared" si="27"/>
        <v>-772.30500000000006</v>
      </c>
      <c r="V80" s="48">
        <f t="shared" si="28"/>
        <v>-772</v>
      </c>
      <c r="W80" s="48"/>
      <c r="X80" s="48">
        <f t="shared" si="29"/>
        <v>1110.2370960973562</v>
      </c>
      <c r="Y80" s="48">
        <f t="shared" si="30"/>
        <v>100.23709609735624</v>
      </c>
      <c r="Z80" s="48">
        <f t="shared" si="31"/>
        <v>100</v>
      </c>
      <c r="AA80" s="17">
        <f t="shared" si="32"/>
        <v>100</v>
      </c>
      <c r="AB80" s="45">
        <f t="shared" si="33"/>
        <v>1110</v>
      </c>
    </row>
    <row r="81" spans="1:28" ht="15" customHeight="1" x14ac:dyDescent="0.25">
      <c r="A81" s="49">
        <v>1010</v>
      </c>
      <c r="B81" s="49">
        <v>1010</v>
      </c>
      <c r="C81" s="46">
        <v>0</v>
      </c>
      <c r="D81" s="46">
        <v>272.5</v>
      </c>
      <c r="E81" s="46">
        <v>211.99</v>
      </c>
      <c r="F81" s="46">
        <v>0</v>
      </c>
      <c r="G81" s="46">
        <f t="shared" si="24"/>
        <v>31.282051282051281</v>
      </c>
      <c r="H81" s="46">
        <v>0</v>
      </c>
      <c r="I81" s="46">
        <f t="shared" si="25"/>
        <v>31.282051282051281</v>
      </c>
      <c r="J81" s="50">
        <f t="shared" si="34"/>
        <v>1</v>
      </c>
      <c r="K81" s="50">
        <f t="shared" si="35"/>
        <v>1</v>
      </c>
      <c r="L81" s="50">
        <f t="shared" si="36"/>
        <v>1</v>
      </c>
      <c r="M81" s="50">
        <f t="shared" ca="1" si="26"/>
        <v>1</v>
      </c>
      <c r="N81" s="8"/>
      <c r="O81" s="8"/>
      <c r="P81" s="13"/>
      <c r="Q81" s="13"/>
      <c r="T81" s="43">
        <v>254.529</v>
      </c>
      <c r="U81" s="52">
        <f t="shared" si="27"/>
        <v>-755.471</v>
      </c>
      <c r="V81" s="48">
        <f t="shared" si="28"/>
        <v>-755</v>
      </c>
      <c r="W81" s="48"/>
      <c r="X81" s="48">
        <f t="shared" si="29"/>
        <v>1110.2370960973562</v>
      </c>
      <c r="Y81" s="48">
        <f t="shared" si="30"/>
        <v>100.23709609735624</v>
      </c>
      <c r="Z81" s="48">
        <f t="shared" si="31"/>
        <v>100</v>
      </c>
      <c r="AA81" s="17">
        <f t="shared" si="32"/>
        <v>100</v>
      </c>
      <c r="AB81" s="45">
        <f t="shared" si="33"/>
        <v>1110</v>
      </c>
    </row>
    <row r="82" spans="1:28" ht="15" customHeight="1" x14ac:dyDescent="0.25">
      <c r="A82" s="49">
        <v>605</v>
      </c>
      <c r="B82" s="49">
        <v>1010</v>
      </c>
      <c r="C82" s="46">
        <v>0</v>
      </c>
      <c r="D82" s="46">
        <v>272.45999999999998</v>
      </c>
      <c r="E82" s="46">
        <v>212</v>
      </c>
      <c r="F82" s="46">
        <v>0</v>
      </c>
      <c r="G82" s="46">
        <f t="shared" si="24"/>
        <v>40.625</v>
      </c>
      <c r="H82" s="46">
        <v>0</v>
      </c>
      <c r="I82" s="46">
        <f t="shared" si="25"/>
        <v>30.5</v>
      </c>
      <c r="J82" s="50">
        <f t="shared" si="34"/>
        <v>1</v>
      </c>
      <c r="K82" s="50">
        <f t="shared" si="35"/>
        <v>1</v>
      </c>
      <c r="L82" s="50">
        <f t="shared" si="36"/>
        <v>1</v>
      </c>
      <c r="M82" s="50">
        <f t="shared" ca="1" si="26"/>
        <v>0</v>
      </c>
      <c r="N82" s="8"/>
      <c r="O82" s="8"/>
      <c r="P82" s="13"/>
      <c r="Q82" s="13"/>
      <c r="T82" s="43">
        <v>234.649</v>
      </c>
      <c r="U82" s="52">
        <f t="shared" si="27"/>
        <v>-775.351</v>
      </c>
      <c r="V82" s="48">
        <f t="shared" si="28"/>
        <v>-775</v>
      </c>
      <c r="W82" s="48"/>
      <c r="X82" s="48">
        <f t="shared" si="29"/>
        <v>1110.2370960973562</v>
      </c>
      <c r="Y82" s="48">
        <f t="shared" si="30"/>
        <v>100.23709609735624</v>
      </c>
      <c r="Z82" s="48">
        <f t="shared" si="31"/>
        <v>100</v>
      </c>
      <c r="AA82" s="17">
        <f t="shared" si="32"/>
        <v>100</v>
      </c>
      <c r="AB82" s="45">
        <f t="shared" si="33"/>
        <v>1110</v>
      </c>
    </row>
    <row r="83" spans="1:28" ht="15" customHeight="1" x14ac:dyDescent="0.25">
      <c r="A83" s="49">
        <v>904</v>
      </c>
      <c r="B83" s="49">
        <v>1000</v>
      </c>
      <c r="C83" s="46">
        <v>0.06</v>
      </c>
      <c r="D83" s="46">
        <v>272.45</v>
      </c>
      <c r="E83" s="46">
        <v>211.99</v>
      </c>
      <c r="F83" s="46">
        <v>0</v>
      </c>
      <c r="G83" s="46">
        <f t="shared" si="24"/>
        <v>32.341463414634148</v>
      </c>
      <c r="H83" s="46">
        <v>0</v>
      </c>
      <c r="I83" s="46">
        <f t="shared" si="25"/>
        <v>30</v>
      </c>
      <c r="J83" s="50">
        <f t="shared" si="34"/>
        <v>1</v>
      </c>
      <c r="K83" s="50">
        <f t="shared" si="35"/>
        <v>1</v>
      </c>
      <c r="L83" s="50">
        <f t="shared" si="36"/>
        <v>1</v>
      </c>
      <c r="M83" s="50">
        <f t="shared" ca="1" si="26"/>
        <v>0</v>
      </c>
      <c r="N83" s="8"/>
      <c r="O83" s="8"/>
      <c r="P83" s="13"/>
      <c r="Q83" s="13"/>
      <c r="T83" s="43">
        <v>255.74299999999999</v>
      </c>
      <c r="U83" s="52">
        <f t="shared" si="27"/>
        <v>-744.25700000000006</v>
      </c>
      <c r="V83" s="48">
        <f t="shared" si="28"/>
        <v>-744</v>
      </c>
      <c r="W83" s="48"/>
      <c r="X83" s="48">
        <f t="shared" si="29"/>
        <v>1099.2446496013429</v>
      </c>
      <c r="Y83" s="48">
        <f t="shared" si="30"/>
        <v>99.244649601342871</v>
      </c>
      <c r="Z83" s="48">
        <f t="shared" si="31"/>
        <v>99</v>
      </c>
      <c r="AA83" s="17">
        <f t="shared" si="32"/>
        <v>99</v>
      </c>
      <c r="AB83" s="45">
        <f t="shared" si="33"/>
        <v>1099</v>
      </c>
    </row>
    <row r="84" spans="1:28" ht="15" customHeight="1" x14ac:dyDescent="0.25">
      <c r="A84" s="49">
        <v>503</v>
      </c>
      <c r="B84" s="49">
        <v>1000</v>
      </c>
      <c r="C84" s="46">
        <v>0</v>
      </c>
      <c r="D84" s="46">
        <v>272.39999999999998</v>
      </c>
      <c r="E84" s="46">
        <v>212</v>
      </c>
      <c r="F84" s="46">
        <v>0</v>
      </c>
      <c r="G84" s="46">
        <f t="shared" si="24"/>
        <v>41.11904761904762</v>
      </c>
      <c r="H84" s="46">
        <v>0</v>
      </c>
      <c r="I84" s="46">
        <f t="shared" si="25"/>
        <v>29.285714285714285</v>
      </c>
      <c r="J84" s="50">
        <f t="shared" si="34"/>
        <v>1</v>
      </c>
      <c r="K84" s="50">
        <f t="shared" si="35"/>
        <v>1</v>
      </c>
      <c r="L84" s="50">
        <f t="shared" si="36"/>
        <v>1</v>
      </c>
      <c r="M84" s="50">
        <f t="shared" ca="1" si="26"/>
        <v>0</v>
      </c>
      <c r="N84" s="8"/>
      <c r="O84" s="8"/>
      <c r="P84" s="13"/>
      <c r="Q84" s="13"/>
      <c r="T84" s="43">
        <v>249.20500000000001</v>
      </c>
      <c r="U84" s="52">
        <f t="shared" si="27"/>
        <v>-750.79499999999996</v>
      </c>
      <c r="V84" s="48">
        <f t="shared" si="28"/>
        <v>-751</v>
      </c>
      <c r="W84" s="48"/>
      <c r="X84" s="48">
        <f t="shared" si="29"/>
        <v>1099.2446496013429</v>
      </c>
      <c r="Y84" s="48">
        <f t="shared" si="30"/>
        <v>99.244649601342871</v>
      </c>
      <c r="Z84" s="48">
        <f t="shared" si="31"/>
        <v>99</v>
      </c>
      <c r="AA84" s="17">
        <f t="shared" si="32"/>
        <v>99</v>
      </c>
      <c r="AB84" s="45">
        <f t="shared" si="33"/>
        <v>1099</v>
      </c>
    </row>
    <row r="85" spans="1:28" ht="15" customHeight="1" x14ac:dyDescent="0.25">
      <c r="A85" s="49">
        <v>802</v>
      </c>
      <c r="B85" s="49">
        <v>1000</v>
      </c>
      <c r="C85" s="46">
        <v>0</v>
      </c>
      <c r="D85" s="46">
        <v>272.38</v>
      </c>
      <c r="E85" s="46">
        <v>211.98</v>
      </c>
      <c r="F85" s="46">
        <v>0</v>
      </c>
      <c r="G85" s="46">
        <f t="shared" si="24"/>
        <v>33.209302325581397</v>
      </c>
      <c r="H85" s="46">
        <v>0</v>
      </c>
      <c r="I85" s="46">
        <f t="shared" si="25"/>
        <v>28.604651162790699</v>
      </c>
      <c r="J85" s="50">
        <f t="shared" si="34"/>
        <v>1</v>
      </c>
      <c r="K85" s="50">
        <f t="shared" si="35"/>
        <v>1</v>
      </c>
      <c r="L85" s="50">
        <f t="shared" si="36"/>
        <v>1</v>
      </c>
      <c r="M85" s="50">
        <f t="shared" ca="1" si="26"/>
        <v>1</v>
      </c>
      <c r="N85" s="8"/>
      <c r="O85" s="8"/>
      <c r="P85" s="13"/>
      <c r="Q85" s="13"/>
      <c r="T85" s="43">
        <v>262.24400000000003</v>
      </c>
      <c r="U85" s="52">
        <f t="shared" si="27"/>
        <v>-737.75599999999997</v>
      </c>
      <c r="V85" s="48">
        <f t="shared" si="28"/>
        <v>-738</v>
      </c>
      <c r="W85" s="48"/>
      <c r="X85" s="48">
        <f t="shared" si="29"/>
        <v>1099.2446496013429</v>
      </c>
      <c r="Y85" s="48">
        <f t="shared" si="30"/>
        <v>99.244649601342871</v>
      </c>
      <c r="Z85" s="48">
        <f t="shared" si="31"/>
        <v>99</v>
      </c>
      <c r="AA85" s="17">
        <f t="shared" si="32"/>
        <v>99</v>
      </c>
      <c r="AB85" s="45">
        <f t="shared" si="33"/>
        <v>1099</v>
      </c>
    </row>
    <row r="86" spans="1:28" ht="15" customHeight="1" x14ac:dyDescent="0.25">
      <c r="A86" s="49">
        <v>810</v>
      </c>
      <c r="B86" s="49">
        <v>810</v>
      </c>
      <c r="C86" s="46">
        <v>0</v>
      </c>
      <c r="D86" s="46">
        <v>272.38</v>
      </c>
      <c r="E86" s="46">
        <v>211.85</v>
      </c>
      <c r="F86" s="46">
        <v>0</v>
      </c>
      <c r="G86" s="46">
        <f t="shared" si="24"/>
        <v>32.272727272727273</v>
      </c>
      <c r="H86" s="46">
        <v>0</v>
      </c>
      <c r="I86" s="46">
        <f t="shared" si="25"/>
        <v>32.272727272727273</v>
      </c>
      <c r="J86" s="50">
        <f t="shared" si="34"/>
        <v>0</v>
      </c>
      <c r="K86" s="50">
        <f t="shared" si="35"/>
        <v>-1</v>
      </c>
      <c r="L86" s="50">
        <f t="shared" si="36"/>
        <v>0</v>
      </c>
      <c r="M86" s="50">
        <f t="shared" ca="1" si="26"/>
        <v>0</v>
      </c>
      <c r="N86" s="8"/>
      <c r="O86" s="8"/>
      <c r="P86" s="13"/>
      <c r="Q86" s="13"/>
      <c r="T86" s="43">
        <v>199.054</v>
      </c>
      <c r="U86" s="52">
        <f t="shared" si="27"/>
        <v>-610.94600000000003</v>
      </c>
      <c r="V86" s="48">
        <f t="shared" si="28"/>
        <v>-611</v>
      </c>
      <c r="W86" s="48"/>
      <c r="X86" s="48">
        <f t="shared" si="29"/>
        <v>890.38816617708778</v>
      </c>
      <c r="Y86" s="48">
        <f t="shared" si="30"/>
        <v>80.388166177087783</v>
      </c>
      <c r="Z86" s="48">
        <f t="shared" si="31"/>
        <v>80</v>
      </c>
      <c r="AA86" s="17">
        <f t="shared" si="32"/>
        <v>80</v>
      </c>
      <c r="AB86" s="45">
        <f t="shared" si="33"/>
        <v>890</v>
      </c>
    </row>
    <row r="87" spans="1:28" ht="15" customHeight="1" x14ac:dyDescent="0.25">
      <c r="A87" s="49">
        <v>406</v>
      </c>
      <c r="B87" s="49">
        <v>606</v>
      </c>
      <c r="C87" s="46">
        <v>0.77</v>
      </c>
      <c r="D87" s="46">
        <v>272.36</v>
      </c>
      <c r="E87" s="46">
        <v>211.61</v>
      </c>
      <c r="F87" s="46">
        <v>0</v>
      </c>
      <c r="G87" s="46">
        <f t="shared" si="24"/>
        <v>40.533333333333331</v>
      </c>
      <c r="H87" s="46">
        <v>0</v>
      </c>
      <c r="I87" s="46">
        <f t="shared" si="25"/>
        <v>36.088888888888889</v>
      </c>
      <c r="J87" s="50">
        <f t="shared" si="34"/>
        <v>0</v>
      </c>
      <c r="K87" s="50">
        <f t="shared" si="35"/>
        <v>-1</v>
      </c>
      <c r="L87" s="50">
        <f t="shared" si="36"/>
        <v>0</v>
      </c>
      <c r="M87" s="50">
        <f t="shared" ca="1" si="26"/>
        <v>1</v>
      </c>
      <c r="N87" s="8"/>
      <c r="O87" s="8"/>
      <c r="P87" s="13"/>
      <c r="Q87" s="13"/>
      <c r="T87" s="43">
        <v>252.66800000000001</v>
      </c>
      <c r="U87" s="52">
        <f t="shared" si="27"/>
        <v>-353.33199999999999</v>
      </c>
      <c r="V87" s="48">
        <f t="shared" si="28"/>
        <v>-353</v>
      </c>
      <c r="W87" s="48"/>
      <c r="X87" s="48">
        <f t="shared" si="29"/>
        <v>666.14225765841377</v>
      </c>
      <c r="Y87" s="48">
        <f t="shared" si="30"/>
        <v>60.142257658413769</v>
      </c>
      <c r="Z87" s="48">
        <f t="shared" si="31"/>
        <v>60</v>
      </c>
      <c r="AA87" s="17">
        <f t="shared" si="32"/>
        <v>60</v>
      </c>
      <c r="AB87" s="45">
        <f t="shared" si="33"/>
        <v>666</v>
      </c>
    </row>
    <row r="88" spans="1:28" ht="15" customHeight="1" x14ac:dyDescent="0.25">
      <c r="A88" s="49"/>
      <c r="B88" s="49"/>
      <c r="C88" s="46"/>
      <c r="D88" s="46"/>
      <c r="E88" s="46"/>
      <c r="F88" s="46"/>
      <c r="G88" s="46"/>
      <c r="H88" s="46"/>
      <c r="I88" s="46"/>
      <c r="J88" s="50"/>
      <c r="K88" s="50"/>
      <c r="L88" s="50"/>
      <c r="M88" s="50"/>
      <c r="N88" s="8"/>
      <c r="O88" s="8"/>
      <c r="P88" s="13"/>
      <c r="Q88" s="13"/>
      <c r="U88" s="52"/>
      <c r="V88" s="48"/>
      <c r="W88" s="48"/>
      <c r="X88" s="48"/>
      <c r="Y88" s="48"/>
      <c r="Z88" s="48"/>
      <c r="AA88" s="17"/>
      <c r="AB88" s="45"/>
    </row>
    <row r="89" spans="1:28" ht="15" customHeight="1" x14ac:dyDescent="0.25">
      <c r="A89" s="49"/>
      <c r="B89" s="49"/>
      <c r="C89" s="46"/>
      <c r="D89" s="46"/>
      <c r="E89" s="46"/>
      <c r="F89" s="46"/>
      <c r="G89" s="46"/>
      <c r="H89" s="46"/>
      <c r="I89" s="46"/>
      <c r="J89" s="50"/>
      <c r="K89" s="50"/>
      <c r="L89" s="50"/>
      <c r="M89" s="50"/>
      <c r="N89" s="8"/>
      <c r="O89" s="8"/>
      <c r="P89" s="13"/>
      <c r="Q89" s="13"/>
      <c r="U89" s="52"/>
      <c r="V89" s="48"/>
      <c r="W89" s="48"/>
      <c r="X89" s="48"/>
      <c r="Y89" s="48"/>
      <c r="Z89" s="48"/>
      <c r="AA89" s="17"/>
      <c r="AB89" s="45"/>
    </row>
    <row r="90" spans="1:28" ht="15" customHeight="1" x14ac:dyDescent="0.25">
      <c r="A90" s="49"/>
      <c r="B90" s="49"/>
      <c r="C90" s="46"/>
      <c r="D90" s="46"/>
      <c r="E90" s="46"/>
      <c r="F90" s="46"/>
      <c r="G90" s="46"/>
      <c r="H90" s="46"/>
      <c r="I90" s="46"/>
      <c r="J90" s="50"/>
      <c r="K90" s="50"/>
      <c r="L90" s="50"/>
      <c r="M90" s="50"/>
      <c r="N90" s="8"/>
      <c r="O90" s="8"/>
      <c r="P90" s="13"/>
      <c r="Q90" s="13"/>
      <c r="U90" s="52"/>
      <c r="V90" s="48"/>
      <c r="W90" s="48"/>
      <c r="X90" s="48"/>
      <c r="Y90" s="48"/>
      <c r="Z90" s="48"/>
      <c r="AA90" s="17"/>
      <c r="AB90" s="45"/>
    </row>
    <row r="91" spans="1:28" ht="15" customHeight="1" x14ac:dyDescent="0.25">
      <c r="A91" s="49"/>
      <c r="B91" s="49"/>
      <c r="C91" s="46"/>
      <c r="D91" s="46"/>
      <c r="E91" s="46"/>
      <c r="F91" s="46"/>
      <c r="G91" s="46"/>
      <c r="H91" s="46"/>
      <c r="I91" s="46"/>
      <c r="J91" s="50"/>
      <c r="K91" s="50"/>
      <c r="L91" s="50"/>
      <c r="M91" s="50"/>
      <c r="N91" s="8"/>
      <c r="O91" s="8"/>
      <c r="P91" s="13"/>
      <c r="Q91" s="13"/>
      <c r="U91" s="52"/>
      <c r="V91" s="48"/>
      <c r="W91" s="48"/>
      <c r="X91" s="48"/>
      <c r="Y91" s="48"/>
      <c r="Z91" s="48"/>
      <c r="AA91" s="17"/>
      <c r="AB91" s="45"/>
    </row>
    <row r="92" spans="1:28" ht="15" customHeight="1" x14ac:dyDescent="0.25">
      <c r="A92" s="49"/>
      <c r="B92" s="49"/>
      <c r="C92" s="46"/>
      <c r="D92" s="46"/>
      <c r="E92" s="46"/>
      <c r="F92" s="46"/>
      <c r="G92" s="46"/>
      <c r="H92" s="46"/>
      <c r="I92" s="46"/>
      <c r="J92" s="50"/>
      <c r="K92" s="50"/>
      <c r="L92" s="50"/>
      <c r="M92" s="50"/>
      <c r="N92" s="8"/>
      <c r="O92" s="8"/>
      <c r="P92" s="13"/>
      <c r="Q92" s="13"/>
      <c r="U92" s="52"/>
      <c r="V92" s="48"/>
      <c r="W92" s="48"/>
      <c r="X92" s="48"/>
      <c r="Y92" s="48"/>
      <c r="Z92" s="48"/>
      <c r="AA92" s="17"/>
      <c r="AB92" s="45"/>
    </row>
    <row r="93" spans="1:28" ht="15" customHeight="1" x14ac:dyDescent="0.25">
      <c r="A93" s="49"/>
      <c r="B93" s="49"/>
      <c r="C93" s="46"/>
      <c r="D93" s="46"/>
      <c r="E93" s="46"/>
      <c r="F93" s="46"/>
      <c r="G93" s="46"/>
      <c r="H93" s="46"/>
      <c r="I93" s="46"/>
      <c r="J93" s="50"/>
      <c r="K93" s="50"/>
      <c r="L93" s="50"/>
      <c r="M93" s="50"/>
      <c r="N93" s="8"/>
      <c r="O93" s="8"/>
      <c r="P93" s="13"/>
      <c r="Q93" s="13"/>
      <c r="U93" s="52"/>
      <c r="V93" s="48"/>
      <c r="W93" s="48"/>
      <c r="X93" s="48"/>
      <c r="Y93" s="48"/>
      <c r="Z93" s="48"/>
      <c r="AA93" s="17"/>
      <c r="AB93" s="45"/>
    </row>
    <row r="94" spans="1:28" ht="15" customHeight="1" x14ac:dyDescent="0.25">
      <c r="A94" s="62"/>
      <c r="B94" s="49"/>
      <c r="C94" s="46"/>
      <c r="D94" s="46"/>
      <c r="E94" s="46"/>
      <c r="F94" s="65"/>
      <c r="G94" s="65"/>
      <c r="H94" s="46"/>
      <c r="I94" s="46"/>
      <c r="J94" s="50"/>
      <c r="K94" s="50"/>
      <c r="L94" s="50"/>
      <c r="M94" s="50"/>
      <c r="N94" s="8"/>
      <c r="O94" s="8"/>
      <c r="P94" s="13"/>
      <c r="Q94" s="13"/>
      <c r="U94" s="52"/>
      <c r="V94" s="48"/>
      <c r="W94" s="48"/>
      <c r="X94" s="48"/>
      <c r="Y94" s="48"/>
      <c r="Z94" s="48"/>
      <c r="AA94" s="17"/>
      <c r="AB94" s="45"/>
    </row>
    <row r="95" spans="1:28" ht="15" customHeight="1" x14ac:dyDescent="0.25">
      <c r="A95" s="49"/>
      <c r="B95" s="49"/>
      <c r="C95" s="46"/>
      <c r="D95" s="46"/>
      <c r="E95" s="46"/>
      <c r="F95" s="46"/>
      <c r="G95" s="46"/>
      <c r="H95" s="46"/>
      <c r="I95" s="46"/>
      <c r="J95" s="50"/>
      <c r="K95" s="50"/>
      <c r="L95" s="50"/>
      <c r="M95" s="50"/>
      <c r="N95" s="8"/>
      <c r="O95" s="8"/>
      <c r="P95" s="13"/>
      <c r="Q95" s="13"/>
      <c r="U95" s="52"/>
      <c r="V95" s="48"/>
      <c r="W95" s="48"/>
      <c r="X95" s="48"/>
      <c r="Y95" s="48"/>
      <c r="Z95" s="48"/>
      <c r="AA95" s="17"/>
      <c r="AB95" s="45"/>
    </row>
    <row r="96" spans="1:28" ht="15" customHeight="1" x14ac:dyDescent="0.25">
      <c r="A96" s="49"/>
      <c r="B96" s="49"/>
      <c r="C96" s="46"/>
      <c r="D96" s="46"/>
      <c r="E96" s="46"/>
      <c r="F96" s="46"/>
      <c r="G96" s="46"/>
      <c r="H96" s="46"/>
      <c r="I96" s="46"/>
      <c r="J96" s="50"/>
      <c r="K96" s="50"/>
      <c r="L96" s="50"/>
      <c r="M96" s="50"/>
      <c r="N96" s="8"/>
      <c r="O96" s="8"/>
      <c r="P96" s="13"/>
      <c r="Q96" s="13"/>
      <c r="U96" s="52"/>
      <c r="V96" s="48"/>
      <c r="W96" s="48"/>
      <c r="X96" s="48"/>
      <c r="Y96" s="48"/>
      <c r="Z96" s="48"/>
      <c r="AA96" s="17"/>
      <c r="AB96" s="45"/>
    </row>
    <row r="97" spans="1:28" ht="15" customHeight="1" x14ac:dyDescent="0.25">
      <c r="A97" s="49"/>
      <c r="B97" s="49"/>
      <c r="C97" s="46"/>
      <c r="D97" s="46"/>
      <c r="E97" s="46"/>
      <c r="F97" s="46"/>
      <c r="G97" s="46"/>
      <c r="H97" s="46"/>
      <c r="I97" s="46"/>
      <c r="J97" s="50"/>
      <c r="K97" s="50"/>
      <c r="L97" s="50"/>
      <c r="M97" s="50"/>
      <c r="N97" s="8"/>
      <c r="O97" s="8"/>
      <c r="P97" s="13"/>
      <c r="Q97" s="13"/>
      <c r="U97" s="52"/>
      <c r="V97" s="48"/>
      <c r="W97" s="48"/>
      <c r="X97" s="48"/>
      <c r="Y97" s="48"/>
      <c r="Z97" s="48"/>
      <c r="AA97" s="17"/>
      <c r="AB97" s="45"/>
    </row>
    <row r="98" spans="1:28" ht="15" customHeight="1" x14ac:dyDescent="0.25">
      <c r="A98" s="49"/>
      <c r="B98" s="49"/>
      <c r="C98" s="46"/>
      <c r="D98" s="46"/>
      <c r="E98" s="46"/>
      <c r="F98" s="46"/>
      <c r="G98" s="46"/>
      <c r="H98" s="46"/>
      <c r="I98" s="46"/>
      <c r="J98" s="50"/>
      <c r="K98" s="50"/>
      <c r="L98" s="50"/>
      <c r="M98" s="50"/>
      <c r="N98" s="8"/>
      <c r="O98" s="8"/>
      <c r="P98" s="13"/>
      <c r="Q98" s="13"/>
      <c r="U98" s="52"/>
      <c r="V98" s="48"/>
      <c r="W98" s="48"/>
      <c r="X98" s="48"/>
      <c r="Y98" s="48"/>
      <c r="Z98" s="48"/>
      <c r="AA98" s="17"/>
      <c r="AB98" s="45"/>
    </row>
    <row r="99" spans="1:28" ht="15" customHeight="1" x14ac:dyDescent="0.25">
      <c r="A99" s="49"/>
      <c r="B99" s="49"/>
      <c r="C99" s="46"/>
      <c r="D99" s="46"/>
      <c r="E99" s="46"/>
      <c r="F99" s="46"/>
      <c r="G99" s="46"/>
      <c r="H99" s="46"/>
      <c r="I99" s="46"/>
      <c r="J99" s="50"/>
      <c r="K99" s="50"/>
      <c r="L99" s="50"/>
      <c r="M99" s="50"/>
      <c r="N99" s="8"/>
      <c r="O99" s="8"/>
      <c r="P99" s="13"/>
      <c r="Q99" s="13"/>
      <c r="U99" s="52"/>
      <c r="V99" s="48"/>
      <c r="W99" s="48"/>
      <c r="X99" s="48"/>
      <c r="Y99" s="48"/>
      <c r="Z99" s="48"/>
      <c r="AA99" s="17"/>
      <c r="AB99" s="45"/>
    </row>
    <row r="100" spans="1:28" ht="15" customHeight="1" x14ac:dyDescent="0.25">
      <c r="A100" s="49"/>
      <c r="B100" s="49"/>
      <c r="C100" s="46"/>
      <c r="D100" s="46"/>
      <c r="E100" s="46"/>
      <c r="F100" s="46"/>
      <c r="G100" s="46"/>
      <c r="H100" s="46"/>
      <c r="I100" s="46"/>
      <c r="J100" s="50"/>
      <c r="K100" s="50"/>
      <c r="L100" s="50"/>
      <c r="M100" s="50"/>
      <c r="N100" s="8"/>
      <c r="O100" s="8"/>
      <c r="P100" s="13"/>
      <c r="Q100" s="13"/>
      <c r="U100" s="52"/>
      <c r="V100" s="48"/>
      <c r="W100" s="48"/>
      <c r="X100" s="48"/>
      <c r="Y100" s="48"/>
      <c r="Z100" s="48"/>
      <c r="AA100" s="17"/>
      <c r="AB100" s="45"/>
    </row>
    <row r="101" spans="1:28" ht="15" customHeight="1" x14ac:dyDescent="0.25">
      <c r="A101" s="49"/>
      <c r="B101" s="49"/>
      <c r="C101" s="46"/>
      <c r="D101" s="46"/>
      <c r="E101" s="46"/>
      <c r="F101" s="46"/>
      <c r="G101" s="46"/>
      <c r="H101" s="46"/>
      <c r="I101" s="46"/>
      <c r="J101" s="50"/>
      <c r="K101" s="50"/>
      <c r="L101" s="50"/>
      <c r="M101" s="50"/>
      <c r="N101" s="8"/>
      <c r="O101" s="8"/>
      <c r="P101" s="13"/>
      <c r="Q101" s="13"/>
      <c r="U101" s="52"/>
      <c r="V101" s="48"/>
      <c r="W101" s="48"/>
      <c r="X101" s="48"/>
      <c r="Y101" s="48"/>
      <c r="Z101" s="48"/>
      <c r="AA101" s="17"/>
      <c r="AB101" s="45"/>
    </row>
    <row r="102" spans="1:28" ht="15" customHeight="1" x14ac:dyDescent="0.25">
      <c r="A102" s="49"/>
      <c r="B102" s="49"/>
      <c r="C102" s="46"/>
      <c r="D102" s="46"/>
      <c r="E102" s="46"/>
      <c r="F102" s="46"/>
      <c r="G102" s="46"/>
      <c r="H102" s="46"/>
      <c r="I102" s="46"/>
      <c r="J102" s="50"/>
      <c r="K102" s="50"/>
      <c r="L102" s="50"/>
      <c r="M102" s="50"/>
      <c r="N102" s="8"/>
      <c r="O102" s="8"/>
      <c r="P102" s="13"/>
      <c r="Q102" s="13"/>
      <c r="U102" s="52"/>
      <c r="V102" s="48"/>
      <c r="W102" s="48"/>
      <c r="X102" s="48"/>
      <c r="Y102" s="48"/>
      <c r="Z102" s="48"/>
      <c r="AA102" s="17"/>
      <c r="AB102" s="45"/>
    </row>
    <row r="103" spans="1:28" ht="15" customHeight="1" x14ac:dyDescent="0.25">
      <c r="A103" s="49"/>
      <c r="B103" s="63"/>
      <c r="C103" s="46"/>
      <c r="D103" s="46"/>
      <c r="E103" s="46"/>
      <c r="F103" s="46"/>
      <c r="G103" s="46"/>
      <c r="H103" s="64"/>
      <c r="I103" s="64"/>
      <c r="J103" s="50"/>
      <c r="K103" s="50"/>
      <c r="L103" s="50"/>
      <c r="M103" s="50"/>
      <c r="N103" s="8"/>
      <c r="O103" s="8"/>
      <c r="P103" s="13"/>
      <c r="Q103" s="13"/>
      <c r="U103" s="52"/>
      <c r="V103" s="48"/>
      <c r="W103" s="48"/>
      <c r="X103" s="48"/>
      <c r="Y103" s="48"/>
      <c r="Z103" s="48"/>
      <c r="AA103" s="17"/>
      <c r="AB103" s="45"/>
    </row>
    <row r="104" spans="1:28" ht="15" customHeight="1" x14ac:dyDescent="0.25">
      <c r="A104" s="49"/>
      <c r="B104" s="49"/>
      <c r="C104" s="46"/>
      <c r="D104" s="46"/>
      <c r="E104" s="46"/>
      <c r="F104" s="46"/>
      <c r="G104" s="46"/>
      <c r="H104" s="46"/>
      <c r="I104" s="46"/>
      <c r="J104" s="50"/>
      <c r="K104" s="50"/>
      <c r="L104" s="50"/>
      <c r="M104" s="50"/>
      <c r="N104" s="8"/>
      <c r="O104" s="8"/>
      <c r="P104" s="13"/>
      <c r="Q104" s="13"/>
      <c r="U104" s="52"/>
      <c r="V104" s="48"/>
      <c r="W104" s="48"/>
      <c r="X104" s="48"/>
      <c r="Y104" s="48"/>
      <c r="Z104" s="48"/>
      <c r="AA104" s="17"/>
      <c r="AB104" s="45"/>
    </row>
    <row r="105" spans="1:28" ht="15" customHeight="1" x14ac:dyDescent="0.25">
      <c r="A105" s="49"/>
      <c r="B105" s="49"/>
      <c r="C105" s="46"/>
      <c r="D105" s="46"/>
      <c r="E105" s="46"/>
      <c r="F105" s="46"/>
      <c r="G105" s="46"/>
      <c r="H105" s="46"/>
      <c r="I105" s="46"/>
      <c r="J105" s="50"/>
      <c r="K105" s="50"/>
      <c r="L105" s="50"/>
      <c r="M105" s="50"/>
      <c r="N105" s="8"/>
      <c r="O105" s="8"/>
      <c r="P105" s="13"/>
      <c r="Q105" s="13"/>
      <c r="U105" s="52"/>
      <c r="V105" s="48"/>
      <c r="W105" s="48"/>
      <c r="X105" s="48"/>
      <c r="Y105" s="48"/>
      <c r="Z105" s="48"/>
      <c r="AA105" s="17"/>
      <c r="AB105" s="45"/>
    </row>
    <row r="106" spans="1:28" ht="15" customHeight="1" x14ac:dyDescent="0.25">
      <c r="A106" s="49"/>
      <c r="B106" s="49"/>
      <c r="C106" s="46"/>
      <c r="D106" s="46"/>
      <c r="E106" s="46"/>
      <c r="F106" s="46"/>
      <c r="G106" s="46"/>
      <c r="H106" s="46"/>
      <c r="I106" s="46"/>
      <c r="J106" s="50"/>
      <c r="K106" s="50"/>
      <c r="L106" s="50"/>
      <c r="M106" s="50"/>
      <c r="N106" s="8"/>
      <c r="O106" s="8"/>
      <c r="P106" s="13"/>
      <c r="Q106" s="13"/>
      <c r="U106" s="52"/>
      <c r="V106" s="48"/>
      <c r="W106" s="48"/>
      <c r="X106" s="48"/>
      <c r="Y106" s="48"/>
      <c r="Z106" s="48"/>
      <c r="AA106" s="17"/>
      <c r="AB106" s="45"/>
    </row>
    <row r="107" spans="1:28" ht="15" customHeight="1" x14ac:dyDescent="0.25">
      <c r="A107" s="49"/>
      <c r="B107" s="49"/>
      <c r="C107" s="46"/>
      <c r="D107" s="46"/>
      <c r="E107" s="46"/>
      <c r="F107" s="46"/>
      <c r="G107" s="46"/>
      <c r="H107" s="46"/>
      <c r="I107" s="46"/>
      <c r="J107" s="50"/>
      <c r="K107" s="50"/>
      <c r="L107" s="50"/>
      <c r="M107" s="50"/>
      <c r="N107" s="12"/>
      <c r="O107" s="12"/>
      <c r="P107" s="13"/>
      <c r="Q107" s="13"/>
      <c r="U107" s="52"/>
      <c r="V107" s="48"/>
      <c r="W107" s="48"/>
      <c r="X107" s="48"/>
      <c r="Y107" s="48"/>
      <c r="Z107" s="48"/>
      <c r="AA107" s="17"/>
      <c r="AB107" s="45"/>
    </row>
    <row r="108" spans="1:28" ht="15" customHeight="1" x14ac:dyDescent="0.25">
      <c r="A108" s="49"/>
      <c r="B108" s="49"/>
      <c r="C108" s="46"/>
      <c r="D108" s="46"/>
      <c r="E108" s="46"/>
      <c r="F108" s="46"/>
      <c r="G108" s="46"/>
      <c r="H108" s="46"/>
      <c r="I108" s="46"/>
      <c r="J108" s="50"/>
      <c r="K108" s="50"/>
      <c r="L108" s="50"/>
      <c r="M108" s="50"/>
      <c r="N108" s="12"/>
      <c r="O108" s="12"/>
      <c r="P108" s="13"/>
      <c r="Q108" s="13"/>
      <c r="U108" s="52"/>
      <c r="V108" s="48"/>
      <c r="W108" s="48"/>
      <c r="X108" s="48"/>
      <c r="Y108" s="48"/>
      <c r="Z108" s="48"/>
      <c r="AA108" s="17"/>
      <c r="AB108" s="45"/>
    </row>
    <row r="109" spans="1:28" ht="15" customHeight="1" x14ac:dyDescent="0.25">
      <c r="A109" s="49"/>
      <c r="B109" s="49"/>
      <c r="C109" s="46"/>
      <c r="D109" s="46"/>
      <c r="E109" s="46"/>
      <c r="F109" s="46"/>
      <c r="G109" s="46"/>
      <c r="H109" s="46"/>
      <c r="I109" s="46"/>
      <c r="J109" s="50"/>
      <c r="K109" s="50"/>
      <c r="L109" s="50"/>
      <c r="M109" s="50"/>
      <c r="N109" s="12"/>
      <c r="O109" s="12"/>
      <c r="P109" s="13"/>
      <c r="Q109" s="13"/>
      <c r="U109" s="52"/>
      <c r="V109" s="48"/>
      <c r="W109" s="48"/>
      <c r="X109" s="48"/>
      <c r="Y109" s="48"/>
      <c r="Z109" s="48"/>
      <c r="AA109" s="17"/>
      <c r="AB109" s="45"/>
    </row>
    <row r="110" spans="1:28" ht="15" customHeight="1" x14ac:dyDescent="0.25">
      <c r="A110" s="49"/>
      <c r="B110" s="49"/>
      <c r="C110" s="46"/>
      <c r="D110" s="46"/>
      <c r="E110" s="46"/>
      <c r="F110" s="46"/>
      <c r="G110" s="46"/>
      <c r="H110" s="46"/>
      <c r="I110" s="46"/>
      <c r="J110" s="50"/>
      <c r="K110" s="50"/>
      <c r="L110" s="50"/>
      <c r="M110" s="50"/>
      <c r="N110" s="12"/>
      <c r="O110" s="12"/>
      <c r="P110" s="13"/>
      <c r="Q110" s="13"/>
      <c r="U110" s="52"/>
      <c r="V110" s="48"/>
      <c r="W110" s="48"/>
      <c r="X110" s="48"/>
      <c r="Y110" s="48"/>
      <c r="Z110" s="48"/>
      <c r="AA110" s="17"/>
      <c r="AB110" s="45"/>
    </row>
    <row r="111" spans="1:28" ht="15" customHeight="1" x14ac:dyDescent="0.25">
      <c r="A111" s="49"/>
      <c r="B111" s="49"/>
      <c r="C111" s="46"/>
      <c r="D111" s="46"/>
      <c r="E111" s="46"/>
      <c r="F111" s="46"/>
      <c r="G111" s="46"/>
      <c r="H111" s="46"/>
      <c r="I111" s="46"/>
      <c r="J111" s="50"/>
      <c r="K111" s="50"/>
      <c r="L111" s="50"/>
      <c r="M111" s="50"/>
      <c r="N111" s="12"/>
      <c r="O111" s="12"/>
      <c r="P111" s="13"/>
      <c r="Q111" s="13"/>
      <c r="U111" s="52"/>
      <c r="V111" s="48"/>
      <c r="W111" s="48"/>
      <c r="X111" s="48"/>
      <c r="Y111" s="48"/>
      <c r="Z111" s="48"/>
      <c r="AA111" s="17"/>
      <c r="AB111" s="45"/>
    </row>
    <row r="112" spans="1:28" ht="15" customHeight="1" x14ac:dyDescent="0.25">
      <c r="A112" s="49"/>
      <c r="B112" s="49"/>
      <c r="C112" s="46"/>
      <c r="D112" s="46"/>
      <c r="E112" s="46"/>
      <c r="F112" s="46"/>
      <c r="G112" s="46"/>
      <c r="H112" s="46"/>
      <c r="I112" s="46"/>
      <c r="J112" s="50"/>
      <c r="K112" s="50"/>
      <c r="L112" s="50"/>
      <c r="M112" s="50"/>
      <c r="N112" s="12"/>
      <c r="O112" s="12"/>
      <c r="P112" s="13"/>
      <c r="Q112" s="13"/>
      <c r="U112" s="52"/>
      <c r="V112" s="48"/>
      <c r="W112" s="48"/>
      <c r="X112" s="48"/>
      <c r="Y112" s="48"/>
      <c r="Z112" s="48"/>
      <c r="AA112" s="17"/>
      <c r="AB112" s="45"/>
    </row>
    <row r="113" spans="1:28" ht="15" customHeight="1" x14ac:dyDescent="0.25">
      <c r="A113" s="49"/>
      <c r="B113" s="49"/>
      <c r="C113" s="46"/>
      <c r="D113" s="46"/>
      <c r="E113" s="46"/>
      <c r="F113" s="46"/>
      <c r="G113" s="46"/>
      <c r="H113" s="46"/>
      <c r="I113" s="46"/>
      <c r="J113" s="50"/>
      <c r="K113" s="50"/>
      <c r="L113" s="50"/>
      <c r="M113" s="50"/>
      <c r="N113" s="12"/>
      <c r="O113" s="12"/>
      <c r="P113" s="13"/>
      <c r="Q113" s="13"/>
      <c r="U113" s="52"/>
      <c r="V113" s="48"/>
      <c r="W113" s="48"/>
      <c r="X113" s="48"/>
      <c r="Y113" s="48"/>
      <c r="Z113" s="48"/>
      <c r="AA113" s="17"/>
      <c r="AB113" s="45"/>
    </row>
    <row r="114" spans="1:28" ht="15" customHeight="1" x14ac:dyDescent="0.25">
      <c r="A114" s="49"/>
      <c r="B114" s="49"/>
      <c r="C114" s="46"/>
      <c r="D114" s="46"/>
      <c r="E114" s="46"/>
      <c r="F114" s="46"/>
      <c r="G114" s="46"/>
      <c r="H114" s="46"/>
      <c r="I114" s="46"/>
      <c r="J114" s="50"/>
      <c r="K114" s="50"/>
      <c r="L114" s="50"/>
      <c r="M114" s="50"/>
      <c r="N114" s="12"/>
      <c r="O114" s="12"/>
      <c r="P114" s="13"/>
      <c r="Q114" s="13"/>
      <c r="U114" s="52"/>
      <c r="V114" s="48"/>
      <c r="W114" s="48"/>
      <c r="X114" s="48"/>
      <c r="Y114" s="48"/>
      <c r="Z114" s="48"/>
      <c r="AA114" s="17"/>
      <c r="AB114" s="45"/>
    </row>
    <row r="115" spans="1:28" ht="15" customHeight="1" x14ac:dyDescent="0.25">
      <c r="A115" s="49"/>
      <c r="B115" s="49"/>
      <c r="C115" s="46"/>
      <c r="D115" s="46"/>
      <c r="E115" s="46"/>
      <c r="F115" s="46"/>
      <c r="G115" s="46"/>
      <c r="H115" s="46"/>
      <c r="I115" s="46"/>
      <c r="J115" s="50"/>
      <c r="K115" s="50"/>
      <c r="L115" s="50"/>
      <c r="M115" s="50"/>
      <c r="N115" s="12"/>
      <c r="O115" s="12"/>
      <c r="P115" s="13"/>
      <c r="Q115" s="13"/>
      <c r="U115" s="52"/>
      <c r="V115" s="48"/>
      <c r="W115" s="48"/>
      <c r="X115" s="48"/>
      <c r="Y115" s="48"/>
      <c r="Z115" s="48"/>
      <c r="AA115" s="17"/>
      <c r="AB115" s="45"/>
    </row>
    <row r="116" spans="1:28" ht="15" customHeight="1" x14ac:dyDescent="0.25">
      <c r="A116" s="13"/>
      <c r="B116" s="13"/>
      <c r="C116" s="13"/>
      <c r="D116" s="46"/>
      <c r="E116" s="46"/>
      <c r="F116" s="56"/>
      <c r="G116" s="46"/>
      <c r="H116" s="56"/>
      <c r="I116" s="46"/>
      <c r="J116" s="50"/>
      <c r="K116" s="50"/>
      <c r="L116" s="50"/>
      <c r="M116" s="50"/>
      <c r="N116" s="12"/>
      <c r="O116" s="12"/>
      <c r="P116" s="13"/>
      <c r="Q116" s="13"/>
      <c r="U116" s="52"/>
      <c r="V116" s="48"/>
      <c r="W116" s="48"/>
      <c r="X116" s="48"/>
      <c r="Y116" s="48"/>
      <c r="Z116" s="48"/>
      <c r="AA116" s="17"/>
      <c r="AB116" s="45"/>
    </row>
    <row r="117" spans="1:28" ht="15" customHeight="1" x14ac:dyDescent="0.25">
      <c r="A117" s="13"/>
      <c r="B117" s="13"/>
      <c r="C117" s="13"/>
      <c r="D117" s="46"/>
      <c r="E117" s="46"/>
      <c r="F117" s="56"/>
      <c r="G117" s="46"/>
      <c r="H117" s="56"/>
      <c r="I117" s="46"/>
      <c r="J117" s="50"/>
      <c r="K117" s="50"/>
      <c r="L117" s="50"/>
      <c r="M117" s="50"/>
      <c r="N117" s="12"/>
      <c r="O117" s="12"/>
      <c r="P117" s="13"/>
      <c r="Q117" s="13"/>
      <c r="U117" s="52"/>
      <c r="V117" s="48"/>
      <c r="W117" s="48"/>
      <c r="X117" s="48"/>
      <c r="Y117" s="48"/>
      <c r="Z117" s="48"/>
      <c r="AA117" s="17"/>
      <c r="AB117" s="45"/>
    </row>
    <row r="118" spans="1:28" ht="15" customHeight="1" x14ac:dyDescent="0.25">
      <c r="A118" s="13"/>
      <c r="B118" s="13"/>
      <c r="C118" s="13"/>
      <c r="D118" s="46"/>
      <c r="E118" s="46"/>
      <c r="F118" s="56"/>
      <c r="G118" s="46"/>
      <c r="H118" s="56"/>
      <c r="I118" s="46"/>
      <c r="J118" s="50"/>
      <c r="K118" s="50"/>
      <c r="L118" s="50"/>
      <c r="M118" s="50"/>
      <c r="N118" s="12"/>
      <c r="O118" s="12"/>
      <c r="P118" s="13"/>
      <c r="Q118" s="13"/>
      <c r="U118" s="52"/>
      <c r="V118" s="48"/>
      <c r="W118" s="48"/>
      <c r="X118" s="48"/>
      <c r="Y118" s="48"/>
      <c r="Z118" s="48"/>
      <c r="AA118" s="17"/>
      <c r="AB118" s="45"/>
    </row>
    <row r="119" spans="1:28" ht="15" customHeight="1" x14ac:dyDescent="0.25">
      <c r="A119" s="13"/>
      <c r="B119" s="13"/>
      <c r="C119" s="13"/>
      <c r="D119" s="46"/>
      <c r="E119" s="46"/>
      <c r="F119" s="56"/>
      <c r="G119" s="46"/>
      <c r="H119" s="56"/>
      <c r="I119" s="46"/>
      <c r="J119" s="50"/>
      <c r="K119" s="50"/>
      <c r="L119" s="50"/>
      <c r="M119" s="50"/>
      <c r="N119" s="12"/>
      <c r="O119" s="12"/>
      <c r="P119" s="13"/>
      <c r="Q119" s="13"/>
      <c r="U119" s="52"/>
      <c r="V119" s="48"/>
      <c r="W119" s="48"/>
      <c r="X119" s="48"/>
      <c r="Y119" s="48"/>
      <c r="Z119" s="48"/>
      <c r="AA119" s="17"/>
      <c r="AB119" s="45"/>
    </row>
    <row r="120" spans="1:28" ht="15" customHeight="1" x14ac:dyDescent="0.25">
      <c r="A120" s="13"/>
      <c r="B120" s="13"/>
      <c r="C120" s="46"/>
      <c r="D120" s="46"/>
      <c r="E120" s="46"/>
      <c r="F120" s="56"/>
      <c r="G120" s="46"/>
      <c r="H120" s="56"/>
      <c r="I120" s="46"/>
      <c r="J120" s="50"/>
      <c r="K120" s="50"/>
      <c r="L120" s="50"/>
      <c r="M120" s="50"/>
      <c r="N120" s="12"/>
      <c r="O120" s="12"/>
      <c r="P120" s="13"/>
      <c r="Q120" s="13"/>
      <c r="U120" s="52"/>
      <c r="V120" s="48"/>
      <c r="W120" s="48"/>
      <c r="X120" s="48"/>
      <c r="Y120" s="48"/>
      <c r="Z120" s="48"/>
      <c r="AA120" s="17"/>
      <c r="AB120" s="45"/>
    </row>
    <row r="121" spans="1:28" ht="15" customHeight="1" x14ac:dyDescent="0.25">
      <c r="A121" s="13"/>
      <c r="B121" s="13"/>
      <c r="C121" s="13"/>
      <c r="D121" s="46"/>
      <c r="E121" s="46"/>
      <c r="F121" s="56"/>
      <c r="G121" s="46"/>
      <c r="H121" s="56"/>
      <c r="I121" s="46"/>
      <c r="J121" s="50"/>
      <c r="K121" s="50"/>
      <c r="L121" s="50"/>
      <c r="M121" s="50"/>
      <c r="N121" s="12"/>
      <c r="O121" s="12"/>
      <c r="P121" s="13"/>
      <c r="Q121" s="13"/>
      <c r="U121" s="52"/>
      <c r="V121" s="48"/>
      <c r="W121" s="48"/>
      <c r="X121" s="48"/>
      <c r="Y121" s="48"/>
      <c r="Z121" s="48"/>
      <c r="AA121" s="17"/>
      <c r="AB121" s="45"/>
    </row>
    <row r="122" spans="1:28" ht="15" customHeight="1" x14ac:dyDescent="0.25">
      <c r="A122" s="13"/>
      <c r="B122" s="13"/>
      <c r="C122" s="46"/>
      <c r="D122" s="46"/>
      <c r="E122" s="46"/>
      <c r="F122" s="56"/>
      <c r="G122" s="46"/>
      <c r="H122" s="56"/>
      <c r="I122" s="46"/>
      <c r="J122" s="50"/>
      <c r="K122" s="50"/>
      <c r="L122" s="50"/>
      <c r="M122" s="50"/>
      <c r="N122" s="12"/>
      <c r="O122" s="12"/>
      <c r="P122" s="13"/>
      <c r="Q122" s="13"/>
      <c r="U122" s="52"/>
      <c r="V122" s="48"/>
      <c r="W122" s="48"/>
      <c r="X122" s="48"/>
      <c r="Y122" s="48"/>
      <c r="Z122" s="48"/>
      <c r="AA122" s="17"/>
      <c r="AB122" s="45"/>
    </row>
    <row r="123" spans="1:28" ht="15" customHeight="1" x14ac:dyDescent="0.25">
      <c r="A123" s="13"/>
      <c r="B123" s="13"/>
      <c r="C123" s="46"/>
      <c r="D123" s="46"/>
      <c r="E123" s="46"/>
      <c r="F123" s="56"/>
      <c r="G123" s="46"/>
      <c r="H123" s="56"/>
      <c r="I123" s="46"/>
      <c r="J123" s="50"/>
      <c r="K123" s="50"/>
      <c r="L123" s="50"/>
      <c r="M123" s="50"/>
      <c r="N123" s="12"/>
      <c r="O123" s="12"/>
      <c r="P123" s="13"/>
      <c r="Q123" s="13"/>
      <c r="U123" s="52"/>
      <c r="V123" s="48"/>
      <c r="W123" s="48"/>
      <c r="X123" s="48"/>
      <c r="Y123" s="48"/>
      <c r="Z123" s="48"/>
      <c r="AA123" s="17"/>
      <c r="AB123" s="45"/>
    </row>
    <row r="124" spans="1:28" ht="15" customHeight="1" x14ac:dyDescent="0.25">
      <c r="A124" s="13"/>
      <c r="B124" s="13"/>
      <c r="C124" s="46"/>
      <c r="D124" s="46"/>
      <c r="E124" s="46"/>
      <c r="F124" s="56"/>
      <c r="G124" s="46"/>
      <c r="H124" s="56"/>
      <c r="I124" s="46"/>
      <c r="J124" s="50"/>
      <c r="K124" s="50"/>
      <c r="L124" s="50"/>
      <c r="M124" s="50"/>
      <c r="N124" s="12"/>
      <c r="O124" s="12"/>
      <c r="P124" s="13"/>
      <c r="Q124" s="13"/>
      <c r="U124" s="52"/>
      <c r="V124" s="48"/>
      <c r="W124" s="48"/>
      <c r="X124" s="48"/>
      <c r="Y124" s="48"/>
      <c r="Z124" s="48"/>
      <c r="AA124" s="17"/>
      <c r="AB124" s="45"/>
    </row>
    <row r="125" spans="1:28" ht="15" customHeight="1" x14ac:dyDescent="0.25">
      <c r="A125" s="13"/>
      <c r="B125" s="13"/>
      <c r="C125" s="46"/>
      <c r="D125" s="46"/>
      <c r="E125" s="46"/>
      <c r="F125" s="56"/>
      <c r="G125" s="46"/>
      <c r="H125" s="56"/>
      <c r="I125" s="46"/>
      <c r="J125" s="50"/>
      <c r="K125" s="50"/>
      <c r="L125" s="50"/>
      <c r="M125" s="50"/>
      <c r="N125" s="12"/>
      <c r="O125" s="12"/>
      <c r="P125" s="13"/>
      <c r="Q125" s="13"/>
      <c r="U125" s="52"/>
      <c r="V125" s="48"/>
      <c r="W125" s="48"/>
      <c r="X125" s="48"/>
      <c r="Y125" s="48"/>
      <c r="Z125" s="48"/>
      <c r="AA125" s="17"/>
      <c r="AB125" s="45"/>
    </row>
    <row r="126" spans="1:28" ht="15" customHeight="1" x14ac:dyDescent="0.25">
      <c r="A126" s="13"/>
      <c r="B126" s="13"/>
      <c r="C126" s="46"/>
      <c r="D126" s="46"/>
      <c r="E126" s="46"/>
      <c r="F126" s="56"/>
      <c r="G126" s="46"/>
      <c r="H126" s="56"/>
      <c r="I126" s="46"/>
      <c r="J126" s="50"/>
      <c r="K126" s="50"/>
      <c r="L126" s="50"/>
      <c r="M126" s="50"/>
      <c r="N126" s="12"/>
      <c r="O126" s="12"/>
      <c r="P126" s="13"/>
      <c r="Q126" s="13"/>
      <c r="U126" s="52"/>
      <c r="V126" s="48"/>
      <c r="W126" s="48"/>
      <c r="X126" s="48"/>
      <c r="Y126" s="48"/>
      <c r="Z126" s="48"/>
      <c r="AA126" s="17"/>
      <c r="AB126" s="45"/>
    </row>
    <row r="127" spans="1:28" ht="15" customHeight="1" x14ac:dyDescent="0.25">
      <c r="A127" s="13"/>
      <c r="B127" s="13"/>
      <c r="C127" s="46"/>
      <c r="D127" s="46"/>
      <c r="E127" s="46"/>
      <c r="F127" s="56"/>
      <c r="G127" s="46"/>
      <c r="H127" s="56"/>
      <c r="I127" s="46"/>
      <c r="J127" s="50"/>
      <c r="K127" s="50"/>
      <c r="L127" s="50"/>
      <c r="M127" s="50"/>
      <c r="N127" s="12"/>
      <c r="O127" s="12"/>
      <c r="P127" s="13"/>
      <c r="Q127" s="13"/>
      <c r="U127" s="52"/>
      <c r="V127" s="48"/>
      <c r="W127" s="48"/>
      <c r="X127" s="48"/>
      <c r="Y127" s="48"/>
      <c r="Z127" s="48"/>
      <c r="AA127" s="17"/>
      <c r="AB127" s="45"/>
    </row>
    <row r="128" spans="1:28" ht="15" customHeight="1" x14ac:dyDescent="0.25">
      <c r="A128" s="13"/>
      <c r="B128" s="13"/>
      <c r="C128" s="46"/>
      <c r="D128" s="46"/>
      <c r="E128" s="46"/>
      <c r="F128" s="56"/>
      <c r="G128" s="46"/>
      <c r="H128" s="56"/>
      <c r="I128" s="46"/>
      <c r="J128" s="50"/>
      <c r="K128" s="50"/>
      <c r="L128" s="50"/>
      <c r="M128" s="50"/>
      <c r="N128" s="12"/>
      <c r="O128" s="12"/>
      <c r="P128" s="13"/>
      <c r="Q128" s="13"/>
      <c r="U128" s="52"/>
      <c r="V128" s="48"/>
      <c r="W128" s="48"/>
      <c r="X128" s="48"/>
      <c r="Y128" s="48"/>
      <c r="Z128" s="48"/>
      <c r="AA128" s="17"/>
      <c r="AB128" s="45"/>
    </row>
    <row r="129" spans="1:28" ht="15" customHeight="1" x14ac:dyDescent="0.25">
      <c r="A129" s="13"/>
      <c r="B129" s="13"/>
      <c r="C129" s="46"/>
      <c r="D129" s="46"/>
      <c r="E129" s="46"/>
      <c r="F129" s="56"/>
      <c r="G129" s="46"/>
      <c r="H129" s="56"/>
      <c r="I129" s="46"/>
      <c r="J129" s="50"/>
      <c r="K129" s="50"/>
      <c r="L129" s="50"/>
      <c r="M129" s="50"/>
      <c r="N129" s="12"/>
      <c r="O129" s="12"/>
      <c r="P129" s="13"/>
      <c r="Q129" s="13"/>
      <c r="U129" s="52"/>
      <c r="V129" s="48"/>
      <c r="W129" s="48"/>
      <c r="X129" s="48"/>
      <c r="Y129" s="48"/>
      <c r="Z129" s="48"/>
      <c r="AA129" s="17"/>
      <c r="AB129" s="45"/>
    </row>
    <row r="130" spans="1:28" ht="15" customHeight="1" x14ac:dyDescent="0.25">
      <c r="A130" s="13"/>
      <c r="B130" s="13"/>
      <c r="C130" s="46"/>
      <c r="D130" s="46"/>
      <c r="E130" s="46"/>
      <c r="F130" s="56"/>
      <c r="G130" s="46"/>
      <c r="H130" s="56"/>
      <c r="I130" s="46"/>
      <c r="J130" s="50"/>
      <c r="K130" s="50"/>
      <c r="L130" s="50"/>
      <c r="M130" s="50"/>
      <c r="N130" s="12"/>
      <c r="O130" s="12"/>
      <c r="P130" s="13"/>
      <c r="Q130" s="13"/>
      <c r="U130" s="52"/>
      <c r="V130" s="48"/>
      <c r="W130" s="48"/>
      <c r="X130" s="48"/>
      <c r="Y130" s="48"/>
      <c r="Z130" s="48"/>
      <c r="AA130" s="17"/>
      <c r="AB130" s="45"/>
    </row>
    <row r="131" spans="1:28" ht="15" customHeight="1" x14ac:dyDescent="0.25">
      <c r="A131" s="13"/>
      <c r="B131" s="13"/>
      <c r="C131" s="46"/>
      <c r="D131" s="46"/>
      <c r="E131" s="46"/>
      <c r="F131" s="56"/>
      <c r="G131" s="46"/>
      <c r="H131" s="56"/>
      <c r="I131" s="46"/>
      <c r="J131" s="50"/>
      <c r="K131" s="50"/>
      <c r="L131" s="50"/>
      <c r="M131" s="50"/>
      <c r="N131" s="12"/>
      <c r="O131" s="12"/>
      <c r="P131" s="13"/>
      <c r="Q131" s="13"/>
      <c r="U131" s="52"/>
      <c r="V131" s="48"/>
      <c r="W131" s="48"/>
      <c r="X131" s="48"/>
      <c r="Y131" s="48"/>
      <c r="Z131" s="48"/>
      <c r="AA131" s="17"/>
      <c r="AB131" s="45"/>
    </row>
    <row r="132" spans="1:28" ht="15" customHeight="1" x14ac:dyDescent="0.25">
      <c r="A132" s="13"/>
      <c r="B132" s="13"/>
      <c r="C132" s="46"/>
      <c r="D132" s="46"/>
      <c r="E132" s="46"/>
      <c r="F132" s="56"/>
      <c r="G132" s="46"/>
      <c r="H132" s="56"/>
      <c r="I132" s="46"/>
      <c r="J132" s="50"/>
      <c r="K132" s="50"/>
      <c r="L132" s="50"/>
      <c r="M132" s="50"/>
      <c r="N132" s="12"/>
      <c r="O132" s="12"/>
      <c r="P132" s="13"/>
      <c r="Q132" s="13"/>
      <c r="U132" s="52"/>
      <c r="V132" s="48"/>
      <c r="W132" s="48"/>
      <c r="X132" s="48"/>
      <c r="Y132" s="48"/>
      <c r="Z132" s="48"/>
      <c r="AA132" s="17"/>
      <c r="AB132" s="45"/>
    </row>
    <row r="133" spans="1:28" ht="15" customHeight="1" x14ac:dyDescent="0.25">
      <c r="A133" s="13"/>
      <c r="B133" s="13"/>
      <c r="C133" s="46"/>
      <c r="D133" s="46"/>
      <c r="E133" s="46"/>
      <c r="F133" s="56"/>
      <c r="G133" s="46"/>
      <c r="H133" s="56"/>
      <c r="I133" s="46"/>
      <c r="J133" s="50"/>
      <c r="K133" s="50"/>
      <c r="L133" s="50"/>
      <c r="M133" s="50"/>
      <c r="N133" s="12"/>
      <c r="O133" s="12"/>
      <c r="P133" s="13"/>
      <c r="Q133" s="13"/>
      <c r="U133" s="52"/>
      <c r="V133" s="48"/>
      <c r="W133" s="48"/>
      <c r="X133" s="48"/>
      <c r="Y133" s="48"/>
      <c r="Z133" s="48"/>
      <c r="AA133" s="17"/>
      <c r="AB133" s="45"/>
    </row>
    <row r="134" spans="1:28" ht="15" customHeight="1" x14ac:dyDescent="0.25">
      <c r="A134" s="13"/>
      <c r="B134" s="13"/>
      <c r="C134" s="46"/>
      <c r="D134" s="46"/>
      <c r="E134" s="46"/>
      <c r="F134" s="56"/>
      <c r="G134" s="46"/>
      <c r="H134" s="56"/>
      <c r="I134" s="46"/>
      <c r="J134" s="50"/>
      <c r="K134" s="50"/>
      <c r="L134" s="50"/>
      <c r="M134" s="50"/>
      <c r="N134" s="12"/>
      <c r="O134" s="12"/>
      <c r="P134" s="13"/>
      <c r="Q134" s="13"/>
      <c r="U134" s="52"/>
      <c r="V134" s="48"/>
      <c r="W134" s="48"/>
      <c r="X134" s="48"/>
      <c r="Y134" s="48"/>
      <c r="Z134" s="48"/>
      <c r="AA134" s="17"/>
      <c r="AB134" s="45"/>
    </row>
    <row r="135" spans="1:28" ht="15" customHeight="1" x14ac:dyDescent="0.25">
      <c r="A135" s="13"/>
      <c r="B135" s="13"/>
      <c r="C135" s="46"/>
      <c r="D135" s="46"/>
      <c r="E135" s="46"/>
      <c r="F135" s="56"/>
      <c r="G135" s="46"/>
      <c r="H135" s="56"/>
      <c r="I135" s="46"/>
      <c r="J135" s="50"/>
      <c r="K135" s="50"/>
      <c r="L135" s="50"/>
      <c r="M135" s="50"/>
      <c r="N135" s="12"/>
      <c r="O135" s="12"/>
      <c r="P135" s="13"/>
      <c r="Q135" s="13"/>
      <c r="U135" s="52"/>
      <c r="V135" s="48"/>
      <c r="W135" s="48"/>
      <c r="X135" s="48"/>
      <c r="Y135" s="48"/>
      <c r="Z135" s="48"/>
      <c r="AA135" s="17"/>
      <c r="AB135" s="45"/>
    </row>
    <row r="136" spans="1:28" ht="15" customHeight="1" x14ac:dyDescent="0.25">
      <c r="A136" s="13"/>
      <c r="B136" s="13"/>
      <c r="C136" s="46"/>
      <c r="D136" s="46"/>
      <c r="E136" s="46"/>
      <c r="F136" s="56"/>
      <c r="G136" s="46"/>
      <c r="H136" s="56"/>
      <c r="I136" s="46"/>
      <c r="J136" s="50"/>
      <c r="K136" s="50"/>
      <c r="L136" s="50"/>
      <c r="M136" s="50"/>
      <c r="N136" s="12"/>
      <c r="O136" s="12"/>
      <c r="P136" s="13"/>
      <c r="Q136" s="13"/>
      <c r="U136" s="52"/>
      <c r="V136" s="48"/>
      <c r="W136" s="48"/>
      <c r="X136" s="48"/>
      <c r="Y136" s="48"/>
      <c r="Z136" s="48"/>
      <c r="AA136" s="17"/>
      <c r="AB136" s="45"/>
    </row>
    <row r="137" spans="1:28" ht="15" customHeight="1" x14ac:dyDescent="0.25">
      <c r="A137" s="13"/>
      <c r="B137" s="13"/>
      <c r="C137" s="13"/>
      <c r="D137" s="46"/>
      <c r="E137" s="46"/>
      <c r="F137" s="56"/>
      <c r="G137" s="46"/>
      <c r="H137" s="56"/>
      <c r="I137" s="46"/>
      <c r="J137" s="50"/>
      <c r="K137" s="50"/>
      <c r="L137" s="50"/>
      <c r="M137" s="50"/>
      <c r="N137" s="12"/>
      <c r="O137" s="12"/>
      <c r="P137" s="13"/>
      <c r="Q137" s="13"/>
      <c r="U137" s="52"/>
      <c r="V137" s="48"/>
      <c r="W137" s="48"/>
      <c r="X137" s="48"/>
      <c r="Y137" s="48"/>
      <c r="Z137" s="48"/>
      <c r="AA137" s="17"/>
      <c r="AB137" s="45"/>
    </row>
    <row r="138" spans="1:28" ht="15" customHeight="1" x14ac:dyDescent="0.25">
      <c r="A138" s="13"/>
      <c r="B138" s="13"/>
      <c r="C138" s="46"/>
      <c r="D138" s="46"/>
      <c r="E138" s="46"/>
      <c r="F138" s="56"/>
      <c r="G138" s="46"/>
      <c r="H138" s="56"/>
      <c r="I138" s="46"/>
      <c r="J138" s="50"/>
      <c r="K138" s="50"/>
      <c r="L138" s="50"/>
      <c r="M138" s="50"/>
      <c r="N138" s="12"/>
      <c r="O138" s="12"/>
      <c r="P138" s="13"/>
      <c r="Q138" s="13"/>
      <c r="U138" s="52"/>
      <c r="V138" s="48"/>
      <c r="W138" s="48"/>
      <c r="X138" s="48"/>
      <c r="Y138" s="48"/>
      <c r="Z138" s="48"/>
      <c r="AA138" s="17"/>
      <c r="AB138" s="45"/>
    </row>
    <row r="139" spans="1:28" ht="15" customHeight="1" x14ac:dyDescent="0.25">
      <c r="A139" s="13"/>
      <c r="B139" s="13"/>
      <c r="C139" s="13"/>
      <c r="D139" s="46"/>
      <c r="E139" s="46"/>
      <c r="F139" s="56"/>
      <c r="G139" s="46"/>
      <c r="H139" s="56"/>
      <c r="I139" s="46"/>
      <c r="J139" s="50"/>
      <c r="K139" s="50"/>
      <c r="L139" s="50"/>
      <c r="M139" s="50"/>
      <c r="N139" s="12"/>
      <c r="O139" s="12"/>
      <c r="P139" s="13"/>
      <c r="Q139" s="13"/>
      <c r="U139" s="52"/>
      <c r="V139" s="48"/>
      <c r="W139" s="48"/>
      <c r="X139" s="48"/>
      <c r="Y139" s="48"/>
      <c r="Z139" s="48"/>
      <c r="AA139" s="17"/>
      <c r="AB139" s="45"/>
    </row>
    <row r="140" spans="1:28" ht="15" customHeight="1" x14ac:dyDescent="0.25">
      <c r="A140" s="13"/>
      <c r="B140" s="13"/>
      <c r="C140" s="46"/>
      <c r="D140" s="46"/>
      <c r="E140" s="46"/>
      <c r="F140" s="56"/>
      <c r="G140" s="46"/>
      <c r="H140" s="56"/>
      <c r="I140" s="46"/>
      <c r="J140" s="50"/>
      <c r="K140" s="50"/>
      <c r="L140" s="50"/>
      <c r="M140" s="50"/>
      <c r="N140" s="12"/>
      <c r="O140" s="12"/>
      <c r="P140" s="13"/>
      <c r="Q140" s="13"/>
      <c r="U140" s="52"/>
      <c r="V140" s="48"/>
      <c r="W140" s="48"/>
      <c r="X140" s="48"/>
      <c r="Y140" s="48"/>
      <c r="Z140" s="48"/>
      <c r="AA140" s="17"/>
      <c r="AB140" s="45"/>
    </row>
    <row r="141" spans="1:28" ht="15" customHeight="1" x14ac:dyDescent="0.25">
      <c r="A141" s="13"/>
      <c r="B141" s="13"/>
      <c r="C141" s="46"/>
      <c r="D141" s="46"/>
      <c r="E141" s="46"/>
      <c r="F141" s="56"/>
      <c r="G141" s="46"/>
      <c r="H141" s="56"/>
      <c r="I141" s="46"/>
      <c r="J141" s="50"/>
      <c r="K141" s="50"/>
      <c r="L141" s="50"/>
      <c r="M141" s="50"/>
      <c r="N141" s="12"/>
      <c r="O141" s="12"/>
      <c r="P141" s="13"/>
      <c r="Q141" s="13"/>
      <c r="U141" s="52"/>
      <c r="V141" s="48"/>
      <c r="W141" s="48"/>
      <c r="X141" s="48"/>
      <c r="Y141" s="48"/>
      <c r="Z141" s="48"/>
      <c r="AA141" s="17"/>
      <c r="AB141" s="45"/>
    </row>
    <row r="142" spans="1:28" ht="15" customHeight="1" x14ac:dyDescent="0.25">
      <c r="A142" s="13"/>
      <c r="B142" s="13"/>
      <c r="C142" s="13"/>
      <c r="D142" s="46"/>
      <c r="E142" s="46"/>
      <c r="F142" s="56"/>
      <c r="G142" s="46"/>
      <c r="H142" s="56"/>
      <c r="I142" s="46"/>
      <c r="J142" s="50"/>
      <c r="K142" s="50"/>
      <c r="L142" s="50"/>
      <c r="M142" s="50"/>
      <c r="N142" s="12"/>
      <c r="O142" s="12"/>
      <c r="P142" s="13"/>
      <c r="Q142" s="13"/>
      <c r="U142" s="52"/>
      <c r="V142" s="48"/>
      <c r="W142" s="48"/>
      <c r="X142" s="48"/>
      <c r="Y142" s="48"/>
      <c r="Z142" s="48"/>
      <c r="AA142" s="17"/>
      <c r="AB142" s="45"/>
    </row>
    <row r="143" spans="1:28" ht="15" customHeight="1" x14ac:dyDescent="0.25">
      <c r="A143" s="13"/>
      <c r="B143" s="13"/>
      <c r="C143" s="46"/>
      <c r="D143" s="46"/>
      <c r="E143" s="46"/>
      <c r="F143" s="56"/>
      <c r="G143" s="46"/>
      <c r="H143" s="56"/>
      <c r="I143" s="46"/>
      <c r="J143" s="50"/>
      <c r="K143" s="50"/>
      <c r="L143" s="50"/>
      <c r="M143" s="50"/>
      <c r="N143" s="12"/>
      <c r="O143" s="12"/>
      <c r="P143" s="13"/>
      <c r="Q143" s="13"/>
      <c r="U143" s="52"/>
      <c r="V143" s="48"/>
      <c r="W143" s="48"/>
      <c r="X143" s="48"/>
      <c r="Y143" s="48"/>
      <c r="Z143" s="48"/>
      <c r="AA143" s="17"/>
      <c r="AB143" s="45"/>
    </row>
    <row r="144" spans="1:28" ht="15" customHeight="1" x14ac:dyDescent="0.25">
      <c r="A144" s="13"/>
      <c r="B144" s="13"/>
      <c r="C144" s="46"/>
      <c r="D144" s="46"/>
      <c r="E144" s="46"/>
      <c r="F144" s="56"/>
      <c r="G144" s="46"/>
      <c r="H144" s="56"/>
      <c r="I144" s="46"/>
      <c r="J144" s="50"/>
      <c r="K144" s="50"/>
      <c r="L144" s="50"/>
      <c r="M144" s="50"/>
      <c r="N144" s="12"/>
      <c r="O144" s="12"/>
      <c r="P144" s="13"/>
      <c r="Q144" s="13"/>
      <c r="U144" s="52"/>
      <c r="V144" s="48"/>
      <c r="W144" s="48"/>
      <c r="X144" s="48"/>
      <c r="Y144" s="48"/>
      <c r="Z144" s="48"/>
      <c r="AA144" s="17"/>
      <c r="AB144" s="45"/>
    </row>
    <row r="145" spans="1:28" ht="15" customHeight="1" x14ac:dyDescent="0.25">
      <c r="A145" s="13"/>
      <c r="B145" s="13"/>
      <c r="C145" s="46"/>
      <c r="D145" s="46"/>
      <c r="E145" s="46"/>
      <c r="F145" s="56"/>
      <c r="G145" s="46"/>
      <c r="H145" s="56"/>
      <c r="I145" s="46"/>
      <c r="J145" s="50"/>
      <c r="K145" s="50"/>
      <c r="L145" s="50"/>
      <c r="M145" s="50"/>
      <c r="N145" s="12"/>
      <c r="O145" s="12"/>
      <c r="P145" s="13"/>
      <c r="Q145" s="13"/>
      <c r="U145" s="52"/>
      <c r="V145" s="48"/>
      <c r="W145" s="48"/>
      <c r="X145" s="48"/>
      <c r="Y145" s="48"/>
      <c r="Z145" s="48"/>
      <c r="AA145" s="17"/>
      <c r="AB145" s="45"/>
    </row>
    <row r="146" spans="1:28" ht="15" customHeight="1" x14ac:dyDescent="0.25">
      <c r="A146" s="13"/>
      <c r="B146" s="13"/>
      <c r="C146" s="46"/>
      <c r="D146" s="46"/>
      <c r="E146" s="46"/>
      <c r="F146" s="56"/>
      <c r="G146" s="46"/>
      <c r="H146" s="56"/>
      <c r="I146" s="46"/>
      <c r="J146" s="50"/>
      <c r="K146" s="50"/>
      <c r="L146" s="50"/>
      <c r="M146" s="50"/>
      <c r="N146" s="12"/>
      <c r="O146" s="12"/>
      <c r="P146" s="13"/>
      <c r="Q146" s="13"/>
      <c r="U146" s="52"/>
      <c r="V146" s="48"/>
      <c r="W146" s="48"/>
      <c r="X146" s="48"/>
      <c r="Y146" s="48"/>
      <c r="Z146" s="48"/>
      <c r="AA146" s="17"/>
      <c r="AB146" s="45"/>
    </row>
    <row r="147" spans="1:28" ht="15" customHeight="1" x14ac:dyDescent="0.25">
      <c r="A147" s="13"/>
      <c r="B147" s="13"/>
      <c r="C147" s="46"/>
      <c r="D147" s="46"/>
      <c r="E147" s="46"/>
      <c r="F147" s="56"/>
      <c r="G147" s="46"/>
      <c r="H147" s="56"/>
      <c r="I147" s="46"/>
      <c r="J147" s="50"/>
      <c r="K147" s="50"/>
      <c r="L147" s="50"/>
      <c r="M147" s="50"/>
      <c r="N147" s="12"/>
      <c r="O147" s="12"/>
      <c r="P147" s="13"/>
      <c r="Q147" s="13"/>
      <c r="U147" s="52"/>
      <c r="V147" s="48"/>
      <c r="W147" s="48"/>
      <c r="X147" s="48"/>
      <c r="Y147" s="48"/>
      <c r="Z147" s="48"/>
      <c r="AA147" s="17"/>
      <c r="AB147" s="45"/>
    </row>
    <row r="148" spans="1:28" ht="15" customHeight="1" x14ac:dyDescent="0.25">
      <c r="A148" s="13"/>
      <c r="B148" s="13"/>
      <c r="C148" s="46"/>
      <c r="D148" s="46"/>
      <c r="E148" s="46"/>
      <c r="F148" s="56"/>
      <c r="G148" s="46"/>
      <c r="H148" s="56"/>
      <c r="I148" s="46"/>
      <c r="J148" s="50"/>
      <c r="K148" s="50"/>
      <c r="L148" s="50"/>
      <c r="M148" s="50"/>
      <c r="N148" s="12"/>
      <c r="O148" s="12"/>
      <c r="P148" s="13"/>
      <c r="Q148" s="13"/>
      <c r="U148" s="52"/>
      <c r="V148" s="48"/>
      <c r="W148" s="48"/>
      <c r="X148" s="48"/>
      <c r="Y148" s="48"/>
      <c r="Z148" s="48"/>
      <c r="AA148" s="17"/>
      <c r="AB148" s="45"/>
    </row>
    <row r="149" spans="1:28" ht="15" customHeight="1" x14ac:dyDescent="0.25">
      <c r="A149" s="13"/>
      <c r="B149" s="13"/>
      <c r="C149" s="46"/>
      <c r="D149" s="46"/>
      <c r="E149" s="46"/>
      <c r="F149" s="56"/>
      <c r="G149" s="46"/>
      <c r="H149" s="56"/>
      <c r="I149" s="46"/>
      <c r="J149" s="50"/>
      <c r="K149" s="50"/>
      <c r="L149" s="50"/>
      <c r="M149" s="50"/>
      <c r="N149" s="12"/>
      <c r="O149" s="12"/>
      <c r="P149" s="13"/>
      <c r="Q149" s="13"/>
      <c r="U149" s="52"/>
      <c r="V149" s="48"/>
      <c r="W149" s="48"/>
      <c r="X149" s="48"/>
      <c r="Y149" s="48"/>
      <c r="Z149" s="48"/>
      <c r="AA149" s="17"/>
      <c r="AB149" s="45"/>
    </row>
    <row r="150" spans="1:28" ht="15" customHeight="1" x14ac:dyDescent="0.25">
      <c r="A150" s="13"/>
      <c r="B150" s="13"/>
      <c r="C150" s="46"/>
      <c r="D150" s="46"/>
      <c r="E150" s="46"/>
      <c r="F150" s="56"/>
      <c r="G150" s="46"/>
      <c r="H150" s="56"/>
      <c r="I150" s="46"/>
      <c r="J150" s="50"/>
      <c r="K150" s="50"/>
      <c r="L150" s="50"/>
      <c r="M150" s="50"/>
      <c r="N150" s="12"/>
      <c r="O150" s="12"/>
      <c r="P150" s="13"/>
      <c r="Q150" s="13"/>
      <c r="U150" s="52"/>
      <c r="V150" s="48"/>
      <c r="W150" s="48"/>
      <c r="X150" s="48"/>
      <c r="Y150" s="48"/>
      <c r="Z150" s="48"/>
      <c r="AA150" s="17"/>
      <c r="AB150" s="45"/>
    </row>
    <row r="151" spans="1:28" ht="15" customHeight="1" x14ac:dyDescent="0.25">
      <c r="A151" s="13"/>
      <c r="B151" s="13"/>
      <c r="C151" s="46"/>
      <c r="D151" s="46"/>
      <c r="E151" s="46"/>
      <c r="F151" s="56"/>
      <c r="G151" s="46"/>
      <c r="H151" s="56"/>
      <c r="I151" s="46"/>
      <c r="J151" s="50"/>
      <c r="K151" s="50"/>
      <c r="L151" s="50"/>
      <c r="M151" s="50"/>
      <c r="N151" s="12"/>
      <c r="O151" s="12"/>
      <c r="P151" s="13"/>
      <c r="Q151" s="13"/>
      <c r="U151" s="52"/>
      <c r="V151" s="48"/>
      <c r="W151" s="48"/>
      <c r="X151" s="48"/>
      <c r="Y151" s="48"/>
      <c r="Z151" s="48"/>
      <c r="AA151" s="17"/>
      <c r="AB151" s="45"/>
    </row>
    <row r="152" spans="1:28" ht="15" customHeight="1" x14ac:dyDescent="0.25">
      <c r="A152" s="13"/>
      <c r="B152" s="13"/>
      <c r="C152" s="46"/>
      <c r="D152" s="46"/>
      <c r="E152" s="46"/>
      <c r="F152" s="56"/>
      <c r="G152" s="46"/>
      <c r="H152" s="56"/>
      <c r="I152" s="46"/>
      <c r="J152" s="50"/>
      <c r="K152" s="50"/>
      <c r="L152" s="50"/>
      <c r="M152" s="50"/>
      <c r="N152" s="12"/>
      <c r="O152" s="12"/>
      <c r="P152" s="13"/>
      <c r="Q152" s="13"/>
      <c r="U152" s="52"/>
      <c r="V152" s="48"/>
      <c r="W152" s="48"/>
      <c r="X152" s="48"/>
      <c r="Y152" s="48"/>
      <c r="Z152" s="48"/>
      <c r="AA152" s="17"/>
      <c r="AB152" s="45"/>
    </row>
    <row r="153" spans="1:28" ht="15" customHeight="1" x14ac:dyDescent="0.25">
      <c r="A153" s="13"/>
      <c r="B153" s="13"/>
      <c r="C153" s="46"/>
      <c r="D153" s="46"/>
      <c r="E153" s="46"/>
      <c r="F153" s="56"/>
      <c r="G153" s="46"/>
      <c r="H153" s="56"/>
      <c r="I153" s="46"/>
      <c r="J153" s="50"/>
      <c r="K153" s="50"/>
      <c r="L153" s="50"/>
      <c r="M153" s="50"/>
      <c r="N153" s="12"/>
      <c r="O153" s="12"/>
      <c r="P153" s="13"/>
      <c r="Q153" s="13"/>
      <c r="U153" s="52"/>
      <c r="V153" s="48"/>
      <c r="W153" s="48"/>
      <c r="X153" s="48"/>
      <c r="Y153" s="48"/>
      <c r="Z153" s="48"/>
      <c r="AA153" s="17"/>
      <c r="AB153" s="45"/>
    </row>
    <row r="154" spans="1:28" ht="15" customHeight="1" x14ac:dyDescent="0.25">
      <c r="A154" s="13"/>
      <c r="B154" s="13"/>
      <c r="C154" s="46"/>
      <c r="D154" s="46"/>
      <c r="E154" s="46"/>
      <c r="F154" s="56"/>
      <c r="G154" s="46"/>
      <c r="H154" s="56"/>
      <c r="I154" s="46"/>
      <c r="J154" s="50"/>
      <c r="K154" s="50"/>
      <c r="L154" s="50"/>
      <c r="M154" s="50"/>
      <c r="N154" s="12"/>
      <c r="O154" s="12"/>
      <c r="P154" s="13"/>
      <c r="Q154" s="13"/>
      <c r="U154" s="52"/>
      <c r="V154" s="48"/>
      <c r="W154" s="48"/>
      <c r="X154" s="48"/>
      <c r="Y154" s="48"/>
      <c r="Z154" s="48"/>
      <c r="AA154" s="17"/>
      <c r="AB154" s="45"/>
    </row>
    <row r="155" spans="1:28" ht="15" customHeight="1" x14ac:dyDescent="0.25">
      <c r="A155" s="13"/>
      <c r="B155" s="13"/>
      <c r="C155" s="46"/>
      <c r="D155" s="46"/>
      <c r="E155" s="46"/>
      <c r="F155" s="56"/>
      <c r="G155" s="46"/>
      <c r="H155" s="56"/>
      <c r="I155" s="46"/>
      <c r="J155" s="50"/>
      <c r="K155" s="50"/>
      <c r="L155" s="50"/>
      <c r="M155" s="50"/>
      <c r="N155" s="12"/>
      <c r="O155" s="12"/>
      <c r="P155" s="13"/>
      <c r="Q155" s="13"/>
      <c r="U155" s="52"/>
      <c r="V155" s="48"/>
      <c r="W155" s="48"/>
      <c r="X155" s="48"/>
      <c r="Y155" s="48"/>
      <c r="Z155" s="48"/>
      <c r="AA155" s="17"/>
      <c r="AB155" s="45"/>
    </row>
    <row r="156" spans="1:28" ht="15" customHeight="1" x14ac:dyDescent="0.25">
      <c r="A156" s="13"/>
      <c r="B156" s="13"/>
      <c r="C156" s="46"/>
      <c r="D156" s="46"/>
      <c r="E156" s="46"/>
      <c r="F156" s="56"/>
      <c r="G156" s="46"/>
      <c r="H156" s="56"/>
      <c r="I156" s="46"/>
      <c r="J156" s="50"/>
      <c r="K156" s="50"/>
      <c r="L156" s="50"/>
      <c r="M156" s="50"/>
      <c r="N156" s="12"/>
      <c r="O156" s="12"/>
      <c r="P156" s="13"/>
      <c r="Q156" s="13"/>
      <c r="U156" s="52"/>
      <c r="V156" s="48"/>
      <c r="W156" s="48"/>
      <c r="X156" s="48"/>
      <c r="Y156" s="48"/>
      <c r="Z156" s="48"/>
      <c r="AA156" s="17"/>
      <c r="AB156" s="45"/>
    </row>
    <row r="157" spans="1:28" ht="15" customHeight="1" x14ac:dyDescent="0.25">
      <c r="A157" s="13"/>
      <c r="B157" s="13"/>
      <c r="C157" s="46"/>
      <c r="D157" s="46"/>
      <c r="E157" s="46"/>
      <c r="F157" s="56"/>
      <c r="G157" s="46"/>
      <c r="H157" s="56"/>
      <c r="I157" s="46"/>
      <c r="J157" s="50"/>
      <c r="K157" s="50"/>
      <c r="L157" s="50"/>
      <c r="M157" s="50"/>
      <c r="N157" s="12"/>
      <c r="O157" s="12"/>
      <c r="P157" s="13"/>
      <c r="Q157" s="13"/>
      <c r="U157" s="52"/>
      <c r="V157" s="48"/>
      <c r="W157" s="48"/>
      <c r="X157" s="48"/>
      <c r="Y157" s="48"/>
      <c r="Z157" s="48"/>
      <c r="AA157" s="17"/>
      <c r="AB157" s="45"/>
    </row>
    <row r="158" spans="1:28" ht="15" customHeight="1" x14ac:dyDescent="0.25">
      <c r="A158" s="13"/>
      <c r="B158" s="13"/>
      <c r="C158" s="46"/>
      <c r="D158" s="46"/>
      <c r="E158" s="46"/>
      <c r="F158" s="56"/>
      <c r="G158" s="46"/>
      <c r="H158" s="56"/>
      <c r="I158" s="46"/>
      <c r="J158" s="50"/>
      <c r="K158" s="50"/>
      <c r="L158" s="50"/>
      <c r="M158" s="50"/>
      <c r="N158" s="12"/>
      <c r="O158" s="12"/>
      <c r="P158" s="13"/>
      <c r="Q158" s="13"/>
      <c r="U158" s="52"/>
      <c r="V158" s="48"/>
      <c r="W158" s="48"/>
      <c r="X158" s="48"/>
      <c r="Y158" s="48"/>
      <c r="Z158" s="48"/>
      <c r="AA158" s="17"/>
      <c r="AB158" s="45"/>
    </row>
    <row r="159" spans="1:28" ht="15" customHeight="1" x14ac:dyDescent="0.25">
      <c r="A159" s="13"/>
      <c r="B159" s="13"/>
      <c r="C159" s="46"/>
      <c r="D159" s="46"/>
      <c r="E159" s="46"/>
      <c r="F159" s="56"/>
      <c r="G159" s="46"/>
      <c r="H159" s="56"/>
      <c r="I159" s="46"/>
      <c r="J159" s="50"/>
      <c r="K159" s="50"/>
      <c r="L159" s="50"/>
      <c r="M159" s="50"/>
      <c r="N159" s="12"/>
      <c r="O159" s="12"/>
      <c r="P159" s="13"/>
      <c r="Q159" s="13"/>
      <c r="U159" s="52"/>
      <c r="V159" s="48"/>
      <c r="W159" s="48"/>
      <c r="X159" s="48"/>
      <c r="Y159" s="48"/>
      <c r="Z159" s="48"/>
      <c r="AA159" s="17"/>
      <c r="AB159" s="45"/>
    </row>
    <row r="160" spans="1:28" ht="15" customHeight="1" x14ac:dyDescent="0.25">
      <c r="A160" s="13"/>
      <c r="B160" s="13"/>
      <c r="C160" s="46"/>
      <c r="D160" s="46"/>
      <c r="E160" s="46"/>
      <c r="F160" s="56"/>
      <c r="G160" s="46"/>
      <c r="H160" s="56"/>
      <c r="I160" s="46"/>
      <c r="J160" s="50"/>
      <c r="K160" s="50"/>
      <c r="L160" s="50"/>
      <c r="M160" s="50"/>
      <c r="N160" s="12"/>
      <c r="O160" s="12"/>
      <c r="P160" s="13"/>
      <c r="Q160" s="13"/>
      <c r="U160" s="52"/>
      <c r="V160" s="48"/>
      <c r="W160" s="48"/>
      <c r="X160" s="48"/>
      <c r="Y160" s="48"/>
      <c r="Z160" s="48"/>
      <c r="AA160" s="17"/>
      <c r="AB160" s="45"/>
    </row>
    <row r="161" spans="1:28" ht="15" customHeight="1" x14ac:dyDescent="0.25">
      <c r="A161" s="13"/>
      <c r="B161" s="13"/>
      <c r="C161" s="46"/>
      <c r="D161" s="46"/>
      <c r="E161" s="46"/>
      <c r="F161" s="56"/>
      <c r="G161" s="46"/>
      <c r="H161" s="56"/>
      <c r="I161" s="46"/>
      <c r="J161" s="50"/>
      <c r="K161" s="50"/>
      <c r="L161" s="50"/>
      <c r="M161" s="50"/>
      <c r="N161" s="12"/>
      <c r="O161" s="12"/>
      <c r="P161" s="13"/>
      <c r="Q161" s="13"/>
      <c r="U161" s="52"/>
      <c r="V161" s="48"/>
      <c r="W161" s="48"/>
      <c r="X161" s="48"/>
      <c r="Y161" s="48"/>
      <c r="Z161" s="48"/>
      <c r="AA161" s="17"/>
      <c r="AB161" s="45"/>
    </row>
    <row r="162" spans="1:28" ht="15" customHeight="1" x14ac:dyDescent="0.25">
      <c r="A162" s="13"/>
      <c r="B162" s="13"/>
      <c r="C162" s="46"/>
      <c r="D162" s="46"/>
      <c r="E162" s="46"/>
      <c r="F162" s="56"/>
      <c r="G162" s="46"/>
      <c r="H162" s="56"/>
      <c r="I162" s="46"/>
      <c r="J162" s="50"/>
      <c r="K162" s="50"/>
      <c r="L162" s="50"/>
      <c r="M162" s="50"/>
      <c r="N162" s="12"/>
      <c r="O162" s="12"/>
      <c r="P162" s="13"/>
      <c r="Q162" s="13"/>
      <c r="U162" s="52"/>
      <c r="V162" s="48"/>
      <c r="W162" s="48"/>
      <c r="X162" s="48"/>
      <c r="Y162" s="48"/>
      <c r="Z162" s="48"/>
      <c r="AA162" s="17"/>
      <c r="AB162" s="45"/>
    </row>
    <row r="163" spans="1:28" ht="15" customHeight="1" x14ac:dyDescent="0.25">
      <c r="A163" s="13"/>
      <c r="B163" s="13"/>
      <c r="C163" s="46"/>
      <c r="D163" s="46"/>
      <c r="E163" s="46"/>
      <c r="F163" s="56"/>
      <c r="G163" s="46"/>
      <c r="H163" s="56"/>
      <c r="I163" s="46"/>
      <c r="J163" s="50"/>
      <c r="K163" s="50"/>
      <c r="L163" s="50"/>
      <c r="M163" s="50"/>
      <c r="N163" s="12"/>
      <c r="O163" s="12"/>
      <c r="P163" s="13"/>
      <c r="Q163" s="13"/>
      <c r="U163" s="52"/>
      <c r="V163" s="48"/>
      <c r="W163" s="48"/>
      <c r="X163" s="48"/>
      <c r="Y163" s="48"/>
      <c r="Z163" s="48"/>
      <c r="AA163" s="17"/>
      <c r="AB163" s="45"/>
    </row>
    <row r="164" spans="1:28" ht="15" customHeight="1" x14ac:dyDescent="0.25">
      <c r="A164" s="13"/>
      <c r="B164" s="13"/>
      <c r="C164" s="13"/>
      <c r="D164" s="46"/>
      <c r="E164" s="46"/>
      <c r="F164" s="56"/>
      <c r="G164" s="46"/>
      <c r="H164" s="56"/>
      <c r="I164" s="46"/>
      <c r="J164" s="50"/>
      <c r="K164" s="50"/>
      <c r="L164" s="50"/>
      <c r="M164" s="50"/>
      <c r="N164" s="12"/>
      <c r="O164" s="12"/>
      <c r="P164" s="13"/>
      <c r="Q164" s="13"/>
      <c r="U164" s="52"/>
      <c r="V164" s="48"/>
      <c r="W164" s="48"/>
      <c r="X164" s="48"/>
      <c r="Y164" s="48"/>
      <c r="Z164" s="48"/>
      <c r="AA164" s="17"/>
      <c r="AB164" s="45"/>
    </row>
    <row r="165" spans="1:28" ht="15" customHeight="1" x14ac:dyDescent="0.25">
      <c r="A165" s="13"/>
      <c r="B165" s="13"/>
      <c r="C165" s="46"/>
      <c r="D165" s="46"/>
      <c r="E165" s="46"/>
      <c r="F165" s="56"/>
      <c r="G165" s="46"/>
      <c r="H165" s="56"/>
      <c r="I165" s="46"/>
      <c r="J165" s="50"/>
      <c r="K165" s="50"/>
      <c r="L165" s="50"/>
      <c r="M165" s="50"/>
      <c r="N165" s="12"/>
      <c r="O165" s="12"/>
      <c r="P165" s="13"/>
      <c r="Q165" s="13"/>
      <c r="U165" s="52"/>
      <c r="V165" s="48"/>
      <c r="W165" s="48"/>
      <c r="X165" s="48"/>
      <c r="Y165" s="48"/>
      <c r="Z165" s="48"/>
      <c r="AA165" s="17"/>
      <c r="AB165" s="45"/>
    </row>
    <row r="166" spans="1:28" ht="15" customHeight="1" x14ac:dyDescent="0.25">
      <c r="A166" s="13"/>
      <c r="B166" s="13"/>
      <c r="C166" s="46"/>
      <c r="D166" s="46"/>
      <c r="E166" s="46"/>
      <c r="F166" s="56"/>
      <c r="G166" s="46"/>
      <c r="H166" s="56"/>
      <c r="I166" s="46"/>
      <c r="J166" s="50"/>
      <c r="K166" s="50"/>
      <c r="L166" s="50"/>
      <c r="M166" s="50"/>
      <c r="N166" s="12"/>
      <c r="O166" s="12"/>
      <c r="P166" s="13"/>
      <c r="Q166" s="13"/>
      <c r="U166" s="52"/>
      <c r="V166" s="48"/>
      <c r="W166" s="48"/>
      <c r="X166" s="48"/>
      <c r="Y166" s="48"/>
      <c r="Z166" s="48"/>
      <c r="AA166" s="17"/>
      <c r="AB166" s="45"/>
    </row>
    <row r="167" spans="1:28" ht="15" customHeight="1" x14ac:dyDescent="0.25">
      <c r="A167" s="13"/>
      <c r="B167" s="13"/>
      <c r="C167" s="46"/>
      <c r="D167" s="46"/>
      <c r="E167" s="46"/>
      <c r="F167" s="56"/>
      <c r="G167" s="46"/>
      <c r="H167" s="56"/>
      <c r="I167" s="46"/>
      <c r="J167" s="50"/>
      <c r="K167" s="50"/>
      <c r="L167" s="50"/>
      <c r="M167" s="50"/>
      <c r="N167" s="12"/>
      <c r="O167" s="12"/>
      <c r="P167" s="13"/>
      <c r="Q167" s="13"/>
      <c r="U167" s="52"/>
      <c r="V167" s="48"/>
      <c r="W167" s="48"/>
      <c r="X167" s="48"/>
      <c r="Y167" s="48"/>
      <c r="Z167" s="48"/>
      <c r="AA167" s="17"/>
      <c r="AB167" s="45"/>
    </row>
    <row r="168" spans="1:28" ht="15" customHeight="1" x14ac:dyDescent="0.25">
      <c r="A168" s="13"/>
      <c r="B168" s="13"/>
      <c r="C168" s="46"/>
      <c r="D168" s="46"/>
      <c r="E168" s="46"/>
      <c r="F168" s="56"/>
      <c r="G168" s="46"/>
      <c r="H168" s="56"/>
      <c r="I168" s="46"/>
      <c r="J168" s="50"/>
      <c r="K168" s="50"/>
      <c r="L168" s="50"/>
      <c r="M168" s="50"/>
      <c r="N168" s="12"/>
      <c r="O168" s="12"/>
      <c r="P168" s="13"/>
      <c r="Q168" s="13"/>
      <c r="U168" s="52"/>
      <c r="V168" s="48"/>
      <c r="W168" s="48"/>
      <c r="X168" s="48"/>
      <c r="Y168" s="48"/>
      <c r="Z168" s="48"/>
      <c r="AA168" s="17"/>
      <c r="AB168" s="45"/>
    </row>
    <row r="169" spans="1:28" ht="15" customHeight="1" x14ac:dyDescent="0.25">
      <c r="A169" s="13"/>
      <c r="B169" s="13"/>
      <c r="C169" s="46"/>
      <c r="D169" s="46"/>
      <c r="E169" s="46"/>
      <c r="F169" s="56"/>
      <c r="G169" s="46"/>
      <c r="H169" s="56"/>
      <c r="I169" s="46"/>
      <c r="J169" s="50"/>
      <c r="K169" s="50"/>
      <c r="L169" s="50"/>
      <c r="M169" s="50"/>
      <c r="N169" s="12"/>
      <c r="O169" s="12"/>
      <c r="P169" s="13"/>
      <c r="Q169" s="13"/>
      <c r="U169" s="52"/>
      <c r="V169" s="48"/>
      <c r="W169" s="48"/>
      <c r="X169" s="48"/>
      <c r="Y169" s="48"/>
      <c r="Z169" s="48"/>
      <c r="AA169" s="17"/>
      <c r="AB169" s="45"/>
    </row>
    <row r="170" spans="1:28" ht="15" customHeight="1" x14ac:dyDescent="0.25">
      <c r="A170" s="13"/>
      <c r="B170" s="13"/>
      <c r="C170" s="46"/>
      <c r="D170" s="46"/>
      <c r="E170" s="46"/>
      <c r="F170" s="56"/>
      <c r="G170" s="46"/>
      <c r="H170" s="56"/>
      <c r="I170" s="46"/>
      <c r="J170" s="50"/>
      <c r="K170" s="50"/>
      <c r="L170" s="50"/>
      <c r="M170" s="50"/>
      <c r="N170" s="12"/>
      <c r="O170" s="12"/>
      <c r="P170" s="13"/>
      <c r="Q170" s="13"/>
      <c r="U170" s="52"/>
      <c r="V170" s="48"/>
      <c r="W170" s="48"/>
      <c r="X170" s="48"/>
      <c r="Y170" s="48"/>
      <c r="Z170" s="48"/>
      <c r="AA170" s="17"/>
      <c r="AB170" s="45"/>
    </row>
    <row r="171" spans="1:28" ht="15" customHeight="1" x14ac:dyDescent="0.25">
      <c r="A171" s="13"/>
      <c r="B171" s="13"/>
      <c r="C171" s="46"/>
      <c r="D171" s="46"/>
      <c r="E171" s="46"/>
      <c r="F171" s="56"/>
      <c r="G171" s="46"/>
      <c r="H171" s="56"/>
      <c r="I171" s="46"/>
      <c r="J171" s="50"/>
      <c r="K171" s="50"/>
      <c r="L171" s="50"/>
      <c r="M171" s="50"/>
      <c r="N171" s="12"/>
      <c r="O171" s="12"/>
      <c r="P171" s="13"/>
      <c r="Q171" s="13"/>
      <c r="U171" s="52"/>
      <c r="V171" s="48"/>
      <c r="W171" s="48"/>
      <c r="X171" s="48"/>
      <c r="Y171" s="48"/>
      <c r="Z171" s="48"/>
      <c r="AA171" s="17"/>
      <c r="AB171" s="45"/>
    </row>
    <row r="172" spans="1:28" ht="15" customHeight="1" x14ac:dyDescent="0.25">
      <c r="A172" s="13"/>
      <c r="B172" s="13"/>
      <c r="C172" s="46"/>
      <c r="D172" s="46"/>
      <c r="E172" s="46"/>
      <c r="F172" s="56"/>
      <c r="G172" s="46"/>
      <c r="H172" s="56"/>
      <c r="I172" s="46"/>
      <c r="J172" s="50"/>
      <c r="K172" s="50"/>
      <c r="L172" s="50"/>
      <c r="M172" s="50"/>
      <c r="N172" s="12"/>
      <c r="O172" s="12"/>
      <c r="P172" s="13"/>
      <c r="Q172" s="13"/>
      <c r="U172" s="52"/>
      <c r="V172" s="48"/>
      <c r="W172" s="48"/>
      <c r="X172" s="48"/>
      <c r="Y172" s="48"/>
      <c r="Z172" s="48"/>
      <c r="AA172" s="17"/>
      <c r="AB172" s="45"/>
    </row>
    <row r="173" spans="1:28" ht="15" customHeight="1" x14ac:dyDescent="0.25">
      <c r="A173" s="13"/>
      <c r="B173" s="13"/>
      <c r="C173" s="46"/>
      <c r="D173" s="46"/>
      <c r="E173" s="46"/>
      <c r="F173" s="56"/>
      <c r="G173" s="46"/>
      <c r="H173" s="56"/>
      <c r="I173" s="46"/>
      <c r="J173" s="50"/>
      <c r="K173" s="50"/>
      <c r="L173" s="50"/>
      <c r="M173" s="50"/>
      <c r="N173" s="12"/>
      <c r="O173" s="12"/>
      <c r="P173" s="13"/>
      <c r="Q173" s="13"/>
      <c r="U173" s="52"/>
      <c r="V173" s="48"/>
      <c r="W173" s="48"/>
      <c r="X173" s="48"/>
      <c r="Y173" s="48"/>
      <c r="Z173" s="48"/>
      <c r="AA173" s="17"/>
      <c r="AB173" s="45"/>
    </row>
    <row r="174" spans="1:28" ht="15" customHeight="1" x14ac:dyDescent="0.25">
      <c r="A174" s="13"/>
      <c r="B174" s="13"/>
      <c r="C174" s="46"/>
      <c r="D174" s="46"/>
      <c r="E174" s="46"/>
      <c r="F174" s="56"/>
      <c r="G174" s="46"/>
      <c r="H174" s="56"/>
      <c r="I174" s="46"/>
      <c r="J174" s="50"/>
      <c r="K174" s="50"/>
      <c r="L174" s="50"/>
      <c r="M174" s="50"/>
      <c r="N174" s="12"/>
      <c r="O174" s="12"/>
      <c r="P174" s="13"/>
      <c r="Q174" s="13"/>
      <c r="U174" s="52"/>
      <c r="V174" s="48"/>
      <c r="W174" s="48"/>
      <c r="X174" s="48"/>
      <c r="Y174" s="48"/>
      <c r="Z174" s="48"/>
      <c r="AA174" s="17"/>
      <c r="AB174" s="45"/>
    </row>
    <row r="175" spans="1:28" ht="15" customHeight="1" x14ac:dyDescent="0.25">
      <c r="A175" s="13"/>
      <c r="B175" s="13"/>
      <c r="C175" s="46"/>
      <c r="D175" s="46"/>
      <c r="E175" s="46"/>
      <c r="F175" s="56"/>
      <c r="G175" s="46"/>
      <c r="H175" s="56"/>
      <c r="I175" s="46"/>
      <c r="J175" s="50"/>
      <c r="K175" s="50"/>
      <c r="L175" s="50"/>
      <c r="M175" s="50"/>
      <c r="N175" s="12"/>
      <c r="O175" s="12"/>
      <c r="P175" s="13"/>
      <c r="Q175" s="13"/>
      <c r="U175" s="52"/>
      <c r="V175" s="48"/>
      <c r="W175" s="48"/>
      <c r="X175" s="48"/>
      <c r="Y175" s="48"/>
      <c r="Z175" s="48"/>
      <c r="AA175" s="17"/>
      <c r="AB175" s="45"/>
    </row>
    <row r="176" spans="1:28" ht="15" customHeight="1" x14ac:dyDescent="0.25">
      <c r="A176" s="13"/>
      <c r="B176" s="13"/>
      <c r="C176" s="46"/>
      <c r="D176" s="46"/>
      <c r="E176" s="46"/>
      <c r="F176" s="56"/>
      <c r="G176" s="46"/>
      <c r="H176" s="56"/>
      <c r="I176" s="46"/>
      <c r="J176" s="50"/>
      <c r="K176" s="50"/>
      <c r="L176" s="50"/>
      <c r="M176" s="50"/>
      <c r="N176" s="12"/>
      <c r="O176" s="12"/>
      <c r="P176" s="13"/>
      <c r="Q176" s="13"/>
      <c r="U176" s="52"/>
      <c r="V176" s="48"/>
      <c r="W176" s="48"/>
      <c r="X176" s="48"/>
      <c r="Y176" s="48"/>
      <c r="Z176" s="48"/>
      <c r="AA176" s="17"/>
      <c r="AB176" s="45"/>
    </row>
    <row r="177" spans="1:28" ht="15" customHeight="1" x14ac:dyDescent="0.25">
      <c r="A177" s="13"/>
      <c r="B177" s="13"/>
      <c r="C177" s="46"/>
      <c r="D177" s="46"/>
      <c r="E177" s="46"/>
      <c r="F177" s="56"/>
      <c r="G177" s="46"/>
      <c r="H177" s="56"/>
      <c r="I177" s="46"/>
      <c r="J177" s="50"/>
      <c r="K177" s="50"/>
      <c r="L177" s="50"/>
      <c r="M177" s="50"/>
      <c r="N177" s="12"/>
      <c r="O177" s="12"/>
      <c r="P177" s="13"/>
      <c r="Q177" s="13"/>
      <c r="U177" s="52"/>
      <c r="V177" s="48"/>
      <c r="W177" s="48"/>
      <c r="X177" s="48"/>
      <c r="Y177" s="48"/>
      <c r="Z177" s="48"/>
      <c r="AA177" s="17"/>
      <c r="AB177" s="45"/>
    </row>
    <row r="178" spans="1:28" ht="15" customHeight="1" x14ac:dyDescent="0.25">
      <c r="A178" s="13"/>
      <c r="B178" s="13"/>
      <c r="C178" s="46"/>
      <c r="D178" s="46"/>
      <c r="E178" s="46"/>
      <c r="F178" s="56"/>
      <c r="G178" s="46"/>
      <c r="H178" s="56"/>
      <c r="I178" s="46"/>
      <c r="J178" s="50"/>
      <c r="K178" s="50"/>
      <c r="L178" s="50"/>
      <c r="M178" s="50"/>
      <c r="N178" s="12"/>
      <c r="O178" s="12"/>
      <c r="P178" s="13"/>
      <c r="Q178" s="13"/>
      <c r="U178" s="52"/>
      <c r="V178" s="48"/>
      <c r="W178" s="48"/>
      <c r="X178" s="48"/>
      <c r="Y178" s="48"/>
      <c r="Z178" s="48"/>
      <c r="AA178" s="17"/>
      <c r="AB178" s="45"/>
    </row>
    <row r="179" spans="1:28" ht="15" customHeight="1" x14ac:dyDescent="0.25">
      <c r="A179" s="13"/>
      <c r="B179" s="13"/>
      <c r="C179" s="46"/>
      <c r="D179" s="46"/>
      <c r="E179" s="46"/>
      <c r="F179" s="56"/>
      <c r="G179" s="46"/>
      <c r="H179" s="56"/>
      <c r="I179" s="46"/>
      <c r="J179" s="50"/>
      <c r="K179" s="50"/>
      <c r="L179" s="50"/>
      <c r="M179" s="50"/>
      <c r="N179" s="12"/>
      <c r="O179" s="12"/>
      <c r="P179" s="13"/>
      <c r="Q179" s="13"/>
      <c r="U179" s="52"/>
      <c r="V179" s="48"/>
      <c r="W179" s="48"/>
      <c r="X179" s="48"/>
      <c r="Y179" s="48"/>
      <c r="Z179" s="48"/>
      <c r="AA179" s="17"/>
      <c r="AB179" s="45"/>
    </row>
    <row r="180" spans="1:28" ht="15" customHeight="1" x14ac:dyDescent="0.25">
      <c r="A180" s="13"/>
      <c r="B180" s="13"/>
      <c r="C180" s="46"/>
      <c r="D180" s="46"/>
      <c r="E180" s="46"/>
      <c r="F180" s="56"/>
      <c r="G180" s="46"/>
      <c r="H180" s="56"/>
      <c r="I180" s="46"/>
      <c r="J180" s="50"/>
      <c r="K180" s="50"/>
      <c r="L180" s="50"/>
      <c r="M180" s="50"/>
      <c r="N180" s="12"/>
      <c r="O180" s="12"/>
      <c r="P180" s="13"/>
      <c r="Q180" s="13"/>
      <c r="U180" s="52"/>
      <c r="V180" s="48"/>
      <c r="W180" s="48"/>
      <c r="X180" s="48"/>
      <c r="Y180" s="48"/>
      <c r="Z180" s="48"/>
      <c r="AA180" s="17"/>
      <c r="AB180" s="45"/>
    </row>
    <row r="181" spans="1:28" ht="15" customHeight="1" x14ac:dyDescent="0.25">
      <c r="A181" s="13"/>
      <c r="B181" s="13"/>
      <c r="C181" s="46"/>
      <c r="D181" s="46"/>
      <c r="E181" s="46"/>
      <c r="F181" s="56"/>
      <c r="G181" s="46"/>
      <c r="H181" s="56"/>
      <c r="I181" s="46"/>
      <c r="J181" s="50"/>
      <c r="K181" s="50"/>
      <c r="L181" s="50"/>
      <c r="M181" s="50"/>
      <c r="N181" s="12"/>
      <c r="O181" s="12"/>
      <c r="P181" s="13"/>
      <c r="Q181" s="13"/>
      <c r="U181" s="52"/>
      <c r="V181" s="48"/>
      <c r="W181" s="48"/>
      <c r="X181" s="48"/>
      <c r="Y181" s="48"/>
      <c r="Z181" s="48"/>
      <c r="AA181" s="17"/>
      <c r="AB181" s="45"/>
    </row>
    <row r="182" spans="1:28" ht="15" customHeight="1" x14ac:dyDescent="0.25">
      <c r="A182" s="13"/>
      <c r="B182" s="13"/>
      <c r="C182" s="46"/>
      <c r="D182" s="46"/>
      <c r="E182" s="46"/>
      <c r="F182" s="56"/>
      <c r="G182" s="46"/>
      <c r="H182" s="56"/>
      <c r="I182" s="46"/>
      <c r="J182" s="50"/>
      <c r="K182" s="50"/>
      <c r="L182" s="50"/>
      <c r="M182" s="50"/>
      <c r="N182" s="12"/>
      <c r="O182" s="12"/>
      <c r="P182" s="13"/>
      <c r="Q182" s="13"/>
      <c r="U182" s="52"/>
      <c r="V182" s="48"/>
      <c r="W182" s="48"/>
      <c r="X182" s="48"/>
      <c r="Y182" s="48"/>
      <c r="Z182" s="48"/>
      <c r="AA182" s="17"/>
      <c r="AB182" s="45"/>
    </row>
    <row r="183" spans="1:28" ht="15" customHeight="1" x14ac:dyDescent="0.25">
      <c r="A183" s="13"/>
      <c r="B183" s="13"/>
      <c r="C183" s="46"/>
      <c r="D183" s="46"/>
      <c r="E183" s="46"/>
      <c r="F183" s="56"/>
      <c r="G183" s="46"/>
      <c r="H183" s="56"/>
      <c r="I183" s="46"/>
      <c r="J183" s="50"/>
      <c r="K183" s="50"/>
      <c r="L183" s="50"/>
      <c r="M183" s="50"/>
      <c r="N183" s="12"/>
      <c r="O183" s="12"/>
      <c r="P183" s="13"/>
      <c r="Q183" s="13"/>
      <c r="U183" s="52"/>
      <c r="V183" s="48"/>
      <c r="W183" s="48"/>
      <c r="X183" s="48"/>
      <c r="Y183" s="48"/>
      <c r="Z183" s="48"/>
      <c r="AA183" s="17"/>
      <c r="AB183" s="45"/>
    </row>
    <row r="184" spans="1:28" ht="15" customHeight="1" x14ac:dyDescent="0.25">
      <c r="A184" s="13"/>
      <c r="B184" s="13"/>
      <c r="C184" s="46"/>
      <c r="D184" s="46"/>
      <c r="E184" s="46"/>
      <c r="F184" s="56"/>
      <c r="G184" s="46"/>
      <c r="H184" s="56"/>
      <c r="I184" s="46"/>
      <c r="J184" s="50"/>
      <c r="K184" s="50"/>
      <c r="L184" s="50"/>
      <c r="M184" s="50"/>
      <c r="N184" s="12"/>
      <c r="O184" s="12"/>
      <c r="P184" s="13"/>
      <c r="Q184" s="13"/>
      <c r="U184" s="52"/>
      <c r="V184" s="48"/>
      <c r="W184" s="48"/>
      <c r="X184" s="48"/>
      <c r="Y184" s="48"/>
      <c r="Z184" s="48"/>
      <c r="AA184" s="17"/>
      <c r="AB184" s="45"/>
    </row>
    <row r="185" spans="1:28" ht="15" customHeight="1" x14ac:dyDescent="0.25">
      <c r="A185" s="13"/>
      <c r="B185" s="13"/>
      <c r="C185" s="46"/>
      <c r="D185" s="46"/>
      <c r="E185" s="46"/>
      <c r="F185" s="56"/>
      <c r="G185" s="46"/>
      <c r="H185" s="56"/>
      <c r="I185" s="46"/>
      <c r="J185" s="50"/>
      <c r="K185" s="50"/>
      <c r="L185" s="50"/>
      <c r="M185" s="50"/>
      <c r="N185" s="12"/>
      <c r="O185" s="12"/>
      <c r="P185" s="13"/>
      <c r="Q185" s="13"/>
      <c r="U185" s="52"/>
      <c r="V185" s="48"/>
      <c r="W185" s="48"/>
      <c r="X185" s="48"/>
      <c r="Y185" s="48"/>
      <c r="Z185" s="48"/>
      <c r="AA185" s="17"/>
      <c r="AB185" s="45"/>
    </row>
    <row r="186" spans="1:28" ht="15" customHeight="1" x14ac:dyDescent="0.25">
      <c r="A186" s="13"/>
      <c r="B186" s="13"/>
      <c r="C186" s="46"/>
      <c r="D186" s="46"/>
      <c r="E186" s="46"/>
      <c r="F186" s="56"/>
      <c r="G186" s="46"/>
      <c r="H186" s="56"/>
      <c r="I186" s="46"/>
      <c r="J186" s="50"/>
      <c r="K186" s="50"/>
      <c r="L186" s="50"/>
      <c r="M186" s="50"/>
      <c r="N186" s="12"/>
      <c r="O186" s="12"/>
      <c r="P186" s="13"/>
      <c r="Q186" s="13"/>
      <c r="U186" s="52"/>
      <c r="V186" s="48"/>
      <c r="W186" s="48"/>
      <c r="X186" s="48"/>
      <c r="Y186" s="48"/>
      <c r="Z186" s="48"/>
      <c r="AA186" s="17"/>
      <c r="AB186" s="45"/>
    </row>
    <row r="187" spans="1:28" ht="15" customHeight="1" x14ac:dyDescent="0.25">
      <c r="A187" s="13"/>
      <c r="B187" s="13"/>
      <c r="C187" s="46"/>
      <c r="D187" s="46"/>
      <c r="E187" s="46"/>
      <c r="F187" s="56"/>
      <c r="G187" s="46"/>
      <c r="H187" s="56"/>
      <c r="I187" s="46"/>
      <c r="J187" s="50"/>
      <c r="K187" s="50"/>
      <c r="L187" s="50"/>
      <c r="M187" s="50"/>
      <c r="N187" s="12"/>
      <c r="O187" s="12"/>
      <c r="P187" s="13"/>
      <c r="Q187" s="13"/>
      <c r="U187" s="52"/>
      <c r="V187" s="48"/>
      <c r="W187" s="48"/>
      <c r="X187" s="48"/>
      <c r="Y187" s="48"/>
      <c r="Z187" s="48"/>
      <c r="AA187" s="17"/>
      <c r="AB187" s="45"/>
    </row>
    <row r="188" spans="1:28" ht="15" customHeight="1" x14ac:dyDescent="0.25">
      <c r="A188" s="13"/>
      <c r="B188" s="13"/>
      <c r="C188" s="46"/>
      <c r="D188" s="46"/>
      <c r="E188" s="46"/>
      <c r="F188" s="56"/>
      <c r="G188" s="46"/>
      <c r="H188" s="56"/>
      <c r="I188" s="46"/>
      <c r="J188" s="50"/>
      <c r="K188" s="50"/>
      <c r="L188" s="50"/>
      <c r="M188" s="50"/>
      <c r="N188" s="12"/>
      <c r="O188" s="12"/>
      <c r="P188" s="13"/>
      <c r="Q188" s="13"/>
      <c r="U188" s="52"/>
      <c r="V188" s="48"/>
      <c r="W188" s="48"/>
      <c r="X188" s="48"/>
      <c r="Y188" s="48"/>
      <c r="Z188" s="48"/>
      <c r="AA188" s="17"/>
      <c r="AB188" s="45"/>
    </row>
    <row r="189" spans="1:28" ht="15" customHeight="1" x14ac:dyDescent="0.25">
      <c r="A189" s="13"/>
      <c r="B189" s="13"/>
      <c r="C189" s="46"/>
      <c r="D189" s="46"/>
      <c r="E189" s="46"/>
      <c r="F189" s="56"/>
      <c r="G189" s="46"/>
      <c r="H189" s="56"/>
      <c r="I189" s="46"/>
      <c r="J189" s="50"/>
      <c r="K189" s="50"/>
      <c r="L189" s="50"/>
      <c r="M189" s="50"/>
      <c r="N189" s="12"/>
      <c r="O189" s="12"/>
      <c r="P189" s="13"/>
      <c r="Q189" s="13"/>
      <c r="U189" s="52"/>
      <c r="V189" s="48"/>
      <c r="W189" s="48"/>
      <c r="X189" s="48"/>
      <c r="Y189" s="48"/>
      <c r="Z189" s="48"/>
      <c r="AA189" s="17"/>
      <c r="AB189" s="45"/>
    </row>
    <row r="190" spans="1:28" ht="15" customHeight="1" x14ac:dyDescent="0.25">
      <c r="A190" s="13"/>
      <c r="B190" s="13"/>
      <c r="C190" s="46"/>
      <c r="D190" s="46"/>
      <c r="E190" s="46"/>
      <c r="F190" s="56"/>
      <c r="G190" s="46"/>
      <c r="H190" s="56"/>
      <c r="I190" s="46"/>
      <c r="J190" s="50"/>
      <c r="K190" s="50"/>
      <c r="L190" s="50"/>
      <c r="M190" s="50"/>
      <c r="N190" s="12"/>
      <c r="O190" s="12"/>
      <c r="P190" s="13"/>
      <c r="Q190" s="13"/>
      <c r="U190" s="52"/>
      <c r="V190" s="48"/>
      <c r="W190" s="48"/>
      <c r="X190" s="48"/>
      <c r="Y190" s="48"/>
      <c r="Z190" s="48"/>
      <c r="AA190" s="17"/>
      <c r="AB190" s="45"/>
    </row>
    <row r="191" spans="1:28" ht="15" customHeight="1" x14ac:dyDescent="0.25">
      <c r="A191" s="13"/>
      <c r="B191" s="13"/>
      <c r="C191" s="46"/>
      <c r="D191" s="46"/>
      <c r="E191" s="46"/>
      <c r="F191" s="56"/>
      <c r="G191" s="46"/>
      <c r="H191" s="56"/>
      <c r="I191" s="46"/>
      <c r="J191" s="50"/>
      <c r="K191" s="50"/>
      <c r="L191" s="50"/>
      <c r="M191" s="50"/>
      <c r="N191" s="12"/>
      <c r="O191" s="12"/>
      <c r="P191" s="13"/>
      <c r="Q191" s="13"/>
      <c r="U191" s="52"/>
      <c r="V191" s="48"/>
      <c r="W191" s="48"/>
      <c r="X191" s="48"/>
      <c r="Y191" s="48"/>
      <c r="Z191" s="48"/>
      <c r="AA191" s="17"/>
      <c r="AB191" s="45"/>
    </row>
    <row r="192" spans="1:28" ht="15" customHeight="1" x14ac:dyDescent="0.25">
      <c r="A192" s="13"/>
      <c r="B192" s="13"/>
      <c r="C192" s="46"/>
      <c r="D192" s="46"/>
      <c r="E192" s="46"/>
      <c r="F192" s="56"/>
      <c r="G192" s="46"/>
      <c r="H192" s="56"/>
      <c r="I192" s="46"/>
      <c r="J192" s="50"/>
      <c r="K192" s="50"/>
      <c r="L192" s="50"/>
      <c r="M192" s="50"/>
      <c r="N192" s="12"/>
      <c r="O192" s="12"/>
      <c r="P192" s="13"/>
      <c r="Q192" s="13"/>
      <c r="U192" s="52"/>
      <c r="V192" s="48"/>
      <c r="W192" s="48"/>
      <c r="X192" s="48"/>
      <c r="Y192" s="48"/>
      <c r="Z192" s="48"/>
      <c r="AA192" s="17"/>
      <c r="AB192" s="45"/>
    </row>
    <row r="193" spans="1:28" ht="15" customHeight="1" x14ac:dyDescent="0.25">
      <c r="A193" s="13"/>
      <c r="B193" s="13"/>
      <c r="C193" s="46"/>
      <c r="D193" s="46"/>
      <c r="E193" s="46"/>
      <c r="F193" s="56"/>
      <c r="G193" s="46"/>
      <c r="H193" s="56"/>
      <c r="I193" s="46"/>
      <c r="J193" s="50"/>
      <c r="K193" s="50"/>
      <c r="L193" s="50"/>
      <c r="M193" s="50"/>
      <c r="N193" s="12"/>
      <c r="O193" s="12"/>
      <c r="P193" s="13"/>
      <c r="Q193" s="13"/>
      <c r="U193" s="52"/>
      <c r="V193" s="48"/>
      <c r="W193" s="48"/>
      <c r="X193" s="48"/>
      <c r="Y193" s="48"/>
      <c r="Z193" s="48"/>
      <c r="AA193" s="17"/>
      <c r="AB193" s="45"/>
    </row>
    <row r="194" spans="1:28" ht="15" customHeight="1" x14ac:dyDescent="0.25">
      <c r="A194" s="13"/>
      <c r="B194" s="13"/>
      <c r="C194" s="46"/>
      <c r="D194" s="46"/>
      <c r="E194" s="46"/>
      <c r="F194" s="56"/>
      <c r="G194" s="46"/>
      <c r="H194" s="56"/>
      <c r="I194" s="46"/>
      <c r="J194" s="50"/>
      <c r="K194" s="50"/>
      <c r="L194" s="50"/>
      <c r="M194" s="50"/>
      <c r="N194" s="12"/>
      <c r="O194" s="12"/>
      <c r="P194" s="13"/>
      <c r="Q194" s="13"/>
      <c r="U194" s="52"/>
      <c r="V194" s="48"/>
      <c r="W194" s="48"/>
      <c r="X194" s="48"/>
      <c r="Y194" s="48"/>
      <c r="Z194" s="48"/>
      <c r="AA194" s="17"/>
      <c r="AB194" s="45"/>
    </row>
    <row r="195" spans="1:28" ht="15" customHeight="1" x14ac:dyDescent="0.25">
      <c r="A195" s="13"/>
      <c r="B195" s="13"/>
      <c r="C195" s="46"/>
      <c r="D195" s="46"/>
      <c r="E195" s="46"/>
      <c r="F195" s="56"/>
      <c r="G195" s="46"/>
      <c r="H195" s="56"/>
      <c r="I195" s="46"/>
      <c r="J195" s="50"/>
      <c r="K195" s="50"/>
      <c r="L195" s="50"/>
      <c r="M195" s="50"/>
      <c r="N195" s="12"/>
      <c r="O195" s="12"/>
      <c r="P195" s="13"/>
      <c r="Q195" s="13"/>
      <c r="U195" s="52"/>
      <c r="V195" s="48"/>
      <c r="W195" s="48"/>
      <c r="X195" s="48"/>
      <c r="Y195" s="48"/>
      <c r="Z195" s="48"/>
      <c r="AA195" s="17"/>
      <c r="AB195" s="45"/>
    </row>
    <row r="196" spans="1:28" ht="15" customHeight="1" x14ac:dyDescent="0.25">
      <c r="A196" s="13"/>
      <c r="B196" s="13"/>
      <c r="C196" s="46"/>
      <c r="D196" s="46"/>
      <c r="E196" s="46"/>
      <c r="F196" s="56"/>
      <c r="G196" s="46"/>
      <c r="H196" s="56"/>
      <c r="I196" s="46"/>
      <c r="J196" s="50"/>
      <c r="K196" s="50"/>
      <c r="L196" s="50"/>
      <c r="M196" s="50"/>
      <c r="N196" s="12"/>
      <c r="O196" s="12"/>
      <c r="P196" s="13"/>
      <c r="Q196" s="13"/>
      <c r="U196" s="52"/>
      <c r="V196" s="48"/>
      <c r="W196" s="48"/>
      <c r="X196" s="48"/>
      <c r="Y196" s="48"/>
      <c r="Z196" s="48"/>
      <c r="AA196" s="17"/>
      <c r="AB196" s="45"/>
    </row>
    <row r="197" spans="1:28" ht="15" customHeight="1" x14ac:dyDescent="0.25">
      <c r="A197" s="13"/>
      <c r="B197" s="13"/>
      <c r="C197" s="46"/>
      <c r="D197" s="46"/>
      <c r="E197" s="46"/>
      <c r="F197" s="56"/>
      <c r="G197" s="46"/>
      <c r="H197" s="56"/>
      <c r="I197" s="46"/>
      <c r="J197" s="50"/>
      <c r="K197" s="50"/>
      <c r="L197" s="50"/>
      <c r="M197" s="50"/>
      <c r="N197" s="12"/>
      <c r="O197" s="12"/>
      <c r="P197" s="13"/>
      <c r="Q197" s="13"/>
      <c r="U197" s="52"/>
      <c r="V197" s="48"/>
      <c r="W197" s="48"/>
      <c r="X197" s="48"/>
      <c r="Y197" s="48"/>
      <c r="Z197" s="48"/>
      <c r="AA197" s="17"/>
      <c r="AB197" s="45"/>
    </row>
    <row r="198" spans="1:28" ht="15" customHeight="1" x14ac:dyDescent="0.25">
      <c r="A198" s="13"/>
      <c r="B198" s="13"/>
      <c r="C198" s="46"/>
      <c r="D198" s="46"/>
      <c r="E198" s="46"/>
      <c r="F198" s="56"/>
      <c r="G198" s="46"/>
      <c r="H198" s="56"/>
      <c r="I198" s="46"/>
      <c r="J198" s="50"/>
      <c r="K198" s="50"/>
      <c r="L198" s="50"/>
      <c r="M198" s="50"/>
      <c r="N198" s="12"/>
      <c r="O198" s="12"/>
      <c r="P198" s="13"/>
      <c r="Q198" s="13"/>
      <c r="U198" s="52"/>
      <c r="V198" s="48"/>
      <c r="W198" s="48"/>
      <c r="X198" s="48"/>
      <c r="Y198" s="48"/>
      <c r="Z198" s="48"/>
      <c r="AA198" s="17"/>
      <c r="AB198" s="45"/>
    </row>
    <row r="199" spans="1:28" ht="15" customHeight="1" x14ac:dyDescent="0.25">
      <c r="A199" s="13"/>
      <c r="B199" s="13"/>
      <c r="C199" s="46"/>
      <c r="D199" s="46"/>
      <c r="E199" s="46"/>
      <c r="F199" s="56"/>
      <c r="G199" s="46"/>
      <c r="H199" s="56"/>
      <c r="I199" s="46"/>
      <c r="J199" s="50"/>
      <c r="K199" s="50"/>
      <c r="L199" s="50"/>
      <c r="M199" s="50"/>
      <c r="N199" s="12"/>
      <c r="O199" s="12"/>
      <c r="P199" s="13"/>
      <c r="Q199" s="13"/>
      <c r="U199" s="52"/>
      <c r="V199" s="48"/>
      <c r="W199" s="48"/>
      <c r="X199" s="48"/>
      <c r="Y199" s="48"/>
      <c r="Z199" s="48"/>
      <c r="AA199" s="17"/>
      <c r="AB199" s="45"/>
    </row>
    <row r="200" spans="1:28" ht="15" customHeight="1" x14ac:dyDescent="0.25">
      <c r="A200" s="13"/>
      <c r="B200" s="13"/>
      <c r="C200" s="46"/>
      <c r="D200" s="46"/>
      <c r="E200" s="46"/>
      <c r="F200" s="56"/>
      <c r="G200" s="46"/>
      <c r="H200" s="56"/>
      <c r="I200" s="46"/>
      <c r="J200" s="50"/>
      <c r="K200" s="50"/>
      <c r="L200" s="50"/>
      <c r="M200" s="50"/>
      <c r="N200" s="12"/>
      <c r="O200" s="12"/>
      <c r="P200" s="13"/>
      <c r="Q200" s="13"/>
      <c r="U200" s="52"/>
      <c r="V200" s="48"/>
      <c r="W200" s="48"/>
      <c r="X200" s="48"/>
      <c r="Y200" s="48"/>
      <c r="Z200" s="48"/>
      <c r="AA200" s="17"/>
      <c r="AB200" s="45"/>
    </row>
    <row r="201" spans="1:28" ht="15" customHeight="1" x14ac:dyDescent="0.25">
      <c r="A201" s="13"/>
      <c r="B201" s="13"/>
      <c r="C201" s="46"/>
      <c r="D201" s="46"/>
      <c r="E201" s="46"/>
      <c r="F201" s="56"/>
      <c r="G201" s="46"/>
      <c r="H201" s="56"/>
      <c r="I201" s="46"/>
      <c r="J201" s="50"/>
      <c r="K201" s="50"/>
      <c r="L201" s="50"/>
      <c r="M201" s="50"/>
      <c r="N201" s="12"/>
      <c r="O201" s="12"/>
      <c r="P201" s="13"/>
      <c r="Q201" s="13"/>
      <c r="U201" s="52"/>
      <c r="V201" s="48"/>
      <c r="W201" s="48"/>
      <c r="X201" s="48"/>
      <c r="Y201" s="48"/>
      <c r="Z201" s="48"/>
      <c r="AA201" s="17"/>
      <c r="AB201" s="45"/>
    </row>
    <row r="202" spans="1:28" ht="15" customHeight="1" x14ac:dyDescent="0.25">
      <c r="A202" s="13"/>
      <c r="B202" s="13"/>
      <c r="C202" s="46"/>
      <c r="D202" s="46"/>
      <c r="E202" s="46"/>
      <c r="F202" s="56"/>
      <c r="G202" s="46"/>
      <c r="H202" s="56"/>
      <c r="I202" s="46"/>
      <c r="J202" s="50"/>
      <c r="K202" s="50"/>
      <c r="L202" s="50"/>
      <c r="M202" s="50"/>
      <c r="N202" s="12"/>
      <c r="O202" s="12"/>
      <c r="P202" s="13"/>
      <c r="Q202" s="13"/>
      <c r="U202" s="52"/>
      <c r="V202" s="48"/>
      <c r="W202" s="48"/>
      <c r="X202" s="48"/>
      <c r="Y202" s="48"/>
      <c r="Z202" s="48"/>
      <c r="AA202" s="17"/>
      <c r="AB202" s="45"/>
    </row>
    <row r="203" spans="1:28" ht="15" customHeight="1" x14ac:dyDescent="0.25">
      <c r="A203" s="13"/>
      <c r="B203" s="13"/>
      <c r="C203" s="46"/>
      <c r="D203" s="46"/>
      <c r="E203" s="46"/>
      <c r="F203" s="56"/>
      <c r="G203" s="46"/>
      <c r="H203" s="56"/>
      <c r="I203" s="46"/>
      <c r="J203" s="50"/>
      <c r="K203" s="50"/>
      <c r="L203" s="50"/>
      <c r="M203" s="50"/>
      <c r="N203" s="12"/>
      <c r="O203" s="12"/>
      <c r="P203" s="13"/>
      <c r="Q203" s="13"/>
      <c r="U203" s="52"/>
      <c r="V203" s="48"/>
      <c r="W203" s="48"/>
      <c r="X203" s="48"/>
      <c r="Y203" s="48"/>
      <c r="Z203" s="48"/>
      <c r="AA203" s="17"/>
      <c r="AB203" s="45"/>
    </row>
    <row r="204" spans="1:28" ht="15" customHeight="1" x14ac:dyDescent="0.25">
      <c r="A204" s="13"/>
      <c r="B204" s="13"/>
      <c r="C204" s="13"/>
      <c r="D204" s="46"/>
      <c r="E204" s="46"/>
      <c r="F204" s="56"/>
      <c r="G204" s="46"/>
      <c r="H204" s="56"/>
      <c r="I204" s="46"/>
      <c r="J204" s="50"/>
      <c r="K204" s="50"/>
      <c r="L204" s="50"/>
      <c r="M204" s="50"/>
      <c r="N204" s="12"/>
      <c r="O204" s="12"/>
      <c r="P204" s="13"/>
      <c r="Q204" s="13"/>
      <c r="U204" s="52"/>
      <c r="V204" s="48"/>
      <c r="W204" s="48"/>
      <c r="X204" s="48"/>
      <c r="Y204" s="48"/>
      <c r="Z204" s="48"/>
      <c r="AA204" s="17"/>
      <c r="AB204" s="45"/>
    </row>
    <row r="205" spans="1:28" ht="15" customHeight="1" x14ac:dyDescent="0.25">
      <c r="A205" s="13"/>
      <c r="B205" s="13"/>
      <c r="C205" s="46"/>
      <c r="D205" s="46"/>
      <c r="E205" s="46"/>
      <c r="F205" s="56"/>
      <c r="G205" s="46"/>
      <c r="H205" s="56"/>
      <c r="I205" s="46"/>
      <c r="J205" s="50"/>
      <c r="K205" s="50"/>
      <c r="L205" s="50"/>
      <c r="M205" s="50"/>
      <c r="N205" s="12"/>
      <c r="O205" s="12"/>
      <c r="P205" s="13"/>
      <c r="Q205" s="13"/>
      <c r="U205" s="52"/>
      <c r="V205" s="48"/>
      <c r="W205" s="48"/>
      <c r="X205" s="48"/>
      <c r="Y205" s="48"/>
      <c r="Z205" s="48"/>
      <c r="AA205" s="17"/>
      <c r="AB205" s="45"/>
    </row>
    <row r="206" spans="1:28" ht="15" customHeight="1" x14ac:dyDescent="0.25">
      <c r="A206" s="13"/>
      <c r="B206" s="13"/>
      <c r="C206" s="13"/>
      <c r="D206" s="46"/>
      <c r="E206" s="46"/>
      <c r="F206" s="56"/>
      <c r="G206" s="46"/>
      <c r="H206" s="56"/>
      <c r="I206" s="46"/>
      <c r="J206" s="50"/>
      <c r="K206" s="50"/>
      <c r="L206" s="50"/>
      <c r="M206" s="50"/>
      <c r="N206" s="12"/>
      <c r="O206" s="12"/>
      <c r="P206" s="13"/>
      <c r="Q206" s="13"/>
      <c r="U206" s="52"/>
      <c r="V206" s="48"/>
      <c r="W206" s="48"/>
      <c r="X206" s="48"/>
      <c r="Y206" s="48"/>
      <c r="Z206" s="48"/>
      <c r="AA206" s="17"/>
      <c r="AB206" s="45"/>
    </row>
    <row r="207" spans="1:28" ht="15" customHeight="1" x14ac:dyDescent="0.25">
      <c r="A207" s="13"/>
      <c r="B207" s="13"/>
      <c r="C207" s="13"/>
      <c r="D207" s="46"/>
      <c r="E207" s="46"/>
      <c r="F207" s="56"/>
      <c r="G207" s="46"/>
      <c r="H207" s="56"/>
      <c r="I207" s="46"/>
      <c r="J207" s="50"/>
      <c r="K207" s="50"/>
      <c r="L207" s="50"/>
      <c r="M207" s="50"/>
      <c r="N207" s="12"/>
      <c r="O207" s="12"/>
      <c r="P207" s="13"/>
      <c r="Q207" s="13"/>
      <c r="U207" s="52"/>
      <c r="V207" s="48"/>
      <c r="W207" s="48"/>
      <c r="X207" s="48"/>
      <c r="Y207" s="48"/>
      <c r="Z207" s="48"/>
      <c r="AA207" s="17"/>
      <c r="AB207" s="45"/>
    </row>
    <row r="208" spans="1:28" ht="15" customHeight="1" x14ac:dyDescent="0.25">
      <c r="A208" s="13"/>
      <c r="B208" s="13"/>
      <c r="C208" s="13"/>
      <c r="D208" s="46"/>
      <c r="E208" s="46"/>
      <c r="F208" s="56"/>
      <c r="G208" s="46"/>
      <c r="H208" s="56"/>
      <c r="I208" s="46"/>
      <c r="J208" s="50"/>
      <c r="K208" s="50"/>
      <c r="L208" s="50"/>
      <c r="M208" s="50"/>
      <c r="N208" s="12"/>
      <c r="O208" s="12"/>
      <c r="P208" s="13"/>
      <c r="Q208" s="13"/>
      <c r="U208" s="52"/>
      <c r="V208" s="48"/>
      <c r="W208" s="48"/>
      <c r="X208" s="48"/>
      <c r="Y208" s="48"/>
      <c r="Z208" s="48"/>
      <c r="AA208" s="17"/>
      <c r="AB208" s="45"/>
    </row>
    <row r="209" spans="1:28" ht="15" customHeight="1" x14ac:dyDescent="0.25">
      <c r="A209" s="13"/>
      <c r="B209" s="13"/>
      <c r="C209" s="13"/>
      <c r="D209" s="46"/>
      <c r="E209" s="46"/>
      <c r="F209" s="56"/>
      <c r="G209" s="46"/>
      <c r="H209" s="56"/>
      <c r="I209" s="46"/>
      <c r="J209" s="50"/>
      <c r="K209" s="50"/>
      <c r="L209" s="50"/>
      <c r="M209" s="50"/>
      <c r="N209" s="12"/>
      <c r="O209" s="12"/>
      <c r="P209" s="13"/>
      <c r="Q209" s="13"/>
      <c r="U209" s="52"/>
      <c r="V209" s="48"/>
      <c r="W209" s="48"/>
      <c r="X209" s="48"/>
      <c r="Y209" s="48"/>
      <c r="Z209" s="48"/>
      <c r="AA209" s="17"/>
      <c r="AB209" s="45"/>
    </row>
    <row r="210" spans="1:28" ht="15" customHeight="1" x14ac:dyDescent="0.25">
      <c r="A210" s="13"/>
      <c r="B210" s="13"/>
      <c r="C210" s="13"/>
      <c r="D210" s="46"/>
      <c r="E210" s="46"/>
      <c r="F210" s="56"/>
      <c r="G210" s="46"/>
      <c r="H210" s="56"/>
      <c r="I210" s="46"/>
      <c r="J210" s="50"/>
      <c r="K210" s="50"/>
      <c r="L210" s="50"/>
      <c r="M210" s="50"/>
      <c r="N210" s="12"/>
      <c r="O210" s="12"/>
      <c r="P210" s="13"/>
      <c r="Q210" s="13"/>
      <c r="U210" s="52"/>
      <c r="V210" s="48"/>
      <c r="W210" s="48"/>
      <c r="X210" s="48"/>
      <c r="Y210" s="48"/>
      <c r="Z210" s="48"/>
      <c r="AA210" s="17"/>
      <c r="AB210" s="45"/>
    </row>
    <row r="211" spans="1:28" ht="15" customHeight="1" x14ac:dyDescent="0.25">
      <c r="A211" s="13"/>
      <c r="B211" s="13"/>
      <c r="C211" s="13"/>
      <c r="D211" s="46"/>
      <c r="E211" s="46"/>
      <c r="F211" s="56"/>
      <c r="G211" s="46"/>
      <c r="H211" s="56"/>
      <c r="I211" s="46"/>
      <c r="J211" s="50"/>
      <c r="K211" s="50"/>
      <c r="L211" s="50"/>
      <c r="M211" s="50"/>
      <c r="N211" s="12"/>
      <c r="O211" s="12"/>
      <c r="P211" s="13"/>
      <c r="Q211" s="13"/>
      <c r="U211" s="52"/>
      <c r="V211" s="48"/>
      <c r="W211" s="48"/>
      <c r="X211" s="48"/>
      <c r="Y211" s="48"/>
      <c r="Z211" s="48"/>
      <c r="AA211" s="17"/>
      <c r="AB211" s="45"/>
    </row>
    <row r="212" spans="1:28" ht="15" customHeight="1" x14ac:dyDescent="0.25">
      <c r="A212" s="13"/>
      <c r="B212" s="13"/>
      <c r="C212" s="13"/>
      <c r="D212" s="46"/>
      <c r="E212" s="46"/>
      <c r="F212" s="56"/>
      <c r="G212" s="46"/>
      <c r="H212" s="56"/>
      <c r="I212" s="46"/>
      <c r="J212" s="50"/>
      <c r="K212" s="50"/>
      <c r="L212" s="50"/>
      <c r="M212" s="50"/>
      <c r="N212" s="12"/>
      <c r="O212" s="12"/>
      <c r="P212" s="13"/>
      <c r="Q212" s="13"/>
      <c r="U212" s="52"/>
      <c r="V212" s="48"/>
      <c r="W212" s="48"/>
      <c r="X212" s="48"/>
      <c r="Y212" s="48"/>
      <c r="Z212" s="48"/>
      <c r="AA212" s="17"/>
      <c r="AB212" s="45"/>
    </row>
    <row r="213" spans="1:28" ht="15" customHeight="1" x14ac:dyDescent="0.25">
      <c r="A213" s="13"/>
      <c r="B213" s="13"/>
      <c r="C213" s="13"/>
      <c r="D213" s="13"/>
      <c r="E213" s="13"/>
      <c r="F213" s="56"/>
      <c r="G213" s="56"/>
      <c r="H213" s="56"/>
      <c r="I213" s="56"/>
      <c r="J213" s="13"/>
      <c r="K213" s="13"/>
      <c r="L213" s="13"/>
      <c r="M213" s="13"/>
      <c r="N213" s="12"/>
      <c r="O213" s="12"/>
      <c r="P213" s="13"/>
      <c r="Q213" s="13"/>
    </row>
    <row r="214" spans="1:28" ht="15" customHeight="1" x14ac:dyDescent="0.25">
      <c r="A214" s="13"/>
      <c r="B214" s="13"/>
      <c r="C214" s="13"/>
      <c r="D214" s="13"/>
      <c r="E214" s="13"/>
      <c r="F214" s="56"/>
      <c r="G214" s="56"/>
      <c r="H214" s="56"/>
      <c r="I214" s="56"/>
      <c r="J214" s="13"/>
      <c r="K214" s="13"/>
      <c r="L214" s="13"/>
      <c r="M214" s="13"/>
      <c r="N214" s="12"/>
      <c r="O214" s="12"/>
      <c r="P214" s="13"/>
      <c r="Q214" s="13"/>
    </row>
    <row r="215" spans="1:28" ht="15" customHeight="1" x14ac:dyDescent="0.25">
      <c r="A215" s="13"/>
      <c r="B215" s="13"/>
      <c r="C215" s="13"/>
      <c r="D215" s="13"/>
      <c r="E215" s="13"/>
      <c r="F215" s="56"/>
      <c r="G215" s="56"/>
      <c r="H215" s="56"/>
      <c r="I215" s="56"/>
      <c r="J215" s="13"/>
      <c r="K215" s="13"/>
      <c r="L215" s="13"/>
      <c r="M215" s="13"/>
      <c r="N215" s="12"/>
      <c r="O215" s="12"/>
      <c r="P215" s="13"/>
      <c r="Q215" s="13"/>
    </row>
    <row r="216" spans="1:28" ht="15" customHeight="1" x14ac:dyDescent="0.25">
      <c r="A216" s="13"/>
      <c r="B216" s="13"/>
      <c r="C216" s="13"/>
      <c r="D216" s="13"/>
      <c r="E216" s="13"/>
      <c r="F216" s="56"/>
      <c r="G216" s="56"/>
      <c r="H216" s="56"/>
      <c r="I216" s="56"/>
      <c r="J216" s="13"/>
      <c r="K216" s="13"/>
      <c r="L216" s="13"/>
      <c r="M216" s="13"/>
      <c r="N216" s="12"/>
      <c r="O216" s="12"/>
      <c r="P216" s="13"/>
      <c r="Q216" s="13"/>
    </row>
    <row r="217" spans="1:28" ht="15" customHeight="1" x14ac:dyDescent="0.25">
      <c r="A217" s="13"/>
      <c r="B217" s="13"/>
      <c r="C217" s="13"/>
      <c r="D217" s="13"/>
      <c r="E217" s="13"/>
      <c r="F217" s="56"/>
      <c r="G217" s="56"/>
      <c r="H217" s="56"/>
      <c r="I217" s="56"/>
      <c r="J217" s="13"/>
      <c r="K217" s="13"/>
      <c r="L217" s="13"/>
      <c r="M217" s="13"/>
      <c r="N217" s="12"/>
      <c r="O217" s="12"/>
      <c r="P217" s="13"/>
      <c r="Q217" s="13"/>
    </row>
    <row r="218" spans="1:28" ht="15" customHeight="1" x14ac:dyDescent="0.25">
      <c r="A218" s="13"/>
      <c r="B218" s="13"/>
      <c r="C218" s="13"/>
      <c r="D218" s="13"/>
      <c r="E218" s="13"/>
      <c r="F218" s="56"/>
      <c r="G218" s="56"/>
      <c r="H218" s="56"/>
      <c r="I218" s="56"/>
      <c r="J218" s="13"/>
      <c r="K218" s="13"/>
      <c r="L218" s="13"/>
      <c r="M218" s="13"/>
      <c r="N218" s="12"/>
      <c r="O218" s="12"/>
      <c r="P218" s="13"/>
      <c r="Q218" s="13"/>
    </row>
    <row r="219" spans="1:28" ht="15" customHeight="1" x14ac:dyDescent="0.25">
      <c r="A219" s="13"/>
      <c r="B219" s="13"/>
      <c r="C219" s="13"/>
      <c r="D219" s="13"/>
      <c r="E219" s="13"/>
      <c r="F219" s="56"/>
      <c r="G219" s="56"/>
      <c r="H219" s="56"/>
      <c r="I219" s="56"/>
      <c r="J219" s="13"/>
      <c r="K219" s="13"/>
      <c r="L219" s="13"/>
      <c r="M219" s="13"/>
      <c r="N219" s="12"/>
      <c r="O219" s="12"/>
      <c r="P219" s="13"/>
      <c r="Q219" s="13"/>
    </row>
    <row r="220" spans="1:28" ht="15" customHeight="1" x14ac:dyDescent="0.25">
      <c r="A220" s="13"/>
      <c r="B220" s="13"/>
      <c r="C220" s="13"/>
      <c r="D220" s="13"/>
      <c r="E220" s="13"/>
      <c r="F220" s="56"/>
      <c r="G220" s="56"/>
      <c r="H220" s="56"/>
      <c r="I220" s="56"/>
      <c r="J220" s="13"/>
      <c r="K220" s="13"/>
      <c r="L220" s="13"/>
      <c r="M220" s="13"/>
      <c r="N220" s="12"/>
      <c r="O220" s="12"/>
      <c r="P220" s="13"/>
      <c r="Q220" s="13"/>
    </row>
    <row r="221" spans="1:28" ht="15" customHeight="1" x14ac:dyDescent="0.25">
      <c r="A221" s="13"/>
      <c r="B221" s="13"/>
      <c r="C221" s="13"/>
      <c r="D221" s="13"/>
      <c r="E221" s="13"/>
      <c r="F221" s="56"/>
      <c r="G221" s="56"/>
      <c r="H221" s="56"/>
      <c r="I221" s="56"/>
      <c r="J221" s="13"/>
      <c r="K221" s="13"/>
      <c r="L221" s="13"/>
      <c r="M221" s="13"/>
      <c r="N221" s="12"/>
      <c r="O221" s="12"/>
      <c r="P221" s="13"/>
      <c r="Q221" s="13"/>
    </row>
    <row r="222" spans="1:28" ht="15" customHeight="1" x14ac:dyDescent="0.25">
      <c r="A222" s="13"/>
      <c r="B222" s="13"/>
      <c r="C222" s="13"/>
      <c r="D222" s="13"/>
      <c r="E222" s="13"/>
      <c r="F222" s="56"/>
      <c r="G222" s="56"/>
      <c r="H222" s="56"/>
      <c r="I222" s="56"/>
      <c r="J222" s="13"/>
      <c r="K222" s="13"/>
      <c r="L222" s="13"/>
      <c r="M222" s="13"/>
      <c r="N222" s="12"/>
      <c r="O222" s="12"/>
      <c r="P222" s="13"/>
      <c r="Q222" s="13"/>
    </row>
    <row r="223" spans="1:28" ht="15" customHeight="1" x14ac:dyDescent="0.25">
      <c r="A223" s="13"/>
      <c r="B223" s="13"/>
      <c r="C223" s="13"/>
      <c r="D223" s="13"/>
      <c r="E223" s="13"/>
      <c r="F223" s="56"/>
      <c r="G223" s="56"/>
      <c r="H223" s="56"/>
      <c r="I223" s="56"/>
      <c r="J223" s="13"/>
      <c r="K223" s="13"/>
      <c r="L223" s="13"/>
      <c r="M223" s="13"/>
      <c r="N223" s="12"/>
      <c r="O223" s="12"/>
      <c r="P223" s="13"/>
      <c r="Q223" s="13"/>
    </row>
    <row r="224" spans="1:28" ht="15" customHeight="1" x14ac:dyDescent="0.25">
      <c r="A224" s="13"/>
      <c r="B224" s="13"/>
      <c r="C224" s="13"/>
      <c r="D224" s="13"/>
      <c r="E224" s="13"/>
      <c r="F224" s="56"/>
      <c r="G224" s="56"/>
      <c r="H224" s="56"/>
      <c r="I224" s="56"/>
      <c r="J224" s="13"/>
      <c r="K224" s="13"/>
      <c r="L224" s="13"/>
      <c r="M224" s="13"/>
      <c r="N224" s="12"/>
      <c r="O224" s="12"/>
      <c r="P224" s="13"/>
      <c r="Q224" s="13"/>
    </row>
    <row r="225" spans="1:17" ht="15" customHeight="1" x14ac:dyDescent="0.25">
      <c r="A225" s="13"/>
      <c r="B225" s="13"/>
      <c r="C225" s="13"/>
      <c r="D225" s="13"/>
      <c r="E225" s="13"/>
      <c r="F225" s="56"/>
      <c r="G225" s="56"/>
      <c r="H225" s="56"/>
      <c r="I225" s="56"/>
      <c r="J225" s="13"/>
      <c r="K225" s="13"/>
      <c r="L225" s="13"/>
      <c r="M225" s="13"/>
      <c r="N225" s="12"/>
      <c r="O225" s="12"/>
      <c r="P225" s="13"/>
      <c r="Q225" s="13"/>
    </row>
    <row r="226" spans="1:17" ht="15" customHeight="1" x14ac:dyDescent="0.25">
      <c r="A226" s="13"/>
      <c r="B226" s="13"/>
      <c r="C226" s="13"/>
      <c r="D226" s="13"/>
      <c r="E226" s="13"/>
      <c r="F226" s="56"/>
      <c r="G226" s="56"/>
      <c r="H226" s="56"/>
      <c r="I226" s="56"/>
      <c r="J226" s="13"/>
      <c r="K226" s="13"/>
      <c r="L226" s="13"/>
      <c r="M226" s="13"/>
      <c r="N226" s="12"/>
      <c r="O226" s="12"/>
      <c r="P226" s="13"/>
      <c r="Q226" s="13"/>
    </row>
    <row r="227" spans="1:17" ht="15" customHeight="1" x14ac:dyDescent="0.25">
      <c r="A227" s="13"/>
      <c r="B227" s="13"/>
      <c r="C227" s="13"/>
      <c r="D227" s="13"/>
      <c r="E227" s="13"/>
      <c r="F227" s="56"/>
      <c r="G227" s="56"/>
      <c r="H227" s="56"/>
      <c r="I227" s="56"/>
      <c r="J227" s="13"/>
      <c r="K227" s="13"/>
      <c r="L227" s="13"/>
      <c r="M227" s="13"/>
      <c r="N227" s="12"/>
      <c r="O227" s="12"/>
      <c r="P227" s="13"/>
      <c r="Q227" s="13"/>
    </row>
    <row r="228" spans="1:17" ht="15" customHeight="1" x14ac:dyDescent="0.25">
      <c r="A228" s="13"/>
      <c r="B228" s="13"/>
      <c r="C228" s="13"/>
      <c r="D228" s="13"/>
      <c r="E228" s="13"/>
      <c r="F228" s="56"/>
      <c r="G228" s="56"/>
      <c r="H228" s="56"/>
      <c r="I228" s="56"/>
      <c r="J228" s="13"/>
      <c r="K228" s="13"/>
      <c r="L228" s="13"/>
      <c r="M228" s="13"/>
      <c r="N228" s="12"/>
      <c r="O228" s="12"/>
      <c r="P228" s="13"/>
      <c r="Q228" s="13"/>
    </row>
    <row r="229" spans="1:17" ht="15" customHeight="1" x14ac:dyDescent="0.25">
      <c r="A229" s="13"/>
      <c r="B229" s="13"/>
      <c r="C229" s="13"/>
      <c r="D229" s="13"/>
      <c r="E229" s="13"/>
      <c r="F229" s="56"/>
      <c r="G229" s="56"/>
      <c r="H229" s="56"/>
      <c r="I229" s="56"/>
      <c r="J229" s="13"/>
      <c r="K229" s="13"/>
      <c r="L229" s="13"/>
      <c r="M229" s="13"/>
      <c r="N229" s="12"/>
      <c r="O229" s="12"/>
      <c r="P229" s="13"/>
      <c r="Q229" s="13"/>
    </row>
    <row r="230" spans="1:17" ht="15" customHeight="1" x14ac:dyDescent="0.25">
      <c r="A230" s="13"/>
      <c r="B230" s="13"/>
      <c r="C230" s="13"/>
      <c r="D230" s="13"/>
      <c r="E230" s="13"/>
      <c r="F230" s="56"/>
      <c r="G230" s="56"/>
      <c r="H230" s="56"/>
      <c r="I230" s="56"/>
      <c r="J230" s="13"/>
      <c r="K230" s="13"/>
      <c r="L230" s="13"/>
      <c r="M230" s="13"/>
      <c r="N230" s="12"/>
      <c r="O230" s="12"/>
      <c r="P230" s="13"/>
      <c r="Q230" s="13"/>
    </row>
    <row r="231" spans="1:17" ht="15" customHeight="1" x14ac:dyDescent="0.25">
      <c r="A231" s="13"/>
      <c r="B231" s="13"/>
      <c r="C231" s="13"/>
      <c r="D231" s="13"/>
      <c r="E231" s="13"/>
      <c r="F231" s="56"/>
      <c r="G231" s="56"/>
      <c r="H231" s="56"/>
      <c r="I231" s="56"/>
      <c r="J231" s="13"/>
      <c r="K231" s="13"/>
      <c r="L231" s="13"/>
      <c r="M231" s="13"/>
      <c r="N231" s="12"/>
      <c r="O231" s="12"/>
      <c r="P231" s="13"/>
      <c r="Q231" s="13"/>
    </row>
    <row r="232" spans="1:17" ht="15" customHeight="1" x14ac:dyDescent="0.25">
      <c r="A232" s="13"/>
      <c r="B232" s="13"/>
      <c r="C232" s="13"/>
      <c r="D232" s="13"/>
      <c r="E232" s="13"/>
      <c r="F232" s="56"/>
      <c r="G232" s="56"/>
      <c r="H232" s="56"/>
      <c r="I232" s="56"/>
      <c r="J232" s="13"/>
      <c r="K232" s="13"/>
      <c r="L232" s="13"/>
      <c r="M232" s="13"/>
      <c r="N232" s="12"/>
      <c r="O232" s="12"/>
      <c r="P232" s="13"/>
      <c r="Q232" s="13"/>
    </row>
    <row r="233" spans="1:17" ht="15" customHeight="1" x14ac:dyDescent="0.25">
      <c r="A233" s="13"/>
      <c r="B233" s="13"/>
      <c r="C233" s="13"/>
      <c r="D233" s="13"/>
      <c r="E233" s="13"/>
      <c r="F233" s="56"/>
      <c r="G233" s="56"/>
      <c r="H233" s="56"/>
      <c r="I233" s="56"/>
      <c r="J233" s="13"/>
      <c r="K233" s="13"/>
      <c r="L233" s="13"/>
      <c r="M233" s="13"/>
      <c r="N233" s="12"/>
      <c r="O233" s="12"/>
      <c r="P233" s="13"/>
      <c r="Q233" s="13"/>
    </row>
    <row r="234" spans="1:17" ht="15" customHeight="1" x14ac:dyDescent="0.25">
      <c r="A234" s="13"/>
      <c r="B234" s="13"/>
      <c r="C234" s="13"/>
      <c r="D234" s="13"/>
      <c r="E234" s="13"/>
      <c r="F234" s="56"/>
      <c r="G234" s="56"/>
      <c r="H234" s="56"/>
      <c r="I234" s="56"/>
      <c r="J234" s="13"/>
      <c r="K234" s="13"/>
      <c r="L234" s="13"/>
      <c r="M234" s="13"/>
      <c r="N234" s="12"/>
      <c r="O234" s="12"/>
      <c r="P234" s="13"/>
      <c r="Q234" s="13"/>
    </row>
    <row r="235" spans="1:17" ht="15" customHeight="1" x14ac:dyDescent="0.25">
      <c r="A235" s="13"/>
      <c r="B235" s="13"/>
      <c r="C235" s="13"/>
      <c r="D235" s="13"/>
      <c r="E235" s="13"/>
      <c r="F235" s="56"/>
      <c r="G235" s="56"/>
      <c r="H235" s="56"/>
      <c r="I235" s="56"/>
      <c r="J235" s="13"/>
      <c r="K235" s="13"/>
      <c r="L235" s="13"/>
      <c r="M235" s="13"/>
      <c r="N235" s="12"/>
      <c r="O235" s="12"/>
      <c r="P235" s="13"/>
      <c r="Q235" s="13"/>
    </row>
    <row r="236" spans="1:17" ht="15" customHeight="1" x14ac:dyDescent="0.25">
      <c r="A236" s="13"/>
      <c r="B236" s="13"/>
      <c r="C236" s="13"/>
      <c r="D236" s="13"/>
      <c r="E236" s="13"/>
      <c r="F236" s="56"/>
      <c r="G236" s="56"/>
      <c r="H236" s="56"/>
      <c r="I236" s="56"/>
      <c r="J236" s="13"/>
      <c r="K236" s="13"/>
      <c r="L236" s="13"/>
      <c r="M236" s="13"/>
      <c r="N236" s="12"/>
      <c r="O236" s="12"/>
      <c r="P236" s="13"/>
      <c r="Q236" s="13"/>
    </row>
    <row r="237" spans="1:17" ht="15" customHeight="1" x14ac:dyDescent="0.25">
      <c r="A237" s="13"/>
      <c r="B237" s="13"/>
      <c r="C237" s="13"/>
      <c r="D237" s="13"/>
      <c r="E237" s="13"/>
      <c r="F237" s="56"/>
      <c r="G237" s="56"/>
      <c r="H237" s="56"/>
      <c r="I237" s="56"/>
      <c r="J237" s="13"/>
      <c r="K237" s="13"/>
      <c r="L237" s="13"/>
      <c r="M237" s="13"/>
      <c r="N237" s="12"/>
      <c r="O237" s="12"/>
      <c r="P237" s="13"/>
      <c r="Q237" s="13"/>
    </row>
    <row r="238" spans="1:17" ht="15" customHeight="1" x14ac:dyDescent="0.25">
      <c r="A238" s="13"/>
      <c r="B238" s="13"/>
      <c r="C238" s="13"/>
      <c r="D238" s="13"/>
      <c r="E238" s="13"/>
      <c r="F238" s="56"/>
      <c r="G238" s="56"/>
      <c r="H238" s="56"/>
      <c r="I238" s="56"/>
      <c r="J238" s="13"/>
      <c r="K238" s="13"/>
      <c r="L238" s="13"/>
      <c r="M238" s="13"/>
      <c r="N238" s="12"/>
      <c r="O238" s="12"/>
      <c r="P238" s="13"/>
      <c r="Q238" s="13"/>
    </row>
    <row r="239" spans="1:17" ht="15" customHeight="1" x14ac:dyDescent="0.25">
      <c r="A239" s="13"/>
      <c r="B239" s="13"/>
      <c r="C239" s="13"/>
      <c r="D239" s="13"/>
      <c r="E239" s="13"/>
      <c r="F239" s="56"/>
      <c r="G239" s="56"/>
      <c r="H239" s="56"/>
      <c r="I239" s="56"/>
      <c r="J239" s="13"/>
      <c r="K239" s="13"/>
      <c r="L239" s="13"/>
      <c r="M239" s="13"/>
      <c r="N239" s="12"/>
      <c r="O239" s="12"/>
      <c r="P239" s="13"/>
      <c r="Q239" s="13"/>
    </row>
    <row r="240" spans="1:17" ht="15" customHeight="1" x14ac:dyDescent="0.25">
      <c r="A240" s="13"/>
      <c r="B240" s="13"/>
      <c r="C240" s="13"/>
      <c r="D240" s="13"/>
      <c r="E240" s="13"/>
      <c r="F240" s="56"/>
      <c r="G240" s="56"/>
      <c r="H240" s="56"/>
      <c r="I240" s="56"/>
      <c r="J240" s="13"/>
      <c r="K240" s="13"/>
      <c r="L240" s="13"/>
      <c r="M240" s="13"/>
      <c r="N240" s="12"/>
      <c r="O240" s="12"/>
      <c r="P240" s="13"/>
      <c r="Q240" s="13"/>
    </row>
    <row r="241" spans="1:17" ht="15" customHeight="1" x14ac:dyDescent="0.25">
      <c r="A241" s="13"/>
      <c r="B241" s="13"/>
      <c r="C241" s="13"/>
      <c r="D241" s="13"/>
      <c r="E241" s="13"/>
      <c r="F241" s="56"/>
      <c r="G241" s="56"/>
      <c r="H241" s="56"/>
      <c r="I241" s="56"/>
      <c r="J241" s="13"/>
      <c r="K241" s="13"/>
      <c r="L241" s="13"/>
      <c r="M241" s="13"/>
      <c r="N241" s="12"/>
      <c r="O241" s="12"/>
      <c r="P241" s="13"/>
      <c r="Q241" s="13"/>
    </row>
    <row r="242" spans="1:17" ht="15" customHeight="1" x14ac:dyDescent="0.25">
      <c r="A242" s="13"/>
      <c r="B242" s="13"/>
      <c r="C242" s="13"/>
      <c r="D242" s="13"/>
      <c r="E242" s="13"/>
      <c r="F242" s="56"/>
      <c r="G242" s="56"/>
      <c r="H242" s="56"/>
      <c r="I242" s="56"/>
      <c r="J242" s="13"/>
      <c r="K242" s="13"/>
      <c r="L242" s="13"/>
      <c r="M242" s="13"/>
      <c r="N242" s="12"/>
      <c r="O242" s="12"/>
      <c r="P242" s="13"/>
      <c r="Q242" s="13"/>
    </row>
    <row r="243" spans="1:17" ht="15" customHeight="1" x14ac:dyDescent="0.25">
      <c r="A243" s="13"/>
      <c r="B243" s="13"/>
      <c r="C243" s="13"/>
      <c r="D243" s="13"/>
      <c r="E243" s="13"/>
      <c r="F243" s="56"/>
      <c r="G243" s="56"/>
      <c r="H243" s="56"/>
      <c r="I243" s="56"/>
      <c r="J243" s="13"/>
      <c r="K243" s="13"/>
      <c r="L243" s="13"/>
      <c r="M243" s="13"/>
      <c r="N243" s="12"/>
      <c r="O243" s="12"/>
      <c r="P243" s="13"/>
      <c r="Q243" s="13"/>
    </row>
    <row r="244" spans="1:17" ht="15" customHeight="1" x14ac:dyDescent="0.25">
      <c r="A244" s="13"/>
      <c r="B244" s="13"/>
      <c r="C244" s="13"/>
      <c r="D244" s="13"/>
      <c r="E244" s="13"/>
      <c r="F244" s="56"/>
      <c r="G244" s="56"/>
      <c r="H244" s="56"/>
      <c r="I244" s="56"/>
      <c r="J244" s="13"/>
      <c r="K244" s="13"/>
      <c r="L244" s="13"/>
      <c r="M244" s="13"/>
      <c r="N244" s="12"/>
      <c r="O244" s="12"/>
      <c r="P244" s="13"/>
      <c r="Q244" s="13"/>
    </row>
    <row r="245" spans="1:17" ht="15" customHeight="1" x14ac:dyDescent="0.25">
      <c r="A245" s="13"/>
      <c r="B245" s="13"/>
      <c r="C245" s="13"/>
      <c r="D245" s="13"/>
      <c r="E245" s="13"/>
      <c r="F245" s="56"/>
      <c r="G245" s="56"/>
      <c r="H245" s="56"/>
      <c r="I245" s="56"/>
      <c r="J245" s="13"/>
      <c r="K245" s="13"/>
      <c r="L245" s="13"/>
      <c r="M245" s="13"/>
      <c r="N245" s="12"/>
      <c r="O245" s="12"/>
      <c r="P245" s="13"/>
      <c r="Q245" s="13"/>
    </row>
    <row r="246" spans="1:17" ht="15" customHeight="1" x14ac:dyDescent="0.25">
      <c r="A246" s="13"/>
      <c r="B246" s="13"/>
      <c r="C246" s="13"/>
      <c r="D246" s="13"/>
      <c r="E246" s="13"/>
      <c r="F246" s="56"/>
      <c r="G246" s="56"/>
      <c r="H246" s="56"/>
      <c r="I246" s="56"/>
      <c r="J246" s="13"/>
      <c r="K246" s="13"/>
      <c r="L246" s="13"/>
      <c r="M246" s="13"/>
      <c r="N246" s="12"/>
      <c r="O246" s="12"/>
      <c r="P246" s="13"/>
      <c r="Q246" s="13"/>
    </row>
    <row r="247" spans="1:17" ht="15" customHeight="1" x14ac:dyDescent="0.25">
      <c r="A247" s="13"/>
      <c r="B247" s="13"/>
      <c r="C247" s="13"/>
      <c r="D247" s="13"/>
      <c r="E247" s="13"/>
      <c r="F247" s="56"/>
      <c r="G247" s="56"/>
      <c r="H247" s="56"/>
      <c r="I247" s="56"/>
      <c r="J247" s="13"/>
      <c r="K247" s="13"/>
      <c r="L247" s="13"/>
      <c r="M247" s="13"/>
      <c r="N247" s="12"/>
      <c r="O247" s="12"/>
      <c r="P247" s="13"/>
      <c r="Q247" s="13"/>
    </row>
    <row r="248" spans="1:17" ht="15" customHeight="1" x14ac:dyDescent="0.25">
      <c r="A248" s="13"/>
      <c r="B248" s="13"/>
      <c r="C248" s="13"/>
      <c r="D248" s="13"/>
      <c r="E248" s="13"/>
      <c r="F248" s="56"/>
      <c r="G248" s="56"/>
      <c r="H248" s="56"/>
      <c r="I248" s="56"/>
      <c r="J248" s="13"/>
      <c r="K248" s="13"/>
      <c r="L248" s="13"/>
      <c r="M248" s="13"/>
      <c r="N248" s="12"/>
      <c r="O248" s="12"/>
      <c r="P248" s="13"/>
      <c r="Q248" s="13"/>
    </row>
    <row r="249" spans="1:17" ht="15" customHeight="1" x14ac:dyDescent="0.25">
      <c r="A249" s="13"/>
      <c r="B249" s="13"/>
      <c r="C249" s="13"/>
      <c r="D249" s="13"/>
      <c r="E249" s="13"/>
      <c r="F249" s="56"/>
      <c r="G249" s="56"/>
      <c r="H249" s="56"/>
      <c r="I249" s="56"/>
      <c r="J249" s="13"/>
      <c r="K249" s="13"/>
      <c r="L249" s="13"/>
      <c r="M249" s="13"/>
      <c r="N249" s="12"/>
      <c r="O249" s="12"/>
      <c r="P249" s="13"/>
      <c r="Q249" s="13"/>
    </row>
    <row r="250" spans="1:17" ht="15" customHeight="1" x14ac:dyDescent="0.25">
      <c r="A250" s="13"/>
      <c r="B250" s="13"/>
      <c r="C250" s="13"/>
      <c r="D250" s="13"/>
      <c r="E250" s="13"/>
      <c r="F250" s="56"/>
      <c r="G250" s="56"/>
      <c r="H250" s="56"/>
      <c r="I250" s="56"/>
      <c r="J250" s="13"/>
      <c r="K250" s="13"/>
      <c r="L250" s="13"/>
      <c r="M250" s="13"/>
      <c r="N250" s="12"/>
      <c r="O250" s="12"/>
      <c r="P250" s="13"/>
      <c r="Q250" s="13"/>
    </row>
    <row r="251" spans="1:17" ht="15" customHeight="1" x14ac:dyDescent="0.25">
      <c r="A251" s="13"/>
      <c r="B251" s="13"/>
      <c r="C251" s="13"/>
      <c r="D251" s="13"/>
      <c r="E251" s="13"/>
      <c r="F251" s="56"/>
      <c r="G251" s="56"/>
      <c r="H251" s="56"/>
      <c r="I251" s="56"/>
      <c r="J251" s="13"/>
      <c r="K251" s="13"/>
      <c r="L251" s="13"/>
      <c r="M251" s="13"/>
      <c r="N251" s="12"/>
      <c r="O251" s="12"/>
      <c r="P251" s="13"/>
      <c r="Q251" s="13"/>
    </row>
    <row r="252" spans="1:17" ht="15" customHeight="1" x14ac:dyDescent="0.25">
      <c r="A252" s="13"/>
      <c r="B252" s="13"/>
      <c r="C252" s="13"/>
      <c r="D252" s="13"/>
      <c r="E252" s="13"/>
      <c r="F252" s="56"/>
      <c r="G252" s="56"/>
      <c r="H252" s="56"/>
      <c r="I252" s="56"/>
      <c r="J252" s="13"/>
      <c r="K252" s="13"/>
      <c r="L252" s="13"/>
      <c r="M252" s="13"/>
      <c r="N252" s="12"/>
      <c r="O252" s="12"/>
      <c r="P252" s="13"/>
      <c r="Q252" s="13"/>
    </row>
    <row r="253" spans="1:17" ht="15" customHeight="1" x14ac:dyDescent="0.25">
      <c r="A253" s="13"/>
      <c r="B253" s="13"/>
      <c r="C253" s="13"/>
      <c r="D253" s="13"/>
      <c r="E253" s="13"/>
      <c r="F253" s="56"/>
      <c r="G253" s="56"/>
      <c r="H253" s="56"/>
      <c r="I253" s="56"/>
      <c r="J253" s="13"/>
      <c r="K253" s="13"/>
      <c r="L253" s="13"/>
      <c r="M253" s="13"/>
      <c r="N253" s="12"/>
      <c r="O253" s="12"/>
      <c r="P253" s="13"/>
      <c r="Q253" s="13"/>
    </row>
    <row r="254" spans="1:17" ht="15" customHeight="1" x14ac:dyDescent="0.25">
      <c r="A254" s="13"/>
      <c r="B254" s="13"/>
      <c r="C254" s="13"/>
      <c r="D254" s="13"/>
      <c r="E254" s="13"/>
      <c r="F254" s="56"/>
      <c r="G254" s="56"/>
      <c r="H254" s="56"/>
      <c r="I254" s="56"/>
      <c r="J254" s="13"/>
      <c r="K254" s="13"/>
      <c r="L254" s="13"/>
      <c r="M254" s="13"/>
      <c r="N254" s="12"/>
      <c r="O254" s="12"/>
      <c r="P254" s="13"/>
      <c r="Q254" s="13"/>
    </row>
    <row r="255" spans="1:17" ht="15" customHeight="1" x14ac:dyDescent="0.25">
      <c r="A255" s="13"/>
      <c r="B255" s="13"/>
      <c r="C255" s="13"/>
      <c r="D255" s="13"/>
      <c r="E255" s="13"/>
      <c r="F255" s="56"/>
      <c r="G255" s="56"/>
      <c r="H255" s="56"/>
      <c r="I255" s="56"/>
      <c r="J255" s="13"/>
      <c r="K255" s="13"/>
      <c r="L255" s="13"/>
      <c r="M255" s="13"/>
      <c r="N255" s="12"/>
      <c r="O255" s="12"/>
      <c r="P255" s="13"/>
      <c r="Q255" s="13"/>
    </row>
    <row r="256" spans="1:17" ht="15" customHeight="1" x14ac:dyDescent="0.25">
      <c r="A256" s="13"/>
      <c r="B256" s="13"/>
      <c r="C256" s="13"/>
      <c r="D256" s="13"/>
      <c r="E256" s="13"/>
      <c r="F256" s="56"/>
      <c r="G256" s="56"/>
      <c r="H256" s="56"/>
      <c r="I256" s="56"/>
      <c r="J256" s="13"/>
      <c r="K256" s="13"/>
      <c r="L256" s="13"/>
      <c r="M256" s="13"/>
      <c r="N256" s="12"/>
      <c r="O256" s="12"/>
      <c r="P256" s="13"/>
      <c r="Q256" s="13"/>
    </row>
    <row r="257" spans="1:17" ht="15" customHeight="1" x14ac:dyDescent="0.25">
      <c r="A257" s="13"/>
      <c r="B257" s="13"/>
      <c r="C257" s="13"/>
      <c r="D257" s="13"/>
      <c r="E257" s="13"/>
      <c r="F257" s="56"/>
      <c r="G257" s="56"/>
      <c r="H257" s="56"/>
      <c r="I257" s="56"/>
      <c r="J257" s="13"/>
      <c r="K257" s="13"/>
      <c r="L257" s="13"/>
      <c r="M257" s="13"/>
      <c r="N257" s="12"/>
      <c r="O257" s="12"/>
      <c r="P257" s="13"/>
      <c r="Q257" s="13"/>
    </row>
    <row r="258" spans="1:17" ht="15" customHeight="1" x14ac:dyDescent="0.25">
      <c r="A258" s="13"/>
      <c r="B258" s="13"/>
      <c r="C258" s="13"/>
      <c r="D258" s="13"/>
      <c r="E258" s="13"/>
      <c r="F258" s="56"/>
      <c r="G258" s="56"/>
      <c r="H258" s="56"/>
      <c r="I258" s="56"/>
      <c r="J258" s="13"/>
      <c r="K258" s="13"/>
      <c r="L258" s="13"/>
      <c r="M258" s="13"/>
      <c r="N258" s="12"/>
      <c r="O258" s="12"/>
      <c r="P258" s="13"/>
      <c r="Q258" s="13"/>
    </row>
    <row r="259" spans="1:17" ht="15" customHeight="1" x14ac:dyDescent="0.25">
      <c r="A259" s="13"/>
      <c r="B259" s="13"/>
      <c r="C259" s="13"/>
      <c r="D259" s="13"/>
      <c r="E259" s="13"/>
      <c r="F259" s="56"/>
      <c r="G259" s="56"/>
      <c r="H259" s="56"/>
      <c r="I259" s="56"/>
      <c r="J259" s="13"/>
      <c r="K259" s="13"/>
      <c r="L259" s="13"/>
      <c r="M259" s="13"/>
      <c r="N259" s="12"/>
      <c r="O259" s="12"/>
      <c r="P259" s="13"/>
      <c r="Q259" s="13"/>
    </row>
    <row r="260" spans="1:17" ht="15" customHeight="1" x14ac:dyDescent="0.25">
      <c r="A260" s="13"/>
      <c r="B260" s="13"/>
      <c r="C260" s="13"/>
      <c r="D260" s="13"/>
      <c r="E260" s="13"/>
      <c r="F260" s="56"/>
      <c r="G260" s="56"/>
      <c r="H260" s="56"/>
      <c r="I260" s="56"/>
      <c r="J260" s="13"/>
      <c r="K260" s="13"/>
      <c r="L260" s="13"/>
      <c r="M260" s="13"/>
      <c r="N260" s="12"/>
      <c r="O260" s="12"/>
      <c r="P260" s="13"/>
      <c r="Q260" s="13"/>
    </row>
    <row r="261" spans="1:17" ht="15" customHeight="1" x14ac:dyDescent="0.25">
      <c r="A261" s="13"/>
      <c r="B261" s="13"/>
      <c r="C261" s="13"/>
      <c r="D261" s="13"/>
      <c r="E261" s="13"/>
      <c r="F261" s="56"/>
      <c r="G261" s="56"/>
      <c r="H261" s="56"/>
      <c r="I261" s="56"/>
      <c r="J261" s="13"/>
      <c r="K261" s="13"/>
      <c r="L261" s="13"/>
      <c r="M261" s="13"/>
      <c r="N261" s="12"/>
      <c r="O261" s="12"/>
      <c r="P261" s="13"/>
      <c r="Q261" s="13"/>
    </row>
    <row r="262" spans="1:17" ht="15" customHeight="1" x14ac:dyDescent="0.25">
      <c r="A262" s="13"/>
      <c r="B262" s="13"/>
      <c r="C262" s="13"/>
      <c r="D262" s="13"/>
      <c r="E262" s="13"/>
      <c r="F262" s="56"/>
      <c r="G262" s="56"/>
      <c r="H262" s="56"/>
      <c r="I262" s="56"/>
      <c r="J262" s="13"/>
      <c r="K262" s="13"/>
      <c r="L262" s="13"/>
      <c r="M262" s="13"/>
      <c r="N262" s="12"/>
      <c r="O262" s="12"/>
      <c r="P262" s="13"/>
      <c r="Q262" s="13"/>
    </row>
    <row r="263" spans="1:17" ht="15" customHeight="1" x14ac:dyDescent="0.25">
      <c r="A263" s="13"/>
      <c r="B263" s="13"/>
      <c r="C263" s="13"/>
      <c r="D263" s="13"/>
      <c r="E263" s="13"/>
      <c r="F263" s="56"/>
      <c r="G263" s="56"/>
      <c r="H263" s="56"/>
      <c r="I263" s="56"/>
      <c r="J263" s="13"/>
      <c r="K263" s="13"/>
      <c r="L263" s="13"/>
      <c r="M263" s="13"/>
      <c r="N263" s="12"/>
      <c r="O263" s="12"/>
      <c r="P263" s="13"/>
      <c r="Q263" s="13"/>
    </row>
    <row r="264" spans="1:17" ht="15" customHeight="1" x14ac:dyDescent="0.25">
      <c r="A264" s="13"/>
      <c r="B264" s="13"/>
      <c r="C264" s="13"/>
      <c r="D264" s="13"/>
      <c r="E264" s="13"/>
      <c r="F264" s="56"/>
      <c r="G264" s="56"/>
      <c r="H264" s="56"/>
      <c r="I264" s="56"/>
      <c r="J264" s="13"/>
      <c r="K264" s="13"/>
      <c r="L264" s="13"/>
      <c r="M264" s="13"/>
      <c r="N264" s="12"/>
      <c r="O264" s="12"/>
      <c r="P264" s="13"/>
      <c r="Q264" s="13"/>
    </row>
    <row r="265" spans="1:17" ht="15" customHeight="1" x14ac:dyDescent="0.25">
      <c r="A265" s="13"/>
      <c r="B265" s="13"/>
      <c r="C265" s="13"/>
      <c r="D265" s="13"/>
      <c r="E265" s="13"/>
      <c r="F265" s="56"/>
      <c r="G265" s="56"/>
      <c r="H265" s="56"/>
      <c r="I265" s="56"/>
      <c r="J265" s="13"/>
      <c r="K265" s="13"/>
      <c r="L265" s="13"/>
      <c r="M265" s="13"/>
      <c r="N265" s="12"/>
      <c r="O265" s="12"/>
      <c r="P265" s="13"/>
      <c r="Q265" s="13"/>
    </row>
    <row r="266" spans="1:17" ht="15" customHeight="1" x14ac:dyDescent="0.25">
      <c r="A266" s="13"/>
      <c r="B266" s="13"/>
      <c r="C266" s="13"/>
      <c r="D266" s="13"/>
      <c r="E266" s="13"/>
      <c r="F266" s="56"/>
      <c r="G266" s="56"/>
      <c r="H266" s="56"/>
      <c r="I266" s="56"/>
      <c r="J266" s="13"/>
      <c r="K266" s="13"/>
      <c r="L266" s="13"/>
      <c r="M266" s="13"/>
      <c r="N266" s="12"/>
      <c r="O266" s="12"/>
      <c r="P266" s="13"/>
      <c r="Q266" s="13"/>
    </row>
    <row r="267" spans="1:17" ht="15" customHeight="1" x14ac:dyDescent="0.25">
      <c r="A267" s="13"/>
      <c r="B267" s="13"/>
      <c r="C267" s="13"/>
      <c r="D267" s="13"/>
      <c r="E267" s="13"/>
      <c r="F267" s="56"/>
      <c r="G267" s="56"/>
      <c r="H267" s="56"/>
      <c r="I267" s="56"/>
      <c r="J267" s="13"/>
      <c r="K267" s="13"/>
      <c r="L267" s="13"/>
      <c r="M267" s="13"/>
      <c r="N267" s="12"/>
      <c r="O267" s="12"/>
      <c r="P267" s="13"/>
      <c r="Q267" s="13"/>
    </row>
    <row r="268" spans="1:17" ht="15" customHeight="1" x14ac:dyDescent="0.25">
      <c r="A268" s="13"/>
      <c r="B268" s="13"/>
      <c r="C268" s="13"/>
      <c r="D268" s="13"/>
      <c r="E268" s="13"/>
      <c r="F268" s="56"/>
      <c r="G268" s="56"/>
      <c r="H268" s="56"/>
      <c r="I268" s="56"/>
      <c r="J268" s="13"/>
      <c r="K268" s="13"/>
      <c r="L268" s="13"/>
      <c r="M268" s="13"/>
      <c r="N268" s="12"/>
      <c r="O268" s="12"/>
      <c r="P268" s="13"/>
      <c r="Q268" s="13"/>
    </row>
    <row r="269" spans="1:17" ht="15" customHeight="1" x14ac:dyDescent="0.25">
      <c r="A269" s="13"/>
      <c r="B269" s="13"/>
      <c r="C269" s="13"/>
      <c r="D269" s="13"/>
      <c r="E269" s="13"/>
      <c r="F269" s="56"/>
      <c r="G269" s="56"/>
      <c r="H269" s="56"/>
      <c r="I269" s="56"/>
      <c r="J269" s="13"/>
      <c r="K269" s="13"/>
      <c r="L269" s="13"/>
      <c r="M269" s="13"/>
      <c r="N269" s="12"/>
      <c r="O269" s="12"/>
      <c r="P269" s="13"/>
      <c r="Q269" s="13"/>
    </row>
    <row r="270" spans="1:17" ht="15" customHeight="1" x14ac:dyDescent="0.25">
      <c r="A270" s="13"/>
      <c r="B270" s="13"/>
      <c r="C270" s="13"/>
      <c r="D270" s="13"/>
      <c r="E270" s="13"/>
      <c r="F270" s="56"/>
      <c r="G270" s="56"/>
      <c r="H270" s="56"/>
      <c r="I270" s="56"/>
      <c r="J270" s="13"/>
      <c r="K270" s="13"/>
      <c r="L270" s="13"/>
      <c r="M270" s="13"/>
      <c r="N270" s="12"/>
      <c r="O270" s="12"/>
      <c r="P270" s="13"/>
      <c r="Q270" s="13"/>
    </row>
    <row r="271" spans="1:17" ht="15" customHeight="1" x14ac:dyDescent="0.25">
      <c r="A271" s="13"/>
      <c r="B271" s="13"/>
      <c r="C271" s="13"/>
      <c r="D271" s="13"/>
      <c r="E271" s="13"/>
      <c r="F271" s="56"/>
      <c r="G271" s="56"/>
      <c r="H271" s="56"/>
      <c r="I271" s="56"/>
      <c r="J271" s="13"/>
      <c r="K271" s="13"/>
      <c r="L271" s="13"/>
      <c r="M271" s="13"/>
      <c r="N271" s="12"/>
      <c r="O271" s="12"/>
      <c r="P271" s="13"/>
      <c r="Q271" s="13"/>
    </row>
    <row r="272" spans="1:17" ht="15" customHeight="1" x14ac:dyDescent="0.25">
      <c r="A272" s="13"/>
      <c r="B272" s="13"/>
      <c r="C272" s="13"/>
      <c r="D272" s="13"/>
      <c r="E272" s="13"/>
      <c r="F272" s="56"/>
      <c r="G272" s="56"/>
      <c r="H272" s="56"/>
      <c r="I272" s="56"/>
      <c r="J272" s="13"/>
      <c r="K272" s="13"/>
      <c r="L272" s="13"/>
      <c r="M272" s="13"/>
      <c r="N272" s="12"/>
      <c r="O272" s="12"/>
      <c r="P272" s="13"/>
      <c r="Q272" s="13"/>
    </row>
    <row r="273" spans="1:17" ht="15" customHeight="1" x14ac:dyDescent="0.25">
      <c r="A273" s="13"/>
      <c r="B273" s="13"/>
      <c r="C273" s="13"/>
      <c r="D273" s="13"/>
      <c r="E273" s="13"/>
      <c r="F273" s="56"/>
      <c r="G273" s="56"/>
      <c r="H273" s="56"/>
      <c r="I273" s="56"/>
      <c r="J273" s="13"/>
      <c r="K273" s="13"/>
      <c r="L273" s="13"/>
      <c r="M273" s="13"/>
      <c r="N273" s="12"/>
      <c r="O273" s="12"/>
      <c r="P273" s="13"/>
      <c r="Q273" s="13"/>
    </row>
    <row r="274" spans="1:17" ht="15" customHeight="1" x14ac:dyDescent="0.25">
      <c r="A274" s="13"/>
      <c r="B274" s="13"/>
      <c r="C274" s="13"/>
      <c r="D274" s="13"/>
      <c r="E274" s="13"/>
      <c r="F274" s="56"/>
      <c r="G274" s="56"/>
      <c r="H274" s="56"/>
      <c r="I274" s="56"/>
      <c r="J274" s="13"/>
      <c r="K274" s="13"/>
      <c r="L274" s="13"/>
      <c r="M274" s="13"/>
      <c r="N274" s="12"/>
      <c r="O274" s="12"/>
      <c r="P274" s="13"/>
      <c r="Q274" s="13"/>
    </row>
    <row r="275" spans="1:17" ht="15" customHeight="1" x14ac:dyDescent="0.25">
      <c r="A275" s="13"/>
      <c r="B275" s="13"/>
      <c r="C275" s="13"/>
      <c r="D275" s="13"/>
      <c r="E275" s="13"/>
      <c r="F275" s="56"/>
      <c r="G275" s="56"/>
      <c r="H275" s="56"/>
      <c r="I275" s="56"/>
      <c r="J275" s="13"/>
      <c r="K275" s="13"/>
      <c r="L275" s="13"/>
      <c r="M275" s="13"/>
      <c r="N275" s="12"/>
      <c r="O275" s="12"/>
      <c r="P275" s="13"/>
      <c r="Q275" s="13"/>
    </row>
    <row r="276" spans="1:17" ht="15" customHeight="1" x14ac:dyDescent="0.25">
      <c r="A276" s="13"/>
      <c r="B276" s="13"/>
      <c r="C276" s="13"/>
      <c r="D276" s="13"/>
      <c r="E276" s="13"/>
      <c r="F276" s="56"/>
      <c r="G276" s="56"/>
      <c r="H276" s="56"/>
      <c r="I276" s="56"/>
      <c r="J276" s="13"/>
      <c r="K276" s="13"/>
      <c r="L276" s="13"/>
      <c r="M276" s="13"/>
      <c r="N276" s="12"/>
      <c r="O276" s="12"/>
      <c r="P276" s="13"/>
      <c r="Q276" s="13"/>
    </row>
    <row r="277" spans="1:17" ht="15" customHeight="1" x14ac:dyDescent="0.25">
      <c r="A277" s="13"/>
      <c r="B277" s="13"/>
      <c r="C277" s="13"/>
      <c r="D277" s="13"/>
      <c r="E277" s="13"/>
      <c r="F277" s="56"/>
      <c r="G277" s="56"/>
      <c r="H277" s="56"/>
      <c r="I277" s="56"/>
      <c r="J277" s="13"/>
      <c r="K277" s="13"/>
      <c r="L277" s="13"/>
      <c r="M277" s="13"/>
      <c r="N277" s="12"/>
      <c r="O277" s="12"/>
      <c r="P277" s="13"/>
      <c r="Q277" s="13"/>
    </row>
    <row r="278" spans="1:17" ht="15" customHeight="1" x14ac:dyDescent="0.25">
      <c r="A278" s="13"/>
      <c r="B278" s="13"/>
      <c r="C278" s="13"/>
      <c r="D278" s="13"/>
      <c r="E278" s="13"/>
      <c r="F278" s="56"/>
      <c r="G278" s="56"/>
      <c r="H278" s="56"/>
      <c r="I278" s="56"/>
      <c r="J278" s="13"/>
      <c r="K278" s="13"/>
      <c r="L278" s="13"/>
      <c r="M278" s="13"/>
      <c r="N278" s="12"/>
      <c r="O278" s="12"/>
      <c r="P278" s="13"/>
      <c r="Q278" s="13"/>
    </row>
    <row r="279" spans="1:17" ht="15" customHeight="1" x14ac:dyDescent="0.25">
      <c r="A279" s="13"/>
      <c r="B279" s="13"/>
      <c r="C279" s="13"/>
      <c r="D279" s="13"/>
      <c r="E279" s="13"/>
      <c r="F279" s="56"/>
      <c r="G279" s="56"/>
      <c r="H279" s="56"/>
      <c r="I279" s="56"/>
      <c r="J279" s="13"/>
      <c r="K279" s="13"/>
      <c r="L279" s="13"/>
      <c r="M279" s="13"/>
      <c r="N279" s="12"/>
      <c r="O279" s="12"/>
      <c r="P279" s="13"/>
      <c r="Q279" s="13"/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278"/>
  <sheetViews>
    <sheetView topLeftCell="L1" workbookViewId="0">
      <selection activeCell="Q13" sqref="Q13"/>
    </sheetView>
  </sheetViews>
  <sheetFormatPr defaultRowHeight="14.25" x14ac:dyDescent="0.2"/>
  <cols>
    <col min="1" max="1" width="50.5" style="20" bestFit="1" customWidth="1"/>
    <col min="2" max="2" width="23" style="20" bestFit="1" customWidth="1"/>
    <col min="3" max="3" width="18.5" style="20" bestFit="1" customWidth="1"/>
    <col min="4" max="4" width="18.125" style="20" customWidth="1"/>
    <col min="5" max="5" width="18.375" style="20" customWidth="1"/>
    <col min="6" max="9" width="20.625" style="20" bestFit="1" customWidth="1"/>
    <col min="10" max="10" width="18.5" style="20" bestFit="1" customWidth="1"/>
    <col min="11" max="12" width="20.75" style="20" bestFit="1" customWidth="1"/>
    <col min="13" max="13" width="19.375" style="20" bestFit="1" customWidth="1"/>
    <col min="14" max="14" width="46" style="20" bestFit="1" customWidth="1"/>
    <col min="15" max="15" width="12.625" style="20" customWidth="1"/>
    <col min="16" max="16" width="27.25" style="20" customWidth="1"/>
    <col min="17" max="17" width="10.125" style="20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31" width="9" style="43" customWidth="1"/>
    <col min="32" max="16384" width="9" style="43"/>
  </cols>
  <sheetData>
    <row r="1" spans="1:28" ht="15" customHeight="1" x14ac:dyDescent="0.25">
      <c r="A1" s="1" t="s">
        <v>73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2050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1270</v>
      </c>
      <c r="B2" s="49">
        <v>574</v>
      </c>
      <c r="C2" s="46">
        <v>0</v>
      </c>
      <c r="D2" s="46">
        <v>268.23</v>
      </c>
      <c r="E2" s="46">
        <v>211.56</v>
      </c>
      <c r="F2" s="46">
        <f t="shared" ref="F2:F32" si="0">($A$33-A2)/(ROW($A$33)-ROW(A2))</f>
        <v>25.161290322580644</v>
      </c>
      <c r="G2" s="46">
        <v>0</v>
      </c>
      <c r="H2" s="46">
        <f t="shared" ref="H2:H32" si="1">($A$33-B2)/(ROW($A$33)-ROW(B2))</f>
        <v>47.612903225806448</v>
      </c>
      <c r="I2" s="46">
        <v>0</v>
      </c>
      <c r="J2" s="50"/>
      <c r="K2" s="50"/>
      <c r="L2" s="50"/>
      <c r="M2" s="50">
        <f t="shared" ref="M2:M33" ca="1" si="2">IF(RAND()&lt;0.5,0,1)</f>
        <v>1</v>
      </c>
      <c r="N2" s="7" t="s">
        <v>38</v>
      </c>
      <c r="O2" s="66">
        <v>0.05</v>
      </c>
      <c r="P2" s="6" t="s">
        <v>39</v>
      </c>
      <c r="Q2" s="13">
        <f>LARGE(A:A,2)</f>
        <v>1910</v>
      </c>
      <c r="T2" s="43">
        <v>568.18600000000004</v>
      </c>
      <c r="U2" s="52">
        <f t="shared" ref="U2:U33" si="3">T2-B2</f>
        <v>-5.8139999999999645</v>
      </c>
      <c r="V2" s="48">
        <f t="shared" ref="V2:V33" si="4">ROUND(U2,0)</f>
        <v>-6</v>
      </c>
      <c r="W2" s="48">
        <v>4766</v>
      </c>
      <c r="X2" s="48">
        <f t="shared" ref="X2:X33" si="5">B2/$W$2*$W$3</f>
        <v>630.96642887117082</v>
      </c>
      <c r="Y2" s="48">
        <f t="shared" ref="Y2:Y33" si="6">X2-B2</f>
        <v>56.96642887117082</v>
      </c>
      <c r="Z2" s="48">
        <f t="shared" ref="Z2:Z33" si="7">ROUND(Y2,0)</f>
        <v>57</v>
      </c>
      <c r="AA2" s="17">
        <f t="shared" ref="AA2:AA33" si="8">IF(V2&gt;=0,V2,Z2)</f>
        <v>57</v>
      </c>
      <c r="AB2" s="45">
        <f t="shared" ref="AB2:AB33" si="9">B2+AA2</f>
        <v>631</v>
      </c>
    </row>
    <row r="3" spans="1:28" ht="15" customHeight="1" x14ac:dyDescent="0.25">
      <c r="A3" s="49">
        <v>1350</v>
      </c>
      <c r="B3" s="49">
        <v>577</v>
      </c>
      <c r="C3" s="46">
        <v>2.82</v>
      </c>
      <c r="D3" s="46">
        <v>268.33</v>
      </c>
      <c r="E3" s="46">
        <v>211.52</v>
      </c>
      <c r="F3" s="46">
        <f t="shared" si="0"/>
        <v>23.333333333333332</v>
      </c>
      <c r="G3" s="46">
        <v>0</v>
      </c>
      <c r="H3" s="46">
        <f t="shared" si="1"/>
        <v>49.1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1</v>
      </c>
      <c r="N3" s="8" t="s">
        <v>40</v>
      </c>
      <c r="O3" s="8">
        <f>COUNT(A:A)</f>
        <v>114</v>
      </c>
      <c r="P3" s="6" t="s">
        <v>41</v>
      </c>
      <c r="Q3" s="13">
        <f>LARGE(A:A,3)</f>
        <v>1870</v>
      </c>
      <c r="T3" s="43">
        <v>577.59</v>
      </c>
      <c r="U3" s="52">
        <f t="shared" si="3"/>
        <v>0.59000000000003183</v>
      </c>
      <c r="V3" s="48">
        <f t="shared" si="4"/>
        <v>1</v>
      </c>
      <c r="W3" s="48">
        <v>5239</v>
      </c>
      <c r="X3" s="48">
        <f t="shared" si="5"/>
        <v>634.26416281997479</v>
      </c>
      <c r="Y3" s="48">
        <f t="shared" si="6"/>
        <v>57.264162819974786</v>
      </c>
      <c r="Z3" s="48">
        <f t="shared" si="7"/>
        <v>57</v>
      </c>
      <c r="AA3" s="17">
        <f t="shared" si="8"/>
        <v>1</v>
      </c>
      <c r="AB3" s="45">
        <f t="shared" si="9"/>
        <v>578</v>
      </c>
    </row>
    <row r="4" spans="1:28" ht="15" customHeight="1" x14ac:dyDescent="0.25">
      <c r="A4" s="49">
        <v>1360</v>
      </c>
      <c r="B4" s="49">
        <v>579</v>
      </c>
      <c r="C4" s="46">
        <v>3.05</v>
      </c>
      <c r="D4" s="46">
        <v>268.43</v>
      </c>
      <c r="E4" s="46">
        <v>211.52</v>
      </c>
      <c r="F4" s="46">
        <f t="shared" si="0"/>
        <v>23.793103448275861</v>
      </c>
      <c r="G4" s="46">
        <v>0</v>
      </c>
      <c r="H4" s="46">
        <f t="shared" si="1"/>
        <v>50.724137931034484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0</v>
      </c>
      <c r="N4" s="8" t="s">
        <v>42</v>
      </c>
      <c r="O4" s="8">
        <f>MAX(A:A)</f>
        <v>2050</v>
      </c>
      <c r="P4" s="6" t="s">
        <v>43</v>
      </c>
      <c r="Q4" s="13">
        <f>LARGE(B:B,1)</f>
        <v>790</v>
      </c>
      <c r="T4" s="43">
        <v>586.16300000000001</v>
      </c>
      <c r="U4" s="52">
        <f t="shared" si="3"/>
        <v>7.1630000000000109</v>
      </c>
      <c r="V4" s="48">
        <f t="shared" si="4"/>
        <v>7</v>
      </c>
      <c r="W4" s="48"/>
      <c r="X4" s="48">
        <f t="shared" si="5"/>
        <v>636.46265211917751</v>
      </c>
      <c r="Y4" s="48">
        <f t="shared" si="6"/>
        <v>57.462652119177505</v>
      </c>
      <c r="Z4" s="48">
        <f t="shared" si="7"/>
        <v>57</v>
      </c>
      <c r="AA4" s="17">
        <f t="shared" si="8"/>
        <v>7</v>
      </c>
      <c r="AB4" s="45">
        <f t="shared" si="9"/>
        <v>586</v>
      </c>
    </row>
    <row r="5" spans="1:28" ht="15" customHeight="1" x14ac:dyDescent="0.25">
      <c r="A5" s="49">
        <v>1510</v>
      </c>
      <c r="B5" s="49">
        <v>581</v>
      </c>
      <c r="C5" s="46">
        <v>0.77</v>
      </c>
      <c r="D5" s="46">
        <v>268.55</v>
      </c>
      <c r="E5" s="46">
        <v>211.53</v>
      </c>
      <c r="F5" s="46">
        <f t="shared" si="0"/>
        <v>19.285714285714285</v>
      </c>
      <c r="G5" s="46">
        <v>0</v>
      </c>
      <c r="H5" s="46">
        <f t="shared" si="1"/>
        <v>52.464285714285715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0</v>
      </c>
      <c r="N5" s="8" t="s">
        <v>44</v>
      </c>
      <c r="O5" s="54">
        <v>1.18</v>
      </c>
      <c r="P5" s="6" t="s">
        <v>45</v>
      </c>
      <c r="Q5" s="13">
        <f>LARGE(B:B,10)</f>
        <v>789</v>
      </c>
      <c r="T5" s="43">
        <v>587.54700000000003</v>
      </c>
      <c r="U5" s="52">
        <f t="shared" si="3"/>
        <v>6.5470000000000255</v>
      </c>
      <c r="V5" s="48">
        <f t="shared" si="4"/>
        <v>7</v>
      </c>
      <c r="W5" s="48"/>
      <c r="X5" s="48">
        <f t="shared" si="5"/>
        <v>638.66114141838023</v>
      </c>
      <c r="Y5" s="48">
        <f t="shared" si="6"/>
        <v>57.661141418380225</v>
      </c>
      <c r="Z5" s="48">
        <f t="shared" si="7"/>
        <v>58</v>
      </c>
      <c r="AA5" s="17">
        <f t="shared" si="8"/>
        <v>7</v>
      </c>
      <c r="AB5" s="45">
        <f t="shared" si="9"/>
        <v>588</v>
      </c>
    </row>
    <row r="6" spans="1:28" ht="15" customHeight="1" x14ac:dyDescent="0.25">
      <c r="A6" s="49">
        <v>895</v>
      </c>
      <c r="B6" s="49">
        <v>583</v>
      </c>
      <c r="C6" s="46">
        <v>0.19</v>
      </c>
      <c r="D6" s="46">
        <v>268.58999999999997</v>
      </c>
      <c r="E6" s="46">
        <v>211.52</v>
      </c>
      <c r="F6" s="46">
        <f t="shared" si="0"/>
        <v>42.777777777777779</v>
      </c>
      <c r="G6" s="46">
        <v>0</v>
      </c>
      <c r="H6" s="46">
        <f t="shared" si="1"/>
        <v>54.333333333333336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1</v>
      </c>
      <c r="N6" s="8" t="s">
        <v>46</v>
      </c>
      <c r="O6" s="54">
        <v>1.99</v>
      </c>
      <c r="P6" s="6" t="s">
        <v>47</v>
      </c>
      <c r="Q6" s="13">
        <f>LARGE(B:B,17)</f>
        <v>788</v>
      </c>
      <c r="T6" s="43">
        <v>581.78700000000003</v>
      </c>
      <c r="U6" s="52">
        <f t="shared" si="3"/>
        <v>-1.2129999999999654</v>
      </c>
      <c r="V6" s="48">
        <f t="shared" si="4"/>
        <v>-1</v>
      </c>
      <c r="W6" s="48"/>
      <c r="X6" s="48">
        <f t="shared" si="5"/>
        <v>640.85963071758295</v>
      </c>
      <c r="Y6" s="48">
        <f t="shared" si="6"/>
        <v>57.859630717582945</v>
      </c>
      <c r="Z6" s="48">
        <f t="shared" si="7"/>
        <v>58</v>
      </c>
      <c r="AA6" s="17">
        <f t="shared" si="8"/>
        <v>58</v>
      </c>
      <c r="AB6" s="45">
        <f t="shared" si="9"/>
        <v>641</v>
      </c>
    </row>
    <row r="7" spans="1:28" ht="15" customHeight="1" x14ac:dyDescent="0.25">
      <c r="A7" s="49">
        <v>1520</v>
      </c>
      <c r="B7" s="49">
        <v>586</v>
      </c>
      <c r="C7" s="46">
        <v>0.17</v>
      </c>
      <c r="D7" s="46">
        <v>268.70999999999998</v>
      </c>
      <c r="E7" s="46">
        <v>211.51</v>
      </c>
      <c r="F7" s="46">
        <f t="shared" si="0"/>
        <v>20.384615384615383</v>
      </c>
      <c r="G7" s="46">
        <v>0</v>
      </c>
      <c r="H7" s="46">
        <f t="shared" si="1"/>
        <v>56.307692307692307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IF(OR(COUNTIF(K3:K7,1)=5,COUNTIF(K3:K7,0)=5),1,0)</f>
        <v>1</v>
      </c>
      <c r="M7" s="50">
        <f t="shared" ca="1" si="2"/>
        <v>0</v>
      </c>
      <c r="N7" s="8" t="s">
        <v>48</v>
      </c>
      <c r="O7" s="54">
        <v>2.58</v>
      </c>
      <c r="P7" s="13"/>
      <c r="Q7" s="13"/>
      <c r="T7" s="43">
        <v>586.55499999999995</v>
      </c>
      <c r="U7" s="52">
        <f t="shared" si="3"/>
        <v>0.55499999999994998</v>
      </c>
      <c r="V7" s="48">
        <f t="shared" si="4"/>
        <v>1</v>
      </c>
      <c r="W7" s="48"/>
      <c r="X7" s="48">
        <f t="shared" si="5"/>
        <v>644.15736466638691</v>
      </c>
      <c r="Y7" s="48">
        <f t="shared" si="6"/>
        <v>58.157364666386911</v>
      </c>
      <c r="Z7" s="48">
        <f t="shared" si="7"/>
        <v>58</v>
      </c>
      <c r="AA7" s="17">
        <f t="shared" si="8"/>
        <v>1</v>
      </c>
      <c r="AB7" s="45">
        <f t="shared" si="9"/>
        <v>587</v>
      </c>
    </row>
    <row r="8" spans="1:28" ht="15" customHeight="1" x14ac:dyDescent="0.25">
      <c r="A8" s="49">
        <v>821</v>
      </c>
      <c r="B8" s="49">
        <v>587</v>
      </c>
      <c r="C8" s="46">
        <v>0.23</v>
      </c>
      <c r="D8" s="46">
        <v>268.74</v>
      </c>
      <c r="E8" s="46">
        <v>211.49</v>
      </c>
      <c r="F8" s="46">
        <f t="shared" si="0"/>
        <v>49.16</v>
      </c>
      <c r="G8" s="46">
        <v>0</v>
      </c>
      <c r="H8" s="46">
        <f t="shared" si="1"/>
        <v>58.52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0</v>
      </c>
      <c r="N8" s="8" t="s">
        <v>49</v>
      </c>
      <c r="O8" s="54">
        <v>268.87</v>
      </c>
      <c r="P8" s="9"/>
      <c r="Q8" s="13"/>
      <c r="T8" s="43">
        <v>588.803</v>
      </c>
      <c r="U8" s="52">
        <f t="shared" si="3"/>
        <v>1.8029999999999973</v>
      </c>
      <c r="V8" s="48">
        <f t="shared" si="4"/>
        <v>2</v>
      </c>
      <c r="W8" s="48"/>
      <c r="X8" s="48">
        <f t="shared" si="5"/>
        <v>645.25660931598827</v>
      </c>
      <c r="Y8" s="48">
        <f t="shared" si="6"/>
        <v>58.256609315988271</v>
      </c>
      <c r="Z8" s="48">
        <f t="shared" si="7"/>
        <v>58</v>
      </c>
      <c r="AA8" s="17">
        <f t="shared" si="8"/>
        <v>2</v>
      </c>
      <c r="AB8" s="45">
        <f t="shared" si="9"/>
        <v>589</v>
      </c>
    </row>
    <row r="9" spans="1:28" ht="15" customHeight="1" x14ac:dyDescent="0.25">
      <c r="A9" s="49">
        <v>1130</v>
      </c>
      <c r="B9" s="49">
        <v>588</v>
      </c>
      <c r="C9" s="46">
        <v>0.1</v>
      </c>
      <c r="D9" s="46">
        <v>268.81</v>
      </c>
      <c r="E9" s="46">
        <v>211.49</v>
      </c>
      <c r="F9" s="46">
        <f t="shared" si="0"/>
        <v>38.333333333333336</v>
      </c>
      <c r="G9" s="46">
        <v>0</v>
      </c>
      <c r="H9" s="46">
        <f t="shared" si="1"/>
        <v>60.916666666666664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0</v>
      </c>
      <c r="N9" s="8" t="s">
        <v>50</v>
      </c>
      <c r="O9" s="55">
        <v>283</v>
      </c>
      <c r="P9" s="9"/>
      <c r="Q9" s="13"/>
      <c r="T9" s="43">
        <v>581.02300000000002</v>
      </c>
      <c r="U9" s="52">
        <f t="shared" si="3"/>
        <v>-6.9769999999999754</v>
      </c>
      <c r="V9" s="48">
        <f t="shared" si="4"/>
        <v>-7</v>
      </c>
      <c r="W9" s="48"/>
      <c r="X9" s="48">
        <f t="shared" si="5"/>
        <v>646.35585396558963</v>
      </c>
      <c r="Y9" s="48">
        <f t="shared" si="6"/>
        <v>58.355853965589631</v>
      </c>
      <c r="Z9" s="48">
        <f t="shared" si="7"/>
        <v>58</v>
      </c>
      <c r="AA9" s="17">
        <f t="shared" si="8"/>
        <v>58</v>
      </c>
      <c r="AB9" s="45">
        <f t="shared" si="9"/>
        <v>646</v>
      </c>
    </row>
    <row r="10" spans="1:28" ht="15" customHeight="1" x14ac:dyDescent="0.25">
      <c r="A10" s="49">
        <v>978</v>
      </c>
      <c r="B10" s="49">
        <v>590</v>
      </c>
      <c r="C10" s="46">
        <v>0</v>
      </c>
      <c r="D10" s="46">
        <v>268.86</v>
      </c>
      <c r="E10" s="46">
        <v>211.5</v>
      </c>
      <c r="F10" s="46">
        <f t="shared" si="0"/>
        <v>46.608695652173914</v>
      </c>
      <c r="G10" s="46">
        <v>0</v>
      </c>
      <c r="H10" s="46">
        <f t="shared" si="1"/>
        <v>63.478260869565219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0</v>
      </c>
      <c r="N10" s="10" t="s">
        <v>51</v>
      </c>
      <c r="O10" s="55">
        <v>281</v>
      </c>
      <c r="P10" s="9"/>
      <c r="Q10" s="13"/>
      <c r="T10" s="43">
        <v>586.78700000000003</v>
      </c>
      <c r="U10" s="52">
        <f t="shared" si="3"/>
        <v>-3.2129999999999654</v>
      </c>
      <c r="V10" s="48">
        <f t="shared" si="4"/>
        <v>-3</v>
      </c>
      <c r="W10" s="48"/>
      <c r="X10" s="48">
        <f t="shared" si="5"/>
        <v>648.55434326479235</v>
      </c>
      <c r="Y10" s="48">
        <f t="shared" si="6"/>
        <v>58.554343264792351</v>
      </c>
      <c r="Z10" s="48">
        <f t="shared" si="7"/>
        <v>59</v>
      </c>
      <c r="AA10" s="17">
        <f t="shared" si="8"/>
        <v>59</v>
      </c>
      <c r="AB10" s="45">
        <f t="shared" si="9"/>
        <v>649</v>
      </c>
    </row>
    <row r="11" spans="1:28" ht="15" customHeight="1" x14ac:dyDescent="0.25">
      <c r="A11" s="49">
        <v>902</v>
      </c>
      <c r="B11" s="49">
        <v>591</v>
      </c>
      <c r="C11" s="46">
        <v>0.06</v>
      </c>
      <c r="D11" s="46">
        <v>268.89999999999998</v>
      </c>
      <c r="E11" s="46">
        <v>211.51</v>
      </c>
      <c r="F11" s="46">
        <f t="shared" si="0"/>
        <v>52.18181818181818</v>
      </c>
      <c r="G11" s="46">
        <v>0</v>
      </c>
      <c r="H11" s="46">
        <f t="shared" si="1"/>
        <v>66.318181818181813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1</v>
      </c>
      <c r="N11" s="8" t="s">
        <v>52</v>
      </c>
      <c r="O11" s="55">
        <v>280</v>
      </c>
      <c r="P11" s="14" t="s">
        <v>53</v>
      </c>
      <c r="Q11" s="13">
        <f>MIN(D:D)</f>
        <v>268.23</v>
      </c>
      <c r="T11" s="43">
        <v>593.21400000000006</v>
      </c>
      <c r="U11" s="52">
        <f t="shared" si="3"/>
        <v>2.2140000000000555</v>
      </c>
      <c r="V11" s="48">
        <f t="shared" si="4"/>
        <v>2</v>
      </c>
      <c r="W11" s="48"/>
      <c r="X11" s="48">
        <f t="shared" si="5"/>
        <v>649.6535879143936</v>
      </c>
      <c r="Y11" s="48">
        <f t="shared" si="6"/>
        <v>58.653587914393597</v>
      </c>
      <c r="Z11" s="48">
        <f t="shared" si="7"/>
        <v>59</v>
      </c>
      <c r="AA11" s="17">
        <f t="shared" si="8"/>
        <v>2</v>
      </c>
      <c r="AB11" s="45">
        <f t="shared" si="9"/>
        <v>593</v>
      </c>
    </row>
    <row r="12" spans="1:28" ht="15" customHeight="1" x14ac:dyDescent="0.25">
      <c r="A12" s="49">
        <v>1060</v>
      </c>
      <c r="B12" s="49">
        <v>592</v>
      </c>
      <c r="C12" s="46">
        <v>0</v>
      </c>
      <c r="D12" s="46">
        <v>268.95999999999998</v>
      </c>
      <c r="E12" s="46">
        <v>211.51</v>
      </c>
      <c r="F12" s="46">
        <f t="shared" si="0"/>
        <v>47.142857142857146</v>
      </c>
      <c r="G12" s="46">
        <v>0</v>
      </c>
      <c r="H12" s="46">
        <f t="shared" si="1"/>
        <v>69.428571428571431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0</v>
      </c>
      <c r="N12" s="8" t="s">
        <v>54</v>
      </c>
      <c r="O12" s="55">
        <v>275</v>
      </c>
      <c r="P12" s="15" t="s">
        <v>55</v>
      </c>
      <c r="Q12" s="56">
        <f>D2</f>
        <v>268.23</v>
      </c>
      <c r="T12" s="43">
        <v>583.34799999999996</v>
      </c>
      <c r="U12" s="52">
        <f t="shared" si="3"/>
        <v>-8.6520000000000437</v>
      </c>
      <c r="V12" s="48">
        <f t="shared" si="4"/>
        <v>-9</v>
      </c>
      <c r="W12" s="48"/>
      <c r="X12" s="48">
        <f t="shared" si="5"/>
        <v>650.75283256399496</v>
      </c>
      <c r="Y12" s="48">
        <f t="shared" si="6"/>
        <v>58.752832563994957</v>
      </c>
      <c r="Z12" s="48">
        <f t="shared" si="7"/>
        <v>59</v>
      </c>
      <c r="AA12" s="17">
        <f t="shared" si="8"/>
        <v>59</v>
      </c>
      <c r="AB12" s="45">
        <f t="shared" si="9"/>
        <v>651</v>
      </c>
    </row>
    <row r="13" spans="1:28" ht="15" customHeight="1" x14ac:dyDescent="0.25">
      <c r="A13" s="49">
        <v>826</v>
      </c>
      <c r="B13" s="49">
        <v>593</v>
      </c>
      <c r="C13" s="46">
        <v>0</v>
      </c>
      <c r="D13" s="46">
        <v>268.99</v>
      </c>
      <c r="E13" s="46">
        <v>211.51</v>
      </c>
      <c r="F13" s="46">
        <f t="shared" si="0"/>
        <v>61.2</v>
      </c>
      <c r="G13" s="46">
        <v>0</v>
      </c>
      <c r="H13" s="46">
        <f t="shared" si="1"/>
        <v>72.849999999999994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1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587.38499999999999</v>
      </c>
      <c r="U13" s="52">
        <f t="shared" si="3"/>
        <v>-5.6150000000000091</v>
      </c>
      <c r="V13" s="48">
        <f t="shared" si="4"/>
        <v>-6</v>
      </c>
      <c r="W13" s="48"/>
      <c r="X13" s="48">
        <f t="shared" si="5"/>
        <v>651.85207721359632</v>
      </c>
      <c r="Y13" s="48">
        <f t="shared" si="6"/>
        <v>58.852077213596317</v>
      </c>
      <c r="Z13" s="48">
        <f t="shared" si="7"/>
        <v>59</v>
      </c>
      <c r="AA13" s="17">
        <f t="shared" si="8"/>
        <v>59</v>
      </c>
      <c r="AB13" s="45">
        <f t="shared" si="9"/>
        <v>652</v>
      </c>
    </row>
    <row r="14" spans="1:28" ht="15" customHeight="1" x14ac:dyDescent="0.25">
      <c r="A14" s="49">
        <v>844</v>
      </c>
      <c r="B14" s="49">
        <v>594</v>
      </c>
      <c r="C14" s="46">
        <v>0</v>
      </c>
      <c r="D14" s="46">
        <v>269.02</v>
      </c>
      <c r="E14" s="46">
        <v>211.52</v>
      </c>
      <c r="F14" s="46">
        <f t="shared" si="0"/>
        <v>63.473684210526315</v>
      </c>
      <c r="G14" s="46">
        <v>0</v>
      </c>
      <c r="H14" s="46">
        <f t="shared" si="1"/>
        <v>76.631578947368425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0</v>
      </c>
      <c r="N14" s="10" t="s">
        <v>58</v>
      </c>
      <c r="O14" s="55">
        <v>245</v>
      </c>
      <c r="P14" s="14" t="s">
        <v>59</v>
      </c>
      <c r="Q14" s="13">
        <f>MAX(B:B)</f>
        <v>790</v>
      </c>
      <c r="T14" s="43">
        <v>586.74</v>
      </c>
      <c r="U14" s="52">
        <f t="shared" si="3"/>
        <v>-7.2599999999999909</v>
      </c>
      <c r="V14" s="48">
        <f t="shared" si="4"/>
        <v>-7</v>
      </c>
      <c r="W14" s="48"/>
      <c r="X14" s="48">
        <f t="shared" si="5"/>
        <v>652.95132186319768</v>
      </c>
      <c r="Y14" s="48">
        <f t="shared" si="6"/>
        <v>58.951321863197677</v>
      </c>
      <c r="Z14" s="48">
        <f t="shared" si="7"/>
        <v>59</v>
      </c>
      <c r="AA14" s="17">
        <f t="shared" si="8"/>
        <v>59</v>
      </c>
      <c r="AB14" s="45">
        <f t="shared" si="9"/>
        <v>653</v>
      </c>
    </row>
    <row r="15" spans="1:28" ht="15" customHeight="1" x14ac:dyDescent="0.25">
      <c r="A15" s="49">
        <v>852</v>
      </c>
      <c r="B15" s="49">
        <v>594</v>
      </c>
      <c r="C15" s="46">
        <v>0</v>
      </c>
      <c r="D15" s="46">
        <v>269.05</v>
      </c>
      <c r="E15" s="46">
        <v>211.48</v>
      </c>
      <c r="F15" s="46">
        <f t="shared" si="0"/>
        <v>66.555555555555557</v>
      </c>
      <c r="G15" s="46">
        <v>0</v>
      </c>
      <c r="H15" s="46">
        <f t="shared" si="1"/>
        <v>80.888888888888886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0</v>
      </c>
      <c r="N15" s="8" t="s">
        <v>60</v>
      </c>
      <c r="O15" s="8">
        <f>COUNT(C:C)</f>
        <v>114</v>
      </c>
      <c r="P15" s="14" t="s">
        <v>61</v>
      </c>
      <c r="Q15" s="13">
        <f>MAX(D:D)</f>
        <v>270.79000000000002</v>
      </c>
      <c r="R15" s="43">
        <f ca="1">TREND(OFFSET('Z-V'!B1,MATCH(Q15,'Z-V'!A:A,1)-1,,2,1),OFFSET('Z-V'!A1,MATCH(Q15,'Z-V'!A:A,1)-1,,2,1),Q15)</f>
        <v>55107</v>
      </c>
      <c r="T15" s="43">
        <v>590.17600000000004</v>
      </c>
      <c r="U15" s="52">
        <f t="shared" si="3"/>
        <v>-3.8239999999999554</v>
      </c>
      <c r="V15" s="48">
        <f t="shared" si="4"/>
        <v>-4</v>
      </c>
      <c r="W15" s="48"/>
      <c r="X15" s="48">
        <f t="shared" si="5"/>
        <v>652.95132186319768</v>
      </c>
      <c r="Y15" s="48">
        <f t="shared" si="6"/>
        <v>58.951321863197677</v>
      </c>
      <c r="Z15" s="48">
        <f t="shared" si="7"/>
        <v>59</v>
      </c>
      <c r="AA15" s="17">
        <f t="shared" si="8"/>
        <v>59</v>
      </c>
      <c r="AB15" s="45">
        <f t="shared" si="9"/>
        <v>653</v>
      </c>
    </row>
    <row r="16" spans="1:28" ht="15" customHeight="1" x14ac:dyDescent="0.25">
      <c r="A16" s="49">
        <v>594</v>
      </c>
      <c r="B16" s="49">
        <v>594</v>
      </c>
      <c r="C16" s="46">
        <v>0</v>
      </c>
      <c r="D16" s="46">
        <v>269.05</v>
      </c>
      <c r="E16" s="46">
        <v>211.52</v>
      </c>
      <c r="F16" s="46">
        <f t="shared" si="0"/>
        <v>85.647058823529406</v>
      </c>
      <c r="G16" s="46">
        <v>0</v>
      </c>
      <c r="H16" s="46">
        <f t="shared" si="1"/>
        <v>85.647058823529406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1</v>
      </c>
      <c r="N16" s="8" t="s">
        <v>62</v>
      </c>
      <c r="O16" s="57">
        <f>MAX(C:C)</f>
        <v>12.48</v>
      </c>
      <c r="P16" s="14" t="s">
        <v>63</v>
      </c>
      <c r="Q16" s="56">
        <f>D2</f>
        <v>268.23</v>
      </c>
      <c r="R16" s="43">
        <f ca="1">TREND(OFFSET('Z-V'!B1,MATCH(Q16,'Z-V'!A:A,1)-1,,2,1),OFFSET('Z-V'!A1,MATCH(Q16,'Z-V'!A:A,1)-1,,2,1),Q16)</f>
        <v>47244.000000000116</v>
      </c>
      <c r="T16" s="43">
        <v>589.90099999999995</v>
      </c>
      <c r="U16" s="52">
        <f t="shared" si="3"/>
        <v>-4.0990000000000464</v>
      </c>
      <c r="V16" s="48">
        <f t="shared" si="4"/>
        <v>-4</v>
      </c>
      <c r="W16" s="48"/>
      <c r="X16" s="48">
        <f t="shared" si="5"/>
        <v>652.95132186319768</v>
      </c>
      <c r="Y16" s="48">
        <f t="shared" si="6"/>
        <v>58.951321863197677</v>
      </c>
      <c r="Z16" s="48">
        <f t="shared" si="7"/>
        <v>59</v>
      </c>
      <c r="AA16" s="17">
        <f t="shared" si="8"/>
        <v>59</v>
      </c>
      <c r="AB16" s="45">
        <f t="shared" si="9"/>
        <v>653</v>
      </c>
    </row>
    <row r="17" spans="1:28" ht="15" customHeight="1" x14ac:dyDescent="0.25">
      <c r="A17" s="49">
        <v>939</v>
      </c>
      <c r="B17" s="49">
        <v>594</v>
      </c>
      <c r="C17" s="46">
        <v>0.05</v>
      </c>
      <c r="D17" s="46">
        <v>269.08999999999997</v>
      </c>
      <c r="E17" s="46">
        <v>211.51</v>
      </c>
      <c r="F17" s="46">
        <f t="shared" si="0"/>
        <v>69.4375</v>
      </c>
      <c r="G17" s="46">
        <v>0</v>
      </c>
      <c r="H17" s="46">
        <f t="shared" si="1"/>
        <v>91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268.87</v>
      </c>
      <c r="T17" s="43">
        <v>582.86</v>
      </c>
      <c r="U17" s="52">
        <f t="shared" si="3"/>
        <v>-11.139999999999986</v>
      </c>
      <c r="V17" s="48">
        <f t="shared" si="4"/>
        <v>-11</v>
      </c>
      <c r="W17" s="48"/>
      <c r="X17" s="48">
        <f t="shared" si="5"/>
        <v>652.95132186319768</v>
      </c>
      <c r="Y17" s="48">
        <f t="shared" si="6"/>
        <v>58.951321863197677</v>
      </c>
      <c r="Z17" s="48">
        <f t="shared" si="7"/>
        <v>59</v>
      </c>
      <c r="AA17" s="17">
        <f t="shared" si="8"/>
        <v>59</v>
      </c>
      <c r="AB17" s="45">
        <f t="shared" si="9"/>
        <v>653</v>
      </c>
    </row>
    <row r="18" spans="1:28" ht="15" customHeight="1" x14ac:dyDescent="0.2">
      <c r="A18" s="49">
        <v>336</v>
      </c>
      <c r="B18" s="49">
        <v>595</v>
      </c>
      <c r="C18" s="46">
        <v>0</v>
      </c>
      <c r="D18" s="46">
        <v>269.06</v>
      </c>
      <c r="E18" s="46">
        <v>211.51</v>
      </c>
      <c r="F18" s="46">
        <f t="shared" si="0"/>
        <v>114.26666666666667</v>
      </c>
      <c r="G18" s="46">
        <v>0</v>
      </c>
      <c r="H18" s="46">
        <f t="shared" si="1"/>
        <v>97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0</v>
      </c>
      <c r="N18" s="8" t="s">
        <v>66</v>
      </c>
      <c r="O18" s="8">
        <f>MAX(B:B)</f>
        <v>790</v>
      </c>
      <c r="T18" s="43">
        <v>595.07299999999998</v>
      </c>
      <c r="U18" s="52">
        <f t="shared" si="3"/>
        <v>7.2999999999979082E-2</v>
      </c>
      <c r="V18" s="48">
        <f t="shared" si="4"/>
        <v>0</v>
      </c>
      <c r="W18" s="48"/>
      <c r="X18" s="48">
        <f t="shared" si="5"/>
        <v>654.05056651279892</v>
      </c>
      <c r="Y18" s="48">
        <f t="shared" si="6"/>
        <v>59.050566512798923</v>
      </c>
      <c r="Z18" s="48">
        <f t="shared" si="7"/>
        <v>59</v>
      </c>
      <c r="AA18" s="17">
        <f t="shared" si="8"/>
        <v>0</v>
      </c>
      <c r="AB18" s="45">
        <f t="shared" si="9"/>
        <v>595</v>
      </c>
    </row>
    <row r="19" spans="1:28" ht="15" customHeight="1" x14ac:dyDescent="0.25">
      <c r="A19" s="49">
        <v>681</v>
      </c>
      <c r="B19" s="49">
        <v>595</v>
      </c>
      <c r="C19" s="46">
        <v>2.08</v>
      </c>
      <c r="D19" s="46">
        <v>269.07</v>
      </c>
      <c r="E19" s="46">
        <v>211.51</v>
      </c>
      <c r="F19" s="46">
        <f t="shared" si="0"/>
        <v>97.785714285714292</v>
      </c>
      <c r="G19" s="46">
        <v>0</v>
      </c>
      <c r="H19" s="46">
        <f t="shared" si="1"/>
        <v>103.92857142857143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1</v>
      </c>
      <c r="M19" s="50">
        <f t="shared" ca="1" si="2"/>
        <v>0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0.90342666221182766</v>
      </c>
      <c r="R19" s="58">
        <f>MAX(AB:AB)</f>
        <v>868</v>
      </c>
      <c r="S19" s="58">
        <f>'Z-V'!P8-R19</f>
        <v>8111</v>
      </c>
      <c r="T19" s="43">
        <v>585.41</v>
      </c>
      <c r="U19" s="52">
        <f t="shared" si="3"/>
        <v>-9.5900000000000318</v>
      </c>
      <c r="V19" s="48">
        <f t="shared" si="4"/>
        <v>-10</v>
      </c>
      <c r="W19" s="48"/>
      <c r="X19" s="48">
        <f t="shared" si="5"/>
        <v>654.05056651279892</v>
      </c>
      <c r="Y19" s="48">
        <f t="shared" si="6"/>
        <v>59.050566512798923</v>
      </c>
      <c r="Z19" s="48">
        <f t="shared" si="7"/>
        <v>59</v>
      </c>
      <c r="AA19" s="17">
        <f t="shared" si="8"/>
        <v>59</v>
      </c>
      <c r="AB19" s="45">
        <f t="shared" si="9"/>
        <v>654</v>
      </c>
    </row>
    <row r="20" spans="1:28" ht="15" customHeight="1" x14ac:dyDescent="0.25">
      <c r="A20" s="49">
        <v>596</v>
      </c>
      <c r="B20" s="49">
        <v>596</v>
      </c>
      <c r="C20" s="46">
        <v>1.56</v>
      </c>
      <c r="D20" s="46">
        <v>269.07</v>
      </c>
      <c r="E20" s="46">
        <v>211.52</v>
      </c>
      <c r="F20" s="46">
        <f t="shared" si="0"/>
        <v>111.84615384615384</v>
      </c>
      <c r="G20" s="46">
        <v>0</v>
      </c>
      <c r="H20" s="46">
        <f t="shared" si="1"/>
        <v>111.84615384615384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1</v>
      </c>
      <c r="N20" s="8" t="s">
        <v>68</v>
      </c>
      <c r="O20" s="8">
        <v>-1</v>
      </c>
      <c r="P20" s="14" t="s">
        <v>1</v>
      </c>
      <c r="Q20" s="13">
        <f ca="1">('Z-V'!R16-'Z-V'!R17)*(S20-'Z-V'!R13)/('Z-V'!R9-'Z-V'!R13)+'Z-V'!R17</f>
        <v>0.85312010097232827</v>
      </c>
      <c r="R20" s="43">
        <f ca="1">R15-R16</f>
        <v>7862.9999999998836</v>
      </c>
      <c r="S20" s="43">
        <f ca="1">'Z-V'!P9-R20</f>
        <v>45617.000000000116</v>
      </c>
      <c r="T20" s="43">
        <v>590.45600000000002</v>
      </c>
      <c r="U20" s="52">
        <f t="shared" si="3"/>
        <v>-5.5439999999999827</v>
      </c>
      <c r="V20" s="48">
        <f t="shared" si="4"/>
        <v>-6</v>
      </c>
      <c r="W20" s="48"/>
      <c r="X20" s="48">
        <f t="shared" si="5"/>
        <v>655.14981116240028</v>
      </c>
      <c r="Y20" s="48">
        <f t="shared" si="6"/>
        <v>59.149811162400283</v>
      </c>
      <c r="Z20" s="48">
        <f t="shared" si="7"/>
        <v>59</v>
      </c>
      <c r="AA20" s="17">
        <f t="shared" si="8"/>
        <v>59</v>
      </c>
      <c r="AB20" s="45">
        <f t="shared" si="9"/>
        <v>655</v>
      </c>
    </row>
    <row r="21" spans="1:28" ht="15" customHeight="1" x14ac:dyDescent="0.25">
      <c r="A21" s="49">
        <v>768</v>
      </c>
      <c r="B21" s="49">
        <v>596</v>
      </c>
      <c r="C21" s="46">
        <v>0.65</v>
      </c>
      <c r="D21" s="46">
        <v>269.10000000000002</v>
      </c>
      <c r="E21" s="46">
        <v>211.5</v>
      </c>
      <c r="F21" s="46">
        <f t="shared" si="0"/>
        <v>106.83333333333333</v>
      </c>
      <c r="G21" s="46">
        <v>0</v>
      </c>
      <c r="H21" s="46">
        <f t="shared" si="1"/>
        <v>121.16666666666667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1</v>
      </c>
      <c r="N21" s="8" t="s">
        <v>69</v>
      </c>
      <c r="O21" s="8">
        <v>-1</v>
      </c>
      <c r="P21" s="14" t="s">
        <v>2</v>
      </c>
      <c r="Q21" s="13">
        <f>('Z-V'!R16-'Z-V'!R17)*(S21-'Z-V'!R14)/('Z-V'!R10-'Z-V'!R14)+'Z-V'!R17</f>
        <v>0.97079214253083668</v>
      </c>
      <c r="R21" s="43">
        <f>ABS(Q12-Q17)</f>
        <v>0.63999999999998636</v>
      </c>
      <c r="S21" s="43">
        <f>'Z-V'!P10-R21</f>
        <v>21.250000000000014</v>
      </c>
      <c r="T21" s="43">
        <v>589.74900000000002</v>
      </c>
      <c r="U21" s="52">
        <f t="shared" si="3"/>
        <v>-6.2509999999999764</v>
      </c>
      <c r="V21" s="48">
        <f t="shared" si="4"/>
        <v>-6</v>
      </c>
      <c r="W21" s="48"/>
      <c r="X21" s="48">
        <f t="shared" si="5"/>
        <v>655.14981116240028</v>
      </c>
      <c r="Y21" s="48">
        <f t="shared" si="6"/>
        <v>59.149811162400283</v>
      </c>
      <c r="Z21" s="48">
        <f t="shared" si="7"/>
        <v>59</v>
      </c>
      <c r="AA21" s="17">
        <f t="shared" si="8"/>
        <v>59</v>
      </c>
      <c r="AB21" s="45">
        <f t="shared" si="9"/>
        <v>655</v>
      </c>
    </row>
    <row r="22" spans="1:28" ht="15" customHeight="1" x14ac:dyDescent="0.25">
      <c r="A22" s="49">
        <v>337</v>
      </c>
      <c r="B22" s="49">
        <v>596</v>
      </c>
      <c r="C22" s="46">
        <v>0.13</v>
      </c>
      <c r="D22" s="46">
        <v>269.07</v>
      </c>
      <c r="E22" s="46">
        <v>211.53</v>
      </c>
      <c r="F22" s="46">
        <f t="shared" si="0"/>
        <v>155.72727272727272</v>
      </c>
      <c r="G22" s="46">
        <v>0</v>
      </c>
      <c r="H22" s="46">
        <f t="shared" si="1"/>
        <v>132.18181818181819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0</v>
      </c>
      <c r="N22" s="12"/>
      <c r="O22" s="12"/>
      <c r="P22" s="16" t="s">
        <v>71</v>
      </c>
      <c r="Q22" s="12">
        <f ca="1">ROUND(('Z-V'!R21*Q19+'Z-V'!R22*Q20+'Z-V'!R23*Q21)/'Z-V'!R19,4)</f>
        <v>0.91979999999999995</v>
      </c>
      <c r="T22" s="43">
        <v>580.56500000000005</v>
      </c>
      <c r="U22" s="52">
        <f t="shared" si="3"/>
        <v>-15.434999999999945</v>
      </c>
      <c r="V22" s="48">
        <f t="shared" si="4"/>
        <v>-15</v>
      </c>
      <c r="W22" s="48"/>
      <c r="X22" s="48">
        <f t="shared" si="5"/>
        <v>655.14981116240028</v>
      </c>
      <c r="Y22" s="48">
        <f t="shared" si="6"/>
        <v>59.149811162400283</v>
      </c>
      <c r="Z22" s="48">
        <f t="shared" si="7"/>
        <v>59</v>
      </c>
      <c r="AA22" s="17">
        <f t="shared" si="8"/>
        <v>59</v>
      </c>
      <c r="AB22" s="45">
        <f t="shared" si="9"/>
        <v>655</v>
      </c>
    </row>
    <row r="23" spans="1:28" ht="15" customHeight="1" x14ac:dyDescent="0.25">
      <c r="A23" s="49">
        <v>768</v>
      </c>
      <c r="B23" s="49">
        <v>596</v>
      </c>
      <c r="C23" s="46">
        <v>3.48</v>
      </c>
      <c r="D23" s="46">
        <v>269.08999999999997</v>
      </c>
      <c r="E23" s="46">
        <v>211.52</v>
      </c>
      <c r="F23" s="46">
        <f t="shared" si="0"/>
        <v>128.19999999999999</v>
      </c>
      <c r="G23" s="46">
        <v>0</v>
      </c>
      <c r="H23" s="46">
        <f t="shared" si="1"/>
        <v>145.4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0</v>
      </c>
      <c r="N23" s="8"/>
      <c r="O23" s="8"/>
      <c r="P23" s="13"/>
      <c r="Q23" s="13"/>
      <c r="T23" s="43">
        <v>593.52800000000002</v>
      </c>
      <c r="U23" s="52">
        <f t="shared" si="3"/>
        <v>-2.47199999999998</v>
      </c>
      <c r="V23" s="48">
        <f t="shared" si="4"/>
        <v>-2</v>
      </c>
      <c r="W23" s="48"/>
      <c r="X23" s="48">
        <f t="shared" si="5"/>
        <v>655.14981116240028</v>
      </c>
      <c r="Y23" s="48">
        <f t="shared" si="6"/>
        <v>59.149811162400283</v>
      </c>
      <c r="Z23" s="48">
        <f t="shared" si="7"/>
        <v>59</v>
      </c>
      <c r="AA23" s="17">
        <f t="shared" si="8"/>
        <v>59</v>
      </c>
      <c r="AB23" s="45">
        <f t="shared" si="9"/>
        <v>655</v>
      </c>
    </row>
    <row r="24" spans="1:28" ht="15" customHeight="1" x14ac:dyDescent="0.25">
      <c r="A24" s="49">
        <v>596</v>
      </c>
      <c r="B24" s="49">
        <v>596</v>
      </c>
      <c r="C24" s="46">
        <v>1.38</v>
      </c>
      <c r="D24" s="46">
        <v>269.08999999999997</v>
      </c>
      <c r="E24" s="46">
        <v>211.52</v>
      </c>
      <c r="F24" s="46">
        <f t="shared" si="0"/>
        <v>161.55555555555554</v>
      </c>
      <c r="G24" s="46">
        <v>0</v>
      </c>
      <c r="H24" s="46">
        <f t="shared" si="1"/>
        <v>161.55555555555554</v>
      </c>
      <c r="I24" s="46">
        <v>0</v>
      </c>
      <c r="J24" s="50">
        <f t="shared" si="10"/>
        <v>1</v>
      </c>
      <c r="K24" s="50">
        <f t="shared" si="11"/>
        <v>1</v>
      </c>
      <c r="L24" s="50">
        <f t="shared" si="12"/>
        <v>1</v>
      </c>
      <c r="M24" s="50">
        <f t="shared" ca="1" si="2"/>
        <v>1</v>
      </c>
      <c r="N24" s="8"/>
      <c r="O24" s="8"/>
      <c r="P24" s="13"/>
      <c r="Q24" s="13"/>
      <c r="T24" s="43">
        <v>597.98</v>
      </c>
      <c r="U24" s="52">
        <f t="shared" si="3"/>
        <v>1.9800000000000182</v>
      </c>
      <c r="V24" s="48">
        <f t="shared" si="4"/>
        <v>2</v>
      </c>
      <c r="W24" s="48"/>
      <c r="X24" s="48">
        <f t="shared" si="5"/>
        <v>655.14981116240028</v>
      </c>
      <c r="Y24" s="48">
        <f t="shared" si="6"/>
        <v>59.149811162400283</v>
      </c>
      <c r="Z24" s="48">
        <f t="shared" si="7"/>
        <v>59</v>
      </c>
      <c r="AA24" s="17">
        <f t="shared" si="8"/>
        <v>2</v>
      </c>
      <c r="AB24" s="45">
        <f t="shared" si="9"/>
        <v>598</v>
      </c>
    </row>
    <row r="25" spans="1:28" ht="15" customHeight="1" x14ac:dyDescent="0.25">
      <c r="A25" s="49">
        <v>682</v>
      </c>
      <c r="B25" s="49">
        <v>596</v>
      </c>
      <c r="C25" s="46">
        <v>10.02</v>
      </c>
      <c r="D25" s="46">
        <v>269.10000000000002</v>
      </c>
      <c r="E25" s="46">
        <v>211.53</v>
      </c>
      <c r="F25" s="46">
        <f t="shared" si="0"/>
        <v>171</v>
      </c>
      <c r="G25" s="46">
        <v>0</v>
      </c>
      <c r="H25" s="46">
        <f t="shared" si="1"/>
        <v>181.75</v>
      </c>
      <c r="I25" s="46">
        <v>0</v>
      </c>
      <c r="J25" s="50">
        <f t="shared" si="10"/>
        <v>1</v>
      </c>
      <c r="K25" s="50">
        <f t="shared" si="11"/>
        <v>1</v>
      </c>
      <c r="L25" s="50">
        <f t="shared" si="12"/>
        <v>1</v>
      </c>
      <c r="M25" s="50">
        <f t="shared" ca="1" si="2"/>
        <v>0</v>
      </c>
      <c r="N25" s="8"/>
      <c r="O25" s="8"/>
      <c r="P25" s="13"/>
      <c r="Q25" s="13"/>
      <c r="T25" s="43">
        <v>590.22</v>
      </c>
      <c r="U25" s="52">
        <f t="shared" si="3"/>
        <v>-5.7799999999999727</v>
      </c>
      <c r="V25" s="48">
        <f t="shared" si="4"/>
        <v>-6</v>
      </c>
      <c r="W25" s="48"/>
      <c r="X25" s="48">
        <f t="shared" si="5"/>
        <v>655.14981116240028</v>
      </c>
      <c r="Y25" s="48">
        <f t="shared" si="6"/>
        <v>59.149811162400283</v>
      </c>
      <c r="Z25" s="48">
        <f t="shared" si="7"/>
        <v>59</v>
      </c>
      <c r="AA25" s="17">
        <f t="shared" si="8"/>
        <v>59</v>
      </c>
      <c r="AB25" s="45">
        <f t="shared" si="9"/>
        <v>655</v>
      </c>
    </row>
    <row r="26" spans="1:28" ht="15" customHeight="1" x14ac:dyDescent="0.25">
      <c r="A26" s="49">
        <v>1030</v>
      </c>
      <c r="B26" s="49">
        <v>597</v>
      </c>
      <c r="C26" s="60">
        <v>12.48</v>
      </c>
      <c r="D26" s="46">
        <v>269.14999999999998</v>
      </c>
      <c r="E26" s="46">
        <v>211.53</v>
      </c>
      <c r="F26" s="46">
        <f t="shared" si="0"/>
        <v>145.71428571428572</v>
      </c>
      <c r="G26" s="46">
        <v>0</v>
      </c>
      <c r="H26" s="46">
        <f t="shared" si="1"/>
        <v>207.57142857142858</v>
      </c>
      <c r="I26" s="46">
        <v>0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1</v>
      </c>
      <c r="N26" s="8"/>
      <c r="O26" s="8"/>
      <c r="P26" s="13"/>
      <c r="Q26" s="13"/>
      <c r="T26" s="43">
        <v>619.88699999999994</v>
      </c>
      <c r="U26" s="52">
        <f t="shared" si="3"/>
        <v>22.886999999999944</v>
      </c>
      <c r="V26" s="48">
        <f t="shared" si="4"/>
        <v>23</v>
      </c>
      <c r="W26" s="48"/>
      <c r="X26" s="48">
        <f t="shared" si="5"/>
        <v>656.24905581200164</v>
      </c>
      <c r="Y26" s="48">
        <f t="shared" si="6"/>
        <v>59.249055812001643</v>
      </c>
      <c r="Z26" s="48">
        <f t="shared" si="7"/>
        <v>59</v>
      </c>
      <c r="AA26" s="17">
        <f t="shared" si="8"/>
        <v>23</v>
      </c>
      <c r="AB26" s="45">
        <f t="shared" si="9"/>
        <v>620</v>
      </c>
    </row>
    <row r="27" spans="1:28" ht="15" customHeight="1" x14ac:dyDescent="0.25">
      <c r="A27" s="49">
        <v>1290</v>
      </c>
      <c r="B27" s="49">
        <v>597</v>
      </c>
      <c r="C27" s="46">
        <v>3.48</v>
      </c>
      <c r="D27" s="46">
        <v>269.23</v>
      </c>
      <c r="E27" s="46">
        <v>211.52</v>
      </c>
      <c r="F27" s="46">
        <f t="shared" si="0"/>
        <v>126.66666666666667</v>
      </c>
      <c r="G27" s="46">
        <v>0</v>
      </c>
      <c r="H27" s="46">
        <f t="shared" si="1"/>
        <v>242.16666666666666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0</v>
      </c>
      <c r="N27" s="8"/>
      <c r="O27" s="8"/>
      <c r="P27" s="13"/>
      <c r="Q27" s="13"/>
      <c r="T27" s="43">
        <v>620.07100000000003</v>
      </c>
      <c r="U27" s="52">
        <f t="shared" si="3"/>
        <v>23.071000000000026</v>
      </c>
      <c r="V27" s="48">
        <f t="shared" si="4"/>
        <v>23</v>
      </c>
      <c r="W27" s="48"/>
      <c r="X27" s="48">
        <f t="shared" si="5"/>
        <v>656.24905581200164</v>
      </c>
      <c r="Y27" s="48">
        <f t="shared" si="6"/>
        <v>59.249055812001643</v>
      </c>
      <c r="Z27" s="48">
        <f t="shared" si="7"/>
        <v>59</v>
      </c>
      <c r="AA27" s="17">
        <f t="shared" si="8"/>
        <v>23</v>
      </c>
      <c r="AB27" s="45">
        <f t="shared" si="9"/>
        <v>620</v>
      </c>
    </row>
    <row r="28" spans="1:28" ht="15" customHeight="1" x14ac:dyDescent="0.25">
      <c r="A28" s="49">
        <v>1440</v>
      </c>
      <c r="B28" s="49">
        <v>660</v>
      </c>
      <c r="C28" s="46">
        <v>2.99</v>
      </c>
      <c r="D28" s="46">
        <v>269.32</v>
      </c>
      <c r="E28" s="46">
        <v>211.53</v>
      </c>
      <c r="F28" s="46">
        <f t="shared" si="0"/>
        <v>122</v>
      </c>
      <c r="G28" s="46">
        <v>0</v>
      </c>
      <c r="H28" s="46">
        <f t="shared" si="1"/>
        <v>278</v>
      </c>
      <c r="I28" s="46">
        <v>0</v>
      </c>
      <c r="J28" s="50">
        <f t="shared" si="10"/>
        <v>0</v>
      </c>
      <c r="K28" s="50">
        <f t="shared" si="11"/>
        <v>1</v>
      </c>
      <c r="L28" s="50">
        <f t="shared" si="12"/>
        <v>1</v>
      </c>
      <c r="M28" s="50">
        <f t="shared" ca="1" si="2"/>
        <v>0</v>
      </c>
      <c r="N28" s="8"/>
      <c r="O28" s="8"/>
      <c r="P28" s="13"/>
      <c r="Q28" s="13"/>
      <c r="T28" s="43">
        <v>663.41</v>
      </c>
      <c r="U28" s="52">
        <f t="shared" si="3"/>
        <v>3.4099999999999682</v>
      </c>
      <c r="V28" s="48">
        <f t="shared" si="4"/>
        <v>3</v>
      </c>
      <c r="W28" s="48"/>
      <c r="X28" s="48">
        <f t="shared" si="5"/>
        <v>725.5014687368863</v>
      </c>
      <c r="Y28" s="48">
        <f t="shared" si="6"/>
        <v>65.501468736886295</v>
      </c>
      <c r="Z28" s="48">
        <f t="shared" si="7"/>
        <v>66</v>
      </c>
      <c r="AA28" s="17">
        <f t="shared" si="8"/>
        <v>3</v>
      </c>
      <c r="AB28" s="45">
        <f t="shared" si="9"/>
        <v>663</v>
      </c>
    </row>
    <row r="29" spans="1:28" ht="15" customHeight="1" x14ac:dyDescent="0.25">
      <c r="A29" s="49">
        <v>1660</v>
      </c>
      <c r="B29" s="49">
        <v>710</v>
      </c>
      <c r="C29" s="46">
        <v>4.96</v>
      </c>
      <c r="D29" s="46">
        <v>269.43</v>
      </c>
      <c r="E29" s="46">
        <v>211.52</v>
      </c>
      <c r="F29" s="46">
        <f t="shared" si="0"/>
        <v>97.5</v>
      </c>
      <c r="G29" s="46">
        <v>0</v>
      </c>
      <c r="H29" s="46">
        <f t="shared" si="1"/>
        <v>335</v>
      </c>
      <c r="I29" s="46">
        <v>0</v>
      </c>
      <c r="J29" s="50">
        <f t="shared" si="10"/>
        <v>1</v>
      </c>
      <c r="K29" s="50">
        <f t="shared" si="11"/>
        <v>1</v>
      </c>
      <c r="L29" s="50">
        <f t="shared" si="12"/>
        <v>1</v>
      </c>
      <c r="M29" s="50">
        <f t="shared" ca="1" si="2"/>
        <v>0</v>
      </c>
      <c r="N29" s="8"/>
      <c r="O29" s="8"/>
      <c r="P29" s="13"/>
      <c r="Q29" s="13"/>
      <c r="T29" s="43">
        <v>739.31500000000005</v>
      </c>
      <c r="U29" s="52">
        <f t="shared" si="3"/>
        <v>29.315000000000055</v>
      </c>
      <c r="V29" s="48">
        <f t="shared" si="4"/>
        <v>29</v>
      </c>
      <c r="W29" s="48"/>
      <c r="X29" s="48">
        <f t="shared" si="5"/>
        <v>780.4637012169535</v>
      </c>
      <c r="Y29" s="48">
        <f t="shared" si="6"/>
        <v>70.463701216953496</v>
      </c>
      <c r="Z29" s="48">
        <f t="shared" si="7"/>
        <v>70</v>
      </c>
      <c r="AA29" s="17">
        <f t="shared" si="8"/>
        <v>29</v>
      </c>
      <c r="AB29" s="45">
        <f t="shared" si="9"/>
        <v>739</v>
      </c>
    </row>
    <row r="30" spans="1:28" ht="15" customHeight="1" x14ac:dyDescent="0.25">
      <c r="A30" s="49">
        <v>1660</v>
      </c>
      <c r="B30" s="49">
        <v>714</v>
      </c>
      <c r="C30" s="46">
        <v>1.84</v>
      </c>
      <c r="D30" s="46">
        <v>269.54000000000002</v>
      </c>
      <c r="E30" s="46">
        <v>211.51</v>
      </c>
      <c r="F30" s="46">
        <f t="shared" si="0"/>
        <v>130</v>
      </c>
      <c r="G30" s="46">
        <v>0</v>
      </c>
      <c r="H30" s="46">
        <f t="shared" si="1"/>
        <v>445.33333333333331</v>
      </c>
      <c r="I30" s="46">
        <v>0</v>
      </c>
      <c r="J30" s="50">
        <f t="shared" si="10"/>
        <v>1</v>
      </c>
      <c r="K30" s="50">
        <f t="shared" si="11"/>
        <v>1</v>
      </c>
      <c r="L30" s="50">
        <f t="shared" si="12"/>
        <v>1</v>
      </c>
      <c r="M30" s="50">
        <f t="shared" ca="1" si="2"/>
        <v>0</v>
      </c>
      <c r="N30" s="8"/>
      <c r="O30" s="8"/>
      <c r="P30" s="13"/>
      <c r="Q30" s="13"/>
      <c r="T30" s="43">
        <v>748.99300000000005</v>
      </c>
      <c r="U30" s="52">
        <f t="shared" si="3"/>
        <v>34.993000000000052</v>
      </c>
      <c r="V30" s="48">
        <f t="shared" si="4"/>
        <v>35</v>
      </c>
      <c r="W30" s="48"/>
      <c r="X30" s="48">
        <f t="shared" si="5"/>
        <v>784.86067981535882</v>
      </c>
      <c r="Y30" s="48">
        <f t="shared" si="6"/>
        <v>70.860679815358822</v>
      </c>
      <c r="Z30" s="48">
        <f t="shared" si="7"/>
        <v>71</v>
      </c>
      <c r="AA30" s="17">
        <f t="shared" si="8"/>
        <v>35</v>
      </c>
      <c r="AB30" s="45">
        <f t="shared" si="9"/>
        <v>749</v>
      </c>
    </row>
    <row r="31" spans="1:28" ht="15" customHeight="1" x14ac:dyDescent="0.25">
      <c r="A31" s="49">
        <v>1490</v>
      </c>
      <c r="B31" s="49">
        <v>718</v>
      </c>
      <c r="C31" s="46">
        <v>3.21</v>
      </c>
      <c r="D31" s="46">
        <v>269.63</v>
      </c>
      <c r="E31" s="46">
        <v>211.52</v>
      </c>
      <c r="F31" s="46">
        <f t="shared" si="0"/>
        <v>280</v>
      </c>
      <c r="G31" s="46">
        <v>0</v>
      </c>
      <c r="H31" s="46">
        <f t="shared" si="1"/>
        <v>666</v>
      </c>
      <c r="I31" s="46">
        <v>0</v>
      </c>
      <c r="J31" s="50">
        <f t="shared" si="10"/>
        <v>1</v>
      </c>
      <c r="K31" s="50">
        <f t="shared" si="11"/>
        <v>1</v>
      </c>
      <c r="L31" s="50">
        <f t="shared" si="12"/>
        <v>1</v>
      </c>
      <c r="M31" s="50">
        <f t="shared" ca="1" si="2"/>
        <v>1</v>
      </c>
      <c r="N31" s="8"/>
      <c r="O31" s="8"/>
      <c r="P31" s="13"/>
      <c r="Q31" s="13"/>
      <c r="T31" s="43">
        <v>748.91600000000005</v>
      </c>
      <c r="U31" s="52">
        <f t="shared" si="3"/>
        <v>30.916000000000054</v>
      </c>
      <c r="V31" s="48">
        <f t="shared" si="4"/>
        <v>31</v>
      </c>
      <c r="W31" s="48"/>
      <c r="X31" s="48">
        <f t="shared" si="5"/>
        <v>789.25765841376415</v>
      </c>
      <c r="Y31" s="48">
        <f t="shared" si="6"/>
        <v>71.257658413764148</v>
      </c>
      <c r="Z31" s="48">
        <f t="shared" si="7"/>
        <v>71</v>
      </c>
      <c r="AA31" s="17">
        <f t="shared" si="8"/>
        <v>31</v>
      </c>
      <c r="AB31" s="45">
        <f t="shared" si="9"/>
        <v>749</v>
      </c>
    </row>
    <row r="32" spans="1:28" ht="15" customHeight="1" x14ac:dyDescent="0.25">
      <c r="A32" s="49">
        <v>1850</v>
      </c>
      <c r="B32" s="49">
        <v>732</v>
      </c>
      <c r="C32" s="46">
        <v>0.76</v>
      </c>
      <c r="D32" s="46">
        <v>269.77</v>
      </c>
      <c r="E32" s="46">
        <v>211.49</v>
      </c>
      <c r="F32" s="46">
        <f t="shared" si="0"/>
        <v>200</v>
      </c>
      <c r="G32" s="46">
        <v>0</v>
      </c>
      <c r="H32" s="46">
        <f t="shared" si="1"/>
        <v>1318</v>
      </c>
      <c r="I32" s="46">
        <v>0</v>
      </c>
      <c r="J32" s="50">
        <f t="shared" si="10"/>
        <v>1</v>
      </c>
      <c r="K32" s="50">
        <f t="shared" si="11"/>
        <v>1</v>
      </c>
      <c r="L32" s="50">
        <f t="shared" si="12"/>
        <v>1</v>
      </c>
      <c r="M32" s="50">
        <f t="shared" ca="1" si="2"/>
        <v>0</v>
      </c>
      <c r="N32" s="8"/>
      <c r="O32" s="8"/>
      <c r="P32" s="13"/>
      <c r="Q32" s="13"/>
      <c r="T32" s="43">
        <v>774.18200000000002</v>
      </c>
      <c r="U32" s="52">
        <f t="shared" si="3"/>
        <v>42.182000000000016</v>
      </c>
      <c r="V32" s="48">
        <f t="shared" si="4"/>
        <v>42</v>
      </c>
      <c r="W32" s="48"/>
      <c r="X32" s="48">
        <f t="shared" si="5"/>
        <v>804.64708350818296</v>
      </c>
      <c r="Y32" s="48">
        <f t="shared" si="6"/>
        <v>72.647083508182959</v>
      </c>
      <c r="Z32" s="48">
        <f t="shared" si="7"/>
        <v>73</v>
      </c>
      <c r="AA32" s="17">
        <f t="shared" si="8"/>
        <v>42</v>
      </c>
      <c r="AB32" s="45">
        <f t="shared" si="9"/>
        <v>774</v>
      </c>
    </row>
    <row r="33" spans="1:28" ht="15" customHeight="1" x14ac:dyDescent="0.25">
      <c r="A33" s="59">
        <v>2050</v>
      </c>
      <c r="B33" s="49">
        <v>760</v>
      </c>
      <c r="C33" s="46">
        <v>0.06</v>
      </c>
      <c r="D33" s="46">
        <v>269.92</v>
      </c>
      <c r="E33" s="46">
        <v>211.46</v>
      </c>
      <c r="F33" s="60">
        <v>0</v>
      </c>
      <c r="G33" s="60">
        <v>0</v>
      </c>
      <c r="H33" s="60">
        <v>0</v>
      </c>
      <c r="I33" s="60">
        <v>0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0</v>
      </c>
      <c r="N33" s="8"/>
      <c r="O33" s="8"/>
      <c r="P33" s="13"/>
      <c r="Q33" s="13"/>
      <c r="T33" s="43">
        <v>770.80899999999997</v>
      </c>
      <c r="U33" s="52">
        <f t="shared" si="3"/>
        <v>10.808999999999969</v>
      </c>
      <c r="V33" s="48">
        <f t="shared" si="4"/>
        <v>11</v>
      </c>
      <c r="W33" s="48"/>
      <c r="X33" s="48">
        <f t="shared" si="5"/>
        <v>835.42593369702058</v>
      </c>
      <c r="Y33" s="48">
        <f t="shared" si="6"/>
        <v>75.425933697020582</v>
      </c>
      <c r="Z33" s="48">
        <f t="shared" si="7"/>
        <v>75</v>
      </c>
      <c r="AA33" s="17">
        <f t="shared" si="8"/>
        <v>11</v>
      </c>
      <c r="AB33" s="45">
        <f t="shared" si="9"/>
        <v>771</v>
      </c>
    </row>
    <row r="34" spans="1:28" ht="15" customHeight="1" x14ac:dyDescent="0.25">
      <c r="A34" s="49">
        <v>1910</v>
      </c>
      <c r="B34" s="49">
        <v>764</v>
      </c>
      <c r="C34" s="46">
        <v>0.12</v>
      </c>
      <c r="D34" s="46">
        <v>270.04000000000002</v>
      </c>
      <c r="E34" s="46">
        <v>211.48</v>
      </c>
      <c r="F34" s="46">
        <v>0</v>
      </c>
      <c r="G34" s="46">
        <f t="shared" ref="G34:G65" si="13">($A$33-A34)/(ROW(A34)-ROW($A$33))</f>
        <v>140</v>
      </c>
      <c r="H34" s="46">
        <v>0</v>
      </c>
      <c r="I34" s="46">
        <f t="shared" ref="I34:I65" si="14">($A$33-B34)/(ROW(B34)-ROW($A$33))</f>
        <v>1286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5">IF(RAND()&lt;0.5,0,1)</f>
        <v>1</v>
      </c>
      <c r="N34" s="8"/>
      <c r="O34" s="8"/>
      <c r="P34" s="13"/>
      <c r="Q34" s="13"/>
      <c r="T34" s="43">
        <v>778.84799999999996</v>
      </c>
      <c r="U34" s="52">
        <f t="shared" ref="U34:U65" si="16">T34-B34</f>
        <v>14.847999999999956</v>
      </c>
      <c r="V34" s="48">
        <f t="shared" ref="V34:V65" si="17">ROUND(U34,0)</f>
        <v>15</v>
      </c>
      <c r="W34" s="48"/>
      <c r="X34" s="48">
        <f t="shared" ref="X34:X65" si="18">B34/$W$2*$W$3</f>
        <v>839.82291229542602</v>
      </c>
      <c r="Y34" s="48">
        <f t="shared" ref="Y34:Y65" si="19">X34-B34</f>
        <v>75.822912295426022</v>
      </c>
      <c r="Z34" s="48">
        <f t="shared" ref="Z34:Z65" si="20">ROUND(Y34,0)</f>
        <v>76</v>
      </c>
      <c r="AA34" s="17">
        <f t="shared" ref="AA34:AA65" si="21">IF(V34&gt;=0,V34,Z34)</f>
        <v>15</v>
      </c>
      <c r="AB34" s="45">
        <f t="shared" ref="AB34:AB65" si="22">B34+AA34</f>
        <v>779</v>
      </c>
    </row>
    <row r="35" spans="1:28" ht="15" customHeight="1" x14ac:dyDescent="0.25">
      <c r="A35" s="49">
        <v>1780</v>
      </c>
      <c r="B35" s="49">
        <v>768</v>
      </c>
      <c r="C35" s="46">
        <v>0</v>
      </c>
      <c r="D35" s="46">
        <v>270.14999999999998</v>
      </c>
      <c r="E35" s="46">
        <v>211.47</v>
      </c>
      <c r="F35" s="46">
        <v>0</v>
      </c>
      <c r="G35" s="46">
        <f t="shared" si="13"/>
        <v>135</v>
      </c>
      <c r="H35" s="46">
        <v>0</v>
      </c>
      <c r="I35" s="46">
        <f t="shared" si="14"/>
        <v>641</v>
      </c>
      <c r="J35" s="50">
        <f t="shared" ref="J35:J66" si="23">IF(ABS(B35-B34)&lt;=50,1,0)</f>
        <v>1</v>
      </c>
      <c r="K35" s="50">
        <f t="shared" ref="K35:K66" si="24">IF(ABS((B35-B34))&lt;=50,1,IF((B35-B34)*(1)&gt;=0,1,-1))</f>
        <v>1</v>
      </c>
      <c r="L35" s="50">
        <f t="shared" si="12"/>
        <v>1</v>
      </c>
      <c r="M35" s="50">
        <f t="shared" ca="1" si="15"/>
        <v>0</v>
      </c>
      <c r="N35" s="8"/>
      <c r="O35" s="8"/>
      <c r="P35" s="13"/>
      <c r="Q35" s="13"/>
      <c r="T35" s="43">
        <v>782.74599999999998</v>
      </c>
      <c r="U35" s="52">
        <f t="shared" si="16"/>
        <v>14.745999999999981</v>
      </c>
      <c r="V35" s="48">
        <f t="shared" si="17"/>
        <v>15</v>
      </c>
      <c r="W35" s="48"/>
      <c r="X35" s="48">
        <f t="shared" si="18"/>
        <v>844.21989089383123</v>
      </c>
      <c r="Y35" s="48">
        <f t="shared" si="19"/>
        <v>76.219890893831234</v>
      </c>
      <c r="Z35" s="48">
        <f t="shared" si="20"/>
        <v>76</v>
      </c>
      <c r="AA35" s="17">
        <f t="shared" si="21"/>
        <v>15</v>
      </c>
      <c r="AB35" s="45">
        <f t="shared" si="22"/>
        <v>783</v>
      </c>
    </row>
    <row r="36" spans="1:28" ht="15" customHeight="1" x14ac:dyDescent="0.25">
      <c r="A36" s="49">
        <v>1870</v>
      </c>
      <c r="B36" s="49">
        <v>772</v>
      </c>
      <c r="C36" s="46">
        <v>0.06</v>
      </c>
      <c r="D36" s="46">
        <v>270.27</v>
      </c>
      <c r="E36" s="46">
        <v>211.47</v>
      </c>
      <c r="F36" s="46">
        <v>0</v>
      </c>
      <c r="G36" s="46">
        <f t="shared" si="13"/>
        <v>60</v>
      </c>
      <c r="H36" s="46">
        <v>0</v>
      </c>
      <c r="I36" s="46">
        <f t="shared" si="14"/>
        <v>426</v>
      </c>
      <c r="J36" s="50">
        <f t="shared" si="23"/>
        <v>1</v>
      </c>
      <c r="K36" s="50">
        <f t="shared" si="24"/>
        <v>1</v>
      </c>
      <c r="L36" s="50">
        <f t="shared" si="12"/>
        <v>1</v>
      </c>
      <c r="M36" s="50">
        <f t="shared" ca="1" si="15"/>
        <v>0</v>
      </c>
      <c r="N36" s="8"/>
      <c r="O36" s="8"/>
      <c r="P36" s="13"/>
      <c r="Q36" s="13"/>
      <c r="T36" s="43">
        <v>783.34199999999998</v>
      </c>
      <c r="U36" s="52">
        <f t="shared" si="16"/>
        <v>11.341999999999985</v>
      </c>
      <c r="V36" s="48">
        <f t="shared" si="17"/>
        <v>11</v>
      </c>
      <c r="W36" s="48"/>
      <c r="X36" s="48">
        <f t="shared" si="18"/>
        <v>848.61686949223667</v>
      </c>
      <c r="Y36" s="48">
        <f t="shared" si="19"/>
        <v>76.616869492236674</v>
      </c>
      <c r="Z36" s="48">
        <f t="shared" si="20"/>
        <v>77</v>
      </c>
      <c r="AA36" s="17">
        <f t="shared" si="21"/>
        <v>11</v>
      </c>
      <c r="AB36" s="45">
        <f t="shared" si="22"/>
        <v>783</v>
      </c>
    </row>
    <row r="37" spans="1:28" ht="15" customHeight="1" x14ac:dyDescent="0.25">
      <c r="A37" s="49">
        <v>1690</v>
      </c>
      <c r="B37" s="49">
        <v>775</v>
      </c>
      <c r="C37" s="46">
        <v>0.08</v>
      </c>
      <c r="D37" s="46">
        <v>270.37</v>
      </c>
      <c r="E37" s="46">
        <v>211.47</v>
      </c>
      <c r="F37" s="46">
        <v>0</v>
      </c>
      <c r="G37" s="46">
        <f t="shared" si="13"/>
        <v>90</v>
      </c>
      <c r="H37" s="46">
        <v>0</v>
      </c>
      <c r="I37" s="46">
        <f t="shared" si="14"/>
        <v>318.75</v>
      </c>
      <c r="J37" s="50">
        <f t="shared" si="23"/>
        <v>1</v>
      </c>
      <c r="K37" s="50">
        <f t="shared" si="24"/>
        <v>1</v>
      </c>
      <c r="L37" s="50">
        <f t="shared" si="12"/>
        <v>1</v>
      </c>
      <c r="M37" s="50">
        <f t="shared" ca="1" si="15"/>
        <v>0</v>
      </c>
      <c r="N37" s="8"/>
      <c r="O37" s="8"/>
      <c r="P37" s="13"/>
      <c r="Q37" s="13"/>
      <c r="T37" s="43">
        <v>787.60299999999995</v>
      </c>
      <c r="U37" s="52">
        <f t="shared" si="16"/>
        <v>12.602999999999952</v>
      </c>
      <c r="V37" s="48">
        <f t="shared" si="17"/>
        <v>13</v>
      </c>
      <c r="W37" s="48"/>
      <c r="X37" s="48">
        <f t="shared" si="18"/>
        <v>851.91460344104064</v>
      </c>
      <c r="Y37" s="48">
        <f t="shared" si="19"/>
        <v>76.91460344104064</v>
      </c>
      <c r="Z37" s="48">
        <f t="shared" si="20"/>
        <v>77</v>
      </c>
      <c r="AA37" s="17">
        <f t="shared" si="21"/>
        <v>13</v>
      </c>
      <c r="AB37" s="45">
        <f t="shared" si="22"/>
        <v>788</v>
      </c>
    </row>
    <row r="38" spans="1:28" ht="15" customHeight="1" x14ac:dyDescent="0.25">
      <c r="A38" s="49">
        <v>1600</v>
      </c>
      <c r="B38" s="49">
        <v>779</v>
      </c>
      <c r="C38" s="46">
        <v>0</v>
      </c>
      <c r="D38" s="46">
        <v>270.47000000000003</v>
      </c>
      <c r="E38" s="46">
        <v>211.46</v>
      </c>
      <c r="F38" s="46">
        <v>0</v>
      </c>
      <c r="G38" s="46">
        <f t="shared" si="13"/>
        <v>90</v>
      </c>
      <c r="H38" s="46">
        <v>0</v>
      </c>
      <c r="I38" s="46">
        <f t="shared" si="14"/>
        <v>254.2</v>
      </c>
      <c r="J38" s="50">
        <f t="shared" si="23"/>
        <v>1</v>
      </c>
      <c r="K38" s="50">
        <f t="shared" si="24"/>
        <v>1</v>
      </c>
      <c r="L38" s="50">
        <f t="shared" si="12"/>
        <v>1</v>
      </c>
      <c r="M38" s="50">
        <f t="shared" ca="1" si="15"/>
        <v>0</v>
      </c>
      <c r="N38" s="8"/>
      <c r="O38" s="8"/>
      <c r="P38" s="13"/>
      <c r="Q38" s="13"/>
      <c r="T38" s="43">
        <v>779.86</v>
      </c>
      <c r="U38" s="52">
        <f t="shared" si="16"/>
        <v>0.86000000000001364</v>
      </c>
      <c r="V38" s="48">
        <f t="shared" si="17"/>
        <v>1</v>
      </c>
      <c r="W38" s="48"/>
      <c r="X38" s="48">
        <f t="shared" si="18"/>
        <v>856.31158203944608</v>
      </c>
      <c r="Y38" s="48">
        <f t="shared" si="19"/>
        <v>77.31158203944608</v>
      </c>
      <c r="Z38" s="48">
        <f t="shared" si="20"/>
        <v>77</v>
      </c>
      <c r="AA38" s="17">
        <f t="shared" si="21"/>
        <v>1</v>
      </c>
      <c r="AB38" s="45">
        <f t="shared" si="22"/>
        <v>780</v>
      </c>
    </row>
    <row r="39" spans="1:28" ht="15" customHeight="1" x14ac:dyDescent="0.25">
      <c r="A39" s="49">
        <v>1700</v>
      </c>
      <c r="B39" s="49">
        <v>782</v>
      </c>
      <c r="C39" s="46">
        <v>0.11</v>
      </c>
      <c r="D39" s="46">
        <v>270.57</v>
      </c>
      <c r="E39" s="46">
        <v>211.44</v>
      </c>
      <c r="F39" s="46">
        <v>0</v>
      </c>
      <c r="G39" s="46">
        <f t="shared" si="13"/>
        <v>58.333333333333336</v>
      </c>
      <c r="H39" s="46">
        <v>0</v>
      </c>
      <c r="I39" s="46">
        <f t="shared" si="14"/>
        <v>211.33333333333334</v>
      </c>
      <c r="J39" s="50">
        <f t="shared" si="23"/>
        <v>1</v>
      </c>
      <c r="K39" s="50">
        <f t="shared" si="24"/>
        <v>1</v>
      </c>
      <c r="L39" s="50">
        <f t="shared" ref="L39:L70" si="25">IF(OR(COUNTIF(K35:K39,1)=5,COUNTIF(K35:K39,0)=5),1,0)</f>
        <v>1</v>
      </c>
      <c r="M39" s="50">
        <f t="shared" ca="1" si="15"/>
        <v>0</v>
      </c>
      <c r="N39" s="8"/>
      <c r="O39" s="8"/>
      <c r="P39" s="13"/>
      <c r="Q39" s="13"/>
      <c r="T39" s="43">
        <v>799.15300000000002</v>
      </c>
      <c r="U39" s="52">
        <f t="shared" si="16"/>
        <v>17.15300000000002</v>
      </c>
      <c r="V39" s="48">
        <f t="shared" si="17"/>
        <v>17</v>
      </c>
      <c r="W39" s="48"/>
      <c r="X39" s="48">
        <f t="shared" si="18"/>
        <v>859.60931598825005</v>
      </c>
      <c r="Y39" s="48">
        <f t="shared" si="19"/>
        <v>77.609315988250046</v>
      </c>
      <c r="Z39" s="48">
        <f t="shared" si="20"/>
        <v>78</v>
      </c>
      <c r="AA39" s="17">
        <f t="shared" si="21"/>
        <v>17</v>
      </c>
      <c r="AB39" s="45">
        <f t="shared" si="22"/>
        <v>799</v>
      </c>
    </row>
    <row r="40" spans="1:28" ht="15" customHeight="1" x14ac:dyDescent="0.25">
      <c r="A40" s="49">
        <v>1330</v>
      </c>
      <c r="B40" s="49">
        <v>785</v>
      </c>
      <c r="C40" s="46">
        <v>0</v>
      </c>
      <c r="D40" s="46">
        <v>270.63</v>
      </c>
      <c r="E40" s="46">
        <v>211.45</v>
      </c>
      <c r="F40" s="46">
        <v>0</v>
      </c>
      <c r="G40" s="46">
        <f t="shared" si="13"/>
        <v>102.85714285714286</v>
      </c>
      <c r="H40" s="46">
        <v>0</v>
      </c>
      <c r="I40" s="46">
        <f t="shared" si="14"/>
        <v>180.71428571428572</v>
      </c>
      <c r="J40" s="50">
        <f t="shared" si="23"/>
        <v>1</v>
      </c>
      <c r="K40" s="50">
        <f t="shared" si="24"/>
        <v>1</v>
      </c>
      <c r="L40" s="50">
        <f t="shared" si="25"/>
        <v>1</v>
      </c>
      <c r="M40" s="50">
        <f t="shared" ca="1" si="15"/>
        <v>0</v>
      </c>
      <c r="N40" s="8"/>
      <c r="O40" s="8"/>
      <c r="P40" s="13"/>
      <c r="Q40" s="13"/>
      <c r="T40" s="43">
        <v>777.62699999999995</v>
      </c>
      <c r="U40" s="52">
        <f t="shared" si="16"/>
        <v>-7.3730000000000473</v>
      </c>
      <c r="V40" s="48">
        <f t="shared" si="17"/>
        <v>-7</v>
      </c>
      <c r="W40" s="48"/>
      <c r="X40" s="48">
        <f t="shared" si="18"/>
        <v>862.90704993705413</v>
      </c>
      <c r="Y40" s="48">
        <f t="shared" si="19"/>
        <v>77.907049937054126</v>
      </c>
      <c r="Z40" s="48">
        <f t="shared" si="20"/>
        <v>78</v>
      </c>
      <c r="AA40" s="17">
        <f t="shared" si="21"/>
        <v>78</v>
      </c>
      <c r="AB40" s="45">
        <f t="shared" si="22"/>
        <v>863</v>
      </c>
    </row>
    <row r="41" spans="1:28" ht="15" customHeight="1" x14ac:dyDescent="0.25">
      <c r="A41" s="49">
        <v>1240</v>
      </c>
      <c r="B41" s="49">
        <v>786</v>
      </c>
      <c r="C41" s="46">
        <v>0.13</v>
      </c>
      <c r="D41" s="46">
        <v>270.68</v>
      </c>
      <c r="E41" s="46">
        <v>211.44</v>
      </c>
      <c r="F41" s="46">
        <v>0</v>
      </c>
      <c r="G41" s="46">
        <f t="shared" si="13"/>
        <v>101.25</v>
      </c>
      <c r="H41" s="46">
        <v>0</v>
      </c>
      <c r="I41" s="46">
        <f t="shared" si="14"/>
        <v>158</v>
      </c>
      <c r="J41" s="50">
        <f t="shared" si="23"/>
        <v>1</v>
      </c>
      <c r="K41" s="50">
        <f t="shared" si="24"/>
        <v>1</v>
      </c>
      <c r="L41" s="50">
        <f t="shared" si="25"/>
        <v>1</v>
      </c>
      <c r="M41" s="50">
        <f t="shared" ca="1" si="15"/>
        <v>1</v>
      </c>
      <c r="N41" s="8"/>
      <c r="O41" s="8"/>
      <c r="P41" s="13"/>
      <c r="Q41" s="13"/>
      <c r="T41" s="43">
        <v>806.53899999999999</v>
      </c>
      <c r="U41" s="52">
        <f t="shared" si="16"/>
        <v>20.538999999999987</v>
      </c>
      <c r="V41" s="48">
        <f t="shared" si="17"/>
        <v>21</v>
      </c>
      <c r="W41" s="48"/>
      <c r="X41" s="48">
        <f t="shared" si="18"/>
        <v>864.00629458665549</v>
      </c>
      <c r="Y41" s="48">
        <f t="shared" si="19"/>
        <v>78.006294586655486</v>
      </c>
      <c r="Z41" s="48">
        <f t="shared" si="20"/>
        <v>78</v>
      </c>
      <c r="AA41" s="17">
        <f t="shared" si="21"/>
        <v>21</v>
      </c>
      <c r="AB41" s="45">
        <f t="shared" si="22"/>
        <v>807</v>
      </c>
    </row>
    <row r="42" spans="1:28" ht="15" customHeight="1" x14ac:dyDescent="0.25">
      <c r="A42" s="49">
        <v>1060</v>
      </c>
      <c r="B42" s="49">
        <v>787</v>
      </c>
      <c r="C42" s="46">
        <v>1.67</v>
      </c>
      <c r="D42" s="46">
        <v>270.70999999999998</v>
      </c>
      <c r="E42" s="46">
        <v>211.43</v>
      </c>
      <c r="F42" s="46">
        <v>0</v>
      </c>
      <c r="G42" s="46">
        <f t="shared" si="13"/>
        <v>110</v>
      </c>
      <c r="H42" s="46">
        <v>0</v>
      </c>
      <c r="I42" s="46">
        <f t="shared" si="14"/>
        <v>140.33333333333334</v>
      </c>
      <c r="J42" s="50">
        <f t="shared" si="23"/>
        <v>1</v>
      </c>
      <c r="K42" s="50">
        <f t="shared" si="24"/>
        <v>1</v>
      </c>
      <c r="L42" s="50">
        <f t="shared" si="25"/>
        <v>1</v>
      </c>
      <c r="M42" s="50">
        <f t="shared" ca="1" si="15"/>
        <v>1</v>
      </c>
      <c r="N42" s="8"/>
      <c r="O42" s="8"/>
      <c r="P42" s="13"/>
      <c r="Q42" s="13"/>
      <c r="T42" s="43">
        <v>787.029</v>
      </c>
      <c r="U42" s="52">
        <f t="shared" si="16"/>
        <v>2.8999999999996362E-2</v>
      </c>
      <c r="V42" s="48">
        <f t="shared" si="17"/>
        <v>0</v>
      </c>
      <c r="W42" s="48"/>
      <c r="X42" s="48">
        <f t="shared" si="18"/>
        <v>865.10553923625673</v>
      </c>
      <c r="Y42" s="48">
        <f t="shared" si="19"/>
        <v>78.105539236256732</v>
      </c>
      <c r="Z42" s="48">
        <f t="shared" si="20"/>
        <v>78</v>
      </c>
      <c r="AA42" s="17">
        <f t="shared" si="21"/>
        <v>0</v>
      </c>
      <c r="AB42" s="45">
        <f t="shared" si="22"/>
        <v>787</v>
      </c>
    </row>
    <row r="43" spans="1:28" ht="15" customHeight="1" x14ac:dyDescent="0.25">
      <c r="A43" s="49">
        <v>788</v>
      </c>
      <c r="B43" s="49">
        <v>788</v>
      </c>
      <c r="C43" s="46">
        <v>0.65</v>
      </c>
      <c r="D43" s="46">
        <v>270.70999999999998</v>
      </c>
      <c r="E43" s="46">
        <v>211.44</v>
      </c>
      <c r="F43" s="46">
        <v>0</v>
      </c>
      <c r="G43" s="46">
        <f t="shared" si="13"/>
        <v>126.2</v>
      </c>
      <c r="H43" s="46">
        <v>0</v>
      </c>
      <c r="I43" s="46">
        <f t="shared" si="14"/>
        <v>126.2</v>
      </c>
      <c r="J43" s="50">
        <f t="shared" si="23"/>
        <v>1</v>
      </c>
      <c r="K43" s="50">
        <f t="shared" si="24"/>
        <v>1</v>
      </c>
      <c r="L43" s="50">
        <f t="shared" si="25"/>
        <v>1</v>
      </c>
      <c r="M43" s="50">
        <f t="shared" ca="1" si="15"/>
        <v>0</v>
      </c>
      <c r="N43" s="8"/>
      <c r="O43" s="8"/>
      <c r="P43" s="13"/>
      <c r="Q43" s="13"/>
      <c r="T43" s="43">
        <v>804.57</v>
      </c>
      <c r="U43" s="52">
        <f t="shared" si="16"/>
        <v>16.57000000000005</v>
      </c>
      <c r="V43" s="48">
        <f t="shared" si="17"/>
        <v>17</v>
      </c>
      <c r="W43" s="48"/>
      <c r="X43" s="48">
        <f t="shared" si="18"/>
        <v>866.20478388585809</v>
      </c>
      <c r="Y43" s="48">
        <f t="shared" si="19"/>
        <v>78.204783885858092</v>
      </c>
      <c r="Z43" s="48">
        <f t="shared" si="20"/>
        <v>78</v>
      </c>
      <c r="AA43" s="17">
        <f t="shared" si="21"/>
        <v>17</v>
      </c>
      <c r="AB43" s="45">
        <f t="shared" si="22"/>
        <v>805</v>
      </c>
    </row>
    <row r="44" spans="1:28" ht="15" customHeight="1" x14ac:dyDescent="0.25">
      <c r="A44" s="49">
        <v>1160</v>
      </c>
      <c r="B44" s="49">
        <v>789</v>
      </c>
      <c r="C44" s="46">
        <v>0.6</v>
      </c>
      <c r="D44" s="46">
        <v>270.75</v>
      </c>
      <c r="E44" s="46">
        <v>211.43</v>
      </c>
      <c r="F44" s="46">
        <v>0</v>
      </c>
      <c r="G44" s="46">
        <f t="shared" si="13"/>
        <v>80.909090909090907</v>
      </c>
      <c r="H44" s="46">
        <v>0</v>
      </c>
      <c r="I44" s="46">
        <f t="shared" si="14"/>
        <v>114.63636363636364</v>
      </c>
      <c r="J44" s="50">
        <f t="shared" si="23"/>
        <v>1</v>
      </c>
      <c r="K44" s="50">
        <f t="shared" si="24"/>
        <v>1</v>
      </c>
      <c r="L44" s="50">
        <f t="shared" si="25"/>
        <v>1</v>
      </c>
      <c r="M44" s="50">
        <f t="shared" ca="1" si="15"/>
        <v>1</v>
      </c>
      <c r="N44" s="8"/>
      <c r="O44" s="8"/>
      <c r="P44" s="13"/>
      <c r="Q44" s="13"/>
      <c r="T44" s="43">
        <v>803.32100000000003</v>
      </c>
      <c r="U44" s="52">
        <f t="shared" si="16"/>
        <v>14.321000000000026</v>
      </c>
      <c r="V44" s="48">
        <f t="shared" si="17"/>
        <v>14</v>
      </c>
      <c r="W44" s="48"/>
      <c r="X44" s="48">
        <f t="shared" si="18"/>
        <v>867.30402853545957</v>
      </c>
      <c r="Y44" s="48">
        <f t="shared" si="19"/>
        <v>78.304028535459565</v>
      </c>
      <c r="Z44" s="48">
        <f t="shared" si="20"/>
        <v>78</v>
      </c>
      <c r="AA44" s="17">
        <f t="shared" si="21"/>
        <v>14</v>
      </c>
      <c r="AB44" s="45">
        <f t="shared" si="22"/>
        <v>803</v>
      </c>
    </row>
    <row r="45" spans="1:28" ht="15" customHeight="1" x14ac:dyDescent="0.25">
      <c r="A45" s="49">
        <v>881</v>
      </c>
      <c r="B45" s="49">
        <v>789</v>
      </c>
      <c r="C45" s="46">
        <v>0.32</v>
      </c>
      <c r="D45" s="46">
        <v>270.76</v>
      </c>
      <c r="E45" s="46">
        <v>211.42</v>
      </c>
      <c r="F45" s="46">
        <v>0</v>
      </c>
      <c r="G45" s="46">
        <f t="shared" si="13"/>
        <v>97.416666666666671</v>
      </c>
      <c r="H45" s="46">
        <v>0</v>
      </c>
      <c r="I45" s="46">
        <f t="shared" si="14"/>
        <v>105.08333333333333</v>
      </c>
      <c r="J45" s="50">
        <f t="shared" si="23"/>
        <v>1</v>
      </c>
      <c r="K45" s="50">
        <f t="shared" si="24"/>
        <v>1</v>
      </c>
      <c r="L45" s="50">
        <f t="shared" si="25"/>
        <v>1</v>
      </c>
      <c r="M45" s="50">
        <f t="shared" ca="1" si="15"/>
        <v>0</v>
      </c>
      <c r="N45" s="8"/>
      <c r="O45" s="8"/>
      <c r="P45" s="13"/>
      <c r="Q45" s="13"/>
      <c r="T45" s="43">
        <v>788.351</v>
      </c>
      <c r="U45" s="52">
        <f t="shared" si="16"/>
        <v>-0.64900000000000091</v>
      </c>
      <c r="V45" s="48">
        <f t="shared" si="17"/>
        <v>-1</v>
      </c>
      <c r="W45" s="48"/>
      <c r="X45" s="48">
        <f t="shared" si="18"/>
        <v>867.30402853545957</v>
      </c>
      <c r="Y45" s="48">
        <f t="shared" si="19"/>
        <v>78.304028535459565</v>
      </c>
      <c r="Z45" s="48">
        <f t="shared" si="20"/>
        <v>78</v>
      </c>
      <c r="AA45" s="17">
        <f t="shared" si="21"/>
        <v>78</v>
      </c>
      <c r="AB45" s="45">
        <f t="shared" si="22"/>
        <v>867</v>
      </c>
    </row>
    <row r="46" spans="1:28" ht="15" customHeight="1" x14ac:dyDescent="0.25">
      <c r="A46" s="49">
        <v>882</v>
      </c>
      <c r="B46" s="49">
        <v>790</v>
      </c>
      <c r="C46" s="46">
        <v>0.35</v>
      </c>
      <c r="D46" s="46">
        <v>270.77</v>
      </c>
      <c r="E46" s="46">
        <v>211.42</v>
      </c>
      <c r="F46" s="46">
        <v>0</v>
      </c>
      <c r="G46" s="46">
        <f t="shared" si="13"/>
        <v>89.84615384615384</v>
      </c>
      <c r="H46" s="46">
        <v>0</v>
      </c>
      <c r="I46" s="46">
        <f t="shared" si="14"/>
        <v>96.92307692307692</v>
      </c>
      <c r="J46" s="50">
        <f t="shared" si="23"/>
        <v>1</v>
      </c>
      <c r="K46" s="50">
        <f t="shared" si="24"/>
        <v>1</v>
      </c>
      <c r="L46" s="50">
        <f t="shared" si="25"/>
        <v>1</v>
      </c>
      <c r="M46" s="50">
        <f t="shared" ca="1" si="15"/>
        <v>1</v>
      </c>
      <c r="N46" s="8"/>
      <c r="O46" s="8"/>
      <c r="P46" s="13"/>
      <c r="Q46" s="13"/>
      <c r="T46" s="43">
        <v>800.16</v>
      </c>
      <c r="U46" s="52">
        <f t="shared" si="16"/>
        <v>10.159999999999968</v>
      </c>
      <c r="V46" s="48">
        <f t="shared" si="17"/>
        <v>10</v>
      </c>
      <c r="W46" s="48"/>
      <c r="X46" s="48">
        <f t="shared" si="18"/>
        <v>868.40327318506093</v>
      </c>
      <c r="Y46" s="48">
        <f t="shared" si="19"/>
        <v>78.403273185060925</v>
      </c>
      <c r="Z46" s="48">
        <f t="shared" si="20"/>
        <v>78</v>
      </c>
      <c r="AA46" s="17">
        <f t="shared" si="21"/>
        <v>10</v>
      </c>
      <c r="AB46" s="45">
        <f t="shared" si="22"/>
        <v>800</v>
      </c>
    </row>
    <row r="47" spans="1:28" ht="15" customHeight="1" x14ac:dyDescent="0.25">
      <c r="A47" s="49">
        <v>973</v>
      </c>
      <c r="B47" s="49">
        <v>790</v>
      </c>
      <c r="C47" s="46">
        <v>0.46</v>
      </c>
      <c r="D47" s="46">
        <v>270.79000000000002</v>
      </c>
      <c r="E47" s="46">
        <v>211.42</v>
      </c>
      <c r="F47" s="46">
        <v>0</v>
      </c>
      <c r="G47" s="46">
        <f t="shared" si="13"/>
        <v>76.928571428571431</v>
      </c>
      <c r="H47" s="46">
        <v>0</v>
      </c>
      <c r="I47" s="46">
        <f t="shared" si="14"/>
        <v>90</v>
      </c>
      <c r="J47" s="50">
        <f t="shared" si="23"/>
        <v>1</v>
      </c>
      <c r="K47" s="50">
        <f t="shared" si="24"/>
        <v>1</v>
      </c>
      <c r="L47" s="50">
        <f t="shared" si="25"/>
        <v>1</v>
      </c>
      <c r="M47" s="50">
        <f t="shared" ca="1" si="15"/>
        <v>1</v>
      </c>
      <c r="N47" s="8"/>
      <c r="O47" s="8"/>
      <c r="P47" s="13"/>
      <c r="Q47" s="13"/>
      <c r="T47" s="43">
        <v>784.57600000000002</v>
      </c>
      <c r="U47" s="52">
        <f t="shared" si="16"/>
        <v>-5.4239999999999782</v>
      </c>
      <c r="V47" s="48">
        <f t="shared" si="17"/>
        <v>-5</v>
      </c>
      <c r="W47" s="48"/>
      <c r="X47" s="48">
        <f t="shared" si="18"/>
        <v>868.40327318506093</v>
      </c>
      <c r="Y47" s="48">
        <f t="shared" si="19"/>
        <v>78.403273185060925</v>
      </c>
      <c r="Z47" s="48">
        <f t="shared" si="20"/>
        <v>78</v>
      </c>
      <c r="AA47" s="17">
        <f t="shared" si="21"/>
        <v>78</v>
      </c>
      <c r="AB47" s="45">
        <f t="shared" si="22"/>
        <v>868</v>
      </c>
    </row>
    <row r="48" spans="1:28" ht="15" customHeight="1" x14ac:dyDescent="0.25">
      <c r="A48" s="49">
        <v>698</v>
      </c>
      <c r="B48" s="49">
        <v>790</v>
      </c>
      <c r="C48" s="46">
        <v>0.28000000000000003</v>
      </c>
      <c r="D48" s="46">
        <v>270.77999999999997</v>
      </c>
      <c r="E48" s="46">
        <v>211.43</v>
      </c>
      <c r="F48" s="46">
        <v>0</v>
      </c>
      <c r="G48" s="46">
        <f t="shared" si="13"/>
        <v>90.13333333333334</v>
      </c>
      <c r="H48" s="46">
        <v>0</v>
      </c>
      <c r="I48" s="46">
        <f t="shared" si="14"/>
        <v>84</v>
      </c>
      <c r="J48" s="50">
        <f t="shared" si="23"/>
        <v>1</v>
      </c>
      <c r="K48" s="50">
        <f t="shared" si="24"/>
        <v>1</v>
      </c>
      <c r="L48" s="50">
        <f t="shared" si="25"/>
        <v>1</v>
      </c>
      <c r="M48" s="50">
        <f t="shared" ca="1" si="15"/>
        <v>0</v>
      </c>
      <c r="N48" s="8"/>
      <c r="O48" s="8"/>
      <c r="P48" s="13"/>
      <c r="Q48" s="13"/>
      <c r="T48" s="43">
        <v>798.79499999999996</v>
      </c>
      <c r="U48" s="52">
        <f t="shared" si="16"/>
        <v>8.7949999999999591</v>
      </c>
      <c r="V48" s="48">
        <f t="shared" si="17"/>
        <v>9</v>
      </c>
      <c r="W48" s="48"/>
      <c r="X48" s="48">
        <f t="shared" si="18"/>
        <v>868.40327318506093</v>
      </c>
      <c r="Y48" s="48">
        <f t="shared" si="19"/>
        <v>78.403273185060925</v>
      </c>
      <c r="Z48" s="48">
        <f t="shared" si="20"/>
        <v>78</v>
      </c>
      <c r="AA48" s="17">
        <f t="shared" si="21"/>
        <v>9</v>
      </c>
      <c r="AB48" s="45">
        <f t="shared" si="22"/>
        <v>799</v>
      </c>
    </row>
    <row r="49" spans="1:28" ht="15" customHeight="1" x14ac:dyDescent="0.25">
      <c r="A49" s="49">
        <v>790</v>
      </c>
      <c r="B49" s="49">
        <v>790</v>
      </c>
      <c r="C49" s="46">
        <v>0</v>
      </c>
      <c r="D49" s="46">
        <v>270.77999999999997</v>
      </c>
      <c r="E49" s="46">
        <v>211.41</v>
      </c>
      <c r="F49" s="46">
        <v>0</v>
      </c>
      <c r="G49" s="46">
        <f t="shared" si="13"/>
        <v>78.75</v>
      </c>
      <c r="H49" s="46">
        <v>0</v>
      </c>
      <c r="I49" s="46">
        <f t="shared" si="14"/>
        <v>78.75</v>
      </c>
      <c r="J49" s="50">
        <f t="shared" si="23"/>
        <v>1</v>
      </c>
      <c r="K49" s="50">
        <f t="shared" si="24"/>
        <v>1</v>
      </c>
      <c r="L49" s="50">
        <f t="shared" si="25"/>
        <v>1</v>
      </c>
      <c r="M49" s="50">
        <f t="shared" ca="1" si="15"/>
        <v>1</v>
      </c>
      <c r="N49" s="8"/>
      <c r="O49" s="8"/>
      <c r="P49" s="13"/>
      <c r="Q49" s="13"/>
      <c r="T49" s="43">
        <v>799.95799999999997</v>
      </c>
      <c r="U49" s="52">
        <f t="shared" si="16"/>
        <v>9.95799999999997</v>
      </c>
      <c r="V49" s="48">
        <f t="shared" si="17"/>
        <v>10</v>
      </c>
      <c r="W49" s="48"/>
      <c r="X49" s="48">
        <f t="shared" si="18"/>
        <v>868.40327318506093</v>
      </c>
      <c r="Y49" s="48">
        <f t="shared" si="19"/>
        <v>78.403273185060925</v>
      </c>
      <c r="Z49" s="48">
        <f t="shared" si="20"/>
        <v>78</v>
      </c>
      <c r="AA49" s="17">
        <f t="shared" si="21"/>
        <v>10</v>
      </c>
      <c r="AB49" s="45">
        <f t="shared" si="22"/>
        <v>800</v>
      </c>
    </row>
    <row r="50" spans="1:28" ht="15" customHeight="1" x14ac:dyDescent="0.25">
      <c r="A50" s="49">
        <v>882</v>
      </c>
      <c r="B50" s="59">
        <v>790</v>
      </c>
      <c r="C50" s="46">
        <v>0</v>
      </c>
      <c r="D50" s="46">
        <v>270.79000000000002</v>
      </c>
      <c r="E50" s="46">
        <v>211.42</v>
      </c>
      <c r="F50" s="46">
        <v>0</v>
      </c>
      <c r="G50" s="46">
        <f t="shared" si="13"/>
        <v>68.705882352941174</v>
      </c>
      <c r="H50" s="46">
        <v>0</v>
      </c>
      <c r="I50" s="46">
        <f t="shared" si="14"/>
        <v>74.117647058823536</v>
      </c>
      <c r="J50" s="50">
        <f t="shared" si="23"/>
        <v>1</v>
      </c>
      <c r="K50" s="50">
        <f t="shared" si="24"/>
        <v>1</v>
      </c>
      <c r="L50" s="50">
        <f t="shared" si="25"/>
        <v>1</v>
      </c>
      <c r="M50" s="50">
        <f t="shared" ca="1" si="15"/>
        <v>1</v>
      </c>
      <c r="N50" s="8"/>
      <c r="O50" s="8"/>
      <c r="P50" s="13"/>
      <c r="Q50" s="13"/>
      <c r="T50" s="43">
        <v>809.90099999999995</v>
      </c>
      <c r="U50" s="52">
        <f t="shared" si="16"/>
        <v>19.900999999999954</v>
      </c>
      <c r="V50" s="48">
        <f t="shared" si="17"/>
        <v>20</v>
      </c>
      <c r="W50" s="48"/>
      <c r="X50" s="48">
        <f t="shared" si="18"/>
        <v>868.40327318506093</v>
      </c>
      <c r="Y50" s="48">
        <f t="shared" si="19"/>
        <v>78.403273185060925</v>
      </c>
      <c r="Z50" s="48">
        <f t="shared" si="20"/>
        <v>78</v>
      </c>
      <c r="AA50" s="17">
        <f t="shared" si="21"/>
        <v>20</v>
      </c>
      <c r="AB50" s="45">
        <f t="shared" si="22"/>
        <v>810</v>
      </c>
    </row>
    <row r="51" spans="1:28" ht="15" customHeight="1" x14ac:dyDescent="0.25">
      <c r="A51" s="49">
        <v>790</v>
      </c>
      <c r="B51" s="49">
        <v>790</v>
      </c>
      <c r="C51" s="46">
        <v>0</v>
      </c>
      <c r="D51" s="46">
        <v>270.79000000000002</v>
      </c>
      <c r="E51" s="46">
        <v>211.41</v>
      </c>
      <c r="F51" s="46">
        <v>0</v>
      </c>
      <c r="G51" s="46">
        <f t="shared" si="13"/>
        <v>70</v>
      </c>
      <c r="H51" s="46">
        <v>0</v>
      </c>
      <c r="I51" s="46">
        <f t="shared" si="14"/>
        <v>70</v>
      </c>
      <c r="J51" s="50">
        <f t="shared" si="23"/>
        <v>1</v>
      </c>
      <c r="K51" s="50">
        <f t="shared" si="24"/>
        <v>1</v>
      </c>
      <c r="L51" s="50">
        <f t="shared" si="25"/>
        <v>1</v>
      </c>
      <c r="M51" s="50">
        <f t="shared" ca="1" si="15"/>
        <v>0</v>
      </c>
      <c r="N51" s="8"/>
      <c r="O51" s="8"/>
      <c r="P51" s="13"/>
      <c r="Q51" s="13"/>
      <c r="T51" s="43">
        <v>801.471</v>
      </c>
      <c r="U51" s="52">
        <f t="shared" si="16"/>
        <v>11.471000000000004</v>
      </c>
      <c r="V51" s="48">
        <f t="shared" si="17"/>
        <v>11</v>
      </c>
      <c r="W51" s="48"/>
      <c r="X51" s="48">
        <f t="shared" si="18"/>
        <v>868.40327318506093</v>
      </c>
      <c r="Y51" s="48">
        <f t="shared" si="19"/>
        <v>78.403273185060925</v>
      </c>
      <c r="Z51" s="48">
        <f t="shared" si="20"/>
        <v>78</v>
      </c>
      <c r="AA51" s="17">
        <f t="shared" si="21"/>
        <v>11</v>
      </c>
      <c r="AB51" s="45">
        <f t="shared" si="22"/>
        <v>801</v>
      </c>
    </row>
    <row r="52" spans="1:28" ht="15" customHeight="1" x14ac:dyDescent="0.25">
      <c r="A52" s="49">
        <v>790</v>
      </c>
      <c r="B52" s="49">
        <v>790</v>
      </c>
      <c r="C52" s="46">
        <v>0.05</v>
      </c>
      <c r="D52" s="46">
        <v>270.79000000000002</v>
      </c>
      <c r="E52" s="46">
        <v>211.41</v>
      </c>
      <c r="F52" s="46">
        <v>0</v>
      </c>
      <c r="G52" s="46">
        <f t="shared" si="13"/>
        <v>66.315789473684205</v>
      </c>
      <c r="H52" s="46">
        <v>0</v>
      </c>
      <c r="I52" s="46">
        <f t="shared" si="14"/>
        <v>66.315789473684205</v>
      </c>
      <c r="J52" s="50">
        <f t="shared" si="23"/>
        <v>1</v>
      </c>
      <c r="K52" s="50">
        <f t="shared" si="24"/>
        <v>1</v>
      </c>
      <c r="L52" s="50">
        <f t="shared" si="25"/>
        <v>1</v>
      </c>
      <c r="M52" s="50">
        <f t="shared" ca="1" si="15"/>
        <v>0</v>
      </c>
      <c r="N52" s="8"/>
      <c r="O52" s="8"/>
      <c r="P52" s="13"/>
      <c r="Q52" s="13"/>
      <c r="T52" s="43">
        <v>814.41899999999998</v>
      </c>
      <c r="U52" s="52">
        <f t="shared" si="16"/>
        <v>24.418999999999983</v>
      </c>
      <c r="V52" s="48">
        <f t="shared" si="17"/>
        <v>24</v>
      </c>
      <c r="W52" s="48"/>
      <c r="X52" s="48">
        <f t="shared" si="18"/>
        <v>868.40327318506093</v>
      </c>
      <c r="Y52" s="48">
        <f t="shared" si="19"/>
        <v>78.403273185060925</v>
      </c>
      <c r="Z52" s="48">
        <f t="shared" si="20"/>
        <v>78</v>
      </c>
      <c r="AA52" s="17">
        <f t="shared" si="21"/>
        <v>24</v>
      </c>
      <c r="AB52" s="45">
        <f t="shared" si="22"/>
        <v>814</v>
      </c>
    </row>
    <row r="53" spans="1:28" ht="15" customHeight="1" x14ac:dyDescent="0.25">
      <c r="A53" s="49">
        <v>790</v>
      </c>
      <c r="B53" s="49">
        <v>790</v>
      </c>
      <c r="C53" s="46">
        <v>0.12</v>
      </c>
      <c r="D53" s="46">
        <v>270.79000000000002</v>
      </c>
      <c r="E53" s="46">
        <v>211.41</v>
      </c>
      <c r="F53" s="46">
        <v>0</v>
      </c>
      <c r="G53" s="46">
        <f t="shared" si="13"/>
        <v>63</v>
      </c>
      <c r="H53" s="46">
        <v>0</v>
      </c>
      <c r="I53" s="46">
        <f t="shared" si="14"/>
        <v>63</v>
      </c>
      <c r="J53" s="50">
        <f t="shared" si="23"/>
        <v>1</v>
      </c>
      <c r="K53" s="50">
        <f t="shared" si="24"/>
        <v>1</v>
      </c>
      <c r="L53" s="50">
        <f t="shared" si="25"/>
        <v>1</v>
      </c>
      <c r="M53" s="50">
        <f t="shared" ca="1" si="15"/>
        <v>0</v>
      </c>
      <c r="N53" s="8"/>
      <c r="O53" s="8"/>
      <c r="P53" s="13"/>
      <c r="Q53" s="13"/>
      <c r="T53" s="43">
        <v>808.50699999999995</v>
      </c>
      <c r="U53" s="52">
        <f t="shared" si="16"/>
        <v>18.506999999999948</v>
      </c>
      <c r="V53" s="48">
        <f t="shared" si="17"/>
        <v>19</v>
      </c>
      <c r="W53" s="48"/>
      <c r="X53" s="48">
        <f t="shared" si="18"/>
        <v>868.40327318506093</v>
      </c>
      <c r="Y53" s="48">
        <f t="shared" si="19"/>
        <v>78.403273185060925</v>
      </c>
      <c r="Z53" s="48">
        <f t="shared" si="20"/>
        <v>78</v>
      </c>
      <c r="AA53" s="17">
        <f t="shared" si="21"/>
        <v>19</v>
      </c>
      <c r="AB53" s="45">
        <f t="shared" si="22"/>
        <v>809</v>
      </c>
    </row>
    <row r="54" spans="1:28" ht="15" customHeight="1" x14ac:dyDescent="0.25">
      <c r="A54" s="49">
        <v>698</v>
      </c>
      <c r="B54" s="49">
        <v>790</v>
      </c>
      <c r="C54" s="46">
        <v>0</v>
      </c>
      <c r="D54" s="46">
        <v>270.77999999999997</v>
      </c>
      <c r="E54" s="46">
        <v>211.42</v>
      </c>
      <c r="F54" s="46">
        <v>0</v>
      </c>
      <c r="G54" s="46">
        <f t="shared" si="13"/>
        <v>64.38095238095238</v>
      </c>
      <c r="H54" s="46">
        <v>0</v>
      </c>
      <c r="I54" s="46">
        <f t="shared" si="14"/>
        <v>60</v>
      </c>
      <c r="J54" s="50">
        <f t="shared" si="23"/>
        <v>1</v>
      </c>
      <c r="K54" s="50">
        <f t="shared" si="24"/>
        <v>1</v>
      </c>
      <c r="L54" s="50">
        <f t="shared" si="25"/>
        <v>1</v>
      </c>
      <c r="M54" s="50">
        <f t="shared" ca="1" si="15"/>
        <v>1</v>
      </c>
      <c r="N54" s="8"/>
      <c r="O54" s="8"/>
      <c r="P54" s="13"/>
      <c r="Q54" s="13"/>
      <c r="T54" s="43">
        <v>799.82100000000003</v>
      </c>
      <c r="U54" s="52">
        <f t="shared" si="16"/>
        <v>9.8210000000000264</v>
      </c>
      <c r="V54" s="48">
        <f t="shared" si="17"/>
        <v>10</v>
      </c>
      <c r="W54" s="48"/>
      <c r="X54" s="48">
        <f t="shared" si="18"/>
        <v>868.40327318506093</v>
      </c>
      <c r="Y54" s="48">
        <f t="shared" si="19"/>
        <v>78.403273185060925</v>
      </c>
      <c r="Z54" s="48">
        <f t="shared" si="20"/>
        <v>78</v>
      </c>
      <c r="AA54" s="17">
        <f t="shared" si="21"/>
        <v>10</v>
      </c>
      <c r="AB54" s="45">
        <f t="shared" si="22"/>
        <v>800</v>
      </c>
    </row>
    <row r="55" spans="1:28" ht="15" customHeight="1" x14ac:dyDescent="0.25">
      <c r="A55" s="49">
        <v>697</v>
      </c>
      <c r="B55" s="49">
        <v>789</v>
      </c>
      <c r="C55" s="46">
        <v>0.08</v>
      </c>
      <c r="D55" s="46">
        <v>270.77</v>
      </c>
      <c r="E55" s="46">
        <v>211.41</v>
      </c>
      <c r="F55" s="46">
        <v>0</v>
      </c>
      <c r="G55" s="46">
        <f t="shared" si="13"/>
        <v>61.5</v>
      </c>
      <c r="H55" s="46">
        <v>0</v>
      </c>
      <c r="I55" s="46">
        <f t="shared" si="14"/>
        <v>57.31818181818182</v>
      </c>
      <c r="J55" s="50">
        <f t="shared" si="23"/>
        <v>1</v>
      </c>
      <c r="K55" s="50">
        <f t="shared" si="24"/>
        <v>1</v>
      </c>
      <c r="L55" s="50">
        <f t="shared" si="25"/>
        <v>1</v>
      </c>
      <c r="M55" s="50">
        <f t="shared" ca="1" si="15"/>
        <v>0</v>
      </c>
      <c r="N55" s="8"/>
      <c r="O55" s="8"/>
      <c r="P55" s="13"/>
      <c r="Q55" s="13"/>
      <c r="T55" s="43">
        <v>799.71699999999998</v>
      </c>
      <c r="U55" s="52">
        <f t="shared" si="16"/>
        <v>10.716999999999985</v>
      </c>
      <c r="V55" s="48">
        <f t="shared" si="17"/>
        <v>11</v>
      </c>
      <c r="W55" s="48"/>
      <c r="X55" s="48">
        <f t="shared" si="18"/>
        <v>867.30402853545957</v>
      </c>
      <c r="Y55" s="48">
        <f t="shared" si="19"/>
        <v>78.304028535459565</v>
      </c>
      <c r="Z55" s="48">
        <f t="shared" si="20"/>
        <v>78</v>
      </c>
      <c r="AA55" s="17">
        <f t="shared" si="21"/>
        <v>11</v>
      </c>
      <c r="AB55" s="45">
        <f t="shared" si="22"/>
        <v>800</v>
      </c>
    </row>
    <row r="56" spans="1:28" ht="15" customHeight="1" x14ac:dyDescent="0.25">
      <c r="A56" s="49">
        <v>789</v>
      </c>
      <c r="B56" s="49">
        <v>789</v>
      </c>
      <c r="C56" s="46">
        <v>0.03</v>
      </c>
      <c r="D56" s="46">
        <v>270.77</v>
      </c>
      <c r="E56" s="46">
        <v>211.42</v>
      </c>
      <c r="F56" s="46">
        <v>0</v>
      </c>
      <c r="G56" s="46">
        <f t="shared" si="13"/>
        <v>54.826086956521742</v>
      </c>
      <c r="H56" s="46">
        <v>0</v>
      </c>
      <c r="I56" s="46">
        <f t="shared" si="14"/>
        <v>54.826086956521742</v>
      </c>
      <c r="J56" s="50">
        <f t="shared" si="23"/>
        <v>1</v>
      </c>
      <c r="K56" s="50">
        <f t="shared" si="24"/>
        <v>1</v>
      </c>
      <c r="L56" s="50">
        <f t="shared" si="25"/>
        <v>1</v>
      </c>
      <c r="M56" s="50">
        <f t="shared" ca="1" si="15"/>
        <v>0</v>
      </c>
      <c r="N56" s="8"/>
      <c r="O56" s="8"/>
      <c r="P56" s="13"/>
      <c r="Q56" s="13"/>
      <c r="T56" s="43">
        <v>810.90300000000002</v>
      </c>
      <c r="U56" s="52">
        <f t="shared" si="16"/>
        <v>21.90300000000002</v>
      </c>
      <c r="V56" s="48">
        <f t="shared" si="17"/>
        <v>22</v>
      </c>
      <c r="W56" s="48"/>
      <c r="X56" s="48">
        <f t="shared" si="18"/>
        <v>867.30402853545957</v>
      </c>
      <c r="Y56" s="48">
        <f t="shared" si="19"/>
        <v>78.304028535459565</v>
      </c>
      <c r="Z56" s="48">
        <f t="shared" si="20"/>
        <v>78</v>
      </c>
      <c r="AA56" s="17">
        <f t="shared" si="21"/>
        <v>22</v>
      </c>
      <c r="AB56" s="45">
        <f t="shared" si="22"/>
        <v>811</v>
      </c>
    </row>
    <row r="57" spans="1:28" ht="15" customHeight="1" x14ac:dyDescent="0.25">
      <c r="A57" s="49">
        <v>697</v>
      </c>
      <c r="B57" s="49">
        <v>789</v>
      </c>
      <c r="C57" s="46">
        <v>0.06</v>
      </c>
      <c r="D57" s="46">
        <v>270.76</v>
      </c>
      <c r="E57" s="46">
        <v>211.42</v>
      </c>
      <c r="F57" s="46">
        <v>0</v>
      </c>
      <c r="G57" s="46">
        <f t="shared" si="13"/>
        <v>56.375</v>
      </c>
      <c r="H57" s="46">
        <v>0</v>
      </c>
      <c r="I57" s="46">
        <f t="shared" si="14"/>
        <v>52.541666666666664</v>
      </c>
      <c r="J57" s="50">
        <f t="shared" si="23"/>
        <v>1</v>
      </c>
      <c r="K57" s="50">
        <f t="shared" si="24"/>
        <v>1</v>
      </c>
      <c r="L57" s="50">
        <f t="shared" si="25"/>
        <v>1</v>
      </c>
      <c r="M57" s="50">
        <f t="shared" ca="1" si="15"/>
        <v>0</v>
      </c>
      <c r="N57" s="8"/>
      <c r="O57" s="8"/>
      <c r="P57" s="13"/>
      <c r="Q57" s="13"/>
      <c r="T57" s="43">
        <v>802.19399999999996</v>
      </c>
      <c r="U57" s="52">
        <f t="shared" si="16"/>
        <v>13.19399999999996</v>
      </c>
      <c r="V57" s="48">
        <f t="shared" si="17"/>
        <v>13</v>
      </c>
      <c r="W57" s="48"/>
      <c r="X57" s="48">
        <f t="shared" si="18"/>
        <v>867.30402853545957</v>
      </c>
      <c r="Y57" s="48">
        <f t="shared" si="19"/>
        <v>78.304028535459565</v>
      </c>
      <c r="Z57" s="48">
        <f t="shared" si="20"/>
        <v>78</v>
      </c>
      <c r="AA57" s="17">
        <f t="shared" si="21"/>
        <v>13</v>
      </c>
      <c r="AB57" s="45">
        <f t="shared" si="22"/>
        <v>802</v>
      </c>
    </row>
    <row r="58" spans="1:28" ht="15" customHeight="1" x14ac:dyDescent="0.25">
      <c r="A58" s="49">
        <v>697</v>
      </c>
      <c r="B58" s="49">
        <v>789</v>
      </c>
      <c r="C58" s="46">
        <v>0</v>
      </c>
      <c r="D58" s="46">
        <v>270.75</v>
      </c>
      <c r="E58" s="46">
        <v>211.41</v>
      </c>
      <c r="F58" s="46">
        <v>0</v>
      </c>
      <c r="G58" s="46">
        <f t="shared" si="13"/>
        <v>54.12</v>
      </c>
      <c r="H58" s="46">
        <v>0</v>
      </c>
      <c r="I58" s="46">
        <f t="shared" si="14"/>
        <v>50.44</v>
      </c>
      <c r="J58" s="50">
        <f t="shared" si="23"/>
        <v>1</v>
      </c>
      <c r="K58" s="50">
        <f t="shared" si="24"/>
        <v>1</v>
      </c>
      <c r="L58" s="50">
        <f t="shared" si="25"/>
        <v>1</v>
      </c>
      <c r="M58" s="50">
        <f t="shared" ca="1" si="15"/>
        <v>1</v>
      </c>
      <c r="N58" s="8"/>
      <c r="O58" s="8"/>
      <c r="P58" s="13"/>
      <c r="Q58" s="13"/>
      <c r="T58" s="43">
        <v>803.12099999999998</v>
      </c>
      <c r="U58" s="52">
        <f t="shared" si="16"/>
        <v>14.120999999999981</v>
      </c>
      <c r="V58" s="48">
        <f t="shared" si="17"/>
        <v>14</v>
      </c>
      <c r="W58" s="48"/>
      <c r="X58" s="48">
        <f t="shared" si="18"/>
        <v>867.30402853545957</v>
      </c>
      <c r="Y58" s="48">
        <f t="shared" si="19"/>
        <v>78.304028535459565</v>
      </c>
      <c r="Z58" s="48">
        <f t="shared" si="20"/>
        <v>78</v>
      </c>
      <c r="AA58" s="17">
        <f t="shared" si="21"/>
        <v>14</v>
      </c>
      <c r="AB58" s="45">
        <f t="shared" si="22"/>
        <v>803</v>
      </c>
    </row>
    <row r="59" spans="1:28" ht="15" customHeight="1" x14ac:dyDescent="0.25">
      <c r="A59" s="49">
        <v>697</v>
      </c>
      <c r="B59" s="49">
        <v>789</v>
      </c>
      <c r="C59" s="46">
        <v>0.05</v>
      </c>
      <c r="D59" s="46">
        <v>270.74</v>
      </c>
      <c r="E59" s="46">
        <v>211.42</v>
      </c>
      <c r="F59" s="46">
        <v>0</v>
      </c>
      <c r="G59" s="46">
        <f t="shared" si="13"/>
        <v>52.03846153846154</v>
      </c>
      <c r="H59" s="46">
        <v>0</v>
      </c>
      <c r="I59" s="46">
        <f t="shared" si="14"/>
        <v>48.5</v>
      </c>
      <c r="J59" s="50">
        <f t="shared" si="23"/>
        <v>1</v>
      </c>
      <c r="K59" s="50">
        <f t="shared" si="24"/>
        <v>1</v>
      </c>
      <c r="L59" s="50">
        <f t="shared" si="25"/>
        <v>1</v>
      </c>
      <c r="M59" s="50">
        <f t="shared" ca="1" si="15"/>
        <v>0</v>
      </c>
      <c r="N59" s="8"/>
      <c r="O59" s="8"/>
      <c r="P59" s="13"/>
      <c r="Q59" s="13"/>
      <c r="T59" s="43">
        <v>797.79600000000005</v>
      </c>
      <c r="U59" s="52">
        <f t="shared" si="16"/>
        <v>8.7960000000000491</v>
      </c>
      <c r="V59" s="48">
        <f t="shared" si="17"/>
        <v>9</v>
      </c>
      <c r="W59" s="48"/>
      <c r="X59" s="48">
        <f t="shared" si="18"/>
        <v>867.30402853545957</v>
      </c>
      <c r="Y59" s="48">
        <f t="shared" si="19"/>
        <v>78.304028535459565</v>
      </c>
      <c r="Z59" s="48">
        <f t="shared" si="20"/>
        <v>78</v>
      </c>
      <c r="AA59" s="17">
        <f t="shared" si="21"/>
        <v>9</v>
      </c>
      <c r="AB59" s="45">
        <f t="shared" si="22"/>
        <v>798</v>
      </c>
    </row>
    <row r="60" spans="1:28" ht="15" customHeight="1" x14ac:dyDescent="0.25">
      <c r="A60" s="49">
        <v>605</v>
      </c>
      <c r="B60" s="49">
        <v>788</v>
      </c>
      <c r="C60" s="46">
        <v>0.11</v>
      </c>
      <c r="D60" s="46">
        <v>270.72000000000003</v>
      </c>
      <c r="E60" s="46">
        <v>211.42</v>
      </c>
      <c r="F60" s="46">
        <v>0</v>
      </c>
      <c r="G60" s="46">
        <f t="shared" si="13"/>
        <v>53.518518518518519</v>
      </c>
      <c r="H60" s="46">
        <v>0</v>
      </c>
      <c r="I60" s="46">
        <f t="shared" si="14"/>
        <v>46.74074074074074</v>
      </c>
      <c r="J60" s="50">
        <f t="shared" si="23"/>
        <v>1</v>
      </c>
      <c r="K60" s="50">
        <f t="shared" si="24"/>
        <v>1</v>
      </c>
      <c r="L60" s="50">
        <f t="shared" si="25"/>
        <v>1</v>
      </c>
      <c r="M60" s="50">
        <f t="shared" ca="1" si="15"/>
        <v>1</v>
      </c>
      <c r="N60" s="8"/>
      <c r="O60" s="8"/>
      <c r="P60" s="13"/>
      <c r="Q60" s="13"/>
      <c r="T60" s="43">
        <v>804.57299999999998</v>
      </c>
      <c r="U60" s="52">
        <f t="shared" si="16"/>
        <v>16.572999999999979</v>
      </c>
      <c r="V60" s="48">
        <f t="shared" si="17"/>
        <v>17</v>
      </c>
      <c r="W60" s="48"/>
      <c r="X60" s="48">
        <f t="shared" si="18"/>
        <v>866.20478388585809</v>
      </c>
      <c r="Y60" s="48">
        <f t="shared" si="19"/>
        <v>78.204783885858092</v>
      </c>
      <c r="Z60" s="48">
        <f t="shared" si="20"/>
        <v>78</v>
      </c>
      <c r="AA60" s="17">
        <f t="shared" si="21"/>
        <v>17</v>
      </c>
      <c r="AB60" s="45">
        <f t="shared" si="22"/>
        <v>805</v>
      </c>
    </row>
    <row r="61" spans="1:28" ht="15" customHeight="1" x14ac:dyDescent="0.25">
      <c r="A61" s="49">
        <v>696</v>
      </c>
      <c r="B61" s="49">
        <v>788</v>
      </c>
      <c r="C61" s="46">
        <v>0.28000000000000003</v>
      </c>
      <c r="D61" s="46">
        <v>270.70999999999998</v>
      </c>
      <c r="E61" s="46">
        <v>211.41</v>
      </c>
      <c r="F61" s="46">
        <v>0</v>
      </c>
      <c r="G61" s="46">
        <f t="shared" si="13"/>
        <v>48.357142857142854</v>
      </c>
      <c r="H61" s="46">
        <v>0</v>
      </c>
      <c r="I61" s="46">
        <f t="shared" si="14"/>
        <v>45.071428571428569</v>
      </c>
      <c r="J61" s="50">
        <f t="shared" si="23"/>
        <v>1</v>
      </c>
      <c r="K61" s="50">
        <f t="shared" si="24"/>
        <v>1</v>
      </c>
      <c r="L61" s="50">
        <f t="shared" si="25"/>
        <v>1</v>
      </c>
      <c r="M61" s="50">
        <f t="shared" ca="1" si="15"/>
        <v>1</v>
      </c>
      <c r="N61" s="8"/>
      <c r="O61" s="8"/>
      <c r="P61" s="13"/>
      <c r="Q61" s="13"/>
      <c r="T61" s="43">
        <v>798.61</v>
      </c>
      <c r="U61" s="52">
        <f t="shared" si="16"/>
        <v>10.610000000000014</v>
      </c>
      <c r="V61" s="48">
        <f t="shared" si="17"/>
        <v>11</v>
      </c>
      <c r="W61" s="48"/>
      <c r="X61" s="48">
        <f t="shared" si="18"/>
        <v>866.20478388585809</v>
      </c>
      <c r="Y61" s="48">
        <f t="shared" si="19"/>
        <v>78.204783885858092</v>
      </c>
      <c r="Z61" s="48">
        <f t="shared" si="20"/>
        <v>78</v>
      </c>
      <c r="AA61" s="17">
        <f t="shared" si="21"/>
        <v>11</v>
      </c>
      <c r="AB61" s="45">
        <f t="shared" si="22"/>
        <v>799</v>
      </c>
    </row>
    <row r="62" spans="1:28" ht="15" customHeight="1" x14ac:dyDescent="0.25">
      <c r="A62" s="49">
        <v>695</v>
      </c>
      <c r="B62" s="49">
        <v>787</v>
      </c>
      <c r="C62" s="46">
        <v>0.05</v>
      </c>
      <c r="D62" s="46">
        <v>270.7</v>
      </c>
      <c r="E62" s="46">
        <v>211.42</v>
      </c>
      <c r="F62" s="46">
        <v>0</v>
      </c>
      <c r="G62" s="46">
        <f t="shared" si="13"/>
        <v>46.724137931034484</v>
      </c>
      <c r="H62" s="46">
        <v>0</v>
      </c>
      <c r="I62" s="46">
        <f t="shared" si="14"/>
        <v>43.551724137931032</v>
      </c>
      <c r="J62" s="50">
        <f t="shared" si="23"/>
        <v>1</v>
      </c>
      <c r="K62" s="50">
        <f t="shared" si="24"/>
        <v>1</v>
      </c>
      <c r="L62" s="50">
        <f t="shared" si="25"/>
        <v>1</v>
      </c>
      <c r="M62" s="50">
        <f t="shared" ca="1" si="15"/>
        <v>1</v>
      </c>
      <c r="N62" s="8"/>
      <c r="O62" s="8"/>
      <c r="P62" s="13"/>
      <c r="Q62" s="13"/>
      <c r="T62" s="43">
        <v>789.245</v>
      </c>
      <c r="U62" s="52">
        <f t="shared" si="16"/>
        <v>2.2450000000000045</v>
      </c>
      <c r="V62" s="48">
        <f t="shared" si="17"/>
        <v>2</v>
      </c>
      <c r="W62" s="48"/>
      <c r="X62" s="48">
        <f t="shared" si="18"/>
        <v>865.10553923625673</v>
      </c>
      <c r="Y62" s="48">
        <f t="shared" si="19"/>
        <v>78.105539236256732</v>
      </c>
      <c r="Z62" s="48">
        <f t="shared" si="20"/>
        <v>78</v>
      </c>
      <c r="AA62" s="17">
        <f t="shared" si="21"/>
        <v>2</v>
      </c>
      <c r="AB62" s="45">
        <f t="shared" si="22"/>
        <v>789</v>
      </c>
    </row>
    <row r="63" spans="1:28" ht="15" customHeight="1" x14ac:dyDescent="0.25">
      <c r="A63" s="49">
        <v>511</v>
      </c>
      <c r="B63" s="49">
        <v>786</v>
      </c>
      <c r="C63" s="46">
        <v>0</v>
      </c>
      <c r="D63" s="46">
        <v>270.67</v>
      </c>
      <c r="E63" s="46">
        <v>211.42</v>
      </c>
      <c r="F63" s="46">
        <v>0</v>
      </c>
      <c r="G63" s="46">
        <f t="shared" si="13"/>
        <v>51.3</v>
      </c>
      <c r="H63" s="46">
        <v>0</v>
      </c>
      <c r="I63" s="46">
        <f t="shared" si="14"/>
        <v>42.133333333333333</v>
      </c>
      <c r="J63" s="50">
        <f t="shared" si="23"/>
        <v>1</v>
      </c>
      <c r="K63" s="50">
        <f t="shared" si="24"/>
        <v>1</v>
      </c>
      <c r="L63" s="50">
        <f t="shared" si="25"/>
        <v>1</v>
      </c>
      <c r="M63" s="50">
        <f t="shared" ca="1" si="15"/>
        <v>1</v>
      </c>
      <c r="N63" s="8"/>
      <c r="O63" s="8"/>
      <c r="P63" s="13"/>
      <c r="Q63" s="13"/>
      <c r="T63" s="43">
        <v>804.125</v>
      </c>
      <c r="U63" s="52">
        <f t="shared" si="16"/>
        <v>18.125</v>
      </c>
      <c r="V63" s="48">
        <f t="shared" si="17"/>
        <v>18</v>
      </c>
      <c r="W63" s="48"/>
      <c r="X63" s="48">
        <f t="shared" si="18"/>
        <v>864.00629458665549</v>
      </c>
      <c r="Y63" s="48">
        <f t="shared" si="19"/>
        <v>78.006294586655486</v>
      </c>
      <c r="Z63" s="48">
        <f t="shared" si="20"/>
        <v>78</v>
      </c>
      <c r="AA63" s="17">
        <f t="shared" si="21"/>
        <v>18</v>
      </c>
      <c r="AB63" s="45">
        <f t="shared" si="22"/>
        <v>804</v>
      </c>
    </row>
    <row r="64" spans="1:28" ht="15" customHeight="1" x14ac:dyDescent="0.25">
      <c r="A64" s="49">
        <v>602</v>
      </c>
      <c r="B64" s="49">
        <v>786</v>
      </c>
      <c r="C64" s="46">
        <v>0.06</v>
      </c>
      <c r="D64" s="46">
        <v>270.64999999999998</v>
      </c>
      <c r="E64" s="46">
        <v>211.41</v>
      </c>
      <c r="F64" s="46">
        <v>0</v>
      </c>
      <c r="G64" s="46">
        <f t="shared" si="13"/>
        <v>46.70967741935484</v>
      </c>
      <c r="H64" s="46">
        <v>0</v>
      </c>
      <c r="I64" s="46">
        <f t="shared" si="14"/>
        <v>40.774193548387096</v>
      </c>
      <c r="J64" s="50">
        <f t="shared" si="23"/>
        <v>1</v>
      </c>
      <c r="K64" s="50">
        <f t="shared" si="24"/>
        <v>1</v>
      </c>
      <c r="L64" s="50">
        <f t="shared" si="25"/>
        <v>1</v>
      </c>
      <c r="M64" s="50">
        <f t="shared" ca="1" si="15"/>
        <v>0</v>
      </c>
      <c r="N64" s="8"/>
      <c r="O64" s="8"/>
      <c r="P64" s="13"/>
      <c r="Q64" s="13"/>
      <c r="T64" s="43">
        <v>796.67499999999995</v>
      </c>
      <c r="U64" s="52">
        <f t="shared" si="16"/>
        <v>10.674999999999955</v>
      </c>
      <c r="V64" s="48">
        <f t="shared" si="17"/>
        <v>11</v>
      </c>
      <c r="W64" s="48"/>
      <c r="X64" s="48">
        <f t="shared" si="18"/>
        <v>864.00629458665549</v>
      </c>
      <c r="Y64" s="48">
        <f t="shared" si="19"/>
        <v>78.006294586655486</v>
      </c>
      <c r="Z64" s="48">
        <f t="shared" si="20"/>
        <v>78</v>
      </c>
      <c r="AA64" s="17">
        <f t="shared" si="21"/>
        <v>11</v>
      </c>
      <c r="AB64" s="45">
        <f t="shared" si="22"/>
        <v>797</v>
      </c>
    </row>
    <row r="65" spans="1:28" ht="15" customHeight="1" x14ac:dyDescent="0.25">
      <c r="A65" s="49">
        <v>510</v>
      </c>
      <c r="B65" s="49">
        <v>785</v>
      </c>
      <c r="C65" s="46">
        <v>0.33</v>
      </c>
      <c r="D65" s="46">
        <v>270.62</v>
      </c>
      <c r="E65" s="46">
        <v>211.42</v>
      </c>
      <c r="F65" s="46">
        <v>0</v>
      </c>
      <c r="G65" s="46">
        <f t="shared" si="13"/>
        <v>48.125</v>
      </c>
      <c r="H65" s="46">
        <v>0</v>
      </c>
      <c r="I65" s="46">
        <f t="shared" si="14"/>
        <v>39.53125</v>
      </c>
      <c r="J65" s="50">
        <f t="shared" si="23"/>
        <v>1</v>
      </c>
      <c r="K65" s="50">
        <f t="shared" si="24"/>
        <v>1</v>
      </c>
      <c r="L65" s="50">
        <f t="shared" si="25"/>
        <v>1</v>
      </c>
      <c r="M65" s="50">
        <f t="shared" ca="1" si="15"/>
        <v>1</v>
      </c>
      <c r="N65" s="8"/>
      <c r="O65" s="8"/>
      <c r="P65" s="13"/>
      <c r="Q65" s="13"/>
      <c r="T65" s="43">
        <v>788.95600000000002</v>
      </c>
      <c r="U65" s="52">
        <f t="shared" si="16"/>
        <v>3.9560000000000173</v>
      </c>
      <c r="V65" s="48">
        <f t="shared" si="17"/>
        <v>4</v>
      </c>
      <c r="W65" s="48"/>
      <c r="X65" s="48">
        <f t="shared" si="18"/>
        <v>862.90704993705413</v>
      </c>
      <c r="Y65" s="48">
        <f t="shared" si="19"/>
        <v>77.907049937054126</v>
      </c>
      <c r="Z65" s="48">
        <f t="shared" si="20"/>
        <v>78</v>
      </c>
      <c r="AA65" s="17">
        <f t="shared" si="21"/>
        <v>4</v>
      </c>
      <c r="AB65" s="45">
        <f t="shared" si="22"/>
        <v>789</v>
      </c>
    </row>
    <row r="66" spans="1:28" ht="15" customHeight="1" x14ac:dyDescent="0.25">
      <c r="A66" s="49">
        <v>509</v>
      </c>
      <c r="B66" s="49">
        <v>784</v>
      </c>
      <c r="C66" s="46">
        <v>0.28999999999999998</v>
      </c>
      <c r="D66" s="46">
        <v>270.58999999999997</v>
      </c>
      <c r="E66" s="46">
        <v>211.43</v>
      </c>
      <c r="F66" s="46">
        <v>0</v>
      </c>
      <c r="G66" s="46">
        <f t="shared" ref="G66:G97" si="26">($A$33-A66)/(ROW(A66)-ROW($A$33))</f>
        <v>46.696969696969695</v>
      </c>
      <c r="H66" s="46">
        <v>0</v>
      </c>
      <c r="I66" s="46">
        <f t="shared" ref="I66:I97" si="27">($A$33-B66)/(ROW(B66)-ROW($A$33))</f>
        <v>38.363636363636367</v>
      </c>
      <c r="J66" s="50">
        <f t="shared" si="23"/>
        <v>1</v>
      </c>
      <c r="K66" s="50">
        <f t="shared" si="24"/>
        <v>1</v>
      </c>
      <c r="L66" s="50">
        <f t="shared" si="25"/>
        <v>1</v>
      </c>
      <c r="M66" s="50">
        <f t="shared" ref="M66:M97" ca="1" si="28">IF(RAND()&lt;0.5,0,1)</f>
        <v>0</v>
      </c>
      <c r="N66" s="8"/>
      <c r="O66" s="8"/>
      <c r="P66" s="13"/>
      <c r="Q66" s="13"/>
      <c r="T66" s="43">
        <v>805.59900000000005</v>
      </c>
      <c r="U66" s="52">
        <f t="shared" ref="U66:U97" si="29">T66-B66</f>
        <v>21.599000000000046</v>
      </c>
      <c r="V66" s="48">
        <f t="shared" ref="V66:V97" si="30">ROUND(U66,0)</f>
        <v>22</v>
      </c>
      <c r="W66" s="48"/>
      <c r="X66" s="48">
        <f t="shared" ref="X66:X97" si="31">B66/$W$2*$W$3</f>
        <v>861.80780528745288</v>
      </c>
      <c r="Y66" s="48">
        <f t="shared" ref="Y66:Y97" si="32">X66-B66</f>
        <v>77.807805287452879</v>
      </c>
      <c r="Z66" s="48">
        <f t="shared" ref="Z66:Z97" si="33">ROUND(Y66,0)</f>
        <v>78</v>
      </c>
      <c r="AA66" s="17">
        <f t="shared" ref="AA66:AA97" si="34">IF(V66&gt;=0,V66,Z66)</f>
        <v>22</v>
      </c>
      <c r="AB66" s="45">
        <f t="shared" ref="AB66:AB97" si="35">B66+AA66</f>
        <v>806</v>
      </c>
    </row>
    <row r="67" spans="1:28" ht="15" customHeight="1" x14ac:dyDescent="0.25">
      <c r="A67" s="49">
        <v>508</v>
      </c>
      <c r="B67" s="49">
        <v>783</v>
      </c>
      <c r="C67" s="46">
        <v>0.06</v>
      </c>
      <c r="D67" s="46">
        <v>270.56</v>
      </c>
      <c r="E67" s="46">
        <v>211.43</v>
      </c>
      <c r="F67" s="46">
        <v>0</v>
      </c>
      <c r="G67" s="46">
        <f t="shared" si="26"/>
        <v>45.352941176470587</v>
      </c>
      <c r="H67" s="46">
        <v>0</v>
      </c>
      <c r="I67" s="46">
        <f t="shared" si="27"/>
        <v>37.264705882352942</v>
      </c>
      <c r="J67" s="50">
        <f t="shared" ref="J67:J98" si="36">IF(ABS(B67-B66)&lt;=50,1,0)</f>
        <v>1</v>
      </c>
      <c r="K67" s="50">
        <f t="shared" ref="K67:K98" si="37">IF(ABS((B67-B66))&lt;=50,1,IF((B67-B66)*(1)&gt;=0,1,-1))</f>
        <v>1</v>
      </c>
      <c r="L67" s="50">
        <f t="shared" si="25"/>
        <v>1</v>
      </c>
      <c r="M67" s="50">
        <f t="shared" ca="1" si="28"/>
        <v>1</v>
      </c>
      <c r="N67" s="8"/>
      <c r="O67" s="8"/>
      <c r="P67" s="13"/>
      <c r="Q67" s="13"/>
      <c r="T67" s="43">
        <v>793.60900000000004</v>
      </c>
      <c r="U67" s="52">
        <f t="shared" si="29"/>
        <v>10.609000000000037</v>
      </c>
      <c r="V67" s="48">
        <f t="shared" si="30"/>
        <v>11</v>
      </c>
      <c r="W67" s="48"/>
      <c r="X67" s="48">
        <f t="shared" si="31"/>
        <v>860.70856063785152</v>
      </c>
      <c r="Y67" s="48">
        <f t="shared" si="32"/>
        <v>77.708560637851519</v>
      </c>
      <c r="Z67" s="48">
        <f t="shared" si="33"/>
        <v>78</v>
      </c>
      <c r="AA67" s="17">
        <f t="shared" si="34"/>
        <v>11</v>
      </c>
      <c r="AB67" s="45">
        <f t="shared" si="35"/>
        <v>794</v>
      </c>
    </row>
    <row r="68" spans="1:28" ht="15" customHeight="1" x14ac:dyDescent="0.25">
      <c r="A68" s="49">
        <v>324</v>
      </c>
      <c r="B68" s="49">
        <v>782</v>
      </c>
      <c r="C68" s="46">
        <v>0</v>
      </c>
      <c r="D68" s="46">
        <v>270.51</v>
      </c>
      <c r="E68" s="46">
        <v>211.44</v>
      </c>
      <c r="F68" s="46">
        <v>0</v>
      </c>
      <c r="G68" s="46">
        <f t="shared" si="26"/>
        <v>49.314285714285717</v>
      </c>
      <c r="H68" s="46">
        <v>0</v>
      </c>
      <c r="I68" s="46">
        <f t="shared" si="27"/>
        <v>36.228571428571428</v>
      </c>
      <c r="J68" s="50">
        <f t="shared" si="36"/>
        <v>1</v>
      </c>
      <c r="K68" s="50">
        <f t="shared" si="37"/>
        <v>1</v>
      </c>
      <c r="L68" s="50">
        <f t="shared" si="25"/>
        <v>1</v>
      </c>
      <c r="M68" s="50">
        <f t="shared" ca="1" si="28"/>
        <v>1</v>
      </c>
      <c r="N68" s="8"/>
      <c r="O68" s="8"/>
      <c r="P68" s="13"/>
      <c r="Q68" s="13"/>
      <c r="T68" s="43">
        <v>783.19100000000003</v>
      </c>
      <c r="U68" s="52">
        <f t="shared" si="29"/>
        <v>1.1910000000000309</v>
      </c>
      <c r="V68" s="48">
        <f t="shared" si="30"/>
        <v>1</v>
      </c>
      <c r="W68" s="48"/>
      <c r="X68" s="48">
        <f t="shared" si="31"/>
        <v>859.60931598825005</v>
      </c>
      <c r="Y68" s="48">
        <f t="shared" si="32"/>
        <v>77.609315988250046</v>
      </c>
      <c r="Z68" s="48">
        <f t="shared" si="33"/>
        <v>78</v>
      </c>
      <c r="AA68" s="17">
        <f t="shared" si="34"/>
        <v>1</v>
      </c>
      <c r="AB68" s="45">
        <f t="shared" si="35"/>
        <v>783</v>
      </c>
    </row>
    <row r="69" spans="1:28" ht="15" customHeight="1" x14ac:dyDescent="0.25">
      <c r="A69" s="49">
        <v>597</v>
      </c>
      <c r="B69" s="49">
        <v>780</v>
      </c>
      <c r="C69" s="46">
        <v>0.06</v>
      </c>
      <c r="D69" s="46">
        <v>270.48</v>
      </c>
      <c r="E69" s="46">
        <v>211.44</v>
      </c>
      <c r="F69" s="46">
        <v>0</v>
      </c>
      <c r="G69" s="46">
        <f t="shared" si="26"/>
        <v>40.361111111111114</v>
      </c>
      <c r="H69" s="46">
        <v>0</v>
      </c>
      <c r="I69" s="46">
        <f t="shared" si="27"/>
        <v>35.277777777777779</v>
      </c>
      <c r="J69" s="50">
        <f t="shared" si="36"/>
        <v>1</v>
      </c>
      <c r="K69" s="50">
        <f t="shared" si="37"/>
        <v>1</v>
      </c>
      <c r="L69" s="50">
        <f t="shared" si="25"/>
        <v>1</v>
      </c>
      <c r="M69" s="50">
        <f t="shared" ca="1" si="28"/>
        <v>0</v>
      </c>
      <c r="N69" s="8"/>
      <c r="O69" s="8"/>
      <c r="P69" s="13"/>
      <c r="Q69" s="13"/>
      <c r="T69" s="43">
        <v>790.32299999999998</v>
      </c>
      <c r="U69" s="52">
        <f t="shared" si="29"/>
        <v>10.322999999999979</v>
      </c>
      <c r="V69" s="48">
        <f t="shared" si="30"/>
        <v>10</v>
      </c>
      <c r="W69" s="48"/>
      <c r="X69" s="48">
        <f t="shared" si="31"/>
        <v>857.41082668904744</v>
      </c>
      <c r="Y69" s="48">
        <f t="shared" si="32"/>
        <v>77.41082668904744</v>
      </c>
      <c r="Z69" s="48">
        <f t="shared" si="33"/>
        <v>77</v>
      </c>
      <c r="AA69" s="17">
        <f t="shared" si="34"/>
        <v>10</v>
      </c>
      <c r="AB69" s="45">
        <f t="shared" si="35"/>
        <v>790</v>
      </c>
    </row>
    <row r="70" spans="1:28" ht="15" customHeight="1" x14ac:dyDescent="0.25">
      <c r="A70" s="49">
        <v>504</v>
      </c>
      <c r="B70" s="49">
        <v>779</v>
      </c>
      <c r="C70" s="46">
        <v>0.02</v>
      </c>
      <c r="D70" s="46">
        <v>270.45</v>
      </c>
      <c r="E70" s="46">
        <v>211.44</v>
      </c>
      <c r="F70" s="46">
        <v>0</v>
      </c>
      <c r="G70" s="46">
        <f t="shared" si="26"/>
        <v>41.783783783783782</v>
      </c>
      <c r="H70" s="46">
        <v>0</v>
      </c>
      <c r="I70" s="46">
        <f t="shared" si="27"/>
        <v>34.351351351351354</v>
      </c>
      <c r="J70" s="50">
        <f t="shared" si="36"/>
        <v>1</v>
      </c>
      <c r="K70" s="50">
        <f t="shared" si="37"/>
        <v>1</v>
      </c>
      <c r="L70" s="50">
        <f t="shared" si="25"/>
        <v>1</v>
      </c>
      <c r="M70" s="50">
        <f t="shared" ca="1" si="28"/>
        <v>1</v>
      </c>
      <c r="N70" s="8"/>
      <c r="O70" s="8"/>
      <c r="P70" s="13"/>
      <c r="Q70" s="13"/>
      <c r="T70" s="43">
        <v>789.96</v>
      </c>
      <c r="U70" s="52">
        <f t="shared" si="29"/>
        <v>10.960000000000036</v>
      </c>
      <c r="V70" s="48">
        <f t="shared" si="30"/>
        <v>11</v>
      </c>
      <c r="W70" s="48"/>
      <c r="X70" s="48">
        <f t="shared" si="31"/>
        <v>856.31158203944608</v>
      </c>
      <c r="Y70" s="48">
        <f t="shared" si="32"/>
        <v>77.31158203944608</v>
      </c>
      <c r="Z70" s="48">
        <f t="shared" si="33"/>
        <v>77</v>
      </c>
      <c r="AA70" s="17">
        <f t="shared" si="34"/>
        <v>11</v>
      </c>
      <c r="AB70" s="45">
        <f t="shared" si="35"/>
        <v>790</v>
      </c>
    </row>
    <row r="71" spans="1:28" ht="15" customHeight="1" x14ac:dyDescent="0.25">
      <c r="A71" s="49">
        <v>595</v>
      </c>
      <c r="B71" s="49">
        <v>778</v>
      </c>
      <c r="C71" s="46">
        <v>0.27</v>
      </c>
      <c r="D71" s="46">
        <v>270.42</v>
      </c>
      <c r="E71" s="46">
        <v>211.44</v>
      </c>
      <c r="F71" s="46">
        <v>0</v>
      </c>
      <c r="G71" s="46">
        <f t="shared" si="26"/>
        <v>38.289473684210527</v>
      </c>
      <c r="H71" s="46">
        <v>0</v>
      </c>
      <c r="I71" s="46">
        <f t="shared" si="27"/>
        <v>33.473684210526315</v>
      </c>
      <c r="J71" s="50">
        <f t="shared" si="36"/>
        <v>1</v>
      </c>
      <c r="K71" s="50">
        <f t="shared" si="37"/>
        <v>1</v>
      </c>
      <c r="L71" s="50">
        <f t="shared" ref="L71:L102" si="38">IF(OR(COUNTIF(K67:K71,1)=5,COUNTIF(K67:K71,0)=5),1,0)</f>
        <v>1</v>
      </c>
      <c r="M71" s="50">
        <f t="shared" ca="1" si="28"/>
        <v>0</v>
      </c>
      <c r="N71" s="8"/>
      <c r="O71" s="8"/>
      <c r="P71" s="13"/>
      <c r="Q71" s="13"/>
      <c r="T71" s="43">
        <v>789.99300000000005</v>
      </c>
      <c r="U71" s="52">
        <f t="shared" si="29"/>
        <v>11.993000000000052</v>
      </c>
      <c r="V71" s="48">
        <f t="shared" si="30"/>
        <v>12</v>
      </c>
      <c r="W71" s="48"/>
      <c r="X71" s="48">
        <f t="shared" si="31"/>
        <v>855.21233738984472</v>
      </c>
      <c r="Y71" s="48">
        <f t="shared" si="32"/>
        <v>77.21233738984472</v>
      </c>
      <c r="Z71" s="48">
        <f t="shared" si="33"/>
        <v>77</v>
      </c>
      <c r="AA71" s="17">
        <f t="shared" si="34"/>
        <v>12</v>
      </c>
      <c r="AB71" s="45">
        <f t="shared" si="35"/>
        <v>790</v>
      </c>
    </row>
    <row r="72" spans="1:28" ht="15" customHeight="1" x14ac:dyDescent="0.25">
      <c r="A72" s="49">
        <v>502</v>
      </c>
      <c r="B72" s="49">
        <v>777</v>
      </c>
      <c r="C72" s="46">
        <v>0.42</v>
      </c>
      <c r="D72" s="46">
        <v>270.39</v>
      </c>
      <c r="E72" s="46">
        <v>211.46</v>
      </c>
      <c r="F72" s="46">
        <v>0</v>
      </c>
      <c r="G72" s="46">
        <f t="shared" si="26"/>
        <v>39.692307692307693</v>
      </c>
      <c r="H72" s="46">
        <v>0</v>
      </c>
      <c r="I72" s="46">
        <f t="shared" si="27"/>
        <v>32.641025641025642</v>
      </c>
      <c r="J72" s="50">
        <f t="shared" si="36"/>
        <v>1</v>
      </c>
      <c r="K72" s="50">
        <f t="shared" si="37"/>
        <v>1</v>
      </c>
      <c r="L72" s="50">
        <f t="shared" si="38"/>
        <v>1</v>
      </c>
      <c r="M72" s="50">
        <f t="shared" ca="1" si="28"/>
        <v>0</v>
      </c>
      <c r="N72" s="8"/>
      <c r="O72" s="8"/>
      <c r="P72" s="13"/>
      <c r="Q72" s="13"/>
      <c r="T72" s="43">
        <v>788.34100000000001</v>
      </c>
      <c r="U72" s="52">
        <f t="shared" si="29"/>
        <v>11.341000000000008</v>
      </c>
      <c r="V72" s="48">
        <f t="shared" si="30"/>
        <v>11</v>
      </c>
      <c r="W72" s="48"/>
      <c r="X72" s="48">
        <f t="shared" si="31"/>
        <v>854.11309274024347</v>
      </c>
      <c r="Y72" s="48">
        <f t="shared" si="32"/>
        <v>77.113092740243474</v>
      </c>
      <c r="Z72" s="48">
        <f t="shared" si="33"/>
        <v>77</v>
      </c>
      <c r="AA72" s="17">
        <f t="shared" si="34"/>
        <v>11</v>
      </c>
      <c r="AB72" s="45">
        <f t="shared" si="35"/>
        <v>788</v>
      </c>
    </row>
    <row r="73" spans="1:28" ht="15" customHeight="1" x14ac:dyDescent="0.25">
      <c r="A73" s="49">
        <v>593</v>
      </c>
      <c r="B73" s="49">
        <v>777</v>
      </c>
      <c r="C73" s="46">
        <v>0.24</v>
      </c>
      <c r="D73" s="46">
        <v>270.36</v>
      </c>
      <c r="E73" s="46">
        <v>211.45</v>
      </c>
      <c r="F73" s="46">
        <v>0</v>
      </c>
      <c r="G73" s="46">
        <f t="shared" si="26"/>
        <v>36.424999999999997</v>
      </c>
      <c r="H73" s="46">
        <v>0</v>
      </c>
      <c r="I73" s="46">
        <f t="shared" si="27"/>
        <v>31.824999999999999</v>
      </c>
      <c r="J73" s="50">
        <f t="shared" si="36"/>
        <v>1</v>
      </c>
      <c r="K73" s="50">
        <f t="shared" si="37"/>
        <v>1</v>
      </c>
      <c r="L73" s="50">
        <f t="shared" si="38"/>
        <v>1</v>
      </c>
      <c r="M73" s="50">
        <f t="shared" ca="1" si="28"/>
        <v>0</v>
      </c>
      <c r="N73" s="8"/>
      <c r="O73" s="8"/>
      <c r="P73" s="13"/>
      <c r="Q73" s="13"/>
      <c r="T73" s="43">
        <v>779.82399999999996</v>
      </c>
      <c r="U73" s="52">
        <f t="shared" si="29"/>
        <v>2.8239999999999554</v>
      </c>
      <c r="V73" s="48">
        <f t="shared" si="30"/>
        <v>3</v>
      </c>
      <c r="W73" s="48"/>
      <c r="X73" s="48">
        <f t="shared" si="31"/>
        <v>854.11309274024347</v>
      </c>
      <c r="Y73" s="48">
        <f t="shared" si="32"/>
        <v>77.113092740243474</v>
      </c>
      <c r="Z73" s="48">
        <f t="shared" si="33"/>
        <v>77</v>
      </c>
      <c r="AA73" s="17">
        <f t="shared" si="34"/>
        <v>3</v>
      </c>
      <c r="AB73" s="45">
        <f t="shared" si="35"/>
        <v>780</v>
      </c>
    </row>
    <row r="74" spans="1:28" ht="15" customHeight="1" x14ac:dyDescent="0.25">
      <c r="A74" s="49">
        <v>501</v>
      </c>
      <c r="B74" s="49">
        <v>776</v>
      </c>
      <c r="C74" s="46">
        <v>0.32</v>
      </c>
      <c r="D74" s="46">
        <v>270.33</v>
      </c>
      <c r="E74" s="46">
        <v>211.45</v>
      </c>
      <c r="F74" s="46">
        <v>0</v>
      </c>
      <c r="G74" s="46">
        <f t="shared" si="26"/>
        <v>37.780487804878049</v>
      </c>
      <c r="H74" s="46">
        <v>0</v>
      </c>
      <c r="I74" s="46">
        <f t="shared" si="27"/>
        <v>31.073170731707318</v>
      </c>
      <c r="J74" s="50">
        <f t="shared" si="36"/>
        <v>1</v>
      </c>
      <c r="K74" s="50">
        <f t="shared" si="37"/>
        <v>1</v>
      </c>
      <c r="L74" s="50">
        <f t="shared" si="38"/>
        <v>1</v>
      </c>
      <c r="M74" s="50">
        <f t="shared" ca="1" si="28"/>
        <v>0</v>
      </c>
      <c r="N74" s="8"/>
      <c r="O74" s="8"/>
      <c r="P74" s="13"/>
      <c r="Q74" s="13"/>
      <c r="T74" s="43">
        <v>784.702</v>
      </c>
      <c r="U74" s="52">
        <f t="shared" si="29"/>
        <v>8.7019999999999982</v>
      </c>
      <c r="V74" s="48">
        <f t="shared" si="30"/>
        <v>9</v>
      </c>
      <c r="W74" s="48"/>
      <c r="X74" s="48">
        <f t="shared" si="31"/>
        <v>853.01384809064211</v>
      </c>
      <c r="Y74" s="48">
        <f t="shared" si="32"/>
        <v>77.013848090642114</v>
      </c>
      <c r="Z74" s="48">
        <f t="shared" si="33"/>
        <v>77</v>
      </c>
      <c r="AA74" s="17">
        <f t="shared" si="34"/>
        <v>9</v>
      </c>
      <c r="AB74" s="45">
        <f t="shared" si="35"/>
        <v>785</v>
      </c>
    </row>
    <row r="75" spans="1:28" ht="15" customHeight="1" x14ac:dyDescent="0.25">
      <c r="A75" s="49">
        <v>499</v>
      </c>
      <c r="B75" s="49">
        <v>774</v>
      </c>
      <c r="C75" s="46">
        <v>0.65</v>
      </c>
      <c r="D75" s="46">
        <v>270.3</v>
      </c>
      <c r="E75" s="46">
        <v>211.45</v>
      </c>
      <c r="F75" s="46">
        <v>0</v>
      </c>
      <c r="G75" s="46">
        <f t="shared" si="26"/>
        <v>36.928571428571431</v>
      </c>
      <c r="H75" s="46">
        <v>0</v>
      </c>
      <c r="I75" s="46">
        <f t="shared" si="27"/>
        <v>30.38095238095238</v>
      </c>
      <c r="J75" s="50">
        <f t="shared" si="36"/>
        <v>1</v>
      </c>
      <c r="K75" s="50">
        <f t="shared" si="37"/>
        <v>1</v>
      </c>
      <c r="L75" s="50">
        <f t="shared" si="38"/>
        <v>1</v>
      </c>
      <c r="M75" s="50">
        <f t="shared" ca="1" si="28"/>
        <v>1</v>
      </c>
      <c r="N75" s="8"/>
      <c r="O75" s="8"/>
      <c r="P75" s="13"/>
      <c r="Q75" s="13"/>
      <c r="T75" s="43">
        <v>788.20699999999999</v>
      </c>
      <c r="U75" s="52">
        <f t="shared" si="29"/>
        <v>14.206999999999994</v>
      </c>
      <c r="V75" s="48">
        <f t="shared" si="30"/>
        <v>14</v>
      </c>
      <c r="W75" s="48"/>
      <c r="X75" s="48">
        <f t="shared" si="31"/>
        <v>850.81535879143928</v>
      </c>
      <c r="Y75" s="48">
        <f t="shared" si="32"/>
        <v>76.81535879143928</v>
      </c>
      <c r="Z75" s="48">
        <f t="shared" si="33"/>
        <v>77</v>
      </c>
      <c r="AA75" s="17">
        <f t="shared" si="34"/>
        <v>14</v>
      </c>
      <c r="AB75" s="45">
        <f t="shared" si="35"/>
        <v>788</v>
      </c>
    </row>
    <row r="76" spans="1:28" ht="15" customHeight="1" x14ac:dyDescent="0.25">
      <c r="A76" s="49">
        <v>590</v>
      </c>
      <c r="B76" s="49">
        <v>774</v>
      </c>
      <c r="C76" s="46">
        <v>0.18</v>
      </c>
      <c r="D76" s="46">
        <v>270.27999999999997</v>
      </c>
      <c r="E76" s="46">
        <v>211.44</v>
      </c>
      <c r="F76" s="46">
        <v>0</v>
      </c>
      <c r="G76" s="46">
        <f t="shared" si="26"/>
        <v>33.953488372093027</v>
      </c>
      <c r="H76" s="46">
        <v>0</v>
      </c>
      <c r="I76" s="46">
        <f t="shared" si="27"/>
        <v>29.674418604651162</v>
      </c>
      <c r="J76" s="50">
        <f t="shared" si="36"/>
        <v>1</v>
      </c>
      <c r="K76" s="50">
        <f t="shared" si="37"/>
        <v>1</v>
      </c>
      <c r="L76" s="50">
        <f t="shared" si="38"/>
        <v>1</v>
      </c>
      <c r="M76" s="50">
        <f t="shared" ca="1" si="28"/>
        <v>1</v>
      </c>
      <c r="N76" s="8"/>
      <c r="O76" s="8"/>
      <c r="P76" s="13"/>
      <c r="Q76" s="13"/>
      <c r="T76" s="43">
        <v>779.96500000000003</v>
      </c>
      <c r="U76" s="52">
        <f t="shared" si="29"/>
        <v>5.9650000000000318</v>
      </c>
      <c r="V76" s="48">
        <f t="shared" si="30"/>
        <v>6</v>
      </c>
      <c r="W76" s="48"/>
      <c r="X76" s="48">
        <f t="shared" si="31"/>
        <v>850.81535879143928</v>
      </c>
      <c r="Y76" s="48">
        <f t="shared" si="32"/>
        <v>76.81535879143928</v>
      </c>
      <c r="Z76" s="48">
        <f t="shared" si="33"/>
        <v>77</v>
      </c>
      <c r="AA76" s="17">
        <f t="shared" si="34"/>
        <v>6</v>
      </c>
      <c r="AB76" s="45">
        <f t="shared" si="35"/>
        <v>780</v>
      </c>
    </row>
    <row r="77" spans="1:28" ht="15" customHeight="1" x14ac:dyDescent="0.25">
      <c r="A77" s="49">
        <v>406</v>
      </c>
      <c r="B77" s="49">
        <v>773</v>
      </c>
      <c r="C77" s="46">
        <v>0.03</v>
      </c>
      <c r="D77" s="46">
        <v>270.24</v>
      </c>
      <c r="E77" s="46">
        <v>211.45</v>
      </c>
      <c r="F77" s="46">
        <v>0</v>
      </c>
      <c r="G77" s="46">
        <f t="shared" si="26"/>
        <v>37.363636363636367</v>
      </c>
      <c r="H77" s="46">
        <v>0</v>
      </c>
      <c r="I77" s="46">
        <f t="shared" si="27"/>
        <v>29.022727272727273</v>
      </c>
      <c r="J77" s="50">
        <f t="shared" si="36"/>
        <v>1</v>
      </c>
      <c r="K77" s="50">
        <f t="shared" si="37"/>
        <v>1</v>
      </c>
      <c r="L77" s="50">
        <f t="shared" si="38"/>
        <v>1</v>
      </c>
      <c r="M77" s="50">
        <f t="shared" ca="1" si="28"/>
        <v>1</v>
      </c>
      <c r="N77" s="8"/>
      <c r="O77" s="8"/>
      <c r="P77" s="13"/>
      <c r="Q77" s="13"/>
      <c r="T77" s="43">
        <v>779.53800000000001</v>
      </c>
      <c r="U77" s="52">
        <f t="shared" si="29"/>
        <v>6.5380000000000109</v>
      </c>
      <c r="V77" s="48">
        <f t="shared" si="30"/>
        <v>7</v>
      </c>
      <c r="W77" s="48"/>
      <c r="X77" s="48">
        <f t="shared" si="31"/>
        <v>849.71611414183803</v>
      </c>
      <c r="Y77" s="48">
        <f t="shared" si="32"/>
        <v>76.716114141838034</v>
      </c>
      <c r="Z77" s="48">
        <f t="shared" si="33"/>
        <v>77</v>
      </c>
      <c r="AA77" s="17">
        <f t="shared" si="34"/>
        <v>7</v>
      </c>
      <c r="AB77" s="45">
        <f t="shared" si="35"/>
        <v>780</v>
      </c>
    </row>
    <row r="78" spans="1:28" ht="15" customHeight="1" x14ac:dyDescent="0.25">
      <c r="A78" s="49">
        <v>496</v>
      </c>
      <c r="B78" s="49">
        <v>772</v>
      </c>
      <c r="C78" s="46">
        <v>0</v>
      </c>
      <c r="D78" s="46">
        <v>270.20999999999998</v>
      </c>
      <c r="E78" s="46">
        <v>211.49</v>
      </c>
      <c r="F78" s="46">
        <v>0</v>
      </c>
      <c r="G78" s="46">
        <f t="shared" si="26"/>
        <v>34.533333333333331</v>
      </c>
      <c r="H78" s="46">
        <v>0</v>
      </c>
      <c r="I78" s="46">
        <f t="shared" si="27"/>
        <v>28.4</v>
      </c>
      <c r="J78" s="50">
        <f t="shared" si="36"/>
        <v>1</v>
      </c>
      <c r="K78" s="50">
        <f t="shared" si="37"/>
        <v>1</v>
      </c>
      <c r="L78" s="50">
        <f t="shared" si="38"/>
        <v>1</v>
      </c>
      <c r="M78" s="50">
        <f t="shared" ca="1" si="28"/>
        <v>0</v>
      </c>
      <c r="N78" s="8"/>
      <c r="O78" s="8"/>
      <c r="P78" s="13"/>
      <c r="Q78" s="13"/>
      <c r="T78" s="43">
        <v>783.31</v>
      </c>
      <c r="U78" s="52">
        <f t="shared" si="29"/>
        <v>11.309999999999945</v>
      </c>
      <c r="V78" s="48">
        <f t="shared" si="30"/>
        <v>11</v>
      </c>
      <c r="W78" s="48"/>
      <c r="X78" s="48">
        <f t="shared" si="31"/>
        <v>848.61686949223667</v>
      </c>
      <c r="Y78" s="48">
        <f t="shared" si="32"/>
        <v>76.616869492236674</v>
      </c>
      <c r="Z78" s="48">
        <f t="shared" si="33"/>
        <v>77</v>
      </c>
      <c r="AA78" s="17">
        <f t="shared" si="34"/>
        <v>11</v>
      </c>
      <c r="AB78" s="45">
        <f t="shared" si="35"/>
        <v>783</v>
      </c>
    </row>
    <row r="79" spans="1:28" ht="15" customHeight="1" x14ac:dyDescent="0.25">
      <c r="A79" s="49">
        <v>587</v>
      </c>
      <c r="B79" s="49">
        <v>770</v>
      </c>
      <c r="C79" s="46">
        <v>0.14000000000000001</v>
      </c>
      <c r="D79" s="46">
        <v>270.18</v>
      </c>
      <c r="E79" s="46">
        <v>211.44</v>
      </c>
      <c r="F79" s="46">
        <v>0</v>
      </c>
      <c r="G79" s="46">
        <f t="shared" si="26"/>
        <v>31.804347826086957</v>
      </c>
      <c r="H79" s="46">
        <v>0</v>
      </c>
      <c r="I79" s="46">
        <f t="shared" si="27"/>
        <v>27.826086956521738</v>
      </c>
      <c r="J79" s="50">
        <f t="shared" si="36"/>
        <v>1</v>
      </c>
      <c r="K79" s="50">
        <f t="shared" si="37"/>
        <v>1</v>
      </c>
      <c r="L79" s="50">
        <f t="shared" si="38"/>
        <v>1</v>
      </c>
      <c r="M79" s="50">
        <f t="shared" ca="1" si="28"/>
        <v>1</v>
      </c>
      <c r="N79" s="8"/>
      <c r="O79" s="8"/>
      <c r="P79" s="13"/>
      <c r="Q79" s="13"/>
      <c r="T79" s="43">
        <v>785.16099999999994</v>
      </c>
      <c r="U79" s="52">
        <f t="shared" si="29"/>
        <v>15.160999999999945</v>
      </c>
      <c r="V79" s="48">
        <f t="shared" si="30"/>
        <v>15</v>
      </c>
      <c r="W79" s="48"/>
      <c r="X79" s="48">
        <f t="shared" si="31"/>
        <v>846.41838019303407</v>
      </c>
      <c r="Y79" s="48">
        <f t="shared" si="32"/>
        <v>76.418380193034068</v>
      </c>
      <c r="Z79" s="48">
        <f t="shared" si="33"/>
        <v>76</v>
      </c>
      <c r="AA79" s="17">
        <f t="shared" si="34"/>
        <v>15</v>
      </c>
      <c r="AB79" s="45">
        <f t="shared" si="35"/>
        <v>785</v>
      </c>
    </row>
    <row r="80" spans="1:28" ht="15" customHeight="1" x14ac:dyDescent="0.25">
      <c r="A80" s="49">
        <v>403</v>
      </c>
      <c r="B80" s="49">
        <v>769</v>
      </c>
      <c r="C80" s="46">
        <v>0.56999999999999995</v>
      </c>
      <c r="D80" s="46">
        <v>270.14</v>
      </c>
      <c r="E80" s="46">
        <v>211.46</v>
      </c>
      <c r="F80" s="46">
        <v>0</v>
      </c>
      <c r="G80" s="46">
        <f t="shared" si="26"/>
        <v>35.042553191489361</v>
      </c>
      <c r="H80" s="46">
        <v>0</v>
      </c>
      <c r="I80" s="46">
        <f t="shared" si="27"/>
        <v>27.25531914893617</v>
      </c>
      <c r="J80" s="50">
        <f t="shared" si="36"/>
        <v>1</v>
      </c>
      <c r="K80" s="50">
        <f t="shared" si="37"/>
        <v>1</v>
      </c>
      <c r="L80" s="50">
        <f t="shared" si="38"/>
        <v>1</v>
      </c>
      <c r="M80" s="50">
        <f t="shared" ca="1" si="28"/>
        <v>0</v>
      </c>
      <c r="N80" s="8"/>
      <c r="O80" s="8"/>
      <c r="P80" s="13"/>
      <c r="Q80" s="13"/>
      <c r="T80" s="43">
        <v>775.29499999999996</v>
      </c>
      <c r="U80" s="52">
        <f t="shared" si="29"/>
        <v>6.2949999999999591</v>
      </c>
      <c r="V80" s="48">
        <f t="shared" si="30"/>
        <v>6</v>
      </c>
      <c r="W80" s="48"/>
      <c r="X80" s="48">
        <f t="shared" si="31"/>
        <v>845.31913554343259</v>
      </c>
      <c r="Y80" s="48">
        <f t="shared" si="32"/>
        <v>76.319135543432594</v>
      </c>
      <c r="Z80" s="48">
        <f t="shared" si="33"/>
        <v>76</v>
      </c>
      <c r="AA80" s="17">
        <f t="shared" si="34"/>
        <v>6</v>
      </c>
      <c r="AB80" s="45">
        <f t="shared" si="35"/>
        <v>775</v>
      </c>
    </row>
    <row r="81" spans="1:28" ht="15" customHeight="1" x14ac:dyDescent="0.25">
      <c r="A81" s="49">
        <v>585</v>
      </c>
      <c r="B81" s="49">
        <v>768</v>
      </c>
      <c r="C81" s="46">
        <v>0.12</v>
      </c>
      <c r="D81" s="46">
        <v>270.11</v>
      </c>
      <c r="E81" s="46">
        <v>211.47</v>
      </c>
      <c r="F81" s="46">
        <v>0</v>
      </c>
      <c r="G81" s="46">
        <f t="shared" si="26"/>
        <v>30.520833333333332</v>
      </c>
      <c r="H81" s="46">
        <v>0</v>
      </c>
      <c r="I81" s="46">
        <f t="shared" si="27"/>
        <v>26.708333333333332</v>
      </c>
      <c r="J81" s="50">
        <f t="shared" si="36"/>
        <v>1</v>
      </c>
      <c r="K81" s="50">
        <f t="shared" si="37"/>
        <v>1</v>
      </c>
      <c r="L81" s="50">
        <f t="shared" si="38"/>
        <v>1</v>
      </c>
      <c r="M81" s="50">
        <f t="shared" ca="1" si="28"/>
        <v>0</v>
      </c>
      <c r="N81" s="8"/>
      <c r="O81" s="8"/>
      <c r="P81" s="13"/>
      <c r="Q81" s="13"/>
      <c r="T81" s="43">
        <v>778.63</v>
      </c>
      <c r="U81" s="52">
        <f t="shared" si="29"/>
        <v>10.629999999999995</v>
      </c>
      <c r="V81" s="48">
        <f t="shared" si="30"/>
        <v>11</v>
      </c>
      <c r="W81" s="48"/>
      <c r="X81" s="48">
        <f t="shared" si="31"/>
        <v>844.21989089383123</v>
      </c>
      <c r="Y81" s="48">
        <f t="shared" si="32"/>
        <v>76.219890893831234</v>
      </c>
      <c r="Z81" s="48">
        <f t="shared" si="33"/>
        <v>76</v>
      </c>
      <c r="AA81" s="17">
        <f t="shared" si="34"/>
        <v>11</v>
      </c>
      <c r="AB81" s="45">
        <f t="shared" si="35"/>
        <v>779</v>
      </c>
    </row>
    <row r="82" spans="1:28" ht="15" customHeight="1" x14ac:dyDescent="0.25">
      <c r="A82" s="49">
        <v>492</v>
      </c>
      <c r="B82" s="49">
        <v>767</v>
      </c>
      <c r="C82" s="46">
        <v>0</v>
      </c>
      <c r="D82" s="46">
        <v>270.08</v>
      </c>
      <c r="E82" s="46">
        <v>211.44</v>
      </c>
      <c r="F82" s="46">
        <v>0</v>
      </c>
      <c r="G82" s="46">
        <f t="shared" si="26"/>
        <v>31.795918367346939</v>
      </c>
      <c r="H82" s="46">
        <v>0</v>
      </c>
      <c r="I82" s="46">
        <f t="shared" si="27"/>
        <v>26.183673469387756</v>
      </c>
      <c r="J82" s="50">
        <f t="shared" si="36"/>
        <v>1</v>
      </c>
      <c r="K82" s="50">
        <f t="shared" si="37"/>
        <v>1</v>
      </c>
      <c r="L82" s="50">
        <f t="shared" si="38"/>
        <v>1</v>
      </c>
      <c r="M82" s="50">
        <f t="shared" ca="1" si="28"/>
        <v>1</v>
      </c>
      <c r="N82" s="8"/>
      <c r="O82" s="8"/>
      <c r="P82" s="13"/>
      <c r="Q82" s="13"/>
      <c r="T82" s="43">
        <v>784.41399999999999</v>
      </c>
      <c r="U82" s="52">
        <f t="shared" si="29"/>
        <v>17.413999999999987</v>
      </c>
      <c r="V82" s="48">
        <f t="shared" si="30"/>
        <v>17</v>
      </c>
      <c r="W82" s="48"/>
      <c r="X82" s="48">
        <f t="shared" si="31"/>
        <v>843.12064624422999</v>
      </c>
      <c r="Y82" s="48">
        <f t="shared" si="32"/>
        <v>76.120646244229988</v>
      </c>
      <c r="Z82" s="48">
        <f t="shared" si="33"/>
        <v>76</v>
      </c>
      <c r="AA82" s="17">
        <f t="shared" si="34"/>
        <v>17</v>
      </c>
      <c r="AB82" s="45">
        <f t="shared" si="35"/>
        <v>784</v>
      </c>
    </row>
    <row r="83" spans="1:28" ht="15" customHeight="1" x14ac:dyDescent="0.25">
      <c r="A83" s="49">
        <v>584</v>
      </c>
      <c r="B83" s="49">
        <v>767</v>
      </c>
      <c r="C83" s="46">
        <v>0</v>
      </c>
      <c r="D83" s="46">
        <v>270.06</v>
      </c>
      <c r="E83" s="46">
        <v>211.47</v>
      </c>
      <c r="F83" s="46">
        <v>0</v>
      </c>
      <c r="G83" s="46">
        <f t="shared" si="26"/>
        <v>29.32</v>
      </c>
      <c r="H83" s="46">
        <v>0</v>
      </c>
      <c r="I83" s="46">
        <f t="shared" si="27"/>
        <v>25.66</v>
      </c>
      <c r="J83" s="50">
        <f t="shared" si="36"/>
        <v>1</v>
      </c>
      <c r="K83" s="50">
        <f t="shared" si="37"/>
        <v>1</v>
      </c>
      <c r="L83" s="50">
        <f t="shared" si="38"/>
        <v>1</v>
      </c>
      <c r="M83" s="50">
        <f t="shared" ca="1" si="28"/>
        <v>0</v>
      </c>
      <c r="N83" s="8"/>
      <c r="O83" s="8"/>
      <c r="P83" s="13"/>
      <c r="Q83" s="13"/>
      <c r="T83" s="43">
        <v>776.50099999999998</v>
      </c>
      <c r="U83" s="52">
        <f t="shared" si="29"/>
        <v>9.5009999999999764</v>
      </c>
      <c r="V83" s="48">
        <f t="shared" si="30"/>
        <v>10</v>
      </c>
      <c r="W83" s="48"/>
      <c r="X83" s="48">
        <f t="shared" si="31"/>
        <v>843.12064624422999</v>
      </c>
      <c r="Y83" s="48">
        <f t="shared" si="32"/>
        <v>76.120646244229988</v>
      </c>
      <c r="Z83" s="48">
        <f t="shared" si="33"/>
        <v>76</v>
      </c>
      <c r="AA83" s="17">
        <f t="shared" si="34"/>
        <v>10</v>
      </c>
      <c r="AB83" s="45">
        <f t="shared" si="35"/>
        <v>777</v>
      </c>
    </row>
    <row r="84" spans="1:28" ht="15" customHeight="1" x14ac:dyDescent="0.25">
      <c r="A84" s="49">
        <v>491</v>
      </c>
      <c r="B84" s="49">
        <v>766</v>
      </c>
      <c r="C84" s="46">
        <v>0</v>
      </c>
      <c r="D84" s="46">
        <v>270.02999999999997</v>
      </c>
      <c r="E84" s="46">
        <v>211.45</v>
      </c>
      <c r="F84" s="46">
        <v>0</v>
      </c>
      <c r="G84" s="46">
        <f t="shared" si="26"/>
        <v>30.568627450980394</v>
      </c>
      <c r="H84" s="46">
        <v>0</v>
      </c>
      <c r="I84" s="46">
        <f t="shared" si="27"/>
        <v>25.176470588235293</v>
      </c>
      <c r="J84" s="50">
        <f t="shared" si="36"/>
        <v>1</v>
      </c>
      <c r="K84" s="50">
        <f t="shared" si="37"/>
        <v>1</v>
      </c>
      <c r="L84" s="50">
        <f t="shared" si="38"/>
        <v>1</v>
      </c>
      <c r="M84" s="50">
        <f t="shared" ca="1" si="28"/>
        <v>1</v>
      </c>
      <c r="N84" s="8"/>
      <c r="O84" s="8"/>
      <c r="P84" s="13"/>
      <c r="Q84" s="13"/>
      <c r="T84" s="43">
        <v>784.56500000000005</v>
      </c>
      <c r="U84" s="52">
        <f t="shared" si="29"/>
        <v>18.565000000000055</v>
      </c>
      <c r="V84" s="48">
        <f t="shared" si="30"/>
        <v>19</v>
      </c>
      <c r="W84" s="48"/>
      <c r="X84" s="48">
        <f t="shared" si="31"/>
        <v>842.02140159462863</v>
      </c>
      <c r="Y84" s="48">
        <f t="shared" si="32"/>
        <v>76.021401594628628</v>
      </c>
      <c r="Z84" s="48">
        <f t="shared" si="33"/>
        <v>76</v>
      </c>
      <c r="AA84" s="17">
        <f t="shared" si="34"/>
        <v>19</v>
      </c>
      <c r="AB84" s="45">
        <f t="shared" si="35"/>
        <v>785</v>
      </c>
    </row>
    <row r="85" spans="1:28" ht="15" customHeight="1" x14ac:dyDescent="0.25">
      <c r="A85" s="49">
        <v>404</v>
      </c>
      <c r="B85" s="49">
        <v>765</v>
      </c>
      <c r="C85" s="46">
        <v>0</v>
      </c>
      <c r="D85" s="46">
        <v>269.99</v>
      </c>
      <c r="E85" s="46">
        <v>211.45</v>
      </c>
      <c r="F85" s="46">
        <v>0</v>
      </c>
      <c r="G85" s="46">
        <f t="shared" si="26"/>
        <v>31.653846153846153</v>
      </c>
      <c r="H85" s="46">
        <v>0</v>
      </c>
      <c r="I85" s="46">
        <f t="shared" si="27"/>
        <v>24.71153846153846</v>
      </c>
      <c r="J85" s="50">
        <f t="shared" si="36"/>
        <v>1</v>
      </c>
      <c r="K85" s="50">
        <f t="shared" si="37"/>
        <v>1</v>
      </c>
      <c r="L85" s="50">
        <f t="shared" si="38"/>
        <v>1</v>
      </c>
      <c r="M85" s="50">
        <f t="shared" ca="1" si="28"/>
        <v>1</v>
      </c>
      <c r="N85" s="8"/>
      <c r="O85" s="8"/>
      <c r="P85" s="13"/>
      <c r="Q85" s="13"/>
      <c r="T85" s="43">
        <v>779.43499999999995</v>
      </c>
      <c r="U85" s="52">
        <f t="shared" si="29"/>
        <v>14.434999999999945</v>
      </c>
      <c r="V85" s="48">
        <f t="shared" si="30"/>
        <v>14</v>
      </c>
      <c r="W85" s="48"/>
      <c r="X85" s="48">
        <f t="shared" si="31"/>
        <v>840.92215694502727</v>
      </c>
      <c r="Y85" s="48">
        <f t="shared" si="32"/>
        <v>75.922156945027268</v>
      </c>
      <c r="Z85" s="48">
        <f t="shared" si="33"/>
        <v>76</v>
      </c>
      <c r="AA85" s="17">
        <f t="shared" si="34"/>
        <v>14</v>
      </c>
      <c r="AB85" s="45">
        <f t="shared" si="35"/>
        <v>779</v>
      </c>
    </row>
    <row r="86" spans="1:28" ht="15" customHeight="1" x14ac:dyDescent="0.25">
      <c r="A86" s="49">
        <v>505</v>
      </c>
      <c r="B86" s="49">
        <v>763</v>
      </c>
      <c r="C86" s="46">
        <v>0</v>
      </c>
      <c r="D86" s="46">
        <v>269.95999999999998</v>
      </c>
      <c r="E86" s="46">
        <v>211.46</v>
      </c>
      <c r="F86" s="46">
        <v>0</v>
      </c>
      <c r="G86" s="46">
        <f t="shared" si="26"/>
        <v>29.150943396226417</v>
      </c>
      <c r="H86" s="46">
        <v>0</v>
      </c>
      <c r="I86" s="46">
        <f t="shared" si="27"/>
        <v>24.283018867924529</v>
      </c>
      <c r="J86" s="50">
        <f t="shared" si="36"/>
        <v>1</v>
      </c>
      <c r="K86" s="50">
        <f t="shared" si="37"/>
        <v>1</v>
      </c>
      <c r="L86" s="50">
        <f t="shared" si="38"/>
        <v>1</v>
      </c>
      <c r="M86" s="50">
        <f t="shared" ca="1" si="28"/>
        <v>0</v>
      </c>
      <c r="N86" s="8"/>
      <c r="O86" s="8"/>
      <c r="P86" s="13"/>
      <c r="Q86" s="13"/>
      <c r="T86" s="43">
        <v>765.97199999999998</v>
      </c>
      <c r="U86" s="52">
        <f t="shared" si="29"/>
        <v>2.97199999999998</v>
      </c>
      <c r="V86" s="48">
        <f t="shared" si="30"/>
        <v>3</v>
      </c>
      <c r="W86" s="48"/>
      <c r="X86" s="48">
        <f t="shared" si="31"/>
        <v>838.72366764582466</v>
      </c>
      <c r="Y86" s="48">
        <f t="shared" si="32"/>
        <v>75.723667645824662</v>
      </c>
      <c r="Z86" s="48">
        <f t="shared" si="33"/>
        <v>76</v>
      </c>
      <c r="AA86" s="17">
        <f t="shared" si="34"/>
        <v>3</v>
      </c>
      <c r="AB86" s="45">
        <f t="shared" si="35"/>
        <v>766</v>
      </c>
    </row>
    <row r="87" spans="1:28" ht="15" customHeight="1" x14ac:dyDescent="0.25">
      <c r="A87" s="49">
        <v>504</v>
      </c>
      <c r="B87" s="49">
        <v>762</v>
      </c>
      <c r="C87" s="46">
        <v>0</v>
      </c>
      <c r="D87" s="46">
        <v>269.93</v>
      </c>
      <c r="E87" s="46">
        <v>211.45</v>
      </c>
      <c r="F87" s="46">
        <v>0</v>
      </c>
      <c r="G87" s="46">
        <f t="shared" si="26"/>
        <v>28.62962962962963</v>
      </c>
      <c r="H87" s="46">
        <v>0</v>
      </c>
      <c r="I87" s="46">
        <f t="shared" si="27"/>
        <v>23.851851851851851</v>
      </c>
      <c r="J87" s="50">
        <f t="shared" si="36"/>
        <v>1</v>
      </c>
      <c r="K87" s="50">
        <f t="shared" si="37"/>
        <v>1</v>
      </c>
      <c r="L87" s="50">
        <f t="shared" si="38"/>
        <v>1</v>
      </c>
      <c r="M87" s="50">
        <f t="shared" ca="1" si="28"/>
        <v>0</v>
      </c>
      <c r="N87" s="8"/>
      <c r="O87" s="8"/>
      <c r="P87" s="13"/>
      <c r="Q87" s="13"/>
      <c r="T87" s="43">
        <v>772.31600000000003</v>
      </c>
      <c r="U87" s="52">
        <f t="shared" si="29"/>
        <v>10.316000000000031</v>
      </c>
      <c r="V87" s="48">
        <f t="shared" si="30"/>
        <v>10</v>
      </c>
      <c r="W87" s="48"/>
      <c r="X87" s="48">
        <f t="shared" si="31"/>
        <v>837.62442299622319</v>
      </c>
      <c r="Y87" s="48">
        <f t="shared" si="32"/>
        <v>75.624422996223188</v>
      </c>
      <c r="Z87" s="48">
        <f t="shared" si="33"/>
        <v>76</v>
      </c>
      <c r="AA87" s="17">
        <f t="shared" si="34"/>
        <v>10</v>
      </c>
      <c r="AB87" s="45">
        <f t="shared" si="35"/>
        <v>772</v>
      </c>
    </row>
    <row r="88" spans="1:28" ht="15" customHeight="1" x14ac:dyDescent="0.25">
      <c r="A88" s="49">
        <v>417</v>
      </c>
      <c r="B88" s="49">
        <v>761</v>
      </c>
      <c r="C88" s="46">
        <v>0</v>
      </c>
      <c r="D88" s="46">
        <v>269.89</v>
      </c>
      <c r="E88" s="46">
        <v>211.46</v>
      </c>
      <c r="F88" s="46">
        <v>0</v>
      </c>
      <c r="G88" s="46">
        <f t="shared" si="26"/>
        <v>29.690909090909091</v>
      </c>
      <c r="H88" s="46">
        <v>0</v>
      </c>
      <c r="I88" s="46">
        <f t="shared" si="27"/>
        <v>23.436363636363637</v>
      </c>
      <c r="J88" s="50">
        <f t="shared" si="36"/>
        <v>1</v>
      </c>
      <c r="K88" s="50">
        <f t="shared" si="37"/>
        <v>1</v>
      </c>
      <c r="L88" s="50">
        <f t="shared" si="38"/>
        <v>1</v>
      </c>
      <c r="M88" s="50">
        <f t="shared" ca="1" si="28"/>
        <v>0</v>
      </c>
      <c r="N88" s="8"/>
      <c r="O88" s="8"/>
      <c r="P88" s="13"/>
      <c r="Q88" s="13"/>
      <c r="T88" s="43">
        <v>783.03399999999999</v>
      </c>
      <c r="U88" s="52">
        <f t="shared" si="29"/>
        <v>22.033999999999992</v>
      </c>
      <c r="V88" s="48">
        <f t="shared" si="30"/>
        <v>22</v>
      </c>
      <c r="W88" s="48"/>
      <c r="X88" s="48">
        <f t="shared" si="31"/>
        <v>836.52517834662183</v>
      </c>
      <c r="Y88" s="48">
        <f t="shared" si="32"/>
        <v>75.525178346621828</v>
      </c>
      <c r="Z88" s="48">
        <f t="shared" si="33"/>
        <v>76</v>
      </c>
      <c r="AA88" s="17">
        <f t="shared" si="34"/>
        <v>22</v>
      </c>
      <c r="AB88" s="45">
        <f t="shared" si="35"/>
        <v>783</v>
      </c>
    </row>
    <row r="89" spans="1:28" ht="15" customHeight="1" x14ac:dyDescent="0.25">
      <c r="A89" s="49">
        <v>415</v>
      </c>
      <c r="B89" s="49">
        <v>760</v>
      </c>
      <c r="C89" s="46">
        <v>0</v>
      </c>
      <c r="D89" s="46">
        <v>269.85000000000002</v>
      </c>
      <c r="E89" s="46">
        <v>211.48</v>
      </c>
      <c r="F89" s="46">
        <v>0</v>
      </c>
      <c r="G89" s="46">
        <f t="shared" si="26"/>
        <v>29.196428571428573</v>
      </c>
      <c r="H89" s="46">
        <v>0</v>
      </c>
      <c r="I89" s="46">
        <f t="shared" si="27"/>
        <v>23.035714285714285</v>
      </c>
      <c r="J89" s="50">
        <f t="shared" si="36"/>
        <v>1</v>
      </c>
      <c r="K89" s="50">
        <f t="shared" si="37"/>
        <v>1</v>
      </c>
      <c r="L89" s="50">
        <f t="shared" si="38"/>
        <v>1</v>
      </c>
      <c r="M89" s="50">
        <f t="shared" ca="1" si="28"/>
        <v>0</v>
      </c>
      <c r="N89" s="8"/>
      <c r="O89" s="8"/>
      <c r="P89" s="13"/>
      <c r="Q89" s="13"/>
      <c r="T89" s="43">
        <v>779.125</v>
      </c>
      <c r="U89" s="52">
        <f t="shared" si="29"/>
        <v>19.125</v>
      </c>
      <c r="V89" s="48">
        <f t="shared" si="30"/>
        <v>19</v>
      </c>
      <c r="W89" s="48"/>
      <c r="X89" s="48">
        <f t="shared" si="31"/>
        <v>835.42593369702058</v>
      </c>
      <c r="Y89" s="48">
        <f t="shared" si="32"/>
        <v>75.425933697020582</v>
      </c>
      <c r="Z89" s="48">
        <f t="shared" si="33"/>
        <v>75</v>
      </c>
      <c r="AA89" s="17">
        <f t="shared" si="34"/>
        <v>19</v>
      </c>
      <c r="AB89" s="45">
        <f t="shared" si="35"/>
        <v>779</v>
      </c>
    </row>
    <row r="90" spans="1:28" ht="15" customHeight="1" x14ac:dyDescent="0.25">
      <c r="A90" s="49">
        <v>414</v>
      </c>
      <c r="B90" s="49">
        <v>758</v>
      </c>
      <c r="C90" s="46">
        <v>0.05</v>
      </c>
      <c r="D90" s="46">
        <v>269.81</v>
      </c>
      <c r="E90" s="46">
        <v>211.46</v>
      </c>
      <c r="F90" s="46">
        <v>0</v>
      </c>
      <c r="G90" s="46">
        <f t="shared" si="26"/>
        <v>28.701754385964911</v>
      </c>
      <c r="H90" s="46">
        <v>0</v>
      </c>
      <c r="I90" s="46">
        <f t="shared" si="27"/>
        <v>22.666666666666668</v>
      </c>
      <c r="J90" s="50">
        <f t="shared" si="36"/>
        <v>1</v>
      </c>
      <c r="K90" s="50">
        <f t="shared" si="37"/>
        <v>1</v>
      </c>
      <c r="L90" s="50">
        <f t="shared" si="38"/>
        <v>1</v>
      </c>
      <c r="M90" s="50">
        <f t="shared" ca="1" si="28"/>
        <v>0</v>
      </c>
      <c r="N90" s="8"/>
      <c r="O90" s="8"/>
      <c r="P90" s="13"/>
      <c r="Q90" s="13"/>
      <c r="T90" s="43">
        <v>758.34100000000001</v>
      </c>
      <c r="U90" s="52">
        <f t="shared" si="29"/>
        <v>0.34100000000000819</v>
      </c>
      <c r="V90" s="48">
        <f t="shared" si="30"/>
        <v>0</v>
      </c>
      <c r="W90" s="48"/>
      <c r="X90" s="48">
        <f t="shared" si="31"/>
        <v>833.22744439781786</v>
      </c>
      <c r="Y90" s="48">
        <f t="shared" si="32"/>
        <v>75.227444397817862</v>
      </c>
      <c r="Z90" s="48">
        <f t="shared" si="33"/>
        <v>75</v>
      </c>
      <c r="AA90" s="17">
        <f t="shared" si="34"/>
        <v>0</v>
      </c>
      <c r="AB90" s="45">
        <f t="shared" si="35"/>
        <v>758</v>
      </c>
    </row>
    <row r="91" spans="1:28" ht="15" customHeight="1" x14ac:dyDescent="0.25">
      <c r="A91" s="49">
        <v>499</v>
      </c>
      <c r="B91" s="49">
        <v>757</v>
      </c>
      <c r="C91" s="46">
        <v>0</v>
      </c>
      <c r="D91" s="46">
        <v>269.77</v>
      </c>
      <c r="E91" s="46">
        <v>211.46</v>
      </c>
      <c r="F91" s="46">
        <v>0</v>
      </c>
      <c r="G91" s="46">
        <f t="shared" si="26"/>
        <v>26.741379310344829</v>
      </c>
      <c r="H91" s="46">
        <v>0</v>
      </c>
      <c r="I91" s="46">
        <f t="shared" si="27"/>
        <v>22.293103448275861</v>
      </c>
      <c r="J91" s="50">
        <f t="shared" si="36"/>
        <v>1</v>
      </c>
      <c r="K91" s="50">
        <f t="shared" si="37"/>
        <v>1</v>
      </c>
      <c r="L91" s="50">
        <f t="shared" si="38"/>
        <v>1</v>
      </c>
      <c r="M91" s="50">
        <f t="shared" ca="1" si="28"/>
        <v>1</v>
      </c>
      <c r="N91" s="8"/>
      <c r="O91" s="8"/>
      <c r="P91" s="13"/>
      <c r="Q91" s="13"/>
      <c r="T91" s="43">
        <v>774.01599999999996</v>
      </c>
      <c r="U91" s="52">
        <f t="shared" si="29"/>
        <v>17.015999999999963</v>
      </c>
      <c r="V91" s="48">
        <f t="shared" si="30"/>
        <v>17</v>
      </c>
      <c r="W91" s="48"/>
      <c r="X91" s="48">
        <f t="shared" si="31"/>
        <v>832.12819974821662</v>
      </c>
      <c r="Y91" s="48">
        <f t="shared" si="32"/>
        <v>75.128199748216616</v>
      </c>
      <c r="Z91" s="48">
        <f t="shared" si="33"/>
        <v>75</v>
      </c>
      <c r="AA91" s="17">
        <f t="shared" si="34"/>
        <v>17</v>
      </c>
      <c r="AB91" s="45">
        <f t="shared" si="35"/>
        <v>774</v>
      </c>
    </row>
    <row r="92" spans="1:28" ht="15" customHeight="1" x14ac:dyDescent="0.25">
      <c r="A92" s="49">
        <v>498</v>
      </c>
      <c r="B92" s="49">
        <v>756</v>
      </c>
      <c r="C92" s="46">
        <v>0</v>
      </c>
      <c r="D92" s="46">
        <v>269.74</v>
      </c>
      <c r="E92" s="46">
        <v>211.46</v>
      </c>
      <c r="F92" s="46">
        <v>0</v>
      </c>
      <c r="G92" s="46">
        <f t="shared" si="26"/>
        <v>26.305084745762713</v>
      </c>
      <c r="H92" s="46">
        <v>0</v>
      </c>
      <c r="I92" s="46">
        <f t="shared" si="27"/>
        <v>21.932203389830509</v>
      </c>
      <c r="J92" s="50">
        <f t="shared" si="36"/>
        <v>1</v>
      </c>
      <c r="K92" s="50">
        <f t="shared" si="37"/>
        <v>1</v>
      </c>
      <c r="L92" s="50">
        <f t="shared" si="38"/>
        <v>1</v>
      </c>
      <c r="M92" s="50">
        <f t="shared" ca="1" si="28"/>
        <v>0</v>
      </c>
      <c r="N92" s="8"/>
      <c r="O92" s="8"/>
      <c r="P92" s="13"/>
      <c r="Q92" s="13"/>
      <c r="T92" s="43">
        <v>771.06700000000001</v>
      </c>
      <c r="U92" s="52">
        <f t="shared" si="29"/>
        <v>15.067000000000007</v>
      </c>
      <c r="V92" s="48">
        <f t="shared" si="30"/>
        <v>15</v>
      </c>
      <c r="W92" s="48"/>
      <c r="X92" s="48">
        <f t="shared" si="31"/>
        <v>831.02895509861526</v>
      </c>
      <c r="Y92" s="48">
        <f t="shared" si="32"/>
        <v>75.028955098615256</v>
      </c>
      <c r="Z92" s="48">
        <f t="shared" si="33"/>
        <v>75</v>
      </c>
      <c r="AA92" s="17">
        <f t="shared" si="34"/>
        <v>15</v>
      </c>
      <c r="AB92" s="45">
        <f t="shared" si="35"/>
        <v>771</v>
      </c>
    </row>
    <row r="93" spans="1:28" ht="15" customHeight="1" x14ac:dyDescent="0.25">
      <c r="A93" s="49">
        <v>497</v>
      </c>
      <c r="B93" s="49">
        <v>755</v>
      </c>
      <c r="C93" s="46">
        <v>0</v>
      </c>
      <c r="D93" s="46">
        <v>269.70999999999998</v>
      </c>
      <c r="E93" s="46">
        <v>211.47</v>
      </c>
      <c r="F93" s="46">
        <v>0</v>
      </c>
      <c r="G93" s="46">
        <f t="shared" si="26"/>
        <v>25.883333333333333</v>
      </c>
      <c r="H93" s="46">
        <v>0</v>
      </c>
      <c r="I93" s="46">
        <f t="shared" si="27"/>
        <v>21.583333333333332</v>
      </c>
      <c r="J93" s="50">
        <f t="shared" si="36"/>
        <v>1</v>
      </c>
      <c r="K93" s="50">
        <f t="shared" si="37"/>
        <v>1</v>
      </c>
      <c r="L93" s="50">
        <f t="shared" si="38"/>
        <v>1</v>
      </c>
      <c r="M93" s="50">
        <f t="shared" ca="1" si="28"/>
        <v>0</v>
      </c>
      <c r="N93" s="8"/>
      <c r="O93" s="8"/>
      <c r="P93" s="13"/>
      <c r="Q93" s="13"/>
      <c r="T93" s="43">
        <v>773.58600000000001</v>
      </c>
      <c r="U93" s="52">
        <f t="shared" si="29"/>
        <v>18.586000000000013</v>
      </c>
      <c r="V93" s="48">
        <f t="shared" si="30"/>
        <v>19</v>
      </c>
      <c r="W93" s="48"/>
      <c r="X93" s="48">
        <f t="shared" si="31"/>
        <v>829.92971044901378</v>
      </c>
      <c r="Y93" s="48">
        <f t="shared" si="32"/>
        <v>74.929710449013783</v>
      </c>
      <c r="Z93" s="48">
        <f t="shared" si="33"/>
        <v>75</v>
      </c>
      <c r="AA93" s="17">
        <f t="shared" si="34"/>
        <v>19</v>
      </c>
      <c r="AB93" s="45">
        <f t="shared" si="35"/>
        <v>774</v>
      </c>
    </row>
    <row r="94" spans="1:28" ht="15" customHeight="1" x14ac:dyDescent="0.25">
      <c r="A94" s="49">
        <v>409</v>
      </c>
      <c r="B94" s="49">
        <v>754</v>
      </c>
      <c r="C94" s="46">
        <v>0</v>
      </c>
      <c r="D94" s="46">
        <v>269.67</v>
      </c>
      <c r="E94" s="46">
        <v>211.49</v>
      </c>
      <c r="F94" s="46">
        <v>0</v>
      </c>
      <c r="G94" s="46">
        <f t="shared" si="26"/>
        <v>26.901639344262296</v>
      </c>
      <c r="H94" s="46">
        <v>0</v>
      </c>
      <c r="I94" s="46">
        <f t="shared" si="27"/>
        <v>21.245901639344261</v>
      </c>
      <c r="J94" s="50">
        <f t="shared" si="36"/>
        <v>1</v>
      </c>
      <c r="K94" s="50">
        <f t="shared" si="37"/>
        <v>1</v>
      </c>
      <c r="L94" s="50">
        <f t="shared" si="38"/>
        <v>1</v>
      </c>
      <c r="M94" s="50">
        <f t="shared" ca="1" si="28"/>
        <v>0</v>
      </c>
      <c r="N94" s="8"/>
      <c r="O94" s="8"/>
      <c r="P94" s="13"/>
      <c r="Q94" s="13"/>
      <c r="T94" s="43">
        <v>764.08900000000006</v>
      </c>
      <c r="U94" s="52">
        <f t="shared" si="29"/>
        <v>10.089000000000055</v>
      </c>
      <c r="V94" s="48">
        <f t="shared" si="30"/>
        <v>10</v>
      </c>
      <c r="W94" s="48"/>
      <c r="X94" s="48">
        <f t="shared" si="31"/>
        <v>828.83046579941242</v>
      </c>
      <c r="Y94" s="48">
        <f t="shared" si="32"/>
        <v>74.830465799412423</v>
      </c>
      <c r="Z94" s="48">
        <f t="shared" si="33"/>
        <v>75</v>
      </c>
      <c r="AA94" s="17">
        <f t="shared" si="34"/>
        <v>10</v>
      </c>
      <c r="AB94" s="45">
        <f t="shared" si="35"/>
        <v>764</v>
      </c>
    </row>
    <row r="95" spans="1:28" ht="15" customHeight="1" x14ac:dyDescent="0.25">
      <c r="A95" s="49">
        <v>408</v>
      </c>
      <c r="B95" s="49">
        <v>752</v>
      </c>
      <c r="C95" s="46">
        <v>0</v>
      </c>
      <c r="D95" s="46">
        <v>269.63</v>
      </c>
      <c r="E95" s="46">
        <v>211.47</v>
      </c>
      <c r="F95" s="46">
        <v>0</v>
      </c>
      <c r="G95" s="46">
        <f t="shared" si="26"/>
        <v>26.483870967741936</v>
      </c>
      <c r="H95" s="46">
        <v>0</v>
      </c>
      <c r="I95" s="46">
        <f t="shared" si="27"/>
        <v>20.93548387096774</v>
      </c>
      <c r="J95" s="50">
        <f t="shared" si="36"/>
        <v>1</v>
      </c>
      <c r="K95" s="50">
        <f t="shared" si="37"/>
        <v>1</v>
      </c>
      <c r="L95" s="50">
        <f t="shared" si="38"/>
        <v>1</v>
      </c>
      <c r="M95" s="50">
        <f t="shared" ca="1" si="28"/>
        <v>1</v>
      </c>
      <c r="N95" s="8"/>
      <c r="O95" s="8"/>
      <c r="P95" s="13"/>
      <c r="Q95" s="13"/>
      <c r="T95" s="43">
        <v>760.20699999999999</v>
      </c>
      <c r="U95" s="52">
        <f t="shared" si="29"/>
        <v>8.2069999999999936</v>
      </c>
      <c r="V95" s="48">
        <f t="shared" si="30"/>
        <v>8</v>
      </c>
      <c r="W95" s="48"/>
      <c r="X95" s="48">
        <f t="shared" si="31"/>
        <v>826.63197650020982</v>
      </c>
      <c r="Y95" s="48">
        <f t="shared" si="32"/>
        <v>74.631976500209817</v>
      </c>
      <c r="Z95" s="48">
        <f t="shared" si="33"/>
        <v>75</v>
      </c>
      <c r="AA95" s="17">
        <f t="shared" si="34"/>
        <v>8</v>
      </c>
      <c r="AB95" s="45">
        <f t="shared" si="35"/>
        <v>760</v>
      </c>
    </row>
    <row r="96" spans="1:28" ht="15" customHeight="1" x14ac:dyDescent="0.25">
      <c r="A96" s="49">
        <v>493</v>
      </c>
      <c r="B96" s="49">
        <v>751</v>
      </c>
      <c r="C96" s="46">
        <v>0</v>
      </c>
      <c r="D96" s="46">
        <v>269.60000000000002</v>
      </c>
      <c r="E96" s="46">
        <v>211.48</v>
      </c>
      <c r="F96" s="46">
        <v>0</v>
      </c>
      <c r="G96" s="46">
        <f t="shared" si="26"/>
        <v>24.714285714285715</v>
      </c>
      <c r="H96" s="46">
        <v>0</v>
      </c>
      <c r="I96" s="46">
        <f t="shared" si="27"/>
        <v>20.61904761904762</v>
      </c>
      <c r="J96" s="50">
        <f t="shared" si="36"/>
        <v>1</v>
      </c>
      <c r="K96" s="50">
        <f t="shared" si="37"/>
        <v>1</v>
      </c>
      <c r="L96" s="50">
        <f t="shared" si="38"/>
        <v>1</v>
      </c>
      <c r="M96" s="50">
        <f t="shared" ca="1" si="28"/>
        <v>0</v>
      </c>
      <c r="N96" s="8"/>
      <c r="O96" s="8"/>
      <c r="P96" s="13"/>
      <c r="Q96" s="13"/>
      <c r="T96" s="43">
        <v>767.96699999999998</v>
      </c>
      <c r="U96" s="52">
        <f t="shared" si="29"/>
        <v>16.966999999999985</v>
      </c>
      <c r="V96" s="48">
        <f t="shared" si="30"/>
        <v>17</v>
      </c>
      <c r="W96" s="48"/>
      <c r="X96" s="48">
        <f t="shared" si="31"/>
        <v>825.53273185060846</v>
      </c>
      <c r="Y96" s="48">
        <f t="shared" si="32"/>
        <v>74.532731850608457</v>
      </c>
      <c r="Z96" s="48">
        <f t="shared" si="33"/>
        <v>75</v>
      </c>
      <c r="AA96" s="17">
        <f t="shared" si="34"/>
        <v>17</v>
      </c>
      <c r="AB96" s="45">
        <f t="shared" si="35"/>
        <v>768</v>
      </c>
    </row>
    <row r="97" spans="1:28" ht="15" customHeight="1" x14ac:dyDescent="0.25">
      <c r="A97" s="49">
        <v>319</v>
      </c>
      <c r="B97" s="49">
        <v>750</v>
      </c>
      <c r="C97" s="46">
        <v>0</v>
      </c>
      <c r="D97" s="46">
        <v>269.55</v>
      </c>
      <c r="E97" s="46">
        <v>211.49</v>
      </c>
      <c r="F97" s="46">
        <v>0</v>
      </c>
      <c r="G97" s="46">
        <f t="shared" si="26"/>
        <v>27.046875</v>
      </c>
      <c r="H97" s="46">
        <v>0</v>
      </c>
      <c r="I97" s="46">
        <f t="shared" si="27"/>
        <v>20.3125</v>
      </c>
      <c r="J97" s="50">
        <f t="shared" si="36"/>
        <v>1</v>
      </c>
      <c r="K97" s="50">
        <f t="shared" si="37"/>
        <v>1</v>
      </c>
      <c r="L97" s="50">
        <f t="shared" si="38"/>
        <v>1</v>
      </c>
      <c r="M97" s="50">
        <f t="shared" ca="1" si="28"/>
        <v>0</v>
      </c>
      <c r="N97" s="8"/>
      <c r="O97" s="8"/>
      <c r="P97" s="13"/>
      <c r="Q97" s="13"/>
      <c r="T97" s="43">
        <v>759.71299999999997</v>
      </c>
      <c r="U97" s="52">
        <f t="shared" si="29"/>
        <v>9.7129999999999654</v>
      </c>
      <c r="V97" s="48">
        <f t="shared" si="30"/>
        <v>10</v>
      </c>
      <c r="W97" s="48"/>
      <c r="X97" s="48">
        <f t="shared" si="31"/>
        <v>824.43348720100721</v>
      </c>
      <c r="Y97" s="48">
        <f t="shared" si="32"/>
        <v>74.43348720100721</v>
      </c>
      <c r="Z97" s="48">
        <f t="shared" si="33"/>
        <v>74</v>
      </c>
      <c r="AA97" s="17">
        <f t="shared" si="34"/>
        <v>10</v>
      </c>
      <c r="AB97" s="45">
        <f t="shared" si="35"/>
        <v>760</v>
      </c>
    </row>
    <row r="98" spans="1:28" ht="15" customHeight="1" x14ac:dyDescent="0.25">
      <c r="A98" s="49">
        <v>490</v>
      </c>
      <c r="B98" s="49">
        <v>749</v>
      </c>
      <c r="C98" s="46">
        <v>0</v>
      </c>
      <c r="D98" s="46">
        <v>269.52</v>
      </c>
      <c r="E98" s="46">
        <v>211.49</v>
      </c>
      <c r="F98" s="46">
        <v>0</v>
      </c>
      <c r="G98" s="46">
        <f t="shared" ref="G98:G115" si="39">($A$33-A98)/(ROW(A98)-ROW($A$33))</f>
        <v>24</v>
      </c>
      <c r="H98" s="46">
        <v>0</v>
      </c>
      <c r="I98" s="46">
        <f t="shared" ref="I98:I115" si="40">($A$33-B98)/(ROW(B98)-ROW($A$33))</f>
        <v>20.015384615384615</v>
      </c>
      <c r="J98" s="50">
        <f t="shared" si="36"/>
        <v>1</v>
      </c>
      <c r="K98" s="50">
        <f t="shared" si="37"/>
        <v>1</v>
      </c>
      <c r="L98" s="50">
        <f t="shared" si="38"/>
        <v>1</v>
      </c>
      <c r="M98" s="50">
        <f t="shared" ref="M98:M115" ca="1" si="41">IF(RAND()&lt;0.5,0,1)</f>
        <v>1</v>
      </c>
      <c r="N98" s="8"/>
      <c r="O98" s="8"/>
      <c r="P98" s="13"/>
      <c r="Q98" s="13"/>
      <c r="T98" s="43">
        <v>764.28899999999999</v>
      </c>
      <c r="U98" s="52">
        <f t="shared" ref="U98:U115" si="42">T98-B98</f>
        <v>15.288999999999987</v>
      </c>
      <c r="V98" s="48">
        <f t="shared" ref="V98:V115" si="43">ROUND(U98,0)</f>
        <v>15</v>
      </c>
      <c r="W98" s="48"/>
      <c r="X98" s="48">
        <f t="shared" ref="X98:X115" si="44">B98/$W$2*$W$3</f>
        <v>823.33424255140574</v>
      </c>
      <c r="Y98" s="48">
        <f t="shared" ref="Y98:Y115" si="45">X98-B98</f>
        <v>74.334242551405737</v>
      </c>
      <c r="Z98" s="48">
        <f t="shared" ref="Z98:Z115" si="46">ROUND(Y98,0)</f>
        <v>74</v>
      </c>
      <c r="AA98" s="17">
        <f t="shared" ref="AA98:AA115" si="47">IF(V98&gt;=0,V98,Z98)</f>
        <v>15</v>
      </c>
      <c r="AB98" s="45">
        <f t="shared" ref="AB98:AB115" si="48">B98+AA98</f>
        <v>764</v>
      </c>
    </row>
    <row r="99" spans="1:28" ht="15" customHeight="1" x14ac:dyDescent="0.25">
      <c r="A99" s="49">
        <v>404</v>
      </c>
      <c r="B99" s="49">
        <v>748</v>
      </c>
      <c r="C99" s="46">
        <v>0</v>
      </c>
      <c r="D99" s="46">
        <v>269.48</v>
      </c>
      <c r="E99" s="46">
        <v>211.5</v>
      </c>
      <c r="F99" s="46">
        <v>0</v>
      </c>
      <c r="G99" s="46">
        <f t="shared" si="39"/>
        <v>24.939393939393938</v>
      </c>
      <c r="H99" s="46">
        <v>0</v>
      </c>
      <c r="I99" s="46">
        <f t="shared" si="40"/>
        <v>19.727272727272727</v>
      </c>
      <c r="J99" s="50">
        <f t="shared" ref="J99:J115" si="49">IF(ABS(B99-B98)&lt;=50,1,0)</f>
        <v>1</v>
      </c>
      <c r="K99" s="50">
        <f t="shared" ref="K99:K115" si="50">IF(ABS((B99-B98))&lt;=50,1,IF((B99-B98)*(1)&gt;=0,1,-1))</f>
        <v>1</v>
      </c>
      <c r="L99" s="50">
        <f t="shared" si="38"/>
        <v>1</v>
      </c>
      <c r="M99" s="50">
        <f t="shared" ca="1" si="41"/>
        <v>0</v>
      </c>
      <c r="N99" s="8"/>
      <c r="O99" s="8"/>
      <c r="P99" s="13"/>
      <c r="Q99" s="13"/>
      <c r="T99" s="43">
        <v>760.24699999999996</v>
      </c>
      <c r="U99" s="52">
        <f t="shared" si="42"/>
        <v>12.246999999999957</v>
      </c>
      <c r="V99" s="48">
        <f t="shared" si="43"/>
        <v>12</v>
      </c>
      <c r="W99" s="48"/>
      <c r="X99" s="48">
        <f t="shared" si="44"/>
        <v>822.23499790180438</v>
      </c>
      <c r="Y99" s="48">
        <f t="shared" si="45"/>
        <v>74.234997901804377</v>
      </c>
      <c r="Z99" s="48">
        <f t="shared" si="46"/>
        <v>74</v>
      </c>
      <c r="AA99" s="17">
        <f t="shared" si="47"/>
        <v>12</v>
      </c>
      <c r="AB99" s="45">
        <f t="shared" si="48"/>
        <v>760</v>
      </c>
    </row>
    <row r="100" spans="1:28" ht="15" customHeight="1" x14ac:dyDescent="0.25">
      <c r="A100" s="49">
        <v>316</v>
      </c>
      <c r="B100" s="49">
        <v>746</v>
      </c>
      <c r="C100" s="46">
        <v>0</v>
      </c>
      <c r="D100" s="46">
        <v>269.43</v>
      </c>
      <c r="E100" s="46">
        <v>211.49</v>
      </c>
      <c r="F100" s="46">
        <v>0</v>
      </c>
      <c r="G100" s="46">
        <f t="shared" si="39"/>
        <v>25.880597014925375</v>
      </c>
      <c r="H100" s="46">
        <v>0</v>
      </c>
      <c r="I100" s="46">
        <f t="shared" si="40"/>
        <v>19.46268656716418</v>
      </c>
      <c r="J100" s="50">
        <f t="shared" si="49"/>
        <v>1</v>
      </c>
      <c r="K100" s="50">
        <f t="shared" si="50"/>
        <v>1</v>
      </c>
      <c r="L100" s="50">
        <f t="shared" si="38"/>
        <v>1</v>
      </c>
      <c r="M100" s="50">
        <f t="shared" ca="1" si="41"/>
        <v>0</v>
      </c>
      <c r="N100" s="8"/>
      <c r="O100" s="8"/>
      <c r="P100" s="13"/>
      <c r="Q100" s="13"/>
      <c r="T100" s="43">
        <v>756.87</v>
      </c>
      <c r="U100" s="52">
        <f t="shared" si="42"/>
        <v>10.870000000000005</v>
      </c>
      <c r="V100" s="48">
        <f t="shared" si="43"/>
        <v>11</v>
      </c>
      <c r="W100" s="48"/>
      <c r="X100" s="48">
        <f t="shared" si="44"/>
        <v>820.03650860260177</v>
      </c>
      <c r="Y100" s="48">
        <f t="shared" si="45"/>
        <v>74.036508602601771</v>
      </c>
      <c r="Z100" s="48">
        <f t="shared" si="46"/>
        <v>74</v>
      </c>
      <c r="AA100" s="17">
        <f t="shared" si="47"/>
        <v>11</v>
      </c>
      <c r="AB100" s="45">
        <f t="shared" si="48"/>
        <v>757</v>
      </c>
    </row>
    <row r="101" spans="1:28" ht="15" customHeight="1" x14ac:dyDescent="0.25">
      <c r="A101" s="49">
        <v>486</v>
      </c>
      <c r="B101" s="49">
        <v>745</v>
      </c>
      <c r="C101" s="46">
        <v>1.62</v>
      </c>
      <c r="D101" s="46">
        <v>269.39999999999998</v>
      </c>
      <c r="E101" s="46">
        <v>211.51</v>
      </c>
      <c r="F101" s="46">
        <v>0</v>
      </c>
      <c r="G101" s="46">
        <f t="shared" si="39"/>
        <v>23</v>
      </c>
      <c r="H101" s="46">
        <v>0</v>
      </c>
      <c r="I101" s="46">
        <f t="shared" si="40"/>
        <v>19.191176470588236</v>
      </c>
      <c r="J101" s="50">
        <f t="shared" si="49"/>
        <v>1</v>
      </c>
      <c r="K101" s="50">
        <f t="shared" si="50"/>
        <v>1</v>
      </c>
      <c r="L101" s="50">
        <f t="shared" si="38"/>
        <v>1</v>
      </c>
      <c r="M101" s="50">
        <f t="shared" ca="1" si="41"/>
        <v>0</v>
      </c>
      <c r="N101" s="8"/>
      <c r="O101" s="8"/>
      <c r="P101" s="13"/>
      <c r="Q101" s="13"/>
      <c r="T101" s="43">
        <v>761.29600000000005</v>
      </c>
      <c r="U101" s="52">
        <f t="shared" si="42"/>
        <v>16.296000000000049</v>
      </c>
      <c r="V101" s="48">
        <f t="shared" si="43"/>
        <v>16</v>
      </c>
      <c r="W101" s="48"/>
      <c r="X101" s="48">
        <f t="shared" si="44"/>
        <v>818.93726395300041</v>
      </c>
      <c r="Y101" s="48">
        <f t="shared" si="45"/>
        <v>73.937263953000411</v>
      </c>
      <c r="Z101" s="48">
        <f t="shared" si="46"/>
        <v>74</v>
      </c>
      <c r="AA101" s="17">
        <f t="shared" si="47"/>
        <v>16</v>
      </c>
      <c r="AB101" s="45">
        <f t="shared" si="48"/>
        <v>761</v>
      </c>
    </row>
    <row r="102" spans="1:28" ht="15" customHeight="1" x14ac:dyDescent="0.25">
      <c r="A102" s="49">
        <v>313</v>
      </c>
      <c r="B102" s="49">
        <v>744</v>
      </c>
      <c r="C102" s="46">
        <v>0.49</v>
      </c>
      <c r="D102" s="46">
        <v>269.35000000000002</v>
      </c>
      <c r="E102" s="46">
        <v>211.49</v>
      </c>
      <c r="F102" s="46">
        <v>0</v>
      </c>
      <c r="G102" s="46">
        <f t="shared" si="39"/>
        <v>25.173913043478262</v>
      </c>
      <c r="H102" s="46">
        <v>0</v>
      </c>
      <c r="I102" s="46">
        <f t="shared" si="40"/>
        <v>18.927536231884059</v>
      </c>
      <c r="J102" s="50">
        <f t="shared" si="49"/>
        <v>1</v>
      </c>
      <c r="K102" s="50">
        <f t="shared" si="50"/>
        <v>1</v>
      </c>
      <c r="L102" s="50">
        <f t="shared" si="38"/>
        <v>1</v>
      </c>
      <c r="M102" s="50">
        <f t="shared" ca="1" si="41"/>
        <v>0</v>
      </c>
      <c r="N102" s="8"/>
      <c r="O102" s="8"/>
      <c r="P102" s="13"/>
      <c r="Q102" s="13"/>
      <c r="T102" s="43">
        <v>768.49</v>
      </c>
      <c r="U102" s="52">
        <f t="shared" si="42"/>
        <v>24.490000000000009</v>
      </c>
      <c r="V102" s="48">
        <f t="shared" si="43"/>
        <v>24</v>
      </c>
      <c r="W102" s="48"/>
      <c r="X102" s="48">
        <f t="shared" si="44"/>
        <v>817.83801930339916</v>
      </c>
      <c r="Y102" s="48">
        <f t="shared" si="45"/>
        <v>73.838019303399165</v>
      </c>
      <c r="Z102" s="48">
        <f t="shared" si="46"/>
        <v>74</v>
      </c>
      <c r="AA102" s="17">
        <f t="shared" si="47"/>
        <v>24</v>
      </c>
      <c r="AB102" s="45">
        <f t="shared" si="48"/>
        <v>768</v>
      </c>
    </row>
    <row r="103" spans="1:28" ht="15" customHeight="1" x14ac:dyDescent="0.25">
      <c r="A103" s="49">
        <v>484</v>
      </c>
      <c r="B103" s="49">
        <v>742</v>
      </c>
      <c r="C103" s="46">
        <v>0.35</v>
      </c>
      <c r="D103" s="46">
        <v>269.32</v>
      </c>
      <c r="E103" s="46">
        <v>211.5</v>
      </c>
      <c r="F103" s="46">
        <v>0</v>
      </c>
      <c r="G103" s="46">
        <f t="shared" si="39"/>
        <v>22.37142857142857</v>
      </c>
      <c r="H103" s="46">
        <v>0</v>
      </c>
      <c r="I103" s="46">
        <f t="shared" si="40"/>
        <v>18.685714285714287</v>
      </c>
      <c r="J103" s="50">
        <f t="shared" si="49"/>
        <v>1</v>
      </c>
      <c r="K103" s="50">
        <f t="shared" si="50"/>
        <v>1</v>
      </c>
      <c r="L103" s="50">
        <f t="shared" ref="L103:L115" si="51">IF(OR(COUNTIF(K99:K103,1)=5,COUNTIF(K99:K103,0)=5),1,0)</f>
        <v>1</v>
      </c>
      <c r="M103" s="50">
        <f t="shared" ca="1" si="41"/>
        <v>0</v>
      </c>
      <c r="N103" s="8"/>
      <c r="O103" s="8"/>
      <c r="P103" s="13"/>
      <c r="Q103" s="13"/>
      <c r="T103" s="43">
        <v>752.04100000000005</v>
      </c>
      <c r="U103" s="52">
        <f t="shared" si="42"/>
        <v>10.041000000000054</v>
      </c>
      <c r="V103" s="48">
        <f t="shared" si="43"/>
        <v>10</v>
      </c>
      <c r="W103" s="48"/>
      <c r="X103" s="48">
        <f t="shared" si="44"/>
        <v>815.63953000419633</v>
      </c>
      <c r="Y103" s="48">
        <f t="shared" si="45"/>
        <v>73.639530004196331</v>
      </c>
      <c r="Z103" s="48">
        <f t="shared" si="46"/>
        <v>74</v>
      </c>
      <c r="AA103" s="17">
        <f t="shared" si="47"/>
        <v>10</v>
      </c>
      <c r="AB103" s="45">
        <f t="shared" si="48"/>
        <v>752</v>
      </c>
    </row>
    <row r="104" spans="1:28" ht="15" customHeight="1" x14ac:dyDescent="0.25">
      <c r="A104" s="49">
        <v>310</v>
      </c>
      <c r="B104" s="49">
        <v>740</v>
      </c>
      <c r="C104" s="46">
        <v>0.77</v>
      </c>
      <c r="D104" s="46">
        <v>269.27</v>
      </c>
      <c r="E104" s="46">
        <v>211.51</v>
      </c>
      <c r="F104" s="46">
        <v>0</v>
      </c>
      <c r="G104" s="46">
        <f t="shared" si="39"/>
        <v>24.507042253521128</v>
      </c>
      <c r="H104" s="46">
        <v>0</v>
      </c>
      <c r="I104" s="46">
        <f t="shared" si="40"/>
        <v>18.450704225352112</v>
      </c>
      <c r="J104" s="50">
        <f t="shared" si="49"/>
        <v>1</v>
      </c>
      <c r="K104" s="50">
        <f t="shared" si="50"/>
        <v>1</v>
      </c>
      <c r="L104" s="50">
        <f t="shared" si="51"/>
        <v>1</v>
      </c>
      <c r="M104" s="50">
        <f t="shared" ca="1" si="41"/>
        <v>1</v>
      </c>
      <c r="N104" s="8"/>
      <c r="O104" s="8"/>
      <c r="P104" s="13"/>
      <c r="Q104" s="13"/>
      <c r="T104" s="43">
        <v>756.81899999999996</v>
      </c>
      <c r="U104" s="52">
        <f t="shared" si="42"/>
        <v>16.81899999999996</v>
      </c>
      <c r="V104" s="48">
        <f t="shared" si="43"/>
        <v>17</v>
      </c>
      <c r="W104" s="48"/>
      <c r="X104" s="48">
        <f t="shared" si="44"/>
        <v>813.44104070499372</v>
      </c>
      <c r="Y104" s="48">
        <f t="shared" si="45"/>
        <v>73.441040704993725</v>
      </c>
      <c r="Z104" s="48">
        <f t="shared" si="46"/>
        <v>73</v>
      </c>
      <c r="AA104" s="17">
        <f t="shared" si="47"/>
        <v>17</v>
      </c>
      <c r="AB104" s="45">
        <f t="shared" si="48"/>
        <v>757</v>
      </c>
    </row>
    <row r="105" spans="1:28" ht="15" customHeight="1" x14ac:dyDescent="0.25">
      <c r="A105" s="49">
        <v>567</v>
      </c>
      <c r="B105" s="49">
        <v>739</v>
      </c>
      <c r="C105" s="46">
        <v>1.1499999999999999</v>
      </c>
      <c r="D105" s="46">
        <v>269.24</v>
      </c>
      <c r="E105" s="46">
        <v>211.51</v>
      </c>
      <c r="F105" s="46">
        <v>0</v>
      </c>
      <c r="G105" s="46">
        <f t="shared" si="39"/>
        <v>20.597222222222221</v>
      </c>
      <c r="H105" s="46">
        <v>0</v>
      </c>
      <c r="I105" s="46">
        <f t="shared" si="40"/>
        <v>18.208333333333332</v>
      </c>
      <c r="J105" s="50">
        <f t="shared" si="49"/>
        <v>1</v>
      </c>
      <c r="K105" s="50">
        <f t="shared" si="50"/>
        <v>1</v>
      </c>
      <c r="L105" s="50">
        <f t="shared" si="51"/>
        <v>1</v>
      </c>
      <c r="M105" s="50">
        <f t="shared" ca="1" si="41"/>
        <v>1</v>
      </c>
      <c r="N105" s="8"/>
      <c r="O105" s="8"/>
      <c r="P105" s="13"/>
      <c r="Q105" s="13"/>
      <c r="T105" s="43">
        <v>753.51400000000001</v>
      </c>
      <c r="U105" s="52">
        <f t="shared" si="42"/>
        <v>14.51400000000001</v>
      </c>
      <c r="V105" s="48">
        <f t="shared" si="43"/>
        <v>15</v>
      </c>
      <c r="W105" s="48"/>
      <c r="X105" s="48">
        <f t="shared" si="44"/>
        <v>812.34179605539236</v>
      </c>
      <c r="Y105" s="48">
        <f t="shared" si="45"/>
        <v>73.341796055392365</v>
      </c>
      <c r="Z105" s="48">
        <f t="shared" si="46"/>
        <v>73</v>
      </c>
      <c r="AA105" s="17">
        <f t="shared" si="47"/>
        <v>15</v>
      </c>
      <c r="AB105" s="45">
        <f t="shared" si="48"/>
        <v>754</v>
      </c>
    </row>
    <row r="106" spans="1:28" ht="15" customHeight="1" x14ac:dyDescent="0.25">
      <c r="A106" s="49">
        <v>394</v>
      </c>
      <c r="B106" s="49">
        <v>738</v>
      </c>
      <c r="C106" s="46">
        <v>0.82</v>
      </c>
      <c r="D106" s="46">
        <v>269.2</v>
      </c>
      <c r="E106" s="46">
        <v>211.53</v>
      </c>
      <c r="F106" s="46">
        <v>0</v>
      </c>
      <c r="G106" s="46">
        <f t="shared" si="39"/>
        <v>22.684931506849313</v>
      </c>
      <c r="H106" s="46">
        <v>0</v>
      </c>
      <c r="I106" s="46">
        <f t="shared" si="40"/>
        <v>17.972602739726028</v>
      </c>
      <c r="J106" s="50">
        <f t="shared" si="49"/>
        <v>1</v>
      </c>
      <c r="K106" s="50">
        <f t="shared" si="50"/>
        <v>1</v>
      </c>
      <c r="L106" s="50">
        <f t="shared" si="51"/>
        <v>1</v>
      </c>
      <c r="M106" s="50">
        <f t="shared" ca="1" si="41"/>
        <v>0</v>
      </c>
      <c r="N106" s="8"/>
      <c r="O106" s="8"/>
      <c r="P106" s="13"/>
      <c r="Q106" s="13"/>
      <c r="T106" s="43">
        <v>752.11</v>
      </c>
      <c r="U106" s="52">
        <f t="shared" si="42"/>
        <v>14.110000000000014</v>
      </c>
      <c r="V106" s="48">
        <f t="shared" si="43"/>
        <v>14</v>
      </c>
      <c r="W106" s="48"/>
      <c r="X106" s="48">
        <f t="shared" si="44"/>
        <v>811.242551405791</v>
      </c>
      <c r="Y106" s="48">
        <f t="shared" si="45"/>
        <v>73.242551405791005</v>
      </c>
      <c r="Z106" s="48">
        <f t="shared" si="46"/>
        <v>73</v>
      </c>
      <c r="AA106" s="17">
        <f t="shared" si="47"/>
        <v>14</v>
      </c>
      <c r="AB106" s="45">
        <f t="shared" si="48"/>
        <v>752</v>
      </c>
    </row>
    <row r="107" spans="1:28" ht="15" customHeight="1" x14ac:dyDescent="0.25">
      <c r="A107" s="49">
        <v>479</v>
      </c>
      <c r="B107" s="49">
        <v>737</v>
      </c>
      <c r="C107" s="46">
        <v>0.81</v>
      </c>
      <c r="D107" s="46">
        <v>269.17</v>
      </c>
      <c r="E107" s="46">
        <v>211.52</v>
      </c>
      <c r="F107" s="46">
        <v>0</v>
      </c>
      <c r="G107" s="46">
        <f t="shared" si="39"/>
        <v>21.22972972972973</v>
      </c>
      <c r="H107" s="46">
        <v>0</v>
      </c>
      <c r="I107" s="46">
        <f t="shared" si="40"/>
        <v>17.743243243243242</v>
      </c>
      <c r="J107" s="50">
        <f t="shared" si="49"/>
        <v>1</v>
      </c>
      <c r="K107" s="50">
        <f t="shared" si="50"/>
        <v>1</v>
      </c>
      <c r="L107" s="50">
        <f t="shared" si="51"/>
        <v>1</v>
      </c>
      <c r="M107" s="50">
        <f t="shared" ca="1" si="41"/>
        <v>1</v>
      </c>
      <c r="N107" s="12"/>
      <c r="O107" s="12"/>
      <c r="P107" s="13"/>
      <c r="Q107" s="13"/>
      <c r="T107" s="43">
        <v>748.30399999999997</v>
      </c>
      <c r="U107" s="52">
        <f t="shared" si="42"/>
        <v>11.303999999999974</v>
      </c>
      <c r="V107" s="48">
        <f t="shared" si="43"/>
        <v>11</v>
      </c>
      <c r="W107" s="48"/>
      <c r="X107" s="48">
        <f t="shared" si="44"/>
        <v>810.14330675618976</v>
      </c>
      <c r="Y107" s="48">
        <f t="shared" si="45"/>
        <v>73.143306756189759</v>
      </c>
      <c r="Z107" s="48">
        <f t="shared" si="46"/>
        <v>73</v>
      </c>
      <c r="AA107" s="17">
        <f t="shared" si="47"/>
        <v>11</v>
      </c>
      <c r="AB107" s="45">
        <f t="shared" si="48"/>
        <v>748</v>
      </c>
    </row>
    <row r="108" spans="1:28" ht="15" customHeight="1" x14ac:dyDescent="0.25">
      <c r="A108" s="49">
        <v>477</v>
      </c>
      <c r="B108" s="49">
        <v>735</v>
      </c>
      <c r="C108" s="46">
        <v>0.06</v>
      </c>
      <c r="D108" s="46">
        <v>269.14</v>
      </c>
      <c r="E108" s="46">
        <v>211.53</v>
      </c>
      <c r="F108" s="46">
        <v>0</v>
      </c>
      <c r="G108" s="46">
        <f t="shared" si="39"/>
        <v>20.973333333333333</v>
      </c>
      <c r="H108" s="46">
        <v>0</v>
      </c>
      <c r="I108" s="46">
        <f t="shared" si="40"/>
        <v>17.533333333333335</v>
      </c>
      <c r="J108" s="50">
        <f t="shared" si="49"/>
        <v>1</v>
      </c>
      <c r="K108" s="50">
        <f t="shared" si="50"/>
        <v>1</v>
      </c>
      <c r="L108" s="50">
        <f t="shared" si="51"/>
        <v>1</v>
      </c>
      <c r="M108" s="50">
        <f t="shared" ca="1" si="41"/>
        <v>1</v>
      </c>
      <c r="N108" s="12"/>
      <c r="O108" s="12"/>
      <c r="P108" s="13"/>
      <c r="Q108" s="13"/>
      <c r="T108" s="43">
        <v>749.31399999999996</v>
      </c>
      <c r="U108" s="52">
        <f t="shared" si="42"/>
        <v>14.313999999999965</v>
      </c>
      <c r="V108" s="48">
        <f t="shared" si="43"/>
        <v>14</v>
      </c>
      <c r="W108" s="48"/>
      <c r="X108" s="48">
        <f t="shared" si="44"/>
        <v>807.94481745698693</v>
      </c>
      <c r="Y108" s="48">
        <f t="shared" si="45"/>
        <v>72.944817456986925</v>
      </c>
      <c r="Z108" s="48">
        <f t="shared" si="46"/>
        <v>73</v>
      </c>
      <c r="AA108" s="17">
        <f t="shared" si="47"/>
        <v>14</v>
      </c>
      <c r="AB108" s="45">
        <f t="shared" si="48"/>
        <v>749</v>
      </c>
    </row>
    <row r="109" spans="1:28" ht="15" customHeight="1" x14ac:dyDescent="0.25">
      <c r="A109" s="49">
        <v>390</v>
      </c>
      <c r="B109" s="49">
        <v>734</v>
      </c>
      <c r="C109" s="46">
        <v>0</v>
      </c>
      <c r="D109" s="46">
        <v>269.10000000000002</v>
      </c>
      <c r="E109" s="46">
        <v>211.54</v>
      </c>
      <c r="F109" s="46">
        <v>0</v>
      </c>
      <c r="G109" s="46">
        <f t="shared" si="39"/>
        <v>21.842105263157894</v>
      </c>
      <c r="H109" s="46">
        <v>0</v>
      </c>
      <c r="I109" s="46">
        <f t="shared" si="40"/>
        <v>17.315789473684209</v>
      </c>
      <c r="J109" s="50">
        <f t="shared" si="49"/>
        <v>1</v>
      </c>
      <c r="K109" s="50">
        <f t="shared" si="50"/>
        <v>1</v>
      </c>
      <c r="L109" s="50">
        <f t="shared" si="51"/>
        <v>1</v>
      </c>
      <c r="M109" s="50">
        <f t="shared" ca="1" si="41"/>
        <v>1</v>
      </c>
      <c r="N109" s="12"/>
      <c r="O109" s="12"/>
      <c r="P109" s="13"/>
      <c r="Q109" s="13"/>
      <c r="T109" s="43">
        <v>755.178</v>
      </c>
      <c r="U109" s="52">
        <f t="shared" si="42"/>
        <v>21.177999999999997</v>
      </c>
      <c r="V109" s="48">
        <f t="shared" si="43"/>
        <v>21</v>
      </c>
      <c r="W109" s="48"/>
      <c r="X109" s="48">
        <f t="shared" si="44"/>
        <v>806.84557280738557</v>
      </c>
      <c r="Y109" s="48">
        <f t="shared" si="45"/>
        <v>72.845572807385565</v>
      </c>
      <c r="Z109" s="48">
        <f t="shared" si="46"/>
        <v>73</v>
      </c>
      <c r="AA109" s="17">
        <f t="shared" si="47"/>
        <v>21</v>
      </c>
      <c r="AB109" s="45">
        <f t="shared" si="48"/>
        <v>755</v>
      </c>
    </row>
    <row r="110" spans="1:28" ht="15" customHeight="1" x14ac:dyDescent="0.25">
      <c r="A110" s="49">
        <v>475</v>
      </c>
      <c r="B110" s="49">
        <v>733</v>
      </c>
      <c r="C110" s="46">
        <v>0</v>
      </c>
      <c r="D110" s="46">
        <v>269.07</v>
      </c>
      <c r="E110" s="46">
        <v>211.53</v>
      </c>
      <c r="F110" s="46">
        <v>0</v>
      </c>
      <c r="G110" s="46">
        <f t="shared" si="39"/>
        <v>20.454545454545453</v>
      </c>
      <c r="H110" s="46">
        <v>0</v>
      </c>
      <c r="I110" s="46">
        <f t="shared" si="40"/>
        <v>17.103896103896105</v>
      </c>
      <c r="J110" s="50">
        <f t="shared" si="49"/>
        <v>1</v>
      </c>
      <c r="K110" s="50">
        <f t="shared" si="50"/>
        <v>1</v>
      </c>
      <c r="L110" s="50">
        <f t="shared" si="51"/>
        <v>1</v>
      </c>
      <c r="M110" s="50">
        <f t="shared" ca="1" si="41"/>
        <v>0</v>
      </c>
      <c r="N110" s="12"/>
      <c r="O110" s="12"/>
      <c r="P110" s="13"/>
      <c r="Q110" s="13"/>
      <c r="T110" s="43">
        <v>746.27800000000002</v>
      </c>
      <c r="U110" s="52">
        <f t="shared" si="42"/>
        <v>13.27800000000002</v>
      </c>
      <c r="V110" s="48">
        <f t="shared" si="43"/>
        <v>13</v>
      </c>
      <c r="W110" s="48"/>
      <c r="X110" s="48">
        <f t="shared" si="44"/>
        <v>805.74632815778432</v>
      </c>
      <c r="Y110" s="48">
        <f t="shared" si="45"/>
        <v>72.746328157784319</v>
      </c>
      <c r="Z110" s="48">
        <f t="shared" si="46"/>
        <v>73</v>
      </c>
      <c r="AA110" s="17">
        <f t="shared" si="47"/>
        <v>13</v>
      </c>
      <c r="AB110" s="45">
        <f t="shared" si="48"/>
        <v>746</v>
      </c>
    </row>
    <row r="111" spans="1:28" ht="15" customHeight="1" x14ac:dyDescent="0.25">
      <c r="A111" s="49">
        <v>301</v>
      </c>
      <c r="B111" s="49">
        <v>731</v>
      </c>
      <c r="C111" s="46">
        <v>0.13</v>
      </c>
      <c r="D111" s="46">
        <v>269.02</v>
      </c>
      <c r="E111" s="46">
        <v>211.53</v>
      </c>
      <c r="F111" s="46">
        <v>0</v>
      </c>
      <c r="G111" s="46">
        <f t="shared" si="39"/>
        <v>22.423076923076923</v>
      </c>
      <c r="H111" s="46">
        <v>0</v>
      </c>
      <c r="I111" s="46">
        <f t="shared" si="40"/>
        <v>16.910256410256409</v>
      </c>
      <c r="J111" s="50">
        <f t="shared" si="49"/>
        <v>1</v>
      </c>
      <c r="K111" s="50">
        <f t="shared" si="50"/>
        <v>1</v>
      </c>
      <c r="L111" s="50">
        <f t="shared" si="51"/>
        <v>1</v>
      </c>
      <c r="M111" s="50">
        <f t="shared" ca="1" si="41"/>
        <v>0</v>
      </c>
      <c r="N111" s="12"/>
      <c r="O111" s="12"/>
      <c r="P111" s="13"/>
      <c r="Q111" s="13"/>
      <c r="T111" s="43">
        <v>746.53200000000004</v>
      </c>
      <c r="U111" s="52">
        <f t="shared" si="42"/>
        <v>15.532000000000039</v>
      </c>
      <c r="V111" s="48">
        <f t="shared" si="43"/>
        <v>16</v>
      </c>
      <c r="W111" s="48"/>
      <c r="X111" s="48">
        <f t="shared" si="44"/>
        <v>803.54783885858171</v>
      </c>
      <c r="Y111" s="48">
        <f t="shared" si="45"/>
        <v>72.547838858581713</v>
      </c>
      <c r="Z111" s="48">
        <f t="shared" si="46"/>
        <v>73</v>
      </c>
      <c r="AA111" s="17">
        <f t="shared" si="47"/>
        <v>16</v>
      </c>
      <c r="AB111" s="45">
        <f t="shared" si="48"/>
        <v>747</v>
      </c>
    </row>
    <row r="112" spans="1:28" ht="15" customHeight="1" x14ac:dyDescent="0.25">
      <c r="A112" s="49">
        <v>481</v>
      </c>
      <c r="B112" s="49">
        <v>731</v>
      </c>
      <c r="C112" s="46">
        <v>0.13</v>
      </c>
      <c r="D112" s="46">
        <v>268.99</v>
      </c>
      <c r="E112" s="46">
        <v>211.56</v>
      </c>
      <c r="F112" s="46">
        <v>0</v>
      </c>
      <c r="G112" s="46">
        <f t="shared" si="39"/>
        <v>19.860759493670887</v>
      </c>
      <c r="H112" s="46">
        <v>0</v>
      </c>
      <c r="I112" s="46">
        <f t="shared" si="40"/>
        <v>16.696202531645568</v>
      </c>
      <c r="J112" s="50">
        <f t="shared" si="49"/>
        <v>1</v>
      </c>
      <c r="K112" s="50">
        <f t="shared" si="50"/>
        <v>1</v>
      </c>
      <c r="L112" s="50">
        <f t="shared" si="51"/>
        <v>1</v>
      </c>
      <c r="M112" s="50">
        <f t="shared" ca="1" si="41"/>
        <v>0</v>
      </c>
      <c r="N112" s="12"/>
      <c r="O112" s="12"/>
      <c r="P112" s="13"/>
      <c r="Q112" s="13"/>
      <c r="T112" s="43">
        <v>744.94899999999996</v>
      </c>
      <c r="U112" s="52">
        <f t="shared" si="42"/>
        <v>13.948999999999955</v>
      </c>
      <c r="V112" s="48">
        <f t="shared" si="43"/>
        <v>14</v>
      </c>
      <c r="W112" s="48"/>
      <c r="X112" s="48">
        <f t="shared" si="44"/>
        <v>803.54783885858171</v>
      </c>
      <c r="Y112" s="48">
        <f t="shared" si="45"/>
        <v>72.547838858581713</v>
      </c>
      <c r="Z112" s="48">
        <f t="shared" si="46"/>
        <v>73</v>
      </c>
      <c r="AA112" s="17">
        <f t="shared" si="47"/>
        <v>14</v>
      </c>
      <c r="AB112" s="45">
        <f t="shared" si="48"/>
        <v>745</v>
      </c>
    </row>
    <row r="113" spans="1:28" ht="15" customHeight="1" x14ac:dyDescent="0.25">
      <c r="A113" s="49">
        <v>419</v>
      </c>
      <c r="B113" s="49">
        <v>730</v>
      </c>
      <c r="C113" s="46">
        <v>0</v>
      </c>
      <c r="D113" s="46">
        <v>268.95</v>
      </c>
      <c r="E113" s="46">
        <v>211.54</v>
      </c>
      <c r="F113" s="46">
        <v>0</v>
      </c>
      <c r="G113" s="46">
        <f t="shared" si="39"/>
        <v>20.387499999999999</v>
      </c>
      <c r="H113" s="46">
        <v>0</v>
      </c>
      <c r="I113" s="46">
        <f t="shared" si="40"/>
        <v>16.5</v>
      </c>
      <c r="J113" s="50">
        <f t="shared" si="49"/>
        <v>1</v>
      </c>
      <c r="K113" s="50">
        <f t="shared" si="50"/>
        <v>1</v>
      </c>
      <c r="L113" s="50">
        <f t="shared" si="51"/>
        <v>1</v>
      </c>
      <c r="M113" s="50">
        <f t="shared" ca="1" si="41"/>
        <v>1</v>
      </c>
      <c r="N113" s="12"/>
      <c r="O113" s="12"/>
      <c r="P113" s="13"/>
      <c r="Q113" s="13"/>
      <c r="T113" s="43">
        <v>743.72</v>
      </c>
      <c r="U113" s="52">
        <f t="shared" si="42"/>
        <v>13.720000000000027</v>
      </c>
      <c r="V113" s="48">
        <f t="shared" si="43"/>
        <v>14</v>
      </c>
      <c r="W113" s="48"/>
      <c r="X113" s="48">
        <f t="shared" si="44"/>
        <v>802.44859420898035</v>
      </c>
      <c r="Y113" s="48">
        <f t="shared" si="45"/>
        <v>72.448594208980353</v>
      </c>
      <c r="Z113" s="48">
        <f t="shared" si="46"/>
        <v>72</v>
      </c>
      <c r="AA113" s="17">
        <f t="shared" si="47"/>
        <v>14</v>
      </c>
      <c r="AB113" s="45">
        <f t="shared" si="48"/>
        <v>744</v>
      </c>
    </row>
    <row r="114" spans="1:28" ht="15" customHeight="1" x14ac:dyDescent="0.25">
      <c r="A114" s="49">
        <v>417</v>
      </c>
      <c r="B114" s="49">
        <v>728</v>
      </c>
      <c r="C114" s="46">
        <v>0</v>
      </c>
      <c r="D114" s="46">
        <v>268.91000000000003</v>
      </c>
      <c r="E114" s="46">
        <v>211.56</v>
      </c>
      <c r="F114" s="46">
        <v>0</v>
      </c>
      <c r="G114" s="46">
        <f t="shared" si="39"/>
        <v>20.160493827160494</v>
      </c>
      <c r="H114" s="46">
        <v>0</v>
      </c>
      <c r="I114" s="46">
        <f t="shared" si="40"/>
        <v>16.320987654320987</v>
      </c>
      <c r="J114" s="50">
        <f t="shared" si="49"/>
        <v>1</v>
      </c>
      <c r="K114" s="50">
        <f t="shared" si="50"/>
        <v>1</v>
      </c>
      <c r="L114" s="50">
        <f t="shared" si="51"/>
        <v>1</v>
      </c>
      <c r="M114" s="50">
        <f t="shared" ca="1" si="41"/>
        <v>0</v>
      </c>
      <c r="N114" s="12"/>
      <c r="O114" s="12"/>
      <c r="P114" s="13"/>
      <c r="Q114" s="13"/>
      <c r="T114" s="43">
        <v>737.35599999999999</v>
      </c>
      <c r="U114" s="52">
        <f t="shared" si="42"/>
        <v>9.3559999999999945</v>
      </c>
      <c r="V114" s="48">
        <f t="shared" si="43"/>
        <v>9</v>
      </c>
      <c r="W114" s="48"/>
      <c r="X114" s="48">
        <f t="shared" si="44"/>
        <v>800.25010490977752</v>
      </c>
      <c r="Y114" s="48">
        <f t="shared" si="45"/>
        <v>72.250104909777519</v>
      </c>
      <c r="Z114" s="48">
        <f t="shared" si="46"/>
        <v>72</v>
      </c>
      <c r="AA114" s="17">
        <f t="shared" si="47"/>
        <v>9</v>
      </c>
      <c r="AB114" s="45">
        <f t="shared" si="48"/>
        <v>737</v>
      </c>
    </row>
    <row r="115" spans="1:28" ht="15" customHeight="1" x14ac:dyDescent="0.25">
      <c r="A115" s="49">
        <v>416</v>
      </c>
      <c r="B115" s="49">
        <v>727</v>
      </c>
      <c r="C115" s="46">
        <v>0.03</v>
      </c>
      <c r="D115" s="46">
        <v>268.87</v>
      </c>
      <c r="E115" s="46">
        <v>211.54</v>
      </c>
      <c r="F115" s="46">
        <v>0</v>
      </c>
      <c r="G115" s="46">
        <f t="shared" si="39"/>
        <v>19.926829268292682</v>
      </c>
      <c r="H115" s="46">
        <v>0</v>
      </c>
      <c r="I115" s="46">
        <f t="shared" si="40"/>
        <v>16.134146341463413</v>
      </c>
      <c r="J115" s="50">
        <f t="shared" si="49"/>
        <v>1</v>
      </c>
      <c r="K115" s="50">
        <f t="shared" si="50"/>
        <v>1</v>
      </c>
      <c r="L115" s="50">
        <f t="shared" si="51"/>
        <v>1</v>
      </c>
      <c r="M115" s="50">
        <f t="shared" ca="1" si="41"/>
        <v>1</v>
      </c>
      <c r="N115" s="12"/>
      <c r="O115" s="12"/>
      <c r="P115" s="13"/>
      <c r="Q115" s="13"/>
      <c r="T115" s="43">
        <v>749.80399999999997</v>
      </c>
      <c r="U115" s="52">
        <f t="shared" si="42"/>
        <v>22.803999999999974</v>
      </c>
      <c r="V115" s="48">
        <f t="shared" si="43"/>
        <v>23</v>
      </c>
      <c r="W115" s="48"/>
      <c r="X115" s="48">
        <f t="shared" si="44"/>
        <v>799.15086026017627</v>
      </c>
      <c r="Y115" s="48">
        <f t="shared" si="45"/>
        <v>72.150860260176273</v>
      </c>
      <c r="Z115" s="48">
        <f t="shared" si="46"/>
        <v>72</v>
      </c>
      <c r="AA115" s="17">
        <f t="shared" si="47"/>
        <v>23</v>
      </c>
      <c r="AB115" s="45">
        <f t="shared" si="48"/>
        <v>750</v>
      </c>
    </row>
    <row r="116" spans="1:28" ht="15" customHeight="1" x14ac:dyDescent="0.25">
      <c r="A116" s="13"/>
      <c r="B116" s="13"/>
      <c r="C116" s="13"/>
      <c r="D116" s="13"/>
      <c r="E116" s="13"/>
      <c r="F116" s="56"/>
      <c r="G116" s="56"/>
      <c r="H116" s="56"/>
      <c r="I116" s="56"/>
      <c r="J116" s="13"/>
      <c r="K116" s="13"/>
      <c r="L116" s="13"/>
      <c r="M116" s="13"/>
      <c r="N116" s="12"/>
      <c r="O116" s="12"/>
      <c r="P116" s="13"/>
      <c r="Q116" s="13"/>
      <c r="U116" s="52"/>
      <c r="V116" s="48"/>
      <c r="W116" s="48"/>
      <c r="X116" s="48"/>
      <c r="Y116" s="48"/>
      <c r="Z116" s="48"/>
      <c r="AA116" s="17"/>
    </row>
    <row r="117" spans="1:28" ht="15" customHeight="1" x14ac:dyDescent="0.25">
      <c r="A117" s="13"/>
      <c r="B117" s="13"/>
      <c r="C117" s="13"/>
      <c r="D117" s="13"/>
      <c r="E117" s="13"/>
      <c r="F117" s="56"/>
      <c r="G117" s="56"/>
      <c r="H117" s="56"/>
      <c r="I117" s="56"/>
      <c r="J117" s="13"/>
      <c r="K117" s="13"/>
      <c r="L117" s="13"/>
      <c r="M117" s="13"/>
      <c r="N117" s="12"/>
      <c r="O117" s="12"/>
      <c r="P117" s="13"/>
      <c r="Q117" s="13"/>
      <c r="U117" s="52"/>
      <c r="V117" s="48"/>
      <c r="W117" s="48"/>
      <c r="X117" s="48"/>
      <c r="Y117" s="48"/>
      <c r="Z117" s="48"/>
      <c r="AA117" s="17"/>
    </row>
    <row r="118" spans="1:28" ht="15" customHeight="1" x14ac:dyDescent="0.25">
      <c r="A118" s="13"/>
      <c r="B118" s="13"/>
      <c r="C118" s="13"/>
      <c r="D118" s="13"/>
      <c r="E118" s="13"/>
      <c r="F118" s="56"/>
      <c r="G118" s="56"/>
      <c r="H118" s="56"/>
      <c r="I118" s="56"/>
      <c r="J118" s="13"/>
      <c r="K118" s="13"/>
      <c r="L118" s="13"/>
      <c r="M118" s="13"/>
      <c r="N118" s="12"/>
      <c r="O118" s="12"/>
      <c r="P118" s="13"/>
      <c r="Q118" s="13"/>
      <c r="U118" s="52"/>
      <c r="V118" s="48"/>
      <c r="W118" s="48"/>
      <c r="X118" s="48"/>
      <c r="Y118" s="48"/>
      <c r="Z118" s="48"/>
      <c r="AA118" s="17"/>
    </row>
    <row r="119" spans="1:28" ht="15" customHeight="1" x14ac:dyDescent="0.25">
      <c r="A119" s="13"/>
      <c r="B119" s="13"/>
      <c r="C119" s="13"/>
      <c r="D119" s="13"/>
      <c r="E119" s="13"/>
      <c r="F119" s="56"/>
      <c r="G119" s="56"/>
      <c r="H119" s="56"/>
      <c r="I119" s="56"/>
      <c r="J119" s="13"/>
      <c r="K119" s="13"/>
      <c r="L119" s="13"/>
      <c r="M119" s="13"/>
      <c r="N119" s="12"/>
      <c r="O119" s="12"/>
      <c r="P119" s="13"/>
      <c r="Q119" s="13"/>
      <c r="U119" s="52"/>
      <c r="V119" s="48"/>
      <c r="W119" s="48"/>
      <c r="X119" s="48"/>
      <c r="Y119" s="48"/>
      <c r="Z119" s="48"/>
      <c r="AA119" s="17"/>
    </row>
    <row r="120" spans="1:28" ht="15" customHeight="1" x14ac:dyDescent="0.25">
      <c r="A120" s="13"/>
      <c r="B120" s="13"/>
      <c r="C120" s="13"/>
      <c r="D120" s="13"/>
      <c r="E120" s="13"/>
      <c r="F120" s="56"/>
      <c r="G120" s="56"/>
      <c r="H120" s="56"/>
      <c r="I120" s="56"/>
      <c r="J120" s="13"/>
      <c r="K120" s="13"/>
      <c r="L120" s="13"/>
      <c r="M120" s="13"/>
      <c r="N120" s="12"/>
      <c r="O120" s="12"/>
      <c r="P120" s="13"/>
      <c r="Q120" s="13"/>
      <c r="U120" s="52"/>
      <c r="V120" s="48"/>
      <c r="W120" s="48"/>
      <c r="X120" s="48"/>
      <c r="Y120" s="48"/>
      <c r="Z120" s="48"/>
      <c r="AA120" s="17"/>
    </row>
    <row r="121" spans="1:28" ht="15" customHeight="1" x14ac:dyDescent="0.25">
      <c r="A121" s="13"/>
      <c r="B121" s="13"/>
      <c r="C121" s="13"/>
      <c r="D121" s="13"/>
      <c r="E121" s="13"/>
      <c r="F121" s="56"/>
      <c r="G121" s="56"/>
      <c r="H121" s="56"/>
      <c r="I121" s="56"/>
      <c r="J121" s="13"/>
      <c r="K121" s="13"/>
      <c r="L121" s="13"/>
      <c r="M121" s="13"/>
      <c r="N121" s="12"/>
      <c r="O121" s="12"/>
      <c r="P121" s="13"/>
      <c r="Q121" s="13"/>
      <c r="U121" s="52"/>
      <c r="V121" s="48"/>
      <c r="W121" s="48"/>
      <c r="X121" s="48"/>
      <c r="Y121" s="48"/>
      <c r="Z121" s="48"/>
      <c r="AA121" s="17"/>
    </row>
    <row r="122" spans="1:28" ht="15" customHeight="1" x14ac:dyDescent="0.25">
      <c r="A122" s="13"/>
      <c r="B122" s="13"/>
      <c r="C122" s="13"/>
      <c r="D122" s="13"/>
      <c r="E122" s="13"/>
      <c r="F122" s="56"/>
      <c r="G122" s="56"/>
      <c r="H122" s="56"/>
      <c r="I122" s="56"/>
      <c r="J122" s="13"/>
      <c r="K122" s="13"/>
      <c r="L122" s="13"/>
      <c r="M122" s="13"/>
      <c r="N122" s="12"/>
      <c r="O122" s="12"/>
      <c r="P122" s="13"/>
      <c r="Q122" s="13"/>
      <c r="U122" s="52"/>
      <c r="V122" s="48"/>
      <c r="W122" s="48"/>
      <c r="X122" s="48"/>
      <c r="Y122" s="48"/>
      <c r="Z122" s="48"/>
      <c r="AA122" s="17"/>
    </row>
    <row r="123" spans="1:28" ht="15" customHeight="1" x14ac:dyDescent="0.25">
      <c r="A123" s="13"/>
      <c r="B123" s="13"/>
      <c r="C123" s="13"/>
      <c r="D123" s="13"/>
      <c r="E123" s="13"/>
      <c r="F123" s="56"/>
      <c r="G123" s="56"/>
      <c r="H123" s="56"/>
      <c r="I123" s="56"/>
      <c r="J123" s="13"/>
      <c r="K123" s="13"/>
      <c r="L123" s="13"/>
      <c r="M123" s="13"/>
      <c r="N123" s="12"/>
      <c r="O123" s="12"/>
      <c r="P123" s="13"/>
      <c r="Q123" s="13"/>
      <c r="U123" s="52"/>
      <c r="V123" s="48"/>
      <c r="W123" s="48"/>
      <c r="X123" s="48"/>
      <c r="Y123" s="48"/>
      <c r="Z123" s="48"/>
      <c r="AA123" s="17"/>
    </row>
    <row r="124" spans="1:28" ht="15" customHeight="1" x14ac:dyDescent="0.25">
      <c r="A124" s="13"/>
      <c r="B124" s="13"/>
      <c r="C124" s="13"/>
      <c r="D124" s="13"/>
      <c r="E124" s="13"/>
      <c r="F124" s="56"/>
      <c r="G124" s="56"/>
      <c r="H124" s="56"/>
      <c r="I124" s="56"/>
      <c r="J124" s="13"/>
      <c r="K124" s="13"/>
      <c r="L124" s="13"/>
      <c r="M124" s="13"/>
      <c r="N124" s="12"/>
      <c r="O124" s="12"/>
      <c r="P124" s="13"/>
      <c r="Q124" s="13"/>
      <c r="U124" s="52"/>
      <c r="V124" s="48"/>
      <c r="W124" s="48"/>
      <c r="X124" s="48"/>
      <c r="Y124" s="48"/>
      <c r="Z124" s="48"/>
      <c r="AA124" s="17"/>
    </row>
    <row r="125" spans="1:28" ht="15" customHeight="1" x14ac:dyDescent="0.25">
      <c r="A125" s="13"/>
      <c r="B125" s="13"/>
      <c r="C125" s="13"/>
      <c r="D125" s="13"/>
      <c r="E125" s="13"/>
      <c r="F125" s="56"/>
      <c r="G125" s="56"/>
      <c r="H125" s="56"/>
      <c r="I125" s="56"/>
      <c r="J125" s="13"/>
      <c r="K125" s="13"/>
      <c r="L125" s="13"/>
      <c r="M125" s="13"/>
      <c r="N125" s="12"/>
      <c r="O125" s="12"/>
      <c r="P125" s="13"/>
      <c r="Q125" s="13"/>
      <c r="U125" s="52"/>
      <c r="V125" s="48"/>
      <c r="W125" s="48"/>
      <c r="X125" s="48"/>
      <c r="Y125" s="48"/>
      <c r="Z125" s="48"/>
      <c r="AA125" s="17"/>
    </row>
    <row r="126" spans="1:28" ht="15" customHeight="1" x14ac:dyDescent="0.25">
      <c r="A126" s="13"/>
      <c r="B126" s="13"/>
      <c r="C126" s="13"/>
      <c r="D126" s="13"/>
      <c r="E126" s="13"/>
      <c r="F126" s="56"/>
      <c r="G126" s="56"/>
      <c r="H126" s="56"/>
      <c r="I126" s="56"/>
      <c r="J126" s="13"/>
      <c r="K126" s="13"/>
      <c r="L126" s="13"/>
      <c r="M126" s="13"/>
      <c r="N126" s="12"/>
      <c r="O126" s="12"/>
      <c r="P126" s="13"/>
      <c r="Q126" s="13"/>
      <c r="U126" s="52"/>
      <c r="V126" s="48"/>
      <c r="W126" s="48"/>
      <c r="X126" s="48"/>
      <c r="Y126" s="48"/>
      <c r="Z126" s="48"/>
      <c r="AA126" s="17"/>
    </row>
    <row r="127" spans="1:28" ht="15" customHeight="1" x14ac:dyDescent="0.25">
      <c r="A127" s="13"/>
      <c r="B127" s="13"/>
      <c r="C127" s="13"/>
      <c r="D127" s="13"/>
      <c r="E127" s="13"/>
      <c r="F127" s="56"/>
      <c r="G127" s="56"/>
      <c r="H127" s="56"/>
      <c r="I127" s="56"/>
      <c r="J127" s="13"/>
      <c r="K127" s="13"/>
      <c r="L127" s="13"/>
      <c r="M127" s="13"/>
      <c r="N127" s="12"/>
      <c r="O127" s="12"/>
      <c r="P127" s="13"/>
      <c r="Q127" s="13"/>
      <c r="U127" s="52"/>
      <c r="V127" s="48"/>
      <c r="W127" s="48"/>
      <c r="X127" s="48"/>
      <c r="Y127" s="48"/>
      <c r="Z127" s="48"/>
      <c r="AA127" s="17"/>
    </row>
    <row r="128" spans="1:28" ht="15" customHeight="1" x14ac:dyDescent="0.25">
      <c r="A128" s="13"/>
      <c r="B128" s="13"/>
      <c r="C128" s="13"/>
      <c r="D128" s="13"/>
      <c r="E128" s="13"/>
      <c r="F128" s="56"/>
      <c r="G128" s="56"/>
      <c r="H128" s="56"/>
      <c r="I128" s="56"/>
      <c r="J128" s="13"/>
      <c r="K128" s="13"/>
      <c r="L128" s="13"/>
      <c r="M128" s="13"/>
      <c r="N128" s="12"/>
      <c r="O128" s="12"/>
      <c r="P128" s="13"/>
      <c r="Q128" s="13"/>
      <c r="U128" s="52"/>
      <c r="V128" s="48"/>
      <c r="W128" s="48"/>
      <c r="X128" s="48"/>
      <c r="Y128" s="48"/>
      <c r="Z128" s="48"/>
      <c r="AA128" s="17"/>
    </row>
    <row r="129" spans="1:27" ht="15" customHeight="1" x14ac:dyDescent="0.25">
      <c r="A129" s="13"/>
      <c r="B129" s="13"/>
      <c r="C129" s="13"/>
      <c r="D129" s="13"/>
      <c r="E129" s="13"/>
      <c r="F129" s="56"/>
      <c r="G129" s="56"/>
      <c r="H129" s="56"/>
      <c r="I129" s="56"/>
      <c r="J129" s="13"/>
      <c r="K129" s="13"/>
      <c r="L129" s="13"/>
      <c r="M129" s="13"/>
      <c r="N129" s="12"/>
      <c r="O129" s="12"/>
      <c r="P129" s="13"/>
      <c r="Q129" s="13"/>
      <c r="U129" s="52"/>
      <c r="V129" s="48"/>
      <c r="W129" s="48"/>
      <c r="X129" s="48"/>
      <c r="Y129" s="48"/>
      <c r="Z129" s="48"/>
      <c r="AA129" s="17"/>
    </row>
    <row r="130" spans="1:27" ht="15" customHeight="1" x14ac:dyDescent="0.25">
      <c r="A130" s="13"/>
      <c r="B130" s="13"/>
      <c r="C130" s="13"/>
      <c r="D130" s="13"/>
      <c r="E130" s="13"/>
      <c r="F130" s="56"/>
      <c r="G130" s="56"/>
      <c r="H130" s="56"/>
      <c r="I130" s="56"/>
      <c r="J130" s="13"/>
      <c r="K130" s="13"/>
      <c r="L130" s="13"/>
      <c r="M130" s="13"/>
      <c r="N130" s="12"/>
      <c r="O130" s="12"/>
      <c r="P130" s="13"/>
      <c r="Q130" s="13"/>
      <c r="U130" s="52"/>
      <c r="V130" s="48"/>
      <c r="W130" s="48"/>
      <c r="X130" s="48"/>
      <c r="Y130" s="48"/>
      <c r="Z130" s="48"/>
      <c r="AA130" s="17"/>
    </row>
    <row r="131" spans="1:27" ht="15" customHeight="1" x14ac:dyDescent="0.25">
      <c r="A131" s="13"/>
      <c r="B131" s="13"/>
      <c r="C131" s="13"/>
      <c r="D131" s="13"/>
      <c r="E131" s="13"/>
      <c r="F131" s="56"/>
      <c r="G131" s="56"/>
      <c r="H131" s="56"/>
      <c r="I131" s="56"/>
      <c r="J131" s="13"/>
      <c r="K131" s="13"/>
      <c r="L131" s="13"/>
      <c r="M131" s="13"/>
      <c r="N131" s="12"/>
      <c r="O131" s="12"/>
      <c r="P131" s="13"/>
      <c r="Q131" s="13"/>
      <c r="U131" s="52"/>
      <c r="V131" s="48"/>
      <c r="W131" s="48"/>
      <c r="X131" s="48"/>
      <c r="Y131" s="48"/>
      <c r="Z131" s="48"/>
      <c r="AA131" s="17"/>
    </row>
    <row r="132" spans="1:27" ht="15" customHeight="1" x14ac:dyDescent="0.25">
      <c r="A132" s="13"/>
      <c r="B132" s="13"/>
      <c r="C132" s="13"/>
      <c r="D132" s="13"/>
      <c r="E132" s="13"/>
      <c r="F132" s="56"/>
      <c r="G132" s="56"/>
      <c r="H132" s="56"/>
      <c r="I132" s="56"/>
      <c r="J132" s="13"/>
      <c r="K132" s="13"/>
      <c r="L132" s="13"/>
      <c r="M132" s="13"/>
      <c r="N132" s="12"/>
      <c r="O132" s="12"/>
      <c r="P132" s="13"/>
      <c r="Q132" s="13"/>
      <c r="U132" s="52"/>
      <c r="V132" s="48"/>
      <c r="W132" s="48"/>
      <c r="X132" s="48"/>
      <c r="Y132" s="48"/>
      <c r="Z132" s="48"/>
      <c r="AA132" s="17"/>
    </row>
    <row r="133" spans="1:27" ht="15" customHeight="1" x14ac:dyDescent="0.25">
      <c r="A133" s="13"/>
      <c r="B133" s="13"/>
      <c r="C133" s="13"/>
      <c r="D133" s="13"/>
      <c r="E133" s="13"/>
      <c r="F133" s="56"/>
      <c r="G133" s="56"/>
      <c r="H133" s="56"/>
      <c r="I133" s="56"/>
      <c r="J133" s="13"/>
      <c r="K133" s="13"/>
      <c r="L133" s="13"/>
      <c r="M133" s="13"/>
      <c r="N133" s="12"/>
      <c r="O133" s="12"/>
      <c r="P133" s="13"/>
      <c r="Q133" s="13"/>
      <c r="U133" s="52"/>
      <c r="V133" s="48"/>
      <c r="W133" s="48"/>
      <c r="X133" s="48"/>
      <c r="Y133" s="48"/>
      <c r="Z133" s="48"/>
      <c r="AA133" s="17"/>
    </row>
    <row r="134" spans="1:27" ht="15" customHeight="1" x14ac:dyDescent="0.25">
      <c r="A134" s="13"/>
      <c r="B134" s="13"/>
      <c r="C134" s="13"/>
      <c r="D134" s="13"/>
      <c r="E134" s="13"/>
      <c r="F134" s="56"/>
      <c r="G134" s="56"/>
      <c r="H134" s="56"/>
      <c r="I134" s="56"/>
      <c r="J134" s="13"/>
      <c r="K134" s="13"/>
      <c r="L134" s="13"/>
      <c r="M134" s="13"/>
      <c r="N134" s="12"/>
      <c r="O134" s="12"/>
      <c r="P134" s="13"/>
      <c r="Q134" s="13"/>
      <c r="U134" s="52"/>
      <c r="V134" s="48"/>
      <c r="W134" s="48"/>
      <c r="X134" s="48"/>
      <c r="Y134" s="48"/>
      <c r="Z134" s="48"/>
      <c r="AA134" s="17"/>
    </row>
    <row r="135" spans="1:27" ht="15" customHeight="1" x14ac:dyDescent="0.25">
      <c r="A135" s="13"/>
      <c r="B135" s="13"/>
      <c r="C135" s="13"/>
      <c r="D135" s="13"/>
      <c r="E135" s="13"/>
      <c r="F135" s="56"/>
      <c r="G135" s="56"/>
      <c r="H135" s="56"/>
      <c r="I135" s="56"/>
      <c r="J135" s="13"/>
      <c r="K135" s="13"/>
      <c r="L135" s="13"/>
      <c r="M135" s="13"/>
      <c r="N135" s="12"/>
      <c r="O135" s="12"/>
      <c r="P135" s="13"/>
      <c r="Q135" s="13"/>
      <c r="U135" s="52"/>
      <c r="V135" s="48"/>
      <c r="W135" s="48"/>
      <c r="X135" s="48"/>
      <c r="Y135" s="48"/>
      <c r="Z135" s="48"/>
      <c r="AA135" s="17"/>
    </row>
    <row r="136" spans="1:27" ht="15" customHeight="1" x14ac:dyDescent="0.25">
      <c r="A136" s="13"/>
      <c r="B136" s="13"/>
      <c r="C136" s="13"/>
      <c r="D136" s="13"/>
      <c r="E136" s="13"/>
      <c r="F136" s="56"/>
      <c r="G136" s="56"/>
      <c r="H136" s="56"/>
      <c r="I136" s="56"/>
      <c r="J136" s="13"/>
      <c r="K136" s="13"/>
      <c r="L136" s="13"/>
      <c r="M136" s="13"/>
      <c r="N136" s="12"/>
      <c r="O136" s="12"/>
      <c r="P136" s="13"/>
      <c r="Q136" s="13"/>
      <c r="U136" s="52"/>
      <c r="V136" s="48"/>
      <c r="W136" s="48"/>
      <c r="X136" s="48"/>
      <c r="Y136" s="48"/>
      <c r="Z136" s="48"/>
      <c r="AA136" s="17"/>
    </row>
    <row r="137" spans="1:27" ht="15" customHeight="1" x14ac:dyDescent="0.25">
      <c r="A137" s="13"/>
      <c r="B137" s="13"/>
      <c r="C137" s="13"/>
      <c r="D137" s="13"/>
      <c r="E137" s="13"/>
      <c r="F137" s="56"/>
      <c r="G137" s="56"/>
      <c r="H137" s="56"/>
      <c r="I137" s="56"/>
      <c r="J137" s="13"/>
      <c r="K137" s="13"/>
      <c r="L137" s="13"/>
      <c r="M137" s="13"/>
      <c r="N137" s="12"/>
      <c r="O137" s="12"/>
      <c r="P137" s="13"/>
      <c r="Q137" s="13"/>
      <c r="U137" s="52"/>
      <c r="V137" s="48"/>
      <c r="W137" s="48"/>
      <c r="X137" s="48"/>
      <c r="Y137" s="48"/>
      <c r="Z137" s="48"/>
      <c r="AA137" s="17"/>
    </row>
    <row r="138" spans="1:27" ht="15" customHeight="1" x14ac:dyDescent="0.25">
      <c r="A138" s="13"/>
      <c r="B138" s="13"/>
      <c r="C138" s="13"/>
      <c r="D138" s="13"/>
      <c r="E138" s="13"/>
      <c r="F138" s="56"/>
      <c r="G138" s="56"/>
      <c r="H138" s="56"/>
      <c r="I138" s="56"/>
      <c r="J138" s="13"/>
      <c r="K138" s="13"/>
      <c r="L138" s="13"/>
      <c r="M138" s="13"/>
      <c r="N138" s="12"/>
      <c r="O138" s="12"/>
      <c r="P138" s="13"/>
      <c r="Q138" s="13"/>
      <c r="U138" s="52"/>
      <c r="V138" s="48"/>
      <c r="W138" s="48"/>
      <c r="X138" s="48"/>
      <c r="Y138" s="48"/>
      <c r="Z138" s="48"/>
      <c r="AA138" s="17"/>
    </row>
    <row r="139" spans="1:27" ht="15" customHeight="1" x14ac:dyDescent="0.25">
      <c r="A139" s="13"/>
      <c r="B139" s="13"/>
      <c r="C139" s="13"/>
      <c r="D139" s="13"/>
      <c r="E139" s="13"/>
      <c r="F139" s="56"/>
      <c r="G139" s="56"/>
      <c r="H139" s="56"/>
      <c r="I139" s="56"/>
      <c r="J139" s="13"/>
      <c r="K139" s="13"/>
      <c r="L139" s="13"/>
      <c r="M139" s="13"/>
      <c r="N139" s="12"/>
      <c r="O139" s="12"/>
      <c r="P139" s="13"/>
      <c r="Q139" s="13"/>
      <c r="U139" s="52"/>
      <c r="V139" s="48"/>
      <c r="W139" s="48"/>
      <c r="X139" s="48"/>
      <c r="Y139" s="48"/>
      <c r="Z139" s="48"/>
      <c r="AA139" s="17"/>
    </row>
    <row r="140" spans="1:27" ht="15" customHeight="1" x14ac:dyDescent="0.25">
      <c r="A140" s="13"/>
      <c r="B140" s="13"/>
      <c r="C140" s="13"/>
      <c r="D140" s="13"/>
      <c r="E140" s="13"/>
      <c r="F140" s="56"/>
      <c r="G140" s="56"/>
      <c r="H140" s="56"/>
      <c r="I140" s="56"/>
      <c r="J140" s="13"/>
      <c r="K140" s="13"/>
      <c r="L140" s="13"/>
      <c r="M140" s="13"/>
      <c r="N140" s="12"/>
      <c r="O140" s="12"/>
      <c r="P140" s="13"/>
      <c r="Q140" s="13"/>
      <c r="U140" s="52"/>
      <c r="V140" s="48"/>
      <c r="W140" s="48"/>
      <c r="X140" s="48"/>
      <c r="Y140" s="48"/>
      <c r="Z140" s="48"/>
      <c r="AA140" s="17"/>
    </row>
    <row r="141" spans="1:27" ht="15" customHeight="1" x14ac:dyDescent="0.25">
      <c r="A141" s="13"/>
      <c r="B141" s="13"/>
      <c r="C141" s="13"/>
      <c r="D141" s="13"/>
      <c r="E141" s="13"/>
      <c r="F141" s="56"/>
      <c r="G141" s="56"/>
      <c r="H141" s="56"/>
      <c r="I141" s="56"/>
      <c r="J141" s="13"/>
      <c r="K141" s="13"/>
      <c r="L141" s="13"/>
      <c r="M141" s="13"/>
      <c r="N141" s="12"/>
      <c r="O141" s="12"/>
      <c r="P141" s="13"/>
      <c r="Q141" s="13"/>
      <c r="U141" s="52"/>
      <c r="V141" s="48"/>
      <c r="W141" s="48"/>
      <c r="X141" s="48"/>
      <c r="Y141" s="48"/>
      <c r="Z141" s="48"/>
      <c r="AA141" s="17"/>
    </row>
    <row r="142" spans="1:27" ht="15" customHeight="1" x14ac:dyDescent="0.25">
      <c r="A142" s="13"/>
      <c r="B142" s="13"/>
      <c r="C142" s="13"/>
      <c r="D142" s="13"/>
      <c r="E142" s="13"/>
      <c r="F142" s="56"/>
      <c r="G142" s="56"/>
      <c r="H142" s="56"/>
      <c r="I142" s="56"/>
      <c r="J142" s="13"/>
      <c r="K142" s="13"/>
      <c r="L142" s="13"/>
      <c r="M142" s="13"/>
      <c r="N142" s="12"/>
      <c r="O142" s="12"/>
      <c r="P142" s="13"/>
      <c r="Q142" s="13"/>
      <c r="U142" s="52"/>
      <c r="V142" s="48"/>
      <c r="W142" s="48"/>
      <c r="X142" s="48"/>
      <c r="Y142" s="48"/>
      <c r="Z142" s="48"/>
      <c r="AA142" s="17"/>
    </row>
    <row r="143" spans="1:27" ht="15" customHeight="1" x14ac:dyDescent="0.25">
      <c r="A143" s="13"/>
      <c r="B143" s="13"/>
      <c r="C143" s="13"/>
      <c r="D143" s="13"/>
      <c r="E143" s="13"/>
      <c r="F143" s="56"/>
      <c r="G143" s="56"/>
      <c r="H143" s="56"/>
      <c r="I143" s="56"/>
      <c r="J143" s="13"/>
      <c r="K143" s="13"/>
      <c r="L143" s="13"/>
      <c r="M143" s="13"/>
      <c r="N143" s="12"/>
      <c r="O143" s="12"/>
      <c r="P143" s="13"/>
      <c r="Q143" s="13"/>
      <c r="U143" s="52"/>
      <c r="V143" s="48"/>
      <c r="W143" s="48"/>
      <c r="X143" s="48"/>
      <c r="Y143" s="48"/>
      <c r="Z143" s="48"/>
      <c r="AA143" s="17"/>
    </row>
    <row r="144" spans="1:27" ht="15" customHeight="1" x14ac:dyDescent="0.25">
      <c r="A144" s="13"/>
      <c r="B144" s="13"/>
      <c r="C144" s="13"/>
      <c r="D144" s="13"/>
      <c r="E144" s="13"/>
      <c r="F144" s="56"/>
      <c r="G144" s="56"/>
      <c r="H144" s="56"/>
      <c r="I144" s="56"/>
      <c r="J144" s="13"/>
      <c r="K144" s="13"/>
      <c r="L144" s="13"/>
      <c r="M144" s="13"/>
      <c r="N144" s="12"/>
      <c r="O144" s="12"/>
      <c r="P144" s="13"/>
      <c r="Q144" s="13"/>
      <c r="U144" s="52"/>
      <c r="V144" s="48"/>
      <c r="W144" s="48"/>
      <c r="X144" s="48"/>
      <c r="Y144" s="48"/>
      <c r="Z144" s="48"/>
      <c r="AA144" s="17"/>
    </row>
    <row r="145" spans="1:27" ht="15" customHeight="1" x14ac:dyDescent="0.25">
      <c r="A145" s="13"/>
      <c r="B145" s="13"/>
      <c r="C145" s="13"/>
      <c r="D145" s="13"/>
      <c r="E145" s="13"/>
      <c r="F145" s="56"/>
      <c r="G145" s="56"/>
      <c r="H145" s="56"/>
      <c r="I145" s="56"/>
      <c r="J145" s="13"/>
      <c r="K145" s="13"/>
      <c r="L145" s="13"/>
      <c r="M145" s="13"/>
      <c r="N145" s="12"/>
      <c r="O145" s="12"/>
      <c r="P145" s="13"/>
      <c r="Q145" s="13"/>
      <c r="U145" s="52"/>
      <c r="V145" s="48"/>
      <c r="W145" s="48"/>
      <c r="X145" s="48"/>
      <c r="Y145" s="48"/>
      <c r="Z145" s="48"/>
      <c r="AA145" s="17"/>
    </row>
    <row r="146" spans="1:27" ht="15" customHeight="1" x14ac:dyDescent="0.25">
      <c r="A146" s="13"/>
      <c r="B146" s="13"/>
      <c r="C146" s="13"/>
      <c r="D146" s="13"/>
      <c r="E146" s="13"/>
      <c r="F146" s="56"/>
      <c r="G146" s="56"/>
      <c r="H146" s="56"/>
      <c r="I146" s="56"/>
      <c r="J146" s="13"/>
      <c r="K146" s="13"/>
      <c r="L146" s="13"/>
      <c r="M146" s="13"/>
      <c r="N146" s="12"/>
      <c r="O146" s="12"/>
      <c r="P146" s="13"/>
      <c r="Q146" s="13"/>
      <c r="U146" s="52"/>
      <c r="V146" s="48"/>
      <c r="W146" s="48"/>
      <c r="X146" s="48"/>
      <c r="Y146" s="48"/>
      <c r="Z146" s="48"/>
      <c r="AA146" s="17"/>
    </row>
    <row r="147" spans="1:27" ht="15" customHeight="1" x14ac:dyDescent="0.25">
      <c r="A147" s="13"/>
      <c r="B147" s="13"/>
      <c r="C147" s="13"/>
      <c r="D147" s="13"/>
      <c r="E147" s="13"/>
      <c r="F147" s="56"/>
      <c r="G147" s="56"/>
      <c r="H147" s="56"/>
      <c r="I147" s="56"/>
      <c r="J147" s="13"/>
      <c r="K147" s="13"/>
      <c r="L147" s="13"/>
      <c r="M147" s="13"/>
      <c r="N147" s="12"/>
      <c r="O147" s="12"/>
      <c r="P147" s="13"/>
      <c r="Q147" s="13"/>
      <c r="U147" s="52"/>
      <c r="V147" s="48"/>
      <c r="W147" s="48"/>
      <c r="X147" s="48"/>
      <c r="Y147" s="48"/>
      <c r="Z147" s="48"/>
      <c r="AA147" s="17"/>
    </row>
    <row r="148" spans="1:27" ht="15" customHeight="1" x14ac:dyDescent="0.25">
      <c r="A148" s="13"/>
      <c r="B148" s="13"/>
      <c r="C148" s="13"/>
      <c r="D148" s="13"/>
      <c r="E148" s="13"/>
      <c r="F148" s="56"/>
      <c r="G148" s="56"/>
      <c r="H148" s="56"/>
      <c r="I148" s="56"/>
      <c r="J148" s="13"/>
      <c r="K148" s="13"/>
      <c r="L148" s="13"/>
      <c r="M148" s="13"/>
      <c r="N148" s="12"/>
      <c r="O148" s="12"/>
      <c r="P148" s="13"/>
      <c r="Q148" s="13"/>
      <c r="U148" s="52"/>
      <c r="V148" s="48"/>
      <c r="W148" s="48"/>
      <c r="X148" s="48"/>
      <c r="Y148" s="48"/>
      <c r="Z148" s="48"/>
      <c r="AA148" s="17"/>
    </row>
    <row r="149" spans="1:27" ht="15" customHeight="1" x14ac:dyDescent="0.25">
      <c r="A149" s="13"/>
      <c r="B149" s="13"/>
      <c r="C149" s="13"/>
      <c r="D149" s="13"/>
      <c r="E149" s="13"/>
      <c r="F149" s="56"/>
      <c r="G149" s="56"/>
      <c r="H149" s="56"/>
      <c r="I149" s="56"/>
      <c r="J149" s="13"/>
      <c r="K149" s="13"/>
      <c r="L149" s="13"/>
      <c r="M149" s="13"/>
      <c r="N149" s="12"/>
      <c r="O149" s="12"/>
      <c r="P149" s="13"/>
      <c r="Q149" s="13"/>
      <c r="U149" s="52"/>
      <c r="V149" s="48"/>
      <c r="W149" s="48"/>
      <c r="X149" s="48"/>
      <c r="Y149" s="48"/>
      <c r="Z149" s="48"/>
      <c r="AA149" s="17"/>
    </row>
    <row r="150" spans="1:27" ht="15" customHeight="1" x14ac:dyDescent="0.25">
      <c r="A150" s="13"/>
      <c r="B150" s="13"/>
      <c r="C150" s="13"/>
      <c r="D150" s="13"/>
      <c r="E150" s="13"/>
      <c r="F150" s="56"/>
      <c r="G150" s="56"/>
      <c r="H150" s="56"/>
      <c r="I150" s="56"/>
      <c r="J150" s="13"/>
      <c r="K150" s="13"/>
      <c r="L150" s="13"/>
      <c r="M150" s="13"/>
      <c r="N150" s="12"/>
      <c r="O150" s="12"/>
      <c r="P150" s="13"/>
      <c r="Q150" s="13"/>
      <c r="U150" s="52"/>
      <c r="V150" s="48"/>
      <c r="W150" s="48"/>
      <c r="X150" s="48"/>
      <c r="Y150" s="48"/>
      <c r="Z150" s="48"/>
      <c r="AA150" s="17"/>
    </row>
    <row r="151" spans="1:27" ht="15" customHeight="1" x14ac:dyDescent="0.25">
      <c r="A151" s="13"/>
      <c r="B151" s="13"/>
      <c r="C151" s="13"/>
      <c r="D151" s="13"/>
      <c r="E151" s="13"/>
      <c r="F151" s="56"/>
      <c r="G151" s="56"/>
      <c r="H151" s="56"/>
      <c r="I151" s="56"/>
      <c r="J151" s="13"/>
      <c r="K151" s="13"/>
      <c r="L151" s="13"/>
      <c r="M151" s="13"/>
      <c r="N151" s="12"/>
      <c r="O151" s="12"/>
      <c r="P151" s="13"/>
      <c r="Q151" s="13"/>
      <c r="U151" s="52"/>
      <c r="V151" s="48"/>
      <c r="W151" s="48"/>
      <c r="X151" s="48"/>
      <c r="Y151" s="48"/>
      <c r="Z151" s="48"/>
      <c r="AA151" s="17"/>
    </row>
    <row r="152" spans="1:27" ht="15" customHeight="1" x14ac:dyDescent="0.25">
      <c r="A152" s="13"/>
      <c r="B152" s="13"/>
      <c r="C152" s="13"/>
      <c r="D152" s="13"/>
      <c r="E152" s="13"/>
      <c r="F152" s="56"/>
      <c r="G152" s="56"/>
      <c r="H152" s="56"/>
      <c r="I152" s="56"/>
      <c r="J152" s="13"/>
      <c r="K152" s="13"/>
      <c r="L152" s="13"/>
      <c r="M152" s="13"/>
      <c r="N152" s="12"/>
      <c r="O152" s="12"/>
      <c r="P152" s="13"/>
      <c r="Q152" s="13"/>
      <c r="U152" s="52"/>
      <c r="V152" s="48"/>
      <c r="W152" s="48"/>
      <c r="X152" s="48"/>
      <c r="Y152" s="48"/>
      <c r="Z152" s="48"/>
      <c r="AA152" s="17"/>
    </row>
    <row r="153" spans="1:27" ht="15" customHeight="1" x14ac:dyDescent="0.25">
      <c r="A153" s="13"/>
      <c r="B153" s="13"/>
      <c r="C153" s="13"/>
      <c r="D153" s="13"/>
      <c r="E153" s="13"/>
      <c r="F153" s="56"/>
      <c r="G153" s="56"/>
      <c r="H153" s="56"/>
      <c r="I153" s="56"/>
      <c r="J153" s="13"/>
      <c r="K153" s="13"/>
      <c r="L153" s="13"/>
      <c r="M153" s="13"/>
      <c r="N153" s="12"/>
      <c r="O153" s="12"/>
      <c r="P153" s="13"/>
      <c r="Q153" s="13"/>
      <c r="U153" s="52"/>
      <c r="V153" s="48"/>
      <c r="W153" s="48"/>
      <c r="X153" s="48"/>
      <c r="Y153" s="48"/>
      <c r="Z153" s="48"/>
      <c r="AA153" s="17"/>
    </row>
    <row r="154" spans="1:27" ht="15" customHeight="1" x14ac:dyDescent="0.25">
      <c r="A154" s="13"/>
      <c r="B154" s="13"/>
      <c r="C154" s="13"/>
      <c r="D154" s="13"/>
      <c r="E154" s="13"/>
      <c r="F154" s="56"/>
      <c r="G154" s="56"/>
      <c r="H154" s="56"/>
      <c r="I154" s="56"/>
      <c r="J154" s="13"/>
      <c r="K154" s="13"/>
      <c r="L154" s="13"/>
      <c r="M154" s="13"/>
      <c r="N154" s="12"/>
      <c r="O154" s="12"/>
      <c r="P154" s="13"/>
      <c r="Q154" s="13"/>
      <c r="U154" s="52"/>
      <c r="V154" s="48"/>
      <c r="W154" s="48"/>
      <c r="X154" s="48"/>
      <c r="Y154" s="48"/>
      <c r="Z154" s="48"/>
      <c r="AA154" s="17"/>
    </row>
    <row r="155" spans="1:27" ht="15" customHeight="1" x14ac:dyDescent="0.25">
      <c r="A155" s="13"/>
      <c r="B155" s="13"/>
      <c r="C155" s="13"/>
      <c r="D155" s="13"/>
      <c r="E155" s="13"/>
      <c r="F155" s="56"/>
      <c r="G155" s="56"/>
      <c r="H155" s="56"/>
      <c r="I155" s="56"/>
      <c r="J155" s="13"/>
      <c r="K155" s="13"/>
      <c r="L155" s="13"/>
      <c r="M155" s="13"/>
      <c r="N155" s="12"/>
      <c r="O155" s="12"/>
      <c r="P155" s="13"/>
      <c r="Q155" s="13"/>
      <c r="U155" s="52"/>
      <c r="V155" s="48"/>
      <c r="W155" s="48"/>
      <c r="X155" s="48"/>
      <c r="Y155" s="48"/>
      <c r="Z155" s="48"/>
      <c r="AA155" s="17"/>
    </row>
    <row r="156" spans="1:27" ht="15" customHeight="1" x14ac:dyDescent="0.25">
      <c r="A156" s="13"/>
      <c r="B156" s="13"/>
      <c r="C156" s="13"/>
      <c r="D156" s="13"/>
      <c r="E156" s="13"/>
      <c r="F156" s="56"/>
      <c r="G156" s="56"/>
      <c r="H156" s="56"/>
      <c r="I156" s="56"/>
      <c r="J156" s="13"/>
      <c r="K156" s="13"/>
      <c r="L156" s="13"/>
      <c r="M156" s="13"/>
      <c r="N156" s="12"/>
      <c r="O156" s="12"/>
      <c r="P156" s="13"/>
      <c r="Q156" s="13"/>
      <c r="U156" s="52"/>
      <c r="V156" s="48"/>
      <c r="W156" s="48"/>
      <c r="X156" s="48"/>
      <c r="Y156" s="48"/>
      <c r="Z156" s="48"/>
      <c r="AA156" s="17"/>
    </row>
    <row r="157" spans="1:27" ht="15" customHeight="1" x14ac:dyDescent="0.25">
      <c r="A157" s="13"/>
      <c r="B157" s="13"/>
      <c r="C157" s="13"/>
      <c r="D157" s="13"/>
      <c r="E157" s="13"/>
      <c r="F157" s="56"/>
      <c r="G157" s="56"/>
      <c r="H157" s="56"/>
      <c r="I157" s="56"/>
      <c r="J157" s="13"/>
      <c r="K157" s="13"/>
      <c r="L157" s="13"/>
      <c r="M157" s="13"/>
      <c r="N157" s="12"/>
      <c r="O157" s="12"/>
      <c r="P157" s="13"/>
      <c r="Q157" s="13"/>
      <c r="U157" s="52"/>
      <c r="V157" s="48"/>
      <c r="W157" s="48"/>
      <c r="X157" s="48"/>
      <c r="Y157" s="48"/>
      <c r="Z157" s="48"/>
      <c r="AA157" s="17"/>
    </row>
    <row r="158" spans="1:27" ht="15" customHeight="1" x14ac:dyDescent="0.25">
      <c r="A158" s="13"/>
      <c r="B158" s="13"/>
      <c r="C158" s="13"/>
      <c r="D158" s="13"/>
      <c r="E158" s="13"/>
      <c r="F158" s="56"/>
      <c r="G158" s="56"/>
      <c r="H158" s="56"/>
      <c r="I158" s="56"/>
      <c r="J158" s="13"/>
      <c r="K158" s="13"/>
      <c r="L158" s="13"/>
      <c r="M158" s="13"/>
      <c r="N158" s="12"/>
      <c r="O158" s="12"/>
      <c r="P158" s="13"/>
      <c r="Q158" s="13"/>
      <c r="U158" s="52"/>
      <c r="V158" s="48"/>
      <c r="W158" s="48"/>
      <c r="X158" s="48"/>
      <c r="Y158" s="48"/>
      <c r="Z158" s="48"/>
      <c r="AA158" s="17"/>
    </row>
    <row r="159" spans="1:27" ht="15" customHeight="1" x14ac:dyDescent="0.25">
      <c r="A159" s="13"/>
      <c r="B159" s="13"/>
      <c r="C159" s="13"/>
      <c r="D159" s="13"/>
      <c r="E159" s="13"/>
      <c r="F159" s="56"/>
      <c r="G159" s="56"/>
      <c r="H159" s="56"/>
      <c r="I159" s="56"/>
      <c r="J159" s="13"/>
      <c r="K159" s="13"/>
      <c r="L159" s="13"/>
      <c r="M159" s="13"/>
      <c r="N159" s="12"/>
      <c r="O159" s="12"/>
      <c r="P159" s="13"/>
      <c r="Q159" s="13"/>
      <c r="U159" s="52"/>
      <c r="V159" s="48"/>
      <c r="W159" s="48"/>
      <c r="X159" s="48"/>
      <c r="Y159" s="48"/>
      <c r="Z159" s="48"/>
      <c r="AA159" s="17"/>
    </row>
    <row r="160" spans="1:27" ht="15" customHeight="1" x14ac:dyDescent="0.25">
      <c r="A160" s="13"/>
      <c r="B160" s="13"/>
      <c r="C160" s="13"/>
      <c r="D160" s="13"/>
      <c r="E160" s="13"/>
      <c r="F160" s="56"/>
      <c r="G160" s="56"/>
      <c r="H160" s="56"/>
      <c r="I160" s="56"/>
      <c r="J160" s="13"/>
      <c r="K160" s="13"/>
      <c r="L160" s="13"/>
      <c r="M160" s="13"/>
      <c r="N160" s="12"/>
      <c r="O160" s="12"/>
      <c r="P160" s="13"/>
      <c r="Q160" s="13"/>
      <c r="U160" s="52"/>
      <c r="V160" s="48"/>
      <c r="W160" s="48"/>
      <c r="X160" s="48"/>
      <c r="Y160" s="48"/>
      <c r="Z160" s="48"/>
      <c r="AA160" s="17"/>
    </row>
    <row r="161" spans="1:27" ht="15" customHeight="1" x14ac:dyDescent="0.25">
      <c r="A161" s="13"/>
      <c r="B161" s="13"/>
      <c r="C161" s="13"/>
      <c r="D161" s="13"/>
      <c r="E161" s="13"/>
      <c r="F161" s="56"/>
      <c r="G161" s="56"/>
      <c r="H161" s="56"/>
      <c r="I161" s="56"/>
      <c r="J161" s="13"/>
      <c r="K161" s="13"/>
      <c r="L161" s="13"/>
      <c r="M161" s="13"/>
      <c r="N161" s="12"/>
      <c r="O161" s="12"/>
      <c r="P161" s="13"/>
      <c r="Q161" s="13"/>
      <c r="U161" s="52"/>
      <c r="V161" s="48"/>
      <c r="W161" s="48"/>
      <c r="X161" s="48"/>
      <c r="Y161" s="48"/>
      <c r="Z161" s="48"/>
      <c r="AA161" s="17"/>
    </row>
    <row r="162" spans="1:27" ht="15" customHeight="1" x14ac:dyDescent="0.25">
      <c r="A162" s="13"/>
      <c r="B162" s="13"/>
      <c r="C162" s="13"/>
      <c r="D162" s="13"/>
      <c r="E162" s="13"/>
      <c r="F162" s="56"/>
      <c r="G162" s="56"/>
      <c r="H162" s="56"/>
      <c r="I162" s="56"/>
      <c r="J162" s="13"/>
      <c r="K162" s="13"/>
      <c r="L162" s="13"/>
      <c r="M162" s="13"/>
      <c r="N162" s="12"/>
      <c r="O162" s="12"/>
      <c r="P162" s="13"/>
      <c r="Q162" s="13"/>
      <c r="U162" s="52"/>
      <c r="V162" s="48"/>
      <c r="W162" s="48"/>
      <c r="X162" s="48"/>
      <c r="Y162" s="48"/>
      <c r="Z162" s="48"/>
      <c r="AA162" s="17"/>
    </row>
    <row r="163" spans="1:27" ht="15" customHeight="1" x14ac:dyDescent="0.25">
      <c r="A163" s="13"/>
      <c r="B163" s="13"/>
      <c r="C163" s="13"/>
      <c r="D163" s="13"/>
      <c r="E163" s="13"/>
      <c r="F163" s="56"/>
      <c r="G163" s="56"/>
      <c r="H163" s="56"/>
      <c r="I163" s="56"/>
      <c r="J163" s="13"/>
      <c r="K163" s="13"/>
      <c r="L163" s="13"/>
      <c r="M163" s="13"/>
      <c r="N163" s="12"/>
      <c r="O163" s="12"/>
      <c r="P163" s="13"/>
      <c r="Q163" s="13"/>
      <c r="U163" s="52"/>
      <c r="V163" s="48"/>
      <c r="W163" s="48"/>
      <c r="X163" s="48"/>
      <c r="Y163" s="48"/>
      <c r="Z163" s="48"/>
      <c r="AA163" s="17"/>
    </row>
    <row r="164" spans="1:27" ht="15" customHeight="1" x14ac:dyDescent="0.25">
      <c r="A164" s="13"/>
      <c r="B164" s="13"/>
      <c r="C164" s="13"/>
      <c r="D164" s="13"/>
      <c r="E164" s="13"/>
      <c r="F164" s="56"/>
      <c r="G164" s="56"/>
      <c r="H164" s="56"/>
      <c r="I164" s="56"/>
      <c r="J164" s="13"/>
      <c r="K164" s="13"/>
      <c r="L164" s="13"/>
      <c r="M164" s="13"/>
      <c r="N164" s="12"/>
      <c r="O164" s="12"/>
      <c r="P164" s="13"/>
      <c r="Q164" s="13"/>
      <c r="U164" s="52"/>
      <c r="V164" s="48"/>
      <c r="W164" s="48"/>
      <c r="X164" s="48"/>
      <c r="Y164" s="48"/>
      <c r="Z164" s="48"/>
      <c r="AA164" s="17"/>
    </row>
    <row r="165" spans="1:27" ht="15" customHeight="1" x14ac:dyDescent="0.25">
      <c r="A165" s="13"/>
      <c r="B165" s="13"/>
      <c r="C165" s="13"/>
      <c r="D165" s="13"/>
      <c r="E165" s="13"/>
      <c r="F165" s="56"/>
      <c r="G165" s="56"/>
      <c r="H165" s="56"/>
      <c r="I165" s="56"/>
      <c r="J165" s="13"/>
      <c r="K165" s="13"/>
      <c r="L165" s="13"/>
      <c r="M165" s="13"/>
      <c r="N165" s="12"/>
      <c r="O165" s="12"/>
      <c r="P165" s="13"/>
      <c r="Q165" s="13"/>
      <c r="U165" s="52"/>
      <c r="V165" s="48"/>
      <c r="W165" s="48"/>
      <c r="X165" s="48"/>
      <c r="Y165" s="48"/>
      <c r="Z165" s="48"/>
      <c r="AA165" s="17"/>
    </row>
    <row r="166" spans="1:27" ht="15" customHeight="1" x14ac:dyDescent="0.25">
      <c r="A166" s="13"/>
      <c r="B166" s="13"/>
      <c r="C166" s="13"/>
      <c r="D166" s="13"/>
      <c r="E166" s="13"/>
      <c r="F166" s="56"/>
      <c r="G166" s="56"/>
      <c r="H166" s="56"/>
      <c r="I166" s="56"/>
      <c r="J166" s="13"/>
      <c r="K166" s="13"/>
      <c r="L166" s="13"/>
      <c r="M166" s="13"/>
      <c r="N166" s="12"/>
      <c r="O166" s="12"/>
      <c r="P166" s="13"/>
      <c r="Q166" s="13"/>
      <c r="U166" s="52"/>
      <c r="V166" s="48"/>
      <c r="W166" s="48"/>
      <c r="X166" s="48"/>
      <c r="Y166" s="48"/>
      <c r="Z166" s="48"/>
      <c r="AA166" s="17"/>
    </row>
    <row r="167" spans="1:27" ht="15" customHeight="1" x14ac:dyDescent="0.25">
      <c r="A167" s="13"/>
      <c r="B167" s="13"/>
      <c r="C167" s="13"/>
      <c r="D167" s="13"/>
      <c r="E167" s="13"/>
      <c r="F167" s="56"/>
      <c r="G167" s="56"/>
      <c r="H167" s="56"/>
      <c r="I167" s="56"/>
      <c r="J167" s="13"/>
      <c r="K167" s="13"/>
      <c r="L167" s="13"/>
      <c r="M167" s="13"/>
      <c r="N167" s="12"/>
      <c r="O167" s="12"/>
      <c r="P167" s="13"/>
      <c r="Q167" s="13"/>
      <c r="U167" s="52"/>
      <c r="V167" s="48"/>
      <c r="W167" s="48"/>
      <c r="X167" s="48"/>
      <c r="Y167" s="48"/>
      <c r="Z167" s="48"/>
      <c r="AA167" s="17"/>
    </row>
    <row r="168" spans="1:27" ht="15" customHeight="1" x14ac:dyDescent="0.25">
      <c r="A168" s="13"/>
      <c r="B168" s="13"/>
      <c r="C168" s="13"/>
      <c r="D168" s="13"/>
      <c r="E168" s="13"/>
      <c r="F168" s="56"/>
      <c r="G168" s="56"/>
      <c r="H168" s="56"/>
      <c r="I168" s="56"/>
      <c r="J168" s="13"/>
      <c r="K168" s="13"/>
      <c r="L168" s="13"/>
      <c r="M168" s="13"/>
      <c r="N168" s="12"/>
      <c r="O168" s="12"/>
      <c r="P168" s="13"/>
      <c r="Q168" s="13"/>
      <c r="U168" s="52"/>
      <c r="V168" s="48"/>
      <c r="W168" s="48"/>
      <c r="X168" s="48"/>
      <c r="Y168" s="48"/>
      <c r="Z168" s="48"/>
      <c r="AA168" s="17"/>
    </row>
    <row r="169" spans="1:27" ht="15" customHeight="1" x14ac:dyDescent="0.25">
      <c r="A169" s="13"/>
      <c r="B169" s="13"/>
      <c r="C169" s="13"/>
      <c r="D169" s="13"/>
      <c r="E169" s="13"/>
      <c r="F169" s="56"/>
      <c r="G169" s="56"/>
      <c r="H169" s="56"/>
      <c r="I169" s="56"/>
      <c r="J169" s="13"/>
      <c r="K169" s="13"/>
      <c r="L169" s="13"/>
      <c r="M169" s="13"/>
      <c r="N169" s="12"/>
      <c r="O169" s="12"/>
      <c r="P169" s="13"/>
      <c r="Q169" s="13"/>
      <c r="U169" s="52"/>
      <c r="V169" s="48"/>
      <c r="W169" s="48"/>
      <c r="X169" s="48"/>
      <c r="Y169" s="48"/>
      <c r="Z169" s="48"/>
      <c r="AA169" s="17"/>
    </row>
    <row r="170" spans="1:27" ht="15" customHeight="1" x14ac:dyDescent="0.25">
      <c r="A170" s="13"/>
      <c r="B170" s="13"/>
      <c r="C170" s="13"/>
      <c r="D170" s="13"/>
      <c r="E170" s="13"/>
      <c r="F170" s="56"/>
      <c r="G170" s="56"/>
      <c r="H170" s="56"/>
      <c r="I170" s="56"/>
      <c r="J170" s="13"/>
      <c r="K170" s="13"/>
      <c r="L170" s="13"/>
      <c r="M170" s="13"/>
      <c r="N170" s="12"/>
      <c r="O170" s="12"/>
      <c r="P170" s="13"/>
      <c r="Q170" s="13"/>
      <c r="U170" s="52"/>
      <c r="V170" s="48"/>
      <c r="W170" s="48"/>
      <c r="X170" s="48"/>
      <c r="Y170" s="48"/>
      <c r="Z170" s="48"/>
      <c r="AA170" s="17"/>
    </row>
    <row r="171" spans="1:27" ht="15" customHeight="1" x14ac:dyDescent="0.25">
      <c r="A171" s="13"/>
      <c r="B171" s="13"/>
      <c r="C171" s="13"/>
      <c r="D171" s="13"/>
      <c r="E171" s="13"/>
      <c r="F171" s="56"/>
      <c r="G171" s="56"/>
      <c r="H171" s="56"/>
      <c r="I171" s="56"/>
      <c r="J171" s="13"/>
      <c r="K171" s="13"/>
      <c r="L171" s="13"/>
      <c r="M171" s="13"/>
      <c r="N171" s="12"/>
      <c r="O171" s="12"/>
      <c r="P171" s="13"/>
      <c r="Q171" s="13"/>
      <c r="U171" s="52"/>
      <c r="V171" s="48"/>
      <c r="W171" s="48"/>
      <c r="X171" s="48"/>
      <c r="Y171" s="48"/>
      <c r="Z171" s="48"/>
      <c r="AA171" s="17"/>
    </row>
    <row r="172" spans="1:27" ht="15" customHeight="1" x14ac:dyDescent="0.25">
      <c r="A172" s="13"/>
      <c r="B172" s="13"/>
      <c r="C172" s="13"/>
      <c r="D172" s="13"/>
      <c r="E172" s="13"/>
      <c r="F172" s="56"/>
      <c r="G172" s="56"/>
      <c r="H172" s="56"/>
      <c r="I172" s="56"/>
      <c r="J172" s="13"/>
      <c r="K172" s="13"/>
      <c r="L172" s="13"/>
      <c r="M172" s="13"/>
      <c r="N172" s="12"/>
      <c r="O172" s="12"/>
      <c r="P172" s="13"/>
      <c r="Q172" s="13"/>
      <c r="U172" s="52"/>
      <c r="V172" s="48"/>
      <c r="W172" s="48"/>
      <c r="X172" s="48"/>
      <c r="Y172" s="48"/>
      <c r="Z172" s="48"/>
      <c r="AA172" s="17"/>
    </row>
    <row r="173" spans="1:27" ht="15" customHeight="1" x14ac:dyDescent="0.25">
      <c r="A173" s="13"/>
      <c r="B173" s="13"/>
      <c r="C173" s="13"/>
      <c r="D173" s="13"/>
      <c r="E173" s="13"/>
      <c r="F173" s="56"/>
      <c r="G173" s="56"/>
      <c r="H173" s="56"/>
      <c r="I173" s="56"/>
      <c r="J173" s="13"/>
      <c r="K173" s="13"/>
      <c r="L173" s="13"/>
      <c r="M173" s="13"/>
      <c r="N173" s="12"/>
      <c r="O173" s="12"/>
      <c r="P173" s="13"/>
      <c r="Q173" s="13"/>
      <c r="U173" s="52"/>
      <c r="V173" s="48"/>
      <c r="W173" s="48"/>
      <c r="X173" s="48"/>
      <c r="Y173" s="48"/>
      <c r="Z173" s="48"/>
      <c r="AA173" s="17"/>
    </row>
    <row r="174" spans="1:27" ht="15" customHeight="1" x14ac:dyDescent="0.25">
      <c r="A174" s="13"/>
      <c r="B174" s="13"/>
      <c r="C174" s="13"/>
      <c r="D174" s="13"/>
      <c r="E174" s="13"/>
      <c r="F174" s="56"/>
      <c r="G174" s="56"/>
      <c r="H174" s="56"/>
      <c r="I174" s="56"/>
      <c r="J174" s="13"/>
      <c r="K174" s="13"/>
      <c r="L174" s="13"/>
      <c r="M174" s="13"/>
      <c r="N174" s="12"/>
      <c r="O174" s="12"/>
      <c r="P174" s="13"/>
      <c r="Q174" s="13"/>
      <c r="U174" s="52"/>
      <c r="V174" s="48"/>
      <c r="W174" s="48"/>
      <c r="X174" s="48"/>
      <c r="Y174" s="48"/>
      <c r="Z174" s="48"/>
      <c r="AA174" s="17"/>
    </row>
    <row r="175" spans="1:27" ht="15" customHeight="1" x14ac:dyDescent="0.25">
      <c r="A175" s="13"/>
      <c r="B175" s="13"/>
      <c r="C175" s="13"/>
      <c r="D175" s="13"/>
      <c r="E175" s="13"/>
      <c r="F175" s="56"/>
      <c r="G175" s="56"/>
      <c r="H175" s="56"/>
      <c r="I175" s="56"/>
      <c r="J175" s="13"/>
      <c r="K175" s="13"/>
      <c r="L175" s="13"/>
      <c r="M175" s="13"/>
      <c r="N175" s="12"/>
      <c r="O175" s="12"/>
      <c r="P175" s="13"/>
      <c r="Q175" s="13"/>
      <c r="U175" s="52"/>
      <c r="V175" s="48"/>
      <c r="W175" s="48"/>
      <c r="X175" s="48"/>
      <c r="Y175" s="48"/>
      <c r="Z175" s="48"/>
      <c r="AA175" s="17"/>
    </row>
    <row r="176" spans="1:27" ht="15" customHeight="1" x14ac:dyDescent="0.25">
      <c r="A176" s="13"/>
      <c r="B176" s="13"/>
      <c r="C176" s="13"/>
      <c r="D176" s="13"/>
      <c r="E176" s="13"/>
      <c r="F176" s="56"/>
      <c r="G176" s="56"/>
      <c r="H176" s="56"/>
      <c r="I176" s="56"/>
      <c r="J176" s="13"/>
      <c r="K176" s="13"/>
      <c r="L176" s="13"/>
      <c r="M176" s="13"/>
      <c r="N176" s="12"/>
      <c r="O176" s="12"/>
      <c r="P176" s="13"/>
      <c r="Q176" s="13"/>
      <c r="U176" s="52"/>
      <c r="V176" s="48"/>
      <c r="W176" s="48"/>
      <c r="X176" s="48"/>
      <c r="Y176" s="48"/>
      <c r="Z176" s="48"/>
      <c r="AA176" s="17"/>
    </row>
    <row r="177" spans="1:27" ht="15" customHeight="1" x14ac:dyDescent="0.25">
      <c r="A177" s="13"/>
      <c r="B177" s="13"/>
      <c r="C177" s="13"/>
      <c r="D177" s="13"/>
      <c r="E177" s="13"/>
      <c r="F177" s="56"/>
      <c r="G177" s="56"/>
      <c r="H177" s="56"/>
      <c r="I177" s="56"/>
      <c r="J177" s="13"/>
      <c r="K177" s="13"/>
      <c r="L177" s="13"/>
      <c r="M177" s="13"/>
      <c r="N177" s="12"/>
      <c r="O177" s="12"/>
      <c r="P177" s="13"/>
      <c r="Q177" s="13"/>
      <c r="U177" s="52"/>
      <c r="V177" s="48"/>
      <c r="W177" s="48"/>
      <c r="X177" s="48"/>
      <c r="Y177" s="48"/>
      <c r="Z177" s="48"/>
      <c r="AA177" s="17"/>
    </row>
    <row r="178" spans="1:27" ht="15" customHeight="1" x14ac:dyDescent="0.25">
      <c r="A178" s="13"/>
      <c r="B178" s="13"/>
      <c r="C178" s="13"/>
      <c r="D178" s="13"/>
      <c r="E178" s="13"/>
      <c r="F178" s="56"/>
      <c r="G178" s="56"/>
      <c r="H178" s="56"/>
      <c r="I178" s="56"/>
      <c r="J178" s="13"/>
      <c r="K178" s="13"/>
      <c r="L178" s="13"/>
      <c r="M178" s="13"/>
      <c r="N178" s="12"/>
      <c r="O178" s="12"/>
      <c r="P178" s="13"/>
      <c r="Q178" s="13"/>
      <c r="U178" s="52"/>
      <c r="V178" s="48"/>
      <c r="W178" s="48"/>
      <c r="X178" s="48"/>
      <c r="Y178" s="48"/>
      <c r="Z178" s="48"/>
      <c r="AA178" s="17"/>
    </row>
    <row r="179" spans="1:27" ht="15" customHeight="1" x14ac:dyDescent="0.25">
      <c r="A179" s="13"/>
      <c r="B179" s="13"/>
      <c r="C179" s="13"/>
      <c r="D179" s="13"/>
      <c r="E179" s="13"/>
      <c r="F179" s="56"/>
      <c r="G179" s="56"/>
      <c r="H179" s="56"/>
      <c r="I179" s="56"/>
      <c r="J179" s="13"/>
      <c r="K179" s="13"/>
      <c r="L179" s="13"/>
      <c r="M179" s="13"/>
      <c r="N179" s="12"/>
      <c r="O179" s="12"/>
      <c r="P179" s="13"/>
      <c r="Q179" s="13"/>
      <c r="U179" s="52"/>
      <c r="V179" s="48"/>
      <c r="W179" s="48"/>
      <c r="X179" s="48"/>
      <c r="Y179" s="48"/>
      <c r="Z179" s="48"/>
      <c r="AA179" s="17"/>
    </row>
    <row r="180" spans="1:27" ht="15" customHeight="1" x14ac:dyDescent="0.25">
      <c r="A180" s="13"/>
      <c r="B180" s="13"/>
      <c r="C180" s="13"/>
      <c r="D180" s="13"/>
      <c r="E180" s="13"/>
      <c r="F180" s="56"/>
      <c r="G180" s="56"/>
      <c r="H180" s="56"/>
      <c r="I180" s="56"/>
      <c r="J180" s="13"/>
      <c r="K180" s="13"/>
      <c r="L180" s="13"/>
      <c r="M180" s="13"/>
      <c r="N180" s="12"/>
      <c r="O180" s="12"/>
      <c r="P180" s="13"/>
      <c r="Q180" s="13"/>
      <c r="U180" s="52"/>
      <c r="V180" s="48"/>
      <c r="W180" s="48"/>
      <c r="X180" s="48"/>
      <c r="Y180" s="48"/>
      <c r="Z180" s="48"/>
      <c r="AA180" s="17"/>
    </row>
    <row r="181" spans="1:27" ht="15" customHeight="1" x14ac:dyDescent="0.25">
      <c r="A181" s="13"/>
      <c r="B181" s="13"/>
      <c r="C181" s="13"/>
      <c r="D181" s="13"/>
      <c r="E181" s="13"/>
      <c r="F181" s="56"/>
      <c r="G181" s="56"/>
      <c r="H181" s="56"/>
      <c r="I181" s="56"/>
      <c r="J181" s="13"/>
      <c r="K181" s="13"/>
      <c r="L181" s="13"/>
      <c r="M181" s="13"/>
      <c r="N181" s="12"/>
      <c r="O181" s="12"/>
      <c r="P181" s="13"/>
      <c r="Q181" s="13"/>
      <c r="U181" s="52"/>
      <c r="V181" s="48"/>
      <c r="W181" s="48"/>
      <c r="X181" s="48"/>
      <c r="Y181" s="48"/>
      <c r="Z181" s="48"/>
      <c r="AA181" s="17"/>
    </row>
    <row r="182" spans="1:27" ht="15" customHeight="1" x14ac:dyDescent="0.25">
      <c r="A182" s="13"/>
      <c r="B182" s="13"/>
      <c r="C182" s="13"/>
      <c r="D182" s="13"/>
      <c r="E182" s="13"/>
      <c r="F182" s="56"/>
      <c r="G182" s="56"/>
      <c r="H182" s="56"/>
      <c r="I182" s="56"/>
      <c r="J182" s="13"/>
      <c r="K182" s="13"/>
      <c r="L182" s="13"/>
      <c r="M182" s="13"/>
      <c r="N182" s="12"/>
      <c r="O182" s="12"/>
      <c r="P182" s="13"/>
      <c r="Q182" s="13"/>
      <c r="U182" s="52"/>
      <c r="V182" s="48"/>
      <c r="W182" s="48"/>
      <c r="X182" s="48"/>
      <c r="Y182" s="48"/>
      <c r="Z182" s="48"/>
      <c r="AA182" s="17"/>
    </row>
    <row r="183" spans="1:27" ht="15" customHeight="1" x14ac:dyDescent="0.25">
      <c r="A183" s="13"/>
      <c r="B183" s="13"/>
      <c r="C183" s="13"/>
      <c r="D183" s="13"/>
      <c r="E183" s="13"/>
      <c r="F183" s="56"/>
      <c r="G183" s="56"/>
      <c r="H183" s="56"/>
      <c r="I183" s="56"/>
      <c r="J183" s="13"/>
      <c r="K183" s="13"/>
      <c r="L183" s="13"/>
      <c r="M183" s="13"/>
      <c r="N183" s="12"/>
      <c r="O183" s="12"/>
      <c r="P183" s="13"/>
      <c r="Q183" s="13"/>
      <c r="U183" s="52"/>
      <c r="V183" s="48"/>
      <c r="W183" s="48"/>
      <c r="X183" s="48"/>
      <c r="Y183" s="48"/>
      <c r="Z183" s="48"/>
      <c r="AA183" s="17"/>
    </row>
    <row r="184" spans="1:27" ht="15" customHeight="1" x14ac:dyDescent="0.25">
      <c r="A184" s="13"/>
      <c r="B184" s="13"/>
      <c r="C184" s="13"/>
      <c r="D184" s="13"/>
      <c r="E184" s="13"/>
      <c r="F184" s="56"/>
      <c r="G184" s="56"/>
      <c r="H184" s="56"/>
      <c r="I184" s="56"/>
      <c r="J184" s="13"/>
      <c r="K184" s="13"/>
      <c r="L184" s="13"/>
      <c r="M184" s="13"/>
      <c r="N184" s="12"/>
      <c r="O184" s="12"/>
      <c r="P184" s="13"/>
      <c r="Q184" s="13"/>
      <c r="U184" s="52"/>
      <c r="V184" s="48"/>
      <c r="W184" s="48"/>
      <c r="X184" s="48"/>
      <c r="Y184" s="48"/>
      <c r="Z184" s="48"/>
      <c r="AA184" s="17"/>
    </row>
    <row r="185" spans="1:27" ht="15" customHeight="1" x14ac:dyDescent="0.25">
      <c r="A185" s="13"/>
      <c r="B185" s="13"/>
      <c r="C185" s="13"/>
      <c r="D185" s="13"/>
      <c r="E185" s="13"/>
      <c r="F185" s="56"/>
      <c r="G185" s="56"/>
      <c r="H185" s="56"/>
      <c r="I185" s="56"/>
      <c r="J185" s="13"/>
      <c r="K185" s="13"/>
      <c r="L185" s="13"/>
      <c r="M185" s="13"/>
      <c r="N185" s="12"/>
      <c r="O185" s="12"/>
      <c r="P185" s="13"/>
      <c r="Q185" s="13"/>
      <c r="U185" s="52"/>
      <c r="V185" s="48"/>
      <c r="W185" s="48"/>
      <c r="X185" s="48"/>
      <c r="Y185" s="48"/>
      <c r="Z185" s="48"/>
      <c r="AA185" s="17"/>
    </row>
    <row r="186" spans="1:27" ht="15" customHeight="1" x14ac:dyDescent="0.25">
      <c r="A186" s="13"/>
      <c r="B186" s="13"/>
      <c r="C186" s="13"/>
      <c r="D186" s="13"/>
      <c r="E186" s="13"/>
      <c r="F186" s="56"/>
      <c r="G186" s="56"/>
      <c r="H186" s="56"/>
      <c r="I186" s="56"/>
      <c r="J186" s="13"/>
      <c r="K186" s="13"/>
      <c r="L186" s="13"/>
      <c r="M186" s="13"/>
      <c r="N186" s="12"/>
      <c r="O186" s="12"/>
      <c r="P186" s="13"/>
      <c r="Q186" s="13"/>
      <c r="U186" s="52"/>
      <c r="V186" s="48"/>
      <c r="W186" s="48"/>
      <c r="X186" s="48"/>
      <c r="Y186" s="48"/>
      <c r="Z186" s="48"/>
      <c r="AA186" s="17"/>
    </row>
    <row r="187" spans="1:27" ht="15" customHeight="1" x14ac:dyDescent="0.25">
      <c r="A187" s="13"/>
      <c r="B187" s="13"/>
      <c r="C187" s="13"/>
      <c r="D187" s="13"/>
      <c r="E187" s="13"/>
      <c r="F187" s="56"/>
      <c r="G187" s="56"/>
      <c r="H187" s="56"/>
      <c r="I187" s="56"/>
      <c r="J187" s="13"/>
      <c r="K187" s="13"/>
      <c r="L187" s="13"/>
      <c r="M187" s="13"/>
      <c r="N187" s="12"/>
      <c r="O187" s="12"/>
      <c r="P187" s="13"/>
      <c r="Q187" s="13"/>
      <c r="U187" s="52"/>
      <c r="V187" s="48"/>
      <c r="W187" s="48"/>
      <c r="X187" s="48"/>
      <c r="Y187" s="48"/>
      <c r="Z187" s="48"/>
      <c r="AA187" s="17"/>
    </row>
    <row r="188" spans="1:27" ht="15" customHeight="1" x14ac:dyDescent="0.25">
      <c r="A188" s="13"/>
      <c r="B188" s="13"/>
      <c r="C188" s="13"/>
      <c r="D188" s="13"/>
      <c r="E188" s="13"/>
      <c r="F188" s="56"/>
      <c r="G188" s="56"/>
      <c r="H188" s="56"/>
      <c r="I188" s="56"/>
      <c r="J188" s="13"/>
      <c r="K188" s="13"/>
      <c r="L188" s="13"/>
      <c r="M188" s="13"/>
      <c r="N188" s="12"/>
      <c r="O188" s="12"/>
      <c r="P188" s="13"/>
      <c r="Q188" s="13"/>
      <c r="U188" s="52"/>
      <c r="V188" s="48"/>
      <c r="W188" s="48"/>
      <c r="X188" s="48"/>
      <c r="Y188" s="48"/>
      <c r="Z188" s="48"/>
      <c r="AA188" s="17"/>
    </row>
    <row r="189" spans="1:27" ht="15" customHeight="1" x14ac:dyDescent="0.25">
      <c r="A189" s="13"/>
      <c r="B189" s="13"/>
      <c r="C189" s="13"/>
      <c r="D189" s="13"/>
      <c r="E189" s="13"/>
      <c r="F189" s="56"/>
      <c r="G189" s="56"/>
      <c r="H189" s="56"/>
      <c r="I189" s="56"/>
      <c r="J189" s="13"/>
      <c r="K189" s="13"/>
      <c r="L189" s="13"/>
      <c r="M189" s="13"/>
      <c r="N189" s="12"/>
      <c r="O189" s="12"/>
      <c r="P189" s="13"/>
      <c r="Q189" s="13"/>
      <c r="U189" s="52"/>
      <c r="V189" s="48"/>
      <c r="W189" s="48"/>
      <c r="X189" s="48"/>
      <c r="Y189" s="48"/>
      <c r="Z189" s="48"/>
      <c r="AA189" s="17"/>
    </row>
    <row r="190" spans="1:27" ht="15" customHeight="1" x14ac:dyDescent="0.25">
      <c r="A190" s="13"/>
      <c r="B190" s="13"/>
      <c r="C190" s="13"/>
      <c r="D190" s="13"/>
      <c r="E190" s="13"/>
      <c r="F190" s="56"/>
      <c r="G190" s="56"/>
      <c r="H190" s="56"/>
      <c r="I190" s="56"/>
      <c r="J190" s="13"/>
      <c r="K190" s="13"/>
      <c r="L190" s="13"/>
      <c r="M190" s="13"/>
      <c r="N190" s="12"/>
      <c r="O190" s="12"/>
      <c r="P190" s="13"/>
      <c r="Q190" s="13"/>
      <c r="U190" s="52"/>
      <c r="V190" s="48"/>
      <c r="W190" s="48"/>
      <c r="X190" s="48"/>
      <c r="Y190" s="48"/>
      <c r="Z190" s="48"/>
      <c r="AA190" s="17"/>
    </row>
    <row r="191" spans="1:27" ht="15" customHeight="1" x14ac:dyDescent="0.25">
      <c r="A191" s="13"/>
      <c r="B191" s="13"/>
      <c r="C191" s="13"/>
      <c r="D191" s="13"/>
      <c r="E191" s="13"/>
      <c r="F191" s="56"/>
      <c r="G191" s="56"/>
      <c r="H191" s="56"/>
      <c r="I191" s="56"/>
      <c r="J191" s="13"/>
      <c r="K191" s="13"/>
      <c r="L191" s="13"/>
      <c r="M191" s="13"/>
      <c r="N191" s="12"/>
      <c r="O191" s="12"/>
      <c r="P191" s="13"/>
      <c r="Q191" s="13"/>
      <c r="U191" s="52"/>
      <c r="V191" s="48"/>
      <c r="W191" s="48"/>
      <c r="X191" s="48"/>
      <c r="Y191" s="48"/>
      <c r="Z191" s="48"/>
      <c r="AA191" s="17"/>
    </row>
    <row r="192" spans="1:27" ht="15" customHeight="1" x14ac:dyDescent="0.25">
      <c r="A192" s="13"/>
      <c r="B192" s="13"/>
      <c r="C192" s="13"/>
      <c r="D192" s="13"/>
      <c r="E192" s="13"/>
      <c r="F192" s="56"/>
      <c r="G192" s="56"/>
      <c r="H192" s="56"/>
      <c r="I192" s="56"/>
      <c r="J192" s="13"/>
      <c r="K192" s="13"/>
      <c r="L192" s="13"/>
      <c r="M192" s="13"/>
      <c r="N192" s="12"/>
      <c r="O192" s="12"/>
      <c r="P192" s="13"/>
      <c r="Q192" s="13"/>
      <c r="U192" s="52"/>
      <c r="V192" s="48"/>
      <c r="W192" s="48"/>
      <c r="X192" s="48"/>
      <c r="Y192" s="48"/>
      <c r="Z192" s="48"/>
      <c r="AA192" s="17"/>
    </row>
    <row r="193" spans="1:27" ht="15" customHeight="1" x14ac:dyDescent="0.25">
      <c r="A193" s="13"/>
      <c r="B193" s="13"/>
      <c r="C193" s="13"/>
      <c r="D193" s="13"/>
      <c r="E193" s="13"/>
      <c r="F193" s="56"/>
      <c r="G193" s="56"/>
      <c r="H193" s="56"/>
      <c r="I193" s="56"/>
      <c r="J193" s="13"/>
      <c r="K193" s="13"/>
      <c r="L193" s="13"/>
      <c r="M193" s="13"/>
      <c r="N193" s="12"/>
      <c r="O193" s="12"/>
      <c r="P193" s="13"/>
      <c r="Q193" s="13"/>
      <c r="U193" s="52"/>
      <c r="V193" s="48"/>
      <c r="W193" s="48"/>
      <c r="X193" s="48"/>
      <c r="Y193" s="48"/>
      <c r="Z193" s="48"/>
      <c r="AA193" s="17"/>
    </row>
    <row r="194" spans="1:27" ht="15" customHeight="1" x14ac:dyDescent="0.25">
      <c r="A194" s="13"/>
      <c r="B194" s="13"/>
      <c r="C194" s="13"/>
      <c r="D194" s="13"/>
      <c r="E194" s="13"/>
      <c r="F194" s="56"/>
      <c r="G194" s="56"/>
      <c r="H194" s="56"/>
      <c r="I194" s="56"/>
      <c r="J194" s="13"/>
      <c r="K194" s="13"/>
      <c r="L194" s="13"/>
      <c r="M194" s="13"/>
      <c r="N194" s="12"/>
      <c r="O194" s="12"/>
      <c r="P194" s="13"/>
      <c r="Q194" s="13"/>
      <c r="U194" s="52"/>
      <c r="V194" s="48"/>
      <c r="W194" s="48"/>
      <c r="X194" s="48"/>
      <c r="Y194" s="48"/>
      <c r="Z194" s="48"/>
      <c r="AA194" s="17"/>
    </row>
    <row r="195" spans="1:27" ht="15" customHeight="1" x14ac:dyDescent="0.25">
      <c r="A195" s="13"/>
      <c r="B195" s="13"/>
      <c r="C195" s="13"/>
      <c r="D195" s="13"/>
      <c r="E195" s="13"/>
      <c r="F195" s="56"/>
      <c r="G195" s="56"/>
      <c r="H195" s="56"/>
      <c r="I195" s="56"/>
      <c r="J195" s="13"/>
      <c r="K195" s="13"/>
      <c r="L195" s="13"/>
      <c r="M195" s="13"/>
      <c r="N195" s="12"/>
      <c r="O195" s="12"/>
      <c r="P195" s="13"/>
      <c r="Q195" s="13"/>
      <c r="U195" s="52"/>
      <c r="V195" s="48"/>
      <c r="W195" s="48"/>
      <c r="X195" s="48"/>
      <c r="Y195" s="48"/>
      <c r="Z195" s="48"/>
      <c r="AA195" s="17"/>
    </row>
    <row r="196" spans="1:27" ht="15" customHeight="1" x14ac:dyDescent="0.25">
      <c r="A196" s="13"/>
      <c r="B196" s="13"/>
      <c r="C196" s="13"/>
      <c r="D196" s="13"/>
      <c r="E196" s="13"/>
      <c r="F196" s="56"/>
      <c r="G196" s="56"/>
      <c r="H196" s="56"/>
      <c r="I196" s="56"/>
      <c r="J196" s="13"/>
      <c r="K196" s="13"/>
      <c r="L196" s="13"/>
      <c r="M196" s="13"/>
      <c r="N196" s="12"/>
      <c r="O196" s="12"/>
      <c r="P196" s="13"/>
      <c r="Q196" s="13"/>
      <c r="U196" s="52"/>
      <c r="V196" s="48"/>
      <c r="W196" s="48"/>
      <c r="X196" s="48"/>
      <c r="Y196" s="48"/>
      <c r="Z196" s="48"/>
      <c r="AA196" s="17"/>
    </row>
    <row r="197" spans="1:27" ht="15" customHeight="1" x14ac:dyDescent="0.25">
      <c r="A197" s="13"/>
      <c r="B197" s="13"/>
      <c r="C197" s="13"/>
      <c r="D197" s="13"/>
      <c r="E197" s="13"/>
      <c r="F197" s="56"/>
      <c r="G197" s="56"/>
      <c r="H197" s="56"/>
      <c r="I197" s="56"/>
      <c r="J197" s="13"/>
      <c r="K197" s="13"/>
      <c r="L197" s="13"/>
      <c r="M197" s="13"/>
      <c r="N197" s="12"/>
      <c r="O197" s="12"/>
      <c r="P197" s="13"/>
      <c r="Q197" s="13"/>
      <c r="U197" s="52"/>
      <c r="V197" s="48"/>
      <c r="W197" s="48"/>
      <c r="X197" s="48"/>
      <c r="Y197" s="48"/>
      <c r="Z197" s="48"/>
      <c r="AA197" s="17"/>
    </row>
    <row r="198" spans="1:27" ht="15" customHeight="1" x14ac:dyDescent="0.25">
      <c r="A198" s="13"/>
      <c r="B198" s="13"/>
      <c r="C198" s="13"/>
      <c r="D198" s="13"/>
      <c r="E198" s="13"/>
      <c r="F198" s="56"/>
      <c r="G198" s="56"/>
      <c r="H198" s="56"/>
      <c r="I198" s="56"/>
      <c r="J198" s="13"/>
      <c r="K198" s="13"/>
      <c r="L198" s="13"/>
      <c r="M198" s="13"/>
      <c r="N198" s="12"/>
      <c r="O198" s="12"/>
      <c r="P198" s="13"/>
      <c r="Q198" s="13"/>
      <c r="U198" s="52"/>
      <c r="V198" s="48"/>
      <c r="W198" s="48"/>
      <c r="X198" s="48"/>
      <c r="Y198" s="48"/>
      <c r="Z198" s="48"/>
      <c r="AA198" s="17"/>
    </row>
    <row r="199" spans="1:27" ht="15" customHeight="1" x14ac:dyDescent="0.25">
      <c r="A199" s="13"/>
      <c r="B199" s="13"/>
      <c r="C199" s="13"/>
      <c r="D199" s="13"/>
      <c r="E199" s="13"/>
      <c r="F199" s="56"/>
      <c r="G199" s="56"/>
      <c r="H199" s="56"/>
      <c r="I199" s="56"/>
      <c r="J199" s="13"/>
      <c r="K199" s="13"/>
      <c r="L199" s="13"/>
      <c r="M199" s="13"/>
      <c r="N199" s="12"/>
      <c r="O199" s="12"/>
      <c r="P199" s="13"/>
      <c r="Q199" s="13"/>
      <c r="U199" s="52"/>
      <c r="V199" s="48"/>
      <c r="W199" s="48"/>
      <c r="X199" s="48"/>
      <c r="Y199" s="48"/>
      <c r="Z199" s="48"/>
      <c r="AA199" s="17"/>
    </row>
    <row r="200" spans="1:27" ht="15" customHeight="1" x14ac:dyDescent="0.25">
      <c r="A200" s="13"/>
      <c r="B200" s="13"/>
      <c r="C200" s="13"/>
      <c r="D200" s="13"/>
      <c r="E200" s="13"/>
      <c r="F200" s="56"/>
      <c r="G200" s="56"/>
      <c r="H200" s="56"/>
      <c r="I200" s="56"/>
      <c r="J200" s="13"/>
      <c r="K200" s="13"/>
      <c r="L200" s="13"/>
      <c r="M200" s="13"/>
      <c r="N200" s="12"/>
      <c r="O200" s="12"/>
      <c r="P200" s="13"/>
      <c r="Q200" s="13"/>
      <c r="U200" s="52"/>
      <c r="V200" s="48"/>
      <c r="W200" s="48"/>
      <c r="X200" s="48"/>
      <c r="Y200" s="48"/>
      <c r="Z200" s="48"/>
      <c r="AA200" s="17"/>
    </row>
    <row r="201" spans="1:27" ht="15" customHeight="1" x14ac:dyDescent="0.25">
      <c r="A201" s="13"/>
      <c r="B201" s="13"/>
      <c r="C201" s="13"/>
      <c r="D201" s="13"/>
      <c r="E201" s="13"/>
      <c r="F201" s="56"/>
      <c r="G201" s="56"/>
      <c r="H201" s="56"/>
      <c r="I201" s="56"/>
      <c r="J201" s="13"/>
      <c r="K201" s="13"/>
      <c r="L201" s="13"/>
      <c r="M201" s="13"/>
      <c r="N201" s="12"/>
      <c r="O201" s="12"/>
      <c r="P201" s="13"/>
      <c r="Q201" s="13"/>
      <c r="U201" s="52"/>
      <c r="V201" s="48"/>
      <c r="W201" s="48"/>
      <c r="X201" s="48"/>
      <c r="Y201" s="48"/>
      <c r="Z201" s="48"/>
      <c r="AA201" s="17"/>
    </row>
    <row r="202" spans="1:27" ht="15" customHeight="1" x14ac:dyDescent="0.25">
      <c r="A202" s="13"/>
      <c r="B202" s="13"/>
      <c r="C202" s="13"/>
      <c r="D202" s="13"/>
      <c r="E202" s="13"/>
      <c r="F202" s="56"/>
      <c r="G202" s="56"/>
      <c r="H202" s="56"/>
      <c r="I202" s="56"/>
      <c r="J202" s="13"/>
      <c r="K202" s="13"/>
      <c r="L202" s="13"/>
      <c r="M202" s="13"/>
      <c r="N202" s="12"/>
      <c r="O202" s="12"/>
      <c r="P202" s="13"/>
      <c r="Q202" s="13"/>
      <c r="U202" s="52"/>
      <c r="V202" s="48"/>
      <c r="W202" s="48"/>
      <c r="X202" s="48"/>
      <c r="Y202" s="48"/>
      <c r="Z202" s="48"/>
      <c r="AA202" s="17"/>
    </row>
    <row r="203" spans="1:27" ht="15" customHeight="1" x14ac:dyDescent="0.25">
      <c r="A203" s="13"/>
      <c r="B203" s="13"/>
      <c r="C203" s="13"/>
      <c r="D203" s="13"/>
      <c r="E203" s="13"/>
      <c r="F203" s="56"/>
      <c r="G203" s="56"/>
      <c r="H203" s="56"/>
      <c r="I203" s="56"/>
      <c r="J203" s="13"/>
      <c r="K203" s="13"/>
      <c r="L203" s="13"/>
      <c r="M203" s="13"/>
      <c r="N203" s="12"/>
      <c r="O203" s="12"/>
      <c r="P203" s="13"/>
      <c r="Q203" s="13"/>
      <c r="U203" s="52"/>
      <c r="V203" s="48"/>
      <c r="W203" s="48"/>
      <c r="X203" s="48"/>
      <c r="Y203" s="48"/>
      <c r="Z203" s="48"/>
      <c r="AA203" s="17"/>
    </row>
    <row r="204" spans="1:27" ht="15" customHeight="1" x14ac:dyDescent="0.25">
      <c r="A204" s="13"/>
      <c r="B204" s="13"/>
      <c r="C204" s="13"/>
      <c r="D204" s="13"/>
      <c r="E204" s="13"/>
      <c r="F204" s="56"/>
      <c r="G204" s="56"/>
      <c r="H204" s="56"/>
      <c r="I204" s="56"/>
      <c r="J204" s="13"/>
      <c r="K204" s="13"/>
      <c r="L204" s="13"/>
      <c r="M204" s="13"/>
      <c r="N204" s="12"/>
      <c r="O204" s="12"/>
      <c r="P204" s="13"/>
      <c r="Q204" s="13"/>
      <c r="U204" s="52"/>
      <c r="V204" s="48"/>
      <c r="W204" s="48"/>
      <c r="X204" s="48"/>
      <c r="Y204" s="48"/>
      <c r="Z204" s="48"/>
      <c r="AA204" s="17"/>
    </row>
    <row r="205" spans="1:27" ht="15" customHeight="1" x14ac:dyDescent="0.25">
      <c r="A205" s="13"/>
      <c r="B205" s="13"/>
      <c r="C205" s="13"/>
      <c r="D205" s="13"/>
      <c r="E205" s="13"/>
      <c r="F205" s="56"/>
      <c r="G205" s="56"/>
      <c r="H205" s="56"/>
      <c r="I205" s="56"/>
      <c r="J205" s="13"/>
      <c r="K205" s="13"/>
      <c r="L205" s="13"/>
      <c r="M205" s="13"/>
      <c r="N205" s="12"/>
      <c r="O205" s="12"/>
      <c r="P205" s="13"/>
      <c r="Q205" s="13"/>
      <c r="U205" s="52"/>
      <c r="V205" s="48"/>
      <c r="W205" s="48"/>
      <c r="X205" s="48"/>
      <c r="Y205" s="48"/>
      <c r="Z205" s="48"/>
      <c r="AA205" s="17"/>
    </row>
    <row r="206" spans="1:27" ht="15" customHeight="1" x14ac:dyDescent="0.25">
      <c r="A206" s="13"/>
      <c r="B206" s="13"/>
      <c r="C206" s="13"/>
      <c r="D206" s="13"/>
      <c r="E206" s="13"/>
      <c r="F206" s="56"/>
      <c r="G206" s="56"/>
      <c r="H206" s="56"/>
      <c r="I206" s="56"/>
      <c r="J206" s="13"/>
      <c r="K206" s="13"/>
      <c r="L206" s="13"/>
      <c r="M206" s="13"/>
      <c r="N206" s="12"/>
      <c r="O206" s="12"/>
      <c r="P206" s="13"/>
      <c r="Q206" s="13"/>
      <c r="U206" s="52"/>
      <c r="V206" s="48"/>
      <c r="W206" s="48"/>
      <c r="X206" s="48"/>
      <c r="Y206" s="48"/>
      <c r="Z206" s="48"/>
      <c r="AA206" s="17"/>
    </row>
    <row r="207" spans="1:27" ht="15" customHeight="1" x14ac:dyDescent="0.25">
      <c r="A207" s="13"/>
      <c r="B207" s="13"/>
      <c r="C207" s="13"/>
      <c r="D207" s="13"/>
      <c r="E207" s="13"/>
      <c r="F207" s="56"/>
      <c r="G207" s="56"/>
      <c r="H207" s="56"/>
      <c r="I207" s="56"/>
      <c r="J207" s="13"/>
      <c r="K207" s="13"/>
      <c r="L207" s="13"/>
      <c r="M207" s="13"/>
      <c r="N207" s="12"/>
      <c r="O207" s="12"/>
      <c r="P207" s="13"/>
      <c r="Q207" s="13"/>
      <c r="U207" s="52"/>
      <c r="V207" s="48"/>
      <c r="W207" s="48"/>
      <c r="X207" s="48"/>
      <c r="Y207" s="48"/>
      <c r="Z207" s="48"/>
      <c r="AA207" s="17"/>
    </row>
    <row r="208" spans="1:27" ht="15" customHeight="1" x14ac:dyDescent="0.25">
      <c r="A208" s="13"/>
      <c r="B208" s="13"/>
      <c r="C208" s="13"/>
      <c r="D208" s="13"/>
      <c r="E208" s="13"/>
      <c r="F208" s="56"/>
      <c r="G208" s="56"/>
      <c r="H208" s="56"/>
      <c r="I208" s="56"/>
      <c r="J208" s="13"/>
      <c r="K208" s="13"/>
      <c r="L208" s="13"/>
      <c r="M208" s="13"/>
      <c r="N208" s="12"/>
      <c r="O208" s="12"/>
      <c r="P208" s="13"/>
      <c r="Q208" s="13"/>
      <c r="U208" s="52"/>
      <c r="V208" s="48"/>
      <c r="W208" s="48"/>
      <c r="X208" s="48"/>
      <c r="Y208" s="48"/>
      <c r="Z208" s="48"/>
      <c r="AA208" s="17"/>
    </row>
    <row r="209" spans="1:27" ht="15" customHeight="1" x14ac:dyDescent="0.25">
      <c r="A209" s="13"/>
      <c r="B209" s="13"/>
      <c r="C209" s="13"/>
      <c r="D209" s="13"/>
      <c r="E209" s="13"/>
      <c r="F209" s="56"/>
      <c r="G209" s="56"/>
      <c r="H209" s="56"/>
      <c r="I209" s="56"/>
      <c r="J209" s="13"/>
      <c r="K209" s="13"/>
      <c r="L209" s="13"/>
      <c r="M209" s="13"/>
      <c r="N209" s="12"/>
      <c r="O209" s="12"/>
      <c r="P209" s="13"/>
      <c r="Q209" s="13"/>
      <c r="U209" s="52"/>
      <c r="V209" s="48"/>
      <c r="W209" s="48"/>
      <c r="X209" s="48"/>
      <c r="Y209" s="48"/>
      <c r="Z209" s="48"/>
      <c r="AA209" s="17"/>
    </row>
    <row r="210" spans="1:27" ht="15" customHeight="1" x14ac:dyDescent="0.25">
      <c r="A210" s="13"/>
      <c r="B210" s="13"/>
      <c r="C210" s="13"/>
      <c r="D210" s="13"/>
      <c r="E210" s="13"/>
      <c r="F210" s="56"/>
      <c r="G210" s="56"/>
      <c r="H210" s="56"/>
      <c r="I210" s="56"/>
      <c r="J210" s="13"/>
      <c r="K210" s="13"/>
      <c r="L210" s="13"/>
      <c r="M210" s="13"/>
      <c r="N210" s="12"/>
      <c r="O210" s="12"/>
      <c r="P210" s="13"/>
      <c r="Q210" s="13"/>
      <c r="U210" s="52"/>
      <c r="V210" s="48"/>
      <c r="W210" s="48"/>
      <c r="X210" s="48"/>
      <c r="Y210" s="48"/>
      <c r="Z210" s="48"/>
      <c r="AA210" s="17"/>
    </row>
    <row r="211" spans="1:27" ht="15" customHeight="1" x14ac:dyDescent="0.25">
      <c r="A211" s="13"/>
      <c r="B211" s="13"/>
      <c r="C211" s="13"/>
      <c r="D211" s="13"/>
      <c r="E211" s="13"/>
      <c r="F211" s="56"/>
      <c r="G211" s="56"/>
      <c r="H211" s="56"/>
      <c r="I211" s="56"/>
      <c r="J211" s="13"/>
      <c r="K211" s="13"/>
      <c r="L211" s="13"/>
      <c r="M211" s="13"/>
      <c r="N211" s="12"/>
      <c r="O211" s="12"/>
      <c r="P211" s="13"/>
      <c r="Q211" s="13"/>
      <c r="U211" s="52"/>
      <c r="V211" s="48"/>
      <c r="W211" s="48"/>
      <c r="X211" s="48"/>
      <c r="Y211" s="48"/>
      <c r="Z211" s="48"/>
      <c r="AA211" s="17"/>
    </row>
    <row r="212" spans="1:27" ht="15" customHeight="1" x14ac:dyDescent="0.25">
      <c r="A212" s="13"/>
      <c r="B212" s="13"/>
      <c r="C212" s="13"/>
      <c r="D212" s="13"/>
      <c r="E212" s="13"/>
      <c r="F212" s="56"/>
      <c r="G212" s="56"/>
      <c r="H212" s="56"/>
      <c r="I212" s="56"/>
      <c r="J212" s="13"/>
      <c r="K212" s="13"/>
      <c r="L212" s="13"/>
      <c r="M212" s="13"/>
      <c r="N212" s="12"/>
      <c r="O212" s="12"/>
      <c r="P212" s="13"/>
      <c r="Q212" s="13"/>
      <c r="U212" s="52"/>
      <c r="V212" s="48"/>
      <c r="W212" s="48"/>
      <c r="X212" s="48"/>
      <c r="Y212" s="48"/>
      <c r="Z212" s="48"/>
      <c r="AA212" s="17"/>
    </row>
    <row r="213" spans="1:27" ht="15" customHeight="1" x14ac:dyDescent="0.25">
      <c r="A213" s="13"/>
      <c r="B213" s="13"/>
      <c r="C213" s="13"/>
      <c r="D213" s="13"/>
      <c r="E213" s="13"/>
      <c r="F213" s="56"/>
      <c r="G213" s="56"/>
      <c r="H213" s="56"/>
      <c r="I213" s="56"/>
      <c r="J213" s="13"/>
      <c r="K213" s="13"/>
      <c r="L213" s="13"/>
      <c r="M213" s="13"/>
      <c r="N213" s="12"/>
      <c r="O213" s="12"/>
      <c r="P213" s="13"/>
      <c r="Q213" s="13"/>
      <c r="U213" s="52"/>
      <c r="V213" s="48"/>
      <c r="W213" s="48"/>
      <c r="X213" s="48"/>
      <c r="Y213" s="48"/>
      <c r="Z213" s="48"/>
      <c r="AA213" s="17"/>
    </row>
    <row r="214" spans="1:27" ht="15" customHeight="1" x14ac:dyDescent="0.25">
      <c r="A214" s="13"/>
      <c r="B214" s="13"/>
      <c r="C214" s="13"/>
      <c r="D214" s="13"/>
      <c r="E214" s="13"/>
      <c r="F214" s="56"/>
      <c r="G214" s="56"/>
      <c r="H214" s="56"/>
      <c r="I214" s="56"/>
      <c r="J214" s="13"/>
      <c r="K214" s="13"/>
      <c r="L214" s="13"/>
      <c r="M214" s="13"/>
      <c r="N214" s="12"/>
      <c r="O214" s="12"/>
      <c r="P214" s="13"/>
      <c r="Q214" s="13"/>
      <c r="U214" s="52"/>
      <c r="V214" s="48"/>
      <c r="W214" s="48"/>
      <c r="X214" s="48"/>
      <c r="Y214" s="48"/>
      <c r="Z214" s="48"/>
      <c r="AA214" s="17"/>
    </row>
    <row r="215" spans="1:27" ht="15" customHeight="1" x14ac:dyDescent="0.25">
      <c r="A215" s="13"/>
      <c r="B215" s="13"/>
      <c r="C215" s="13"/>
      <c r="D215" s="13"/>
      <c r="E215" s="13"/>
      <c r="F215" s="56"/>
      <c r="G215" s="56"/>
      <c r="H215" s="56"/>
      <c r="I215" s="56"/>
      <c r="J215" s="13"/>
      <c r="K215" s="13"/>
      <c r="L215" s="13"/>
      <c r="M215" s="13"/>
      <c r="N215" s="12"/>
      <c r="O215" s="12"/>
      <c r="P215" s="13"/>
      <c r="Q215" s="13"/>
      <c r="U215" s="52"/>
      <c r="V215" s="48"/>
      <c r="W215" s="48"/>
      <c r="X215" s="48"/>
      <c r="Y215" s="48"/>
      <c r="Z215" s="48"/>
      <c r="AA215" s="17"/>
    </row>
    <row r="216" spans="1:27" ht="15" customHeight="1" x14ac:dyDescent="0.25">
      <c r="A216" s="13"/>
      <c r="B216" s="13"/>
      <c r="C216" s="13"/>
      <c r="D216" s="13"/>
      <c r="E216" s="13"/>
      <c r="F216" s="56"/>
      <c r="G216" s="56"/>
      <c r="H216" s="56"/>
      <c r="I216" s="56"/>
      <c r="J216" s="13"/>
      <c r="K216" s="13"/>
      <c r="L216" s="13"/>
      <c r="M216" s="13"/>
      <c r="N216" s="12"/>
      <c r="O216" s="12"/>
      <c r="P216" s="13"/>
      <c r="Q216" s="13"/>
      <c r="U216" s="52"/>
      <c r="V216" s="48"/>
      <c r="W216" s="48"/>
      <c r="X216" s="48"/>
      <c r="Y216" s="48"/>
      <c r="Z216" s="48"/>
      <c r="AA216" s="17"/>
    </row>
    <row r="217" spans="1:27" ht="15" customHeight="1" x14ac:dyDescent="0.25">
      <c r="A217" s="13"/>
      <c r="B217" s="13"/>
      <c r="C217" s="13"/>
      <c r="D217" s="13"/>
      <c r="E217" s="13"/>
      <c r="F217" s="56"/>
      <c r="G217" s="56"/>
      <c r="H217" s="56"/>
      <c r="I217" s="56"/>
      <c r="J217" s="13"/>
      <c r="K217" s="13"/>
      <c r="L217" s="13"/>
      <c r="M217" s="13"/>
      <c r="N217" s="12"/>
      <c r="O217" s="12"/>
      <c r="P217" s="13"/>
      <c r="Q217" s="13"/>
      <c r="U217" s="52"/>
      <c r="V217" s="48"/>
      <c r="W217" s="48"/>
      <c r="X217" s="48"/>
      <c r="Y217" s="48"/>
      <c r="Z217" s="48"/>
      <c r="AA217" s="17"/>
    </row>
    <row r="218" spans="1:27" ht="15" customHeight="1" x14ac:dyDescent="0.25">
      <c r="A218" s="13"/>
      <c r="B218" s="13"/>
      <c r="C218" s="13"/>
      <c r="D218" s="13"/>
      <c r="E218" s="13"/>
      <c r="F218" s="56"/>
      <c r="G218" s="56"/>
      <c r="H218" s="56"/>
      <c r="I218" s="56"/>
      <c r="J218" s="13"/>
      <c r="K218" s="13"/>
      <c r="L218" s="13"/>
      <c r="M218" s="13"/>
      <c r="N218" s="12"/>
      <c r="O218" s="12"/>
      <c r="P218" s="13"/>
      <c r="Q218" s="13"/>
      <c r="U218" s="52"/>
      <c r="V218" s="48"/>
      <c r="W218" s="48"/>
      <c r="X218" s="48"/>
      <c r="Y218" s="48"/>
      <c r="Z218" s="48"/>
      <c r="AA218" s="17"/>
    </row>
    <row r="219" spans="1:27" ht="15" customHeight="1" x14ac:dyDescent="0.25">
      <c r="A219" s="13"/>
      <c r="B219" s="13"/>
      <c r="C219" s="13"/>
      <c r="D219" s="13"/>
      <c r="E219" s="13"/>
      <c r="F219" s="56"/>
      <c r="G219" s="56"/>
      <c r="H219" s="56"/>
      <c r="I219" s="56"/>
      <c r="J219" s="13"/>
      <c r="K219" s="13"/>
      <c r="L219" s="13"/>
      <c r="M219" s="13"/>
      <c r="N219" s="12"/>
      <c r="O219" s="12"/>
      <c r="P219" s="13"/>
      <c r="Q219" s="13"/>
      <c r="U219" s="52"/>
      <c r="V219" s="48"/>
      <c r="W219" s="48"/>
      <c r="X219" s="48"/>
      <c r="Y219" s="48"/>
      <c r="Z219" s="48"/>
      <c r="AA219" s="17"/>
    </row>
    <row r="220" spans="1:27" ht="15" customHeight="1" x14ac:dyDescent="0.25">
      <c r="A220" s="13"/>
      <c r="B220" s="13"/>
      <c r="C220" s="13"/>
      <c r="D220" s="13"/>
      <c r="E220" s="13"/>
      <c r="F220" s="56"/>
      <c r="G220" s="56"/>
      <c r="H220" s="56"/>
      <c r="I220" s="56"/>
      <c r="J220" s="13"/>
      <c r="K220" s="13"/>
      <c r="L220" s="13"/>
      <c r="M220" s="13"/>
      <c r="N220" s="12"/>
      <c r="O220" s="12"/>
      <c r="P220" s="13"/>
      <c r="Q220" s="13"/>
      <c r="U220" s="52"/>
      <c r="V220" s="48"/>
      <c r="W220" s="48"/>
      <c r="X220" s="48"/>
      <c r="Y220" s="48"/>
      <c r="Z220" s="48"/>
      <c r="AA220" s="17"/>
    </row>
    <row r="221" spans="1:27" ht="15" customHeight="1" x14ac:dyDescent="0.25">
      <c r="A221" s="13"/>
      <c r="B221" s="13"/>
      <c r="C221" s="13"/>
      <c r="D221" s="13"/>
      <c r="E221" s="13"/>
      <c r="F221" s="56"/>
      <c r="G221" s="56"/>
      <c r="H221" s="56"/>
      <c r="I221" s="56"/>
      <c r="J221" s="13"/>
      <c r="K221" s="13"/>
      <c r="L221" s="13"/>
      <c r="M221" s="13"/>
      <c r="N221" s="12"/>
      <c r="O221" s="12"/>
      <c r="P221" s="13"/>
      <c r="Q221" s="13"/>
      <c r="U221" s="52"/>
      <c r="V221" s="48"/>
      <c r="W221" s="48"/>
      <c r="X221" s="48"/>
      <c r="Y221" s="48"/>
      <c r="Z221" s="48"/>
      <c r="AA221" s="17"/>
    </row>
    <row r="222" spans="1:27" ht="15" customHeight="1" x14ac:dyDescent="0.25">
      <c r="A222" s="13"/>
      <c r="B222" s="13"/>
      <c r="C222" s="13"/>
      <c r="D222" s="13"/>
      <c r="E222" s="13"/>
      <c r="F222" s="56"/>
      <c r="G222" s="56"/>
      <c r="H222" s="56"/>
      <c r="I222" s="56"/>
      <c r="J222" s="13"/>
      <c r="K222" s="13"/>
      <c r="L222" s="13"/>
      <c r="M222" s="13"/>
      <c r="N222" s="12"/>
      <c r="O222" s="12"/>
      <c r="P222" s="13"/>
      <c r="Q222" s="13"/>
      <c r="U222" s="52"/>
      <c r="V222" s="48"/>
      <c r="W222" s="48"/>
      <c r="X222" s="48"/>
      <c r="Y222" s="48"/>
      <c r="Z222" s="48"/>
      <c r="AA222" s="17"/>
    </row>
    <row r="223" spans="1:27" ht="15" customHeight="1" x14ac:dyDescent="0.25">
      <c r="A223" s="13"/>
      <c r="B223" s="13"/>
      <c r="C223" s="13"/>
      <c r="D223" s="13"/>
      <c r="E223" s="13"/>
      <c r="F223" s="56"/>
      <c r="G223" s="56"/>
      <c r="H223" s="56"/>
      <c r="I223" s="56"/>
      <c r="J223" s="13"/>
      <c r="K223" s="13"/>
      <c r="L223" s="13"/>
      <c r="M223" s="13"/>
      <c r="N223" s="12"/>
      <c r="O223" s="12"/>
      <c r="P223" s="13"/>
      <c r="Q223" s="13"/>
      <c r="U223" s="52"/>
      <c r="V223" s="48"/>
      <c r="W223" s="48"/>
      <c r="X223" s="48"/>
      <c r="Y223" s="48"/>
      <c r="Z223" s="48"/>
      <c r="AA223" s="17"/>
    </row>
    <row r="224" spans="1:27" ht="15" customHeight="1" x14ac:dyDescent="0.25">
      <c r="A224" s="13"/>
      <c r="B224" s="13"/>
      <c r="C224" s="13"/>
      <c r="D224" s="13"/>
      <c r="E224" s="13"/>
      <c r="F224" s="56"/>
      <c r="G224" s="56"/>
      <c r="H224" s="56"/>
      <c r="I224" s="56"/>
      <c r="J224" s="13"/>
      <c r="K224" s="13"/>
      <c r="L224" s="13"/>
      <c r="M224" s="13"/>
      <c r="N224" s="12"/>
      <c r="O224" s="12"/>
      <c r="P224" s="13"/>
      <c r="Q224" s="13"/>
      <c r="U224" s="52"/>
      <c r="V224" s="48"/>
      <c r="W224" s="48"/>
      <c r="X224" s="48"/>
      <c r="Y224" s="48"/>
      <c r="Z224" s="48"/>
      <c r="AA224" s="17"/>
    </row>
    <row r="225" spans="1:27" ht="15" customHeight="1" x14ac:dyDescent="0.25">
      <c r="A225" s="13"/>
      <c r="B225" s="13"/>
      <c r="C225" s="13"/>
      <c r="D225" s="13"/>
      <c r="E225" s="13"/>
      <c r="F225" s="56"/>
      <c r="G225" s="56"/>
      <c r="H225" s="56"/>
      <c r="I225" s="56"/>
      <c r="J225" s="13"/>
      <c r="K225" s="13"/>
      <c r="L225" s="13"/>
      <c r="M225" s="13"/>
      <c r="N225" s="12"/>
      <c r="O225" s="12"/>
      <c r="P225" s="13"/>
      <c r="Q225" s="13"/>
      <c r="U225" s="52"/>
      <c r="V225" s="48"/>
      <c r="W225" s="48"/>
      <c r="X225" s="48"/>
      <c r="Y225" s="48"/>
      <c r="Z225" s="48"/>
      <c r="AA225" s="17"/>
    </row>
    <row r="226" spans="1:27" ht="15" customHeight="1" x14ac:dyDescent="0.25">
      <c r="A226" s="13"/>
      <c r="B226" s="13"/>
      <c r="C226" s="13"/>
      <c r="D226" s="13"/>
      <c r="E226" s="13"/>
      <c r="F226" s="56"/>
      <c r="G226" s="56"/>
      <c r="H226" s="56"/>
      <c r="I226" s="56"/>
      <c r="J226" s="13"/>
      <c r="K226" s="13"/>
      <c r="L226" s="13"/>
      <c r="M226" s="13"/>
      <c r="N226" s="12"/>
      <c r="O226" s="12"/>
      <c r="P226" s="13"/>
      <c r="Q226" s="13"/>
      <c r="U226" s="52"/>
      <c r="V226" s="48"/>
      <c r="W226" s="48"/>
      <c r="X226" s="48"/>
      <c r="Y226" s="48"/>
      <c r="Z226" s="48"/>
      <c r="AA226" s="17"/>
    </row>
    <row r="227" spans="1:27" ht="15" customHeight="1" x14ac:dyDescent="0.25">
      <c r="A227" s="13"/>
      <c r="B227" s="13"/>
      <c r="C227" s="13"/>
      <c r="D227" s="13"/>
      <c r="E227" s="13"/>
      <c r="F227" s="56"/>
      <c r="G227" s="56"/>
      <c r="H227" s="56"/>
      <c r="I227" s="56"/>
      <c r="J227" s="13"/>
      <c r="K227" s="13"/>
      <c r="L227" s="13"/>
      <c r="M227" s="13"/>
      <c r="N227" s="12"/>
      <c r="O227" s="12"/>
      <c r="P227" s="13"/>
      <c r="Q227" s="13"/>
      <c r="U227" s="52"/>
      <c r="V227" s="48"/>
      <c r="W227" s="48"/>
      <c r="X227" s="48"/>
      <c r="Y227" s="48"/>
      <c r="Z227" s="48"/>
      <c r="AA227" s="17"/>
    </row>
    <row r="228" spans="1:27" ht="15" customHeight="1" x14ac:dyDescent="0.25">
      <c r="A228" s="13"/>
      <c r="B228" s="13"/>
      <c r="C228" s="13"/>
      <c r="D228" s="13"/>
      <c r="E228" s="13"/>
      <c r="F228" s="56"/>
      <c r="G228" s="56"/>
      <c r="H228" s="56"/>
      <c r="I228" s="56"/>
      <c r="J228" s="13"/>
      <c r="K228" s="13"/>
      <c r="L228" s="13"/>
      <c r="M228" s="13"/>
      <c r="N228" s="12"/>
      <c r="O228" s="12"/>
      <c r="P228" s="13"/>
      <c r="Q228" s="13"/>
      <c r="U228" s="52"/>
      <c r="V228" s="48"/>
      <c r="W228" s="48"/>
      <c r="X228" s="48"/>
      <c r="Y228" s="48"/>
      <c r="Z228" s="48"/>
      <c r="AA228" s="17"/>
    </row>
    <row r="229" spans="1:27" ht="15" customHeight="1" x14ac:dyDescent="0.25">
      <c r="A229" s="13"/>
      <c r="B229" s="13"/>
      <c r="C229" s="13"/>
      <c r="D229" s="13"/>
      <c r="E229" s="13"/>
      <c r="F229" s="56"/>
      <c r="G229" s="56"/>
      <c r="H229" s="56"/>
      <c r="I229" s="56"/>
      <c r="J229" s="13"/>
      <c r="K229" s="13"/>
      <c r="L229" s="13"/>
      <c r="M229" s="13"/>
      <c r="N229" s="12"/>
      <c r="O229" s="12"/>
      <c r="P229" s="13"/>
      <c r="Q229" s="13"/>
      <c r="U229" s="52"/>
      <c r="V229" s="48"/>
      <c r="W229" s="48"/>
      <c r="X229" s="48"/>
      <c r="Y229" s="48"/>
      <c r="Z229" s="48"/>
      <c r="AA229" s="17"/>
    </row>
    <row r="230" spans="1:27" ht="15" customHeight="1" x14ac:dyDescent="0.25">
      <c r="A230" s="13"/>
      <c r="B230" s="13"/>
      <c r="C230" s="13"/>
      <c r="D230" s="13"/>
      <c r="E230" s="13"/>
      <c r="F230" s="56"/>
      <c r="G230" s="56"/>
      <c r="H230" s="56"/>
      <c r="I230" s="56"/>
      <c r="J230" s="13"/>
      <c r="K230" s="13"/>
      <c r="L230" s="13"/>
      <c r="M230" s="13"/>
      <c r="N230" s="12"/>
      <c r="O230" s="12"/>
      <c r="P230" s="13"/>
      <c r="Q230" s="13"/>
      <c r="U230" s="52"/>
      <c r="V230" s="48"/>
      <c r="W230" s="48"/>
      <c r="X230" s="48"/>
      <c r="Y230" s="48"/>
      <c r="Z230" s="48"/>
      <c r="AA230" s="17"/>
    </row>
    <row r="231" spans="1:27" ht="15" customHeight="1" x14ac:dyDescent="0.25">
      <c r="A231" s="13"/>
      <c r="B231" s="13"/>
      <c r="C231" s="13"/>
      <c r="D231" s="13"/>
      <c r="E231" s="13"/>
      <c r="F231" s="56"/>
      <c r="G231" s="56"/>
      <c r="H231" s="56"/>
      <c r="I231" s="56"/>
      <c r="J231" s="13"/>
      <c r="K231" s="13"/>
      <c r="L231" s="13"/>
      <c r="M231" s="13"/>
      <c r="N231" s="12"/>
      <c r="O231" s="12"/>
      <c r="P231" s="13"/>
      <c r="Q231" s="13"/>
      <c r="U231" s="52"/>
      <c r="V231" s="48"/>
      <c r="W231" s="48"/>
      <c r="X231" s="48"/>
      <c r="Y231" s="48"/>
      <c r="Z231" s="48"/>
      <c r="AA231" s="17"/>
    </row>
    <row r="232" spans="1:27" ht="15" customHeight="1" x14ac:dyDescent="0.25">
      <c r="A232" s="13"/>
      <c r="B232" s="13"/>
      <c r="C232" s="13"/>
      <c r="D232" s="13"/>
      <c r="E232" s="13"/>
      <c r="F232" s="56"/>
      <c r="G232" s="56"/>
      <c r="H232" s="56"/>
      <c r="I232" s="56"/>
      <c r="J232" s="13"/>
      <c r="K232" s="13"/>
      <c r="L232" s="13"/>
      <c r="M232" s="13"/>
      <c r="N232" s="12"/>
      <c r="O232" s="12"/>
      <c r="P232" s="13"/>
      <c r="Q232" s="13"/>
      <c r="U232" s="52"/>
      <c r="V232" s="48"/>
      <c r="W232" s="48"/>
      <c r="X232" s="48"/>
      <c r="Y232" s="48"/>
      <c r="Z232" s="48"/>
      <c r="AA232" s="17"/>
    </row>
    <row r="233" spans="1:27" ht="15" customHeight="1" x14ac:dyDescent="0.25">
      <c r="A233" s="13"/>
      <c r="B233" s="13"/>
      <c r="C233" s="13"/>
      <c r="D233" s="13"/>
      <c r="E233" s="13"/>
      <c r="F233" s="56"/>
      <c r="G233" s="56"/>
      <c r="H233" s="56"/>
      <c r="I233" s="56"/>
      <c r="J233" s="13"/>
      <c r="K233" s="13"/>
      <c r="L233" s="13"/>
      <c r="M233" s="13"/>
      <c r="N233" s="12"/>
      <c r="O233" s="12"/>
      <c r="P233" s="13"/>
      <c r="Q233" s="13"/>
      <c r="U233" s="52"/>
      <c r="V233" s="48"/>
      <c r="W233" s="48"/>
      <c r="X233" s="48"/>
      <c r="Y233" s="48"/>
      <c r="Z233" s="48"/>
      <c r="AA233" s="17"/>
    </row>
    <row r="234" spans="1:27" ht="15" customHeight="1" x14ac:dyDescent="0.25">
      <c r="A234" s="13"/>
      <c r="B234" s="13"/>
      <c r="C234" s="13"/>
      <c r="D234" s="13"/>
      <c r="E234" s="13"/>
      <c r="F234" s="56"/>
      <c r="G234" s="56"/>
      <c r="H234" s="56"/>
      <c r="I234" s="56"/>
      <c r="J234" s="13"/>
      <c r="K234" s="13"/>
      <c r="L234" s="13"/>
      <c r="M234" s="13"/>
      <c r="N234" s="12"/>
      <c r="O234" s="12"/>
      <c r="P234" s="13"/>
      <c r="Q234" s="13"/>
      <c r="U234" s="52"/>
      <c r="V234" s="48"/>
      <c r="W234" s="48"/>
      <c r="X234" s="48"/>
      <c r="Y234" s="48"/>
      <c r="Z234" s="48"/>
      <c r="AA234" s="17"/>
    </row>
    <row r="235" spans="1:27" ht="15" customHeight="1" x14ac:dyDescent="0.25">
      <c r="A235" s="13"/>
      <c r="B235" s="13"/>
      <c r="C235" s="13"/>
      <c r="D235" s="13"/>
      <c r="E235" s="13"/>
      <c r="F235" s="56"/>
      <c r="G235" s="56"/>
      <c r="H235" s="56"/>
      <c r="I235" s="56"/>
      <c r="J235" s="13"/>
      <c r="K235" s="13"/>
      <c r="L235" s="13"/>
      <c r="M235" s="13"/>
      <c r="N235" s="12"/>
      <c r="O235" s="12"/>
      <c r="P235" s="13"/>
      <c r="Q235" s="13"/>
      <c r="U235" s="52"/>
      <c r="V235" s="48"/>
      <c r="W235" s="48"/>
      <c r="X235" s="48"/>
      <c r="Y235" s="48"/>
      <c r="Z235" s="48"/>
      <c r="AA235" s="17"/>
    </row>
    <row r="236" spans="1:27" ht="15" customHeight="1" x14ac:dyDescent="0.25">
      <c r="A236" s="13"/>
      <c r="B236" s="13"/>
      <c r="C236" s="13"/>
      <c r="D236" s="13"/>
      <c r="E236" s="13"/>
      <c r="F236" s="56"/>
      <c r="G236" s="56"/>
      <c r="H236" s="56"/>
      <c r="I236" s="56"/>
      <c r="J236" s="13"/>
      <c r="K236" s="13"/>
      <c r="L236" s="13"/>
      <c r="M236" s="13"/>
      <c r="N236" s="12"/>
      <c r="O236" s="12"/>
      <c r="P236" s="13"/>
      <c r="Q236" s="13"/>
      <c r="U236" s="52"/>
      <c r="V236" s="48"/>
      <c r="W236" s="48"/>
      <c r="X236" s="48"/>
      <c r="Y236" s="48"/>
      <c r="Z236" s="48"/>
      <c r="AA236" s="17"/>
    </row>
    <row r="237" spans="1:27" ht="15" customHeight="1" x14ac:dyDescent="0.25">
      <c r="A237" s="13"/>
      <c r="B237" s="13"/>
      <c r="C237" s="13"/>
      <c r="D237" s="13"/>
      <c r="E237" s="13"/>
      <c r="F237" s="56"/>
      <c r="G237" s="56"/>
      <c r="H237" s="56"/>
      <c r="I237" s="56"/>
      <c r="J237" s="13"/>
      <c r="K237" s="13"/>
      <c r="L237" s="13"/>
      <c r="M237" s="13"/>
      <c r="N237" s="12"/>
      <c r="O237" s="12"/>
      <c r="P237" s="13"/>
      <c r="Q237" s="13"/>
      <c r="U237" s="52"/>
      <c r="V237" s="48"/>
      <c r="W237" s="48"/>
      <c r="X237" s="48"/>
      <c r="Y237" s="48"/>
      <c r="Z237" s="48"/>
      <c r="AA237" s="17"/>
    </row>
    <row r="238" spans="1:27" ht="15" customHeight="1" x14ac:dyDescent="0.25">
      <c r="A238" s="13"/>
      <c r="B238" s="13"/>
      <c r="C238" s="13"/>
      <c r="D238" s="13"/>
      <c r="E238" s="13"/>
      <c r="F238" s="56"/>
      <c r="G238" s="56"/>
      <c r="H238" s="56"/>
      <c r="I238" s="56"/>
      <c r="J238" s="13"/>
      <c r="K238" s="13"/>
      <c r="L238" s="13"/>
      <c r="M238" s="13"/>
      <c r="N238" s="12"/>
      <c r="O238" s="12"/>
      <c r="P238" s="13"/>
      <c r="Q238" s="13"/>
      <c r="U238" s="52"/>
      <c r="V238" s="48"/>
      <c r="W238" s="48"/>
      <c r="X238" s="48"/>
      <c r="Y238" s="48"/>
      <c r="Z238" s="48"/>
      <c r="AA238" s="17"/>
    </row>
    <row r="239" spans="1:27" ht="15" customHeight="1" x14ac:dyDescent="0.25">
      <c r="A239" s="13"/>
      <c r="B239" s="13"/>
      <c r="C239" s="13"/>
      <c r="D239" s="13"/>
      <c r="E239" s="13"/>
      <c r="F239" s="56"/>
      <c r="G239" s="56"/>
      <c r="H239" s="56"/>
      <c r="I239" s="56"/>
      <c r="J239" s="13"/>
      <c r="K239" s="13"/>
      <c r="L239" s="13"/>
      <c r="M239" s="13"/>
      <c r="N239" s="12"/>
      <c r="O239" s="12"/>
      <c r="P239" s="13"/>
      <c r="Q239" s="13"/>
      <c r="U239" s="52"/>
      <c r="V239" s="48"/>
      <c r="W239" s="48"/>
      <c r="X239" s="48"/>
      <c r="Y239" s="48"/>
      <c r="Z239" s="48"/>
      <c r="AA239" s="17"/>
    </row>
    <row r="240" spans="1:27" ht="15" customHeight="1" x14ac:dyDescent="0.25">
      <c r="A240" s="13"/>
      <c r="B240" s="13"/>
      <c r="C240" s="13"/>
      <c r="D240" s="13"/>
      <c r="E240" s="13"/>
      <c r="F240" s="56"/>
      <c r="G240" s="56"/>
      <c r="H240" s="56"/>
      <c r="I240" s="56"/>
      <c r="J240" s="13"/>
      <c r="K240" s="13"/>
      <c r="L240" s="13"/>
      <c r="M240" s="13"/>
      <c r="N240" s="12"/>
      <c r="O240" s="12"/>
      <c r="P240" s="13"/>
      <c r="Q240" s="13"/>
      <c r="U240" s="52"/>
      <c r="V240" s="48"/>
      <c r="W240" s="48"/>
      <c r="X240" s="48"/>
      <c r="Y240" s="48"/>
      <c r="Z240" s="48"/>
      <c r="AA240" s="17"/>
    </row>
    <row r="241" spans="1:27" ht="15" customHeight="1" x14ac:dyDescent="0.25">
      <c r="A241" s="13"/>
      <c r="B241" s="13"/>
      <c r="C241" s="13"/>
      <c r="D241" s="13"/>
      <c r="E241" s="13"/>
      <c r="F241" s="56"/>
      <c r="G241" s="56"/>
      <c r="H241" s="56"/>
      <c r="I241" s="56"/>
      <c r="J241" s="13"/>
      <c r="K241" s="13"/>
      <c r="L241" s="13"/>
      <c r="M241" s="13"/>
      <c r="N241" s="12"/>
      <c r="O241" s="12"/>
      <c r="P241" s="13"/>
      <c r="Q241" s="13"/>
      <c r="U241" s="52"/>
      <c r="V241" s="48"/>
      <c r="W241" s="48"/>
      <c r="X241" s="48"/>
      <c r="Y241" s="48"/>
      <c r="Z241" s="48"/>
      <c r="AA241" s="17"/>
    </row>
    <row r="242" spans="1:27" ht="15" customHeight="1" x14ac:dyDescent="0.25">
      <c r="A242" s="13"/>
      <c r="B242" s="13"/>
      <c r="C242" s="13"/>
      <c r="D242" s="13"/>
      <c r="E242" s="13"/>
      <c r="F242" s="56"/>
      <c r="G242" s="56"/>
      <c r="H242" s="56"/>
      <c r="I242" s="56"/>
      <c r="J242" s="13"/>
      <c r="K242" s="13"/>
      <c r="L242" s="13"/>
      <c r="M242" s="13"/>
      <c r="N242" s="12"/>
      <c r="O242" s="12"/>
      <c r="P242" s="13"/>
      <c r="Q242" s="13"/>
      <c r="U242" s="52"/>
      <c r="V242" s="48"/>
      <c r="W242" s="48"/>
      <c r="X242" s="48"/>
      <c r="Y242" s="48"/>
      <c r="Z242" s="48"/>
      <c r="AA242" s="17"/>
    </row>
    <row r="243" spans="1:27" ht="15" customHeight="1" x14ac:dyDescent="0.25">
      <c r="A243" s="13"/>
      <c r="B243" s="13"/>
      <c r="C243" s="13"/>
      <c r="D243" s="13"/>
      <c r="E243" s="13"/>
      <c r="F243" s="56"/>
      <c r="G243" s="56"/>
      <c r="H243" s="56"/>
      <c r="I243" s="56"/>
      <c r="J243" s="13"/>
      <c r="K243" s="13"/>
      <c r="L243" s="13"/>
      <c r="M243" s="13"/>
      <c r="N243" s="12"/>
      <c r="O243" s="12"/>
      <c r="P243" s="13"/>
      <c r="Q243" s="13"/>
      <c r="U243" s="52"/>
      <c r="V243" s="48"/>
      <c r="W243" s="48"/>
      <c r="X243" s="48"/>
      <c r="Y243" s="48"/>
      <c r="Z243" s="48"/>
      <c r="AA243" s="17"/>
    </row>
    <row r="244" spans="1:27" ht="15" customHeight="1" x14ac:dyDescent="0.25">
      <c r="A244" s="13"/>
      <c r="B244" s="13"/>
      <c r="C244" s="13"/>
      <c r="D244" s="13"/>
      <c r="E244" s="13"/>
      <c r="F244" s="56"/>
      <c r="G244" s="56"/>
      <c r="H244" s="56"/>
      <c r="I244" s="56"/>
      <c r="J244" s="13"/>
      <c r="K244" s="13"/>
      <c r="L244" s="13"/>
      <c r="M244" s="13"/>
      <c r="N244" s="12"/>
      <c r="O244" s="12"/>
      <c r="P244" s="13"/>
      <c r="Q244" s="13"/>
      <c r="U244" s="52"/>
      <c r="V244" s="48"/>
      <c r="W244" s="48"/>
      <c r="X244" s="48"/>
      <c r="Y244" s="48"/>
      <c r="Z244" s="48"/>
      <c r="AA244" s="17"/>
    </row>
    <row r="245" spans="1:27" ht="15" customHeight="1" x14ac:dyDescent="0.25">
      <c r="A245" s="13"/>
      <c r="B245" s="13"/>
      <c r="C245" s="13"/>
      <c r="D245" s="13"/>
      <c r="E245" s="13"/>
      <c r="F245" s="56"/>
      <c r="G245" s="56"/>
      <c r="H245" s="56"/>
      <c r="I245" s="56"/>
      <c r="J245" s="13"/>
      <c r="K245" s="13"/>
      <c r="L245" s="13"/>
      <c r="M245" s="13"/>
      <c r="N245" s="12"/>
      <c r="O245" s="12"/>
      <c r="P245" s="13"/>
      <c r="Q245" s="13"/>
      <c r="U245" s="52"/>
      <c r="V245" s="48"/>
      <c r="W245" s="48"/>
      <c r="X245" s="48"/>
      <c r="Y245" s="48"/>
      <c r="Z245" s="48"/>
      <c r="AA245" s="17"/>
    </row>
    <row r="246" spans="1:27" ht="15" customHeight="1" x14ac:dyDescent="0.25">
      <c r="A246" s="13"/>
      <c r="B246" s="13"/>
      <c r="C246" s="13"/>
      <c r="D246" s="13"/>
      <c r="E246" s="13"/>
      <c r="F246" s="56"/>
      <c r="G246" s="56"/>
      <c r="H246" s="56"/>
      <c r="I246" s="56"/>
      <c r="J246" s="13"/>
      <c r="K246" s="13"/>
      <c r="L246" s="13"/>
      <c r="M246" s="13"/>
      <c r="N246" s="12"/>
      <c r="O246" s="12"/>
      <c r="P246" s="13"/>
      <c r="Q246" s="13"/>
      <c r="U246" s="52"/>
      <c r="V246" s="48"/>
      <c r="W246" s="48"/>
      <c r="X246" s="48"/>
      <c r="Y246" s="48"/>
      <c r="Z246" s="48"/>
      <c r="AA246" s="17"/>
    </row>
    <row r="247" spans="1:27" ht="15" customHeight="1" x14ac:dyDescent="0.25">
      <c r="A247" s="13"/>
      <c r="B247" s="13"/>
      <c r="C247" s="13"/>
      <c r="D247" s="13"/>
      <c r="E247" s="13"/>
      <c r="F247" s="56"/>
      <c r="G247" s="56"/>
      <c r="H247" s="56"/>
      <c r="I247" s="56"/>
      <c r="J247" s="13"/>
      <c r="K247" s="13"/>
      <c r="L247" s="13"/>
      <c r="M247" s="13"/>
      <c r="N247" s="12"/>
      <c r="O247" s="12"/>
      <c r="P247" s="13"/>
      <c r="Q247" s="13"/>
      <c r="U247" s="52"/>
      <c r="V247" s="48"/>
      <c r="W247" s="48"/>
      <c r="X247" s="48"/>
      <c r="Y247" s="48"/>
      <c r="Z247" s="48"/>
      <c r="AA247" s="17"/>
    </row>
    <row r="248" spans="1:27" x14ac:dyDescent="0.2">
      <c r="U248" s="52"/>
      <c r="V248" s="48"/>
      <c r="W248" s="48"/>
      <c r="X248" s="48"/>
      <c r="Y248" s="48"/>
      <c r="Z248" s="48"/>
      <c r="AA248" s="17"/>
    </row>
    <row r="249" spans="1:27" x14ac:dyDescent="0.2">
      <c r="U249" s="52"/>
      <c r="V249" s="48"/>
      <c r="W249" s="48"/>
      <c r="X249" s="48"/>
      <c r="Y249" s="48"/>
      <c r="Z249" s="48"/>
      <c r="AA249" s="17"/>
    </row>
    <row r="250" spans="1:27" x14ac:dyDescent="0.2">
      <c r="U250" s="52"/>
      <c r="V250" s="48"/>
      <c r="W250" s="48"/>
      <c r="X250" s="48"/>
      <c r="Y250" s="48"/>
      <c r="Z250" s="48"/>
      <c r="AA250" s="17"/>
    </row>
    <row r="251" spans="1:27" x14ac:dyDescent="0.2">
      <c r="U251" s="52"/>
      <c r="V251" s="48"/>
      <c r="W251" s="48"/>
      <c r="X251" s="48"/>
      <c r="Y251" s="48"/>
      <c r="Z251" s="48"/>
      <c r="AA251" s="17"/>
    </row>
    <row r="252" spans="1:27" x14ac:dyDescent="0.2">
      <c r="U252" s="52"/>
      <c r="V252" s="48"/>
      <c r="W252" s="48"/>
      <c r="X252" s="48"/>
      <c r="Y252" s="48"/>
      <c r="Z252" s="48"/>
      <c r="AA252" s="17"/>
    </row>
    <row r="253" spans="1:27" x14ac:dyDescent="0.2">
      <c r="U253" s="52"/>
      <c r="V253" s="48"/>
      <c r="W253" s="48"/>
      <c r="X253" s="48"/>
      <c r="Y253" s="48"/>
      <c r="Z253" s="48"/>
      <c r="AA253" s="17"/>
    </row>
    <row r="254" spans="1:27" x14ac:dyDescent="0.2">
      <c r="U254" s="52"/>
      <c r="V254" s="48"/>
      <c r="W254" s="48"/>
      <c r="X254" s="48"/>
      <c r="Y254" s="48"/>
      <c r="Z254" s="48"/>
      <c r="AA254" s="17"/>
    </row>
    <row r="255" spans="1:27" x14ac:dyDescent="0.2">
      <c r="U255" s="52"/>
      <c r="V255" s="48"/>
      <c r="W255" s="48"/>
      <c r="X255" s="48"/>
      <c r="Y255" s="48"/>
      <c r="Z255" s="48"/>
      <c r="AA255" s="17"/>
    </row>
    <row r="256" spans="1:27" x14ac:dyDescent="0.2">
      <c r="U256" s="52"/>
      <c r="V256" s="48"/>
      <c r="W256" s="48"/>
      <c r="X256" s="48"/>
      <c r="Y256" s="48"/>
      <c r="Z256" s="48"/>
      <c r="AA256" s="17"/>
    </row>
    <row r="257" spans="21:27" x14ac:dyDescent="0.2">
      <c r="U257" s="52"/>
      <c r="V257" s="48"/>
      <c r="W257" s="48"/>
      <c r="X257" s="48"/>
      <c r="Y257" s="48"/>
      <c r="Z257" s="48"/>
      <c r="AA257" s="17"/>
    </row>
    <row r="258" spans="21:27" x14ac:dyDescent="0.2">
      <c r="U258" s="52"/>
      <c r="V258" s="48"/>
      <c r="W258" s="48"/>
      <c r="X258" s="48"/>
      <c r="Y258" s="48"/>
      <c r="Z258" s="48"/>
      <c r="AA258" s="17"/>
    </row>
    <row r="259" spans="21:27" x14ac:dyDescent="0.2">
      <c r="U259" s="52"/>
      <c r="V259" s="48"/>
      <c r="W259" s="48"/>
      <c r="X259" s="48"/>
      <c r="Y259" s="48"/>
      <c r="Z259" s="48"/>
      <c r="AA259" s="17"/>
    </row>
    <row r="260" spans="21:27" x14ac:dyDescent="0.2">
      <c r="U260" s="52"/>
      <c r="V260" s="48"/>
      <c r="W260" s="48"/>
      <c r="X260" s="48"/>
      <c r="Y260" s="48"/>
      <c r="Z260" s="48"/>
      <c r="AA260" s="17"/>
    </row>
    <row r="261" spans="21:27" x14ac:dyDescent="0.2">
      <c r="U261" s="52"/>
      <c r="V261" s="48"/>
      <c r="W261" s="48"/>
      <c r="X261" s="48"/>
      <c r="Y261" s="48"/>
      <c r="Z261" s="48"/>
      <c r="AA261" s="17"/>
    </row>
    <row r="262" spans="21:27" x14ac:dyDescent="0.2">
      <c r="U262" s="52"/>
      <c r="V262" s="48"/>
      <c r="W262" s="48"/>
      <c r="X262" s="48"/>
      <c r="Y262" s="48"/>
      <c r="Z262" s="48"/>
      <c r="AA262" s="17"/>
    </row>
    <row r="263" spans="21:27" x14ac:dyDescent="0.2">
      <c r="U263" s="52"/>
      <c r="V263" s="48"/>
      <c r="W263" s="48"/>
      <c r="X263" s="48"/>
      <c r="Y263" s="48"/>
      <c r="Z263" s="48"/>
      <c r="AA263" s="17"/>
    </row>
    <row r="264" spans="21:27" x14ac:dyDescent="0.2">
      <c r="U264" s="52"/>
      <c r="V264" s="48"/>
      <c r="W264" s="48"/>
      <c r="X264" s="48"/>
      <c r="Y264" s="48"/>
      <c r="Z264" s="48"/>
      <c r="AA264" s="17"/>
    </row>
    <row r="265" spans="21:27" x14ac:dyDescent="0.2">
      <c r="U265" s="52"/>
      <c r="V265" s="48"/>
      <c r="W265" s="48"/>
      <c r="X265" s="48"/>
      <c r="Y265" s="48"/>
      <c r="Z265" s="48"/>
      <c r="AA265" s="17"/>
    </row>
    <row r="266" spans="21:27" x14ac:dyDescent="0.2">
      <c r="U266" s="52"/>
      <c r="V266" s="48"/>
      <c r="W266" s="48"/>
      <c r="X266" s="48"/>
      <c r="Y266" s="48"/>
      <c r="Z266" s="48"/>
      <c r="AA266" s="17"/>
    </row>
    <row r="267" spans="21:27" x14ac:dyDescent="0.2">
      <c r="U267" s="52"/>
      <c r="V267" s="48"/>
      <c r="W267" s="48"/>
      <c r="X267" s="48"/>
      <c r="Y267" s="48"/>
      <c r="Z267" s="48"/>
      <c r="AA267" s="17"/>
    </row>
    <row r="268" spans="21:27" x14ac:dyDescent="0.2">
      <c r="U268" s="52"/>
      <c r="V268" s="48"/>
      <c r="W268" s="48"/>
      <c r="X268" s="48"/>
      <c r="Y268" s="48"/>
      <c r="Z268" s="48"/>
      <c r="AA268" s="17"/>
    </row>
    <row r="269" spans="21:27" x14ac:dyDescent="0.2">
      <c r="U269" s="52"/>
      <c r="V269" s="48"/>
      <c r="W269" s="48"/>
      <c r="X269" s="48"/>
      <c r="Y269" s="48"/>
      <c r="Z269" s="48"/>
      <c r="AA269" s="17"/>
    </row>
    <row r="270" spans="21:27" x14ac:dyDescent="0.2">
      <c r="U270" s="52"/>
      <c r="V270" s="48"/>
      <c r="W270" s="48"/>
      <c r="X270" s="48"/>
      <c r="Y270" s="48"/>
      <c r="Z270" s="48"/>
      <c r="AA270" s="17"/>
    </row>
    <row r="271" spans="21:27" x14ac:dyDescent="0.2">
      <c r="U271" s="52"/>
      <c r="V271" s="48"/>
      <c r="W271" s="48"/>
      <c r="X271" s="48"/>
      <c r="Y271" s="48"/>
      <c r="Z271" s="48"/>
      <c r="AA271" s="17"/>
    </row>
    <row r="272" spans="21:27" x14ac:dyDescent="0.2">
      <c r="U272" s="52"/>
      <c r="V272" s="48"/>
      <c r="W272" s="48"/>
      <c r="X272" s="48"/>
      <c r="Y272" s="48"/>
      <c r="Z272" s="48"/>
      <c r="AA272" s="17"/>
    </row>
    <row r="273" spans="21:27" x14ac:dyDescent="0.2">
      <c r="U273" s="52"/>
      <c r="V273" s="48"/>
      <c r="W273" s="48"/>
      <c r="X273" s="48"/>
      <c r="Y273" s="48"/>
      <c r="Z273" s="48"/>
      <c r="AA273" s="17"/>
    </row>
    <row r="274" spans="21:27" x14ac:dyDescent="0.2">
      <c r="U274" s="52"/>
      <c r="V274" s="48"/>
      <c r="W274" s="48"/>
      <c r="X274" s="48"/>
      <c r="Y274" s="48"/>
      <c r="Z274" s="48"/>
      <c r="AA274" s="17"/>
    </row>
    <row r="275" spans="21:27" x14ac:dyDescent="0.2">
      <c r="U275" s="52"/>
      <c r="V275" s="48"/>
      <c r="W275" s="48"/>
      <c r="X275" s="48"/>
      <c r="Y275" s="48"/>
      <c r="Z275" s="48"/>
      <c r="AA275" s="17"/>
    </row>
    <row r="276" spans="21:27" x14ac:dyDescent="0.2">
      <c r="U276" s="52"/>
      <c r="V276" s="48"/>
      <c r="W276" s="48"/>
      <c r="X276" s="48"/>
      <c r="Y276" s="48"/>
      <c r="Z276" s="48"/>
      <c r="AA276" s="17"/>
    </row>
    <row r="277" spans="21:27" x14ac:dyDescent="0.2">
      <c r="U277" s="52"/>
      <c r="V277" s="48"/>
      <c r="W277" s="48"/>
      <c r="X277" s="48"/>
      <c r="Y277" s="48"/>
      <c r="Z277" s="48"/>
      <c r="AA277" s="17"/>
    </row>
    <row r="278" spans="21:27" x14ac:dyDescent="0.2">
      <c r="U278" s="52"/>
      <c r="V278" s="48"/>
      <c r="W278" s="48"/>
      <c r="X278" s="48"/>
      <c r="Y278" s="48"/>
      <c r="Z278" s="48"/>
      <c r="AA278" s="17"/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278"/>
  <sheetViews>
    <sheetView topLeftCell="N1" workbookViewId="0">
      <selection activeCell="Q13" sqref="Q13"/>
    </sheetView>
  </sheetViews>
  <sheetFormatPr defaultRowHeight="14.25" x14ac:dyDescent="0.2"/>
  <cols>
    <col min="1" max="1" width="48.5" style="20" bestFit="1" customWidth="1"/>
    <col min="2" max="2" width="23" style="20" bestFit="1" customWidth="1"/>
    <col min="3" max="3" width="18.5" style="20" bestFit="1" customWidth="1"/>
    <col min="4" max="4" width="18" style="20" customWidth="1"/>
    <col min="5" max="5" width="17.75" style="20" customWidth="1"/>
    <col min="6" max="9" width="20.625" style="20" bestFit="1" customWidth="1"/>
    <col min="10" max="10" width="18.5" style="20" bestFit="1" customWidth="1"/>
    <col min="11" max="12" width="20.75" style="20" bestFit="1" customWidth="1"/>
    <col min="13" max="13" width="19.375" style="20" bestFit="1" customWidth="1"/>
    <col min="14" max="14" width="46" style="20" bestFit="1" customWidth="1"/>
    <col min="15" max="15" width="12.125" style="20" customWidth="1"/>
    <col min="16" max="16" width="25.375" style="20" customWidth="1"/>
    <col min="17" max="17" width="10.5" style="20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20" style="45" customWidth="1"/>
    <col min="29" max="31" width="9" style="43" customWidth="1"/>
    <col min="32" max="16384" width="9" style="43"/>
  </cols>
  <sheetData>
    <row r="1" spans="1:28" ht="15" customHeight="1" x14ac:dyDescent="0.25">
      <c r="A1" s="1" t="s">
        <v>74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7633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1290</v>
      </c>
      <c r="B2" s="49">
        <v>600</v>
      </c>
      <c r="C2" s="46">
        <v>0</v>
      </c>
      <c r="D2" s="46">
        <v>269.49</v>
      </c>
      <c r="E2" s="46">
        <v>211.57</v>
      </c>
      <c r="F2" s="46">
        <f t="shared" ref="F2:F29" si="0">($A$30-A2)/(ROW($A$30)-ROW(A2))</f>
        <v>226.53571428571428</v>
      </c>
      <c r="G2" s="46">
        <v>0</v>
      </c>
      <c r="H2" s="46">
        <f t="shared" ref="H2:H29" si="1">($A$30-B2)/(ROW($A$30)-ROW(B2))</f>
        <v>251.17857142857142</v>
      </c>
      <c r="I2" s="46">
        <v>0</v>
      </c>
      <c r="J2" s="50"/>
      <c r="K2" s="50"/>
      <c r="L2" s="50"/>
      <c r="M2" s="50">
        <f t="shared" ref="M2:M33" ca="1" si="2">IF(RAND()&lt;0.5,0,1)</f>
        <v>1</v>
      </c>
      <c r="N2" s="7" t="s">
        <v>38</v>
      </c>
      <c r="O2" s="66">
        <v>1E-3</v>
      </c>
      <c r="P2" s="6" t="s">
        <v>39</v>
      </c>
      <c r="Q2" s="13">
        <f>LARGE(A:A,2)</f>
        <v>6900</v>
      </c>
      <c r="T2" s="43">
        <v>573.71</v>
      </c>
      <c r="U2" s="52">
        <f t="shared" ref="U2:U33" si="3">T2-B2</f>
        <v>-26.289999999999964</v>
      </c>
      <c r="V2" s="48">
        <f t="shared" ref="V2:V33" si="4">ROUND(U2,0)</f>
        <v>-26</v>
      </c>
      <c r="W2" s="48">
        <v>4766</v>
      </c>
      <c r="X2" s="48">
        <f t="shared" ref="X2:X33" si="5">B2/$W$2*$W$3</f>
        <v>659.54678976080572</v>
      </c>
      <c r="Y2" s="48">
        <f t="shared" ref="Y2:Y33" si="6">X2-B2</f>
        <v>59.546789760805723</v>
      </c>
      <c r="Z2" s="48">
        <f t="shared" ref="Z2:Z33" si="7">ROUND(Y2,0)</f>
        <v>60</v>
      </c>
      <c r="AA2" s="17">
        <f t="shared" ref="AA2:AA33" si="8">IF(V2&gt;=0,V2,Z2)</f>
        <v>60</v>
      </c>
      <c r="AB2" s="45">
        <f t="shared" ref="AB2:AB33" si="9">B2+AA2</f>
        <v>660</v>
      </c>
    </row>
    <row r="3" spans="1:28" ht="15" customHeight="1" x14ac:dyDescent="0.25">
      <c r="A3" s="49">
        <v>600</v>
      </c>
      <c r="B3" s="49">
        <v>600</v>
      </c>
      <c r="C3" s="46">
        <v>2.7</v>
      </c>
      <c r="D3" s="46">
        <v>269.5</v>
      </c>
      <c r="E3" s="46">
        <v>211.58</v>
      </c>
      <c r="F3" s="46">
        <f t="shared" si="0"/>
        <v>260.48148148148147</v>
      </c>
      <c r="G3" s="46">
        <v>0</v>
      </c>
      <c r="H3" s="46">
        <f t="shared" si="1"/>
        <v>260.48148148148147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1</v>
      </c>
      <c r="N3" s="8" t="s">
        <v>40</v>
      </c>
      <c r="O3" s="8">
        <f>COUNT(A:A)</f>
        <v>74</v>
      </c>
      <c r="P3" s="6" t="s">
        <v>41</v>
      </c>
      <c r="Q3" s="13">
        <f>LARGE(A:A,3)</f>
        <v>6780</v>
      </c>
      <c r="T3" s="43">
        <v>591.74900000000002</v>
      </c>
      <c r="U3" s="52">
        <f t="shared" si="3"/>
        <v>-8.2509999999999764</v>
      </c>
      <c r="V3" s="48">
        <f t="shared" si="4"/>
        <v>-8</v>
      </c>
      <c r="W3" s="48">
        <v>5239</v>
      </c>
      <c r="X3" s="48">
        <f t="shared" si="5"/>
        <v>659.54678976080572</v>
      </c>
      <c r="Y3" s="48">
        <f t="shared" si="6"/>
        <v>59.546789760805723</v>
      </c>
      <c r="Z3" s="48">
        <f t="shared" si="7"/>
        <v>60</v>
      </c>
      <c r="AA3" s="17">
        <f t="shared" si="8"/>
        <v>60</v>
      </c>
      <c r="AB3" s="45">
        <f t="shared" si="9"/>
        <v>660</v>
      </c>
    </row>
    <row r="4" spans="1:28" ht="15" customHeight="1" x14ac:dyDescent="0.25">
      <c r="A4" s="49">
        <v>883</v>
      </c>
      <c r="B4" s="49">
        <v>711</v>
      </c>
      <c r="C4" s="46">
        <v>0.54</v>
      </c>
      <c r="D4" s="46">
        <v>269.52</v>
      </c>
      <c r="E4" s="46">
        <v>211.52</v>
      </c>
      <c r="F4" s="46">
        <f t="shared" si="0"/>
        <v>259.61538461538464</v>
      </c>
      <c r="G4" s="46">
        <v>0</v>
      </c>
      <c r="H4" s="46">
        <f t="shared" si="1"/>
        <v>266.23076923076923</v>
      </c>
      <c r="I4" s="46">
        <v>0</v>
      </c>
      <c r="J4" s="50">
        <f t="shared" si="10"/>
        <v>0</v>
      </c>
      <c r="K4" s="50">
        <f t="shared" si="11"/>
        <v>1</v>
      </c>
      <c r="L4" s="50"/>
      <c r="M4" s="50">
        <f t="shared" ca="1" si="2"/>
        <v>1</v>
      </c>
      <c r="N4" s="8" t="s">
        <v>42</v>
      </c>
      <c r="O4" s="53">
        <f>MAX(A:A)</f>
        <v>7633</v>
      </c>
      <c r="P4" s="6" t="s">
        <v>43</v>
      </c>
      <c r="Q4" s="13">
        <f>LARGE(B:B,1)</f>
        <v>4480</v>
      </c>
      <c r="T4" s="43">
        <v>679.99900000000002</v>
      </c>
      <c r="U4" s="52">
        <f t="shared" si="3"/>
        <v>-31.000999999999976</v>
      </c>
      <c r="V4" s="48">
        <f t="shared" si="4"/>
        <v>-31</v>
      </c>
      <c r="W4" s="48"/>
      <c r="X4" s="48">
        <f t="shared" si="5"/>
        <v>781.56294586655486</v>
      </c>
      <c r="Y4" s="48">
        <f t="shared" si="6"/>
        <v>70.562945866554855</v>
      </c>
      <c r="Z4" s="48">
        <f t="shared" si="7"/>
        <v>71</v>
      </c>
      <c r="AA4" s="17">
        <f t="shared" si="8"/>
        <v>71</v>
      </c>
      <c r="AB4" s="45">
        <f t="shared" si="9"/>
        <v>782</v>
      </c>
    </row>
    <row r="5" spans="1:28" ht="15" customHeight="1" x14ac:dyDescent="0.25">
      <c r="A5" s="49">
        <v>1090</v>
      </c>
      <c r="B5" s="49">
        <v>749</v>
      </c>
      <c r="C5" s="46">
        <v>0.9</v>
      </c>
      <c r="D5" s="46">
        <v>269.56</v>
      </c>
      <c r="E5" s="46">
        <v>211.52</v>
      </c>
      <c r="F5" s="46">
        <f t="shared" si="0"/>
        <v>261.72000000000003</v>
      </c>
      <c r="G5" s="46">
        <v>0</v>
      </c>
      <c r="H5" s="46">
        <f t="shared" si="1"/>
        <v>275.36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1</v>
      </c>
      <c r="N5" s="8" t="s">
        <v>44</v>
      </c>
      <c r="O5" s="54">
        <v>4.21</v>
      </c>
      <c r="P5" s="6" t="s">
        <v>45</v>
      </c>
      <c r="Q5" s="13">
        <f>LARGE(B:B,2)</f>
        <v>4460</v>
      </c>
      <c r="T5" s="43">
        <v>731.11199999999997</v>
      </c>
      <c r="U5" s="52">
        <f t="shared" si="3"/>
        <v>-17.888000000000034</v>
      </c>
      <c r="V5" s="48">
        <f t="shared" si="4"/>
        <v>-18</v>
      </c>
      <c r="W5" s="48"/>
      <c r="X5" s="48">
        <f t="shared" si="5"/>
        <v>823.33424255140574</v>
      </c>
      <c r="Y5" s="48">
        <f t="shared" si="6"/>
        <v>74.334242551405737</v>
      </c>
      <c r="Z5" s="48">
        <f t="shared" si="7"/>
        <v>74</v>
      </c>
      <c r="AA5" s="17">
        <f t="shared" si="8"/>
        <v>74</v>
      </c>
      <c r="AB5" s="45">
        <f t="shared" si="9"/>
        <v>823</v>
      </c>
    </row>
    <row r="6" spans="1:28" ht="15" customHeight="1" x14ac:dyDescent="0.25">
      <c r="A6" s="49">
        <v>663</v>
      </c>
      <c r="B6" s="49">
        <v>749</v>
      </c>
      <c r="C6" s="46">
        <v>0.59</v>
      </c>
      <c r="D6" s="46">
        <v>269.55</v>
      </c>
      <c r="E6" s="46">
        <v>211.53</v>
      </c>
      <c r="F6" s="46">
        <f t="shared" si="0"/>
        <v>290.41666666666669</v>
      </c>
      <c r="G6" s="46">
        <v>0</v>
      </c>
      <c r="H6" s="46">
        <f t="shared" si="1"/>
        <v>286.83333333333331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0</v>
      </c>
      <c r="N6" s="8" t="s">
        <v>46</v>
      </c>
      <c r="O6" s="54">
        <v>6.68</v>
      </c>
      <c r="P6" s="6" t="s">
        <v>47</v>
      </c>
      <c r="Q6" s="13">
        <f>LARGE(B:B,3)</f>
        <v>4430</v>
      </c>
      <c r="T6" s="43">
        <v>737.12900000000002</v>
      </c>
      <c r="U6" s="52">
        <f t="shared" si="3"/>
        <v>-11.870999999999981</v>
      </c>
      <c r="V6" s="48">
        <f t="shared" si="4"/>
        <v>-12</v>
      </c>
      <c r="W6" s="48"/>
      <c r="X6" s="48">
        <f t="shared" si="5"/>
        <v>823.33424255140574</v>
      </c>
      <c r="Y6" s="48">
        <f t="shared" si="6"/>
        <v>74.334242551405737</v>
      </c>
      <c r="Z6" s="48">
        <f t="shared" si="7"/>
        <v>74</v>
      </c>
      <c r="AA6" s="17">
        <f t="shared" si="8"/>
        <v>74</v>
      </c>
      <c r="AB6" s="45">
        <f t="shared" si="9"/>
        <v>823</v>
      </c>
    </row>
    <row r="7" spans="1:28" ht="15" customHeight="1" x14ac:dyDescent="0.25">
      <c r="A7" s="49">
        <v>1090</v>
      </c>
      <c r="B7" s="49">
        <v>750</v>
      </c>
      <c r="C7" s="46">
        <v>0.37</v>
      </c>
      <c r="D7" s="46">
        <v>269.58999999999997</v>
      </c>
      <c r="E7" s="46">
        <v>211.51</v>
      </c>
      <c r="F7" s="46">
        <f t="shared" si="0"/>
        <v>284.47826086956519</v>
      </c>
      <c r="G7" s="46">
        <v>0</v>
      </c>
      <c r="H7" s="46">
        <f t="shared" si="1"/>
        <v>299.26086956521738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0</v>
      </c>
      <c r="N7" s="8" t="s">
        <v>48</v>
      </c>
      <c r="O7" s="54">
        <v>8.32</v>
      </c>
      <c r="P7" s="13"/>
      <c r="Q7" s="13"/>
      <c r="T7" s="43">
        <v>724.41099999999994</v>
      </c>
      <c r="U7" s="52">
        <f t="shared" si="3"/>
        <v>-25.589000000000055</v>
      </c>
      <c r="V7" s="48">
        <f t="shared" si="4"/>
        <v>-26</v>
      </c>
      <c r="W7" s="48"/>
      <c r="X7" s="48">
        <f t="shared" si="5"/>
        <v>824.43348720100721</v>
      </c>
      <c r="Y7" s="48">
        <f t="shared" si="6"/>
        <v>74.43348720100721</v>
      </c>
      <c r="Z7" s="48">
        <f t="shared" si="7"/>
        <v>74</v>
      </c>
      <c r="AA7" s="17">
        <f t="shared" si="8"/>
        <v>74</v>
      </c>
      <c r="AB7" s="45">
        <f t="shared" si="9"/>
        <v>824</v>
      </c>
    </row>
    <row r="8" spans="1:28" ht="15" customHeight="1" x14ac:dyDescent="0.25">
      <c r="A8" s="49">
        <v>750</v>
      </c>
      <c r="B8" s="49">
        <v>750</v>
      </c>
      <c r="C8" s="46">
        <v>0</v>
      </c>
      <c r="D8" s="46">
        <v>269.58999999999997</v>
      </c>
      <c r="E8" s="46">
        <v>211.5</v>
      </c>
      <c r="F8" s="46">
        <f t="shared" si="0"/>
        <v>312.86363636363637</v>
      </c>
      <c r="G8" s="46">
        <v>0</v>
      </c>
      <c r="H8" s="46">
        <f t="shared" si="1"/>
        <v>312.86363636363637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1</v>
      </c>
      <c r="N8" s="8" t="s">
        <v>49</v>
      </c>
      <c r="O8" s="54">
        <v>268.87</v>
      </c>
      <c r="P8" s="9"/>
      <c r="Q8" s="13"/>
      <c r="T8" s="43">
        <v>723.86699999999996</v>
      </c>
      <c r="U8" s="52">
        <f t="shared" si="3"/>
        <v>-26.133000000000038</v>
      </c>
      <c r="V8" s="48">
        <f t="shared" si="4"/>
        <v>-26</v>
      </c>
      <c r="W8" s="48"/>
      <c r="X8" s="48">
        <f t="shared" si="5"/>
        <v>824.43348720100721</v>
      </c>
      <c r="Y8" s="48">
        <f t="shared" si="6"/>
        <v>74.43348720100721</v>
      </c>
      <c r="Z8" s="48">
        <f t="shared" si="7"/>
        <v>74</v>
      </c>
      <c r="AA8" s="17">
        <f t="shared" si="8"/>
        <v>74</v>
      </c>
      <c r="AB8" s="45">
        <f t="shared" si="9"/>
        <v>824</v>
      </c>
    </row>
    <row r="9" spans="1:28" ht="15" customHeight="1" x14ac:dyDescent="0.25">
      <c r="A9" s="49">
        <v>1010</v>
      </c>
      <c r="B9" s="49">
        <v>751</v>
      </c>
      <c r="C9" s="46">
        <v>0</v>
      </c>
      <c r="D9" s="46">
        <v>269.62</v>
      </c>
      <c r="E9" s="46">
        <v>211.51</v>
      </c>
      <c r="F9" s="46">
        <f t="shared" si="0"/>
        <v>315.38095238095241</v>
      </c>
      <c r="G9" s="46">
        <v>0</v>
      </c>
      <c r="H9" s="46">
        <f t="shared" si="1"/>
        <v>327.71428571428572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0</v>
      </c>
      <c r="N9" s="8" t="s">
        <v>50</v>
      </c>
      <c r="O9" s="55">
        <v>283</v>
      </c>
      <c r="P9" s="9"/>
      <c r="Q9" s="13"/>
      <c r="T9" s="43">
        <v>742.35900000000004</v>
      </c>
      <c r="U9" s="52">
        <f t="shared" si="3"/>
        <v>-8.6409999999999627</v>
      </c>
      <c r="V9" s="48">
        <f t="shared" si="4"/>
        <v>-9</v>
      </c>
      <c r="W9" s="48"/>
      <c r="X9" s="48">
        <f t="shared" si="5"/>
        <v>825.53273185060846</v>
      </c>
      <c r="Y9" s="48">
        <f t="shared" si="6"/>
        <v>74.532731850608457</v>
      </c>
      <c r="Z9" s="48">
        <f t="shared" si="7"/>
        <v>75</v>
      </c>
      <c r="AA9" s="17">
        <f t="shared" si="8"/>
        <v>75</v>
      </c>
      <c r="AB9" s="45">
        <f t="shared" si="9"/>
        <v>826</v>
      </c>
    </row>
    <row r="10" spans="1:28" ht="15" customHeight="1" x14ac:dyDescent="0.25">
      <c r="A10" s="49">
        <v>838</v>
      </c>
      <c r="B10" s="49">
        <v>752</v>
      </c>
      <c r="C10" s="46">
        <v>0.98</v>
      </c>
      <c r="D10" s="46">
        <v>269.63</v>
      </c>
      <c r="E10" s="46">
        <v>211.51</v>
      </c>
      <c r="F10" s="46">
        <f t="shared" si="0"/>
        <v>339.75</v>
      </c>
      <c r="G10" s="46">
        <v>0</v>
      </c>
      <c r="H10" s="46">
        <f t="shared" si="1"/>
        <v>344.05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0</v>
      </c>
      <c r="N10" s="10" t="s">
        <v>51</v>
      </c>
      <c r="O10" s="55">
        <v>281</v>
      </c>
      <c r="P10" s="9"/>
      <c r="Q10" s="13"/>
      <c r="T10" s="43">
        <v>724.41800000000001</v>
      </c>
      <c r="U10" s="52">
        <f t="shared" si="3"/>
        <v>-27.581999999999994</v>
      </c>
      <c r="V10" s="48">
        <f t="shared" si="4"/>
        <v>-28</v>
      </c>
      <c r="W10" s="48"/>
      <c r="X10" s="48">
        <f t="shared" si="5"/>
        <v>826.63197650020982</v>
      </c>
      <c r="Y10" s="48">
        <f t="shared" si="6"/>
        <v>74.631976500209817</v>
      </c>
      <c r="Z10" s="48">
        <f t="shared" si="7"/>
        <v>75</v>
      </c>
      <c r="AA10" s="17">
        <f t="shared" si="8"/>
        <v>75</v>
      </c>
      <c r="AB10" s="45">
        <f t="shared" si="9"/>
        <v>827</v>
      </c>
    </row>
    <row r="11" spans="1:28" ht="15" customHeight="1" x14ac:dyDescent="0.25">
      <c r="A11" s="49">
        <v>838</v>
      </c>
      <c r="B11" s="49">
        <v>752</v>
      </c>
      <c r="C11" s="46">
        <v>1.37</v>
      </c>
      <c r="D11" s="46">
        <v>269.64</v>
      </c>
      <c r="E11" s="46">
        <v>211.5</v>
      </c>
      <c r="F11" s="46">
        <f t="shared" si="0"/>
        <v>357.63157894736844</v>
      </c>
      <c r="G11" s="46">
        <v>0</v>
      </c>
      <c r="H11" s="46">
        <f t="shared" si="1"/>
        <v>362.15789473684208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0</v>
      </c>
      <c r="N11" s="8" t="s">
        <v>52</v>
      </c>
      <c r="O11" s="55">
        <v>280</v>
      </c>
      <c r="P11" s="14" t="s">
        <v>53</v>
      </c>
      <c r="Q11" s="13">
        <f>MIN(D:D)</f>
        <v>269.49</v>
      </c>
      <c r="T11" s="43">
        <v>738.86300000000006</v>
      </c>
      <c r="U11" s="52">
        <f t="shared" si="3"/>
        <v>-13.136999999999944</v>
      </c>
      <c r="V11" s="48">
        <f t="shared" si="4"/>
        <v>-13</v>
      </c>
      <c r="W11" s="48"/>
      <c r="X11" s="48">
        <f t="shared" si="5"/>
        <v>826.63197650020982</v>
      </c>
      <c r="Y11" s="48">
        <f t="shared" si="6"/>
        <v>74.631976500209817</v>
      </c>
      <c r="Z11" s="48">
        <f t="shared" si="7"/>
        <v>75</v>
      </c>
      <c r="AA11" s="17">
        <f t="shared" si="8"/>
        <v>75</v>
      </c>
      <c r="AB11" s="45">
        <f t="shared" si="9"/>
        <v>827</v>
      </c>
    </row>
    <row r="12" spans="1:28" ht="15" customHeight="1" x14ac:dyDescent="0.25">
      <c r="A12" s="49">
        <v>955</v>
      </c>
      <c r="B12" s="49">
        <v>783</v>
      </c>
      <c r="C12" s="46">
        <v>0.34</v>
      </c>
      <c r="D12" s="46">
        <v>269.66000000000003</v>
      </c>
      <c r="E12" s="46">
        <v>211.53</v>
      </c>
      <c r="F12" s="46">
        <f t="shared" si="0"/>
        <v>371</v>
      </c>
      <c r="G12" s="46">
        <v>0</v>
      </c>
      <c r="H12" s="46">
        <f t="shared" si="1"/>
        <v>380.55555555555554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0</v>
      </c>
      <c r="N12" s="8" t="s">
        <v>54</v>
      </c>
      <c r="O12" s="55">
        <v>275</v>
      </c>
      <c r="P12" s="15" t="s">
        <v>55</v>
      </c>
      <c r="Q12" s="56">
        <f>D2</f>
        <v>269.49</v>
      </c>
      <c r="T12" s="43">
        <v>768.149</v>
      </c>
      <c r="U12" s="52">
        <f t="shared" si="3"/>
        <v>-14.850999999999999</v>
      </c>
      <c r="V12" s="48">
        <f t="shared" si="4"/>
        <v>-15</v>
      </c>
      <c r="W12" s="48"/>
      <c r="X12" s="48">
        <f t="shared" si="5"/>
        <v>860.70856063785152</v>
      </c>
      <c r="Y12" s="48">
        <f t="shared" si="6"/>
        <v>77.708560637851519</v>
      </c>
      <c r="Z12" s="48">
        <f t="shared" si="7"/>
        <v>78</v>
      </c>
      <c r="AA12" s="17">
        <f t="shared" si="8"/>
        <v>78</v>
      </c>
      <c r="AB12" s="45">
        <f t="shared" si="9"/>
        <v>861</v>
      </c>
    </row>
    <row r="13" spans="1:28" ht="15" customHeight="1" x14ac:dyDescent="0.25">
      <c r="A13" s="49">
        <v>635</v>
      </c>
      <c r="B13" s="49">
        <v>893</v>
      </c>
      <c r="C13" s="46">
        <v>0.15</v>
      </c>
      <c r="D13" s="46">
        <v>269.63</v>
      </c>
      <c r="E13" s="46">
        <v>211.04</v>
      </c>
      <c r="F13" s="46">
        <f t="shared" si="0"/>
        <v>411.64705882352939</v>
      </c>
      <c r="G13" s="46">
        <v>0</v>
      </c>
      <c r="H13" s="46">
        <f t="shared" si="1"/>
        <v>396.47058823529414</v>
      </c>
      <c r="I13" s="46">
        <v>0</v>
      </c>
      <c r="J13" s="50">
        <f t="shared" si="10"/>
        <v>0</v>
      </c>
      <c r="K13" s="50">
        <f t="shared" si="11"/>
        <v>1</v>
      </c>
      <c r="L13" s="50">
        <f t="shared" si="12"/>
        <v>1</v>
      </c>
      <c r="M13" s="50">
        <f t="shared" ca="1" si="2"/>
        <v>0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851.20500000000004</v>
      </c>
      <c r="U13" s="52">
        <f t="shared" si="3"/>
        <v>-41.794999999999959</v>
      </c>
      <c r="V13" s="48">
        <f t="shared" si="4"/>
        <v>-42</v>
      </c>
      <c r="W13" s="48"/>
      <c r="X13" s="48">
        <f t="shared" si="5"/>
        <v>981.62547209399906</v>
      </c>
      <c r="Y13" s="48">
        <f t="shared" si="6"/>
        <v>88.625472093999065</v>
      </c>
      <c r="Z13" s="48">
        <f t="shared" si="7"/>
        <v>89</v>
      </c>
      <c r="AA13" s="17">
        <f t="shared" si="8"/>
        <v>89</v>
      </c>
      <c r="AB13" s="45">
        <f t="shared" si="9"/>
        <v>982</v>
      </c>
    </row>
    <row r="14" spans="1:28" ht="15" customHeight="1" x14ac:dyDescent="0.25">
      <c r="A14" s="49">
        <v>904</v>
      </c>
      <c r="B14" s="49">
        <v>990</v>
      </c>
      <c r="C14" s="46">
        <v>0.13</v>
      </c>
      <c r="D14" s="46">
        <v>269.62</v>
      </c>
      <c r="E14" s="46">
        <v>210.87</v>
      </c>
      <c r="F14" s="46">
        <f t="shared" si="0"/>
        <v>420.5625</v>
      </c>
      <c r="G14" s="46">
        <v>0</v>
      </c>
      <c r="H14" s="46">
        <f t="shared" si="1"/>
        <v>415.1875</v>
      </c>
      <c r="I14" s="46">
        <v>0</v>
      </c>
      <c r="J14" s="50">
        <f t="shared" si="10"/>
        <v>0</v>
      </c>
      <c r="K14" s="50">
        <f t="shared" si="11"/>
        <v>1</v>
      </c>
      <c r="L14" s="50">
        <f t="shared" si="12"/>
        <v>1</v>
      </c>
      <c r="M14" s="50">
        <f t="shared" ca="1" si="2"/>
        <v>1</v>
      </c>
      <c r="N14" s="10" t="s">
        <v>58</v>
      </c>
      <c r="O14" s="55">
        <v>245</v>
      </c>
      <c r="P14" s="14" t="s">
        <v>59</v>
      </c>
      <c r="Q14" s="13">
        <f>MAX(B:B)</f>
        <v>4480</v>
      </c>
      <c r="T14" s="43">
        <v>965.54200000000003</v>
      </c>
      <c r="U14" s="52">
        <f t="shared" si="3"/>
        <v>-24.45799999999997</v>
      </c>
      <c r="V14" s="48">
        <f t="shared" si="4"/>
        <v>-24</v>
      </c>
      <c r="W14" s="48"/>
      <c r="X14" s="48">
        <f t="shared" si="5"/>
        <v>1088.2522031053295</v>
      </c>
      <c r="Y14" s="48">
        <f t="shared" si="6"/>
        <v>98.2522031053295</v>
      </c>
      <c r="Z14" s="48">
        <f t="shared" si="7"/>
        <v>98</v>
      </c>
      <c r="AA14" s="17">
        <f t="shared" si="8"/>
        <v>98</v>
      </c>
      <c r="AB14" s="45">
        <f t="shared" si="9"/>
        <v>1088</v>
      </c>
    </row>
    <row r="15" spans="1:28" ht="15" customHeight="1" x14ac:dyDescent="0.25">
      <c r="A15" s="49">
        <v>731</v>
      </c>
      <c r="B15" s="49">
        <v>989</v>
      </c>
      <c r="C15" s="46">
        <v>0.42</v>
      </c>
      <c r="D15" s="46">
        <v>269.58999999999997</v>
      </c>
      <c r="E15" s="46">
        <v>210.88</v>
      </c>
      <c r="F15" s="46">
        <f t="shared" si="0"/>
        <v>460.13333333333333</v>
      </c>
      <c r="G15" s="46">
        <v>0</v>
      </c>
      <c r="H15" s="46">
        <f t="shared" si="1"/>
        <v>442.93333333333334</v>
      </c>
      <c r="I15" s="46">
        <v>0</v>
      </c>
      <c r="J15" s="50">
        <f t="shared" si="10"/>
        <v>1</v>
      </c>
      <c r="K15" s="50">
        <f t="shared" si="11"/>
        <v>1</v>
      </c>
      <c r="L15" s="50">
        <f t="shared" si="12"/>
        <v>1</v>
      </c>
      <c r="M15" s="50">
        <f t="shared" ca="1" si="2"/>
        <v>0</v>
      </c>
      <c r="N15" s="8" t="s">
        <v>60</v>
      </c>
      <c r="O15" s="8">
        <f>COUNT(C:C)</f>
        <v>74</v>
      </c>
      <c r="P15" s="14" t="s">
        <v>61</v>
      </c>
      <c r="Q15" s="13">
        <f>MAX(D:D)</f>
        <v>274.66000000000003</v>
      </c>
      <c r="R15" s="43">
        <f ca="1">TREND(OFFSET('Z-V'!B1,MATCH(Q15,'Z-V'!A:A,1)-1,,2,1),OFFSET('Z-V'!A1,MATCH(Q15,'Z-V'!A:A,1)-1,,2,1),Q15)</f>
        <v>68810.000000000116</v>
      </c>
      <c r="T15" s="43">
        <v>914.34900000000005</v>
      </c>
      <c r="U15" s="52">
        <f t="shared" si="3"/>
        <v>-74.650999999999954</v>
      </c>
      <c r="V15" s="48">
        <f t="shared" si="4"/>
        <v>-75</v>
      </c>
      <c r="W15" s="48"/>
      <c r="X15" s="48">
        <f t="shared" si="5"/>
        <v>1087.1529584557281</v>
      </c>
      <c r="Y15" s="48">
        <f t="shared" si="6"/>
        <v>98.15295845572814</v>
      </c>
      <c r="Z15" s="48">
        <f t="shared" si="7"/>
        <v>98</v>
      </c>
      <c r="AA15" s="17">
        <f t="shared" si="8"/>
        <v>98</v>
      </c>
      <c r="AB15" s="45">
        <f t="shared" si="9"/>
        <v>1087</v>
      </c>
    </row>
    <row r="16" spans="1:28" ht="15" customHeight="1" x14ac:dyDescent="0.25">
      <c r="A16" s="49">
        <v>815</v>
      </c>
      <c r="B16" s="49">
        <v>988</v>
      </c>
      <c r="C16" s="46">
        <v>4.04</v>
      </c>
      <c r="D16" s="46">
        <v>269.57</v>
      </c>
      <c r="E16" s="46">
        <v>210.9</v>
      </c>
      <c r="F16" s="46">
        <f t="shared" si="0"/>
        <v>487</v>
      </c>
      <c r="G16" s="46">
        <v>0</v>
      </c>
      <c r="H16" s="46">
        <f t="shared" si="1"/>
        <v>474.64285714285717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1</v>
      </c>
      <c r="N16" s="8" t="s">
        <v>62</v>
      </c>
      <c r="O16" s="57">
        <f>MAX(C:C)</f>
        <v>17.38</v>
      </c>
      <c r="P16" s="14" t="s">
        <v>63</v>
      </c>
      <c r="Q16" s="56">
        <f>D2</f>
        <v>269.49</v>
      </c>
      <c r="R16" s="43">
        <f ca="1">TREND(OFFSET('Z-V'!B1,MATCH(Q16,'Z-V'!A:A,1)-1,,2,1),OFFSET('Z-V'!A1,MATCH(Q16,'Z-V'!A:A,1)-1,,2,1),Q16)</f>
        <v>50919.000000000116</v>
      </c>
      <c r="T16" s="43">
        <v>941.22900000000004</v>
      </c>
      <c r="U16" s="52">
        <f t="shared" si="3"/>
        <v>-46.770999999999958</v>
      </c>
      <c r="V16" s="48">
        <f t="shared" si="4"/>
        <v>-47</v>
      </c>
      <c r="W16" s="48"/>
      <c r="X16" s="48">
        <f t="shared" si="5"/>
        <v>1086.0537138061268</v>
      </c>
      <c r="Y16" s="48">
        <f t="shared" si="6"/>
        <v>98.05371380612678</v>
      </c>
      <c r="Z16" s="48">
        <f t="shared" si="7"/>
        <v>98</v>
      </c>
      <c r="AA16" s="17">
        <f t="shared" si="8"/>
        <v>98</v>
      </c>
      <c r="AB16" s="45">
        <f t="shared" si="9"/>
        <v>1086</v>
      </c>
    </row>
    <row r="17" spans="1:28" ht="15" customHeight="1" x14ac:dyDescent="0.25">
      <c r="A17" s="49">
        <v>728</v>
      </c>
      <c r="B17" s="49">
        <v>986</v>
      </c>
      <c r="C17" s="46">
        <v>11.92</v>
      </c>
      <c r="D17" s="46">
        <v>269.54000000000002</v>
      </c>
      <c r="E17" s="46">
        <v>210.89</v>
      </c>
      <c r="F17" s="46">
        <f t="shared" si="0"/>
        <v>531.15384615384619</v>
      </c>
      <c r="G17" s="46">
        <v>0</v>
      </c>
      <c r="H17" s="46">
        <f t="shared" si="1"/>
        <v>511.30769230769232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0</v>
      </c>
      <c r="N17" s="8" t="s">
        <v>64</v>
      </c>
      <c r="O17" s="11">
        <v>1000</v>
      </c>
      <c r="P17" s="14" t="s">
        <v>65</v>
      </c>
      <c r="Q17" s="13">
        <f>INDEX(D:D, COUNTA(D:D))</f>
        <v>270.52</v>
      </c>
      <c r="T17" s="43">
        <v>958.67100000000005</v>
      </c>
      <c r="U17" s="52">
        <f t="shared" si="3"/>
        <v>-27.328999999999951</v>
      </c>
      <c r="V17" s="48">
        <f t="shared" si="4"/>
        <v>-27</v>
      </c>
      <c r="W17" s="48"/>
      <c r="X17" s="48">
        <f t="shared" si="5"/>
        <v>1083.8552245069241</v>
      </c>
      <c r="Y17" s="48">
        <f t="shared" si="6"/>
        <v>97.85522450692406</v>
      </c>
      <c r="Z17" s="48">
        <f t="shared" si="7"/>
        <v>98</v>
      </c>
      <c r="AA17" s="17">
        <f t="shared" si="8"/>
        <v>98</v>
      </c>
      <c r="AB17" s="45">
        <f t="shared" si="9"/>
        <v>1084</v>
      </c>
    </row>
    <row r="18" spans="1:28" ht="15" customHeight="1" x14ac:dyDescent="0.2">
      <c r="A18" s="49">
        <v>1070</v>
      </c>
      <c r="B18" s="49">
        <v>986</v>
      </c>
      <c r="C18" s="60">
        <v>17.38</v>
      </c>
      <c r="D18" s="46">
        <v>269.55</v>
      </c>
      <c r="E18" s="46">
        <v>210.9</v>
      </c>
      <c r="F18" s="46">
        <f t="shared" si="0"/>
        <v>546.91666666666663</v>
      </c>
      <c r="G18" s="46">
        <v>0</v>
      </c>
      <c r="H18" s="46">
        <f t="shared" si="1"/>
        <v>553.91666666666663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0</v>
      </c>
      <c r="N18" s="8" t="s">
        <v>66</v>
      </c>
      <c r="O18" s="8">
        <f>MAX(B:B)</f>
        <v>4480</v>
      </c>
      <c r="T18" s="43">
        <v>963.54399999999998</v>
      </c>
      <c r="U18" s="52">
        <f t="shared" si="3"/>
        <v>-22.456000000000017</v>
      </c>
      <c r="V18" s="48">
        <f t="shared" si="4"/>
        <v>-22</v>
      </c>
      <c r="W18" s="48"/>
      <c r="X18" s="48">
        <f t="shared" si="5"/>
        <v>1083.8552245069241</v>
      </c>
      <c r="Y18" s="48">
        <f t="shared" si="6"/>
        <v>97.85522450692406</v>
      </c>
      <c r="Z18" s="48">
        <f t="shared" si="7"/>
        <v>98</v>
      </c>
      <c r="AA18" s="17">
        <f t="shared" si="8"/>
        <v>98</v>
      </c>
      <c r="AB18" s="45">
        <f t="shared" si="9"/>
        <v>1084</v>
      </c>
    </row>
    <row r="19" spans="1:28" ht="15" customHeight="1" x14ac:dyDescent="0.25">
      <c r="A19" s="49">
        <v>1770</v>
      </c>
      <c r="B19" s="49">
        <v>1080</v>
      </c>
      <c r="C19" s="46">
        <v>9.94</v>
      </c>
      <c r="D19" s="46">
        <v>269.63</v>
      </c>
      <c r="E19" s="46">
        <v>210.45</v>
      </c>
      <c r="F19" s="46">
        <f t="shared" si="0"/>
        <v>533</v>
      </c>
      <c r="G19" s="46">
        <v>0</v>
      </c>
      <c r="H19" s="46">
        <f t="shared" si="1"/>
        <v>595.72727272727275</v>
      </c>
      <c r="I19" s="46">
        <v>0</v>
      </c>
      <c r="J19" s="50">
        <f t="shared" si="10"/>
        <v>0</v>
      </c>
      <c r="K19" s="50">
        <f t="shared" si="11"/>
        <v>1</v>
      </c>
      <c r="L19" s="50">
        <f t="shared" si="12"/>
        <v>1</v>
      </c>
      <c r="M19" s="50">
        <f t="shared" ca="1" si="2"/>
        <v>0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0.47552221850985632</v>
      </c>
      <c r="R19" s="58">
        <f>MAX(AB:AB)</f>
        <v>4714</v>
      </c>
      <c r="S19" s="58">
        <f>'Z-V'!P8-R19</f>
        <v>4265</v>
      </c>
      <c r="T19" s="43">
        <v>1073.8240000000001</v>
      </c>
      <c r="U19" s="52">
        <f t="shared" si="3"/>
        <v>-6.1759999999999309</v>
      </c>
      <c r="V19" s="48">
        <f t="shared" si="4"/>
        <v>-6</v>
      </c>
      <c r="W19" s="48"/>
      <c r="X19" s="48">
        <f t="shared" si="5"/>
        <v>1187.1842215694503</v>
      </c>
      <c r="Y19" s="48">
        <f t="shared" si="6"/>
        <v>107.1842215694503</v>
      </c>
      <c r="Z19" s="48">
        <f t="shared" si="7"/>
        <v>107</v>
      </c>
      <c r="AA19" s="17">
        <f t="shared" si="8"/>
        <v>107</v>
      </c>
      <c r="AB19" s="45">
        <f t="shared" si="9"/>
        <v>1187</v>
      </c>
    </row>
    <row r="20" spans="1:28" ht="15" customHeight="1" x14ac:dyDescent="0.25">
      <c r="A20" s="49">
        <v>2040</v>
      </c>
      <c r="B20" s="49">
        <v>1180</v>
      </c>
      <c r="C20" s="46">
        <v>11.98</v>
      </c>
      <c r="D20" s="46">
        <v>269.74</v>
      </c>
      <c r="E20" s="46">
        <v>210.11</v>
      </c>
      <c r="F20" s="46">
        <f t="shared" si="0"/>
        <v>559.29999999999995</v>
      </c>
      <c r="G20" s="46">
        <v>0</v>
      </c>
      <c r="H20" s="46">
        <f t="shared" si="1"/>
        <v>645.29999999999995</v>
      </c>
      <c r="I20" s="46">
        <v>0</v>
      </c>
      <c r="J20" s="50">
        <f t="shared" si="10"/>
        <v>0</v>
      </c>
      <c r="K20" s="50">
        <f t="shared" si="11"/>
        <v>1</v>
      </c>
      <c r="L20" s="50">
        <f t="shared" si="12"/>
        <v>1</v>
      </c>
      <c r="M20" s="50">
        <f t="shared" ca="1" si="2"/>
        <v>0</v>
      </c>
      <c r="N20" s="8" t="s">
        <v>68</v>
      </c>
      <c r="O20" s="8">
        <v>-1</v>
      </c>
      <c r="P20" s="14" t="s">
        <v>1</v>
      </c>
      <c r="Q20" s="13">
        <f ca="1">('Z-V'!R16-'Z-V'!R17)*(S20-'Z-V'!R13)/('Z-V'!R9-'Z-V'!R13)+'Z-V'!R17</f>
        <v>0.66579826103216155</v>
      </c>
      <c r="R20" s="43">
        <f ca="1">R15-R16</f>
        <v>17891</v>
      </c>
      <c r="S20" s="43">
        <f ca="1">'Z-V'!P9-R20</f>
        <v>35589</v>
      </c>
      <c r="T20" s="43">
        <v>1160.396</v>
      </c>
      <c r="U20" s="52">
        <f t="shared" si="3"/>
        <v>-19.604000000000042</v>
      </c>
      <c r="V20" s="48">
        <f t="shared" si="4"/>
        <v>-20</v>
      </c>
      <c r="W20" s="48"/>
      <c r="X20" s="48">
        <f t="shared" si="5"/>
        <v>1297.1086865295847</v>
      </c>
      <c r="Y20" s="48">
        <f t="shared" si="6"/>
        <v>117.1086865295847</v>
      </c>
      <c r="Z20" s="48">
        <f t="shared" si="7"/>
        <v>117</v>
      </c>
      <c r="AA20" s="17">
        <f t="shared" si="8"/>
        <v>117</v>
      </c>
      <c r="AB20" s="45">
        <f t="shared" si="9"/>
        <v>1297</v>
      </c>
    </row>
    <row r="21" spans="1:28" ht="15" customHeight="1" x14ac:dyDescent="0.25">
      <c r="A21" s="49">
        <v>3350</v>
      </c>
      <c r="B21" s="49">
        <v>1190</v>
      </c>
      <c r="C21" s="46">
        <v>15.09</v>
      </c>
      <c r="D21" s="46">
        <v>270</v>
      </c>
      <c r="E21" s="46">
        <v>209.88</v>
      </c>
      <c r="F21" s="46">
        <f t="shared" si="0"/>
        <v>475.88888888888891</v>
      </c>
      <c r="G21" s="46">
        <v>0</v>
      </c>
      <c r="H21" s="46">
        <f t="shared" si="1"/>
        <v>715.88888888888891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0</v>
      </c>
      <c r="N21" s="8" t="s">
        <v>69</v>
      </c>
      <c r="O21" s="8">
        <v>0</v>
      </c>
      <c r="P21" s="14" t="s">
        <v>2</v>
      </c>
      <c r="Q21" s="13">
        <f>('Z-V'!R16-'Z-V'!R17)*(S21-'Z-V'!R14)/('Z-V'!R10-'Z-V'!R14)+'Z-V'!R17</f>
        <v>0.95299360438556546</v>
      </c>
      <c r="R21" s="43">
        <f>ABS(Q12-Q17)</f>
        <v>1.0299999999999727</v>
      </c>
      <c r="S21" s="43">
        <f>'Z-V'!P10-R21</f>
        <v>20.860000000000028</v>
      </c>
      <c r="T21" s="43">
        <v>1192.3420000000001</v>
      </c>
      <c r="U21" s="52">
        <f t="shared" si="3"/>
        <v>2.3420000000000982</v>
      </c>
      <c r="V21" s="48">
        <f t="shared" si="4"/>
        <v>2</v>
      </c>
      <c r="W21" s="48"/>
      <c r="X21" s="48">
        <f t="shared" si="5"/>
        <v>1308.1011330255978</v>
      </c>
      <c r="Y21" s="48">
        <f t="shared" si="6"/>
        <v>118.10113302559785</v>
      </c>
      <c r="Z21" s="48">
        <f t="shared" si="7"/>
        <v>118</v>
      </c>
      <c r="AA21" s="17">
        <f t="shared" si="8"/>
        <v>2</v>
      </c>
      <c r="AB21" s="45">
        <f t="shared" si="9"/>
        <v>1192</v>
      </c>
    </row>
    <row r="22" spans="1:28" ht="15" customHeight="1" x14ac:dyDescent="0.25">
      <c r="A22" s="49">
        <v>4550</v>
      </c>
      <c r="B22" s="49">
        <v>1430</v>
      </c>
      <c r="C22" s="46">
        <v>14.1</v>
      </c>
      <c r="D22" s="46">
        <v>270.35000000000002</v>
      </c>
      <c r="E22" s="46">
        <v>211.8</v>
      </c>
      <c r="F22" s="46">
        <f t="shared" si="0"/>
        <v>385.375</v>
      </c>
      <c r="G22" s="46">
        <v>0</v>
      </c>
      <c r="H22" s="46">
        <f t="shared" si="1"/>
        <v>775.375</v>
      </c>
      <c r="I22" s="46">
        <v>0</v>
      </c>
      <c r="J22" s="50">
        <f t="shared" si="10"/>
        <v>0</v>
      </c>
      <c r="K22" s="50">
        <f t="shared" si="11"/>
        <v>1</v>
      </c>
      <c r="L22" s="50">
        <f t="shared" si="12"/>
        <v>1</v>
      </c>
      <c r="M22" s="50">
        <f t="shared" ca="1" si="2"/>
        <v>1</v>
      </c>
      <c r="N22" s="12"/>
      <c r="O22" s="12"/>
      <c r="P22" s="16" t="s">
        <v>71</v>
      </c>
      <c r="Q22" s="12">
        <f ca="1">ROUND(('Z-V'!R21*Q19+'Z-V'!R22*Q20+'Z-V'!R23*Q21)/'Z-V'!R19,4)</f>
        <v>0.69189999999999996</v>
      </c>
      <c r="T22" s="43">
        <v>1457.431</v>
      </c>
      <c r="U22" s="52">
        <f t="shared" si="3"/>
        <v>27.43100000000004</v>
      </c>
      <c r="V22" s="48">
        <f t="shared" si="4"/>
        <v>27</v>
      </c>
      <c r="W22" s="48"/>
      <c r="X22" s="48">
        <f t="shared" si="5"/>
        <v>1571.9198489299201</v>
      </c>
      <c r="Y22" s="48">
        <f t="shared" si="6"/>
        <v>141.91984892992014</v>
      </c>
      <c r="Z22" s="48">
        <f t="shared" si="7"/>
        <v>142</v>
      </c>
      <c r="AA22" s="17">
        <f t="shared" si="8"/>
        <v>27</v>
      </c>
      <c r="AB22" s="45">
        <f t="shared" si="9"/>
        <v>1457</v>
      </c>
    </row>
    <row r="23" spans="1:28" ht="15" customHeight="1" x14ac:dyDescent="0.25">
      <c r="A23" s="49">
        <v>5870</v>
      </c>
      <c r="B23" s="49">
        <v>1570</v>
      </c>
      <c r="C23" s="46">
        <v>7.6</v>
      </c>
      <c r="D23" s="46">
        <v>270.83</v>
      </c>
      <c r="E23" s="46">
        <v>214.61</v>
      </c>
      <c r="F23" s="46">
        <f t="shared" si="0"/>
        <v>251.85714285714286</v>
      </c>
      <c r="G23" s="46">
        <v>0</v>
      </c>
      <c r="H23" s="46">
        <f t="shared" si="1"/>
        <v>866.14285714285711</v>
      </c>
      <c r="I23" s="46">
        <v>0</v>
      </c>
      <c r="J23" s="50">
        <f t="shared" si="10"/>
        <v>0</v>
      </c>
      <c r="K23" s="50">
        <f t="shared" si="11"/>
        <v>1</v>
      </c>
      <c r="L23" s="50">
        <f t="shared" si="12"/>
        <v>1</v>
      </c>
      <c r="M23" s="50">
        <f t="shared" ca="1" si="2"/>
        <v>0</v>
      </c>
      <c r="N23" s="8"/>
      <c r="O23" s="8"/>
      <c r="P23" s="13"/>
      <c r="Q23" s="13"/>
      <c r="T23" s="43">
        <v>1752.03</v>
      </c>
      <c r="U23" s="52">
        <f t="shared" si="3"/>
        <v>182.02999999999997</v>
      </c>
      <c r="V23" s="48">
        <f t="shared" si="4"/>
        <v>182</v>
      </c>
      <c r="W23" s="48"/>
      <c r="X23" s="48">
        <f t="shared" si="5"/>
        <v>1725.8140998741083</v>
      </c>
      <c r="Y23" s="48">
        <f t="shared" si="6"/>
        <v>155.81409987410825</v>
      </c>
      <c r="Z23" s="48">
        <f t="shared" si="7"/>
        <v>156</v>
      </c>
      <c r="AA23" s="17">
        <f t="shared" si="8"/>
        <v>182</v>
      </c>
      <c r="AB23" s="45">
        <f t="shared" si="9"/>
        <v>1752</v>
      </c>
    </row>
    <row r="24" spans="1:28" ht="15" customHeight="1" x14ac:dyDescent="0.25">
      <c r="A24" s="59">
        <v>5920</v>
      </c>
      <c r="B24" s="49">
        <v>1860</v>
      </c>
      <c r="C24" s="46">
        <v>5.8</v>
      </c>
      <c r="D24" s="46">
        <v>271.27</v>
      </c>
      <c r="E24" s="46">
        <v>215.4</v>
      </c>
      <c r="F24" s="46">
        <f t="shared" si="0"/>
        <v>285.5</v>
      </c>
      <c r="G24" s="46">
        <v>0</v>
      </c>
      <c r="H24" s="46">
        <f t="shared" si="1"/>
        <v>962.16666666666663</v>
      </c>
      <c r="I24" s="46">
        <v>0</v>
      </c>
      <c r="J24" s="50">
        <f t="shared" si="10"/>
        <v>0</v>
      </c>
      <c r="K24" s="50">
        <f t="shared" si="11"/>
        <v>1</v>
      </c>
      <c r="L24" s="50">
        <f t="shared" si="12"/>
        <v>1</v>
      </c>
      <c r="M24" s="50">
        <f t="shared" ca="1" si="2"/>
        <v>1</v>
      </c>
      <c r="N24" s="8"/>
      <c r="O24" s="8"/>
      <c r="P24" s="13"/>
      <c r="Q24" s="13"/>
      <c r="T24" s="43">
        <v>1852.7349999999999</v>
      </c>
      <c r="U24" s="52">
        <f t="shared" si="3"/>
        <v>-7.2650000000001</v>
      </c>
      <c r="V24" s="48">
        <f t="shared" si="4"/>
        <v>-7</v>
      </c>
      <c r="W24" s="48"/>
      <c r="X24" s="48">
        <f t="shared" si="5"/>
        <v>2044.5950482584976</v>
      </c>
      <c r="Y24" s="48">
        <f t="shared" si="6"/>
        <v>184.59504825849763</v>
      </c>
      <c r="Z24" s="48">
        <f t="shared" si="7"/>
        <v>185</v>
      </c>
      <c r="AA24" s="17">
        <f t="shared" si="8"/>
        <v>185</v>
      </c>
      <c r="AB24" s="45">
        <f t="shared" si="9"/>
        <v>2045</v>
      </c>
    </row>
    <row r="25" spans="1:28" ht="15" customHeight="1" x14ac:dyDescent="0.25">
      <c r="A25" s="49">
        <v>5750</v>
      </c>
      <c r="B25" s="49">
        <v>2050</v>
      </c>
      <c r="C25" s="46">
        <v>2.38</v>
      </c>
      <c r="D25" s="46">
        <v>271.64</v>
      </c>
      <c r="E25" s="46">
        <v>215.4</v>
      </c>
      <c r="F25" s="46">
        <f t="shared" si="0"/>
        <v>376.6</v>
      </c>
      <c r="G25" s="46">
        <v>0</v>
      </c>
      <c r="H25" s="46">
        <f t="shared" si="1"/>
        <v>1116.5999999999999</v>
      </c>
      <c r="I25" s="46">
        <v>0</v>
      </c>
      <c r="J25" s="50">
        <f t="shared" si="10"/>
        <v>0</v>
      </c>
      <c r="K25" s="50">
        <f t="shared" si="11"/>
        <v>1</v>
      </c>
      <c r="L25" s="50">
        <f t="shared" si="12"/>
        <v>1</v>
      </c>
      <c r="M25" s="50">
        <f t="shared" ca="1" si="2"/>
        <v>0</v>
      </c>
      <c r="N25" s="8"/>
      <c r="O25" s="8"/>
      <c r="P25" s="13"/>
      <c r="Q25" s="13"/>
      <c r="T25" s="43">
        <v>2103.5709999999999</v>
      </c>
      <c r="U25" s="52">
        <f t="shared" si="3"/>
        <v>53.570999999999913</v>
      </c>
      <c r="V25" s="48">
        <f t="shared" si="4"/>
        <v>54</v>
      </c>
      <c r="W25" s="48"/>
      <c r="X25" s="48">
        <f t="shared" si="5"/>
        <v>2253.4515316827528</v>
      </c>
      <c r="Y25" s="48">
        <f t="shared" si="6"/>
        <v>203.45153168275283</v>
      </c>
      <c r="Z25" s="48">
        <f t="shared" si="7"/>
        <v>203</v>
      </c>
      <c r="AA25" s="17">
        <f t="shared" si="8"/>
        <v>54</v>
      </c>
      <c r="AB25" s="45">
        <f t="shared" si="9"/>
        <v>2104</v>
      </c>
    </row>
    <row r="26" spans="1:28" ht="15" customHeight="1" x14ac:dyDescent="0.25">
      <c r="A26" s="49">
        <v>5180</v>
      </c>
      <c r="B26" s="49">
        <v>2080</v>
      </c>
      <c r="C26" s="46">
        <v>4.1100000000000003</v>
      </c>
      <c r="D26" s="46">
        <v>271.95</v>
      </c>
      <c r="E26" s="46">
        <v>215.4</v>
      </c>
      <c r="F26" s="46">
        <f t="shared" si="0"/>
        <v>613.25</v>
      </c>
      <c r="G26" s="46">
        <v>0</v>
      </c>
      <c r="H26" s="46">
        <f t="shared" si="1"/>
        <v>1388.25</v>
      </c>
      <c r="I26" s="46">
        <v>0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0</v>
      </c>
      <c r="N26" s="8"/>
      <c r="O26" s="8"/>
      <c r="P26" s="13"/>
      <c r="Q26" s="13"/>
      <c r="T26" s="43">
        <v>2067.2370000000001</v>
      </c>
      <c r="U26" s="52">
        <f t="shared" si="3"/>
        <v>-12.76299999999992</v>
      </c>
      <c r="V26" s="48">
        <f t="shared" si="4"/>
        <v>-13</v>
      </c>
      <c r="W26" s="48"/>
      <c r="X26" s="48">
        <f t="shared" si="5"/>
        <v>2286.4288711707932</v>
      </c>
      <c r="Y26" s="48">
        <f t="shared" si="6"/>
        <v>206.42887117079317</v>
      </c>
      <c r="Z26" s="48">
        <f t="shared" si="7"/>
        <v>206</v>
      </c>
      <c r="AA26" s="17">
        <f t="shared" si="8"/>
        <v>206</v>
      </c>
      <c r="AB26" s="45">
        <f t="shared" si="9"/>
        <v>2286</v>
      </c>
    </row>
    <row r="27" spans="1:28" ht="15" customHeight="1" x14ac:dyDescent="0.25">
      <c r="A27" s="49">
        <v>5110</v>
      </c>
      <c r="B27" s="49">
        <v>2110</v>
      </c>
      <c r="C27" s="46">
        <v>13.91</v>
      </c>
      <c r="D27" s="46">
        <v>272.25</v>
      </c>
      <c r="E27" s="46">
        <v>215.4</v>
      </c>
      <c r="F27" s="46">
        <f t="shared" si="0"/>
        <v>841</v>
      </c>
      <c r="G27" s="46">
        <v>0</v>
      </c>
      <c r="H27" s="46">
        <f t="shared" si="1"/>
        <v>1841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0</v>
      </c>
      <c r="N27" s="8"/>
      <c r="O27" s="8"/>
      <c r="P27" s="13"/>
      <c r="Q27" s="13"/>
      <c r="T27" s="43">
        <v>2092.8710000000001</v>
      </c>
      <c r="U27" s="52">
        <f t="shared" si="3"/>
        <v>-17.128999999999905</v>
      </c>
      <c r="V27" s="48">
        <f t="shared" si="4"/>
        <v>-17</v>
      </c>
      <c r="W27" s="48"/>
      <c r="X27" s="48">
        <f t="shared" si="5"/>
        <v>2319.4062106588335</v>
      </c>
      <c r="Y27" s="48">
        <f t="shared" si="6"/>
        <v>209.40621065883352</v>
      </c>
      <c r="Z27" s="48">
        <f t="shared" si="7"/>
        <v>209</v>
      </c>
      <c r="AA27" s="17">
        <f t="shared" si="8"/>
        <v>209</v>
      </c>
      <c r="AB27" s="45">
        <f t="shared" si="9"/>
        <v>2319</v>
      </c>
    </row>
    <row r="28" spans="1:28" ht="15" customHeight="1" x14ac:dyDescent="0.25">
      <c r="A28" s="49">
        <v>5320</v>
      </c>
      <c r="B28" s="49">
        <v>2220</v>
      </c>
      <c r="C28" s="46">
        <v>12.48</v>
      </c>
      <c r="D28" s="46">
        <v>272.56</v>
      </c>
      <c r="E28" s="46">
        <v>215.41</v>
      </c>
      <c r="F28" s="46">
        <f t="shared" si="0"/>
        <v>1156.5</v>
      </c>
      <c r="G28" s="46">
        <v>0</v>
      </c>
      <c r="H28" s="46">
        <f t="shared" si="1"/>
        <v>2706.5</v>
      </c>
      <c r="I28" s="46">
        <v>0</v>
      </c>
      <c r="J28" s="50">
        <f t="shared" si="10"/>
        <v>0</v>
      </c>
      <c r="K28" s="50">
        <f t="shared" si="11"/>
        <v>1</v>
      </c>
      <c r="L28" s="50">
        <f t="shared" si="12"/>
        <v>1</v>
      </c>
      <c r="M28" s="50">
        <f t="shared" ca="1" si="2"/>
        <v>0</v>
      </c>
      <c r="N28" s="8"/>
      <c r="O28" s="8"/>
      <c r="P28" s="13"/>
      <c r="Q28" s="13"/>
      <c r="T28" s="43">
        <v>2087.2579999999998</v>
      </c>
      <c r="U28" s="52">
        <f t="shared" si="3"/>
        <v>-132.74200000000019</v>
      </c>
      <c r="V28" s="48">
        <f t="shared" si="4"/>
        <v>-133</v>
      </c>
      <c r="W28" s="48"/>
      <c r="X28" s="48">
        <f t="shared" si="5"/>
        <v>2440.3231221149813</v>
      </c>
      <c r="Y28" s="48">
        <f t="shared" si="6"/>
        <v>220.32312211498129</v>
      </c>
      <c r="Z28" s="48">
        <f t="shared" si="7"/>
        <v>220</v>
      </c>
      <c r="AA28" s="17">
        <f t="shared" si="8"/>
        <v>220</v>
      </c>
      <c r="AB28" s="45">
        <f t="shared" si="9"/>
        <v>2440</v>
      </c>
    </row>
    <row r="29" spans="1:28" ht="15" customHeight="1" x14ac:dyDescent="0.25">
      <c r="A29" s="49">
        <v>6560</v>
      </c>
      <c r="B29" s="49">
        <v>2660</v>
      </c>
      <c r="C29" s="46">
        <v>9.0399999999999991</v>
      </c>
      <c r="D29" s="46">
        <v>272.95</v>
      </c>
      <c r="E29" s="46">
        <v>215.41</v>
      </c>
      <c r="F29" s="46">
        <f t="shared" si="0"/>
        <v>1073</v>
      </c>
      <c r="G29" s="46">
        <v>0</v>
      </c>
      <c r="H29" s="46">
        <f t="shared" si="1"/>
        <v>4973</v>
      </c>
      <c r="I29" s="46"/>
      <c r="J29" s="50">
        <f t="shared" si="10"/>
        <v>0</v>
      </c>
      <c r="K29" s="50">
        <f t="shared" si="11"/>
        <v>1</v>
      </c>
      <c r="L29" s="50">
        <f t="shared" si="12"/>
        <v>1</v>
      </c>
      <c r="M29" s="50">
        <f t="shared" ca="1" si="2"/>
        <v>1</v>
      </c>
      <c r="N29" s="8"/>
      <c r="O29" s="8"/>
      <c r="P29" s="13"/>
      <c r="Q29" s="13"/>
      <c r="T29" s="43">
        <v>2659.5529999999999</v>
      </c>
      <c r="U29" s="52">
        <f t="shared" si="3"/>
        <v>-0.44700000000011642</v>
      </c>
      <c r="V29" s="48">
        <f t="shared" si="4"/>
        <v>0</v>
      </c>
      <c r="W29" s="48"/>
      <c r="X29" s="48">
        <f t="shared" si="5"/>
        <v>2923.9907679395719</v>
      </c>
      <c r="Y29" s="48">
        <f t="shared" si="6"/>
        <v>263.99076793957192</v>
      </c>
      <c r="Z29" s="48">
        <f t="shared" si="7"/>
        <v>264</v>
      </c>
      <c r="AA29" s="17">
        <f t="shared" si="8"/>
        <v>0</v>
      </c>
      <c r="AB29" s="45">
        <f t="shared" si="9"/>
        <v>2660</v>
      </c>
    </row>
    <row r="30" spans="1:28" ht="15" customHeight="1" x14ac:dyDescent="0.25">
      <c r="A30" s="62">
        <v>7633</v>
      </c>
      <c r="B30" s="49">
        <v>3050</v>
      </c>
      <c r="C30" s="46">
        <v>11.64</v>
      </c>
      <c r="D30" s="46">
        <v>273.42</v>
      </c>
      <c r="E30" s="46">
        <v>215.41</v>
      </c>
      <c r="F30" s="65">
        <v>0</v>
      </c>
      <c r="G30" s="65">
        <v>0</v>
      </c>
      <c r="H30" s="60">
        <v>0</v>
      </c>
      <c r="I30" s="60">
        <v>0</v>
      </c>
      <c r="J30" s="50">
        <f t="shared" si="10"/>
        <v>0</v>
      </c>
      <c r="K30" s="50">
        <f t="shared" si="11"/>
        <v>1</v>
      </c>
      <c r="L30" s="50">
        <f t="shared" si="12"/>
        <v>1</v>
      </c>
      <c r="M30" s="50">
        <f t="shared" ca="1" si="2"/>
        <v>1</v>
      </c>
      <c r="N30" s="8"/>
      <c r="O30" s="8"/>
      <c r="P30" s="13"/>
      <c r="Q30" s="13"/>
      <c r="T30" s="43">
        <v>3083.9459999999999</v>
      </c>
      <c r="U30" s="52">
        <f t="shared" si="3"/>
        <v>33.945999999999913</v>
      </c>
      <c r="V30" s="48">
        <f t="shared" si="4"/>
        <v>34</v>
      </c>
      <c r="W30" s="48"/>
      <c r="X30" s="48">
        <f t="shared" si="5"/>
        <v>3352.6961812840955</v>
      </c>
      <c r="Y30" s="48">
        <f t="shared" si="6"/>
        <v>302.69618128409547</v>
      </c>
      <c r="Z30" s="48">
        <f t="shared" si="7"/>
        <v>303</v>
      </c>
      <c r="AA30" s="17">
        <f t="shared" si="8"/>
        <v>34</v>
      </c>
      <c r="AB30" s="45">
        <f t="shared" si="9"/>
        <v>3084</v>
      </c>
    </row>
    <row r="31" spans="1:28" ht="15" customHeight="1" x14ac:dyDescent="0.25">
      <c r="A31" s="49">
        <v>6900</v>
      </c>
      <c r="B31" s="49">
        <v>3400</v>
      </c>
      <c r="C31" s="46">
        <v>5.34</v>
      </c>
      <c r="D31" s="46">
        <v>273.77999999999997</v>
      </c>
      <c r="E31" s="46">
        <v>215.4</v>
      </c>
      <c r="F31" s="46">
        <v>0</v>
      </c>
      <c r="G31" s="46">
        <f t="shared" ref="G31:G75" si="13">($A$30-A31)/(ROW(A31)-ROW($A$30))</f>
        <v>733</v>
      </c>
      <c r="H31" s="46">
        <v>0</v>
      </c>
      <c r="I31" s="46">
        <f t="shared" ref="I31:I75" si="14">($A$30-B31)/(ROW(B31)-ROW($A$30))</f>
        <v>4233</v>
      </c>
      <c r="J31" s="50">
        <f t="shared" si="10"/>
        <v>0</v>
      </c>
      <c r="K31" s="50">
        <f t="shared" si="11"/>
        <v>1</v>
      </c>
      <c r="L31" s="50">
        <f t="shared" si="12"/>
        <v>1</v>
      </c>
      <c r="M31" s="50">
        <f t="shared" ca="1" si="2"/>
        <v>1</v>
      </c>
      <c r="N31" s="8"/>
      <c r="O31" s="8"/>
      <c r="P31" s="13"/>
      <c r="Q31" s="13"/>
      <c r="T31" s="43">
        <v>3507.9050000000002</v>
      </c>
      <c r="U31" s="52">
        <f t="shared" si="3"/>
        <v>107.9050000000002</v>
      </c>
      <c r="V31" s="48">
        <f t="shared" si="4"/>
        <v>108</v>
      </c>
      <c r="W31" s="48"/>
      <c r="X31" s="48">
        <f t="shared" si="5"/>
        <v>3737.431808644566</v>
      </c>
      <c r="Y31" s="48">
        <f t="shared" si="6"/>
        <v>337.43180864456599</v>
      </c>
      <c r="Z31" s="48">
        <f t="shared" si="7"/>
        <v>337</v>
      </c>
      <c r="AA31" s="17">
        <f t="shared" si="8"/>
        <v>108</v>
      </c>
      <c r="AB31" s="45">
        <f t="shared" si="9"/>
        <v>3508</v>
      </c>
    </row>
    <row r="32" spans="1:28" ht="15" customHeight="1" x14ac:dyDescent="0.25">
      <c r="A32" s="49">
        <v>6780</v>
      </c>
      <c r="B32" s="49">
        <v>3760</v>
      </c>
      <c r="C32" s="46">
        <v>2.36</v>
      </c>
      <c r="D32" s="46">
        <v>274.08999999999997</v>
      </c>
      <c r="E32" s="46">
        <v>215.4</v>
      </c>
      <c r="F32" s="46">
        <v>0</v>
      </c>
      <c r="G32" s="46">
        <f t="shared" si="13"/>
        <v>426.5</v>
      </c>
      <c r="H32" s="46">
        <v>0</v>
      </c>
      <c r="I32" s="46">
        <f t="shared" si="14"/>
        <v>1936.5</v>
      </c>
      <c r="J32" s="50">
        <f t="shared" si="10"/>
        <v>0</v>
      </c>
      <c r="K32" s="50">
        <f t="shared" si="11"/>
        <v>1</v>
      </c>
      <c r="L32" s="50">
        <f t="shared" si="12"/>
        <v>1</v>
      </c>
      <c r="M32" s="50">
        <f t="shared" ca="1" si="2"/>
        <v>1</v>
      </c>
      <c r="N32" s="8"/>
      <c r="O32" s="8"/>
      <c r="P32" s="13"/>
      <c r="Q32" s="13"/>
      <c r="T32" s="43">
        <v>3858.8220000000001</v>
      </c>
      <c r="U32" s="52">
        <f t="shared" si="3"/>
        <v>98.822000000000116</v>
      </c>
      <c r="V32" s="48">
        <f t="shared" si="4"/>
        <v>99</v>
      </c>
      <c r="W32" s="48"/>
      <c r="X32" s="48">
        <f t="shared" si="5"/>
        <v>4133.1598825010487</v>
      </c>
      <c r="Y32" s="48">
        <f t="shared" si="6"/>
        <v>373.15988250104874</v>
      </c>
      <c r="Z32" s="48">
        <f t="shared" si="7"/>
        <v>373</v>
      </c>
      <c r="AA32" s="17">
        <f t="shared" si="8"/>
        <v>99</v>
      </c>
      <c r="AB32" s="45">
        <f t="shared" si="9"/>
        <v>3859</v>
      </c>
    </row>
    <row r="33" spans="1:28" ht="15" customHeight="1" x14ac:dyDescent="0.25">
      <c r="A33" s="49">
        <v>6170</v>
      </c>
      <c r="B33" s="49">
        <v>4040</v>
      </c>
      <c r="C33" s="46">
        <v>3.47</v>
      </c>
      <c r="D33" s="46">
        <v>274.31</v>
      </c>
      <c r="E33" s="46">
        <v>215.4</v>
      </c>
      <c r="F33" s="46">
        <v>0</v>
      </c>
      <c r="G33" s="46">
        <f t="shared" si="13"/>
        <v>487.66666666666669</v>
      </c>
      <c r="H33" s="46">
        <v>0</v>
      </c>
      <c r="I33" s="46">
        <f t="shared" si="14"/>
        <v>1197.6666666666667</v>
      </c>
      <c r="J33" s="50">
        <f t="shared" si="10"/>
        <v>0</v>
      </c>
      <c r="K33" s="50">
        <f t="shared" si="11"/>
        <v>1</v>
      </c>
      <c r="L33" s="50">
        <f t="shared" si="12"/>
        <v>1</v>
      </c>
      <c r="M33" s="50">
        <f t="shared" ca="1" si="2"/>
        <v>1</v>
      </c>
      <c r="N33" s="8"/>
      <c r="O33" s="8"/>
      <c r="P33" s="13"/>
      <c r="Q33" s="13"/>
      <c r="T33" s="43">
        <v>4193.7759999999998</v>
      </c>
      <c r="U33" s="52">
        <f t="shared" si="3"/>
        <v>153.77599999999984</v>
      </c>
      <c r="V33" s="48">
        <f t="shared" si="4"/>
        <v>154</v>
      </c>
      <c r="W33" s="48"/>
      <c r="X33" s="48">
        <f t="shared" si="5"/>
        <v>4440.948384389425</v>
      </c>
      <c r="Y33" s="48">
        <f t="shared" si="6"/>
        <v>400.94838438942497</v>
      </c>
      <c r="Z33" s="48">
        <f t="shared" si="7"/>
        <v>401</v>
      </c>
      <c r="AA33" s="17">
        <f t="shared" si="8"/>
        <v>154</v>
      </c>
      <c r="AB33" s="45">
        <f t="shared" si="9"/>
        <v>4194</v>
      </c>
    </row>
    <row r="34" spans="1:28" ht="15" customHeight="1" x14ac:dyDescent="0.25">
      <c r="A34" s="49">
        <v>5430</v>
      </c>
      <c r="B34" s="49">
        <v>4070</v>
      </c>
      <c r="C34" s="46">
        <v>3.18</v>
      </c>
      <c r="D34" s="46">
        <v>274.45</v>
      </c>
      <c r="E34" s="46">
        <v>215.4</v>
      </c>
      <c r="F34" s="46">
        <v>0</v>
      </c>
      <c r="G34" s="46">
        <f t="shared" si="13"/>
        <v>550.75</v>
      </c>
      <c r="H34" s="46">
        <v>0</v>
      </c>
      <c r="I34" s="46">
        <f t="shared" si="14"/>
        <v>890.75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5">IF(RAND()&lt;0.5,0,1)</f>
        <v>1</v>
      </c>
      <c r="N34" s="8"/>
      <c r="O34" s="8"/>
      <c r="P34" s="13"/>
      <c r="Q34" s="13"/>
      <c r="T34" s="43">
        <v>4230.1409999999996</v>
      </c>
      <c r="U34" s="52">
        <f t="shared" ref="U34:U65" si="16">T34-B34</f>
        <v>160.14099999999962</v>
      </c>
      <c r="V34" s="48">
        <f t="shared" ref="V34:V65" si="17">ROUND(U34,0)</f>
        <v>160</v>
      </c>
      <c r="W34" s="48"/>
      <c r="X34" s="48">
        <f t="shared" ref="X34:X65" si="18">B34/$W$2*$W$3</f>
        <v>4473.9257238774653</v>
      </c>
      <c r="Y34" s="48">
        <f t="shared" ref="Y34:Y65" si="19">X34-B34</f>
        <v>403.92572387746532</v>
      </c>
      <c r="Z34" s="48">
        <f t="shared" ref="Z34:Z65" si="20">ROUND(Y34,0)</f>
        <v>404</v>
      </c>
      <c r="AA34" s="17">
        <f t="shared" ref="AA34:AA65" si="21">IF(V34&gt;=0,V34,Z34)</f>
        <v>160</v>
      </c>
      <c r="AB34" s="45">
        <f t="shared" ref="AB34:AB65" si="22">B34+AA34</f>
        <v>4230</v>
      </c>
    </row>
    <row r="35" spans="1:28" ht="15" customHeight="1" x14ac:dyDescent="0.25">
      <c r="A35" s="49">
        <v>5260</v>
      </c>
      <c r="B35" s="49">
        <v>4100</v>
      </c>
      <c r="C35" s="46">
        <v>3.78</v>
      </c>
      <c r="D35" s="46">
        <v>274.57</v>
      </c>
      <c r="E35" s="46">
        <v>215.4</v>
      </c>
      <c r="F35" s="46">
        <v>0</v>
      </c>
      <c r="G35" s="46">
        <f t="shared" si="13"/>
        <v>474.6</v>
      </c>
      <c r="H35" s="46">
        <v>0</v>
      </c>
      <c r="I35" s="46">
        <f t="shared" si="14"/>
        <v>706.6</v>
      </c>
      <c r="J35" s="50">
        <f t="shared" ref="J35:J66" si="23">IF(ABS(B35-B34)&lt;=50,1,0)</f>
        <v>1</v>
      </c>
      <c r="K35" s="50">
        <f t="shared" ref="K35:K66" si="24">IF(ABS((B35-B34))&lt;=50,1,IF((B35-B34)*(1)&gt;=0,1,-1))</f>
        <v>1</v>
      </c>
      <c r="L35" s="50">
        <f t="shared" si="12"/>
        <v>1</v>
      </c>
      <c r="M35" s="50">
        <f t="shared" ca="1" si="15"/>
        <v>1</v>
      </c>
      <c r="N35" s="8"/>
      <c r="O35" s="8"/>
      <c r="P35" s="13"/>
      <c r="Q35" s="13"/>
      <c r="T35" s="43">
        <v>4251.6890000000003</v>
      </c>
      <c r="U35" s="52">
        <f t="shared" si="16"/>
        <v>151.68900000000031</v>
      </c>
      <c r="V35" s="48">
        <f t="shared" si="17"/>
        <v>152</v>
      </c>
      <c r="W35" s="48"/>
      <c r="X35" s="48">
        <f t="shared" si="18"/>
        <v>4506.9030633655057</v>
      </c>
      <c r="Y35" s="48">
        <f t="shared" si="19"/>
        <v>406.90306336550566</v>
      </c>
      <c r="Z35" s="48">
        <f t="shared" si="20"/>
        <v>407</v>
      </c>
      <c r="AA35" s="17">
        <f t="shared" si="21"/>
        <v>152</v>
      </c>
      <c r="AB35" s="45">
        <f t="shared" si="22"/>
        <v>4252</v>
      </c>
    </row>
    <row r="36" spans="1:28" ht="15" customHeight="1" x14ac:dyDescent="0.25">
      <c r="A36" s="49">
        <v>4600</v>
      </c>
      <c r="B36" s="49">
        <v>4110</v>
      </c>
      <c r="C36" s="46">
        <v>1.05</v>
      </c>
      <c r="D36" s="46">
        <v>274.62</v>
      </c>
      <c r="E36" s="46">
        <v>215.4</v>
      </c>
      <c r="F36" s="46">
        <v>0</v>
      </c>
      <c r="G36" s="46">
        <f t="shared" si="13"/>
        <v>505.5</v>
      </c>
      <c r="H36" s="46">
        <v>0</v>
      </c>
      <c r="I36" s="46">
        <f t="shared" si="14"/>
        <v>587.16666666666663</v>
      </c>
      <c r="J36" s="50">
        <f t="shared" si="23"/>
        <v>1</v>
      </c>
      <c r="K36" s="50">
        <f t="shared" si="24"/>
        <v>1</v>
      </c>
      <c r="L36" s="50">
        <f t="shared" si="12"/>
        <v>1</v>
      </c>
      <c r="M36" s="50">
        <f t="shared" ca="1" si="15"/>
        <v>0</v>
      </c>
      <c r="N36" s="8"/>
      <c r="O36" s="8"/>
      <c r="P36" s="13"/>
      <c r="Q36" s="13"/>
      <c r="T36" s="43">
        <v>4384.5450000000001</v>
      </c>
      <c r="U36" s="52">
        <f t="shared" si="16"/>
        <v>274.54500000000007</v>
      </c>
      <c r="V36" s="48">
        <f t="shared" si="17"/>
        <v>275</v>
      </c>
      <c r="W36" s="48"/>
      <c r="X36" s="48">
        <f t="shared" si="18"/>
        <v>4517.8955098615188</v>
      </c>
      <c r="Y36" s="48">
        <f t="shared" si="19"/>
        <v>407.8955098615188</v>
      </c>
      <c r="Z36" s="48">
        <f t="shared" si="20"/>
        <v>408</v>
      </c>
      <c r="AA36" s="17">
        <f t="shared" si="21"/>
        <v>275</v>
      </c>
      <c r="AB36" s="45">
        <f t="shared" si="22"/>
        <v>4385</v>
      </c>
    </row>
    <row r="37" spans="1:28" ht="15" customHeight="1" x14ac:dyDescent="0.25">
      <c r="A37" s="49">
        <v>4510</v>
      </c>
      <c r="B37" s="49">
        <v>4120</v>
      </c>
      <c r="C37" s="46">
        <v>0.11</v>
      </c>
      <c r="D37" s="46">
        <v>274.66000000000003</v>
      </c>
      <c r="E37" s="46">
        <v>215.4</v>
      </c>
      <c r="F37" s="46">
        <v>0</v>
      </c>
      <c r="G37" s="46">
        <f t="shared" si="13"/>
        <v>446.14285714285717</v>
      </c>
      <c r="H37" s="46">
        <v>0</v>
      </c>
      <c r="I37" s="46">
        <f t="shared" si="14"/>
        <v>501.85714285714283</v>
      </c>
      <c r="J37" s="50">
        <f t="shared" si="23"/>
        <v>1</v>
      </c>
      <c r="K37" s="50">
        <f t="shared" si="24"/>
        <v>1</v>
      </c>
      <c r="L37" s="50">
        <f t="shared" si="12"/>
        <v>1</v>
      </c>
      <c r="M37" s="50">
        <f t="shared" ca="1" si="15"/>
        <v>1</v>
      </c>
      <c r="N37" s="8"/>
      <c r="O37" s="8"/>
      <c r="P37" s="13"/>
      <c r="Q37" s="13"/>
      <c r="T37" s="43">
        <v>4287.9840000000004</v>
      </c>
      <c r="U37" s="52">
        <f t="shared" si="16"/>
        <v>167.98400000000038</v>
      </c>
      <c r="V37" s="48">
        <f t="shared" si="17"/>
        <v>168</v>
      </c>
      <c r="W37" s="48"/>
      <c r="X37" s="48">
        <f t="shared" si="18"/>
        <v>4528.8879563575329</v>
      </c>
      <c r="Y37" s="48">
        <f t="shared" si="19"/>
        <v>408.88795635753286</v>
      </c>
      <c r="Z37" s="48">
        <f t="shared" si="20"/>
        <v>409</v>
      </c>
      <c r="AA37" s="17">
        <f t="shared" si="21"/>
        <v>168</v>
      </c>
      <c r="AB37" s="45">
        <f t="shared" si="22"/>
        <v>4288</v>
      </c>
    </row>
    <row r="38" spans="1:28" ht="15" customHeight="1" x14ac:dyDescent="0.25">
      <c r="A38" s="49">
        <v>4020</v>
      </c>
      <c r="B38" s="49">
        <v>4120</v>
      </c>
      <c r="C38" s="46">
        <v>0</v>
      </c>
      <c r="D38" s="46">
        <v>274.64999999999998</v>
      </c>
      <c r="E38" s="46">
        <v>215.39</v>
      </c>
      <c r="F38" s="46">
        <v>0</v>
      </c>
      <c r="G38" s="46">
        <f t="shared" si="13"/>
        <v>451.625</v>
      </c>
      <c r="H38" s="46">
        <v>0</v>
      </c>
      <c r="I38" s="46">
        <f t="shared" si="14"/>
        <v>439.125</v>
      </c>
      <c r="J38" s="50">
        <f t="shared" si="23"/>
        <v>1</v>
      </c>
      <c r="K38" s="50">
        <f t="shared" si="24"/>
        <v>1</v>
      </c>
      <c r="L38" s="50">
        <f t="shared" si="12"/>
        <v>1</v>
      </c>
      <c r="M38" s="50">
        <f t="shared" ca="1" si="15"/>
        <v>0</v>
      </c>
      <c r="N38" s="8"/>
      <c r="O38" s="8"/>
      <c r="P38" s="13"/>
      <c r="Q38" s="13"/>
      <c r="T38" s="43">
        <v>4305.848</v>
      </c>
      <c r="U38" s="52">
        <f t="shared" si="16"/>
        <v>185.84799999999996</v>
      </c>
      <c r="V38" s="48">
        <f t="shared" si="17"/>
        <v>186</v>
      </c>
      <c r="W38" s="48"/>
      <c r="X38" s="48">
        <f t="shared" si="18"/>
        <v>4528.8879563575329</v>
      </c>
      <c r="Y38" s="48">
        <f t="shared" si="19"/>
        <v>408.88795635753286</v>
      </c>
      <c r="Z38" s="48">
        <f t="shared" si="20"/>
        <v>409</v>
      </c>
      <c r="AA38" s="17">
        <f t="shared" si="21"/>
        <v>186</v>
      </c>
      <c r="AB38" s="45">
        <f t="shared" si="22"/>
        <v>4306</v>
      </c>
    </row>
    <row r="39" spans="1:28" ht="15" customHeight="1" x14ac:dyDescent="0.25">
      <c r="A39" s="49">
        <v>3730</v>
      </c>
      <c r="B39" s="49">
        <v>4120</v>
      </c>
      <c r="C39" s="46">
        <v>0.05</v>
      </c>
      <c r="D39" s="46">
        <v>274.61</v>
      </c>
      <c r="E39" s="46">
        <v>215.4</v>
      </c>
      <c r="F39" s="46">
        <v>0</v>
      </c>
      <c r="G39" s="46">
        <f t="shared" si="13"/>
        <v>433.66666666666669</v>
      </c>
      <c r="H39" s="46">
        <v>0</v>
      </c>
      <c r="I39" s="46">
        <f t="shared" si="14"/>
        <v>390.33333333333331</v>
      </c>
      <c r="J39" s="50">
        <f t="shared" si="23"/>
        <v>1</v>
      </c>
      <c r="K39" s="50">
        <f t="shared" si="24"/>
        <v>1</v>
      </c>
      <c r="L39" s="50">
        <f t="shared" ref="L39:L70" si="25">IF(OR(COUNTIF(K35:K39,1)=5,COUNTIF(K35:K39,-1)=5),1,0)</f>
        <v>1</v>
      </c>
      <c r="M39" s="50">
        <f t="shared" ca="1" si="15"/>
        <v>1</v>
      </c>
      <c r="N39" s="8"/>
      <c r="O39" s="8"/>
      <c r="P39" s="13"/>
      <c r="Q39" s="13"/>
      <c r="T39" s="43">
        <v>4226.799</v>
      </c>
      <c r="U39" s="52">
        <f t="shared" si="16"/>
        <v>106.79899999999998</v>
      </c>
      <c r="V39" s="48">
        <f t="shared" si="17"/>
        <v>107</v>
      </c>
      <c r="W39" s="48"/>
      <c r="X39" s="48">
        <f t="shared" si="18"/>
        <v>4528.8879563575329</v>
      </c>
      <c r="Y39" s="48">
        <f t="shared" si="19"/>
        <v>408.88795635753286</v>
      </c>
      <c r="Z39" s="48">
        <f t="shared" si="20"/>
        <v>409</v>
      </c>
      <c r="AA39" s="17">
        <f t="shared" si="21"/>
        <v>107</v>
      </c>
      <c r="AB39" s="45">
        <f t="shared" si="22"/>
        <v>4227</v>
      </c>
    </row>
    <row r="40" spans="1:28" ht="15" customHeight="1" x14ac:dyDescent="0.25">
      <c r="A40" s="49">
        <v>3530</v>
      </c>
      <c r="B40" s="49">
        <v>4110</v>
      </c>
      <c r="C40" s="46">
        <v>0</v>
      </c>
      <c r="D40" s="46">
        <v>274.55</v>
      </c>
      <c r="E40" s="46">
        <v>215.4</v>
      </c>
      <c r="F40" s="46">
        <v>0</v>
      </c>
      <c r="G40" s="46">
        <f t="shared" si="13"/>
        <v>410.3</v>
      </c>
      <c r="H40" s="46">
        <v>0</v>
      </c>
      <c r="I40" s="46">
        <f t="shared" si="14"/>
        <v>352.3</v>
      </c>
      <c r="J40" s="50">
        <f t="shared" si="23"/>
        <v>1</v>
      </c>
      <c r="K40" s="50">
        <f t="shared" si="24"/>
        <v>1</v>
      </c>
      <c r="L40" s="50">
        <f t="shared" si="25"/>
        <v>1</v>
      </c>
      <c r="M40" s="50">
        <f t="shared" ca="1" si="15"/>
        <v>0</v>
      </c>
      <c r="N40" s="8"/>
      <c r="O40" s="8"/>
      <c r="P40" s="13"/>
      <c r="Q40" s="13"/>
      <c r="T40" s="43">
        <v>4284.2920000000004</v>
      </c>
      <c r="U40" s="52">
        <f t="shared" si="16"/>
        <v>174.29200000000037</v>
      </c>
      <c r="V40" s="48">
        <f t="shared" si="17"/>
        <v>174</v>
      </c>
      <c r="W40" s="48"/>
      <c r="X40" s="48">
        <f t="shared" si="18"/>
        <v>4517.8955098615188</v>
      </c>
      <c r="Y40" s="48">
        <f t="shared" si="19"/>
        <v>407.8955098615188</v>
      </c>
      <c r="Z40" s="48">
        <f t="shared" si="20"/>
        <v>408</v>
      </c>
      <c r="AA40" s="17">
        <f t="shared" si="21"/>
        <v>174</v>
      </c>
      <c r="AB40" s="45">
        <f t="shared" si="22"/>
        <v>4284</v>
      </c>
    </row>
    <row r="41" spans="1:28" ht="15" customHeight="1" x14ac:dyDescent="0.25">
      <c r="A41" s="49">
        <v>3220</v>
      </c>
      <c r="B41" s="49">
        <v>4100</v>
      </c>
      <c r="C41" s="46">
        <v>0.55000000000000004</v>
      </c>
      <c r="D41" s="46">
        <v>274.45999999999998</v>
      </c>
      <c r="E41" s="46">
        <v>215.4</v>
      </c>
      <c r="F41" s="46">
        <v>0</v>
      </c>
      <c r="G41" s="46">
        <f t="shared" si="13"/>
        <v>401.18181818181819</v>
      </c>
      <c r="H41" s="46">
        <v>0</v>
      </c>
      <c r="I41" s="46">
        <f t="shared" si="14"/>
        <v>321.18181818181819</v>
      </c>
      <c r="J41" s="50">
        <f t="shared" si="23"/>
        <v>1</v>
      </c>
      <c r="K41" s="50">
        <f t="shared" si="24"/>
        <v>1</v>
      </c>
      <c r="L41" s="50">
        <f t="shared" si="25"/>
        <v>1</v>
      </c>
      <c r="M41" s="50">
        <f t="shared" ca="1" si="15"/>
        <v>1</v>
      </c>
      <c r="N41" s="8"/>
      <c r="O41" s="8"/>
      <c r="P41" s="13"/>
      <c r="Q41" s="13"/>
      <c r="T41" s="43">
        <v>4268.1840000000002</v>
      </c>
      <c r="U41" s="52">
        <f t="shared" si="16"/>
        <v>168.1840000000002</v>
      </c>
      <c r="V41" s="48">
        <f t="shared" si="17"/>
        <v>168</v>
      </c>
      <c r="W41" s="48"/>
      <c r="X41" s="48">
        <f t="shared" si="18"/>
        <v>4506.9030633655057</v>
      </c>
      <c r="Y41" s="48">
        <f t="shared" si="19"/>
        <v>406.90306336550566</v>
      </c>
      <c r="Z41" s="48">
        <f t="shared" si="20"/>
        <v>407</v>
      </c>
      <c r="AA41" s="17">
        <f t="shared" si="21"/>
        <v>168</v>
      </c>
      <c r="AB41" s="45">
        <f t="shared" si="22"/>
        <v>4268</v>
      </c>
    </row>
    <row r="42" spans="1:28" ht="15" customHeight="1" x14ac:dyDescent="0.25">
      <c r="A42" s="49">
        <v>2910</v>
      </c>
      <c r="B42" s="49">
        <v>4080</v>
      </c>
      <c r="C42" s="46">
        <v>1.06</v>
      </c>
      <c r="D42" s="46">
        <v>274.33999999999997</v>
      </c>
      <c r="E42" s="46">
        <v>215.4</v>
      </c>
      <c r="F42" s="46">
        <v>0</v>
      </c>
      <c r="G42" s="46">
        <f t="shared" si="13"/>
        <v>393.58333333333331</v>
      </c>
      <c r="H42" s="46">
        <v>0</v>
      </c>
      <c r="I42" s="46">
        <f t="shared" si="14"/>
        <v>296.08333333333331</v>
      </c>
      <c r="J42" s="50">
        <f t="shared" si="23"/>
        <v>1</v>
      </c>
      <c r="K42" s="50">
        <f t="shared" si="24"/>
        <v>1</v>
      </c>
      <c r="L42" s="50">
        <f t="shared" si="25"/>
        <v>1</v>
      </c>
      <c r="M42" s="50">
        <f t="shared" ca="1" si="15"/>
        <v>0</v>
      </c>
      <c r="N42" s="8"/>
      <c r="O42" s="8"/>
      <c r="P42" s="13"/>
      <c r="Q42" s="13"/>
      <c r="T42" s="43">
        <v>4255.5950000000003</v>
      </c>
      <c r="U42" s="52">
        <f t="shared" si="16"/>
        <v>175.59500000000025</v>
      </c>
      <c r="V42" s="48">
        <f t="shared" si="17"/>
        <v>176</v>
      </c>
      <c r="W42" s="48"/>
      <c r="X42" s="48">
        <f t="shared" si="18"/>
        <v>4484.9181703734794</v>
      </c>
      <c r="Y42" s="48">
        <f t="shared" si="19"/>
        <v>404.91817037347937</v>
      </c>
      <c r="Z42" s="48">
        <f t="shared" si="20"/>
        <v>405</v>
      </c>
      <c r="AA42" s="17">
        <f t="shared" si="21"/>
        <v>176</v>
      </c>
      <c r="AB42" s="45">
        <f t="shared" si="22"/>
        <v>4256</v>
      </c>
    </row>
    <row r="43" spans="1:28" ht="15" customHeight="1" x14ac:dyDescent="0.25">
      <c r="A43" s="49">
        <v>2690</v>
      </c>
      <c r="B43" s="49">
        <v>4050</v>
      </c>
      <c r="C43" s="46">
        <v>2.44</v>
      </c>
      <c r="D43" s="46">
        <v>274.2</v>
      </c>
      <c r="E43" s="46">
        <v>215.4</v>
      </c>
      <c r="F43" s="46">
        <v>0</v>
      </c>
      <c r="G43" s="46">
        <f t="shared" si="13"/>
        <v>380.23076923076923</v>
      </c>
      <c r="H43" s="46">
        <v>0</v>
      </c>
      <c r="I43" s="46">
        <f t="shared" si="14"/>
        <v>275.61538461538464</v>
      </c>
      <c r="J43" s="50">
        <f t="shared" si="23"/>
        <v>1</v>
      </c>
      <c r="K43" s="50">
        <f t="shared" si="24"/>
        <v>1</v>
      </c>
      <c r="L43" s="50">
        <f t="shared" si="25"/>
        <v>1</v>
      </c>
      <c r="M43" s="50">
        <f t="shared" ca="1" si="15"/>
        <v>0</v>
      </c>
      <c r="N43" s="8"/>
      <c r="O43" s="8"/>
      <c r="P43" s="13"/>
      <c r="Q43" s="13"/>
      <c r="T43" s="43">
        <v>4188.5940000000001</v>
      </c>
      <c r="U43" s="52">
        <f t="shared" si="16"/>
        <v>138.59400000000005</v>
      </c>
      <c r="V43" s="48">
        <f t="shared" si="17"/>
        <v>139</v>
      </c>
      <c r="W43" s="48"/>
      <c r="X43" s="48">
        <f t="shared" si="18"/>
        <v>4451.940830885439</v>
      </c>
      <c r="Y43" s="48">
        <f t="shared" si="19"/>
        <v>401.94083088543903</v>
      </c>
      <c r="Z43" s="48">
        <f t="shared" si="20"/>
        <v>402</v>
      </c>
      <c r="AA43" s="17">
        <f t="shared" si="21"/>
        <v>139</v>
      </c>
      <c r="AB43" s="45">
        <f t="shared" si="22"/>
        <v>4189</v>
      </c>
    </row>
    <row r="44" spans="1:28" ht="15" customHeight="1" x14ac:dyDescent="0.25">
      <c r="A44" s="49">
        <v>2370</v>
      </c>
      <c r="B44" s="49">
        <v>4030</v>
      </c>
      <c r="C44" s="46">
        <v>3.76</v>
      </c>
      <c r="D44" s="46">
        <v>274.02999999999997</v>
      </c>
      <c r="E44" s="46">
        <v>215.4</v>
      </c>
      <c r="F44" s="46">
        <v>0</v>
      </c>
      <c r="G44" s="46">
        <f t="shared" si="13"/>
        <v>375.92857142857144</v>
      </c>
      <c r="H44" s="46">
        <v>0</v>
      </c>
      <c r="I44" s="46">
        <f t="shared" si="14"/>
        <v>257.35714285714283</v>
      </c>
      <c r="J44" s="50">
        <f t="shared" si="23"/>
        <v>1</v>
      </c>
      <c r="K44" s="50">
        <f t="shared" si="24"/>
        <v>1</v>
      </c>
      <c r="L44" s="50">
        <f t="shared" si="25"/>
        <v>1</v>
      </c>
      <c r="M44" s="50">
        <f t="shared" ca="1" si="15"/>
        <v>1</v>
      </c>
      <c r="N44" s="8"/>
      <c r="O44" s="8"/>
      <c r="P44" s="13"/>
      <c r="Q44" s="13"/>
      <c r="T44" s="43">
        <v>4138.9570000000003</v>
      </c>
      <c r="U44" s="52">
        <f t="shared" si="16"/>
        <v>108.95700000000033</v>
      </c>
      <c r="V44" s="48">
        <f t="shared" si="17"/>
        <v>109</v>
      </c>
      <c r="W44" s="48"/>
      <c r="X44" s="48">
        <f t="shared" si="18"/>
        <v>4429.9559378934118</v>
      </c>
      <c r="Y44" s="48">
        <f t="shared" si="19"/>
        <v>399.95593789341183</v>
      </c>
      <c r="Z44" s="48">
        <f t="shared" si="20"/>
        <v>400</v>
      </c>
      <c r="AA44" s="17">
        <f t="shared" si="21"/>
        <v>109</v>
      </c>
      <c r="AB44" s="45">
        <f t="shared" si="22"/>
        <v>4139</v>
      </c>
    </row>
    <row r="45" spans="1:28" ht="15" customHeight="1" x14ac:dyDescent="0.25">
      <c r="A45" s="49">
        <v>2440</v>
      </c>
      <c r="B45" s="49">
        <v>3990</v>
      </c>
      <c r="C45" s="46">
        <v>4.63</v>
      </c>
      <c r="D45" s="46">
        <v>273.87</v>
      </c>
      <c r="E45" s="46">
        <v>215.41</v>
      </c>
      <c r="F45" s="46">
        <v>0</v>
      </c>
      <c r="G45" s="46">
        <f t="shared" si="13"/>
        <v>346.2</v>
      </c>
      <c r="H45" s="46">
        <v>0</v>
      </c>
      <c r="I45" s="46">
        <f t="shared" si="14"/>
        <v>242.86666666666667</v>
      </c>
      <c r="J45" s="50">
        <f t="shared" si="23"/>
        <v>1</v>
      </c>
      <c r="K45" s="50">
        <f t="shared" si="24"/>
        <v>1</v>
      </c>
      <c r="L45" s="50">
        <f t="shared" si="25"/>
        <v>1</v>
      </c>
      <c r="M45" s="50">
        <f t="shared" ca="1" si="15"/>
        <v>0</v>
      </c>
      <c r="N45" s="8"/>
      <c r="O45" s="8"/>
      <c r="P45" s="13"/>
      <c r="Q45" s="13"/>
      <c r="T45" s="43">
        <v>4151.9780000000001</v>
      </c>
      <c r="U45" s="52">
        <f t="shared" si="16"/>
        <v>161.97800000000007</v>
      </c>
      <c r="V45" s="48">
        <f t="shared" si="17"/>
        <v>162</v>
      </c>
      <c r="W45" s="48"/>
      <c r="X45" s="48">
        <f t="shared" si="18"/>
        <v>4385.9861519093583</v>
      </c>
      <c r="Y45" s="48">
        <f t="shared" si="19"/>
        <v>395.98615190935834</v>
      </c>
      <c r="Z45" s="48">
        <f t="shared" si="20"/>
        <v>396</v>
      </c>
      <c r="AA45" s="17">
        <f t="shared" si="21"/>
        <v>162</v>
      </c>
      <c r="AB45" s="45">
        <f t="shared" si="22"/>
        <v>4152</v>
      </c>
    </row>
    <row r="46" spans="1:28" ht="15" customHeight="1" x14ac:dyDescent="0.25">
      <c r="A46" s="49">
        <v>2410</v>
      </c>
      <c r="B46" s="49">
        <v>3960</v>
      </c>
      <c r="C46" s="46">
        <v>7.33</v>
      </c>
      <c r="D46" s="46">
        <v>273.70999999999998</v>
      </c>
      <c r="E46" s="46">
        <v>215.4</v>
      </c>
      <c r="F46" s="46">
        <v>0</v>
      </c>
      <c r="G46" s="46">
        <f t="shared" si="13"/>
        <v>326.4375</v>
      </c>
      <c r="H46" s="46">
        <v>0</v>
      </c>
      <c r="I46" s="46">
        <f t="shared" si="14"/>
        <v>229.5625</v>
      </c>
      <c r="J46" s="50">
        <f t="shared" si="23"/>
        <v>1</v>
      </c>
      <c r="K46" s="50">
        <f t="shared" si="24"/>
        <v>1</v>
      </c>
      <c r="L46" s="50">
        <f t="shared" si="25"/>
        <v>1</v>
      </c>
      <c r="M46" s="50">
        <f t="shared" ca="1" si="15"/>
        <v>0</v>
      </c>
      <c r="N46" s="8"/>
      <c r="O46" s="8"/>
      <c r="P46" s="13"/>
      <c r="Q46" s="13"/>
      <c r="T46" s="43">
        <v>4117.6670000000004</v>
      </c>
      <c r="U46" s="52">
        <f t="shared" si="16"/>
        <v>157.66700000000037</v>
      </c>
      <c r="V46" s="48">
        <f t="shared" si="17"/>
        <v>158</v>
      </c>
      <c r="W46" s="48"/>
      <c r="X46" s="48">
        <f t="shared" si="18"/>
        <v>4353.008812421318</v>
      </c>
      <c r="Y46" s="48">
        <f t="shared" si="19"/>
        <v>393.008812421318</v>
      </c>
      <c r="Z46" s="48">
        <f t="shared" si="20"/>
        <v>393</v>
      </c>
      <c r="AA46" s="17">
        <f t="shared" si="21"/>
        <v>158</v>
      </c>
      <c r="AB46" s="45">
        <f t="shared" si="22"/>
        <v>4118</v>
      </c>
    </row>
    <row r="47" spans="1:28" ht="15" customHeight="1" x14ac:dyDescent="0.25">
      <c r="A47" s="49">
        <v>2670</v>
      </c>
      <c r="B47" s="49">
        <v>3930</v>
      </c>
      <c r="C47" s="46">
        <v>8.9</v>
      </c>
      <c r="D47" s="46">
        <v>273.58</v>
      </c>
      <c r="E47" s="46">
        <v>215.39</v>
      </c>
      <c r="F47" s="46">
        <v>0</v>
      </c>
      <c r="G47" s="46">
        <f t="shared" si="13"/>
        <v>291.94117647058823</v>
      </c>
      <c r="H47" s="46">
        <v>0</v>
      </c>
      <c r="I47" s="46">
        <f t="shared" si="14"/>
        <v>217.8235294117647</v>
      </c>
      <c r="J47" s="50">
        <f t="shared" si="23"/>
        <v>1</v>
      </c>
      <c r="K47" s="50">
        <f t="shared" si="24"/>
        <v>1</v>
      </c>
      <c r="L47" s="50">
        <f t="shared" si="25"/>
        <v>1</v>
      </c>
      <c r="M47" s="50">
        <f t="shared" ca="1" si="15"/>
        <v>0</v>
      </c>
      <c r="N47" s="8"/>
      <c r="O47" s="8"/>
      <c r="P47" s="13"/>
      <c r="Q47" s="13"/>
      <c r="T47" s="43">
        <v>4106.3469999999998</v>
      </c>
      <c r="U47" s="52">
        <f t="shared" si="16"/>
        <v>176.34699999999975</v>
      </c>
      <c r="V47" s="48">
        <f t="shared" si="17"/>
        <v>176</v>
      </c>
      <c r="W47" s="48"/>
      <c r="X47" s="48">
        <f t="shared" si="18"/>
        <v>4320.0314729332767</v>
      </c>
      <c r="Y47" s="48">
        <f t="shared" si="19"/>
        <v>390.03147293327675</v>
      </c>
      <c r="Z47" s="48">
        <f t="shared" si="20"/>
        <v>390</v>
      </c>
      <c r="AA47" s="17">
        <f t="shared" si="21"/>
        <v>176</v>
      </c>
      <c r="AB47" s="45">
        <f t="shared" si="22"/>
        <v>4106</v>
      </c>
    </row>
    <row r="48" spans="1:28" ht="15" customHeight="1" x14ac:dyDescent="0.25">
      <c r="A48" s="49">
        <v>3230</v>
      </c>
      <c r="B48" s="49">
        <v>3910</v>
      </c>
      <c r="C48" s="46">
        <v>6.05</v>
      </c>
      <c r="D48" s="46">
        <v>273.51</v>
      </c>
      <c r="E48" s="46">
        <v>215.4</v>
      </c>
      <c r="F48" s="46">
        <v>0</v>
      </c>
      <c r="G48" s="46">
        <f t="shared" si="13"/>
        <v>244.61111111111111</v>
      </c>
      <c r="H48" s="46">
        <v>0</v>
      </c>
      <c r="I48" s="46">
        <f t="shared" si="14"/>
        <v>206.83333333333334</v>
      </c>
      <c r="J48" s="50">
        <f t="shared" si="23"/>
        <v>1</v>
      </c>
      <c r="K48" s="50">
        <f t="shared" si="24"/>
        <v>1</v>
      </c>
      <c r="L48" s="50">
        <f t="shared" si="25"/>
        <v>1</v>
      </c>
      <c r="M48" s="50">
        <f t="shared" ca="1" si="15"/>
        <v>1</v>
      </c>
      <c r="N48" s="8"/>
      <c r="O48" s="8"/>
      <c r="P48" s="13"/>
      <c r="Q48" s="13"/>
      <c r="T48" s="43">
        <v>4037.8209999999999</v>
      </c>
      <c r="U48" s="52">
        <f t="shared" si="16"/>
        <v>127.82099999999991</v>
      </c>
      <c r="V48" s="48">
        <f t="shared" si="17"/>
        <v>128</v>
      </c>
      <c r="W48" s="48"/>
      <c r="X48" s="48">
        <f t="shared" si="18"/>
        <v>4298.0465799412505</v>
      </c>
      <c r="Y48" s="48">
        <f t="shared" si="19"/>
        <v>388.04657994125046</v>
      </c>
      <c r="Z48" s="48">
        <f t="shared" si="20"/>
        <v>388</v>
      </c>
      <c r="AA48" s="17">
        <f t="shared" si="21"/>
        <v>128</v>
      </c>
      <c r="AB48" s="45">
        <f t="shared" si="22"/>
        <v>4038</v>
      </c>
    </row>
    <row r="49" spans="1:28" ht="15" customHeight="1" x14ac:dyDescent="0.25">
      <c r="A49" s="49">
        <v>3610</v>
      </c>
      <c r="B49" s="49">
        <v>3910</v>
      </c>
      <c r="C49" s="46">
        <v>6.38</v>
      </c>
      <c r="D49" s="46">
        <v>273.48</v>
      </c>
      <c r="E49" s="46">
        <v>215.4</v>
      </c>
      <c r="F49" s="46">
        <v>0</v>
      </c>
      <c r="G49" s="46">
        <f t="shared" si="13"/>
        <v>211.73684210526315</v>
      </c>
      <c r="H49" s="46">
        <v>0</v>
      </c>
      <c r="I49" s="46">
        <f t="shared" si="14"/>
        <v>195.94736842105263</v>
      </c>
      <c r="J49" s="50">
        <f t="shared" si="23"/>
        <v>1</v>
      </c>
      <c r="K49" s="50">
        <f t="shared" si="24"/>
        <v>1</v>
      </c>
      <c r="L49" s="50">
        <f t="shared" si="25"/>
        <v>1</v>
      </c>
      <c r="M49" s="50">
        <f t="shared" ca="1" si="15"/>
        <v>0</v>
      </c>
      <c r="N49" s="8"/>
      <c r="O49" s="8"/>
      <c r="P49" s="13"/>
      <c r="Q49" s="13"/>
      <c r="T49" s="43">
        <v>4082.1419999999998</v>
      </c>
      <c r="U49" s="52">
        <f t="shared" si="16"/>
        <v>172.14199999999983</v>
      </c>
      <c r="V49" s="48">
        <f t="shared" si="17"/>
        <v>172</v>
      </c>
      <c r="W49" s="48"/>
      <c r="X49" s="48">
        <f t="shared" si="18"/>
        <v>4298.0465799412505</v>
      </c>
      <c r="Y49" s="48">
        <f t="shared" si="19"/>
        <v>388.04657994125046</v>
      </c>
      <c r="Z49" s="48">
        <f t="shared" si="20"/>
        <v>388</v>
      </c>
      <c r="AA49" s="17">
        <f t="shared" si="21"/>
        <v>172</v>
      </c>
      <c r="AB49" s="45">
        <f t="shared" si="22"/>
        <v>4082</v>
      </c>
    </row>
    <row r="50" spans="1:28" ht="15" customHeight="1" x14ac:dyDescent="0.25">
      <c r="A50" s="49">
        <v>3510</v>
      </c>
      <c r="B50" s="49">
        <v>3900</v>
      </c>
      <c r="C50" s="46">
        <v>3.57</v>
      </c>
      <c r="D50" s="46">
        <v>273.44</v>
      </c>
      <c r="E50" s="46">
        <v>215.4</v>
      </c>
      <c r="F50" s="46">
        <v>0</v>
      </c>
      <c r="G50" s="46">
        <f t="shared" si="13"/>
        <v>206.15</v>
      </c>
      <c r="H50" s="46">
        <v>0</v>
      </c>
      <c r="I50" s="46">
        <f t="shared" si="14"/>
        <v>186.65</v>
      </c>
      <c r="J50" s="50">
        <f t="shared" si="23"/>
        <v>1</v>
      </c>
      <c r="K50" s="50">
        <f t="shared" si="24"/>
        <v>1</v>
      </c>
      <c r="L50" s="50">
        <f t="shared" si="25"/>
        <v>1</v>
      </c>
      <c r="M50" s="50">
        <f t="shared" ca="1" si="15"/>
        <v>1</v>
      </c>
      <c r="N50" s="8"/>
      <c r="O50" s="8"/>
      <c r="P50" s="13"/>
      <c r="Q50" s="13"/>
      <c r="T50" s="43">
        <v>4031.6260000000002</v>
      </c>
      <c r="U50" s="52">
        <f t="shared" si="16"/>
        <v>131.6260000000002</v>
      </c>
      <c r="V50" s="48">
        <f t="shared" si="17"/>
        <v>132</v>
      </c>
      <c r="W50" s="48"/>
      <c r="X50" s="48">
        <f t="shared" si="18"/>
        <v>4287.0541334452373</v>
      </c>
      <c r="Y50" s="48">
        <f t="shared" si="19"/>
        <v>387.05413344523731</v>
      </c>
      <c r="Z50" s="48">
        <f t="shared" si="20"/>
        <v>387</v>
      </c>
      <c r="AA50" s="17">
        <f t="shared" si="21"/>
        <v>132</v>
      </c>
      <c r="AB50" s="45">
        <f t="shared" si="22"/>
        <v>4032</v>
      </c>
    </row>
    <row r="51" spans="1:28" ht="15" customHeight="1" x14ac:dyDescent="0.25">
      <c r="A51" s="49">
        <v>3490</v>
      </c>
      <c r="B51" s="49">
        <v>4360</v>
      </c>
      <c r="C51" s="46">
        <v>0.89</v>
      </c>
      <c r="D51" s="46">
        <v>273.35000000000002</v>
      </c>
      <c r="E51" s="46">
        <v>215.4</v>
      </c>
      <c r="F51" s="46">
        <v>0</v>
      </c>
      <c r="G51" s="46">
        <f t="shared" si="13"/>
        <v>197.28571428571428</v>
      </c>
      <c r="H51" s="46">
        <v>0</v>
      </c>
      <c r="I51" s="46">
        <f t="shared" si="14"/>
        <v>155.85714285714286</v>
      </c>
      <c r="J51" s="50">
        <f t="shared" si="23"/>
        <v>0</v>
      </c>
      <c r="K51" s="50">
        <f t="shared" si="24"/>
        <v>1</v>
      </c>
      <c r="L51" s="50">
        <f t="shared" si="25"/>
        <v>1</v>
      </c>
      <c r="M51" s="50">
        <f t="shared" ca="1" si="15"/>
        <v>0</v>
      </c>
      <c r="N51" s="8"/>
      <c r="O51" s="8"/>
      <c r="P51" s="13"/>
      <c r="Q51" s="13"/>
      <c r="T51" s="43">
        <v>4540.8639999999996</v>
      </c>
      <c r="U51" s="52">
        <f t="shared" si="16"/>
        <v>180.86399999999958</v>
      </c>
      <c r="V51" s="48">
        <f t="shared" si="17"/>
        <v>181</v>
      </c>
      <c r="W51" s="48"/>
      <c r="X51" s="48">
        <f t="shared" si="18"/>
        <v>4792.7066722618547</v>
      </c>
      <c r="Y51" s="48">
        <f t="shared" si="19"/>
        <v>432.70667226185469</v>
      </c>
      <c r="Z51" s="48">
        <f t="shared" si="20"/>
        <v>433</v>
      </c>
      <c r="AA51" s="17">
        <f t="shared" si="21"/>
        <v>181</v>
      </c>
      <c r="AB51" s="45">
        <f t="shared" si="22"/>
        <v>4541</v>
      </c>
    </row>
    <row r="52" spans="1:28" ht="15" customHeight="1" x14ac:dyDescent="0.25">
      <c r="A52" s="63">
        <v>3800</v>
      </c>
      <c r="B52" s="59">
        <v>4480</v>
      </c>
      <c r="C52" s="46">
        <v>0.69</v>
      </c>
      <c r="D52" s="46">
        <v>273.27999999999997</v>
      </c>
      <c r="E52" s="46">
        <v>215.4</v>
      </c>
      <c r="F52" s="46">
        <v>0</v>
      </c>
      <c r="G52" s="46">
        <f t="shared" si="13"/>
        <v>174.22727272727272</v>
      </c>
      <c r="H52" s="46">
        <v>0</v>
      </c>
      <c r="I52" s="46">
        <f t="shared" si="14"/>
        <v>143.31818181818181</v>
      </c>
      <c r="J52" s="50">
        <f t="shared" si="23"/>
        <v>0</v>
      </c>
      <c r="K52" s="50">
        <f t="shared" si="24"/>
        <v>1</v>
      </c>
      <c r="L52" s="50">
        <f t="shared" si="25"/>
        <v>1</v>
      </c>
      <c r="M52" s="50">
        <f t="shared" ca="1" si="15"/>
        <v>0</v>
      </c>
      <c r="N52" s="8"/>
      <c r="O52" s="8"/>
      <c r="P52" s="13"/>
      <c r="Q52" s="13"/>
      <c r="T52" s="43">
        <v>4604.0519999999997</v>
      </c>
      <c r="U52" s="52">
        <f t="shared" si="16"/>
        <v>124.05199999999968</v>
      </c>
      <c r="V52" s="48">
        <f t="shared" si="17"/>
        <v>124</v>
      </c>
      <c r="W52" s="48"/>
      <c r="X52" s="48">
        <f t="shared" si="18"/>
        <v>4924.6160302140161</v>
      </c>
      <c r="Y52" s="48">
        <f t="shared" si="19"/>
        <v>444.61603021401606</v>
      </c>
      <c r="Z52" s="48">
        <f t="shared" si="20"/>
        <v>445</v>
      </c>
      <c r="AA52" s="17">
        <f t="shared" si="21"/>
        <v>124</v>
      </c>
      <c r="AB52" s="45">
        <f t="shared" si="22"/>
        <v>4604</v>
      </c>
    </row>
    <row r="53" spans="1:28" ht="15" customHeight="1" x14ac:dyDescent="0.25">
      <c r="A53" s="49">
        <v>3580</v>
      </c>
      <c r="B53" s="49">
        <v>4460</v>
      </c>
      <c r="C53" s="46">
        <v>0.43</v>
      </c>
      <c r="D53" s="46">
        <v>273.19</v>
      </c>
      <c r="E53" s="46">
        <v>215.4</v>
      </c>
      <c r="F53" s="46">
        <v>0</v>
      </c>
      <c r="G53" s="46">
        <f t="shared" si="13"/>
        <v>176.21739130434781</v>
      </c>
      <c r="H53" s="46">
        <v>0</v>
      </c>
      <c r="I53" s="46">
        <f t="shared" si="14"/>
        <v>137.95652173913044</v>
      </c>
      <c r="J53" s="50">
        <f t="shared" si="23"/>
        <v>1</v>
      </c>
      <c r="K53" s="50">
        <f t="shared" si="24"/>
        <v>1</v>
      </c>
      <c r="L53" s="50">
        <f t="shared" si="25"/>
        <v>1</v>
      </c>
      <c r="M53" s="50">
        <f t="shared" ca="1" si="15"/>
        <v>1</v>
      </c>
      <c r="N53" s="8"/>
      <c r="O53" s="8"/>
      <c r="P53" s="13"/>
      <c r="Q53" s="13"/>
      <c r="T53" s="43">
        <v>4714.2979999999998</v>
      </c>
      <c r="U53" s="52">
        <f t="shared" si="16"/>
        <v>254.29799999999977</v>
      </c>
      <c r="V53" s="48">
        <f t="shared" si="17"/>
        <v>254</v>
      </c>
      <c r="W53" s="48"/>
      <c r="X53" s="48">
        <f t="shared" si="18"/>
        <v>4902.6311372219889</v>
      </c>
      <c r="Y53" s="48">
        <f t="shared" si="19"/>
        <v>442.63113722198887</v>
      </c>
      <c r="Z53" s="48">
        <f t="shared" si="20"/>
        <v>443</v>
      </c>
      <c r="AA53" s="17">
        <f t="shared" si="21"/>
        <v>254</v>
      </c>
      <c r="AB53" s="45">
        <f t="shared" si="22"/>
        <v>4714</v>
      </c>
    </row>
    <row r="54" spans="1:28" ht="15" customHeight="1" x14ac:dyDescent="0.25">
      <c r="A54" s="49">
        <v>3560</v>
      </c>
      <c r="B54" s="49">
        <v>4430</v>
      </c>
      <c r="C54" s="46">
        <v>0</v>
      </c>
      <c r="D54" s="46">
        <v>273.10000000000002</v>
      </c>
      <c r="E54" s="46">
        <v>215.4</v>
      </c>
      <c r="F54" s="46">
        <v>0</v>
      </c>
      <c r="G54" s="46">
        <f t="shared" si="13"/>
        <v>169.70833333333334</v>
      </c>
      <c r="H54" s="46">
        <v>0</v>
      </c>
      <c r="I54" s="46">
        <f t="shared" si="14"/>
        <v>133.45833333333334</v>
      </c>
      <c r="J54" s="50">
        <f t="shared" si="23"/>
        <v>1</v>
      </c>
      <c r="K54" s="50">
        <f t="shared" si="24"/>
        <v>1</v>
      </c>
      <c r="L54" s="50">
        <f t="shared" si="25"/>
        <v>1</v>
      </c>
      <c r="M54" s="50">
        <f t="shared" ca="1" si="15"/>
        <v>0</v>
      </c>
      <c r="N54" s="8"/>
      <c r="O54" s="8"/>
      <c r="P54" s="13"/>
      <c r="Q54" s="13"/>
      <c r="T54" s="43">
        <v>4608.2070000000003</v>
      </c>
      <c r="U54" s="52">
        <f t="shared" si="16"/>
        <v>178.20700000000033</v>
      </c>
      <c r="V54" s="48">
        <f t="shared" si="17"/>
        <v>178</v>
      </c>
      <c r="W54" s="48"/>
      <c r="X54" s="48">
        <f t="shared" si="18"/>
        <v>4869.6537977339485</v>
      </c>
      <c r="Y54" s="48">
        <f t="shared" si="19"/>
        <v>439.65379773394852</v>
      </c>
      <c r="Z54" s="48">
        <f t="shared" si="20"/>
        <v>440</v>
      </c>
      <c r="AA54" s="17">
        <f t="shared" si="21"/>
        <v>178</v>
      </c>
      <c r="AB54" s="45">
        <f t="shared" si="22"/>
        <v>4608</v>
      </c>
    </row>
    <row r="55" spans="1:28" ht="15" customHeight="1" x14ac:dyDescent="0.25">
      <c r="A55" s="49">
        <v>3240</v>
      </c>
      <c r="B55" s="49">
        <v>4410</v>
      </c>
      <c r="C55" s="46">
        <v>2.02</v>
      </c>
      <c r="D55" s="46">
        <v>272.98</v>
      </c>
      <c r="E55" s="46">
        <v>215.41</v>
      </c>
      <c r="F55" s="46">
        <v>0</v>
      </c>
      <c r="G55" s="46">
        <f t="shared" si="13"/>
        <v>175.72</v>
      </c>
      <c r="H55" s="46">
        <v>0</v>
      </c>
      <c r="I55" s="46">
        <f t="shared" si="14"/>
        <v>128.91999999999999</v>
      </c>
      <c r="J55" s="50">
        <f t="shared" si="23"/>
        <v>1</v>
      </c>
      <c r="K55" s="50">
        <f t="shared" si="24"/>
        <v>1</v>
      </c>
      <c r="L55" s="50">
        <f t="shared" si="25"/>
        <v>1</v>
      </c>
      <c r="M55" s="50">
        <f t="shared" ca="1" si="15"/>
        <v>0</v>
      </c>
      <c r="N55" s="8"/>
      <c r="O55" s="8"/>
      <c r="P55" s="13"/>
      <c r="Q55" s="13"/>
      <c r="T55" s="43">
        <v>4596.5510000000004</v>
      </c>
      <c r="U55" s="52">
        <f t="shared" si="16"/>
        <v>186.55100000000039</v>
      </c>
      <c r="V55" s="48">
        <f t="shared" si="17"/>
        <v>187</v>
      </c>
      <c r="W55" s="48"/>
      <c r="X55" s="48">
        <f t="shared" si="18"/>
        <v>4847.6689047419222</v>
      </c>
      <c r="Y55" s="48">
        <f t="shared" si="19"/>
        <v>437.66890474192223</v>
      </c>
      <c r="Z55" s="48">
        <f t="shared" si="20"/>
        <v>438</v>
      </c>
      <c r="AA55" s="17">
        <f t="shared" si="21"/>
        <v>187</v>
      </c>
      <c r="AB55" s="45">
        <f t="shared" si="22"/>
        <v>4597</v>
      </c>
    </row>
    <row r="56" spans="1:28" ht="15" customHeight="1" x14ac:dyDescent="0.25">
      <c r="A56" s="49">
        <v>3170</v>
      </c>
      <c r="B56" s="49">
        <v>4370</v>
      </c>
      <c r="C56" s="46">
        <v>5.57</v>
      </c>
      <c r="D56" s="46">
        <v>272.86</v>
      </c>
      <c r="E56" s="46">
        <v>215.4</v>
      </c>
      <c r="F56" s="46">
        <v>0</v>
      </c>
      <c r="G56" s="46">
        <f t="shared" si="13"/>
        <v>171.65384615384616</v>
      </c>
      <c r="H56" s="46">
        <v>0</v>
      </c>
      <c r="I56" s="46">
        <f t="shared" si="14"/>
        <v>125.5</v>
      </c>
      <c r="J56" s="50">
        <f t="shared" si="23"/>
        <v>1</v>
      </c>
      <c r="K56" s="50">
        <f t="shared" si="24"/>
        <v>1</v>
      </c>
      <c r="L56" s="50">
        <f t="shared" si="25"/>
        <v>1</v>
      </c>
      <c r="M56" s="50">
        <f t="shared" ca="1" si="15"/>
        <v>0</v>
      </c>
      <c r="N56" s="8"/>
      <c r="O56" s="8"/>
      <c r="P56" s="13"/>
      <c r="Q56" s="13"/>
      <c r="T56" s="43">
        <v>4612.8530000000001</v>
      </c>
      <c r="U56" s="52">
        <f t="shared" si="16"/>
        <v>242.85300000000007</v>
      </c>
      <c r="V56" s="48">
        <f t="shared" si="17"/>
        <v>243</v>
      </c>
      <c r="W56" s="48"/>
      <c r="X56" s="48">
        <f t="shared" si="18"/>
        <v>4803.6991187578678</v>
      </c>
      <c r="Y56" s="48">
        <f t="shared" si="19"/>
        <v>433.69911875786784</v>
      </c>
      <c r="Z56" s="48">
        <f t="shared" si="20"/>
        <v>434</v>
      </c>
      <c r="AA56" s="17">
        <f t="shared" si="21"/>
        <v>243</v>
      </c>
      <c r="AB56" s="45">
        <f t="shared" si="22"/>
        <v>4613</v>
      </c>
    </row>
    <row r="57" spans="1:28" ht="15" customHeight="1" x14ac:dyDescent="0.25">
      <c r="A57" s="49">
        <v>2640</v>
      </c>
      <c r="B57" s="49">
        <v>4340</v>
      </c>
      <c r="C57" s="46">
        <v>2.94</v>
      </c>
      <c r="D57" s="46">
        <v>272.69</v>
      </c>
      <c r="E57" s="46">
        <v>215.4</v>
      </c>
      <c r="F57" s="46">
        <v>0</v>
      </c>
      <c r="G57" s="46">
        <f t="shared" si="13"/>
        <v>184.92592592592592</v>
      </c>
      <c r="H57" s="46">
        <v>0</v>
      </c>
      <c r="I57" s="46">
        <f t="shared" si="14"/>
        <v>121.96296296296296</v>
      </c>
      <c r="J57" s="50">
        <f t="shared" si="23"/>
        <v>1</v>
      </c>
      <c r="K57" s="50">
        <f t="shared" si="24"/>
        <v>1</v>
      </c>
      <c r="L57" s="50">
        <f t="shared" si="25"/>
        <v>1</v>
      </c>
      <c r="M57" s="50">
        <f t="shared" ca="1" si="15"/>
        <v>1</v>
      </c>
      <c r="N57" s="8"/>
      <c r="O57" s="8"/>
      <c r="P57" s="13"/>
      <c r="Q57" s="13"/>
      <c r="T57" s="43">
        <v>4529.0240000000003</v>
      </c>
      <c r="U57" s="52">
        <f t="shared" si="16"/>
        <v>189.02400000000034</v>
      </c>
      <c r="V57" s="48">
        <f t="shared" si="17"/>
        <v>189</v>
      </c>
      <c r="W57" s="48"/>
      <c r="X57" s="48">
        <f t="shared" si="18"/>
        <v>4770.7217792698275</v>
      </c>
      <c r="Y57" s="48">
        <f t="shared" si="19"/>
        <v>430.72177926982749</v>
      </c>
      <c r="Z57" s="48">
        <f t="shared" si="20"/>
        <v>431</v>
      </c>
      <c r="AA57" s="17">
        <f t="shared" si="21"/>
        <v>189</v>
      </c>
      <c r="AB57" s="45">
        <f t="shared" si="22"/>
        <v>4529</v>
      </c>
    </row>
    <row r="58" spans="1:28" ht="15" customHeight="1" x14ac:dyDescent="0.25">
      <c r="A58" s="49">
        <v>2600</v>
      </c>
      <c r="B58" s="49">
        <v>4300</v>
      </c>
      <c r="C58" s="46">
        <v>0.08</v>
      </c>
      <c r="D58" s="46">
        <v>272.52</v>
      </c>
      <c r="E58" s="46">
        <v>215.4</v>
      </c>
      <c r="F58" s="46">
        <v>0</v>
      </c>
      <c r="G58" s="46">
        <f t="shared" si="13"/>
        <v>179.75</v>
      </c>
      <c r="H58" s="46">
        <v>0</v>
      </c>
      <c r="I58" s="46">
        <f t="shared" si="14"/>
        <v>119.03571428571429</v>
      </c>
      <c r="J58" s="50">
        <f t="shared" si="23"/>
        <v>1</v>
      </c>
      <c r="K58" s="50">
        <f t="shared" si="24"/>
        <v>1</v>
      </c>
      <c r="L58" s="50">
        <f t="shared" si="25"/>
        <v>1</v>
      </c>
      <c r="M58" s="50">
        <f t="shared" ca="1" si="15"/>
        <v>0</v>
      </c>
      <c r="N58" s="8"/>
      <c r="O58" s="8"/>
      <c r="P58" s="13"/>
      <c r="Q58" s="13"/>
      <c r="T58" s="43">
        <v>4529.9409999999998</v>
      </c>
      <c r="U58" s="52">
        <f t="shared" si="16"/>
        <v>229.9409999999998</v>
      </c>
      <c r="V58" s="48">
        <f t="shared" si="17"/>
        <v>230</v>
      </c>
      <c r="W58" s="48"/>
      <c r="X58" s="48">
        <f t="shared" si="18"/>
        <v>4726.751993285774</v>
      </c>
      <c r="Y58" s="48">
        <f t="shared" si="19"/>
        <v>426.75199328577401</v>
      </c>
      <c r="Z58" s="48">
        <f t="shared" si="20"/>
        <v>427</v>
      </c>
      <c r="AA58" s="17">
        <f t="shared" si="21"/>
        <v>230</v>
      </c>
      <c r="AB58" s="45">
        <f t="shared" si="22"/>
        <v>4530</v>
      </c>
    </row>
    <row r="59" spans="1:28" ht="15" customHeight="1" x14ac:dyDescent="0.25">
      <c r="A59" s="49">
        <v>2660</v>
      </c>
      <c r="B59" s="49">
        <v>4260</v>
      </c>
      <c r="C59" s="46">
        <v>0.16</v>
      </c>
      <c r="D59" s="46">
        <v>272.36</v>
      </c>
      <c r="E59" s="46">
        <v>215.41</v>
      </c>
      <c r="F59" s="46">
        <v>0</v>
      </c>
      <c r="G59" s="46">
        <f t="shared" si="13"/>
        <v>171.48275862068965</v>
      </c>
      <c r="H59" s="46">
        <v>0</v>
      </c>
      <c r="I59" s="46">
        <f t="shared" si="14"/>
        <v>116.31034482758621</v>
      </c>
      <c r="J59" s="50">
        <f t="shared" si="23"/>
        <v>1</v>
      </c>
      <c r="K59" s="50">
        <f t="shared" si="24"/>
        <v>1</v>
      </c>
      <c r="L59" s="50">
        <f t="shared" si="25"/>
        <v>1</v>
      </c>
      <c r="M59" s="50">
        <f t="shared" ca="1" si="15"/>
        <v>0</v>
      </c>
      <c r="N59" s="8"/>
      <c r="O59" s="8"/>
      <c r="P59" s="13"/>
      <c r="Q59" s="13"/>
      <c r="T59" s="43">
        <v>4465.17</v>
      </c>
      <c r="U59" s="52">
        <f t="shared" si="16"/>
        <v>205.17000000000007</v>
      </c>
      <c r="V59" s="48">
        <f t="shared" si="17"/>
        <v>205</v>
      </c>
      <c r="W59" s="48"/>
      <c r="X59" s="48">
        <f t="shared" si="18"/>
        <v>4682.7822073017205</v>
      </c>
      <c r="Y59" s="48">
        <f t="shared" si="19"/>
        <v>422.78220730172052</v>
      </c>
      <c r="Z59" s="48">
        <f t="shared" si="20"/>
        <v>423</v>
      </c>
      <c r="AA59" s="17">
        <f t="shared" si="21"/>
        <v>205</v>
      </c>
      <c r="AB59" s="45">
        <f t="shared" si="22"/>
        <v>4465</v>
      </c>
    </row>
    <row r="60" spans="1:28" ht="15" customHeight="1" x14ac:dyDescent="0.25">
      <c r="A60" s="49">
        <v>2410</v>
      </c>
      <c r="B60" s="49">
        <v>4210</v>
      </c>
      <c r="C60" s="46">
        <v>0.63</v>
      </c>
      <c r="D60" s="46">
        <v>272.18</v>
      </c>
      <c r="E60" s="46">
        <v>215.4</v>
      </c>
      <c r="F60" s="46">
        <v>0</v>
      </c>
      <c r="G60" s="46">
        <f t="shared" si="13"/>
        <v>174.1</v>
      </c>
      <c r="H60" s="46">
        <v>0</v>
      </c>
      <c r="I60" s="46">
        <f t="shared" si="14"/>
        <v>114.1</v>
      </c>
      <c r="J60" s="50">
        <f t="shared" si="23"/>
        <v>1</v>
      </c>
      <c r="K60" s="50">
        <f t="shared" si="24"/>
        <v>1</v>
      </c>
      <c r="L60" s="50">
        <f t="shared" si="25"/>
        <v>1</v>
      </c>
      <c r="M60" s="50">
        <f t="shared" ca="1" si="15"/>
        <v>0</v>
      </c>
      <c r="N60" s="8"/>
      <c r="O60" s="8"/>
      <c r="P60" s="13"/>
      <c r="Q60" s="13"/>
      <c r="T60" s="43">
        <v>4468.2539999999999</v>
      </c>
      <c r="U60" s="52">
        <f t="shared" si="16"/>
        <v>258.25399999999991</v>
      </c>
      <c r="V60" s="48">
        <f t="shared" si="17"/>
        <v>258</v>
      </c>
      <c r="W60" s="48"/>
      <c r="X60" s="48">
        <f t="shared" si="18"/>
        <v>4627.819974821653</v>
      </c>
      <c r="Y60" s="48">
        <f t="shared" si="19"/>
        <v>417.81997482165298</v>
      </c>
      <c r="Z60" s="48">
        <f t="shared" si="20"/>
        <v>418</v>
      </c>
      <c r="AA60" s="17">
        <f t="shared" si="21"/>
        <v>258</v>
      </c>
      <c r="AB60" s="45">
        <f t="shared" si="22"/>
        <v>4468</v>
      </c>
    </row>
    <row r="61" spans="1:28" ht="15" customHeight="1" x14ac:dyDescent="0.25">
      <c r="A61" s="49">
        <v>2150</v>
      </c>
      <c r="B61" s="49">
        <v>4150</v>
      </c>
      <c r="C61" s="46">
        <v>0.32</v>
      </c>
      <c r="D61" s="46">
        <v>271.99</v>
      </c>
      <c r="E61" s="46">
        <v>215.4</v>
      </c>
      <c r="F61" s="46">
        <v>0</v>
      </c>
      <c r="G61" s="46">
        <f t="shared" si="13"/>
        <v>176.87096774193549</v>
      </c>
      <c r="H61" s="46">
        <v>0</v>
      </c>
      <c r="I61" s="46">
        <f t="shared" si="14"/>
        <v>112.35483870967742</v>
      </c>
      <c r="J61" s="50">
        <f t="shared" si="23"/>
        <v>0</v>
      </c>
      <c r="K61" s="50">
        <f t="shared" si="24"/>
        <v>-1</v>
      </c>
      <c r="L61" s="50">
        <f t="shared" si="25"/>
        <v>0</v>
      </c>
      <c r="M61" s="50">
        <f t="shared" ca="1" si="15"/>
        <v>1</v>
      </c>
      <c r="N61" s="8"/>
      <c r="O61" s="8"/>
      <c r="P61" s="13"/>
      <c r="Q61" s="13"/>
      <c r="T61" s="43">
        <v>4432.1559999999999</v>
      </c>
      <c r="U61" s="52">
        <f t="shared" si="16"/>
        <v>282.15599999999995</v>
      </c>
      <c r="V61" s="48">
        <f t="shared" si="17"/>
        <v>282</v>
      </c>
      <c r="W61" s="48"/>
      <c r="X61" s="48">
        <f t="shared" si="18"/>
        <v>4561.8652958455732</v>
      </c>
      <c r="Y61" s="48">
        <f t="shared" si="19"/>
        <v>411.8652958455732</v>
      </c>
      <c r="Z61" s="48">
        <f t="shared" si="20"/>
        <v>412</v>
      </c>
      <c r="AA61" s="17">
        <f t="shared" si="21"/>
        <v>282</v>
      </c>
      <c r="AB61" s="45">
        <f t="shared" si="22"/>
        <v>4432</v>
      </c>
    </row>
    <row r="62" spans="1:28" ht="15" customHeight="1" x14ac:dyDescent="0.25">
      <c r="A62" s="49">
        <v>1150</v>
      </c>
      <c r="B62" s="49">
        <v>3750</v>
      </c>
      <c r="C62" s="46">
        <v>0</v>
      </c>
      <c r="D62" s="46">
        <v>271.8</v>
      </c>
      <c r="E62" s="46">
        <v>215.41</v>
      </c>
      <c r="F62" s="46">
        <v>0</v>
      </c>
      <c r="G62" s="46">
        <f t="shared" si="13"/>
        <v>202.59375</v>
      </c>
      <c r="H62" s="46">
        <v>0</v>
      </c>
      <c r="I62" s="46">
        <f t="shared" si="14"/>
        <v>121.34375</v>
      </c>
      <c r="J62" s="50">
        <f t="shared" si="23"/>
        <v>0</v>
      </c>
      <c r="K62" s="50">
        <f t="shared" si="24"/>
        <v>-1</v>
      </c>
      <c r="L62" s="50">
        <f t="shared" si="25"/>
        <v>0</v>
      </c>
      <c r="M62" s="50">
        <f t="shared" ca="1" si="15"/>
        <v>0</v>
      </c>
      <c r="N62" s="8"/>
      <c r="O62" s="8"/>
      <c r="P62" s="13"/>
      <c r="Q62" s="13"/>
      <c r="T62" s="43">
        <v>4173.5259999999998</v>
      </c>
      <c r="U62" s="52">
        <f t="shared" si="16"/>
        <v>423.52599999999984</v>
      </c>
      <c r="V62" s="48">
        <f t="shared" si="17"/>
        <v>424</v>
      </c>
      <c r="W62" s="48"/>
      <c r="X62" s="48">
        <f t="shared" si="18"/>
        <v>4122.1674360050356</v>
      </c>
      <c r="Y62" s="48">
        <f t="shared" si="19"/>
        <v>372.1674360050356</v>
      </c>
      <c r="Z62" s="48">
        <f t="shared" si="20"/>
        <v>372</v>
      </c>
      <c r="AA62" s="17">
        <f t="shared" si="21"/>
        <v>424</v>
      </c>
      <c r="AB62" s="45">
        <f t="shared" si="22"/>
        <v>4174</v>
      </c>
    </row>
    <row r="63" spans="1:28" ht="15" customHeight="1" x14ac:dyDescent="0.25">
      <c r="A63" s="49">
        <v>3450</v>
      </c>
      <c r="B63" s="49">
        <v>3650</v>
      </c>
      <c r="C63" s="46">
        <v>0.26</v>
      </c>
      <c r="D63" s="46">
        <v>271.69</v>
      </c>
      <c r="E63" s="46">
        <v>215.41</v>
      </c>
      <c r="F63" s="46">
        <v>0</v>
      </c>
      <c r="G63" s="46">
        <f t="shared" si="13"/>
        <v>126.75757575757575</v>
      </c>
      <c r="H63" s="46">
        <v>0</v>
      </c>
      <c r="I63" s="46">
        <f t="shared" si="14"/>
        <v>120.6969696969697</v>
      </c>
      <c r="J63" s="50">
        <f t="shared" si="23"/>
        <v>0</v>
      </c>
      <c r="K63" s="50">
        <f t="shared" si="24"/>
        <v>-1</v>
      </c>
      <c r="L63" s="50">
        <f t="shared" si="25"/>
        <v>0</v>
      </c>
      <c r="M63" s="50">
        <f t="shared" ca="1" si="15"/>
        <v>0</v>
      </c>
      <c r="N63" s="8"/>
      <c r="O63" s="8"/>
      <c r="P63" s="13"/>
      <c r="Q63" s="13"/>
      <c r="T63" s="43">
        <v>3860.058</v>
      </c>
      <c r="U63" s="52">
        <f t="shared" si="16"/>
        <v>210.05799999999999</v>
      </c>
      <c r="V63" s="48">
        <f t="shared" si="17"/>
        <v>210</v>
      </c>
      <c r="W63" s="48"/>
      <c r="X63" s="48">
        <f t="shared" si="18"/>
        <v>4012.2429710449014</v>
      </c>
      <c r="Y63" s="48">
        <f t="shared" si="19"/>
        <v>362.24297104490142</v>
      </c>
      <c r="Z63" s="48">
        <f t="shared" si="20"/>
        <v>362</v>
      </c>
      <c r="AA63" s="17">
        <f t="shared" si="21"/>
        <v>210</v>
      </c>
      <c r="AB63" s="45">
        <f t="shared" si="22"/>
        <v>3860</v>
      </c>
    </row>
    <row r="64" spans="1:28" ht="15" customHeight="1" x14ac:dyDescent="0.25">
      <c r="A64" s="49">
        <v>1770</v>
      </c>
      <c r="B64" s="49">
        <v>3470</v>
      </c>
      <c r="C64" s="46">
        <v>1.42</v>
      </c>
      <c r="D64" s="46">
        <v>271.51</v>
      </c>
      <c r="E64" s="46">
        <v>215.4</v>
      </c>
      <c r="F64" s="46">
        <v>0</v>
      </c>
      <c r="G64" s="46">
        <f t="shared" si="13"/>
        <v>172.44117647058823</v>
      </c>
      <c r="H64" s="46">
        <v>0</v>
      </c>
      <c r="I64" s="46">
        <f t="shared" si="14"/>
        <v>122.44117647058823</v>
      </c>
      <c r="J64" s="50">
        <f t="shared" si="23"/>
        <v>0</v>
      </c>
      <c r="K64" s="50">
        <f t="shared" si="24"/>
        <v>-1</v>
      </c>
      <c r="L64" s="50">
        <f t="shared" si="25"/>
        <v>0</v>
      </c>
      <c r="M64" s="50">
        <f t="shared" ca="1" si="15"/>
        <v>1</v>
      </c>
      <c r="N64" s="8"/>
      <c r="O64" s="8"/>
      <c r="P64" s="13"/>
      <c r="Q64" s="13"/>
      <c r="T64" s="43">
        <v>3570.7710000000002</v>
      </c>
      <c r="U64" s="52">
        <f t="shared" si="16"/>
        <v>100.77100000000019</v>
      </c>
      <c r="V64" s="48">
        <f t="shared" si="17"/>
        <v>101</v>
      </c>
      <c r="W64" s="48"/>
      <c r="X64" s="48">
        <f t="shared" si="18"/>
        <v>3814.3789341166598</v>
      </c>
      <c r="Y64" s="48">
        <f t="shared" si="19"/>
        <v>344.37893411665982</v>
      </c>
      <c r="Z64" s="48">
        <f t="shared" si="20"/>
        <v>344</v>
      </c>
      <c r="AA64" s="17">
        <f t="shared" si="21"/>
        <v>101</v>
      </c>
      <c r="AB64" s="45">
        <f t="shared" si="22"/>
        <v>3571</v>
      </c>
    </row>
    <row r="65" spans="1:28" ht="15" customHeight="1" x14ac:dyDescent="0.25">
      <c r="A65" s="49">
        <v>1840</v>
      </c>
      <c r="B65" s="49">
        <v>3440</v>
      </c>
      <c r="C65" s="46">
        <v>2.78</v>
      </c>
      <c r="D65" s="46">
        <v>271.35000000000002</v>
      </c>
      <c r="E65" s="46">
        <v>215.41</v>
      </c>
      <c r="F65" s="46">
        <v>0</v>
      </c>
      <c r="G65" s="46">
        <f t="shared" si="13"/>
        <v>165.51428571428571</v>
      </c>
      <c r="H65" s="46">
        <v>0</v>
      </c>
      <c r="I65" s="46">
        <f t="shared" si="14"/>
        <v>119.8</v>
      </c>
      <c r="J65" s="50">
        <f t="shared" si="23"/>
        <v>1</v>
      </c>
      <c r="K65" s="50">
        <f t="shared" si="24"/>
        <v>1</v>
      </c>
      <c r="L65" s="50">
        <f t="shared" si="25"/>
        <v>0</v>
      </c>
      <c r="M65" s="50">
        <f t="shared" ca="1" si="15"/>
        <v>1</v>
      </c>
      <c r="N65" s="8"/>
      <c r="O65" s="8"/>
      <c r="P65" s="13"/>
      <c r="Q65" s="13"/>
      <c r="T65" s="43">
        <v>3516.9630000000002</v>
      </c>
      <c r="U65" s="52">
        <f t="shared" si="16"/>
        <v>76.963000000000193</v>
      </c>
      <c r="V65" s="48">
        <f t="shared" si="17"/>
        <v>77</v>
      </c>
      <c r="W65" s="48"/>
      <c r="X65" s="48">
        <f t="shared" si="18"/>
        <v>3781.401594628619</v>
      </c>
      <c r="Y65" s="48">
        <f t="shared" si="19"/>
        <v>341.40159462861902</v>
      </c>
      <c r="Z65" s="48">
        <f t="shared" si="20"/>
        <v>341</v>
      </c>
      <c r="AA65" s="17">
        <f t="shared" si="21"/>
        <v>77</v>
      </c>
      <c r="AB65" s="45">
        <f t="shared" si="22"/>
        <v>3517</v>
      </c>
    </row>
    <row r="66" spans="1:28" ht="15" customHeight="1" x14ac:dyDescent="0.25">
      <c r="A66" s="49">
        <v>1800</v>
      </c>
      <c r="B66" s="49">
        <v>3400</v>
      </c>
      <c r="C66" s="46">
        <v>3.45</v>
      </c>
      <c r="D66" s="46">
        <v>271.19</v>
      </c>
      <c r="E66" s="46">
        <v>215.4</v>
      </c>
      <c r="F66" s="46">
        <v>0</v>
      </c>
      <c r="G66" s="46">
        <f t="shared" si="13"/>
        <v>162.02777777777777</v>
      </c>
      <c r="H66" s="46">
        <v>0</v>
      </c>
      <c r="I66" s="46">
        <f t="shared" si="14"/>
        <v>117.58333333333333</v>
      </c>
      <c r="J66" s="50">
        <f t="shared" si="23"/>
        <v>1</v>
      </c>
      <c r="K66" s="50">
        <f t="shared" si="24"/>
        <v>1</v>
      </c>
      <c r="L66" s="50">
        <f t="shared" si="25"/>
        <v>0</v>
      </c>
      <c r="M66" s="50">
        <f t="shared" ref="M66:M75" ca="1" si="26">IF(RAND()&lt;0.5,0,1)</f>
        <v>0</v>
      </c>
      <c r="N66" s="8"/>
      <c r="O66" s="8"/>
      <c r="P66" s="13"/>
      <c r="Q66" s="13"/>
      <c r="T66" s="43">
        <v>3439.6239999999998</v>
      </c>
      <c r="U66" s="52">
        <f t="shared" ref="U66:U75" si="27">T66-B66</f>
        <v>39.623999999999796</v>
      </c>
      <c r="V66" s="48">
        <f t="shared" ref="V66:V75" si="28">ROUND(U66,0)</f>
        <v>40</v>
      </c>
      <c r="W66" s="48"/>
      <c r="X66" s="48">
        <f t="shared" ref="X66:X75" si="29">B66/$W$2*$W$3</f>
        <v>3737.431808644566</v>
      </c>
      <c r="Y66" s="48">
        <f t="shared" ref="Y66:Y75" si="30">X66-B66</f>
        <v>337.43180864456599</v>
      </c>
      <c r="Z66" s="48">
        <f t="shared" ref="Z66:Z75" si="31">ROUND(Y66,0)</f>
        <v>337</v>
      </c>
      <c r="AA66" s="17">
        <f t="shared" ref="AA66:AA75" si="32">IF(V66&gt;=0,V66,Z66)</f>
        <v>40</v>
      </c>
      <c r="AB66" s="45">
        <f t="shared" ref="AB66:AB75" si="33">B66+AA66</f>
        <v>3440</v>
      </c>
    </row>
    <row r="67" spans="1:28" ht="15" customHeight="1" x14ac:dyDescent="0.25">
      <c r="A67" s="49">
        <v>1750</v>
      </c>
      <c r="B67" s="49">
        <v>3350</v>
      </c>
      <c r="C67" s="46">
        <v>8.25</v>
      </c>
      <c r="D67" s="46">
        <v>271.02999999999997</v>
      </c>
      <c r="E67" s="46">
        <v>212.72</v>
      </c>
      <c r="F67" s="46">
        <v>0</v>
      </c>
      <c r="G67" s="46">
        <f t="shared" si="13"/>
        <v>159</v>
      </c>
      <c r="H67" s="46">
        <v>0</v>
      </c>
      <c r="I67" s="46">
        <f t="shared" si="14"/>
        <v>115.75675675675676</v>
      </c>
      <c r="J67" s="50">
        <f t="shared" ref="J67:J75" si="34">IF(ABS(B67-B66)&lt;=50,1,0)</f>
        <v>1</v>
      </c>
      <c r="K67" s="50">
        <f t="shared" ref="K67:K75" si="35">IF(ABS((B67-B66))&lt;=50,1,IF((B67-B66)*(1)&gt;=0,1,-1))</f>
        <v>1</v>
      </c>
      <c r="L67" s="50">
        <f t="shared" si="25"/>
        <v>0</v>
      </c>
      <c r="M67" s="50">
        <f t="shared" ca="1" si="26"/>
        <v>1</v>
      </c>
      <c r="N67" s="8"/>
      <c r="O67" s="8"/>
      <c r="P67" s="13"/>
      <c r="Q67" s="13"/>
      <c r="T67" s="43">
        <v>3434.625</v>
      </c>
      <c r="U67" s="52">
        <f t="shared" si="27"/>
        <v>84.625</v>
      </c>
      <c r="V67" s="48">
        <f t="shared" si="28"/>
        <v>85</v>
      </c>
      <c r="W67" s="48"/>
      <c r="X67" s="48">
        <f t="shared" si="29"/>
        <v>3682.4695761644984</v>
      </c>
      <c r="Y67" s="48">
        <f t="shared" si="30"/>
        <v>332.46957616449845</v>
      </c>
      <c r="Z67" s="48">
        <f t="shared" si="31"/>
        <v>332</v>
      </c>
      <c r="AA67" s="17">
        <f t="shared" si="32"/>
        <v>85</v>
      </c>
      <c r="AB67" s="45">
        <f t="shared" si="33"/>
        <v>3435</v>
      </c>
    </row>
    <row r="68" spans="1:28" ht="15" customHeight="1" x14ac:dyDescent="0.25">
      <c r="A68" s="49">
        <v>2010</v>
      </c>
      <c r="B68" s="49">
        <v>3310</v>
      </c>
      <c r="C68" s="46">
        <v>7.34</v>
      </c>
      <c r="D68" s="46">
        <v>270.89</v>
      </c>
      <c r="E68" s="46">
        <v>212.72</v>
      </c>
      <c r="F68" s="46">
        <v>0</v>
      </c>
      <c r="G68" s="46">
        <f t="shared" si="13"/>
        <v>147.97368421052633</v>
      </c>
      <c r="H68" s="46">
        <v>0</v>
      </c>
      <c r="I68" s="46">
        <f t="shared" si="14"/>
        <v>113.76315789473684</v>
      </c>
      <c r="J68" s="50">
        <f t="shared" si="34"/>
        <v>1</v>
      </c>
      <c r="K68" s="50">
        <f t="shared" si="35"/>
        <v>1</v>
      </c>
      <c r="L68" s="50">
        <f t="shared" si="25"/>
        <v>0</v>
      </c>
      <c r="M68" s="50">
        <f t="shared" ca="1" si="26"/>
        <v>1</v>
      </c>
      <c r="N68" s="8"/>
      <c r="O68" s="8"/>
      <c r="P68" s="13"/>
      <c r="Q68" s="13"/>
      <c r="T68" s="43">
        <v>3395.893</v>
      </c>
      <c r="U68" s="52">
        <f t="shared" si="27"/>
        <v>85.893000000000029</v>
      </c>
      <c r="V68" s="48">
        <f t="shared" si="28"/>
        <v>86</v>
      </c>
      <c r="W68" s="48"/>
      <c r="X68" s="48">
        <f t="shared" si="29"/>
        <v>3638.499790180445</v>
      </c>
      <c r="Y68" s="48">
        <f t="shared" si="30"/>
        <v>328.49979018044496</v>
      </c>
      <c r="Z68" s="48">
        <f t="shared" si="31"/>
        <v>328</v>
      </c>
      <c r="AA68" s="17">
        <f t="shared" si="32"/>
        <v>86</v>
      </c>
      <c r="AB68" s="45">
        <f t="shared" si="33"/>
        <v>3396</v>
      </c>
    </row>
    <row r="69" spans="1:28" ht="15" customHeight="1" x14ac:dyDescent="0.25">
      <c r="A69" s="49">
        <v>2000</v>
      </c>
      <c r="B69" s="49">
        <v>3280</v>
      </c>
      <c r="C69" s="46">
        <v>1.25</v>
      </c>
      <c r="D69" s="46">
        <v>270.75</v>
      </c>
      <c r="E69" s="46">
        <v>212.72</v>
      </c>
      <c r="F69" s="46">
        <v>0</v>
      </c>
      <c r="G69" s="46">
        <f t="shared" si="13"/>
        <v>144.43589743589743</v>
      </c>
      <c r="H69" s="46">
        <v>0</v>
      </c>
      <c r="I69" s="46">
        <f t="shared" si="14"/>
        <v>111.61538461538461</v>
      </c>
      <c r="J69" s="50">
        <f t="shared" si="34"/>
        <v>1</v>
      </c>
      <c r="K69" s="50">
        <f t="shared" si="35"/>
        <v>1</v>
      </c>
      <c r="L69" s="50">
        <f t="shared" si="25"/>
        <v>1</v>
      </c>
      <c r="M69" s="50">
        <f t="shared" ca="1" si="26"/>
        <v>0</v>
      </c>
      <c r="N69" s="8"/>
      <c r="O69" s="8"/>
      <c r="P69" s="13"/>
      <c r="Q69" s="13"/>
      <c r="T69" s="43">
        <v>3341.4769999999999</v>
      </c>
      <c r="U69" s="52">
        <f t="shared" si="27"/>
        <v>61.476999999999862</v>
      </c>
      <c r="V69" s="48">
        <f t="shared" si="28"/>
        <v>61</v>
      </c>
      <c r="W69" s="48"/>
      <c r="X69" s="48">
        <f t="shared" si="29"/>
        <v>3605.5224506924046</v>
      </c>
      <c r="Y69" s="48">
        <f t="shared" si="30"/>
        <v>325.52245069240462</v>
      </c>
      <c r="Z69" s="48">
        <f t="shared" si="31"/>
        <v>326</v>
      </c>
      <c r="AA69" s="17">
        <f t="shared" si="32"/>
        <v>61</v>
      </c>
      <c r="AB69" s="45">
        <f t="shared" si="33"/>
        <v>3341</v>
      </c>
    </row>
    <row r="70" spans="1:28" ht="15" customHeight="1" x14ac:dyDescent="0.25">
      <c r="A70" s="49">
        <v>2160</v>
      </c>
      <c r="B70" s="49">
        <v>3260</v>
      </c>
      <c r="C70" s="46">
        <v>4.6500000000000004</v>
      </c>
      <c r="D70" s="46">
        <v>270.63</v>
      </c>
      <c r="E70" s="46">
        <v>212.72</v>
      </c>
      <c r="F70" s="46">
        <v>0</v>
      </c>
      <c r="G70" s="46">
        <f t="shared" si="13"/>
        <v>136.82499999999999</v>
      </c>
      <c r="H70" s="46">
        <v>0</v>
      </c>
      <c r="I70" s="46">
        <f t="shared" si="14"/>
        <v>109.325</v>
      </c>
      <c r="J70" s="50">
        <f t="shared" si="34"/>
        <v>1</v>
      </c>
      <c r="K70" s="50">
        <f t="shared" si="35"/>
        <v>1</v>
      </c>
      <c r="L70" s="50">
        <f t="shared" si="25"/>
        <v>1</v>
      </c>
      <c r="M70" s="50">
        <f t="shared" ca="1" si="26"/>
        <v>1</v>
      </c>
      <c r="N70" s="8"/>
      <c r="O70" s="8"/>
      <c r="P70" s="13"/>
      <c r="Q70" s="13"/>
      <c r="T70" s="43">
        <v>3346.3139999999999</v>
      </c>
      <c r="U70" s="52">
        <f t="shared" si="27"/>
        <v>86.313999999999851</v>
      </c>
      <c r="V70" s="48">
        <f t="shared" si="28"/>
        <v>86</v>
      </c>
      <c r="W70" s="48"/>
      <c r="X70" s="48">
        <f t="shared" si="29"/>
        <v>3583.5375577003774</v>
      </c>
      <c r="Y70" s="48">
        <f t="shared" si="30"/>
        <v>323.53755770037742</v>
      </c>
      <c r="Z70" s="48">
        <f t="shared" si="31"/>
        <v>324</v>
      </c>
      <c r="AA70" s="17">
        <f t="shared" si="32"/>
        <v>86</v>
      </c>
      <c r="AB70" s="45">
        <f t="shared" si="33"/>
        <v>3346</v>
      </c>
    </row>
    <row r="71" spans="1:28" ht="15" customHeight="1" x14ac:dyDescent="0.25">
      <c r="A71" s="49">
        <v>2690</v>
      </c>
      <c r="B71" s="49">
        <v>3150</v>
      </c>
      <c r="C71" s="46">
        <v>5.28</v>
      </c>
      <c r="D71" s="46">
        <v>270.58</v>
      </c>
      <c r="E71" s="46">
        <v>212.6</v>
      </c>
      <c r="F71" s="46">
        <v>0</v>
      </c>
      <c r="G71" s="46">
        <f t="shared" si="13"/>
        <v>120.5609756097561</v>
      </c>
      <c r="H71" s="46">
        <v>0</v>
      </c>
      <c r="I71" s="46">
        <f t="shared" si="14"/>
        <v>109.34146341463415</v>
      </c>
      <c r="J71" s="50">
        <f t="shared" si="34"/>
        <v>0</v>
      </c>
      <c r="K71" s="50">
        <f t="shared" si="35"/>
        <v>-1</v>
      </c>
      <c r="L71" s="50">
        <f t="shared" ref="L71:L75" si="36">IF(OR(COUNTIF(K67:K71,1)=5,COUNTIF(K67:K71,-1)=5),1,0)</f>
        <v>0</v>
      </c>
      <c r="M71" s="50">
        <f t="shared" ca="1" si="26"/>
        <v>1</v>
      </c>
      <c r="N71" s="8"/>
      <c r="O71" s="8"/>
      <c r="P71" s="13"/>
      <c r="Q71" s="13"/>
      <c r="T71" s="43">
        <v>3282.4479999999999</v>
      </c>
      <c r="U71" s="52">
        <f t="shared" si="27"/>
        <v>132.44799999999987</v>
      </c>
      <c r="V71" s="48">
        <f t="shared" si="28"/>
        <v>132</v>
      </c>
      <c r="W71" s="48"/>
      <c r="X71" s="48">
        <f t="shared" si="29"/>
        <v>3462.6206462442301</v>
      </c>
      <c r="Y71" s="48">
        <f t="shared" si="30"/>
        <v>312.6206462442301</v>
      </c>
      <c r="Z71" s="48">
        <f t="shared" si="31"/>
        <v>313</v>
      </c>
      <c r="AA71" s="17">
        <f t="shared" si="32"/>
        <v>132</v>
      </c>
      <c r="AB71" s="45">
        <f t="shared" si="33"/>
        <v>3282</v>
      </c>
    </row>
    <row r="72" spans="1:28" ht="15" customHeight="1" x14ac:dyDescent="0.25">
      <c r="A72" s="49">
        <v>2510</v>
      </c>
      <c r="B72" s="49">
        <v>2970</v>
      </c>
      <c r="C72" s="46">
        <v>2.09</v>
      </c>
      <c r="D72" s="46">
        <v>270.52</v>
      </c>
      <c r="E72" s="46">
        <v>212.6</v>
      </c>
      <c r="F72" s="46">
        <v>0</v>
      </c>
      <c r="G72" s="46">
        <f t="shared" si="13"/>
        <v>121.97619047619048</v>
      </c>
      <c r="H72" s="46">
        <v>0</v>
      </c>
      <c r="I72" s="46">
        <f t="shared" si="14"/>
        <v>111.02380952380952</v>
      </c>
      <c r="J72" s="50">
        <f t="shared" si="34"/>
        <v>0</v>
      </c>
      <c r="K72" s="50">
        <f t="shared" si="35"/>
        <v>-1</v>
      </c>
      <c r="L72" s="50">
        <f t="shared" si="36"/>
        <v>0</v>
      </c>
      <c r="M72" s="50">
        <f t="shared" ca="1" si="26"/>
        <v>1</v>
      </c>
      <c r="N72" s="8"/>
      <c r="O72" s="8"/>
      <c r="P72" s="13"/>
      <c r="Q72" s="13"/>
      <c r="T72" s="43">
        <v>3029.0250000000001</v>
      </c>
      <c r="U72" s="52">
        <f t="shared" si="27"/>
        <v>59.025000000000091</v>
      </c>
      <c r="V72" s="48">
        <f t="shared" si="28"/>
        <v>59</v>
      </c>
      <c r="W72" s="48"/>
      <c r="X72" s="48">
        <f t="shared" si="29"/>
        <v>3264.756609315988</v>
      </c>
      <c r="Y72" s="48">
        <f t="shared" si="30"/>
        <v>294.75660931598804</v>
      </c>
      <c r="Z72" s="48">
        <f t="shared" si="31"/>
        <v>295</v>
      </c>
      <c r="AA72" s="17">
        <f t="shared" si="32"/>
        <v>59</v>
      </c>
      <c r="AB72" s="45">
        <f t="shared" si="33"/>
        <v>3029</v>
      </c>
    </row>
    <row r="73" spans="1:28" ht="15" customHeight="1" x14ac:dyDescent="0.25">
      <c r="A73" s="49">
        <v>2600</v>
      </c>
      <c r="B73" s="49">
        <v>2960</v>
      </c>
      <c r="C73" s="46">
        <v>0.96</v>
      </c>
      <c r="D73" s="46">
        <v>270.48</v>
      </c>
      <c r="E73" s="46">
        <v>212.59</v>
      </c>
      <c r="F73" s="46">
        <v>0</v>
      </c>
      <c r="G73" s="46">
        <f t="shared" si="13"/>
        <v>117.04651162790698</v>
      </c>
      <c r="H73" s="46">
        <v>0</v>
      </c>
      <c r="I73" s="46">
        <f t="shared" si="14"/>
        <v>108.67441860465117</v>
      </c>
      <c r="J73" s="50">
        <f t="shared" si="34"/>
        <v>1</v>
      </c>
      <c r="K73" s="50">
        <f t="shared" si="35"/>
        <v>1</v>
      </c>
      <c r="L73" s="50">
        <f t="shared" si="36"/>
        <v>0</v>
      </c>
      <c r="M73" s="50">
        <f t="shared" ca="1" si="26"/>
        <v>0</v>
      </c>
      <c r="N73" s="8"/>
      <c r="O73" s="8"/>
      <c r="P73" s="13"/>
      <c r="Q73" s="13"/>
      <c r="T73" s="43">
        <v>3028.2420000000002</v>
      </c>
      <c r="U73" s="52">
        <f t="shared" si="27"/>
        <v>68.242000000000189</v>
      </c>
      <c r="V73" s="48">
        <f t="shared" si="28"/>
        <v>68</v>
      </c>
      <c r="W73" s="48"/>
      <c r="X73" s="48">
        <f t="shared" si="29"/>
        <v>3253.7641628199749</v>
      </c>
      <c r="Y73" s="48">
        <f t="shared" si="30"/>
        <v>293.7641628199749</v>
      </c>
      <c r="Z73" s="48">
        <f t="shared" si="31"/>
        <v>294</v>
      </c>
      <c r="AA73" s="17">
        <f t="shared" si="32"/>
        <v>68</v>
      </c>
      <c r="AB73" s="45">
        <f t="shared" si="33"/>
        <v>3028</v>
      </c>
    </row>
    <row r="74" spans="1:28" ht="15" customHeight="1" x14ac:dyDescent="0.25">
      <c r="A74" s="49">
        <v>3080</v>
      </c>
      <c r="B74" s="49">
        <v>2720</v>
      </c>
      <c r="C74" s="46">
        <v>0.12</v>
      </c>
      <c r="D74" s="46">
        <v>270.52</v>
      </c>
      <c r="E74" s="46">
        <v>212.59</v>
      </c>
      <c r="F74" s="46">
        <v>0</v>
      </c>
      <c r="G74" s="46">
        <f t="shared" si="13"/>
        <v>103.47727272727273</v>
      </c>
      <c r="H74" s="46">
        <v>0</v>
      </c>
      <c r="I74" s="46">
        <f t="shared" si="14"/>
        <v>111.65909090909091</v>
      </c>
      <c r="J74" s="50">
        <f t="shared" si="34"/>
        <v>0</v>
      </c>
      <c r="K74" s="50">
        <f t="shared" si="35"/>
        <v>-1</v>
      </c>
      <c r="L74" s="50">
        <f t="shared" si="36"/>
        <v>0</v>
      </c>
      <c r="M74" s="50">
        <f t="shared" ca="1" si="26"/>
        <v>0</v>
      </c>
      <c r="N74" s="8"/>
      <c r="O74" s="8"/>
      <c r="P74" s="13"/>
      <c r="Q74" s="13"/>
      <c r="T74" s="43">
        <v>2862.25</v>
      </c>
      <c r="U74" s="52">
        <f t="shared" si="27"/>
        <v>142.25</v>
      </c>
      <c r="V74" s="48">
        <f t="shared" si="28"/>
        <v>142</v>
      </c>
      <c r="W74" s="48"/>
      <c r="X74" s="48">
        <f t="shared" si="29"/>
        <v>2989.9454469156526</v>
      </c>
      <c r="Y74" s="48">
        <f t="shared" si="30"/>
        <v>269.94544691565261</v>
      </c>
      <c r="Z74" s="48">
        <f t="shared" si="31"/>
        <v>270</v>
      </c>
      <c r="AA74" s="17">
        <f t="shared" si="32"/>
        <v>142</v>
      </c>
      <c r="AB74" s="45">
        <f t="shared" si="33"/>
        <v>2862</v>
      </c>
    </row>
    <row r="75" spans="1:28" ht="15" customHeight="1" x14ac:dyDescent="0.25">
      <c r="A75" s="49">
        <v>2480</v>
      </c>
      <c r="B75" s="49">
        <v>2480</v>
      </c>
      <c r="C75" s="46">
        <v>0</v>
      </c>
      <c r="D75" s="46">
        <v>270.52</v>
      </c>
      <c r="E75" s="46">
        <v>212.59</v>
      </c>
      <c r="F75" s="46">
        <v>0</v>
      </c>
      <c r="G75" s="46">
        <f t="shared" si="13"/>
        <v>114.51111111111111</v>
      </c>
      <c r="H75" s="46">
        <v>0</v>
      </c>
      <c r="I75" s="46">
        <f t="shared" si="14"/>
        <v>114.51111111111111</v>
      </c>
      <c r="J75" s="50">
        <f t="shared" si="34"/>
        <v>0</v>
      </c>
      <c r="K75" s="50">
        <f t="shared" si="35"/>
        <v>-1</v>
      </c>
      <c r="L75" s="50">
        <f t="shared" si="36"/>
        <v>0</v>
      </c>
      <c r="M75" s="50">
        <f t="shared" ca="1" si="26"/>
        <v>0</v>
      </c>
      <c r="N75" s="8"/>
      <c r="O75" s="8"/>
      <c r="P75" s="13"/>
      <c r="Q75" s="13"/>
      <c r="T75" s="43">
        <v>2528.3200000000002</v>
      </c>
      <c r="U75" s="52">
        <f t="shared" si="27"/>
        <v>48.320000000000164</v>
      </c>
      <c r="V75" s="48">
        <f t="shared" si="28"/>
        <v>48</v>
      </c>
      <c r="W75" s="48"/>
      <c r="X75" s="48">
        <f t="shared" si="29"/>
        <v>2726.1267310113303</v>
      </c>
      <c r="Y75" s="48">
        <f t="shared" si="30"/>
        <v>246.12673101133032</v>
      </c>
      <c r="Z75" s="48">
        <f t="shared" si="31"/>
        <v>246</v>
      </c>
      <c r="AA75" s="17">
        <f t="shared" si="32"/>
        <v>48</v>
      </c>
      <c r="AB75" s="45">
        <f t="shared" si="33"/>
        <v>2528</v>
      </c>
    </row>
    <row r="76" spans="1:28" ht="15" customHeight="1" x14ac:dyDescent="0.25">
      <c r="A76" s="49"/>
      <c r="B76" s="49"/>
      <c r="C76" s="46"/>
      <c r="D76" s="46"/>
      <c r="E76" s="46"/>
      <c r="F76" s="46"/>
      <c r="G76" s="46"/>
      <c r="H76" s="46"/>
      <c r="I76" s="46"/>
      <c r="J76" s="50"/>
      <c r="K76" s="50"/>
      <c r="L76" s="50"/>
      <c r="M76" s="50"/>
      <c r="N76" s="8"/>
      <c r="O76" s="8"/>
      <c r="P76" s="13"/>
      <c r="Q76" s="13"/>
      <c r="U76" s="52"/>
      <c r="V76" s="48"/>
      <c r="W76" s="48"/>
      <c r="X76" s="48"/>
      <c r="Y76" s="48"/>
      <c r="Z76" s="48"/>
      <c r="AA76" s="17"/>
    </row>
    <row r="77" spans="1:28" ht="15" customHeight="1" x14ac:dyDescent="0.25">
      <c r="A77" s="49"/>
      <c r="B77" s="49"/>
      <c r="C77" s="46"/>
      <c r="D77" s="46"/>
      <c r="E77" s="46"/>
      <c r="F77" s="46"/>
      <c r="G77" s="46"/>
      <c r="H77" s="46"/>
      <c r="I77" s="46"/>
      <c r="J77" s="50"/>
      <c r="K77" s="50"/>
      <c r="L77" s="50"/>
      <c r="M77" s="50"/>
      <c r="N77" s="8"/>
      <c r="O77" s="8"/>
      <c r="P77" s="13"/>
      <c r="Q77" s="13"/>
      <c r="U77" s="52"/>
      <c r="V77" s="48"/>
      <c r="W77" s="48"/>
      <c r="X77" s="48"/>
      <c r="Y77" s="48"/>
      <c r="Z77" s="48"/>
      <c r="AA77" s="17"/>
    </row>
    <row r="78" spans="1:28" ht="15" customHeight="1" x14ac:dyDescent="0.25">
      <c r="A78" s="49"/>
      <c r="B78" s="49"/>
      <c r="C78" s="46"/>
      <c r="D78" s="46"/>
      <c r="E78" s="46"/>
      <c r="F78" s="46"/>
      <c r="G78" s="46"/>
      <c r="H78" s="46"/>
      <c r="I78" s="46"/>
      <c r="J78" s="50"/>
      <c r="K78" s="50"/>
      <c r="L78" s="50"/>
      <c r="M78" s="50"/>
      <c r="N78" s="8"/>
      <c r="O78" s="8"/>
      <c r="P78" s="13"/>
      <c r="Q78" s="13"/>
      <c r="U78" s="52"/>
      <c r="V78" s="48"/>
      <c r="W78" s="48"/>
      <c r="X78" s="48"/>
      <c r="Y78" s="48"/>
      <c r="Z78" s="48"/>
      <c r="AA78" s="17"/>
    </row>
    <row r="79" spans="1:28" ht="15" customHeight="1" x14ac:dyDescent="0.25">
      <c r="A79" s="49"/>
      <c r="B79" s="49"/>
      <c r="C79" s="46"/>
      <c r="D79" s="46"/>
      <c r="E79" s="46"/>
      <c r="F79" s="46"/>
      <c r="G79" s="46"/>
      <c r="H79" s="46"/>
      <c r="I79" s="46"/>
      <c r="J79" s="50"/>
      <c r="K79" s="50"/>
      <c r="L79" s="50"/>
      <c r="M79" s="50"/>
      <c r="N79" s="8"/>
      <c r="O79" s="8"/>
      <c r="P79" s="13"/>
      <c r="Q79" s="13"/>
      <c r="U79" s="52"/>
      <c r="V79" s="48"/>
      <c r="W79" s="48"/>
      <c r="X79" s="48"/>
      <c r="Y79" s="48"/>
      <c r="Z79" s="48"/>
      <c r="AA79" s="17"/>
    </row>
    <row r="80" spans="1:28" ht="15" customHeight="1" x14ac:dyDescent="0.25">
      <c r="A80" s="49"/>
      <c r="B80" s="49"/>
      <c r="C80" s="46"/>
      <c r="D80" s="46"/>
      <c r="E80" s="46"/>
      <c r="F80" s="46"/>
      <c r="G80" s="46"/>
      <c r="H80" s="46"/>
      <c r="I80" s="46"/>
      <c r="J80" s="50"/>
      <c r="K80" s="50"/>
      <c r="L80" s="50"/>
      <c r="M80" s="50"/>
      <c r="N80" s="8"/>
      <c r="O80" s="8"/>
      <c r="P80" s="13"/>
      <c r="Q80" s="13"/>
      <c r="U80" s="52"/>
      <c r="V80" s="48"/>
      <c r="W80" s="48"/>
      <c r="X80" s="48"/>
      <c r="Y80" s="48"/>
      <c r="Z80" s="48"/>
      <c r="AA80" s="17"/>
    </row>
    <row r="81" spans="1:27" ht="15" customHeight="1" x14ac:dyDescent="0.25">
      <c r="A81" s="49"/>
      <c r="B81" s="49"/>
      <c r="C81" s="46"/>
      <c r="D81" s="46"/>
      <c r="E81" s="46"/>
      <c r="F81" s="46"/>
      <c r="G81" s="46"/>
      <c r="H81" s="46"/>
      <c r="I81" s="46"/>
      <c r="J81" s="50"/>
      <c r="K81" s="50"/>
      <c r="L81" s="50"/>
      <c r="M81" s="50"/>
      <c r="N81" s="8"/>
      <c r="O81" s="8"/>
      <c r="P81" s="13"/>
      <c r="Q81" s="13"/>
      <c r="U81" s="52"/>
      <c r="V81" s="48"/>
      <c r="W81" s="48"/>
      <c r="X81" s="48"/>
      <c r="Y81" s="48"/>
      <c r="Z81" s="48"/>
      <c r="AA81" s="17"/>
    </row>
    <row r="82" spans="1:27" ht="15" customHeight="1" x14ac:dyDescent="0.25">
      <c r="A82" s="49"/>
      <c r="B82" s="49"/>
      <c r="C82" s="46"/>
      <c r="D82" s="46"/>
      <c r="E82" s="46"/>
      <c r="F82" s="46"/>
      <c r="G82" s="46"/>
      <c r="H82" s="46"/>
      <c r="I82" s="46"/>
      <c r="J82" s="50"/>
      <c r="K82" s="50"/>
      <c r="L82" s="50"/>
      <c r="M82" s="50"/>
      <c r="N82" s="8"/>
      <c r="O82" s="8"/>
      <c r="P82" s="13"/>
      <c r="Q82" s="13"/>
      <c r="U82" s="52"/>
      <c r="V82" s="48"/>
      <c r="W82" s="48"/>
      <c r="X82" s="48"/>
      <c r="Y82" s="48"/>
      <c r="Z82" s="48"/>
      <c r="AA82" s="17"/>
    </row>
    <row r="83" spans="1:27" ht="15" customHeight="1" x14ac:dyDescent="0.25">
      <c r="A83" s="49"/>
      <c r="B83" s="49"/>
      <c r="C83" s="46"/>
      <c r="D83" s="46"/>
      <c r="E83" s="46"/>
      <c r="F83" s="46"/>
      <c r="G83" s="46"/>
      <c r="H83" s="46"/>
      <c r="I83" s="46"/>
      <c r="J83" s="50"/>
      <c r="K83" s="50"/>
      <c r="L83" s="50"/>
      <c r="M83" s="50"/>
      <c r="N83" s="8"/>
      <c r="O83" s="8"/>
      <c r="P83" s="13"/>
      <c r="Q83" s="13"/>
      <c r="U83" s="52"/>
      <c r="V83" s="48"/>
      <c r="W83" s="48"/>
      <c r="X83" s="48"/>
      <c r="Y83" s="48"/>
      <c r="Z83" s="48"/>
      <c r="AA83" s="17"/>
    </row>
    <row r="84" spans="1:27" ht="15" customHeight="1" x14ac:dyDescent="0.25">
      <c r="A84" s="49"/>
      <c r="B84" s="49"/>
      <c r="C84" s="46"/>
      <c r="D84" s="46"/>
      <c r="E84" s="46"/>
      <c r="F84" s="46"/>
      <c r="G84" s="46"/>
      <c r="H84" s="46"/>
      <c r="I84" s="46"/>
      <c r="J84" s="50"/>
      <c r="K84" s="50"/>
      <c r="L84" s="50"/>
      <c r="M84" s="50"/>
      <c r="N84" s="8"/>
      <c r="O84" s="8"/>
      <c r="P84" s="13"/>
      <c r="Q84" s="13"/>
      <c r="U84" s="52"/>
      <c r="V84" s="48"/>
      <c r="W84" s="48"/>
      <c r="X84" s="48"/>
      <c r="Y84" s="48"/>
      <c r="Z84" s="48"/>
      <c r="AA84" s="17"/>
    </row>
    <row r="85" spans="1:27" ht="15" customHeight="1" x14ac:dyDescent="0.25">
      <c r="A85" s="49"/>
      <c r="B85" s="49"/>
      <c r="C85" s="46"/>
      <c r="D85" s="46"/>
      <c r="E85" s="46"/>
      <c r="F85" s="46"/>
      <c r="G85" s="46"/>
      <c r="H85" s="46"/>
      <c r="I85" s="46"/>
      <c r="J85" s="50"/>
      <c r="K85" s="50"/>
      <c r="L85" s="50"/>
      <c r="M85" s="50"/>
      <c r="N85" s="8"/>
      <c r="O85" s="8"/>
      <c r="P85" s="13"/>
      <c r="Q85" s="13"/>
      <c r="U85" s="52"/>
      <c r="V85" s="48"/>
      <c r="W85" s="48"/>
      <c r="X85" s="48"/>
      <c r="Y85" s="48"/>
      <c r="Z85" s="48"/>
      <c r="AA85" s="17"/>
    </row>
    <row r="86" spans="1:27" ht="15" customHeight="1" x14ac:dyDescent="0.25">
      <c r="A86" s="49"/>
      <c r="B86" s="49"/>
      <c r="C86" s="46"/>
      <c r="D86" s="46"/>
      <c r="E86" s="46"/>
      <c r="F86" s="46"/>
      <c r="G86" s="46"/>
      <c r="H86" s="46"/>
      <c r="I86" s="46"/>
      <c r="J86" s="50"/>
      <c r="K86" s="50"/>
      <c r="L86" s="50"/>
      <c r="M86" s="50"/>
      <c r="N86" s="8"/>
      <c r="O86" s="8"/>
      <c r="P86" s="13"/>
      <c r="Q86" s="13"/>
      <c r="U86" s="52"/>
      <c r="V86" s="48"/>
      <c r="W86" s="48"/>
      <c r="X86" s="48"/>
      <c r="Y86" s="48"/>
      <c r="Z86" s="48"/>
      <c r="AA86" s="17"/>
    </row>
    <row r="87" spans="1:27" ht="15" customHeight="1" x14ac:dyDescent="0.25">
      <c r="A87" s="49"/>
      <c r="B87" s="49"/>
      <c r="C87" s="46"/>
      <c r="D87" s="46"/>
      <c r="E87" s="46"/>
      <c r="F87" s="46"/>
      <c r="G87" s="46"/>
      <c r="H87" s="46"/>
      <c r="I87" s="46"/>
      <c r="J87" s="50"/>
      <c r="K87" s="50"/>
      <c r="L87" s="50"/>
      <c r="M87" s="50"/>
      <c r="N87" s="8"/>
      <c r="O87" s="8"/>
      <c r="P87" s="13"/>
      <c r="Q87" s="13"/>
      <c r="U87" s="52"/>
      <c r="V87" s="48"/>
      <c r="W87" s="48"/>
      <c r="X87" s="48"/>
      <c r="Y87" s="48"/>
      <c r="Z87" s="48"/>
      <c r="AA87" s="17"/>
    </row>
    <row r="88" spans="1:27" ht="15" customHeight="1" x14ac:dyDescent="0.25">
      <c r="A88" s="49"/>
      <c r="B88" s="49"/>
      <c r="C88" s="46"/>
      <c r="D88" s="46"/>
      <c r="E88" s="46"/>
      <c r="F88" s="46"/>
      <c r="G88" s="46"/>
      <c r="H88" s="46"/>
      <c r="I88" s="46"/>
      <c r="J88" s="50"/>
      <c r="K88" s="50"/>
      <c r="L88" s="50"/>
      <c r="M88" s="50"/>
      <c r="N88" s="8"/>
      <c r="O88" s="8"/>
      <c r="P88" s="13"/>
      <c r="Q88" s="13"/>
      <c r="U88" s="52"/>
      <c r="V88" s="48"/>
      <c r="W88" s="48"/>
      <c r="X88" s="48"/>
      <c r="Y88" s="48"/>
      <c r="Z88" s="48"/>
      <c r="AA88" s="17"/>
    </row>
    <row r="89" spans="1:27" ht="15" customHeight="1" x14ac:dyDescent="0.25">
      <c r="A89" s="49"/>
      <c r="B89" s="49"/>
      <c r="C89" s="46"/>
      <c r="D89" s="46"/>
      <c r="E89" s="46"/>
      <c r="F89" s="46"/>
      <c r="G89" s="46"/>
      <c r="H89" s="46"/>
      <c r="I89" s="46"/>
      <c r="J89" s="50"/>
      <c r="K89" s="50"/>
      <c r="L89" s="50"/>
      <c r="M89" s="50"/>
      <c r="N89" s="8"/>
      <c r="O89" s="8"/>
      <c r="P89" s="13"/>
      <c r="Q89" s="13"/>
      <c r="U89" s="52"/>
      <c r="V89" s="48"/>
      <c r="W89" s="48"/>
      <c r="X89" s="48"/>
      <c r="Y89" s="48"/>
      <c r="Z89" s="48"/>
      <c r="AA89" s="17"/>
    </row>
    <row r="90" spans="1:27" ht="15" customHeight="1" x14ac:dyDescent="0.25">
      <c r="A90" s="49"/>
      <c r="B90" s="49"/>
      <c r="C90" s="46"/>
      <c r="D90" s="46"/>
      <c r="E90" s="46"/>
      <c r="F90" s="46"/>
      <c r="G90" s="46"/>
      <c r="H90" s="46"/>
      <c r="I90" s="46"/>
      <c r="J90" s="50"/>
      <c r="K90" s="50"/>
      <c r="L90" s="50"/>
      <c r="M90" s="50"/>
      <c r="N90" s="8"/>
      <c r="O90" s="8"/>
      <c r="P90" s="13"/>
      <c r="Q90" s="13"/>
      <c r="U90" s="52"/>
      <c r="V90" s="48"/>
      <c r="W90" s="48"/>
      <c r="X90" s="48"/>
      <c r="Y90" s="48"/>
      <c r="Z90" s="48"/>
      <c r="AA90" s="17"/>
    </row>
    <row r="91" spans="1:27" ht="15" customHeight="1" x14ac:dyDescent="0.25">
      <c r="A91" s="49"/>
      <c r="B91" s="49"/>
      <c r="C91" s="46"/>
      <c r="D91" s="46"/>
      <c r="E91" s="46"/>
      <c r="F91" s="46"/>
      <c r="G91" s="46"/>
      <c r="H91" s="46"/>
      <c r="I91" s="46"/>
      <c r="J91" s="50"/>
      <c r="K91" s="50"/>
      <c r="L91" s="50"/>
      <c r="M91" s="50"/>
      <c r="N91" s="8"/>
      <c r="O91" s="8"/>
      <c r="P91" s="13"/>
      <c r="Q91" s="13"/>
      <c r="U91" s="52"/>
      <c r="V91" s="48"/>
      <c r="W91" s="48"/>
      <c r="X91" s="48"/>
      <c r="Y91" s="48"/>
      <c r="Z91" s="48"/>
      <c r="AA91" s="17"/>
    </row>
    <row r="92" spans="1:27" ht="15" customHeight="1" x14ac:dyDescent="0.25">
      <c r="A92" s="49"/>
      <c r="B92" s="49"/>
      <c r="C92" s="46"/>
      <c r="D92" s="46"/>
      <c r="E92" s="46"/>
      <c r="F92" s="46"/>
      <c r="G92" s="46"/>
      <c r="H92" s="46"/>
      <c r="I92" s="46"/>
      <c r="J92" s="50"/>
      <c r="K92" s="50"/>
      <c r="L92" s="50"/>
      <c r="M92" s="50"/>
      <c r="N92" s="8"/>
      <c r="O92" s="8"/>
      <c r="P92" s="13"/>
      <c r="Q92" s="13"/>
      <c r="U92" s="52"/>
      <c r="V92" s="48"/>
      <c r="W92" s="48"/>
      <c r="X92" s="48"/>
      <c r="Y92" s="48"/>
      <c r="Z92" s="48"/>
      <c r="AA92" s="17"/>
    </row>
    <row r="93" spans="1:27" ht="15" customHeight="1" x14ac:dyDescent="0.25">
      <c r="A93" s="49"/>
      <c r="B93" s="49"/>
      <c r="C93" s="46"/>
      <c r="D93" s="46"/>
      <c r="E93" s="46"/>
      <c r="F93" s="46"/>
      <c r="G93" s="46"/>
      <c r="H93" s="46"/>
      <c r="I93" s="46"/>
      <c r="J93" s="50"/>
      <c r="K93" s="50"/>
      <c r="L93" s="50"/>
      <c r="M93" s="50"/>
      <c r="N93" s="8"/>
      <c r="O93" s="8"/>
      <c r="P93" s="13"/>
      <c r="Q93" s="13"/>
      <c r="U93" s="52"/>
      <c r="V93" s="48"/>
      <c r="W93" s="48"/>
      <c r="X93" s="48"/>
      <c r="Y93" s="48"/>
      <c r="Z93" s="48"/>
      <c r="AA93" s="17"/>
    </row>
    <row r="94" spans="1:27" ht="15" customHeight="1" x14ac:dyDescent="0.25">
      <c r="A94" s="49"/>
      <c r="B94" s="49"/>
      <c r="C94" s="46"/>
      <c r="D94" s="46"/>
      <c r="E94" s="46"/>
      <c r="F94" s="46"/>
      <c r="G94" s="46"/>
      <c r="H94" s="46"/>
      <c r="I94" s="46"/>
      <c r="J94" s="50"/>
      <c r="K94" s="50"/>
      <c r="L94" s="50"/>
      <c r="M94" s="50"/>
      <c r="N94" s="8"/>
      <c r="O94" s="8"/>
      <c r="P94" s="13"/>
      <c r="Q94" s="13"/>
      <c r="U94" s="52"/>
      <c r="V94" s="48"/>
      <c r="W94" s="48"/>
      <c r="X94" s="48"/>
      <c r="Y94" s="48"/>
      <c r="Z94" s="48"/>
      <c r="AA94" s="17"/>
    </row>
    <row r="95" spans="1:27" ht="15" customHeight="1" x14ac:dyDescent="0.25">
      <c r="A95" s="49"/>
      <c r="B95" s="49"/>
      <c r="C95" s="46"/>
      <c r="D95" s="46"/>
      <c r="E95" s="46"/>
      <c r="F95" s="46"/>
      <c r="G95" s="46"/>
      <c r="H95" s="46"/>
      <c r="I95" s="46"/>
      <c r="J95" s="50"/>
      <c r="K95" s="50"/>
      <c r="L95" s="50"/>
      <c r="M95" s="50"/>
      <c r="N95" s="8"/>
      <c r="O95" s="8"/>
      <c r="P95" s="13"/>
      <c r="Q95" s="13"/>
      <c r="U95" s="52"/>
      <c r="V95" s="48"/>
      <c r="W95" s="48"/>
      <c r="X95" s="48"/>
      <c r="Y95" s="48"/>
      <c r="Z95" s="48"/>
      <c r="AA95" s="17"/>
    </row>
    <row r="96" spans="1:27" ht="15" customHeight="1" x14ac:dyDescent="0.25">
      <c r="A96" s="49"/>
      <c r="B96" s="49"/>
      <c r="C96" s="46"/>
      <c r="D96" s="46"/>
      <c r="E96" s="46"/>
      <c r="F96" s="46"/>
      <c r="G96" s="46"/>
      <c r="H96" s="46"/>
      <c r="I96" s="46"/>
      <c r="J96" s="50"/>
      <c r="K96" s="50"/>
      <c r="L96" s="50"/>
      <c r="M96" s="50"/>
      <c r="N96" s="8"/>
      <c r="O96" s="8"/>
      <c r="P96" s="13"/>
      <c r="Q96" s="13"/>
      <c r="U96" s="52"/>
      <c r="V96" s="48"/>
      <c r="W96" s="48"/>
      <c r="X96" s="48"/>
      <c r="Y96" s="48"/>
      <c r="Z96" s="48"/>
      <c r="AA96" s="17"/>
    </row>
    <row r="97" spans="1:27" ht="15" customHeight="1" x14ac:dyDescent="0.25">
      <c r="A97" s="49"/>
      <c r="B97" s="49"/>
      <c r="C97" s="46"/>
      <c r="D97" s="46"/>
      <c r="E97" s="46"/>
      <c r="F97" s="46"/>
      <c r="G97" s="46"/>
      <c r="H97" s="46"/>
      <c r="I97" s="46"/>
      <c r="J97" s="50"/>
      <c r="K97" s="50"/>
      <c r="L97" s="50"/>
      <c r="M97" s="50"/>
      <c r="N97" s="8"/>
      <c r="O97" s="8"/>
      <c r="P97" s="13"/>
      <c r="Q97" s="13"/>
      <c r="U97" s="52"/>
      <c r="V97" s="48"/>
      <c r="W97" s="48"/>
      <c r="X97" s="48"/>
      <c r="Y97" s="48"/>
      <c r="Z97" s="48"/>
      <c r="AA97" s="17"/>
    </row>
    <row r="98" spans="1:27" ht="15" customHeight="1" x14ac:dyDescent="0.25">
      <c r="A98" s="49"/>
      <c r="B98" s="49"/>
      <c r="C98" s="46"/>
      <c r="D98" s="46"/>
      <c r="E98" s="46"/>
      <c r="F98" s="46"/>
      <c r="G98" s="46"/>
      <c r="H98" s="46"/>
      <c r="I98" s="46"/>
      <c r="J98" s="50"/>
      <c r="K98" s="50"/>
      <c r="L98" s="50"/>
      <c r="M98" s="50"/>
      <c r="N98" s="8"/>
      <c r="O98" s="8"/>
      <c r="P98" s="13"/>
      <c r="Q98" s="13"/>
      <c r="U98" s="52"/>
      <c r="V98" s="48"/>
      <c r="W98" s="48"/>
      <c r="X98" s="48"/>
      <c r="Y98" s="48"/>
      <c r="Z98" s="48"/>
      <c r="AA98" s="17"/>
    </row>
    <row r="99" spans="1:27" ht="15" customHeight="1" x14ac:dyDescent="0.25">
      <c r="A99" s="49"/>
      <c r="B99" s="49"/>
      <c r="C99" s="46"/>
      <c r="D99" s="46"/>
      <c r="E99" s="46"/>
      <c r="F99" s="46"/>
      <c r="G99" s="46"/>
      <c r="H99" s="46"/>
      <c r="I99" s="46"/>
      <c r="J99" s="50"/>
      <c r="K99" s="50"/>
      <c r="L99" s="50"/>
      <c r="M99" s="50"/>
      <c r="N99" s="8"/>
      <c r="O99" s="8"/>
      <c r="P99" s="13"/>
      <c r="Q99" s="13"/>
      <c r="U99" s="52"/>
      <c r="V99" s="48"/>
      <c r="W99" s="48"/>
      <c r="X99" s="48"/>
      <c r="Y99" s="48"/>
      <c r="Z99" s="48"/>
      <c r="AA99" s="17"/>
    </row>
    <row r="100" spans="1:27" ht="15" customHeight="1" x14ac:dyDescent="0.25">
      <c r="A100" s="49"/>
      <c r="B100" s="49"/>
      <c r="C100" s="46"/>
      <c r="D100" s="46"/>
      <c r="E100" s="46"/>
      <c r="F100" s="46"/>
      <c r="G100" s="46"/>
      <c r="H100" s="46"/>
      <c r="I100" s="46"/>
      <c r="J100" s="50"/>
      <c r="K100" s="50"/>
      <c r="L100" s="50"/>
      <c r="M100" s="50"/>
      <c r="N100" s="8"/>
      <c r="O100" s="8"/>
      <c r="P100" s="13"/>
      <c r="Q100" s="13"/>
      <c r="U100" s="52"/>
      <c r="V100" s="48"/>
      <c r="W100" s="48"/>
      <c r="X100" s="48"/>
      <c r="Y100" s="48"/>
      <c r="Z100" s="48"/>
      <c r="AA100" s="17"/>
    </row>
    <row r="101" spans="1:27" ht="15" customHeight="1" x14ac:dyDescent="0.25">
      <c r="A101" s="49"/>
      <c r="B101" s="49"/>
      <c r="C101" s="46"/>
      <c r="D101" s="46"/>
      <c r="E101" s="46"/>
      <c r="F101" s="46"/>
      <c r="G101" s="46"/>
      <c r="H101" s="46"/>
      <c r="I101" s="46"/>
      <c r="J101" s="50"/>
      <c r="K101" s="50"/>
      <c r="L101" s="50"/>
      <c r="M101" s="50"/>
      <c r="N101" s="8"/>
      <c r="O101" s="8"/>
      <c r="P101" s="13"/>
      <c r="Q101" s="13"/>
      <c r="U101" s="52"/>
      <c r="V101" s="48"/>
      <c r="W101" s="48"/>
      <c r="X101" s="48"/>
      <c r="Y101" s="48"/>
      <c r="Z101" s="48"/>
      <c r="AA101" s="17"/>
    </row>
    <row r="102" spans="1:27" ht="15" customHeight="1" x14ac:dyDescent="0.25">
      <c r="A102" s="49"/>
      <c r="B102" s="49"/>
      <c r="C102" s="46"/>
      <c r="D102" s="46"/>
      <c r="E102" s="46"/>
      <c r="F102" s="46"/>
      <c r="G102" s="46"/>
      <c r="H102" s="46"/>
      <c r="I102" s="46"/>
      <c r="J102" s="50"/>
      <c r="K102" s="50"/>
      <c r="L102" s="50"/>
      <c r="M102" s="50"/>
      <c r="N102" s="8"/>
      <c r="O102" s="8"/>
      <c r="P102" s="13"/>
      <c r="Q102" s="13"/>
      <c r="U102" s="52"/>
      <c r="V102" s="48"/>
      <c r="W102" s="48"/>
      <c r="X102" s="48"/>
      <c r="Y102" s="48"/>
      <c r="Z102" s="48"/>
      <c r="AA102" s="17"/>
    </row>
    <row r="103" spans="1:27" ht="15" customHeight="1" x14ac:dyDescent="0.25">
      <c r="A103" s="49"/>
      <c r="B103" s="49"/>
      <c r="C103" s="46"/>
      <c r="D103" s="46"/>
      <c r="E103" s="46"/>
      <c r="F103" s="46"/>
      <c r="G103" s="46"/>
      <c r="H103" s="46"/>
      <c r="I103" s="46"/>
      <c r="J103" s="50"/>
      <c r="K103" s="50"/>
      <c r="L103" s="50"/>
      <c r="M103" s="50"/>
      <c r="N103" s="8"/>
      <c r="O103" s="8"/>
      <c r="P103" s="13"/>
      <c r="Q103" s="13"/>
      <c r="U103" s="52"/>
      <c r="V103" s="48"/>
      <c r="W103" s="48"/>
      <c r="X103" s="48"/>
      <c r="Y103" s="48"/>
      <c r="Z103" s="48"/>
      <c r="AA103" s="17"/>
    </row>
    <row r="104" spans="1:27" ht="15" customHeight="1" x14ac:dyDescent="0.25">
      <c r="A104" s="49"/>
      <c r="B104" s="49"/>
      <c r="C104" s="46"/>
      <c r="D104" s="46"/>
      <c r="E104" s="46"/>
      <c r="F104" s="46"/>
      <c r="G104" s="46"/>
      <c r="H104" s="46"/>
      <c r="I104" s="46"/>
      <c r="J104" s="50"/>
      <c r="K104" s="50"/>
      <c r="L104" s="50"/>
      <c r="M104" s="50"/>
      <c r="N104" s="8"/>
      <c r="O104" s="8"/>
      <c r="P104" s="13"/>
      <c r="Q104" s="13"/>
      <c r="U104" s="52"/>
      <c r="V104" s="48"/>
      <c r="W104" s="48"/>
      <c r="X104" s="48"/>
      <c r="Y104" s="48"/>
      <c r="Z104" s="48"/>
      <c r="AA104" s="17"/>
    </row>
    <row r="105" spans="1:27" ht="15" customHeight="1" x14ac:dyDescent="0.25">
      <c r="A105" s="49"/>
      <c r="B105" s="49"/>
      <c r="C105" s="46"/>
      <c r="D105" s="46"/>
      <c r="E105" s="46"/>
      <c r="F105" s="46"/>
      <c r="G105" s="46"/>
      <c r="H105" s="46"/>
      <c r="I105" s="46"/>
      <c r="J105" s="50"/>
      <c r="K105" s="50"/>
      <c r="L105" s="50"/>
      <c r="M105" s="50"/>
      <c r="N105" s="8"/>
      <c r="O105" s="8"/>
      <c r="P105" s="13"/>
      <c r="Q105" s="13"/>
      <c r="U105" s="52"/>
      <c r="V105" s="48"/>
      <c r="W105" s="48"/>
      <c r="X105" s="48"/>
      <c r="Y105" s="48"/>
      <c r="Z105" s="48"/>
      <c r="AA105" s="17"/>
    </row>
    <row r="106" spans="1:27" ht="15" customHeight="1" x14ac:dyDescent="0.25">
      <c r="A106" s="49"/>
      <c r="B106" s="49"/>
      <c r="C106" s="46"/>
      <c r="D106" s="46"/>
      <c r="E106" s="46"/>
      <c r="F106" s="46"/>
      <c r="G106" s="46"/>
      <c r="H106" s="46"/>
      <c r="I106" s="46"/>
      <c r="J106" s="50"/>
      <c r="K106" s="50"/>
      <c r="L106" s="50"/>
      <c r="M106" s="50"/>
      <c r="N106" s="8"/>
      <c r="O106" s="8"/>
      <c r="P106" s="13"/>
      <c r="Q106" s="13"/>
      <c r="U106" s="52"/>
      <c r="V106" s="48"/>
      <c r="W106" s="48"/>
      <c r="X106" s="48"/>
      <c r="Y106" s="48"/>
      <c r="Z106" s="48"/>
      <c r="AA106" s="17"/>
    </row>
    <row r="107" spans="1:27" ht="15" customHeight="1" x14ac:dyDescent="0.25">
      <c r="A107" s="49"/>
      <c r="B107" s="49"/>
      <c r="C107" s="46"/>
      <c r="D107" s="46"/>
      <c r="E107" s="46"/>
      <c r="F107" s="46"/>
      <c r="G107" s="46"/>
      <c r="H107" s="46"/>
      <c r="I107" s="46"/>
      <c r="J107" s="50"/>
      <c r="K107" s="50"/>
      <c r="L107" s="50"/>
      <c r="M107" s="50"/>
      <c r="N107" s="12"/>
      <c r="O107" s="12"/>
      <c r="P107" s="13"/>
      <c r="Q107" s="13"/>
      <c r="U107" s="52"/>
      <c r="V107" s="48"/>
      <c r="W107" s="48"/>
      <c r="X107" s="48"/>
      <c r="Y107" s="48"/>
      <c r="Z107" s="48"/>
      <c r="AA107" s="17"/>
    </row>
    <row r="108" spans="1:27" ht="15" customHeight="1" x14ac:dyDescent="0.25">
      <c r="A108" s="49"/>
      <c r="B108" s="49"/>
      <c r="C108" s="46"/>
      <c r="D108" s="46"/>
      <c r="E108" s="46"/>
      <c r="F108" s="46"/>
      <c r="G108" s="46"/>
      <c r="H108" s="46"/>
      <c r="I108" s="46"/>
      <c r="J108" s="50"/>
      <c r="K108" s="50"/>
      <c r="L108" s="50"/>
      <c r="M108" s="50"/>
      <c r="N108" s="12"/>
      <c r="O108" s="12"/>
      <c r="P108" s="13"/>
      <c r="Q108" s="13"/>
      <c r="U108" s="52"/>
      <c r="V108" s="48"/>
      <c r="W108" s="48"/>
      <c r="X108" s="48"/>
      <c r="Y108" s="48"/>
      <c r="Z108" s="48"/>
      <c r="AA108" s="17"/>
    </row>
    <row r="109" spans="1:27" ht="15" customHeight="1" x14ac:dyDescent="0.25">
      <c r="A109" s="49"/>
      <c r="B109" s="49"/>
      <c r="C109" s="46"/>
      <c r="D109" s="46"/>
      <c r="E109" s="46"/>
      <c r="F109" s="46"/>
      <c r="G109" s="46"/>
      <c r="H109" s="46"/>
      <c r="I109" s="46"/>
      <c r="J109" s="50"/>
      <c r="K109" s="50"/>
      <c r="L109" s="50"/>
      <c r="M109" s="50"/>
      <c r="N109" s="12"/>
      <c r="O109" s="12"/>
      <c r="P109" s="13"/>
      <c r="Q109" s="13"/>
      <c r="U109" s="52"/>
      <c r="V109" s="48"/>
      <c r="W109" s="48"/>
      <c r="X109" s="48"/>
      <c r="Y109" s="48"/>
      <c r="Z109" s="48"/>
      <c r="AA109" s="17"/>
    </row>
    <row r="110" spans="1:27" ht="15" customHeight="1" x14ac:dyDescent="0.25">
      <c r="A110" s="49"/>
      <c r="B110" s="49"/>
      <c r="C110" s="46"/>
      <c r="D110" s="46"/>
      <c r="E110" s="46"/>
      <c r="F110" s="46"/>
      <c r="G110" s="46"/>
      <c r="H110" s="46"/>
      <c r="I110" s="46"/>
      <c r="J110" s="50"/>
      <c r="K110" s="50"/>
      <c r="L110" s="50"/>
      <c r="M110" s="50"/>
      <c r="N110" s="12"/>
      <c r="O110" s="12"/>
      <c r="P110" s="13"/>
      <c r="Q110" s="13"/>
      <c r="U110" s="52"/>
      <c r="V110" s="48"/>
      <c r="W110" s="48"/>
      <c r="X110" s="48"/>
      <c r="Y110" s="48"/>
      <c r="Z110" s="48"/>
      <c r="AA110" s="17"/>
    </row>
    <row r="111" spans="1:27" ht="15" customHeight="1" x14ac:dyDescent="0.25">
      <c r="A111" s="49"/>
      <c r="B111" s="49"/>
      <c r="C111" s="46"/>
      <c r="D111" s="46"/>
      <c r="E111" s="46"/>
      <c r="F111" s="46"/>
      <c r="G111" s="46"/>
      <c r="H111" s="46"/>
      <c r="I111" s="46"/>
      <c r="J111" s="50"/>
      <c r="K111" s="50"/>
      <c r="L111" s="50"/>
      <c r="M111" s="50"/>
      <c r="N111" s="12"/>
      <c r="O111" s="12"/>
      <c r="P111" s="13"/>
      <c r="Q111" s="13"/>
      <c r="U111" s="52"/>
      <c r="V111" s="48"/>
      <c r="W111" s="48"/>
      <c r="X111" s="48"/>
      <c r="Y111" s="48"/>
      <c r="Z111" s="48"/>
      <c r="AA111" s="17"/>
    </row>
    <row r="112" spans="1:27" ht="15" customHeight="1" x14ac:dyDescent="0.25">
      <c r="A112" s="49"/>
      <c r="B112" s="49"/>
      <c r="C112" s="46"/>
      <c r="D112" s="46"/>
      <c r="E112" s="46"/>
      <c r="F112" s="46"/>
      <c r="G112" s="46"/>
      <c r="H112" s="46"/>
      <c r="I112" s="46"/>
      <c r="J112" s="50"/>
      <c r="K112" s="50"/>
      <c r="L112" s="50"/>
      <c r="M112" s="50"/>
      <c r="N112" s="12"/>
      <c r="O112" s="12"/>
      <c r="P112" s="13"/>
      <c r="Q112" s="13"/>
      <c r="U112" s="52"/>
      <c r="V112" s="48"/>
      <c r="W112" s="48"/>
      <c r="X112" s="48"/>
      <c r="Y112" s="48"/>
      <c r="Z112" s="48"/>
      <c r="AA112" s="17"/>
    </row>
    <row r="113" spans="1:27" ht="15" customHeight="1" x14ac:dyDescent="0.25">
      <c r="A113" s="49"/>
      <c r="B113" s="49"/>
      <c r="C113" s="46"/>
      <c r="D113" s="46"/>
      <c r="E113" s="46"/>
      <c r="F113" s="46"/>
      <c r="G113" s="46"/>
      <c r="H113" s="46"/>
      <c r="I113" s="46"/>
      <c r="J113" s="50"/>
      <c r="K113" s="50"/>
      <c r="L113" s="50"/>
      <c r="M113" s="50"/>
      <c r="N113" s="12"/>
      <c r="O113" s="12"/>
      <c r="P113" s="13"/>
      <c r="Q113" s="13"/>
      <c r="U113" s="52"/>
      <c r="V113" s="48"/>
      <c r="W113" s="48"/>
      <c r="X113" s="48"/>
      <c r="Y113" s="48"/>
      <c r="Z113" s="48"/>
      <c r="AA113" s="17"/>
    </row>
    <row r="114" spans="1:27" ht="15" customHeight="1" x14ac:dyDescent="0.25">
      <c r="A114" s="49"/>
      <c r="B114" s="49"/>
      <c r="C114" s="46"/>
      <c r="D114" s="46"/>
      <c r="E114" s="46"/>
      <c r="F114" s="46"/>
      <c r="G114" s="46"/>
      <c r="H114" s="46"/>
      <c r="I114" s="46"/>
      <c r="J114" s="50"/>
      <c r="K114" s="50"/>
      <c r="L114" s="50"/>
      <c r="M114" s="50"/>
      <c r="N114" s="12"/>
      <c r="O114" s="12"/>
      <c r="P114" s="13"/>
      <c r="Q114" s="13"/>
      <c r="U114" s="52"/>
      <c r="V114" s="48"/>
      <c r="W114" s="48"/>
      <c r="X114" s="48"/>
      <c r="Y114" s="48"/>
      <c r="Z114" s="48"/>
      <c r="AA114" s="17"/>
    </row>
    <row r="115" spans="1:27" ht="15" customHeight="1" x14ac:dyDescent="0.25">
      <c r="A115" s="49"/>
      <c r="B115" s="49"/>
      <c r="C115" s="46"/>
      <c r="D115" s="46"/>
      <c r="E115" s="46"/>
      <c r="F115" s="46"/>
      <c r="G115" s="46"/>
      <c r="H115" s="46"/>
      <c r="I115" s="46"/>
      <c r="J115" s="50"/>
      <c r="K115" s="50"/>
      <c r="L115" s="50"/>
      <c r="M115" s="50"/>
      <c r="N115" s="12"/>
      <c r="O115" s="12"/>
      <c r="P115" s="13"/>
      <c r="Q115" s="13"/>
      <c r="U115" s="52"/>
      <c r="V115" s="48"/>
      <c r="W115" s="48"/>
      <c r="X115" s="48"/>
      <c r="Y115" s="48"/>
      <c r="Z115" s="48"/>
      <c r="AA115" s="17"/>
    </row>
    <row r="116" spans="1:27" ht="15" customHeight="1" x14ac:dyDescent="0.25">
      <c r="A116" s="13"/>
      <c r="B116" s="13"/>
      <c r="C116" s="13"/>
      <c r="D116" s="13"/>
      <c r="E116" s="13"/>
      <c r="F116" s="56"/>
      <c r="G116" s="56"/>
      <c r="H116" s="56"/>
      <c r="I116" s="56"/>
      <c r="J116" s="13"/>
      <c r="K116" s="13"/>
      <c r="L116" s="13"/>
      <c r="M116" s="13"/>
      <c r="N116" s="12"/>
      <c r="O116" s="12"/>
      <c r="P116" s="13"/>
      <c r="Q116" s="13"/>
      <c r="U116" s="52"/>
      <c r="V116" s="48"/>
      <c r="W116" s="48"/>
      <c r="X116" s="48"/>
      <c r="Y116" s="48"/>
      <c r="Z116" s="48"/>
      <c r="AA116" s="17"/>
    </row>
    <row r="117" spans="1:27" ht="15" customHeight="1" x14ac:dyDescent="0.25">
      <c r="A117" s="13"/>
      <c r="B117" s="13"/>
      <c r="C117" s="13"/>
      <c r="D117" s="13"/>
      <c r="E117" s="13"/>
      <c r="F117" s="56"/>
      <c r="G117" s="56"/>
      <c r="H117" s="56"/>
      <c r="I117" s="56"/>
      <c r="J117" s="13"/>
      <c r="K117" s="13"/>
      <c r="L117" s="13"/>
      <c r="M117" s="13"/>
      <c r="N117" s="12"/>
      <c r="O117" s="12"/>
      <c r="P117" s="13"/>
      <c r="Q117" s="13"/>
      <c r="U117" s="52"/>
      <c r="V117" s="48"/>
      <c r="W117" s="48"/>
      <c r="X117" s="48"/>
      <c r="Y117" s="48"/>
      <c r="Z117" s="48"/>
      <c r="AA117" s="17"/>
    </row>
    <row r="118" spans="1:27" ht="15" customHeight="1" x14ac:dyDescent="0.25">
      <c r="A118" s="13"/>
      <c r="B118" s="13"/>
      <c r="C118" s="13"/>
      <c r="D118" s="13"/>
      <c r="E118" s="13"/>
      <c r="F118" s="56"/>
      <c r="G118" s="56"/>
      <c r="H118" s="56"/>
      <c r="I118" s="56"/>
      <c r="J118" s="13"/>
      <c r="K118" s="13"/>
      <c r="L118" s="13"/>
      <c r="M118" s="13"/>
      <c r="N118" s="12"/>
      <c r="O118" s="12"/>
      <c r="P118" s="13"/>
      <c r="Q118" s="13"/>
      <c r="U118" s="52"/>
      <c r="V118" s="48"/>
      <c r="W118" s="48"/>
      <c r="X118" s="48"/>
      <c r="Y118" s="48"/>
      <c r="Z118" s="48"/>
      <c r="AA118" s="17"/>
    </row>
    <row r="119" spans="1:27" ht="15" customHeight="1" x14ac:dyDescent="0.25">
      <c r="A119" s="13"/>
      <c r="B119" s="13"/>
      <c r="C119" s="13"/>
      <c r="D119" s="13"/>
      <c r="E119" s="13"/>
      <c r="F119" s="56"/>
      <c r="G119" s="56"/>
      <c r="H119" s="56"/>
      <c r="I119" s="56"/>
      <c r="J119" s="13"/>
      <c r="K119" s="13"/>
      <c r="L119" s="13"/>
      <c r="M119" s="13"/>
      <c r="N119" s="12"/>
      <c r="O119" s="12"/>
      <c r="P119" s="13"/>
      <c r="Q119" s="13"/>
      <c r="U119" s="52"/>
      <c r="V119" s="48"/>
      <c r="W119" s="48"/>
      <c r="X119" s="48"/>
      <c r="Y119" s="48"/>
      <c r="Z119" s="48"/>
      <c r="AA119" s="17"/>
    </row>
    <row r="120" spans="1:27" ht="15" customHeight="1" x14ac:dyDescent="0.25">
      <c r="A120" s="13"/>
      <c r="B120" s="13"/>
      <c r="C120" s="13"/>
      <c r="D120" s="13"/>
      <c r="E120" s="13"/>
      <c r="F120" s="56"/>
      <c r="G120" s="56"/>
      <c r="H120" s="56"/>
      <c r="I120" s="56"/>
      <c r="J120" s="13"/>
      <c r="K120" s="13"/>
      <c r="L120" s="13"/>
      <c r="M120" s="13"/>
      <c r="N120" s="12"/>
      <c r="O120" s="12"/>
      <c r="P120" s="13"/>
      <c r="Q120" s="13"/>
      <c r="U120" s="52"/>
      <c r="V120" s="48"/>
      <c r="W120" s="48"/>
      <c r="X120" s="48"/>
      <c r="Y120" s="48"/>
      <c r="Z120" s="48"/>
      <c r="AA120" s="17"/>
    </row>
    <row r="121" spans="1:27" ht="15" customHeight="1" x14ac:dyDescent="0.25">
      <c r="A121" s="13"/>
      <c r="B121" s="13"/>
      <c r="C121" s="13"/>
      <c r="D121" s="13"/>
      <c r="E121" s="13"/>
      <c r="F121" s="56"/>
      <c r="G121" s="56"/>
      <c r="H121" s="56"/>
      <c r="I121" s="56"/>
      <c r="J121" s="13"/>
      <c r="K121" s="13"/>
      <c r="L121" s="13"/>
      <c r="M121" s="13"/>
      <c r="N121" s="12"/>
      <c r="O121" s="12"/>
      <c r="P121" s="13"/>
      <c r="Q121" s="13"/>
      <c r="U121" s="52"/>
      <c r="V121" s="48"/>
      <c r="W121" s="48"/>
      <c r="X121" s="48"/>
      <c r="Y121" s="48"/>
      <c r="Z121" s="48"/>
      <c r="AA121" s="17"/>
    </row>
    <row r="122" spans="1:27" ht="15" customHeight="1" x14ac:dyDescent="0.25">
      <c r="A122" s="13"/>
      <c r="B122" s="13"/>
      <c r="C122" s="13"/>
      <c r="D122" s="13"/>
      <c r="E122" s="13"/>
      <c r="F122" s="56"/>
      <c r="G122" s="56"/>
      <c r="H122" s="56"/>
      <c r="I122" s="56"/>
      <c r="J122" s="13"/>
      <c r="K122" s="13"/>
      <c r="L122" s="13"/>
      <c r="M122" s="13"/>
      <c r="N122" s="12"/>
      <c r="O122" s="12"/>
      <c r="P122" s="13"/>
      <c r="Q122" s="13"/>
      <c r="U122" s="52"/>
      <c r="V122" s="48"/>
      <c r="W122" s="48"/>
      <c r="X122" s="48"/>
      <c r="Y122" s="48"/>
      <c r="Z122" s="48"/>
      <c r="AA122" s="17"/>
    </row>
    <row r="123" spans="1:27" ht="15" customHeight="1" x14ac:dyDescent="0.25">
      <c r="A123" s="13"/>
      <c r="B123" s="13"/>
      <c r="C123" s="13"/>
      <c r="D123" s="13"/>
      <c r="E123" s="13"/>
      <c r="F123" s="56"/>
      <c r="G123" s="56"/>
      <c r="H123" s="56"/>
      <c r="I123" s="56"/>
      <c r="J123" s="13"/>
      <c r="K123" s="13"/>
      <c r="L123" s="13"/>
      <c r="M123" s="13"/>
      <c r="N123" s="12"/>
      <c r="O123" s="12"/>
      <c r="P123" s="13"/>
      <c r="Q123" s="13"/>
      <c r="U123" s="52"/>
      <c r="V123" s="48"/>
      <c r="W123" s="48"/>
      <c r="X123" s="48"/>
      <c r="Y123" s="48"/>
      <c r="Z123" s="48"/>
      <c r="AA123" s="17"/>
    </row>
    <row r="124" spans="1:27" ht="15" customHeight="1" x14ac:dyDescent="0.25">
      <c r="A124" s="13"/>
      <c r="B124" s="13"/>
      <c r="C124" s="13"/>
      <c r="D124" s="13"/>
      <c r="E124" s="13"/>
      <c r="F124" s="56"/>
      <c r="G124" s="56"/>
      <c r="H124" s="56"/>
      <c r="I124" s="56"/>
      <c r="J124" s="13"/>
      <c r="K124" s="13"/>
      <c r="L124" s="13"/>
      <c r="M124" s="13"/>
      <c r="N124" s="12"/>
      <c r="O124" s="12"/>
      <c r="P124" s="13"/>
      <c r="Q124" s="13"/>
      <c r="U124" s="52"/>
      <c r="V124" s="48"/>
      <c r="W124" s="48"/>
      <c r="X124" s="48"/>
      <c r="Y124" s="48"/>
      <c r="Z124" s="48"/>
      <c r="AA124" s="17"/>
    </row>
    <row r="125" spans="1:27" ht="15" customHeight="1" x14ac:dyDescent="0.25">
      <c r="A125" s="13"/>
      <c r="B125" s="13"/>
      <c r="C125" s="13"/>
      <c r="D125" s="13"/>
      <c r="E125" s="13"/>
      <c r="F125" s="56"/>
      <c r="G125" s="56"/>
      <c r="H125" s="56"/>
      <c r="I125" s="56"/>
      <c r="J125" s="13"/>
      <c r="K125" s="13"/>
      <c r="L125" s="13"/>
      <c r="M125" s="13"/>
      <c r="N125" s="12"/>
      <c r="O125" s="12"/>
      <c r="P125" s="13"/>
      <c r="Q125" s="13"/>
      <c r="U125" s="52"/>
      <c r="V125" s="48"/>
      <c r="W125" s="48"/>
      <c r="X125" s="48"/>
      <c r="Y125" s="48"/>
      <c r="Z125" s="48"/>
      <c r="AA125" s="17"/>
    </row>
    <row r="126" spans="1:27" ht="15" customHeight="1" x14ac:dyDescent="0.25">
      <c r="A126" s="13"/>
      <c r="B126" s="13"/>
      <c r="C126" s="13"/>
      <c r="D126" s="13"/>
      <c r="E126" s="13"/>
      <c r="F126" s="56"/>
      <c r="G126" s="56"/>
      <c r="H126" s="56"/>
      <c r="I126" s="56"/>
      <c r="J126" s="13"/>
      <c r="K126" s="13"/>
      <c r="L126" s="13"/>
      <c r="M126" s="13"/>
      <c r="N126" s="12"/>
      <c r="O126" s="12"/>
      <c r="P126" s="13"/>
      <c r="Q126" s="13"/>
      <c r="U126" s="52"/>
      <c r="V126" s="48"/>
      <c r="W126" s="48"/>
      <c r="X126" s="48"/>
      <c r="Y126" s="48"/>
      <c r="Z126" s="48"/>
      <c r="AA126" s="17"/>
    </row>
    <row r="127" spans="1:27" ht="15" customHeight="1" x14ac:dyDescent="0.25">
      <c r="A127" s="13"/>
      <c r="B127" s="13"/>
      <c r="C127" s="13"/>
      <c r="D127" s="13"/>
      <c r="E127" s="13"/>
      <c r="F127" s="56"/>
      <c r="G127" s="56"/>
      <c r="H127" s="56"/>
      <c r="I127" s="56"/>
      <c r="J127" s="13"/>
      <c r="K127" s="13"/>
      <c r="L127" s="13"/>
      <c r="M127" s="13"/>
      <c r="N127" s="12"/>
      <c r="O127" s="12"/>
      <c r="P127" s="13"/>
      <c r="Q127" s="13"/>
      <c r="U127" s="52"/>
      <c r="V127" s="48"/>
      <c r="W127" s="48"/>
      <c r="X127" s="48"/>
      <c r="Y127" s="48"/>
      <c r="Z127" s="48"/>
      <c r="AA127" s="17"/>
    </row>
    <row r="128" spans="1:27" ht="15" customHeight="1" x14ac:dyDescent="0.25">
      <c r="A128" s="13"/>
      <c r="B128" s="13"/>
      <c r="C128" s="13"/>
      <c r="D128" s="13"/>
      <c r="E128" s="13"/>
      <c r="F128" s="56"/>
      <c r="G128" s="56"/>
      <c r="H128" s="56"/>
      <c r="I128" s="56"/>
      <c r="J128" s="13"/>
      <c r="K128" s="13"/>
      <c r="L128" s="13"/>
      <c r="M128" s="13"/>
      <c r="N128" s="12"/>
      <c r="O128" s="12"/>
      <c r="P128" s="13"/>
      <c r="Q128" s="13"/>
      <c r="U128" s="52"/>
      <c r="V128" s="48"/>
      <c r="W128" s="48"/>
      <c r="X128" s="48"/>
      <c r="Y128" s="48"/>
      <c r="Z128" s="48"/>
      <c r="AA128" s="17"/>
    </row>
    <row r="129" spans="1:27" ht="15" customHeight="1" x14ac:dyDescent="0.25">
      <c r="A129" s="13"/>
      <c r="B129" s="13"/>
      <c r="C129" s="13"/>
      <c r="D129" s="13"/>
      <c r="E129" s="13"/>
      <c r="F129" s="56"/>
      <c r="G129" s="56"/>
      <c r="H129" s="56"/>
      <c r="I129" s="56"/>
      <c r="J129" s="13"/>
      <c r="K129" s="13"/>
      <c r="L129" s="13"/>
      <c r="M129" s="13"/>
      <c r="N129" s="12"/>
      <c r="O129" s="12"/>
      <c r="P129" s="13"/>
      <c r="Q129" s="13"/>
      <c r="U129" s="52"/>
      <c r="V129" s="48"/>
      <c r="W129" s="48"/>
      <c r="X129" s="48"/>
      <c r="Y129" s="48"/>
      <c r="Z129" s="48"/>
      <c r="AA129" s="17"/>
    </row>
    <row r="130" spans="1:27" ht="15" customHeight="1" x14ac:dyDescent="0.25">
      <c r="A130" s="13"/>
      <c r="B130" s="13"/>
      <c r="C130" s="13"/>
      <c r="D130" s="13"/>
      <c r="E130" s="13"/>
      <c r="F130" s="56"/>
      <c r="G130" s="56"/>
      <c r="H130" s="56"/>
      <c r="I130" s="56"/>
      <c r="J130" s="13"/>
      <c r="K130" s="13"/>
      <c r="L130" s="13"/>
      <c r="M130" s="13"/>
      <c r="N130" s="12"/>
      <c r="O130" s="12"/>
      <c r="P130" s="13"/>
      <c r="Q130" s="13"/>
      <c r="U130" s="52"/>
      <c r="V130" s="48"/>
      <c r="W130" s="48"/>
      <c r="X130" s="48"/>
      <c r="Y130" s="48"/>
      <c r="Z130" s="48"/>
      <c r="AA130" s="17"/>
    </row>
    <row r="131" spans="1:27" ht="15" customHeight="1" x14ac:dyDescent="0.25">
      <c r="A131" s="13"/>
      <c r="B131" s="13"/>
      <c r="C131" s="13"/>
      <c r="D131" s="13"/>
      <c r="E131" s="13"/>
      <c r="F131" s="56"/>
      <c r="G131" s="56"/>
      <c r="H131" s="56"/>
      <c r="I131" s="56"/>
      <c r="J131" s="13"/>
      <c r="K131" s="13"/>
      <c r="L131" s="13"/>
      <c r="M131" s="13"/>
      <c r="N131" s="12"/>
      <c r="O131" s="12"/>
      <c r="P131" s="13"/>
      <c r="Q131" s="13"/>
      <c r="U131" s="52"/>
      <c r="V131" s="48"/>
      <c r="W131" s="48"/>
      <c r="X131" s="48"/>
      <c r="Y131" s="48"/>
      <c r="Z131" s="48"/>
      <c r="AA131" s="17"/>
    </row>
    <row r="132" spans="1:27" ht="15" customHeight="1" x14ac:dyDescent="0.25">
      <c r="A132" s="13"/>
      <c r="B132" s="13"/>
      <c r="C132" s="13"/>
      <c r="D132" s="13"/>
      <c r="E132" s="13"/>
      <c r="F132" s="56"/>
      <c r="G132" s="56"/>
      <c r="H132" s="56"/>
      <c r="I132" s="56"/>
      <c r="J132" s="13"/>
      <c r="K132" s="13"/>
      <c r="L132" s="13"/>
      <c r="M132" s="13"/>
      <c r="N132" s="12"/>
      <c r="O132" s="12"/>
      <c r="P132" s="13"/>
      <c r="Q132" s="13"/>
      <c r="U132" s="52"/>
      <c r="V132" s="48"/>
      <c r="W132" s="48"/>
      <c r="X132" s="48"/>
      <c r="Y132" s="48"/>
      <c r="Z132" s="48"/>
      <c r="AA132" s="17"/>
    </row>
    <row r="133" spans="1:27" ht="15" customHeight="1" x14ac:dyDescent="0.25">
      <c r="A133" s="13"/>
      <c r="B133" s="13"/>
      <c r="C133" s="13"/>
      <c r="D133" s="13"/>
      <c r="E133" s="13"/>
      <c r="F133" s="56"/>
      <c r="G133" s="56"/>
      <c r="H133" s="56"/>
      <c r="I133" s="56"/>
      <c r="J133" s="13"/>
      <c r="K133" s="13"/>
      <c r="L133" s="13"/>
      <c r="M133" s="13"/>
      <c r="N133" s="12"/>
      <c r="O133" s="12"/>
      <c r="P133" s="13"/>
      <c r="Q133" s="13"/>
      <c r="U133" s="52"/>
      <c r="V133" s="48"/>
      <c r="W133" s="48"/>
      <c r="X133" s="48"/>
      <c r="Y133" s="48"/>
      <c r="Z133" s="48"/>
      <c r="AA133" s="17"/>
    </row>
    <row r="134" spans="1:27" ht="15" customHeight="1" x14ac:dyDescent="0.25">
      <c r="A134" s="13"/>
      <c r="B134" s="13"/>
      <c r="C134" s="13"/>
      <c r="D134" s="13"/>
      <c r="E134" s="13"/>
      <c r="F134" s="56"/>
      <c r="G134" s="56"/>
      <c r="H134" s="56"/>
      <c r="I134" s="56"/>
      <c r="J134" s="13"/>
      <c r="K134" s="13"/>
      <c r="L134" s="13"/>
      <c r="M134" s="13"/>
      <c r="N134" s="12"/>
      <c r="O134" s="12"/>
      <c r="P134" s="13"/>
      <c r="Q134" s="13"/>
      <c r="U134" s="52"/>
      <c r="V134" s="48"/>
      <c r="W134" s="48"/>
      <c r="X134" s="48"/>
      <c r="Y134" s="48"/>
      <c r="Z134" s="48"/>
      <c r="AA134" s="17"/>
    </row>
    <row r="135" spans="1:27" ht="15" customHeight="1" x14ac:dyDescent="0.25">
      <c r="A135" s="13"/>
      <c r="B135" s="13"/>
      <c r="C135" s="13"/>
      <c r="D135" s="13"/>
      <c r="E135" s="13"/>
      <c r="F135" s="56"/>
      <c r="G135" s="56"/>
      <c r="H135" s="56"/>
      <c r="I135" s="56"/>
      <c r="J135" s="13"/>
      <c r="K135" s="13"/>
      <c r="L135" s="13"/>
      <c r="M135" s="13"/>
      <c r="N135" s="12"/>
      <c r="O135" s="12"/>
      <c r="P135" s="13"/>
      <c r="Q135" s="13"/>
      <c r="U135" s="52"/>
      <c r="V135" s="48"/>
      <c r="W135" s="48"/>
      <c r="X135" s="48"/>
      <c r="Y135" s="48"/>
      <c r="Z135" s="48"/>
      <c r="AA135" s="17"/>
    </row>
    <row r="136" spans="1:27" ht="15" customHeight="1" x14ac:dyDescent="0.25">
      <c r="A136" s="13"/>
      <c r="B136" s="13"/>
      <c r="C136" s="13"/>
      <c r="D136" s="13"/>
      <c r="E136" s="13"/>
      <c r="F136" s="56"/>
      <c r="G136" s="56"/>
      <c r="H136" s="56"/>
      <c r="I136" s="56"/>
      <c r="J136" s="13"/>
      <c r="K136" s="13"/>
      <c r="L136" s="13"/>
      <c r="M136" s="13"/>
      <c r="N136" s="12"/>
      <c r="O136" s="12"/>
      <c r="P136" s="13"/>
      <c r="Q136" s="13"/>
      <c r="U136" s="52"/>
      <c r="V136" s="48"/>
      <c r="W136" s="48"/>
      <c r="X136" s="48"/>
      <c r="Y136" s="48"/>
      <c r="Z136" s="48"/>
      <c r="AA136" s="17"/>
    </row>
    <row r="137" spans="1:27" ht="15" customHeight="1" x14ac:dyDescent="0.25">
      <c r="A137" s="13"/>
      <c r="B137" s="13"/>
      <c r="C137" s="13"/>
      <c r="D137" s="13"/>
      <c r="E137" s="13"/>
      <c r="F137" s="56"/>
      <c r="G137" s="56"/>
      <c r="H137" s="56"/>
      <c r="I137" s="56"/>
      <c r="J137" s="13"/>
      <c r="K137" s="13"/>
      <c r="L137" s="13"/>
      <c r="M137" s="13"/>
      <c r="N137" s="12"/>
      <c r="O137" s="12"/>
      <c r="P137" s="13"/>
      <c r="Q137" s="13"/>
      <c r="U137" s="52"/>
      <c r="V137" s="48"/>
      <c r="W137" s="48"/>
      <c r="X137" s="48"/>
      <c r="Y137" s="48"/>
      <c r="Z137" s="48"/>
      <c r="AA137" s="17"/>
    </row>
    <row r="138" spans="1:27" ht="15" customHeight="1" x14ac:dyDescent="0.25">
      <c r="A138" s="13"/>
      <c r="B138" s="13"/>
      <c r="C138" s="13"/>
      <c r="D138" s="13"/>
      <c r="E138" s="13"/>
      <c r="F138" s="56"/>
      <c r="G138" s="56"/>
      <c r="H138" s="56"/>
      <c r="I138" s="56"/>
      <c r="J138" s="13"/>
      <c r="K138" s="13"/>
      <c r="L138" s="13"/>
      <c r="M138" s="13"/>
      <c r="N138" s="12"/>
      <c r="O138" s="12"/>
      <c r="P138" s="13"/>
      <c r="Q138" s="13"/>
      <c r="U138" s="52"/>
      <c r="V138" s="48"/>
      <c r="W138" s="48"/>
      <c r="X138" s="48"/>
      <c r="Y138" s="48"/>
      <c r="Z138" s="48"/>
      <c r="AA138" s="17"/>
    </row>
    <row r="139" spans="1:27" ht="15" customHeight="1" x14ac:dyDescent="0.25">
      <c r="A139" s="13"/>
      <c r="B139" s="13"/>
      <c r="C139" s="13"/>
      <c r="D139" s="13"/>
      <c r="E139" s="13"/>
      <c r="F139" s="56"/>
      <c r="G139" s="56"/>
      <c r="H139" s="56"/>
      <c r="I139" s="56"/>
      <c r="J139" s="13"/>
      <c r="K139" s="13"/>
      <c r="L139" s="13"/>
      <c r="M139" s="13"/>
      <c r="N139" s="12"/>
      <c r="O139" s="12"/>
      <c r="P139" s="13"/>
      <c r="Q139" s="13"/>
      <c r="U139" s="52"/>
      <c r="V139" s="48"/>
      <c r="W139" s="48"/>
      <c r="X139" s="48"/>
      <c r="Y139" s="48"/>
      <c r="Z139" s="48"/>
      <c r="AA139" s="17"/>
    </row>
    <row r="140" spans="1:27" ht="15" customHeight="1" x14ac:dyDescent="0.25">
      <c r="A140" s="13"/>
      <c r="B140" s="13"/>
      <c r="C140" s="13"/>
      <c r="D140" s="13"/>
      <c r="E140" s="13"/>
      <c r="F140" s="56"/>
      <c r="G140" s="56"/>
      <c r="H140" s="56"/>
      <c r="I140" s="56"/>
      <c r="J140" s="13"/>
      <c r="K140" s="13"/>
      <c r="L140" s="13"/>
      <c r="M140" s="13"/>
      <c r="N140" s="12"/>
      <c r="O140" s="12"/>
      <c r="P140" s="13"/>
      <c r="Q140" s="13"/>
      <c r="U140" s="52"/>
      <c r="V140" s="48"/>
      <c r="W140" s="48"/>
      <c r="X140" s="48"/>
      <c r="Y140" s="48"/>
      <c r="Z140" s="48"/>
      <c r="AA140" s="17"/>
    </row>
    <row r="141" spans="1:27" ht="15" customHeight="1" x14ac:dyDescent="0.25">
      <c r="A141" s="13"/>
      <c r="B141" s="13"/>
      <c r="C141" s="13"/>
      <c r="D141" s="13"/>
      <c r="E141" s="13"/>
      <c r="F141" s="56"/>
      <c r="G141" s="56"/>
      <c r="H141" s="56"/>
      <c r="I141" s="56"/>
      <c r="J141" s="13"/>
      <c r="K141" s="13"/>
      <c r="L141" s="13"/>
      <c r="M141" s="13"/>
      <c r="N141" s="12"/>
      <c r="O141" s="12"/>
      <c r="P141" s="13"/>
      <c r="Q141" s="13"/>
      <c r="U141" s="52"/>
      <c r="V141" s="48"/>
      <c r="W141" s="48"/>
      <c r="X141" s="48"/>
      <c r="Y141" s="48"/>
      <c r="Z141" s="48"/>
      <c r="AA141" s="17"/>
    </row>
    <row r="142" spans="1:27" ht="15" customHeight="1" x14ac:dyDescent="0.25">
      <c r="A142" s="13"/>
      <c r="B142" s="13"/>
      <c r="C142" s="13"/>
      <c r="D142" s="13"/>
      <c r="E142" s="13"/>
      <c r="F142" s="56"/>
      <c r="G142" s="56"/>
      <c r="H142" s="56"/>
      <c r="I142" s="56"/>
      <c r="J142" s="13"/>
      <c r="K142" s="13"/>
      <c r="L142" s="13"/>
      <c r="M142" s="13"/>
      <c r="N142" s="12"/>
      <c r="O142" s="12"/>
      <c r="P142" s="13"/>
      <c r="Q142" s="13"/>
      <c r="U142" s="52"/>
      <c r="V142" s="48"/>
      <c r="W142" s="48"/>
      <c r="X142" s="48"/>
      <c r="Y142" s="48"/>
      <c r="Z142" s="48"/>
      <c r="AA142" s="17"/>
    </row>
    <row r="143" spans="1:27" ht="15" customHeight="1" x14ac:dyDescent="0.25">
      <c r="A143" s="13"/>
      <c r="B143" s="13"/>
      <c r="C143" s="13"/>
      <c r="D143" s="13"/>
      <c r="E143" s="13"/>
      <c r="F143" s="56"/>
      <c r="G143" s="56"/>
      <c r="H143" s="56"/>
      <c r="I143" s="56"/>
      <c r="J143" s="13"/>
      <c r="K143" s="13"/>
      <c r="L143" s="13"/>
      <c r="M143" s="13"/>
      <c r="N143" s="12"/>
      <c r="O143" s="12"/>
      <c r="P143" s="13"/>
      <c r="Q143" s="13"/>
      <c r="U143" s="52"/>
      <c r="V143" s="48"/>
      <c r="W143" s="48"/>
      <c r="X143" s="48"/>
      <c r="Y143" s="48"/>
      <c r="Z143" s="48"/>
      <c r="AA143" s="17"/>
    </row>
    <row r="144" spans="1:27" ht="15" customHeight="1" x14ac:dyDescent="0.25">
      <c r="A144" s="13"/>
      <c r="B144" s="13"/>
      <c r="C144" s="13"/>
      <c r="D144" s="13"/>
      <c r="E144" s="13"/>
      <c r="F144" s="56"/>
      <c r="G144" s="56"/>
      <c r="H144" s="56"/>
      <c r="I144" s="56"/>
      <c r="J144" s="13"/>
      <c r="K144" s="13"/>
      <c r="L144" s="13"/>
      <c r="M144" s="13"/>
      <c r="N144" s="12"/>
      <c r="O144" s="12"/>
      <c r="P144" s="13"/>
      <c r="Q144" s="13"/>
      <c r="U144" s="52"/>
      <c r="V144" s="48"/>
      <c r="W144" s="48"/>
      <c r="X144" s="48"/>
      <c r="Y144" s="48"/>
      <c r="Z144" s="48"/>
      <c r="AA144" s="17"/>
    </row>
    <row r="145" spans="1:27" ht="15" customHeight="1" x14ac:dyDescent="0.25">
      <c r="A145" s="13"/>
      <c r="B145" s="13"/>
      <c r="C145" s="13"/>
      <c r="D145" s="13"/>
      <c r="E145" s="13"/>
      <c r="F145" s="56"/>
      <c r="G145" s="56"/>
      <c r="H145" s="56"/>
      <c r="I145" s="56"/>
      <c r="J145" s="13"/>
      <c r="K145" s="13"/>
      <c r="L145" s="13"/>
      <c r="M145" s="13"/>
      <c r="N145" s="12"/>
      <c r="O145" s="12"/>
      <c r="P145" s="13"/>
      <c r="Q145" s="13"/>
      <c r="U145" s="52"/>
      <c r="V145" s="48"/>
      <c r="W145" s="48"/>
      <c r="X145" s="48"/>
      <c r="Y145" s="48"/>
      <c r="Z145" s="48"/>
      <c r="AA145" s="17"/>
    </row>
    <row r="146" spans="1:27" ht="15" customHeight="1" x14ac:dyDescent="0.25">
      <c r="A146" s="13"/>
      <c r="B146" s="13"/>
      <c r="C146" s="13"/>
      <c r="D146" s="13"/>
      <c r="E146" s="13"/>
      <c r="F146" s="56"/>
      <c r="G146" s="56"/>
      <c r="H146" s="56"/>
      <c r="I146" s="56"/>
      <c r="J146" s="13"/>
      <c r="K146" s="13"/>
      <c r="L146" s="13"/>
      <c r="M146" s="13"/>
      <c r="N146" s="12"/>
      <c r="O146" s="12"/>
      <c r="P146" s="13"/>
      <c r="Q146" s="13"/>
      <c r="U146" s="52"/>
      <c r="V146" s="48"/>
      <c r="W146" s="48"/>
      <c r="X146" s="48"/>
      <c r="Y146" s="48"/>
      <c r="Z146" s="48"/>
      <c r="AA146" s="17"/>
    </row>
    <row r="147" spans="1:27" ht="15" customHeight="1" x14ac:dyDescent="0.25">
      <c r="A147" s="13"/>
      <c r="B147" s="13"/>
      <c r="C147" s="13"/>
      <c r="D147" s="13"/>
      <c r="E147" s="13"/>
      <c r="F147" s="56"/>
      <c r="G147" s="56"/>
      <c r="H147" s="56"/>
      <c r="I147" s="56"/>
      <c r="J147" s="13"/>
      <c r="K147" s="13"/>
      <c r="L147" s="13"/>
      <c r="M147" s="13"/>
      <c r="N147" s="12"/>
      <c r="O147" s="12"/>
      <c r="P147" s="13"/>
      <c r="Q147" s="13"/>
      <c r="U147" s="52"/>
      <c r="V147" s="48"/>
      <c r="W147" s="48"/>
      <c r="X147" s="48"/>
      <c r="Y147" s="48"/>
      <c r="Z147" s="48"/>
      <c r="AA147" s="17"/>
    </row>
    <row r="148" spans="1:27" ht="15" customHeight="1" x14ac:dyDescent="0.25">
      <c r="A148" s="13"/>
      <c r="B148" s="13"/>
      <c r="C148" s="13"/>
      <c r="D148" s="13"/>
      <c r="E148" s="13"/>
      <c r="F148" s="56"/>
      <c r="G148" s="56"/>
      <c r="H148" s="56"/>
      <c r="I148" s="56"/>
      <c r="J148" s="13"/>
      <c r="K148" s="13"/>
      <c r="L148" s="13"/>
      <c r="M148" s="13"/>
      <c r="N148" s="12"/>
      <c r="O148" s="12"/>
      <c r="P148" s="13"/>
      <c r="Q148" s="13"/>
      <c r="U148" s="52"/>
      <c r="V148" s="48"/>
      <c r="W148" s="48"/>
      <c r="X148" s="48"/>
      <c r="Y148" s="48"/>
      <c r="Z148" s="48"/>
      <c r="AA148" s="17"/>
    </row>
    <row r="149" spans="1:27" ht="15" customHeight="1" x14ac:dyDescent="0.25">
      <c r="A149" s="13"/>
      <c r="B149" s="13"/>
      <c r="C149" s="13"/>
      <c r="D149" s="13"/>
      <c r="E149" s="13"/>
      <c r="F149" s="56"/>
      <c r="G149" s="56"/>
      <c r="H149" s="56"/>
      <c r="I149" s="56"/>
      <c r="J149" s="13"/>
      <c r="K149" s="13"/>
      <c r="L149" s="13"/>
      <c r="M149" s="13"/>
      <c r="N149" s="12"/>
      <c r="O149" s="12"/>
      <c r="P149" s="13"/>
      <c r="Q149" s="13"/>
      <c r="U149" s="52"/>
      <c r="V149" s="48"/>
      <c r="W149" s="48"/>
      <c r="X149" s="48"/>
      <c r="Y149" s="48"/>
      <c r="Z149" s="48"/>
      <c r="AA149" s="17"/>
    </row>
    <row r="150" spans="1:27" ht="15" customHeight="1" x14ac:dyDescent="0.25">
      <c r="A150" s="13"/>
      <c r="B150" s="13"/>
      <c r="C150" s="13"/>
      <c r="D150" s="13"/>
      <c r="E150" s="13"/>
      <c r="F150" s="56"/>
      <c r="G150" s="56"/>
      <c r="H150" s="56"/>
      <c r="I150" s="56"/>
      <c r="J150" s="13"/>
      <c r="K150" s="13"/>
      <c r="L150" s="13"/>
      <c r="M150" s="13"/>
      <c r="N150" s="12"/>
      <c r="O150" s="12"/>
      <c r="P150" s="13"/>
      <c r="Q150" s="13"/>
      <c r="U150" s="52"/>
      <c r="V150" s="48"/>
      <c r="W150" s="48"/>
      <c r="X150" s="48"/>
      <c r="Y150" s="48"/>
      <c r="Z150" s="48"/>
      <c r="AA150" s="17"/>
    </row>
    <row r="151" spans="1:27" ht="15" customHeight="1" x14ac:dyDescent="0.25">
      <c r="A151" s="13"/>
      <c r="B151" s="13"/>
      <c r="C151" s="13"/>
      <c r="D151" s="13"/>
      <c r="E151" s="13"/>
      <c r="F151" s="56"/>
      <c r="G151" s="56"/>
      <c r="H151" s="56"/>
      <c r="I151" s="56"/>
      <c r="J151" s="13"/>
      <c r="K151" s="13"/>
      <c r="L151" s="13"/>
      <c r="M151" s="13"/>
      <c r="N151" s="12"/>
      <c r="O151" s="12"/>
      <c r="P151" s="13"/>
      <c r="Q151" s="13"/>
      <c r="U151" s="52"/>
      <c r="V151" s="48"/>
      <c r="W151" s="48"/>
      <c r="X151" s="48"/>
      <c r="Y151" s="48"/>
      <c r="Z151" s="48"/>
      <c r="AA151" s="17"/>
    </row>
    <row r="152" spans="1:27" ht="15" customHeight="1" x14ac:dyDescent="0.25">
      <c r="A152" s="13"/>
      <c r="B152" s="13"/>
      <c r="C152" s="13"/>
      <c r="D152" s="13"/>
      <c r="E152" s="13"/>
      <c r="F152" s="56"/>
      <c r="G152" s="56"/>
      <c r="H152" s="56"/>
      <c r="I152" s="56"/>
      <c r="J152" s="13"/>
      <c r="K152" s="13"/>
      <c r="L152" s="13"/>
      <c r="M152" s="13"/>
      <c r="N152" s="12"/>
      <c r="O152" s="12"/>
      <c r="P152" s="13"/>
      <c r="Q152" s="13"/>
      <c r="U152" s="52"/>
      <c r="V152" s="48"/>
      <c r="W152" s="48"/>
      <c r="X152" s="48"/>
      <c r="Y152" s="48"/>
      <c r="Z152" s="48"/>
      <c r="AA152" s="17"/>
    </row>
    <row r="153" spans="1:27" ht="15" customHeight="1" x14ac:dyDescent="0.25">
      <c r="A153" s="13"/>
      <c r="B153" s="13"/>
      <c r="C153" s="13"/>
      <c r="D153" s="13"/>
      <c r="E153" s="13"/>
      <c r="F153" s="56"/>
      <c r="G153" s="56"/>
      <c r="H153" s="56"/>
      <c r="I153" s="56"/>
      <c r="J153" s="13"/>
      <c r="K153" s="13"/>
      <c r="L153" s="13"/>
      <c r="M153" s="13"/>
      <c r="N153" s="12"/>
      <c r="O153" s="12"/>
      <c r="P153" s="13"/>
      <c r="Q153" s="13"/>
      <c r="U153" s="52"/>
      <c r="V153" s="48"/>
      <c r="W153" s="48"/>
      <c r="X153" s="48"/>
      <c r="Y153" s="48"/>
      <c r="Z153" s="48"/>
      <c r="AA153" s="17"/>
    </row>
    <row r="154" spans="1:27" ht="15" customHeight="1" x14ac:dyDescent="0.25">
      <c r="A154" s="13"/>
      <c r="B154" s="13"/>
      <c r="C154" s="13"/>
      <c r="D154" s="13"/>
      <c r="E154" s="13"/>
      <c r="F154" s="56"/>
      <c r="G154" s="56"/>
      <c r="H154" s="56"/>
      <c r="I154" s="56"/>
      <c r="J154" s="13"/>
      <c r="K154" s="13"/>
      <c r="L154" s="13"/>
      <c r="M154" s="13"/>
      <c r="N154" s="12"/>
      <c r="O154" s="12"/>
      <c r="P154" s="13"/>
      <c r="Q154" s="13"/>
      <c r="U154" s="52"/>
      <c r="V154" s="48"/>
      <c r="W154" s="48"/>
      <c r="X154" s="48"/>
      <c r="Y154" s="48"/>
      <c r="Z154" s="48"/>
      <c r="AA154" s="17"/>
    </row>
    <row r="155" spans="1:27" ht="15" customHeight="1" x14ac:dyDescent="0.25">
      <c r="A155" s="13"/>
      <c r="B155" s="13"/>
      <c r="C155" s="13"/>
      <c r="D155" s="13"/>
      <c r="E155" s="13"/>
      <c r="F155" s="56"/>
      <c r="G155" s="56"/>
      <c r="H155" s="56"/>
      <c r="I155" s="56"/>
      <c r="J155" s="13"/>
      <c r="K155" s="13"/>
      <c r="L155" s="13"/>
      <c r="M155" s="13"/>
      <c r="N155" s="12"/>
      <c r="O155" s="12"/>
      <c r="P155" s="13"/>
      <c r="Q155" s="13"/>
      <c r="U155" s="52"/>
      <c r="V155" s="48"/>
      <c r="W155" s="48"/>
      <c r="X155" s="48"/>
      <c r="Y155" s="48"/>
      <c r="Z155" s="48"/>
      <c r="AA155" s="17"/>
    </row>
    <row r="156" spans="1:27" ht="15" customHeight="1" x14ac:dyDescent="0.25">
      <c r="A156" s="13"/>
      <c r="B156" s="13"/>
      <c r="C156" s="13"/>
      <c r="D156" s="13"/>
      <c r="E156" s="13"/>
      <c r="F156" s="56"/>
      <c r="G156" s="56"/>
      <c r="H156" s="56"/>
      <c r="I156" s="56"/>
      <c r="J156" s="13"/>
      <c r="K156" s="13"/>
      <c r="L156" s="13"/>
      <c r="M156" s="13"/>
      <c r="N156" s="12"/>
      <c r="O156" s="12"/>
      <c r="P156" s="13"/>
      <c r="Q156" s="13"/>
      <c r="U156" s="52"/>
      <c r="V156" s="48"/>
      <c r="W156" s="48"/>
      <c r="X156" s="48"/>
      <c r="Y156" s="48"/>
      <c r="Z156" s="48"/>
      <c r="AA156" s="17"/>
    </row>
    <row r="157" spans="1:27" ht="15" customHeight="1" x14ac:dyDescent="0.25">
      <c r="A157" s="13"/>
      <c r="B157" s="13"/>
      <c r="C157" s="13"/>
      <c r="D157" s="13"/>
      <c r="E157" s="13"/>
      <c r="F157" s="56"/>
      <c r="G157" s="56"/>
      <c r="H157" s="56"/>
      <c r="I157" s="56"/>
      <c r="J157" s="13"/>
      <c r="K157" s="13"/>
      <c r="L157" s="13"/>
      <c r="M157" s="13"/>
      <c r="N157" s="12"/>
      <c r="O157" s="12"/>
      <c r="P157" s="13"/>
      <c r="Q157" s="13"/>
      <c r="U157" s="52"/>
      <c r="V157" s="48"/>
      <c r="W157" s="48"/>
      <c r="X157" s="48"/>
      <c r="Y157" s="48"/>
      <c r="Z157" s="48"/>
      <c r="AA157" s="17"/>
    </row>
    <row r="158" spans="1:27" ht="15" customHeight="1" x14ac:dyDescent="0.25">
      <c r="A158" s="13"/>
      <c r="B158" s="13"/>
      <c r="C158" s="13"/>
      <c r="D158" s="13"/>
      <c r="E158" s="13"/>
      <c r="F158" s="56"/>
      <c r="G158" s="56"/>
      <c r="H158" s="56"/>
      <c r="I158" s="56"/>
      <c r="J158" s="13"/>
      <c r="K158" s="13"/>
      <c r="L158" s="13"/>
      <c r="M158" s="13"/>
      <c r="N158" s="12"/>
      <c r="O158" s="12"/>
      <c r="P158" s="13"/>
      <c r="Q158" s="13"/>
      <c r="U158" s="52"/>
      <c r="V158" s="48"/>
      <c r="W158" s="48"/>
      <c r="X158" s="48"/>
      <c r="Y158" s="48"/>
      <c r="Z158" s="48"/>
      <c r="AA158" s="17"/>
    </row>
    <row r="159" spans="1:27" ht="15" customHeight="1" x14ac:dyDescent="0.25">
      <c r="A159" s="13"/>
      <c r="B159" s="13"/>
      <c r="C159" s="13"/>
      <c r="D159" s="13"/>
      <c r="E159" s="13"/>
      <c r="F159" s="56"/>
      <c r="G159" s="56"/>
      <c r="H159" s="56"/>
      <c r="I159" s="56"/>
      <c r="J159" s="13"/>
      <c r="K159" s="13"/>
      <c r="L159" s="13"/>
      <c r="M159" s="13"/>
      <c r="N159" s="12"/>
      <c r="O159" s="12"/>
      <c r="P159" s="13"/>
      <c r="Q159" s="13"/>
      <c r="U159" s="52"/>
      <c r="V159" s="48"/>
      <c r="W159" s="48"/>
      <c r="X159" s="48"/>
      <c r="Y159" s="48"/>
      <c r="Z159" s="48"/>
      <c r="AA159" s="17"/>
    </row>
    <row r="160" spans="1:27" ht="15" customHeight="1" x14ac:dyDescent="0.25">
      <c r="A160" s="13"/>
      <c r="B160" s="13"/>
      <c r="C160" s="13"/>
      <c r="D160" s="13"/>
      <c r="E160" s="13"/>
      <c r="F160" s="56"/>
      <c r="G160" s="56"/>
      <c r="H160" s="56"/>
      <c r="I160" s="56"/>
      <c r="J160" s="13"/>
      <c r="K160" s="13"/>
      <c r="L160" s="13"/>
      <c r="M160" s="13"/>
      <c r="N160" s="12"/>
      <c r="O160" s="12"/>
      <c r="P160" s="13"/>
      <c r="Q160" s="13"/>
      <c r="U160" s="52"/>
      <c r="V160" s="48"/>
      <c r="W160" s="48"/>
      <c r="X160" s="48"/>
      <c r="Y160" s="48"/>
      <c r="Z160" s="48"/>
      <c r="AA160" s="17"/>
    </row>
    <row r="161" spans="1:27" ht="15" customHeight="1" x14ac:dyDescent="0.25">
      <c r="A161" s="13"/>
      <c r="B161" s="13"/>
      <c r="C161" s="13"/>
      <c r="D161" s="13"/>
      <c r="E161" s="13"/>
      <c r="F161" s="56"/>
      <c r="G161" s="56"/>
      <c r="H161" s="56"/>
      <c r="I161" s="56"/>
      <c r="J161" s="13"/>
      <c r="K161" s="13"/>
      <c r="L161" s="13"/>
      <c r="M161" s="13"/>
      <c r="N161" s="12"/>
      <c r="O161" s="12"/>
      <c r="P161" s="13"/>
      <c r="Q161" s="13"/>
      <c r="U161" s="52"/>
      <c r="V161" s="48"/>
      <c r="W161" s="48"/>
      <c r="X161" s="48"/>
      <c r="Y161" s="48"/>
      <c r="Z161" s="48"/>
      <c r="AA161" s="17"/>
    </row>
    <row r="162" spans="1:27" ht="15" customHeight="1" x14ac:dyDescent="0.25">
      <c r="A162" s="13"/>
      <c r="B162" s="13"/>
      <c r="C162" s="13"/>
      <c r="D162" s="13"/>
      <c r="E162" s="13"/>
      <c r="F162" s="56"/>
      <c r="G162" s="56"/>
      <c r="H162" s="56"/>
      <c r="I162" s="56"/>
      <c r="J162" s="13"/>
      <c r="K162" s="13"/>
      <c r="L162" s="13"/>
      <c r="M162" s="13"/>
      <c r="N162" s="12"/>
      <c r="O162" s="12"/>
      <c r="P162" s="13"/>
      <c r="Q162" s="13"/>
      <c r="U162" s="52"/>
      <c r="V162" s="48"/>
      <c r="W162" s="48"/>
      <c r="X162" s="48"/>
      <c r="Y162" s="48"/>
      <c r="Z162" s="48"/>
      <c r="AA162" s="17"/>
    </row>
    <row r="163" spans="1:27" ht="15" customHeight="1" x14ac:dyDescent="0.25">
      <c r="A163" s="13"/>
      <c r="B163" s="13"/>
      <c r="C163" s="13"/>
      <c r="D163" s="13"/>
      <c r="E163" s="13"/>
      <c r="F163" s="56"/>
      <c r="G163" s="56"/>
      <c r="H163" s="56"/>
      <c r="I163" s="56"/>
      <c r="J163" s="13"/>
      <c r="K163" s="13"/>
      <c r="L163" s="13"/>
      <c r="M163" s="13"/>
      <c r="N163" s="12"/>
      <c r="O163" s="12"/>
      <c r="P163" s="13"/>
      <c r="Q163" s="13"/>
      <c r="U163" s="52"/>
      <c r="V163" s="48"/>
      <c r="W163" s="48"/>
      <c r="X163" s="48"/>
      <c r="Y163" s="48"/>
      <c r="Z163" s="48"/>
      <c r="AA163" s="17"/>
    </row>
    <row r="164" spans="1:27" ht="15" customHeight="1" x14ac:dyDescent="0.25">
      <c r="A164" s="13"/>
      <c r="B164" s="13"/>
      <c r="C164" s="13"/>
      <c r="D164" s="13"/>
      <c r="E164" s="13"/>
      <c r="F164" s="56"/>
      <c r="G164" s="56"/>
      <c r="H164" s="56"/>
      <c r="I164" s="56"/>
      <c r="J164" s="13"/>
      <c r="K164" s="13"/>
      <c r="L164" s="13"/>
      <c r="M164" s="13"/>
      <c r="N164" s="12"/>
      <c r="O164" s="12"/>
      <c r="P164" s="13"/>
      <c r="Q164" s="13"/>
      <c r="U164" s="52"/>
      <c r="V164" s="48"/>
      <c r="W164" s="48"/>
      <c r="X164" s="48"/>
      <c r="Y164" s="48"/>
      <c r="Z164" s="48"/>
      <c r="AA164" s="17"/>
    </row>
    <row r="165" spans="1:27" ht="15" customHeight="1" x14ac:dyDescent="0.25">
      <c r="A165" s="13"/>
      <c r="B165" s="13"/>
      <c r="C165" s="13"/>
      <c r="D165" s="13"/>
      <c r="E165" s="13"/>
      <c r="F165" s="56"/>
      <c r="G165" s="56"/>
      <c r="H165" s="56"/>
      <c r="I165" s="56"/>
      <c r="J165" s="13"/>
      <c r="K165" s="13"/>
      <c r="L165" s="13"/>
      <c r="M165" s="13"/>
      <c r="N165" s="12"/>
      <c r="O165" s="12"/>
      <c r="P165" s="13"/>
      <c r="Q165" s="13"/>
      <c r="U165" s="52"/>
      <c r="V165" s="48"/>
      <c r="W165" s="48"/>
      <c r="X165" s="48"/>
      <c r="Y165" s="48"/>
      <c r="Z165" s="48"/>
      <c r="AA165" s="17"/>
    </row>
    <row r="166" spans="1:27" ht="15" customHeight="1" x14ac:dyDescent="0.25">
      <c r="A166" s="13"/>
      <c r="B166" s="13"/>
      <c r="C166" s="13"/>
      <c r="D166" s="13"/>
      <c r="E166" s="13"/>
      <c r="F166" s="56"/>
      <c r="G166" s="56"/>
      <c r="H166" s="56"/>
      <c r="I166" s="56"/>
      <c r="J166" s="13"/>
      <c r="K166" s="13"/>
      <c r="L166" s="13"/>
      <c r="M166" s="13"/>
      <c r="N166" s="12"/>
      <c r="O166" s="12"/>
      <c r="P166" s="13"/>
      <c r="Q166" s="13"/>
      <c r="U166" s="52"/>
      <c r="V166" s="48"/>
      <c r="W166" s="48"/>
      <c r="X166" s="48"/>
      <c r="Y166" s="48"/>
      <c r="Z166" s="48"/>
      <c r="AA166" s="17"/>
    </row>
    <row r="167" spans="1:27" ht="15" customHeight="1" x14ac:dyDescent="0.25">
      <c r="A167" s="13"/>
      <c r="B167" s="13"/>
      <c r="C167" s="13"/>
      <c r="D167" s="13"/>
      <c r="E167" s="13"/>
      <c r="F167" s="56"/>
      <c r="G167" s="56"/>
      <c r="H167" s="56"/>
      <c r="I167" s="56"/>
      <c r="J167" s="13"/>
      <c r="K167" s="13"/>
      <c r="L167" s="13"/>
      <c r="M167" s="13"/>
      <c r="N167" s="12"/>
      <c r="O167" s="12"/>
      <c r="P167" s="13"/>
      <c r="Q167" s="13"/>
      <c r="U167" s="52"/>
      <c r="V167" s="48"/>
      <c r="W167" s="48"/>
      <c r="X167" s="48"/>
      <c r="Y167" s="48"/>
      <c r="Z167" s="48"/>
      <c r="AA167" s="17"/>
    </row>
    <row r="168" spans="1:27" ht="15" customHeight="1" x14ac:dyDescent="0.25">
      <c r="A168" s="13"/>
      <c r="B168" s="13"/>
      <c r="C168" s="13"/>
      <c r="D168" s="13"/>
      <c r="E168" s="13"/>
      <c r="F168" s="56"/>
      <c r="G168" s="56"/>
      <c r="H168" s="56"/>
      <c r="I168" s="56"/>
      <c r="J168" s="13"/>
      <c r="K168" s="13"/>
      <c r="L168" s="13"/>
      <c r="M168" s="13"/>
      <c r="N168" s="12"/>
      <c r="O168" s="12"/>
      <c r="P168" s="13"/>
      <c r="Q168" s="13"/>
      <c r="U168" s="52"/>
      <c r="V168" s="48"/>
      <c r="W168" s="48"/>
      <c r="X168" s="48"/>
      <c r="Y168" s="48"/>
      <c r="Z168" s="48"/>
      <c r="AA168" s="17"/>
    </row>
    <row r="169" spans="1:27" ht="15" customHeight="1" x14ac:dyDescent="0.25">
      <c r="A169" s="13"/>
      <c r="B169" s="13"/>
      <c r="C169" s="13"/>
      <c r="D169" s="13"/>
      <c r="E169" s="13"/>
      <c r="F169" s="56"/>
      <c r="G169" s="56"/>
      <c r="H169" s="56"/>
      <c r="I169" s="56"/>
      <c r="J169" s="13"/>
      <c r="K169" s="13"/>
      <c r="L169" s="13"/>
      <c r="M169" s="13"/>
      <c r="N169" s="12"/>
      <c r="O169" s="12"/>
      <c r="P169" s="13"/>
      <c r="Q169" s="13"/>
      <c r="U169" s="52"/>
      <c r="V169" s="48"/>
      <c r="W169" s="48"/>
      <c r="X169" s="48"/>
      <c r="Y169" s="48"/>
      <c r="Z169" s="48"/>
      <c r="AA169" s="17"/>
    </row>
    <row r="170" spans="1:27" ht="15" customHeight="1" x14ac:dyDescent="0.25">
      <c r="A170" s="13"/>
      <c r="B170" s="13"/>
      <c r="C170" s="13"/>
      <c r="D170" s="13"/>
      <c r="E170" s="13"/>
      <c r="F170" s="56"/>
      <c r="G170" s="56"/>
      <c r="H170" s="56"/>
      <c r="I170" s="56"/>
      <c r="J170" s="13"/>
      <c r="K170" s="13"/>
      <c r="L170" s="13"/>
      <c r="M170" s="13"/>
      <c r="N170" s="12"/>
      <c r="O170" s="12"/>
      <c r="P170" s="13"/>
      <c r="Q170" s="13"/>
      <c r="U170" s="52"/>
      <c r="V170" s="48"/>
      <c r="W170" s="48"/>
      <c r="X170" s="48"/>
      <c r="Y170" s="48"/>
      <c r="Z170" s="48"/>
      <c r="AA170" s="17"/>
    </row>
    <row r="171" spans="1:27" ht="15" customHeight="1" x14ac:dyDescent="0.25">
      <c r="A171" s="13"/>
      <c r="B171" s="13"/>
      <c r="C171" s="13"/>
      <c r="D171" s="13"/>
      <c r="E171" s="13"/>
      <c r="F171" s="56"/>
      <c r="G171" s="56"/>
      <c r="H171" s="56"/>
      <c r="I171" s="56"/>
      <c r="J171" s="13"/>
      <c r="K171" s="13"/>
      <c r="L171" s="13"/>
      <c r="M171" s="13"/>
      <c r="N171" s="12"/>
      <c r="O171" s="12"/>
      <c r="P171" s="13"/>
      <c r="Q171" s="13"/>
      <c r="U171" s="52"/>
      <c r="V171" s="48"/>
      <c r="W171" s="48"/>
      <c r="X171" s="48"/>
      <c r="Y171" s="48"/>
      <c r="Z171" s="48"/>
      <c r="AA171" s="17"/>
    </row>
    <row r="172" spans="1:27" ht="15" customHeight="1" x14ac:dyDescent="0.25">
      <c r="A172" s="13"/>
      <c r="B172" s="13"/>
      <c r="C172" s="13"/>
      <c r="D172" s="13"/>
      <c r="E172" s="13"/>
      <c r="F172" s="56"/>
      <c r="G172" s="56"/>
      <c r="H172" s="56"/>
      <c r="I172" s="56"/>
      <c r="J172" s="13"/>
      <c r="K172" s="13"/>
      <c r="L172" s="13"/>
      <c r="M172" s="13"/>
      <c r="N172" s="12"/>
      <c r="O172" s="12"/>
      <c r="P172" s="13"/>
      <c r="Q172" s="13"/>
      <c r="U172" s="52"/>
      <c r="V172" s="48"/>
      <c r="W172" s="48"/>
      <c r="X172" s="48"/>
      <c r="Y172" s="48"/>
      <c r="Z172" s="48"/>
      <c r="AA172" s="17"/>
    </row>
    <row r="173" spans="1:27" ht="15" customHeight="1" x14ac:dyDescent="0.25">
      <c r="A173" s="13"/>
      <c r="B173" s="13"/>
      <c r="C173" s="13"/>
      <c r="D173" s="13"/>
      <c r="E173" s="13"/>
      <c r="F173" s="56"/>
      <c r="G173" s="56"/>
      <c r="H173" s="56"/>
      <c r="I173" s="56"/>
      <c r="J173" s="13"/>
      <c r="K173" s="13"/>
      <c r="L173" s="13"/>
      <c r="M173" s="13"/>
      <c r="N173" s="12"/>
      <c r="O173" s="12"/>
      <c r="P173" s="13"/>
      <c r="Q173" s="13"/>
      <c r="U173" s="52"/>
      <c r="V173" s="48"/>
      <c r="W173" s="48"/>
      <c r="X173" s="48"/>
      <c r="Y173" s="48"/>
      <c r="Z173" s="48"/>
      <c r="AA173" s="17"/>
    </row>
    <row r="174" spans="1:27" ht="15" customHeight="1" x14ac:dyDescent="0.25">
      <c r="A174" s="13"/>
      <c r="B174" s="13"/>
      <c r="C174" s="13"/>
      <c r="D174" s="13"/>
      <c r="E174" s="13"/>
      <c r="F174" s="56"/>
      <c r="G174" s="56"/>
      <c r="H174" s="56"/>
      <c r="I174" s="56"/>
      <c r="J174" s="13"/>
      <c r="K174" s="13"/>
      <c r="L174" s="13"/>
      <c r="M174" s="13"/>
      <c r="N174" s="12"/>
      <c r="O174" s="12"/>
      <c r="P174" s="13"/>
      <c r="Q174" s="13"/>
      <c r="U174" s="52"/>
      <c r="V174" s="48"/>
      <c r="W174" s="48"/>
      <c r="X174" s="48"/>
      <c r="Y174" s="48"/>
      <c r="Z174" s="48"/>
      <c r="AA174" s="17"/>
    </row>
    <row r="175" spans="1:27" ht="15" customHeight="1" x14ac:dyDescent="0.25">
      <c r="A175" s="13"/>
      <c r="B175" s="13"/>
      <c r="C175" s="13"/>
      <c r="D175" s="13"/>
      <c r="E175" s="13"/>
      <c r="F175" s="56"/>
      <c r="G175" s="56"/>
      <c r="H175" s="56"/>
      <c r="I175" s="56"/>
      <c r="J175" s="13"/>
      <c r="K175" s="13"/>
      <c r="L175" s="13"/>
      <c r="M175" s="13"/>
      <c r="N175" s="12"/>
      <c r="O175" s="12"/>
      <c r="P175" s="13"/>
      <c r="Q175" s="13"/>
      <c r="U175" s="52"/>
      <c r="V175" s="48"/>
      <c r="W175" s="48"/>
      <c r="X175" s="48"/>
      <c r="Y175" s="48"/>
      <c r="Z175" s="48"/>
      <c r="AA175" s="17"/>
    </row>
    <row r="176" spans="1:27" ht="15" customHeight="1" x14ac:dyDescent="0.25">
      <c r="A176" s="13"/>
      <c r="B176" s="13"/>
      <c r="C176" s="13"/>
      <c r="D176" s="13"/>
      <c r="E176" s="13"/>
      <c r="F176" s="56"/>
      <c r="G176" s="56"/>
      <c r="H176" s="56"/>
      <c r="I176" s="56"/>
      <c r="J176" s="13"/>
      <c r="K176" s="13"/>
      <c r="L176" s="13"/>
      <c r="M176" s="13"/>
      <c r="N176" s="12"/>
      <c r="O176" s="12"/>
      <c r="P176" s="13"/>
      <c r="Q176" s="13"/>
      <c r="U176" s="52"/>
      <c r="V176" s="48"/>
      <c r="W176" s="48"/>
      <c r="X176" s="48"/>
      <c r="Y176" s="48"/>
      <c r="Z176" s="48"/>
      <c r="AA176" s="17"/>
    </row>
    <row r="177" spans="1:27" ht="15" customHeight="1" x14ac:dyDescent="0.25">
      <c r="A177" s="13"/>
      <c r="B177" s="13"/>
      <c r="C177" s="13"/>
      <c r="D177" s="13"/>
      <c r="E177" s="13"/>
      <c r="F177" s="56"/>
      <c r="G177" s="56"/>
      <c r="H177" s="56"/>
      <c r="I177" s="56"/>
      <c r="J177" s="13"/>
      <c r="K177" s="13"/>
      <c r="L177" s="13"/>
      <c r="M177" s="13"/>
      <c r="N177" s="12"/>
      <c r="O177" s="12"/>
      <c r="P177" s="13"/>
      <c r="Q177" s="13"/>
      <c r="U177" s="52"/>
      <c r="V177" s="48"/>
      <c r="W177" s="48"/>
      <c r="X177" s="48"/>
      <c r="Y177" s="48"/>
      <c r="Z177" s="48"/>
      <c r="AA177" s="17"/>
    </row>
    <row r="178" spans="1:27" ht="15" customHeight="1" x14ac:dyDescent="0.25">
      <c r="A178" s="13"/>
      <c r="B178" s="13"/>
      <c r="C178" s="13"/>
      <c r="D178" s="13"/>
      <c r="E178" s="13"/>
      <c r="F178" s="56"/>
      <c r="G178" s="56"/>
      <c r="H178" s="56"/>
      <c r="I178" s="56"/>
      <c r="J178" s="13"/>
      <c r="K178" s="13"/>
      <c r="L178" s="13"/>
      <c r="M178" s="13"/>
      <c r="N178" s="12"/>
      <c r="O178" s="12"/>
      <c r="P178" s="13"/>
      <c r="Q178" s="13"/>
      <c r="U178" s="52"/>
      <c r="V178" s="48"/>
      <c r="W178" s="48"/>
      <c r="X178" s="48"/>
      <c r="Y178" s="48"/>
      <c r="Z178" s="48"/>
      <c r="AA178" s="17"/>
    </row>
    <row r="179" spans="1:27" ht="15" customHeight="1" x14ac:dyDescent="0.25">
      <c r="A179" s="13"/>
      <c r="B179" s="13"/>
      <c r="C179" s="13"/>
      <c r="D179" s="13"/>
      <c r="E179" s="13"/>
      <c r="F179" s="56"/>
      <c r="G179" s="56"/>
      <c r="H179" s="56"/>
      <c r="I179" s="56"/>
      <c r="J179" s="13"/>
      <c r="K179" s="13"/>
      <c r="L179" s="13"/>
      <c r="M179" s="13"/>
      <c r="N179" s="12"/>
      <c r="O179" s="12"/>
      <c r="P179" s="13"/>
      <c r="Q179" s="13"/>
      <c r="U179" s="52"/>
      <c r="V179" s="48"/>
      <c r="W179" s="48"/>
      <c r="X179" s="48"/>
      <c r="Y179" s="48"/>
      <c r="Z179" s="48"/>
      <c r="AA179" s="17"/>
    </row>
    <row r="180" spans="1:27" ht="15" customHeight="1" x14ac:dyDescent="0.25">
      <c r="A180" s="13"/>
      <c r="B180" s="13"/>
      <c r="C180" s="13"/>
      <c r="D180" s="13"/>
      <c r="E180" s="13"/>
      <c r="F180" s="56"/>
      <c r="G180" s="56"/>
      <c r="H180" s="56"/>
      <c r="I180" s="56"/>
      <c r="J180" s="13"/>
      <c r="K180" s="13"/>
      <c r="L180" s="13"/>
      <c r="M180" s="13"/>
      <c r="N180" s="12"/>
      <c r="O180" s="12"/>
      <c r="P180" s="13"/>
      <c r="Q180" s="13"/>
      <c r="U180" s="52"/>
      <c r="V180" s="48"/>
      <c r="W180" s="48"/>
      <c r="X180" s="48"/>
      <c r="Y180" s="48"/>
      <c r="Z180" s="48"/>
      <c r="AA180" s="17"/>
    </row>
    <row r="181" spans="1:27" ht="15" customHeight="1" x14ac:dyDescent="0.25">
      <c r="A181" s="13"/>
      <c r="B181" s="13"/>
      <c r="C181" s="13"/>
      <c r="D181" s="13"/>
      <c r="E181" s="13"/>
      <c r="F181" s="56"/>
      <c r="G181" s="56"/>
      <c r="H181" s="56"/>
      <c r="I181" s="56"/>
      <c r="J181" s="13"/>
      <c r="K181" s="13"/>
      <c r="L181" s="13"/>
      <c r="M181" s="13"/>
      <c r="N181" s="12"/>
      <c r="O181" s="12"/>
      <c r="P181" s="13"/>
      <c r="Q181" s="13"/>
      <c r="U181" s="52"/>
      <c r="V181" s="48"/>
      <c r="W181" s="48"/>
      <c r="X181" s="48"/>
      <c r="Y181" s="48"/>
      <c r="Z181" s="48"/>
      <c r="AA181" s="17"/>
    </row>
    <row r="182" spans="1:27" ht="15" customHeight="1" x14ac:dyDescent="0.25">
      <c r="A182" s="13"/>
      <c r="B182" s="13"/>
      <c r="C182" s="13"/>
      <c r="D182" s="13"/>
      <c r="E182" s="13"/>
      <c r="F182" s="56"/>
      <c r="G182" s="56"/>
      <c r="H182" s="56"/>
      <c r="I182" s="56"/>
      <c r="J182" s="13"/>
      <c r="K182" s="13"/>
      <c r="L182" s="13"/>
      <c r="M182" s="13"/>
      <c r="N182" s="12"/>
      <c r="O182" s="12"/>
      <c r="P182" s="13"/>
      <c r="Q182" s="13"/>
      <c r="U182" s="52"/>
      <c r="V182" s="48"/>
      <c r="W182" s="48"/>
      <c r="X182" s="48"/>
      <c r="Y182" s="48"/>
      <c r="Z182" s="48"/>
      <c r="AA182" s="17"/>
    </row>
    <row r="183" spans="1:27" ht="15" customHeight="1" x14ac:dyDescent="0.25">
      <c r="A183" s="13"/>
      <c r="B183" s="13"/>
      <c r="C183" s="13"/>
      <c r="D183" s="13"/>
      <c r="E183" s="13"/>
      <c r="F183" s="56"/>
      <c r="G183" s="56"/>
      <c r="H183" s="56"/>
      <c r="I183" s="56"/>
      <c r="J183" s="13"/>
      <c r="K183" s="13"/>
      <c r="L183" s="13"/>
      <c r="M183" s="13"/>
      <c r="N183" s="12"/>
      <c r="O183" s="12"/>
      <c r="P183" s="13"/>
      <c r="Q183" s="13"/>
      <c r="U183" s="52"/>
      <c r="V183" s="48"/>
      <c r="W183" s="48"/>
      <c r="X183" s="48"/>
      <c r="Y183" s="48"/>
      <c r="Z183" s="48"/>
      <c r="AA183" s="17"/>
    </row>
    <row r="184" spans="1:27" ht="15" customHeight="1" x14ac:dyDescent="0.25">
      <c r="A184" s="13"/>
      <c r="B184" s="13"/>
      <c r="C184" s="13"/>
      <c r="D184" s="13"/>
      <c r="E184" s="13"/>
      <c r="F184" s="56"/>
      <c r="G184" s="56"/>
      <c r="H184" s="56"/>
      <c r="I184" s="56"/>
      <c r="J184" s="13"/>
      <c r="K184" s="13"/>
      <c r="L184" s="13"/>
      <c r="M184" s="13"/>
      <c r="N184" s="12"/>
      <c r="O184" s="12"/>
      <c r="P184" s="13"/>
      <c r="Q184" s="13"/>
      <c r="U184" s="52"/>
      <c r="V184" s="48"/>
      <c r="W184" s="48"/>
      <c r="X184" s="48"/>
      <c r="Y184" s="48"/>
      <c r="Z184" s="48"/>
      <c r="AA184" s="17"/>
    </row>
    <row r="185" spans="1:27" ht="15" customHeight="1" x14ac:dyDescent="0.25">
      <c r="A185" s="13"/>
      <c r="B185" s="13"/>
      <c r="C185" s="13"/>
      <c r="D185" s="13"/>
      <c r="E185" s="13"/>
      <c r="F185" s="56"/>
      <c r="G185" s="56"/>
      <c r="H185" s="56"/>
      <c r="I185" s="56"/>
      <c r="J185" s="13"/>
      <c r="K185" s="13"/>
      <c r="L185" s="13"/>
      <c r="M185" s="13"/>
      <c r="N185" s="12"/>
      <c r="O185" s="12"/>
      <c r="P185" s="13"/>
      <c r="Q185" s="13"/>
      <c r="U185" s="52"/>
      <c r="V185" s="48"/>
      <c r="W185" s="48"/>
      <c r="X185" s="48"/>
      <c r="Y185" s="48"/>
      <c r="Z185" s="48"/>
      <c r="AA185" s="17"/>
    </row>
    <row r="186" spans="1:27" ht="15" customHeight="1" x14ac:dyDescent="0.25">
      <c r="A186" s="13"/>
      <c r="B186" s="13"/>
      <c r="C186" s="13"/>
      <c r="D186" s="13"/>
      <c r="E186" s="13"/>
      <c r="F186" s="56"/>
      <c r="G186" s="56"/>
      <c r="H186" s="56"/>
      <c r="I186" s="56"/>
      <c r="J186" s="13"/>
      <c r="K186" s="13"/>
      <c r="L186" s="13"/>
      <c r="M186" s="13"/>
      <c r="N186" s="12"/>
      <c r="O186" s="12"/>
      <c r="P186" s="13"/>
      <c r="Q186" s="13"/>
      <c r="U186" s="52"/>
      <c r="V186" s="48"/>
      <c r="W186" s="48"/>
      <c r="X186" s="48"/>
      <c r="Y186" s="48"/>
      <c r="Z186" s="48"/>
      <c r="AA186" s="17"/>
    </row>
    <row r="187" spans="1:27" ht="15" customHeight="1" x14ac:dyDescent="0.25">
      <c r="A187" s="13"/>
      <c r="B187" s="13"/>
      <c r="C187" s="13"/>
      <c r="D187" s="13"/>
      <c r="E187" s="13"/>
      <c r="F187" s="56"/>
      <c r="G187" s="56"/>
      <c r="H187" s="56"/>
      <c r="I187" s="56"/>
      <c r="J187" s="13"/>
      <c r="K187" s="13"/>
      <c r="L187" s="13"/>
      <c r="M187" s="13"/>
      <c r="N187" s="12"/>
      <c r="O187" s="12"/>
      <c r="P187" s="13"/>
      <c r="Q187" s="13"/>
      <c r="U187" s="52"/>
      <c r="V187" s="48"/>
      <c r="W187" s="48"/>
      <c r="X187" s="48"/>
      <c r="Y187" s="48"/>
      <c r="Z187" s="48"/>
      <c r="AA187" s="17"/>
    </row>
    <row r="188" spans="1:27" ht="15" customHeight="1" x14ac:dyDescent="0.25">
      <c r="A188" s="13"/>
      <c r="B188" s="13"/>
      <c r="C188" s="13"/>
      <c r="D188" s="13"/>
      <c r="E188" s="13"/>
      <c r="F188" s="56"/>
      <c r="G188" s="56"/>
      <c r="H188" s="56"/>
      <c r="I188" s="56"/>
      <c r="J188" s="13"/>
      <c r="K188" s="13"/>
      <c r="L188" s="13"/>
      <c r="M188" s="13"/>
      <c r="N188" s="12"/>
      <c r="O188" s="12"/>
      <c r="P188" s="13"/>
      <c r="Q188" s="13"/>
      <c r="U188" s="52"/>
      <c r="V188" s="48"/>
      <c r="W188" s="48"/>
      <c r="X188" s="48"/>
      <c r="Y188" s="48"/>
      <c r="Z188" s="48"/>
      <c r="AA188" s="17"/>
    </row>
    <row r="189" spans="1:27" ht="15" customHeight="1" x14ac:dyDescent="0.25">
      <c r="A189" s="13"/>
      <c r="B189" s="13"/>
      <c r="C189" s="13"/>
      <c r="D189" s="13"/>
      <c r="E189" s="13"/>
      <c r="F189" s="56"/>
      <c r="G189" s="56"/>
      <c r="H189" s="56"/>
      <c r="I189" s="56"/>
      <c r="J189" s="13"/>
      <c r="K189" s="13"/>
      <c r="L189" s="13"/>
      <c r="M189" s="13"/>
      <c r="N189" s="12"/>
      <c r="O189" s="12"/>
      <c r="P189" s="13"/>
      <c r="Q189" s="13"/>
      <c r="U189" s="52"/>
      <c r="V189" s="48"/>
      <c r="W189" s="48"/>
      <c r="X189" s="48"/>
      <c r="Y189" s="48"/>
      <c r="Z189" s="48"/>
      <c r="AA189" s="17"/>
    </row>
    <row r="190" spans="1:27" ht="15" customHeight="1" x14ac:dyDescent="0.25">
      <c r="A190" s="13"/>
      <c r="B190" s="13"/>
      <c r="C190" s="13"/>
      <c r="D190" s="13"/>
      <c r="E190" s="13"/>
      <c r="F190" s="56"/>
      <c r="G190" s="56"/>
      <c r="H190" s="56"/>
      <c r="I190" s="56"/>
      <c r="J190" s="13"/>
      <c r="K190" s="13"/>
      <c r="L190" s="13"/>
      <c r="M190" s="13"/>
      <c r="N190" s="12"/>
      <c r="O190" s="12"/>
      <c r="P190" s="13"/>
      <c r="Q190" s="13"/>
      <c r="U190" s="52"/>
      <c r="V190" s="48"/>
      <c r="W190" s="48"/>
      <c r="X190" s="48"/>
      <c r="Y190" s="48"/>
      <c r="Z190" s="48"/>
      <c r="AA190" s="17"/>
    </row>
    <row r="191" spans="1:27" ht="15" customHeight="1" x14ac:dyDescent="0.25">
      <c r="A191" s="13"/>
      <c r="B191" s="13"/>
      <c r="C191" s="13"/>
      <c r="D191" s="13"/>
      <c r="E191" s="13"/>
      <c r="F191" s="56"/>
      <c r="G191" s="56"/>
      <c r="H191" s="56"/>
      <c r="I191" s="56"/>
      <c r="J191" s="13"/>
      <c r="K191" s="13"/>
      <c r="L191" s="13"/>
      <c r="M191" s="13"/>
      <c r="N191" s="12"/>
      <c r="O191" s="12"/>
      <c r="P191" s="13"/>
      <c r="Q191" s="13"/>
      <c r="U191" s="52"/>
      <c r="V191" s="48"/>
      <c r="W191" s="48"/>
      <c r="X191" s="48"/>
      <c r="Y191" s="48"/>
      <c r="Z191" s="48"/>
      <c r="AA191" s="17"/>
    </row>
    <row r="192" spans="1:27" ht="15" customHeight="1" x14ac:dyDescent="0.25">
      <c r="A192" s="13"/>
      <c r="B192" s="13"/>
      <c r="C192" s="13"/>
      <c r="D192" s="13"/>
      <c r="E192" s="13"/>
      <c r="F192" s="56"/>
      <c r="G192" s="56"/>
      <c r="H192" s="56"/>
      <c r="I192" s="56"/>
      <c r="J192" s="13"/>
      <c r="K192" s="13"/>
      <c r="L192" s="13"/>
      <c r="M192" s="13"/>
      <c r="N192" s="12"/>
      <c r="O192" s="12"/>
      <c r="P192" s="13"/>
      <c r="Q192" s="13"/>
      <c r="U192" s="52"/>
      <c r="V192" s="48"/>
      <c r="W192" s="48"/>
      <c r="X192" s="48"/>
      <c r="Y192" s="48"/>
      <c r="Z192" s="48"/>
      <c r="AA192" s="17"/>
    </row>
    <row r="193" spans="1:27" ht="15" customHeight="1" x14ac:dyDescent="0.25">
      <c r="A193" s="13"/>
      <c r="B193" s="13"/>
      <c r="C193" s="13"/>
      <c r="D193" s="13"/>
      <c r="E193" s="13"/>
      <c r="F193" s="56"/>
      <c r="G193" s="56"/>
      <c r="H193" s="56"/>
      <c r="I193" s="56"/>
      <c r="J193" s="13"/>
      <c r="K193" s="13"/>
      <c r="L193" s="13"/>
      <c r="M193" s="13"/>
      <c r="N193" s="12"/>
      <c r="O193" s="12"/>
      <c r="P193" s="13"/>
      <c r="Q193" s="13"/>
      <c r="U193" s="52"/>
      <c r="V193" s="48"/>
      <c r="W193" s="48"/>
      <c r="X193" s="48"/>
      <c r="Y193" s="48"/>
      <c r="Z193" s="48"/>
      <c r="AA193" s="17"/>
    </row>
    <row r="194" spans="1:27" ht="15" customHeight="1" x14ac:dyDescent="0.25">
      <c r="A194" s="13"/>
      <c r="B194" s="13"/>
      <c r="C194" s="13"/>
      <c r="D194" s="13"/>
      <c r="E194" s="13"/>
      <c r="F194" s="56"/>
      <c r="G194" s="56"/>
      <c r="H194" s="56"/>
      <c r="I194" s="56"/>
      <c r="J194" s="13"/>
      <c r="K194" s="13"/>
      <c r="L194" s="13"/>
      <c r="M194" s="13"/>
      <c r="N194" s="12"/>
      <c r="O194" s="12"/>
      <c r="P194" s="13"/>
      <c r="Q194" s="13"/>
      <c r="U194" s="52"/>
      <c r="V194" s="48"/>
      <c r="W194" s="48"/>
      <c r="X194" s="48"/>
      <c r="Y194" s="48"/>
      <c r="Z194" s="48"/>
      <c r="AA194" s="17"/>
    </row>
    <row r="195" spans="1:27" ht="15" customHeight="1" x14ac:dyDescent="0.25">
      <c r="A195" s="13"/>
      <c r="B195" s="13"/>
      <c r="C195" s="13"/>
      <c r="D195" s="13"/>
      <c r="E195" s="13"/>
      <c r="F195" s="56"/>
      <c r="G195" s="56"/>
      <c r="H195" s="56"/>
      <c r="I195" s="56"/>
      <c r="J195" s="13"/>
      <c r="K195" s="13"/>
      <c r="L195" s="13"/>
      <c r="M195" s="13"/>
      <c r="N195" s="12"/>
      <c r="O195" s="12"/>
      <c r="P195" s="13"/>
      <c r="Q195" s="13"/>
      <c r="U195" s="52"/>
      <c r="V195" s="48"/>
      <c r="W195" s="48"/>
      <c r="X195" s="48"/>
      <c r="Y195" s="48"/>
      <c r="Z195" s="48"/>
      <c r="AA195" s="17"/>
    </row>
    <row r="196" spans="1:27" ht="15" customHeight="1" x14ac:dyDescent="0.25">
      <c r="A196" s="13"/>
      <c r="B196" s="13"/>
      <c r="C196" s="13"/>
      <c r="D196" s="13"/>
      <c r="E196" s="13"/>
      <c r="F196" s="56"/>
      <c r="G196" s="56"/>
      <c r="H196" s="56"/>
      <c r="I196" s="56"/>
      <c r="J196" s="13"/>
      <c r="K196" s="13"/>
      <c r="L196" s="13"/>
      <c r="M196" s="13"/>
      <c r="N196" s="12"/>
      <c r="O196" s="12"/>
      <c r="P196" s="13"/>
      <c r="Q196" s="13"/>
      <c r="U196" s="52"/>
      <c r="V196" s="48"/>
      <c r="W196" s="48"/>
      <c r="X196" s="48"/>
      <c r="Y196" s="48"/>
      <c r="Z196" s="48"/>
      <c r="AA196" s="17"/>
    </row>
    <row r="197" spans="1:27" ht="15" customHeight="1" x14ac:dyDescent="0.25">
      <c r="A197" s="13"/>
      <c r="B197" s="13"/>
      <c r="C197" s="13"/>
      <c r="D197" s="13"/>
      <c r="E197" s="13"/>
      <c r="F197" s="56"/>
      <c r="G197" s="56"/>
      <c r="H197" s="56"/>
      <c r="I197" s="56"/>
      <c r="J197" s="13"/>
      <c r="K197" s="13"/>
      <c r="L197" s="13"/>
      <c r="M197" s="13"/>
      <c r="N197" s="12"/>
      <c r="O197" s="12"/>
      <c r="P197" s="13"/>
      <c r="Q197" s="13"/>
      <c r="U197" s="52"/>
      <c r="V197" s="48"/>
      <c r="W197" s="48"/>
      <c r="X197" s="48"/>
      <c r="Y197" s="48"/>
      <c r="Z197" s="48"/>
      <c r="AA197" s="17"/>
    </row>
    <row r="198" spans="1:27" ht="15" customHeight="1" x14ac:dyDescent="0.25">
      <c r="A198" s="13"/>
      <c r="B198" s="13"/>
      <c r="C198" s="13"/>
      <c r="D198" s="13"/>
      <c r="E198" s="13"/>
      <c r="F198" s="56"/>
      <c r="G198" s="56"/>
      <c r="H198" s="56"/>
      <c r="I198" s="56"/>
      <c r="J198" s="13"/>
      <c r="K198" s="13"/>
      <c r="L198" s="13"/>
      <c r="M198" s="13"/>
      <c r="N198" s="12"/>
      <c r="O198" s="12"/>
      <c r="P198" s="13"/>
      <c r="Q198" s="13"/>
      <c r="U198" s="52"/>
      <c r="V198" s="48"/>
      <c r="W198" s="48"/>
      <c r="X198" s="48"/>
      <c r="Y198" s="48"/>
      <c r="Z198" s="48"/>
      <c r="AA198" s="17"/>
    </row>
    <row r="199" spans="1:27" ht="15" customHeight="1" x14ac:dyDescent="0.25">
      <c r="A199" s="13"/>
      <c r="B199" s="13"/>
      <c r="C199" s="13"/>
      <c r="D199" s="13"/>
      <c r="E199" s="13"/>
      <c r="F199" s="56"/>
      <c r="G199" s="56"/>
      <c r="H199" s="56"/>
      <c r="I199" s="56"/>
      <c r="J199" s="13"/>
      <c r="K199" s="13"/>
      <c r="L199" s="13"/>
      <c r="M199" s="13"/>
      <c r="N199" s="12"/>
      <c r="O199" s="12"/>
      <c r="P199" s="13"/>
      <c r="Q199" s="13"/>
      <c r="U199" s="52"/>
      <c r="V199" s="48"/>
      <c r="W199" s="48"/>
      <c r="X199" s="48"/>
      <c r="Y199" s="48"/>
      <c r="Z199" s="48"/>
      <c r="AA199" s="17"/>
    </row>
    <row r="200" spans="1:27" ht="15" customHeight="1" x14ac:dyDescent="0.25">
      <c r="A200" s="13"/>
      <c r="B200" s="13"/>
      <c r="C200" s="13"/>
      <c r="D200" s="13"/>
      <c r="E200" s="13"/>
      <c r="F200" s="56"/>
      <c r="G200" s="56"/>
      <c r="H200" s="56"/>
      <c r="I200" s="56"/>
      <c r="J200" s="13"/>
      <c r="K200" s="13"/>
      <c r="L200" s="13"/>
      <c r="M200" s="13"/>
      <c r="N200" s="12"/>
      <c r="O200" s="12"/>
      <c r="P200" s="13"/>
      <c r="Q200" s="13"/>
      <c r="U200" s="52"/>
      <c r="V200" s="48"/>
      <c r="W200" s="48"/>
      <c r="X200" s="48"/>
      <c r="Y200" s="48"/>
      <c r="Z200" s="48"/>
      <c r="AA200" s="17"/>
    </row>
    <row r="201" spans="1:27" ht="15" customHeight="1" x14ac:dyDescent="0.25">
      <c r="A201" s="13"/>
      <c r="B201" s="13"/>
      <c r="C201" s="13"/>
      <c r="D201" s="13"/>
      <c r="E201" s="13"/>
      <c r="F201" s="56"/>
      <c r="G201" s="56"/>
      <c r="H201" s="56"/>
      <c r="I201" s="56"/>
      <c r="J201" s="13"/>
      <c r="K201" s="13"/>
      <c r="L201" s="13"/>
      <c r="M201" s="13"/>
      <c r="N201" s="12"/>
      <c r="O201" s="12"/>
      <c r="P201" s="13"/>
      <c r="Q201" s="13"/>
      <c r="U201" s="52"/>
      <c r="V201" s="48"/>
      <c r="W201" s="48"/>
      <c r="X201" s="48"/>
      <c r="Y201" s="48"/>
      <c r="Z201" s="48"/>
      <c r="AA201" s="17"/>
    </row>
    <row r="202" spans="1:27" ht="15" customHeight="1" x14ac:dyDescent="0.25">
      <c r="A202" s="13"/>
      <c r="B202" s="13"/>
      <c r="C202" s="13"/>
      <c r="D202" s="13"/>
      <c r="E202" s="13"/>
      <c r="F202" s="56"/>
      <c r="G202" s="56"/>
      <c r="H202" s="56"/>
      <c r="I202" s="56"/>
      <c r="J202" s="13"/>
      <c r="K202" s="13"/>
      <c r="L202" s="13"/>
      <c r="M202" s="13"/>
      <c r="N202" s="12"/>
      <c r="O202" s="12"/>
      <c r="P202" s="13"/>
      <c r="Q202" s="13"/>
      <c r="U202" s="52"/>
      <c r="V202" s="48"/>
      <c r="W202" s="48"/>
      <c r="X202" s="48"/>
      <c r="Y202" s="48"/>
      <c r="Z202" s="48"/>
      <c r="AA202" s="17"/>
    </row>
    <row r="203" spans="1:27" ht="15" customHeight="1" x14ac:dyDescent="0.25">
      <c r="A203" s="13"/>
      <c r="B203" s="13"/>
      <c r="C203" s="13"/>
      <c r="D203" s="13"/>
      <c r="E203" s="13"/>
      <c r="F203" s="56"/>
      <c r="G203" s="56"/>
      <c r="H203" s="56"/>
      <c r="I203" s="56"/>
      <c r="J203" s="13"/>
      <c r="K203" s="13"/>
      <c r="L203" s="13"/>
      <c r="M203" s="13"/>
      <c r="N203" s="12"/>
      <c r="O203" s="12"/>
      <c r="P203" s="13"/>
      <c r="Q203" s="13"/>
      <c r="U203" s="52"/>
      <c r="V203" s="48"/>
      <c r="W203" s="48"/>
      <c r="X203" s="48"/>
      <c r="Y203" s="48"/>
      <c r="Z203" s="48"/>
      <c r="AA203" s="17"/>
    </row>
    <row r="204" spans="1:27" ht="15" customHeight="1" x14ac:dyDescent="0.25">
      <c r="A204" s="13"/>
      <c r="B204" s="13"/>
      <c r="C204" s="13"/>
      <c r="D204" s="13"/>
      <c r="E204" s="13"/>
      <c r="F204" s="56"/>
      <c r="G204" s="56"/>
      <c r="H204" s="56"/>
      <c r="I204" s="56"/>
      <c r="J204" s="13"/>
      <c r="K204" s="13"/>
      <c r="L204" s="13"/>
      <c r="M204" s="13"/>
      <c r="N204" s="12"/>
      <c r="O204" s="12"/>
      <c r="P204" s="13"/>
      <c r="Q204" s="13"/>
      <c r="U204" s="52"/>
      <c r="V204" s="48"/>
      <c r="W204" s="48"/>
      <c r="X204" s="48"/>
      <c r="Y204" s="48"/>
      <c r="Z204" s="48"/>
      <c r="AA204" s="17"/>
    </row>
    <row r="205" spans="1:27" ht="15" customHeight="1" x14ac:dyDescent="0.25">
      <c r="A205" s="13"/>
      <c r="B205" s="13"/>
      <c r="C205" s="13"/>
      <c r="D205" s="13"/>
      <c r="E205" s="13"/>
      <c r="F205" s="56"/>
      <c r="G205" s="56"/>
      <c r="H205" s="56"/>
      <c r="I205" s="56"/>
      <c r="J205" s="13"/>
      <c r="K205" s="13"/>
      <c r="L205" s="13"/>
      <c r="M205" s="13"/>
      <c r="N205" s="12"/>
      <c r="O205" s="12"/>
      <c r="P205" s="13"/>
      <c r="Q205" s="13"/>
      <c r="U205" s="52"/>
      <c r="V205" s="48"/>
      <c r="W205" s="48"/>
      <c r="X205" s="48"/>
      <c r="Y205" s="48"/>
      <c r="Z205" s="48"/>
      <c r="AA205" s="17"/>
    </row>
    <row r="206" spans="1:27" ht="15" customHeight="1" x14ac:dyDescent="0.25">
      <c r="A206" s="13"/>
      <c r="B206" s="13"/>
      <c r="C206" s="13"/>
      <c r="D206" s="13"/>
      <c r="E206" s="13"/>
      <c r="F206" s="56"/>
      <c r="G206" s="56"/>
      <c r="H206" s="56"/>
      <c r="I206" s="56"/>
      <c r="J206" s="13"/>
      <c r="K206" s="13"/>
      <c r="L206" s="13"/>
      <c r="M206" s="13"/>
      <c r="N206" s="12"/>
      <c r="O206" s="12"/>
      <c r="P206" s="13"/>
      <c r="Q206" s="13"/>
      <c r="U206" s="52"/>
      <c r="V206" s="48"/>
      <c r="W206" s="48"/>
      <c r="X206" s="48"/>
      <c r="Y206" s="48"/>
      <c r="Z206" s="48"/>
      <c r="AA206" s="17"/>
    </row>
    <row r="207" spans="1:27" ht="15" customHeight="1" x14ac:dyDescent="0.25">
      <c r="A207" s="13"/>
      <c r="B207" s="13"/>
      <c r="C207" s="13"/>
      <c r="D207" s="13"/>
      <c r="E207" s="13"/>
      <c r="F207" s="56"/>
      <c r="G207" s="56"/>
      <c r="H207" s="56"/>
      <c r="I207" s="56"/>
      <c r="J207" s="13"/>
      <c r="K207" s="13"/>
      <c r="L207" s="13"/>
      <c r="M207" s="13"/>
      <c r="N207" s="12"/>
      <c r="O207" s="12"/>
      <c r="P207" s="13"/>
      <c r="Q207" s="13"/>
      <c r="U207" s="52"/>
      <c r="V207" s="48"/>
      <c r="W207" s="48"/>
      <c r="X207" s="48"/>
      <c r="Y207" s="48"/>
      <c r="Z207" s="48"/>
      <c r="AA207" s="17"/>
    </row>
    <row r="208" spans="1:27" ht="15" customHeight="1" x14ac:dyDescent="0.25">
      <c r="A208" s="13"/>
      <c r="B208" s="13"/>
      <c r="C208" s="13"/>
      <c r="D208" s="13"/>
      <c r="E208" s="13"/>
      <c r="F208" s="56"/>
      <c r="G208" s="56"/>
      <c r="H208" s="56"/>
      <c r="I208" s="56"/>
      <c r="J208" s="13"/>
      <c r="K208" s="13"/>
      <c r="L208" s="13"/>
      <c r="M208" s="13"/>
      <c r="N208" s="12"/>
      <c r="O208" s="12"/>
      <c r="P208" s="13"/>
      <c r="Q208" s="13"/>
      <c r="U208" s="52"/>
      <c r="V208" s="48"/>
      <c r="W208" s="48"/>
      <c r="X208" s="48"/>
      <c r="Y208" s="48"/>
      <c r="Z208" s="48"/>
      <c r="AA208" s="17"/>
    </row>
    <row r="209" spans="1:27" ht="15" customHeight="1" x14ac:dyDescent="0.25">
      <c r="A209" s="13"/>
      <c r="B209" s="13"/>
      <c r="C209" s="13"/>
      <c r="D209" s="13"/>
      <c r="E209" s="13"/>
      <c r="F209" s="56"/>
      <c r="G209" s="56"/>
      <c r="H209" s="56"/>
      <c r="I209" s="56"/>
      <c r="J209" s="13"/>
      <c r="K209" s="13"/>
      <c r="L209" s="13"/>
      <c r="M209" s="13"/>
      <c r="N209" s="12"/>
      <c r="O209" s="12"/>
      <c r="P209" s="13"/>
      <c r="Q209" s="13"/>
      <c r="U209" s="52"/>
      <c r="V209" s="48"/>
      <c r="W209" s="48"/>
      <c r="X209" s="48"/>
      <c r="Y209" s="48"/>
      <c r="Z209" s="48"/>
      <c r="AA209" s="17"/>
    </row>
    <row r="210" spans="1:27" ht="15" customHeight="1" x14ac:dyDescent="0.25">
      <c r="A210" s="13"/>
      <c r="B210" s="13"/>
      <c r="C210" s="13"/>
      <c r="D210" s="13"/>
      <c r="E210" s="13"/>
      <c r="F210" s="56"/>
      <c r="G210" s="56"/>
      <c r="H210" s="56"/>
      <c r="I210" s="56"/>
      <c r="J210" s="13"/>
      <c r="K210" s="13"/>
      <c r="L210" s="13"/>
      <c r="M210" s="13"/>
      <c r="N210" s="12"/>
      <c r="O210" s="12"/>
      <c r="P210" s="13"/>
      <c r="Q210" s="13"/>
      <c r="U210" s="52"/>
      <c r="V210" s="48"/>
      <c r="W210" s="48"/>
      <c r="X210" s="48"/>
      <c r="Y210" s="48"/>
      <c r="Z210" s="48"/>
      <c r="AA210" s="17"/>
    </row>
    <row r="211" spans="1:27" ht="15" customHeight="1" x14ac:dyDescent="0.25">
      <c r="A211" s="13"/>
      <c r="B211" s="13"/>
      <c r="C211" s="13"/>
      <c r="D211" s="13"/>
      <c r="E211" s="13"/>
      <c r="F211" s="56"/>
      <c r="G211" s="56"/>
      <c r="H211" s="56"/>
      <c r="I211" s="56"/>
      <c r="J211" s="13"/>
      <c r="K211" s="13"/>
      <c r="L211" s="13"/>
      <c r="M211" s="13"/>
      <c r="N211" s="12"/>
      <c r="O211" s="12"/>
      <c r="P211" s="13"/>
      <c r="Q211" s="13"/>
      <c r="U211" s="52"/>
      <c r="V211" s="48"/>
      <c r="W211" s="48"/>
      <c r="X211" s="48"/>
      <c r="Y211" s="48"/>
      <c r="Z211" s="48"/>
      <c r="AA211" s="17"/>
    </row>
    <row r="212" spans="1:27" ht="15" customHeight="1" x14ac:dyDescent="0.25">
      <c r="A212" s="13"/>
      <c r="B212" s="13"/>
      <c r="C212" s="13"/>
      <c r="D212" s="13"/>
      <c r="E212" s="13"/>
      <c r="F212" s="56"/>
      <c r="G212" s="56"/>
      <c r="H212" s="56"/>
      <c r="I212" s="56"/>
      <c r="J212" s="13"/>
      <c r="K212" s="13"/>
      <c r="L212" s="13"/>
      <c r="M212" s="13"/>
      <c r="N212" s="12"/>
      <c r="O212" s="12"/>
      <c r="P212" s="13"/>
      <c r="Q212" s="13"/>
      <c r="U212" s="52"/>
      <c r="V212" s="48"/>
      <c r="W212" s="48"/>
      <c r="X212" s="48"/>
      <c r="Y212" s="48"/>
      <c r="Z212" s="48"/>
      <c r="AA212" s="17"/>
    </row>
    <row r="213" spans="1:27" ht="15" customHeight="1" x14ac:dyDescent="0.25">
      <c r="A213" s="13"/>
      <c r="B213" s="13"/>
      <c r="C213" s="13"/>
      <c r="D213" s="13"/>
      <c r="E213" s="13"/>
      <c r="F213" s="56"/>
      <c r="G213" s="56"/>
      <c r="H213" s="56"/>
      <c r="I213" s="56"/>
      <c r="J213" s="13"/>
      <c r="K213" s="13"/>
      <c r="L213" s="13"/>
      <c r="M213" s="13"/>
      <c r="N213" s="12"/>
      <c r="O213" s="12"/>
      <c r="P213" s="13"/>
      <c r="Q213" s="13"/>
      <c r="U213" s="52"/>
      <c r="V213" s="48"/>
      <c r="W213" s="48"/>
      <c r="X213" s="48"/>
      <c r="Y213" s="48"/>
      <c r="Z213" s="48"/>
      <c r="AA213" s="17"/>
    </row>
    <row r="214" spans="1:27" x14ac:dyDescent="0.2">
      <c r="U214" s="52"/>
      <c r="V214" s="48"/>
      <c r="W214" s="48"/>
      <c r="X214" s="48"/>
      <c r="Y214" s="48"/>
      <c r="Z214" s="48"/>
      <c r="AA214" s="17"/>
    </row>
    <row r="215" spans="1:27" x14ac:dyDescent="0.2">
      <c r="U215" s="52"/>
      <c r="V215" s="48"/>
      <c r="W215" s="48"/>
      <c r="X215" s="48"/>
      <c r="Y215" s="48"/>
      <c r="Z215" s="48"/>
      <c r="AA215" s="17"/>
    </row>
    <row r="216" spans="1:27" x14ac:dyDescent="0.2">
      <c r="U216" s="52"/>
      <c r="V216" s="48"/>
      <c r="W216" s="48"/>
      <c r="X216" s="48"/>
      <c r="Y216" s="48"/>
      <c r="Z216" s="48"/>
      <c r="AA216" s="17"/>
    </row>
    <row r="217" spans="1:27" x14ac:dyDescent="0.2">
      <c r="U217" s="52"/>
      <c r="V217" s="48"/>
      <c r="W217" s="48"/>
      <c r="X217" s="48"/>
      <c r="Y217" s="48"/>
      <c r="Z217" s="48"/>
      <c r="AA217" s="17"/>
    </row>
    <row r="218" spans="1:27" x14ac:dyDescent="0.2">
      <c r="U218" s="52"/>
      <c r="V218" s="48"/>
      <c r="W218" s="48"/>
      <c r="X218" s="48"/>
      <c r="Y218" s="48"/>
      <c r="Z218" s="48"/>
      <c r="AA218" s="17"/>
    </row>
    <row r="219" spans="1:27" x14ac:dyDescent="0.2">
      <c r="U219" s="52"/>
      <c r="V219" s="48"/>
      <c r="W219" s="48"/>
      <c r="X219" s="48"/>
      <c r="Y219" s="48"/>
      <c r="Z219" s="48"/>
      <c r="AA219" s="17"/>
    </row>
    <row r="220" spans="1:27" x14ac:dyDescent="0.2">
      <c r="U220" s="52"/>
      <c r="V220" s="48"/>
      <c r="W220" s="48"/>
      <c r="X220" s="48"/>
      <c r="Y220" s="48"/>
      <c r="Z220" s="48"/>
      <c r="AA220" s="17"/>
    </row>
    <row r="221" spans="1:27" x14ac:dyDescent="0.2">
      <c r="U221" s="52"/>
      <c r="V221" s="48"/>
      <c r="W221" s="48"/>
      <c r="X221" s="48"/>
      <c r="Y221" s="48"/>
      <c r="Z221" s="48"/>
      <c r="AA221" s="17"/>
    </row>
    <row r="222" spans="1:27" x14ac:dyDescent="0.2">
      <c r="U222" s="52"/>
      <c r="V222" s="48"/>
      <c r="W222" s="48"/>
      <c r="X222" s="48"/>
      <c r="Y222" s="48"/>
      <c r="Z222" s="48"/>
      <c r="AA222" s="17"/>
    </row>
    <row r="223" spans="1:27" x14ac:dyDescent="0.2">
      <c r="U223" s="52"/>
      <c r="V223" s="48"/>
      <c r="W223" s="48"/>
      <c r="X223" s="48"/>
      <c r="Y223" s="48"/>
      <c r="Z223" s="48"/>
      <c r="AA223" s="17"/>
    </row>
    <row r="224" spans="1:27" x14ac:dyDescent="0.2">
      <c r="U224" s="52"/>
      <c r="V224" s="48"/>
      <c r="W224" s="48"/>
      <c r="X224" s="48"/>
      <c r="Y224" s="48"/>
      <c r="Z224" s="48"/>
      <c r="AA224" s="17"/>
    </row>
    <row r="225" spans="21:27" x14ac:dyDescent="0.2">
      <c r="U225" s="52"/>
      <c r="V225" s="48"/>
      <c r="W225" s="48"/>
      <c r="X225" s="48"/>
      <c r="Y225" s="48"/>
      <c r="Z225" s="48"/>
      <c r="AA225" s="17"/>
    </row>
    <row r="226" spans="21:27" x14ac:dyDescent="0.2">
      <c r="U226" s="52"/>
      <c r="V226" s="48"/>
      <c r="W226" s="48"/>
      <c r="X226" s="48"/>
      <c r="Y226" s="48"/>
      <c r="Z226" s="48"/>
      <c r="AA226" s="17"/>
    </row>
    <row r="227" spans="21:27" x14ac:dyDescent="0.2">
      <c r="U227" s="52"/>
      <c r="V227" s="48"/>
      <c r="W227" s="48"/>
      <c r="X227" s="48"/>
      <c r="Y227" s="48"/>
      <c r="Z227" s="48"/>
      <c r="AA227" s="17"/>
    </row>
    <row r="228" spans="21:27" x14ac:dyDescent="0.2">
      <c r="U228" s="52"/>
      <c r="V228" s="48"/>
      <c r="W228" s="48"/>
      <c r="X228" s="48"/>
      <c r="Y228" s="48"/>
      <c r="Z228" s="48"/>
      <c r="AA228" s="17"/>
    </row>
    <row r="229" spans="21:27" x14ac:dyDescent="0.2">
      <c r="U229" s="52"/>
      <c r="V229" s="48"/>
      <c r="W229" s="48"/>
      <c r="X229" s="48"/>
      <c r="Y229" s="48"/>
      <c r="Z229" s="48"/>
      <c r="AA229" s="17"/>
    </row>
    <row r="230" spans="21:27" x14ac:dyDescent="0.2">
      <c r="U230" s="52"/>
      <c r="V230" s="48"/>
      <c r="W230" s="48"/>
      <c r="X230" s="48"/>
      <c r="Y230" s="48"/>
      <c r="Z230" s="48"/>
      <c r="AA230" s="17"/>
    </row>
    <row r="231" spans="21:27" x14ac:dyDescent="0.2">
      <c r="U231" s="52"/>
      <c r="V231" s="48"/>
      <c r="W231" s="48"/>
      <c r="X231" s="48"/>
      <c r="Y231" s="48"/>
      <c r="Z231" s="48"/>
      <c r="AA231" s="17"/>
    </row>
    <row r="232" spans="21:27" x14ac:dyDescent="0.2">
      <c r="U232" s="52"/>
      <c r="V232" s="48"/>
      <c r="W232" s="48"/>
      <c r="X232" s="48"/>
      <c r="Y232" s="48"/>
      <c r="Z232" s="48"/>
      <c r="AA232" s="17"/>
    </row>
    <row r="233" spans="21:27" x14ac:dyDescent="0.2">
      <c r="U233" s="52"/>
      <c r="V233" s="48"/>
      <c r="W233" s="48"/>
      <c r="X233" s="48"/>
      <c r="Y233" s="48"/>
      <c r="Z233" s="48"/>
      <c r="AA233" s="17"/>
    </row>
    <row r="234" spans="21:27" x14ac:dyDescent="0.2">
      <c r="U234" s="52"/>
      <c r="V234" s="48"/>
      <c r="W234" s="48"/>
      <c r="X234" s="48"/>
      <c r="Y234" s="48"/>
      <c r="Z234" s="48"/>
      <c r="AA234" s="17"/>
    </row>
    <row r="235" spans="21:27" x14ac:dyDescent="0.2">
      <c r="U235" s="52"/>
      <c r="V235" s="48"/>
      <c r="W235" s="48"/>
      <c r="X235" s="48"/>
      <c r="Y235" s="48"/>
      <c r="Z235" s="48"/>
      <c r="AA235" s="17"/>
    </row>
    <row r="236" spans="21:27" x14ac:dyDescent="0.2">
      <c r="U236" s="52"/>
      <c r="V236" s="48"/>
      <c r="W236" s="48"/>
      <c r="X236" s="48"/>
      <c r="Y236" s="48"/>
      <c r="Z236" s="48"/>
      <c r="AA236" s="17"/>
    </row>
    <row r="237" spans="21:27" x14ac:dyDescent="0.2">
      <c r="U237" s="52"/>
      <c r="V237" s="48"/>
      <c r="W237" s="48"/>
      <c r="X237" s="48"/>
      <c r="Y237" s="48"/>
      <c r="Z237" s="48"/>
      <c r="AA237" s="17"/>
    </row>
    <row r="238" spans="21:27" x14ac:dyDescent="0.2">
      <c r="U238" s="52"/>
      <c r="V238" s="48"/>
      <c r="W238" s="48"/>
      <c r="X238" s="48"/>
      <c r="Y238" s="48"/>
      <c r="Z238" s="48"/>
      <c r="AA238" s="17"/>
    </row>
    <row r="239" spans="21:27" x14ac:dyDescent="0.2">
      <c r="U239" s="52"/>
      <c r="V239" s="48"/>
      <c r="W239" s="48"/>
      <c r="X239" s="48"/>
      <c r="Y239" s="48"/>
      <c r="Z239" s="48"/>
      <c r="AA239" s="17"/>
    </row>
    <row r="240" spans="21:27" x14ac:dyDescent="0.2">
      <c r="U240" s="52"/>
      <c r="V240" s="48"/>
      <c r="W240" s="48"/>
      <c r="X240" s="48"/>
      <c r="Y240" s="48"/>
      <c r="Z240" s="48"/>
      <c r="AA240" s="17"/>
    </row>
    <row r="241" spans="21:27" x14ac:dyDescent="0.2">
      <c r="U241" s="52"/>
      <c r="V241" s="48"/>
      <c r="W241" s="48"/>
      <c r="X241" s="48"/>
      <c r="Y241" s="48"/>
      <c r="Z241" s="48"/>
      <c r="AA241" s="17"/>
    </row>
    <row r="242" spans="21:27" x14ac:dyDescent="0.2">
      <c r="U242" s="52"/>
      <c r="V242" s="48"/>
      <c r="W242" s="48"/>
      <c r="X242" s="48"/>
      <c r="Y242" s="48"/>
      <c r="Z242" s="48"/>
      <c r="AA242" s="17"/>
    </row>
    <row r="243" spans="21:27" x14ac:dyDescent="0.2">
      <c r="U243" s="52"/>
      <c r="V243" s="48"/>
      <c r="W243" s="48"/>
      <c r="X243" s="48"/>
      <c r="Y243" s="48"/>
      <c r="Z243" s="48"/>
      <c r="AA243" s="17"/>
    </row>
    <row r="244" spans="21:27" x14ac:dyDescent="0.2">
      <c r="U244" s="52"/>
      <c r="V244" s="48"/>
      <c r="W244" s="48"/>
      <c r="X244" s="48"/>
      <c r="Y244" s="48"/>
      <c r="Z244" s="48"/>
      <c r="AA244" s="17"/>
    </row>
    <row r="245" spans="21:27" x14ac:dyDescent="0.2">
      <c r="U245" s="52"/>
      <c r="V245" s="48"/>
      <c r="W245" s="48"/>
      <c r="X245" s="48"/>
      <c r="Y245" s="48"/>
      <c r="Z245" s="48"/>
      <c r="AA245" s="17"/>
    </row>
    <row r="246" spans="21:27" x14ac:dyDescent="0.2">
      <c r="U246" s="52"/>
      <c r="V246" s="48"/>
      <c r="W246" s="48"/>
      <c r="X246" s="48"/>
      <c r="Y246" s="48"/>
      <c r="Z246" s="48"/>
      <c r="AA246" s="17"/>
    </row>
    <row r="247" spans="21:27" x14ac:dyDescent="0.2">
      <c r="U247" s="52"/>
      <c r="V247" s="48"/>
      <c r="W247" s="48"/>
      <c r="X247" s="48"/>
      <c r="Y247" s="48"/>
      <c r="Z247" s="48"/>
      <c r="AA247" s="17"/>
    </row>
    <row r="248" spans="21:27" x14ac:dyDescent="0.2">
      <c r="U248" s="52"/>
      <c r="V248" s="48"/>
      <c r="W248" s="48"/>
      <c r="X248" s="48"/>
      <c r="Y248" s="48"/>
      <c r="Z248" s="48"/>
      <c r="AA248" s="17"/>
    </row>
    <row r="249" spans="21:27" x14ac:dyDescent="0.2">
      <c r="U249" s="52"/>
      <c r="V249" s="48"/>
      <c r="W249" s="48"/>
      <c r="X249" s="48"/>
      <c r="Y249" s="48"/>
      <c r="Z249" s="48"/>
      <c r="AA249" s="17"/>
    </row>
    <row r="250" spans="21:27" x14ac:dyDescent="0.2">
      <c r="U250" s="52"/>
      <c r="V250" s="48"/>
      <c r="W250" s="48"/>
      <c r="X250" s="48"/>
      <c r="Y250" s="48"/>
      <c r="Z250" s="48"/>
      <c r="AA250" s="17"/>
    </row>
    <row r="251" spans="21:27" x14ac:dyDescent="0.2">
      <c r="U251" s="52"/>
      <c r="V251" s="48"/>
      <c r="W251" s="48"/>
      <c r="X251" s="48"/>
      <c r="Y251" s="48"/>
      <c r="Z251" s="48"/>
      <c r="AA251" s="17"/>
    </row>
    <row r="252" spans="21:27" x14ac:dyDescent="0.2">
      <c r="U252" s="52"/>
      <c r="V252" s="48"/>
      <c r="W252" s="48"/>
      <c r="X252" s="48"/>
      <c r="Y252" s="48"/>
      <c r="Z252" s="48"/>
      <c r="AA252" s="17"/>
    </row>
    <row r="253" spans="21:27" x14ac:dyDescent="0.2">
      <c r="U253" s="52"/>
      <c r="V253" s="48"/>
      <c r="W253" s="48"/>
      <c r="X253" s="48"/>
      <c r="Y253" s="48"/>
      <c r="Z253" s="48"/>
      <c r="AA253" s="17"/>
    </row>
    <row r="254" spans="21:27" x14ac:dyDescent="0.2">
      <c r="U254" s="52"/>
      <c r="V254" s="48"/>
      <c r="W254" s="48"/>
      <c r="X254" s="48"/>
      <c r="Y254" s="48"/>
      <c r="Z254" s="48"/>
      <c r="AA254" s="17"/>
    </row>
    <row r="255" spans="21:27" x14ac:dyDescent="0.2">
      <c r="U255" s="52"/>
      <c r="V255" s="48"/>
      <c r="W255" s="48"/>
      <c r="X255" s="48"/>
      <c r="Y255" s="48"/>
      <c r="Z255" s="48"/>
      <c r="AA255" s="17"/>
    </row>
    <row r="256" spans="21:27" x14ac:dyDescent="0.2">
      <c r="U256" s="52"/>
      <c r="V256" s="48"/>
      <c r="W256" s="48"/>
      <c r="X256" s="48"/>
      <c r="Y256" s="48"/>
      <c r="Z256" s="48"/>
      <c r="AA256" s="17"/>
    </row>
    <row r="257" spans="21:27" x14ac:dyDescent="0.2">
      <c r="U257" s="52"/>
      <c r="V257" s="48"/>
      <c r="W257" s="48"/>
      <c r="X257" s="48"/>
      <c r="Y257" s="48"/>
      <c r="Z257" s="48"/>
      <c r="AA257" s="17"/>
    </row>
    <row r="258" spans="21:27" x14ac:dyDescent="0.2">
      <c r="U258" s="52"/>
      <c r="V258" s="48"/>
      <c r="W258" s="48"/>
      <c r="X258" s="48"/>
      <c r="Y258" s="48"/>
      <c r="Z258" s="48"/>
      <c r="AA258" s="17"/>
    </row>
    <row r="259" spans="21:27" x14ac:dyDescent="0.2">
      <c r="U259" s="52"/>
      <c r="V259" s="48"/>
      <c r="W259" s="48"/>
      <c r="X259" s="48"/>
      <c r="Y259" s="48"/>
      <c r="Z259" s="48"/>
      <c r="AA259" s="17"/>
    </row>
    <row r="260" spans="21:27" x14ac:dyDescent="0.2">
      <c r="U260" s="52"/>
      <c r="V260" s="48"/>
      <c r="W260" s="48"/>
      <c r="X260" s="48"/>
      <c r="Y260" s="48"/>
      <c r="Z260" s="48"/>
      <c r="AA260" s="17"/>
    </row>
    <row r="261" spans="21:27" x14ac:dyDescent="0.2">
      <c r="U261" s="52"/>
      <c r="V261" s="48"/>
      <c r="W261" s="48"/>
      <c r="X261" s="48"/>
      <c r="Y261" s="48"/>
      <c r="Z261" s="48"/>
      <c r="AA261" s="17"/>
    </row>
    <row r="262" spans="21:27" x14ac:dyDescent="0.2">
      <c r="U262" s="52"/>
      <c r="V262" s="48"/>
      <c r="W262" s="48"/>
      <c r="X262" s="48"/>
      <c r="Y262" s="48"/>
      <c r="Z262" s="48"/>
      <c r="AA262" s="17"/>
    </row>
    <row r="263" spans="21:27" x14ac:dyDescent="0.2">
      <c r="U263" s="52"/>
      <c r="V263" s="48"/>
      <c r="W263" s="48"/>
      <c r="X263" s="48"/>
      <c r="Y263" s="48"/>
      <c r="Z263" s="48"/>
      <c r="AA263" s="17"/>
    </row>
    <row r="264" spans="21:27" x14ac:dyDescent="0.2">
      <c r="U264" s="52"/>
      <c r="V264" s="48"/>
      <c r="W264" s="48"/>
      <c r="X264" s="48"/>
      <c r="Y264" s="48"/>
      <c r="Z264" s="48"/>
      <c r="AA264" s="17"/>
    </row>
    <row r="265" spans="21:27" x14ac:dyDescent="0.2">
      <c r="U265" s="52"/>
      <c r="V265" s="48"/>
      <c r="W265" s="48"/>
      <c r="X265" s="48"/>
      <c r="Y265" s="48"/>
      <c r="Z265" s="48"/>
      <c r="AA265" s="17"/>
    </row>
    <row r="266" spans="21:27" x14ac:dyDescent="0.2">
      <c r="U266" s="52"/>
      <c r="V266" s="48"/>
      <c r="W266" s="48"/>
      <c r="X266" s="48"/>
      <c r="Y266" s="48"/>
      <c r="Z266" s="48"/>
      <c r="AA266" s="17"/>
    </row>
    <row r="267" spans="21:27" x14ac:dyDescent="0.2">
      <c r="U267" s="52"/>
      <c r="V267" s="48"/>
      <c r="W267" s="48"/>
      <c r="X267" s="48"/>
      <c r="Y267" s="48"/>
      <c r="Z267" s="48"/>
      <c r="AA267" s="17"/>
    </row>
    <row r="268" spans="21:27" x14ac:dyDescent="0.2">
      <c r="U268" s="52"/>
      <c r="V268" s="48"/>
      <c r="W268" s="48"/>
      <c r="X268" s="48"/>
      <c r="Y268" s="48"/>
      <c r="Z268" s="48"/>
      <c r="AA268" s="17"/>
    </row>
    <row r="269" spans="21:27" x14ac:dyDescent="0.2">
      <c r="U269" s="52"/>
      <c r="V269" s="48"/>
      <c r="W269" s="48"/>
      <c r="X269" s="48"/>
      <c r="Y269" s="48"/>
      <c r="Z269" s="48"/>
      <c r="AA269" s="17"/>
    </row>
    <row r="270" spans="21:27" x14ac:dyDescent="0.2">
      <c r="U270" s="52"/>
      <c r="V270" s="48"/>
      <c r="W270" s="48"/>
      <c r="X270" s="48"/>
      <c r="Y270" s="48"/>
      <c r="Z270" s="48"/>
      <c r="AA270" s="17"/>
    </row>
    <row r="271" spans="21:27" x14ac:dyDescent="0.2">
      <c r="U271" s="52"/>
      <c r="V271" s="48"/>
      <c r="W271" s="48"/>
      <c r="X271" s="48"/>
      <c r="Y271" s="48"/>
      <c r="Z271" s="48"/>
      <c r="AA271" s="17"/>
    </row>
    <row r="272" spans="21:27" x14ac:dyDescent="0.2">
      <c r="U272" s="52"/>
      <c r="V272" s="48"/>
      <c r="W272" s="48"/>
      <c r="X272" s="48"/>
      <c r="Y272" s="48"/>
      <c r="Z272" s="48"/>
      <c r="AA272" s="17"/>
    </row>
    <row r="273" spans="21:27" x14ac:dyDescent="0.2">
      <c r="U273" s="52"/>
      <c r="V273" s="48"/>
      <c r="W273" s="48"/>
      <c r="X273" s="48"/>
      <c r="Y273" s="48"/>
      <c r="Z273" s="48"/>
      <c r="AA273" s="17"/>
    </row>
    <row r="274" spans="21:27" x14ac:dyDescent="0.2">
      <c r="U274" s="52"/>
      <c r="V274" s="48"/>
      <c r="W274" s="48"/>
      <c r="X274" s="48"/>
      <c r="Y274" s="48"/>
      <c r="Z274" s="48"/>
      <c r="AA274" s="17"/>
    </row>
    <row r="275" spans="21:27" x14ac:dyDescent="0.2">
      <c r="U275" s="52"/>
      <c r="V275" s="48"/>
      <c r="W275" s="48"/>
      <c r="X275" s="48"/>
      <c r="Y275" s="48"/>
      <c r="Z275" s="48"/>
      <c r="AA275" s="17"/>
    </row>
    <row r="276" spans="21:27" x14ac:dyDescent="0.2">
      <c r="U276" s="52"/>
      <c r="V276" s="48"/>
      <c r="W276" s="48"/>
      <c r="X276" s="48"/>
      <c r="Y276" s="48"/>
      <c r="Z276" s="48"/>
      <c r="AA276" s="17"/>
    </row>
    <row r="277" spans="21:27" x14ac:dyDescent="0.2">
      <c r="U277" s="52"/>
      <c r="V277" s="48"/>
      <c r="W277" s="48"/>
      <c r="X277" s="48"/>
      <c r="Y277" s="48"/>
      <c r="Z277" s="48"/>
      <c r="AA277" s="17"/>
    </row>
    <row r="278" spans="21:27" x14ac:dyDescent="0.2">
      <c r="U278" s="52"/>
      <c r="V278" s="48"/>
      <c r="W278" s="48"/>
      <c r="X278" s="48"/>
      <c r="Y278" s="48"/>
      <c r="Z278" s="48"/>
      <c r="AA278" s="17"/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AB273"/>
  <sheetViews>
    <sheetView topLeftCell="K1" workbookViewId="0">
      <selection activeCell="Q13" sqref="Q13"/>
    </sheetView>
  </sheetViews>
  <sheetFormatPr defaultRowHeight="14.25" x14ac:dyDescent="0.2"/>
  <cols>
    <col min="1" max="1" width="55.375" style="20" bestFit="1" customWidth="1"/>
    <col min="2" max="2" width="24.625" style="20" bestFit="1" customWidth="1"/>
    <col min="3" max="3" width="19.875" style="20" bestFit="1" customWidth="1"/>
    <col min="4" max="4" width="18.125" style="20" customWidth="1"/>
    <col min="5" max="5" width="18.375" style="20" customWidth="1"/>
    <col min="6" max="9" width="22.125" style="20" bestFit="1" customWidth="1"/>
    <col min="10" max="10" width="19.75" style="20" bestFit="1" customWidth="1"/>
    <col min="11" max="12" width="21.5" style="20" bestFit="1" customWidth="1"/>
    <col min="13" max="13" width="20.5" style="20" bestFit="1" customWidth="1"/>
    <col min="14" max="14" width="49" style="20" bestFit="1" customWidth="1"/>
    <col min="15" max="15" width="12.625" style="20" customWidth="1"/>
    <col min="16" max="16" width="19.5" style="20" customWidth="1"/>
    <col min="17" max="17" width="11.625" style="20" customWidth="1"/>
    <col min="18" max="23" width="9" style="43" customWidth="1"/>
    <col min="24" max="26" width="13" style="43" bestFit="1" customWidth="1"/>
    <col min="27" max="27" width="15.125" style="43" bestFit="1" customWidth="1"/>
    <col min="28" max="28" width="17.625" style="43" customWidth="1"/>
    <col min="29" max="32" width="9" style="43" customWidth="1"/>
    <col min="33" max="16384" width="9" style="43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2007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86.9</v>
      </c>
      <c r="B2" s="49">
        <v>787</v>
      </c>
      <c r="C2" s="46">
        <v>0</v>
      </c>
      <c r="D2" s="46">
        <v>271.31</v>
      </c>
      <c r="E2" s="46">
        <v>211.08</v>
      </c>
      <c r="F2" s="46">
        <f t="shared" ref="F2:F17" si="0">($A$18-A2)/(ROW($A$18)-ROW(A2))</f>
        <v>120.00624999999999</v>
      </c>
      <c r="G2" s="46">
        <v>0</v>
      </c>
      <c r="H2" s="46">
        <f t="shared" ref="H2:H17" si="1">($A$18-B2)/(ROW($A$18)-ROW(B2))</f>
        <v>76.25</v>
      </c>
      <c r="I2" s="46">
        <v>0</v>
      </c>
      <c r="J2" s="50"/>
      <c r="K2" s="50"/>
      <c r="L2" s="50"/>
      <c r="M2" s="50">
        <f t="shared" ref="M2:M33" ca="1" si="2">IF(RAND()&lt;0.5,0,1)</f>
        <v>1</v>
      </c>
      <c r="N2" s="7" t="s">
        <v>38</v>
      </c>
      <c r="O2" s="51">
        <v>0.5</v>
      </c>
      <c r="P2" s="6" t="s">
        <v>39</v>
      </c>
      <c r="Q2" s="13">
        <f>LARGE(A:A,2)</f>
        <v>1850</v>
      </c>
      <c r="T2" s="43">
        <v>825.84699999999998</v>
      </c>
      <c r="U2" s="52">
        <f t="shared" ref="U2:U33" si="3">T2-B2</f>
        <v>38.84699999999998</v>
      </c>
      <c r="V2" s="48">
        <f t="shared" ref="V2:V33" si="4">ROUND(U2,0)</f>
        <v>39</v>
      </c>
      <c r="W2" s="48">
        <v>4766</v>
      </c>
      <c r="X2" s="48">
        <f t="shared" ref="X2:X33" si="5">B2/$W$2*$W$3</f>
        <v>865.10553923625673</v>
      </c>
      <c r="Y2" s="48">
        <f t="shared" ref="Y2:Y33" si="6">X2-B2</f>
        <v>78.105539236256732</v>
      </c>
      <c r="Z2" s="48">
        <f t="shared" ref="Z2:Z33" si="7">ROUND(Y2,0)</f>
        <v>78</v>
      </c>
      <c r="AA2" s="17">
        <f t="shared" ref="AA2:AA33" si="8">IF(V2&gt;=0,V2,Z2)</f>
        <v>39</v>
      </c>
      <c r="AB2" s="45">
        <f t="shared" ref="AB2:AB33" si="9">B2+AA2</f>
        <v>826</v>
      </c>
    </row>
    <row r="3" spans="1:28" ht="15" customHeight="1" x14ac:dyDescent="0.25">
      <c r="A3" s="49">
        <v>386</v>
      </c>
      <c r="B3" s="49">
        <v>786</v>
      </c>
      <c r="C3" s="46">
        <v>0</v>
      </c>
      <c r="D3" s="46">
        <v>271.27</v>
      </c>
      <c r="E3" s="46">
        <v>211.07</v>
      </c>
      <c r="F3" s="46">
        <f t="shared" si="0"/>
        <v>108.06666666666666</v>
      </c>
      <c r="G3" s="46">
        <v>0</v>
      </c>
      <c r="H3" s="46">
        <f t="shared" si="1"/>
        <v>81.400000000000006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1</v>
      </c>
      <c r="N3" s="8" t="s">
        <v>40</v>
      </c>
      <c r="O3" s="8">
        <f>COUNT(A:A)</f>
        <v>69</v>
      </c>
      <c r="P3" s="6" t="s">
        <v>41</v>
      </c>
      <c r="Q3" s="13">
        <f>LARGE(A:A,3)</f>
        <v>1700</v>
      </c>
      <c r="T3" s="43">
        <v>809.24699999999996</v>
      </c>
      <c r="U3" s="52">
        <f t="shared" si="3"/>
        <v>23.246999999999957</v>
      </c>
      <c r="V3" s="48">
        <f t="shared" si="4"/>
        <v>23</v>
      </c>
      <c r="W3" s="48">
        <v>5239</v>
      </c>
      <c r="X3" s="48">
        <f t="shared" si="5"/>
        <v>864.00629458665549</v>
      </c>
      <c r="Y3" s="48">
        <f t="shared" si="6"/>
        <v>78.006294586655486</v>
      </c>
      <c r="Z3" s="48">
        <f t="shared" si="7"/>
        <v>78</v>
      </c>
      <c r="AA3" s="17">
        <f t="shared" si="8"/>
        <v>23</v>
      </c>
      <c r="AB3" s="45">
        <f t="shared" si="9"/>
        <v>809</v>
      </c>
    </row>
    <row r="4" spans="1:28" ht="15" customHeight="1" x14ac:dyDescent="0.25">
      <c r="A4" s="49">
        <v>585</v>
      </c>
      <c r="B4" s="49">
        <v>785</v>
      </c>
      <c r="C4" s="46">
        <v>0</v>
      </c>
      <c r="D4" s="46">
        <v>271.25</v>
      </c>
      <c r="E4" s="46">
        <v>211.07</v>
      </c>
      <c r="F4" s="46">
        <f t="shared" si="0"/>
        <v>101.57142857142857</v>
      </c>
      <c r="G4" s="46">
        <v>0</v>
      </c>
      <c r="H4" s="46">
        <f t="shared" si="1"/>
        <v>87.285714285714292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0</v>
      </c>
      <c r="N4" s="8" t="s">
        <v>42</v>
      </c>
      <c r="O4" s="53">
        <f>MAX(A:A)</f>
        <v>2007</v>
      </c>
      <c r="P4" s="6" t="s">
        <v>43</v>
      </c>
      <c r="Q4" s="13">
        <f>LARGE(B:B,1)</f>
        <v>1500</v>
      </c>
      <c r="T4" s="43">
        <v>804.39800000000002</v>
      </c>
      <c r="U4" s="52">
        <f t="shared" si="3"/>
        <v>19.398000000000025</v>
      </c>
      <c r="V4" s="48">
        <f t="shared" si="4"/>
        <v>19</v>
      </c>
      <c r="W4" s="48"/>
      <c r="X4" s="48">
        <f t="shared" si="5"/>
        <v>862.90704993705413</v>
      </c>
      <c r="Y4" s="48">
        <f t="shared" si="6"/>
        <v>77.907049937054126</v>
      </c>
      <c r="Z4" s="48">
        <f t="shared" si="7"/>
        <v>78</v>
      </c>
      <c r="AA4" s="17">
        <f t="shared" si="8"/>
        <v>19</v>
      </c>
      <c r="AB4" s="45">
        <f t="shared" si="9"/>
        <v>804</v>
      </c>
    </row>
    <row r="5" spans="1:28" ht="15" customHeight="1" x14ac:dyDescent="0.25">
      <c r="A5" s="49">
        <v>185</v>
      </c>
      <c r="B5" s="49">
        <v>785</v>
      </c>
      <c r="C5" s="46">
        <v>0.13</v>
      </c>
      <c r="D5" s="46">
        <v>271.19</v>
      </c>
      <c r="E5" s="46">
        <v>211.09</v>
      </c>
      <c r="F5" s="46">
        <f t="shared" si="0"/>
        <v>140.15384615384616</v>
      </c>
      <c r="G5" s="46">
        <v>0</v>
      </c>
      <c r="H5" s="46">
        <f t="shared" si="1"/>
        <v>94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0</v>
      </c>
      <c r="N5" s="8" t="s">
        <v>44</v>
      </c>
      <c r="O5" s="54">
        <v>0.89</v>
      </c>
      <c r="P5" s="6" t="s">
        <v>45</v>
      </c>
      <c r="Q5" s="13">
        <f>LARGE(B:B,2)</f>
        <v>1500</v>
      </c>
      <c r="T5" s="43">
        <v>832.45399999999995</v>
      </c>
      <c r="U5" s="52">
        <f t="shared" si="3"/>
        <v>47.453999999999951</v>
      </c>
      <c r="V5" s="48">
        <f t="shared" si="4"/>
        <v>47</v>
      </c>
      <c r="W5" s="48"/>
      <c r="X5" s="48">
        <f t="shared" si="5"/>
        <v>862.90704993705413</v>
      </c>
      <c r="Y5" s="48">
        <f t="shared" si="6"/>
        <v>77.907049937054126</v>
      </c>
      <c r="Z5" s="48">
        <f t="shared" si="7"/>
        <v>78</v>
      </c>
      <c r="AA5" s="17">
        <f t="shared" si="8"/>
        <v>47</v>
      </c>
      <c r="AB5" s="45">
        <f t="shared" si="9"/>
        <v>832</v>
      </c>
    </row>
    <row r="6" spans="1:28" ht="15" customHeight="1" x14ac:dyDescent="0.25">
      <c r="A6" s="49">
        <v>83.5</v>
      </c>
      <c r="B6" s="49">
        <v>784</v>
      </c>
      <c r="C6" s="46">
        <v>0.21</v>
      </c>
      <c r="D6" s="46">
        <v>271.12</v>
      </c>
      <c r="E6" s="46">
        <v>211.05</v>
      </c>
      <c r="F6" s="46">
        <f t="shared" si="0"/>
        <v>160.29166666666666</v>
      </c>
      <c r="G6" s="46">
        <v>0</v>
      </c>
      <c r="H6" s="46">
        <f t="shared" si="1"/>
        <v>101.91666666666667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1</v>
      </c>
      <c r="N6" s="8" t="s">
        <v>46</v>
      </c>
      <c r="O6" s="54">
        <v>1.32</v>
      </c>
      <c r="P6" s="6" t="s">
        <v>47</v>
      </c>
      <c r="Q6" s="13">
        <f>LARGE(B:B,3)</f>
        <v>1500</v>
      </c>
      <c r="T6" s="43">
        <v>824.89800000000002</v>
      </c>
      <c r="U6" s="52">
        <f t="shared" si="3"/>
        <v>40.898000000000025</v>
      </c>
      <c r="V6" s="48">
        <f t="shared" si="4"/>
        <v>41</v>
      </c>
      <c r="W6" s="48"/>
      <c r="X6" s="48">
        <f t="shared" si="5"/>
        <v>861.80780528745288</v>
      </c>
      <c r="Y6" s="48">
        <f t="shared" si="6"/>
        <v>77.807805287452879</v>
      </c>
      <c r="Z6" s="48">
        <f t="shared" si="7"/>
        <v>78</v>
      </c>
      <c r="AA6" s="17">
        <f t="shared" si="8"/>
        <v>41</v>
      </c>
      <c r="AB6" s="45">
        <f t="shared" si="9"/>
        <v>825</v>
      </c>
    </row>
    <row r="7" spans="1:28" ht="15" customHeight="1" x14ac:dyDescent="0.25">
      <c r="A7" s="49">
        <v>482</v>
      </c>
      <c r="B7" s="49">
        <v>782</v>
      </c>
      <c r="C7" s="46">
        <v>0.43</v>
      </c>
      <c r="D7" s="46">
        <v>271.08999999999997</v>
      </c>
      <c r="E7" s="46">
        <v>211.07</v>
      </c>
      <c r="F7" s="46">
        <f t="shared" si="0"/>
        <v>138.63636363636363</v>
      </c>
      <c r="G7" s="46">
        <v>0</v>
      </c>
      <c r="H7" s="46">
        <f t="shared" si="1"/>
        <v>111.36363636363636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0</v>
      </c>
      <c r="N7" s="8" t="s">
        <v>48</v>
      </c>
      <c r="O7" s="54">
        <v>1.86</v>
      </c>
      <c r="P7" s="13"/>
      <c r="Q7" s="13"/>
      <c r="T7" s="43">
        <v>824.399</v>
      </c>
      <c r="U7" s="52">
        <f t="shared" si="3"/>
        <v>42.399000000000001</v>
      </c>
      <c r="V7" s="48">
        <f t="shared" si="4"/>
        <v>42</v>
      </c>
      <c r="W7" s="48"/>
      <c r="X7" s="48">
        <f t="shared" si="5"/>
        <v>859.60931598825005</v>
      </c>
      <c r="Y7" s="48">
        <f t="shared" si="6"/>
        <v>77.609315988250046</v>
      </c>
      <c r="Z7" s="48">
        <f t="shared" si="7"/>
        <v>78</v>
      </c>
      <c r="AA7" s="17">
        <f t="shared" si="8"/>
        <v>42</v>
      </c>
      <c r="AB7" s="45">
        <f t="shared" si="9"/>
        <v>824</v>
      </c>
    </row>
    <row r="8" spans="1:28" ht="15" customHeight="1" x14ac:dyDescent="0.25">
      <c r="A8" s="49">
        <v>382</v>
      </c>
      <c r="B8" s="49">
        <v>782</v>
      </c>
      <c r="C8" s="46">
        <v>0.43</v>
      </c>
      <c r="D8" s="46">
        <v>271.05</v>
      </c>
      <c r="E8" s="46">
        <v>211.07</v>
      </c>
      <c r="F8" s="46">
        <f t="shared" si="0"/>
        <v>162.5</v>
      </c>
      <c r="G8" s="46">
        <v>0</v>
      </c>
      <c r="H8" s="46">
        <f t="shared" si="1"/>
        <v>122.5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0</v>
      </c>
      <c r="N8" s="8" t="s">
        <v>49</v>
      </c>
      <c r="O8" s="54">
        <v>268.87</v>
      </c>
      <c r="P8" s="9"/>
      <c r="Q8" s="13"/>
      <c r="T8" s="43">
        <v>822.20299999999997</v>
      </c>
      <c r="U8" s="52">
        <f t="shared" si="3"/>
        <v>40.202999999999975</v>
      </c>
      <c r="V8" s="48">
        <f t="shared" si="4"/>
        <v>40</v>
      </c>
      <c r="W8" s="48"/>
      <c r="X8" s="48">
        <f t="shared" si="5"/>
        <v>859.60931598825005</v>
      </c>
      <c r="Y8" s="48">
        <f t="shared" si="6"/>
        <v>77.609315988250046</v>
      </c>
      <c r="Z8" s="48">
        <f t="shared" si="7"/>
        <v>78</v>
      </c>
      <c r="AA8" s="17">
        <f t="shared" si="8"/>
        <v>40</v>
      </c>
      <c r="AB8" s="45">
        <f t="shared" si="9"/>
        <v>822</v>
      </c>
    </row>
    <row r="9" spans="1:28" ht="15" customHeight="1" x14ac:dyDescent="0.25">
      <c r="A9" s="49">
        <v>281</v>
      </c>
      <c r="B9" s="49">
        <v>781</v>
      </c>
      <c r="C9" s="46">
        <v>0.26</v>
      </c>
      <c r="D9" s="46">
        <v>271</v>
      </c>
      <c r="E9" s="46">
        <v>211.06</v>
      </c>
      <c r="F9" s="46">
        <f t="shared" si="0"/>
        <v>191.77777777777777</v>
      </c>
      <c r="G9" s="46">
        <v>0</v>
      </c>
      <c r="H9" s="46">
        <f t="shared" si="1"/>
        <v>136.22222222222223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1</v>
      </c>
      <c r="N9" s="8" t="s">
        <v>50</v>
      </c>
      <c r="O9" s="55">
        <v>283</v>
      </c>
      <c r="P9" s="9"/>
      <c r="Q9" s="13"/>
      <c r="T9" s="43">
        <v>827.11599999999999</v>
      </c>
      <c r="U9" s="52">
        <f t="shared" si="3"/>
        <v>46.115999999999985</v>
      </c>
      <c r="V9" s="48">
        <f t="shared" si="4"/>
        <v>46</v>
      </c>
      <c r="W9" s="48"/>
      <c r="X9" s="48">
        <f t="shared" si="5"/>
        <v>858.51007133864869</v>
      </c>
      <c r="Y9" s="48">
        <f t="shared" si="6"/>
        <v>77.510071338648686</v>
      </c>
      <c r="Z9" s="48">
        <f t="shared" si="7"/>
        <v>78</v>
      </c>
      <c r="AA9" s="17">
        <f t="shared" si="8"/>
        <v>46</v>
      </c>
      <c r="AB9" s="45">
        <f t="shared" si="9"/>
        <v>827</v>
      </c>
    </row>
    <row r="10" spans="1:28" ht="15" customHeight="1" x14ac:dyDescent="0.25">
      <c r="A10" s="49">
        <v>413</v>
      </c>
      <c r="B10" s="49">
        <v>780</v>
      </c>
      <c r="C10" s="46">
        <v>3.62</v>
      </c>
      <c r="D10" s="46">
        <v>270.95999999999998</v>
      </c>
      <c r="E10" s="46">
        <v>211.07</v>
      </c>
      <c r="F10" s="46">
        <f t="shared" si="0"/>
        <v>199.25</v>
      </c>
      <c r="G10" s="46">
        <v>0</v>
      </c>
      <c r="H10" s="46">
        <f t="shared" si="1"/>
        <v>153.375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0</v>
      </c>
      <c r="N10" s="10" t="s">
        <v>51</v>
      </c>
      <c r="O10" s="55">
        <v>281</v>
      </c>
      <c r="P10" s="9"/>
      <c r="Q10" s="13"/>
      <c r="T10" s="43">
        <v>823.56899999999996</v>
      </c>
      <c r="U10" s="52">
        <f t="shared" si="3"/>
        <v>43.56899999999996</v>
      </c>
      <c r="V10" s="48">
        <f t="shared" si="4"/>
        <v>44</v>
      </c>
      <c r="W10" s="48"/>
      <c r="X10" s="48">
        <f t="shared" si="5"/>
        <v>857.41082668904744</v>
      </c>
      <c r="Y10" s="48">
        <f t="shared" si="6"/>
        <v>77.41082668904744</v>
      </c>
      <c r="Z10" s="48">
        <f t="shared" si="7"/>
        <v>77</v>
      </c>
      <c r="AA10" s="17">
        <f t="shared" si="8"/>
        <v>44</v>
      </c>
      <c r="AB10" s="45">
        <f t="shared" si="9"/>
        <v>824</v>
      </c>
    </row>
    <row r="11" spans="1:28" ht="15" customHeight="1" x14ac:dyDescent="0.25">
      <c r="A11" s="49">
        <v>321</v>
      </c>
      <c r="B11" s="49">
        <v>779</v>
      </c>
      <c r="C11" s="46">
        <v>2.1800000000000002</v>
      </c>
      <c r="D11" s="46">
        <v>270.91000000000003</v>
      </c>
      <c r="E11" s="46">
        <v>211.09</v>
      </c>
      <c r="F11" s="46">
        <f t="shared" si="0"/>
        <v>240.85714285714286</v>
      </c>
      <c r="G11" s="46">
        <v>0</v>
      </c>
      <c r="H11" s="46">
        <f t="shared" si="1"/>
        <v>175.42857142857142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0</v>
      </c>
      <c r="N11" s="8" t="s">
        <v>52</v>
      </c>
      <c r="O11" s="55">
        <v>280</v>
      </c>
      <c r="P11" s="14" t="s">
        <v>53</v>
      </c>
      <c r="Q11" s="13">
        <f>MIN(D:D)</f>
        <v>270.68</v>
      </c>
      <c r="T11" s="43">
        <v>817.90700000000004</v>
      </c>
      <c r="U11" s="52">
        <f t="shared" si="3"/>
        <v>38.907000000000039</v>
      </c>
      <c r="V11" s="48">
        <f t="shared" si="4"/>
        <v>39</v>
      </c>
      <c r="W11" s="48"/>
      <c r="X11" s="48">
        <f t="shared" si="5"/>
        <v>856.31158203944608</v>
      </c>
      <c r="Y11" s="48">
        <f t="shared" si="6"/>
        <v>77.31158203944608</v>
      </c>
      <c r="Z11" s="48">
        <f t="shared" si="7"/>
        <v>77</v>
      </c>
      <c r="AA11" s="17">
        <f t="shared" si="8"/>
        <v>39</v>
      </c>
      <c r="AB11" s="45">
        <f t="shared" si="9"/>
        <v>818</v>
      </c>
    </row>
    <row r="12" spans="1:28" ht="15" customHeight="1" x14ac:dyDescent="0.25">
      <c r="A12" s="49">
        <v>411</v>
      </c>
      <c r="B12" s="49">
        <v>778</v>
      </c>
      <c r="C12" s="46">
        <v>5.21</v>
      </c>
      <c r="D12" s="46">
        <v>270.87</v>
      </c>
      <c r="E12" s="46">
        <v>211.09</v>
      </c>
      <c r="F12" s="46">
        <f t="shared" si="0"/>
        <v>266</v>
      </c>
      <c r="G12" s="46">
        <v>0</v>
      </c>
      <c r="H12" s="46">
        <f t="shared" si="1"/>
        <v>204.83333333333334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271.31</v>
      </c>
      <c r="T12" s="43">
        <v>821.93700000000001</v>
      </c>
      <c r="U12" s="52">
        <f t="shared" si="3"/>
        <v>43.937000000000012</v>
      </c>
      <c r="V12" s="48">
        <f t="shared" si="4"/>
        <v>44</v>
      </c>
      <c r="W12" s="48"/>
      <c r="X12" s="48">
        <f t="shared" si="5"/>
        <v>855.21233738984472</v>
      </c>
      <c r="Y12" s="48">
        <f t="shared" si="6"/>
        <v>77.21233738984472</v>
      </c>
      <c r="Z12" s="48">
        <f t="shared" si="7"/>
        <v>77</v>
      </c>
      <c r="AA12" s="17">
        <f t="shared" si="8"/>
        <v>44</v>
      </c>
      <c r="AB12" s="45">
        <f t="shared" si="9"/>
        <v>822</v>
      </c>
    </row>
    <row r="13" spans="1:28" ht="15" customHeight="1" x14ac:dyDescent="0.25">
      <c r="A13" s="49">
        <v>502</v>
      </c>
      <c r="B13" s="49">
        <v>777</v>
      </c>
      <c r="C13" s="46">
        <v>16.28</v>
      </c>
      <c r="D13" s="46">
        <v>270.83999999999997</v>
      </c>
      <c r="E13" s="46">
        <v>211.08</v>
      </c>
      <c r="F13" s="46">
        <f t="shared" si="0"/>
        <v>301</v>
      </c>
      <c r="G13" s="46">
        <v>0</v>
      </c>
      <c r="H13" s="46">
        <f t="shared" si="1"/>
        <v>246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1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816.42</v>
      </c>
      <c r="U13" s="52">
        <f t="shared" si="3"/>
        <v>39.419999999999959</v>
      </c>
      <c r="V13" s="48">
        <f t="shared" si="4"/>
        <v>39</v>
      </c>
      <c r="W13" s="48"/>
      <c r="X13" s="48">
        <f t="shared" si="5"/>
        <v>854.11309274024347</v>
      </c>
      <c r="Y13" s="48">
        <f t="shared" si="6"/>
        <v>77.113092740243474</v>
      </c>
      <c r="Z13" s="48">
        <f t="shared" si="7"/>
        <v>77</v>
      </c>
      <c r="AA13" s="17">
        <f t="shared" si="8"/>
        <v>39</v>
      </c>
      <c r="AB13" s="45">
        <f t="shared" si="9"/>
        <v>816</v>
      </c>
    </row>
    <row r="14" spans="1:28" ht="15" customHeight="1" x14ac:dyDescent="0.25">
      <c r="A14" s="49">
        <v>1160</v>
      </c>
      <c r="B14" s="49">
        <v>792</v>
      </c>
      <c r="C14" s="46">
        <v>7.07</v>
      </c>
      <c r="D14" s="46">
        <v>270.88</v>
      </c>
      <c r="E14" s="46">
        <v>211.17</v>
      </c>
      <c r="F14" s="46">
        <f t="shared" si="0"/>
        <v>211.75</v>
      </c>
      <c r="G14" s="46">
        <v>0</v>
      </c>
      <c r="H14" s="46">
        <f t="shared" si="1"/>
        <v>303.75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0</v>
      </c>
      <c r="N14" s="10" t="s">
        <v>58</v>
      </c>
      <c r="O14" s="55">
        <v>245</v>
      </c>
      <c r="P14" s="14" t="s">
        <v>59</v>
      </c>
      <c r="Q14" s="13">
        <f>MAX(B:B)</f>
        <v>1500</v>
      </c>
      <c r="T14" s="43">
        <v>826.91800000000001</v>
      </c>
      <c r="U14" s="52">
        <f t="shared" si="3"/>
        <v>34.918000000000006</v>
      </c>
      <c r="V14" s="48">
        <f t="shared" si="4"/>
        <v>35</v>
      </c>
      <c r="W14" s="48"/>
      <c r="X14" s="48">
        <f t="shared" si="5"/>
        <v>870.60176248426353</v>
      </c>
      <c r="Y14" s="48">
        <f t="shared" si="6"/>
        <v>78.601762484263531</v>
      </c>
      <c r="Z14" s="48">
        <f t="shared" si="7"/>
        <v>79</v>
      </c>
      <c r="AA14" s="17">
        <f t="shared" si="8"/>
        <v>35</v>
      </c>
      <c r="AB14" s="45">
        <f t="shared" si="9"/>
        <v>827</v>
      </c>
    </row>
    <row r="15" spans="1:28" ht="15" customHeight="1" x14ac:dyDescent="0.25">
      <c r="A15" s="49">
        <v>1100</v>
      </c>
      <c r="B15" s="49">
        <v>1100</v>
      </c>
      <c r="C15" s="46">
        <v>3.49</v>
      </c>
      <c r="D15" s="46">
        <v>270.88</v>
      </c>
      <c r="E15" s="46">
        <v>211.68</v>
      </c>
      <c r="F15" s="46">
        <f t="shared" si="0"/>
        <v>302.33333333333331</v>
      </c>
      <c r="G15" s="46">
        <v>0</v>
      </c>
      <c r="H15" s="46">
        <f t="shared" si="1"/>
        <v>302.33333333333331</v>
      </c>
      <c r="I15" s="46">
        <v>0</v>
      </c>
      <c r="J15" s="50">
        <f t="shared" si="10"/>
        <v>0</v>
      </c>
      <c r="K15" s="50">
        <f t="shared" si="11"/>
        <v>1</v>
      </c>
      <c r="L15" s="50">
        <f t="shared" si="12"/>
        <v>1</v>
      </c>
      <c r="M15" s="50">
        <f t="shared" ca="1" si="2"/>
        <v>0</v>
      </c>
      <c r="N15" s="8" t="s">
        <v>60</v>
      </c>
      <c r="O15" s="8">
        <f>COUNT(C:C)</f>
        <v>69</v>
      </c>
      <c r="P15" s="14" t="s">
        <v>61</v>
      </c>
      <c r="Q15" s="13">
        <f>MAX(D:D)</f>
        <v>271.64</v>
      </c>
      <c r="R15" s="43">
        <f ca="1">TREND(OFFSET('Z-V'!B1,MATCH(Q15,'Z-V'!A:A,1)-1,,2,1),OFFSET('Z-V'!A1,MATCH(Q15,'Z-V'!A:A,1)-1,,2,1),Q15)</f>
        <v>58104.000000000116</v>
      </c>
      <c r="T15" s="43">
        <v>1123.82</v>
      </c>
      <c r="U15" s="52">
        <f t="shared" si="3"/>
        <v>23.819999999999936</v>
      </c>
      <c r="V15" s="48">
        <f t="shared" si="4"/>
        <v>24</v>
      </c>
      <c r="W15" s="48"/>
      <c r="X15" s="48">
        <f t="shared" si="5"/>
        <v>1209.1691145614773</v>
      </c>
      <c r="Y15" s="48">
        <f t="shared" si="6"/>
        <v>109.16911456147727</v>
      </c>
      <c r="Z15" s="48">
        <f t="shared" si="7"/>
        <v>109</v>
      </c>
      <c r="AA15" s="17">
        <f t="shared" si="8"/>
        <v>24</v>
      </c>
      <c r="AB15" s="45">
        <f t="shared" si="9"/>
        <v>1124</v>
      </c>
    </row>
    <row r="16" spans="1:28" ht="15" customHeight="1" x14ac:dyDescent="0.25">
      <c r="A16" s="49">
        <v>1650</v>
      </c>
      <c r="B16" s="49">
        <v>1100</v>
      </c>
      <c r="C16" s="46">
        <v>1.23</v>
      </c>
      <c r="D16" s="46">
        <v>270.94</v>
      </c>
      <c r="E16" s="46">
        <v>211.63</v>
      </c>
      <c r="F16" s="46">
        <f t="shared" si="0"/>
        <v>178.5</v>
      </c>
      <c r="G16" s="46">
        <v>0</v>
      </c>
      <c r="H16" s="46">
        <f t="shared" si="1"/>
        <v>453.5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1</v>
      </c>
      <c r="M16" s="50">
        <f t="shared" ca="1" si="2"/>
        <v>0</v>
      </c>
      <c r="N16" s="8" t="s">
        <v>62</v>
      </c>
      <c r="O16" s="57">
        <f>MAX(C:C)</f>
        <v>16.28</v>
      </c>
      <c r="P16" s="14" t="s">
        <v>63</v>
      </c>
      <c r="Q16" s="56">
        <f>D2</f>
        <v>271.31</v>
      </c>
      <c r="R16" s="43">
        <f ca="1">TREND(OFFSET('Z-V'!B1,MATCH(Q16,'Z-V'!A:A,1)-1,,2,1),OFFSET('Z-V'!A1,MATCH(Q16,'Z-V'!A:A,1)-1,,2,1),Q16)</f>
        <v>56915.999999999884</v>
      </c>
      <c r="T16" s="43">
        <v>1119.3810000000001</v>
      </c>
      <c r="U16" s="52">
        <f t="shared" si="3"/>
        <v>19.381000000000085</v>
      </c>
      <c r="V16" s="48">
        <f t="shared" si="4"/>
        <v>19</v>
      </c>
      <c r="W16" s="48"/>
      <c r="X16" s="48">
        <f t="shared" si="5"/>
        <v>1209.1691145614773</v>
      </c>
      <c r="Y16" s="48">
        <f t="shared" si="6"/>
        <v>109.16911456147727</v>
      </c>
      <c r="Z16" s="48">
        <f t="shared" si="7"/>
        <v>109</v>
      </c>
      <c r="AA16" s="17">
        <f t="shared" si="8"/>
        <v>19</v>
      </c>
      <c r="AB16" s="45">
        <f t="shared" si="9"/>
        <v>1119</v>
      </c>
    </row>
    <row r="17" spans="1:28" ht="15" customHeight="1" x14ac:dyDescent="0.25">
      <c r="A17" s="49">
        <v>1850</v>
      </c>
      <c r="B17" s="49">
        <v>1100</v>
      </c>
      <c r="C17" s="46">
        <v>0.08</v>
      </c>
      <c r="D17" s="46">
        <v>271.02</v>
      </c>
      <c r="E17" s="46">
        <v>211.75</v>
      </c>
      <c r="F17" s="46">
        <f t="shared" si="0"/>
        <v>157</v>
      </c>
      <c r="G17" s="46">
        <v>0</v>
      </c>
      <c r="H17" s="46">
        <f t="shared" si="1"/>
        <v>907</v>
      </c>
      <c r="I17" s="46">
        <v>0</v>
      </c>
      <c r="J17" s="50">
        <f t="shared" si="10"/>
        <v>1</v>
      </c>
      <c r="K17" s="50">
        <f t="shared" si="11"/>
        <v>1</v>
      </c>
      <c r="L17" s="50">
        <f t="shared" si="12"/>
        <v>1</v>
      </c>
      <c r="M17" s="50">
        <f t="shared" ca="1" si="2"/>
        <v>0</v>
      </c>
      <c r="N17" s="8" t="s">
        <v>64</v>
      </c>
      <c r="O17" s="11">
        <v>1000</v>
      </c>
      <c r="P17" s="14" t="s">
        <v>65</v>
      </c>
      <c r="Q17" s="13">
        <f>INDEX(D:D, COUNTA(D:D))</f>
        <v>271.64</v>
      </c>
      <c r="T17" s="43">
        <v>1137.0329999999999</v>
      </c>
      <c r="U17" s="52">
        <f t="shared" si="3"/>
        <v>37.032999999999902</v>
      </c>
      <c r="V17" s="48">
        <f t="shared" si="4"/>
        <v>37</v>
      </c>
      <c r="W17" s="48"/>
      <c r="X17" s="48">
        <f t="shared" si="5"/>
        <v>1209.1691145614773</v>
      </c>
      <c r="Y17" s="48">
        <f t="shared" si="6"/>
        <v>109.16911456147727</v>
      </c>
      <c r="Z17" s="48">
        <f t="shared" si="7"/>
        <v>109</v>
      </c>
      <c r="AA17" s="17">
        <f t="shared" si="8"/>
        <v>37</v>
      </c>
      <c r="AB17" s="45">
        <f t="shared" si="9"/>
        <v>1137</v>
      </c>
    </row>
    <row r="18" spans="1:28" ht="15" customHeight="1" x14ac:dyDescent="0.2">
      <c r="A18" s="59">
        <v>2007</v>
      </c>
      <c r="B18" s="49">
        <v>1110</v>
      </c>
      <c r="C18" s="46">
        <v>0.06</v>
      </c>
      <c r="D18" s="46">
        <v>271.11</v>
      </c>
      <c r="E18" s="46">
        <v>211.59</v>
      </c>
      <c r="F18" s="60">
        <v>0</v>
      </c>
      <c r="G18" s="60">
        <v>0</v>
      </c>
      <c r="H18" s="60">
        <v>0</v>
      </c>
      <c r="I18" s="60">
        <v>0</v>
      </c>
      <c r="J18" s="50">
        <f t="shared" si="10"/>
        <v>1</v>
      </c>
      <c r="K18" s="50">
        <f t="shared" si="11"/>
        <v>1</v>
      </c>
      <c r="L18" s="50">
        <f t="shared" si="12"/>
        <v>1</v>
      </c>
      <c r="M18" s="50">
        <f t="shared" ca="1" si="2"/>
        <v>0</v>
      </c>
      <c r="N18" s="8" t="s">
        <v>66</v>
      </c>
      <c r="O18" s="8">
        <f>MAX(B:B)</f>
        <v>1500</v>
      </c>
      <c r="T18" s="43">
        <v>1132.1179999999999</v>
      </c>
      <c r="U18" s="52">
        <f t="shared" si="3"/>
        <v>22.117999999999938</v>
      </c>
      <c r="V18" s="48">
        <f t="shared" si="4"/>
        <v>22</v>
      </c>
      <c r="W18" s="48"/>
      <c r="X18" s="48">
        <f t="shared" si="5"/>
        <v>1220.1615610574906</v>
      </c>
      <c r="Y18" s="48">
        <f t="shared" si="6"/>
        <v>110.16156105749064</v>
      </c>
      <c r="Z18" s="48">
        <f t="shared" si="7"/>
        <v>110</v>
      </c>
      <c r="AA18" s="17">
        <f t="shared" si="8"/>
        <v>22</v>
      </c>
      <c r="AB18" s="45">
        <f t="shared" si="9"/>
        <v>1132</v>
      </c>
    </row>
    <row r="19" spans="1:28" ht="15" customHeight="1" x14ac:dyDescent="0.25">
      <c r="A19" s="49">
        <v>1520</v>
      </c>
      <c r="B19" s="49">
        <v>1420</v>
      </c>
      <c r="C19" s="46">
        <v>0</v>
      </c>
      <c r="D19" s="46">
        <v>271.12</v>
      </c>
      <c r="E19" s="46">
        <v>212.15</v>
      </c>
      <c r="F19" s="46">
        <v>0</v>
      </c>
      <c r="G19" s="46">
        <f t="shared" ref="G19:G50" si="13">($A$18-A19)/(ROW(A19)-ROW($A$18))</f>
        <v>487</v>
      </c>
      <c r="H19" s="46">
        <v>0</v>
      </c>
      <c r="I19" s="46">
        <f t="shared" ref="I19:I50" si="14">($A$18-B19)/(ROW(B19)-ROW($A$18))</f>
        <v>587</v>
      </c>
      <c r="J19" s="50">
        <f t="shared" si="10"/>
        <v>0</v>
      </c>
      <c r="K19" s="50">
        <f t="shared" si="11"/>
        <v>1</v>
      </c>
      <c r="L19" s="50">
        <f t="shared" si="12"/>
        <v>1</v>
      </c>
      <c r="M19" s="50">
        <f t="shared" ca="1" si="2"/>
        <v>1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0.81653291012362184</v>
      </c>
      <c r="R19" s="58">
        <f>MAX(AB:AB)</f>
        <v>1649</v>
      </c>
      <c r="S19" s="58">
        <f>'Z-V'!P8-R19</f>
        <v>7330</v>
      </c>
      <c r="T19" s="43">
        <v>1395.039</v>
      </c>
      <c r="U19" s="52">
        <f t="shared" si="3"/>
        <v>-24.961000000000013</v>
      </c>
      <c r="V19" s="48">
        <f t="shared" si="4"/>
        <v>-25</v>
      </c>
      <c r="W19" s="48"/>
      <c r="X19" s="48">
        <f t="shared" si="5"/>
        <v>1560.927402433907</v>
      </c>
      <c r="Y19" s="48">
        <f t="shared" si="6"/>
        <v>140.92740243390699</v>
      </c>
      <c r="Z19" s="48">
        <f t="shared" si="7"/>
        <v>141</v>
      </c>
      <c r="AA19" s="17">
        <f t="shared" si="8"/>
        <v>141</v>
      </c>
      <c r="AB19" s="45">
        <f t="shared" si="9"/>
        <v>1561</v>
      </c>
    </row>
    <row r="20" spans="1:28" ht="15" customHeight="1" x14ac:dyDescent="0.25">
      <c r="A20" s="49">
        <v>1600</v>
      </c>
      <c r="B20" s="49">
        <v>1500</v>
      </c>
      <c r="C20" s="46">
        <v>0.14000000000000001</v>
      </c>
      <c r="D20" s="46">
        <v>271.13</v>
      </c>
      <c r="E20" s="46">
        <v>211.71</v>
      </c>
      <c r="F20" s="46">
        <v>0</v>
      </c>
      <c r="G20" s="46">
        <f t="shared" si="13"/>
        <v>203.5</v>
      </c>
      <c r="H20" s="46">
        <v>0</v>
      </c>
      <c r="I20" s="46">
        <f t="shared" si="14"/>
        <v>253.5</v>
      </c>
      <c r="J20" s="50">
        <f t="shared" si="10"/>
        <v>0</v>
      </c>
      <c r="K20" s="50">
        <f t="shared" si="11"/>
        <v>1</v>
      </c>
      <c r="L20" s="50">
        <f t="shared" si="12"/>
        <v>1</v>
      </c>
      <c r="M20" s="50">
        <f t="shared" ca="1" si="2"/>
        <v>0</v>
      </c>
      <c r="N20" s="8" t="s">
        <v>68</v>
      </c>
      <c r="O20" s="8">
        <v>-1</v>
      </c>
      <c r="P20" s="14" t="s">
        <v>1</v>
      </c>
      <c r="Q20" s="13">
        <f ca="1">('Z-V'!R16-'Z-V'!R17)*(S20-'Z-V'!R13)/('Z-V'!R9-'Z-V'!R13)+'Z-V'!R17</f>
        <v>0.97780830216903081</v>
      </c>
      <c r="R20" s="43">
        <f ca="1">R15-R16</f>
        <v>1188.0000000002328</v>
      </c>
      <c r="S20" s="43">
        <f ca="1">'Z-V'!P9-R20</f>
        <v>52291.999999999767</v>
      </c>
      <c r="T20" s="43">
        <v>1485.8</v>
      </c>
      <c r="U20" s="52">
        <f t="shared" si="3"/>
        <v>-14.200000000000045</v>
      </c>
      <c r="V20" s="48">
        <f t="shared" si="4"/>
        <v>-14</v>
      </c>
      <c r="W20" s="48"/>
      <c r="X20" s="48">
        <f t="shared" si="5"/>
        <v>1648.8669744020144</v>
      </c>
      <c r="Y20" s="48">
        <f t="shared" si="6"/>
        <v>148.86697440201442</v>
      </c>
      <c r="Z20" s="48">
        <f t="shared" si="7"/>
        <v>149</v>
      </c>
      <c r="AA20" s="17">
        <f t="shared" si="8"/>
        <v>149</v>
      </c>
      <c r="AB20" s="45">
        <f t="shared" si="9"/>
        <v>1649</v>
      </c>
    </row>
    <row r="21" spans="1:28" ht="15" customHeight="1" x14ac:dyDescent="0.25">
      <c r="A21" s="49">
        <v>1700</v>
      </c>
      <c r="B21" s="49">
        <v>1500</v>
      </c>
      <c r="C21" s="46">
        <v>0</v>
      </c>
      <c r="D21" s="46">
        <v>271.14999999999998</v>
      </c>
      <c r="E21" s="46">
        <v>211.72</v>
      </c>
      <c r="F21" s="46">
        <v>0</v>
      </c>
      <c r="G21" s="46">
        <f t="shared" si="13"/>
        <v>102.33333333333333</v>
      </c>
      <c r="H21" s="46">
        <v>0</v>
      </c>
      <c r="I21" s="46">
        <f t="shared" si="14"/>
        <v>169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0</v>
      </c>
      <c r="N21" s="8" t="s">
        <v>69</v>
      </c>
      <c r="O21" s="8">
        <v>-1</v>
      </c>
      <c r="P21" s="14" t="s">
        <v>2</v>
      </c>
      <c r="Q21" s="13">
        <f>('Z-V'!R16-'Z-V'!R17)*(S21-'Z-V'!R14)/('Z-V'!R10-'Z-V'!R14)+'Z-V'!R17</f>
        <v>0.98493969849246299</v>
      </c>
      <c r="R21" s="43">
        <f>ABS(Q12-Q17)</f>
        <v>0.32999999999998408</v>
      </c>
      <c r="S21" s="43">
        <f>'Z-V'!P10-R21</f>
        <v>21.560000000000016</v>
      </c>
      <c r="T21" s="43">
        <v>1473.3019999999999</v>
      </c>
      <c r="U21" s="52">
        <f t="shared" si="3"/>
        <v>-26.698000000000093</v>
      </c>
      <c r="V21" s="48">
        <f t="shared" si="4"/>
        <v>-27</v>
      </c>
      <c r="W21" s="48"/>
      <c r="X21" s="48">
        <f t="shared" si="5"/>
        <v>1648.8669744020144</v>
      </c>
      <c r="Y21" s="48">
        <f t="shared" si="6"/>
        <v>148.86697440201442</v>
      </c>
      <c r="Z21" s="48">
        <f t="shared" si="7"/>
        <v>149</v>
      </c>
      <c r="AA21" s="17">
        <f t="shared" si="8"/>
        <v>149</v>
      </c>
      <c r="AB21" s="45">
        <f t="shared" si="9"/>
        <v>1649</v>
      </c>
    </row>
    <row r="22" spans="1:28" ht="15" customHeight="1" x14ac:dyDescent="0.25">
      <c r="A22" s="49">
        <v>1100</v>
      </c>
      <c r="B22" s="59">
        <v>1500</v>
      </c>
      <c r="C22" s="46">
        <v>0.24</v>
      </c>
      <c r="D22" s="46">
        <v>271.11</v>
      </c>
      <c r="E22" s="46">
        <v>211.71</v>
      </c>
      <c r="F22" s="46">
        <v>0</v>
      </c>
      <c r="G22" s="46">
        <f t="shared" si="13"/>
        <v>226.75</v>
      </c>
      <c r="H22" s="46">
        <v>0</v>
      </c>
      <c r="I22" s="46">
        <f t="shared" si="14"/>
        <v>126.75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1</v>
      </c>
      <c r="N22" s="12"/>
      <c r="O22" s="12"/>
      <c r="P22" s="16" t="s">
        <v>71</v>
      </c>
      <c r="Q22" s="12">
        <f ca="1">ROUND(('Z-V'!R21*Q19+'Z-V'!R22*Q20+'Z-V'!R23*Q21)/'Z-V'!R19,4)</f>
        <v>0.93179999999999996</v>
      </c>
      <c r="T22" s="43">
        <v>1476.595</v>
      </c>
      <c r="U22" s="52">
        <f t="shared" si="3"/>
        <v>-23.404999999999973</v>
      </c>
      <c r="V22" s="48">
        <f t="shared" si="4"/>
        <v>-23</v>
      </c>
      <c r="W22" s="48"/>
      <c r="X22" s="48">
        <f t="shared" si="5"/>
        <v>1648.8669744020144</v>
      </c>
      <c r="Y22" s="48">
        <f t="shared" si="6"/>
        <v>148.86697440201442</v>
      </c>
      <c r="Z22" s="48">
        <f t="shared" si="7"/>
        <v>149</v>
      </c>
      <c r="AA22" s="17">
        <f t="shared" si="8"/>
        <v>149</v>
      </c>
      <c r="AB22" s="45">
        <f t="shared" si="9"/>
        <v>1649</v>
      </c>
    </row>
    <row r="23" spans="1:28" ht="15" customHeight="1" x14ac:dyDescent="0.25">
      <c r="A23" s="49">
        <v>1000</v>
      </c>
      <c r="B23" s="49">
        <v>1500</v>
      </c>
      <c r="C23" s="46">
        <v>0</v>
      </c>
      <c r="D23" s="46">
        <v>271.06</v>
      </c>
      <c r="E23" s="46">
        <v>211.67</v>
      </c>
      <c r="F23" s="46">
        <v>0</v>
      </c>
      <c r="G23" s="46">
        <f t="shared" si="13"/>
        <v>201.4</v>
      </c>
      <c r="H23" s="46">
        <v>0</v>
      </c>
      <c r="I23" s="46">
        <f t="shared" si="14"/>
        <v>101.4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0</v>
      </c>
      <c r="N23" s="8"/>
      <c r="O23" s="8"/>
      <c r="P23" s="13"/>
      <c r="Q23" s="13"/>
      <c r="T23" s="43">
        <v>1456.8</v>
      </c>
      <c r="U23" s="52">
        <f t="shared" si="3"/>
        <v>-43.200000000000045</v>
      </c>
      <c r="V23" s="48">
        <f t="shared" si="4"/>
        <v>-43</v>
      </c>
      <c r="W23" s="48"/>
      <c r="X23" s="48">
        <f t="shared" si="5"/>
        <v>1648.8669744020144</v>
      </c>
      <c r="Y23" s="48">
        <f t="shared" si="6"/>
        <v>148.86697440201442</v>
      </c>
      <c r="Z23" s="48">
        <f t="shared" si="7"/>
        <v>149</v>
      </c>
      <c r="AA23" s="17">
        <f t="shared" si="8"/>
        <v>149</v>
      </c>
      <c r="AB23" s="45">
        <f t="shared" si="9"/>
        <v>1649</v>
      </c>
    </row>
    <row r="24" spans="1:28" ht="15" customHeight="1" x14ac:dyDescent="0.25">
      <c r="A24" s="49">
        <v>897</v>
      </c>
      <c r="B24" s="49">
        <v>1500</v>
      </c>
      <c r="C24" s="46">
        <v>0.33</v>
      </c>
      <c r="D24" s="46">
        <v>271</v>
      </c>
      <c r="E24" s="46">
        <v>211.7</v>
      </c>
      <c r="F24" s="46">
        <v>0</v>
      </c>
      <c r="G24" s="46">
        <f t="shared" si="13"/>
        <v>185</v>
      </c>
      <c r="H24" s="46">
        <v>0</v>
      </c>
      <c r="I24" s="46">
        <f t="shared" si="14"/>
        <v>84.5</v>
      </c>
      <c r="J24" s="50">
        <f t="shared" si="10"/>
        <v>1</v>
      </c>
      <c r="K24" s="50">
        <f t="shared" si="11"/>
        <v>1</v>
      </c>
      <c r="L24" s="50">
        <f t="shared" si="12"/>
        <v>1</v>
      </c>
      <c r="M24" s="50">
        <f t="shared" ca="1" si="2"/>
        <v>0</v>
      </c>
      <c r="N24" s="8"/>
      <c r="O24" s="8"/>
      <c r="P24" s="13"/>
      <c r="Q24" s="13"/>
      <c r="T24" s="43">
        <v>1484.49</v>
      </c>
      <c r="U24" s="52">
        <f t="shared" si="3"/>
        <v>-15.509999999999991</v>
      </c>
      <c r="V24" s="48">
        <f t="shared" si="4"/>
        <v>-16</v>
      </c>
      <c r="W24" s="48"/>
      <c r="X24" s="48">
        <f t="shared" si="5"/>
        <v>1648.8669744020144</v>
      </c>
      <c r="Y24" s="48">
        <f t="shared" si="6"/>
        <v>148.86697440201442</v>
      </c>
      <c r="Z24" s="48">
        <f t="shared" si="7"/>
        <v>149</v>
      </c>
      <c r="AA24" s="17">
        <f t="shared" si="8"/>
        <v>149</v>
      </c>
      <c r="AB24" s="45">
        <f t="shared" si="9"/>
        <v>1649</v>
      </c>
    </row>
    <row r="25" spans="1:28" ht="15" customHeight="1" x14ac:dyDescent="0.25">
      <c r="A25" s="49">
        <v>484</v>
      </c>
      <c r="B25" s="49">
        <v>1490</v>
      </c>
      <c r="C25" s="46">
        <v>0.39</v>
      </c>
      <c r="D25" s="46">
        <v>270.89</v>
      </c>
      <c r="E25" s="46">
        <v>211.69</v>
      </c>
      <c r="F25" s="46">
        <v>0</v>
      </c>
      <c r="G25" s="46">
        <f t="shared" si="13"/>
        <v>217.57142857142858</v>
      </c>
      <c r="H25" s="46">
        <v>0</v>
      </c>
      <c r="I25" s="46">
        <f t="shared" si="14"/>
        <v>73.857142857142861</v>
      </c>
      <c r="J25" s="50">
        <f t="shared" si="10"/>
        <v>1</v>
      </c>
      <c r="K25" s="50">
        <f t="shared" si="11"/>
        <v>1</v>
      </c>
      <c r="L25" s="50">
        <f t="shared" si="12"/>
        <v>1</v>
      </c>
      <c r="M25" s="50">
        <f t="shared" ca="1" si="2"/>
        <v>0</v>
      </c>
      <c r="N25" s="8"/>
      <c r="O25" s="8"/>
      <c r="P25" s="13"/>
      <c r="Q25" s="13"/>
      <c r="T25" s="43">
        <v>1482.5350000000001</v>
      </c>
      <c r="U25" s="52">
        <f t="shared" si="3"/>
        <v>-7.4649999999999181</v>
      </c>
      <c r="V25" s="48">
        <f t="shared" si="4"/>
        <v>-7</v>
      </c>
      <c r="W25" s="48"/>
      <c r="X25" s="48">
        <f t="shared" si="5"/>
        <v>1637.8745279060008</v>
      </c>
      <c r="Y25" s="48">
        <f t="shared" si="6"/>
        <v>147.87452790600082</v>
      </c>
      <c r="Z25" s="48">
        <f t="shared" si="7"/>
        <v>148</v>
      </c>
      <c r="AA25" s="17">
        <f t="shared" si="8"/>
        <v>148</v>
      </c>
      <c r="AB25" s="45">
        <f t="shared" si="9"/>
        <v>1638</v>
      </c>
    </row>
    <row r="26" spans="1:28" ht="15" customHeight="1" x14ac:dyDescent="0.25">
      <c r="A26" s="49">
        <v>933</v>
      </c>
      <c r="B26" s="49">
        <v>1480</v>
      </c>
      <c r="C26" s="46">
        <v>1.36</v>
      </c>
      <c r="D26" s="46">
        <v>270.83</v>
      </c>
      <c r="E26" s="46">
        <v>211.68</v>
      </c>
      <c r="F26" s="46">
        <v>0</v>
      </c>
      <c r="G26" s="46">
        <f t="shared" si="13"/>
        <v>134.25</v>
      </c>
      <c r="H26" s="46">
        <v>0</v>
      </c>
      <c r="I26" s="46">
        <f t="shared" si="14"/>
        <v>65.875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1</v>
      </c>
      <c r="N26" s="8"/>
      <c r="O26" s="8"/>
      <c r="P26" s="13"/>
      <c r="Q26" s="13"/>
      <c r="T26" s="43">
        <v>1481.424</v>
      </c>
      <c r="U26" s="52">
        <f t="shared" si="3"/>
        <v>1.4239999999999782</v>
      </c>
      <c r="V26" s="48">
        <f t="shared" si="4"/>
        <v>1</v>
      </c>
      <c r="W26" s="48"/>
      <c r="X26" s="48">
        <f t="shared" si="5"/>
        <v>1626.8820814099874</v>
      </c>
      <c r="Y26" s="48">
        <f t="shared" si="6"/>
        <v>146.88208140998745</v>
      </c>
      <c r="Z26" s="48">
        <f t="shared" si="7"/>
        <v>147</v>
      </c>
      <c r="AA26" s="17">
        <f t="shared" si="8"/>
        <v>1</v>
      </c>
      <c r="AB26" s="45">
        <f t="shared" si="9"/>
        <v>1481</v>
      </c>
    </row>
    <row r="27" spans="1:28" ht="15" customHeight="1" x14ac:dyDescent="0.25">
      <c r="A27" s="49">
        <v>845</v>
      </c>
      <c r="B27" s="49">
        <v>1210</v>
      </c>
      <c r="C27" s="46">
        <v>5.86</v>
      </c>
      <c r="D27" s="46">
        <v>270.79000000000002</v>
      </c>
      <c r="E27" s="46">
        <v>211.54</v>
      </c>
      <c r="F27" s="46">
        <v>0</v>
      </c>
      <c r="G27" s="46">
        <f t="shared" si="13"/>
        <v>129.11111111111111</v>
      </c>
      <c r="H27" s="46">
        <v>0</v>
      </c>
      <c r="I27" s="46">
        <f t="shared" si="14"/>
        <v>88.555555555555557</v>
      </c>
      <c r="J27" s="50">
        <f t="shared" si="10"/>
        <v>0</v>
      </c>
      <c r="K27" s="50">
        <f t="shared" si="11"/>
        <v>-1</v>
      </c>
      <c r="L27" s="50">
        <f t="shared" si="12"/>
        <v>0</v>
      </c>
      <c r="M27" s="50">
        <f t="shared" ca="1" si="2"/>
        <v>0</v>
      </c>
      <c r="N27" s="8"/>
      <c r="O27" s="8"/>
      <c r="P27" s="13"/>
      <c r="Q27" s="13"/>
      <c r="T27" s="43">
        <v>1281.4580000000001</v>
      </c>
      <c r="U27" s="52">
        <f t="shared" si="3"/>
        <v>71.458000000000084</v>
      </c>
      <c r="V27" s="48">
        <f t="shared" si="4"/>
        <v>71</v>
      </c>
      <c r="W27" s="48"/>
      <c r="X27" s="48">
        <f t="shared" si="5"/>
        <v>1330.086026017625</v>
      </c>
      <c r="Y27" s="48">
        <f t="shared" si="6"/>
        <v>120.08602601762504</v>
      </c>
      <c r="Z27" s="48">
        <f t="shared" si="7"/>
        <v>120</v>
      </c>
      <c r="AA27" s="17">
        <f t="shared" si="8"/>
        <v>71</v>
      </c>
      <c r="AB27" s="45">
        <f t="shared" si="9"/>
        <v>1281</v>
      </c>
    </row>
    <row r="28" spans="1:28" ht="15" customHeight="1" x14ac:dyDescent="0.25">
      <c r="A28" s="49">
        <v>350</v>
      </c>
      <c r="B28" s="49">
        <v>992</v>
      </c>
      <c r="C28" s="46">
        <v>0.49</v>
      </c>
      <c r="D28" s="46">
        <v>270.72000000000003</v>
      </c>
      <c r="E28" s="46">
        <v>211.5</v>
      </c>
      <c r="F28" s="46">
        <v>0</v>
      </c>
      <c r="G28" s="46">
        <f t="shared" si="13"/>
        <v>165.7</v>
      </c>
      <c r="H28" s="46">
        <v>0</v>
      </c>
      <c r="I28" s="46">
        <f t="shared" si="14"/>
        <v>101.5</v>
      </c>
      <c r="J28" s="50">
        <f t="shared" si="10"/>
        <v>0</v>
      </c>
      <c r="K28" s="50">
        <f t="shared" si="11"/>
        <v>-1</v>
      </c>
      <c r="L28" s="50">
        <f t="shared" si="12"/>
        <v>0</v>
      </c>
      <c r="M28" s="50">
        <f t="shared" ca="1" si="2"/>
        <v>0</v>
      </c>
      <c r="N28" s="8"/>
      <c r="O28" s="8"/>
      <c r="P28" s="13"/>
      <c r="Q28" s="13"/>
      <c r="T28" s="43">
        <v>1016.649</v>
      </c>
      <c r="U28" s="52">
        <f t="shared" si="3"/>
        <v>24.649000000000001</v>
      </c>
      <c r="V28" s="48">
        <f t="shared" si="4"/>
        <v>25</v>
      </c>
      <c r="W28" s="48"/>
      <c r="X28" s="48">
        <f t="shared" si="5"/>
        <v>1090.450692404532</v>
      </c>
      <c r="Y28" s="48">
        <f t="shared" si="6"/>
        <v>98.450692404531992</v>
      </c>
      <c r="Z28" s="48">
        <f t="shared" si="7"/>
        <v>98</v>
      </c>
      <c r="AA28" s="17">
        <f t="shared" si="8"/>
        <v>25</v>
      </c>
      <c r="AB28" s="45">
        <f t="shared" si="9"/>
        <v>1017</v>
      </c>
    </row>
    <row r="29" spans="1:28" ht="15" customHeight="1" x14ac:dyDescent="0.25">
      <c r="A29" s="49">
        <v>623</v>
      </c>
      <c r="B29" s="49">
        <v>990</v>
      </c>
      <c r="C29" s="46">
        <v>0</v>
      </c>
      <c r="D29" s="46">
        <v>270.68</v>
      </c>
      <c r="E29" s="46">
        <v>211.53</v>
      </c>
      <c r="F29" s="46">
        <v>0</v>
      </c>
      <c r="G29" s="46">
        <f t="shared" si="13"/>
        <v>125.81818181818181</v>
      </c>
      <c r="H29" s="46">
        <v>0</v>
      </c>
      <c r="I29" s="46">
        <f t="shared" si="14"/>
        <v>92.454545454545453</v>
      </c>
      <c r="J29" s="50">
        <f t="shared" si="10"/>
        <v>1</v>
      </c>
      <c r="K29" s="50">
        <f t="shared" si="11"/>
        <v>1</v>
      </c>
      <c r="L29" s="50">
        <f t="shared" si="12"/>
        <v>0</v>
      </c>
      <c r="M29" s="50">
        <f t="shared" ca="1" si="2"/>
        <v>0</v>
      </c>
      <c r="N29" s="8"/>
      <c r="O29" s="8"/>
      <c r="P29" s="13"/>
      <c r="Q29" s="13"/>
      <c r="T29" s="43">
        <v>1009.7670000000001</v>
      </c>
      <c r="U29" s="52">
        <f t="shared" si="3"/>
        <v>19.767000000000053</v>
      </c>
      <c r="V29" s="48">
        <f t="shared" si="4"/>
        <v>20</v>
      </c>
      <c r="W29" s="48"/>
      <c r="X29" s="48">
        <f t="shared" si="5"/>
        <v>1088.2522031053295</v>
      </c>
      <c r="Y29" s="48">
        <f t="shared" si="6"/>
        <v>98.2522031053295</v>
      </c>
      <c r="Z29" s="48">
        <f t="shared" si="7"/>
        <v>98</v>
      </c>
      <c r="AA29" s="17">
        <f t="shared" si="8"/>
        <v>20</v>
      </c>
      <c r="AB29" s="45">
        <f t="shared" si="9"/>
        <v>1010</v>
      </c>
    </row>
    <row r="30" spans="1:28" ht="15" customHeight="1" x14ac:dyDescent="0.25">
      <c r="A30" s="49">
        <v>1010</v>
      </c>
      <c r="B30" s="49">
        <v>738</v>
      </c>
      <c r="C30" s="46">
        <v>0</v>
      </c>
      <c r="D30" s="46">
        <v>270.70999999999998</v>
      </c>
      <c r="E30" s="46">
        <v>211.18</v>
      </c>
      <c r="F30" s="46">
        <v>0</v>
      </c>
      <c r="G30" s="46">
        <f t="shared" si="13"/>
        <v>83.083333333333329</v>
      </c>
      <c r="H30" s="46">
        <v>0</v>
      </c>
      <c r="I30" s="46">
        <f t="shared" si="14"/>
        <v>105.75</v>
      </c>
      <c r="J30" s="50">
        <f t="shared" si="10"/>
        <v>0</v>
      </c>
      <c r="K30" s="50">
        <f t="shared" si="11"/>
        <v>-1</v>
      </c>
      <c r="L30" s="50">
        <f t="shared" si="12"/>
        <v>0</v>
      </c>
      <c r="M30" s="50">
        <f t="shared" ca="1" si="2"/>
        <v>0</v>
      </c>
      <c r="N30" s="8"/>
      <c r="O30" s="8"/>
      <c r="P30" s="13"/>
      <c r="Q30" s="13"/>
      <c r="T30" s="43">
        <v>807.40700000000004</v>
      </c>
      <c r="U30" s="52">
        <f t="shared" si="3"/>
        <v>69.407000000000039</v>
      </c>
      <c r="V30" s="48">
        <f t="shared" si="4"/>
        <v>69</v>
      </c>
      <c r="W30" s="48"/>
      <c r="X30" s="48">
        <f t="shared" si="5"/>
        <v>811.242551405791</v>
      </c>
      <c r="Y30" s="48">
        <f t="shared" si="6"/>
        <v>73.242551405791005</v>
      </c>
      <c r="Z30" s="48">
        <f t="shared" si="7"/>
        <v>73</v>
      </c>
      <c r="AA30" s="17">
        <f t="shared" si="8"/>
        <v>69</v>
      </c>
      <c r="AB30" s="45">
        <f t="shared" si="9"/>
        <v>807</v>
      </c>
    </row>
    <row r="31" spans="1:28" ht="15" customHeight="1" x14ac:dyDescent="0.25">
      <c r="A31" s="49">
        <v>503</v>
      </c>
      <c r="B31" s="49">
        <v>503</v>
      </c>
      <c r="C31" s="46">
        <v>0.08</v>
      </c>
      <c r="D31" s="46">
        <v>270.70999999999998</v>
      </c>
      <c r="E31" s="46">
        <v>211.18</v>
      </c>
      <c r="F31" s="46">
        <v>0</v>
      </c>
      <c r="G31" s="46">
        <f t="shared" si="13"/>
        <v>115.69230769230769</v>
      </c>
      <c r="H31" s="46">
        <v>0</v>
      </c>
      <c r="I31" s="46">
        <f t="shared" si="14"/>
        <v>115.69230769230769</v>
      </c>
      <c r="J31" s="50">
        <f t="shared" si="10"/>
        <v>0</v>
      </c>
      <c r="K31" s="50">
        <f t="shared" si="11"/>
        <v>-1</v>
      </c>
      <c r="L31" s="50">
        <f t="shared" si="12"/>
        <v>0</v>
      </c>
      <c r="M31" s="50">
        <f t="shared" ca="1" si="2"/>
        <v>1</v>
      </c>
      <c r="N31" s="8"/>
      <c r="O31" s="8"/>
      <c r="P31" s="13"/>
      <c r="Q31" s="13"/>
      <c r="T31" s="43">
        <v>456.42899999999997</v>
      </c>
      <c r="U31" s="52">
        <f t="shared" si="3"/>
        <v>-46.571000000000026</v>
      </c>
      <c r="V31" s="48">
        <f t="shared" si="4"/>
        <v>-47</v>
      </c>
      <c r="W31" s="48"/>
      <c r="X31" s="48">
        <f t="shared" si="5"/>
        <v>552.9200587494754</v>
      </c>
      <c r="Y31" s="48">
        <f t="shared" si="6"/>
        <v>49.920058749475402</v>
      </c>
      <c r="Z31" s="48">
        <f t="shared" si="7"/>
        <v>50</v>
      </c>
      <c r="AA31" s="17">
        <f t="shared" si="8"/>
        <v>50</v>
      </c>
      <c r="AB31" s="45">
        <f t="shared" si="9"/>
        <v>553</v>
      </c>
    </row>
    <row r="32" spans="1:28" ht="15" customHeight="1" x14ac:dyDescent="0.25">
      <c r="A32" s="49">
        <v>779</v>
      </c>
      <c r="B32" s="49">
        <v>504</v>
      </c>
      <c r="C32" s="46">
        <v>0.19</v>
      </c>
      <c r="D32" s="46">
        <v>270.74</v>
      </c>
      <c r="E32" s="46">
        <v>211.18</v>
      </c>
      <c r="F32" s="46">
        <v>0</v>
      </c>
      <c r="G32" s="46">
        <f t="shared" si="13"/>
        <v>87.714285714285708</v>
      </c>
      <c r="H32" s="46">
        <v>0</v>
      </c>
      <c r="I32" s="46">
        <f t="shared" si="14"/>
        <v>107.35714285714286</v>
      </c>
      <c r="J32" s="50">
        <f t="shared" si="10"/>
        <v>1</v>
      </c>
      <c r="K32" s="50">
        <f t="shared" si="11"/>
        <v>1</v>
      </c>
      <c r="L32" s="50">
        <f t="shared" si="12"/>
        <v>0</v>
      </c>
      <c r="M32" s="50">
        <f t="shared" ca="1" si="2"/>
        <v>1</v>
      </c>
      <c r="N32" s="8"/>
      <c r="O32" s="8"/>
      <c r="P32" s="13"/>
      <c r="Q32" s="13"/>
      <c r="T32" s="43">
        <v>496.25700000000001</v>
      </c>
      <c r="U32" s="52">
        <f t="shared" si="3"/>
        <v>-7.742999999999995</v>
      </c>
      <c r="V32" s="48">
        <f t="shared" si="4"/>
        <v>-8</v>
      </c>
      <c r="W32" s="48"/>
      <c r="X32" s="48">
        <f t="shared" si="5"/>
        <v>554.01930339907676</v>
      </c>
      <c r="Y32" s="48">
        <f t="shared" si="6"/>
        <v>50.019303399076762</v>
      </c>
      <c r="Z32" s="48">
        <f t="shared" si="7"/>
        <v>50</v>
      </c>
      <c r="AA32" s="17">
        <f t="shared" si="8"/>
        <v>50</v>
      </c>
      <c r="AB32" s="45">
        <f t="shared" si="9"/>
        <v>554</v>
      </c>
    </row>
    <row r="33" spans="1:28" ht="15" customHeight="1" x14ac:dyDescent="0.25">
      <c r="A33" s="49">
        <v>871</v>
      </c>
      <c r="B33" s="49">
        <v>504</v>
      </c>
      <c r="C33" s="46">
        <v>0</v>
      </c>
      <c r="D33" s="46">
        <v>270.77999999999997</v>
      </c>
      <c r="E33" s="46">
        <v>211.17</v>
      </c>
      <c r="F33" s="46">
        <v>0</v>
      </c>
      <c r="G33" s="46">
        <f t="shared" si="13"/>
        <v>75.733333333333334</v>
      </c>
      <c r="H33" s="46">
        <v>0</v>
      </c>
      <c r="I33" s="46">
        <f t="shared" si="14"/>
        <v>100.2</v>
      </c>
      <c r="J33" s="50">
        <f t="shared" si="10"/>
        <v>1</v>
      </c>
      <c r="K33" s="50">
        <f t="shared" si="11"/>
        <v>1</v>
      </c>
      <c r="L33" s="50">
        <f t="shared" si="12"/>
        <v>0</v>
      </c>
      <c r="M33" s="50">
        <f t="shared" ca="1" si="2"/>
        <v>1</v>
      </c>
      <c r="N33" s="8"/>
      <c r="O33" s="8"/>
      <c r="P33" s="13"/>
      <c r="Q33" s="13"/>
      <c r="T33" s="43">
        <v>496.38499999999999</v>
      </c>
      <c r="U33" s="52">
        <f t="shared" si="3"/>
        <v>-7.6150000000000091</v>
      </c>
      <c r="V33" s="48">
        <f t="shared" si="4"/>
        <v>-8</v>
      </c>
      <c r="W33" s="48"/>
      <c r="X33" s="48">
        <f t="shared" si="5"/>
        <v>554.01930339907676</v>
      </c>
      <c r="Y33" s="48">
        <f t="shared" si="6"/>
        <v>50.019303399076762</v>
      </c>
      <c r="Z33" s="48">
        <f t="shared" si="7"/>
        <v>50</v>
      </c>
      <c r="AA33" s="17">
        <f t="shared" si="8"/>
        <v>50</v>
      </c>
      <c r="AB33" s="45">
        <f t="shared" si="9"/>
        <v>554</v>
      </c>
    </row>
    <row r="34" spans="1:28" ht="15" customHeight="1" x14ac:dyDescent="0.25">
      <c r="A34" s="49">
        <v>779</v>
      </c>
      <c r="B34" s="49">
        <v>504</v>
      </c>
      <c r="C34" s="46">
        <v>0.06</v>
      </c>
      <c r="D34" s="46">
        <v>270.81</v>
      </c>
      <c r="E34" s="46">
        <v>211.18</v>
      </c>
      <c r="F34" s="46">
        <v>0</v>
      </c>
      <c r="G34" s="46">
        <f t="shared" si="13"/>
        <v>76.75</v>
      </c>
      <c r="H34" s="46">
        <v>0</v>
      </c>
      <c r="I34" s="46">
        <f t="shared" si="14"/>
        <v>93.9375</v>
      </c>
      <c r="J34" s="50">
        <f t="shared" si="10"/>
        <v>1</v>
      </c>
      <c r="K34" s="50">
        <f t="shared" si="11"/>
        <v>1</v>
      </c>
      <c r="L34" s="50">
        <f t="shared" si="12"/>
        <v>0</v>
      </c>
      <c r="M34" s="50">
        <f t="shared" ref="M34:M70" ca="1" si="15">IF(RAND()&lt;0.5,0,1)</f>
        <v>0</v>
      </c>
      <c r="N34" s="8"/>
      <c r="O34" s="8"/>
      <c r="P34" s="13"/>
      <c r="Q34" s="13"/>
      <c r="T34" s="43">
        <v>488.60399999999998</v>
      </c>
      <c r="U34" s="52">
        <f t="shared" ref="U34:U65" si="16">T34-B34</f>
        <v>-15.396000000000015</v>
      </c>
      <c r="V34" s="48">
        <f t="shared" ref="V34:V65" si="17">ROUND(U34,0)</f>
        <v>-15</v>
      </c>
      <c r="W34" s="48"/>
      <c r="X34" s="48">
        <f t="shared" ref="X34:X70" si="18">B34/$W$2*$W$3</f>
        <v>554.01930339907676</v>
      </c>
      <c r="Y34" s="48">
        <f t="shared" ref="Y34:Y65" si="19">X34-B34</f>
        <v>50.019303399076762</v>
      </c>
      <c r="Z34" s="48">
        <f t="shared" ref="Z34:Z65" si="20">ROUND(Y34,0)</f>
        <v>50</v>
      </c>
      <c r="AA34" s="17">
        <f t="shared" ref="AA34:AA65" si="21">IF(V34&gt;=0,V34,Z34)</f>
        <v>50</v>
      </c>
      <c r="AB34" s="45">
        <f t="shared" ref="AB34:AB65" si="22">B34+AA34</f>
        <v>554</v>
      </c>
    </row>
    <row r="35" spans="1:28" ht="15" customHeight="1" x14ac:dyDescent="0.25">
      <c r="A35" s="49">
        <v>687</v>
      </c>
      <c r="B35" s="49">
        <v>504</v>
      </c>
      <c r="C35" s="46">
        <v>0</v>
      </c>
      <c r="D35" s="46">
        <v>270.83</v>
      </c>
      <c r="E35" s="46">
        <v>211.18</v>
      </c>
      <c r="F35" s="46">
        <v>0</v>
      </c>
      <c r="G35" s="46">
        <f t="shared" si="13"/>
        <v>77.647058823529406</v>
      </c>
      <c r="H35" s="46">
        <v>0</v>
      </c>
      <c r="I35" s="46">
        <f t="shared" si="14"/>
        <v>88.411764705882348</v>
      </c>
      <c r="J35" s="50">
        <f t="shared" ref="J35:J70" si="23">IF(ABS(B35-B34)&lt;=50,1,0)</f>
        <v>1</v>
      </c>
      <c r="K35" s="50">
        <f t="shared" ref="K35:K70" si="24">IF(ABS((B35-B34))&lt;=50,1,IF((B35-B34)*(1)&gt;=0,1,-1))</f>
        <v>1</v>
      </c>
      <c r="L35" s="50">
        <f t="shared" si="12"/>
        <v>0</v>
      </c>
      <c r="M35" s="50">
        <f t="shared" ca="1" si="15"/>
        <v>1</v>
      </c>
      <c r="N35" s="8"/>
      <c r="O35" s="8"/>
      <c r="P35" s="13"/>
      <c r="Q35" s="13"/>
      <c r="T35" s="43">
        <v>493.93400000000003</v>
      </c>
      <c r="U35" s="52">
        <f t="shared" si="16"/>
        <v>-10.065999999999974</v>
      </c>
      <c r="V35" s="48">
        <f t="shared" si="17"/>
        <v>-10</v>
      </c>
      <c r="W35" s="48"/>
      <c r="X35" s="48">
        <f t="shared" si="18"/>
        <v>554.01930339907676</v>
      </c>
      <c r="Y35" s="48">
        <f t="shared" si="19"/>
        <v>50.019303399076762</v>
      </c>
      <c r="Z35" s="48">
        <f t="shared" si="20"/>
        <v>50</v>
      </c>
      <c r="AA35" s="17">
        <f t="shared" si="21"/>
        <v>50</v>
      </c>
      <c r="AB35" s="45">
        <f t="shared" si="22"/>
        <v>554</v>
      </c>
    </row>
    <row r="36" spans="1:28" ht="15" customHeight="1" x14ac:dyDescent="0.25">
      <c r="A36" s="49">
        <v>779</v>
      </c>
      <c r="B36" s="49">
        <v>504</v>
      </c>
      <c r="C36" s="46">
        <v>0</v>
      </c>
      <c r="D36" s="46">
        <v>270.86</v>
      </c>
      <c r="E36" s="46">
        <v>211.18</v>
      </c>
      <c r="F36" s="46">
        <v>0</v>
      </c>
      <c r="G36" s="46">
        <f t="shared" si="13"/>
        <v>68.222222222222229</v>
      </c>
      <c r="H36" s="46">
        <v>0</v>
      </c>
      <c r="I36" s="46">
        <f t="shared" si="14"/>
        <v>83.5</v>
      </c>
      <c r="J36" s="50">
        <f t="shared" si="23"/>
        <v>1</v>
      </c>
      <c r="K36" s="50">
        <f t="shared" si="24"/>
        <v>1</v>
      </c>
      <c r="L36" s="50">
        <f t="shared" si="12"/>
        <v>1</v>
      </c>
      <c r="M36" s="50">
        <f t="shared" ca="1" si="15"/>
        <v>1</v>
      </c>
      <c r="N36" s="8"/>
      <c r="O36" s="8"/>
      <c r="P36" s="13"/>
      <c r="Q36" s="13"/>
      <c r="T36" s="43">
        <v>495.089</v>
      </c>
      <c r="U36" s="52">
        <f t="shared" si="16"/>
        <v>-8.9110000000000014</v>
      </c>
      <c r="V36" s="48">
        <f t="shared" si="17"/>
        <v>-9</v>
      </c>
      <c r="W36" s="48"/>
      <c r="X36" s="48">
        <f t="shared" si="18"/>
        <v>554.01930339907676</v>
      </c>
      <c r="Y36" s="48">
        <f t="shared" si="19"/>
        <v>50.019303399076762</v>
      </c>
      <c r="Z36" s="48">
        <f t="shared" si="20"/>
        <v>50</v>
      </c>
      <c r="AA36" s="17">
        <f t="shared" si="21"/>
        <v>50</v>
      </c>
      <c r="AB36" s="45">
        <f t="shared" si="22"/>
        <v>554</v>
      </c>
    </row>
    <row r="37" spans="1:28" ht="15" customHeight="1" x14ac:dyDescent="0.25">
      <c r="A37" s="49">
        <v>504</v>
      </c>
      <c r="B37" s="49">
        <v>504</v>
      </c>
      <c r="C37" s="46">
        <v>0.12</v>
      </c>
      <c r="D37" s="46">
        <v>270.86</v>
      </c>
      <c r="E37" s="46">
        <v>211.17</v>
      </c>
      <c r="F37" s="46">
        <v>0</v>
      </c>
      <c r="G37" s="46">
        <f t="shared" si="13"/>
        <v>79.10526315789474</v>
      </c>
      <c r="H37" s="46">
        <v>0</v>
      </c>
      <c r="I37" s="46">
        <f t="shared" si="14"/>
        <v>79.10526315789474</v>
      </c>
      <c r="J37" s="50">
        <f t="shared" si="23"/>
        <v>1</v>
      </c>
      <c r="K37" s="50">
        <f t="shared" si="24"/>
        <v>1</v>
      </c>
      <c r="L37" s="50">
        <f t="shared" si="12"/>
        <v>1</v>
      </c>
      <c r="M37" s="50">
        <f t="shared" ca="1" si="15"/>
        <v>1</v>
      </c>
      <c r="N37" s="8"/>
      <c r="O37" s="8"/>
      <c r="P37" s="13"/>
      <c r="Q37" s="13"/>
      <c r="T37" s="43">
        <v>501.20100000000002</v>
      </c>
      <c r="U37" s="52">
        <f t="shared" si="16"/>
        <v>-2.7989999999999782</v>
      </c>
      <c r="V37" s="48">
        <f t="shared" si="17"/>
        <v>-3</v>
      </c>
      <c r="W37" s="48"/>
      <c r="X37" s="48">
        <f t="shared" si="18"/>
        <v>554.01930339907676</v>
      </c>
      <c r="Y37" s="48">
        <f t="shared" si="19"/>
        <v>50.019303399076762</v>
      </c>
      <c r="Z37" s="48">
        <f t="shared" si="20"/>
        <v>50</v>
      </c>
      <c r="AA37" s="17">
        <f t="shared" si="21"/>
        <v>50</v>
      </c>
      <c r="AB37" s="45">
        <f t="shared" si="22"/>
        <v>554</v>
      </c>
    </row>
    <row r="38" spans="1:28" ht="15" customHeight="1" x14ac:dyDescent="0.25">
      <c r="A38" s="49">
        <v>688</v>
      </c>
      <c r="B38" s="49">
        <v>504</v>
      </c>
      <c r="C38" s="46">
        <v>0.67</v>
      </c>
      <c r="D38" s="46">
        <v>270.88</v>
      </c>
      <c r="E38" s="46">
        <v>211.18</v>
      </c>
      <c r="F38" s="46">
        <v>0</v>
      </c>
      <c r="G38" s="46">
        <f t="shared" si="13"/>
        <v>65.95</v>
      </c>
      <c r="H38" s="46">
        <v>0</v>
      </c>
      <c r="I38" s="46">
        <f t="shared" si="14"/>
        <v>75.150000000000006</v>
      </c>
      <c r="J38" s="50">
        <f t="shared" si="23"/>
        <v>1</v>
      </c>
      <c r="K38" s="50">
        <f t="shared" si="24"/>
        <v>1</v>
      </c>
      <c r="L38" s="50">
        <f t="shared" si="12"/>
        <v>1</v>
      </c>
      <c r="M38" s="50">
        <f t="shared" ca="1" si="15"/>
        <v>1</v>
      </c>
      <c r="N38" s="8"/>
      <c r="O38" s="8"/>
      <c r="P38" s="13"/>
      <c r="Q38" s="13"/>
      <c r="T38" s="43">
        <v>504.30900000000003</v>
      </c>
      <c r="U38" s="52">
        <f t="shared" si="16"/>
        <v>0.30900000000002592</v>
      </c>
      <c r="V38" s="48">
        <f t="shared" si="17"/>
        <v>0</v>
      </c>
      <c r="W38" s="48"/>
      <c r="X38" s="48">
        <f t="shared" si="18"/>
        <v>554.01930339907676</v>
      </c>
      <c r="Y38" s="48">
        <f t="shared" si="19"/>
        <v>50.019303399076762</v>
      </c>
      <c r="Z38" s="48">
        <f t="shared" si="20"/>
        <v>50</v>
      </c>
      <c r="AA38" s="17">
        <f t="shared" si="21"/>
        <v>0</v>
      </c>
      <c r="AB38" s="45">
        <f t="shared" si="22"/>
        <v>504</v>
      </c>
    </row>
    <row r="39" spans="1:28" ht="15" customHeight="1" x14ac:dyDescent="0.25">
      <c r="A39" s="49">
        <v>596</v>
      </c>
      <c r="B39" s="49">
        <v>504</v>
      </c>
      <c r="C39" s="46">
        <v>1.58</v>
      </c>
      <c r="D39" s="46">
        <v>270.89</v>
      </c>
      <c r="E39" s="46">
        <v>211.18</v>
      </c>
      <c r="F39" s="46">
        <v>0</v>
      </c>
      <c r="G39" s="46">
        <f t="shared" si="13"/>
        <v>67.19047619047619</v>
      </c>
      <c r="H39" s="46">
        <v>0</v>
      </c>
      <c r="I39" s="46">
        <f t="shared" si="14"/>
        <v>71.571428571428569</v>
      </c>
      <c r="J39" s="50">
        <f t="shared" si="23"/>
        <v>1</v>
      </c>
      <c r="K39" s="50">
        <f t="shared" si="24"/>
        <v>1</v>
      </c>
      <c r="L39" s="50">
        <f t="shared" ref="L39:L70" si="25">IF(OR(COUNTIF(K35:K39,1)=5,COUNTIF(K35:K39,-1)=5),1,0)</f>
        <v>1</v>
      </c>
      <c r="M39" s="50">
        <f t="shared" ca="1" si="15"/>
        <v>0</v>
      </c>
      <c r="N39" s="8"/>
      <c r="O39" s="8"/>
      <c r="P39" s="13"/>
      <c r="Q39" s="13"/>
      <c r="T39" s="43">
        <v>495.029</v>
      </c>
      <c r="U39" s="52">
        <f t="shared" si="16"/>
        <v>-8.9710000000000036</v>
      </c>
      <c r="V39" s="48">
        <f t="shared" si="17"/>
        <v>-9</v>
      </c>
      <c r="W39" s="48"/>
      <c r="X39" s="48">
        <f t="shared" si="18"/>
        <v>554.01930339907676</v>
      </c>
      <c r="Y39" s="48">
        <f t="shared" si="19"/>
        <v>50.019303399076762</v>
      </c>
      <c r="Z39" s="48">
        <f t="shared" si="20"/>
        <v>50</v>
      </c>
      <c r="AA39" s="17">
        <f t="shared" si="21"/>
        <v>50</v>
      </c>
      <c r="AB39" s="45">
        <f t="shared" si="22"/>
        <v>554</v>
      </c>
    </row>
    <row r="40" spans="1:28" ht="15" customHeight="1" x14ac:dyDescent="0.25">
      <c r="A40" s="49">
        <v>505</v>
      </c>
      <c r="B40" s="49">
        <v>505</v>
      </c>
      <c r="C40" s="46">
        <v>1.4</v>
      </c>
      <c r="D40" s="46">
        <v>270.89</v>
      </c>
      <c r="E40" s="46">
        <v>211.17</v>
      </c>
      <c r="F40" s="46">
        <v>0</v>
      </c>
      <c r="G40" s="46">
        <f t="shared" si="13"/>
        <v>68.272727272727266</v>
      </c>
      <c r="H40" s="46">
        <v>0</v>
      </c>
      <c r="I40" s="46">
        <f t="shared" si="14"/>
        <v>68.272727272727266</v>
      </c>
      <c r="J40" s="50">
        <f t="shared" si="23"/>
        <v>1</v>
      </c>
      <c r="K40" s="50">
        <f t="shared" si="24"/>
        <v>1</v>
      </c>
      <c r="L40" s="50">
        <f t="shared" si="25"/>
        <v>1</v>
      </c>
      <c r="M40" s="50">
        <f t="shared" ca="1" si="15"/>
        <v>1</v>
      </c>
      <c r="N40" s="8"/>
      <c r="O40" s="8"/>
      <c r="P40" s="13"/>
      <c r="Q40" s="13"/>
      <c r="T40" s="43">
        <v>496.392</v>
      </c>
      <c r="U40" s="52">
        <f t="shared" si="16"/>
        <v>-8.6080000000000041</v>
      </c>
      <c r="V40" s="48">
        <f t="shared" si="17"/>
        <v>-9</v>
      </c>
      <c r="W40" s="48"/>
      <c r="X40" s="48">
        <f t="shared" si="18"/>
        <v>555.11854804867812</v>
      </c>
      <c r="Y40" s="48">
        <f t="shared" si="19"/>
        <v>50.118548048678122</v>
      </c>
      <c r="Z40" s="48">
        <f t="shared" si="20"/>
        <v>50</v>
      </c>
      <c r="AA40" s="17">
        <f t="shared" si="21"/>
        <v>50</v>
      </c>
      <c r="AB40" s="45">
        <f t="shared" si="22"/>
        <v>555</v>
      </c>
    </row>
    <row r="41" spans="1:28" ht="15" customHeight="1" x14ac:dyDescent="0.25">
      <c r="A41" s="49">
        <v>596</v>
      </c>
      <c r="B41" s="49">
        <v>504</v>
      </c>
      <c r="C41" s="46">
        <v>3.77</v>
      </c>
      <c r="D41" s="46">
        <v>270.89999999999998</v>
      </c>
      <c r="E41" s="46">
        <v>211.17</v>
      </c>
      <c r="F41" s="46">
        <v>0</v>
      </c>
      <c r="G41" s="46">
        <f t="shared" si="13"/>
        <v>61.347826086956523</v>
      </c>
      <c r="H41" s="46">
        <v>0</v>
      </c>
      <c r="I41" s="46">
        <f t="shared" si="14"/>
        <v>65.347826086956516</v>
      </c>
      <c r="J41" s="50">
        <f t="shared" si="23"/>
        <v>1</v>
      </c>
      <c r="K41" s="50">
        <f t="shared" si="24"/>
        <v>1</v>
      </c>
      <c r="L41" s="50">
        <f t="shared" si="25"/>
        <v>1</v>
      </c>
      <c r="M41" s="50">
        <f t="shared" ca="1" si="15"/>
        <v>0</v>
      </c>
      <c r="N41" s="8"/>
      <c r="O41" s="8"/>
      <c r="P41" s="13"/>
      <c r="Q41" s="13"/>
      <c r="T41" s="43">
        <v>496.30799999999999</v>
      </c>
      <c r="U41" s="52">
        <f t="shared" si="16"/>
        <v>-7.6920000000000073</v>
      </c>
      <c r="V41" s="48">
        <f t="shared" si="17"/>
        <v>-8</v>
      </c>
      <c r="W41" s="48"/>
      <c r="X41" s="48">
        <f t="shared" si="18"/>
        <v>554.01930339907676</v>
      </c>
      <c r="Y41" s="48">
        <f t="shared" si="19"/>
        <v>50.019303399076762</v>
      </c>
      <c r="Z41" s="48">
        <f t="shared" si="20"/>
        <v>50</v>
      </c>
      <c r="AA41" s="17">
        <f t="shared" si="21"/>
        <v>50</v>
      </c>
      <c r="AB41" s="45">
        <f t="shared" si="22"/>
        <v>554</v>
      </c>
    </row>
    <row r="42" spans="1:28" ht="15" customHeight="1" x14ac:dyDescent="0.25">
      <c r="A42" s="49">
        <v>505</v>
      </c>
      <c r="B42" s="49">
        <v>505</v>
      </c>
      <c r="C42" s="46">
        <v>2.11</v>
      </c>
      <c r="D42" s="46">
        <v>270.89999999999998</v>
      </c>
      <c r="E42" s="46">
        <v>211.17</v>
      </c>
      <c r="F42" s="46">
        <v>0</v>
      </c>
      <c r="G42" s="46">
        <f t="shared" si="13"/>
        <v>62.583333333333336</v>
      </c>
      <c r="H42" s="46">
        <v>0</v>
      </c>
      <c r="I42" s="46">
        <f t="shared" si="14"/>
        <v>62.583333333333336</v>
      </c>
      <c r="J42" s="50">
        <f t="shared" si="23"/>
        <v>1</v>
      </c>
      <c r="K42" s="50">
        <f t="shared" si="24"/>
        <v>1</v>
      </c>
      <c r="L42" s="50">
        <f t="shared" si="25"/>
        <v>1</v>
      </c>
      <c r="M42" s="50">
        <f t="shared" ca="1" si="15"/>
        <v>0</v>
      </c>
      <c r="N42" s="8"/>
      <c r="O42" s="8"/>
      <c r="P42" s="13"/>
      <c r="Q42" s="13"/>
      <c r="T42" s="43">
        <v>504.72500000000002</v>
      </c>
      <c r="U42" s="52">
        <f t="shared" si="16"/>
        <v>-0.27499999999997726</v>
      </c>
      <c r="V42" s="48">
        <f t="shared" si="17"/>
        <v>0</v>
      </c>
      <c r="W42" s="48"/>
      <c r="X42" s="48">
        <f t="shared" si="18"/>
        <v>555.11854804867812</v>
      </c>
      <c r="Y42" s="48">
        <f t="shared" si="19"/>
        <v>50.118548048678122</v>
      </c>
      <c r="Z42" s="48">
        <f t="shared" si="20"/>
        <v>50</v>
      </c>
      <c r="AA42" s="17">
        <f t="shared" si="21"/>
        <v>0</v>
      </c>
      <c r="AB42" s="45">
        <f t="shared" si="22"/>
        <v>505</v>
      </c>
    </row>
    <row r="43" spans="1:28" ht="15" customHeight="1" x14ac:dyDescent="0.25">
      <c r="A43" s="49">
        <v>688</v>
      </c>
      <c r="B43" s="49">
        <v>505</v>
      </c>
      <c r="C43" s="46">
        <v>1.23</v>
      </c>
      <c r="D43" s="46">
        <v>270.92</v>
      </c>
      <c r="E43" s="46">
        <v>211.17</v>
      </c>
      <c r="F43" s="46">
        <v>0</v>
      </c>
      <c r="G43" s="46">
        <f t="shared" si="13"/>
        <v>52.76</v>
      </c>
      <c r="H43" s="46">
        <v>0</v>
      </c>
      <c r="I43" s="46">
        <f t="shared" si="14"/>
        <v>60.08</v>
      </c>
      <c r="J43" s="50">
        <f t="shared" si="23"/>
        <v>1</v>
      </c>
      <c r="K43" s="50">
        <f t="shared" si="24"/>
        <v>1</v>
      </c>
      <c r="L43" s="50">
        <f t="shared" si="25"/>
        <v>1</v>
      </c>
      <c r="M43" s="50">
        <f t="shared" ca="1" si="15"/>
        <v>1</v>
      </c>
      <c r="N43" s="8"/>
      <c r="O43" s="8"/>
      <c r="P43" s="13"/>
      <c r="Q43" s="13"/>
      <c r="T43" s="43">
        <v>505.29700000000003</v>
      </c>
      <c r="U43" s="52">
        <f t="shared" si="16"/>
        <v>0.29700000000002547</v>
      </c>
      <c r="V43" s="48">
        <f t="shared" si="17"/>
        <v>0</v>
      </c>
      <c r="W43" s="48"/>
      <c r="X43" s="48">
        <f t="shared" si="18"/>
        <v>555.11854804867812</v>
      </c>
      <c r="Y43" s="48">
        <f t="shared" si="19"/>
        <v>50.118548048678122</v>
      </c>
      <c r="Z43" s="48">
        <f t="shared" si="20"/>
        <v>50</v>
      </c>
      <c r="AA43" s="17">
        <f t="shared" si="21"/>
        <v>0</v>
      </c>
      <c r="AB43" s="45">
        <f t="shared" si="22"/>
        <v>505</v>
      </c>
    </row>
    <row r="44" spans="1:28" ht="15" customHeight="1" x14ac:dyDescent="0.25">
      <c r="A44" s="49">
        <v>421</v>
      </c>
      <c r="B44" s="49">
        <v>421</v>
      </c>
      <c r="C44" s="46">
        <v>1.85</v>
      </c>
      <c r="D44" s="46">
        <v>270.92</v>
      </c>
      <c r="E44" s="46">
        <v>211.06</v>
      </c>
      <c r="F44" s="46">
        <v>0</v>
      </c>
      <c r="G44" s="46">
        <f t="shared" si="13"/>
        <v>61</v>
      </c>
      <c r="H44" s="46">
        <v>0</v>
      </c>
      <c r="I44" s="46">
        <f t="shared" si="14"/>
        <v>61</v>
      </c>
      <c r="J44" s="50">
        <f t="shared" si="23"/>
        <v>0</v>
      </c>
      <c r="K44" s="50">
        <f t="shared" si="24"/>
        <v>-1</v>
      </c>
      <c r="L44" s="50">
        <f t="shared" si="25"/>
        <v>0</v>
      </c>
      <c r="M44" s="50">
        <f t="shared" ca="1" si="15"/>
        <v>0</v>
      </c>
      <c r="N44" s="8"/>
      <c r="O44" s="8"/>
      <c r="P44" s="13"/>
      <c r="Q44" s="13"/>
      <c r="T44" s="43">
        <v>445.94099999999997</v>
      </c>
      <c r="U44" s="52">
        <f t="shared" si="16"/>
        <v>24.940999999999974</v>
      </c>
      <c r="V44" s="48">
        <f t="shared" si="17"/>
        <v>25</v>
      </c>
      <c r="W44" s="48"/>
      <c r="X44" s="48">
        <f t="shared" si="18"/>
        <v>462.78199748216537</v>
      </c>
      <c r="Y44" s="48">
        <f t="shared" si="19"/>
        <v>41.781997482165366</v>
      </c>
      <c r="Z44" s="48">
        <f t="shared" si="20"/>
        <v>42</v>
      </c>
      <c r="AA44" s="17">
        <f t="shared" si="21"/>
        <v>25</v>
      </c>
      <c r="AB44" s="45">
        <f t="shared" si="22"/>
        <v>446</v>
      </c>
    </row>
    <row r="45" spans="1:28" ht="15" customHeight="1" x14ac:dyDescent="0.25">
      <c r="A45" s="49">
        <v>680</v>
      </c>
      <c r="B45" s="49">
        <v>405</v>
      </c>
      <c r="C45" s="46">
        <v>2.29</v>
      </c>
      <c r="D45" s="46">
        <v>270.95</v>
      </c>
      <c r="E45" s="46">
        <v>211.06</v>
      </c>
      <c r="F45" s="46">
        <v>0</v>
      </c>
      <c r="G45" s="46">
        <f t="shared" si="13"/>
        <v>49.148148148148145</v>
      </c>
      <c r="H45" s="46">
        <v>0</v>
      </c>
      <c r="I45" s="46">
        <f t="shared" si="14"/>
        <v>59.333333333333336</v>
      </c>
      <c r="J45" s="50">
        <f t="shared" si="23"/>
        <v>1</v>
      </c>
      <c r="K45" s="50">
        <f t="shared" si="24"/>
        <v>1</v>
      </c>
      <c r="L45" s="50">
        <f t="shared" si="25"/>
        <v>0</v>
      </c>
      <c r="M45" s="50">
        <f t="shared" ca="1" si="15"/>
        <v>0</v>
      </c>
      <c r="N45" s="8"/>
      <c r="O45" s="8"/>
      <c r="P45" s="13"/>
      <c r="Q45" s="13"/>
      <c r="T45" s="43">
        <v>408.93400000000003</v>
      </c>
      <c r="U45" s="52">
        <f t="shared" si="16"/>
        <v>3.9340000000000259</v>
      </c>
      <c r="V45" s="48">
        <f t="shared" si="17"/>
        <v>4</v>
      </c>
      <c r="W45" s="48"/>
      <c r="X45" s="48">
        <f t="shared" si="18"/>
        <v>445.19408308854389</v>
      </c>
      <c r="Y45" s="48">
        <f t="shared" si="19"/>
        <v>40.194083088543891</v>
      </c>
      <c r="Z45" s="48">
        <f t="shared" si="20"/>
        <v>40</v>
      </c>
      <c r="AA45" s="17">
        <f t="shared" si="21"/>
        <v>4</v>
      </c>
      <c r="AB45" s="45">
        <f t="shared" si="22"/>
        <v>409</v>
      </c>
    </row>
    <row r="46" spans="1:28" ht="15" customHeight="1" x14ac:dyDescent="0.25">
      <c r="A46" s="49">
        <v>496</v>
      </c>
      <c r="B46" s="49">
        <v>404</v>
      </c>
      <c r="C46" s="46">
        <v>1.63</v>
      </c>
      <c r="D46" s="46">
        <v>270.95999999999998</v>
      </c>
      <c r="E46" s="46">
        <v>211.06</v>
      </c>
      <c r="F46" s="46">
        <v>0</v>
      </c>
      <c r="G46" s="46">
        <f t="shared" si="13"/>
        <v>53.964285714285715</v>
      </c>
      <c r="H46" s="46">
        <v>0</v>
      </c>
      <c r="I46" s="46">
        <f t="shared" si="14"/>
        <v>57.25</v>
      </c>
      <c r="J46" s="50">
        <f t="shared" si="23"/>
        <v>1</v>
      </c>
      <c r="K46" s="50">
        <f t="shared" si="24"/>
        <v>1</v>
      </c>
      <c r="L46" s="50">
        <f t="shared" si="25"/>
        <v>0</v>
      </c>
      <c r="M46" s="50">
        <f t="shared" ca="1" si="15"/>
        <v>1</v>
      </c>
      <c r="N46" s="8"/>
      <c r="O46" s="8"/>
      <c r="P46" s="13"/>
      <c r="Q46" s="13"/>
      <c r="T46" s="43">
        <v>406.82100000000003</v>
      </c>
      <c r="U46" s="52">
        <f t="shared" si="16"/>
        <v>2.8210000000000264</v>
      </c>
      <c r="V46" s="48">
        <f t="shared" si="17"/>
        <v>3</v>
      </c>
      <c r="W46" s="48"/>
      <c r="X46" s="48">
        <f t="shared" si="18"/>
        <v>444.09483843894247</v>
      </c>
      <c r="Y46" s="48">
        <f t="shared" si="19"/>
        <v>40.094838438942475</v>
      </c>
      <c r="Z46" s="48">
        <f t="shared" si="20"/>
        <v>40</v>
      </c>
      <c r="AA46" s="17">
        <f t="shared" si="21"/>
        <v>3</v>
      </c>
      <c r="AB46" s="45">
        <f t="shared" si="22"/>
        <v>407</v>
      </c>
    </row>
    <row r="47" spans="1:28" ht="15" customHeight="1" x14ac:dyDescent="0.25">
      <c r="A47" s="49">
        <v>588</v>
      </c>
      <c r="B47" s="49">
        <v>404</v>
      </c>
      <c r="C47" s="46">
        <v>1.34</v>
      </c>
      <c r="D47" s="46">
        <v>270.98</v>
      </c>
      <c r="E47" s="46">
        <v>211.06</v>
      </c>
      <c r="F47" s="46">
        <v>0</v>
      </c>
      <c r="G47" s="46">
        <f t="shared" si="13"/>
        <v>48.931034482758619</v>
      </c>
      <c r="H47" s="46">
        <v>0</v>
      </c>
      <c r="I47" s="46">
        <f t="shared" si="14"/>
        <v>55.275862068965516</v>
      </c>
      <c r="J47" s="50">
        <f t="shared" si="23"/>
        <v>1</v>
      </c>
      <c r="K47" s="50">
        <f t="shared" si="24"/>
        <v>1</v>
      </c>
      <c r="L47" s="50">
        <f t="shared" si="25"/>
        <v>0</v>
      </c>
      <c r="M47" s="50">
        <f t="shared" ca="1" si="15"/>
        <v>1</v>
      </c>
      <c r="N47" s="8"/>
      <c r="O47" s="8"/>
      <c r="P47" s="13"/>
      <c r="Q47" s="13"/>
      <c r="T47" s="43">
        <v>420.84699999999998</v>
      </c>
      <c r="U47" s="52">
        <f t="shared" si="16"/>
        <v>16.84699999999998</v>
      </c>
      <c r="V47" s="48">
        <f t="shared" si="17"/>
        <v>17</v>
      </c>
      <c r="W47" s="48"/>
      <c r="X47" s="48">
        <f t="shared" si="18"/>
        <v>444.09483843894247</v>
      </c>
      <c r="Y47" s="48">
        <f t="shared" si="19"/>
        <v>40.094838438942475</v>
      </c>
      <c r="Z47" s="48">
        <f t="shared" si="20"/>
        <v>40</v>
      </c>
      <c r="AA47" s="17">
        <f t="shared" si="21"/>
        <v>17</v>
      </c>
      <c r="AB47" s="45">
        <f t="shared" si="22"/>
        <v>421</v>
      </c>
    </row>
    <row r="48" spans="1:28" ht="15" customHeight="1" x14ac:dyDescent="0.25">
      <c r="A48" s="49">
        <v>786</v>
      </c>
      <c r="B48" s="49">
        <v>403</v>
      </c>
      <c r="C48" s="46">
        <v>0.64</v>
      </c>
      <c r="D48" s="46">
        <v>271.02</v>
      </c>
      <c r="E48" s="46">
        <v>211.05</v>
      </c>
      <c r="F48" s="46">
        <v>0</v>
      </c>
      <c r="G48" s="46">
        <f t="shared" si="13"/>
        <v>40.700000000000003</v>
      </c>
      <c r="H48" s="46">
        <v>0</v>
      </c>
      <c r="I48" s="46">
        <f t="shared" si="14"/>
        <v>53.466666666666669</v>
      </c>
      <c r="J48" s="50">
        <f t="shared" si="23"/>
        <v>1</v>
      </c>
      <c r="K48" s="50">
        <f t="shared" si="24"/>
        <v>1</v>
      </c>
      <c r="L48" s="50">
        <f t="shared" si="25"/>
        <v>0</v>
      </c>
      <c r="M48" s="50">
        <f t="shared" ca="1" si="15"/>
        <v>1</v>
      </c>
      <c r="N48" s="8"/>
      <c r="O48" s="8"/>
      <c r="P48" s="13"/>
      <c r="Q48" s="13"/>
      <c r="T48" s="43">
        <v>418.89499999999998</v>
      </c>
      <c r="U48" s="52">
        <f t="shared" si="16"/>
        <v>15.894999999999982</v>
      </c>
      <c r="V48" s="48">
        <f t="shared" si="17"/>
        <v>16</v>
      </c>
      <c r="W48" s="48"/>
      <c r="X48" s="48">
        <f t="shared" si="18"/>
        <v>442.99559378934117</v>
      </c>
      <c r="Y48" s="48">
        <f t="shared" si="19"/>
        <v>39.995593789341171</v>
      </c>
      <c r="Z48" s="48">
        <f t="shared" si="20"/>
        <v>40</v>
      </c>
      <c r="AA48" s="17">
        <f t="shared" si="21"/>
        <v>16</v>
      </c>
      <c r="AB48" s="45">
        <f t="shared" si="22"/>
        <v>419</v>
      </c>
    </row>
    <row r="49" spans="1:28" ht="15" customHeight="1" x14ac:dyDescent="0.25">
      <c r="A49" s="49">
        <v>802</v>
      </c>
      <c r="B49" s="49">
        <v>402</v>
      </c>
      <c r="C49" s="46">
        <v>0.84</v>
      </c>
      <c r="D49" s="46">
        <v>271.06</v>
      </c>
      <c r="E49" s="46">
        <v>211.05</v>
      </c>
      <c r="F49" s="46">
        <v>0</v>
      </c>
      <c r="G49" s="46">
        <f t="shared" si="13"/>
        <v>38.87096774193548</v>
      </c>
      <c r="H49" s="46">
        <v>0</v>
      </c>
      <c r="I49" s="46">
        <f t="shared" si="14"/>
        <v>51.774193548387096</v>
      </c>
      <c r="J49" s="50">
        <f t="shared" si="23"/>
        <v>1</v>
      </c>
      <c r="K49" s="50">
        <f t="shared" si="24"/>
        <v>1</v>
      </c>
      <c r="L49" s="50">
        <f t="shared" si="25"/>
        <v>1</v>
      </c>
      <c r="M49" s="50">
        <f t="shared" ca="1" si="15"/>
        <v>1</v>
      </c>
      <c r="N49" s="8"/>
      <c r="O49" s="8"/>
      <c r="P49" s="13"/>
      <c r="Q49" s="13"/>
      <c r="T49" s="43">
        <v>425.113</v>
      </c>
      <c r="U49" s="52">
        <f t="shared" si="16"/>
        <v>23.113</v>
      </c>
      <c r="V49" s="48">
        <f t="shared" si="17"/>
        <v>23</v>
      </c>
      <c r="W49" s="48"/>
      <c r="X49" s="48">
        <f t="shared" si="18"/>
        <v>441.89634913973981</v>
      </c>
      <c r="Y49" s="48">
        <f t="shared" si="19"/>
        <v>39.896349139739812</v>
      </c>
      <c r="Z49" s="48">
        <f t="shared" si="20"/>
        <v>40</v>
      </c>
      <c r="AA49" s="17">
        <f t="shared" si="21"/>
        <v>23</v>
      </c>
      <c r="AB49" s="45">
        <f t="shared" si="22"/>
        <v>425</v>
      </c>
    </row>
    <row r="50" spans="1:28" ht="15" customHeight="1" x14ac:dyDescent="0.25">
      <c r="A50" s="49">
        <v>803</v>
      </c>
      <c r="B50" s="49">
        <v>403</v>
      </c>
      <c r="C50" s="46">
        <v>0.65</v>
      </c>
      <c r="D50" s="46">
        <v>271.10000000000002</v>
      </c>
      <c r="E50" s="46">
        <v>211.05</v>
      </c>
      <c r="F50" s="46">
        <v>0</v>
      </c>
      <c r="G50" s="46">
        <f t="shared" si="13"/>
        <v>37.625</v>
      </c>
      <c r="H50" s="46">
        <v>0</v>
      </c>
      <c r="I50" s="46">
        <f t="shared" si="14"/>
        <v>50.125</v>
      </c>
      <c r="J50" s="50">
        <f t="shared" si="23"/>
        <v>1</v>
      </c>
      <c r="K50" s="50">
        <f t="shared" si="24"/>
        <v>1</v>
      </c>
      <c r="L50" s="50">
        <f t="shared" si="25"/>
        <v>1</v>
      </c>
      <c r="M50" s="50">
        <f t="shared" ca="1" si="15"/>
        <v>0</v>
      </c>
      <c r="N50" s="8"/>
      <c r="O50" s="8"/>
      <c r="P50" s="13"/>
      <c r="Q50" s="13"/>
      <c r="T50" s="43">
        <v>412.625</v>
      </c>
      <c r="U50" s="52">
        <f t="shared" si="16"/>
        <v>9.625</v>
      </c>
      <c r="V50" s="48">
        <f t="shared" si="17"/>
        <v>10</v>
      </c>
      <c r="W50" s="48"/>
      <c r="X50" s="48">
        <f t="shared" si="18"/>
        <v>442.99559378934117</v>
      </c>
      <c r="Y50" s="48">
        <f t="shared" si="19"/>
        <v>39.995593789341171</v>
      </c>
      <c r="Z50" s="48">
        <f t="shared" si="20"/>
        <v>40</v>
      </c>
      <c r="AA50" s="17">
        <f t="shared" si="21"/>
        <v>10</v>
      </c>
      <c r="AB50" s="45">
        <f t="shared" si="22"/>
        <v>413</v>
      </c>
    </row>
    <row r="51" spans="1:28" ht="15" customHeight="1" x14ac:dyDescent="0.25">
      <c r="A51" s="49">
        <v>803</v>
      </c>
      <c r="B51" s="49">
        <v>403</v>
      </c>
      <c r="C51" s="46">
        <v>0.19</v>
      </c>
      <c r="D51" s="46">
        <v>271.14</v>
      </c>
      <c r="E51" s="46">
        <v>211.05</v>
      </c>
      <c r="F51" s="46">
        <v>0</v>
      </c>
      <c r="G51" s="46">
        <f t="shared" ref="G51:G70" si="26">($A$18-A51)/(ROW(A51)-ROW($A$18))</f>
        <v>36.484848484848484</v>
      </c>
      <c r="H51" s="46">
        <v>0</v>
      </c>
      <c r="I51" s="46">
        <f t="shared" ref="I51:I70" si="27">($A$18-B51)/(ROW(B51)-ROW($A$18))</f>
        <v>48.606060606060609</v>
      </c>
      <c r="J51" s="50">
        <f t="shared" si="23"/>
        <v>1</v>
      </c>
      <c r="K51" s="50">
        <f t="shared" si="24"/>
        <v>1</v>
      </c>
      <c r="L51" s="50">
        <f t="shared" si="25"/>
        <v>1</v>
      </c>
      <c r="M51" s="50">
        <f t="shared" ca="1" si="15"/>
        <v>1</v>
      </c>
      <c r="N51" s="8"/>
      <c r="O51" s="8"/>
      <c r="P51" s="13"/>
      <c r="Q51" s="13"/>
      <c r="T51" s="43">
        <v>402.06099999999998</v>
      </c>
      <c r="U51" s="52">
        <f t="shared" si="16"/>
        <v>-0.93900000000002137</v>
      </c>
      <c r="V51" s="48">
        <f t="shared" si="17"/>
        <v>-1</v>
      </c>
      <c r="W51" s="48"/>
      <c r="X51" s="48">
        <f t="shared" si="18"/>
        <v>442.99559378934117</v>
      </c>
      <c r="Y51" s="48">
        <f t="shared" si="19"/>
        <v>39.995593789341171</v>
      </c>
      <c r="Z51" s="48">
        <f t="shared" si="20"/>
        <v>40</v>
      </c>
      <c r="AA51" s="17">
        <f t="shared" si="21"/>
        <v>40</v>
      </c>
      <c r="AB51" s="45">
        <f t="shared" si="22"/>
        <v>443</v>
      </c>
    </row>
    <row r="52" spans="1:28" ht="15" customHeight="1" x14ac:dyDescent="0.25">
      <c r="A52" s="49">
        <v>702</v>
      </c>
      <c r="B52" s="49">
        <v>402</v>
      </c>
      <c r="C52" s="46">
        <v>0</v>
      </c>
      <c r="D52" s="46">
        <v>271.17</v>
      </c>
      <c r="E52" s="46">
        <v>211.05</v>
      </c>
      <c r="F52" s="46">
        <v>0</v>
      </c>
      <c r="G52" s="46">
        <f t="shared" si="26"/>
        <v>38.382352941176471</v>
      </c>
      <c r="H52" s="46">
        <v>0</v>
      </c>
      <c r="I52" s="46">
        <f t="shared" si="27"/>
        <v>47.205882352941174</v>
      </c>
      <c r="J52" s="50">
        <f t="shared" si="23"/>
        <v>1</v>
      </c>
      <c r="K52" s="50">
        <f t="shared" si="24"/>
        <v>1</v>
      </c>
      <c r="L52" s="50">
        <f t="shared" si="25"/>
        <v>1</v>
      </c>
      <c r="M52" s="50">
        <f t="shared" ca="1" si="15"/>
        <v>1</v>
      </c>
      <c r="N52" s="8"/>
      <c r="O52" s="8"/>
      <c r="P52" s="13"/>
      <c r="Q52" s="13"/>
      <c r="T52" s="43">
        <v>397.04599999999999</v>
      </c>
      <c r="U52" s="52">
        <f t="shared" si="16"/>
        <v>-4.9540000000000077</v>
      </c>
      <c r="V52" s="48">
        <f t="shared" si="17"/>
        <v>-5</v>
      </c>
      <c r="W52" s="48"/>
      <c r="X52" s="48">
        <f t="shared" si="18"/>
        <v>441.89634913973981</v>
      </c>
      <c r="Y52" s="48">
        <f t="shared" si="19"/>
        <v>39.896349139739812</v>
      </c>
      <c r="Z52" s="48">
        <f t="shared" si="20"/>
        <v>40</v>
      </c>
      <c r="AA52" s="17">
        <f t="shared" si="21"/>
        <v>40</v>
      </c>
      <c r="AB52" s="45">
        <f t="shared" si="22"/>
        <v>442</v>
      </c>
    </row>
    <row r="53" spans="1:28" ht="15" customHeight="1" x14ac:dyDescent="0.25">
      <c r="A53" s="49">
        <v>902</v>
      </c>
      <c r="B53" s="49">
        <v>402</v>
      </c>
      <c r="C53" s="46">
        <v>0.06</v>
      </c>
      <c r="D53" s="46">
        <v>271.22000000000003</v>
      </c>
      <c r="E53" s="46">
        <v>211.05</v>
      </c>
      <c r="F53" s="46">
        <v>0</v>
      </c>
      <c r="G53" s="46">
        <f t="shared" si="26"/>
        <v>31.571428571428573</v>
      </c>
      <c r="H53" s="46">
        <v>0</v>
      </c>
      <c r="I53" s="46">
        <f t="shared" si="27"/>
        <v>45.857142857142854</v>
      </c>
      <c r="J53" s="50">
        <f t="shared" si="23"/>
        <v>1</v>
      </c>
      <c r="K53" s="50">
        <f t="shared" si="24"/>
        <v>1</v>
      </c>
      <c r="L53" s="50">
        <f t="shared" si="25"/>
        <v>1</v>
      </c>
      <c r="M53" s="50">
        <f t="shared" ca="1" si="15"/>
        <v>1</v>
      </c>
      <c r="N53" s="8"/>
      <c r="O53" s="8"/>
      <c r="P53" s="13"/>
      <c r="Q53" s="13"/>
      <c r="T53" s="43">
        <v>398.55099999999999</v>
      </c>
      <c r="U53" s="52">
        <f t="shared" si="16"/>
        <v>-3.4490000000000123</v>
      </c>
      <c r="V53" s="48">
        <f t="shared" si="17"/>
        <v>-3</v>
      </c>
      <c r="W53" s="48"/>
      <c r="X53" s="48">
        <f t="shared" si="18"/>
        <v>441.89634913973981</v>
      </c>
      <c r="Y53" s="48">
        <f t="shared" si="19"/>
        <v>39.896349139739812</v>
      </c>
      <c r="Z53" s="48">
        <f t="shared" si="20"/>
        <v>40</v>
      </c>
      <c r="AA53" s="17">
        <f t="shared" si="21"/>
        <v>40</v>
      </c>
      <c r="AB53" s="45">
        <f t="shared" si="22"/>
        <v>442</v>
      </c>
    </row>
    <row r="54" spans="1:28" ht="15" customHeight="1" x14ac:dyDescent="0.25">
      <c r="A54" s="49">
        <v>702</v>
      </c>
      <c r="B54" s="49">
        <v>402</v>
      </c>
      <c r="C54" s="46">
        <v>0</v>
      </c>
      <c r="D54" s="46">
        <v>271.25</v>
      </c>
      <c r="E54" s="46">
        <v>211.05</v>
      </c>
      <c r="F54" s="46">
        <v>0</v>
      </c>
      <c r="G54" s="46">
        <f t="shared" si="26"/>
        <v>36.25</v>
      </c>
      <c r="H54" s="46">
        <v>0</v>
      </c>
      <c r="I54" s="46">
        <f t="shared" si="27"/>
        <v>44.583333333333336</v>
      </c>
      <c r="J54" s="50">
        <f t="shared" si="23"/>
        <v>1</v>
      </c>
      <c r="K54" s="50">
        <f t="shared" si="24"/>
        <v>1</v>
      </c>
      <c r="L54" s="50">
        <f t="shared" si="25"/>
        <v>1</v>
      </c>
      <c r="M54" s="50">
        <f t="shared" ca="1" si="15"/>
        <v>1</v>
      </c>
      <c r="N54" s="8"/>
      <c r="O54" s="8"/>
      <c r="P54" s="13"/>
      <c r="Q54" s="13"/>
      <c r="T54" s="43">
        <v>403.59500000000003</v>
      </c>
      <c r="U54" s="52">
        <f t="shared" si="16"/>
        <v>1.5950000000000273</v>
      </c>
      <c r="V54" s="48">
        <f t="shared" si="17"/>
        <v>2</v>
      </c>
      <c r="W54" s="48"/>
      <c r="X54" s="48">
        <f t="shared" si="18"/>
        <v>441.89634913973981</v>
      </c>
      <c r="Y54" s="48">
        <f t="shared" si="19"/>
        <v>39.896349139739812</v>
      </c>
      <c r="Z54" s="48">
        <f t="shared" si="20"/>
        <v>40</v>
      </c>
      <c r="AA54" s="17">
        <f t="shared" si="21"/>
        <v>2</v>
      </c>
      <c r="AB54" s="45">
        <f t="shared" si="22"/>
        <v>404</v>
      </c>
    </row>
    <row r="55" spans="1:28" ht="15" customHeight="1" x14ac:dyDescent="0.25">
      <c r="A55" s="49">
        <v>552</v>
      </c>
      <c r="B55" s="49">
        <v>251</v>
      </c>
      <c r="C55" s="46">
        <v>0</v>
      </c>
      <c r="D55" s="46">
        <v>271.27999999999997</v>
      </c>
      <c r="E55" s="46">
        <v>210.49</v>
      </c>
      <c r="F55" s="46">
        <v>0</v>
      </c>
      <c r="G55" s="46">
        <f t="shared" si="26"/>
        <v>39.324324324324323</v>
      </c>
      <c r="H55" s="46">
        <v>0</v>
      </c>
      <c r="I55" s="46">
        <f t="shared" si="27"/>
        <v>47.45945945945946</v>
      </c>
      <c r="J55" s="50">
        <f t="shared" si="23"/>
        <v>0</v>
      </c>
      <c r="K55" s="50">
        <f t="shared" si="24"/>
        <v>-1</v>
      </c>
      <c r="L55" s="50">
        <f t="shared" si="25"/>
        <v>0</v>
      </c>
      <c r="M55" s="50">
        <f t="shared" ca="1" si="15"/>
        <v>1</v>
      </c>
      <c r="N55" s="8"/>
      <c r="O55" s="8"/>
      <c r="P55" s="13"/>
      <c r="Q55" s="13"/>
      <c r="T55" s="43">
        <v>211.85</v>
      </c>
      <c r="U55" s="52">
        <f t="shared" si="16"/>
        <v>-39.150000000000006</v>
      </c>
      <c r="V55" s="48">
        <f t="shared" si="17"/>
        <v>-39</v>
      </c>
      <c r="W55" s="48"/>
      <c r="X55" s="48">
        <f t="shared" si="18"/>
        <v>275.91040704993708</v>
      </c>
      <c r="Y55" s="48">
        <f t="shared" si="19"/>
        <v>24.910407049937078</v>
      </c>
      <c r="Z55" s="48">
        <f t="shared" si="20"/>
        <v>25</v>
      </c>
      <c r="AA55" s="17">
        <f t="shared" si="21"/>
        <v>25</v>
      </c>
      <c r="AB55" s="45">
        <f t="shared" si="22"/>
        <v>276</v>
      </c>
    </row>
    <row r="56" spans="1:28" ht="15" customHeight="1" x14ac:dyDescent="0.25">
      <c r="A56" s="49">
        <v>1220</v>
      </c>
      <c r="B56" s="49">
        <v>322</v>
      </c>
      <c r="C56" s="46">
        <v>0</v>
      </c>
      <c r="D56" s="46">
        <v>271.37</v>
      </c>
      <c r="E56" s="46">
        <v>210.23</v>
      </c>
      <c r="F56" s="46">
        <v>0</v>
      </c>
      <c r="G56" s="46">
        <f t="shared" si="26"/>
        <v>20.710526315789473</v>
      </c>
      <c r="H56" s="46">
        <v>0</v>
      </c>
      <c r="I56" s="46">
        <f t="shared" si="27"/>
        <v>44.342105263157897</v>
      </c>
      <c r="J56" s="50">
        <f t="shared" si="23"/>
        <v>0</v>
      </c>
      <c r="K56" s="50">
        <f t="shared" si="24"/>
        <v>1</v>
      </c>
      <c r="L56" s="50">
        <f t="shared" si="25"/>
        <v>0</v>
      </c>
      <c r="M56" s="50">
        <f t="shared" ca="1" si="15"/>
        <v>0</v>
      </c>
      <c r="N56" s="8"/>
      <c r="O56" s="8"/>
      <c r="P56" s="13"/>
      <c r="Q56" s="13"/>
      <c r="T56" s="43">
        <v>275.53800000000001</v>
      </c>
      <c r="U56" s="52">
        <f t="shared" si="16"/>
        <v>-46.461999999999989</v>
      </c>
      <c r="V56" s="48">
        <f t="shared" si="17"/>
        <v>-46</v>
      </c>
      <c r="W56" s="48"/>
      <c r="X56" s="48">
        <f t="shared" si="18"/>
        <v>353.95677717163244</v>
      </c>
      <c r="Y56" s="48">
        <f t="shared" si="19"/>
        <v>31.956777171632439</v>
      </c>
      <c r="Z56" s="48">
        <f t="shared" si="20"/>
        <v>32</v>
      </c>
      <c r="AA56" s="17">
        <f t="shared" si="21"/>
        <v>32</v>
      </c>
      <c r="AB56" s="45">
        <f t="shared" si="22"/>
        <v>354</v>
      </c>
    </row>
    <row r="57" spans="1:28" ht="15" customHeight="1" x14ac:dyDescent="0.25">
      <c r="A57" s="49">
        <v>216</v>
      </c>
      <c r="B57" s="49">
        <v>215</v>
      </c>
      <c r="C57" s="46">
        <v>0.08</v>
      </c>
      <c r="D57" s="46">
        <v>271.37</v>
      </c>
      <c r="E57" s="46">
        <v>210.67</v>
      </c>
      <c r="F57" s="46">
        <v>0</v>
      </c>
      <c r="G57" s="46">
        <f t="shared" si="26"/>
        <v>45.92307692307692</v>
      </c>
      <c r="H57" s="46">
        <v>0</v>
      </c>
      <c r="I57" s="46">
        <f t="shared" si="27"/>
        <v>45.948717948717949</v>
      </c>
      <c r="J57" s="50">
        <f t="shared" si="23"/>
        <v>0</v>
      </c>
      <c r="K57" s="50">
        <f t="shared" si="24"/>
        <v>-1</v>
      </c>
      <c r="L57" s="50">
        <f t="shared" si="25"/>
        <v>0</v>
      </c>
      <c r="M57" s="50">
        <f t="shared" ca="1" si="15"/>
        <v>1</v>
      </c>
      <c r="N57" s="8"/>
      <c r="O57" s="8"/>
      <c r="P57" s="13"/>
      <c r="Q57" s="13"/>
      <c r="T57" s="43">
        <v>231.18600000000001</v>
      </c>
      <c r="U57" s="52">
        <f t="shared" si="16"/>
        <v>16.186000000000007</v>
      </c>
      <c r="V57" s="48">
        <f t="shared" si="17"/>
        <v>16</v>
      </c>
      <c r="W57" s="48"/>
      <c r="X57" s="48">
        <f t="shared" si="18"/>
        <v>236.33759966428869</v>
      </c>
      <c r="Y57" s="48">
        <f t="shared" si="19"/>
        <v>21.337599664288689</v>
      </c>
      <c r="Z57" s="48">
        <f t="shared" si="20"/>
        <v>21</v>
      </c>
      <c r="AA57" s="17">
        <f t="shared" si="21"/>
        <v>16</v>
      </c>
      <c r="AB57" s="45">
        <f t="shared" si="22"/>
        <v>231</v>
      </c>
    </row>
    <row r="58" spans="1:28" ht="15" customHeight="1" x14ac:dyDescent="0.25">
      <c r="A58" s="49">
        <v>953</v>
      </c>
      <c r="B58" s="49">
        <v>352</v>
      </c>
      <c r="C58" s="46">
        <v>0.36</v>
      </c>
      <c r="D58" s="46">
        <v>271.43</v>
      </c>
      <c r="E58" s="46">
        <v>211.02</v>
      </c>
      <c r="F58" s="46">
        <v>0</v>
      </c>
      <c r="G58" s="46">
        <f t="shared" si="26"/>
        <v>26.35</v>
      </c>
      <c r="H58" s="46">
        <v>0</v>
      </c>
      <c r="I58" s="46">
        <f t="shared" si="27"/>
        <v>41.375</v>
      </c>
      <c r="J58" s="50">
        <f t="shared" si="23"/>
        <v>0</v>
      </c>
      <c r="K58" s="50">
        <f t="shared" si="24"/>
        <v>1</v>
      </c>
      <c r="L58" s="50">
        <f t="shared" si="25"/>
        <v>0</v>
      </c>
      <c r="M58" s="50">
        <f t="shared" ca="1" si="15"/>
        <v>0</v>
      </c>
      <c r="N58" s="8"/>
      <c r="O58" s="8"/>
      <c r="P58" s="13"/>
      <c r="Q58" s="13"/>
      <c r="T58" s="43">
        <v>351.27600000000001</v>
      </c>
      <c r="U58" s="52">
        <f t="shared" si="16"/>
        <v>-0.72399999999998954</v>
      </c>
      <c r="V58" s="48">
        <f t="shared" si="17"/>
        <v>-1</v>
      </c>
      <c r="W58" s="48"/>
      <c r="X58" s="48">
        <f t="shared" si="18"/>
        <v>386.93411665967272</v>
      </c>
      <c r="Y58" s="48">
        <f t="shared" si="19"/>
        <v>34.934116659672725</v>
      </c>
      <c r="Z58" s="48">
        <f t="shared" si="20"/>
        <v>35</v>
      </c>
      <c r="AA58" s="17">
        <f t="shared" si="21"/>
        <v>35</v>
      </c>
      <c r="AB58" s="45">
        <f t="shared" si="22"/>
        <v>387</v>
      </c>
    </row>
    <row r="59" spans="1:28" ht="15" customHeight="1" x14ac:dyDescent="0.25">
      <c r="A59" s="49">
        <v>381</v>
      </c>
      <c r="B59" s="49">
        <v>381</v>
      </c>
      <c r="C59" s="46">
        <v>0.35</v>
      </c>
      <c r="D59" s="46">
        <v>271.43</v>
      </c>
      <c r="E59" s="46">
        <v>211.01</v>
      </c>
      <c r="F59" s="46">
        <v>0</v>
      </c>
      <c r="G59" s="46">
        <f t="shared" si="26"/>
        <v>39.658536585365852</v>
      </c>
      <c r="H59" s="46">
        <v>0</v>
      </c>
      <c r="I59" s="46">
        <f t="shared" si="27"/>
        <v>39.658536585365852</v>
      </c>
      <c r="J59" s="50">
        <f t="shared" si="23"/>
        <v>1</v>
      </c>
      <c r="K59" s="50">
        <f t="shared" si="24"/>
        <v>1</v>
      </c>
      <c r="L59" s="50">
        <f t="shared" si="25"/>
        <v>0</v>
      </c>
      <c r="M59" s="50">
        <f t="shared" ca="1" si="15"/>
        <v>1</v>
      </c>
      <c r="N59" s="8"/>
      <c r="O59" s="8"/>
      <c r="P59" s="13"/>
      <c r="Q59" s="13"/>
      <c r="T59" s="43">
        <v>364.66</v>
      </c>
      <c r="U59" s="52">
        <f t="shared" si="16"/>
        <v>-16.339999999999975</v>
      </c>
      <c r="V59" s="48">
        <f t="shared" si="17"/>
        <v>-16</v>
      </c>
      <c r="W59" s="48"/>
      <c r="X59" s="48">
        <f t="shared" si="18"/>
        <v>418.81221149811159</v>
      </c>
      <c r="Y59" s="48">
        <f t="shared" si="19"/>
        <v>37.812211498111594</v>
      </c>
      <c r="Z59" s="48">
        <f t="shared" si="20"/>
        <v>38</v>
      </c>
      <c r="AA59" s="17">
        <f t="shared" si="21"/>
        <v>38</v>
      </c>
      <c r="AB59" s="45">
        <f t="shared" si="22"/>
        <v>419</v>
      </c>
    </row>
    <row r="60" spans="1:28" ht="15" customHeight="1" x14ac:dyDescent="0.25">
      <c r="A60" s="49">
        <v>796</v>
      </c>
      <c r="B60" s="49">
        <v>396</v>
      </c>
      <c r="C60" s="46">
        <v>0.21</v>
      </c>
      <c r="D60" s="46">
        <v>271.47000000000003</v>
      </c>
      <c r="E60" s="46">
        <v>211.02</v>
      </c>
      <c r="F60" s="46">
        <v>0</v>
      </c>
      <c r="G60" s="46">
        <f t="shared" si="26"/>
        <v>28.833333333333332</v>
      </c>
      <c r="H60" s="46">
        <v>0</v>
      </c>
      <c r="I60" s="46">
        <f t="shared" si="27"/>
        <v>38.357142857142854</v>
      </c>
      <c r="J60" s="50">
        <f t="shared" si="23"/>
        <v>1</v>
      </c>
      <c r="K60" s="50">
        <f t="shared" si="24"/>
        <v>1</v>
      </c>
      <c r="L60" s="50">
        <f t="shared" si="25"/>
        <v>0</v>
      </c>
      <c r="M60" s="50">
        <f t="shared" ca="1" si="15"/>
        <v>1</v>
      </c>
      <c r="N60" s="8"/>
      <c r="O60" s="8"/>
      <c r="P60" s="13"/>
      <c r="Q60" s="13"/>
      <c r="T60" s="43">
        <v>385.61700000000002</v>
      </c>
      <c r="U60" s="52">
        <f t="shared" si="16"/>
        <v>-10.382999999999981</v>
      </c>
      <c r="V60" s="48">
        <f t="shared" si="17"/>
        <v>-10</v>
      </c>
      <c r="W60" s="48"/>
      <c r="X60" s="48">
        <f t="shared" si="18"/>
        <v>435.30088124213177</v>
      </c>
      <c r="Y60" s="48">
        <f t="shared" si="19"/>
        <v>39.300881242131766</v>
      </c>
      <c r="Z60" s="48">
        <f t="shared" si="20"/>
        <v>39</v>
      </c>
      <c r="AA60" s="17">
        <f t="shared" si="21"/>
        <v>39</v>
      </c>
      <c r="AB60" s="45">
        <f t="shared" si="22"/>
        <v>435</v>
      </c>
    </row>
    <row r="61" spans="1:28" ht="15" customHeight="1" x14ac:dyDescent="0.25">
      <c r="A61" s="49">
        <v>396</v>
      </c>
      <c r="B61" s="49">
        <v>396</v>
      </c>
      <c r="C61" s="46">
        <v>0.15</v>
      </c>
      <c r="D61" s="46">
        <v>271.47000000000003</v>
      </c>
      <c r="E61" s="46">
        <v>211.02</v>
      </c>
      <c r="F61" s="46">
        <v>0</v>
      </c>
      <c r="G61" s="46">
        <f t="shared" si="26"/>
        <v>37.465116279069768</v>
      </c>
      <c r="H61" s="46">
        <v>0</v>
      </c>
      <c r="I61" s="46">
        <f t="shared" si="27"/>
        <v>37.465116279069768</v>
      </c>
      <c r="J61" s="50">
        <f t="shared" si="23"/>
        <v>1</v>
      </c>
      <c r="K61" s="50">
        <f t="shared" si="24"/>
        <v>1</v>
      </c>
      <c r="L61" s="50">
        <f t="shared" si="25"/>
        <v>0</v>
      </c>
      <c r="M61" s="50">
        <f t="shared" ca="1" si="15"/>
        <v>0</v>
      </c>
      <c r="N61" s="8"/>
      <c r="O61" s="8"/>
      <c r="P61" s="13"/>
      <c r="Q61" s="13"/>
      <c r="T61" s="43">
        <v>376.79300000000001</v>
      </c>
      <c r="U61" s="52">
        <f t="shared" si="16"/>
        <v>-19.206999999999994</v>
      </c>
      <c r="V61" s="48">
        <f t="shared" si="17"/>
        <v>-19</v>
      </c>
      <c r="W61" s="48"/>
      <c r="X61" s="48">
        <f t="shared" si="18"/>
        <v>435.30088124213177</v>
      </c>
      <c r="Y61" s="48">
        <f t="shared" si="19"/>
        <v>39.300881242131766</v>
      </c>
      <c r="Z61" s="48">
        <f t="shared" si="20"/>
        <v>39</v>
      </c>
      <c r="AA61" s="17">
        <f t="shared" si="21"/>
        <v>39</v>
      </c>
      <c r="AB61" s="45">
        <f t="shared" si="22"/>
        <v>435</v>
      </c>
    </row>
    <row r="62" spans="1:28" ht="15" customHeight="1" x14ac:dyDescent="0.25">
      <c r="A62" s="49">
        <v>596</v>
      </c>
      <c r="B62" s="49">
        <v>396</v>
      </c>
      <c r="C62" s="46">
        <v>0</v>
      </c>
      <c r="D62" s="46">
        <v>271.49</v>
      </c>
      <c r="E62" s="46">
        <v>211.02</v>
      </c>
      <c r="F62" s="46">
        <v>0</v>
      </c>
      <c r="G62" s="46">
        <f t="shared" si="26"/>
        <v>32.06818181818182</v>
      </c>
      <c r="H62" s="46">
        <v>0</v>
      </c>
      <c r="I62" s="46">
        <f t="shared" si="27"/>
        <v>36.613636363636367</v>
      </c>
      <c r="J62" s="50">
        <f t="shared" si="23"/>
        <v>1</v>
      </c>
      <c r="K62" s="50">
        <f t="shared" si="24"/>
        <v>1</v>
      </c>
      <c r="L62" s="50">
        <f t="shared" si="25"/>
        <v>1</v>
      </c>
      <c r="M62" s="50">
        <f t="shared" ca="1" si="15"/>
        <v>0</v>
      </c>
      <c r="N62" s="8"/>
      <c r="O62" s="8"/>
      <c r="P62" s="13"/>
      <c r="Q62" s="13"/>
      <c r="T62" s="43">
        <v>398.94299999999998</v>
      </c>
      <c r="U62" s="52">
        <f t="shared" si="16"/>
        <v>2.9429999999999836</v>
      </c>
      <c r="V62" s="48">
        <f t="shared" si="17"/>
        <v>3</v>
      </c>
      <c r="W62" s="48"/>
      <c r="X62" s="48">
        <f t="shared" si="18"/>
        <v>435.30088124213177</v>
      </c>
      <c r="Y62" s="48">
        <f t="shared" si="19"/>
        <v>39.300881242131766</v>
      </c>
      <c r="Z62" s="48">
        <f t="shared" si="20"/>
        <v>39</v>
      </c>
      <c r="AA62" s="17">
        <f t="shared" si="21"/>
        <v>3</v>
      </c>
      <c r="AB62" s="45">
        <f t="shared" si="22"/>
        <v>399</v>
      </c>
    </row>
    <row r="63" spans="1:28" ht="15" customHeight="1" x14ac:dyDescent="0.25">
      <c r="A63" s="49">
        <v>596</v>
      </c>
      <c r="B63" s="49">
        <v>396</v>
      </c>
      <c r="C63" s="46">
        <v>0.06</v>
      </c>
      <c r="D63" s="46">
        <v>271.51</v>
      </c>
      <c r="E63" s="46">
        <v>211.02</v>
      </c>
      <c r="F63" s="46">
        <v>0</v>
      </c>
      <c r="G63" s="46">
        <f t="shared" si="26"/>
        <v>31.355555555555554</v>
      </c>
      <c r="H63" s="46">
        <v>0</v>
      </c>
      <c r="I63" s="46">
        <f t="shared" si="27"/>
        <v>35.799999999999997</v>
      </c>
      <c r="J63" s="50">
        <f t="shared" si="23"/>
        <v>1</v>
      </c>
      <c r="K63" s="50">
        <f t="shared" si="24"/>
        <v>1</v>
      </c>
      <c r="L63" s="50">
        <f t="shared" si="25"/>
        <v>1</v>
      </c>
      <c r="M63" s="50">
        <f t="shared" ca="1" si="15"/>
        <v>1</v>
      </c>
      <c r="N63" s="8"/>
      <c r="O63" s="8"/>
      <c r="P63" s="13"/>
      <c r="Q63" s="13"/>
      <c r="T63" s="43">
        <v>396.97899999999998</v>
      </c>
      <c r="U63" s="52">
        <f t="shared" si="16"/>
        <v>0.97899999999998499</v>
      </c>
      <c r="V63" s="48">
        <f t="shared" si="17"/>
        <v>1</v>
      </c>
      <c r="W63" s="48"/>
      <c r="X63" s="48">
        <f t="shared" si="18"/>
        <v>435.30088124213177</v>
      </c>
      <c r="Y63" s="48">
        <f t="shared" si="19"/>
        <v>39.300881242131766</v>
      </c>
      <c r="Z63" s="48">
        <f t="shared" si="20"/>
        <v>39</v>
      </c>
      <c r="AA63" s="17">
        <f t="shared" si="21"/>
        <v>1</v>
      </c>
      <c r="AB63" s="45">
        <f t="shared" si="22"/>
        <v>397</v>
      </c>
    </row>
    <row r="64" spans="1:28" ht="15" customHeight="1" x14ac:dyDescent="0.25">
      <c r="A64" s="49">
        <v>596</v>
      </c>
      <c r="B64" s="49">
        <v>396</v>
      </c>
      <c r="C64" s="46">
        <v>0.06</v>
      </c>
      <c r="D64" s="46">
        <v>271.52999999999997</v>
      </c>
      <c r="E64" s="46">
        <v>211.02</v>
      </c>
      <c r="F64" s="46">
        <v>0</v>
      </c>
      <c r="G64" s="46">
        <f t="shared" si="26"/>
        <v>30.673913043478262</v>
      </c>
      <c r="H64" s="46">
        <v>0</v>
      </c>
      <c r="I64" s="46">
        <f t="shared" si="27"/>
        <v>35.021739130434781</v>
      </c>
      <c r="J64" s="50">
        <f t="shared" si="23"/>
        <v>1</v>
      </c>
      <c r="K64" s="50">
        <f t="shared" si="24"/>
        <v>1</v>
      </c>
      <c r="L64" s="50">
        <f t="shared" si="25"/>
        <v>1</v>
      </c>
      <c r="M64" s="50">
        <f t="shared" ca="1" si="15"/>
        <v>0</v>
      </c>
      <c r="N64" s="8"/>
      <c r="O64" s="8"/>
      <c r="P64" s="13"/>
      <c r="Q64" s="13"/>
      <c r="T64" s="43">
        <v>398.17899999999997</v>
      </c>
      <c r="U64" s="52">
        <f t="shared" si="16"/>
        <v>2.1789999999999736</v>
      </c>
      <c r="V64" s="48">
        <f t="shared" si="17"/>
        <v>2</v>
      </c>
      <c r="W64" s="48"/>
      <c r="X64" s="48">
        <f t="shared" si="18"/>
        <v>435.30088124213177</v>
      </c>
      <c r="Y64" s="48">
        <f t="shared" si="19"/>
        <v>39.300881242131766</v>
      </c>
      <c r="Z64" s="48">
        <f t="shared" si="20"/>
        <v>39</v>
      </c>
      <c r="AA64" s="17">
        <f t="shared" si="21"/>
        <v>2</v>
      </c>
      <c r="AB64" s="45">
        <f t="shared" si="22"/>
        <v>398</v>
      </c>
    </row>
    <row r="65" spans="1:28" ht="15" customHeight="1" x14ac:dyDescent="0.25">
      <c r="A65" s="49">
        <v>420</v>
      </c>
      <c r="B65" s="49">
        <v>220</v>
      </c>
      <c r="C65" s="46">
        <v>0.06</v>
      </c>
      <c r="D65" s="46">
        <v>271.55</v>
      </c>
      <c r="E65" s="46">
        <v>210.2</v>
      </c>
      <c r="F65" s="46">
        <v>0</v>
      </c>
      <c r="G65" s="46">
        <f t="shared" si="26"/>
        <v>33.765957446808514</v>
      </c>
      <c r="H65" s="46">
        <v>0</v>
      </c>
      <c r="I65" s="46">
        <f t="shared" si="27"/>
        <v>38.021276595744681</v>
      </c>
      <c r="J65" s="50">
        <f t="shared" si="23"/>
        <v>0</v>
      </c>
      <c r="K65" s="50">
        <f t="shared" si="24"/>
        <v>-1</v>
      </c>
      <c r="L65" s="50">
        <f t="shared" si="25"/>
        <v>0</v>
      </c>
      <c r="M65" s="50">
        <f t="shared" ca="1" si="15"/>
        <v>0</v>
      </c>
      <c r="N65" s="8"/>
      <c r="O65" s="8"/>
      <c r="P65" s="13"/>
      <c r="Q65" s="13"/>
      <c r="T65" s="43">
        <v>195.87299999999999</v>
      </c>
      <c r="U65" s="52">
        <f t="shared" si="16"/>
        <v>-24.12700000000001</v>
      </c>
      <c r="V65" s="48">
        <f t="shared" si="17"/>
        <v>-24</v>
      </c>
      <c r="W65" s="48"/>
      <c r="X65" s="48">
        <f t="shared" si="18"/>
        <v>241.8338229122954</v>
      </c>
      <c r="Y65" s="48">
        <f t="shared" si="19"/>
        <v>21.833822912295403</v>
      </c>
      <c r="Z65" s="48">
        <f t="shared" si="20"/>
        <v>22</v>
      </c>
      <c r="AA65" s="17">
        <f t="shared" si="21"/>
        <v>22</v>
      </c>
      <c r="AB65" s="45">
        <f t="shared" si="22"/>
        <v>242</v>
      </c>
    </row>
    <row r="66" spans="1:28" ht="15" customHeight="1" x14ac:dyDescent="0.25">
      <c r="A66" s="49">
        <v>651</v>
      </c>
      <c r="B66" s="49">
        <v>251</v>
      </c>
      <c r="C66" s="46">
        <v>0.06</v>
      </c>
      <c r="D66" s="46">
        <v>271.58999999999997</v>
      </c>
      <c r="E66" s="46">
        <v>210.31</v>
      </c>
      <c r="F66" s="46">
        <v>0</v>
      </c>
      <c r="G66" s="46">
        <f t="shared" si="26"/>
        <v>28.25</v>
      </c>
      <c r="H66" s="46">
        <v>0</v>
      </c>
      <c r="I66" s="46">
        <f t="shared" si="27"/>
        <v>36.583333333333336</v>
      </c>
      <c r="J66" s="50">
        <f t="shared" si="23"/>
        <v>1</v>
      </c>
      <c r="K66" s="50">
        <f t="shared" si="24"/>
        <v>1</v>
      </c>
      <c r="L66" s="50">
        <f t="shared" si="25"/>
        <v>0</v>
      </c>
      <c r="M66" s="50">
        <f t="shared" ca="1" si="15"/>
        <v>1</v>
      </c>
      <c r="N66" s="8"/>
      <c r="O66" s="8"/>
      <c r="P66" s="13"/>
      <c r="Q66" s="13"/>
      <c r="T66" s="43">
        <v>233.78700000000001</v>
      </c>
      <c r="U66" s="52">
        <f t="shared" ref="U66:U70" si="28">T66-B66</f>
        <v>-17.212999999999994</v>
      </c>
      <c r="V66" s="48">
        <f t="shared" ref="V66:V70" si="29">ROUND(U66,0)</f>
        <v>-17</v>
      </c>
      <c r="W66" s="48"/>
      <c r="X66" s="48">
        <f t="shared" si="18"/>
        <v>275.91040704993708</v>
      </c>
      <c r="Y66" s="48">
        <f t="shared" ref="Y66:Y70" si="30">X66-B66</f>
        <v>24.910407049937078</v>
      </c>
      <c r="Z66" s="48">
        <f t="shared" ref="Z66:Z70" si="31">ROUND(Y66,0)</f>
        <v>25</v>
      </c>
      <c r="AA66" s="17">
        <f t="shared" ref="AA66:AA70" si="32">IF(V66&gt;=0,V66,Z66)</f>
        <v>25</v>
      </c>
      <c r="AB66" s="45">
        <f t="shared" ref="AB66:AB70" si="33">B66+AA66</f>
        <v>276</v>
      </c>
    </row>
    <row r="67" spans="1:28" ht="15" customHeight="1" x14ac:dyDescent="0.25">
      <c r="A67" s="49">
        <v>363</v>
      </c>
      <c r="B67" s="49">
        <v>263</v>
      </c>
      <c r="C67" s="46">
        <v>0.18</v>
      </c>
      <c r="D67" s="46">
        <v>271.60000000000002</v>
      </c>
      <c r="E67" s="46">
        <v>210.55</v>
      </c>
      <c r="F67" s="46">
        <v>0</v>
      </c>
      <c r="G67" s="46">
        <f t="shared" si="26"/>
        <v>33.551020408163268</v>
      </c>
      <c r="H67" s="46">
        <v>0</v>
      </c>
      <c r="I67" s="46">
        <f t="shared" si="27"/>
        <v>35.591836734693878</v>
      </c>
      <c r="J67" s="50">
        <f t="shared" si="23"/>
        <v>1</v>
      </c>
      <c r="K67" s="50">
        <f t="shared" si="24"/>
        <v>1</v>
      </c>
      <c r="L67" s="50">
        <f t="shared" si="25"/>
        <v>0</v>
      </c>
      <c r="M67" s="50">
        <f t="shared" ca="1" si="15"/>
        <v>0</v>
      </c>
      <c r="N67" s="8"/>
      <c r="O67" s="8"/>
      <c r="P67" s="13"/>
      <c r="Q67" s="13"/>
      <c r="T67" s="43">
        <v>246.13900000000001</v>
      </c>
      <c r="U67" s="52">
        <f t="shared" si="28"/>
        <v>-16.86099999999999</v>
      </c>
      <c r="V67" s="48">
        <f t="shared" si="29"/>
        <v>-17</v>
      </c>
      <c r="W67" s="48"/>
      <c r="X67" s="48">
        <f t="shared" si="18"/>
        <v>289.10134284515317</v>
      </c>
      <c r="Y67" s="48">
        <f t="shared" si="30"/>
        <v>26.101342845153169</v>
      </c>
      <c r="Z67" s="48">
        <f t="shared" si="31"/>
        <v>26</v>
      </c>
      <c r="AA67" s="17">
        <f t="shared" si="32"/>
        <v>26</v>
      </c>
      <c r="AB67" s="45">
        <f t="shared" si="33"/>
        <v>289</v>
      </c>
    </row>
    <row r="68" spans="1:28" ht="15" customHeight="1" x14ac:dyDescent="0.25">
      <c r="A68" s="49">
        <v>516</v>
      </c>
      <c r="B68" s="49">
        <v>317</v>
      </c>
      <c r="C68" s="46">
        <v>0.39</v>
      </c>
      <c r="D68" s="46">
        <v>271.62</v>
      </c>
      <c r="E68" s="46">
        <v>210.78</v>
      </c>
      <c r="F68" s="46">
        <v>0</v>
      </c>
      <c r="G68" s="46">
        <f t="shared" si="26"/>
        <v>29.82</v>
      </c>
      <c r="H68" s="46">
        <v>0</v>
      </c>
      <c r="I68" s="46">
        <f t="shared" si="27"/>
        <v>33.799999999999997</v>
      </c>
      <c r="J68" s="50">
        <f t="shared" si="23"/>
        <v>0</v>
      </c>
      <c r="K68" s="50">
        <f t="shared" si="24"/>
        <v>1</v>
      </c>
      <c r="L68" s="50">
        <f t="shared" si="25"/>
        <v>0</v>
      </c>
      <c r="M68" s="50">
        <f t="shared" ca="1" si="15"/>
        <v>0</v>
      </c>
      <c r="N68" s="8"/>
      <c r="O68" s="8"/>
      <c r="P68" s="13"/>
      <c r="Q68" s="13"/>
      <c r="T68" s="43">
        <v>254.48</v>
      </c>
      <c r="U68" s="52">
        <f t="shared" si="28"/>
        <v>-62.52000000000001</v>
      </c>
      <c r="V68" s="48">
        <f t="shared" si="29"/>
        <v>-63</v>
      </c>
      <c r="W68" s="48"/>
      <c r="X68" s="48">
        <f t="shared" si="18"/>
        <v>348.4605539236257</v>
      </c>
      <c r="Y68" s="48">
        <f t="shared" si="30"/>
        <v>31.460553923625696</v>
      </c>
      <c r="Z68" s="48">
        <f t="shared" si="31"/>
        <v>31</v>
      </c>
      <c r="AA68" s="17">
        <f t="shared" si="32"/>
        <v>31</v>
      </c>
      <c r="AB68" s="45">
        <f t="shared" si="33"/>
        <v>348</v>
      </c>
    </row>
    <row r="69" spans="1:28" ht="15" customHeight="1" x14ac:dyDescent="0.25">
      <c r="A69" s="49">
        <v>495</v>
      </c>
      <c r="B69" s="49">
        <v>395</v>
      </c>
      <c r="C69" s="46">
        <v>0.47</v>
      </c>
      <c r="D69" s="46">
        <v>271.63</v>
      </c>
      <c r="E69" s="46">
        <v>211</v>
      </c>
      <c r="F69" s="46">
        <v>0</v>
      </c>
      <c r="G69" s="46">
        <f t="shared" si="26"/>
        <v>29.647058823529413</v>
      </c>
      <c r="H69" s="46">
        <v>0</v>
      </c>
      <c r="I69" s="46">
        <f t="shared" si="27"/>
        <v>31.607843137254903</v>
      </c>
      <c r="J69" s="50">
        <f t="shared" si="23"/>
        <v>0</v>
      </c>
      <c r="K69" s="50">
        <f t="shared" si="24"/>
        <v>1</v>
      </c>
      <c r="L69" s="50">
        <f t="shared" si="25"/>
        <v>0</v>
      </c>
      <c r="M69" s="50">
        <f t="shared" ca="1" si="15"/>
        <v>0</v>
      </c>
      <c r="N69" s="8"/>
      <c r="O69" s="8"/>
      <c r="P69" s="13"/>
      <c r="Q69" s="13"/>
      <c r="T69" s="43">
        <v>370.50599999999997</v>
      </c>
      <c r="U69" s="52">
        <f t="shared" si="28"/>
        <v>-24.494000000000028</v>
      </c>
      <c r="V69" s="48">
        <f t="shared" si="29"/>
        <v>-24</v>
      </c>
      <c r="W69" s="48"/>
      <c r="X69" s="48">
        <f t="shared" si="18"/>
        <v>434.20163659253046</v>
      </c>
      <c r="Y69" s="48">
        <f t="shared" si="30"/>
        <v>39.201636592530463</v>
      </c>
      <c r="Z69" s="48">
        <f t="shared" si="31"/>
        <v>39</v>
      </c>
      <c r="AA69" s="17">
        <f t="shared" si="32"/>
        <v>39</v>
      </c>
      <c r="AB69" s="45">
        <f t="shared" si="33"/>
        <v>434</v>
      </c>
    </row>
    <row r="70" spans="1:28" ht="15" customHeight="1" x14ac:dyDescent="0.25">
      <c r="A70" s="49">
        <v>496</v>
      </c>
      <c r="B70" s="49">
        <v>395</v>
      </c>
      <c r="C70" s="46">
        <v>0.18</v>
      </c>
      <c r="D70" s="46">
        <v>271.64</v>
      </c>
      <c r="E70" s="46">
        <v>211</v>
      </c>
      <c r="F70" s="46">
        <v>0</v>
      </c>
      <c r="G70" s="46">
        <f t="shared" si="26"/>
        <v>29.057692307692307</v>
      </c>
      <c r="H70" s="46">
        <v>0</v>
      </c>
      <c r="I70" s="46">
        <f t="shared" si="27"/>
        <v>31</v>
      </c>
      <c r="J70" s="50">
        <f t="shared" si="23"/>
        <v>1</v>
      </c>
      <c r="K70" s="50">
        <f t="shared" si="24"/>
        <v>1</v>
      </c>
      <c r="L70" s="50">
        <f t="shared" si="25"/>
        <v>1</v>
      </c>
      <c r="M70" s="50">
        <f t="shared" ca="1" si="15"/>
        <v>1</v>
      </c>
      <c r="N70" s="8"/>
      <c r="O70" s="8"/>
      <c r="P70" s="13"/>
      <c r="Q70" s="13"/>
      <c r="T70" s="43">
        <v>373.214</v>
      </c>
      <c r="U70" s="52">
        <f t="shared" si="28"/>
        <v>-21.786000000000001</v>
      </c>
      <c r="V70" s="48">
        <f t="shared" si="29"/>
        <v>-22</v>
      </c>
      <c r="W70" s="48"/>
      <c r="X70" s="48">
        <f t="shared" si="18"/>
        <v>434.20163659253046</v>
      </c>
      <c r="Y70" s="48">
        <f t="shared" si="30"/>
        <v>39.201636592530463</v>
      </c>
      <c r="Z70" s="48">
        <f t="shared" si="31"/>
        <v>39</v>
      </c>
      <c r="AA70" s="17">
        <f t="shared" si="32"/>
        <v>39</v>
      </c>
      <c r="AB70" s="45">
        <f t="shared" si="33"/>
        <v>434</v>
      </c>
    </row>
    <row r="71" spans="1:28" ht="15" customHeight="1" x14ac:dyDescent="0.25">
      <c r="A71" s="49"/>
      <c r="B71" s="49"/>
      <c r="C71" s="46"/>
      <c r="D71" s="46"/>
      <c r="E71" s="46"/>
      <c r="F71" s="46"/>
      <c r="G71" s="46"/>
      <c r="H71" s="46"/>
      <c r="I71" s="46"/>
      <c r="J71" s="50"/>
      <c r="K71" s="50"/>
      <c r="L71" s="50"/>
      <c r="M71" s="50"/>
      <c r="N71" s="8"/>
      <c r="O71" s="8"/>
      <c r="P71" s="13"/>
      <c r="Q71" s="13"/>
      <c r="AB71" s="45"/>
    </row>
    <row r="72" spans="1:28" ht="15" customHeight="1" x14ac:dyDescent="0.25">
      <c r="A72" s="49"/>
      <c r="B72" s="49"/>
      <c r="C72" s="46"/>
      <c r="D72" s="46"/>
      <c r="E72" s="46"/>
      <c r="F72" s="46"/>
      <c r="G72" s="46"/>
      <c r="H72" s="46"/>
      <c r="I72" s="46"/>
      <c r="J72" s="50"/>
      <c r="K72" s="50"/>
      <c r="L72" s="50"/>
      <c r="M72" s="50"/>
      <c r="N72" s="8"/>
      <c r="O72" s="8"/>
      <c r="P72" s="13"/>
      <c r="Q72" s="13"/>
      <c r="AB72" s="45"/>
    </row>
    <row r="73" spans="1:28" ht="15" customHeight="1" x14ac:dyDescent="0.25">
      <c r="A73" s="49"/>
      <c r="B73" s="49"/>
      <c r="C73" s="46"/>
      <c r="D73" s="46"/>
      <c r="E73" s="46"/>
      <c r="F73" s="46"/>
      <c r="G73" s="46"/>
      <c r="H73" s="46"/>
      <c r="I73" s="46"/>
      <c r="J73" s="50"/>
      <c r="K73" s="50"/>
      <c r="L73" s="50"/>
      <c r="M73" s="50"/>
      <c r="N73" s="8"/>
      <c r="O73" s="8"/>
      <c r="P73" s="13"/>
      <c r="Q73" s="13"/>
      <c r="AB73" s="45"/>
    </row>
    <row r="74" spans="1:28" ht="15" customHeight="1" x14ac:dyDescent="0.25">
      <c r="A74" s="49"/>
      <c r="B74" s="49"/>
      <c r="C74" s="46"/>
      <c r="D74" s="46"/>
      <c r="E74" s="46"/>
      <c r="F74" s="46"/>
      <c r="G74" s="46"/>
      <c r="H74" s="46"/>
      <c r="I74" s="46"/>
      <c r="J74" s="50"/>
      <c r="K74" s="50"/>
      <c r="L74" s="50"/>
      <c r="M74" s="50"/>
      <c r="N74" s="8"/>
      <c r="O74" s="8"/>
      <c r="P74" s="13"/>
      <c r="Q74" s="13"/>
      <c r="AB74" s="45"/>
    </row>
    <row r="75" spans="1:28" ht="15" customHeight="1" x14ac:dyDescent="0.25">
      <c r="A75" s="49"/>
      <c r="B75" s="49"/>
      <c r="C75" s="46"/>
      <c r="D75" s="46"/>
      <c r="E75" s="46"/>
      <c r="F75" s="46"/>
      <c r="G75" s="46"/>
      <c r="H75" s="46"/>
      <c r="I75" s="46"/>
      <c r="J75" s="50"/>
      <c r="K75" s="50"/>
      <c r="L75" s="50"/>
      <c r="M75" s="50"/>
      <c r="N75" s="8"/>
      <c r="O75" s="8"/>
      <c r="P75" s="13"/>
      <c r="Q75" s="13"/>
      <c r="AB75" s="45"/>
    </row>
    <row r="76" spans="1:28" ht="15" customHeight="1" x14ac:dyDescent="0.25">
      <c r="A76" s="13"/>
      <c r="B76" s="13"/>
      <c r="C76" s="13"/>
      <c r="D76" s="13"/>
      <c r="E76" s="13"/>
      <c r="F76" s="13"/>
      <c r="G76" s="46"/>
      <c r="H76" s="13"/>
      <c r="I76" s="46"/>
      <c r="J76" s="50"/>
      <c r="K76" s="50"/>
      <c r="L76" s="50"/>
      <c r="M76" s="50"/>
      <c r="N76" s="13"/>
      <c r="O76" s="13"/>
      <c r="P76" s="13"/>
      <c r="Q76" s="13"/>
      <c r="AB76" s="45"/>
    </row>
    <row r="77" spans="1:28" ht="15" customHeight="1" x14ac:dyDescent="0.25">
      <c r="A77" s="13"/>
      <c r="B77" s="13"/>
      <c r="C77" s="13"/>
      <c r="D77" s="13"/>
      <c r="E77" s="13"/>
      <c r="F77" s="13"/>
      <c r="G77" s="46"/>
      <c r="H77" s="13"/>
      <c r="I77" s="46"/>
      <c r="J77" s="50"/>
      <c r="K77" s="50"/>
      <c r="L77" s="50"/>
      <c r="M77" s="50"/>
      <c r="N77" s="13"/>
      <c r="O77" s="13"/>
      <c r="P77" s="13"/>
      <c r="Q77" s="13"/>
      <c r="AB77" s="45"/>
    </row>
    <row r="78" spans="1:28" ht="15" customHeight="1" x14ac:dyDescent="0.25">
      <c r="A78" s="13"/>
      <c r="B78" s="13"/>
      <c r="C78" s="13"/>
      <c r="D78" s="13"/>
      <c r="E78" s="13"/>
      <c r="F78" s="13"/>
      <c r="G78" s="46"/>
      <c r="H78" s="13"/>
      <c r="I78" s="46"/>
      <c r="J78" s="50"/>
      <c r="K78" s="50"/>
      <c r="L78" s="50"/>
      <c r="M78" s="50"/>
      <c r="N78" s="13"/>
      <c r="O78" s="13"/>
      <c r="P78" s="13"/>
      <c r="Q78" s="13"/>
      <c r="AB78" s="45"/>
    </row>
    <row r="79" spans="1:28" ht="15" customHeight="1" x14ac:dyDescent="0.25">
      <c r="A79" s="13"/>
      <c r="B79" s="13"/>
      <c r="C79" s="13"/>
      <c r="D79" s="13"/>
      <c r="E79" s="13"/>
      <c r="F79" s="13"/>
      <c r="G79" s="46"/>
      <c r="H79" s="13"/>
      <c r="I79" s="46"/>
      <c r="J79" s="50"/>
      <c r="K79" s="50"/>
      <c r="L79" s="50"/>
      <c r="M79" s="50"/>
      <c r="N79" s="13"/>
      <c r="O79" s="13"/>
      <c r="P79" s="13"/>
      <c r="Q79" s="13"/>
      <c r="AB79" s="45"/>
    </row>
    <row r="80" spans="1:28" ht="15" customHeight="1" x14ac:dyDescent="0.25">
      <c r="A80" s="13"/>
      <c r="B80" s="13"/>
      <c r="C80" s="13"/>
      <c r="D80" s="13"/>
      <c r="E80" s="13"/>
      <c r="F80" s="13"/>
      <c r="G80" s="46"/>
      <c r="H80" s="13"/>
      <c r="I80" s="46"/>
      <c r="J80" s="50"/>
      <c r="K80" s="50"/>
      <c r="L80" s="50"/>
      <c r="M80" s="50"/>
      <c r="N80" s="13"/>
      <c r="O80" s="13"/>
      <c r="P80" s="13"/>
      <c r="Q80" s="13"/>
      <c r="AB80" s="45"/>
    </row>
    <row r="81" spans="1:28" ht="15" customHeight="1" x14ac:dyDescent="0.25">
      <c r="A81" s="13"/>
      <c r="B81" s="13"/>
      <c r="C81" s="13"/>
      <c r="D81" s="13"/>
      <c r="E81" s="13"/>
      <c r="F81" s="13"/>
      <c r="G81" s="46"/>
      <c r="H81" s="13"/>
      <c r="I81" s="46"/>
      <c r="J81" s="50"/>
      <c r="K81" s="50"/>
      <c r="L81" s="50"/>
      <c r="M81" s="50"/>
      <c r="N81" s="13"/>
      <c r="O81" s="13"/>
      <c r="P81" s="13"/>
      <c r="Q81" s="13"/>
      <c r="AB81" s="45"/>
    </row>
    <row r="82" spans="1:28" ht="15" customHeight="1" x14ac:dyDescent="0.25">
      <c r="A82" s="13"/>
      <c r="B82" s="13"/>
      <c r="C82" s="13"/>
      <c r="D82" s="13"/>
      <c r="E82" s="13"/>
      <c r="F82" s="13"/>
      <c r="G82" s="46"/>
      <c r="H82" s="13"/>
      <c r="I82" s="46"/>
      <c r="J82" s="50"/>
      <c r="K82" s="50"/>
      <c r="L82" s="50"/>
      <c r="M82" s="50"/>
      <c r="N82" s="13"/>
      <c r="O82" s="13"/>
      <c r="P82" s="13"/>
      <c r="Q82" s="13"/>
      <c r="AB82" s="45"/>
    </row>
    <row r="83" spans="1:28" ht="15" customHeight="1" x14ac:dyDescent="0.25">
      <c r="A83" s="13"/>
      <c r="B83" s="13"/>
      <c r="C83" s="13"/>
      <c r="D83" s="13"/>
      <c r="E83" s="13"/>
      <c r="F83" s="13"/>
      <c r="G83" s="46"/>
      <c r="H83" s="13"/>
      <c r="I83" s="46"/>
      <c r="J83" s="50"/>
      <c r="K83" s="50"/>
      <c r="L83" s="50"/>
      <c r="M83" s="50"/>
      <c r="N83" s="13"/>
      <c r="O83" s="13"/>
      <c r="P83" s="13"/>
      <c r="Q83" s="13"/>
      <c r="AB83" s="45"/>
    </row>
    <row r="84" spans="1:28" ht="15" customHeight="1" x14ac:dyDescent="0.25">
      <c r="A84" s="13"/>
      <c r="B84" s="13"/>
      <c r="C84" s="13"/>
      <c r="D84" s="13"/>
      <c r="E84" s="13"/>
      <c r="F84" s="13"/>
      <c r="G84" s="46"/>
      <c r="H84" s="13"/>
      <c r="I84" s="46"/>
      <c r="J84" s="50"/>
      <c r="K84" s="50"/>
      <c r="L84" s="50"/>
      <c r="M84" s="50"/>
      <c r="N84" s="13"/>
      <c r="O84" s="13"/>
      <c r="P84" s="13"/>
      <c r="Q84" s="13"/>
      <c r="AB84" s="45"/>
    </row>
    <row r="85" spans="1:28" ht="15" customHeight="1" x14ac:dyDescent="0.25">
      <c r="A85" s="13"/>
      <c r="B85" s="13"/>
      <c r="C85" s="13"/>
      <c r="D85" s="13"/>
      <c r="E85" s="13"/>
      <c r="F85" s="13"/>
      <c r="G85" s="46"/>
      <c r="H85" s="13"/>
      <c r="I85" s="46"/>
      <c r="J85" s="50"/>
      <c r="K85" s="50"/>
      <c r="L85" s="50"/>
      <c r="M85" s="50"/>
      <c r="N85" s="13"/>
      <c r="O85" s="13"/>
      <c r="P85" s="13"/>
      <c r="Q85" s="13"/>
      <c r="AB85" s="45"/>
    </row>
    <row r="86" spans="1:28" ht="15" customHeight="1" x14ac:dyDescent="0.25">
      <c r="A86" s="13"/>
      <c r="B86" s="13"/>
      <c r="C86" s="13"/>
      <c r="D86" s="13"/>
      <c r="E86" s="13"/>
      <c r="F86" s="13"/>
      <c r="G86" s="46"/>
      <c r="H86" s="13"/>
      <c r="I86" s="46"/>
      <c r="J86" s="50"/>
      <c r="K86" s="50"/>
      <c r="L86" s="50"/>
      <c r="M86" s="50"/>
      <c r="N86" s="13"/>
      <c r="O86" s="13"/>
      <c r="P86" s="13"/>
      <c r="Q86" s="13"/>
      <c r="AB86" s="45"/>
    </row>
    <row r="87" spans="1:28" ht="15" customHeight="1" x14ac:dyDescent="0.25">
      <c r="A87" s="13"/>
      <c r="B87" s="13"/>
      <c r="C87" s="13"/>
      <c r="D87" s="13"/>
      <c r="E87" s="13"/>
      <c r="F87" s="13"/>
      <c r="G87" s="46"/>
      <c r="H87" s="13"/>
      <c r="I87" s="46"/>
      <c r="J87" s="50"/>
      <c r="K87" s="50"/>
      <c r="L87" s="50"/>
      <c r="M87" s="50"/>
      <c r="N87" s="13"/>
      <c r="O87" s="13"/>
      <c r="P87" s="13"/>
      <c r="Q87" s="13"/>
      <c r="AB87" s="45"/>
    </row>
    <row r="88" spans="1:28" ht="15" customHeight="1" x14ac:dyDescent="0.25">
      <c r="A88" s="13"/>
      <c r="B88" s="13"/>
      <c r="C88" s="13"/>
      <c r="D88" s="13"/>
      <c r="E88" s="13"/>
      <c r="F88" s="13"/>
      <c r="G88" s="46"/>
      <c r="H88" s="13"/>
      <c r="I88" s="46"/>
      <c r="J88" s="50"/>
      <c r="K88" s="50"/>
      <c r="L88" s="50"/>
      <c r="M88" s="50"/>
      <c r="N88" s="13"/>
      <c r="O88" s="13"/>
      <c r="P88" s="13"/>
      <c r="Q88" s="13"/>
      <c r="AB88" s="45"/>
    </row>
    <row r="89" spans="1:28" ht="15" customHeight="1" x14ac:dyDescent="0.25">
      <c r="A89" s="13"/>
      <c r="B89" s="13"/>
      <c r="C89" s="13"/>
      <c r="D89" s="13"/>
      <c r="E89" s="13"/>
      <c r="F89" s="13"/>
      <c r="G89" s="46"/>
      <c r="H89" s="13"/>
      <c r="I89" s="46"/>
      <c r="J89" s="50"/>
      <c r="K89" s="50"/>
      <c r="L89" s="50"/>
      <c r="M89" s="50"/>
      <c r="N89" s="13"/>
      <c r="O89" s="13"/>
      <c r="P89" s="13"/>
      <c r="Q89" s="13"/>
      <c r="AB89" s="45"/>
    </row>
    <row r="90" spans="1:28" ht="15" customHeight="1" x14ac:dyDescent="0.25">
      <c r="A90" s="13"/>
      <c r="B90" s="13"/>
      <c r="C90" s="13"/>
      <c r="D90" s="13"/>
      <c r="E90" s="13"/>
      <c r="F90" s="13"/>
      <c r="G90" s="46"/>
      <c r="H90" s="13"/>
      <c r="I90" s="46"/>
      <c r="J90" s="50"/>
      <c r="K90" s="50"/>
      <c r="L90" s="50"/>
      <c r="M90" s="50"/>
      <c r="N90" s="13"/>
      <c r="O90" s="13"/>
      <c r="P90" s="13"/>
      <c r="Q90" s="13"/>
      <c r="AB90" s="45"/>
    </row>
    <row r="91" spans="1:28" ht="15" customHeight="1" x14ac:dyDescent="0.25">
      <c r="A91" s="13"/>
      <c r="B91" s="13"/>
      <c r="C91" s="13"/>
      <c r="D91" s="13"/>
      <c r="E91" s="13"/>
      <c r="F91" s="13"/>
      <c r="G91" s="46"/>
      <c r="H91" s="13"/>
      <c r="I91" s="46"/>
      <c r="J91" s="50"/>
      <c r="K91" s="50"/>
      <c r="L91" s="50"/>
      <c r="M91" s="50"/>
      <c r="N91" s="13"/>
      <c r="O91" s="13"/>
      <c r="P91" s="13"/>
      <c r="Q91" s="13"/>
      <c r="AB91" s="45"/>
    </row>
    <row r="92" spans="1:28" ht="15" customHeight="1" x14ac:dyDescent="0.25">
      <c r="A92" s="13"/>
      <c r="B92" s="13"/>
      <c r="C92" s="13"/>
      <c r="D92" s="13"/>
      <c r="E92" s="13"/>
      <c r="F92" s="13"/>
      <c r="G92" s="46"/>
      <c r="H92" s="13"/>
      <c r="I92" s="46"/>
      <c r="J92" s="50"/>
      <c r="K92" s="50"/>
      <c r="L92" s="50"/>
      <c r="M92" s="50"/>
      <c r="N92" s="13"/>
      <c r="O92" s="13"/>
      <c r="P92" s="13"/>
      <c r="Q92" s="13"/>
      <c r="AB92" s="45"/>
    </row>
    <row r="93" spans="1:28" ht="15" customHeight="1" x14ac:dyDescent="0.25">
      <c r="A93" s="13"/>
      <c r="B93" s="13"/>
      <c r="C93" s="13"/>
      <c r="D93" s="13"/>
      <c r="E93" s="13"/>
      <c r="F93" s="13"/>
      <c r="G93" s="46"/>
      <c r="H93" s="13"/>
      <c r="I93" s="46"/>
      <c r="J93" s="50"/>
      <c r="K93" s="50"/>
      <c r="L93" s="50"/>
      <c r="M93" s="50"/>
      <c r="N93" s="13"/>
      <c r="O93" s="13"/>
      <c r="P93" s="13"/>
      <c r="Q93" s="13"/>
      <c r="AB93" s="45"/>
    </row>
    <row r="94" spans="1:28" ht="15" customHeight="1" x14ac:dyDescent="0.25">
      <c r="A94" s="13"/>
      <c r="B94" s="13"/>
      <c r="C94" s="13"/>
      <c r="D94" s="13"/>
      <c r="E94" s="13"/>
      <c r="F94" s="13"/>
      <c r="G94" s="46"/>
      <c r="H94" s="13"/>
      <c r="I94" s="46"/>
      <c r="J94" s="50"/>
      <c r="K94" s="50"/>
      <c r="L94" s="50"/>
      <c r="M94" s="50"/>
      <c r="N94" s="13"/>
      <c r="O94" s="13"/>
      <c r="P94" s="13"/>
      <c r="Q94" s="13"/>
      <c r="AB94" s="45"/>
    </row>
    <row r="95" spans="1:28" ht="15" customHeight="1" x14ac:dyDescent="0.25">
      <c r="A95" s="13"/>
      <c r="B95" s="13"/>
      <c r="C95" s="13"/>
      <c r="D95" s="13"/>
      <c r="E95" s="13"/>
      <c r="F95" s="13"/>
      <c r="G95" s="46"/>
      <c r="H95" s="13"/>
      <c r="I95" s="46"/>
      <c r="J95" s="50"/>
      <c r="K95" s="50"/>
      <c r="L95" s="50"/>
      <c r="M95" s="50"/>
      <c r="N95" s="13"/>
      <c r="O95" s="13"/>
      <c r="P95" s="13"/>
      <c r="Q95" s="13"/>
      <c r="AB95" s="45"/>
    </row>
    <row r="96" spans="1:28" ht="15" customHeight="1" x14ac:dyDescent="0.25">
      <c r="A96" s="13"/>
      <c r="B96" s="13"/>
      <c r="C96" s="13"/>
      <c r="D96" s="13"/>
      <c r="E96" s="13"/>
      <c r="F96" s="13"/>
      <c r="G96" s="46"/>
      <c r="H96" s="13"/>
      <c r="I96" s="46"/>
      <c r="J96" s="50"/>
      <c r="K96" s="50"/>
      <c r="L96" s="50"/>
      <c r="M96" s="50"/>
      <c r="N96" s="13"/>
      <c r="O96" s="13"/>
      <c r="P96" s="13"/>
      <c r="Q96" s="13"/>
      <c r="AB96" s="45"/>
    </row>
    <row r="97" spans="1:28" ht="15" customHeight="1" x14ac:dyDescent="0.25">
      <c r="A97" s="13"/>
      <c r="B97" s="13"/>
      <c r="C97" s="13"/>
      <c r="D97" s="13"/>
      <c r="E97" s="13"/>
      <c r="F97" s="13"/>
      <c r="G97" s="46"/>
      <c r="H97" s="13"/>
      <c r="I97" s="46"/>
      <c r="J97" s="50"/>
      <c r="K97" s="50"/>
      <c r="L97" s="50"/>
      <c r="M97" s="50"/>
      <c r="N97" s="13"/>
      <c r="O97" s="13"/>
      <c r="P97" s="13"/>
      <c r="Q97" s="13"/>
      <c r="AB97" s="45"/>
    </row>
    <row r="98" spans="1:28" ht="15" customHeight="1" x14ac:dyDescent="0.25">
      <c r="A98" s="13"/>
      <c r="B98" s="13"/>
      <c r="C98" s="13"/>
      <c r="D98" s="13"/>
      <c r="E98" s="13"/>
      <c r="F98" s="13"/>
      <c r="G98" s="46"/>
      <c r="H98" s="13"/>
      <c r="I98" s="46"/>
      <c r="J98" s="50"/>
      <c r="K98" s="50"/>
      <c r="L98" s="50"/>
      <c r="M98" s="50"/>
      <c r="N98" s="13"/>
      <c r="O98" s="13"/>
      <c r="P98" s="13"/>
      <c r="Q98" s="13"/>
      <c r="AB98" s="45"/>
    </row>
    <row r="99" spans="1:28" ht="15" customHeight="1" x14ac:dyDescent="0.25">
      <c r="A99" s="13"/>
      <c r="B99" s="13"/>
      <c r="C99" s="13"/>
      <c r="D99" s="13"/>
      <c r="E99" s="13"/>
      <c r="F99" s="13"/>
      <c r="G99" s="46"/>
      <c r="H99" s="13"/>
      <c r="I99" s="46"/>
      <c r="J99" s="50"/>
      <c r="K99" s="50"/>
      <c r="L99" s="50"/>
      <c r="M99" s="50"/>
      <c r="N99" s="13"/>
      <c r="O99" s="13"/>
      <c r="P99" s="13"/>
      <c r="Q99" s="13"/>
      <c r="AB99" s="45"/>
    </row>
    <row r="100" spans="1:28" ht="15" customHeight="1" x14ac:dyDescent="0.25">
      <c r="A100" s="13"/>
      <c r="B100" s="13"/>
      <c r="C100" s="13"/>
      <c r="D100" s="13"/>
      <c r="E100" s="13"/>
      <c r="F100" s="13"/>
      <c r="G100" s="46"/>
      <c r="H100" s="13"/>
      <c r="I100" s="46"/>
      <c r="J100" s="50"/>
      <c r="K100" s="50"/>
      <c r="L100" s="50"/>
      <c r="M100" s="50"/>
      <c r="N100" s="13"/>
      <c r="O100" s="13"/>
      <c r="P100" s="13"/>
      <c r="Q100" s="13"/>
      <c r="AB100" s="45"/>
    </row>
    <row r="101" spans="1:28" ht="15" customHeight="1" x14ac:dyDescent="0.25">
      <c r="A101" s="13"/>
      <c r="B101" s="13"/>
      <c r="C101" s="13"/>
      <c r="D101" s="13"/>
      <c r="E101" s="13"/>
      <c r="F101" s="13"/>
      <c r="G101" s="46"/>
      <c r="H101" s="13"/>
      <c r="I101" s="46"/>
      <c r="J101" s="50"/>
      <c r="K101" s="50"/>
      <c r="L101" s="50"/>
      <c r="M101" s="50"/>
      <c r="N101" s="13"/>
      <c r="O101" s="13"/>
      <c r="P101" s="13"/>
      <c r="Q101" s="13"/>
      <c r="AB101" s="45"/>
    </row>
    <row r="102" spans="1:28" ht="15" customHeight="1" x14ac:dyDescent="0.25">
      <c r="A102" s="13"/>
      <c r="B102" s="13"/>
      <c r="C102" s="13"/>
      <c r="D102" s="13"/>
      <c r="E102" s="13"/>
      <c r="F102" s="13"/>
      <c r="G102" s="46"/>
      <c r="H102" s="13"/>
      <c r="I102" s="46"/>
      <c r="J102" s="50"/>
      <c r="K102" s="50"/>
      <c r="L102" s="50"/>
      <c r="M102" s="50"/>
      <c r="N102" s="13"/>
      <c r="O102" s="13"/>
      <c r="P102" s="13"/>
      <c r="Q102" s="13"/>
      <c r="AB102" s="45"/>
    </row>
    <row r="103" spans="1:28" ht="15" customHeight="1" x14ac:dyDescent="0.25">
      <c r="A103" s="13"/>
      <c r="B103" s="13"/>
      <c r="C103" s="13"/>
      <c r="D103" s="13"/>
      <c r="E103" s="13"/>
      <c r="F103" s="13"/>
      <c r="G103" s="46"/>
      <c r="H103" s="13"/>
      <c r="I103" s="46"/>
      <c r="J103" s="50"/>
      <c r="K103" s="50"/>
      <c r="L103" s="50"/>
      <c r="M103" s="50"/>
      <c r="N103" s="13"/>
      <c r="O103" s="13"/>
      <c r="P103" s="13"/>
      <c r="Q103" s="13"/>
      <c r="AB103" s="45"/>
    </row>
    <row r="104" spans="1:28" ht="15" customHeight="1" x14ac:dyDescent="0.25">
      <c r="A104" s="13"/>
      <c r="B104" s="13"/>
      <c r="C104" s="13"/>
      <c r="D104" s="13"/>
      <c r="E104" s="13"/>
      <c r="F104" s="13"/>
      <c r="G104" s="46"/>
      <c r="H104" s="13"/>
      <c r="I104" s="46"/>
      <c r="J104" s="50"/>
      <c r="K104" s="50"/>
      <c r="L104" s="50"/>
      <c r="M104" s="50"/>
      <c r="N104" s="13"/>
      <c r="O104" s="13"/>
      <c r="P104" s="13"/>
      <c r="Q104" s="13"/>
      <c r="AB104" s="45"/>
    </row>
    <row r="105" spans="1:28" ht="15" customHeight="1" x14ac:dyDescent="0.25">
      <c r="A105" s="13"/>
      <c r="B105" s="13"/>
      <c r="C105" s="13"/>
      <c r="D105" s="13"/>
      <c r="E105" s="13"/>
      <c r="F105" s="13"/>
      <c r="G105" s="46"/>
      <c r="H105" s="13"/>
      <c r="I105" s="46"/>
      <c r="J105" s="50"/>
      <c r="K105" s="50"/>
      <c r="L105" s="50"/>
      <c r="M105" s="50"/>
      <c r="N105" s="13"/>
      <c r="O105" s="13"/>
      <c r="P105" s="13"/>
      <c r="Q105" s="13"/>
      <c r="AB105" s="45"/>
    </row>
    <row r="106" spans="1:28" ht="15" customHeight="1" x14ac:dyDescent="0.25">
      <c r="A106" s="13"/>
      <c r="B106" s="13"/>
      <c r="C106" s="13"/>
      <c r="D106" s="13"/>
      <c r="E106" s="13"/>
      <c r="F106" s="13"/>
      <c r="G106" s="46"/>
      <c r="H106" s="13"/>
      <c r="I106" s="46"/>
      <c r="J106" s="50"/>
      <c r="K106" s="50"/>
      <c r="L106" s="50"/>
      <c r="M106" s="50"/>
      <c r="N106" s="13"/>
      <c r="O106" s="13"/>
      <c r="P106" s="13"/>
      <c r="Q106" s="13"/>
      <c r="AB106" s="45"/>
    </row>
    <row r="107" spans="1:28" ht="15" customHeight="1" x14ac:dyDescent="0.25">
      <c r="A107" s="13"/>
      <c r="B107" s="13"/>
      <c r="C107" s="13"/>
      <c r="D107" s="13"/>
      <c r="E107" s="13"/>
      <c r="F107" s="13"/>
      <c r="G107" s="46"/>
      <c r="H107" s="13"/>
      <c r="I107" s="46"/>
      <c r="J107" s="50"/>
      <c r="K107" s="50"/>
      <c r="L107" s="50"/>
      <c r="M107" s="50"/>
      <c r="N107" s="13"/>
      <c r="O107" s="13"/>
      <c r="P107" s="13"/>
      <c r="Q107" s="13"/>
      <c r="AB107" s="45"/>
    </row>
    <row r="108" spans="1:28" ht="15" customHeight="1" x14ac:dyDescent="0.25">
      <c r="A108" s="13"/>
      <c r="B108" s="13"/>
      <c r="C108" s="13"/>
      <c r="D108" s="13"/>
      <c r="E108" s="13"/>
      <c r="F108" s="13"/>
      <c r="G108" s="46"/>
      <c r="H108" s="13"/>
      <c r="I108" s="46"/>
      <c r="J108" s="50"/>
      <c r="K108" s="50"/>
      <c r="L108" s="50"/>
      <c r="M108" s="50"/>
      <c r="N108" s="13"/>
      <c r="O108" s="13"/>
      <c r="P108" s="13"/>
      <c r="Q108" s="13"/>
      <c r="AB108" s="45"/>
    </row>
    <row r="109" spans="1:28" ht="15" customHeight="1" x14ac:dyDescent="0.25">
      <c r="A109" s="13"/>
      <c r="B109" s="13"/>
      <c r="C109" s="13"/>
      <c r="D109" s="13"/>
      <c r="E109" s="13"/>
      <c r="F109" s="13"/>
      <c r="G109" s="46"/>
      <c r="H109" s="13"/>
      <c r="I109" s="46"/>
      <c r="J109" s="50"/>
      <c r="K109" s="50"/>
      <c r="L109" s="50"/>
      <c r="M109" s="50"/>
      <c r="N109" s="13"/>
      <c r="O109" s="13"/>
      <c r="P109" s="13"/>
      <c r="Q109" s="13"/>
      <c r="AB109" s="45"/>
    </row>
    <row r="110" spans="1:28" ht="15" customHeight="1" x14ac:dyDescent="0.25">
      <c r="A110" s="13"/>
      <c r="B110" s="13"/>
      <c r="C110" s="13"/>
      <c r="D110" s="13"/>
      <c r="E110" s="13"/>
      <c r="F110" s="13"/>
      <c r="G110" s="46"/>
      <c r="H110" s="13"/>
      <c r="I110" s="46"/>
      <c r="J110" s="50"/>
      <c r="K110" s="50"/>
      <c r="L110" s="50"/>
      <c r="M110" s="50"/>
      <c r="N110" s="13"/>
      <c r="O110" s="13"/>
      <c r="P110" s="13"/>
      <c r="Q110" s="13"/>
      <c r="AB110" s="45"/>
    </row>
    <row r="111" spans="1:28" ht="15" customHeight="1" x14ac:dyDescent="0.25">
      <c r="A111" s="13"/>
      <c r="B111" s="13"/>
      <c r="C111" s="13"/>
      <c r="D111" s="13"/>
      <c r="E111" s="13"/>
      <c r="F111" s="13"/>
      <c r="G111" s="46"/>
      <c r="H111" s="13"/>
      <c r="I111" s="46"/>
      <c r="J111" s="50"/>
      <c r="K111" s="50"/>
      <c r="L111" s="50"/>
      <c r="M111" s="50"/>
      <c r="N111" s="13"/>
      <c r="O111" s="13"/>
      <c r="P111" s="13"/>
      <c r="Q111" s="13"/>
      <c r="AB111" s="45"/>
    </row>
    <row r="112" spans="1:28" ht="15" customHeight="1" x14ac:dyDescent="0.25">
      <c r="A112" s="13"/>
      <c r="B112" s="13"/>
      <c r="C112" s="13"/>
      <c r="D112" s="13"/>
      <c r="E112" s="13"/>
      <c r="F112" s="13"/>
      <c r="G112" s="46"/>
      <c r="H112" s="13"/>
      <c r="I112" s="46"/>
      <c r="J112" s="50"/>
      <c r="K112" s="50"/>
      <c r="L112" s="50"/>
      <c r="M112" s="50"/>
      <c r="N112" s="13"/>
      <c r="O112" s="13"/>
      <c r="P112" s="13"/>
      <c r="Q112" s="13"/>
      <c r="AB112" s="45"/>
    </row>
    <row r="113" spans="1:28" ht="15" customHeight="1" x14ac:dyDescent="0.25">
      <c r="A113" s="13"/>
      <c r="B113" s="13"/>
      <c r="C113" s="13"/>
      <c r="D113" s="13"/>
      <c r="E113" s="13"/>
      <c r="F113" s="13"/>
      <c r="G113" s="46"/>
      <c r="H113" s="13"/>
      <c r="I113" s="46"/>
      <c r="J113" s="50"/>
      <c r="K113" s="50"/>
      <c r="L113" s="50"/>
      <c r="M113" s="50"/>
      <c r="N113" s="13"/>
      <c r="O113" s="13"/>
      <c r="P113" s="13"/>
      <c r="Q113" s="13"/>
      <c r="AB113" s="45"/>
    </row>
    <row r="114" spans="1:28" ht="15" customHeight="1" x14ac:dyDescent="0.25">
      <c r="A114" s="13"/>
      <c r="B114" s="13"/>
      <c r="C114" s="13"/>
      <c r="D114" s="13"/>
      <c r="E114" s="13"/>
      <c r="F114" s="13"/>
      <c r="G114" s="46"/>
      <c r="H114" s="13"/>
      <c r="I114" s="46"/>
      <c r="J114" s="50"/>
      <c r="K114" s="50"/>
      <c r="L114" s="50"/>
      <c r="M114" s="50"/>
      <c r="N114" s="13"/>
      <c r="O114" s="13"/>
      <c r="P114" s="13"/>
      <c r="Q114" s="13"/>
      <c r="AB114" s="45"/>
    </row>
    <row r="115" spans="1:28" ht="15" customHeight="1" x14ac:dyDescent="0.25">
      <c r="A115" s="13"/>
      <c r="B115" s="13"/>
      <c r="C115" s="13"/>
      <c r="D115" s="13"/>
      <c r="E115" s="13"/>
      <c r="F115" s="13"/>
      <c r="G115" s="46"/>
      <c r="H115" s="13"/>
      <c r="I115" s="46"/>
      <c r="J115" s="50"/>
      <c r="K115" s="50"/>
      <c r="L115" s="50"/>
      <c r="M115" s="50"/>
      <c r="N115" s="13"/>
      <c r="O115" s="13"/>
      <c r="P115" s="13"/>
      <c r="Q115" s="13"/>
      <c r="AB115" s="45"/>
    </row>
    <row r="116" spans="1:28" ht="15" customHeight="1" x14ac:dyDescent="0.25">
      <c r="A116" s="13"/>
      <c r="B116" s="13"/>
      <c r="C116" s="13"/>
      <c r="D116" s="13"/>
      <c r="E116" s="13"/>
      <c r="F116" s="13"/>
      <c r="G116" s="46"/>
      <c r="H116" s="13"/>
      <c r="I116" s="46"/>
      <c r="J116" s="50"/>
      <c r="K116" s="50"/>
      <c r="L116" s="50"/>
      <c r="M116" s="50"/>
      <c r="N116" s="13"/>
      <c r="O116" s="13"/>
      <c r="P116" s="13"/>
      <c r="Q116" s="13"/>
      <c r="AB116" s="45"/>
    </row>
    <row r="117" spans="1:28" ht="15" customHeight="1" x14ac:dyDescent="0.25">
      <c r="A117" s="13"/>
      <c r="B117" s="13"/>
      <c r="C117" s="13"/>
      <c r="D117" s="13"/>
      <c r="E117" s="13"/>
      <c r="F117" s="13"/>
      <c r="G117" s="46"/>
      <c r="H117" s="13"/>
      <c r="I117" s="46"/>
      <c r="J117" s="50"/>
      <c r="K117" s="50"/>
      <c r="L117" s="50"/>
      <c r="M117" s="50"/>
      <c r="N117" s="13"/>
      <c r="O117" s="13"/>
      <c r="P117" s="13"/>
      <c r="Q117" s="13"/>
      <c r="AB117" s="45"/>
    </row>
    <row r="118" spans="1:28" ht="15" customHeight="1" x14ac:dyDescent="0.25">
      <c r="A118" s="13"/>
      <c r="B118" s="13"/>
      <c r="C118" s="13"/>
      <c r="D118" s="13"/>
      <c r="E118" s="13"/>
      <c r="F118" s="13"/>
      <c r="G118" s="46"/>
      <c r="H118" s="13"/>
      <c r="I118" s="46"/>
      <c r="J118" s="50"/>
      <c r="K118" s="50"/>
      <c r="L118" s="50"/>
      <c r="M118" s="50"/>
      <c r="N118" s="13"/>
      <c r="O118" s="13"/>
      <c r="P118" s="13"/>
      <c r="Q118" s="13"/>
      <c r="AB118" s="45"/>
    </row>
    <row r="119" spans="1:28" ht="15" customHeight="1" x14ac:dyDescent="0.25">
      <c r="A119" s="13"/>
      <c r="B119" s="13"/>
      <c r="C119" s="13"/>
      <c r="D119" s="13"/>
      <c r="E119" s="13"/>
      <c r="F119" s="13"/>
      <c r="G119" s="46"/>
      <c r="H119" s="13"/>
      <c r="I119" s="46"/>
      <c r="J119" s="50"/>
      <c r="K119" s="50"/>
      <c r="L119" s="50"/>
      <c r="M119" s="50"/>
      <c r="N119" s="13"/>
      <c r="O119" s="13"/>
      <c r="P119" s="13"/>
      <c r="Q119" s="13"/>
      <c r="AB119" s="45"/>
    </row>
    <row r="120" spans="1:28" ht="15" customHeight="1" x14ac:dyDescent="0.25">
      <c r="A120" s="13"/>
      <c r="B120" s="13"/>
      <c r="C120" s="13"/>
      <c r="D120" s="13"/>
      <c r="E120" s="13"/>
      <c r="F120" s="13"/>
      <c r="G120" s="46"/>
      <c r="H120" s="13"/>
      <c r="I120" s="46"/>
      <c r="J120" s="50"/>
      <c r="K120" s="50"/>
      <c r="L120" s="50"/>
      <c r="M120" s="50"/>
      <c r="N120" s="13"/>
      <c r="O120" s="13"/>
      <c r="P120" s="13"/>
      <c r="Q120" s="13"/>
      <c r="AB120" s="45"/>
    </row>
    <row r="121" spans="1:28" ht="15" customHeight="1" x14ac:dyDescent="0.25">
      <c r="A121" s="13"/>
      <c r="B121" s="13"/>
      <c r="C121" s="13"/>
      <c r="D121" s="13"/>
      <c r="E121" s="13"/>
      <c r="F121" s="13"/>
      <c r="G121" s="46"/>
      <c r="H121" s="13"/>
      <c r="I121" s="46"/>
      <c r="J121" s="50"/>
      <c r="K121" s="50"/>
      <c r="L121" s="50"/>
      <c r="M121" s="50"/>
      <c r="N121" s="13"/>
      <c r="O121" s="13"/>
      <c r="P121" s="13"/>
      <c r="Q121" s="13"/>
      <c r="AB121" s="45"/>
    </row>
    <row r="122" spans="1:28" ht="15" customHeight="1" x14ac:dyDescent="0.25">
      <c r="A122" s="13"/>
      <c r="B122" s="13"/>
      <c r="C122" s="13"/>
      <c r="D122" s="13"/>
      <c r="E122" s="13"/>
      <c r="F122" s="13"/>
      <c r="G122" s="46"/>
      <c r="H122" s="13"/>
      <c r="I122" s="46"/>
      <c r="J122" s="50"/>
      <c r="K122" s="50"/>
      <c r="L122" s="50"/>
      <c r="M122" s="50"/>
      <c r="N122" s="13"/>
      <c r="O122" s="13"/>
      <c r="P122" s="13"/>
      <c r="Q122" s="13"/>
      <c r="AB122" s="45"/>
    </row>
    <row r="123" spans="1:28" ht="15" customHeight="1" x14ac:dyDescent="0.25">
      <c r="A123" s="13"/>
      <c r="B123" s="13"/>
      <c r="C123" s="13"/>
      <c r="D123" s="13"/>
      <c r="E123" s="13"/>
      <c r="F123" s="13"/>
      <c r="G123" s="46"/>
      <c r="H123" s="13"/>
      <c r="I123" s="46"/>
      <c r="J123" s="50"/>
      <c r="K123" s="50"/>
      <c r="L123" s="50"/>
      <c r="M123" s="50"/>
      <c r="N123" s="13"/>
      <c r="O123" s="13"/>
      <c r="P123" s="13"/>
      <c r="Q123" s="13"/>
      <c r="AB123" s="45"/>
    </row>
    <row r="124" spans="1:28" ht="15" customHeight="1" x14ac:dyDescent="0.25">
      <c r="A124" s="13"/>
      <c r="B124" s="13"/>
      <c r="C124" s="13"/>
      <c r="D124" s="13"/>
      <c r="E124" s="13"/>
      <c r="F124" s="13"/>
      <c r="G124" s="46"/>
      <c r="H124" s="13"/>
      <c r="I124" s="46"/>
      <c r="J124" s="50"/>
      <c r="K124" s="50"/>
      <c r="L124" s="50"/>
      <c r="M124" s="50"/>
      <c r="N124" s="13"/>
      <c r="O124" s="13"/>
      <c r="P124" s="13"/>
      <c r="Q124" s="13"/>
      <c r="AB124" s="45"/>
    </row>
    <row r="125" spans="1:28" ht="15" customHeight="1" x14ac:dyDescent="0.25">
      <c r="A125" s="13"/>
      <c r="B125" s="13"/>
      <c r="C125" s="13"/>
      <c r="D125" s="13"/>
      <c r="E125" s="13"/>
      <c r="F125" s="13"/>
      <c r="G125" s="46"/>
      <c r="H125" s="13"/>
      <c r="I125" s="46"/>
      <c r="J125" s="50"/>
      <c r="K125" s="50"/>
      <c r="L125" s="50"/>
      <c r="M125" s="50"/>
      <c r="N125" s="13"/>
      <c r="O125" s="13"/>
      <c r="P125" s="13"/>
      <c r="Q125" s="13"/>
      <c r="AB125" s="45"/>
    </row>
    <row r="126" spans="1:28" ht="15" customHeight="1" x14ac:dyDescent="0.25">
      <c r="A126" s="13"/>
      <c r="B126" s="13"/>
      <c r="C126" s="13"/>
      <c r="D126" s="13"/>
      <c r="E126" s="13"/>
      <c r="F126" s="13"/>
      <c r="G126" s="46"/>
      <c r="H126" s="13"/>
      <c r="I126" s="46"/>
      <c r="J126" s="50"/>
      <c r="K126" s="50"/>
      <c r="L126" s="50"/>
      <c r="M126" s="50"/>
      <c r="N126" s="13"/>
      <c r="O126" s="13"/>
      <c r="P126" s="13"/>
      <c r="Q126" s="13"/>
      <c r="AB126" s="45"/>
    </row>
    <row r="127" spans="1:28" ht="15" customHeight="1" x14ac:dyDescent="0.25">
      <c r="A127" s="13"/>
      <c r="B127" s="13"/>
      <c r="C127" s="13"/>
      <c r="D127" s="13"/>
      <c r="E127" s="13"/>
      <c r="F127" s="13"/>
      <c r="G127" s="46"/>
      <c r="H127" s="13"/>
      <c r="I127" s="46"/>
      <c r="J127" s="50"/>
      <c r="K127" s="50"/>
      <c r="L127" s="50"/>
      <c r="M127" s="50"/>
      <c r="N127" s="13"/>
      <c r="O127" s="13"/>
      <c r="P127" s="13"/>
      <c r="Q127" s="13"/>
      <c r="AB127" s="45"/>
    </row>
    <row r="128" spans="1:28" ht="15" customHeight="1" x14ac:dyDescent="0.25">
      <c r="A128" s="13"/>
      <c r="B128" s="13"/>
      <c r="C128" s="13"/>
      <c r="D128" s="13"/>
      <c r="E128" s="13"/>
      <c r="F128" s="13"/>
      <c r="G128" s="46"/>
      <c r="H128" s="13"/>
      <c r="I128" s="46"/>
      <c r="J128" s="50"/>
      <c r="K128" s="50"/>
      <c r="L128" s="50"/>
      <c r="M128" s="50"/>
      <c r="N128" s="13"/>
      <c r="O128" s="13"/>
      <c r="P128" s="13"/>
      <c r="Q128" s="13"/>
      <c r="AB128" s="45"/>
    </row>
    <row r="129" spans="1:28" ht="15" customHeight="1" x14ac:dyDescent="0.25">
      <c r="A129" s="13"/>
      <c r="B129" s="13"/>
      <c r="C129" s="13"/>
      <c r="D129" s="13"/>
      <c r="E129" s="13"/>
      <c r="F129" s="13"/>
      <c r="G129" s="46"/>
      <c r="H129" s="13"/>
      <c r="I129" s="46"/>
      <c r="J129" s="50"/>
      <c r="K129" s="50"/>
      <c r="L129" s="50"/>
      <c r="M129" s="50"/>
      <c r="N129" s="13"/>
      <c r="O129" s="13"/>
      <c r="P129" s="13"/>
      <c r="Q129" s="13"/>
      <c r="AB129" s="45"/>
    </row>
    <row r="130" spans="1:28" ht="15" customHeight="1" x14ac:dyDescent="0.25">
      <c r="A130" s="13"/>
      <c r="B130" s="13"/>
      <c r="C130" s="13"/>
      <c r="D130" s="13"/>
      <c r="E130" s="13"/>
      <c r="F130" s="13"/>
      <c r="G130" s="46"/>
      <c r="H130" s="13"/>
      <c r="I130" s="46"/>
      <c r="J130" s="50"/>
      <c r="K130" s="50"/>
      <c r="L130" s="50"/>
      <c r="M130" s="50"/>
      <c r="N130" s="13"/>
      <c r="O130" s="13"/>
      <c r="P130" s="13"/>
      <c r="Q130" s="13"/>
      <c r="AB130" s="45"/>
    </row>
    <row r="131" spans="1:28" ht="15" customHeight="1" x14ac:dyDescent="0.25">
      <c r="A131" s="13"/>
      <c r="B131" s="13"/>
      <c r="C131" s="13"/>
      <c r="D131" s="13"/>
      <c r="E131" s="13"/>
      <c r="F131" s="13"/>
      <c r="G131" s="46"/>
      <c r="H131" s="13"/>
      <c r="I131" s="46"/>
      <c r="J131" s="50"/>
      <c r="K131" s="50"/>
      <c r="L131" s="50"/>
      <c r="M131" s="50"/>
      <c r="N131" s="13"/>
      <c r="O131" s="13"/>
      <c r="P131" s="13"/>
      <c r="Q131" s="13"/>
      <c r="AB131" s="45"/>
    </row>
    <row r="132" spans="1:28" ht="15" customHeight="1" x14ac:dyDescent="0.25">
      <c r="A132" s="13"/>
      <c r="B132" s="13"/>
      <c r="C132" s="13"/>
      <c r="D132" s="13"/>
      <c r="E132" s="13"/>
      <c r="F132" s="13"/>
      <c r="G132" s="46"/>
      <c r="H132" s="13"/>
      <c r="I132" s="46"/>
      <c r="J132" s="50"/>
      <c r="K132" s="50"/>
      <c r="L132" s="50"/>
      <c r="M132" s="50"/>
      <c r="N132" s="13"/>
      <c r="O132" s="13"/>
      <c r="P132" s="13"/>
      <c r="Q132" s="13"/>
      <c r="AB132" s="45"/>
    </row>
    <row r="133" spans="1:28" ht="15" customHeight="1" x14ac:dyDescent="0.25">
      <c r="A133" s="13"/>
      <c r="B133" s="13"/>
      <c r="C133" s="13"/>
      <c r="D133" s="13"/>
      <c r="E133" s="13"/>
      <c r="F133" s="13"/>
      <c r="G133" s="46"/>
      <c r="H133" s="13"/>
      <c r="I133" s="46"/>
      <c r="J133" s="50"/>
      <c r="K133" s="50"/>
      <c r="L133" s="50"/>
      <c r="M133" s="50"/>
      <c r="N133" s="13"/>
      <c r="O133" s="13"/>
      <c r="P133" s="13"/>
      <c r="Q133" s="13"/>
      <c r="AB133" s="45"/>
    </row>
    <row r="134" spans="1:28" ht="15" customHeight="1" x14ac:dyDescent="0.25">
      <c r="A134" s="13"/>
      <c r="B134" s="13"/>
      <c r="C134" s="13"/>
      <c r="D134" s="13"/>
      <c r="E134" s="13"/>
      <c r="F134" s="13"/>
      <c r="G134" s="46"/>
      <c r="H134" s="13"/>
      <c r="I134" s="46"/>
      <c r="J134" s="50"/>
      <c r="K134" s="50"/>
      <c r="L134" s="50"/>
      <c r="M134" s="50"/>
      <c r="N134" s="13"/>
      <c r="O134" s="13"/>
      <c r="P134" s="13"/>
      <c r="Q134" s="13"/>
      <c r="AB134" s="45"/>
    </row>
    <row r="135" spans="1:28" ht="15" customHeight="1" x14ac:dyDescent="0.25">
      <c r="A135" s="13"/>
      <c r="B135" s="13"/>
      <c r="C135" s="13"/>
      <c r="D135" s="13"/>
      <c r="E135" s="13"/>
      <c r="F135" s="13"/>
      <c r="G135" s="46"/>
      <c r="H135" s="13"/>
      <c r="I135" s="46"/>
      <c r="J135" s="50"/>
      <c r="K135" s="50"/>
      <c r="L135" s="50"/>
      <c r="M135" s="50"/>
      <c r="N135" s="13"/>
      <c r="O135" s="13"/>
      <c r="P135" s="13"/>
      <c r="Q135" s="13"/>
      <c r="AB135" s="45"/>
    </row>
    <row r="136" spans="1:28" ht="15" customHeight="1" x14ac:dyDescent="0.25">
      <c r="A136" s="13"/>
      <c r="B136" s="13"/>
      <c r="C136" s="13"/>
      <c r="D136" s="13"/>
      <c r="E136" s="13"/>
      <c r="F136" s="13"/>
      <c r="G136" s="46"/>
      <c r="H136" s="13"/>
      <c r="I136" s="46"/>
      <c r="J136" s="50"/>
      <c r="K136" s="50"/>
      <c r="L136" s="50"/>
      <c r="M136" s="50"/>
      <c r="N136" s="13"/>
      <c r="O136" s="13"/>
      <c r="P136" s="13"/>
      <c r="Q136" s="13"/>
      <c r="AB136" s="45"/>
    </row>
    <row r="137" spans="1:28" ht="15" customHeight="1" x14ac:dyDescent="0.25">
      <c r="A137" s="13"/>
      <c r="B137" s="13"/>
      <c r="C137" s="13"/>
      <c r="D137" s="13"/>
      <c r="E137" s="13"/>
      <c r="F137" s="13"/>
      <c r="G137" s="46"/>
      <c r="H137" s="13"/>
      <c r="I137" s="46"/>
      <c r="J137" s="50"/>
      <c r="K137" s="50"/>
      <c r="L137" s="50"/>
      <c r="M137" s="50"/>
      <c r="N137" s="13"/>
      <c r="O137" s="13"/>
      <c r="P137" s="13"/>
      <c r="Q137" s="13"/>
      <c r="AB137" s="45"/>
    </row>
    <row r="138" spans="1:28" ht="15" customHeight="1" x14ac:dyDescent="0.25">
      <c r="A138" s="13"/>
      <c r="B138" s="13"/>
      <c r="C138" s="13"/>
      <c r="D138" s="13"/>
      <c r="E138" s="13"/>
      <c r="F138" s="13"/>
      <c r="G138" s="46"/>
      <c r="H138" s="13"/>
      <c r="I138" s="46"/>
      <c r="J138" s="50"/>
      <c r="K138" s="50"/>
      <c r="L138" s="50"/>
      <c r="M138" s="50"/>
      <c r="N138" s="13"/>
      <c r="O138" s="13"/>
      <c r="P138" s="13"/>
      <c r="Q138" s="13"/>
      <c r="AB138" s="45"/>
    </row>
    <row r="139" spans="1:28" ht="15" customHeight="1" x14ac:dyDescent="0.25">
      <c r="A139" s="13"/>
      <c r="B139" s="13"/>
      <c r="C139" s="13"/>
      <c r="D139" s="13"/>
      <c r="E139" s="13"/>
      <c r="F139" s="13"/>
      <c r="G139" s="46"/>
      <c r="H139" s="13"/>
      <c r="I139" s="46"/>
      <c r="J139" s="50"/>
      <c r="K139" s="50"/>
      <c r="L139" s="50"/>
      <c r="M139" s="50"/>
      <c r="N139" s="13"/>
      <c r="O139" s="13"/>
      <c r="P139" s="13"/>
      <c r="Q139" s="13"/>
      <c r="AB139" s="45"/>
    </row>
    <row r="140" spans="1:28" ht="15" customHeight="1" x14ac:dyDescent="0.25">
      <c r="A140" s="13"/>
      <c r="B140" s="13"/>
      <c r="C140" s="13"/>
      <c r="D140" s="13"/>
      <c r="E140" s="13"/>
      <c r="F140" s="13"/>
      <c r="G140" s="46"/>
      <c r="H140" s="13"/>
      <c r="I140" s="46"/>
      <c r="J140" s="50"/>
      <c r="K140" s="50"/>
      <c r="L140" s="50"/>
      <c r="M140" s="50"/>
      <c r="N140" s="13"/>
      <c r="O140" s="13"/>
      <c r="P140" s="13"/>
      <c r="Q140" s="13"/>
      <c r="AB140" s="45"/>
    </row>
    <row r="141" spans="1:28" ht="15" customHeight="1" x14ac:dyDescent="0.25">
      <c r="A141" s="13"/>
      <c r="B141" s="13"/>
      <c r="C141" s="13"/>
      <c r="D141" s="13"/>
      <c r="E141" s="13"/>
      <c r="F141" s="13"/>
      <c r="G141" s="46"/>
      <c r="H141" s="13"/>
      <c r="I141" s="46"/>
      <c r="J141" s="50"/>
      <c r="K141" s="50"/>
      <c r="L141" s="50"/>
      <c r="M141" s="50"/>
      <c r="N141" s="13"/>
      <c r="O141" s="13"/>
      <c r="P141" s="13"/>
      <c r="Q141" s="13"/>
      <c r="AB141" s="45"/>
    </row>
    <row r="142" spans="1:28" ht="15" customHeight="1" x14ac:dyDescent="0.25">
      <c r="A142" s="13"/>
      <c r="B142" s="13"/>
      <c r="C142" s="13"/>
      <c r="D142" s="13"/>
      <c r="E142" s="13"/>
      <c r="F142" s="13"/>
      <c r="G142" s="46"/>
      <c r="H142" s="13"/>
      <c r="I142" s="46"/>
      <c r="J142" s="50"/>
      <c r="K142" s="50"/>
      <c r="L142" s="50"/>
      <c r="M142" s="50"/>
      <c r="N142" s="13"/>
      <c r="O142" s="13"/>
      <c r="P142" s="13"/>
      <c r="Q142" s="13"/>
      <c r="AB142" s="45"/>
    </row>
    <row r="143" spans="1:28" ht="15" customHeight="1" x14ac:dyDescent="0.25">
      <c r="A143" s="13"/>
      <c r="B143" s="13"/>
      <c r="C143" s="13"/>
      <c r="D143" s="13"/>
      <c r="E143" s="13"/>
      <c r="F143" s="13"/>
      <c r="G143" s="46"/>
      <c r="H143" s="13"/>
      <c r="I143" s="46"/>
      <c r="J143" s="50"/>
      <c r="K143" s="50"/>
      <c r="L143" s="50"/>
      <c r="M143" s="50"/>
      <c r="N143" s="13"/>
      <c r="O143" s="13"/>
      <c r="P143" s="13"/>
      <c r="Q143" s="13"/>
      <c r="AB143" s="45"/>
    </row>
    <row r="144" spans="1:28" ht="15" customHeight="1" x14ac:dyDescent="0.25">
      <c r="A144" s="13"/>
      <c r="B144" s="13"/>
      <c r="C144" s="13"/>
      <c r="D144" s="13"/>
      <c r="E144" s="13"/>
      <c r="F144" s="13"/>
      <c r="G144" s="46"/>
      <c r="H144" s="13"/>
      <c r="I144" s="46"/>
      <c r="J144" s="50"/>
      <c r="K144" s="50"/>
      <c r="L144" s="50"/>
      <c r="M144" s="50"/>
      <c r="N144" s="13"/>
      <c r="O144" s="13"/>
      <c r="P144" s="13"/>
      <c r="Q144" s="13"/>
      <c r="AB144" s="45"/>
    </row>
    <row r="145" spans="1:28" ht="15" customHeight="1" x14ac:dyDescent="0.25">
      <c r="A145" s="13"/>
      <c r="B145" s="13"/>
      <c r="C145" s="13"/>
      <c r="D145" s="13"/>
      <c r="E145" s="13"/>
      <c r="F145" s="13"/>
      <c r="G145" s="46"/>
      <c r="H145" s="13"/>
      <c r="I145" s="46"/>
      <c r="J145" s="50"/>
      <c r="K145" s="50"/>
      <c r="L145" s="50"/>
      <c r="M145" s="50"/>
      <c r="N145" s="13"/>
      <c r="O145" s="13"/>
      <c r="P145" s="13"/>
      <c r="Q145" s="13"/>
      <c r="AB145" s="45"/>
    </row>
    <row r="146" spans="1:28" ht="15" customHeight="1" x14ac:dyDescent="0.25">
      <c r="A146" s="13"/>
      <c r="B146" s="13"/>
      <c r="C146" s="13"/>
      <c r="D146" s="13"/>
      <c r="E146" s="13"/>
      <c r="F146" s="13"/>
      <c r="G146" s="46"/>
      <c r="H146" s="13"/>
      <c r="I146" s="46"/>
      <c r="J146" s="50"/>
      <c r="K146" s="50"/>
      <c r="L146" s="50"/>
      <c r="M146" s="50"/>
      <c r="N146" s="13"/>
      <c r="O146" s="13"/>
      <c r="P146" s="13"/>
      <c r="Q146" s="13"/>
      <c r="AB146" s="45"/>
    </row>
    <row r="147" spans="1:28" ht="15" customHeight="1" x14ac:dyDescent="0.25">
      <c r="A147" s="13"/>
      <c r="B147" s="13"/>
      <c r="C147" s="13"/>
      <c r="D147" s="13"/>
      <c r="E147" s="13"/>
      <c r="F147" s="13"/>
      <c r="G147" s="46"/>
      <c r="H147" s="13"/>
      <c r="I147" s="46"/>
      <c r="J147" s="50"/>
      <c r="K147" s="50"/>
      <c r="L147" s="50"/>
      <c r="M147" s="50"/>
      <c r="N147" s="13"/>
      <c r="O147" s="13"/>
      <c r="P147" s="13"/>
      <c r="Q147" s="13"/>
      <c r="AB147" s="45"/>
    </row>
    <row r="148" spans="1:28" ht="15" customHeight="1" x14ac:dyDescent="0.25">
      <c r="A148" s="13"/>
      <c r="B148" s="13"/>
      <c r="C148" s="13"/>
      <c r="D148" s="13"/>
      <c r="E148" s="13"/>
      <c r="F148" s="13"/>
      <c r="G148" s="46"/>
      <c r="H148" s="13"/>
      <c r="I148" s="46"/>
      <c r="J148" s="50"/>
      <c r="K148" s="50"/>
      <c r="L148" s="50"/>
      <c r="M148" s="50"/>
      <c r="N148" s="13"/>
      <c r="O148" s="13"/>
      <c r="P148" s="13"/>
      <c r="Q148" s="13"/>
      <c r="AB148" s="45"/>
    </row>
    <row r="149" spans="1:28" ht="15" customHeight="1" x14ac:dyDescent="0.25">
      <c r="A149" s="13"/>
      <c r="B149" s="13"/>
      <c r="C149" s="13"/>
      <c r="D149" s="13"/>
      <c r="E149" s="13"/>
      <c r="F149" s="13"/>
      <c r="G149" s="46"/>
      <c r="H149" s="13"/>
      <c r="I149" s="46"/>
      <c r="J149" s="50"/>
      <c r="K149" s="50"/>
      <c r="L149" s="50"/>
      <c r="M149" s="50"/>
      <c r="N149" s="13"/>
      <c r="O149" s="13"/>
      <c r="P149" s="13"/>
      <c r="Q149" s="13"/>
      <c r="AB149" s="45"/>
    </row>
    <row r="150" spans="1:28" ht="15" customHeight="1" x14ac:dyDescent="0.25">
      <c r="A150" s="13"/>
      <c r="B150" s="13"/>
      <c r="C150" s="13"/>
      <c r="D150" s="13"/>
      <c r="E150" s="13"/>
      <c r="F150" s="13"/>
      <c r="G150" s="46"/>
      <c r="H150" s="13"/>
      <c r="I150" s="46"/>
      <c r="J150" s="50"/>
      <c r="K150" s="50"/>
      <c r="L150" s="50"/>
      <c r="M150" s="50"/>
      <c r="N150" s="13"/>
      <c r="O150" s="13"/>
      <c r="P150" s="13"/>
      <c r="Q150" s="13"/>
      <c r="AB150" s="45"/>
    </row>
    <row r="151" spans="1:28" ht="15" customHeight="1" x14ac:dyDescent="0.25">
      <c r="A151" s="13"/>
      <c r="B151" s="13"/>
      <c r="C151" s="13"/>
      <c r="D151" s="13"/>
      <c r="E151" s="13"/>
      <c r="F151" s="13"/>
      <c r="G151" s="46"/>
      <c r="H151" s="13"/>
      <c r="I151" s="46"/>
      <c r="J151" s="50"/>
      <c r="K151" s="50"/>
      <c r="L151" s="50"/>
      <c r="M151" s="50"/>
      <c r="N151" s="13"/>
      <c r="O151" s="13"/>
      <c r="P151" s="13"/>
      <c r="Q151" s="13"/>
      <c r="AB151" s="45"/>
    </row>
    <row r="152" spans="1:28" ht="15" customHeight="1" x14ac:dyDescent="0.25">
      <c r="A152" s="13"/>
      <c r="B152" s="13"/>
      <c r="C152" s="13"/>
      <c r="D152" s="13"/>
      <c r="E152" s="13"/>
      <c r="F152" s="13"/>
      <c r="G152" s="46"/>
      <c r="H152" s="13"/>
      <c r="I152" s="46"/>
      <c r="J152" s="50"/>
      <c r="K152" s="50"/>
      <c r="L152" s="50"/>
      <c r="M152" s="50"/>
      <c r="N152" s="13"/>
      <c r="O152" s="13"/>
      <c r="P152" s="13"/>
      <c r="Q152" s="13"/>
      <c r="AB152" s="45"/>
    </row>
    <row r="153" spans="1:28" ht="15" customHeight="1" x14ac:dyDescent="0.25">
      <c r="A153" s="13"/>
      <c r="B153" s="13"/>
      <c r="C153" s="13"/>
      <c r="D153" s="13"/>
      <c r="E153" s="13"/>
      <c r="F153" s="13"/>
      <c r="G153" s="46"/>
      <c r="H153" s="13"/>
      <c r="I153" s="46"/>
      <c r="J153" s="50"/>
      <c r="K153" s="50"/>
      <c r="L153" s="50"/>
      <c r="M153" s="50"/>
      <c r="N153" s="13"/>
      <c r="O153" s="13"/>
      <c r="P153" s="13"/>
      <c r="Q153" s="13"/>
      <c r="AB153" s="45"/>
    </row>
    <row r="154" spans="1:28" ht="15" customHeight="1" x14ac:dyDescent="0.25">
      <c r="A154" s="13"/>
      <c r="B154" s="13"/>
      <c r="C154" s="13"/>
      <c r="D154" s="13"/>
      <c r="E154" s="13"/>
      <c r="F154" s="13"/>
      <c r="G154" s="46"/>
      <c r="H154" s="13"/>
      <c r="I154" s="46"/>
      <c r="J154" s="50"/>
      <c r="K154" s="50"/>
      <c r="L154" s="50"/>
      <c r="M154" s="50"/>
      <c r="N154" s="13"/>
      <c r="O154" s="13"/>
      <c r="P154" s="13"/>
      <c r="Q154" s="13"/>
      <c r="AB154" s="45"/>
    </row>
    <row r="155" spans="1:28" ht="15" customHeight="1" x14ac:dyDescent="0.25">
      <c r="A155" s="13"/>
      <c r="B155" s="13"/>
      <c r="C155" s="13"/>
      <c r="D155" s="13"/>
      <c r="E155" s="13"/>
      <c r="F155" s="13"/>
      <c r="G155" s="46"/>
      <c r="H155" s="13"/>
      <c r="I155" s="46"/>
      <c r="J155" s="50"/>
      <c r="K155" s="50"/>
      <c r="L155" s="50"/>
      <c r="M155" s="50"/>
      <c r="N155" s="13"/>
      <c r="O155" s="13"/>
      <c r="P155" s="13"/>
      <c r="Q155" s="13"/>
      <c r="AB155" s="45"/>
    </row>
    <row r="156" spans="1:28" ht="15" customHeight="1" x14ac:dyDescent="0.25">
      <c r="A156" s="13"/>
      <c r="B156" s="13"/>
      <c r="C156" s="13"/>
      <c r="D156" s="13"/>
      <c r="E156" s="13"/>
      <c r="F156" s="13"/>
      <c r="G156" s="46"/>
      <c r="H156" s="13"/>
      <c r="I156" s="46"/>
      <c r="J156" s="50"/>
      <c r="K156" s="50"/>
      <c r="L156" s="50"/>
      <c r="M156" s="50"/>
      <c r="N156" s="13"/>
      <c r="O156" s="13"/>
      <c r="P156" s="13"/>
      <c r="Q156" s="13"/>
      <c r="AB156" s="45"/>
    </row>
    <row r="157" spans="1:28" ht="15" customHeight="1" x14ac:dyDescent="0.25">
      <c r="A157" s="13"/>
      <c r="B157" s="13"/>
      <c r="C157" s="13"/>
      <c r="D157" s="13"/>
      <c r="E157" s="13"/>
      <c r="F157" s="13"/>
      <c r="G157" s="46"/>
      <c r="H157" s="13"/>
      <c r="I157" s="46"/>
      <c r="J157" s="50"/>
      <c r="K157" s="50"/>
      <c r="L157" s="50"/>
      <c r="M157" s="50"/>
      <c r="N157" s="13"/>
      <c r="O157" s="13"/>
      <c r="P157" s="13"/>
      <c r="Q157" s="13"/>
      <c r="AB157" s="45"/>
    </row>
    <row r="158" spans="1:28" ht="15" customHeight="1" x14ac:dyDescent="0.25">
      <c r="A158" s="13"/>
      <c r="B158" s="13"/>
      <c r="C158" s="13"/>
      <c r="D158" s="13"/>
      <c r="E158" s="13"/>
      <c r="F158" s="13"/>
      <c r="G158" s="46"/>
      <c r="H158" s="13"/>
      <c r="I158" s="46"/>
      <c r="J158" s="50"/>
      <c r="K158" s="50"/>
      <c r="L158" s="50"/>
      <c r="M158" s="50"/>
      <c r="N158" s="13"/>
      <c r="O158" s="13"/>
      <c r="P158" s="13"/>
      <c r="Q158" s="13"/>
      <c r="AB158" s="45"/>
    </row>
    <row r="159" spans="1:28" ht="15" customHeight="1" x14ac:dyDescent="0.25">
      <c r="A159" s="13"/>
      <c r="B159" s="13"/>
      <c r="C159" s="13"/>
      <c r="D159" s="13"/>
      <c r="E159" s="13"/>
      <c r="F159" s="13"/>
      <c r="G159" s="46"/>
      <c r="H159" s="13"/>
      <c r="I159" s="46"/>
      <c r="J159" s="50"/>
      <c r="K159" s="50"/>
      <c r="L159" s="50"/>
      <c r="M159" s="50"/>
      <c r="N159" s="13"/>
      <c r="O159" s="13"/>
      <c r="P159" s="13"/>
      <c r="Q159" s="13"/>
      <c r="AB159" s="45"/>
    </row>
    <row r="160" spans="1:28" ht="15" customHeight="1" x14ac:dyDescent="0.25">
      <c r="A160" s="13"/>
      <c r="B160" s="13"/>
      <c r="C160" s="13"/>
      <c r="D160" s="13"/>
      <c r="E160" s="13"/>
      <c r="F160" s="13"/>
      <c r="G160" s="46"/>
      <c r="H160" s="13"/>
      <c r="I160" s="46"/>
      <c r="J160" s="50"/>
      <c r="K160" s="50"/>
      <c r="L160" s="50"/>
      <c r="M160" s="50"/>
      <c r="N160" s="13"/>
      <c r="O160" s="13"/>
      <c r="P160" s="13"/>
      <c r="Q160" s="13"/>
      <c r="AB160" s="45"/>
    </row>
    <row r="161" spans="1:28" ht="15" customHeight="1" x14ac:dyDescent="0.25">
      <c r="A161" s="13"/>
      <c r="B161" s="13"/>
      <c r="C161" s="13"/>
      <c r="D161" s="13"/>
      <c r="E161" s="13"/>
      <c r="F161" s="13"/>
      <c r="G161" s="46"/>
      <c r="H161" s="13"/>
      <c r="I161" s="46"/>
      <c r="J161" s="50"/>
      <c r="K161" s="50"/>
      <c r="L161" s="50"/>
      <c r="M161" s="50"/>
      <c r="N161" s="13"/>
      <c r="O161" s="13"/>
      <c r="P161" s="13"/>
      <c r="Q161" s="13"/>
      <c r="AB161" s="45"/>
    </row>
    <row r="162" spans="1:28" ht="15" customHeight="1" x14ac:dyDescent="0.25">
      <c r="A162" s="13"/>
      <c r="B162" s="13"/>
      <c r="C162" s="13"/>
      <c r="D162" s="13"/>
      <c r="E162" s="13"/>
      <c r="F162" s="13"/>
      <c r="G162" s="46"/>
      <c r="H162" s="13"/>
      <c r="I162" s="46"/>
      <c r="J162" s="50"/>
      <c r="K162" s="50"/>
      <c r="L162" s="50"/>
      <c r="M162" s="50"/>
      <c r="N162" s="13"/>
      <c r="O162" s="13"/>
      <c r="P162" s="13"/>
      <c r="Q162" s="13"/>
      <c r="AB162" s="45"/>
    </row>
    <row r="163" spans="1:28" ht="15" customHeight="1" x14ac:dyDescent="0.25">
      <c r="A163" s="13"/>
      <c r="B163" s="13"/>
      <c r="C163" s="13"/>
      <c r="D163" s="13"/>
      <c r="E163" s="13"/>
      <c r="F163" s="13"/>
      <c r="G163" s="46"/>
      <c r="H163" s="13"/>
      <c r="I163" s="46"/>
      <c r="J163" s="50"/>
      <c r="K163" s="50"/>
      <c r="L163" s="50"/>
      <c r="M163" s="50"/>
      <c r="N163" s="13"/>
      <c r="O163" s="13"/>
      <c r="P163" s="13"/>
      <c r="Q163" s="13"/>
      <c r="AB163" s="45"/>
    </row>
    <row r="164" spans="1:28" ht="15" customHeight="1" x14ac:dyDescent="0.25">
      <c r="A164" s="13"/>
      <c r="B164" s="13"/>
      <c r="C164" s="13"/>
      <c r="D164" s="13"/>
      <c r="E164" s="13"/>
      <c r="F164" s="13"/>
      <c r="G164" s="46"/>
      <c r="H164" s="13"/>
      <c r="I164" s="46"/>
      <c r="J164" s="50"/>
      <c r="K164" s="50"/>
      <c r="L164" s="50"/>
      <c r="M164" s="50"/>
      <c r="N164" s="13"/>
      <c r="O164" s="13"/>
      <c r="P164" s="13"/>
      <c r="Q164" s="13"/>
      <c r="AB164" s="45"/>
    </row>
    <row r="165" spans="1:28" ht="15" customHeight="1" x14ac:dyDescent="0.25">
      <c r="A165" s="13"/>
      <c r="B165" s="13"/>
      <c r="C165" s="13"/>
      <c r="D165" s="13"/>
      <c r="E165" s="13"/>
      <c r="F165" s="13"/>
      <c r="G165" s="46"/>
      <c r="H165" s="13"/>
      <c r="I165" s="46"/>
      <c r="J165" s="50"/>
      <c r="K165" s="50"/>
      <c r="L165" s="50"/>
      <c r="M165" s="50"/>
      <c r="N165" s="13"/>
      <c r="O165" s="13"/>
      <c r="P165" s="13"/>
      <c r="Q165" s="13"/>
      <c r="AB165" s="45"/>
    </row>
    <row r="166" spans="1:28" ht="15" customHeight="1" x14ac:dyDescent="0.25">
      <c r="A166" s="13"/>
      <c r="B166" s="13"/>
      <c r="C166" s="13"/>
      <c r="D166" s="13"/>
      <c r="E166" s="13"/>
      <c r="F166" s="13"/>
      <c r="G166" s="46"/>
      <c r="H166" s="13"/>
      <c r="I166" s="46"/>
      <c r="J166" s="50"/>
      <c r="K166" s="50"/>
      <c r="L166" s="50"/>
      <c r="M166" s="50"/>
      <c r="N166" s="13"/>
      <c r="O166" s="13"/>
      <c r="P166" s="13"/>
      <c r="Q166" s="13"/>
      <c r="AB166" s="45"/>
    </row>
    <row r="167" spans="1:28" ht="15" customHeight="1" x14ac:dyDescent="0.25">
      <c r="A167" s="13"/>
      <c r="B167" s="13"/>
      <c r="C167" s="13"/>
      <c r="D167" s="13"/>
      <c r="E167" s="13"/>
      <c r="F167" s="13"/>
      <c r="G167" s="46"/>
      <c r="H167" s="13"/>
      <c r="I167" s="46"/>
      <c r="J167" s="50"/>
      <c r="K167" s="50"/>
      <c r="L167" s="50"/>
      <c r="M167" s="50"/>
      <c r="N167" s="13"/>
      <c r="O167" s="13"/>
      <c r="P167" s="13"/>
      <c r="Q167" s="13"/>
      <c r="AB167" s="45"/>
    </row>
    <row r="168" spans="1:28" ht="15" customHeight="1" x14ac:dyDescent="0.25">
      <c r="A168" s="13"/>
      <c r="B168" s="13"/>
      <c r="C168" s="13"/>
      <c r="D168" s="13"/>
      <c r="E168" s="13"/>
      <c r="F168" s="13"/>
      <c r="G168" s="46"/>
      <c r="H168" s="13"/>
      <c r="I168" s="46"/>
      <c r="J168" s="50"/>
      <c r="K168" s="50"/>
      <c r="L168" s="50"/>
      <c r="M168" s="50"/>
      <c r="N168" s="13"/>
      <c r="O168" s="13"/>
      <c r="P168" s="13"/>
      <c r="Q168" s="13"/>
      <c r="AB168" s="45"/>
    </row>
    <row r="169" spans="1:28" ht="15" customHeight="1" x14ac:dyDescent="0.25">
      <c r="A169" s="13"/>
      <c r="B169" s="13"/>
      <c r="C169" s="13"/>
      <c r="D169" s="13"/>
      <c r="E169" s="13"/>
      <c r="F169" s="13"/>
      <c r="G169" s="46"/>
      <c r="H169" s="13"/>
      <c r="I169" s="46"/>
      <c r="J169" s="50"/>
      <c r="K169" s="50"/>
      <c r="L169" s="50"/>
      <c r="M169" s="50"/>
      <c r="N169" s="13"/>
      <c r="O169" s="13"/>
      <c r="P169" s="13"/>
      <c r="Q169" s="13"/>
      <c r="AB169" s="45"/>
    </row>
    <row r="170" spans="1:28" ht="15" customHeight="1" x14ac:dyDescent="0.25">
      <c r="A170" s="13"/>
      <c r="B170" s="13"/>
      <c r="C170" s="13"/>
      <c r="D170" s="13"/>
      <c r="E170" s="13"/>
      <c r="F170" s="13"/>
      <c r="G170" s="46"/>
      <c r="H170" s="13"/>
      <c r="I170" s="46"/>
      <c r="J170" s="50"/>
      <c r="K170" s="50"/>
      <c r="L170" s="50"/>
      <c r="M170" s="50"/>
      <c r="N170" s="13"/>
      <c r="O170" s="13"/>
      <c r="P170" s="13"/>
      <c r="Q170" s="13"/>
      <c r="AB170" s="45"/>
    </row>
    <row r="171" spans="1:28" ht="15" customHeight="1" x14ac:dyDescent="0.25">
      <c r="A171" s="13"/>
      <c r="B171" s="13"/>
      <c r="C171" s="13"/>
      <c r="D171" s="13"/>
      <c r="E171" s="13"/>
      <c r="F171" s="13"/>
      <c r="G171" s="46"/>
      <c r="H171" s="13"/>
      <c r="I171" s="46"/>
      <c r="J171" s="50"/>
      <c r="K171" s="50"/>
      <c r="L171" s="50"/>
      <c r="M171" s="50"/>
      <c r="N171" s="13"/>
      <c r="O171" s="13"/>
      <c r="P171" s="13"/>
      <c r="Q171" s="13"/>
      <c r="AB171" s="45"/>
    </row>
    <row r="172" spans="1:28" ht="15" customHeight="1" x14ac:dyDescent="0.25">
      <c r="A172" s="13"/>
      <c r="B172" s="13"/>
      <c r="C172" s="13"/>
      <c r="D172" s="13"/>
      <c r="E172" s="13"/>
      <c r="F172" s="13"/>
      <c r="G172" s="46"/>
      <c r="H172" s="13"/>
      <c r="I172" s="46"/>
      <c r="J172" s="50"/>
      <c r="K172" s="50"/>
      <c r="L172" s="50"/>
      <c r="M172" s="50"/>
      <c r="N172" s="13"/>
      <c r="O172" s="13"/>
      <c r="P172" s="13"/>
      <c r="Q172" s="13"/>
      <c r="AB172" s="45"/>
    </row>
    <row r="173" spans="1:28" ht="15" customHeight="1" x14ac:dyDescent="0.25">
      <c r="A173" s="13"/>
      <c r="B173" s="13"/>
      <c r="C173" s="13"/>
      <c r="D173" s="13"/>
      <c r="E173" s="13"/>
      <c r="F173" s="13"/>
      <c r="G173" s="46"/>
      <c r="H173" s="13"/>
      <c r="I173" s="46"/>
      <c r="J173" s="50"/>
      <c r="K173" s="50"/>
      <c r="L173" s="50"/>
      <c r="M173" s="50"/>
      <c r="N173" s="13"/>
      <c r="O173" s="13"/>
      <c r="P173" s="13"/>
      <c r="Q173" s="13"/>
      <c r="AB173" s="45"/>
    </row>
    <row r="174" spans="1:28" ht="15" customHeight="1" x14ac:dyDescent="0.25">
      <c r="A174" s="13"/>
      <c r="B174" s="13"/>
      <c r="C174" s="13"/>
      <c r="D174" s="13"/>
      <c r="E174" s="13"/>
      <c r="F174" s="13"/>
      <c r="G174" s="46"/>
      <c r="H174" s="13"/>
      <c r="I174" s="46"/>
      <c r="J174" s="50"/>
      <c r="K174" s="50"/>
      <c r="L174" s="50"/>
      <c r="M174" s="50"/>
      <c r="N174" s="13"/>
      <c r="O174" s="13"/>
      <c r="P174" s="13"/>
      <c r="Q174" s="13"/>
      <c r="AB174" s="45"/>
    </row>
    <row r="175" spans="1:28" ht="15" customHeight="1" x14ac:dyDescent="0.25">
      <c r="A175" s="13"/>
      <c r="B175" s="13"/>
      <c r="C175" s="13"/>
      <c r="D175" s="13"/>
      <c r="E175" s="13"/>
      <c r="F175" s="13"/>
      <c r="G175" s="46"/>
      <c r="H175" s="13"/>
      <c r="I175" s="46"/>
      <c r="J175" s="50"/>
      <c r="K175" s="50"/>
      <c r="L175" s="50"/>
      <c r="M175" s="50"/>
      <c r="N175" s="13"/>
      <c r="O175" s="13"/>
      <c r="P175" s="13"/>
      <c r="Q175" s="13"/>
      <c r="AB175" s="45"/>
    </row>
    <row r="176" spans="1:28" ht="15" customHeight="1" x14ac:dyDescent="0.25">
      <c r="A176" s="13"/>
      <c r="B176" s="13"/>
      <c r="C176" s="13"/>
      <c r="D176" s="13"/>
      <c r="E176" s="13"/>
      <c r="F176" s="13"/>
      <c r="G176" s="46"/>
      <c r="H176" s="13"/>
      <c r="I176" s="46"/>
      <c r="J176" s="50"/>
      <c r="K176" s="50"/>
      <c r="L176" s="50"/>
      <c r="M176" s="50"/>
      <c r="N176" s="13"/>
      <c r="O176" s="13"/>
      <c r="P176" s="13"/>
      <c r="Q176" s="13"/>
      <c r="AB176" s="45"/>
    </row>
    <row r="177" spans="1:28" ht="15" customHeight="1" x14ac:dyDescent="0.25">
      <c r="A177" s="13"/>
      <c r="B177" s="13"/>
      <c r="C177" s="13"/>
      <c r="D177" s="13"/>
      <c r="E177" s="13"/>
      <c r="F177" s="13"/>
      <c r="G177" s="46"/>
      <c r="H177" s="13"/>
      <c r="I177" s="46"/>
      <c r="J177" s="50"/>
      <c r="K177" s="50"/>
      <c r="L177" s="50"/>
      <c r="M177" s="50"/>
      <c r="N177" s="13"/>
      <c r="O177" s="13"/>
      <c r="P177" s="13"/>
      <c r="Q177" s="13"/>
      <c r="AB177" s="45"/>
    </row>
    <row r="178" spans="1:28" ht="15" customHeight="1" x14ac:dyDescent="0.25">
      <c r="A178" s="13"/>
      <c r="B178" s="13"/>
      <c r="C178" s="13"/>
      <c r="D178" s="13"/>
      <c r="E178" s="13"/>
      <c r="F178" s="13"/>
      <c r="G178" s="46"/>
      <c r="H178" s="13"/>
      <c r="I178" s="46"/>
      <c r="J178" s="50"/>
      <c r="K178" s="50"/>
      <c r="L178" s="50"/>
      <c r="M178" s="50"/>
      <c r="N178" s="13"/>
      <c r="O178" s="13"/>
      <c r="P178" s="13"/>
      <c r="Q178" s="13"/>
      <c r="AB178" s="45"/>
    </row>
    <row r="179" spans="1:28" ht="15" customHeight="1" x14ac:dyDescent="0.25">
      <c r="A179" s="13"/>
      <c r="B179" s="13"/>
      <c r="C179" s="13"/>
      <c r="D179" s="13"/>
      <c r="E179" s="13"/>
      <c r="F179" s="13"/>
      <c r="G179" s="46"/>
      <c r="H179" s="13"/>
      <c r="I179" s="46"/>
      <c r="J179" s="50"/>
      <c r="K179" s="50"/>
      <c r="L179" s="50"/>
      <c r="M179" s="50"/>
      <c r="N179" s="13"/>
      <c r="O179" s="13"/>
      <c r="P179" s="13"/>
      <c r="Q179" s="13"/>
      <c r="AB179" s="45"/>
    </row>
    <row r="180" spans="1:28" ht="15" customHeight="1" x14ac:dyDescent="0.25">
      <c r="A180" s="13"/>
      <c r="B180" s="13"/>
      <c r="C180" s="13"/>
      <c r="D180" s="13"/>
      <c r="E180" s="13"/>
      <c r="F180" s="13"/>
      <c r="G180" s="46"/>
      <c r="H180" s="13"/>
      <c r="I180" s="46"/>
      <c r="J180" s="50"/>
      <c r="K180" s="50"/>
      <c r="L180" s="50"/>
      <c r="M180" s="50"/>
      <c r="N180" s="13"/>
      <c r="O180" s="13"/>
      <c r="P180" s="13"/>
      <c r="Q180" s="13"/>
      <c r="AB180" s="45"/>
    </row>
    <row r="181" spans="1:28" ht="15" customHeight="1" x14ac:dyDescent="0.25">
      <c r="A181" s="13"/>
      <c r="B181" s="13"/>
      <c r="C181" s="13"/>
      <c r="D181" s="13"/>
      <c r="E181" s="13"/>
      <c r="F181" s="13"/>
      <c r="G181" s="46"/>
      <c r="H181" s="13"/>
      <c r="I181" s="46"/>
      <c r="J181" s="50"/>
      <c r="K181" s="50"/>
      <c r="L181" s="50"/>
      <c r="M181" s="50"/>
      <c r="N181" s="13"/>
      <c r="O181" s="13"/>
      <c r="P181" s="13"/>
      <c r="Q181" s="13"/>
      <c r="AB181" s="45"/>
    </row>
    <row r="182" spans="1:28" ht="15" customHeight="1" x14ac:dyDescent="0.25">
      <c r="A182" s="13"/>
      <c r="B182" s="13"/>
      <c r="C182" s="13"/>
      <c r="D182" s="13"/>
      <c r="E182" s="13"/>
      <c r="F182" s="13"/>
      <c r="G182" s="46"/>
      <c r="H182" s="13"/>
      <c r="I182" s="46"/>
      <c r="J182" s="50"/>
      <c r="K182" s="50"/>
      <c r="L182" s="50"/>
      <c r="M182" s="50"/>
      <c r="N182" s="13"/>
      <c r="O182" s="13"/>
      <c r="P182" s="13"/>
      <c r="Q182" s="13"/>
      <c r="AB182" s="45"/>
    </row>
    <row r="183" spans="1:28" ht="15" customHeight="1" x14ac:dyDescent="0.25">
      <c r="A183" s="13"/>
      <c r="B183" s="13"/>
      <c r="C183" s="13"/>
      <c r="D183" s="13"/>
      <c r="E183" s="13"/>
      <c r="F183" s="13"/>
      <c r="G183" s="46"/>
      <c r="H183" s="13"/>
      <c r="I183" s="46"/>
      <c r="J183" s="50"/>
      <c r="K183" s="50"/>
      <c r="L183" s="50"/>
      <c r="M183" s="50"/>
      <c r="N183" s="13"/>
      <c r="O183" s="13"/>
      <c r="P183" s="13"/>
      <c r="Q183" s="13"/>
      <c r="AB183" s="45"/>
    </row>
    <row r="184" spans="1:28" ht="15" customHeight="1" x14ac:dyDescent="0.25">
      <c r="A184" s="13"/>
      <c r="B184" s="13"/>
      <c r="C184" s="13"/>
      <c r="D184" s="13"/>
      <c r="E184" s="13"/>
      <c r="F184" s="13"/>
      <c r="G184" s="46"/>
      <c r="H184" s="13"/>
      <c r="I184" s="46"/>
      <c r="J184" s="50"/>
      <c r="K184" s="50"/>
      <c r="L184" s="50"/>
      <c r="M184" s="50"/>
      <c r="N184" s="13"/>
      <c r="O184" s="13"/>
      <c r="P184" s="13"/>
      <c r="Q184" s="13"/>
      <c r="AB184" s="45"/>
    </row>
    <row r="185" spans="1:28" ht="15" customHeight="1" x14ac:dyDescent="0.25">
      <c r="A185" s="13"/>
      <c r="B185" s="13"/>
      <c r="C185" s="13"/>
      <c r="D185" s="13"/>
      <c r="E185" s="13"/>
      <c r="F185" s="13"/>
      <c r="G185" s="46"/>
      <c r="H185" s="13"/>
      <c r="I185" s="46"/>
      <c r="J185" s="50"/>
      <c r="K185" s="50"/>
      <c r="L185" s="50"/>
      <c r="M185" s="50"/>
      <c r="N185" s="13"/>
      <c r="O185" s="13"/>
      <c r="P185" s="13"/>
      <c r="Q185" s="13"/>
      <c r="AB185" s="45"/>
    </row>
    <row r="186" spans="1:28" ht="15" customHeight="1" x14ac:dyDescent="0.25">
      <c r="A186" s="13"/>
      <c r="B186" s="13"/>
      <c r="C186" s="13"/>
      <c r="D186" s="13"/>
      <c r="E186" s="13"/>
      <c r="F186" s="13"/>
      <c r="G186" s="46"/>
      <c r="H186" s="13"/>
      <c r="I186" s="46"/>
      <c r="J186" s="50"/>
      <c r="K186" s="50"/>
      <c r="L186" s="50"/>
      <c r="M186" s="50"/>
      <c r="N186" s="13"/>
      <c r="O186" s="13"/>
      <c r="P186" s="13"/>
      <c r="Q186" s="13"/>
      <c r="AB186" s="45"/>
    </row>
    <row r="187" spans="1:28" ht="15" customHeight="1" x14ac:dyDescent="0.25">
      <c r="A187" s="13"/>
      <c r="B187" s="13"/>
      <c r="C187" s="13"/>
      <c r="D187" s="13"/>
      <c r="E187" s="13"/>
      <c r="F187" s="13"/>
      <c r="G187" s="46"/>
      <c r="H187" s="13"/>
      <c r="I187" s="46"/>
      <c r="J187" s="50"/>
      <c r="K187" s="50"/>
      <c r="L187" s="50"/>
      <c r="M187" s="50"/>
      <c r="N187" s="13"/>
      <c r="O187" s="13"/>
      <c r="P187" s="13"/>
      <c r="Q187" s="13"/>
      <c r="AB187" s="45"/>
    </row>
    <row r="188" spans="1:28" ht="15" customHeight="1" x14ac:dyDescent="0.25">
      <c r="A188" s="13"/>
      <c r="B188" s="13"/>
      <c r="C188" s="13"/>
      <c r="D188" s="13"/>
      <c r="E188" s="13"/>
      <c r="F188" s="13"/>
      <c r="G188" s="46"/>
      <c r="H188" s="13"/>
      <c r="I188" s="46"/>
      <c r="J188" s="50"/>
      <c r="K188" s="50"/>
      <c r="L188" s="50"/>
      <c r="M188" s="50"/>
      <c r="N188" s="13"/>
      <c r="O188" s="13"/>
      <c r="P188" s="13"/>
      <c r="Q188" s="13"/>
      <c r="AB188" s="45"/>
    </row>
    <row r="189" spans="1:28" ht="15" customHeight="1" x14ac:dyDescent="0.25">
      <c r="A189" s="13"/>
      <c r="B189" s="13"/>
      <c r="C189" s="13"/>
      <c r="D189" s="13"/>
      <c r="E189" s="13"/>
      <c r="F189" s="13"/>
      <c r="G189" s="46"/>
      <c r="H189" s="13"/>
      <c r="I189" s="46"/>
      <c r="J189" s="50"/>
      <c r="K189" s="50"/>
      <c r="L189" s="50"/>
      <c r="M189" s="50"/>
      <c r="N189" s="13"/>
      <c r="O189" s="13"/>
      <c r="P189" s="13"/>
      <c r="Q189" s="13"/>
      <c r="AB189" s="45"/>
    </row>
    <row r="190" spans="1:28" ht="15" customHeight="1" x14ac:dyDescent="0.25">
      <c r="A190" s="13"/>
      <c r="B190" s="13"/>
      <c r="C190" s="13"/>
      <c r="D190" s="13"/>
      <c r="E190" s="13"/>
      <c r="F190" s="13"/>
      <c r="G190" s="46"/>
      <c r="H190" s="13"/>
      <c r="I190" s="46"/>
      <c r="J190" s="50"/>
      <c r="K190" s="50"/>
      <c r="L190" s="50"/>
      <c r="M190" s="50"/>
      <c r="N190" s="13"/>
      <c r="O190" s="13"/>
      <c r="P190" s="13"/>
      <c r="Q190" s="13"/>
    </row>
    <row r="191" spans="1:28" ht="15" customHeight="1" x14ac:dyDescent="0.25">
      <c r="A191" s="13"/>
      <c r="B191" s="13"/>
      <c r="C191" s="13"/>
      <c r="D191" s="13"/>
      <c r="E191" s="13"/>
      <c r="F191" s="13"/>
      <c r="G191" s="46"/>
      <c r="H191" s="13"/>
      <c r="I191" s="46"/>
      <c r="J191" s="50"/>
      <c r="K191" s="50"/>
      <c r="L191" s="50"/>
      <c r="M191" s="50"/>
      <c r="N191" s="13"/>
      <c r="O191" s="13"/>
      <c r="P191" s="13"/>
      <c r="Q191" s="13"/>
    </row>
    <row r="192" spans="1:28" ht="15" customHeight="1" x14ac:dyDescent="0.25">
      <c r="A192" s="13"/>
      <c r="B192" s="13"/>
      <c r="C192" s="13"/>
      <c r="D192" s="13"/>
      <c r="E192" s="13"/>
      <c r="F192" s="13"/>
      <c r="G192" s="46"/>
      <c r="H192" s="13"/>
      <c r="I192" s="46"/>
      <c r="J192" s="50"/>
      <c r="K192" s="50"/>
      <c r="L192" s="50"/>
      <c r="M192" s="50"/>
      <c r="N192" s="13"/>
      <c r="O192" s="13"/>
      <c r="P192" s="13"/>
      <c r="Q192" s="13"/>
    </row>
    <row r="193" spans="1:17" ht="15" customHeight="1" x14ac:dyDescent="0.25">
      <c r="A193" s="13"/>
      <c r="B193" s="13"/>
      <c r="C193" s="13"/>
      <c r="D193" s="13"/>
      <c r="E193" s="13"/>
      <c r="F193" s="13"/>
      <c r="G193" s="46"/>
      <c r="H193" s="13"/>
      <c r="I193" s="46"/>
      <c r="J193" s="50"/>
      <c r="K193" s="50"/>
      <c r="L193" s="50"/>
      <c r="M193" s="50"/>
      <c r="N193" s="13"/>
      <c r="O193" s="13"/>
      <c r="P193" s="13"/>
      <c r="Q193" s="13"/>
    </row>
    <row r="194" spans="1:17" ht="15" customHeight="1" x14ac:dyDescent="0.25">
      <c r="A194" s="13"/>
      <c r="B194" s="13"/>
      <c r="C194" s="13"/>
      <c r="D194" s="13"/>
      <c r="E194" s="13"/>
      <c r="F194" s="13"/>
      <c r="G194" s="46"/>
      <c r="H194" s="13"/>
      <c r="I194" s="46"/>
      <c r="J194" s="50"/>
      <c r="K194" s="50"/>
      <c r="L194" s="50"/>
      <c r="M194" s="50"/>
      <c r="N194" s="13"/>
      <c r="O194" s="13"/>
      <c r="P194" s="13"/>
      <c r="Q194" s="13"/>
    </row>
    <row r="195" spans="1:17" ht="15" customHeight="1" x14ac:dyDescent="0.25">
      <c r="A195" s="13"/>
      <c r="B195" s="13"/>
      <c r="C195" s="13"/>
      <c r="D195" s="13"/>
      <c r="E195" s="13"/>
      <c r="F195" s="13"/>
      <c r="G195" s="46"/>
      <c r="H195" s="13"/>
      <c r="I195" s="46"/>
      <c r="J195" s="50"/>
      <c r="K195" s="50"/>
      <c r="L195" s="50"/>
      <c r="M195" s="50"/>
      <c r="N195" s="13"/>
      <c r="O195" s="13"/>
      <c r="P195" s="13"/>
      <c r="Q195" s="13"/>
    </row>
    <row r="196" spans="1:17" ht="15" customHeight="1" x14ac:dyDescent="0.25">
      <c r="A196" s="13"/>
      <c r="B196" s="13"/>
      <c r="C196" s="13"/>
      <c r="D196" s="13"/>
      <c r="E196" s="13"/>
      <c r="F196" s="13"/>
      <c r="G196" s="46"/>
      <c r="H196" s="13"/>
      <c r="I196" s="46"/>
      <c r="J196" s="50"/>
      <c r="K196" s="50"/>
      <c r="L196" s="50"/>
      <c r="M196" s="50"/>
      <c r="N196" s="13"/>
      <c r="O196" s="13"/>
      <c r="P196" s="13"/>
      <c r="Q196" s="13"/>
    </row>
    <row r="197" spans="1:17" ht="15" customHeight="1" x14ac:dyDescent="0.25">
      <c r="A197" s="13"/>
      <c r="B197" s="13"/>
      <c r="C197" s="13"/>
      <c r="D197" s="13"/>
      <c r="E197" s="13"/>
      <c r="F197" s="13"/>
      <c r="G197" s="46"/>
      <c r="H197" s="13"/>
      <c r="I197" s="46"/>
      <c r="J197" s="50"/>
      <c r="K197" s="50"/>
      <c r="L197" s="50"/>
      <c r="M197" s="50"/>
      <c r="N197" s="13"/>
      <c r="O197" s="13"/>
      <c r="P197" s="13"/>
      <c r="Q197" s="13"/>
    </row>
    <row r="198" spans="1:17" ht="15" customHeight="1" x14ac:dyDescent="0.25">
      <c r="A198" s="13"/>
      <c r="B198" s="13"/>
      <c r="C198" s="13"/>
      <c r="D198" s="13"/>
      <c r="E198" s="13"/>
      <c r="F198" s="13"/>
      <c r="G198" s="46"/>
      <c r="H198" s="13"/>
      <c r="I198" s="46"/>
      <c r="J198" s="50"/>
      <c r="K198" s="50"/>
      <c r="L198" s="50"/>
      <c r="M198" s="50"/>
      <c r="N198" s="13"/>
      <c r="O198" s="13"/>
      <c r="P198" s="13"/>
      <c r="Q198" s="13"/>
    </row>
    <row r="199" spans="1:17" ht="15" customHeight="1" x14ac:dyDescent="0.25">
      <c r="A199" s="13"/>
      <c r="B199" s="13"/>
      <c r="C199" s="13"/>
      <c r="D199" s="13"/>
      <c r="E199" s="13"/>
      <c r="F199" s="13"/>
      <c r="G199" s="46"/>
      <c r="H199" s="13"/>
      <c r="I199" s="46"/>
      <c r="J199" s="50"/>
      <c r="K199" s="50"/>
      <c r="L199" s="50"/>
      <c r="M199" s="50"/>
      <c r="N199" s="13"/>
      <c r="O199" s="13"/>
      <c r="P199" s="13"/>
      <c r="Q199" s="13"/>
    </row>
    <row r="200" spans="1:17" ht="15" customHeight="1" x14ac:dyDescent="0.25">
      <c r="A200" s="13"/>
      <c r="B200" s="13"/>
      <c r="C200" s="13"/>
      <c r="D200" s="13"/>
      <c r="E200" s="13"/>
      <c r="F200" s="13"/>
      <c r="G200" s="46"/>
      <c r="H200" s="13"/>
      <c r="I200" s="46"/>
      <c r="J200" s="50"/>
      <c r="K200" s="50"/>
      <c r="L200" s="50"/>
      <c r="M200" s="50"/>
      <c r="N200" s="13"/>
      <c r="O200" s="13"/>
      <c r="P200" s="13"/>
      <c r="Q200" s="13"/>
    </row>
    <row r="201" spans="1:17" ht="15" customHeight="1" x14ac:dyDescent="0.25">
      <c r="A201" s="13"/>
      <c r="B201" s="13"/>
      <c r="C201" s="13"/>
      <c r="D201" s="13"/>
      <c r="E201" s="13"/>
      <c r="F201" s="13"/>
      <c r="G201" s="46"/>
      <c r="H201" s="13"/>
      <c r="I201" s="46"/>
      <c r="J201" s="50"/>
      <c r="K201" s="50"/>
      <c r="L201" s="50"/>
      <c r="M201" s="50"/>
      <c r="N201" s="13"/>
      <c r="O201" s="13"/>
      <c r="P201" s="13"/>
      <c r="Q201" s="13"/>
    </row>
    <row r="202" spans="1:17" ht="15" customHeight="1" x14ac:dyDescent="0.25">
      <c r="A202" s="13"/>
      <c r="B202" s="13"/>
      <c r="C202" s="13"/>
      <c r="D202" s="13"/>
      <c r="E202" s="13"/>
      <c r="F202" s="13"/>
      <c r="G202" s="46"/>
      <c r="H202" s="13"/>
      <c r="I202" s="46"/>
      <c r="J202" s="50"/>
      <c r="K202" s="50"/>
      <c r="L202" s="50"/>
      <c r="M202" s="50"/>
      <c r="N202" s="13"/>
      <c r="O202" s="13"/>
      <c r="P202" s="13"/>
      <c r="Q202" s="13"/>
    </row>
    <row r="203" spans="1:17" ht="15" customHeight="1" x14ac:dyDescent="0.25">
      <c r="A203" s="13"/>
      <c r="B203" s="13"/>
      <c r="C203" s="13"/>
      <c r="D203" s="13"/>
      <c r="E203" s="13"/>
      <c r="F203" s="13"/>
      <c r="G203" s="46"/>
      <c r="H203" s="13"/>
      <c r="I203" s="46"/>
      <c r="J203" s="50"/>
      <c r="K203" s="50"/>
      <c r="L203" s="50"/>
      <c r="M203" s="50"/>
      <c r="N203" s="13"/>
      <c r="O203" s="13"/>
      <c r="P203" s="13"/>
      <c r="Q203" s="13"/>
    </row>
    <row r="204" spans="1:17" ht="15" customHeight="1" x14ac:dyDescent="0.25">
      <c r="A204" s="13"/>
      <c r="B204" s="13"/>
      <c r="C204" s="13"/>
      <c r="D204" s="13"/>
      <c r="E204" s="13"/>
      <c r="F204" s="13"/>
      <c r="G204" s="46"/>
      <c r="H204" s="13"/>
      <c r="I204" s="46"/>
      <c r="J204" s="50"/>
      <c r="K204" s="50"/>
      <c r="L204" s="50"/>
      <c r="M204" s="50"/>
      <c r="N204" s="13"/>
      <c r="O204" s="13"/>
      <c r="P204" s="13"/>
      <c r="Q204" s="13"/>
    </row>
    <row r="205" spans="1:17" ht="15" customHeight="1" x14ac:dyDescent="0.25">
      <c r="A205" s="13"/>
      <c r="B205" s="13"/>
      <c r="C205" s="13"/>
      <c r="D205" s="13"/>
      <c r="E205" s="13"/>
      <c r="F205" s="13"/>
      <c r="G205" s="46"/>
      <c r="H205" s="13"/>
      <c r="I205" s="46"/>
      <c r="J205" s="50"/>
      <c r="K205" s="50"/>
      <c r="L205" s="50"/>
      <c r="M205" s="50"/>
      <c r="N205" s="13"/>
      <c r="O205" s="13"/>
      <c r="P205" s="13"/>
      <c r="Q205" s="13"/>
    </row>
    <row r="206" spans="1:17" ht="15" customHeight="1" x14ac:dyDescent="0.25">
      <c r="A206" s="13"/>
      <c r="B206" s="13"/>
      <c r="C206" s="13"/>
      <c r="D206" s="13"/>
      <c r="E206" s="13"/>
      <c r="F206" s="13"/>
      <c r="G206" s="46"/>
      <c r="H206" s="13"/>
      <c r="I206" s="46"/>
      <c r="J206" s="50"/>
      <c r="K206" s="50"/>
      <c r="L206" s="50"/>
      <c r="M206" s="50"/>
      <c r="N206" s="13"/>
      <c r="O206" s="13"/>
      <c r="P206" s="13"/>
      <c r="Q206" s="13"/>
    </row>
    <row r="207" spans="1:17" ht="15" customHeight="1" x14ac:dyDescent="0.25">
      <c r="A207" s="13"/>
      <c r="B207" s="13"/>
      <c r="C207" s="13"/>
      <c r="D207" s="13"/>
      <c r="E207" s="13"/>
      <c r="F207" s="13"/>
      <c r="G207" s="46"/>
      <c r="H207" s="13"/>
      <c r="I207" s="46"/>
      <c r="J207" s="50"/>
      <c r="K207" s="50"/>
      <c r="L207" s="50"/>
      <c r="M207" s="50"/>
      <c r="N207" s="13"/>
      <c r="O207" s="13"/>
      <c r="P207" s="13"/>
      <c r="Q207" s="13"/>
    </row>
    <row r="208" spans="1:17" ht="15" customHeight="1" x14ac:dyDescent="0.25">
      <c r="A208" s="13"/>
      <c r="B208" s="13"/>
      <c r="C208" s="13"/>
      <c r="D208" s="13"/>
      <c r="E208" s="13"/>
      <c r="F208" s="13"/>
      <c r="G208" s="46"/>
      <c r="H208" s="13"/>
      <c r="I208" s="46"/>
      <c r="J208" s="50"/>
      <c r="K208" s="50"/>
      <c r="L208" s="50"/>
      <c r="M208" s="50"/>
      <c r="N208" s="13"/>
      <c r="O208" s="13"/>
      <c r="P208" s="13"/>
      <c r="Q208" s="13"/>
    </row>
    <row r="209" spans="1:17" ht="15" customHeight="1" x14ac:dyDescent="0.25">
      <c r="A209" s="13"/>
      <c r="B209" s="13"/>
      <c r="C209" s="13"/>
      <c r="D209" s="13"/>
      <c r="E209" s="13"/>
      <c r="F209" s="13"/>
      <c r="G209" s="46"/>
      <c r="H209" s="13"/>
      <c r="I209" s="46"/>
      <c r="J209" s="50"/>
      <c r="K209" s="50"/>
      <c r="L209" s="50"/>
      <c r="M209" s="50"/>
      <c r="N209" s="13"/>
      <c r="O209" s="13"/>
      <c r="P209" s="13"/>
      <c r="Q209" s="13"/>
    </row>
    <row r="210" spans="1:17" ht="15" customHeight="1" x14ac:dyDescent="0.25">
      <c r="A210" s="13"/>
      <c r="B210" s="13"/>
      <c r="C210" s="13"/>
      <c r="D210" s="13"/>
      <c r="E210" s="13"/>
      <c r="F210" s="13"/>
      <c r="G210" s="46"/>
      <c r="H210" s="13"/>
      <c r="I210" s="46"/>
      <c r="J210" s="50"/>
      <c r="K210" s="50"/>
      <c r="L210" s="50"/>
      <c r="M210" s="50"/>
      <c r="N210" s="13"/>
      <c r="O210" s="13"/>
      <c r="P210" s="13"/>
      <c r="Q210" s="13"/>
    </row>
    <row r="211" spans="1:17" ht="15" customHeight="1" x14ac:dyDescent="0.25">
      <c r="A211" s="13"/>
      <c r="B211" s="13"/>
      <c r="C211" s="13"/>
      <c r="D211" s="13"/>
      <c r="E211" s="13"/>
      <c r="F211" s="13"/>
      <c r="G211" s="46"/>
      <c r="H211" s="13"/>
      <c r="I211" s="46"/>
      <c r="J211" s="50"/>
      <c r="K211" s="50"/>
      <c r="L211" s="50"/>
      <c r="M211" s="50"/>
      <c r="N211" s="13"/>
      <c r="O211" s="13"/>
      <c r="P211" s="13"/>
      <c r="Q211" s="13"/>
    </row>
    <row r="212" spans="1:17" ht="15" customHeight="1" x14ac:dyDescent="0.25">
      <c r="A212" s="13"/>
      <c r="B212" s="13"/>
      <c r="C212" s="13"/>
      <c r="D212" s="13"/>
      <c r="E212" s="13"/>
      <c r="F212" s="13"/>
      <c r="G212" s="46"/>
      <c r="H212" s="13"/>
      <c r="I212" s="46"/>
      <c r="J212" s="50"/>
      <c r="K212" s="50"/>
      <c r="L212" s="50"/>
      <c r="M212" s="50"/>
      <c r="N212" s="13"/>
      <c r="O212" s="13"/>
      <c r="P212" s="13"/>
      <c r="Q212" s="13"/>
    </row>
    <row r="213" spans="1:17" ht="15" customHeight="1" x14ac:dyDescent="0.25">
      <c r="A213" s="13"/>
      <c r="B213" s="13"/>
      <c r="C213" s="13"/>
      <c r="D213" s="13"/>
      <c r="E213" s="13"/>
      <c r="F213" s="13"/>
      <c r="G213" s="46"/>
      <c r="H213" s="13"/>
      <c r="I213" s="46"/>
      <c r="J213" s="50"/>
      <c r="K213" s="50"/>
      <c r="L213" s="50"/>
      <c r="M213" s="50"/>
      <c r="N213" s="13"/>
      <c r="O213" s="13"/>
      <c r="P213" s="13"/>
      <c r="Q213" s="13"/>
    </row>
    <row r="214" spans="1:17" ht="15" customHeight="1" x14ac:dyDescent="0.25">
      <c r="A214" s="13"/>
      <c r="B214" s="13"/>
      <c r="C214" s="13"/>
      <c r="D214" s="13"/>
      <c r="E214" s="13"/>
      <c r="F214" s="13"/>
      <c r="G214" s="46"/>
      <c r="H214" s="13"/>
      <c r="I214" s="46"/>
      <c r="J214" s="50"/>
      <c r="K214" s="50"/>
      <c r="L214" s="50"/>
      <c r="M214" s="50"/>
      <c r="N214" s="13"/>
      <c r="O214" s="13"/>
      <c r="P214" s="13"/>
      <c r="Q214" s="13"/>
    </row>
    <row r="215" spans="1:17" ht="15" customHeight="1" x14ac:dyDescent="0.25">
      <c r="A215" s="13"/>
      <c r="B215" s="13"/>
      <c r="C215" s="13"/>
      <c r="D215" s="13"/>
      <c r="E215" s="13"/>
      <c r="F215" s="13"/>
      <c r="G215" s="46"/>
      <c r="H215" s="13"/>
      <c r="I215" s="46"/>
      <c r="J215" s="50"/>
      <c r="K215" s="50"/>
      <c r="L215" s="50"/>
      <c r="M215" s="50"/>
      <c r="N215" s="13"/>
      <c r="O215" s="13"/>
      <c r="P215" s="13"/>
      <c r="Q215" s="13"/>
    </row>
    <row r="216" spans="1:17" ht="15" customHeight="1" x14ac:dyDescent="0.25">
      <c r="A216" s="13"/>
      <c r="B216" s="13"/>
      <c r="C216" s="13"/>
      <c r="D216" s="13"/>
      <c r="E216" s="13"/>
      <c r="F216" s="13"/>
      <c r="G216" s="46"/>
      <c r="H216" s="13"/>
      <c r="I216" s="46"/>
      <c r="J216" s="50"/>
      <c r="K216" s="50"/>
      <c r="L216" s="50"/>
      <c r="M216" s="50"/>
      <c r="N216" s="13"/>
      <c r="O216" s="13"/>
      <c r="P216" s="13"/>
      <c r="Q216" s="13"/>
    </row>
    <row r="217" spans="1:17" ht="15" customHeight="1" x14ac:dyDescent="0.25">
      <c r="A217" s="13"/>
      <c r="B217" s="13"/>
      <c r="C217" s="13"/>
      <c r="D217" s="13"/>
      <c r="E217" s="13"/>
      <c r="F217" s="13"/>
      <c r="G217" s="46"/>
      <c r="H217" s="13"/>
      <c r="I217" s="46"/>
      <c r="J217" s="50"/>
      <c r="K217" s="50"/>
      <c r="L217" s="50"/>
      <c r="M217" s="50"/>
      <c r="N217" s="13"/>
      <c r="O217" s="13"/>
      <c r="P217" s="13"/>
      <c r="Q217" s="13"/>
    </row>
    <row r="218" spans="1:17" ht="15" customHeight="1" x14ac:dyDescent="0.25">
      <c r="A218" s="13"/>
      <c r="B218" s="13"/>
      <c r="C218" s="13"/>
      <c r="D218" s="13"/>
      <c r="E218" s="13"/>
      <c r="F218" s="13"/>
      <c r="G218" s="46"/>
      <c r="H218" s="13"/>
      <c r="I218" s="46"/>
      <c r="J218" s="50"/>
      <c r="K218" s="50"/>
      <c r="L218" s="50"/>
      <c r="M218" s="50"/>
      <c r="N218" s="13"/>
      <c r="O218" s="13"/>
      <c r="P218" s="13"/>
      <c r="Q218" s="13"/>
    </row>
    <row r="219" spans="1:17" ht="15" customHeight="1" x14ac:dyDescent="0.25">
      <c r="A219" s="13"/>
      <c r="B219" s="13"/>
      <c r="C219" s="13"/>
      <c r="D219" s="13"/>
      <c r="E219" s="13"/>
      <c r="F219" s="13"/>
      <c r="G219" s="46"/>
      <c r="H219" s="13"/>
      <c r="I219" s="46"/>
      <c r="J219" s="50"/>
      <c r="K219" s="50"/>
      <c r="L219" s="50"/>
      <c r="M219" s="50"/>
      <c r="N219" s="13"/>
      <c r="O219" s="13"/>
      <c r="P219" s="13"/>
      <c r="Q219" s="13"/>
    </row>
    <row r="220" spans="1:17" ht="15" customHeight="1" x14ac:dyDescent="0.25">
      <c r="A220" s="13"/>
      <c r="B220" s="13"/>
      <c r="C220" s="13"/>
      <c r="D220" s="13"/>
      <c r="E220" s="13"/>
      <c r="F220" s="13"/>
      <c r="G220" s="46"/>
      <c r="H220" s="13"/>
      <c r="I220" s="46"/>
      <c r="J220" s="50"/>
      <c r="K220" s="50"/>
      <c r="L220" s="50"/>
      <c r="M220" s="50"/>
      <c r="N220" s="13"/>
      <c r="O220" s="13"/>
      <c r="P220" s="13"/>
      <c r="Q220" s="13"/>
    </row>
    <row r="221" spans="1:17" ht="15" customHeight="1" x14ac:dyDescent="0.25">
      <c r="A221" s="13"/>
      <c r="B221" s="13"/>
      <c r="C221" s="13"/>
      <c r="D221" s="13"/>
      <c r="E221" s="13"/>
      <c r="F221" s="13"/>
      <c r="G221" s="46"/>
      <c r="H221" s="13"/>
      <c r="I221" s="46"/>
      <c r="J221" s="50"/>
      <c r="K221" s="50"/>
      <c r="L221" s="50"/>
      <c r="M221" s="50"/>
      <c r="N221" s="13"/>
      <c r="O221" s="13"/>
      <c r="P221" s="13"/>
      <c r="Q221" s="13"/>
    </row>
    <row r="222" spans="1:17" ht="15" customHeight="1" x14ac:dyDescent="0.25">
      <c r="A222" s="13"/>
      <c r="B222" s="13"/>
      <c r="C222" s="13"/>
      <c r="D222" s="13"/>
      <c r="E222" s="13"/>
      <c r="F222" s="13"/>
      <c r="G222" s="46"/>
      <c r="H222" s="13"/>
      <c r="I222" s="46"/>
      <c r="J222" s="50"/>
      <c r="K222" s="50"/>
      <c r="L222" s="50"/>
      <c r="M222" s="50"/>
      <c r="N222" s="13"/>
      <c r="O222" s="13"/>
      <c r="P222" s="13"/>
      <c r="Q222" s="13"/>
    </row>
    <row r="223" spans="1:17" ht="15" customHeight="1" x14ac:dyDescent="0.25">
      <c r="A223" s="13"/>
      <c r="B223" s="13"/>
      <c r="C223" s="13"/>
      <c r="D223" s="13"/>
      <c r="E223" s="13"/>
      <c r="F223" s="13"/>
      <c r="G223" s="46"/>
      <c r="H223" s="13"/>
      <c r="I223" s="46"/>
      <c r="J223" s="50"/>
      <c r="K223" s="50"/>
      <c r="L223" s="50"/>
      <c r="M223" s="50"/>
      <c r="N223" s="13"/>
      <c r="O223" s="13"/>
      <c r="P223" s="13"/>
      <c r="Q223" s="13"/>
    </row>
    <row r="224" spans="1:17" ht="15" customHeight="1" x14ac:dyDescent="0.25">
      <c r="A224" s="13"/>
      <c r="B224" s="13"/>
      <c r="C224" s="13"/>
      <c r="D224" s="13"/>
      <c r="E224" s="13"/>
      <c r="F224" s="13"/>
      <c r="G224" s="46"/>
      <c r="H224" s="13"/>
      <c r="I224" s="46"/>
      <c r="J224" s="50"/>
      <c r="K224" s="50"/>
      <c r="L224" s="50"/>
      <c r="M224" s="50"/>
      <c r="N224" s="13"/>
      <c r="O224" s="13"/>
      <c r="P224" s="13"/>
      <c r="Q224" s="13"/>
    </row>
    <row r="225" spans="1:17" ht="15" customHeight="1" x14ac:dyDescent="0.25">
      <c r="A225" s="13"/>
      <c r="B225" s="13"/>
      <c r="C225" s="13"/>
      <c r="D225" s="13"/>
      <c r="E225" s="13"/>
      <c r="F225" s="13"/>
      <c r="G225" s="46"/>
      <c r="H225" s="13"/>
      <c r="I225" s="46"/>
      <c r="J225" s="50"/>
      <c r="K225" s="50"/>
      <c r="L225" s="50"/>
      <c r="M225" s="50"/>
      <c r="N225" s="13"/>
      <c r="O225" s="13"/>
      <c r="P225" s="13"/>
      <c r="Q225" s="13"/>
    </row>
    <row r="226" spans="1:17" ht="15" customHeight="1" x14ac:dyDescent="0.25">
      <c r="A226" s="13"/>
      <c r="B226" s="13"/>
      <c r="C226" s="13"/>
      <c r="D226" s="13"/>
      <c r="E226" s="13"/>
      <c r="F226" s="13"/>
      <c r="G226" s="46"/>
      <c r="H226" s="13"/>
      <c r="I226" s="46"/>
      <c r="J226" s="50"/>
      <c r="K226" s="50"/>
      <c r="L226" s="50"/>
      <c r="M226" s="50"/>
      <c r="N226" s="13"/>
      <c r="O226" s="13"/>
      <c r="P226" s="13"/>
      <c r="Q226" s="13"/>
    </row>
    <row r="227" spans="1:17" ht="15" customHeight="1" x14ac:dyDescent="0.25">
      <c r="A227" s="13"/>
      <c r="B227" s="13"/>
      <c r="C227" s="13"/>
      <c r="D227" s="13"/>
      <c r="E227" s="13"/>
      <c r="F227" s="13"/>
      <c r="G227" s="46"/>
      <c r="H227" s="13"/>
      <c r="I227" s="46"/>
      <c r="J227" s="50"/>
      <c r="K227" s="50"/>
      <c r="L227" s="50"/>
      <c r="M227" s="50"/>
      <c r="N227" s="13"/>
      <c r="O227" s="13"/>
      <c r="P227" s="13"/>
      <c r="Q227" s="13"/>
    </row>
    <row r="228" spans="1:17" ht="15" customHeight="1" x14ac:dyDescent="0.25">
      <c r="A228" s="13"/>
      <c r="B228" s="13"/>
      <c r="C228" s="13"/>
      <c r="D228" s="13"/>
      <c r="E228" s="13"/>
      <c r="F228" s="13"/>
      <c r="G228" s="46"/>
      <c r="H228" s="13"/>
      <c r="I228" s="46"/>
      <c r="J228" s="50"/>
      <c r="K228" s="50"/>
      <c r="L228" s="50"/>
      <c r="M228" s="50"/>
      <c r="N228" s="13"/>
      <c r="O228" s="13"/>
      <c r="P228" s="13"/>
      <c r="Q228" s="13"/>
    </row>
    <row r="229" spans="1:17" ht="15" customHeight="1" x14ac:dyDescent="0.25">
      <c r="A229" s="13"/>
      <c r="B229" s="13"/>
      <c r="C229" s="13"/>
      <c r="D229" s="13"/>
      <c r="E229" s="13"/>
      <c r="F229" s="13"/>
      <c r="G229" s="46"/>
      <c r="H229" s="13"/>
      <c r="I229" s="46"/>
      <c r="J229" s="50"/>
      <c r="K229" s="50"/>
      <c r="L229" s="50"/>
      <c r="M229" s="50"/>
      <c r="N229" s="13"/>
      <c r="O229" s="13"/>
      <c r="P229" s="13"/>
      <c r="Q229" s="13"/>
    </row>
    <row r="230" spans="1:17" ht="15" customHeight="1" x14ac:dyDescent="0.25">
      <c r="A230" s="13"/>
      <c r="B230" s="13"/>
      <c r="C230" s="13"/>
      <c r="D230" s="13"/>
      <c r="E230" s="13"/>
      <c r="F230" s="13"/>
      <c r="G230" s="46"/>
      <c r="H230" s="13"/>
      <c r="I230" s="46"/>
      <c r="J230" s="50"/>
      <c r="K230" s="50"/>
      <c r="L230" s="50"/>
      <c r="M230" s="50"/>
      <c r="N230" s="13"/>
      <c r="O230" s="13"/>
      <c r="P230" s="13"/>
      <c r="Q230" s="13"/>
    </row>
    <row r="231" spans="1:17" ht="15" customHeight="1" x14ac:dyDescent="0.25">
      <c r="A231" s="13"/>
      <c r="B231" s="13"/>
      <c r="C231" s="13"/>
      <c r="D231" s="13"/>
      <c r="E231" s="13"/>
      <c r="F231" s="13"/>
      <c r="G231" s="46"/>
      <c r="H231" s="13"/>
      <c r="I231" s="46"/>
      <c r="J231" s="50"/>
      <c r="K231" s="50"/>
      <c r="L231" s="50"/>
      <c r="M231" s="50"/>
      <c r="N231" s="13"/>
      <c r="O231" s="13"/>
      <c r="P231" s="13"/>
      <c r="Q231" s="13"/>
    </row>
    <row r="232" spans="1:17" ht="15" customHeight="1" x14ac:dyDescent="0.25">
      <c r="A232" s="13"/>
      <c r="B232" s="13"/>
      <c r="C232" s="13"/>
      <c r="D232" s="13"/>
      <c r="E232" s="13"/>
      <c r="F232" s="13"/>
      <c r="G232" s="46"/>
      <c r="H232" s="13"/>
      <c r="I232" s="46"/>
      <c r="J232" s="50"/>
      <c r="K232" s="50"/>
      <c r="L232" s="50"/>
      <c r="M232" s="50"/>
      <c r="N232" s="13"/>
      <c r="O232" s="13"/>
      <c r="P232" s="13"/>
      <c r="Q232" s="13"/>
    </row>
    <row r="233" spans="1:17" ht="15" customHeight="1" x14ac:dyDescent="0.25">
      <c r="A233" s="13"/>
      <c r="B233" s="13"/>
      <c r="C233" s="13"/>
      <c r="D233" s="13"/>
      <c r="E233" s="13"/>
      <c r="F233" s="13"/>
      <c r="G233" s="46"/>
      <c r="H233" s="13"/>
      <c r="I233" s="46"/>
      <c r="J233" s="50"/>
      <c r="K233" s="50"/>
      <c r="L233" s="50"/>
      <c r="M233" s="50"/>
      <c r="N233" s="13"/>
      <c r="O233" s="13"/>
      <c r="P233" s="13"/>
      <c r="Q233" s="13"/>
    </row>
    <row r="234" spans="1:17" ht="15" customHeight="1" x14ac:dyDescent="0.25">
      <c r="A234" s="13"/>
      <c r="B234" s="13"/>
      <c r="C234" s="13"/>
      <c r="D234" s="13"/>
      <c r="E234" s="13"/>
      <c r="F234" s="13"/>
      <c r="G234" s="46"/>
      <c r="H234" s="13"/>
      <c r="I234" s="46"/>
      <c r="J234" s="50"/>
      <c r="K234" s="50"/>
      <c r="L234" s="50"/>
      <c r="M234" s="50"/>
      <c r="N234" s="13"/>
      <c r="O234" s="13"/>
      <c r="P234" s="13"/>
      <c r="Q234" s="13"/>
    </row>
    <row r="235" spans="1:17" ht="15" customHeight="1" x14ac:dyDescent="0.25">
      <c r="A235" s="13"/>
      <c r="B235" s="13"/>
      <c r="C235" s="13"/>
      <c r="D235" s="13"/>
      <c r="E235" s="13"/>
      <c r="F235" s="13"/>
      <c r="G235" s="46"/>
      <c r="H235" s="13"/>
      <c r="I235" s="46"/>
      <c r="J235" s="50"/>
      <c r="K235" s="50"/>
      <c r="L235" s="50"/>
      <c r="M235" s="50"/>
      <c r="N235" s="13"/>
      <c r="O235" s="13"/>
      <c r="P235" s="13"/>
      <c r="Q235" s="13"/>
    </row>
    <row r="236" spans="1:17" ht="15" customHeight="1" x14ac:dyDescent="0.25">
      <c r="A236" s="13"/>
      <c r="B236" s="13"/>
      <c r="C236" s="13"/>
      <c r="D236" s="13"/>
      <c r="E236" s="13"/>
      <c r="F236" s="13"/>
      <c r="G236" s="46"/>
      <c r="H236" s="13"/>
      <c r="I236" s="46"/>
      <c r="J236" s="50"/>
      <c r="K236" s="50"/>
      <c r="L236" s="50"/>
      <c r="M236" s="50"/>
      <c r="N236" s="13"/>
      <c r="O236" s="13"/>
      <c r="P236" s="13"/>
      <c r="Q236" s="13"/>
    </row>
    <row r="237" spans="1:17" ht="15" customHeight="1" x14ac:dyDescent="0.25">
      <c r="A237" s="13"/>
      <c r="B237" s="13"/>
      <c r="C237" s="13"/>
      <c r="D237" s="13"/>
      <c r="E237" s="13"/>
      <c r="F237" s="13"/>
      <c r="G237" s="46"/>
      <c r="H237" s="13"/>
      <c r="I237" s="46"/>
      <c r="J237" s="50"/>
      <c r="K237" s="50"/>
      <c r="L237" s="50"/>
      <c r="M237" s="50"/>
      <c r="N237" s="13"/>
      <c r="O237" s="13"/>
      <c r="P237" s="13"/>
      <c r="Q237" s="13"/>
    </row>
    <row r="238" spans="1:17" ht="15" customHeight="1" x14ac:dyDescent="0.25">
      <c r="A238" s="13"/>
      <c r="B238" s="13"/>
      <c r="C238" s="13"/>
      <c r="D238" s="13"/>
      <c r="E238" s="13"/>
      <c r="F238" s="13"/>
      <c r="G238" s="46"/>
      <c r="H238" s="13"/>
      <c r="I238" s="46"/>
      <c r="J238" s="50"/>
      <c r="K238" s="50"/>
      <c r="L238" s="50"/>
      <c r="M238" s="50"/>
      <c r="N238" s="13"/>
      <c r="O238" s="13"/>
      <c r="P238" s="13"/>
      <c r="Q238" s="13"/>
    </row>
    <row r="239" spans="1:17" ht="15" customHeight="1" x14ac:dyDescent="0.25">
      <c r="A239" s="13"/>
      <c r="B239" s="13"/>
      <c r="C239" s="13"/>
      <c r="D239" s="13"/>
      <c r="E239" s="13"/>
      <c r="F239" s="13"/>
      <c r="G239" s="46"/>
      <c r="H239" s="13"/>
      <c r="I239" s="46"/>
      <c r="J239" s="50"/>
      <c r="K239" s="50"/>
      <c r="L239" s="50"/>
      <c r="M239" s="50"/>
      <c r="N239" s="13"/>
      <c r="O239" s="13"/>
      <c r="P239" s="13"/>
      <c r="Q239" s="13"/>
    </row>
    <row r="240" spans="1:17" ht="15" customHeight="1" x14ac:dyDescent="0.25">
      <c r="A240" s="13"/>
      <c r="B240" s="13"/>
      <c r="C240" s="13"/>
      <c r="D240" s="13"/>
      <c r="E240" s="13"/>
      <c r="F240" s="13"/>
      <c r="G240" s="46"/>
      <c r="H240" s="13"/>
      <c r="I240" s="46"/>
      <c r="J240" s="50"/>
      <c r="K240" s="50"/>
      <c r="L240" s="50"/>
      <c r="M240" s="50"/>
      <c r="N240" s="13"/>
      <c r="O240" s="13"/>
      <c r="P240" s="13"/>
      <c r="Q240" s="13"/>
    </row>
    <row r="241" spans="1:17" ht="15" customHeight="1" x14ac:dyDescent="0.25">
      <c r="A241" s="13"/>
      <c r="B241" s="13"/>
      <c r="C241" s="13"/>
      <c r="D241" s="13"/>
      <c r="E241" s="13"/>
      <c r="F241" s="13"/>
      <c r="G241" s="46"/>
      <c r="H241" s="13"/>
      <c r="I241" s="46"/>
      <c r="J241" s="50"/>
      <c r="K241" s="50"/>
      <c r="L241" s="50"/>
      <c r="M241" s="50"/>
      <c r="N241" s="13"/>
      <c r="O241" s="13"/>
      <c r="P241" s="13"/>
      <c r="Q241" s="13"/>
    </row>
    <row r="242" spans="1:17" ht="15" customHeight="1" x14ac:dyDescent="0.25">
      <c r="A242" s="13"/>
      <c r="B242" s="13"/>
      <c r="C242" s="13"/>
      <c r="D242" s="13"/>
      <c r="E242" s="13"/>
      <c r="F242" s="13"/>
      <c r="G242" s="46"/>
      <c r="H242" s="13"/>
      <c r="I242" s="46"/>
      <c r="J242" s="50"/>
      <c r="K242" s="50"/>
      <c r="L242" s="50"/>
      <c r="M242" s="50"/>
      <c r="N242" s="13"/>
      <c r="O242" s="13"/>
      <c r="P242" s="13"/>
      <c r="Q242" s="13"/>
    </row>
    <row r="243" spans="1:17" ht="15" customHeight="1" x14ac:dyDescent="0.25">
      <c r="A243" s="13"/>
      <c r="B243" s="13"/>
      <c r="C243" s="13"/>
      <c r="D243" s="13"/>
      <c r="E243" s="13"/>
      <c r="F243" s="13"/>
      <c r="G243" s="46"/>
      <c r="H243" s="13"/>
      <c r="I243" s="46"/>
      <c r="J243" s="50"/>
      <c r="K243" s="50"/>
      <c r="L243" s="50"/>
      <c r="M243" s="50"/>
      <c r="N243" s="13"/>
      <c r="O243" s="13"/>
      <c r="P243" s="13"/>
      <c r="Q243" s="13"/>
    </row>
    <row r="244" spans="1:17" ht="15" customHeight="1" x14ac:dyDescent="0.25">
      <c r="A244" s="13"/>
      <c r="B244" s="13"/>
      <c r="C244" s="13"/>
      <c r="D244" s="13"/>
      <c r="E244" s="13"/>
      <c r="F244" s="13"/>
      <c r="G244" s="46"/>
      <c r="H244" s="13"/>
      <c r="I244" s="46"/>
      <c r="J244" s="50"/>
      <c r="K244" s="50"/>
      <c r="L244" s="50"/>
      <c r="M244" s="50"/>
      <c r="N244" s="13"/>
      <c r="O244" s="13"/>
      <c r="P244" s="13"/>
      <c r="Q244" s="13"/>
    </row>
    <row r="245" spans="1:17" ht="15" customHeight="1" x14ac:dyDescent="0.25">
      <c r="A245" s="13"/>
      <c r="B245" s="13"/>
      <c r="C245" s="13"/>
      <c r="D245" s="13"/>
      <c r="E245" s="13"/>
      <c r="F245" s="13"/>
      <c r="G245" s="46"/>
      <c r="H245" s="13"/>
      <c r="I245" s="46"/>
      <c r="J245" s="50"/>
      <c r="K245" s="50"/>
      <c r="L245" s="50"/>
      <c r="M245" s="50"/>
      <c r="N245" s="13"/>
      <c r="O245" s="13"/>
      <c r="P245" s="13"/>
      <c r="Q245" s="13"/>
    </row>
    <row r="246" spans="1:17" ht="15" customHeight="1" x14ac:dyDescent="0.25">
      <c r="A246" s="13"/>
      <c r="B246" s="13"/>
      <c r="C246" s="13"/>
      <c r="D246" s="13"/>
      <c r="E246" s="13"/>
      <c r="F246" s="13"/>
      <c r="G246" s="46"/>
      <c r="H246" s="13"/>
      <c r="I246" s="46"/>
      <c r="J246" s="50"/>
      <c r="K246" s="50"/>
      <c r="L246" s="50"/>
      <c r="M246" s="50"/>
      <c r="N246" s="13"/>
      <c r="O246" s="13"/>
      <c r="P246" s="13"/>
      <c r="Q246" s="13"/>
    </row>
    <row r="247" spans="1:17" ht="15" customHeight="1" x14ac:dyDescent="0.25">
      <c r="A247" s="13"/>
      <c r="B247" s="13"/>
      <c r="C247" s="13"/>
      <c r="D247" s="13"/>
      <c r="E247" s="13"/>
      <c r="F247" s="13"/>
      <c r="G247" s="46"/>
      <c r="H247" s="13"/>
      <c r="I247" s="46"/>
      <c r="J247" s="50"/>
      <c r="K247" s="50"/>
      <c r="L247" s="50"/>
      <c r="M247" s="50"/>
      <c r="N247" s="13"/>
      <c r="O247" s="13"/>
      <c r="P247" s="13"/>
      <c r="Q247" s="13"/>
    </row>
    <row r="248" spans="1:17" ht="15" customHeight="1" x14ac:dyDescent="0.25">
      <c r="A248" s="13"/>
      <c r="B248" s="13"/>
      <c r="C248" s="13"/>
      <c r="D248" s="13"/>
      <c r="E248" s="13"/>
      <c r="F248" s="13"/>
      <c r="G248" s="46"/>
      <c r="H248" s="13"/>
      <c r="I248" s="46"/>
      <c r="J248" s="50"/>
      <c r="K248" s="50"/>
      <c r="L248" s="50"/>
      <c r="M248" s="50"/>
      <c r="N248" s="13"/>
      <c r="O248" s="13"/>
      <c r="P248" s="13"/>
      <c r="Q248" s="13"/>
    </row>
    <row r="249" spans="1:17" ht="15" customHeight="1" x14ac:dyDescent="0.25">
      <c r="A249" s="13"/>
      <c r="B249" s="13"/>
      <c r="C249" s="13"/>
      <c r="D249" s="13"/>
      <c r="E249" s="13"/>
      <c r="F249" s="13"/>
      <c r="G249" s="46"/>
      <c r="H249" s="13"/>
      <c r="I249" s="46"/>
      <c r="J249" s="50"/>
      <c r="K249" s="50"/>
      <c r="L249" s="50"/>
      <c r="M249" s="50"/>
      <c r="N249" s="13"/>
      <c r="O249" s="13"/>
      <c r="P249" s="13"/>
      <c r="Q249" s="13"/>
    </row>
    <row r="250" spans="1:17" ht="15" customHeight="1" x14ac:dyDescent="0.25">
      <c r="A250" s="13"/>
      <c r="B250" s="13"/>
      <c r="C250" s="13"/>
      <c r="D250" s="13"/>
      <c r="E250" s="13"/>
      <c r="F250" s="13"/>
      <c r="G250" s="46"/>
      <c r="H250" s="13"/>
      <c r="I250" s="46"/>
      <c r="J250" s="50"/>
      <c r="K250" s="50"/>
      <c r="L250" s="50"/>
      <c r="M250" s="50"/>
      <c r="N250" s="13"/>
      <c r="O250" s="13"/>
      <c r="P250" s="13"/>
      <c r="Q250" s="13"/>
    </row>
    <row r="251" spans="1:17" ht="15" customHeight="1" x14ac:dyDescent="0.25">
      <c r="A251" s="13"/>
      <c r="B251" s="13"/>
      <c r="C251" s="13"/>
      <c r="D251" s="13"/>
      <c r="E251" s="13"/>
      <c r="F251" s="13"/>
      <c r="G251" s="46"/>
      <c r="H251" s="13"/>
      <c r="I251" s="46"/>
      <c r="J251" s="50"/>
      <c r="K251" s="50"/>
      <c r="L251" s="50"/>
      <c r="M251" s="50"/>
      <c r="N251" s="13"/>
      <c r="O251" s="13"/>
      <c r="P251" s="13"/>
      <c r="Q251" s="13"/>
    </row>
    <row r="252" spans="1:17" ht="15" customHeight="1" x14ac:dyDescent="0.25">
      <c r="A252" s="13"/>
      <c r="B252" s="13"/>
      <c r="C252" s="13"/>
      <c r="D252" s="13"/>
      <c r="E252" s="13"/>
      <c r="F252" s="13"/>
      <c r="G252" s="46"/>
      <c r="H252" s="13"/>
      <c r="I252" s="46"/>
      <c r="J252" s="50"/>
      <c r="K252" s="50"/>
      <c r="L252" s="50"/>
      <c r="M252" s="50"/>
      <c r="N252" s="13"/>
      <c r="O252" s="13"/>
      <c r="P252" s="13"/>
      <c r="Q252" s="13"/>
    </row>
    <row r="253" spans="1:17" ht="15" customHeight="1" x14ac:dyDescent="0.25">
      <c r="A253" s="13"/>
      <c r="B253" s="13"/>
      <c r="C253" s="13"/>
      <c r="D253" s="13"/>
      <c r="E253" s="13"/>
      <c r="F253" s="13"/>
      <c r="G253" s="46"/>
      <c r="H253" s="13"/>
      <c r="I253" s="46"/>
      <c r="J253" s="50"/>
      <c r="K253" s="50"/>
      <c r="L253" s="50"/>
      <c r="M253" s="50"/>
      <c r="N253" s="13"/>
      <c r="O253" s="13"/>
      <c r="P253" s="13"/>
      <c r="Q253" s="13"/>
    </row>
    <row r="254" spans="1:17" ht="15" customHeight="1" x14ac:dyDescent="0.25">
      <c r="A254" s="13"/>
      <c r="B254" s="13"/>
      <c r="C254" s="13"/>
      <c r="D254" s="13"/>
      <c r="E254" s="13"/>
      <c r="F254" s="13"/>
      <c r="G254" s="46"/>
      <c r="H254" s="13"/>
      <c r="I254" s="46"/>
      <c r="J254" s="50"/>
      <c r="K254" s="50"/>
      <c r="L254" s="50"/>
      <c r="M254" s="50"/>
      <c r="N254" s="13"/>
      <c r="O254" s="13"/>
      <c r="P254" s="13"/>
      <c r="Q254" s="13"/>
    </row>
    <row r="255" spans="1:17" ht="15" customHeight="1" x14ac:dyDescent="0.25">
      <c r="A255" s="13"/>
      <c r="B255" s="13"/>
      <c r="C255" s="13"/>
      <c r="D255" s="13"/>
      <c r="E255" s="13"/>
      <c r="F255" s="13"/>
      <c r="G255" s="46"/>
      <c r="H255" s="13"/>
      <c r="I255" s="46"/>
      <c r="J255" s="50"/>
      <c r="K255" s="50"/>
      <c r="L255" s="50"/>
      <c r="M255" s="50"/>
      <c r="N255" s="13"/>
      <c r="O255" s="13"/>
      <c r="P255" s="13"/>
      <c r="Q255" s="13"/>
    </row>
    <row r="256" spans="1:17" ht="15" customHeight="1" x14ac:dyDescent="0.25">
      <c r="A256" s="13"/>
      <c r="B256" s="13"/>
      <c r="C256" s="13"/>
      <c r="D256" s="13"/>
      <c r="E256" s="13"/>
      <c r="F256" s="13"/>
      <c r="G256" s="46"/>
      <c r="H256" s="13"/>
      <c r="I256" s="46"/>
      <c r="J256" s="50"/>
      <c r="K256" s="50"/>
      <c r="L256" s="50"/>
      <c r="M256" s="50"/>
      <c r="N256" s="13"/>
      <c r="O256" s="13"/>
      <c r="P256" s="13"/>
      <c r="Q256" s="13"/>
    </row>
    <row r="257" spans="1:17" ht="15" customHeight="1" x14ac:dyDescent="0.25">
      <c r="A257" s="13"/>
      <c r="B257" s="13"/>
      <c r="C257" s="13"/>
      <c r="D257" s="13"/>
      <c r="E257" s="13"/>
      <c r="F257" s="13"/>
      <c r="G257" s="46"/>
      <c r="H257" s="13"/>
      <c r="I257" s="46"/>
      <c r="J257" s="50"/>
      <c r="K257" s="50"/>
      <c r="L257" s="50"/>
      <c r="M257" s="50"/>
      <c r="N257" s="13"/>
      <c r="O257" s="13"/>
      <c r="P257" s="13"/>
      <c r="Q257" s="13"/>
    </row>
    <row r="258" spans="1:17" ht="15" customHeight="1" x14ac:dyDescent="0.25">
      <c r="A258" s="13"/>
      <c r="B258" s="13"/>
      <c r="C258" s="13"/>
      <c r="D258" s="13"/>
      <c r="E258" s="13"/>
      <c r="F258" s="13"/>
      <c r="G258" s="46"/>
      <c r="H258" s="13"/>
      <c r="I258" s="46"/>
      <c r="J258" s="50"/>
      <c r="K258" s="50"/>
      <c r="L258" s="50"/>
      <c r="M258" s="50"/>
      <c r="N258" s="13"/>
      <c r="O258" s="13"/>
      <c r="P258" s="13"/>
      <c r="Q258" s="13"/>
    </row>
    <row r="259" spans="1:17" ht="15" customHeight="1" x14ac:dyDescent="0.25">
      <c r="A259" s="13"/>
      <c r="B259" s="13"/>
      <c r="C259" s="13"/>
      <c r="D259" s="13"/>
      <c r="E259" s="13"/>
      <c r="F259" s="13"/>
      <c r="G259" s="46"/>
      <c r="H259" s="13"/>
      <c r="I259" s="46"/>
      <c r="J259" s="50"/>
      <c r="K259" s="50"/>
      <c r="L259" s="50"/>
      <c r="M259" s="50"/>
      <c r="N259" s="13"/>
      <c r="O259" s="13"/>
      <c r="P259" s="13"/>
      <c r="Q259" s="13"/>
    </row>
    <row r="260" spans="1:17" ht="15" customHeight="1" x14ac:dyDescent="0.25">
      <c r="A260" s="13"/>
      <c r="B260" s="13"/>
      <c r="C260" s="13"/>
      <c r="D260" s="13"/>
      <c r="E260" s="13"/>
      <c r="F260" s="13"/>
      <c r="G260" s="46"/>
      <c r="H260" s="13"/>
      <c r="I260" s="46"/>
      <c r="J260" s="50"/>
      <c r="K260" s="50"/>
      <c r="L260" s="50"/>
      <c r="M260" s="50"/>
      <c r="N260" s="13"/>
      <c r="O260" s="13"/>
      <c r="P260" s="13"/>
      <c r="Q260" s="13"/>
    </row>
    <row r="261" spans="1:17" ht="15" customHeight="1" x14ac:dyDescent="0.25">
      <c r="A261" s="13"/>
      <c r="B261" s="13"/>
      <c r="C261" s="13"/>
      <c r="D261" s="13"/>
      <c r="E261" s="13"/>
      <c r="F261" s="13"/>
      <c r="G261" s="46"/>
      <c r="H261" s="13"/>
      <c r="I261" s="46"/>
      <c r="J261" s="50"/>
      <c r="K261" s="50"/>
      <c r="L261" s="50"/>
      <c r="M261" s="50"/>
      <c r="N261" s="13"/>
      <c r="O261" s="13"/>
      <c r="P261" s="13"/>
      <c r="Q261" s="13"/>
    </row>
    <row r="262" spans="1:17" ht="15" customHeight="1" x14ac:dyDescent="0.25">
      <c r="A262" s="13"/>
      <c r="B262" s="13"/>
      <c r="C262" s="13"/>
      <c r="D262" s="13"/>
      <c r="E262" s="13"/>
      <c r="F262" s="13"/>
      <c r="G262" s="46"/>
      <c r="H262" s="13"/>
      <c r="I262" s="46"/>
      <c r="J262" s="50"/>
      <c r="K262" s="50"/>
      <c r="L262" s="50"/>
      <c r="M262" s="50"/>
      <c r="N262" s="13"/>
      <c r="O262" s="13"/>
      <c r="P262" s="13"/>
      <c r="Q262" s="13"/>
    </row>
    <row r="263" spans="1:17" ht="15" customHeight="1" x14ac:dyDescent="0.25">
      <c r="A263" s="13"/>
      <c r="B263" s="13"/>
      <c r="C263" s="13"/>
      <c r="D263" s="13"/>
      <c r="E263" s="13"/>
      <c r="F263" s="13"/>
      <c r="G263" s="46"/>
      <c r="H263" s="13"/>
      <c r="I263" s="46"/>
      <c r="J263" s="50"/>
      <c r="K263" s="50"/>
      <c r="L263" s="50"/>
      <c r="M263" s="50"/>
      <c r="N263" s="13"/>
      <c r="O263" s="13"/>
      <c r="P263" s="13"/>
      <c r="Q263" s="13"/>
    </row>
    <row r="264" spans="1:17" ht="15" customHeight="1" x14ac:dyDescent="0.25">
      <c r="A264" s="13"/>
      <c r="B264" s="13"/>
      <c r="C264" s="13"/>
      <c r="D264" s="13"/>
      <c r="E264" s="13"/>
      <c r="F264" s="13"/>
      <c r="G264" s="46"/>
      <c r="H264" s="13"/>
      <c r="I264" s="46"/>
      <c r="J264" s="50"/>
      <c r="K264" s="50"/>
      <c r="L264" s="50"/>
      <c r="M264" s="50"/>
      <c r="N264" s="13"/>
      <c r="O264" s="13"/>
      <c r="P264" s="13"/>
      <c r="Q264" s="13"/>
    </row>
    <row r="265" spans="1:17" ht="15" customHeight="1" x14ac:dyDescent="0.25">
      <c r="A265" s="13"/>
      <c r="B265" s="13"/>
      <c r="C265" s="13"/>
      <c r="D265" s="13"/>
      <c r="E265" s="13"/>
      <c r="F265" s="13"/>
      <c r="G265" s="46"/>
      <c r="H265" s="13"/>
      <c r="I265" s="46"/>
      <c r="J265" s="50"/>
      <c r="K265" s="50"/>
      <c r="L265" s="50"/>
      <c r="M265" s="50"/>
      <c r="N265" s="13"/>
      <c r="O265" s="13"/>
      <c r="P265" s="13"/>
      <c r="Q265" s="13"/>
    </row>
    <row r="266" spans="1:17" ht="15" customHeight="1" x14ac:dyDescent="0.25">
      <c r="A266" s="13"/>
      <c r="B266" s="13"/>
      <c r="C266" s="13"/>
      <c r="D266" s="13"/>
      <c r="E266" s="13"/>
      <c r="F266" s="13"/>
      <c r="G266" s="46"/>
      <c r="H266" s="13"/>
      <c r="I266" s="46"/>
      <c r="J266" s="50"/>
      <c r="K266" s="50"/>
      <c r="L266" s="50"/>
      <c r="M266" s="50"/>
      <c r="N266" s="13"/>
      <c r="O266" s="13"/>
      <c r="P266" s="13"/>
      <c r="Q266" s="13"/>
    </row>
    <row r="267" spans="1:17" ht="15" customHeight="1" x14ac:dyDescent="0.25">
      <c r="A267" s="13"/>
      <c r="B267" s="13"/>
      <c r="C267" s="13"/>
      <c r="D267" s="13"/>
      <c r="E267" s="13"/>
      <c r="F267" s="13"/>
      <c r="G267" s="46"/>
      <c r="H267" s="13"/>
      <c r="I267" s="46"/>
      <c r="J267" s="50"/>
      <c r="K267" s="50"/>
      <c r="L267" s="50"/>
      <c r="M267" s="50"/>
      <c r="N267" s="13"/>
      <c r="O267" s="13"/>
      <c r="P267" s="13"/>
      <c r="Q267" s="13"/>
    </row>
    <row r="268" spans="1:17" ht="15" customHeight="1" x14ac:dyDescent="0.25">
      <c r="A268" s="13"/>
      <c r="B268" s="13"/>
      <c r="C268" s="13"/>
      <c r="D268" s="13"/>
      <c r="E268" s="13"/>
      <c r="F268" s="13"/>
      <c r="G268" s="46"/>
      <c r="H268" s="13"/>
      <c r="I268" s="46"/>
      <c r="J268" s="50"/>
      <c r="K268" s="50"/>
      <c r="L268" s="50"/>
      <c r="M268" s="50"/>
      <c r="N268" s="13"/>
      <c r="O268" s="13"/>
      <c r="P268" s="13"/>
      <c r="Q268" s="13"/>
    </row>
    <row r="269" spans="1:17" ht="15" customHeight="1" x14ac:dyDescent="0.25">
      <c r="A269" s="13"/>
      <c r="B269" s="13"/>
      <c r="C269" s="13"/>
      <c r="D269" s="13"/>
      <c r="E269" s="13"/>
      <c r="F269" s="13"/>
      <c r="G269" s="46"/>
      <c r="H269" s="13"/>
      <c r="I269" s="46"/>
      <c r="J269" s="50"/>
      <c r="K269" s="50"/>
      <c r="L269" s="50"/>
      <c r="M269" s="50"/>
      <c r="N269" s="13"/>
      <c r="O269" s="13"/>
      <c r="P269" s="13"/>
      <c r="Q269" s="13"/>
    </row>
    <row r="270" spans="1:17" ht="15" customHeight="1" x14ac:dyDescent="0.25">
      <c r="A270" s="13"/>
      <c r="B270" s="13"/>
      <c r="C270" s="13"/>
      <c r="D270" s="13"/>
      <c r="E270" s="13"/>
      <c r="F270" s="13"/>
      <c r="G270" s="46"/>
      <c r="H270" s="13"/>
      <c r="I270" s="46"/>
      <c r="J270" s="50"/>
      <c r="K270" s="50"/>
      <c r="L270" s="50"/>
      <c r="M270" s="50"/>
      <c r="N270" s="13"/>
      <c r="O270" s="13"/>
      <c r="P270" s="13"/>
      <c r="Q270" s="13"/>
    </row>
    <row r="271" spans="1:17" ht="15" customHeight="1" x14ac:dyDescent="0.25">
      <c r="A271" s="13"/>
      <c r="B271" s="13"/>
      <c r="C271" s="13"/>
      <c r="D271" s="13"/>
      <c r="E271" s="13"/>
      <c r="F271" s="13"/>
      <c r="G271" s="46"/>
      <c r="H271" s="13"/>
      <c r="I271" s="46"/>
      <c r="J271" s="50"/>
      <c r="K271" s="50"/>
      <c r="L271" s="50"/>
      <c r="M271" s="50"/>
      <c r="N271" s="13"/>
      <c r="O271" s="13"/>
      <c r="P271" s="13"/>
      <c r="Q271" s="13"/>
    </row>
    <row r="272" spans="1:17" ht="15" customHeight="1" x14ac:dyDescent="0.25">
      <c r="A272" s="13"/>
      <c r="B272" s="13"/>
      <c r="C272" s="13"/>
      <c r="D272" s="13"/>
      <c r="E272" s="13"/>
      <c r="F272" s="13"/>
      <c r="G272" s="46"/>
      <c r="H272" s="13"/>
      <c r="I272" s="46"/>
      <c r="J272" s="50"/>
      <c r="K272" s="50"/>
      <c r="L272" s="50"/>
      <c r="M272" s="50"/>
      <c r="N272" s="13"/>
      <c r="O272" s="13"/>
      <c r="P272" s="13"/>
      <c r="Q272" s="13"/>
    </row>
    <row r="273" spans="1:17" ht="15" customHeight="1" x14ac:dyDescent="0.25">
      <c r="A273" s="13"/>
      <c r="B273" s="13"/>
      <c r="C273" s="13"/>
      <c r="D273" s="13"/>
      <c r="E273" s="13"/>
      <c r="F273" s="13"/>
      <c r="G273" s="46"/>
      <c r="H273" s="13"/>
      <c r="I273" s="46"/>
      <c r="J273" s="50"/>
      <c r="K273" s="50"/>
      <c r="L273" s="50"/>
      <c r="M273" s="50"/>
      <c r="N273" s="13"/>
      <c r="O273" s="13"/>
      <c r="P273" s="13"/>
      <c r="Q273" s="13"/>
    </row>
  </sheetData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189"/>
  <sheetViews>
    <sheetView topLeftCell="J1" workbookViewId="0">
      <selection activeCell="R19" sqref="R19:S21"/>
    </sheetView>
  </sheetViews>
  <sheetFormatPr defaultRowHeight="14.25" x14ac:dyDescent="0.2"/>
  <cols>
    <col min="1" max="1" width="49.5" style="20" bestFit="1" customWidth="1"/>
    <col min="2" max="2" width="23" style="20" bestFit="1" customWidth="1"/>
    <col min="3" max="3" width="18.5" style="20" bestFit="1" customWidth="1"/>
    <col min="4" max="4" width="17.875" style="20" customWidth="1"/>
    <col min="5" max="5" width="20.625" style="20" customWidth="1"/>
    <col min="6" max="9" width="20.625" style="20" bestFit="1" customWidth="1"/>
    <col min="10" max="10" width="18.5" style="20" bestFit="1" customWidth="1"/>
    <col min="11" max="12" width="20.75" style="20" bestFit="1" customWidth="1"/>
    <col min="13" max="13" width="19.375" style="20" bestFit="1" customWidth="1"/>
    <col min="14" max="14" width="46" style="20" bestFit="1" customWidth="1"/>
    <col min="15" max="15" width="12.375" style="20" customWidth="1"/>
    <col min="16" max="16" width="18.375" style="20" customWidth="1"/>
    <col min="17" max="17" width="16.75" style="20" customWidth="1"/>
    <col min="18" max="23" width="9" style="43" customWidth="1"/>
    <col min="24" max="26" width="13" style="20" bestFit="1" customWidth="1"/>
    <col min="27" max="27" width="15.125" style="20" bestFit="1" customWidth="1"/>
    <col min="28" max="28" width="17.625" style="43" customWidth="1"/>
    <col min="29" max="29" width="9" style="43" customWidth="1"/>
    <col min="30" max="16384" width="9" style="43"/>
  </cols>
  <sheetData>
    <row r="1" spans="1:28" ht="15" customHeight="1" x14ac:dyDescent="0.25">
      <c r="A1" s="1" t="s">
        <v>75</v>
      </c>
      <c r="B1" s="1" t="s">
        <v>16</v>
      </c>
      <c r="C1" s="1" t="s">
        <v>17</v>
      </c>
      <c r="D1" s="1" t="s">
        <v>18</v>
      </c>
      <c r="E1" s="1" t="s">
        <v>19</v>
      </c>
      <c r="F1" s="46" t="s">
        <v>20</v>
      </c>
      <c r="G1" s="46" t="s">
        <v>21</v>
      </c>
      <c r="H1" s="46" t="s">
        <v>22</v>
      </c>
      <c r="I1" s="46" t="s">
        <v>23</v>
      </c>
      <c r="J1" s="2" t="s">
        <v>24</v>
      </c>
      <c r="K1" s="47" t="s">
        <v>25</v>
      </c>
      <c r="L1" s="47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13">
        <f>LARGE(A:A,1)</f>
        <v>2500</v>
      </c>
      <c r="T1" s="43" t="s">
        <v>31</v>
      </c>
      <c r="U1" s="48" t="s">
        <v>32</v>
      </c>
      <c r="V1" s="48" t="s">
        <v>32</v>
      </c>
      <c r="W1" s="48" t="s">
        <v>33</v>
      </c>
      <c r="X1" s="48" t="s">
        <v>34</v>
      </c>
      <c r="Y1" s="48" t="s">
        <v>35</v>
      </c>
      <c r="Z1" s="48" t="s">
        <v>35</v>
      </c>
      <c r="AA1" s="17" t="s">
        <v>36</v>
      </c>
      <c r="AB1" s="45" t="s">
        <v>37</v>
      </c>
    </row>
    <row r="2" spans="1:28" ht="15" customHeight="1" x14ac:dyDescent="0.25">
      <c r="A2" s="49">
        <v>961</v>
      </c>
      <c r="B2" s="49">
        <v>384</v>
      </c>
      <c r="C2" s="46">
        <v>0</v>
      </c>
      <c r="D2" s="46">
        <v>267.37</v>
      </c>
      <c r="E2" s="46">
        <v>211</v>
      </c>
      <c r="F2" s="46">
        <f t="shared" ref="F2:F48" si="0">($A$49-A2)/(ROW($A$49)-ROW(A2))</f>
        <v>32.744680851063826</v>
      </c>
      <c r="G2" s="46">
        <v>0</v>
      </c>
      <c r="H2" s="46">
        <f t="shared" ref="H2:H48" si="1">($A$49-B2)/(ROW($A$49)-ROW(B2))</f>
        <v>45.021276595744681</v>
      </c>
      <c r="I2" s="46">
        <v>0</v>
      </c>
      <c r="J2" s="50"/>
      <c r="K2" s="50"/>
      <c r="L2" s="50"/>
      <c r="M2" s="50">
        <f t="shared" ref="M2:M33" ca="1" si="2">IF(RAND()&lt;0.5,0,1)</f>
        <v>1</v>
      </c>
      <c r="N2" s="7" t="s">
        <v>38</v>
      </c>
      <c r="O2" s="51">
        <v>0.02</v>
      </c>
      <c r="P2" s="6" t="s">
        <v>39</v>
      </c>
      <c r="Q2" s="13">
        <f>LARGE(A:A,2)</f>
        <v>2410</v>
      </c>
      <c r="T2" s="43">
        <v>377.66800000000001</v>
      </c>
      <c r="U2" s="52">
        <f t="shared" ref="U2:U33" si="3">T2-B2</f>
        <v>-6.3319999999999936</v>
      </c>
      <c r="V2" s="48">
        <f t="shared" ref="V2:V33" si="4">ROUND(U2,0)</f>
        <v>-6</v>
      </c>
      <c r="W2" s="48">
        <v>4766</v>
      </c>
      <c r="X2" s="48">
        <f t="shared" ref="X2:X33" si="5">B2/$W$2*$W$3</f>
        <v>422.10994544691562</v>
      </c>
      <c r="Y2" s="48">
        <f t="shared" ref="Y2:Y33" si="6">X2-B2</f>
        <v>38.109945446915617</v>
      </c>
      <c r="Z2" s="48">
        <f t="shared" ref="Z2:Z33" si="7">ROUND(Y2,0)</f>
        <v>38</v>
      </c>
      <c r="AA2" s="17">
        <f t="shared" ref="AA2:AA33" si="8">IF(V2&gt;=0,V2,Z2)</f>
        <v>38</v>
      </c>
      <c r="AB2" s="45">
        <f t="shared" ref="AB2:AB33" si="9">B2+AA2</f>
        <v>422</v>
      </c>
    </row>
    <row r="3" spans="1:28" ht="15" customHeight="1" x14ac:dyDescent="0.25">
      <c r="A3" s="49">
        <v>743</v>
      </c>
      <c r="B3" s="49">
        <v>382</v>
      </c>
      <c r="C3" s="46">
        <v>0.08</v>
      </c>
      <c r="D3" s="46">
        <v>267.44</v>
      </c>
      <c r="E3" s="46">
        <v>210.99</v>
      </c>
      <c r="F3" s="46">
        <f t="shared" si="0"/>
        <v>38.195652173913047</v>
      </c>
      <c r="G3" s="46">
        <v>0</v>
      </c>
      <c r="H3" s="46">
        <f t="shared" si="1"/>
        <v>46.043478260869563</v>
      </c>
      <c r="I3" s="46">
        <v>0</v>
      </c>
      <c r="J3" s="50">
        <f t="shared" ref="J3:J34" si="10">IF(ABS(B3-B2)&lt;=50,1,0)</f>
        <v>1</v>
      </c>
      <c r="K3" s="50">
        <f t="shared" ref="K3:K34" si="11">IF(ABS((B3-B2))&lt;=50,1,IF((B3-B2)*(1)&gt;=0,1,-1))</f>
        <v>1</v>
      </c>
      <c r="L3" s="50"/>
      <c r="M3" s="50">
        <f t="shared" ca="1" si="2"/>
        <v>0</v>
      </c>
      <c r="N3" s="8" t="s">
        <v>40</v>
      </c>
      <c r="O3" s="8">
        <f>COUNT(A:A)</f>
        <v>64</v>
      </c>
      <c r="P3" s="6" t="s">
        <v>41</v>
      </c>
      <c r="Q3" s="13">
        <f>LARGE(A:A,3)</f>
        <v>2390</v>
      </c>
      <c r="T3" s="43">
        <v>377.58699999999999</v>
      </c>
      <c r="U3" s="52">
        <f t="shared" si="3"/>
        <v>-4.4130000000000109</v>
      </c>
      <c r="V3" s="48">
        <f t="shared" si="4"/>
        <v>-4</v>
      </c>
      <c r="W3" s="48">
        <v>5239</v>
      </c>
      <c r="X3" s="48">
        <f t="shared" si="5"/>
        <v>419.91145614771301</v>
      </c>
      <c r="Y3" s="48">
        <f t="shared" si="6"/>
        <v>37.911456147713011</v>
      </c>
      <c r="Z3" s="48">
        <f t="shared" si="7"/>
        <v>38</v>
      </c>
      <c r="AA3" s="17">
        <f t="shared" si="8"/>
        <v>38</v>
      </c>
      <c r="AB3" s="45">
        <f t="shared" si="9"/>
        <v>420</v>
      </c>
    </row>
    <row r="4" spans="1:28" ht="15" customHeight="1" x14ac:dyDescent="0.25">
      <c r="A4" s="49">
        <v>842</v>
      </c>
      <c r="B4" s="49">
        <v>337</v>
      </c>
      <c r="C4" s="46">
        <v>0.06</v>
      </c>
      <c r="D4" s="46">
        <v>267.51</v>
      </c>
      <c r="E4" s="46">
        <v>210.74</v>
      </c>
      <c r="F4" s="46">
        <f t="shared" si="0"/>
        <v>36.844444444444441</v>
      </c>
      <c r="G4" s="46">
        <v>0</v>
      </c>
      <c r="H4" s="46">
        <f t="shared" si="1"/>
        <v>48.06666666666667</v>
      </c>
      <c r="I4" s="46">
        <v>0</v>
      </c>
      <c r="J4" s="50">
        <f t="shared" si="10"/>
        <v>1</v>
      </c>
      <c r="K4" s="50">
        <f t="shared" si="11"/>
        <v>1</v>
      </c>
      <c r="L4" s="50"/>
      <c r="M4" s="50">
        <f t="shared" ca="1" si="2"/>
        <v>0</v>
      </c>
      <c r="N4" s="8" t="s">
        <v>42</v>
      </c>
      <c r="O4" s="53">
        <f>MAX(A:A)</f>
        <v>2500</v>
      </c>
      <c r="P4" s="6" t="s">
        <v>43</v>
      </c>
      <c r="Q4" s="13">
        <f>LARGE(B:B,1)</f>
        <v>2200</v>
      </c>
      <c r="T4" s="43">
        <v>302.36200000000002</v>
      </c>
      <c r="U4" s="52">
        <f t="shared" si="3"/>
        <v>-34.637999999999977</v>
      </c>
      <c r="V4" s="48">
        <f t="shared" si="4"/>
        <v>-35</v>
      </c>
      <c r="W4" s="48"/>
      <c r="X4" s="48">
        <f t="shared" si="5"/>
        <v>370.44544691565255</v>
      </c>
      <c r="Y4" s="48">
        <f t="shared" si="6"/>
        <v>33.445446915652553</v>
      </c>
      <c r="Z4" s="48">
        <f t="shared" si="7"/>
        <v>33</v>
      </c>
      <c r="AA4" s="17">
        <f t="shared" si="8"/>
        <v>33</v>
      </c>
      <c r="AB4" s="45">
        <f t="shared" si="9"/>
        <v>370</v>
      </c>
    </row>
    <row r="5" spans="1:28" ht="15" customHeight="1" x14ac:dyDescent="0.25">
      <c r="A5" s="49">
        <v>886</v>
      </c>
      <c r="B5" s="49">
        <v>381</v>
      </c>
      <c r="C5" s="46">
        <v>0</v>
      </c>
      <c r="D5" s="46">
        <v>267.58</v>
      </c>
      <c r="E5" s="46">
        <v>210.98</v>
      </c>
      <c r="F5" s="46">
        <f t="shared" si="0"/>
        <v>36.68181818181818</v>
      </c>
      <c r="G5" s="46">
        <v>0</v>
      </c>
      <c r="H5" s="46">
        <f t="shared" si="1"/>
        <v>48.159090909090907</v>
      </c>
      <c r="I5" s="46">
        <v>0</v>
      </c>
      <c r="J5" s="50">
        <f t="shared" si="10"/>
        <v>1</v>
      </c>
      <c r="K5" s="50">
        <f t="shared" si="11"/>
        <v>1</v>
      </c>
      <c r="L5" s="50"/>
      <c r="M5" s="50">
        <f t="shared" ca="1" si="2"/>
        <v>1</v>
      </c>
      <c r="N5" s="8" t="s">
        <v>44</v>
      </c>
      <c r="O5" s="54">
        <v>1.39</v>
      </c>
      <c r="P5" s="6" t="s">
        <v>45</v>
      </c>
      <c r="Q5" s="13">
        <f>LARGE(B:B,2)</f>
        <v>2200</v>
      </c>
      <c r="T5" s="43">
        <v>390.11700000000002</v>
      </c>
      <c r="U5" s="52">
        <f t="shared" si="3"/>
        <v>9.1170000000000186</v>
      </c>
      <c r="V5" s="48">
        <f t="shared" si="4"/>
        <v>9</v>
      </c>
      <c r="W5" s="48"/>
      <c r="X5" s="48">
        <f t="shared" si="5"/>
        <v>418.81221149811159</v>
      </c>
      <c r="Y5" s="48">
        <f t="shared" si="6"/>
        <v>37.812211498111594</v>
      </c>
      <c r="Z5" s="48">
        <f t="shared" si="7"/>
        <v>38</v>
      </c>
      <c r="AA5" s="17">
        <f t="shared" si="8"/>
        <v>9</v>
      </c>
      <c r="AB5" s="45">
        <f t="shared" si="9"/>
        <v>390</v>
      </c>
    </row>
    <row r="6" spans="1:28" ht="15" customHeight="1" x14ac:dyDescent="0.25">
      <c r="A6" s="49">
        <v>670</v>
      </c>
      <c r="B6" s="49">
        <v>381</v>
      </c>
      <c r="C6" s="46">
        <v>0.06</v>
      </c>
      <c r="D6" s="46">
        <v>267.63</v>
      </c>
      <c r="E6" s="46">
        <v>210.98</v>
      </c>
      <c r="F6" s="46">
        <f t="shared" si="0"/>
        <v>42.558139534883722</v>
      </c>
      <c r="G6" s="46">
        <v>0</v>
      </c>
      <c r="H6" s="46">
        <f t="shared" si="1"/>
        <v>49.279069767441861</v>
      </c>
      <c r="I6" s="46">
        <v>0</v>
      </c>
      <c r="J6" s="50">
        <f t="shared" si="10"/>
        <v>1</v>
      </c>
      <c r="K6" s="50">
        <f t="shared" si="11"/>
        <v>1</v>
      </c>
      <c r="L6" s="50"/>
      <c r="M6" s="50">
        <f t="shared" ca="1" si="2"/>
        <v>0</v>
      </c>
      <c r="N6" s="8" t="s">
        <v>46</v>
      </c>
      <c r="O6" s="54">
        <v>2.78</v>
      </c>
      <c r="P6" s="6" t="s">
        <v>47</v>
      </c>
      <c r="Q6" s="13">
        <f>LARGE(B:B,3)</f>
        <v>2190</v>
      </c>
      <c r="T6" s="43">
        <v>369.16699999999997</v>
      </c>
      <c r="U6" s="52">
        <f t="shared" si="3"/>
        <v>-11.833000000000027</v>
      </c>
      <c r="V6" s="48">
        <f t="shared" si="4"/>
        <v>-12</v>
      </c>
      <c r="W6" s="48"/>
      <c r="X6" s="48">
        <f t="shared" si="5"/>
        <v>418.81221149811159</v>
      </c>
      <c r="Y6" s="48">
        <f t="shared" si="6"/>
        <v>37.812211498111594</v>
      </c>
      <c r="Z6" s="48">
        <f t="shared" si="7"/>
        <v>38</v>
      </c>
      <c r="AA6" s="17">
        <f t="shared" si="8"/>
        <v>38</v>
      </c>
      <c r="AB6" s="45">
        <f t="shared" si="9"/>
        <v>419</v>
      </c>
    </row>
    <row r="7" spans="1:28" ht="15" customHeight="1" x14ac:dyDescent="0.25">
      <c r="A7" s="49">
        <v>813</v>
      </c>
      <c r="B7" s="49">
        <v>380</v>
      </c>
      <c r="C7" s="46">
        <v>0.2</v>
      </c>
      <c r="D7" s="46">
        <v>267.7</v>
      </c>
      <c r="E7" s="46">
        <v>210.98</v>
      </c>
      <c r="F7" s="46">
        <f t="shared" si="0"/>
        <v>40.166666666666664</v>
      </c>
      <c r="G7" s="46">
        <v>0</v>
      </c>
      <c r="H7" s="46">
        <f t="shared" si="1"/>
        <v>50.476190476190474</v>
      </c>
      <c r="I7" s="46">
        <v>0</v>
      </c>
      <c r="J7" s="50">
        <f t="shared" si="10"/>
        <v>1</v>
      </c>
      <c r="K7" s="50">
        <f t="shared" si="11"/>
        <v>1</v>
      </c>
      <c r="L7" s="50">
        <f t="shared" ref="L7:L38" si="12">IF(OR(COUNTIF(K3:K7,1)=5,COUNTIF(K3:K7,-1)=5),1,0)</f>
        <v>1</v>
      </c>
      <c r="M7" s="50">
        <f t="shared" ca="1" si="2"/>
        <v>1</v>
      </c>
      <c r="N7" s="8" t="s">
        <v>48</v>
      </c>
      <c r="O7" s="54">
        <v>3.21</v>
      </c>
      <c r="P7" s="13"/>
      <c r="Q7" s="13"/>
      <c r="T7" s="43">
        <v>372.52699999999999</v>
      </c>
      <c r="U7" s="52">
        <f t="shared" si="3"/>
        <v>-7.4730000000000132</v>
      </c>
      <c r="V7" s="48">
        <f t="shared" si="4"/>
        <v>-7</v>
      </c>
      <c r="W7" s="48"/>
      <c r="X7" s="48">
        <f t="shared" si="5"/>
        <v>417.71296684851029</v>
      </c>
      <c r="Y7" s="48">
        <f t="shared" si="6"/>
        <v>37.712966848510291</v>
      </c>
      <c r="Z7" s="48">
        <f t="shared" si="7"/>
        <v>38</v>
      </c>
      <c r="AA7" s="17">
        <f t="shared" si="8"/>
        <v>38</v>
      </c>
      <c r="AB7" s="45">
        <f t="shared" si="9"/>
        <v>418</v>
      </c>
    </row>
    <row r="8" spans="1:28" ht="15" customHeight="1" x14ac:dyDescent="0.25">
      <c r="A8" s="49">
        <v>422</v>
      </c>
      <c r="B8" s="49">
        <v>350</v>
      </c>
      <c r="C8" s="46">
        <v>0.17</v>
      </c>
      <c r="D8" s="46">
        <v>267.72000000000003</v>
      </c>
      <c r="E8" s="46">
        <v>210.87</v>
      </c>
      <c r="F8" s="46">
        <f t="shared" si="0"/>
        <v>50.68292682926829</v>
      </c>
      <c r="G8" s="46">
        <v>0</v>
      </c>
      <c r="H8" s="46">
        <f t="shared" si="1"/>
        <v>52.439024390243901</v>
      </c>
      <c r="I8" s="46">
        <v>0</v>
      </c>
      <c r="J8" s="50">
        <f t="shared" si="10"/>
        <v>1</v>
      </c>
      <c r="K8" s="50">
        <f t="shared" si="11"/>
        <v>1</v>
      </c>
      <c r="L8" s="50">
        <f t="shared" si="12"/>
        <v>1</v>
      </c>
      <c r="M8" s="50">
        <f t="shared" ca="1" si="2"/>
        <v>0</v>
      </c>
      <c r="N8" s="8" t="s">
        <v>49</v>
      </c>
      <c r="O8" s="54">
        <v>268.87</v>
      </c>
      <c r="P8" s="9"/>
      <c r="Q8" s="13"/>
      <c r="T8" s="43">
        <v>307.28500000000003</v>
      </c>
      <c r="U8" s="52">
        <f t="shared" si="3"/>
        <v>-42.714999999999975</v>
      </c>
      <c r="V8" s="48">
        <f t="shared" si="4"/>
        <v>-43</v>
      </c>
      <c r="W8" s="48"/>
      <c r="X8" s="48">
        <f t="shared" si="5"/>
        <v>384.73562736047</v>
      </c>
      <c r="Y8" s="48">
        <f t="shared" si="6"/>
        <v>34.735627360470005</v>
      </c>
      <c r="Z8" s="48">
        <f t="shared" si="7"/>
        <v>35</v>
      </c>
      <c r="AA8" s="17">
        <f t="shared" si="8"/>
        <v>35</v>
      </c>
      <c r="AB8" s="45">
        <f t="shared" si="9"/>
        <v>385</v>
      </c>
    </row>
    <row r="9" spans="1:28" ht="15" customHeight="1" x14ac:dyDescent="0.25">
      <c r="A9" s="49">
        <v>811</v>
      </c>
      <c r="B9" s="49">
        <v>378</v>
      </c>
      <c r="C9" s="46">
        <v>0.08</v>
      </c>
      <c r="D9" s="46">
        <v>267.79000000000002</v>
      </c>
      <c r="E9" s="46">
        <v>210.99</v>
      </c>
      <c r="F9" s="46">
        <f t="shared" si="0"/>
        <v>42.225000000000001</v>
      </c>
      <c r="G9" s="46">
        <v>0</v>
      </c>
      <c r="H9" s="46">
        <f t="shared" si="1"/>
        <v>53.05</v>
      </c>
      <c r="I9" s="46">
        <v>0</v>
      </c>
      <c r="J9" s="50">
        <f t="shared" si="10"/>
        <v>1</v>
      </c>
      <c r="K9" s="50">
        <f t="shared" si="11"/>
        <v>1</v>
      </c>
      <c r="L9" s="50">
        <f t="shared" si="12"/>
        <v>1</v>
      </c>
      <c r="M9" s="50">
        <f t="shared" ca="1" si="2"/>
        <v>0</v>
      </c>
      <c r="N9" s="8" t="s">
        <v>50</v>
      </c>
      <c r="O9" s="55">
        <v>283</v>
      </c>
      <c r="P9" s="9"/>
      <c r="Q9" s="13"/>
      <c r="T9" s="43">
        <v>403.08</v>
      </c>
      <c r="U9" s="52">
        <f t="shared" si="3"/>
        <v>25.079999999999984</v>
      </c>
      <c r="V9" s="48">
        <f t="shared" si="4"/>
        <v>25</v>
      </c>
      <c r="W9" s="48"/>
      <c r="X9" s="48">
        <f t="shared" si="5"/>
        <v>415.51447754930763</v>
      </c>
      <c r="Y9" s="48">
        <f t="shared" si="6"/>
        <v>37.514477549307628</v>
      </c>
      <c r="Z9" s="48">
        <f t="shared" si="7"/>
        <v>38</v>
      </c>
      <c r="AA9" s="17">
        <f t="shared" si="8"/>
        <v>25</v>
      </c>
      <c r="AB9" s="45">
        <f t="shared" si="9"/>
        <v>403</v>
      </c>
    </row>
    <row r="10" spans="1:28" ht="15" customHeight="1" x14ac:dyDescent="0.25">
      <c r="A10" s="49">
        <v>522</v>
      </c>
      <c r="B10" s="49">
        <v>378</v>
      </c>
      <c r="C10" s="46">
        <v>0</v>
      </c>
      <c r="D10" s="46">
        <v>267.81</v>
      </c>
      <c r="E10" s="46">
        <v>210.99</v>
      </c>
      <c r="F10" s="46">
        <f t="shared" si="0"/>
        <v>50.717948717948715</v>
      </c>
      <c r="G10" s="46">
        <v>0</v>
      </c>
      <c r="H10" s="46">
        <f t="shared" si="1"/>
        <v>54.410256410256409</v>
      </c>
      <c r="I10" s="46">
        <v>0</v>
      </c>
      <c r="J10" s="50">
        <f t="shared" si="10"/>
        <v>1</v>
      </c>
      <c r="K10" s="50">
        <f t="shared" si="11"/>
        <v>1</v>
      </c>
      <c r="L10" s="50">
        <f t="shared" si="12"/>
        <v>1</v>
      </c>
      <c r="M10" s="50">
        <f t="shared" ca="1" si="2"/>
        <v>1</v>
      </c>
      <c r="N10" s="10" t="s">
        <v>51</v>
      </c>
      <c r="O10" s="55">
        <v>281</v>
      </c>
      <c r="P10" s="9"/>
      <c r="Q10" s="13"/>
      <c r="T10" s="43">
        <v>368.82400000000001</v>
      </c>
      <c r="U10" s="52">
        <f t="shared" si="3"/>
        <v>-9.1759999999999877</v>
      </c>
      <c r="V10" s="48">
        <f t="shared" si="4"/>
        <v>-9</v>
      </c>
      <c r="W10" s="48"/>
      <c r="X10" s="48">
        <f t="shared" si="5"/>
        <v>415.51447754930763</v>
      </c>
      <c r="Y10" s="48">
        <f t="shared" si="6"/>
        <v>37.514477549307628</v>
      </c>
      <c r="Z10" s="48">
        <f t="shared" si="7"/>
        <v>38</v>
      </c>
      <c r="AA10" s="17">
        <f t="shared" si="8"/>
        <v>38</v>
      </c>
      <c r="AB10" s="45">
        <f t="shared" si="9"/>
        <v>416</v>
      </c>
    </row>
    <row r="11" spans="1:28" ht="15" customHeight="1" x14ac:dyDescent="0.25">
      <c r="A11" s="49">
        <v>811</v>
      </c>
      <c r="B11" s="49">
        <v>378</v>
      </c>
      <c r="C11" s="46">
        <v>0.13</v>
      </c>
      <c r="D11" s="46">
        <v>267.88</v>
      </c>
      <c r="E11" s="46">
        <v>210.98</v>
      </c>
      <c r="F11" s="46">
        <f t="shared" si="0"/>
        <v>44.44736842105263</v>
      </c>
      <c r="G11" s="46">
        <v>0</v>
      </c>
      <c r="H11" s="46">
        <f t="shared" si="1"/>
        <v>55.842105263157897</v>
      </c>
      <c r="I11" s="46">
        <v>0</v>
      </c>
      <c r="J11" s="50">
        <f t="shared" si="10"/>
        <v>1</v>
      </c>
      <c r="K11" s="50">
        <f t="shared" si="11"/>
        <v>1</v>
      </c>
      <c r="L11" s="50">
        <f t="shared" si="12"/>
        <v>1</v>
      </c>
      <c r="M11" s="50">
        <f t="shared" ca="1" si="2"/>
        <v>1</v>
      </c>
      <c r="N11" s="8" t="s">
        <v>52</v>
      </c>
      <c r="O11" s="55">
        <v>280</v>
      </c>
      <c r="P11" s="14" t="s">
        <v>53</v>
      </c>
      <c r="Q11" s="13">
        <f>MIN(D:D)</f>
        <v>267.37</v>
      </c>
      <c r="T11" s="43">
        <v>370.01499999999999</v>
      </c>
      <c r="U11" s="52">
        <f t="shared" si="3"/>
        <v>-7.9850000000000136</v>
      </c>
      <c r="V11" s="48">
        <f t="shared" si="4"/>
        <v>-8</v>
      </c>
      <c r="W11" s="48"/>
      <c r="X11" s="48">
        <f t="shared" si="5"/>
        <v>415.51447754930763</v>
      </c>
      <c r="Y11" s="48">
        <f t="shared" si="6"/>
        <v>37.514477549307628</v>
      </c>
      <c r="Z11" s="48">
        <f t="shared" si="7"/>
        <v>38</v>
      </c>
      <c r="AA11" s="17">
        <f t="shared" si="8"/>
        <v>38</v>
      </c>
      <c r="AB11" s="45">
        <f t="shared" si="9"/>
        <v>416</v>
      </c>
    </row>
    <row r="12" spans="1:28" ht="15" customHeight="1" x14ac:dyDescent="0.25">
      <c r="A12" s="49">
        <v>450</v>
      </c>
      <c r="B12" s="49">
        <v>378</v>
      </c>
      <c r="C12" s="46">
        <v>0.18</v>
      </c>
      <c r="D12" s="46">
        <v>267.89</v>
      </c>
      <c r="E12" s="46">
        <v>210.99</v>
      </c>
      <c r="F12" s="46">
        <f t="shared" si="0"/>
        <v>55.405405405405403</v>
      </c>
      <c r="G12" s="46">
        <v>0</v>
      </c>
      <c r="H12" s="46">
        <f t="shared" si="1"/>
        <v>57.351351351351354</v>
      </c>
      <c r="I12" s="46">
        <v>0</v>
      </c>
      <c r="J12" s="50">
        <f t="shared" si="10"/>
        <v>1</v>
      </c>
      <c r="K12" s="50">
        <f t="shared" si="11"/>
        <v>1</v>
      </c>
      <c r="L12" s="50">
        <f t="shared" si="12"/>
        <v>1</v>
      </c>
      <c r="M12" s="50">
        <f t="shared" ca="1" si="2"/>
        <v>1</v>
      </c>
      <c r="N12" s="8" t="s">
        <v>54</v>
      </c>
      <c r="O12" s="55">
        <v>275</v>
      </c>
      <c r="P12" s="15" t="s">
        <v>55</v>
      </c>
      <c r="Q12" s="56">
        <f>D2</f>
        <v>267.37</v>
      </c>
      <c r="T12" s="43">
        <v>378.892</v>
      </c>
      <c r="U12" s="52">
        <f t="shared" si="3"/>
        <v>0.89199999999999591</v>
      </c>
      <c r="V12" s="48">
        <f t="shared" si="4"/>
        <v>1</v>
      </c>
      <c r="W12" s="48"/>
      <c r="X12" s="48">
        <f t="shared" si="5"/>
        <v>415.51447754930763</v>
      </c>
      <c r="Y12" s="48">
        <f t="shared" si="6"/>
        <v>37.514477549307628</v>
      </c>
      <c r="Z12" s="48">
        <f t="shared" si="7"/>
        <v>38</v>
      </c>
      <c r="AA12" s="17">
        <f t="shared" si="8"/>
        <v>1</v>
      </c>
      <c r="AB12" s="45">
        <f t="shared" si="9"/>
        <v>379</v>
      </c>
    </row>
    <row r="13" spans="1:28" ht="15" customHeight="1" x14ac:dyDescent="0.25">
      <c r="A13" s="49">
        <v>812</v>
      </c>
      <c r="B13" s="49">
        <v>378</v>
      </c>
      <c r="C13" s="46">
        <v>0.36</v>
      </c>
      <c r="D13" s="46">
        <v>267.95</v>
      </c>
      <c r="E13" s="46">
        <v>210.99</v>
      </c>
      <c r="F13" s="46">
        <f t="shared" si="0"/>
        <v>46.888888888888886</v>
      </c>
      <c r="G13" s="46">
        <v>0</v>
      </c>
      <c r="H13" s="46">
        <f t="shared" si="1"/>
        <v>58.944444444444443</v>
      </c>
      <c r="I13" s="46">
        <v>0</v>
      </c>
      <c r="J13" s="50">
        <f t="shared" si="10"/>
        <v>1</v>
      </c>
      <c r="K13" s="50">
        <f t="shared" si="11"/>
        <v>1</v>
      </c>
      <c r="L13" s="50">
        <f t="shared" si="12"/>
        <v>1</v>
      </c>
      <c r="M13" s="50">
        <f t="shared" ca="1" si="2"/>
        <v>0</v>
      </c>
      <c r="N13" s="8" t="s">
        <v>56</v>
      </c>
      <c r="O13" s="55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T13" s="43">
        <v>367.24900000000002</v>
      </c>
      <c r="U13" s="52">
        <f t="shared" si="3"/>
        <v>-10.750999999999976</v>
      </c>
      <c r="V13" s="48">
        <f t="shared" si="4"/>
        <v>-11</v>
      </c>
      <c r="W13" s="48"/>
      <c r="X13" s="48">
        <f t="shared" si="5"/>
        <v>415.51447754930763</v>
      </c>
      <c r="Y13" s="48">
        <f t="shared" si="6"/>
        <v>37.514477549307628</v>
      </c>
      <c r="Z13" s="48">
        <f t="shared" si="7"/>
        <v>38</v>
      </c>
      <c r="AA13" s="17">
        <f t="shared" si="8"/>
        <v>38</v>
      </c>
      <c r="AB13" s="45">
        <f t="shared" si="9"/>
        <v>416</v>
      </c>
    </row>
    <row r="14" spans="1:28" ht="15" customHeight="1" x14ac:dyDescent="0.25">
      <c r="A14" s="49">
        <v>519</v>
      </c>
      <c r="B14" s="49">
        <v>375</v>
      </c>
      <c r="C14" s="46">
        <v>4.8099999999999996</v>
      </c>
      <c r="D14" s="46">
        <v>267.97000000000003</v>
      </c>
      <c r="E14" s="46">
        <v>210.99</v>
      </c>
      <c r="F14" s="46">
        <f t="shared" si="0"/>
        <v>56.6</v>
      </c>
      <c r="G14" s="46">
        <v>0</v>
      </c>
      <c r="H14" s="46">
        <f t="shared" si="1"/>
        <v>60.714285714285715</v>
      </c>
      <c r="I14" s="46">
        <v>0</v>
      </c>
      <c r="J14" s="50">
        <f t="shared" si="10"/>
        <v>1</v>
      </c>
      <c r="K14" s="50">
        <f t="shared" si="11"/>
        <v>1</v>
      </c>
      <c r="L14" s="50">
        <f t="shared" si="12"/>
        <v>1</v>
      </c>
      <c r="M14" s="50">
        <f t="shared" ca="1" si="2"/>
        <v>1</v>
      </c>
      <c r="N14" s="10" t="s">
        <v>58</v>
      </c>
      <c r="O14" s="55">
        <v>245</v>
      </c>
      <c r="P14" s="14" t="s">
        <v>59</v>
      </c>
      <c r="Q14" s="13">
        <f>MAX(B:B)</f>
        <v>2200</v>
      </c>
      <c r="T14" s="43">
        <v>375.08800000000002</v>
      </c>
      <c r="U14" s="52">
        <f t="shared" si="3"/>
        <v>8.8000000000022283E-2</v>
      </c>
      <c r="V14" s="48">
        <f t="shared" si="4"/>
        <v>0</v>
      </c>
      <c r="W14" s="48"/>
      <c r="X14" s="48">
        <f t="shared" si="5"/>
        <v>412.21674360050361</v>
      </c>
      <c r="Y14" s="48">
        <f t="shared" si="6"/>
        <v>37.216743600503605</v>
      </c>
      <c r="Z14" s="48">
        <f t="shared" si="7"/>
        <v>37</v>
      </c>
      <c r="AA14" s="17">
        <f t="shared" si="8"/>
        <v>0</v>
      </c>
      <c r="AB14" s="45">
        <f t="shared" si="9"/>
        <v>375</v>
      </c>
    </row>
    <row r="15" spans="1:28" ht="15" customHeight="1" x14ac:dyDescent="0.25">
      <c r="A15" s="49">
        <v>677</v>
      </c>
      <c r="B15" s="49">
        <v>305</v>
      </c>
      <c r="C15" s="46">
        <v>8.3800000000000008</v>
      </c>
      <c r="D15" s="46">
        <v>268</v>
      </c>
      <c r="E15" s="46">
        <v>210.46</v>
      </c>
      <c r="F15" s="46">
        <f t="shared" si="0"/>
        <v>53.617647058823529</v>
      </c>
      <c r="G15" s="46">
        <v>0</v>
      </c>
      <c r="H15" s="46">
        <f t="shared" si="1"/>
        <v>64.558823529411768</v>
      </c>
      <c r="I15" s="46">
        <v>0</v>
      </c>
      <c r="J15" s="50">
        <f t="shared" si="10"/>
        <v>0</v>
      </c>
      <c r="K15" s="50">
        <f t="shared" si="11"/>
        <v>-1</v>
      </c>
      <c r="L15" s="50">
        <f t="shared" si="12"/>
        <v>0</v>
      </c>
      <c r="M15" s="50">
        <f t="shared" ca="1" si="2"/>
        <v>0</v>
      </c>
      <c r="N15" s="8" t="s">
        <v>60</v>
      </c>
      <c r="O15" s="8">
        <f>COUNT(C:C)</f>
        <v>64</v>
      </c>
      <c r="P15" s="14" t="s">
        <v>61</v>
      </c>
      <c r="Q15" s="13">
        <f>MAX(D:D)</f>
        <v>271.25</v>
      </c>
      <c r="R15" s="43">
        <f ca="1">TREND(OFFSET('Z-V'!B1,MATCH(Q15,'Z-V'!A:A,1)-1,,2,1),OFFSET('Z-V'!A1,MATCH(Q15,'Z-V'!A:A,1)-1,,2,1),Q15)</f>
        <v>56700</v>
      </c>
      <c r="T15" s="43">
        <v>291.70600000000002</v>
      </c>
      <c r="U15" s="52">
        <f t="shared" si="3"/>
        <v>-13.293999999999983</v>
      </c>
      <c r="V15" s="48">
        <f t="shared" si="4"/>
        <v>-13</v>
      </c>
      <c r="W15" s="48"/>
      <c r="X15" s="48">
        <f t="shared" si="5"/>
        <v>335.26961812840955</v>
      </c>
      <c r="Y15" s="48">
        <f t="shared" si="6"/>
        <v>30.269618128409547</v>
      </c>
      <c r="Z15" s="48">
        <f t="shared" si="7"/>
        <v>30</v>
      </c>
      <c r="AA15" s="17">
        <f t="shared" si="8"/>
        <v>30</v>
      </c>
      <c r="AB15" s="45">
        <f t="shared" si="9"/>
        <v>335</v>
      </c>
    </row>
    <row r="16" spans="1:28" ht="15" customHeight="1" x14ac:dyDescent="0.25">
      <c r="A16" s="49">
        <v>919</v>
      </c>
      <c r="B16" s="49">
        <v>297</v>
      </c>
      <c r="C16" s="46">
        <v>6.84</v>
      </c>
      <c r="D16" s="46">
        <v>268.08999999999997</v>
      </c>
      <c r="E16" s="46">
        <v>210.9</v>
      </c>
      <c r="F16" s="46">
        <f t="shared" si="0"/>
        <v>47.909090909090907</v>
      </c>
      <c r="G16" s="46">
        <v>0</v>
      </c>
      <c r="H16" s="46">
        <f t="shared" si="1"/>
        <v>66.757575757575751</v>
      </c>
      <c r="I16" s="46">
        <v>0</v>
      </c>
      <c r="J16" s="50">
        <f t="shared" si="10"/>
        <v>1</v>
      </c>
      <c r="K16" s="50">
        <f t="shared" si="11"/>
        <v>1</v>
      </c>
      <c r="L16" s="50">
        <f t="shared" si="12"/>
        <v>0</v>
      </c>
      <c r="M16" s="50">
        <f t="shared" ca="1" si="2"/>
        <v>1</v>
      </c>
      <c r="N16" s="8" t="s">
        <v>62</v>
      </c>
      <c r="O16" s="57">
        <f>MAX(C:C)</f>
        <v>8.58</v>
      </c>
      <c r="P16" s="14" t="s">
        <v>63</v>
      </c>
      <c r="Q16" s="56">
        <f>D2</f>
        <v>267.37</v>
      </c>
      <c r="R16" s="43">
        <f ca="1">TREND(OFFSET('Z-V'!B1,MATCH(Q16,'Z-V'!A:A,1)-1,,2,1),OFFSET('Z-V'!A1,MATCH(Q16,'Z-V'!A:A,1)-1,,2,1),Q16)</f>
        <v>44962</v>
      </c>
      <c r="T16" s="43">
        <v>295.81799999999998</v>
      </c>
      <c r="U16" s="52">
        <f t="shared" si="3"/>
        <v>-1.1820000000000164</v>
      </c>
      <c r="V16" s="48">
        <f t="shared" si="4"/>
        <v>-1</v>
      </c>
      <c r="W16" s="48"/>
      <c r="X16" s="48">
        <f t="shared" si="5"/>
        <v>326.47566093159884</v>
      </c>
      <c r="Y16" s="48">
        <f t="shared" si="6"/>
        <v>29.475660931598838</v>
      </c>
      <c r="Z16" s="48">
        <f t="shared" si="7"/>
        <v>29</v>
      </c>
      <c r="AA16" s="17">
        <f t="shared" si="8"/>
        <v>29</v>
      </c>
      <c r="AB16" s="45">
        <f t="shared" si="9"/>
        <v>326</v>
      </c>
    </row>
    <row r="17" spans="1:28" ht="15" customHeight="1" x14ac:dyDescent="0.25">
      <c r="A17" s="49">
        <v>841</v>
      </c>
      <c r="B17" s="49">
        <v>375</v>
      </c>
      <c r="C17" s="46">
        <v>2.06</v>
      </c>
      <c r="D17" s="46">
        <v>268.14999999999998</v>
      </c>
      <c r="E17" s="46">
        <v>210.97</v>
      </c>
      <c r="F17" s="46">
        <f t="shared" si="0"/>
        <v>51.84375</v>
      </c>
      <c r="G17" s="46">
        <v>0</v>
      </c>
      <c r="H17" s="46">
        <f t="shared" si="1"/>
        <v>66.40625</v>
      </c>
      <c r="I17" s="46">
        <v>0</v>
      </c>
      <c r="J17" s="50">
        <f t="shared" si="10"/>
        <v>0</v>
      </c>
      <c r="K17" s="50">
        <f t="shared" si="11"/>
        <v>1</v>
      </c>
      <c r="L17" s="50">
        <f t="shared" si="12"/>
        <v>0</v>
      </c>
      <c r="M17" s="50">
        <f t="shared" ca="1" si="2"/>
        <v>1</v>
      </c>
      <c r="N17" s="8" t="s">
        <v>64</v>
      </c>
      <c r="O17" s="11">
        <v>1000</v>
      </c>
      <c r="P17" s="14" t="s">
        <v>65</v>
      </c>
      <c r="Q17" s="13">
        <f>INDEX(D:D, COUNTA(D:D))</f>
        <v>271.08</v>
      </c>
      <c r="T17" s="43">
        <v>356.25400000000002</v>
      </c>
      <c r="U17" s="52">
        <f t="shared" si="3"/>
        <v>-18.745999999999981</v>
      </c>
      <c r="V17" s="48">
        <f t="shared" si="4"/>
        <v>-19</v>
      </c>
      <c r="W17" s="48"/>
      <c r="X17" s="48">
        <f t="shared" si="5"/>
        <v>412.21674360050361</v>
      </c>
      <c r="Y17" s="48">
        <f t="shared" si="6"/>
        <v>37.216743600503605</v>
      </c>
      <c r="Z17" s="48">
        <f t="shared" si="7"/>
        <v>37</v>
      </c>
      <c r="AA17" s="17">
        <f t="shared" si="8"/>
        <v>37</v>
      </c>
      <c r="AB17" s="45">
        <f t="shared" si="9"/>
        <v>412</v>
      </c>
    </row>
    <row r="18" spans="1:28" ht="15" customHeight="1" x14ac:dyDescent="0.2">
      <c r="A18" s="49">
        <v>920</v>
      </c>
      <c r="B18" s="49">
        <v>375</v>
      </c>
      <c r="C18" s="46">
        <v>0.92</v>
      </c>
      <c r="D18" s="46">
        <v>268.22000000000003</v>
      </c>
      <c r="E18" s="46">
        <v>210.97</v>
      </c>
      <c r="F18" s="46">
        <f t="shared" si="0"/>
        <v>50.967741935483872</v>
      </c>
      <c r="G18" s="46">
        <v>0</v>
      </c>
      <c r="H18" s="46">
        <f t="shared" si="1"/>
        <v>68.548387096774192</v>
      </c>
      <c r="I18" s="46">
        <v>0</v>
      </c>
      <c r="J18" s="50">
        <f t="shared" si="10"/>
        <v>1</v>
      </c>
      <c r="K18" s="50">
        <f t="shared" si="11"/>
        <v>1</v>
      </c>
      <c r="L18" s="50">
        <f t="shared" si="12"/>
        <v>0</v>
      </c>
      <c r="M18" s="50">
        <f t="shared" ca="1" si="2"/>
        <v>0</v>
      </c>
      <c r="N18" s="8" t="s">
        <v>66</v>
      </c>
      <c r="O18" s="8">
        <f>MAX(B:B)</f>
        <v>2200</v>
      </c>
      <c r="T18" s="43">
        <v>351.47</v>
      </c>
      <c r="U18" s="52">
        <f t="shared" si="3"/>
        <v>-23.529999999999973</v>
      </c>
      <c r="V18" s="48">
        <f t="shared" si="4"/>
        <v>-24</v>
      </c>
      <c r="W18" s="48"/>
      <c r="X18" s="48">
        <f t="shared" si="5"/>
        <v>412.21674360050361</v>
      </c>
      <c r="Y18" s="48">
        <f t="shared" si="6"/>
        <v>37.216743600503605</v>
      </c>
      <c r="Z18" s="48">
        <f t="shared" si="7"/>
        <v>37</v>
      </c>
      <c r="AA18" s="17">
        <f t="shared" si="8"/>
        <v>37</v>
      </c>
      <c r="AB18" s="45">
        <f t="shared" si="9"/>
        <v>412</v>
      </c>
    </row>
    <row r="19" spans="1:28" ht="15" customHeight="1" x14ac:dyDescent="0.25">
      <c r="A19" s="49">
        <v>921</v>
      </c>
      <c r="B19" s="49">
        <v>376</v>
      </c>
      <c r="C19" s="46">
        <v>0.35</v>
      </c>
      <c r="D19" s="46">
        <v>268.29000000000002</v>
      </c>
      <c r="E19" s="46">
        <v>210.97</v>
      </c>
      <c r="F19" s="46">
        <f t="shared" si="0"/>
        <v>52.633333333333333</v>
      </c>
      <c r="G19" s="46">
        <v>0</v>
      </c>
      <c r="H19" s="46">
        <f t="shared" si="1"/>
        <v>70.8</v>
      </c>
      <c r="I19" s="46">
        <v>0</v>
      </c>
      <c r="J19" s="50">
        <f t="shared" si="10"/>
        <v>1</v>
      </c>
      <c r="K19" s="50">
        <f t="shared" si="11"/>
        <v>1</v>
      </c>
      <c r="L19" s="50">
        <f t="shared" si="12"/>
        <v>0</v>
      </c>
      <c r="M19" s="50">
        <f t="shared" ca="1" si="2"/>
        <v>1</v>
      </c>
      <c r="N19" s="8" t="s">
        <v>67</v>
      </c>
      <c r="O19" s="11">
        <v>0</v>
      </c>
      <c r="P19" s="14" t="s">
        <v>0</v>
      </c>
      <c r="Q19" s="13">
        <f>('Z-V'!R16-'Z-V'!R17)*(S19-'Z-V'!R12)/('Z-V'!R8-'Z-V'!R12)+'Z-V'!R17</f>
        <v>0.68880688272636148</v>
      </c>
      <c r="R19" s="58">
        <f>MAX(AB:AB)</f>
        <v>2797</v>
      </c>
      <c r="S19" s="58">
        <f>'Z-V'!P8-R19</f>
        <v>6182</v>
      </c>
      <c r="T19" s="43">
        <v>358.98399999999998</v>
      </c>
      <c r="U19" s="52">
        <f t="shared" si="3"/>
        <v>-17.01600000000002</v>
      </c>
      <c r="V19" s="48">
        <f t="shared" si="4"/>
        <v>-17</v>
      </c>
      <c r="W19" s="48"/>
      <c r="X19" s="48">
        <f t="shared" si="5"/>
        <v>413.31598825010491</v>
      </c>
      <c r="Y19" s="48">
        <f t="shared" si="6"/>
        <v>37.315988250104908</v>
      </c>
      <c r="Z19" s="48">
        <f t="shared" si="7"/>
        <v>37</v>
      </c>
      <c r="AA19" s="17">
        <f t="shared" si="8"/>
        <v>37</v>
      </c>
      <c r="AB19" s="45">
        <f t="shared" si="9"/>
        <v>413</v>
      </c>
    </row>
    <row r="20" spans="1:28" ht="15" customHeight="1" x14ac:dyDescent="0.25">
      <c r="A20" s="49">
        <v>1230</v>
      </c>
      <c r="B20" s="49">
        <v>376</v>
      </c>
      <c r="C20" s="46">
        <v>2</v>
      </c>
      <c r="D20" s="46">
        <v>268.38</v>
      </c>
      <c r="E20" s="46">
        <v>210.98</v>
      </c>
      <c r="F20" s="46">
        <f t="shared" si="0"/>
        <v>43.793103448275865</v>
      </c>
      <c r="G20" s="46">
        <v>0</v>
      </c>
      <c r="H20" s="46">
        <f t="shared" si="1"/>
        <v>73.241379310344826</v>
      </c>
      <c r="I20" s="46">
        <v>0</v>
      </c>
      <c r="J20" s="50">
        <f t="shared" si="10"/>
        <v>1</v>
      </c>
      <c r="K20" s="50">
        <f t="shared" si="11"/>
        <v>1</v>
      </c>
      <c r="L20" s="50">
        <f t="shared" si="12"/>
        <v>1</v>
      </c>
      <c r="M20" s="50">
        <f t="shared" ca="1" si="2"/>
        <v>0</v>
      </c>
      <c r="N20" s="8" t="s">
        <v>68</v>
      </c>
      <c r="O20" s="8">
        <v>0</v>
      </c>
      <c r="P20" s="14" t="s">
        <v>1</v>
      </c>
      <c r="Q20" s="13">
        <f ca="1">('Z-V'!R16-'Z-V'!R17)*(S20-'Z-V'!R13)/('Z-V'!R9-'Z-V'!R13)+'Z-V'!R17</f>
        <v>0.78073556469708305</v>
      </c>
      <c r="R20" s="43">
        <f ca="1">R15-R16</f>
        <v>11738</v>
      </c>
      <c r="S20" s="43">
        <f ca="1">'Z-V'!P9-R20</f>
        <v>41742</v>
      </c>
      <c r="T20" s="43">
        <v>2685.7759999999998</v>
      </c>
      <c r="U20" s="52">
        <f t="shared" si="3"/>
        <v>2309.7759999999998</v>
      </c>
      <c r="V20" s="48">
        <f t="shared" si="4"/>
        <v>2310</v>
      </c>
      <c r="W20" s="48"/>
      <c r="X20" s="48">
        <f t="shared" si="5"/>
        <v>413.31598825010491</v>
      </c>
      <c r="Y20" s="48">
        <f t="shared" si="6"/>
        <v>37.315988250104908</v>
      </c>
      <c r="Z20" s="48">
        <f t="shared" si="7"/>
        <v>37</v>
      </c>
      <c r="AA20" s="17">
        <f t="shared" si="8"/>
        <v>2310</v>
      </c>
      <c r="AB20" s="45">
        <f t="shared" si="9"/>
        <v>2686</v>
      </c>
    </row>
    <row r="21" spans="1:28" ht="15" customHeight="1" x14ac:dyDescent="0.25">
      <c r="A21" s="49">
        <v>1150</v>
      </c>
      <c r="B21" s="49">
        <v>377</v>
      </c>
      <c r="C21" s="46">
        <v>1.32</v>
      </c>
      <c r="D21" s="46">
        <v>268.49</v>
      </c>
      <c r="E21" s="46">
        <v>210.98</v>
      </c>
      <c r="F21" s="46">
        <f t="shared" si="0"/>
        <v>48.214285714285715</v>
      </c>
      <c r="G21" s="46">
        <v>0</v>
      </c>
      <c r="H21" s="46">
        <f t="shared" si="1"/>
        <v>75.821428571428569</v>
      </c>
      <c r="I21" s="46">
        <v>0</v>
      </c>
      <c r="J21" s="50">
        <f t="shared" si="10"/>
        <v>1</v>
      </c>
      <c r="K21" s="50">
        <f t="shared" si="11"/>
        <v>1</v>
      </c>
      <c r="L21" s="50">
        <f t="shared" si="12"/>
        <v>1</v>
      </c>
      <c r="M21" s="50">
        <f t="shared" ca="1" si="2"/>
        <v>0</v>
      </c>
      <c r="N21" s="8" t="s">
        <v>69</v>
      </c>
      <c r="O21" s="8">
        <v>1</v>
      </c>
      <c r="P21" s="14" t="s">
        <v>2</v>
      </c>
      <c r="Q21" s="13">
        <f>('Z-V'!R16-'Z-V'!R17)*(S21-'Z-V'!R14)/('Z-V'!R10-'Z-V'!R14)+'Z-V'!R17</f>
        <v>0.83068570123344088</v>
      </c>
      <c r="R21" s="43">
        <f>ABS(Q12-Q17)</f>
        <v>3.7099999999999795</v>
      </c>
      <c r="S21" s="43">
        <f>'Z-V'!P10-R21</f>
        <v>18.180000000000021</v>
      </c>
      <c r="T21" s="43">
        <v>2698.1329999999998</v>
      </c>
      <c r="U21" s="52">
        <f t="shared" si="3"/>
        <v>2321.1329999999998</v>
      </c>
      <c r="V21" s="48">
        <f t="shared" si="4"/>
        <v>2321</v>
      </c>
      <c r="W21" s="48"/>
      <c r="X21" s="48">
        <f t="shared" si="5"/>
        <v>414.41523289970621</v>
      </c>
      <c r="Y21" s="48">
        <f t="shared" si="6"/>
        <v>37.415232899706211</v>
      </c>
      <c r="Z21" s="48">
        <f t="shared" si="7"/>
        <v>37</v>
      </c>
      <c r="AA21" s="17">
        <f t="shared" si="8"/>
        <v>2321</v>
      </c>
      <c r="AB21" s="45">
        <f t="shared" si="9"/>
        <v>2698</v>
      </c>
    </row>
    <row r="22" spans="1:28" ht="15" customHeight="1" x14ac:dyDescent="0.25">
      <c r="A22" s="49">
        <v>999</v>
      </c>
      <c r="B22" s="49">
        <v>376</v>
      </c>
      <c r="C22" s="46">
        <v>4.41</v>
      </c>
      <c r="D22" s="46">
        <v>268.57</v>
      </c>
      <c r="E22" s="46">
        <v>210.98</v>
      </c>
      <c r="F22" s="46">
        <f t="shared" si="0"/>
        <v>55.592592592592595</v>
      </c>
      <c r="G22" s="46">
        <v>0</v>
      </c>
      <c r="H22" s="46">
        <f t="shared" si="1"/>
        <v>78.666666666666671</v>
      </c>
      <c r="I22" s="46">
        <v>0</v>
      </c>
      <c r="J22" s="50">
        <f t="shared" si="10"/>
        <v>1</v>
      </c>
      <c r="K22" s="50">
        <f t="shared" si="11"/>
        <v>1</v>
      </c>
      <c r="L22" s="50">
        <f t="shared" si="12"/>
        <v>1</v>
      </c>
      <c r="M22" s="50">
        <f t="shared" ca="1" si="2"/>
        <v>1</v>
      </c>
      <c r="N22" s="12"/>
      <c r="O22" s="12"/>
      <c r="P22" s="16" t="s">
        <v>71</v>
      </c>
      <c r="Q22" s="12">
        <f ca="1">ROUND(('Z-V'!R21*Q19+'Z-V'!R22*Q20+'Z-V'!R23*Q21)/'Z-V'!R19,4)</f>
        <v>0.77170000000000005</v>
      </c>
      <c r="T22" s="43">
        <v>2776.6529999999998</v>
      </c>
      <c r="U22" s="52">
        <f t="shared" si="3"/>
        <v>2400.6529999999998</v>
      </c>
      <c r="V22" s="48">
        <f t="shared" si="4"/>
        <v>2401</v>
      </c>
      <c r="W22" s="48"/>
      <c r="X22" s="48">
        <f t="shared" si="5"/>
        <v>413.31598825010491</v>
      </c>
      <c r="Y22" s="48">
        <f t="shared" si="6"/>
        <v>37.315988250104908</v>
      </c>
      <c r="Z22" s="48">
        <f t="shared" si="7"/>
        <v>37</v>
      </c>
      <c r="AA22" s="17">
        <f t="shared" si="8"/>
        <v>2401</v>
      </c>
      <c r="AB22" s="45">
        <f t="shared" si="9"/>
        <v>2777</v>
      </c>
    </row>
    <row r="23" spans="1:28" ht="15" customHeight="1" x14ac:dyDescent="0.25">
      <c r="A23" s="49">
        <v>2160</v>
      </c>
      <c r="B23" s="49">
        <v>373</v>
      </c>
      <c r="C23" s="46">
        <v>6.86</v>
      </c>
      <c r="D23" s="46">
        <v>268.8</v>
      </c>
      <c r="E23" s="46">
        <v>210.98</v>
      </c>
      <c r="F23" s="46">
        <f t="shared" si="0"/>
        <v>13.076923076923077</v>
      </c>
      <c r="G23" s="46">
        <v>0</v>
      </c>
      <c r="H23" s="46">
        <f t="shared" si="1"/>
        <v>81.807692307692307</v>
      </c>
      <c r="I23" s="46">
        <v>0</v>
      </c>
      <c r="J23" s="50">
        <f t="shared" si="10"/>
        <v>1</v>
      </c>
      <c r="K23" s="50">
        <f t="shared" si="11"/>
        <v>1</v>
      </c>
      <c r="L23" s="50">
        <f t="shared" si="12"/>
        <v>1</v>
      </c>
      <c r="M23" s="50">
        <f t="shared" ca="1" si="2"/>
        <v>0</v>
      </c>
      <c r="N23" s="8"/>
      <c r="O23" s="8"/>
      <c r="P23" s="13"/>
      <c r="Q23" s="13"/>
      <c r="T23" s="43">
        <v>2752.5390000000002</v>
      </c>
      <c r="U23" s="52">
        <f t="shared" si="3"/>
        <v>2379.5390000000002</v>
      </c>
      <c r="V23" s="48">
        <f t="shared" si="4"/>
        <v>2380</v>
      </c>
      <c r="W23" s="48"/>
      <c r="X23" s="48">
        <f t="shared" si="5"/>
        <v>410.01825430130089</v>
      </c>
      <c r="Y23" s="48">
        <f t="shared" si="6"/>
        <v>37.018254301300885</v>
      </c>
      <c r="Z23" s="48">
        <f t="shared" si="7"/>
        <v>37</v>
      </c>
      <c r="AA23" s="17">
        <f t="shared" si="8"/>
        <v>2380</v>
      </c>
      <c r="AB23" s="45">
        <f t="shared" si="9"/>
        <v>2753</v>
      </c>
    </row>
    <row r="24" spans="1:28" ht="15" customHeight="1" x14ac:dyDescent="0.25">
      <c r="A24" s="49">
        <v>1310</v>
      </c>
      <c r="B24" s="49">
        <v>373</v>
      </c>
      <c r="C24" s="46">
        <v>6.9</v>
      </c>
      <c r="D24" s="46">
        <v>268.93</v>
      </c>
      <c r="E24" s="46">
        <v>210.98</v>
      </c>
      <c r="F24" s="46">
        <f t="shared" si="0"/>
        <v>47.6</v>
      </c>
      <c r="G24" s="46">
        <v>0</v>
      </c>
      <c r="H24" s="46">
        <f t="shared" si="1"/>
        <v>85.08</v>
      </c>
      <c r="I24" s="46">
        <v>0</v>
      </c>
      <c r="J24" s="50">
        <f t="shared" si="10"/>
        <v>1</v>
      </c>
      <c r="K24" s="50">
        <f t="shared" si="11"/>
        <v>1</v>
      </c>
      <c r="L24" s="50">
        <f t="shared" si="12"/>
        <v>1</v>
      </c>
      <c r="M24" s="50">
        <f t="shared" ca="1" si="2"/>
        <v>0</v>
      </c>
      <c r="N24" s="8"/>
      <c r="O24" s="8"/>
      <c r="P24" s="13"/>
      <c r="Q24" s="13"/>
      <c r="T24" s="43">
        <v>2758.4969999999998</v>
      </c>
      <c r="U24" s="52">
        <f t="shared" si="3"/>
        <v>2385.4969999999998</v>
      </c>
      <c r="V24" s="48">
        <f t="shared" si="4"/>
        <v>2385</v>
      </c>
      <c r="W24" s="48"/>
      <c r="X24" s="48">
        <f t="shared" si="5"/>
        <v>410.01825430130089</v>
      </c>
      <c r="Y24" s="48">
        <f t="shared" si="6"/>
        <v>37.018254301300885</v>
      </c>
      <c r="Z24" s="48">
        <f t="shared" si="7"/>
        <v>37</v>
      </c>
      <c r="AA24" s="17">
        <f t="shared" si="8"/>
        <v>2385</v>
      </c>
      <c r="AB24" s="45">
        <f t="shared" si="9"/>
        <v>2758</v>
      </c>
    </row>
    <row r="25" spans="1:28" ht="15" customHeight="1" x14ac:dyDescent="0.25">
      <c r="A25" s="49">
        <v>1950</v>
      </c>
      <c r="B25" s="49">
        <v>372</v>
      </c>
      <c r="C25" s="46">
        <v>2.58</v>
      </c>
      <c r="D25" s="46">
        <v>269.14</v>
      </c>
      <c r="E25" s="46">
        <v>210.98</v>
      </c>
      <c r="F25" s="46">
        <f t="shared" si="0"/>
        <v>22.916666666666668</v>
      </c>
      <c r="G25" s="46">
        <v>0</v>
      </c>
      <c r="H25" s="46">
        <f t="shared" si="1"/>
        <v>88.666666666666671</v>
      </c>
      <c r="I25" s="46">
        <v>0</v>
      </c>
      <c r="J25" s="50">
        <f t="shared" si="10"/>
        <v>1</v>
      </c>
      <c r="K25" s="50">
        <f t="shared" si="11"/>
        <v>1</v>
      </c>
      <c r="L25" s="50">
        <f t="shared" si="12"/>
        <v>1</v>
      </c>
      <c r="M25" s="50">
        <f t="shared" ca="1" si="2"/>
        <v>0</v>
      </c>
      <c r="N25" s="8"/>
      <c r="O25" s="8"/>
      <c r="P25" s="13"/>
      <c r="Q25" s="13"/>
      <c r="T25" s="43">
        <v>2647.4490000000001</v>
      </c>
      <c r="U25" s="52">
        <f t="shared" si="3"/>
        <v>2275.4490000000001</v>
      </c>
      <c r="V25" s="48">
        <f t="shared" si="4"/>
        <v>2275</v>
      </c>
      <c r="W25" s="48"/>
      <c r="X25" s="48">
        <f t="shared" si="5"/>
        <v>408.91900965169958</v>
      </c>
      <c r="Y25" s="48">
        <f t="shared" si="6"/>
        <v>36.919009651699582</v>
      </c>
      <c r="Z25" s="48">
        <f t="shared" si="7"/>
        <v>37</v>
      </c>
      <c r="AA25" s="17">
        <f t="shared" si="8"/>
        <v>2275</v>
      </c>
      <c r="AB25" s="45">
        <f t="shared" si="9"/>
        <v>2647</v>
      </c>
    </row>
    <row r="26" spans="1:28" ht="15" customHeight="1" x14ac:dyDescent="0.25">
      <c r="A26" s="49">
        <v>2090</v>
      </c>
      <c r="B26" s="49">
        <v>371</v>
      </c>
      <c r="C26" s="46">
        <v>0.75</v>
      </c>
      <c r="D26" s="46">
        <v>269.35000000000002</v>
      </c>
      <c r="E26" s="46">
        <v>210.98</v>
      </c>
      <c r="F26" s="46">
        <f t="shared" si="0"/>
        <v>17.826086956521738</v>
      </c>
      <c r="G26" s="46">
        <v>0</v>
      </c>
      <c r="H26" s="46">
        <f t="shared" si="1"/>
        <v>92.565217391304344</v>
      </c>
      <c r="I26" s="46">
        <v>0</v>
      </c>
      <c r="J26" s="50">
        <f t="shared" si="10"/>
        <v>1</v>
      </c>
      <c r="K26" s="50">
        <f t="shared" si="11"/>
        <v>1</v>
      </c>
      <c r="L26" s="50">
        <f t="shared" si="12"/>
        <v>1</v>
      </c>
      <c r="M26" s="50">
        <f t="shared" ca="1" si="2"/>
        <v>1</v>
      </c>
      <c r="N26" s="8"/>
      <c r="O26" s="8"/>
      <c r="P26" s="13"/>
      <c r="Q26" s="13"/>
      <c r="T26" s="43">
        <v>2609.6669999999999</v>
      </c>
      <c r="U26" s="52">
        <f t="shared" si="3"/>
        <v>2238.6669999999999</v>
      </c>
      <c r="V26" s="48">
        <f t="shared" si="4"/>
        <v>2239</v>
      </c>
      <c r="W26" s="48"/>
      <c r="X26" s="48">
        <f t="shared" si="5"/>
        <v>407.81976500209817</v>
      </c>
      <c r="Y26" s="48">
        <f t="shared" si="6"/>
        <v>36.819765002098165</v>
      </c>
      <c r="Z26" s="48">
        <f t="shared" si="7"/>
        <v>37</v>
      </c>
      <c r="AA26" s="17">
        <f t="shared" si="8"/>
        <v>2239</v>
      </c>
      <c r="AB26" s="45">
        <f t="shared" si="9"/>
        <v>2610</v>
      </c>
    </row>
    <row r="27" spans="1:28" ht="15" customHeight="1" x14ac:dyDescent="0.25">
      <c r="A27" s="49">
        <v>1690</v>
      </c>
      <c r="B27" s="49">
        <v>398</v>
      </c>
      <c r="C27" s="46">
        <v>0</v>
      </c>
      <c r="D27" s="46">
        <v>269.51</v>
      </c>
      <c r="E27" s="46">
        <v>210.98</v>
      </c>
      <c r="F27" s="46">
        <f t="shared" si="0"/>
        <v>36.81818181818182</v>
      </c>
      <c r="G27" s="46">
        <v>0</v>
      </c>
      <c r="H27" s="46">
        <f t="shared" si="1"/>
        <v>95.545454545454547</v>
      </c>
      <c r="I27" s="46">
        <v>0</v>
      </c>
      <c r="J27" s="50">
        <f t="shared" si="10"/>
        <v>1</v>
      </c>
      <c r="K27" s="50">
        <f t="shared" si="11"/>
        <v>1</v>
      </c>
      <c r="L27" s="50">
        <f t="shared" si="12"/>
        <v>1</v>
      </c>
      <c r="M27" s="50">
        <f t="shared" ca="1" si="2"/>
        <v>1</v>
      </c>
      <c r="N27" s="8"/>
      <c r="O27" s="8"/>
      <c r="P27" s="13"/>
      <c r="Q27" s="13"/>
      <c r="T27" s="43">
        <v>2679.6</v>
      </c>
      <c r="U27" s="52">
        <f t="shared" si="3"/>
        <v>2281.6</v>
      </c>
      <c r="V27" s="48">
        <f t="shared" si="4"/>
        <v>2282</v>
      </c>
      <c r="W27" s="48"/>
      <c r="X27" s="48">
        <f t="shared" si="5"/>
        <v>437.49937054133449</v>
      </c>
      <c r="Y27" s="48">
        <f t="shared" si="6"/>
        <v>39.499370541334486</v>
      </c>
      <c r="Z27" s="48">
        <f t="shared" si="7"/>
        <v>39</v>
      </c>
      <c r="AA27" s="17">
        <f t="shared" si="8"/>
        <v>2282</v>
      </c>
      <c r="AB27" s="45">
        <f t="shared" si="9"/>
        <v>2680</v>
      </c>
    </row>
    <row r="28" spans="1:28" ht="15" customHeight="1" x14ac:dyDescent="0.25">
      <c r="A28" s="59">
        <v>2270</v>
      </c>
      <c r="B28" s="49">
        <v>291</v>
      </c>
      <c r="C28" s="46">
        <v>0.08</v>
      </c>
      <c r="D28" s="46">
        <v>269.74</v>
      </c>
      <c r="E28" s="46">
        <v>210.98</v>
      </c>
      <c r="F28" s="46">
        <f t="shared" si="0"/>
        <v>10.952380952380953</v>
      </c>
      <c r="G28" s="46">
        <v>0</v>
      </c>
      <c r="H28" s="46">
        <f t="shared" si="1"/>
        <v>105.19047619047619</v>
      </c>
      <c r="I28" s="46">
        <v>0</v>
      </c>
      <c r="J28" s="50">
        <f t="shared" si="10"/>
        <v>0</v>
      </c>
      <c r="K28" s="50">
        <f t="shared" si="11"/>
        <v>-1</v>
      </c>
      <c r="L28" s="50">
        <f t="shared" si="12"/>
        <v>0</v>
      </c>
      <c r="M28" s="50">
        <f t="shared" ca="1" si="2"/>
        <v>1</v>
      </c>
      <c r="N28" s="8"/>
      <c r="O28" s="8"/>
      <c r="P28" s="13"/>
      <c r="Q28" s="13"/>
      <c r="T28" s="43">
        <v>2576.3530000000001</v>
      </c>
      <c r="U28" s="52">
        <f t="shared" si="3"/>
        <v>2285.3530000000001</v>
      </c>
      <c r="V28" s="48">
        <f t="shared" si="4"/>
        <v>2285</v>
      </c>
      <c r="W28" s="48"/>
      <c r="X28" s="48">
        <f t="shared" si="5"/>
        <v>319.88019303399074</v>
      </c>
      <c r="Y28" s="48">
        <f t="shared" si="6"/>
        <v>28.880193033990736</v>
      </c>
      <c r="Z28" s="48">
        <f t="shared" si="7"/>
        <v>29</v>
      </c>
      <c r="AA28" s="17">
        <f t="shared" si="8"/>
        <v>2285</v>
      </c>
      <c r="AB28" s="45">
        <f t="shared" si="9"/>
        <v>2576</v>
      </c>
    </row>
    <row r="29" spans="1:28" ht="15" customHeight="1" x14ac:dyDescent="0.25">
      <c r="A29" s="49">
        <v>1240</v>
      </c>
      <c r="B29" s="49">
        <v>296</v>
      </c>
      <c r="C29" s="46">
        <v>0.05</v>
      </c>
      <c r="D29" s="46">
        <v>269.87</v>
      </c>
      <c r="E29" s="46">
        <v>210.98</v>
      </c>
      <c r="F29" s="46">
        <f t="shared" si="0"/>
        <v>63</v>
      </c>
      <c r="G29" s="46">
        <v>0</v>
      </c>
      <c r="H29" s="46">
        <f t="shared" si="1"/>
        <v>110.2</v>
      </c>
      <c r="I29" s="46">
        <v>0</v>
      </c>
      <c r="J29" s="50">
        <f t="shared" si="10"/>
        <v>1</v>
      </c>
      <c r="K29" s="50">
        <f t="shared" si="11"/>
        <v>1</v>
      </c>
      <c r="L29" s="50">
        <f t="shared" si="12"/>
        <v>0</v>
      </c>
      <c r="M29" s="50">
        <f t="shared" ca="1" si="2"/>
        <v>1</v>
      </c>
      <c r="N29" s="8"/>
      <c r="O29" s="8"/>
      <c r="P29" s="13"/>
      <c r="Q29" s="13"/>
      <c r="T29" s="43">
        <v>2587.732</v>
      </c>
      <c r="U29" s="52">
        <f t="shared" si="3"/>
        <v>2291.732</v>
      </c>
      <c r="V29" s="48">
        <f t="shared" si="4"/>
        <v>2292</v>
      </c>
      <c r="W29" s="48"/>
      <c r="X29" s="48">
        <f t="shared" si="5"/>
        <v>325.37641628199748</v>
      </c>
      <c r="Y29" s="48">
        <f t="shared" si="6"/>
        <v>29.376416281997479</v>
      </c>
      <c r="Z29" s="48">
        <f t="shared" si="7"/>
        <v>29</v>
      </c>
      <c r="AA29" s="17">
        <f t="shared" si="8"/>
        <v>2292</v>
      </c>
      <c r="AB29" s="45">
        <f t="shared" si="9"/>
        <v>2588</v>
      </c>
    </row>
    <row r="30" spans="1:28" ht="15" customHeight="1" x14ac:dyDescent="0.25">
      <c r="A30" s="49">
        <v>1720</v>
      </c>
      <c r="B30" s="49">
        <v>323</v>
      </c>
      <c r="C30" s="46">
        <v>0.89</v>
      </c>
      <c r="D30" s="46">
        <v>270.04000000000002</v>
      </c>
      <c r="E30" s="46">
        <v>210.98</v>
      </c>
      <c r="F30" s="46">
        <f t="shared" si="0"/>
        <v>41.05263157894737</v>
      </c>
      <c r="G30" s="46">
        <v>0</v>
      </c>
      <c r="H30" s="46">
        <f t="shared" si="1"/>
        <v>114.57894736842105</v>
      </c>
      <c r="I30" s="46">
        <v>0</v>
      </c>
      <c r="J30" s="50">
        <f t="shared" si="10"/>
        <v>1</v>
      </c>
      <c r="K30" s="50">
        <f t="shared" si="11"/>
        <v>1</v>
      </c>
      <c r="L30" s="50">
        <f t="shared" si="12"/>
        <v>0</v>
      </c>
      <c r="M30" s="50">
        <f t="shared" ca="1" si="2"/>
        <v>1</v>
      </c>
      <c r="N30" s="8"/>
      <c r="O30" s="8"/>
      <c r="P30" s="13"/>
      <c r="Q30" s="13"/>
      <c r="T30" s="43">
        <v>2598.7779999999998</v>
      </c>
      <c r="U30" s="52">
        <f t="shared" si="3"/>
        <v>2275.7779999999998</v>
      </c>
      <c r="V30" s="48">
        <f t="shared" si="4"/>
        <v>2276</v>
      </c>
      <c r="W30" s="48"/>
      <c r="X30" s="48">
        <f t="shared" si="5"/>
        <v>355.05602182123374</v>
      </c>
      <c r="Y30" s="48">
        <f t="shared" si="6"/>
        <v>32.056021821233742</v>
      </c>
      <c r="Z30" s="48">
        <f t="shared" si="7"/>
        <v>32</v>
      </c>
      <c r="AA30" s="17">
        <f t="shared" si="8"/>
        <v>2276</v>
      </c>
      <c r="AB30" s="45">
        <f t="shared" si="9"/>
        <v>2599</v>
      </c>
    </row>
    <row r="31" spans="1:28" ht="15" customHeight="1" x14ac:dyDescent="0.25">
      <c r="A31" s="49">
        <v>1460</v>
      </c>
      <c r="B31" s="49">
        <v>363</v>
      </c>
      <c r="C31" s="46">
        <v>0.06</v>
      </c>
      <c r="D31" s="46">
        <v>270.16000000000003</v>
      </c>
      <c r="E31" s="46">
        <v>210.98</v>
      </c>
      <c r="F31" s="46">
        <f t="shared" si="0"/>
        <v>57.777777777777779</v>
      </c>
      <c r="G31" s="46">
        <v>0</v>
      </c>
      <c r="H31" s="46">
        <f t="shared" si="1"/>
        <v>118.72222222222223</v>
      </c>
      <c r="I31" s="46">
        <v>0</v>
      </c>
      <c r="J31" s="50">
        <f t="shared" si="10"/>
        <v>1</v>
      </c>
      <c r="K31" s="50">
        <f t="shared" si="11"/>
        <v>1</v>
      </c>
      <c r="L31" s="50">
        <f t="shared" si="12"/>
        <v>0</v>
      </c>
      <c r="M31" s="50">
        <f t="shared" ca="1" si="2"/>
        <v>1</v>
      </c>
      <c r="N31" s="8"/>
      <c r="O31" s="8"/>
      <c r="P31" s="13"/>
      <c r="Q31" s="13"/>
      <c r="T31" s="43">
        <v>2666.08</v>
      </c>
      <c r="U31" s="52">
        <f t="shared" si="3"/>
        <v>2303.08</v>
      </c>
      <c r="V31" s="48">
        <f t="shared" si="4"/>
        <v>2303</v>
      </c>
      <c r="W31" s="48"/>
      <c r="X31" s="48">
        <f t="shared" si="5"/>
        <v>399.02580780528746</v>
      </c>
      <c r="Y31" s="48">
        <f t="shared" si="6"/>
        <v>36.025807805287457</v>
      </c>
      <c r="Z31" s="48">
        <f t="shared" si="7"/>
        <v>36</v>
      </c>
      <c r="AA31" s="17">
        <f t="shared" si="8"/>
        <v>2303</v>
      </c>
      <c r="AB31" s="45">
        <f t="shared" si="9"/>
        <v>2666</v>
      </c>
    </row>
    <row r="32" spans="1:28" ht="15" customHeight="1" x14ac:dyDescent="0.25">
      <c r="A32" s="49">
        <v>1400</v>
      </c>
      <c r="B32" s="49">
        <v>395</v>
      </c>
      <c r="C32" s="46">
        <v>0</v>
      </c>
      <c r="D32" s="46">
        <v>270.27</v>
      </c>
      <c r="E32" s="46">
        <v>210.98</v>
      </c>
      <c r="F32" s="46">
        <f t="shared" si="0"/>
        <v>64.705882352941174</v>
      </c>
      <c r="G32" s="46">
        <v>0</v>
      </c>
      <c r="H32" s="46">
        <f t="shared" si="1"/>
        <v>123.82352941176471</v>
      </c>
      <c r="I32" s="46">
        <v>0</v>
      </c>
      <c r="J32" s="50">
        <f t="shared" si="10"/>
        <v>1</v>
      </c>
      <c r="K32" s="50">
        <f t="shared" si="11"/>
        <v>1</v>
      </c>
      <c r="L32" s="50">
        <f t="shared" si="12"/>
        <v>0</v>
      </c>
      <c r="M32" s="50">
        <f t="shared" ca="1" si="2"/>
        <v>1</v>
      </c>
      <c r="N32" s="8"/>
      <c r="O32" s="8"/>
      <c r="P32" s="13"/>
      <c r="Q32" s="13"/>
      <c r="T32" s="43">
        <v>2692.3009999999999</v>
      </c>
      <c r="U32" s="52">
        <f t="shared" si="3"/>
        <v>2297.3009999999999</v>
      </c>
      <c r="V32" s="48">
        <f t="shared" si="4"/>
        <v>2297</v>
      </c>
      <c r="W32" s="48"/>
      <c r="X32" s="48">
        <f t="shared" si="5"/>
        <v>434.20163659253046</v>
      </c>
      <c r="Y32" s="48">
        <f t="shared" si="6"/>
        <v>39.201636592530463</v>
      </c>
      <c r="Z32" s="48">
        <f t="shared" si="7"/>
        <v>39</v>
      </c>
      <c r="AA32" s="17">
        <f t="shared" si="8"/>
        <v>2297</v>
      </c>
      <c r="AB32" s="45">
        <f t="shared" si="9"/>
        <v>2692</v>
      </c>
    </row>
    <row r="33" spans="1:28" ht="15" customHeight="1" x14ac:dyDescent="0.25">
      <c r="A33" s="49">
        <v>1040</v>
      </c>
      <c r="B33" s="49">
        <v>395</v>
      </c>
      <c r="C33" s="46">
        <v>0</v>
      </c>
      <c r="D33" s="46">
        <v>270.36</v>
      </c>
      <c r="E33" s="46">
        <v>210.98</v>
      </c>
      <c r="F33" s="46">
        <f t="shared" si="0"/>
        <v>91.25</v>
      </c>
      <c r="G33" s="46">
        <v>0</v>
      </c>
      <c r="H33" s="46">
        <f t="shared" si="1"/>
        <v>131.5625</v>
      </c>
      <c r="I33" s="46">
        <v>0</v>
      </c>
      <c r="J33" s="50">
        <f t="shared" si="10"/>
        <v>1</v>
      </c>
      <c r="K33" s="50">
        <f t="shared" si="11"/>
        <v>1</v>
      </c>
      <c r="L33" s="50">
        <f t="shared" si="12"/>
        <v>1</v>
      </c>
      <c r="M33" s="50">
        <f t="shared" ca="1" si="2"/>
        <v>1</v>
      </c>
      <c r="N33" s="8"/>
      <c r="O33" s="8"/>
      <c r="P33" s="13"/>
      <c r="Q33" s="13"/>
      <c r="T33" s="43">
        <v>2689.0639999999999</v>
      </c>
      <c r="U33" s="52">
        <f t="shared" si="3"/>
        <v>2294.0639999999999</v>
      </c>
      <c r="V33" s="48">
        <f t="shared" si="4"/>
        <v>2294</v>
      </c>
      <c r="W33" s="48"/>
      <c r="X33" s="48">
        <f t="shared" si="5"/>
        <v>434.20163659253046</v>
      </c>
      <c r="Y33" s="48">
        <f t="shared" si="6"/>
        <v>39.201636592530463</v>
      </c>
      <c r="Z33" s="48">
        <f t="shared" si="7"/>
        <v>39</v>
      </c>
      <c r="AA33" s="17">
        <f t="shared" si="8"/>
        <v>2294</v>
      </c>
      <c r="AB33" s="45">
        <f t="shared" si="9"/>
        <v>2689</v>
      </c>
    </row>
    <row r="34" spans="1:28" ht="15" customHeight="1" x14ac:dyDescent="0.25">
      <c r="A34" s="49">
        <v>1220</v>
      </c>
      <c r="B34" s="49">
        <v>395</v>
      </c>
      <c r="C34" s="46">
        <v>0.02</v>
      </c>
      <c r="D34" s="46">
        <v>270.45</v>
      </c>
      <c r="E34" s="46">
        <v>210.98</v>
      </c>
      <c r="F34" s="46">
        <f t="shared" si="0"/>
        <v>85.333333333333329</v>
      </c>
      <c r="G34" s="46">
        <v>0</v>
      </c>
      <c r="H34" s="46">
        <f t="shared" si="1"/>
        <v>140.33333333333334</v>
      </c>
      <c r="I34" s="46">
        <v>0</v>
      </c>
      <c r="J34" s="50">
        <f t="shared" si="10"/>
        <v>1</v>
      </c>
      <c r="K34" s="50">
        <f t="shared" si="11"/>
        <v>1</v>
      </c>
      <c r="L34" s="50">
        <f t="shared" si="12"/>
        <v>1</v>
      </c>
      <c r="M34" s="50">
        <f t="shared" ref="M34:M65" ca="1" si="13">IF(RAND()&lt;0.5,0,1)</f>
        <v>1</v>
      </c>
      <c r="N34" s="8"/>
      <c r="O34" s="8"/>
      <c r="P34" s="13"/>
      <c r="Q34" s="13"/>
      <c r="T34" s="43">
        <v>2713.19</v>
      </c>
      <c r="U34" s="52">
        <f t="shared" ref="U34:U65" si="14">T34-B34</f>
        <v>2318.19</v>
      </c>
      <c r="V34" s="48">
        <f t="shared" ref="V34:V65" si="15">ROUND(U34,0)</f>
        <v>2318</v>
      </c>
      <c r="W34" s="48"/>
      <c r="X34" s="48">
        <f t="shared" ref="X34:X65" si="16">B34/$W$2*$W$3</f>
        <v>434.20163659253046</v>
      </c>
      <c r="Y34" s="48">
        <f t="shared" ref="Y34:Y65" si="17">X34-B34</f>
        <v>39.201636592530463</v>
      </c>
      <c r="Z34" s="48">
        <f t="shared" ref="Z34:Z65" si="18">ROUND(Y34,0)</f>
        <v>39</v>
      </c>
      <c r="AA34" s="17">
        <f t="shared" ref="AA34:AA65" si="19">IF(V34&gt;=0,V34,Z34)</f>
        <v>2318</v>
      </c>
      <c r="AB34" s="45">
        <f t="shared" ref="AB34:AB65" si="20">B34+AA34</f>
        <v>2713</v>
      </c>
    </row>
    <row r="35" spans="1:28" ht="15" customHeight="1" x14ac:dyDescent="0.25">
      <c r="A35" s="49">
        <v>1130</v>
      </c>
      <c r="B35" s="49">
        <v>394</v>
      </c>
      <c r="C35" s="46">
        <v>0.91</v>
      </c>
      <c r="D35" s="46">
        <v>270.54000000000002</v>
      </c>
      <c r="E35" s="46">
        <v>210.98</v>
      </c>
      <c r="F35" s="46">
        <f t="shared" si="0"/>
        <v>97.857142857142861</v>
      </c>
      <c r="G35" s="46">
        <v>0</v>
      </c>
      <c r="H35" s="46">
        <f t="shared" si="1"/>
        <v>150.42857142857142</v>
      </c>
      <c r="I35" s="46">
        <v>0</v>
      </c>
      <c r="J35" s="50">
        <f t="shared" ref="J35:J65" si="21">IF(ABS(B35-B34)&lt;=50,1,0)</f>
        <v>1</v>
      </c>
      <c r="K35" s="50">
        <f t="shared" ref="K35:K65" si="22">IF(ABS((B35-B34))&lt;=50,1,IF((B35-B34)*(1)&gt;=0,1,-1))</f>
        <v>1</v>
      </c>
      <c r="L35" s="50">
        <f t="shared" si="12"/>
        <v>1</v>
      </c>
      <c r="M35" s="50">
        <f t="shared" ca="1" si="13"/>
        <v>0</v>
      </c>
      <c r="N35" s="8"/>
      <c r="O35" s="8"/>
      <c r="P35" s="13"/>
      <c r="Q35" s="13"/>
      <c r="T35" s="43">
        <v>2760.3530000000001</v>
      </c>
      <c r="U35" s="52">
        <f t="shared" si="14"/>
        <v>2366.3530000000001</v>
      </c>
      <c r="V35" s="48">
        <f t="shared" si="15"/>
        <v>2366</v>
      </c>
      <c r="W35" s="48"/>
      <c r="X35" s="48">
        <f t="shared" si="16"/>
        <v>433.10239194292905</v>
      </c>
      <c r="Y35" s="48">
        <f t="shared" si="17"/>
        <v>39.102391942929046</v>
      </c>
      <c r="Z35" s="48">
        <f t="shared" si="18"/>
        <v>39</v>
      </c>
      <c r="AA35" s="17">
        <f t="shared" si="19"/>
        <v>2366</v>
      </c>
      <c r="AB35" s="45">
        <f t="shared" si="20"/>
        <v>2760</v>
      </c>
    </row>
    <row r="36" spans="1:28" ht="15" customHeight="1" x14ac:dyDescent="0.25">
      <c r="A36" s="49">
        <v>852</v>
      </c>
      <c r="B36" s="49">
        <v>393</v>
      </c>
      <c r="C36" s="46">
        <v>3.01</v>
      </c>
      <c r="D36" s="46">
        <v>270.58999999999997</v>
      </c>
      <c r="E36" s="46">
        <v>210.98</v>
      </c>
      <c r="F36" s="46">
        <f t="shared" si="0"/>
        <v>126.76923076923077</v>
      </c>
      <c r="G36" s="46">
        <v>0</v>
      </c>
      <c r="H36" s="46">
        <f t="shared" si="1"/>
        <v>162.07692307692307</v>
      </c>
      <c r="I36" s="46">
        <v>0</v>
      </c>
      <c r="J36" s="50">
        <f t="shared" si="21"/>
        <v>1</v>
      </c>
      <c r="K36" s="50">
        <f t="shared" si="22"/>
        <v>1</v>
      </c>
      <c r="L36" s="50">
        <f t="shared" si="12"/>
        <v>1</v>
      </c>
      <c r="M36" s="50">
        <f t="shared" ca="1" si="13"/>
        <v>0</v>
      </c>
      <c r="N36" s="8"/>
      <c r="O36" s="8"/>
      <c r="P36" s="13"/>
      <c r="Q36" s="13"/>
      <c r="T36" s="43">
        <v>2720.8539999999998</v>
      </c>
      <c r="U36" s="52">
        <f t="shared" si="14"/>
        <v>2327.8539999999998</v>
      </c>
      <c r="V36" s="48">
        <f t="shared" si="15"/>
        <v>2328</v>
      </c>
      <c r="W36" s="48"/>
      <c r="X36" s="48">
        <f t="shared" si="16"/>
        <v>432.00314729332774</v>
      </c>
      <c r="Y36" s="48">
        <f t="shared" si="17"/>
        <v>39.003147293327743</v>
      </c>
      <c r="Z36" s="48">
        <f t="shared" si="18"/>
        <v>39</v>
      </c>
      <c r="AA36" s="17">
        <f t="shared" si="19"/>
        <v>2328</v>
      </c>
      <c r="AB36" s="45">
        <f t="shared" si="20"/>
        <v>2721</v>
      </c>
    </row>
    <row r="37" spans="1:28" ht="15" customHeight="1" x14ac:dyDescent="0.25">
      <c r="A37" s="49">
        <v>1400</v>
      </c>
      <c r="B37" s="49">
        <v>394</v>
      </c>
      <c r="C37" s="46">
        <v>2.91</v>
      </c>
      <c r="D37" s="46">
        <v>270.70999999999998</v>
      </c>
      <c r="E37" s="46">
        <v>210.98</v>
      </c>
      <c r="F37" s="46">
        <f t="shared" si="0"/>
        <v>91.666666666666671</v>
      </c>
      <c r="G37" s="46">
        <v>0</v>
      </c>
      <c r="H37" s="46">
        <f t="shared" si="1"/>
        <v>175.5</v>
      </c>
      <c r="I37" s="46">
        <v>0</v>
      </c>
      <c r="J37" s="50">
        <f t="shared" si="21"/>
        <v>1</v>
      </c>
      <c r="K37" s="50">
        <f t="shared" si="22"/>
        <v>1</v>
      </c>
      <c r="L37" s="50">
        <f t="shared" si="12"/>
        <v>1</v>
      </c>
      <c r="M37" s="50">
        <f t="shared" ca="1" si="13"/>
        <v>0</v>
      </c>
      <c r="N37" s="8"/>
      <c r="O37" s="8"/>
      <c r="P37" s="13"/>
      <c r="Q37" s="13"/>
      <c r="T37" s="43">
        <v>2341.8240000000001</v>
      </c>
      <c r="U37" s="52">
        <f t="shared" si="14"/>
        <v>1947.8240000000001</v>
      </c>
      <c r="V37" s="48">
        <f t="shared" si="15"/>
        <v>1948</v>
      </c>
      <c r="W37" s="48"/>
      <c r="X37" s="48">
        <f t="shared" si="16"/>
        <v>433.10239194292905</v>
      </c>
      <c r="Y37" s="48">
        <f t="shared" si="17"/>
        <v>39.102391942929046</v>
      </c>
      <c r="Z37" s="48">
        <f t="shared" si="18"/>
        <v>39</v>
      </c>
      <c r="AA37" s="17">
        <f t="shared" si="19"/>
        <v>1948</v>
      </c>
      <c r="AB37" s="45">
        <f t="shared" si="20"/>
        <v>2342</v>
      </c>
    </row>
    <row r="38" spans="1:28" ht="15" customHeight="1" x14ac:dyDescent="0.25">
      <c r="A38" s="49">
        <v>852</v>
      </c>
      <c r="B38" s="49">
        <v>393</v>
      </c>
      <c r="C38" s="46">
        <v>1.66</v>
      </c>
      <c r="D38" s="46">
        <v>270.75</v>
      </c>
      <c r="E38" s="46">
        <v>211.03</v>
      </c>
      <c r="F38" s="46">
        <f t="shared" si="0"/>
        <v>149.81818181818181</v>
      </c>
      <c r="G38" s="46">
        <v>0</v>
      </c>
      <c r="H38" s="46">
        <f t="shared" si="1"/>
        <v>191.54545454545453</v>
      </c>
      <c r="I38" s="46">
        <v>0</v>
      </c>
      <c r="J38" s="50">
        <f t="shared" si="21"/>
        <v>1</v>
      </c>
      <c r="K38" s="50">
        <f t="shared" si="22"/>
        <v>1</v>
      </c>
      <c r="L38" s="50">
        <f t="shared" si="12"/>
        <v>1</v>
      </c>
      <c r="M38" s="50">
        <f t="shared" ca="1" si="13"/>
        <v>1</v>
      </c>
      <c r="N38" s="8"/>
      <c r="O38" s="8"/>
      <c r="P38" s="13"/>
      <c r="Q38" s="13"/>
      <c r="T38" s="43">
        <v>2542.2660000000001</v>
      </c>
      <c r="U38" s="52">
        <f t="shared" si="14"/>
        <v>2149.2660000000001</v>
      </c>
      <c r="V38" s="48">
        <f t="shared" si="15"/>
        <v>2149</v>
      </c>
      <c r="W38" s="48"/>
      <c r="X38" s="48">
        <f t="shared" si="16"/>
        <v>432.00314729332774</v>
      </c>
      <c r="Y38" s="48">
        <f t="shared" si="17"/>
        <v>39.003147293327743</v>
      </c>
      <c r="Z38" s="48">
        <f t="shared" si="18"/>
        <v>39</v>
      </c>
      <c r="AA38" s="17">
        <f t="shared" si="19"/>
        <v>2149</v>
      </c>
      <c r="AB38" s="45">
        <f t="shared" si="20"/>
        <v>2542</v>
      </c>
    </row>
    <row r="39" spans="1:28" ht="15" customHeight="1" x14ac:dyDescent="0.25">
      <c r="A39" s="49">
        <v>1340</v>
      </c>
      <c r="B39" s="49">
        <v>512</v>
      </c>
      <c r="C39" s="46">
        <v>2.19</v>
      </c>
      <c r="D39" s="46">
        <v>270.83</v>
      </c>
      <c r="E39" s="46">
        <v>211.26</v>
      </c>
      <c r="F39" s="46">
        <f t="shared" si="0"/>
        <v>116</v>
      </c>
      <c r="G39" s="46">
        <v>0</v>
      </c>
      <c r="H39" s="46">
        <f t="shared" si="1"/>
        <v>198.8</v>
      </c>
      <c r="I39" s="46">
        <v>0</v>
      </c>
      <c r="J39" s="50">
        <f t="shared" si="21"/>
        <v>0</v>
      </c>
      <c r="K39" s="50">
        <f t="shared" si="22"/>
        <v>1</v>
      </c>
      <c r="L39" s="50">
        <f t="shared" ref="L39:L65" si="23">IF(OR(COUNTIF(K35:K39,1)=5,COUNTIF(K35:K39,-1)=5),1,0)</f>
        <v>1</v>
      </c>
      <c r="M39" s="50">
        <f t="shared" ca="1" si="13"/>
        <v>0</v>
      </c>
      <c r="N39" s="8"/>
      <c r="O39" s="8"/>
      <c r="P39" s="13"/>
      <c r="Q39" s="13"/>
      <c r="T39" s="43">
        <v>2762.2550000000001</v>
      </c>
      <c r="U39" s="52">
        <f t="shared" si="14"/>
        <v>2250.2550000000001</v>
      </c>
      <c r="V39" s="48">
        <f t="shared" si="15"/>
        <v>2250</v>
      </c>
      <c r="W39" s="48"/>
      <c r="X39" s="48">
        <f t="shared" si="16"/>
        <v>562.81326059588753</v>
      </c>
      <c r="Y39" s="48">
        <f t="shared" si="17"/>
        <v>50.813260595887527</v>
      </c>
      <c r="Z39" s="48">
        <f t="shared" si="18"/>
        <v>51</v>
      </c>
      <c r="AA39" s="17">
        <f t="shared" si="19"/>
        <v>2250</v>
      </c>
      <c r="AB39" s="45">
        <f t="shared" si="20"/>
        <v>2762</v>
      </c>
    </row>
    <row r="40" spans="1:28" ht="15" customHeight="1" x14ac:dyDescent="0.25">
      <c r="A40" s="49">
        <v>1240</v>
      </c>
      <c r="B40" s="49">
        <v>595</v>
      </c>
      <c r="C40" s="46">
        <v>6.57</v>
      </c>
      <c r="D40" s="46">
        <v>270.89999999999998</v>
      </c>
      <c r="E40" s="46">
        <v>211.27</v>
      </c>
      <c r="F40" s="46">
        <f t="shared" si="0"/>
        <v>140</v>
      </c>
      <c r="G40" s="46">
        <v>0</v>
      </c>
      <c r="H40" s="46">
        <f t="shared" si="1"/>
        <v>211.66666666666666</v>
      </c>
      <c r="I40" s="46">
        <v>0</v>
      </c>
      <c r="J40" s="50">
        <f t="shared" si="21"/>
        <v>0</v>
      </c>
      <c r="K40" s="50">
        <f t="shared" si="22"/>
        <v>1</v>
      </c>
      <c r="L40" s="50">
        <f t="shared" si="23"/>
        <v>1</v>
      </c>
      <c r="M40" s="50">
        <f t="shared" ca="1" si="13"/>
        <v>1</v>
      </c>
      <c r="N40" s="8"/>
      <c r="O40" s="8"/>
      <c r="P40" s="13"/>
      <c r="Q40" s="13"/>
      <c r="T40" s="43">
        <v>2594.98</v>
      </c>
      <c r="U40" s="52">
        <f t="shared" si="14"/>
        <v>1999.98</v>
      </c>
      <c r="V40" s="48">
        <f t="shared" si="15"/>
        <v>2000</v>
      </c>
      <c r="W40" s="48"/>
      <c r="X40" s="48">
        <f t="shared" si="16"/>
        <v>654.05056651279892</v>
      </c>
      <c r="Y40" s="48">
        <f t="shared" si="17"/>
        <v>59.050566512798923</v>
      </c>
      <c r="Z40" s="48">
        <f t="shared" si="18"/>
        <v>59</v>
      </c>
      <c r="AA40" s="17">
        <f t="shared" si="19"/>
        <v>2000</v>
      </c>
      <c r="AB40" s="45">
        <f t="shared" si="20"/>
        <v>2595</v>
      </c>
    </row>
    <row r="41" spans="1:28" ht="15" customHeight="1" x14ac:dyDescent="0.25">
      <c r="A41" s="49">
        <v>1330</v>
      </c>
      <c r="B41" s="49">
        <v>777</v>
      </c>
      <c r="C41" s="46">
        <v>8.58</v>
      </c>
      <c r="D41" s="46">
        <v>270.95999999999998</v>
      </c>
      <c r="E41" s="46">
        <v>211.62</v>
      </c>
      <c r="F41" s="46">
        <f t="shared" si="0"/>
        <v>146.25</v>
      </c>
      <c r="G41" s="46">
        <v>0</v>
      </c>
      <c r="H41" s="46">
        <f t="shared" si="1"/>
        <v>215.375</v>
      </c>
      <c r="I41" s="46">
        <v>0</v>
      </c>
      <c r="J41" s="50">
        <f t="shared" si="21"/>
        <v>0</v>
      </c>
      <c r="K41" s="50">
        <f t="shared" si="22"/>
        <v>1</v>
      </c>
      <c r="L41" s="50">
        <f t="shared" si="23"/>
        <v>1</v>
      </c>
      <c r="M41" s="50">
        <f t="shared" ca="1" si="13"/>
        <v>1</v>
      </c>
      <c r="N41" s="8"/>
      <c r="O41" s="8"/>
      <c r="P41" s="13"/>
      <c r="Q41" s="13"/>
      <c r="T41" s="43">
        <v>2567.6390000000001</v>
      </c>
      <c r="U41" s="52">
        <f t="shared" si="14"/>
        <v>1790.6390000000001</v>
      </c>
      <c r="V41" s="48">
        <f t="shared" si="15"/>
        <v>1791</v>
      </c>
      <c r="W41" s="48"/>
      <c r="X41" s="48">
        <f t="shared" si="16"/>
        <v>854.11309274024347</v>
      </c>
      <c r="Y41" s="48">
        <f t="shared" si="17"/>
        <v>77.113092740243474</v>
      </c>
      <c r="Z41" s="48">
        <f t="shared" si="18"/>
        <v>77</v>
      </c>
      <c r="AA41" s="17">
        <f t="shared" si="19"/>
        <v>1791</v>
      </c>
      <c r="AB41" s="45">
        <f t="shared" si="20"/>
        <v>2568</v>
      </c>
    </row>
    <row r="42" spans="1:28" ht="15" customHeight="1" x14ac:dyDescent="0.25">
      <c r="A42" s="49">
        <v>1700</v>
      </c>
      <c r="B42" s="49">
        <v>1330</v>
      </c>
      <c r="C42" s="46">
        <v>5.64</v>
      </c>
      <c r="D42" s="46">
        <v>271.02999999999997</v>
      </c>
      <c r="E42" s="46">
        <v>211.83</v>
      </c>
      <c r="F42" s="46">
        <f t="shared" si="0"/>
        <v>114.28571428571429</v>
      </c>
      <c r="G42" s="46">
        <v>0</v>
      </c>
      <c r="H42" s="46">
        <f t="shared" si="1"/>
        <v>167.14285714285714</v>
      </c>
      <c r="I42" s="46">
        <v>0</v>
      </c>
      <c r="J42" s="50">
        <f t="shared" si="21"/>
        <v>0</v>
      </c>
      <c r="K42" s="50">
        <f t="shared" si="22"/>
        <v>1</v>
      </c>
      <c r="L42" s="50">
        <f t="shared" si="23"/>
        <v>1</v>
      </c>
      <c r="M42" s="50">
        <f t="shared" ca="1" si="13"/>
        <v>0</v>
      </c>
      <c r="N42" s="8"/>
      <c r="O42" s="8"/>
      <c r="P42" s="13"/>
      <c r="Q42" s="13"/>
      <c r="T42" s="43">
        <v>2309.0250000000001</v>
      </c>
      <c r="U42" s="52">
        <f t="shared" si="14"/>
        <v>979.02500000000009</v>
      </c>
      <c r="V42" s="48">
        <f t="shared" si="15"/>
        <v>979</v>
      </c>
      <c r="W42" s="48"/>
      <c r="X42" s="48">
        <f t="shared" si="16"/>
        <v>1461.995383969786</v>
      </c>
      <c r="Y42" s="48">
        <f t="shared" si="17"/>
        <v>131.99538396978596</v>
      </c>
      <c r="Z42" s="48">
        <f t="shared" si="18"/>
        <v>132</v>
      </c>
      <c r="AA42" s="17">
        <f t="shared" si="19"/>
        <v>979</v>
      </c>
      <c r="AB42" s="45">
        <f t="shared" si="20"/>
        <v>2309</v>
      </c>
    </row>
    <row r="43" spans="1:28" ht="15" customHeight="1" x14ac:dyDescent="0.25">
      <c r="A43" s="49">
        <v>1720</v>
      </c>
      <c r="B43" s="49">
        <v>1720</v>
      </c>
      <c r="C43" s="46">
        <v>2.3199999999999998</v>
      </c>
      <c r="D43" s="46">
        <v>271.04000000000002</v>
      </c>
      <c r="E43" s="46">
        <v>212.21</v>
      </c>
      <c r="F43" s="46">
        <f t="shared" si="0"/>
        <v>130</v>
      </c>
      <c r="G43" s="46">
        <v>0</v>
      </c>
      <c r="H43" s="46">
        <f t="shared" si="1"/>
        <v>130</v>
      </c>
      <c r="I43" s="46">
        <v>0</v>
      </c>
      <c r="J43" s="50">
        <f t="shared" si="21"/>
        <v>0</v>
      </c>
      <c r="K43" s="50">
        <f t="shared" si="22"/>
        <v>1</v>
      </c>
      <c r="L43" s="50">
        <f t="shared" si="23"/>
        <v>1</v>
      </c>
      <c r="M43" s="50">
        <f t="shared" ca="1" si="13"/>
        <v>0</v>
      </c>
      <c r="N43" s="8"/>
      <c r="O43" s="8"/>
      <c r="P43" s="13"/>
      <c r="Q43" s="13"/>
      <c r="T43" s="43">
        <v>1745.953</v>
      </c>
      <c r="U43" s="52">
        <f t="shared" si="14"/>
        <v>25.952999999999975</v>
      </c>
      <c r="V43" s="48">
        <f t="shared" si="15"/>
        <v>26</v>
      </c>
      <c r="W43" s="48"/>
      <c r="X43" s="48">
        <f t="shared" si="16"/>
        <v>1890.7007973143095</v>
      </c>
      <c r="Y43" s="48">
        <f t="shared" si="17"/>
        <v>170.70079731430951</v>
      </c>
      <c r="Z43" s="48">
        <f t="shared" si="18"/>
        <v>171</v>
      </c>
      <c r="AA43" s="17">
        <f t="shared" si="19"/>
        <v>26</v>
      </c>
      <c r="AB43" s="45">
        <f t="shared" si="20"/>
        <v>1746</v>
      </c>
    </row>
    <row r="44" spans="1:28" ht="15" customHeight="1" x14ac:dyDescent="0.25">
      <c r="A44" s="49">
        <v>2300</v>
      </c>
      <c r="B44" s="49">
        <v>1800</v>
      </c>
      <c r="C44" s="46">
        <v>0.99</v>
      </c>
      <c r="D44" s="46">
        <v>271.10000000000002</v>
      </c>
      <c r="E44" s="46">
        <v>212.26</v>
      </c>
      <c r="F44" s="46">
        <f t="shared" si="0"/>
        <v>40</v>
      </c>
      <c r="G44" s="46">
        <v>0</v>
      </c>
      <c r="H44" s="46">
        <f t="shared" si="1"/>
        <v>140</v>
      </c>
      <c r="I44" s="46">
        <v>0</v>
      </c>
      <c r="J44" s="50">
        <f t="shared" si="21"/>
        <v>0</v>
      </c>
      <c r="K44" s="50">
        <f t="shared" si="22"/>
        <v>1</v>
      </c>
      <c r="L44" s="50">
        <f t="shared" si="23"/>
        <v>1</v>
      </c>
      <c r="M44" s="50">
        <f t="shared" ca="1" si="13"/>
        <v>0</v>
      </c>
      <c r="N44" s="8"/>
      <c r="O44" s="8"/>
      <c r="P44" s="13"/>
      <c r="Q44" s="13"/>
      <c r="T44" s="43">
        <v>1977.8030000000001</v>
      </c>
      <c r="U44" s="52">
        <f t="shared" si="14"/>
        <v>177.80300000000011</v>
      </c>
      <c r="V44" s="48">
        <f t="shared" si="15"/>
        <v>178</v>
      </c>
      <c r="W44" s="48"/>
      <c r="X44" s="48">
        <f t="shared" si="16"/>
        <v>1978.6403692824169</v>
      </c>
      <c r="Y44" s="48">
        <f t="shared" si="17"/>
        <v>178.64036928241694</v>
      </c>
      <c r="Z44" s="48">
        <f t="shared" si="18"/>
        <v>179</v>
      </c>
      <c r="AA44" s="17">
        <f t="shared" si="19"/>
        <v>178</v>
      </c>
      <c r="AB44" s="45">
        <f t="shared" si="20"/>
        <v>1978</v>
      </c>
    </row>
    <row r="45" spans="1:28" ht="15" customHeight="1" x14ac:dyDescent="0.25">
      <c r="A45" s="49">
        <v>2010</v>
      </c>
      <c r="B45" s="49">
        <v>1810</v>
      </c>
      <c r="C45" s="46">
        <v>0.43</v>
      </c>
      <c r="D45" s="46">
        <v>271.11</v>
      </c>
      <c r="E45" s="46">
        <v>212.21</v>
      </c>
      <c r="F45" s="46">
        <f t="shared" si="0"/>
        <v>122.5</v>
      </c>
      <c r="G45" s="46">
        <v>0</v>
      </c>
      <c r="H45" s="46">
        <f t="shared" si="1"/>
        <v>172.5</v>
      </c>
      <c r="I45" s="46">
        <v>0</v>
      </c>
      <c r="J45" s="50">
        <f t="shared" si="21"/>
        <v>1</v>
      </c>
      <c r="K45" s="50">
        <f t="shared" si="22"/>
        <v>1</v>
      </c>
      <c r="L45" s="50">
        <f t="shared" si="23"/>
        <v>1</v>
      </c>
      <c r="M45" s="50">
        <f t="shared" ca="1" si="13"/>
        <v>0</v>
      </c>
      <c r="N45" s="8"/>
      <c r="O45" s="8"/>
      <c r="P45" s="13"/>
      <c r="Q45" s="13"/>
      <c r="T45" s="43">
        <v>2086.8330000000001</v>
      </c>
      <c r="U45" s="52">
        <f t="shared" si="14"/>
        <v>276.83300000000008</v>
      </c>
      <c r="V45" s="48">
        <f t="shared" si="15"/>
        <v>277</v>
      </c>
      <c r="W45" s="48"/>
      <c r="X45" s="48">
        <f t="shared" si="16"/>
        <v>1989.6328157784305</v>
      </c>
      <c r="Y45" s="48">
        <f t="shared" si="17"/>
        <v>179.63281577843054</v>
      </c>
      <c r="Z45" s="48">
        <f t="shared" si="18"/>
        <v>180</v>
      </c>
      <c r="AA45" s="17">
        <f t="shared" si="19"/>
        <v>277</v>
      </c>
      <c r="AB45" s="45">
        <f t="shared" si="20"/>
        <v>2087</v>
      </c>
    </row>
    <row r="46" spans="1:28" ht="15" customHeight="1" x14ac:dyDescent="0.25">
      <c r="A46" s="49">
        <v>2410</v>
      </c>
      <c r="B46" s="49">
        <v>1810</v>
      </c>
      <c r="C46" s="46">
        <v>0.15</v>
      </c>
      <c r="D46" s="46">
        <v>271.18</v>
      </c>
      <c r="E46" s="46">
        <v>212.2</v>
      </c>
      <c r="F46" s="46">
        <f t="shared" si="0"/>
        <v>30</v>
      </c>
      <c r="G46" s="46">
        <v>0</v>
      </c>
      <c r="H46" s="46">
        <f t="shared" si="1"/>
        <v>230</v>
      </c>
      <c r="I46" s="46">
        <v>0</v>
      </c>
      <c r="J46" s="50">
        <f t="shared" si="21"/>
        <v>1</v>
      </c>
      <c r="K46" s="50">
        <f t="shared" si="22"/>
        <v>1</v>
      </c>
      <c r="L46" s="50">
        <f t="shared" si="23"/>
        <v>1</v>
      </c>
      <c r="M46" s="50">
        <f t="shared" ca="1" si="13"/>
        <v>1</v>
      </c>
      <c r="N46" s="8"/>
      <c r="O46" s="8"/>
      <c r="P46" s="13"/>
      <c r="Q46" s="13"/>
      <c r="T46" s="43">
        <v>2011.4010000000001</v>
      </c>
      <c r="U46" s="52">
        <f t="shared" si="14"/>
        <v>201.40100000000007</v>
      </c>
      <c r="V46" s="48">
        <f t="shared" si="15"/>
        <v>201</v>
      </c>
      <c r="W46" s="48"/>
      <c r="X46" s="48">
        <f t="shared" si="16"/>
        <v>1989.6328157784305</v>
      </c>
      <c r="Y46" s="48">
        <f t="shared" si="17"/>
        <v>179.63281577843054</v>
      </c>
      <c r="Z46" s="48">
        <f t="shared" si="18"/>
        <v>180</v>
      </c>
      <c r="AA46" s="17">
        <f t="shared" si="19"/>
        <v>201</v>
      </c>
      <c r="AB46" s="45">
        <f t="shared" si="20"/>
        <v>2011</v>
      </c>
    </row>
    <row r="47" spans="1:28" ht="15" customHeight="1" x14ac:dyDescent="0.25">
      <c r="A47" s="49">
        <v>2220</v>
      </c>
      <c r="B47" s="49">
        <v>1820</v>
      </c>
      <c r="C47" s="46">
        <v>0</v>
      </c>
      <c r="D47" s="46">
        <v>271.23</v>
      </c>
      <c r="E47" s="46">
        <v>212.19</v>
      </c>
      <c r="F47" s="46">
        <f t="shared" si="0"/>
        <v>140</v>
      </c>
      <c r="G47" s="46">
        <v>0</v>
      </c>
      <c r="H47" s="46">
        <f t="shared" si="1"/>
        <v>340</v>
      </c>
      <c r="I47" s="46">
        <v>0</v>
      </c>
      <c r="J47" s="50">
        <f t="shared" si="21"/>
        <v>1</v>
      </c>
      <c r="K47" s="50">
        <f t="shared" si="22"/>
        <v>1</v>
      </c>
      <c r="L47" s="50">
        <f t="shared" si="23"/>
        <v>1</v>
      </c>
      <c r="M47" s="50">
        <f t="shared" ca="1" si="13"/>
        <v>0</v>
      </c>
      <c r="N47" s="8"/>
      <c r="O47" s="8"/>
      <c r="P47" s="13"/>
      <c r="Q47" s="13"/>
      <c r="T47" s="43">
        <v>2007.62</v>
      </c>
      <c r="U47" s="52">
        <f t="shared" si="14"/>
        <v>187.61999999999989</v>
      </c>
      <c r="V47" s="48">
        <f t="shared" si="15"/>
        <v>188</v>
      </c>
      <c r="W47" s="48"/>
      <c r="X47" s="48">
        <f t="shared" si="16"/>
        <v>2000.6252622744439</v>
      </c>
      <c r="Y47" s="48">
        <f t="shared" si="17"/>
        <v>180.62526227444391</v>
      </c>
      <c r="Z47" s="48">
        <f t="shared" si="18"/>
        <v>181</v>
      </c>
      <c r="AA47" s="17">
        <f t="shared" si="19"/>
        <v>188</v>
      </c>
      <c r="AB47" s="45">
        <f t="shared" si="20"/>
        <v>2008</v>
      </c>
    </row>
    <row r="48" spans="1:28" ht="15" customHeight="1" x14ac:dyDescent="0.25">
      <c r="A48" s="49">
        <v>1780</v>
      </c>
      <c r="B48" s="49">
        <v>2080</v>
      </c>
      <c r="C48" s="46">
        <v>0.17</v>
      </c>
      <c r="D48" s="46">
        <v>271.22000000000003</v>
      </c>
      <c r="E48" s="46">
        <v>215.38</v>
      </c>
      <c r="F48" s="46">
        <f t="shared" si="0"/>
        <v>720</v>
      </c>
      <c r="G48" s="46">
        <v>0</v>
      </c>
      <c r="H48" s="46">
        <f t="shared" si="1"/>
        <v>420</v>
      </c>
      <c r="I48" s="46">
        <v>0</v>
      </c>
      <c r="J48" s="50">
        <f t="shared" si="21"/>
        <v>0</v>
      </c>
      <c r="K48" s="50">
        <f t="shared" si="22"/>
        <v>1</v>
      </c>
      <c r="L48" s="50">
        <f t="shared" si="23"/>
        <v>1</v>
      </c>
      <c r="M48" s="50">
        <f t="shared" ca="1" si="13"/>
        <v>0</v>
      </c>
      <c r="N48" s="8"/>
      <c r="O48" s="8"/>
      <c r="P48" s="13"/>
      <c r="Q48" s="13"/>
      <c r="T48" s="43">
        <v>1687.4929999999999</v>
      </c>
      <c r="U48" s="52">
        <f t="shared" si="14"/>
        <v>-392.50700000000006</v>
      </c>
      <c r="V48" s="48">
        <f t="shared" si="15"/>
        <v>-393</v>
      </c>
      <c r="W48" s="48"/>
      <c r="X48" s="48">
        <f t="shared" si="16"/>
        <v>2286.4288711707932</v>
      </c>
      <c r="Y48" s="48">
        <f t="shared" si="17"/>
        <v>206.42887117079317</v>
      </c>
      <c r="Z48" s="48">
        <f t="shared" si="18"/>
        <v>206</v>
      </c>
      <c r="AA48" s="17">
        <f t="shared" si="19"/>
        <v>206</v>
      </c>
      <c r="AB48" s="45">
        <f t="shared" si="20"/>
        <v>2286</v>
      </c>
    </row>
    <row r="49" spans="1:28" ht="15" customHeight="1" x14ac:dyDescent="0.25">
      <c r="A49" s="62">
        <v>2500</v>
      </c>
      <c r="B49" s="59">
        <v>2200</v>
      </c>
      <c r="C49" s="46">
        <v>0.05</v>
      </c>
      <c r="D49" s="46">
        <v>271.25</v>
      </c>
      <c r="E49" s="46">
        <v>215.37</v>
      </c>
      <c r="F49" s="65">
        <v>0</v>
      </c>
      <c r="G49" s="65">
        <v>0</v>
      </c>
      <c r="H49" s="60">
        <v>0</v>
      </c>
      <c r="I49" s="60">
        <v>0</v>
      </c>
      <c r="J49" s="50">
        <f t="shared" si="21"/>
        <v>0</v>
      </c>
      <c r="K49" s="50">
        <f t="shared" si="22"/>
        <v>1</v>
      </c>
      <c r="L49" s="50">
        <f t="shared" si="23"/>
        <v>1</v>
      </c>
      <c r="M49" s="50">
        <f t="shared" ca="1" si="13"/>
        <v>1</v>
      </c>
      <c r="N49" s="8"/>
      <c r="O49" s="8"/>
      <c r="P49" s="13"/>
      <c r="Q49" s="13"/>
      <c r="T49" s="43">
        <v>1797.8009999999999</v>
      </c>
      <c r="U49" s="52">
        <f t="shared" si="14"/>
        <v>-402.19900000000007</v>
      </c>
      <c r="V49" s="48">
        <f t="shared" si="15"/>
        <v>-402</v>
      </c>
      <c r="W49" s="48"/>
      <c r="X49" s="48">
        <f t="shared" si="16"/>
        <v>2418.3382291229545</v>
      </c>
      <c r="Y49" s="48">
        <f t="shared" si="17"/>
        <v>218.33822912295454</v>
      </c>
      <c r="Z49" s="48">
        <f t="shared" si="18"/>
        <v>218</v>
      </c>
      <c r="AA49" s="17">
        <f t="shared" si="19"/>
        <v>218</v>
      </c>
      <c r="AB49" s="45">
        <f t="shared" si="20"/>
        <v>2418</v>
      </c>
    </row>
    <row r="50" spans="1:28" ht="15" customHeight="1" x14ac:dyDescent="0.25">
      <c r="A50" s="49">
        <v>1200</v>
      </c>
      <c r="B50" s="49">
        <v>2200</v>
      </c>
      <c r="C50" s="46">
        <v>0.11</v>
      </c>
      <c r="D50" s="46">
        <v>271.14999999999998</v>
      </c>
      <c r="E50" s="46">
        <v>215.38</v>
      </c>
      <c r="F50" s="46">
        <v>0</v>
      </c>
      <c r="G50" s="46">
        <f t="shared" ref="G50:G65" si="24">($A$49-A50)/(ROW(A50)-ROW($A$49))</f>
        <v>1300</v>
      </c>
      <c r="H50" s="46">
        <v>0</v>
      </c>
      <c r="I50" s="46">
        <f t="shared" ref="I50:I65" si="25">($A$49-B50)/(ROW(B50)-ROW($A$49))</f>
        <v>300</v>
      </c>
      <c r="J50" s="50">
        <f t="shared" si="21"/>
        <v>1</v>
      </c>
      <c r="K50" s="50">
        <f t="shared" si="22"/>
        <v>1</v>
      </c>
      <c r="L50" s="50">
        <f t="shared" si="23"/>
        <v>1</v>
      </c>
      <c r="M50" s="50">
        <f t="shared" ca="1" si="13"/>
        <v>1</v>
      </c>
      <c r="N50" s="8"/>
      <c r="O50" s="8"/>
      <c r="P50" s="13"/>
      <c r="Q50" s="13"/>
      <c r="T50" s="43">
        <v>1827.953</v>
      </c>
      <c r="U50" s="52">
        <f t="shared" si="14"/>
        <v>-372.04700000000003</v>
      </c>
      <c r="V50" s="48">
        <f t="shared" si="15"/>
        <v>-372</v>
      </c>
      <c r="W50" s="48"/>
      <c r="X50" s="48">
        <f t="shared" si="16"/>
        <v>2418.3382291229545</v>
      </c>
      <c r="Y50" s="48">
        <f t="shared" si="17"/>
        <v>218.33822912295454</v>
      </c>
      <c r="Z50" s="48">
        <f t="shared" si="18"/>
        <v>218</v>
      </c>
      <c r="AA50" s="17">
        <f t="shared" si="19"/>
        <v>218</v>
      </c>
      <c r="AB50" s="45">
        <f t="shared" si="20"/>
        <v>2418</v>
      </c>
    </row>
    <row r="51" spans="1:28" ht="15" customHeight="1" x14ac:dyDescent="0.25">
      <c r="A51" s="49">
        <v>2390</v>
      </c>
      <c r="B51" s="49">
        <v>2190</v>
      </c>
      <c r="C51" s="46">
        <v>0</v>
      </c>
      <c r="D51" s="46">
        <v>271.17</v>
      </c>
      <c r="E51" s="46">
        <v>215.37</v>
      </c>
      <c r="F51" s="46">
        <v>0</v>
      </c>
      <c r="G51" s="46">
        <f t="shared" si="24"/>
        <v>55</v>
      </c>
      <c r="H51" s="46">
        <v>0</v>
      </c>
      <c r="I51" s="46">
        <f t="shared" si="25"/>
        <v>155</v>
      </c>
      <c r="J51" s="50">
        <f t="shared" si="21"/>
        <v>1</v>
      </c>
      <c r="K51" s="50">
        <f t="shared" si="22"/>
        <v>1</v>
      </c>
      <c r="L51" s="50">
        <f t="shared" si="23"/>
        <v>1</v>
      </c>
      <c r="M51" s="50">
        <f t="shared" ca="1" si="13"/>
        <v>0</v>
      </c>
      <c r="N51" s="8"/>
      <c r="O51" s="8"/>
      <c r="P51" s="13"/>
      <c r="Q51" s="13"/>
      <c r="T51" s="43">
        <v>1807.731</v>
      </c>
      <c r="U51" s="52">
        <f t="shared" si="14"/>
        <v>-382.26900000000001</v>
      </c>
      <c r="V51" s="48">
        <f t="shared" si="15"/>
        <v>-382</v>
      </c>
      <c r="W51" s="48"/>
      <c r="X51" s="48">
        <f t="shared" si="16"/>
        <v>2407.3457826269409</v>
      </c>
      <c r="Y51" s="48">
        <f t="shared" si="17"/>
        <v>217.34578262694095</v>
      </c>
      <c r="Z51" s="48">
        <f t="shared" si="18"/>
        <v>217</v>
      </c>
      <c r="AA51" s="17">
        <f t="shared" si="19"/>
        <v>217</v>
      </c>
      <c r="AB51" s="45">
        <f t="shared" si="20"/>
        <v>2407</v>
      </c>
    </row>
    <row r="52" spans="1:28" ht="15" customHeight="1" x14ac:dyDescent="0.25">
      <c r="A52" s="49">
        <v>1190</v>
      </c>
      <c r="B52" s="49">
        <v>2190</v>
      </c>
      <c r="C52" s="46">
        <v>0</v>
      </c>
      <c r="D52" s="46">
        <v>271.07</v>
      </c>
      <c r="E52" s="46">
        <v>215.38</v>
      </c>
      <c r="F52" s="46">
        <v>0</v>
      </c>
      <c r="G52" s="46">
        <f t="shared" si="24"/>
        <v>436.66666666666669</v>
      </c>
      <c r="H52" s="46">
        <v>0</v>
      </c>
      <c r="I52" s="46">
        <f t="shared" si="25"/>
        <v>103.33333333333333</v>
      </c>
      <c r="J52" s="50">
        <f t="shared" si="21"/>
        <v>1</v>
      </c>
      <c r="K52" s="50">
        <f t="shared" si="22"/>
        <v>1</v>
      </c>
      <c r="L52" s="50">
        <f t="shared" si="23"/>
        <v>1</v>
      </c>
      <c r="M52" s="50">
        <f t="shared" ca="1" si="13"/>
        <v>1</v>
      </c>
      <c r="N52" s="8"/>
      <c r="O52" s="8"/>
      <c r="P52" s="13"/>
      <c r="Q52" s="13"/>
      <c r="T52" s="43">
        <v>1810.558</v>
      </c>
      <c r="U52" s="52">
        <f t="shared" si="14"/>
        <v>-379.44200000000001</v>
      </c>
      <c r="V52" s="48">
        <f t="shared" si="15"/>
        <v>-379</v>
      </c>
      <c r="W52" s="48"/>
      <c r="X52" s="48">
        <f t="shared" si="16"/>
        <v>2407.3457826269409</v>
      </c>
      <c r="Y52" s="48">
        <f t="shared" si="17"/>
        <v>217.34578262694095</v>
      </c>
      <c r="Z52" s="48">
        <f t="shared" si="18"/>
        <v>217</v>
      </c>
      <c r="AA52" s="17">
        <f t="shared" si="19"/>
        <v>217</v>
      </c>
      <c r="AB52" s="45">
        <f t="shared" si="20"/>
        <v>2407</v>
      </c>
    </row>
    <row r="53" spans="1:28" ht="15" customHeight="1" x14ac:dyDescent="0.25">
      <c r="A53" s="49">
        <v>1780</v>
      </c>
      <c r="B53" s="49">
        <v>2180</v>
      </c>
      <c r="C53" s="46">
        <v>0</v>
      </c>
      <c r="D53" s="46">
        <v>271.02999999999997</v>
      </c>
      <c r="E53" s="46">
        <v>215.37</v>
      </c>
      <c r="F53" s="46">
        <v>0</v>
      </c>
      <c r="G53" s="46">
        <f t="shared" si="24"/>
        <v>180</v>
      </c>
      <c r="H53" s="46">
        <v>0</v>
      </c>
      <c r="I53" s="46">
        <f t="shared" si="25"/>
        <v>80</v>
      </c>
      <c r="J53" s="50">
        <f t="shared" si="21"/>
        <v>1</v>
      </c>
      <c r="K53" s="50">
        <f t="shared" si="22"/>
        <v>1</v>
      </c>
      <c r="L53" s="50">
        <f t="shared" si="23"/>
        <v>1</v>
      </c>
      <c r="M53" s="50">
        <f t="shared" ca="1" si="13"/>
        <v>0</v>
      </c>
      <c r="N53" s="8"/>
      <c r="O53" s="8"/>
      <c r="P53" s="13"/>
      <c r="Q53" s="13"/>
      <c r="T53" s="43">
        <v>1791.7919999999999</v>
      </c>
      <c r="U53" s="52">
        <f t="shared" si="14"/>
        <v>-388.20800000000008</v>
      </c>
      <c r="V53" s="48">
        <f t="shared" si="15"/>
        <v>-388</v>
      </c>
      <c r="W53" s="48"/>
      <c r="X53" s="48">
        <f t="shared" si="16"/>
        <v>2396.3533361309273</v>
      </c>
      <c r="Y53" s="48">
        <f t="shared" si="17"/>
        <v>216.35333613092735</v>
      </c>
      <c r="Z53" s="48">
        <f t="shared" si="18"/>
        <v>216</v>
      </c>
      <c r="AA53" s="17">
        <f t="shared" si="19"/>
        <v>216</v>
      </c>
      <c r="AB53" s="45">
        <f t="shared" si="20"/>
        <v>2396</v>
      </c>
    </row>
    <row r="54" spans="1:28" ht="15" customHeight="1" x14ac:dyDescent="0.25">
      <c r="A54" s="49">
        <v>1510</v>
      </c>
      <c r="B54" s="49">
        <v>2170</v>
      </c>
      <c r="C54" s="46">
        <v>0</v>
      </c>
      <c r="D54" s="46">
        <v>270.95999999999998</v>
      </c>
      <c r="E54" s="46">
        <v>215.38</v>
      </c>
      <c r="F54" s="46">
        <v>0</v>
      </c>
      <c r="G54" s="46">
        <f t="shared" si="24"/>
        <v>198</v>
      </c>
      <c r="H54" s="46">
        <v>0</v>
      </c>
      <c r="I54" s="46">
        <f t="shared" si="25"/>
        <v>66</v>
      </c>
      <c r="J54" s="50">
        <f t="shared" si="21"/>
        <v>1</v>
      </c>
      <c r="K54" s="50">
        <f t="shared" si="22"/>
        <v>1</v>
      </c>
      <c r="L54" s="50">
        <f t="shared" si="23"/>
        <v>1</v>
      </c>
      <c r="M54" s="50">
        <f t="shared" ca="1" si="13"/>
        <v>0</v>
      </c>
      <c r="N54" s="8"/>
      <c r="O54" s="8"/>
      <c r="P54" s="13"/>
      <c r="Q54" s="13"/>
      <c r="T54" s="43">
        <v>1777.008</v>
      </c>
      <c r="U54" s="52">
        <f t="shared" si="14"/>
        <v>-392.99199999999996</v>
      </c>
      <c r="V54" s="48">
        <f t="shared" si="15"/>
        <v>-393</v>
      </c>
      <c r="W54" s="48"/>
      <c r="X54" s="48">
        <f t="shared" si="16"/>
        <v>2385.3608896349137</v>
      </c>
      <c r="Y54" s="48">
        <f t="shared" si="17"/>
        <v>215.36088963491375</v>
      </c>
      <c r="Z54" s="48">
        <f t="shared" si="18"/>
        <v>215</v>
      </c>
      <c r="AA54" s="17">
        <f t="shared" si="19"/>
        <v>215</v>
      </c>
      <c r="AB54" s="45">
        <f t="shared" si="20"/>
        <v>2385</v>
      </c>
    </row>
    <row r="55" spans="1:28" ht="15" customHeight="1" x14ac:dyDescent="0.25">
      <c r="A55" s="49">
        <v>1340</v>
      </c>
      <c r="B55" s="49">
        <v>2170</v>
      </c>
      <c r="C55" s="46">
        <v>0.06</v>
      </c>
      <c r="D55" s="46">
        <v>270.87</v>
      </c>
      <c r="E55" s="46">
        <v>215.37</v>
      </c>
      <c r="F55" s="46">
        <v>0</v>
      </c>
      <c r="G55" s="46">
        <f t="shared" si="24"/>
        <v>193.33333333333334</v>
      </c>
      <c r="H55" s="46">
        <v>0</v>
      </c>
      <c r="I55" s="46">
        <f t="shared" si="25"/>
        <v>55</v>
      </c>
      <c r="J55" s="50">
        <f t="shared" si="21"/>
        <v>1</v>
      </c>
      <c r="K55" s="50">
        <f t="shared" si="22"/>
        <v>1</v>
      </c>
      <c r="L55" s="50">
        <f t="shared" si="23"/>
        <v>1</v>
      </c>
      <c r="M55" s="50">
        <f t="shared" ca="1" si="13"/>
        <v>0</v>
      </c>
      <c r="N55" s="8"/>
      <c r="O55" s="8"/>
      <c r="P55" s="13"/>
      <c r="Q55" s="13"/>
      <c r="T55" s="43">
        <v>1748.0340000000001</v>
      </c>
      <c r="U55" s="52">
        <f t="shared" si="14"/>
        <v>-421.96599999999989</v>
      </c>
      <c r="V55" s="48">
        <f t="shared" si="15"/>
        <v>-422</v>
      </c>
      <c r="W55" s="48"/>
      <c r="X55" s="48">
        <f t="shared" si="16"/>
        <v>2385.3608896349137</v>
      </c>
      <c r="Y55" s="48">
        <f t="shared" si="17"/>
        <v>215.36088963491375</v>
      </c>
      <c r="Z55" s="48">
        <f t="shared" si="18"/>
        <v>215</v>
      </c>
      <c r="AA55" s="17">
        <f t="shared" si="19"/>
        <v>215</v>
      </c>
      <c r="AB55" s="45">
        <f t="shared" si="20"/>
        <v>2385</v>
      </c>
    </row>
    <row r="56" spans="1:28" ht="15" customHeight="1" x14ac:dyDescent="0.25">
      <c r="A56" s="49">
        <v>1520</v>
      </c>
      <c r="B56" s="49">
        <v>2160</v>
      </c>
      <c r="C56" s="46">
        <v>0.08</v>
      </c>
      <c r="D56" s="46">
        <v>270.8</v>
      </c>
      <c r="E56" s="46">
        <v>215.36</v>
      </c>
      <c r="F56" s="46">
        <v>0</v>
      </c>
      <c r="G56" s="46">
        <f t="shared" si="24"/>
        <v>140</v>
      </c>
      <c r="H56" s="46">
        <v>0</v>
      </c>
      <c r="I56" s="46">
        <f t="shared" si="25"/>
        <v>48.571428571428569</v>
      </c>
      <c r="J56" s="50">
        <f t="shared" si="21"/>
        <v>1</v>
      </c>
      <c r="K56" s="50">
        <f t="shared" si="22"/>
        <v>1</v>
      </c>
      <c r="L56" s="50">
        <f t="shared" si="23"/>
        <v>1</v>
      </c>
      <c r="M56" s="50">
        <f t="shared" ca="1" si="13"/>
        <v>0</v>
      </c>
      <c r="N56" s="8"/>
      <c r="O56" s="8"/>
      <c r="P56" s="13"/>
      <c r="Q56" s="13"/>
      <c r="T56" s="43">
        <v>1743.2570000000001</v>
      </c>
      <c r="U56" s="52">
        <f t="shared" si="14"/>
        <v>-416.74299999999994</v>
      </c>
      <c r="V56" s="48">
        <f t="shared" si="15"/>
        <v>-417</v>
      </c>
      <c r="W56" s="48"/>
      <c r="X56" s="48">
        <f t="shared" si="16"/>
        <v>2374.3684431389006</v>
      </c>
      <c r="Y56" s="48">
        <f t="shared" si="17"/>
        <v>214.3684431389006</v>
      </c>
      <c r="Z56" s="48">
        <f t="shared" si="18"/>
        <v>214</v>
      </c>
      <c r="AA56" s="17">
        <f t="shared" si="19"/>
        <v>214</v>
      </c>
      <c r="AB56" s="45">
        <f t="shared" si="20"/>
        <v>2374</v>
      </c>
    </row>
    <row r="57" spans="1:28" ht="15" customHeight="1" x14ac:dyDescent="0.25">
      <c r="A57" s="49">
        <v>1420</v>
      </c>
      <c r="B57" s="49">
        <v>1880</v>
      </c>
      <c r="C57" s="46">
        <v>0.82</v>
      </c>
      <c r="D57" s="46">
        <v>270.75</v>
      </c>
      <c r="E57" s="46">
        <v>213.7</v>
      </c>
      <c r="F57" s="46">
        <v>0</v>
      </c>
      <c r="G57" s="46">
        <f t="shared" si="24"/>
        <v>135</v>
      </c>
      <c r="H57" s="46">
        <v>0</v>
      </c>
      <c r="I57" s="46">
        <f t="shared" si="25"/>
        <v>77.5</v>
      </c>
      <c r="J57" s="50">
        <f t="shared" si="21"/>
        <v>0</v>
      </c>
      <c r="K57" s="50">
        <f t="shared" si="22"/>
        <v>-1</v>
      </c>
      <c r="L57" s="50">
        <f t="shared" si="23"/>
        <v>0</v>
      </c>
      <c r="M57" s="50">
        <f t="shared" ca="1" si="13"/>
        <v>0</v>
      </c>
      <c r="N57" s="8"/>
      <c r="O57" s="8"/>
      <c r="P57" s="13"/>
      <c r="Q57" s="13"/>
      <c r="T57" s="43">
        <v>1886.318</v>
      </c>
      <c r="U57" s="52">
        <f t="shared" si="14"/>
        <v>6.3179999999999836</v>
      </c>
      <c r="V57" s="48">
        <f t="shared" si="15"/>
        <v>6</v>
      </c>
      <c r="W57" s="48"/>
      <c r="X57" s="48">
        <f t="shared" si="16"/>
        <v>2066.5799412505244</v>
      </c>
      <c r="Y57" s="48">
        <f t="shared" si="17"/>
        <v>186.57994125052437</v>
      </c>
      <c r="Z57" s="48">
        <f t="shared" si="18"/>
        <v>187</v>
      </c>
      <c r="AA57" s="17">
        <f t="shared" si="19"/>
        <v>6</v>
      </c>
      <c r="AB57" s="45">
        <f t="shared" si="20"/>
        <v>1886</v>
      </c>
    </row>
    <row r="58" spans="1:28" ht="15" customHeight="1" x14ac:dyDescent="0.25">
      <c r="A58" s="49">
        <v>1010</v>
      </c>
      <c r="B58" s="49">
        <v>1280</v>
      </c>
      <c r="C58" s="46">
        <v>0.68</v>
      </c>
      <c r="D58" s="46">
        <v>270.72000000000003</v>
      </c>
      <c r="E58" s="46">
        <v>213.38</v>
      </c>
      <c r="F58" s="46">
        <v>0</v>
      </c>
      <c r="G58" s="46">
        <f t="shared" si="24"/>
        <v>165.55555555555554</v>
      </c>
      <c r="H58" s="46">
        <v>0</v>
      </c>
      <c r="I58" s="46">
        <f t="shared" si="25"/>
        <v>135.55555555555554</v>
      </c>
      <c r="J58" s="50">
        <f t="shared" si="21"/>
        <v>0</v>
      </c>
      <c r="K58" s="50">
        <f t="shared" si="22"/>
        <v>-1</v>
      </c>
      <c r="L58" s="50">
        <f t="shared" si="23"/>
        <v>0</v>
      </c>
      <c r="M58" s="50">
        <f t="shared" ca="1" si="13"/>
        <v>1</v>
      </c>
      <c r="N58" s="8"/>
      <c r="O58" s="8"/>
      <c r="P58" s="13"/>
      <c r="Q58" s="13"/>
      <c r="T58" s="43">
        <v>2139.4079999999999</v>
      </c>
      <c r="U58" s="52">
        <f t="shared" si="14"/>
        <v>859.4079999999999</v>
      </c>
      <c r="V58" s="48">
        <f t="shared" si="15"/>
        <v>859</v>
      </c>
      <c r="W58" s="48"/>
      <c r="X58" s="48">
        <f t="shared" si="16"/>
        <v>1407.0331514897189</v>
      </c>
      <c r="Y58" s="48">
        <f t="shared" si="17"/>
        <v>127.03315148971888</v>
      </c>
      <c r="Z58" s="48">
        <f t="shared" si="18"/>
        <v>127</v>
      </c>
      <c r="AA58" s="17">
        <f t="shared" si="19"/>
        <v>859</v>
      </c>
      <c r="AB58" s="45">
        <f t="shared" si="20"/>
        <v>2139</v>
      </c>
    </row>
    <row r="59" spans="1:28" ht="15" customHeight="1" x14ac:dyDescent="0.25">
      <c r="A59" s="49">
        <v>1440</v>
      </c>
      <c r="B59" s="49">
        <v>796</v>
      </c>
      <c r="C59" s="46">
        <v>0.49</v>
      </c>
      <c r="D59" s="46">
        <v>270.77999999999997</v>
      </c>
      <c r="E59" s="46">
        <v>213.4</v>
      </c>
      <c r="F59" s="46">
        <v>0</v>
      </c>
      <c r="G59" s="46">
        <f t="shared" si="24"/>
        <v>106</v>
      </c>
      <c r="H59" s="46">
        <v>0</v>
      </c>
      <c r="I59" s="46">
        <f t="shared" si="25"/>
        <v>170.4</v>
      </c>
      <c r="J59" s="50">
        <f t="shared" si="21"/>
        <v>0</v>
      </c>
      <c r="K59" s="50">
        <f t="shared" si="22"/>
        <v>-1</v>
      </c>
      <c r="L59" s="50">
        <f t="shared" si="23"/>
        <v>0</v>
      </c>
      <c r="M59" s="50">
        <f t="shared" ca="1" si="13"/>
        <v>1</v>
      </c>
      <c r="N59" s="8"/>
      <c r="O59" s="8"/>
      <c r="P59" s="13"/>
      <c r="Q59" s="13"/>
      <c r="T59" s="43">
        <v>2549.808</v>
      </c>
      <c r="U59" s="52">
        <f t="shared" si="14"/>
        <v>1753.808</v>
      </c>
      <c r="V59" s="48">
        <f t="shared" si="15"/>
        <v>1754</v>
      </c>
      <c r="W59" s="48"/>
      <c r="X59" s="48">
        <f t="shared" si="16"/>
        <v>874.99874108266897</v>
      </c>
      <c r="Y59" s="48">
        <f t="shared" si="17"/>
        <v>78.998741082668971</v>
      </c>
      <c r="Z59" s="48">
        <f t="shared" si="18"/>
        <v>79</v>
      </c>
      <c r="AA59" s="17">
        <f t="shared" si="19"/>
        <v>1754</v>
      </c>
      <c r="AB59" s="45">
        <f t="shared" si="20"/>
        <v>2550</v>
      </c>
    </row>
    <row r="60" spans="1:28" ht="15" customHeight="1" x14ac:dyDescent="0.25">
      <c r="A60" s="49">
        <v>827</v>
      </c>
      <c r="B60" s="49">
        <v>643</v>
      </c>
      <c r="C60" s="46">
        <v>0.28999999999999998</v>
      </c>
      <c r="D60" s="46">
        <v>270.8</v>
      </c>
      <c r="E60" s="46">
        <v>212.3</v>
      </c>
      <c r="F60" s="46">
        <v>0</v>
      </c>
      <c r="G60" s="46">
        <f t="shared" si="24"/>
        <v>152.09090909090909</v>
      </c>
      <c r="H60" s="46">
        <v>0</v>
      </c>
      <c r="I60" s="46">
        <f t="shared" si="25"/>
        <v>168.81818181818181</v>
      </c>
      <c r="J60" s="50">
        <f t="shared" si="21"/>
        <v>0</v>
      </c>
      <c r="K60" s="50">
        <f t="shared" si="22"/>
        <v>-1</v>
      </c>
      <c r="L60" s="50">
        <f t="shared" si="23"/>
        <v>0</v>
      </c>
      <c r="M60" s="50">
        <f t="shared" ca="1" si="13"/>
        <v>1</v>
      </c>
      <c r="N60" s="8"/>
      <c r="O60" s="8"/>
      <c r="P60" s="13"/>
      <c r="Q60" s="13"/>
      <c r="T60" s="43">
        <v>2733.9</v>
      </c>
      <c r="U60" s="52">
        <f t="shared" si="14"/>
        <v>2090.9</v>
      </c>
      <c r="V60" s="48">
        <f t="shared" si="15"/>
        <v>2091</v>
      </c>
      <c r="W60" s="48"/>
      <c r="X60" s="48">
        <f t="shared" si="16"/>
        <v>706.8143096936634</v>
      </c>
      <c r="Y60" s="48">
        <f t="shared" si="17"/>
        <v>63.814309693663404</v>
      </c>
      <c r="Z60" s="48">
        <f t="shared" si="18"/>
        <v>64</v>
      </c>
      <c r="AA60" s="17">
        <f t="shared" si="19"/>
        <v>2091</v>
      </c>
      <c r="AB60" s="45">
        <f t="shared" si="20"/>
        <v>2734</v>
      </c>
    </row>
    <row r="61" spans="1:28" ht="15" customHeight="1" x14ac:dyDescent="0.25">
      <c r="A61" s="49">
        <v>959</v>
      </c>
      <c r="B61" s="49">
        <v>501</v>
      </c>
      <c r="C61" s="46">
        <v>1.81</v>
      </c>
      <c r="D61" s="46">
        <v>270.85000000000002</v>
      </c>
      <c r="E61" s="46">
        <v>211.64</v>
      </c>
      <c r="F61" s="46">
        <v>0</v>
      </c>
      <c r="G61" s="46">
        <f t="shared" si="24"/>
        <v>128.41666666666666</v>
      </c>
      <c r="H61" s="46">
        <v>0</v>
      </c>
      <c r="I61" s="46">
        <f t="shared" si="25"/>
        <v>166.58333333333334</v>
      </c>
      <c r="J61" s="50">
        <f t="shared" si="21"/>
        <v>0</v>
      </c>
      <c r="K61" s="50">
        <f t="shared" si="22"/>
        <v>-1</v>
      </c>
      <c r="L61" s="50">
        <f t="shared" si="23"/>
        <v>1</v>
      </c>
      <c r="M61" s="50">
        <f t="shared" ca="1" si="13"/>
        <v>0</v>
      </c>
      <c r="N61" s="8"/>
      <c r="O61" s="8"/>
      <c r="P61" s="13"/>
      <c r="Q61" s="13"/>
      <c r="T61" s="43">
        <v>2782.1990000000001</v>
      </c>
      <c r="U61" s="52">
        <f t="shared" si="14"/>
        <v>2281.1990000000001</v>
      </c>
      <c r="V61" s="48">
        <f t="shared" si="15"/>
        <v>2281</v>
      </c>
      <c r="W61" s="48"/>
      <c r="X61" s="48">
        <f t="shared" si="16"/>
        <v>550.7215694502728</v>
      </c>
      <c r="Y61" s="48">
        <f t="shared" si="17"/>
        <v>49.721569450272796</v>
      </c>
      <c r="Z61" s="48">
        <f t="shared" si="18"/>
        <v>50</v>
      </c>
      <c r="AA61" s="17">
        <f t="shared" si="19"/>
        <v>2281</v>
      </c>
      <c r="AB61" s="45">
        <f t="shared" si="20"/>
        <v>2782</v>
      </c>
    </row>
    <row r="62" spans="1:28" ht="15" customHeight="1" x14ac:dyDescent="0.25">
      <c r="A62" s="49">
        <v>958</v>
      </c>
      <c r="B62" s="49">
        <v>500</v>
      </c>
      <c r="C62" s="46">
        <v>4.3099999999999996</v>
      </c>
      <c r="D62" s="46">
        <v>270.89999999999998</v>
      </c>
      <c r="E62" s="46">
        <v>211.32</v>
      </c>
      <c r="F62" s="46">
        <v>0</v>
      </c>
      <c r="G62" s="46">
        <f t="shared" si="24"/>
        <v>118.61538461538461</v>
      </c>
      <c r="H62" s="46">
        <v>0</v>
      </c>
      <c r="I62" s="46">
        <f t="shared" si="25"/>
        <v>153.84615384615384</v>
      </c>
      <c r="J62" s="50">
        <f t="shared" si="21"/>
        <v>1</v>
      </c>
      <c r="K62" s="50">
        <f t="shared" si="22"/>
        <v>1</v>
      </c>
      <c r="L62" s="50">
        <f t="shared" si="23"/>
        <v>0</v>
      </c>
      <c r="M62" s="50">
        <f t="shared" ca="1" si="13"/>
        <v>0</v>
      </c>
      <c r="N62" s="8"/>
      <c r="O62" s="8"/>
      <c r="P62" s="13"/>
      <c r="Q62" s="13"/>
      <c r="T62" s="43">
        <v>2797.4250000000002</v>
      </c>
      <c r="U62" s="52">
        <f t="shared" si="14"/>
        <v>2297.4250000000002</v>
      </c>
      <c r="V62" s="48">
        <f t="shared" si="15"/>
        <v>2297</v>
      </c>
      <c r="W62" s="48"/>
      <c r="X62" s="48">
        <f t="shared" si="16"/>
        <v>549.62232480067144</v>
      </c>
      <c r="Y62" s="48">
        <f t="shared" si="17"/>
        <v>49.622324800671436</v>
      </c>
      <c r="Z62" s="48">
        <f t="shared" si="18"/>
        <v>50</v>
      </c>
      <c r="AA62" s="17">
        <f t="shared" si="19"/>
        <v>2297</v>
      </c>
      <c r="AB62" s="45">
        <f t="shared" si="20"/>
        <v>2797</v>
      </c>
    </row>
    <row r="63" spans="1:28" ht="15" customHeight="1" x14ac:dyDescent="0.25">
      <c r="A63" s="49">
        <v>866</v>
      </c>
      <c r="B63" s="49">
        <v>499</v>
      </c>
      <c r="C63" s="46">
        <v>1.65</v>
      </c>
      <c r="D63" s="46">
        <v>270.95</v>
      </c>
      <c r="E63" s="46">
        <v>211.24</v>
      </c>
      <c r="F63" s="46">
        <v>0</v>
      </c>
      <c r="G63" s="46">
        <f t="shared" si="24"/>
        <v>116.71428571428571</v>
      </c>
      <c r="H63" s="46">
        <v>0</v>
      </c>
      <c r="I63" s="46">
        <f t="shared" si="25"/>
        <v>142.92857142857142</v>
      </c>
      <c r="J63" s="50">
        <f t="shared" si="21"/>
        <v>1</v>
      </c>
      <c r="K63" s="50">
        <f t="shared" si="22"/>
        <v>1</v>
      </c>
      <c r="L63" s="50">
        <f t="shared" si="23"/>
        <v>0</v>
      </c>
      <c r="M63" s="50">
        <f t="shared" ca="1" si="13"/>
        <v>0</v>
      </c>
      <c r="N63" s="8"/>
      <c r="O63" s="8"/>
      <c r="P63" s="13"/>
      <c r="Q63" s="13"/>
      <c r="T63" s="43">
        <v>2788.8159999999998</v>
      </c>
      <c r="U63" s="52">
        <f t="shared" si="14"/>
        <v>2289.8159999999998</v>
      </c>
      <c r="V63" s="48">
        <f t="shared" si="15"/>
        <v>2290</v>
      </c>
      <c r="W63" s="48"/>
      <c r="X63" s="48">
        <f t="shared" si="16"/>
        <v>548.52308015107008</v>
      </c>
      <c r="Y63" s="48">
        <f t="shared" si="17"/>
        <v>49.523080151070076</v>
      </c>
      <c r="Z63" s="48">
        <f t="shared" si="18"/>
        <v>50</v>
      </c>
      <c r="AA63" s="17">
        <f t="shared" si="19"/>
        <v>2290</v>
      </c>
      <c r="AB63" s="45">
        <f t="shared" si="20"/>
        <v>2789</v>
      </c>
    </row>
    <row r="64" spans="1:28" ht="15" customHeight="1" x14ac:dyDescent="0.25">
      <c r="A64" s="49">
        <v>1260</v>
      </c>
      <c r="B64" s="49">
        <v>499</v>
      </c>
      <c r="C64" s="46">
        <v>1.28</v>
      </c>
      <c r="D64" s="46">
        <v>271.04000000000002</v>
      </c>
      <c r="E64" s="46">
        <v>211.24</v>
      </c>
      <c r="F64" s="46">
        <v>0</v>
      </c>
      <c r="G64" s="46">
        <f t="shared" si="24"/>
        <v>82.666666666666671</v>
      </c>
      <c r="H64" s="46">
        <v>0</v>
      </c>
      <c r="I64" s="46">
        <f t="shared" si="25"/>
        <v>133.4</v>
      </c>
      <c r="J64" s="50">
        <f t="shared" si="21"/>
        <v>1</v>
      </c>
      <c r="K64" s="50">
        <f t="shared" si="22"/>
        <v>1</v>
      </c>
      <c r="L64" s="50">
        <f t="shared" si="23"/>
        <v>0</v>
      </c>
      <c r="M64" s="50">
        <f t="shared" ca="1" si="13"/>
        <v>0</v>
      </c>
      <c r="N64" s="8"/>
      <c r="O64" s="8"/>
      <c r="P64" s="13"/>
      <c r="Q64" s="13"/>
      <c r="T64" s="43">
        <v>2773.2</v>
      </c>
      <c r="U64" s="52">
        <f t="shared" si="14"/>
        <v>2274.1999999999998</v>
      </c>
      <c r="V64" s="48">
        <f t="shared" si="15"/>
        <v>2274</v>
      </c>
      <c r="W64" s="48"/>
      <c r="X64" s="48">
        <f t="shared" si="16"/>
        <v>548.52308015107008</v>
      </c>
      <c r="Y64" s="48">
        <f t="shared" si="17"/>
        <v>49.523080151070076</v>
      </c>
      <c r="Z64" s="48">
        <f t="shared" si="18"/>
        <v>50</v>
      </c>
      <c r="AA64" s="17">
        <f t="shared" si="19"/>
        <v>2274</v>
      </c>
      <c r="AB64" s="45">
        <f t="shared" si="20"/>
        <v>2773</v>
      </c>
    </row>
    <row r="65" spans="1:28" ht="15" customHeight="1" x14ac:dyDescent="0.25">
      <c r="A65" s="49">
        <v>900</v>
      </c>
      <c r="B65" s="49">
        <v>500</v>
      </c>
      <c r="C65" s="46">
        <v>2.5099999999999998</v>
      </c>
      <c r="D65" s="46">
        <v>271.08</v>
      </c>
      <c r="E65" s="46">
        <v>211.24</v>
      </c>
      <c r="F65" s="46">
        <v>0</v>
      </c>
      <c r="G65" s="46">
        <f t="shared" si="24"/>
        <v>100</v>
      </c>
      <c r="H65" s="46">
        <v>0</v>
      </c>
      <c r="I65" s="46">
        <f t="shared" si="25"/>
        <v>125</v>
      </c>
      <c r="J65" s="50">
        <f t="shared" si="21"/>
        <v>1</v>
      </c>
      <c r="K65" s="50">
        <f t="shared" si="22"/>
        <v>1</v>
      </c>
      <c r="L65" s="50">
        <f t="shared" si="23"/>
        <v>0</v>
      </c>
      <c r="M65" s="50">
        <f t="shared" ca="1" si="13"/>
        <v>0</v>
      </c>
      <c r="N65" s="8"/>
      <c r="O65" s="8"/>
      <c r="P65" s="13"/>
      <c r="Q65" s="13"/>
      <c r="T65" s="43">
        <v>2769.3429999999998</v>
      </c>
      <c r="U65" s="52">
        <f t="shared" si="14"/>
        <v>2269.3429999999998</v>
      </c>
      <c r="V65" s="48">
        <f t="shared" si="15"/>
        <v>2269</v>
      </c>
      <c r="W65" s="48"/>
      <c r="X65" s="48">
        <f t="shared" si="16"/>
        <v>549.62232480067144</v>
      </c>
      <c r="Y65" s="48">
        <f t="shared" si="17"/>
        <v>49.622324800671436</v>
      </c>
      <c r="Z65" s="48">
        <f t="shared" si="18"/>
        <v>50</v>
      </c>
      <c r="AA65" s="17">
        <f t="shared" si="19"/>
        <v>2269</v>
      </c>
      <c r="AB65" s="45">
        <f t="shared" si="20"/>
        <v>2769</v>
      </c>
    </row>
    <row r="66" spans="1:28" ht="15" customHeight="1" x14ac:dyDescent="0.25">
      <c r="A66" s="49"/>
      <c r="B66" s="49"/>
      <c r="C66" s="46"/>
      <c r="D66" s="46"/>
      <c r="E66" s="46"/>
      <c r="F66" s="46"/>
      <c r="G66" s="46"/>
      <c r="H66" s="46"/>
      <c r="I66" s="46"/>
      <c r="J66" s="50"/>
      <c r="K66" s="50"/>
      <c r="L66" s="50"/>
      <c r="M66" s="50"/>
      <c r="N66" s="8"/>
      <c r="O66" s="8"/>
      <c r="P66" s="13"/>
      <c r="Q66" s="13"/>
      <c r="AB66" s="45"/>
    </row>
    <row r="67" spans="1:28" ht="15" customHeight="1" x14ac:dyDescent="0.25">
      <c r="A67" s="49"/>
      <c r="B67" s="49"/>
      <c r="C67" s="46"/>
      <c r="D67" s="46"/>
      <c r="E67" s="46"/>
      <c r="F67" s="46"/>
      <c r="G67" s="46"/>
      <c r="H67" s="46"/>
      <c r="I67" s="46"/>
      <c r="J67" s="50"/>
      <c r="K67" s="50"/>
      <c r="L67" s="50"/>
      <c r="M67" s="50"/>
      <c r="N67" s="8"/>
      <c r="O67" s="8"/>
      <c r="P67" s="13"/>
      <c r="Q67" s="13"/>
      <c r="AB67" s="45"/>
    </row>
    <row r="68" spans="1:28" ht="15" customHeight="1" x14ac:dyDescent="0.25">
      <c r="A68" s="49"/>
      <c r="B68" s="49"/>
      <c r="C68" s="46"/>
      <c r="D68" s="46"/>
      <c r="E68" s="46"/>
      <c r="F68" s="46"/>
      <c r="G68" s="46"/>
      <c r="H68" s="46"/>
      <c r="I68" s="46"/>
      <c r="J68" s="50"/>
      <c r="K68" s="50"/>
      <c r="L68" s="50"/>
      <c r="M68" s="50"/>
      <c r="N68" s="8"/>
      <c r="O68" s="8"/>
      <c r="P68" s="13"/>
      <c r="Q68" s="13"/>
      <c r="AB68" s="45"/>
    </row>
    <row r="69" spans="1:28" ht="15" customHeight="1" x14ac:dyDescent="0.25">
      <c r="A69" s="49"/>
      <c r="B69" s="49"/>
      <c r="C69" s="46"/>
      <c r="D69" s="46"/>
      <c r="E69" s="46"/>
      <c r="F69" s="46"/>
      <c r="G69" s="46"/>
      <c r="H69" s="46"/>
      <c r="I69" s="46"/>
      <c r="J69" s="50"/>
      <c r="K69" s="50"/>
      <c r="L69" s="50"/>
      <c r="M69" s="50"/>
      <c r="N69" s="8"/>
      <c r="O69" s="8"/>
      <c r="P69" s="13"/>
      <c r="Q69" s="13"/>
      <c r="AB69" s="45"/>
    </row>
    <row r="70" spans="1:28" ht="15" customHeight="1" x14ac:dyDescent="0.25">
      <c r="A70" s="49"/>
      <c r="B70" s="49"/>
      <c r="C70" s="46"/>
      <c r="D70" s="46"/>
      <c r="E70" s="46"/>
      <c r="F70" s="46"/>
      <c r="G70" s="46"/>
      <c r="H70" s="46"/>
      <c r="I70" s="46"/>
      <c r="J70" s="50"/>
      <c r="K70" s="50"/>
      <c r="L70" s="50"/>
      <c r="M70" s="50"/>
      <c r="N70" s="8"/>
      <c r="O70" s="8"/>
      <c r="P70" s="13"/>
      <c r="Q70" s="13"/>
      <c r="AB70" s="45"/>
    </row>
    <row r="71" spans="1:28" ht="15" customHeight="1" x14ac:dyDescent="0.25">
      <c r="A71" s="49"/>
      <c r="B71" s="49"/>
      <c r="C71" s="46"/>
      <c r="D71" s="46"/>
      <c r="E71" s="46"/>
      <c r="F71" s="46"/>
      <c r="G71" s="46"/>
      <c r="H71" s="46"/>
      <c r="I71" s="46"/>
      <c r="J71" s="50"/>
      <c r="K71" s="50"/>
      <c r="L71" s="50"/>
      <c r="M71" s="50"/>
      <c r="N71" s="8"/>
      <c r="O71" s="8"/>
      <c r="P71" s="13"/>
      <c r="Q71" s="13"/>
      <c r="AB71" s="45"/>
    </row>
    <row r="72" spans="1:28" ht="15" customHeight="1" x14ac:dyDescent="0.25">
      <c r="A72" s="49"/>
      <c r="B72" s="49"/>
      <c r="C72" s="46"/>
      <c r="D72" s="46"/>
      <c r="E72" s="46"/>
      <c r="F72" s="46"/>
      <c r="G72" s="46"/>
      <c r="H72" s="46"/>
      <c r="I72" s="46"/>
      <c r="J72" s="50"/>
      <c r="K72" s="50"/>
      <c r="L72" s="50"/>
      <c r="M72" s="50"/>
      <c r="N72" s="8"/>
      <c r="O72" s="8"/>
      <c r="P72" s="13"/>
      <c r="Q72" s="13"/>
      <c r="AB72" s="45"/>
    </row>
    <row r="73" spans="1:28" ht="15" customHeight="1" x14ac:dyDescent="0.25">
      <c r="A73" s="49"/>
      <c r="B73" s="49"/>
      <c r="C73" s="46"/>
      <c r="D73" s="46"/>
      <c r="E73" s="46"/>
      <c r="F73" s="46"/>
      <c r="G73" s="46"/>
      <c r="H73" s="46"/>
      <c r="I73" s="46"/>
      <c r="J73" s="50"/>
      <c r="K73" s="50"/>
      <c r="L73" s="50"/>
      <c r="M73" s="50"/>
      <c r="N73" s="8"/>
      <c r="O73" s="8"/>
      <c r="P73" s="13"/>
      <c r="Q73" s="13"/>
      <c r="AB73" s="45"/>
    </row>
    <row r="74" spans="1:28" ht="15" customHeight="1" x14ac:dyDescent="0.25">
      <c r="A74" s="49"/>
      <c r="B74" s="49"/>
      <c r="C74" s="46"/>
      <c r="D74" s="46"/>
      <c r="E74" s="46"/>
      <c r="F74" s="46"/>
      <c r="G74" s="46"/>
      <c r="H74" s="46"/>
      <c r="I74" s="46"/>
      <c r="J74" s="50"/>
      <c r="K74" s="50"/>
      <c r="L74" s="50"/>
      <c r="M74" s="50"/>
      <c r="N74" s="8"/>
      <c r="O74" s="8"/>
      <c r="P74" s="13"/>
      <c r="Q74" s="13"/>
      <c r="AB74" s="45"/>
    </row>
    <row r="75" spans="1:28" ht="15" customHeight="1" x14ac:dyDescent="0.25">
      <c r="A75" s="49"/>
      <c r="B75" s="49"/>
      <c r="C75" s="46"/>
      <c r="D75" s="46"/>
      <c r="E75" s="46"/>
      <c r="F75" s="46"/>
      <c r="G75" s="46"/>
      <c r="H75" s="46"/>
      <c r="I75" s="46"/>
      <c r="J75" s="50"/>
      <c r="K75" s="50"/>
      <c r="L75" s="50"/>
      <c r="M75" s="50"/>
      <c r="N75" s="8"/>
      <c r="O75" s="8"/>
      <c r="P75" s="13"/>
      <c r="Q75" s="13"/>
      <c r="AB75" s="45"/>
    </row>
    <row r="76" spans="1:28" ht="15" customHeight="1" x14ac:dyDescent="0.25">
      <c r="A76" s="13"/>
      <c r="B76" s="13"/>
      <c r="C76" s="13"/>
      <c r="D76" s="13"/>
      <c r="E76" s="13"/>
      <c r="F76" s="13"/>
      <c r="G76" s="46"/>
      <c r="H76" s="13"/>
      <c r="I76" s="46"/>
      <c r="J76" s="50"/>
      <c r="K76" s="50"/>
      <c r="L76" s="50"/>
      <c r="M76" s="50"/>
      <c r="N76" s="13"/>
      <c r="O76" s="13"/>
      <c r="P76" s="13"/>
      <c r="Q76" s="13"/>
      <c r="AB76" s="45"/>
    </row>
    <row r="77" spans="1:28" ht="15" customHeight="1" x14ac:dyDescent="0.25">
      <c r="A77" s="13"/>
      <c r="B77" s="13"/>
      <c r="C77" s="13"/>
      <c r="D77" s="13"/>
      <c r="E77" s="13"/>
      <c r="F77" s="13"/>
      <c r="G77" s="46"/>
      <c r="H77" s="13"/>
      <c r="I77" s="46"/>
      <c r="J77" s="50"/>
      <c r="K77" s="50"/>
      <c r="L77" s="50"/>
      <c r="M77" s="50"/>
      <c r="N77" s="13"/>
      <c r="O77" s="13"/>
      <c r="P77" s="13"/>
      <c r="Q77" s="13"/>
      <c r="AB77" s="45"/>
    </row>
    <row r="78" spans="1:28" ht="15" customHeight="1" x14ac:dyDescent="0.25">
      <c r="A78" s="13"/>
      <c r="B78" s="13"/>
      <c r="C78" s="13"/>
      <c r="D78" s="13"/>
      <c r="E78" s="13"/>
      <c r="F78" s="13"/>
      <c r="G78" s="46"/>
      <c r="H78" s="13"/>
      <c r="I78" s="46"/>
      <c r="J78" s="50"/>
      <c r="K78" s="50"/>
      <c r="L78" s="50"/>
      <c r="M78" s="50"/>
      <c r="N78" s="13"/>
      <c r="O78" s="13"/>
      <c r="P78" s="13"/>
      <c r="Q78" s="13"/>
      <c r="AB78" s="45"/>
    </row>
    <row r="79" spans="1:28" ht="15" customHeight="1" x14ac:dyDescent="0.25">
      <c r="A79" s="13"/>
      <c r="B79" s="13"/>
      <c r="C79" s="13"/>
      <c r="D79" s="13"/>
      <c r="E79" s="13"/>
      <c r="F79" s="13"/>
      <c r="G79" s="46"/>
      <c r="H79" s="13"/>
      <c r="I79" s="46"/>
      <c r="J79" s="50"/>
      <c r="K79" s="50"/>
      <c r="L79" s="50"/>
      <c r="M79" s="50"/>
      <c r="N79" s="13"/>
      <c r="O79" s="13"/>
      <c r="P79" s="13"/>
      <c r="Q79" s="13"/>
      <c r="AB79" s="45"/>
    </row>
    <row r="80" spans="1:28" ht="15" customHeight="1" x14ac:dyDescent="0.25">
      <c r="A80" s="13"/>
      <c r="B80" s="13"/>
      <c r="C80" s="13"/>
      <c r="D80" s="13"/>
      <c r="E80" s="13"/>
      <c r="F80" s="13"/>
      <c r="G80" s="46"/>
      <c r="H80" s="13"/>
      <c r="I80" s="46"/>
      <c r="J80" s="50"/>
      <c r="K80" s="50"/>
      <c r="L80" s="50"/>
      <c r="M80" s="50"/>
      <c r="N80" s="13"/>
      <c r="O80" s="13"/>
      <c r="P80" s="13"/>
      <c r="Q80" s="13"/>
      <c r="AB80" s="45"/>
    </row>
    <row r="81" spans="1:28" ht="15" customHeight="1" x14ac:dyDescent="0.25">
      <c r="A81" s="13"/>
      <c r="B81" s="13"/>
      <c r="C81" s="13"/>
      <c r="D81" s="13"/>
      <c r="E81" s="13"/>
      <c r="F81" s="13"/>
      <c r="G81" s="46"/>
      <c r="H81" s="13"/>
      <c r="I81" s="46"/>
      <c r="J81" s="50"/>
      <c r="K81" s="50"/>
      <c r="L81" s="50"/>
      <c r="M81" s="50"/>
      <c r="N81" s="13"/>
      <c r="O81" s="13"/>
      <c r="P81" s="13"/>
      <c r="Q81" s="13"/>
      <c r="AB81" s="45"/>
    </row>
    <row r="82" spans="1:28" ht="15" customHeight="1" x14ac:dyDescent="0.25">
      <c r="A82" s="13"/>
      <c r="B82" s="13"/>
      <c r="C82" s="13"/>
      <c r="D82" s="13"/>
      <c r="E82" s="13"/>
      <c r="F82" s="13"/>
      <c r="G82" s="46"/>
      <c r="H82" s="13"/>
      <c r="I82" s="46"/>
      <c r="J82" s="50"/>
      <c r="K82" s="50"/>
      <c r="L82" s="50"/>
      <c r="M82" s="50"/>
      <c r="N82" s="13"/>
      <c r="O82" s="13"/>
      <c r="P82" s="13"/>
      <c r="Q82" s="13"/>
      <c r="AB82" s="45"/>
    </row>
    <row r="83" spans="1:28" ht="15" customHeight="1" x14ac:dyDescent="0.25">
      <c r="A83" s="13"/>
      <c r="B83" s="13"/>
      <c r="C83" s="13"/>
      <c r="D83" s="13"/>
      <c r="E83" s="13"/>
      <c r="F83" s="13"/>
      <c r="G83" s="46"/>
      <c r="H83" s="13"/>
      <c r="I83" s="46"/>
      <c r="J83" s="50"/>
      <c r="K83" s="50"/>
      <c r="L83" s="50"/>
      <c r="M83" s="50"/>
      <c r="N83" s="13"/>
      <c r="O83" s="13"/>
      <c r="P83" s="13"/>
      <c r="Q83" s="13"/>
      <c r="AB83" s="45"/>
    </row>
    <row r="84" spans="1:28" ht="15" customHeight="1" x14ac:dyDescent="0.25">
      <c r="A84" s="13"/>
      <c r="B84" s="13"/>
      <c r="C84" s="13"/>
      <c r="D84" s="13"/>
      <c r="E84" s="13"/>
      <c r="F84" s="13"/>
      <c r="G84" s="46"/>
      <c r="H84" s="13"/>
      <c r="I84" s="46"/>
      <c r="J84" s="50"/>
      <c r="K84" s="50"/>
      <c r="L84" s="50"/>
      <c r="M84" s="50"/>
      <c r="N84" s="13"/>
      <c r="O84" s="13"/>
      <c r="P84" s="13"/>
      <c r="Q84" s="13"/>
      <c r="AB84" s="45"/>
    </row>
    <row r="85" spans="1:28" ht="15" customHeight="1" x14ac:dyDescent="0.25">
      <c r="A85" s="13"/>
      <c r="B85" s="13"/>
      <c r="C85" s="13"/>
      <c r="D85" s="13"/>
      <c r="E85" s="13"/>
      <c r="F85" s="13"/>
      <c r="G85" s="46"/>
      <c r="H85" s="13"/>
      <c r="I85" s="46"/>
      <c r="J85" s="50"/>
      <c r="K85" s="50"/>
      <c r="L85" s="50"/>
      <c r="M85" s="50"/>
      <c r="N85" s="13"/>
      <c r="O85" s="13"/>
      <c r="P85" s="13"/>
      <c r="Q85" s="13"/>
      <c r="AB85" s="45"/>
    </row>
    <row r="86" spans="1:28" ht="15" customHeight="1" x14ac:dyDescent="0.25">
      <c r="A86" s="13"/>
      <c r="B86" s="13"/>
      <c r="C86" s="13"/>
      <c r="D86" s="13"/>
      <c r="E86" s="13"/>
      <c r="F86" s="13"/>
      <c r="G86" s="46"/>
      <c r="H86" s="13"/>
      <c r="I86" s="46"/>
      <c r="J86" s="50"/>
      <c r="K86" s="50"/>
      <c r="L86" s="50"/>
      <c r="M86" s="50"/>
      <c r="N86" s="13"/>
      <c r="O86" s="13"/>
      <c r="P86" s="13"/>
      <c r="Q86" s="13"/>
      <c r="AB86" s="45"/>
    </row>
    <row r="87" spans="1:28" ht="15" customHeight="1" x14ac:dyDescent="0.25">
      <c r="A87" s="13"/>
      <c r="B87" s="13"/>
      <c r="C87" s="13"/>
      <c r="D87" s="13"/>
      <c r="E87" s="13"/>
      <c r="F87" s="13"/>
      <c r="G87" s="46"/>
      <c r="H87" s="13"/>
      <c r="I87" s="46"/>
      <c r="J87" s="50"/>
      <c r="K87" s="50"/>
      <c r="L87" s="50"/>
      <c r="M87" s="50"/>
      <c r="N87" s="13"/>
      <c r="O87" s="13"/>
      <c r="P87" s="13"/>
      <c r="Q87" s="13"/>
      <c r="AB87" s="45"/>
    </row>
    <row r="88" spans="1:28" ht="15" customHeight="1" x14ac:dyDescent="0.25">
      <c r="A88" s="13"/>
      <c r="B88" s="13"/>
      <c r="C88" s="13"/>
      <c r="D88" s="13"/>
      <c r="E88" s="13"/>
      <c r="F88" s="13"/>
      <c r="G88" s="46"/>
      <c r="H88" s="13"/>
      <c r="I88" s="46"/>
      <c r="J88" s="50"/>
      <c r="K88" s="50"/>
      <c r="L88" s="50"/>
      <c r="M88" s="50"/>
      <c r="N88" s="13"/>
      <c r="O88" s="13"/>
      <c r="P88" s="13"/>
      <c r="Q88" s="13"/>
      <c r="AB88" s="45"/>
    </row>
    <row r="89" spans="1:28" ht="15" customHeight="1" x14ac:dyDescent="0.25">
      <c r="A89" s="13"/>
      <c r="B89" s="13"/>
      <c r="C89" s="13"/>
      <c r="D89" s="13"/>
      <c r="E89" s="13"/>
      <c r="F89" s="13"/>
      <c r="G89" s="46"/>
      <c r="H89" s="13"/>
      <c r="I89" s="46"/>
      <c r="J89" s="50"/>
      <c r="K89" s="50"/>
      <c r="L89" s="50"/>
      <c r="M89" s="50"/>
      <c r="N89" s="13"/>
      <c r="O89" s="13"/>
      <c r="P89" s="13"/>
      <c r="Q89" s="13"/>
      <c r="AB89" s="45"/>
    </row>
    <row r="90" spans="1:28" ht="15" customHeight="1" x14ac:dyDescent="0.25">
      <c r="A90" s="13"/>
      <c r="B90" s="13"/>
      <c r="C90" s="13"/>
      <c r="D90" s="13"/>
      <c r="E90" s="13"/>
      <c r="F90" s="13"/>
      <c r="G90" s="46"/>
      <c r="H90" s="13"/>
      <c r="I90" s="46"/>
      <c r="J90" s="50"/>
      <c r="K90" s="50"/>
      <c r="L90" s="50"/>
      <c r="M90" s="50"/>
      <c r="N90" s="13"/>
      <c r="O90" s="13"/>
      <c r="P90" s="13"/>
      <c r="Q90" s="13"/>
      <c r="AB90" s="45"/>
    </row>
    <row r="91" spans="1:28" ht="15" customHeight="1" x14ac:dyDescent="0.25">
      <c r="A91" s="13"/>
      <c r="B91" s="13"/>
      <c r="C91" s="13"/>
      <c r="D91" s="13"/>
      <c r="E91" s="13"/>
      <c r="F91" s="13"/>
      <c r="G91" s="46"/>
      <c r="H91" s="13"/>
      <c r="I91" s="46"/>
      <c r="J91" s="50"/>
      <c r="K91" s="50"/>
      <c r="L91" s="50"/>
      <c r="M91" s="50"/>
      <c r="N91" s="13"/>
      <c r="O91" s="13"/>
      <c r="P91" s="13"/>
      <c r="Q91" s="13"/>
      <c r="AB91" s="45"/>
    </row>
    <row r="92" spans="1:28" ht="15" customHeight="1" x14ac:dyDescent="0.25">
      <c r="A92" s="13"/>
      <c r="B92" s="13"/>
      <c r="C92" s="13"/>
      <c r="D92" s="13"/>
      <c r="E92" s="13"/>
      <c r="F92" s="13"/>
      <c r="G92" s="46"/>
      <c r="H92" s="13"/>
      <c r="I92" s="46"/>
      <c r="J92" s="50"/>
      <c r="K92" s="50"/>
      <c r="L92" s="50"/>
      <c r="M92" s="50"/>
      <c r="N92" s="13"/>
      <c r="O92" s="13"/>
      <c r="P92" s="13"/>
      <c r="Q92" s="13"/>
      <c r="AB92" s="45"/>
    </row>
    <row r="93" spans="1:28" ht="15" customHeight="1" x14ac:dyDescent="0.25">
      <c r="A93" s="13"/>
      <c r="B93" s="13"/>
      <c r="C93" s="13"/>
      <c r="D93" s="13"/>
      <c r="E93" s="13"/>
      <c r="F93" s="13"/>
      <c r="G93" s="46"/>
      <c r="H93" s="13"/>
      <c r="I93" s="46"/>
      <c r="J93" s="50"/>
      <c r="K93" s="50"/>
      <c r="L93" s="50"/>
      <c r="M93" s="50"/>
      <c r="N93" s="13"/>
      <c r="O93" s="13"/>
      <c r="P93" s="13"/>
      <c r="Q93" s="13"/>
      <c r="AB93" s="45"/>
    </row>
    <row r="94" spans="1:28" ht="15" customHeight="1" x14ac:dyDescent="0.25">
      <c r="A94" s="13"/>
      <c r="B94" s="13"/>
      <c r="C94" s="13"/>
      <c r="D94" s="13"/>
      <c r="E94" s="13"/>
      <c r="F94" s="13"/>
      <c r="G94" s="46"/>
      <c r="H94" s="13"/>
      <c r="I94" s="46"/>
      <c r="J94" s="50"/>
      <c r="K94" s="50"/>
      <c r="L94" s="50"/>
      <c r="M94" s="50"/>
      <c r="N94" s="13"/>
      <c r="O94" s="13"/>
      <c r="P94" s="13"/>
      <c r="Q94" s="13"/>
      <c r="AB94" s="45"/>
    </row>
    <row r="95" spans="1:28" ht="15" customHeight="1" x14ac:dyDescent="0.25">
      <c r="A95" s="13"/>
      <c r="B95" s="13"/>
      <c r="C95" s="13"/>
      <c r="D95" s="13"/>
      <c r="E95" s="13"/>
      <c r="F95" s="13"/>
      <c r="G95" s="46"/>
      <c r="H95" s="13"/>
      <c r="I95" s="46"/>
      <c r="J95" s="50"/>
      <c r="K95" s="50"/>
      <c r="L95" s="50"/>
      <c r="M95" s="50"/>
      <c r="N95" s="13"/>
      <c r="O95" s="13"/>
      <c r="P95" s="13"/>
      <c r="Q95" s="13"/>
      <c r="AB95" s="45"/>
    </row>
    <row r="96" spans="1:28" ht="15" customHeight="1" x14ac:dyDescent="0.25">
      <c r="A96" s="13"/>
      <c r="B96" s="13"/>
      <c r="C96" s="13"/>
      <c r="D96" s="13"/>
      <c r="E96" s="13"/>
      <c r="F96" s="13"/>
      <c r="G96" s="46"/>
      <c r="H96" s="13"/>
      <c r="I96" s="46"/>
      <c r="J96" s="50"/>
      <c r="K96" s="50"/>
      <c r="L96" s="50"/>
      <c r="M96" s="50"/>
      <c r="N96" s="13"/>
      <c r="O96" s="13"/>
      <c r="P96" s="13"/>
      <c r="Q96" s="13"/>
      <c r="AB96" s="45"/>
    </row>
    <row r="97" spans="1:28" ht="15" customHeight="1" x14ac:dyDescent="0.25">
      <c r="A97" s="13"/>
      <c r="B97" s="13"/>
      <c r="C97" s="13"/>
      <c r="D97" s="13"/>
      <c r="E97" s="13"/>
      <c r="F97" s="13"/>
      <c r="G97" s="46"/>
      <c r="H97" s="13"/>
      <c r="I97" s="46"/>
      <c r="J97" s="50"/>
      <c r="K97" s="50"/>
      <c r="L97" s="50"/>
      <c r="M97" s="50"/>
      <c r="N97" s="13"/>
      <c r="O97" s="13"/>
      <c r="P97" s="13"/>
      <c r="Q97" s="13"/>
      <c r="AB97" s="45"/>
    </row>
    <row r="98" spans="1:28" ht="15" customHeight="1" x14ac:dyDescent="0.25">
      <c r="A98" s="13"/>
      <c r="B98" s="13"/>
      <c r="C98" s="13"/>
      <c r="D98" s="13"/>
      <c r="E98" s="13"/>
      <c r="F98" s="13"/>
      <c r="G98" s="46"/>
      <c r="H98" s="13"/>
      <c r="I98" s="46"/>
      <c r="J98" s="50"/>
      <c r="K98" s="50"/>
      <c r="L98" s="50"/>
      <c r="M98" s="50"/>
      <c r="N98" s="13"/>
      <c r="O98" s="13"/>
      <c r="P98" s="13"/>
      <c r="Q98" s="13"/>
      <c r="AB98" s="45"/>
    </row>
    <row r="99" spans="1:28" ht="15" customHeight="1" x14ac:dyDescent="0.25">
      <c r="A99" s="13"/>
      <c r="B99" s="13"/>
      <c r="C99" s="13"/>
      <c r="D99" s="13"/>
      <c r="E99" s="13"/>
      <c r="F99" s="13"/>
      <c r="G99" s="46"/>
      <c r="H99" s="13"/>
      <c r="I99" s="46"/>
      <c r="J99" s="50"/>
      <c r="K99" s="50"/>
      <c r="L99" s="50"/>
      <c r="M99" s="50"/>
      <c r="N99" s="13"/>
      <c r="O99" s="13"/>
      <c r="P99" s="13"/>
      <c r="Q99" s="13"/>
      <c r="AB99" s="45"/>
    </row>
    <row r="100" spans="1:28" ht="15" customHeight="1" x14ac:dyDescent="0.25">
      <c r="A100" s="13"/>
      <c r="B100" s="13"/>
      <c r="C100" s="13"/>
      <c r="D100" s="13"/>
      <c r="E100" s="13"/>
      <c r="F100" s="13"/>
      <c r="G100" s="46"/>
      <c r="H100" s="13"/>
      <c r="I100" s="46"/>
      <c r="J100" s="50"/>
      <c r="K100" s="50"/>
      <c r="L100" s="50"/>
      <c r="M100" s="50"/>
      <c r="N100" s="13"/>
      <c r="O100" s="13"/>
      <c r="P100" s="13"/>
      <c r="Q100" s="13"/>
      <c r="AB100" s="45"/>
    </row>
    <row r="101" spans="1:28" ht="15" customHeight="1" x14ac:dyDescent="0.25">
      <c r="A101" s="13"/>
      <c r="B101" s="13"/>
      <c r="C101" s="13"/>
      <c r="D101" s="13"/>
      <c r="E101" s="13"/>
      <c r="F101" s="13"/>
      <c r="G101" s="46"/>
      <c r="H101" s="13"/>
      <c r="I101" s="46"/>
      <c r="J101" s="50"/>
      <c r="K101" s="50"/>
      <c r="L101" s="50"/>
      <c r="M101" s="50"/>
      <c r="N101" s="13"/>
      <c r="O101" s="13"/>
      <c r="P101" s="13"/>
      <c r="Q101" s="13"/>
      <c r="AB101" s="45"/>
    </row>
    <row r="102" spans="1:28" ht="15" customHeight="1" x14ac:dyDescent="0.25">
      <c r="A102" s="13"/>
      <c r="B102" s="13"/>
      <c r="C102" s="13"/>
      <c r="D102" s="13"/>
      <c r="E102" s="13"/>
      <c r="F102" s="13"/>
      <c r="G102" s="46"/>
      <c r="H102" s="13"/>
      <c r="I102" s="46"/>
      <c r="J102" s="50"/>
      <c r="K102" s="50"/>
      <c r="L102" s="50"/>
      <c r="M102" s="50"/>
      <c r="N102" s="13"/>
      <c r="O102" s="13"/>
      <c r="P102" s="13"/>
      <c r="Q102" s="13"/>
      <c r="AB102" s="45"/>
    </row>
    <row r="103" spans="1:28" ht="15" customHeight="1" x14ac:dyDescent="0.25">
      <c r="A103" s="13"/>
      <c r="B103" s="13"/>
      <c r="C103" s="13"/>
      <c r="D103" s="13"/>
      <c r="E103" s="13"/>
      <c r="F103" s="13"/>
      <c r="G103" s="46"/>
      <c r="H103" s="13"/>
      <c r="I103" s="46"/>
      <c r="J103" s="50"/>
      <c r="K103" s="50"/>
      <c r="L103" s="50"/>
      <c r="M103" s="50"/>
      <c r="N103" s="13"/>
      <c r="O103" s="13"/>
      <c r="P103" s="13"/>
      <c r="Q103" s="13"/>
      <c r="AB103" s="45"/>
    </row>
    <row r="104" spans="1:28" ht="15" customHeight="1" x14ac:dyDescent="0.25">
      <c r="A104" s="13"/>
      <c r="B104" s="13"/>
      <c r="C104" s="13"/>
      <c r="D104" s="13"/>
      <c r="E104" s="13"/>
      <c r="F104" s="13"/>
      <c r="G104" s="46"/>
      <c r="H104" s="13"/>
      <c r="I104" s="46"/>
      <c r="J104" s="50"/>
      <c r="K104" s="50"/>
      <c r="L104" s="50"/>
      <c r="M104" s="50"/>
      <c r="N104" s="13"/>
      <c r="O104" s="13"/>
      <c r="P104" s="13"/>
      <c r="Q104" s="13"/>
      <c r="AB104" s="45"/>
    </row>
    <row r="105" spans="1:28" ht="15" customHeight="1" x14ac:dyDescent="0.25">
      <c r="A105" s="13"/>
      <c r="B105" s="13"/>
      <c r="C105" s="13"/>
      <c r="D105" s="13"/>
      <c r="E105" s="13"/>
      <c r="F105" s="13"/>
      <c r="G105" s="46"/>
      <c r="H105" s="13"/>
      <c r="I105" s="46"/>
      <c r="J105" s="50"/>
      <c r="K105" s="50"/>
      <c r="L105" s="50"/>
      <c r="M105" s="50"/>
      <c r="N105" s="13"/>
      <c r="O105" s="13"/>
      <c r="P105" s="13"/>
      <c r="Q105" s="13"/>
      <c r="AB105" s="45"/>
    </row>
    <row r="106" spans="1:28" ht="15" customHeight="1" x14ac:dyDescent="0.25">
      <c r="A106" s="13"/>
      <c r="B106" s="13"/>
      <c r="C106" s="13"/>
      <c r="D106" s="13"/>
      <c r="E106" s="13"/>
      <c r="F106" s="13"/>
      <c r="G106" s="46"/>
      <c r="H106" s="13"/>
      <c r="I106" s="46"/>
      <c r="J106" s="50"/>
      <c r="K106" s="50"/>
      <c r="L106" s="50"/>
      <c r="M106" s="50"/>
      <c r="N106" s="13"/>
      <c r="O106" s="13"/>
      <c r="P106" s="13"/>
      <c r="Q106" s="13"/>
      <c r="AB106" s="45"/>
    </row>
    <row r="107" spans="1:28" ht="15" customHeight="1" x14ac:dyDescent="0.25">
      <c r="A107" s="13"/>
      <c r="B107" s="13"/>
      <c r="C107" s="13"/>
      <c r="D107" s="13"/>
      <c r="E107" s="13"/>
      <c r="F107" s="13"/>
      <c r="G107" s="46"/>
      <c r="H107" s="13"/>
      <c r="I107" s="46"/>
      <c r="J107" s="50"/>
      <c r="K107" s="50"/>
      <c r="L107" s="50"/>
      <c r="M107" s="50"/>
      <c r="N107" s="13"/>
      <c r="O107" s="13"/>
      <c r="P107" s="13"/>
      <c r="Q107" s="13"/>
      <c r="AB107" s="45"/>
    </row>
    <row r="108" spans="1:28" ht="15" customHeight="1" x14ac:dyDescent="0.25">
      <c r="A108" s="13"/>
      <c r="B108" s="13"/>
      <c r="C108" s="13"/>
      <c r="D108" s="13"/>
      <c r="E108" s="13"/>
      <c r="F108" s="13"/>
      <c r="G108" s="46"/>
      <c r="H108" s="13"/>
      <c r="I108" s="46"/>
      <c r="J108" s="50"/>
      <c r="K108" s="50"/>
      <c r="L108" s="50"/>
      <c r="M108" s="50"/>
      <c r="N108" s="13"/>
      <c r="O108" s="13"/>
      <c r="P108" s="13"/>
      <c r="Q108" s="13"/>
      <c r="AB108" s="45"/>
    </row>
    <row r="109" spans="1:28" ht="15" customHeight="1" x14ac:dyDescent="0.25">
      <c r="A109" s="13"/>
      <c r="B109" s="13"/>
      <c r="C109" s="13"/>
      <c r="D109" s="13"/>
      <c r="E109" s="13"/>
      <c r="F109" s="13"/>
      <c r="G109" s="46"/>
      <c r="H109" s="13"/>
      <c r="I109" s="46"/>
      <c r="J109" s="50"/>
      <c r="K109" s="50"/>
      <c r="L109" s="50"/>
      <c r="M109" s="50"/>
      <c r="N109" s="13"/>
      <c r="O109" s="13"/>
      <c r="P109" s="13"/>
      <c r="Q109" s="13"/>
      <c r="AB109" s="45"/>
    </row>
    <row r="110" spans="1:28" ht="15" customHeight="1" x14ac:dyDescent="0.25">
      <c r="A110" s="13"/>
      <c r="B110" s="13"/>
      <c r="C110" s="13"/>
      <c r="D110" s="13"/>
      <c r="E110" s="13"/>
      <c r="F110" s="13"/>
      <c r="G110" s="46"/>
      <c r="H110" s="13"/>
      <c r="I110" s="46"/>
      <c r="J110" s="50"/>
      <c r="K110" s="50"/>
      <c r="L110" s="50"/>
      <c r="M110" s="50"/>
      <c r="N110" s="13"/>
      <c r="O110" s="13"/>
      <c r="P110" s="13"/>
      <c r="Q110" s="13"/>
      <c r="AB110" s="45"/>
    </row>
    <row r="111" spans="1:28" ht="15" customHeight="1" x14ac:dyDescent="0.25">
      <c r="A111" s="13"/>
      <c r="B111" s="13"/>
      <c r="C111" s="13"/>
      <c r="D111" s="13"/>
      <c r="E111" s="13"/>
      <c r="F111" s="13"/>
      <c r="G111" s="46"/>
      <c r="H111" s="13"/>
      <c r="I111" s="46"/>
      <c r="J111" s="50"/>
      <c r="K111" s="50"/>
      <c r="L111" s="50"/>
      <c r="M111" s="50"/>
      <c r="N111" s="13"/>
      <c r="O111" s="13"/>
      <c r="P111" s="13"/>
      <c r="Q111" s="13"/>
      <c r="AB111" s="45"/>
    </row>
    <row r="112" spans="1:28" x14ac:dyDescent="0.2">
      <c r="AB112" s="45"/>
    </row>
    <row r="113" spans="28:28" x14ac:dyDescent="0.2">
      <c r="AB113" s="45"/>
    </row>
    <row r="114" spans="28:28" x14ac:dyDescent="0.2">
      <c r="AB114" s="45"/>
    </row>
    <row r="115" spans="28:28" x14ac:dyDescent="0.2">
      <c r="AB115" s="45"/>
    </row>
    <row r="116" spans="28:28" x14ac:dyDescent="0.2">
      <c r="AB116" s="45"/>
    </row>
    <row r="117" spans="28:28" x14ac:dyDescent="0.2">
      <c r="AB117" s="45"/>
    </row>
    <row r="118" spans="28:28" x14ac:dyDescent="0.2">
      <c r="AB118" s="45"/>
    </row>
    <row r="119" spans="28:28" x14ac:dyDescent="0.2">
      <c r="AB119" s="45"/>
    </row>
    <row r="120" spans="28:28" x14ac:dyDescent="0.2">
      <c r="AB120" s="45"/>
    </row>
    <row r="121" spans="28:28" x14ac:dyDescent="0.2">
      <c r="AB121" s="45"/>
    </row>
    <row r="122" spans="28:28" x14ac:dyDescent="0.2">
      <c r="AB122" s="45"/>
    </row>
    <row r="123" spans="28:28" x14ac:dyDescent="0.2">
      <c r="AB123" s="45"/>
    </row>
    <row r="124" spans="28:28" x14ac:dyDescent="0.2">
      <c r="AB124" s="45"/>
    </row>
    <row r="125" spans="28:28" x14ac:dyDescent="0.2">
      <c r="AB125" s="45"/>
    </row>
    <row r="126" spans="28:28" x14ac:dyDescent="0.2">
      <c r="AB126" s="45"/>
    </row>
    <row r="127" spans="28:28" x14ac:dyDescent="0.2">
      <c r="AB127" s="45"/>
    </row>
    <row r="128" spans="28:28" x14ac:dyDescent="0.2">
      <c r="AB128" s="45"/>
    </row>
    <row r="129" spans="28:28" x14ac:dyDescent="0.2">
      <c r="AB129" s="45"/>
    </row>
    <row r="130" spans="28:28" x14ac:dyDescent="0.2">
      <c r="AB130" s="45"/>
    </row>
    <row r="131" spans="28:28" x14ac:dyDescent="0.2">
      <c r="AB131" s="45"/>
    </row>
    <row r="132" spans="28:28" x14ac:dyDescent="0.2">
      <c r="AB132" s="45"/>
    </row>
    <row r="133" spans="28:28" x14ac:dyDescent="0.2">
      <c r="AB133" s="45"/>
    </row>
    <row r="134" spans="28:28" x14ac:dyDescent="0.2">
      <c r="AB134" s="45"/>
    </row>
    <row r="135" spans="28:28" x14ac:dyDescent="0.2">
      <c r="AB135" s="45"/>
    </row>
    <row r="136" spans="28:28" x14ac:dyDescent="0.2">
      <c r="AB136" s="45"/>
    </row>
    <row r="137" spans="28:28" x14ac:dyDescent="0.2">
      <c r="AB137" s="45"/>
    </row>
    <row r="138" spans="28:28" x14ac:dyDescent="0.2">
      <c r="AB138" s="45"/>
    </row>
    <row r="139" spans="28:28" x14ac:dyDescent="0.2">
      <c r="AB139" s="45"/>
    </row>
    <row r="140" spans="28:28" x14ac:dyDescent="0.2">
      <c r="AB140" s="45"/>
    </row>
    <row r="141" spans="28:28" x14ac:dyDescent="0.2">
      <c r="AB141" s="45"/>
    </row>
    <row r="142" spans="28:28" x14ac:dyDescent="0.2">
      <c r="AB142" s="45"/>
    </row>
    <row r="143" spans="28:28" x14ac:dyDescent="0.2">
      <c r="AB143" s="45"/>
    </row>
    <row r="144" spans="28:28" x14ac:dyDescent="0.2">
      <c r="AB144" s="45"/>
    </row>
    <row r="145" spans="28:28" x14ac:dyDescent="0.2">
      <c r="AB145" s="45"/>
    </row>
    <row r="146" spans="28:28" x14ac:dyDescent="0.2">
      <c r="AB146" s="45"/>
    </row>
    <row r="147" spans="28:28" x14ac:dyDescent="0.2">
      <c r="AB147" s="45"/>
    </row>
    <row r="148" spans="28:28" x14ac:dyDescent="0.2">
      <c r="AB148" s="45"/>
    </row>
    <row r="149" spans="28:28" x14ac:dyDescent="0.2">
      <c r="AB149" s="45"/>
    </row>
    <row r="150" spans="28:28" x14ac:dyDescent="0.2">
      <c r="AB150" s="45"/>
    </row>
    <row r="151" spans="28:28" x14ac:dyDescent="0.2">
      <c r="AB151" s="45"/>
    </row>
    <row r="152" spans="28:28" x14ac:dyDescent="0.2">
      <c r="AB152" s="45"/>
    </row>
    <row r="153" spans="28:28" x14ac:dyDescent="0.2">
      <c r="AB153" s="45"/>
    </row>
    <row r="154" spans="28:28" x14ac:dyDescent="0.2">
      <c r="AB154" s="45"/>
    </row>
    <row r="155" spans="28:28" x14ac:dyDescent="0.2">
      <c r="AB155" s="45"/>
    </row>
    <row r="156" spans="28:28" x14ac:dyDescent="0.2">
      <c r="AB156" s="45"/>
    </row>
    <row r="157" spans="28:28" x14ac:dyDescent="0.2">
      <c r="AB157" s="45"/>
    </row>
    <row r="158" spans="28:28" x14ac:dyDescent="0.2">
      <c r="AB158" s="45"/>
    </row>
    <row r="159" spans="28:28" x14ac:dyDescent="0.2">
      <c r="AB159" s="45"/>
    </row>
    <row r="160" spans="28:28" x14ac:dyDescent="0.2">
      <c r="AB160" s="45"/>
    </row>
    <row r="161" spans="28:28" x14ac:dyDescent="0.2">
      <c r="AB161" s="45"/>
    </row>
    <row r="162" spans="28:28" x14ac:dyDescent="0.2">
      <c r="AB162" s="45"/>
    </row>
    <row r="163" spans="28:28" x14ac:dyDescent="0.2">
      <c r="AB163" s="45"/>
    </row>
    <row r="164" spans="28:28" x14ac:dyDescent="0.2">
      <c r="AB164" s="45"/>
    </row>
    <row r="165" spans="28:28" x14ac:dyDescent="0.2">
      <c r="AB165" s="45"/>
    </row>
    <row r="166" spans="28:28" x14ac:dyDescent="0.2">
      <c r="AB166" s="45"/>
    </row>
    <row r="167" spans="28:28" x14ac:dyDescent="0.2">
      <c r="AB167" s="45"/>
    </row>
    <row r="168" spans="28:28" x14ac:dyDescent="0.2">
      <c r="AB168" s="45"/>
    </row>
    <row r="169" spans="28:28" x14ac:dyDescent="0.2">
      <c r="AB169" s="45"/>
    </row>
    <row r="170" spans="28:28" x14ac:dyDescent="0.2">
      <c r="AB170" s="45"/>
    </row>
    <row r="171" spans="28:28" x14ac:dyDescent="0.2">
      <c r="AB171" s="45"/>
    </row>
    <row r="172" spans="28:28" x14ac:dyDescent="0.2">
      <c r="AB172" s="45"/>
    </row>
    <row r="173" spans="28:28" x14ac:dyDescent="0.2">
      <c r="AB173" s="45"/>
    </row>
    <row r="174" spans="28:28" x14ac:dyDescent="0.2">
      <c r="AB174" s="45"/>
    </row>
    <row r="175" spans="28:28" x14ac:dyDescent="0.2">
      <c r="AB175" s="45"/>
    </row>
    <row r="176" spans="28:28" x14ac:dyDescent="0.2">
      <c r="AB176" s="45"/>
    </row>
    <row r="177" spans="28:28" x14ac:dyDescent="0.2">
      <c r="AB177" s="45"/>
    </row>
    <row r="178" spans="28:28" x14ac:dyDescent="0.2">
      <c r="AB178" s="45"/>
    </row>
    <row r="179" spans="28:28" x14ac:dyDescent="0.2">
      <c r="AB179" s="45"/>
    </row>
    <row r="180" spans="28:28" x14ac:dyDescent="0.2">
      <c r="AB180" s="45"/>
    </row>
    <row r="181" spans="28:28" x14ac:dyDescent="0.2">
      <c r="AB181" s="45"/>
    </row>
    <row r="182" spans="28:28" x14ac:dyDescent="0.2">
      <c r="AB182" s="45"/>
    </row>
    <row r="183" spans="28:28" x14ac:dyDescent="0.2">
      <c r="AB183" s="45"/>
    </row>
    <row r="184" spans="28:28" x14ac:dyDescent="0.2">
      <c r="AB184" s="45"/>
    </row>
    <row r="185" spans="28:28" x14ac:dyDescent="0.2">
      <c r="AB185" s="45"/>
    </row>
    <row r="186" spans="28:28" x14ac:dyDescent="0.2">
      <c r="AB186" s="45"/>
    </row>
    <row r="187" spans="28:28" x14ac:dyDescent="0.2">
      <c r="AB187" s="45"/>
    </row>
    <row r="188" spans="28:28" x14ac:dyDescent="0.2">
      <c r="AB188" s="45"/>
    </row>
    <row r="189" spans="28:28" x14ac:dyDescent="0.2">
      <c r="AB189" s="45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126"/>
  <sheetViews>
    <sheetView workbookViewId="0">
      <selection activeCell="A2" sqref="A2:A122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125" style="23" customWidth="1"/>
    <col min="5" max="5" width="18.8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375" style="23" customWidth="1"/>
    <col min="16" max="16" width="20.5" style="23" customWidth="1"/>
    <col min="17" max="17" width="10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29" width="9" style="22" customWidth="1"/>
    <col min="30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1624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70</v>
      </c>
      <c r="B2" s="71">
        <v>70</v>
      </c>
      <c r="C2" s="68">
        <f t="shared" ref="C2:C33" si="0">ROUND(A2/150,2)</f>
        <v>0.47</v>
      </c>
      <c r="D2" s="68">
        <v>256.20999999999998</v>
      </c>
      <c r="E2" s="68">
        <v>210.04</v>
      </c>
      <c r="F2" s="68">
        <f t="shared" ref="F2:F33" si="1">($A$60-A2)/(ROW($A$60)-ROW(A2))</f>
        <v>26.793103448275861</v>
      </c>
      <c r="G2" s="68">
        <v>0</v>
      </c>
      <c r="H2" s="68">
        <f t="shared" ref="H2:H33" si="2">($A$60-B2)/(ROW($A$60)-ROW(B2))</f>
        <v>26.793103448275861</v>
      </c>
      <c r="I2" s="68">
        <v>0</v>
      </c>
      <c r="J2" s="72"/>
      <c r="K2" s="72"/>
      <c r="L2" s="72"/>
      <c r="M2" s="72">
        <f t="shared" ref="M2:M33" ca="1" si="3">IF(RAND()&lt;0.5,0,1)</f>
        <v>1</v>
      </c>
      <c r="N2" s="33" t="s">
        <v>38</v>
      </c>
      <c r="O2" s="73">
        <v>0.05</v>
      </c>
      <c r="P2" s="32" t="s">
        <v>39</v>
      </c>
      <c r="Q2" s="25">
        <f>LARGE(A:A,2)</f>
        <v>1582</v>
      </c>
      <c r="T2" s="22">
        <v>0</v>
      </c>
      <c r="U2" s="74">
        <f t="shared" ref="U2:U33" si="4">T2-B2</f>
        <v>-70</v>
      </c>
      <c r="V2" s="70">
        <f t="shared" ref="V2:V33" si="5">ROUND(U2,0)</f>
        <v>-70</v>
      </c>
      <c r="W2" s="70">
        <v>4766</v>
      </c>
      <c r="X2" s="70">
        <f t="shared" ref="X2:X33" si="6">B2/$W$2*$W$3</f>
        <v>76.947125472094001</v>
      </c>
      <c r="Y2" s="70">
        <f t="shared" ref="Y2:Y33" si="7">X2-B2</f>
        <v>6.947125472094001</v>
      </c>
      <c r="Z2" s="70">
        <f t="shared" ref="Z2:Z33" si="8">ROUND(Y2,0)</f>
        <v>7</v>
      </c>
      <c r="AA2" s="24">
        <f t="shared" ref="AA2:AA33" si="9">IF(V2&gt;=0,V2,Z2)</f>
        <v>7</v>
      </c>
      <c r="AB2" s="67">
        <f t="shared" ref="AB2:AB33" si="10">B2+AA2</f>
        <v>77</v>
      </c>
    </row>
    <row r="3" spans="1:28" ht="15" customHeight="1" x14ac:dyDescent="0.25">
      <c r="A3" s="71">
        <v>295</v>
      </c>
      <c r="B3" s="71">
        <v>206</v>
      </c>
      <c r="C3" s="68">
        <f t="shared" si="0"/>
        <v>1.97</v>
      </c>
      <c r="D3" s="68">
        <v>256.23</v>
      </c>
      <c r="E3" s="68">
        <v>210.04</v>
      </c>
      <c r="F3" s="68">
        <f t="shared" si="1"/>
        <v>23.315789473684209</v>
      </c>
      <c r="G3" s="68">
        <v>0</v>
      </c>
      <c r="H3" s="68">
        <f t="shared" si="2"/>
        <v>24.87719298245614</v>
      </c>
      <c r="I3" s="68">
        <v>0</v>
      </c>
      <c r="J3" s="72">
        <f t="shared" ref="J3:J34" si="11">IF(ABS(B3-B2)&lt;=50,1,0)</f>
        <v>0</v>
      </c>
      <c r="K3" s="72">
        <f t="shared" ref="K3:K34" si="12">IF(ABS((B3-B2))&lt;=50,1,IF((B3-B2)*($B$4-$B$2)&gt;=0,1,-1))</f>
        <v>1</v>
      </c>
      <c r="L3" s="72"/>
      <c r="M3" s="72">
        <f t="shared" ca="1" si="3"/>
        <v>0</v>
      </c>
      <c r="N3" s="26" t="s">
        <v>40</v>
      </c>
      <c r="O3" s="26">
        <f>COUNT(A:A)</f>
        <v>121</v>
      </c>
      <c r="P3" s="32" t="s">
        <v>41</v>
      </c>
      <c r="Q3" s="25">
        <f>LARGE(A:A,3)</f>
        <v>1368</v>
      </c>
      <c r="T3" s="22">
        <v>0</v>
      </c>
      <c r="U3" s="74">
        <f t="shared" si="4"/>
        <v>-206</v>
      </c>
      <c r="V3" s="70">
        <f t="shared" si="5"/>
        <v>-206</v>
      </c>
      <c r="W3" s="70">
        <v>5239</v>
      </c>
      <c r="X3" s="70">
        <f t="shared" si="6"/>
        <v>226.44439781787662</v>
      </c>
      <c r="Y3" s="70">
        <f t="shared" si="7"/>
        <v>20.44439781787662</v>
      </c>
      <c r="Z3" s="70">
        <f t="shared" si="8"/>
        <v>20</v>
      </c>
      <c r="AA3" s="24">
        <f t="shared" si="9"/>
        <v>20</v>
      </c>
      <c r="AB3" s="67">
        <f t="shared" si="10"/>
        <v>226</v>
      </c>
    </row>
    <row r="4" spans="1:28" ht="15" customHeight="1" x14ac:dyDescent="0.25">
      <c r="A4" s="71">
        <v>135</v>
      </c>
      <c r="B4" s="71">
        <v>223</v>
      </c>
      <c r="C4" s="68">
        <f t="shared" si="0"/>
        <v>0.9</v>
      </c>
      <c r="D4" s="68">
        <v>256.23</v>
      </c>
      <c r="E4" s="68">
        <v>210.05</v>
      </c>
      <c r="F4" s="68">
        <f t="shared" si="1"/>
        <v>26.589285714285715</v>
      </c>
      <c r="G4" s="68">
        <v>0</v>
      </c>
      <c r="H4" s="68">
        <f t="shared" si="2"/>
        <v>25.017857142857142</v>
      </c>
      <c r="I4" s="68">
        <v>0</v>
      </c>
      <c r="J4" s="72">
        <f t="shared" si="11"/>
        <v>1</v>
      </c>
      <c r="K4" s="72">
        <f t="shared" si="12"/>
        <v>1</v>
      </c>
      <c r="L4" s="72"/>
      <c r="M4" s="72">
        <f t="shared" ca="1" si="3"/>
        <v>0</v>
      </c>
      <c r="N4" s="26" t="s">
        <v>42</v>
      </c>
      <c r="O4" s="75">
        <f>MAX(A:A)</f>
        <v>1624</v>
      </c>
      <c r="P4" s="32" t="s">
        <v>43</v>
      </c>
      <c r="Q4" s="25">
        <f>LARGE(B:B,1)</f>
        <v>308</v>
      </c>
      <c r="T4" s="22">
        <v>0</v>
      </c>
      <c r="U4" s="74">
        <f t="shared" si="4"/>
        <v>-223</v>
      </c>
      <c r="V4" s="70">
        <f t="shared" si="5"/>
        <v>-223</v>
      </c>
      <c r="W4" s="70"/>
      <c r="X4" s="70">
        <f t="shared" si="6"/>
        <v>245.13155686109945</v>
      </c>
      <c r="Y4" s="70">
        <f t="shared" si="7"/>
        <v>22.131556861099455</v>
      </c>
      <c r="Z4" s="70">
        <f t="shared" si="8"/>
        <v>22</v>
      </c>
      <c r="AA4" s="24">
        <f t="shared" si="9"/>
        <v>22</v>
      </c>
      <c r="AB4" s="67">
        <f t="shared" si="10"/>
        <v>245</v>
      </c>
    </row>
    <row r="5" spans="1:28" ht="15" customHeight="1" x14ac:dyDescent="0.25">
      <c r="A5" s="71">
        <v>313</v>
      </c>
      <c r="B5" s="71">
        <v>224</v>
      </c>
      <c r="C5" s="68">
        <f t="shared" si="0"/>
        <v>2.09</v>
      </c>
      <c r="D5" s="68">
        <v>256.27</v>
      </c>
      <c r="E5" s="68">
        <v>210.05</v>
      </c>
      <c r="F5" s="68">
        <f t="shared" si="1"/>
        <v>23.836363636363636</v>
      </c>
      <c r="G5" s="68">
        <v>0</v>
      </c>
      <c r="H5" s="68">
        <f t="shared" si="2"/>
        <v>25.454545454545453</v>
      </c>
      <c r="I5" s="68">
        <v>0</v>
      </c>
      <c r="J5" s="72">
        <f t="shared" si="11"/>
        <v>1</v>
      </c>
      <c r="K5" s="72">
        <f t="shared" si="12"/>
        <v>1</v>
      </c>
      <c r="L5" s="72"/>
      <c r="M5" s="72">
        <f t="shared" ca="1" si="3"/>
        <v>0</v>
      </c>
      <c r="N5" s="26" t="s">
        <v>44</v>
      </c>
      <c r="O5" s="76">
        <v>1.38</v>
      </c>
      <c r="P5" s="32" t="s">
        <v>45</v>
      </c>
      <c r="Q5" s="25">
        <f>LARGE(B:B,2)</f>
        <v>307</v>
      </c>
      <c r="T5" s="22">
        <v>0</v>
      </c>
      <c r="U5" s="74">
        <f t="shared" si="4"/>
        <v>-224</v>
      </c>
      <c r="V5" s="70">
        <f t="shared" si="5"/>
        <v>-224</v>
      </c>
      <c r="W5" s="70"/>
      <c r="X5" s="70">
        <f t="shared" si="6"/>
        <v>246.23080151070081</v>
      </c>
      <c r="Y5" s="70">
        <f t="shared" si="7"/>
        <v>22.230801510700815</v>
      </c>
      <c r="Z5" s="70">
        <f t="shared" si="8"/>
        <v>22</v>
      </c>
      <c r="AA5" s="24">
        <f t="shared" si="9"/>
        <v>22</v>
      </c>
      <c r="AB5" s="67">
        <f t="shared" si="10"/>
        <v>246</v>
      </c>
    </row>
    <row r="6" spans="1:28" ht="15" customHeight="1" x14ac:dyDescent="0.25">
      <c r="A6" s="71">
        <v>224</v>
      </c>
      <c r="B6" s="71">
        <v>224</v>
      </c>
      <c r="C6" s="68">
        <f t="shared" si="0"/>
        <v>1.49</v>
      </c>
      <c r="D6" s="68">
        <v>256.31</v>
      </c>
      <c r="E6" s="68">
        <v>210.05</v>
      </c>
      <c r="F6" s="68">
        <f t="shared" si="1"/>
        <v>25.925925925925927</v>
      </c>
      <c r="G6" s="68">
        <v>0</v>
      </c>
      <c r="H6" s="68">
        <f t="shared" si="2"/>
        <v>25.925925925925927</v>
      </c>
      <c r="I6" s="68">
        <v>0</v>
      </c>
      <c r="J6" s="72">
        <f t="shared" si="11"/>
        <v>1</v>
      </c>
      <c r="K6" s="72">
        <f t="shared" si="12"/>
        <v>1</v>
      </c>
      <c r="L6" s="72"/>
      <c r="M6" s="72">
        <f t="shared" ca="1" si="3"/>
        <v>1</v>
      </c>
      <c r="N6" s="26" t="s">
        <v>46</v>
      </c>
      <c r="O6" s="76">
        <v>1.78</v>
      </c>
      <c r="P6" s="32" t="s">
        <v>47</v>
      </c>
      <c r="Q6" s="25">
        <f>LARGE(B:B,3)</f>
        <v>307</v>
      </c>
      <c r="T6" s="22">
        <v>0</v>
      </c>
      <c r="U6" s="74">
        <f t="shared" si="4"/>
        <v>-224</v>
      </c>
      <c r="V6" s="70">
        <f t="shared" si="5"/>
        <v>-224</v>
      </c>
      <c r="W6" s="70"/>
      <c r="X6" s="70">
        <f t="shared" si="6"/>
        <v>246.23080151070081</v>
      </c>
      <c r="Y6" s="70">
        <f t="shared" si="7"/>
        <v>22.230801510700815</v>
      </c>
      <c r="Z6" s="70">
        <f t="shared" si="8"/>
        <v>22</v>
      </c>
      <c r="AA6" s="24">
        <f t="shared" si="9"/>
        <v>22</v>
      </c>
      <c r="AB6" s="67">
        <f t="shared" si="10"/>
        <v>246</v>
      </c>
    </row>
    <row r="7" spans="1:28" ht="15" customHeight="1" x14ac:dyDescent="0.25">
      <c r="A7" s="71">
        <v>402</v>
      </c>
      <c r="B7" s="71">
        <v>224</v>
      </c>
      <c r="C7" s="68">
        <f t="shared" si="0"/>
        <v>2.68</v>
      </c>
      <c r="D7" s="68">
        <v>256.33</v>
      </c>
      <c r="E7" s="68">
        <v>210.05</v>
      </c>
      <c r="F7" s="68">
        <f t="shared" si="1"/>
        <v>23.056603773584907</v>
      </c>
      <c r="G7" s="68">
        <v>0</v>
      </c>
      <c r="H7" s="68">
        <f t="shared" si="2"/>
        <v>26.415094339622641</v>
      </c>
      <c r="I7" s="68">
        <v>0</v>
      </c>
      <c r="J7" s="72">
        <f t="shared" si="11"/>
        <v>1</v>
      </c>
      <c r="K7" s="72">
        <f t="shared" si="12"/>
        <v>1</v>
      </c>
      <c r="L7" s="72">
        <f t="shared" ref="L7:L38" si="13">IF(OR(COUNTIF(K3:K7,1)=5,COUNTIF(K3:K7,-1)=5),1,0)</f>
        <v>1</v>
      </c>
      <c r="M7" s="72">
        <f t="shared" ca="1" si="3"/>
        <v>1</v>
      </c>
      <c r="N7" s="26" t="s">
        <v>48</v>
      </c>
      <c r="O7" s="76">
        <v>2.31</v>
      </c>
      <c r="P7" s="25"/>
      <c r="Q7" s="25"/>
      <c r="T7" s="22">
        <v>0</v>
      </c>
      <c r="U7" s="74">
        <f t="shared" si="4"/>
        <v>-224</v>
      </c>
      <c r="V7" s="70">
        <f t="shared" si="5"/>
        <v>-224</v>
      </c>
      <c r="W7" s="70"/>
      <c r="X7" s="70">
        <f t="shared" si="6"/>
        <v>246.23080151070081</v>
      </c>
      <c r="Y7" s="70">
        <f t="shared" si="7"/>
        <v>22.230801510700815</v>
      </c>
      <c r="Z7" s="70">
        <f t="shared" si="8"/>
        <v>22</v>
      </c>
      <c r="AA7" s="24">
        <f t="shared" si="9"/>
        <v>22</v>
      </c>
      <c r="AB7" s="67">
        <f t="shared" si="10"/>
        <v>246</v>
      </c>
    </row>
    <row r="8" spans="1:28" ht="15" customHeight="1" x14ac:dyDescent="0.25">
      <c r="A8" s="71">
        <v>402</v>
      </c>
      <c r="B8" s="71">
        <v>224</v>
      </c>
      <c r="C8" s="68">
        <f t="shared" si="0"/>
        <v>2.68</v>
      </c>
      <c r="D8" s="68">
        <v>256.38</v>
      </c>
      <c r="E8" s="68">
        <v>210.05</v>
      </c>
      <c r="F8" s="68">
        <f t="shared" si="1"/>
        <v>23.5</v>
      </c>
      <c r="G8" s="68">
        <v>0</v>
      </c>
      <c r="H8" s="68">
        <f t="shared" si="2"/>
        <v>26.923076923076923</v>
      </c>
      <c r="I8" s="68">
        <v>0</v>
      </c>
      <c r="J8" s="72">
        <f t="shared" si="11"/>
        <v>1</v>
      </c>
      <c r="K8" s="72">
        <f t="shared" si="12"/>
        <v>1</v>
      </c>
      <c r="L8" s="72">
        <f t="shared" si="13"/>
        <v>1</v>
      </c>
      <c r="M8" s="72">
        <f t="shared" ca="1" si="3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4"/>
        <v>-224</v>
      </c>
      <c r="V8" s="70">
        <f t="shared" si="5"/>
        <v>-224</v>
      </c>
      <c r="W8" s="70"/>
      <c r="X8" s="70">
        <f t="shared" si="6"/>
        <v>246.23080151070081</v>
      </c>
      <c r="Y8" s="70">
        <f t="shared" si="7"/>
        <v>22.230801510700815</v>
      </c>
      <c r="Z8" s="70">
        <f t="shared" si="8"/>
        <v>22</v>
      </c>
      <c r="AA8" s="24">
        <f t="shared" si="9"/>
        <v>22</v>
      </c>
      <c r="AB8" s="67">
        <f t="shared" si="10"/>
        <v>246</v>
      </c>
    </row>
    <row r="9" spans="1:28" ht="15" customHeight="1" x14ac:dyDescent="0.25">
      <c r="A9" s="71">
        <v>313</v>
      </c>
      <c r="B9" s="71">
        <v>224</v>
      </c>
      <c r="C9" s="68">
        <f t="shared" si="0"/>
        <v>2.09</v>
      </c>
      <c r="D9" s="68">
        <v>256.41000000000003</v>
      </c>
      <c r="E9" s="68">
        <v>210.05</v>
      </c>
      <c r="F9" s="68">
        <f t="shared" si="1"/>
        <v>25.705882352941178</v>
      </c>
      <c r="G9" s="68">
        <v>0</v>
      </c>
      <c r="H9" s="68">
        <f t="shared" si="2"/>
        <v>27.450980392156861</v>
      </c>
      <c r="I9" s="68">
        <v>0</v>
      </c>
      <c r="J9" s="72">
        <f t="shared" si="11"/>
        <v>1</v>
      </c>
      <c r="K9" s="72">
        <f t="shared" si="12"/>
        <v>1</v>
      </c>
      <c r="L9" s="72">
        <f t="shared" si="13"/>
        <v>1</v>
      </c>
      <c r="M9" s="72">
        <f t="shared" ca="1" si="3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4"/>
        <v>-224</v>
      </c>
      <c r="V9" s="70">
        <f t="shared" si="5"/>
        <v>-224</v>
      </c>
      <c r="W9" s="70"/>
      <c r="X9" s="70">
        <f t="shared" si="6"/>
        <v>246.23080151070081</v>
      </c>
      <c r="Y9" s="70">
        <f t="shared" si="7"/>
        <v>22.230801510700815</v>
      </c>
      <c r="Z9" s="70">
        <f t="shared" si="8"/>
        <v>22</v>
      </c>
      <c r="AA9" s="24">
        <f t="shared" si="9"/>
        <v>22</v>
      </c>
      <c r="AB9" s="67">
        <f t="shared" si="10"/>
        <v>246</v>
      </c>
    </row>
    <row r="10" spans="1:28" ht="15" customHeight="1" x14ac:dyDescent="0.25">
      <c r="A10" s="71">
        <v>446</v>
      </c>
      <c r="B10" s="71">
        <v>224</v>
      </c>
      <c r="C10" s="68">
        <f t="shared" si="0"/>
        <v>2.97</v>
      </c>
      <c r="D10" s="68">
        <v>256.51</v>
      </c>
      <c r="E10" s="68">
        <v>209.72</v>
      </c>
      <c r="F10" s="68">
        <f t="shared" si="1"/>
        <v>23.56</v>
      </c>
      <c r="G10" s="68">
        <v>0</v>
      </c>
      <c r="H10" s="68">
        <f t="shared" si="2"/>
        <v>28</v>
      </c>
      <c r="I10" s="68">
        <v>0</v>
      </c>
      <c r="J10" s="72">
        <f t="shared" si="11"/>
        <v>1</v>
      </c>
      <c r="K10" s="72">
        <f t="shared" si="12"/>
        <v>1</v>
      </c>
      <c r="L10" s="72">
        <f t="shared" si="13"/>
        <v>1</v>
      </c>
      <c r="M10" s="72">
        <f t="shared" ca="1" si="3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4"/>
        <v>-224</v>
      </c>
      <c r="V10" s="70">
        <f t="shared" si="5"/>
        <v>-224</v>
      </c>
      <c r="W10" s="70"/>
      <c r="X10" s="70">
        <f t="shared" si="6"/>
        <v>246.23080151070081</v>
      </c>
      <c r="Y10" s="70">
        <f t="shared" si="7"/>
        <v>22.230801510700815</v>
      </c>
      <c r="Z10" s="70">
        <f t="shared" si="8"/>
        <v>22</v>
      </c>
      <c r="AA10" s="24">
        <f t="shared" si="9"/>
        <v>22</v>
      </c>
      <c r="AB10" s="67">
        <f t="shared" si="10"/>
        <v>246</v>
      </c>
    </row>
    <row r="11" spans="1:28" ht="15" customHeight="1" x14ac:dyDescent="0.25">
      <c r="A11" s="71">
        <v>358</v>
      </c>
      <c r="B11" s="71">
        <v>224</v>
      </c>
      <c r="C11" s="68">
        <f t="shared" si="0"/>
        <v>2.39</v>
      </c>
      <c r="D11" s="68">
        <v>256.56</v>
      </c>
      <c r="E11" s="68">
        <v>209.83</v>
      </c>
      <c r="F11" s="68">
        <f t="shared" si="1"/>
        <v>25.836734693877553</v>
      </c>
      <c r="G11" s="68">
        <v>0</v>
      </c>
      <c r="H11" s="68">
        <f t="shared" si="2"/>
        <v>28.571428571428573</v>
      </c>
      <c r="I11" s="68">
        <v>0</v>
      </c>
      <c r="J11" s="72">
        <f t="shared" si="11"/>
        <v>1</v>
      </c>
      <c r="K11" s="72">
        <f t="shared" si="12"/>
        <v>1</v>
      </c>
      <c r="L11" s="72">
        <f t="shared" si="13"/>
        <v>1</v>
      </c>
      <c r="M11" s="72">
        <f t="shared" ca="1" si="3"/>
        <v>1</v>
      </c>
      <c r="N11" s="26" t="s">
        <v>52</v>
      </c>
      <c r="O11" s="77">
        <v>280</v>
      </c>
      <c r="P11" s="14" t="s">
        <v>53</v>
      </c>
      <c r="Q11" s="13">
        <f>MIN(D:D)</f>
        <v>256.20999999999998</v>
      </c>
      <c r="R11" s="43"/>
      <c r="S11" s="43"/>
      <c r="T11" s="22">
        <v>0</v>
      </c>
      <c r="U11" s="74">
        <f t="shared" si="4"/>
        <v>-224</v>
      </c>
      <c r="V11" s="70">
        <f t="shared" si="5"/>
        <v>-224</v>
      </c>
      <c r="W11" s="70"/>
      <c r="X11" s="70">
        <f t="shared" si="6"/>
        <v>246.23080151070081</v>
      </c>
      <c r="Y11" s="70">
        <f t="shared" si="7"/>
        <v>22.230801510700815</v>
      </c>
      <c r="Z11" s="70">
        <f t="shared" si="8"/>
        <v>22</v>
      </c>
      <c r="AA11" s="24">
        <f t="shared" si="9"/>
        <v>22</v>
      </c>
      <c r="AB11" s="67">
        <f t="shared" si="10"/>
        <v>246</v>
      </c>
    </row>
    <row r="12" spans="1:28" ht="15" customHeight="1" x14ac:dyDescent="0.25">
      <c r="A12" s="71">
        <v>590</v>
      </c>
      <c r="B12" s="71">
        <v>146</v>
      </c>
      <c r="C12" s="68">
        <f t="shared" si="0"/>
        <v>3.93</v>
      </c>
      <c r="D12" s="68">
        <v>256.66000000000003</v>
      </c>
      <c r="E12" s="68">
        <v>209.74</v>
      </c>
      <c r="F12" s="68">
        <f t="shared" si="1"/>
        <v>21.541666666666668</v>
      </c>
      <c r="G12" s="68">
        <v>0</v>
      </c>
      <c r="H12" s="68">
        <f t="shared" si="2"/>
        <v>30.791666666666668</v>
      </c>
      <c r="I12" s="68">
        <v>0</v>
      </c>
      <c r="J12" s="72">
        <f t="shared" si="11"/>
        <v>0</v>
      </c>
      <c r="K12" s="72">
        <f t="shared" si="12"/>
        <v>-1</v>
      </c>
      <c r="L12" s="72">
        <f t="shared" si="13"/>
        <v>0</v>
      </c>
      <c r="M12" s="72">
        <f t="shared" ca="1" si="3"/>
        <v>0</v>
      </c>
      <c r="N12" s="26" t="s">
        <v>54</v>
      </c>
      <c r="O12" s="77">
        <v>275</v>
      </c>
      <c r="P12" s="15" t="s">
        <v>55</v>
      </c>
      <c r="Q12" s="56">
        <f>D2</f>
        <v>256.20999999999998</v>
      </c>
      <c r="R12" s="43"/>
      <c r="S12" s="43"/>
      <c r="T12" s="22">
        <v>0</v>
      </c>
      <c r="U12" s="74">
        <f t="shared" si="4"/>
        <v>-146</v>
      </c>
      <c r="V12" s="70">
        <f t="shared" si="5"/>
        <v>-146</v>
      </c>
      <c r="W12" s="70"/>
      <c r="X12" s="70">
        <f t="shared" si="6"/>
        <v>160.48971884179605</v>
      </c>
      <c r="Y12" s="70">
        <f t="shared" si="7"/>
        <v>14.489718841796048</v>
      </c>
      <c r="Z12" s="70">
        <f t="shared" si="8"/>
        <v>14</v>
      </c>
      <c r="AA12" s="24">
        <f t="shared" si="9"/>
        <v>14</v>
      </c>
      <c r="AB12" s="67">
        <f t="shared" si="10"/>
        <v>160</v>
      </c>
    </row>
    <row r="13" spans="1:28" ht="15" customHeight="1" x14ac:dyDescent="0.25">
      <c r="A13" s="71">
        <v>391</v>
      </c>
      <c r="B13" s="71">
        <v>169</v>
      </c>
      <c r="C13" s="68">
        <f t="shared" si="0"/>
        <v>2.61</v>
      </c>
      <c r="D13" s="68">
        <v>256.74</v>
      </c>
      <c r="E13" s="68">
        <v>209.15</v>
      </c>
      <c r="F13" s="68">
        <f t="shared" si="1"/>
        <v>26.23404255319149</v>
      </c>
      <c r="G13" s="68">
        <v>0</v>
      </c>
      <c r="H13" s="68">
        <f t="shared" si="2"/>
        <v>30.957446808510639</v>
      </c>
      <c r="I13" s="68">
        <v>0</v>
      </c>
      <c r="J13" s="72">
        <f t="shared" si="11"/>
        <v>1</v>
      </c>
      <c r="K13" s="72">
        <f t="shared" si="12"/>
        <v>1</v>
      </c>
      <c r="L13" s="72">
        <f t="shared" si="13"/>
        <v>0</v>
      </c>
      <c r="M13" s="72">
        <f t="shared" ca="1" si="3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4"/>
        <v>-169</v>
      </c>
      <c r="V13" s="70">
        <f t="shared" si="5"/>
        <v>-169</v>
      </c>
      <c r="W13" s="70"/>
      <c r="X13" s="70">
        <f t="shared" si="6"/>
        <v>185.77234578262693</v>
      </c>
      <c r="Y13" s="70">
        <f t="shared" si="7"/>
        <v>16.772345782626928</v>
      </c>
      <c r="Z13" s="70">
        <f t="shared" si="8"/>
        <v>17</v>
      </c>
      <c r="AA13" s="24">
        <f t="shared" si="9"/>
        <v>17</v>
      </c>
      <c r="AB13" s="67">
        <f t="shared" si="10"/>
        <v>186</v>
      </c>
    </row>
    <row r="14" spans="1:28" ht="15" customHeight="1" x14ac:dyDescent="0.25">
      <c r="A14" s="71">
        <v>604</v>
      </c>
      <c r="B14" s="71">
        <v>159</v>
      </c>
      <c r="C14" s="68">
        <f t="shared" si="0"/>
        <v>4.03</v>
      </c>
      <c r="D14" s="68">
        <v>256.83</v>
      </c>
      <c r="E14" s="68">
        <v>209.78</v>
      </c>
      <c r="F14" s="68">
        <f t="shared" si="1"/>
        <v>22.173913043478262</v>
      </c>
      <c r="G14" s="68">
        <v>0</v>
      </c>
      <c r="H14" s="68">
        <f t="shared" si="2"/>
        <v>31.847826086956523</v>
      </c>
      <c r="I14" s="68">
        <v>0</v>
      </c>
      <c r="J14" s="72">
        <f t="shared" si="11"/>
        <v>1</v>
      </c>
      <c r="K14" s="72">
        <f t="shared" si="12"/>
        <v>1</v>
      </c>
      <c r="L14" s="72">
        <f t="shared" si="13"/>
        <v>0</v>
      </c>
      <c r="M14" s="72">
        <f t="shared" ca="1" si="3"/>
        <v>0</v>
      </c>
      <c r="N14" s="30" t="s">
        <v>58</v>
      </c>
      <c r="O14" s="77">
        <v>245</v>
      </c>
      <c r="P14" s="14" t="s">
        <v>59</v>
      </c>
      <c r="Q14" s="13">
        <f>MAX(B:B)</f>
        <v>308</v>
      </c>
      <c r="R14" s="43"/>
      <c r="S14" s="43"/>
      <c r="T14" s="22">
        <v>0</v>
      </c>
      <c r="U14" s="74">
        <f t="shared" si="4"/>
        <v>-159</v>
      </c>
      <c r="V14" s="70">
        <f t="shared" si="5"/>
        <v>-159</v>
      </c>
      <c r="W14" s="70"/>
      <c r="X14" s="70">
        <f t="shared" si="6"/>
        <v>174.7798992866135</v>
      </c>
      <c r="Y14" s="70">
        <f t="shared" si="7"/>
        <v>15.779899286613499</v>
      </c>
      <c r="Z14" s="70">
        <f t="shared" si="8"/>
        <v>16</v>
      </c>
      <c r="AA14" s="24">
        <f t="shared" si="9"/>
        <v>16</v>
      </c>
      <c r="AB14" s="67">
        <f t="shared" si="10"/>
        <v>175</v>
      </c>
    </row>
    <row r="15" spans="1:28" ht="15" customHeight="1" x14ac:dyDescent="0.25">
      <c r="A15" s="71">
        <v>426</v>
      </c>
      <c r="B15" s="71">
        <v>71</v>
      </c>
      <c r="C15" s="68">
        <f t="shared" si="0"/>
        <v>2.84</v>
      </c>
      <c r="D15" s="68">
        <v>256.89</v>
      </c>
      <c r="E15" s="68">
        <v>210.02</v>
      </c>
      <c r="F15" s="68">
        <f t="shared" si="1"/>
        <v>26.622222222222224</v>
      </c>
      <c r="G15" s="68">
        <v>0</v>
      </c>
      <c r="H15" s="68">
        <f t="shared" si="2"/>
        <v>34.511111111111113</v>
      </c>
      <c r="I15" s="68">
        <v>0</v>
      </c>
      <c r="J15" s="72">
        <f t="shared" si="11"/>
        <v>0</v>
      </c>
      <c r="K15" s="72">
        <f t="shared" si="12"/>
        <v>-1</v>
      </c>
      <c r="L15" s="72">
        <f t="shared" si="13"/>
        <v>0</v>
      </c>
      <c r="M15" s="72">
        <f t="shared" ca="1" si="3"/>
        <v>1</v>
      </c>
      <c r="N15" s="26" t="s">
        <v>60</v>
      </c>
      <c r="O15" s="26">
        <f>COUNT(C:C)</f>
        <v>121</v>
      </c>
      <c r="P15" s="14" t="s">
        <v>61</v>
      </c>
      <c r="Q15" s="13">
        <f>MAX(D:D)</f>
        <v>265.08</v>
      </c>
      <c r="R15" s="43">
        <f ca="1">TREND(OFFSET('Z-V'!B1,MATCH(Q15,'Z-V'!A:A,1)-1,,2,1),OFFSET('Z-V'!A1,MATCH(Q15,'Z-V'!A:A,1)-1,,2,1),Q15)</f>
        <v>39483.999999999884</v>
      </c>
      <c r="S15" s="43"/>
      <c r="T15" s="22">
        <v>0</v>
      </c>
      <c r="U15" s="74">
        <f t="shared" si="4"/>
        <v>-71</v>
      </c>
      <c r="V15" s="70">
        <f t="shared" si="5"/>
        <v>-71</v>
      </c>
      <c r="W15" s="70"/>
      <c r="X15" s="70">
        <f t="shared" si="6"/>
        <v>78.046370121695347</v>
      </c>
      <c r="Y15" s="70">
        <f t="shared" si="7"/>
        <v>7.0463701216953467</v>
      </c>
      <c r="Z15" s="70">
        <f t="shared" si="8"/>
        <v>7</v>
      </c>
      <c r="AA15" s="24">
        <f t="shared" si="9"/>
        <v>7</v>
      </c>
      <c r="AB15" s="67">
        <f t="shared" si="10"/>
        <v>78</v>
      </c>
    </row>
    <row r="16" spans="1:28" ht="15" customHeight="1" x14ac:dyDescent="0.25">
      <c r="A16" s="71">
        <v>590</v>
      </c>
      <c r="B16" s="71">
        <v>190</v>
      </c>
      <c r="C16" s="68">
        <f t="shared" si="0"/>
        <v>3.93</v>
      </c>
      <c r="D16" s="68">
        <v>257</v>
      </c>
      <c r="E16" s="68">
        <v>210.04</v>
      </c>
      <c r="F16" s="68">
        <f t="shared" si="1"/>
        <v>23.5</v>
      </c>
      <c r="G16" s="68">
        <v>0</v>
      </c>
      <c r="H16" s="68">
        <f t="shared" si="2"/>
        <v>32.590909090909093</v>
      </c>
      <c r="I16" s="68">
        <v>0</v>
      </c>
      <c r="J16" s="72">
        <f t="shared" si="11"/>
        <v>0</v>
      </c>
      <c r="K16" s="72">
        <f t="shared" si="12"/>
        <v>1</v>
      </c>
      <c r="L16" s="72">
        <f t="shared" si="13"/>
        <v>0</v>
      </c>
      <c r="M16" s="72">
        <f t="shared" ca="1" si="3"/>
        <v>0</v>
      </c>
      <c r="N16" s="26" t="s">
        <v>62</v>
      </c>
      <c r="O16" s="78">
        <f>MAX(C:C)</f>
        <v>10.83</v>
      </c>
      <c r="P16" s="14" t="s">
        <v>63</v>
      </c>
      <c r="Q16" s="56">
        <f>D2</f>
        <v>256.20999999999998</v>
      </c>
      <c r="R16" s="43">
        <f ca="1">TREND(OFFSET('Z-V'!B1,MATCH(Q16,'Z-V'!A:A,1)-1,,2,1),OFFSET('Z-V'!A1,MATCH(Q16,'Z-V'!A:A,1)-1,,2,1),Q16)</f>
        <v>21336</v>
      </c>
      <c r="S16" s="43"/>
      <c r="T16" s="22">
        <v>0</v>
      </c>
      <c r="U16" s="74">
        <f t="shared" si="4"/>
        <v>-190</v>
      </c>
      <c r="V16" s="70">
        <f t="shared" si="5"/>
        <v>-190</v>
      </c>
      <c r="W16" s="70"/>
      <c r="X16" s="70">
        <f t="shared" si="6"/>
        <v>208.85648342425515</v>
      </c>
      <c r="Y16" s="70">
        <f t="shared" si="7"/>
        <v>18.856483424255146</v>
      </c>
      <c r="Z16" s="70">
        <f t="shared" si="8"/>
        <v>19</v>
      </c>
      <c r="AA16" s="24">
        <f t="shared" si="9"/>
        <v>19</v>
      </c>
      <c r="AB16" s="67">
        <f t="shared" si="10"/>
        <v>209</v>
      </c>
    </row>
    <row r="17" spans="1:28" ht="15" customHeight="1" x14ac:dyDescent="0.25">
      <c r="A17" s="71">
        <v>489</v>
      </c>
      <c r="B17" s="71">
        <v>222</v>
      </c>
      <c r="C17" s="68">
        <f t="shared" si="0"/>
        <v>3.26</v>
      </c>
      <c r="D17" s="68">
        <v>257.11</v>
      </c>
      <c r="E17" s="68">
        <v>210.04</v>
      </c>
      <c r="F17" s="68">
        <f t="shared" si="1"/>
        <v>26.395348837209301</v>
      </c>
      <c r="G17" s="68">
        <v>0</v>
      </c>
      <c r="H17" s="68">
        <f t="shared" si="2"/>
        <v>32.604651162790695</v>
      </c>
      <c r="I17" s="68">
        <v>0</v>
      </c>
      <c r="J17" s="72">
        <f t="shared" si="11"/>
        <v>1</v>
      </c>
      <c r="K17" s="72">
        <f t="shared" si="12"/>
        <v>1</v>
      </c>
      <c r="L17" s="72">
        <f t="shared" si="13"/>
        <v>0</v>
      </c>
      <c r="M17" s="72">
        <f t="shared" ca="1" si="3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265.08</v>
      </c>
      <c r="R17" s="43"/>
      <c r="S17" s="43"/>
      <c r="T17" s="22">
        <v>0</v>
      </c>
      <c r="U17" s="74">
        <f t="shared" si="4"/>
        <v>-222</v>
      </c>
      <c r="V17" s="70">
        <f t="shared" si="5"/>
        <v>-222</v>
      </c>
      <c r="W17" s="70"/>
      <c r="X17" s="70">
        <f t="shared" si="6"/>
        <v>244.03231221149812</v>
      </c>
      <c r="Y17" s="70">
        <f t="shared" si="7"/>
        <v>22.032312211498123</v>
      </c>
      <c r="Z17" s="70">
        <f t="shared" si="8"/>
        <v>22</v>
      </c>
      <c r="AA17" s="24">
        <f t="shared" si="9"/>
        <v>22</v>
      </c>
      <c r="AB17" s="67">
        <f t="shared" si="10"/>
        <v>244</v>
      </c>
    </row>
    <row r="18" spans="1:28" ht="15" customHeight="1" x14ac:dyDescent="0.2">
      <c r="A18" s="71">
        <v>711</v>
      </c>
      <c r="B18" s="71">
        <v>223</v>
      </c>
      <c r="C18" s="68">
        <f t="shared" si="0"/>
        <v>4.74</v>
      </c>
      <c r="D18" s="68">
        <v>257.24</v>
      </c>
      <c r="E18" s="68">
        <v>210.05</v>
      </c>
      <c r="F18" s="68">
        <f t="shared" si="1"/>
        <v>21.738095238095237</v>
      </c>
      <c r="G18" s="68">
        <v>0</v>
      </c>
      <c r="H18" s="68">
        <f t="shared" si="2"/>
        <v>33.357142857142854</v>
      </c>
      <c r="I18" s="68">
        <v>0</v>
      </c>
      <c r="J18" s="72">
        <f t="shared" si="11"/>
        <v>1</v>
      </c>
      <c r="K18" s="72">
        <f t="shared" si="12"/>
        <v>1</v>
      </c>
      <c r="L18" s="72">
        <f t="shared" si="13"/>
        <v>0</v>
      </c>
      <c r="M18" s="72">
        <f t="shared" ca="1" si="3"/>
        <v>0</v>
      </c>
      <c r="N18" s="26" t="s">
        <v>66</v>
      </c>
      <c r="O18" s="26">
        <f>MAX(B:B)</f>
        <v>308</v>
      </c>
      <c r="R18" s="43"/>
      <c r="S18" s="43"/>
      <c r="T18" s="22">
        <v>0</v>
      </c>
      <c r="U18" s="74">
        <f t="shared" si="4"/>
        <v>-223</v>
      </c>
      <c r="V18" s="70">
        <f t="shared" si="5"/>
        <v>-223</v>
      </c>
      <c r="W18" s="70"/>
      <c r="X18" s="70">
        <f t="shared" si="6"/>
        <v>245.13155686109945</v>
      </c>
      <c r="Y18" s="70">
        <f t="shared" si="7"/>
        <v>22.131556861099455</v>
      </c>
      <c r="Z18" s="70">
        <f t="shared" si="8"/>
        <v>22</v>
      </c>
      <c r="AA18" s="24">
        <f t="shared" si="9"/>
        <v>22</v>
      </c>
      <c r="AB18" s="67">
        <f t="shared" si="10"/>
        <v>245</v>
      </c>
    </row>
    <row r="19" spans="1:28" ht="15" customHeight="1" x14ac:dyDescent="0.25">
      <c r="A19" s="71">
        <v>742</v>
      </c>
      <c r="B19" s="71">
        <v>223</v>
      </c>
      <c r="C19" s="68">
        <f t="shared" si="0"/>
        <v>4.95</v>
      </c>
      <c r="D19" s="68">
        <v>257.33999999999997</v>
      </c>
      <c r="E19" s="68">
        <v>210.05</v>
      </c>
      <c r="F19" s="68">
        <f t="shared" si="1"/>
        <v>21.512195121951219</v>
      </c>
      <c r="G19" s="68">
        <v>0</v>
      </c>
      <c r="H19" s="68">
        <f t="shared" si="2"/>
        <v>34.170731707317074</v>
      </c>
      <c r="I19" s="68">
        <v>0</v>
      </c>
      <c r="J19" s="72">
        <f t="shared" si="11"/>
        <v>1</v>
      </c>
      <c r="K19" s="72">
        <f t="shared" si="12"/>
        <v>1</v>
      </c>
      <c r="L19" s="72">
        <f t="shared" si="13"/>
        <v>0</v>
      </c>
      <c r="M19" s="72">
        <f t="shared" ca="1" si="3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0.96228299365185443</v>
      </c>
      <c r="R19" s="58">
        <f>MAX(AB:AB)</f>
        <v>339</v>
      </c>
      <c r="S19" s="58">
        <f>'Z-V'!P8-R19</f>
        <v>8640</v>
      </c>
      <c r="T19" s="22">
        <v>0</v>
      </c>
      <c r="U19" s="74">
        <f t="shared" si="4"/>
        <v>-223</v>
      </c>
      <c r="V19" s="70">
        <f t="shared" si="5"/>
        <v>-223</v>
      </c>
      <c r="W19" s="70"/>
      <c r="X19" s="70">
        <f t="shared" si="6"/>
        <v>245.13155686109945</v>
      </c>
      <c r="Y19" s="70">
        <f t="shared" si="7"/>
        <v>22.131556861099455</v>
      </c>
      <c r="Z19" s="70">
        <f t="shared" si="8"/>
        <v>22</v>
      </c>
      <c r="AA19" s="24">
        <f t="shared" si="9"/>
        <v>22</v>
      </c>
      <c r="AB19" s="67">
        <f t="shared" si="10"/>
        <v>245</v>
      </c>
    </row>
    <row r="20" spans="1:28" ht="15" customHeight="1" x14ac:dyDescent="0.25">
      <c r="A20" s="71">
        <v>837</v>
      </c>
      <c r="B20" s="71">
        <v>223</v>
      </c>
      <c r="C20" s="68">
        <f t="shared" si="0"/>
        <v>5.58</v>
      </c>
      <c r="D20" s="68">
        <v>257.44</v>
      </c>
      <c r="E20" s="68">
        <v>210.04</v>
      </c>
      <c r="F20" s="68">
        <f t="shared" si="1"/>
        <v>19.675000000000001</v>
      </c>
      <c r="G20" s="68">
        <v>0</v>
      </c>
      <c r="H20" s="68">
        <f t="shared" si="2"/>
        <v>35.024999999999999</v>
      </c>
      <c r="I20" s="68">
        <v>0</v>
      </c>
      <c r="J20" s="72">
        <f t="shared" si="11"/>
        <v>1</v>
      </c>
      <c r="K20" s="72">
        <f t="shared" si="12"/>
        <v>1</v>
      </c>
      <c r="L20" s="72">
        <f t="shared" si="13"/>
        <v>1</v>
      </c>
      <c r="M20" s="72">
        <f t="shared" ca="1" si="3"/>
        <v>1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0.66099753178758625</v>
      </c>
      <c r="R20" s="43">
        <f ca="1">R15-R16</f>
        <v>18147.999999999884</v>
      </c>
      <c r="S20" s="43">
        <f ca="1">'Z-V'!P9-R20</f>
        <v>35332.000000000116</v>
      </c>
      <c r="T20" s="22">
        <v>0</v>
      </c>
      <c r="U20" s="74">
        <f t="shared" si="4"/>
        <v>-223</v>
      </c>
      <c r="V20" s="70">
        <f t="shared" si="5"/>
        <v>-223</v>
      </c>
      <c r="W20" s="70"/>
      <c r="X20" s="70">
        <f t="shared" si="6"/>
        <v>245.13155686109945</v>
      </c>
      <c r="Y20" s="70">
        <f t="shared" si="7"/>
        <v>22.131556861099455</v>
      </c>
      <c r="Z20" s="70">
        <f t="shared" si="8"/>
        <v>22</v>
      </c>
      <c r="AA20" s="24">
        <f t="shared" si="9"/>
        <v>22</v>
      </c>
      <c r="AB20" s="67">
        <f t="shared" si="10"/>
        <v>245</v>
      </c>
    </row>
    <row r="21" spans="1:28" ht="15" customHeight="1" x14ac:dyDescent="0.25">
      <c r="A21" s="71">
        <v>695</v>
      </c>
      <c r="B21" s="71">
        <v>223</v>
      </c>
      <c r="C21" s="68">
        <f t="shared" si="0"/>
        <v>4.63</v>
      </c>
      <c r="D21" s="68">
        <v>257.52999999999997</v>
      </c>
      <c r="E21" s="68">
        <v>210.03</v>
      </c>
      <c r="F21" s="68">
        <f t="shared" si="1"/>
        <v>23.820512820512821</v>
      </c>
      <c r="G21" s="68">
        <v>0</v>
      </c>
      <c r="H21" s="68">
        <f t="shared" si="2"/>
        <v>35.92307692307692</v>
      </c>
      <c r="I21" s="68">
        <v>0</v>
      </c>
      <c r="J21" s="72">
        <f t="shared" si="11"/>
        <v>1</v>
      </c>
      <c r="K21" s="72">
        <f t="shared" si="12"/>
        <v>1</v>
      </c>
      <c r="L21" s="72">
        <f t="shared" si="13"/>
        <v>1</v>
      </c>
      <c r="M21" s="72">
        <f t="shared" ca="1" si="3"/>
        <v>0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0.59519735038830501</v>
      </c>
      <c r="R21" s="43">
        <f>ABS(Q12-Q17)</f>
        <v>8.8700000000000045</v>
      </c>
      <c r="S21" s="43">
        <f>'Z-V'!P10-R21</f>
        <v>13.019999999999996</v>
      </c>
      <c r="T21" s="22">
        <v>0</v>
      </c>
      <c r="U21" s="74">
        <f t="shared" si="4"/>
        <v>-223</v>
      </c>
      <c r="V21" s="70">
        <f t="shared" si="5"/>
        <v>-223</v>
      </c>
      <c r="W21" s="70"/>
      <c r="X21" s="70">
        <f t="shared" si="6"/>
        <v>245.13155686109945</v>
      </c>
      <c r="Y21" s="70">
        <f t="shared" si="7"/>
        <v>22.131556861099455</v>
      </c>
      <c r="Z21" s="70">
        <f t="shared" si="8"/>
        <v>22</v>
      </c>
      <c r="AA21" s="24">
        <f t="shared" si="9"/>
        <v>22</v>
      </c>
      <c r="AB21" s="67">
        <f t="shared" si="10"/>
        <v>245</v>
      </c>
    </row>
    <row r="22" spans="1:28" ht="15" customHeight="1" x14ac:dyDescent="0.25">
      <c r="A22" s="71">
        <v>694</v>
      </c>
      <c r="B22" s="71">
        <v>221</v>
      </c>
      <c r="C22" s="68">
        <f t="shared" si="0"/>
        <v>4.63</v>
      </c>
      <c r="D22" s="68">
        <v>257.61</v>
      </c>
      <c r="E22" s="68">
        <v>209.82</v>
      </c>
      <c r="F22" s="68">
        <f t="shared" si="1"/>
        <v>24.473684210526315</v>
      </c>
      <c r="G22" s="68">
        <v>0</v>
      </c>
      <c r="H22" s="68">
        <f t="shared" si="2"/>
        <v>36.921052631578945</v>
      </c>
      <c r="I22" s="68">
        <v>0</v>
      </c>
      <c r="J22" s="72">
        <f t="shared" si="11"/>
        <v>1</v>
      </c>
      <c r="K22" s="72">
        <f t="shared" si="12"/>
        <v>1</v>
      </c>
      <c r="L22" s="72">
        <f t="shared" si="13"/>
        <v>1</v>
      </c>
      <c r="M22" s="72">
        <f t="shared" ca="1" si="3"/>
        <v>0</v>
      </c>
      <c r="N22" s="27"/>
      <c r="O22" s="27"/>
      <c r="P22" s="16" t="s">
        <v>71</v>
      </c>
      <c r="Q22" s="12">
        <f ca="1">ROUND(('Z-V'!R21*Q19+'Z-V'!R22*Q20+'Z-V'!R23*Q21)/'Z-V'!R19,4)</f>
        <v>0.76300000000000001</v>
      </c>
      <c r="R22" s="43"/>
      <c r="S22" s="43"/>
      <c r="T22" s="22">
        <v>0</v>
      </c>
      <c r="U22" s="74">
        <f t="shared" si="4"/>
        <v>-221</v>
      </c>
      <c r="V22" s="70">
        <f t="shared" si="5"/>
        <v>-221</v>
      </c>
      <c r="W22" s="70"/>
      <c r="X22" s="70">
        <f t="shared" si="6"/>
        <v>242.93306756189676</v>
      </c>
      <c r="Y22" s="70">
        <f t="shared" si="7"/>
        <v>21.933067561896763</v>
      </c>
      <c r="Z22" s="70">
        <f t="shared" si="8"/>
        <v>22</v>
      </c>
      <c r="AA22" s="24">
        <f t="shared" si="9"/>
        <v>22</v>
      </c>
      <c r="AB22" s="67">
        <f t="shared" si="10"/>
        <v>243</v>
      </c>
    </row>
    <row r="23" spans="1:28" ht="15" customHeight="1" x14ac:dyDescent="0.25">
      <c r="A23" s="71">
        <v>645</v>
      </c>
      <c r="B23" s="71">
        <v>220</v>
      </c>
      <c r="C23" s="68">
        <f t="shared" si="0"/>
        <v>4.3</v>
      </c>
      <c r="D23" s="68">
        <v>257.67</v>
      </c>
      <c r="E23" s="68">
        <v>209.91</v>
      </c>
      <c r="F23" s="68">
        <f t="shared" si="1"/>
        <v>26.45945945945946</v>
      </c>
      <c r="G23" s="68">
        <v>0</v>
      </c>
      <c r="H23" s="68">
        <f t="shared" si="2"/>
        <v>37.945945945945944</v>
      </c>
      <c r="I23" s="68">
        <v>0</v>
      </c>
      <c r="J23" s="72">
        <f t="shared" si="11"/>
        <v>1</v>
      </c>
      <c r="K23" s="72">
        <f t="shared" si="12"/>
        <v>1</v>
      </c>
      <c r="L23" s="72">
        <f t="shared" si="13"/>
        <v>1</v>
      </c>
      <c r="M23" s="72">
        <f t="shared" ca="1" si="3"/>
        <v>0</v>
      </c>
      <c r="N23" s="26"/>
      <c r="O23" s="26"/>
      <c r="P23" s="25"/>
      <c r="Q23" s="25"/>
      <c r="T23" s="22">
        <v>0</v>
      </c>
      <c r="U23" s="74">
        <f t="shared" si="4"/>
        <v>-220</v>
      </c>
      <c r="V23" s="70">
        <f t="shared" si="5"/>
        <v>-220</v>
      </c>
      <c r="W23" s="70"/>
      <c r="X23" s="70">
        <f t="shared" si="6"/>
        <v>241.8338229122954</v>
      </c>
      <c r="Y23" s="70">
        <f t="shared" si="7"/>
        <v>21.833822912295403</v>
      </c>
      <c r="Z23" s="70">
        <f t="shared" si="8"/>
        <v>22</v>
      </c>
      <c r="AA23" s="24">
        <f t="shared" si="9"/>
        <v>22</v>
      </c>
      <c r="AB23" s="67">
        <f t="shared" si="10"/>
        <v>242</v>
      </c>
    </row>
    <row r="24" spans="1:28" ht="15" customHeight="1" x14ac:dyDescent="0.25">
      <c r="A24" s="71">
        <v>546</v>
      </c>
      <c r="B24" s="71">
        <v>168</v>
      </c>
      <c r="C24" s="68">
        <f t="shared" si="0"/>
        <v>3.64</v>
      </c>
      <c r="D24" s="68">
        <v>257.74</v>
      </c>
      <c r="E24" s="68">
        <v>210</v>
      </c>
      <c r="F24" s="68">
        <f t="shared" si="1"/>
        <v>29.944444444444443</v>
      </c>
      <c r="G24" s="68">
        <v>0</v>
      </c>
      <c r="H24" s="68">
        <f t="shared" si="2"/>
        <v>40.444444444444443</v>
      </c>
      <c r="I24" s="68">
        <v>0</v>
      </c>
      <c r="J24" s="72">
        <f t="shared" si="11"/>
        <v>0</v>
      </c>
      <c r="K24" s="72">
        <f t="shared" si="12"/>
        <v>-1</v>
      </c>
      <c r="L24" s="72">
        <f t="shared" si="13"/>
        <v>0</v>
      </c>
      <c r="M24" s="72">
        <f t="shared" ca="1" si="3"/>
        <v>1</v>
      </c>
      <c r="N24" s="26"/>
      <c r="O24" s="26"/>
      <c r="P24" s="25"/>
      <c r="Q24" s="25"/>
      <c r="T24" s="22">
        <v>0</v>
      </c>
      <c r="U24" s="74">
        <f t="shared" si="4"/>
        <v>-168</v>
      </c>
      <c r="V24" s="70">
        <f t="shared" si="5"/>
        <v>-168</v>
      </c>
      <c r="W24" s="70"/>
      <c r="X24" s="70">
        <f t="shared" si="6"/>
        <v>184.6731011330256</v>
      </c>
      <c r="Y24" s="70">
        <f t="shared" si="7"/>
        <v>16.673101133025597</v>
      </c>
      <c r="Z24" s="70">
        <f t="shared" si="8"/>
        <v>17</v>
      </c>
      <c r="AA24" s="24">
        <f t="shared" si="9"/>
        <v>17</v>
      </c>
      <c r="AB24" s="67">
        <f t="shared" si="10"/>
        <v>185</v>
      </c>
    </row>
    <row r="25" spans="1:28" ht="15" customHeight="1" x14ac:dyDescent="0.25">
      <c r="A25" s="71">
        <v>475</v>
      </c>
      <c r="B25" s="71">
        <v>191</v>
      </c>
      <c r="C25" s="68">
        <f t="shared" si="0"/>
        <v>3.17</v>
      </c>
      <c r="D25" s="68">
        <v>257.82</v>
      </c>
      <c r="E25" s="68">
        <v>210.04</v>
      </c>
      <c r="F25" s="68">
        <f t="shared" si="1"/>
        <v>32.828571428571429</v>
      </c>
      <c r="G25" s="68">
        <v>0</v>
      </c>
      <c r="H25" s="68">
        <f t="shared" si="2"/>
        <v>40.942857142857143</v>
      </c>
      <c r="I25" s="68">
        <v>0</v>
      </c>
      <c r="J25" s="72">
        <f t="shared" si="11"/>
        <v>1</v>
      </c>
      <c r="K25" s="72">
        <f t="shared" si="12"/>
        <v>1</v>
      </c>
      <c r="L25" s="72">
        <f t="shared" si="13"/>
        <v>0</v>
      </c>
      <c r="M25" s="72">
        <f t="shared" ca="1" si="3"/>
        <v>0</v>
      </c>
      <c r="N25" s="26"/>
      <c r="O25" s="26"/>
      <c r="P25" s="25"/>
      <c r="Q25" s="25"/>
      <c r="T25" s="22">
        <v>0</v>
      </c>
      <c r="U25" s="74">
        <f t="shared" si="4"/>
        <v>-191</v>
      </c>
      <c r="V25" s="70">
        <f t="shared" si="5"/>
        <v>-191</v>
      </c>
      <c r="W25" s="70"/>
      <c r="X25" s="70">
        <f t="shared" si="6"/>
        <v>209.95572807385651</v>
      </c>
      <c r="Y25" s="70">
        <f t="shared" si="7"/>
        <v>18.955728073856505</v>
      </c>
      <c r="Z25" s="70">
        <f t="shared" si="8"/>
        <v>19</v>
      </c>
      <c r="AA25" s="24">
        <f t="shared" si="9"/>
        <v>19</v>
      </c>
      <c r="AB25" s="67">
        <f t="shared" si="10"/>
        <v>210</v>
      </c>
    </row>
    <row r="26" spans="1:28" ht="15" customHeight="1" x14ac:dyDescent="0.25">
      <c r="A26" s="71">
        <v>546</v>
      </c>
      <c r="B26" s="71">
        <v>215</v>
      </c>
      <c r="C26" s="68">
        <f t="shared" si="0"/>
        <v>3.64</v>
      </c>
      <c r="D26" s="68">
        <v>257.91000000000003</v>
      </c>
      <c r="E26" s="68">
        <v>210.04</v>
      </c>
      <c r="F26" s="68">
        <f t="shared" si="1"/>
        <v>31.705882352941178</v>
      </c>
      <c r="G26" s="68">
        <v>0</v>
      </c>
      <c r="H26" s="68">
        <f t="shared" si="2"/>
        <v>41.441176470588232</v>
      </c>
      <c r="I26" s="68">
        <v>0</v>
      </c>
      <c r="J26" s="72">
        <f t="shared" si="11"/>
        <v>1</v>
      </c>
      <c r="K26" s="72">
        <f t="shared" si="12"/>
        <v>1</v>
      </c>
      <c r="L26" s="72">
        <f t="shared" si="13"/>
        <v>0</v>
      </c>
      <c r="M26" s="72">
        <f t="shared" ca="1" si="3"/>
        <v>0</v>
      </c>
      <c r="N26" s="26"/>
      <c r="O26" s="26"/>
      <c r="P26" s="25"/>
      <c r="Q26" s="25"/>
      <c r="T26" s="22">
        <v>0</v>
      </c>
      <c r="U26" s="74">
        <f t="shared" si="4"/>
        <v>-215</v>
      </c>
      <c r="V26" s="70">
        <f t="shared" si="5"/>
        <v>-215</v>
      </c>
      <c r="W26" s="70"/>
      <c r="X26" s="70">
        <f t="shared" si="6"/>
        <v>236.33759966428869</v>
      </c>
      <c r="Y26" s="70">
        <f t="shared" si="7"/>
        <v>21.337599664288689</v>
      </c>
      <c r="Z26" s="70">
        <f t="shared" si="8"/>
        <v>21</v>
      </c>
      <c r="AA26" s="24">
        <f t="shared" si="9"/>
        <v>21</v>
      </c>
      <c r="AB26" s="67">
        <f t="shared" si="10"/>
        <v>236</v>
      </c>
    </row>
    <row r="27" spans="1:28" ht="15" customHeight="1" x14ac:dyDescent="0.25">
      <c r="A27" s="71">
        <v>600</v>
      </c>
      <c r="B27" s="71">
        <v>222</v>
      </c>
      <c r="C27" s="68">
        <f t="shared" si="0"/>
        <v>4</v>
      </c>
      <c r="D27" s="68">
        <v>258.02999999999997</v>
      </c>
      <c r="E27" s="68">
        <v>210.04</v>
      </c>
      <c r="F27" s="68">
        <f t="shared" si="1"/>
        <v>31.030303030303031</v>
      </c>
      <c r="G27" s="68">
        <v>0</v>
      </c>
      <c r="H27" s="68">
        <f t="shared" si="2"/>
        <v>42.484848484848484</v>
      </c>
      <c r="I27" s="68">
        <v>0</v>
      </c>
      <c r="J27" s="72">
        <f t="shared" si="11"/>
        <v>1</v>
      </c>
      <c r="K27" s="72">
        <f t="shared" si="12"/>
        <v>1</v>
      </c>
      <c r="L27" s="72">
        <f t="shared" si="13"/>
        <v>0</v>
      </c>
      <c r="M27" s="72">
        <f t="shared" ca="1" si="3"/>
        <v>0</v>
      </c>
      <c r="N27" s="26"/>
      <c r="O27" s="26"/>
      <c r="P27" s="25"/>
      <c r="Q27" s="25"/>
      <c r="T27" s="22">
        <v>0</v>
      </c>
      <c r="U27" s="74">
        <f t="shared" si="4"/>
        <v>-222</v>
      </c>
      <c r="V27" s="70">
        <f t="shared" si="5"/>
        <v>-222</v>
      </c>
      <c r="W27" s="70"/>
      <c r="X27" s="70">
        <f t="shared" si="6"/>
        <v>244.03231221149812</v>
      </c>
      <c r="Y27" s="70">
        <f t="shared" si="7"/>
        <v>22.032312211498123</v>
      </c>
      <c r="Z27" s="70">
        <f t="shared" si="8"/>
        <v>22</v>
      </c>
      <c r="AA27" s="24">
        <f t="shared" si="9"/>
        <v>22</v>
      </c>
      <c r="AB27" s="67">
        <f t="shared" si="10"/>
        <v>244</v>
      </c>
    </row>
    <row r="28" spans="1:28" ht="15" customHeight="1" x14ac:dyDescent="0.25">
      <c r="A28" s="71">
        <v>646</v>
      </c>
      <c r="B28" s="71">
        <v>221</v>
      </c>
      <c r="C28" s="68">
        <f t="shared" si="0"/>
        <v>4.3099999999999996</v>
      </c>
      <c r="D28" s="68">
        <v>258.10000000000002</v>
      </c>
      <c r="E28" s="68">
        <v>210.04</v>
      </c>
      <c r="F28" s="68">
        <f t="shared" si="1"/>
        <v>30.5625</v>
      </c>
      <c r="G28" s="68">
        <v>0</v>
      </c>
      <c r="H28" s="68">
        <f t="shared" si="2"/>
        <v>43.84375</v>
      </c>
      <c r="I28" s="68">
        <v>0</v>
      </c>
      <c r="J28" s="72">
        <f t="shared" si="11"/>
        <v>1</v>
      </c>
      <c r="K28" s="72">
        <f t="shared" si="12"/>
        <v>1</v>
      </c>
      <c r="L28" s="72">
        <f t="shared" si="13"/>
        <v>0</v>
      </c>
      <c r="M28" s="72">
        <f t="shared" ca="1" si="3"/>
        <v>0</v>
      </c>
      <c r="N28" s="26"/>
      <c r="O28" s="26"/>
      <c r="P28" s="25"/>
      <c r="Q28" s="25"/>
      <c r="T28" s="22">
        <v>0</v>
      </c>
      <c r="U28" s="74">
        <f t="shared" si="4"/>
        <v>-221</v>
      </c>
      <c r="V28" s="70">
        <f t="shared" si="5"/>
        <v>-221</v>
      </c>
      <c r="W28" s="70"/>
      <c r="X28" s="70">
        <f t="shared" si="6"/>
        <v>242.93306756189676</v>
      </c>
      <c r="Y28" s="70">
        <f t="shared" si="7"/>
        <v>21.933067561896763</v>
      </c>
      <c r="Z28" s="70">
        <f t="shared" si="8"/>
        <v>22</v>
      </c>
      <c r="AA28" s="24">
        <f t="shared" si="9"/>
        <v>22</v>
      </c>
      <c r="AB28" s="67">
        <f t="shared" si="10"/>
        <v>243</v>
      </c>
    </row>
    <row r="29" spans="1:28" ht="15" customHeight="1" x14ac:dyDescent="0.25">
      <c r="A29" s="71">
        <v>803</v>
      </c>
      <c r="B29" s="71">
        <v>220</v>
      </c>
      <c r="C29" s="68">
        <f t="shared" si="0"/>
        <v>5.35</v>
      </c>
      <c r="D29" s="68">
        <v>258.23</v>
      </c>
      <c r="E29" s="68">
        <v>210.04</v>
      </c>
      <c r="F29" s="68">
        <f t="shared" si="1"/>
        <v>26.483870967741936</v>
      </c>
      <c r="G29" s="68">
        <v>0</v>
      </c>
      <c r="H29" s="68">
        <f t="shared" si="2"/>
        <v>45.29032258064516</v>
      </c>
      <c r="I29" s="68">
        <v>0</v>
      </c>
      <c r="J29" s="72">
        <f t="shared" si="11"/>
        <v>1</v>
      </c>
      <c r="K29" s="72">
        <f t="shared" si="12"/>
        <v>1</v>
      </c>
      <c r="L29" s="72">
        <f t="shared" si="13"/>
        <v>1</v>
      </c>
      <c r="M29" s="72">
        <f t="shared" ca="1" si="3"/>
        <v>1</v>
      </c>
      <c r="N29" s="26"/>
      <c r="O29" s="26"/>
      <c r="P29" s="25"/>
      <c r="Q29" s="25"/>
      <c r="T29" s="22">
        <v>0</v>
      </c>
      <c r="U29" s="74">
        <f t="shared" si="4"/>
        <v>-220</v>
      </c>
      <c r="V29" s="70">
        <f t="shared" si="5"/>
        <v>-220</v>
      </c>
      <c r="W29" s="70"/>
      <c r="X29" s="70">
        <f t="shared" si="6"/>
        <v>241.8338229122954</v>
      </c>
      <c r="Y29" s="70">
        <f t="shared" si="7"/>
        <v>21.833822912295403</v>
      </c>
      <c r="Z29" s="70">
        <f t="shared" si="8"/>
        <v>22</v>
      </c>
      <c r="AA29" s="24">
        <f t="shared" si="9"/>
        <v>22</v>
      </c>
      <c r="AB29" s="67">
        <f t="shared" si="10"/>
        <v>242</v>
      </c>
    </row>
    <row r="30" spans="1:28" ht="15" customHeight="1" x14ac:dyDescent="0.25">
      <c r="A30" s="71">
        <v>590</v>
      </c>
      <c r="B30" s="71">
        <v>220</v>
      </c>
      <c r="C30" s="68">
        <f t="shared" si="0"/>
        <v>3.93</v>
      </c>
      <c r="D30" s="68">
        <v>258.36</v>
      </c>
      <c r="E30" s="68">
        <v>210.04</v>
      </c>
      <c r="F30" s="68">
        <f t="shared" si="1"/>
        <v>34.466666666666669</v>
      </c>
      <c r="G30" s="68">
        <v>0</v>
      </c>
      <c r="H30" s="68">
        <f t="shared" si="2"/>
        <v>46.8</v>
      </c>
      <c r="I30" s="68">
        <v>0</v>
      </c>
      <c r="J30" s="72">
        <f t="shared" si="11"/>
        <v>1</v>
      </c>
      <c r="K30" s="72">
        <f t="shared" si="12"/>
        <v>1</v>
      </c>
      <c r="L30" s="72">
        <f t="shared" si="13"/>
        <v>1</v>
      </c>
      <c r="M30" s="72">
        <f t="shared" ca="1" si="3"/>
        <v>1</v>
      </c>
      <c r="N30" s="26"/>
      <c r="O30" s="26"/>
      <c r="P30" s="25"/>
      <c r="Q30" s="25"/>
      <c r="T30" s="22">
        <v>0</v>
      </c>
      <c r="U30" s="74">
        <f t="shared" si="4"/>
        <v>-220</v>
      </c>
      <c r="V30" s="70">
        <f t="shared" si="5"/>
        <v>-220</v>
      </c>
      <c r="W30" s="70"/>
      <c r="X30" s="70">
        <f t="shared" si="6"/>
        <v>241.8338229122954</v>
      </c>
      <c r="Y30" s="70">
        <f t="shared" si="7"/>
        <v>21.833822912295403</v>
      </c>
      <c r="Z30" s="70">
        <f t="shared" si="8"/>
        <v>22</v>
      </c>
      <c r="AA30" s="24">
        <f t="shared" si="9"/>
        <v>22</v>
      </c>
      <c r="AB30" s="67">
        <f t="shared" si="10"/>
        <v>242</v>
      </c>
    </row>
    <row r="31" spans="1:28" ht="15" customHeight="1" x14ac:dyDescent="0.25">
      <c r="A31" s="71">
        <v>906</v>
      </c>
      <c r="B31" s="71">
        <v>220</v>
      </c>
      <c r="C31" s="68">
        <f t="shared" si="0"/>
        <v>6.04</v>
      </c>
      <c r="D31" s="68">
        <v>258.51</v>
      </c>
      <c r="E31" s="68">
        <v>210.04</v>
      </c>
      <c r="F31" s="68">
        <f t="shared" si="1"/>
        <v>24.758620689655171</v>
      </c>
      <c r="G31" s="68">
        <v>0</v>
      </c>
      <c r="H31" s="68">
        <f t="shared" si="2"/>
        <v>48.413793103448278</v>
      </c>
      <c r="I31" s="68">
        <v>0</v>
      </c>
      <c r="J31" s="72">
        <f t="shared" si="11"/>
        <v>1</v>
      </c>
      <c r="K31" s="72">
        <f t="shared" si="12"/>
        <v>1</v>
      </c>
      <c r="L31" s="72">
        <f t="shared" si="13"/>
        <v>1</v>
      </c>
      <c r="M31" s="72">
        <f t="shared" ca="1" si="3"/>
        <v>1</v>
      </c>
      <c r="N31" s="26"/>
      <c r="O31" s="26"/>
      <c r="P31" s="25"/>
      <c r="Q31" s="25"/>
      <c r="T31" s="22">
        <v>0</v>
      </c>
      <c r="U31" s="74">
        <f t="shared" si="4"/>
        <v>-220</v>
      </c>
      <c r="V31" s="70">
        <f t="shared" si="5"/>
        <v>-220</v>
      </c>
      <c r="W31" s="70"/>
      <c r="X31" s="70">
        <f t="shared" si="6"/>
        <v>241.8338229122954</v>
      </c>
      <c r="Y31" s="70">
        <f t="shared" si="7"/>
        <v>21.833822912295403</v>
      </c>
      <c r="Z31" s="70">
        <f t="shared" si="8"/>
        <v>22</v>
      </c>
      <c r="AA31" s="24">
        <f t="shared" si="9"/>
        <v>22</v>
      </c>
      <c r="AB31" s="67">
        <f t="shared" si="10"/>
        <v>242</v>
      </c>
    </row>
    <row r="32" spans="1:28" ht="15" customHeight="1" x14ac:dyDescent="0.25">
      <c r="A32" s="71">
        <v>905</v>
      </c>
      <c r="B32" s="71">
        <v>219</v>
      </c>
      <c r="C32" s="68">
        <f t="shared" si="0"/>
        <v>6.03</v>
      </c>
      <c r="D32" s="68">
        <v>258.64999999999998</v>
      </c>
      <c r="E32" s="68">
        <v>209.68</v>
      </c>
      <c r="F32" s="68">
        <f t="shared" si="1"/>
        <v>25.678571428571427</v>
      </c>
      <c r="G32" s="68">
        <v>0</v>
      </c>
      <c r="H32" s="68">
        <f t="shared" si="2"/>
        <v>50.178571428571431</v>
      </c>
      <c r="I32" s="68">
        <v>0</v>
      </c>
      <c r="J32" s="72">
        <f t="shared" si="11"/>
        <v>1</v>
      </c>
      <c r="K32" s="72">
        <f t="shared" si="12"/>
        <v>1</v>
      </c>
      <c r="L32" s="72">
        <f t="shared" si="13"/>
        <v>1</v>
      </c>
      <c r="M32" s="72">
        <f t="shared" ca="1" si="3"/>
        <v>0</v>
      </c>
      <c r="N32" s="26"/>
      <c r="O32" s="26"/>
      <c r="P32" s="25"/>
      <c r="Q32" s="25"/>
      <c r="T32" s="22">
        <v>0</v>
      </c>
      <c r="U32" s="74">
        <f t="shared" si="4"/>
        <v>-219</v>
      </c>
      <c r="V32" s="70">
        <f t="shared" si="5"/>
        <v>-219</v>
      </c>
      <c r="W32" s="70"/>
      <c r="X32" s="70">
        <f t="shared" si="6"/>
        <v>240.7345782626941</v>
      </c>
      <c r="Y32" s="70">
        <f t="shared" si="7"/>
        <v>21.7345782626941</v>
      </c>
      <c r="Z32" s="70">
        <f t="shared" si="8"/>
        <v>22</v>
      </c>
      <c r="AA32" s="24">
        <f t="shared" si="9"/>
        <v>22</v>
      </c>
      <c r="AB32" s="67">
        <f t="shared" si="10"/>
        <v>241</v>
      </c>
    </row>
    <row r="33" spans="1:28" ht="15" customHeight="1" x14ac:dyDescent="0.25">
      <c r="A33" s="71">
        <v>1010</v>
      </c>
      <c r="B33" s="71">
        <v>218</v>
      </c>
      <c r="C33" s="68">
        <f t="shared" si="0"/>
        <v>6.73</v>
      </c>
      <c r="D33" s="68">
        <v>258.82</v>
      </c>
      <c r="E33" s="68">
        <v>209.96</v>
      </c>
      <c r="F33" s="68">
        <f t="shared" si="1"/>
        <v>22.74074074074074</v>
      </c>
      <c r="G33" s="68">
        <v>0</v>
      </c>
      <c r="H33" s="68">
        <f t="shared" si="2"/>
        <v>52.074074074074076</v>
      </c>
      <c r="I33" s="68">
        <v>0</v>
      </c>
      <c r="J33" s="72">
        <f t="shared" si="11"/>
        <v>1</v>
      </c>
      <c r="K33" s="72">
        <f t="shared" si="12"/>
        <v>1</v>
      </c>
      <c r="L33" s="72">
        <f t="shared" si="13"/>
        <v>1</v>
      </c>
      <c r="M33" s="72">
        <f t="shared" ca="1" si="3"/>
        <v>1</v>
      </c>
      <c r="N33" s="26"/>
      <c r="O33" s="26"/>
      <c r="P33" s="25"/>
      <c r="Q33" s="25"/>
      <c r="T33" s="22">
        <v>0</v>
      </c>
      <c r="U33" s="74">
        <f t="shared" si="4"/>
        <v>-218</v>
      </c>
      <c r="V33" s="70">
        <f t="shared" si="5"/>
        <v>-218</v>
      </c>
      <c r="W33" s="70"/>
      <c r="X33" s="70">
        <f t="shared" si="6"/>
        <v>239.63533361309274</v>
      </c>
      <c r="Y33" s="70">
        <f t="shared" si="7"/>
        <v>21.63533361309274</v>
      </c>
      <c r="Z33" s="70">
        <f t="shared" si="8"/>
        <v>22</v>
      </c>
      <c r="AA33" s="24">
        <f t="shared" si="9"/>
        <v>22</v>
      </c>
      <c r="AB33" s="67">
        <f t="shared" si="10"/>
        <v>240</v>
      </c>
    </row>
    <row r="34" spans="1:28" ht="15" customHeight="1" x14ac:dyDescent="0.25">
      <c r="A34" s="71">
        <v>876</v>
      </c>
      <c r="B34" s="71">
        <v>137</v>
      </c>
      <c r="C34" s="68">
        <f t="shared" ref="C34:C65" si="14">ROUND(A34/150,2)</f>
        <v>5.84</v>
      </c>
      <c r="D34" s="68">
        <v>258.99</v>
      </c>
      <c r="E34" s="68">
        <v>209.74</v>
      </c>
      <c r="F34" s="68">
        <f t="shared" ref="F34:F59" si="15">($A$60-A34)/(ROW($A$60)-ROW(A34))</f>
        <v>28.76923076923077</v>
      </c>
      <c r="G34" s="68">
        <v>0</v>
      </c>
      <c r="H34" s="68">
        <f t="shared" ref="H34:H59" si="16">($A$60-B34)/(ROW($A$60)-ROW(B34))</f>
        <v>57.192307692307693</v>
      </c>
      <c r="I34" s="68">
        <v>0</v>
      </c>
      <c r="J34" s="72">
        <f t="shared" si="11"/>
        <v>0</v>
      </c>
      <c r="K34" s="72">
        <f t="shared" si="12"/>
        <v>-1</v>
      </c>
      <c r="L34" s="72">
        <f t="shared" si="13"/>
        <v>0</v>
      </c>
      <c r="M34" s="72">
        <f t="shared" ref="M34:M65" ca="1" si="17">IF(RAND()&lt;0.5,0,1)</f>
        <v>1</v>
      </c>
      <c r="N34" s="26"/>
      <c r="O34" s="26"/>
      <c r="P34" s="25"/>
      <c r="Q34" s="25"/>
      <c r="T34" s="22">
        <v>0</v>
      </c>
      <c r="U34" s="74">
        <f t="shared" ref="U34:U65" si="18">T34-B34</f>
        <v>-137</v>
      </c>
      <c r="V34" s="70">
        <f t="shared" ref="V34:V65" si="19">ROUND(U34,0)</f>
        <v>-137</v>
      </c>
      <c r="W34" s="70"/>
      <c r="X34" s="70">
        <f t="shared" ref="X34:X65" si="20">B34/$W$2*$W$3</f>
        <v>150.59651699538398</v>
      </c>
      <c r="Y34" s="70">
        <f t="shared" ref="Y34:Y65" si="21">X34-B34</f>
        <v>13.596516995383979</v>
      </c>
      <c r="Z34" s="70">
        <f t="shared" ref="Z34:Z65" si="22">ROUND(Y34,0)</f>
        <v>14</v>
      </c>
      <c r="AA34" s="24">
        <f t="shared" ref="AA34:AA65" si="23">IF(V34&gt;=0,V34,Z34)</f>
        <v>14</v>
      </c>
      <c r="AB34" s="67">
        <f t="shared" ref="AB34:AB65" si="24">B34+AA34</f>
        <v>151</v>
      </c>
    </row>
    <row r="35" spans="1:28" ht="15" customHeight="1" x14ac:dyDescent="0.25">
      <c r="A35" s="71">
        <v>1111</v>
      </c>
      <c r="B35" s="71">
        <v>214</v>
      </c>
      <c r="C35" s="68">
        <f t="shared" si="14"/>
        <v>7.41</v>
      </c>
      <c r="D35" s="68">
        <v>259.12</v>
      </c>
      <c r="E35" s="68">
        <v>209.99</v>
      </c>
      <c r="F35" s="68">
        <f t="shared" si="15"/>
        <v>20.52</v>
      </c>
      <c r="G35" s="68">
        <v>0</v>
      </c>
      <c r="H35" s="68">
        <f t="shared" si="16"/>
        <v>56.4</v>
      </c>
      <c r="I35" s="68">
        <v>0</v>
      </c>
      <c r="J35" s="72">
        <f t="shared" ref="J35:J66" si="25">IF(ABS(B35-B34)&lt;=50,1,0)</f>
        <v>0</v>
      </c>
      <c r="K35" s="72">
        <f t="shared" ref="K35:K66" si="26">IF(ABS((B35-B34))&lt;=50,1,IF((B35-B34)*($B$4-$B$2)&gt;=0,1,-1))</f>
        <v>1</v>
      </c>
      <c r="L35" s="72">
        <f t="shared" si="13"/>
        <v>0</v>
      </c>
      <c r="M35" s="72">
        <f t="shared" ca="1" si="17"/>
        <v>1</v>
      </c>
      <c r="N35" s="26"/>
      <c r="O35" s="26"/>
      <c r="P35" s="25"/>
      <c r="Q35" s="25"/>
      <c r="T35" s="22">
        <v>0</v>
      </c>
      <c r="U35" s="74">
        <f t="shared" si="18"/>
        <v>-214</v>
      </c>
      <c r="V35" s="70">
        <f t="shared" si="19"/>
        <v>-214</v>
      </c>
      <c r="W35" s="70"/>
      <c r="X35" s="70">
        <f t="shared" si="20"/>
        <v>235.23835501468739</v>
      </c>
      <c r="Y35" s="70">
        <f t="shared" si="21"/>
        <v>21.238355014687386</v>
      </c>
      <c r="Z35" s="70">
        <f t="shared" si="22"/>
        <v>21</v>
      </c>
      <c r="AA35" s="24">
        <f t="shared" si="23"/>
        <v>21</v>
      </c>
      <c r="AB35" s="67">
        <f t="shared" si="24"/>
        <v>235</v>
      </c>
    </row>
    <row r="36" spans="1:28" ht="15" customHeight="1" x14ac:dyDescent="0.25">
      <c r="A36" s="71">
        <v>1048</v>
      </c>
      <c r="B36" s="71">
        <v>151</v>
      </c>
      <c r="C36" s="68">
        <f t="shared" si="14"/>
        <v>6.99</v>
      </c>
      <c r="D36" s="68">
        <v>259.33</v>
      </c>
      <c r="E36" s="68">
        <v>209.98</v>
      </c>
      <c r="F36" s="68">
        <f t="shared" si="15"/>
        <v>24</v>
      </c>
      <c r="G36" s="68">
        <v>0</v>
      </c>
      <c r="H36" s="68">
        <f t="shared" si="16"/>
        <v>61.375</v>
      </c>
      <c r="I36" s="68">
        <v>0</v>
      </c>
      <c r="J36" s="72">
        <f t="shared" si="25"/>
        <v>0</v>
      </c>
      <c r="K36" s="72">
        <f t="shared" si="26"/>
        <v>-1</v>
      </c>
      <c r="L36" s="72">
        <f t="shared" si="13"/>
        <v>0</v>
      </c>
      <c r="M36" s="72">
        <f t="shared" ca="1" si="17"/>
        <v>0</v>
      </c>
      <c r="N36" s="26"/>
      <c r="O36" s="26"/>
      <c r="P36" s="25"/>
      <c r="Q36" s="25"/>
      <c r="T36" s="22">
        <v>0</v>
      </c>
      <c r="U36" s="74">
        <f t="shared" si="18"/>
        <v>-151</v>
      </c>
      <c r="V36" s="70">
        <f t="shared" si="19"/>
        <v>-151</v>
      </c>
      <c r="W36" s="70"/>
      <c r="X36" s="70">
        <f t="shared" si="20"/>
        <v>165.98594208980279</v>
      </c>
      <c r="Y36" s="70">
        <f t="shared" si="21"/>
        <v>14.985942089802791</v>
      </c>
      <c r="Z36" s="70">
        <f t="shared" si="22"/>
        <v>15</v>
      </c>
      <c r="AA36" s="24">
        <f t="shared" si="23"/>
        <v>15</v>
      </c>
      <c r="AB36" s="67">
        <f t="shared" si="24"/>
        <v>166</v>
      </c>
    </row>
    <row r="37" spans="1:28" ht="15" customHeight="1" x14ac:dyDescent="0.25">
      <c r="A37" s="71">
        <v>934</v>
      </c>
      <c r="B37" s="71">
        <v>214</v>
      </c>
      <c r="C37" s="68">
        <f t="shared" si="14"/>
        <v>6.23</v>
      </c>
      <c r="D37" s="68">
        <v>259.5</v>
      </c>
      <c r="E37" s="68">
        <v>209.35</v>
      </c>
      <c r="F37" s="68">
        <f t="shared" si="15"/>
        <v>30</v>
      </c>
      <c r="G37" s="68">
        <v>0</v>
      </c>
      <c r="H37" s="68">
        <f t="shared" si="16"/>
        <v>61.304347826086953</v>
      </c>
      <c r="I37" s="68">
        <v>0</v>
      </c>
      <c r="J37" s="72">
        <f t="shared" si="25"/>
        <v>0</v>
      </c>
      <c r="K37" s="72">
        <f t="shared" si="26"/>
        <v>1</v>
      </c>
      <c r="L37" s="72">
        <f t="shared" si="13"/>
        <v>0</v>
      </c>
      <c r="M37" s="72">
        <f t="shared" ca="1" si="17"/>
        <v>0</v>
      </c>
      <c r="N37" s="26"/>
      <c r="O37" s="26"/>
      <c r="P37" s="25"/>
      <c r="Q37" s="25"/>
      <c r="T37" s="22">
        <v>0</v>
      </c>
      <c r="U37" s="74">
        <f t="shared" si="18"/>
        <v>-214</v>
      </c>
      <c r="V37" s="70">
        <f t="shared" si="19"/>
        <v>-214</v>
      </c>
      <c r="W37" s="70"/>
      <c r="X37" s="70">
        <f t="shared" si="20"/>
        <v>235.23835501468739</v>
      </c>
      <c r="Y37" s="70">
        <f t="shared" si="21"/>
        <v>21.238355014687386</v>
      </c>
      <c r="Z37" s="70">
        <f t="shared" si="22"/>
        <v>21</v>
      </c>
      <c r="AA37" s="24">
        <f t="shared" si="23"/>
        <v>21</v>
      </c>
      <c r="AB37" s="67">
        <f t="shared" si="24"/>
        <v>235</v>
      </c>
    </row>
    <row r="38" spans="1:28" ht="15" customHeight="1" x14ac:dyDescent="0.25">
      <c r="A38" s="71">
        <v>1368</v>
      </c>
      <c r="B38" s="71">
        <v>201</v>
      </c>
      <c r="C38" s="68">
        <f t="shared" si="14"/>
        <v>9.1199999999999992</v>
      </c>
      <c r="D38" s="68">
        <v>259.69</v>
      </c>
      <c r="E38" s="68">
        <v>209.64</v>
      </c>
      <c r="F38" s="68">
        <f t="shared" si="15"/>
        <v>11.636363636363637</v>
      </c>
      <c r="G38" s="68">
        <v>0</v>
      </c>
      <c r="H38" s="68">
        <f t="shared" si="16"/>
        <v>64.681818181818187</v>
      </c>
      <c r="I38" s="68">
        <v>0</v>
      </c>
      <c r="J38" s="72">
        <f t="shared" si="25"/>
        <v>1</v>
      </c>
      <c r="K38" s="72">
        <f t="shared" si="26"/>
        <v>1</v>
      </c>
      <c r="L38" s="72">
        <f t="shared" si="13"/>
        <v>0</v>
      </c>
      <c r="M38" s="72">
        <f t="shared" ca="1" si="17"/>
        <v>0</v>
      </c>
      <c r="N38" s="26"/>
      <c r="O38" s="26"/>
      <c r="P38" s="25"/>
      <c r="Q38" s="25"/>
      <c r="T38" s="22">
        <v>0</v>
      </c>
      <c r="U38" s="74">
        <f t="shared" si="18"/>
        <v>-201</v>
      </c>
      <c r="V38" s="70">
        <f t="shared" si="19"/>
        <v>-201</v>
      </c>
      <c r="W38" s="70"/>
      <c r="X38" s="70">
        <f t="shared" si="20"/>
        <v>220.94817456986991</v>
      </c>
      <c r="Y38" s="70">
        <f t="shared" si="21"/>
        <v>19.948174569869906</v>
      </c>
      <c r="Z38" s="70">
        <f t="shared" si="22"/>
        <v>20</v>
      </c>
      <c r="AA38" s="24">
        <f t="shared" si="23"/>
        <v>20</v>
      </c>
      <c r="AB38" s="67">
        <f t="shared" si="24"/>
        <v>221</v>
      </c>
    </row>
    <row r="39" spans="1:28" ht="15" customHeight="1" x14ac:dyDescent="0.25">
      <c r="A39" s="71">
        <v>1020</v>
      </c>
      <c r="B39" s="71">
        <v>76</v>
      </c>
      <c r="C39" s="68">
        <f t="shared" si="14"/>
        <v>6.8</v>
      </c>
      <c r="D39" s="68">
        <v>259.85000000000002</v>
      </c>
      <c r="E39" s="68">
        <v>209.16</v>
      </c>
      <c r="F39" s="68">
        <f t="shared" si="15"/>
        <v>28.761904761904763</v>
      </c>
      <c r="G39" s="68">
        <v>0</v>
      </c>
      <c r="H39" s="68">
        <f t="shared" si="16"/>
        <v>73.714285714285708</v>
      </c>
      <c r="I39" s="68">
        <v>0</v>
      </c>
      <c r="J39" s="72">
        <f t="shared" si="25"/>
        <v>0</v>
      </c>
      <c r="K39" s="72">
        <f t="shared" si="26"/>
        <v>-1</v>
      </c>
      <c r="L39" s="72">
        <f t="shared" ref="L39:L70" si="27">IF(OR(COUNTIF(K35:K39,1)=5,COUNTIF(K35:K39,-1)=5),1,0)</f>
        <v>0</v>
      </c>
      <c r="M39" s="72">
        <f t="shared" ca="1" si="17"/>
        <v>0</v>
      </c>
      <c r="N39" s="26"/>
      <c r="O39" s="26"/>
      <c r="P39" s="25"/>
      <c r="Q39" s="25"/>
      <c r="T39" s="22">
        <v>0</v>
      </c>
      <c r="U39" s="74">
        <f t="shared" si="18"/>
        <v>-76</v>
      </c>
      <c r="V39" s="70">
        <f t="shared" si="19"/>
        <v>-76</v>
      </c>
      <c r="W39" s="70"/>
      <c r="X39" s="70">
        <f t="shared" si="20"/>
        <v>83.542593369702061</v>
      </c>
      <c r="Y39" s="70">
        <f t="shared" si="21"/>
        <v>7.5425933697020611</v>
      </c>
      <c r="Z39" s="70">
        <f t="shared" si="22"/>
        <v>8</v>
      </c>
      <c r="AA39" s="24">
        <f t="shared" si="23"/>
        <v>8</v>
      </c>
      <c r="AB39" s="67">
        <f t="shared" si="24"/>
        <v>84</v>
      </c>
    </row>
    <row r="40" spans="1:28" ht="15" customHeight="1" x14ac:dyDescent="0.25">
      <c r="A40" s="71">
        <v>1208</v>
      </c>
      <c r="B40" s="71">
        <v>152</v>
      </c>
      <c r="C40" s="68">
        <f t="shared" si="14"/>
        <v>8.0500000000000007</v>
      </c>
      <c r="D40" s="68">
        <v>260.02</v>
      </c>
      <c r="E40" s="68">
        <v>209.33</v>
      </c>
      <c r="F40" s="68">
        <f t="shared" si="15"/>
        <v>20.8</v>
      </c>
      <c r="G40" s="68">
        <v>0</v>
      </c>
      <c r="H40" s="68">
        <f t="shared" si="16"/>
        <v>73.599999999999994</v>
      </c>
      <c r="I40" s="68">
        <v>0</v>
      </c>
      <c r="J40" s="72">
        <f t="shared" si="25"/>
        <v>0</v>
      </c>
      <c r="K40" s="72">
        <f t="shared" si="26"/>
        <v>1</v>
      </c>
      <c r="L40" s="72">
        <f t="shared" si="27"/>
        <v>0</v>
      </c>
      <c r="M40" s="72">
        <f t="shared" ca="1" si="17"/>
        <v>1</v>
      </c>
      <c r="N40" s="26"/>
      <c r="O40" s="26"/>
      <c r="P40" s="25"/>
      <c r="Q40" s="25"/>
      <c r="T40" s="22">
        <v>0</v>
      </c>
      <c r="U40" s="74">
        <f t="shared" si="18"/>
        <v>-152</v>
      </c>
      <c r="V40" s="70">
        <f t="shared" si="19"/>
        <v>-152</v>
      </c>
      <c r="W40" s="70"/>
      <c r="X40" s="70">
        <f t="shared" si="20"/>
        <v>167.08518673940412</v>
      </c>
      <c r="Y40" s="70">
        <f t="shared" si="21"/>
        <v>15.085186739404122</v>
      </c>
      <c r="Z40" s="70">
        <f t="shared" si="22"/>
        <v>15</v>
      </c>
      <c r="AA40" s="24">
        <f t="shared" si="23"/>
        <v>15</v>
      </c>
      <c r="AB40" s="67">
        <f t="shared" si="24"/>
        <v>167</v>
      </c>
    </row>
    <row r="41" spans="1:28" ht="15" customHeight="1" x14ac:dyDescent="0.25">
      <c r="A41" s="71">
        <v>963</v>
      </c>
      <c r="B41" s="71">
        <v>74</v>
      </c>
      <c r="C41" s="68">
        <f t="shared" si="14"/>
        <v>6.42</v>
      </c>
      <c r="D41" s="68">
        <v>260.11</v>
      </c>
      <c r="E41" s="68">
        <v>209.86</v>
      </c>
      <c r="F41" s="68">
        <f t="shared" si="15"/>
        <v>34.789473684210527</v>
      </c>
      <c r="G41" s="68">
        <v>0</v>
      </c>
      <c r="H41" s="68">
        <f t="shared" si="16"/>
        <v>81.578947368421055</v>
      </c>
      <c r="I41" s="68">
        <v>0</v>
      </c>
      <c r="J41" s="72">
        <f t="shared" si="25"/>
        <v>0</v>
      </c>
      <c r="K41" s="72">
        <f t="shared" si="26"/>
        <v>-1</v>
      </c>
      <c r="L41" s="72">
        <f t="shared" si="27"/>
        <v>0</v>
      </c>
      <c r="M41" s="72">
        <f t="shared" ca="1" si="17"/>
        <v>1</v>
      </c>
      <c r="N41" s="26"/>
      <c r="O41" s="26"/>
      <c r="P41" s="25"/>
      <c r="Q41" s="25"/>
      <c r="T41" s="22">
        <v>0</v>
      </c>
      <c r="U41" s="74">
        <f t="shared" si="18"/>
        <v>-74</v>
      </c>
      <c r="V41" s="70">
        <f t="shared" si="19"/>
        <v>-74</v>
      </c>
      <c r="W41" s="70"/>
      <c r="X41" s="70">
        <f t="shared" si="20"/>
        <v>81.34410407049937</v>
      </c>
      <c r="Y41" s="70">
        <f t="shared" si="21"/>
        <v>7.3441040704993696</v>
      </c>
      <c r="Z41" s="70">
        <f t="shared" si="22"/>
        <v>7</v>
      </c>
      <c r="AA41" s="24">
        <f t="shared" si="23"/>
        <v>7</v>
      </c>
      <c r="AB41" s="67">
        <f t="shared" si="24"/>
        <v>81</v>
      </c>
    </row>
    <row r="42" spans="1:28" ht="15" customHeight="1" x14ac:dyDescent="0.25">
      <c r="A42" s="71">
        <v>1060</v>
      </c>
      <c r="B42" s="71">
        <v>110</v>
      </c>
      <c r="C42" s="68">
        <f t="shared" si="14"/>
        <v>7.07</v>
      </c>
      <c r="D42" s="68">
        <v>260.25</v>
      </c>
      <c r="E42" s="68">
        <v>209.97</v>
      </c>
      <c r="F42" s="68">
        <f t="shared" si="15"/>
        <v>31.333333333333332</v>
      </c>
      <c r="G42" s="68">
        <v>0</v>
      </c>
      <c r="H42" s="68">
        <f t="shared" si="16"/>
        <v>84.111111111111114</v>
      </c>
      <c r="I42" s="68">
        <v>0</v>
      </c>
      <c r="J42" s="72">
        <f t="shared" si="25"/>
        <v>1</v>
      </c>
      <c r="K42" s="72">
        <f t="shared" si="26"/>
        <v>1</v>
      </c>
      <c r="L42" s="72">
        <f t="shared" si="27"/>
        <v>0</v>
      </c>
      <c r="M42" s="72">
        <f t="shared" ca="1" si="17"/>
        <v>0</v>
      </c>
      <c r="N42" s="26"/>
      <c r="O42" s="26"/>
      <c r="P42" s="25"/>
      <c r="Q42" s="25"/>
      <c r="T42" s="22">
        <v>0</v>
      </c>
      <c r="U42" s="74">
        <f t="shared" si="18"/>
        <v>-110</v>
      </c>
      <c r="V42" s="70">
        <f t="shared" si="19"/>
        <v>-110</v>
      </c>
      <c r="W42" s="70"/>
      <c r="X42" s="70">
        <f t="shared" si="20"/>
        <v>120.9169114561477</v>
      </c>
      <c r="Y42" s="70">
        <f t="shared" si="21"/>
        <v>10.916911456147702</v>
      </c>
      <c r="Z42" s="70">
        <f t="shared" si="22"/>
        <v>11</v>
      </c>
      <c r="AA42" s="24">
        <f t="shared" si="23"/>
        <v>11</v>
      </c>
      <c r="AB42" s="67">
        <f t="shared" si="24"/>
        <v>121</v>
      </c>
    </row>
    <row r="43" spans="1:28" ht="15" customHeight="1" x14ac:dyDescent="0.25">
      <c r="A43" s="71">
        <v>720</v>
      </c>
      <c r="B43" s="71">
        <v>195</v>
      </c>
      <c r="C43" s="68">
        <f t="shared" si="14"/>
        <v>4.8</v>
      </c>
      <c r="D43" s="68">
        <v>260.33</v>
      </c>
      <c r="E43" s="68">
        <v>209.98</v>
      </c>
      <c r="F43" s="68">
        <f t="shared" si="15"/>
        <v>53.176470588235297</v>
      </c>
      <c r="G43" s="68">
        <v>0</v>
      </c>
      <c r="H43" s="68">
        <f t="shared" si="16"/>
        <v>84.058823529411768</v>
      </c>
      <c r="I43" s="68">
        <v>0</v>
      </c>
      <c r="J43" s="72">
        <f t="shared" si="25"/>
        <v>0</v>
      </c>
      <c r="K43" s="72">
        <f t="shared" si="26"/>
        <v>1</v>
      </c>
      <c r="L43" s="72">
        <f t="shared" si="27"/>
        <v>0</v>
      </c>
      <c r="M43" s="72">
        <f t="shared" ca="1" si="17"/>
        <v>0</v>
      </c>
      <c r="N43" s="26"/>
      <c r="O43" s="26"/>
      <c r="P43" s="25"/>
      <c r="Q43" s="25"/>
      <c r="T43" s="22">
        <v>0</v>
      </c>
      <c r="U43" s="74">
        <f t="shared" si="18"/>
        <v>-195</v>
      </c>
      <c r="V43" s="70">
        <f t="shared" si="19"/>
        <v>-195</v>
      </c>
      <c r="W43" s="70"/>
      <c r="X43" s="70">
        <f t="shared" si="20"/>
        <v>214.35270667226186</v>
      </c>
      <c r="Y43" s="70">
        <f t="shared" si="21"/>
        <v>19.35270667226186</v>
      </c>
      <c r="Z43" s="70">
        <f t="shared" si="22"/>
        <v>19</v>
      </c>
      <c r="AA43" s="24">
        <f t="shared" si="23"/>
        <v>19</v>
      </c>
      <c r="AB43" s="67">
        <f t="shared" si="24"/>
        <v>214</v>
      </c>
    </row>
    <row r="44" spans="1:28" ht="15" customHeight="1" x14ac:dyDescent="0.25">
      <c r="A44" s="71">
        <v>1025</v>
      </c>
      <c r="B44" s="71">
        <v>209</v>
      </c>
      <c r="C44" s="68">
        <f t="shared" si="14"/>
        <v>6.83</v>
      </c>
      <c r="D44" s="68">
        <v>260.44</v>
      </c>
      <c r="E44" s="68">
        <v>209.98</v>
      </c>
      <c r="F44" s="68">
        <f t="shared" si="15"/>
        <v>37.4375</v>
      </c>
      <c r="G44" s="68">
        <v>0</v>
      </c>
      <c r="H44" s="68">
        <f t="shared" si="16"/>
        <v>88.4375</v>
      </c>
      <c r="I44" s="68">
        <v>0</v>
      </c>
      <c r="J44" s="72">
        <f t="shared" si="25"/>
        <v>1</v>
      </c>
      <c r="K44" s="72">
        <f t="shared" si="26"/>
        <v>1</v>
      </c>
      <c r="L44" s="72">
        <f t="shared" si="27"/>
        <v>0</v>
      </c>
      <c r="M44" s="72">
        <f t="shared" ca="1" si="17"/>
        <v>0</v>
      </c>
      <c r="N44" s="26"/>
      <c r="O44" s="26"/>
      <c r="P44" s="25"/>
      <c r="Q44" s="25"/>
      <c r="T44" s="22">
        <v>0</v>
      </c>
      <c r="U44" s="74">
        <f t="shared" si="18"/>
        <v>-209</v>
      </c>
      <c r="V44" s="70">
        <f t="shared" si="19"/>
        <v>-209</v>
      </c>
      <c r="W44" s="70"/>
      <c r="X44" s="70">
        <f t="shared" si="20"/>
        <v>229.74213176668067</v>
      </c>
      <c r="Y44" s="70">
        <f t="shared" si="21"/>
        <v>20.742131766680671</v>
      </c>
      <c r="Z44" s="70">
        <f t="shared" si="22"/>
        <v>21</v>
      </c>
      <c r="AA44" s="24">
        <f t="shared" si="23"/>
        <v>21</v>
      </c>
      <c r="AB44" s="67">
        <f t="shared" si="24"/>
        <v>230</v>
      </c>
    </row>
    <row r="45" spans="1:28" ht="15" customHeight="1" x14ac:dyDescent="0.25">
      <c r="A45" s="71">
        <v>675</v>
      </c>
      <c r="B45" s="71">
        <v>208</v>
      </c>
      <c r="C45" s="68">
        <f t="shared" si="14"/>
        <v>4.5</v>
      </c>
      <c r="D45" s="68">
        <v>260.48</v>
      </c>
      <c r="E45" s="68">
        <v>209.98</v>
      </c>
      <c r="F45" s="68">
        <f t="shared" si="15"/>
        <v>63.266666666666666</v>
      </c>
      <c r="G45" s="68">
        <v>0</v>
      </c>
      <c r="H45" s="68">
        <f t="shared" si="16"/>
        <v>94.4</v>
      </c>
      <c r="I45" s="68">
        <v>0</v>
      </c>
      <c r="J45" s="72">
        <f t="shared" si="25"/>
        <v>1</v>
      </c>
      <c r="K45" s="72">
        <f t="shared" si="26"/>
        <v>1</v>
      </c>
      <c r="L45" s="72">
        <f t="shared" si="27"/>
        <v>0</v>
      </c>
      <c r="M45" s="72">
        <f t="shared" ca="1" si="17"/>
        <v>1</v>
      </c>
      <c r="N45" s="26"/>
      <c r="O45" s="26"/>
      <c r="P45" s="25"/>
      <c r="Q45" s="25"/>
      <c r="T45" s="22">
        <v>0</v>
      </c>
      <c r="U45" s="74">
        <f t="shared" si="18"/>
        <v>-208</v>
      </c>
      <c r="V45" s="70">
        <f t="shared" si="19"/>
        <v>-208</v>
      </c>
      <c r="W45" s="70"/>
      <c r="X45" s="70">
        <f t="shared" si="20"/>
        <v>228.64288711707931</v>
      </c>
      <c r="Y45" s="70">
        <f t="shared" si="21"/>
        <v>20.642887117079312</v>
      </c>
      <c r="Z45" s="70">
        <f t="shared" si="22"/>
        <v>21</v>
      </c>
      <c r="AA45" s="24">
        <f t="shared" si="23"/>
        <v>21</v>
      </c>
      <c r="AB45" s="67">
        <f t="shared" si="24"/>
        <v>229</v>
      </c>
    </row>
    <row r="46" spans="1:28" ht="15" customHeight="1" x14ac:dyDescent="0.25">
      <c r="A46" s="71">
        <v>850</v>
      </c>
      <c r="B46" s="71">
        <v>209</v>
      </c>
      <c r="C46" s="68">
        <f t="shared" si="14"/>
        <v>5.67</v>
      </c>
      <c r="D46" s="68">
        <v>260.58999999999997</v>
      </c>
      <c r="E46" s="68">
        <v>209.98</v>
      </c>
      <c r="F46" s="68">
        <f t="shared" si="15"/>
        <v>55.285714285714285</v>
      </c>
      <c r="G46" s="68">
        <v>0</v>
      </c>
      <c r="H46" s="68">
        <f t="shared" si="16"/>
        <v>101.07142857142857</v>
      </c>
      <c r="I46" s="68">
        <v>0</v>
      </c>
      <c r="J46" s="72">
        <f t="shared" si="25"/>
        <v>1</v>
      </c>
      <c r="K46" s="72">
        <f t="shared" si="26"/>
        <v>1</v>
      </c>
      <c r="L46" s="72">
        <f t="shared" si="27"/>
        <v>1</v>
      </c>
      <c r="M46" s="72">
        <f t="shared" ca="1" si="17"/>
        <v>1</v>
      </c>
      <c r="N46" s="26"/>
      <c r="O46" s="26"/>
      <c r="P46" s="25"/>
      <c r="Q46" s="25"/>
      <c r="T46" s="22">
        <v>0</v>
      </c>
      <c r="U46" s="74">
        <f t="shared" si="18"/>
        <v>-209</v>
      </c>
      <c r="V46" s="70">
        <f t="shared" si="19"/>
        <v>-209</v>
      </c>
      <c r="W46" s="70"/>
      <c r="X46" s="70">
        <f t="shared" si="20"/>
        <v>229.74213176668067</v>
      </c>
      <c r="Y46" s="70">
        <f t="shared" si="21"/>
        <v>20.742131766680671</v>
      </c>
      <c r="Z46" s="70">
        <f t="shared" si="22"/>
        <v>21</v>
      </c>
      <c r="AA46" s="24">
        <f t="shared" si="23"/>
        <v>21</v>
      </c>
      <c r="AB46" s="67">
        <f t="shared" si="24"/>
        <v>230</v>
      </c>
    </row>
    <row r="47" spans="1:28" ht="15" customHeight="1" x14ac:dyDescent="0.25">
      <c r="A47" s="71">
        <v>442</v>
      </c>
      <c r="B47" s="71">
        <v>208</v>
      </c>
      <c r="C47" s="68">
        <f t="shared" si="14"/>
        <v>2.95</v>
      </c>
      <c r="D47" s="68">
        <v>260.64999999999998</v>
      </c>
      <c r="E47" s="68">
        <v>209.84</v>
      </c>
      <c r="F47" s="68">
        <f t="shared" si="15"/>
        <v>90.92307692307692</v>
      </c>
      <c r="G47" s="68">
        <v>0</v>
      </c>
      <c r="H47" s="68">
        <f t="shared" si="16"/>
        <v>108.92307692307692</v>
      </c>
      <c r="I47" s="68">
        <v>0</v>
      </c>
      <c r="J47" s="72">
        <f t="shared" si="25"/>
        <v>1</v>
      </c>
      <c r="K47" s="72">
        <f t="shared" si="26"/>
        <v>1</v>
      </c>
      <c r="L47" s="72">
        <f t="shared" si="27"/>
        <v>1</v>
      </c>
      <c r="M47" s="72">
        <f t="shared" ca="1" si="17"/>
        <v>1</v>
      </c>
      <c r="N47" s="26"/>
      <c r="O47" s="26"/>
      <c r="P47" s="25"/>
      <c r="Q47" s="25"/>
      <c r="T47" s="22">
        <v>0</v>
      </c>
      <c r="U47" s="74">
        <f t="shared" si="18"/>
        <v>-208</v>
      </c>
      <c r="V47" s="70">
        <f t="shared" si="19"/>
        <v>-208</v>
      </c>
      <c r="W47" s="70"/>
      <c r="X47" s="70">
        <f t="shared" si="20"/>
        <v>228.64288711707931</v>
      </c>
      <c r="Y47" s="70">
        <f t="shared" si="21"/>
        <v>20.642887117079312</v>
      </c>
      <c r="Z47" s="70">
        <f t="shared" si="22"/>
        <v>21</v>
      </c>
      <c r="AA47" s="24">
        <f t="shared" si="23"/>
        <v>21</v>
      </c>
      <c r="AB47" s="67">
        <f t="shared" si="24"/>
        <v>229</v>
      </c>
    </row>
    <row r="48" spans="1:28" ht="15" customHeight="1" x14ac:dyDescent="0.25">
      <c r="A48" s="71">
        <v>851</v>
      </c>
      <c r="B48" s="71">
        <v>209</v>
      </c>
      <c r="C48" s="68">
        <f t="shared" si="14"/>
        <v>5.67</v>
      </c>
      <c r="D48" s="68">
        <v>260.75</v>
      </c>
      <c r="E48" s="68">
        <v>209.27</v>
      </c>
      <c r="F48" s="68">
        <f t="shared" si="15"/>
        <v>64.416666666666671</v>
      </c>
      <c r="G48" s="68">
        <v>0</v>
      </c>
      <c r="H48" s="68">
        <f t="shared" si="16"/>
        <v>117.91666666666667</v>
      </c>
      <c r="I48" s="68">
        <v>0</v>
      </c>
      <c r="J48" s="72">
        <f t="shared" si="25"/>
        <v>1</v>
      </c>
      <c r="K48" s="72">
        <f t="shared" si="26"/>
        <v>1</v>
      </c>
      <c r="L48" s="72">
        <f t="shared" si="27"/>
        <v>1</v>
      </c>
      <c r="M48" s="72">
        <f t="shared" ca="1" si="17"/>
        <v>1</v>
      </c>
      <c r="N48" s="26"/>
      <c r="O48" s="26"/>
      <c r="P48" s="25"/>
      <c r="Q48" s="25"/>
      <c r="T48" s="22">
        <v>0</v>
      </c>
      <c r="U48" s="74">
        <f t="shared" si="18"/>
        <v>-209</v>
      </c>
      <c r="V48" s="70">
        <f t="shared" si="19"/>
        <v>-209</v>
      </c>
      <c r="W48" s="70"/>
      <c r="X48" s="70">
        <f t="shared" si="20"/>
        <v>229.74213176668067</v>
      </c>
      <c r="Y48" s="70">
        <f t="shared" si="21"/>
        <v>20.742131766680671</v>
      </c>
      <c r="Z48" s="70">
        <f t="shared" si="22"/>
        <v>21</v>
      </c>
      <c r="AA48" s="24">
        <f t="shared" si="23"/>
        <v>21</v>
      </c>
      <c r="AB48" s="67">
        <f t="shared" si="24"/>
        <v>230</v>
      </c>
    </row>
    <row r="49" spans="1:28" ht="15" customHeight="1" x14ac:dyDescent="0.25">
      <c r="A49" s="71">
        <v>526</v>
      </c>
      <c r="B49" s="71">
        <v>176</v>
      </c>
      <c r="C49" s="68">
        <f t="shared" si="14"/>
        <v>3.51</v>
      </c>
      <c r="D49" s="68">
        <v>260.91000000000003</v>
      </c>
      <c r="E49" s="68">
        <v>209.04</v>
      </c>
      <c r="F49" s="68">
        <f t="shared" si="15"/>
        <v>99.818181818181813</v>
      </c>
      <c r="G49" s="68">
        <v>0</v>
      </c>
      <c r="H49" s="68">
        <f t="shared" si="16"/>
        <v>131.63636363636363</v>
      </c>
      <c r="I49" s="68">
        <v>0</v>
      </c>
      <c r="J49" s="72">
        <f t="shared" si="25"/>
        <v>1</v>
      </c>
      <c r="K49" s="72">
        <f t="shared" si="26"/>
        <v>1</v>
      </c>
      <c r="L49" s="72">
        <f t="shared" si="27"/>
        <v>1</v>
      </c>
      <c r="M49" s="72">
        <f t="shared" ca="1" si="17"/>
        <v>0</v>
      </c>
      <c r="N49" s="26"/>
      <c r="O49" s="26"/>
      <c r="P49" s="25"/>
      <c r="Q49" s="25"/>
      <c r="T49" s="22">
        <v>0</v>
      </c>
      <c r="U49" s="74">
        <f t="shared" si="18"/>
        <v>-176</v>
      </c>
      <c r="V49" s="70">
        <f t="shared" si="19"/>
        <v>-176</v>
      </c>
      <c r="W49" s="70"/>
      <c r="X49" s="70">
        <f t="shared" si="20"/>
        <v>193.46705832983636</v>
      </c>
      <c r="Y49" s="70">
        <f t="shared" si="21"/>
        <v>17.467058329836362</v>
      </c>
      <c r="Z49" s="70">
        <f t="shared" si="22"/>
        <v>17</v>
      </c>
      <c r="AA49" s="24">
        <f t="shared" si="23"/>
        <v>17</v>
      </c>
      <c r="AB49" s="67">
        <f t="shared" si="24"/>
        <v>193</v>
      </c>
    </row>
    <row r="50" spans="1:28" ht="15" customHeight="1" x14ac:dyDescent="0.25">
      <c r="A50" s="71">
        <v>658</v>
      </c>
      <c r="B50" s="71">
        <v>75</v>
      </c>
      <c r="C50" s="68">
        <f t="shared" si="14"/>
        <v>4.3899999999999997</v>
      </c>
      <c r="D50" s="68">
        <v>261</v>
      </c>
      <c r="E50" s="68">
        <v>208.97</v>
      </c>
      <c r="F50" s="68">
        <f t="shared" si="15"/>
        <v>96.6</v>
      </c>
      <c r="G50" s="68">
        <v>0</v>
      </c>
      <c r="H50" s="68">
        <f t="shared" si="16"/>
        <v>154.9</v>
      </c>
      <c r="I50" s="68">
        <v>0</v>
      </c>
      <c r="J50" s="72">
        <f t="shared" si="25"/>
        <v>0</v>
      </c>
      <c r="K50" s="72">
        <f t="shared" si="26"/>
        <v>-1</v>
      </c>
      <c r="L50" s="72">
        <f t="shared" si="27"/>
        <v>0</v>
      </c>
      <c r="M50" s="72">
        <f t="shared" ca="1" si="17"/>
        <v>0</v>
      </c>
      <c r="N50" s="26"/>
      <c r="O50" s="26"/>
      <c r="P50" s="25"/>
      <c r="Q50" s="25"/>
      <c r="T50" s="22">
        <v>0</v>
      </c>
      <c r="U50" s="74">
        <f t="shared" si="18"/>
        <v>-75</v>
      </c>
      <c r="V50" s="70">
        <f t="shared" si="19"/>
        <v>-75</v>
      </c>
      <c r="W50" s="70"/>
      <c r="X50" s="70">
        <f t="shared" si="20"/>
        <v>82.443348720100715</v>
      </c>
      <c r="Y50" s="70">
        <f t="shared" si="21"/>
        <v>7.4433487201007154</v>
      </c>
      <c r="Z50" s="70">
        <f t="shared" si="22"/>
        <v>7</v>
      </c>
      <c r="AA50" s="24">
        <f t="shared" si="23"/>
        <v>7</v>
      </c>
      <c r="AB50" s="67">
        <f t="shared" si="24"/>
        <v>82</v>
      </c>
    </row>
    <row r="51" spans="1:28" ht="15" customHeight="1" x14ac:dyDescent="0.25">
      <c r="A51" s="71">
        <v>1008</v>
      </c>
      <c r="B51" s="71">
        <v>75</v>
      </c>
      <c r="C51" s="68">
        <f t="shared" si="14"/>
        <v>6.72</v>
      </c>
      <c r="D51" s="68">
        <v>261.14999999999998</v>
      </c>
      <c r="E51" s="68">
        <v>208.95</v>
      </c>
      <c r="F51" s="68">
        <f t="shared" si="15"/>
        <v>68.444444444444443</v>
      </c>
      <c r="G51" s="68">
        <v>0</v>
      </c>
      <c r="H51" s="68">
        <f t="shared" si="16"/>
        <v>172.11111111111111</v>
      </c>
      <c r="I51" s="68">
        <v>0</v>
      </c>
      <c r="J51" s="72">
        <f t="shared" si="25"/>
        <v>1</v>
      </c>
      <c r="K51" s="72">
        <f t="shared" si="26"/>
        <v>1</v>
      </c>
      <c r="L51" s="72">
        <f t="shared" si="27"/>
        <v>0</v>
      </c>
      <c r="M51" s="72">
        <f t="shared" ca="1" si="17"/>
        <v>0</v>
      </c>
      <c r="N51" s="26"/>
      <c r="O51" s="26"/>
      <c r="P51" s="25"/>
      <c r="Q51" s="25"/>
      <c r="T51" s="22">
        <v>0</v>
      </c>
      <c r="U51" s="74">
        <f t="shared" si="18"/>
        <v>-75</v>
      </c>
      <c r="V51" s="70">
        <f t="shared" si="19"/>
        <v>-75</v>
      </c>
      <c r="W51" s="70"/>
      <c r="X51" s="70">
        <f t="shared" si="20"/>
        <v>82.443348720100715</v>
      </c>
      <c r="Y51" s="70">
        <f t="shared" si="21"/>
        <v>7.4433487201007154</v>
      </c>
      <c r="Z51" s="70">
        <f t="shared" si="22"/>
        <v>7</v>
      </c>
      <c r="AA51" s="24">
        <f t="shared" si="23"/>
        <v>7</v>
      </c>
      <c r="AB51" s="67">
        <f t="shared" si="24"/>
        <v>82</v>
      </c>
    </row>
    <row r="52" spans="1:28" ht="15" customHeight="1" x14ac:dyDescent="0.25">
      <c r="A52" s="71">
        <v>600</v>
      </c>
      <c r="B52" s="71">
        <v>75</v>
      </c>
      <c r="C52" s="68">
        <f t="shared" si="14"/>
        <v>4</v>
      </c>
      <c r="D52" s="68">
        <v>261.27999999999997</v>
      </c>
      <c r="E52" s="68">
        <v>208.94</v>
      </c>
      <c r="F52" s="68">
        <f t="shared" si="15"/>
        <v>128</v>
      </c>
      <c r="G52" s="68">
        <v>0</v>
      </c>
      <c r="H52" s="68">
        <f t="shared" si="16"/>
        <v>193.625</v>
      </c>
      <c r="I52" s="68">
        <v>0</v>
      </c>
      <c r="J52" s="72">
        <f t="shared" si="25"/>
        <v>1</v>
      </c>
      <c r="K52" s="72">
        <f t="shared" si="26"/>
        <v>1</v>
      </c>
      <c r="L52" s="72">
        <f t="shared" si="27"/>
        <v>0</v>
      </c>
      <c r="M52" s="72">
        <f t="shared" ca="1" si="17"/>
        <v>1</v>
      </c>
      <c r="N52" s="26"/>
      <c r="O52" s="26"/>
      <c r="P52" s="25"/>
      <c r="Q52" s="25"/>
      <c r="T52" s="22">
        <v>0</v>
      </c>
      <c r="U52" s="74">
        <f t="shared" si="18"/>
        <v>-75</v>
      </c>
      <c r="V52" s="70">
        <f t="shared" si="19"/>
        <v>-75</v>
      </c>
      <c r="W52" s="70"/>
      <c r="X52" s="70">
        <f t="shared" si="20"/>
        <v>82.443348720100715</v>
      </c>
      <c r="Y52" s="70">
        <f t="shared" si="21"/>
        <v>7.4433487201007154</v>
      </c>
      <c r="Z52" s="70">
        <f t="shared" si="22"/>
        <v>7</v>
      </c>
      <c r="AA52" s="24">
        <f t="shared" si="23"/>
        <v>7</v>
      </c>
      <c r="AB52" s="67">
        <f t="shared" si="24"/>
        <v>82</v>
      </c>
    </row>
    <row r="53" spans="1:28" ht="15" customHeight="1" x14ac:dyDescent="0.25">
      <c r="A53" s="71">
        <v>950</v>
      </c>
      <c r="B53" s="71">
        <v>75</v>
      </c>
      <c r="C53" s="68">
        <f t="shared" si="14"/>
        <v>6.33</v>
      </c>
      <c r="D53" s="68">
        <v>261.41000000000003</v>
      </c>
      <c r="E53" s="68">
        <v>208.94</v>
      </c>
      <c r="F53" s="68">
        <f t="shared" si="15"/>
        <v>96.285714285714292</v>
      </c>
      <c r="G53" s="68">
        <v>0</v>
      </c>
      <c r="H53" s="68">
        <f t="shared" si="16"/>
        <v>221.28571428571428</v>
      </c>
      <c r="I53" s="68">
        <v>0</v>
      </c>
      <c r="J53" s="72">
        <f t="shared" si="25"/>
        <v>1</v>
      </c>
      <c r="K53" s="72">
        <f t="shared" si="26"/>
        <v>1</v>
      </c>
      <c r="L53" s="72">
        <f t="shared" si="27"/>
        <v>0</v>
      </c>
      <c r="M53" s="72">
        <f t="shared" ca="1" si="17"/>
        <v>0</v>
      </c>
      <c r="N53" s="26"/>
      <c r="O53" s="26"/>
      <c r="P53" s="25"/>
      <c r="Q53" s="25"/>
      <c r="T53" s="22">
        <v>0</v>
      </c>
      <c r="U53" s="74">
        <f t="shared" si="18"/>
        <v>-75</v>
      </c>
      <c r="V53" s="70">
        <f t="shared" si="19"/>
        <v>-75</v>
      </c>
      <c r="W53" s="70"/>
      <c r="X53" s="70">
        <f t="shared" si="20"/>
        <v>82.443348720100715</v>
      </c>
      <c r="Y53" s="70">
        <f t="shared" si="21"/>
        <v>7.4433487201007154</v>
      </c>
      <c r="Z53" s="70">
        <f t="shared" si="22"/>
        <v>7</v>
      </c>
      <c r="AA53" s="24">
        <f t="shared" si="23"/>
        <v>7</v>
      </c>
      <c r="AB53" s="67">
        <f t="shared" si="24"/>
        <v>82</v>
      </c>
    </row>
    <row r="54" spans="1:28" ht="15" customHeight="1" x14ac:dyDescent="0.25">
      <c r="A54" s="71">
        <v>832</v>
      </c>
      <c r="B54" s="71">
        <v>74</v>
      </c>
      <c r="C54" s="68">
        <f t="shared" si="14"/>
        <v>5.55</v>
      </c>
      <c r="D54" s="68">
        <v>261.52999999999997</v>
      </c>
      <c r="E54" s="68">
        <v>209.34</v>
      </c>
      <c r="F54" s="68">
        <f t="shared" si="15"/>
        <v>132</v>
      </c>
      <c r="G54" s="68">
        <v>0</v>
      </c>
      <c r="H54" s="68">
        <f t="shared" si="16"/>
        <v>258.33333333333331</v>
      </c>
      <c r="I54" s="68">
        <v>0</v>
      </c>
      <c r="J54" s="72">
        <f t="shared" si="25"/>
        <v>1</v>
      </c>
      <c r="K54" s="72">
        <f t="shared" si="26"/>
        <v>1</v>
      </c>
      <c r="L54" s="72">
        <f t="shared" si="27"/>
        <v>0</v>
      </c>
      <c r="M54" s="72">
        <f t="shared" ca="1" si="17"/>
        <v>0</v>
      </c>
      <c r="N54" s="26"/>
      <c r="O54" s="26"/>
      <c r="P54" s="25"/>
      <c r="Q54" s="25"/>
      <c r="T54" s="22">
        <v>0</v>
      </c>
      <c r="U54" s="74">
        <f t="shared" si="18"/>
        <v>-74</v>
      </c>
      <c r="V54" s="70">
        <f t="shared" si="19"/>
        <v>-74</v>
      </c>
      <c r="W54" s="70"/>
      <c r="X54" s="70">
        <f t="shared" si="20"/>
        <v>81.34410407049937</v>
      </c>
      <c r="Y54" s="70">
        <f t="shared" si="21"/>
        <v>7.3441040704993696</v>
      </c>
      <c r="Z54" s="70">
        <f t="shared" si="22"/>
        <v>7</v>
      </c>
      <c r="AA54" s="24">
        <f t="shared" si="23"/>
        <v>7</v>
      </c>
      <c r="AB54" s="67">
        <f t="shared" si="24"/>
        <v>81</v>
      </c>
    </row>
    <row r="55" spans="1:28" ht="15" customHeight="1" x14ac:dyDescent="0.25">
      <c r="A55" s="71">
        <v>832</v>
      </c>
      <c r="B55" s="71">
        <v>73</v>
      </c>
      <c r="C55" s="68">
        <f t="shared" si="14"/>
        <v>5.55</v>
      </c>
      <c r="D55" s="68">
        <v>261.64</v>
      </c>
      <c r="E55" s="68">
        <v>209.93</v>
      </c>
      <c r="F55" s="68">
        <f t="shared" si="15"/>
        <v>158.4</v>
      </c>
      <c r="G55" s="68">
        <v>0</v>
      </c>
      <c r="H55" s="68">
        <f t="shared" si="16"/>
        <v>310.2</v>
      </c>
      <c r="I55" s="68">
        <v>0</v>
      </c>
      <c r="J55" s="72">
        <f t="shared" si="25"/>
        <v>1</v>
      </c>
      <c r="K55" s="72">
        <f t="shared" si="26"/>
        <v>1</v>
      </c>
      <c r="L55" s="72">
        <f t="shared" si="27"/>
        <v>1</v>
      </c>
      <c r="M55" s="72">
        <f t="shared" ca="1" si="17"/>
        <v>1</v>
      </c>
      <c r="N55" s="26"/>
      <c r="O55" s="26"/>
      <c r="P55" s="25"/>
      <c r="Q55" s="25"/>
      <c r="T55" s="22">
        <v>0</v>
      </c>
      <c r="U55" s="74">
        <f t="shared" si="18"/>
        <v>-73</v>
      </c>
      <c r="V55" s="70">
        <f t="shared" si="19"/>
        <v>-73</v>
      </c>
      <c r="W55" s="70"/>
      <c r="X55" s="70">
        <f t="shared" si="20"/>
        <v>80.244859420898024</v>
      </c>
      <c r="Y55" s="70">
        <f t="shared" si="21"/>
        <v>7.2448594208980239</v>
      </c>
      <c r="Z55" s="70">
        <f t="shared" si="22"/>
        <v>7</v>
      </c>
      <c r="AA55" s="24">
        <f t="shared" si="23"/>
        <v>7</v>
      </c>
      <c r="AB55" s="67">
        <f t="shared" si="24"/>
        <v>80</v>
      </c>
    </row>
    <row r="56" spans="1:28" ht="15" customHeight="1" x14ac:dyDescent="0.25">
      <c r="A56" s="71">
        <v>826</v>
      </c>
      <c r="B56" s="71">
        <v>126</v>
      </c>
      <c r="C56" s="68">
        <f t="shared" si="14"/>
        <v>5.51</v>
      </c>
      <c r="D56" s="68">
        <v>261.8</v>
      </c>
      <c r="E56" s="68">
        <v>210</v>
      </c>
      <c r="F56" s="68">
        <f t="shared" si="15"/>
        <v>199.5</v>
      </c>
      <c r="G56" s="68">
        <v>0</v>
      </c>
      <c r="H56" s="68">
        <f t="shared" si="16"/>
        <v>374.5</v>
      </c>
      <c r="I56" s="68">
        <v>0</v>
      </c>
      <c r="J56" s="72">
        <f t="shared" si="25"/>
        <v>0</v>
      </c>
      <c r="K56" s="72">
        <f t="shared" si="26"/>
        <v>1</v>
      </c>
      <c r="L56" s="72">
        <f t="shared" si="27"/>
        <v>1</v>
      </c>
      <c r="M56" s="72">
        <f t="shared" ca="1" si="17"/>
        <v>1</v>
      </c>
      <c r="N56" s="26"/>
      <c r="O56" s="26"/>
      <c r="P56" s="25"/>
      <c r="Q56" s="25"/>
      <c r="T56" s="22">
        <v>0</v>
      </c>
      <c r="U56" s="74">
        <f t="shared" si="18"/>
        <v>-126</v>
      </c>
      <c r="V56" s="70">
        <f t="shared" si="19"/>
        <v>-126</v>
      </c>
      <c r="W56" s="70"/>
      <c r="X56" s="70">
        <f t="shared" si="20"/>
        <v>138.50482584976919</v>
      </c>
      <c r="Y56" s="70">
        <f t="shared" si="21"/>
        <v>12.50482584976919</v>
      </c>
      <c r="Z56" s="70">
        <f t="shared" si="22"/>
        <v>13</v>
      </c>
      <c r="AA56" s="24">
        <f t="shared" si="23"/>
        <v>13</v>
      </c>
      <c r="AB56" s="67">
        <f t="shared" si="24"/>
        <v>139</v>
      </c>
    </row>
    <row r="57" spans="1:28" ht="15" customHeight="1" x14ac:dyDescent="0.25">
      <c r="A57" s="71">
        <v>855</v>
      </c>
      <c r="B57" s="71">
        <v>213</v>
      </c>
      <c r="C57" s="68">
        <f t="shared" si="14"/>
        <v>5.7</v>
      </c>
      <c r="D57" s="68">
        <v>261.92</v>
      </c>
      <c r="E57" s="68">
        <v>210</v>
      </c>
      <c r="F57" s="68">
        <f t="shared" si="15"/>
        <v>256.33333333333331</v>
      </c>
      <c r="G57" s="68">
        <v>0</v>
      </c>
      <c r="H57" s="68">
        <f t="shared" si="16"/>
        <v>470.33333333333331</v>
      </c>
      <c r="I57" s="68">
        <v>0</v>
      </c>
      <c r="J57" s="72">
        <f t="shared" si="25"/>
        <v>0</v>
      </c>
      <c r="K57" s="72">
        <f t="shared" si="26"/>
        <v>1</v>
      </c>
      <c r="L57" s="72">
        <f t="shared" si="27"/>
        <v>1</v>
      </c>
      <c r="M57" s="72">
        <f t="shared" ca="1" si="17"/>
        <v>1</v>
      </c>
      <c r="N57" s="26"/>
      <c r="O57" s="26"/>
      <c r="P57" s="25"/>
      <c r="Q57" s="25"/>
      <c r="T57" s="22">
        <v>0</v>
      </c>
      <c r="U57" s="74">
        <f t="shared" si="18"/>
        <v>-213</v>
      </c>
      <c r="V57" s="70">
        <f t="shared" si="19"/>
        <v>-213</v>
      </c>
      <c r="W57" s="70"/>
      <c r="X57" s="70">
        <f t="shared" si="20"/>
        <v>234.13911036508603</v>
      </c>
      <c r="Y57" s="70">
        <f t="shared" si="21"/>
        <v>21.139110365086026</v>
      </c>
      <c r="Z57" s="70">
        <f t="shared" si="22"/>
        <v>21</v>
      </c>
      <c r="AA57" s="24">
        <f t="shared" si="23"/>
        <v>21</v>
      </c>
      <c r="AB57" s="67">
        <f t="shared" si="24"/>
        <v>234</v>
      </c>
    </row>
    <row r="58" spans="1:28" ht="15" customHeight="1" x14ac:dyDescent="0.25">
      <c r="A58" s="71">
        <v>1148</v>
      </c>
      <c r="B58" s="71">
        <v>214</v>
      </c>
      <c r="C58" s="68">
        <f t="shared" si="14"/>
        <v>7.65</v>
      </c>
      <c r="D58" s="68">
        <v>262.14</v>
      </c>
      <c r="E58" s="68">
        <v>210.28</v>
      </c>
      <c r="F58" s="68">
        <f t="shared" si="15"/>
        <v>238</v>
      </c>
      <c r="G58" s="68">
        <v>0</v>
      </c>
      <c r="H58" s="68">
        <f t="shared" si="16"/>
        <v>705</v>
      </c>
      <c r="I58" s="68">
        <v>0</v>
      </c>
      <c r="J58" s="72">
        <f t="shared" si="25"/>
        <v>1</v>
      </c>
      <c r="K58" s="72">
        <f t="shared" si="26"/>
        <v>1</v>
      </c>
      <c r="L58" s="72">
        <f t="shared" si="27"/>
        <v>1</v>
      </c>
      <c r="M58" s="72">
        <f t="shared" ca="1" si="17"/>
        <v>0</v>
      </c>
      <c r="N58" s="26"/>
      <c r="O58" s="26"/>
      <c r="P58" s="25"/>
      <c r="Q58" s="25"/>
      <c r="T58" s="22">
        <v>0</v>
      </c>
      <c r="U58" s="74">
        <f t="shared" si="18"/>
        <v>-214</v>
      </c>
      <c r="V58" s="70">
        <f t="shared" si="19"/>
        <v>-214</v>
      </c>
      <c r="W58" s="70"/>
      <c r="X58" s="70">
        <f t="shared" si="20"/>
        <v>235.23835501468739</v>
      </c>
      <c r="Y58" s="70">
        <f t="shared" si="21"/>
        <v>21.238355014687386</v>
      </c>
      <c r="Z58" s="70">
        <f t="shared" si="22"/>
        <v>21</v>
      </c>
      <c r="AA58" s="24">
        <f t="shared" si="23"/>
        <v>21</v>
      </c>
      <c r="AB58" s="67">
        <f t="shared" si="24"/>
        <v>235</v>
      </c>
    </row>
    <row r="59" spans="1:28" ht="15" customHeight="1" x14ac:dyDescent="0.25">
      <c r="A59" s="71">
        <v>912</v>
      </c>
      <c r="B59" s="71">
        <v>212</v>
      </c>
      <c r="C59" s="68">
        <f t="shared" si="14"/>
        <v>6.08</v>
      </c>
      <c r="D59" s="68">
        <v>262.22000000000003</v>
      </c>
      <c r="E59" s="68">
        <v>209.75</v>
      </c>
      <c r="F59" s="68">
        <f t="shared" si="15"/>
        <v>712</v>
      </c>
      <c r="G59" s="68">
        <v>0</v>
      </c>
      <c r="H59" s="68">
        <f t="shared" si="16"/>
        <v>1412</v>
      </c>
      <c r="I59" s="68">
        <v>0</v>
      </c>
      <c r="J59" s="72">
        <f t="shared" si="25"/>
        <v>1</v>
      </c>
      <c r="K59" s="72">
        <f t="shared" si="26"/>
        <v>1</v>
      </c>
      <c r="L59" s="72">
        <f t="shared" si="27"/>
        <v>1</v>
      </c>
      <c r="M59" s="72">
        <f t="shared" ca="1" si="17"/>
        <v>0</v>
      </c>
      <c r="N59" s="26"/>
      <c r="O59" s="26"/>
      <c r="P59" s="25"/>
      <c r="Q59" s="25"/>
      <c r="T59" s="22">
        <v>0</v>
      </c>
      <c r="U59" s="74">
        <f t="shared" si="18"/>
        <v>-212</v>
      </c>
      <c r="V59" s="70">
        <f t="shared" si="19"/>
        <v>-212</v>
      </c>
      <c r="W59" s="70"/>
      <c r="X59" s="70">
        <f t="shared" si="20"/>
        <v>233.03986571548467</v>
      </c>
      <c r="Y59" s="70">
        <f t="shared" si="21"/>
        <v>21.039865715484666</v>
      </c>
      <c r="Z59" s="70">
        <f t="shared" si="22"/>
        <v>21</v>
      </c>
      <c r="AA59" s="24">
        <f t="shared" si="23"/>
        <v>21</v>
      </c>
      <c r="AB59" s="67">
        <f t="shared" si="24"/>
        <v>233</v>
      </c>
    </row>
    <row r="60" spans="1:28" ht="15" customHeight="1" x14ac:dyDescent="0.25">
      <c r="A60" s="79">
        <v>1624</v>
      </c>
      <c r="B60" s="71">
        <v>263</v>
      </c>
      <c r="C60" s="68">
        <f t="shared" si="14"/>
        <v>10.83</v>
      </c>
      <c r="D60" s="68">
        <v>262.42</v>
      </c>
      <c r="E60" s="68">
        <v>210.39</v>
      </c>
      <c r="F60" s="80">
        <v>0</v>
      </c>
      <c r="G60" s="80">
        <v>0</v>
      </c>
      <c r="H60" s="80">
        <v>0</v>
      </c>
      <c r="I60" s="80">
        <v>0</v>
      </c>
      <c r="J60" s="72">
        <f t="shared" si="25"/>
        <v>0</v>
      </c>
      <c r="K60" s="72">
        <f t="shared" si="26"/>
        <v>1</v>
      </c>
      <c r="L60" s="72">
        <f t="shared" si="27"/>
        <v>1</v>
      </c>
      <c r="M60" s="72">
        <f t="shared" ca="1" si="17"/>
        <v>1</v>
      </c>
      <c r="N60" s="26"/>
      <c r="O60" s="26"/>
      <c r="P60" s="25"/>
      <c r="Q60" s="25"/>
      <c r="T60" s="22">
        <v>0</v>
      </c>
      <c r="U60" s="74">
        <f t="shared" si="18"/>
        <v>-263</v>
      </c>
      <c r="V60" s="70">
        <f t="shared" si="19"/>
        <v>-263</v>
      </c>
      <c r="W60" s="70"/>
      <c r="X60" s="70">
        <f t="shared" si="20"/>
        <v>289.10134284515317</v>
      </c>
      <c r="Y60" s="70">
        <f t="shared" si="21"/>
        <v>26.101342845153169</v>
      </c>
      <c r="Z60" s="70">
        <f t="shared" si="22"/>
        <v>26</v>
      </c>
      <c r="AA60" s="24">
        <f t="shared" si="23"/>
        <v>26</v>
      </c>
      <c r="AB60" s="67">
        <f t="shared" si="24"/>
        <v>289</v>
      </c>
    </row>
    <row r="61" spans="1:28" ht="15" customHeight="1" x14ac:dyDescent="0.25">
      <c r="A61" s="71">
        <v>630</v>
      </c>
      <c r="B61" s="71">
        <v>119</v>
      </c>
      <c r="C61" s="68">
        <f t="shared" si="14"/>
        <v>4.2</v>
      </c>
      <c r="D61" s="68">
        <v>262.51</v>
      </c>
      <c r="E61" s="68">
        <v>210.51</v>
      </c>
      <c r="F61" s="68">
        <v>0</v>
      </c>
      <c r="G61" s="68">
        <f t="shared" ref="G61:G92" si="28">($A$60-A61)/(ROW(A61)-ROW($A$60))</f>
        <v>994</v>
      </c>
      <c r="H61" s="68">
        <v>0</v>
      </c>
      <c r="I61" s="68">
        <f t="shared" ref="I61:I92" si="29">($A$60-B61)/(ROW(B61)-ROW($A$60))</f>
        <v>1505</v>
      </c>
      <c r="J61" s="72">
        <f t="shared" si="25"/>
        <v>0</v>
      </c>
      <c r="K61" s="72">
        <f t="shared" si="26"/>
        <v>-1</v>
      </c>
      <c r="L61" s="72">
        <f t="shared" si="27"/>
        <v>0</v>
      </c>
      <c r="M61" s="72">
        <f t="shared" ca="1" si="17"/>
        <v>0</v>
      </c>
      <c r="N61" s="26"/>
      <c r="O61" s="26"/>
      <c r="P61" s="25"/>
      <c r="Q61" s="25"/>
      <c r="T61" s="22">
        <v>0</v>
      </c>
      <c r="U61" s="74">
        <f t="shared" si="18"/>
        <v>-119</v>
      </c>
      <c r="V61" s="70">
        <f t="shared" si="19"/>
        <v>-119</v>
      </c>
      <c r="W61" s="70"/>
      <c r="X61" s="70">
        <f t="shared" si="20"/>
        <v>130.81011330255978</v>
      </c>
      <c r="Y61" s="70">
        <f t="shared" si="21"/>
        <v>11.810113302559785</v>
      </c>
      <c r="Z61" s="70">
        <f t="shared" si="22"/>
        <v>12</v>
      </c>
      <c r="AA61" s="24">
        <f t="shared" si="23"/>
        <v>12</v>
      </c>
      <c r="AB61" s="67">
        <f t="shared" si="24"/>
        <v>131</v>
      </c>
    </row>
    <row r="62" spans="1:28" ht="15" customHeight="1" x14ac:dyDescent="0.25">
      <c r="A62" s="71">
        <v>1582</v>
      </c>
      <c r="B62" s="71">
        <v>305</v>
      </c>
      <c r="C62" s="68">
        <f t="shared" si="14"/>
        <v>10.55</v>
      </c>
      <c r="D62" s="68">
        <v>262.66000000000003</v>
      </c>
      <c r="E62" s="68">
        <v>210.52</v>
      </c>
      <c r="F62" s="68">
        <v>0</v>
      </c>
      <c r="G62" s="68">
        <f t="shared" si="28"/>
        <v>21</v>
      </c>
      <c r="H62" s="68">
        <v>0</v>
      </c>
      <c r="I62" s="68">
        <f t="shared" si="29"/>
        <v>659.5</v>
      </c>
      <c r="J62" s="72">
        <f t="shared" si="25"/>
        <v>0</v>
      </c>
      <c r="K62" s="72">
        <f t="shared" si="26"/>
        <v>1</v>
      </c>
      <c r="L62" s="72">
        <f t="shared" si="27"/>
        <v>0</v>
      </c>
      <c r="M62" s="72">
        <f t="shared" ca="1" si="17"/>
        <v>1</v>
      </c>
      <c r="N62" s="26"/>
      <c r="O62" s="26"/>
      <c r="P62" s="25"/>
      <c r="Q62" s="25"/>
      <c r="T62" s="22">
        <v>0</v>
      </c>
      <c r="U62" s="74">
        <f t="shared" si="18"/>
        <v>-305</v>
      </c>
      <c r="V62" s="70">
        <f t="shared" si="19"/>
        <v>-305</v>
      </c>
      <c r="W62" s="70"/>
      <c r="X62" s="70">
        <f t="shared" si="20"/>
        <v>335.26961812840955</v>
      </c>
      <c r="Y62" s="70">
        <f t="shared" si="21"/>
        <v>30.269618128409547</v>
      </c>
      <c r="Z62" s="70">
        <f t="shared" si="22"/>
        <v>30</v>
      </c>
      <c r="AA62" s="24">
        <f t="shared" si="23"/>
        <v>30</v>
      </c>
      <c r="AB62" s="67">
        <f t="shared" si="24"/>
        <v>335</v>
      </c>
    </row>
    <row r="63" spans="1:28" ht="15" customHeight="1" x14ac:dyDescent="0.25">
      <c r="A63" s="71">
        <v>882</v>
      </c>
      <c r="B63" s="71">
        <v>307</v>
      </c>
      <c r="C63" s="68">
        <f t="shared" si="14"/>
        <v>5.88</v>
      </c>
      <c r="D63" s="68">
        <v>262.76</v>
      </c>
      <c r="E63" s="68">
        <v>210.52</v>
      </c>
      <c r="F63" s="68">
        <v>0</v>
      </c>
      <c r="G63" s="68">
        <f t="shared" si="28"/>
        <v>247.33333333333334</v>
      </c>
      <c r="H63" s="68">
        <v>0</v>
      </c>
      <c r="I63" s="68">
        <f t="shared" si="29"/>
        <v>439</v>
      </c>
      <c r="J63" s="72">
        <f t="shared" si="25"/>
        <v>1</v>
      </c>
      <c r="K63" s="72">
        <f t="shared" si="26"/>
        <v>1</v>
      </c>
      <c r="L63" s="72">
        <f t="shared" si="27"/>
        <v>0</v>
      </c>
      <c r="M63" s="72">
        <f t="shared" ca="1" si="17"/>
        <v>0</v>
      </c>
      <c r="N63" s="26"/>
      <c r="O63" s="26"/>
      <c r="P63" s="25"/>
      <c r="Q63" s="25"/>
      <c r="T63" s="22">
        <v>0</v>
      </c>
      <c r="U63" s="74">
        <f t="shared" si="18"/>
        <v>-307</v>
      </c>
      <c r="V63" s="70">
        <f t="shared" si="19"/>
        <v>-307</v>
      </c>
      <c r="W63" s="70"/>
      <c r="X63" s="70">
        <f t="shared" si="20"/>
        <v>337.46810742761227</v>
      </c>
      <c r="Y63" s="70">
        <f t="shared" si="21"/>
        <v>30.468107427612267</v>
      </c>
      <c r="Z63" s="70">
        <f t="shared" si="22"/>
        <v>30</v>
      </c>
      <c r="AA63" s="24">
        <f t="shared" si="23"/>
        <v>30</v>
      </c>
      <c r="AB63" s="67">
        <f t="shared" si="24"/>
        <v>337</v>
      </c>
    </row>
    <row r="64" spans="1:28" ht="15" customHeight="1" x14ac:dyDescent="0.25">
      <c r="A64" s="71">
        <v>1265</v>
      </c>
      <c r="B64" s="71">
        <v>307</v>
      </c>
      <c r="C64" s="68">
        <f t="shared" si="14"/>
        <v>8.43</v>
      </c>
      <c r="D64" s="68">
        <v>262.88</v>
      </c>
      <c r="E64" s="68">
        <v>210.52</v>
      </c>
      <c r="F64" s="68">
        <v>0</v>
      </c>
      <c r="G64" s="68">
        <f t="shared" si="28"/>
        <v>89.75</v>
      </c>
      <c r="H64" s="68">
        <v>0</v>
      </c>
      <c r="I64" s="68">
        <f t="shared" si="29"/>
        <v>329.25</v>
      </c>
      <c r="J64" s="72">
        <f t="shared" si="25"/>
        <v>1</v>
      </c>
      <c r="K64" s="72">
        <f t="shared" si="26"/>
        <v>1</v>
      </c>
      <c r="L64" s="72">
        <f t="shared" si="27"/>
        <v>0</v>
      </c>
      <c r="M64" s="72">
        <f t="shared" ca="1" si="17"/>
        <v>0</v>
      </c>
      <c r="N64" s="26"/>
      <c r="O64" s="26"/>
      <c r="P64" s="25"/>
      <c r="Q64" s="25"/>
      <c r="T64" s="22">
        <v>0</v>
      </c>
      <c r="U64" s="74">
        <f t="shared" si="18"/>
        <v>-307</v>
      </c>
      <c r="V64" s="70">
        <f t="shared" si="19"/>
        <v>-307</v>
      </c>
      <c r="W64" s="70"/>
      <c r="X64" s="70">
        <f t="shared" si="20"/>
        <v>337.46810742761227</v>
      </c>
      <c r="Y64" s="70">
        <f t="shared" si="21"/>
        <v>30.468107427612267</v>
      </c>
      <c r="Z64" s="70">
        <f t="shared" si="22"/>
        <v>30</v>
      </c>
      <c r="AA64" s="24">
        <f t="shared" si="23"/>
        <v>30</v>
      </c>
      <c r="AB64" s="67">
        <f t="shared" si="24"/>
        <v>337</v>
      </c>
    </row>
    <row r="65" spans="1:28" ht="15" customHeight="1" x14ac:dyDescent="0.25">
      <c r="A65" s="71">
        <v>946</v>
      </c>
      <c r="B65" s="79">
        <v>308</v>
      </c>
      <c r="C65" s="68">
        <f t="shared" si="14"/>
        <v>6.31</v>
      </c>
      <c r="D65" s="68">
        <v>262.99</v>
      </c>
      <c r="E65" s="68">
        <v>210.51</v>
      </c>
      <c r="F65" s="68">
        <v>0</v>
      </c>
      <c r="G65" s="68">
        <f t="shared" si="28"/>
        <v>135.6</v>
      </c>
      <c r="H65" s="68">
        <v>0</v>
      </c>
      <c r="I65" s="68">
        <f t="shared" si="29"/>
        <v>263.2</v>
      </c>
      <c r="J65" s="72">
        <f t="shared" si="25"/>
        <v>1</v>
      </c>
      <c r="K65" s="72">
        <f t="shared" si="26"/>
        <v>1</v>
      </c>
      <c r="L65" s="72">
        <f t="shared" si="27"/>
        <v>0</v>
      </c>
      <c r="M65" s="72">
        <f t="shared" ca="1" si="17"/>
        <v>0</v>
      </c>
      <c r="N65" s="26"/>
      <c r="O65" s="26"/>
      <c r="P65" s="25"/>
      <c r="Q65" s="25"/>
      <c r="T65" s="22">
        <v>0</v>
      </c>
      <c r="U65" s="74">
        <f t="shared" si="18"/>
        <v>-308</v>
      </c>
      <c r="V65" s="70">
        <f t="shared" si="19"/>
        <v>-308</v>
      </c>
      <c r="W65" s="70"/>
      <c r="X65" s="70">
        <f t="shared" si="20"/>
        <v>338.56735207721357</v>
      </c>
      <c r="Y65" s="70">
        <f t="shared" si="21"/>
        <v>30.56735207721357</v>
      </c>
      <c r="Z65" s="70">
        <f t="shared" si="22"/>
        <v>31</v>
      </c>
      <c r="AA65" s="24">
        <f t="shared" si="23"/>
        <v>31</v>
      </c>
      <c r="AB65" s="67">
        <f t="shared" si="24"/>
        <v>339</v>
      </c>
    </row>
    <row r="66" spans="1:28" ht="15" customHeight="1" x14ac:dyDescent="0.25">
      <c r="A66" s="71">
        <v>1074</v>
      </c>
      <c r="B66" s="71">
        <v>307</v>
      </c>
      <c r="C66" s="68">
        <f t="shared" ref="C66:C97" si="30">ROUND(A66/150,2)</f>
        <v>7.16</v>
      </c>
      <c r="D66" s="68">
        <v>263.07</v>
      </c>
      <c r="E66" s="68">
        <v>210.38</v>
      </c>
      <c r="F66" s="68">
        <v>0</v>
      </c>
      <c r="G66" s="68">
        <f t="shared" si="28"/>
        <v>91.666666666666671</v>
      </c>
      <c r="H66" s="68">
        <v>0</v>
      </c>
      <c r="I66" s="68">
        <f t="shared" si="29"/>
        <v>219.5</v>
      </c>
      <c r="J66" s="72">
        <f t="shared" si="25"/>
        <v>1</v>
      </c>
      <c r="K66" s="72">
        <f t="shared" si="26"/>
        <v>1</v>
      </c>
      <c r="L66" s="72">
        <f t="shared" si="27"/>
        <v>1</v>
      </c>
      <c r="M66" s="72">
        <f t="shared" ref="M66:M97" ca="1" si="31">IF(RAND()&lt;0.5,0,1)</f>
        <v>0</v>
      </c>
      <c r="N66" s="26"/>
      <c r="O66" s="26"/>
      <c r="P66" s="25"/>
      <c r="Q66" s="25"/>
      <c r="T66" s="22">
        <v>0</v>
      </c>
      <c r="U66" s="74">
        <f t="shared" ref="U66:U97" si="32">T66-B66</f>
        <v>-307</v>
      </c>
      <c r="V66" s="70">
        <f t="shared" ref="V66:V97" si="33">ROUND(U66,0)</f>
        <v>-307</v>
      </c>
      <c r="W66" s="70"/>
      <c r="X66" s="70">
        <f t="shared" ref="X66:X97" si="34">B66/$W$2*$W$3</f>
        <v>337.46810742761227</v>
      </c>
      <c r="Y66" s="70">
        <f t="shared" ref="Y66:Y97" si="35">X66-B66</f>
        <v>30.468107427612267</v>
      </c>
      <c r="Z66" s="70">
        <f t="shared" ref="Z66:Z97" si="36">ROUND(Y66,0)</f>
        <v>30</v>
      </c>
      <c r="AA66" s="24">
        <f t="shared" ref="AA66:AA97" si="37">IF(V66&gt;=0,V66,Z66)</f>
        <v>30</v>
      </c>
      <c r="AB66" s="67">
        <f t="shared" ref="AB66:AB97" si="38">B66+AA66</f>
        <v>337</v>
      </c>
    </row>
    <row r="67" spans="1:28" ht="15" customHeight="1" x14ac:dyDescent="0.25">
      <c r="A67" s="71">
        <v>1007</v>
      </c>
      <c r="B67" s="71">
        <v>305</v>
      </c>
      <c r="C67" s="68">
        <f t="shared" si="30"/>
        <v>6.71</v>
      </c>
      <c r="D67" s="68">
        <v>263.17</v>
      </c>
      <c r="E67" s="68">
        <v>210.08</v>
      </c>
      <c r="F67" s="68">
        <v>0</v>
      </c>
      <c r="G67" s="68">
        <f t="shared" si="28"/>
        <v>88.142857142857139</v>
      </c>
      <c r="H67" s="68">
        <v>0</v>
      </c>
      <c r="I67" s="68">
        <f t="shared" si="29"/>
        <v>188.42857142857142</v>
      </c>
      <c r="J67" s="72">
        <f t="shared" ref="J67:J98" si="39">IF(ABS(B67-B66)&lt;=50,1,0)</f>
        <v>1</v>
      </c>
      <c r="K67" s="72">
        <f t="shared" ref="K67:K98" si="40">IF(ABS((B67-B66))&lt;=50,1,IF((B67-B66)*($B$4-$B$2)&gt;=0,1,-1))</f>
        <v>1</v>
      </c>
      <c r="L67" s="72">
        <f t="shared" si="27"/>
        <v>1</v>
      </c>
      <c r="M67" s="72">
        <f t="shared" ca="1" si="31"/>
        <v>1</v>
      </c>
      <c r="N67" s="26"/>
      <c r="O67" s="26"/>
      <c r="P67" s="25"/>
      <c r="Q67" s="25"/>
      <c r="T67" s="22">
        <v>0</v>
      </c>
      <c r="U67" s="74">
        <f t="shared" si="32"/>
        <v>-305</v>
      </c>
      <c r="V67" s="70">
        <f t="shared" si="33"/>
        <v>-305</v>
      </c>
      <c r="W67" s="70"/>
      <c r="X67" s="70">
        <f t="shared" si="34"/>
        <v>335.26961812840955</v>
      </c>
      <c r="Y67" s="70">
        <f t="shared" si="35"/>
        <v>30.269618128409547</v>
      </c>
      <c r="Z67" s="70">
        <f t="shared" si="36"/>
        <v>30</v>
      </c>
      <c r="AA67" s="24">
        <f t="shared" si="37"/>
        <v>30</v>
      </c>
      <c r="AB67" s="67">
        <f t="shared" si="38"/>
        <v>335</v>
      </c>
    </row>
    <row r="68" spans="1:28" ht="15" customHeight="1" x14ac:dyDescent="0.25">
      <c r="A68" s="71">
        <v>807</v>
      </c>
      <c r="B68" s="71">
        <v>296</v>
      </c>
      <c r="C68" s="68">
        <f t="shared" si="30"/>
        <v>5.38</v>
      </c>
      <c r="D68" s="68">
        <v>263.24</v>
      </c>
      <c r="E68" s="68">
        <v>210</v>
      </c>
      <c r="F68" s="68">
        <v>0</v>
      </c>
      <c r="G68" s="68">
        <f t="shared" si="28"/>
        <v>102.125</v>
      </c>
      <c r="H68" s="68">
        <v>0</v>
      </c>
      <c r="I68" s="68">
        <f t="shared" si="29"/>
        <v>166</v>
      </c>
      <c r="J68" s="72">
        <f t="shared" si="39"/>
        <v>1</v>
      </c>
      <c r="K68" s="72">
        <f t="shared" si="40"/>
        <v>1</v>
      </c>
      <c r="L68" s="72">
        <f t="shared" si="27"/>
        <v>1</v>
      </c>
      <c r="M68" s="72">
        <f t="shared" ca="1" si="31"/>
        <v>0</v>
      </c>
      <c r="N68" s="26"/>
      <c r="O68" s="26"/>
      <c r="P68" s="25"/>
      <c r="Q68" s="25"/>
      <c r="T68" s="22">
        <v>0</v>
      </c>
      <c r="U68" s="74">
        <f t="shared" si="32"/>
        <v>-296</v>
      </c>
      <c r="V68" s="70">
        <f t="shared" si="33"/>
        <v>-296</v>
      </c>
      <c r="W68" s="70"/>
      <c r="X68" s="70">
        <f t="shared" si="34"/>
        <v>325.37641628199748</v>
      </c>
      <c r="Y68" s="70">
        <f t="shared" si="35"/>
        <v>29.376416281997479</v>
      </c>
      <c r="Z68" s="70">
        <f t="shared" si="36"/>
        <v>29</v>
      </c>
      <c r="AA68" s="24">
        <f t="shared" si="37"/>
        <v>29</v>
      </c>
      <c r="AB68" s="67">
        <f t="shared" si="38"/>
        <v>325</v>
      </c>
    </row>
    <row r="69" spans="1:28" ht="15" customHeight="1" x14ac:dyDescent="0.25">
      <c r="A69" s="71">
        <v>848</v>
      </c>
      <c r="B69" s="71">
        <v>209</v>
      </c>
      <c r="C69" s="68">
        <f t="shared" si="30"/>
        <v>5.65</v>
      </c>
      <c r="D69" s="68">
        <v>263.33</v>
      </c>
      <c r="E69" s="68">
        <v>209.97</v>
      </c>
      <c r="F69" s="68">
        <v>0</v>
      </c>
      <c r="G69" s="68">
        <f t="shared" si="28"/>
        <v>86.222222222222229</v>
      </c>
      <c r="H69" s="68">
        <v>0</v>
      </c>
      <c r="I69" s="68">
        <f t="shared" si="29"/>
        <v>157.22222222222223</v>
      </c>
      <c r="J69" s="72">
        <f t="shared" si="39"/>
        <v>0</v>
      </c>
      <c r="K69" s="72">
        <f t="shared" si="40"/>
        <v>-1</v>
      </c>
      <c r="L69" s="72">
        <f t="shared" si="27"/>
        <v>0</v>
      </c>
      <c r="M69" s="72">
        <f t="shared" ca="1" si="31"/>
        <v>0</v>
      </c>
      <c r="N69" s="26"/>
      <c r="O69" s="26"/>
      <c r="P69" s="25"/>
      <c r="Q69" s="25"/>
      <c r="T69" s="22">
        <v>0</v>
      </c>
      <c r="U69" s="74">
        <f t="shared" si="32"/>
        <v>-209</v>
      </c>
      <c r="V69" s="70">
        <f t="shared" si="33"/>
        <v>-209</v>
      </c>
      <c r="W69" s="70"/>
      <c r="X69" s="70">
        <f t="shared" si="34"/>
        <v>229.74213176668067</v>
      </c>
      <c r="Y69" s="70">
        <f t="shared" si="35"/>
        <v>20.742131766680671</v>
      </c>
      <c r="Z69" s="70">
        <f t="shared" si="36"/>
        <v>21</v>
      </c>
      <c r="AA69" s="24">
        <f t="shared" si="37"/>
        <v>21</v>
      </c>
      <c r="AB69" s="67">
        <f t="shared" si="38"/>
        <v>230</v>
      </c>
    </row>
    <row r="70" spans="1:28" ht="15" customHeight="1" x14ac:dyDescent="0.25">
      <c r="A70" s="71">
        <v>655</v>
      </c>
      <c r="B70" s="71">
        <v>208</v>
      </c>
      <c r="C70" s="68">
        <f t="shared" si="30"/>
        <v>4.37</v>
      </c>
      <c r="D70" s="68">
        <v>263.39999999999998</v>
      </c>
      <c r="E70" s="68">
        <v>209.96</v>
      </c>
      <c r="F70" s="68">
        <v>0</v>
      </c>
      <c r="G70" s="68">
        <f t="shared" si="28"/>
        <v>96.9</v>
      </c>
      <c r="H70" s="68">
        <v>0</v>
      </c>
      <c r="I70" s="68">
        <f t="shared" si="29"/>
        <v>141.6</v>
      </c>
      <c r="J70" s="72">
        <f t="shared" si="39"/>
        <v>1</v>
      </c>
      <c r="K70" s="72">
        <f t="shared" si="40"/>
        <v>1</v>
      </c>
      <c r="L70" s="72">
        <f t="shared" si="27"/>
        <v>0</v>
      </c>
      <c r="M70" s="72">
        <f t="shared" ca="1" si="31"/>
        <v>0</v>
      </c>
      <c r="N70" s="26"/>
      <c r="O70" s="26"/>
      <c r="P70" s="25"/>
      <c r="Q70" s="25"/>
      <c r="T70" s="22">
        <v>0</v>
      </c>
      <c r="U70" s="74">
        <f t="shared" si="32"/>
        <v>-208</v>
      </c>
      <c r="V70" s="70">
        <f t="shared" si="33"/>
        <v>-208</v>
      </c>
      <c r="W70" s="70"/>
      <c r="X70" s="70">
        <f t="shared" si="34"/>
        <v>228.64288711707931</v>
      </c>
      <c r="Y70" s="70">
        <f t="shared" si="35"/>
        <v>20.642887117079312</v>
      </c>
      <c r="Z70" s="70">
        <f t="shared" si="36"/>
        <v>21</v>
      </c>
      <c r="AA70" s="24">
        <f t="shared" si="37"/>
        <v>21</v>
      </c>
      <c r="AB70" s="67">
        <f t="shared" si="38"/>
        <v>229</v>
      </c>
    </row>
    <row r="71" spans="1:28" ht="15" customHeight="1" x14ac:dyDescent="0.25">
      <c r="A71" s="71">
        <v>781</v>
      </c>
      <c r="B71" s="71">
        <v>206</v>
      </c>
      <c r="C71" s="68">
        <f t="shared" si="30"/>
        <v>5.21</v>
      </c>
      <c r="D71" s="68">
        <v>263.49</v>
      </c>
      <c r="E71" s="68">
        <v>209.96</v>
      </c>
      <c r="F71" s="68">
        <v>0</v>
      </c>
      <c r="G71" s="68">
        <f t="shared" si="28"/>
        <v>76.63636363636364</v>
      </c>
      <c r="H71" s="68">
        <v>0</v>
      </c>
      <c r="I71" s="68">
        <f t="shared" si="29"/>
        <v>128.90909090909091</v>
      </c>
      <c r="J71" s="72">
        <f t="shared" si="39"/>
        <v>1</v>
      </c>
      <c r="K71" s="72">
        <f t="shared" si="40"/>
        <v>1</v>
      </c>
      <c r="L71" s="72">
        <f t="shared" ref="L71:L102" si="41">IF(OR(COUNTIF(K67:K71,1)=5,COUNTIF(K67:K71,-1)=5),1,0)</f>
        <v>0</v>
      </c>
      <c r="M71" s="72">
        <f t="shared" ca="1" si="31"/>
        <v>1</v>
      </c>
      <c r="N71" s="26"/>
      <c r="O71" s="26"/>
      <c r="P71" s="25"/>
      <c r="Q71" s="25"/>
      <c r="T71" s="22">
        <v>0</v>
      </c>
      <c r="U71" s="74">
        <f t="shared" si="32"/>
        <v>-206</v>
      </c>
      <c r="V71" s="70">
        <f t="shared" si="33"/>
        <v>-206</v>
      </c>
      <c r="W71" s="70"/>
      <c r="X71" s="70">
        <f t="shared" si="34"/>
        <v>226.44439781787662</v>
      </c>
      <c r="Y71" s="70">
        <f t="shared" si="35"/>
        <v>20.44439781787662</v>
      </c>
      <c r="Z71" s="70">
        <f t="shared" si="36"/>
        <v>20</v>
      </c>
      <c r="AA71" s="24">
        <f t="shared" si="37"/>
        <v>20</v>
      </c>
      <c r="AB71" s="67">
        <f t="shared" si="38"/>
        <v>226</v>
      </c>
    </row>
    <row r="72" spans="1:28" ht="15" customHeight="1" x14ac:dyDescent="0.25">
      <c r="A72" s="71">
        <v>654</v>
      </c>
      <c r="B72" s="71">
        <v>206</v>
      </c>
      <c r="C72" s="68">
        <f t="shared" si="30"/>
        <v>4.3600000000000003</v>
      </c>
      <c r="D72" s="68">
        <v>263.54000000000002</v>
      </c>
      <c r="E72" s="68">
        <v>209.96</v>
      </c>
      <c r="F72" s="68">
        <v>0</v>
      </c>
      <c r="G72" s="68">
        <f t="shared" si="28"/>
        <v>80.833333333333329</v>
      </c>
      <c r="H72" s="68">
        <v>0</v>
      </c>
      <c r="I72" s="68">
        <f t="shared" si="29"/>
        <v>118.16666666666667</v>
      </c>
      <c r="J72" s="72">
        <f t="shared" si="39"/>
        <v>1</v>
      </c>
      <c r="K72" s="72">
        <f t="shared" si="40"/>
        <v>1</v>
      </c>
      <c r="L72" s="72">
        <f t="shared" si="41"/>
        <v>0</v>
      </c>
      <c r="M72" s="72">
        <f t="shared" ca="1" si="31"/>
        <v>0</v>
      </c>
      <c r="N72" s="26"/>
      <c r="O72" s="26"/>
      <c r="P72" s="25"/>
      <c r="Q72" s="25"/>
      <c r="T72" s="22">
        <v>0</v>
      </c>
      <c r="U72" s="74">
        <f t="shared" si="32"/>
        <v>-206</v>
      </c>
      <c r="V72" s="70">
        <f t="shared" si="33"/>
        <v>-206</v>
      </c>
      <c r="W72" s="70"/>
      <c r="X72" s="70">
        <f t="shared" si="34"/>
        <v>226.44439781787662</v>
      </c>
      <c r="Y72" s="70">
        <f t="shared" si="35"/>
        <v>20.44439781787662</v>
      </c>
      <c r="Z72" s="70">
        <f t="shared" si="36"/>
        <v>20</v>
      </c>
      <c r="AA72" s="24">
        <f t="shared" si="37"/>
        <v>20</v>
      </c>
      <c r="AB72" s="67">
        <f t="shared" si="38"/>
        <v>226</v>
      </c>
    </row>
    <row r="73" spans="1:28" ht="15" customHeight="1" x14ac:dyDescent="0.25">
      <c r="A73" s="71">
        <v>782</v>
      </c>
      <c r="B73" s="71">
        <v>207</v>
      </c>
      <c r="C73" s="68">
        <f t="shared" si="30"/>
        <v>5.21</v>
      </c>
      <c r="D73" s="68">
        <v>263.61</v>
      </c>
      <c r="E73" s="68">
        <v>210.36</v>
      </c>
      <c r="F73" s="68">
        <v>0</v>
      </c>
      <c r="G73" s="68">
        <f t="shared" si="28"/>
        <v>64.769230769230774</v>
      </c>
      <c r="H73" s="68">
        <v>0</v>
      </c>
      <c r="I73" s="68">
        <f t="shared" si="29"/>
        <v>109</v>
      </c>
      <c r="J73" s="72">
        <f t="shared" si="39"/>
        <v>1</v>
      </c>
      <c r="K73" s="72">
        <f t="shared" si="40"/>
        <v>1</v>
      </c>
      <c r="L73" s="72">
        <f t="shared" si="41"/>
        <v>0</v>
      </c>
      <c r="M73" s="72">
        <f t="shared" ca="1" si="31"/>
        <v>1</v>
      </c>
      <c r="N73" s="26"/>
      <c r="O73" s="26"/>
      <c r="P73" s="25"/>
      <c r="Q73" s="25"/>
      <c r="T73" s="22">
        <v>0</v>
      </c>
      <c r="U73" s="74">
        <f t="shared" si="32"/>
        <v>-207</v>
      </c>
      <c r="V73" s="70">
        <f t="shared" si="33"/>
        <v>-207</v>
      </c>
      <c r="W73" s="70"/>
      <c r="X73" s="70">
        <f t="shared" si="34"/>
        <v>227.54364246747795</v>
      </c>
      <c r="Y73" s="70">
        <f t="shared" si="35"/>
        <v>20.543642467477952</v>
      </c>
      <c r="Z73" s="70">
        <f t="shared" si="36"/>
        <v>21</v>
      </c>
      <c r="AA73" s="24">
        <f t="shared" si="37"/>
        <v>21</v>
      </c>
      <c r="AB73" s="67">
        <f t="shared" si="38"/>
        <v>228</v>
      </c>
    </row>
    <row r="74" spans="1:28" ht="15" customHeight="1" x14ac:dyDescent="0.25">
      <c r="A74" s="71">
        <v>526</v>
      </c>
      <c r="B74" s="71">
        <v>206</v>
      </c>
      <c r="C74" s="68">
        <f t="shared" si="30"/>
        <v>3.51</v>
      </c>
      <c r="D74" s="68">
        <v>263.64</v>
      </c>
      <c r="E74" s="68">
        <v>210.46</v>
      </c>
      <c r="F74" s="68">
        <v>0</v>
      </c>
      <c r="G74" s="68">
        <f t="shared" si="28"/>
        <v>78.428571428571431</v>
      </c>
      <c r="H74" s="68">
        <v>0</v>
      </c>
      <c r="I74" s="68">
        <f t="shared" si="29"/>
        <v>101.28571428571429</v>
      </c>
      <c r="J74" s="72">
        <f t="shared" si="39"/>
        <v>1</v>
      </c>
      <c r="K74" s="72">
        <f t="shared" si="40"/>
        <v>1</v>
      </c>
      <c r="L74" s="72">
        <f t="shared" si="41"/>
        <v>1</v>
      </c>
      <c r="M74" s="72">
        <f t="shared" ca="1" si="31"/>
        <v>0</v>
      </c>
      <c r="N74" s="26"/>
      <c r="O74" s="26"/>
      <c r="P74" s="25"/>
      <c r="Q74" s="25"/>
      <c r="T74" s="22">
        <v>0</v>
      </c>
      <c r="U74" s="74">
        <f t="shared" si="32"/>
        <v>-206</v>
      </c>
      <c r="V74" s="70">
        <f t="shared" si="33"/>
        <v>-206</v>
      </c>
      <c r="W74" s="70"/>
      <c r="X74" s="70">
        <f t="shared" si="34"/>
        <v>226.44439781787662</v>
      </c>
      <c r="Y74" s="70">
        <f t="shared" si="35"/>
        <v>20.44439781787662</v>
      </c>
      <c r="Z74" s="70">
        <f t="shared" si="36"/>
        <v>20</v>
      </c>
      <c r="AA74" s="24">
        <f t="shared" si="37"/>
        <v>20</v>
      </c>
      <c r="AB74" s="67">
        <f t="shared" si="38"/>
        <v>226</v>
      </c>
    </row>
    <row r="75" spans="1:28" ht="15" customHeight="1" x14ac:dyDescent="0.25">
      <c r="A75" s="71">
        <v>751</v>
      </c>
      <c r="B75" s="71">
        <v>304</v>
      </c>
      <c r="C75" s="68">
        <f t="shared" si="30"/>
        <v>5.01</v>
      </c>
      <c r="D75" s="68">
        <v>263.70999999999998</v>
      </c>
      <c r="E75" s="68">
        <v>210.47</v>
      </c>
      <c r="F75" s="68">
        <v>0</v>
      </c>
      <c r="G75" s="68">
        <f t="shared" si="28"/>
        <v>58.2</v>
      </c>
      <c r="H75" s="68">
        <v>0</v>
      </c>
      <c r="I75" s="68">
        <f t="shared" si="29"/>
        <v>88</v>
      </c>
      <c r="J75" s="72">
        <f t="shared" si="39"/>
        <v>0</v>
      </c>
      <c r="K75" s="72">
        <f t="shared" si="40"/>
        <v>1</v>
      </c>
      <c r="L75" s="72">
        <f t="shared" si="41"/>
        <v>1</v>
      </c>
      <c r="M75" s="72">
        <f t="shared" ca="1" si="31"/>
        <v>0</v>
      </c>
      <c r="N75" s="26"/>
      <c r="O75" s="26"/>
      <c r="P75" s="25"/>
      <c r="Q75" s="25"/>
      <c r="T75" s="22">
        <v>0</v>
      </c>
      <c r="U75" s="74">
        <f t="shared" si="32"/>
        <v>-304</v>
      </c>
      <c r="V75" s="70">
        <f t="shared" si="33"/>
        <v>-304</v>
      </c>
      <c r="W75" s="70"/>
      <c r="X75" s="70">
        <f t="shared" si="34"/>
        <v>334.17037347880824</v>
      </c>
      <c r="Y75" s="70">
        <f t="shared" si="35"/>
        <v>30.170373478808244</v>
      </c>
      <c r="Z75" s="70">
        <f t="shared" si="36"/>
        <v>30</v>
      </c>
      <c r="AA75" s="24">
        <f t="shared" si="37"/>
        <v>30</v>
      </c>
      <c r="AB75" s="67">
        <f t="shared" si="38"/>
        <v>334</v>
      </c>
    </row>
    <row r="76" spans="1:28" ht="15" customHeight="1" x14ac:dyDescent="0.25">
      <c r="A76" s="25">
        <v>482</v>
      </c>
      <c r="B76" s="25">
        <v>290</v>
      </c>
      <c r="C76" s="68">
        <f t="shared" si="30"/>
        <v>3.21</v>
      </c>
      <c r="D76" s="25">
        <v>263.74</v>
      </c>
      <c r="E76" s="25">
        <v>210.48</v>
      </c>
      <c r="F76" s="68">
        <v>0</v>
      </c>
      <c r="G76" s="68">
        <f t="shared" si="28"/>
        <v>71.375</v>
      </c>
      <c r="H76" s="68">
        <v>0</v>
      </c>
      <c r="I76" s="68">
        <f t="shared" si="29"/>
        <v>83.375</v>
      </c>
      <c r="J76" s="72">
        <f t="shared" si="39"/>
        <v>1</v>
      </c>
      <c r="K76" s="72">
        <f t="shared" si="40"/>
        <v>1</v>
      </c>
      <c r="L76" s="72">
        <f t="shared" si="41"/>
        <v>1</v>
      </c>
      <c r="M76" s="72">
        <f t="shared" ca="1" si="31"/>
        <v>1</v>
      </c>
      <c r="N76" s="25"/>
      <c r="O76" s="25"/>
      <c r="P76" s="25"/>
      <c r="Q76" s="25"/>
      <c r="T76" s="22">
        <v>0</v>
      </c>
      <c r="U76" s="74">
        <f t="shared" si="32"/>
        <v>-290</v>
      </c>
      <c r="V76" s="70">
        <f t="shared" si="33"/>
        <v>-290</v>
      </c>
      <c r="W76" s="70"/>
      <c r="X76" s="70">
        <f t="shared" si="34"/>
        <v>318.78094838438943</v>
      </c>
      <c r="Y76" s="70">
        <f t="shared" si="35"/>
        <v>28.780948384389433</v>
      </c>
      <c r="Z76" s="70">
        <f t="shared" si="36"/>
        <v>29</v>
      </c>
      <c r="AA76" s="24">
        <f t="shared" si="37"/>
        <v>29</v>
      </c>
      <c r="AB76" s="67">
        <f t="shared" si="38"/>
        <v>319</v>
      </c>
    </row>
    <row r="77" spans="1:28" ht="15" customHeight="1" x14ac:dyDescent="0.25">
      <c r="A77" s="25">
        <v>738</v>
      </c>
      <c r="B77" s="25">
        <v>291</v>
      </c>
      <c r="C77" s="68">
        <f t="shared" si="30"/>
        <v>4.92</v>
      </c>
      <c r="D77" s="25">
        <v>263.79000000000002</v>
      </c>
      <c r="E77" s="25">
        <v>210.48</v>
      </c>
      <c r="F77" s="68">
        <v>0</v>
      </c>
      <c r="G77" s="68">
        <f t="shared" si="28"/>
        <v>52.117647058823529</v>
      </c>
      <c r="H77" s="68">
        <v>0</v>
      </c>
      <c r="I77" s="68">
        <f t="shared" si="29"/>
        <v>78.411764705882348</v>
      </c>
      <c r="J77" s="72">
        <f t="shared" si="39"/>
        <v>1</v>
      </c>
      <c r="K77" s="72">
        <f t="shared" si="40"/>
        <v>1</v>
      </c>
      <c r="L77" s="72">
        <f t="shared" si="41"/>
        <v>1</v>
      </c>
      <c r="M77" s="72">
        <f t="shared" ca="1" si="31"/>
        <v>0</v>
      </c>
      <c r="N77" s="25"/>
      <c r="O77" s="25"/>
      <c r="P77" s="25"/>
      <c r="Q77" s="25"/>
      <c r="T77" s="22">
        <v>0</v>
      </c>
      <c r="U77" s="74">
        <f t="shared" si="32"/>
        <v>-291</v>
      </c>
      <c r="V77" s="70">
        <f t="shared" si="33"/>
        <v>-291</v>
      </c>
      <c r="W77" s="70"/>
      <c r="X77" s="70">
        <f t="shared" si="34"/>
        <v>319.88019303399074</v>
      </c>
      <c r="Y77" s="70">
        <f t="shared" si="35"/>
        <v>28.880193033990736</v>
      </c>
      <c r="Z77" s="70">
        <f t="shared" si="36"/>
        <v>29</v>
      </c>
      <c r="AA77" s="24">
        <f t="shared" si="37"/>
        <v>29</v>
      </c>
      <c r="AB77" s="67">
        <f t="shared" si="38"/>
        <v>320</v>
      </c>
    </row>
    <row r="78" spans="1:28" ht="15" customHeight="1" x14ac:dyDescent="0.25">
      <c r="A78" s="25">
        <v>482</v>
      </c>
      <c r="B78" s="25">
        <v>291</v>
      </c>
      <c r="C78" s="68">
        <f t="shared" si="30"/>
        <v>3.21</v>
      </c>
      <c r="D78" s="25">
        <v>263.83</v>
      </c>
      <c r="E78" s="25">
        <v>210.48</v>
      </c>
      <c r="F78" s="68">
        <v>0</v>
      </c>
      <c r="G78" s="68">
        <f t="shared" si="28"/>
        <v>63.444444444444443</v>
      </c>
      <c r="H78" s="68">
        <v>0</v>
      </c>
      <c r="I78" s="68">
        <f t="shared" si="29"/>
        <v>74.055555555555557</v>
      </c>
      <c r="J78" s="72">
        <f t="shared" si="39"/>
        <v>1</v>
      </c>
      <c r="K78" s="72">
        <f t="shared" si="40"/>
        <v>1</v>
      </c>
      <c r="L78" s="72">
        <f t="shared" si="41"/>
        <v>1</v>
      </c>
      <c r="M78" s="72">
        <f t="shared" ca="1" si="31"/>
        <v>1</v>
      </c>
      <c r="N78" s="25"/>
      <c r="O78" s="25"/>
      <c r="P78" s="25"/>
      <c r="Q78" s="25"/>
      <c r="T78" s="22">
        <v>0</v>
      </c>
      <c r="U78" s="74">
        <f t="shared" si="32"/>
        <v>-291</v>
      </c>
      <c r="V78" s="70">
        <f t="shared" si="33"/>
        <v>-291</v>
      </c>
      <c r="W78" s="70"/>
      <c r="X78" s="70">
        <f t="shared" si="34"/>
        <v>319.88019303399074</v>
      </c>
      <c r="Y78" s="70">
        <f t="shared" si="35"/>
        <v>28.880193033990736</v>
      </c>
      <c r="Z78" s="70">
        <f t="shared" si="36"/>
        <v>29</v>
      </c>
      <c r="AA78" s="24">
        <f t="shared" si="37"/>
        <v>29</v>
      </c>
      <c r="AB78" s="67">
        <f t="shared" si="38"/>
        <v>320</v>
      </c>
    </row>
    <row r="79" spans="1:28" ht="15" customHeight="1" x14ac:dyDescent="0.25">
      <c r="A79" s="25">
        <v>610</v>
      </c>
      <c r="B79" s="25">
        <v>291</v>
      </c>
      <c r="C79" s="68">
        <f t="shared" si="30"/>
        <v>4.07</v>
      </c>
      <c r="D79" s="25">
        <v>263.88</v>
      </c>
      <c r="E79" s="25">
        <v>210.48</v>
      </c>
      <c r="F79" s="68">
        <v>0</v>
      </c>
      <c r="G79" s="68">
        <f t="shared" si="28"/>
        <v>53.368421052631582</v>
      </c>
      <c r="H79" s="68">
        <v>0</v>
      </c>
      <c r="I79" s="68">
        <f t="shared" si="29"/>
        <v>70.15789473684211</v>
      </c>
      <c r="J79" s="72">
        <f t="shared" si="39"/>
        <v>1</v>
      </c>
      <c r="K79" s="72">
        <f t="shared" si="40"/>
        <v>1</v>
      </c>
      <c r="L79" s="72">
        <f t="shared" si="41"/>
        <v>1</v>
      </c>
      <c r="M79" s="72">
        <f t="shared" ca="1" si="31"/>
        <v>1</v>
      </c>
      <c r="N79" s="25"/>
      <c r="O79" s="25"/>
      <c r="P79" s="25"/>
      <c r="Q79" s="25"/>
      <c r="T79" s="22">
        <v>0</v>
      </c>
      <c r="U79" s="74">
        <f t="shared" si="32"/>
        <v>-291</v>
      </c>
      <c r="V79" s="70">
        <f t="shared" si="33"/>
        <v>-291</v>
      </c>
      <c r="W79" s="70"/>
      <c r="X79" s="70">
        <f t="shared" si="34"/>
        <v>319.88019303399074</v>
      </c>
      <c r="Y79" s="70">
        <f t="shared" si="35"/>
        <v>28.880193033990736</v>
      </c>
      <c r="Z79" s="70">
        <f t="shared" si="36"/>
        <v>29</v>
      </c>
      <c r="AA79" s="24">
        <f t="shared" si="37"/>
        <v>29</v>
      </c>
      <c r="AB79" s="67">
        <f t="shared" si="38"/>
        <v>320</v>
      </c>
    </row>
    <row r="80" spans="1:28" ht="15" customHeight="1" x14ac:dyDescent="0.25">
      <c r="A80" s="25">
        <v>547</v>
      </c>
      <c r="B80" s="25">
        <v>291</v>
      </c>
      <c r="C80" s="68">
        <f t="shared" si="30"/>
        <v>3.65</v>
      </c>
      <c r="D80" s="25">
        <v>263.92</v>
      </c>
      <c r="E80" s="25">
        <v>210.48</v>
      </c>
      <c r="F80" s="68">
        <v>0</v>
      </c>
      <c r="G80" s="68">
        <f t="shared" si="28"/>
        <v>53.85</v>
      </c>
      <c r="H80" s="68">
        <v>0</v>
      </c>
      <c r="I80" s="68">
        <f t="shared" si="29"/>
        <v>66.650000000000006</v>
      </c>
      <c r="J80" s="72">
        <f t="shared" si="39"/>
        <v>1</v>
      </c>
      <c r="K80" s="72">
        <f t="shared" si="40"/>
        <v>1</v>
      </c>
      <c r="L80" s="72">
        <f t="shared" si="41"/>
        <v>1</v>
      </c>
      <c r="M80" s="72">
        <f t="shared" ca="1" si="31"/>
        <v>1</v>
      </c>
      <c r="N80" s="25"/>
      <c r="O80" s="25"/>
      <c r="P80" s="25"/>
      <c r="Q80" s="25"/>
      <c r="T80" s="22">
        <v>0</v>
      </c>
      <c r="U80" s="74">
        <f t="shared" si="32"/>
        <v>-291</v>
      </c>
      <c r="V80" s="70">
        <f t="shared" si="33"/>
        <v>-291</v>
      </c>
      <c r="W80" s="70"/>
      <c r="X80" s="70">
        <f t="shared" si="34"/>
        <v>319.88019303399074</v>
      </c>
      <c r="Y80" s="70">
        <f t="shared" si="35"/>
        <v>28.880193033990736</v>
      </c>
      <c r="Z80" s="70">
        <f t="shared" si="36"/>
        <v>29</v>
      </c>
      <c r="AA80" s="24">
        <f t="shared" si="37"/>
        <v>29</v>
      </c>
      <c r="AB80" s="67">
        <f t="shared" si="38"/>
        <v>320</v>
      </c>
    </row>
    <row r="81" spans="1:28" ht="15" customHeight="1" x14ac:dyDescent="0.25">
      <c r="A81" s="25">
        <v>611</v>
      </c>
      <c r="B81" s="25">
        <v>291</v>
      </c>
      <c r="C81" s="68">
        <f t="shared" si="30"/>
        <v>4.07</v>
      </c>
      <c r="D81" s="25">
        <v>263.95</v>
      </c>
      <c r="E81" s="25">
        <v>210.48</v>
      </c>
      <c r="F81" s="68">
        <v>0</v>
      </c>
      <c r="G81" s="68">
        <f t="shared" si="28"/>
        <v>48.238095238095241</v>
      </c>
      <c r="H81" s="68">
        <v>0</v>
      </c>
      <c r="I81" s="68">
        <f t="shared" si="29"/>
        <v>63.476190476190474</v>
      </c>
      <c r="J81" s="72">
        <f t="shared" si="39"/>
        <v>1</v>
      </c>
      <c r="K81" s="72">
        <f t="shared" si="40"/>
        <v>1</v>
      </c>
      <c r="L81" s="72">
        <f t="shared" si="41"/>
        <v>1</v>
      </c>
      <c r="M81" s="72">
        <f t="shared" ca="1" si="31"/>
        <v>1</v>
      </c>
      <c r="N81" s="25"/>
      <c r="O81" s="25"/>
      <c r="P81" s="25"/>
      <c r="Q81" s="25"/>
      <c r="T81" s="22">
        <v>0</v>
      </c>
      <c r="U81" s="74">
        <f t="shared" si="32"/>
        <v>-291</v>
      </c>
      <c r="V81" s="70">
        <f t="shared" si="33"/>
        <v>-291</v>
      </c>
      <c r="W81" s="70"/>
      <c r="X81" s="70">
        <f t="shared" si="34"/>
        <v>319.88019303399074</v>
      </c>
      <c r="Y81" s="70">
        <f t="shared" si="35"/>
        <v>28.880193033990736</v>
      </c>
      <c r="Z81" s="70">
        <f t="shared" si="36"/>
        <v>29</v>
      </c>
      <c r="AA81" s="24">
        <f t="shared" si="37"/>
        <v>29</v>
      </c>
      <c r="AB81" s="67">
        <f t="shared" si="38"/>
        <v>320</v>
      </c>
    </row>
    <row r="82" spans="1:28" ht="15" customHeight="1" x14ac:dyDescent="0.25">
      <c r="A82" s="25">
        <v>547</v>
      </c>
      <c r="B82" s="25">
        <v>291</v>
      </c>
      <c r="C82" s="68">
        <f t="shared" si="30"/>
        <v>3.65</v>
      </c>
      <c r="D82" s="25">
        <v>264.01</v>
      </c>
      <c r="E82" s="25">
        <v>210.48</v>
      </c>
      <c r="F82" s="68">
        <v>0</v>
      </c>
      <c r="G82" s="68">
        <f t="shared" si="28"/>
        <v>48.954545454545453</v>
      </c>
      <c r="H82" s="68">
        <v>0</v>
      </c>
      <c r="I82" s="68">
        <f t="shared" si="29"/>
        <v>60.590909090909093</v>
      </c>
      <c r="J82" s="72">
        <f t="shared" si="39"/>
        <v>1</v>
      </c>
      <c r="K82" s="72">
        <f t="shared" si="40"/>
        <v>1</v>
      </c>
      <c r="L82" s="72">
        <f t="shared" si="41"/>
        <v>1</v>
      </c>
      <c r="M82" s="72">
        <f t="shared" ca="1" si="31"/>
        <v>1</v>
      </c>
      <c r="N82" s="25"/>
      <c r="O82" s="25"/>
      <c r="P82" s="25"/>
      <c r="Q82" s="25"/>
      <c r="T82" s="22">
        <v>0</v>
      </c>
      <c r="U82" s="74">
        <f t="shared" si="32"/>
        <v>-291</v>
      </c>
      <c r="V82" s="70">
        <f t="shared" si="33"/>
        <v>-291</v>
      </c>
      <c r="W82" s="70"/>
      <c r="X82" s="70">
        <f t="shared" si="34"/>
        <v>319.88019303399074</v>
      </c>
      <c r="Y82" s="70">
        <f t="shared" si="35"/>
        <v>28.880193033990736</v>
      </c>
      <c r="Z82" s="70">
        <f t="shared" si="36"/>
        <v>29</v>
      </c>
      <c r="AA82" s="24">
        <f t="shared" si="37"/>
        <v>29</v>
      </c>
      <c r="AB82" s="67">
        <f t="shared" si="38"/>
        <v>320</v>
      </c>
    </row>
    <row r="83" spans="1:28" ht="15" customHeight="1" x14ac:dyDescent="0.25">
      <c r="A83" s="25">
        <v>483</v>
      </c>
      <c r="B83" s="25">
        <v>291</v>
      </c>
      <c r="C83" s="68">
        <f t="shared" si="30"/>
        <v>3.22</v>
      </c>
      <c r="D83" s="25">
        <v>264.02999999999997</v>
      </c>
      <c r="E83" s="25">
        <v>210.48</v>
      </c>
      <c r="F83" s="68">
        <v>0</v>
      </c>
      <c r="G83" s="68">
        <f t="shared" si="28"/>
        <v>49.608695652173914</v>
      </c>
      <c r="H83" s="68">
        <v>0</v>
      </c>
      <c r="I83" s="68">
        <f t="shared" si="29"/>
        <v>57.956521739130437</v>
      </c>
      <c r="J83" s="72">
        <f t="shared" si="39"/>
        <v>1</v>
      </c>
      <c r="K83" s="72">
        <f t="shared" si="40"/>
        <v>1</v>
      </c>
      <c r="L83" s="72">
        <f t="shared" si="41"/>
        <v>1</v>
      </c>
      <c r="M83" s="72">
        <f t="shared" ca="1" si="31"/>
        <v>1</v>
      </c>
      <c r="N83" s="25"/>
      <c r="O83" s="25"/>
      <c r="P83" s="25"/>
      <c r="Q83" s="25"/>
      <c r="T83" s="22">
        <v>0</v>
      </c>
      <c r="U83" s="74">
        <f t="shared" si="32"/>
        <v>-291</v>
      </c>
      <c r="V83" s="70">
        <f t="shared" si="33"/>
        <v>-291</v>
      </c>
      <c r="W83" s="70"/>
      <c r="X83" s="70">
        <f t="shared" si="34"/>
        <v>319.88019303399074</v>
      </c>
      <c r="Y83" s="70">
        <f t="shared" si="35"/>
        <v>28.880193033990736</v>
      </c>
      <c r="Z83" s="70">
        <f t="shared" si="36"/>
        <v>29</v>
      </c>
      <c r="AA83" s="24">
        <f t="shared" si="37"/>
        <v>29</v>
      </c>
      <c r="AB83" s="67">
        <f t="shared" si="38"/>
        <v>320</v>
      </c>
    </row>
    <row r="84" spans="1:28" ht="15" customHeight="1" x14ac:dyDescent="0.25">
      <c r="A84" s="25">
        <v>675</v>
      </c>
      <c r="B84" s="25">
        <v>292</v>
      </c>
      <c r="C84" s="68">
        <f t="shared" si="30"/>
        <v>4.5</v>
      </c>
      <c r="D84" s="25">
        <v>264.08</v>
      </c>
      <c r="E84" s="25">
        <v>210.48</v>
      </c>
      <c r="F84" s="68">
        <v>0</v>
      </c>
      <c r="G84" s="68">
        <f t="shared" si="28"/>
        <v>39.541666666666664</v>
      </c>
      <c r="H84" s="68">
        <v>0</v>
      </c>
      <c r="I84" s="68">
        <f t="shared" si="29"/>
        <v>55.5</v>
      </c>
      <c r="J84" s="72">
        <f t="shared" si="39"/>
        <v>1</v>
      </c>
      <c r="K84" s="72">
        <f t="shared" si="40"/>
        <v>1</v>
      </c>
      <c r="L84" s="72">
        <f t="shared" si="41"/>
        <v>1</v>
      </c>
      <c r="M84" s="72">
        <f t="shared" ca="1" si="31"/>
        <v>0</v>
      </c>
      <c r="N84" s="25"/>
      <c r="O84" s="25"/>
      <c r="P84" s="25"/>
      <c r="Q84" s="25"/>
      <c r="T84" s="22">
        <v>0</v>
      </c>
      <c r="U84" s="74">
        <f t="shared" si="32"/>
        <v>-292</v>
      </c>
      <c r="V84" s="70">
        <f t="shared" si="33"/>
        <v>-292</v>
      </c>
      <c r="W84" s="70"/>
      <c r="X84" s="70">
        <f t="shared" si="34"/>
        <v>320.9794376835921</v>
      </c>
      <c r="Y84" s="70">
        <f t="shared" si="35"/>
        <v>28.979437683592096</v>
      </c>
      <c r="Z84" s="70">
        <f t="shared" si="36"/>
        <v>29</v>
      </c>
      <c r="AA84" s="24">
        <f t="shared" si="37"/>
        <v>29</v>
      </c>
      <c r="AB84" s="67">
        <f t="shared" si="38"/>
        <v>321</v>
      </c>
    </row>
    <row r="85" spans="1:28" ht="15" customHeight="1" x14ac:dyDescent="0.25">
      <c r="A85" s="25">
        <v>419</v>
      </c>
      <c r="B85" s="25">
        <v>291</v>
      </c>
      <c r="C85" s="68">
        <f t="shared" si="30"/>
        <v>2.79</v>
      </c>
      <c r="D85" s="25">
        <v>264.11</v>
      </c>
      <c r="E85" s="25">
        <v>210.48</v>
      </c>
      <c r="F85" s="68">
        <v>0</v>
      </c>
      <c r="G85" s="68">
        <f t="shared" si="28"/>
        <v>48.2</v>
      </c>
      <c r="H85" s="68">
        <v>0</v>
      </c>
      <c r="I85" s="68">
        <f t="shared" si="29"/>
        <v>53.32</v>
      </c>
      <c r="J85" s="72">
        <f t="shared" si="39"/>
        <v>1</v>
      </c>
      <c r="K85" s="72">
        <f t="shared" si="40"/>
        <v>1</v>
      </c>
      <c r="L85" s="72">
        <f t="shared" si="41"/>
        <v>1</v>
      </c>
      <c r="M85" s="72">
        <f t="shared" ca="1" si="31"/>
        <v>0</v>
      </c>
      <c r="N85" s="25"/>
      <c r="O85" s="25"/>
      <c r="P85" s="25"/>
      <c r="Q85" s="25"/>
      <c r="T85" s="22">
        <v>0</v>
      </c>
      <c r="U85" s="74">
        <f t="shared" si="32"/>
        <v>-291</v>
      </c>
      <c r="V85" s="70">
        <f t="shared" si="33"/>
        <v>-291</v>
      </c>
      <c r="W85" s="70"/>
      <c r="X85" s="70">
        <f t="shared" si="34"/>
        <v>319.88019303399074</v>
      </c>
      <c r="Y85" s="70">
        <f t="shared" si="35"/>
        <v>28.880193033990736</v>
      </c>
      <c r="Z85" s="70">
        <f t="shared" si="36"/>
        <v>29</v>
      </c>
      <c r="AA85" s="24">
        <f t="shared" si="37"/>
        <v>29</v>
      </c>
      <c r="AB85" s="67">
        <f t="shared" si="38"/>
        <v>320</v>
      </c>
    </row>
    <row r="86" spans="1:28" ht="15" customHeight="1" x14ac:dyDescent="0.25">
      <c r="A86" s="25">
        <v>611</v>
      </c>
      <c r="B86" s="25">
        <v>292</v>
      </c>
      <c r="C86" s="68">
        <f t="shared" si="30"/>
        <v>4.07</v>
      </c>
      <c r="D86" s="25">
        <v>264.14</v>
      </c>
      <c r="E86" s="25">
        <v>210.48</v>
      </c>
      <c r="F86" s="68">
        <v>0</v>
      </c>
      <c r="G86" s="68">
        <f t="shared" si="28"/>
        <v>38.96153846153846</v>
      </c>
      <c r="H86" s="68">
        <v>0</v>
      </c>
      <c r="I86" s="68">
        <f t="shared" si="29"/>
        <v>51.230769230769234</v>
      </c>
      <c r="J86" s="72">
        <f t="shared" si="39"/>
        <v>1</v>
      </c>
      <c r="K86" s="72">
        <f t="shared" si="40"/>
        <v>1</v>
      </c>
      <c r="L86" s="72">
        <f t="shared" si="41"/>
        <v>1</v>
      </c>
      <c r="M86" s="72">
        <f t="shared" ca="1" si="31"/>
        <v>0</v>
      </c>
      <c r="N86" s="25"/>
      <c r="O86" s="25"/>
      <c r="P86" s="25"/>
      <c r="Q86" s="25"/>
      <c r="T86" s="22">
        <v>0</v>
      </c>
      <c r="U86" s="74">
        <f t="shared" si="32"/>
        <v>-292</v>
      </c>
      <c r="V86" s="70">
        <f t="shared" si="33"/>
        <v>-292</v>
      </c>
      <c r="W86" s="70"/>
      <c r="X86" s="70">
        <f t="shared" si="34"/>
        <v>320.9794376835921</v>
      </c>
      <c r="Y86" s="70">
        <f t="shared" si="35"/>
        <v>28.979437683592096</v>
      </c>
      <c r="Z86" s="70">
        <f t="shared" si="36"/>
        <v>29</v>
      </c>
      <c r="AA86" s="24">
        <f t="shared" si="37"/>
        <v>29</v>
      </c>
      <c r="AB86" s="67">
        <f t="shared" si="38"/>
        <v>321</v>
      </c>
    </row>
    <row r="87" spans="1:28" ht="15" customHeight="1" x14ac:dyDescent="0.25">
      <c r="A87" s="25">
        <v>484</v>
      </c>
      <c r="B87" s="25">
        <v>292</v>
      </c>
      <c r="C87" s="68">
        <f t="shared" si="30"/>
        <v>3.23</v>
      </c>
      <c r="D87" s="25">
        <v>264.18</v>
      </c>
      <c r="E87" s="25">
        <v>210.48</v>
      </c>
      <c r="F87" s="68">
        <v>0</v>
      </c>
      <c r="G87" s="68">
        <f t="shared" si="28"/>
        <v>42.222222222222221</v>
      </c>
      <c r="H87" s="68">
        <v>0</v>
      </c>
      <c r="I87" s="68">
        <f t="shared" si="29"/>
        <v>49.333333333333336</v>
      </c>
      <c r="J87" s="72">
        <f t="shared" si="39"/>
        <v>1</v>
      </c>
      <c r="K87" s="72">
        <f t="shared" si="40"/>
        <v>1</v>
      </c>
      <c r="L87" s="72">
        <f t="shared" si="41"/>
        <v>1</v>
      </c>
      <c r="M87" s="72">
        <f t="shared" ca="1" si="31"/>
        <v>1</v>
      </c>
      <c r="N87" s="25"/>
      <c r="O87" s="25"/>
      <c r="P87" s="25"/>
      <c r="Q87" s="25"/>
      <c r="T87" s="22">
        <v>0</v>
      </c>
      <c r="U87" s="74">
        <f t="shared" si="32"/>
        <v>-292</v>
      </c>
      <c r="V87" s="70">
        <f t="shared" si="33"/>
        <v>-292</v>
      </c>
      <c r="W87" s="70"/>
      <c r="X87" s="70">
        <f t="shared" si="34"/>
        <v>320.9794376835921</v>
      </c>
      <c r="Y87" s="70">
        <f t="shared" si="35"/>
        <v>28.979437683592096</v>
      </c>
      <c r="Z87" s="70">
        <f t="shared" si="36"/>
        <v>29</v>
      </c>
      <c r="AA87" s="24">
        <f t="shared" si="37"/>
        <v>29</v>
      </c>
      <c r="AB87" s="67">
        <f t="shared" si="38"/>
        <v>321</v>
      </c>
    </row>
    <row r="88" spans="1:28" ht="15" customHeight="1" x14ac:dyDescent="0.25">
      <c r="A88" s="25">
        <v>484</v>
      </c>
      <c r="B88" s="25">
        <v>292</v>
      </c>
      <c r="C88" s="68">
        <f t="shared" si="30"/>
        <v>3.23</v>
      </c>
      <c r="D88" s="25">
        <v>264.2</v>
      </c>
      <c r="E88" s="25">
        <v>210.48</v>
      </c>
      <c r="F88" s="68">
        <v>0</v>
      </c>
      <c r="G88" s="68">
        <f t="shared" si="28"/>
        <v>40.714285714285715</v>
      </c>
      <c r="H88" s="68">
        <v>0</v>
      </c>
      <c r="I88" s="68">
        <f t="shared" si="29"/>
        <v>47.571428571428569</v>
      </c>
      <c r="J88" s="72">
        <f t="shared" si="39"/>
        <v>1</v>
      </c>
      <c r="K88" s="72">
        <f t="shared" si="40"/>
        <v>1</v>
      </c>
      <c r="L88" s="72">
        <f t="shared" si="41"/>
        <v>1</v>
      </c>
      <c r="M88" s="72">
        <f t="shared" ca="1" si="31"/>
        <v>1</v>
      </c>
      <c r="N88" s="25"/>
      <c r="O88" s="25"/>
      <c r="P88" s="25"/>
      <c r="Q88" s="25"/>
      <c r="T88" s="22">
        <v>0</v>
      </c>
      <c r="U88" s="74">
        <f t="shared" si="32"/>
        <v>-292</v>
      </c>
      <c r="V88" s="70">
        <f t="shared" si="33"/>
        <v>-292</v>
      </c>
      <c r="W88" s="70"/>
      <c r="X88" s="70">
        <f t="shared" si="34"/>
        <v>320.9794376835921</v>
      </c>
      <c r="Y88" s="70">
        <f t="shared" si="35"/>
        <v>28.979437683592096</v>
      </c>
      <c r="Z88" s="70">
        <f t="shared" si="36"/>
        <v>29</v>
      </c>
      <c r="AA88" s="24">
        <f t="shared" si="37"/>
        <v>29</v>
      </c>
      <c r="AB88" s="67">
        <f t="shared" si="38"/>
        <v>321</v>
      </c>
    </row>
    <row r="89" spans="1:28" ht="15" customHeight="1" x14ac:dyDescent="0.25">
      <c r="A89" s="25">
        <v>544</v>
      </c>
      <c r="B89" s="25">
        <v>289</v>
      </c>
      <c r="C89" s="68">
        <f t="shared" si="30"/>
        <v>3.63</v>
      </c>
      <c r="D89" s="25">
        <v>264.24</v>
      </c>
      <c r="E89" s="25">
        <v>210.48</v>
      </c>
      <c r="F89" s="68">
        <v>0</v>
      </c>
      <c r="G89" s="68">
        <f t="shared" si="28"/>
        <v>37.241379310344826</v>
      </c>
      <c r="H89" s="68">
        <v>0</v>
      </c>
      <c r="I89" s="68">
        <f t="shared" si="29"/>
        <v>46.03448275862069</v>
      </c>
      <c r="J89" s="72">
        <f t="shared" si="39"/>
        <v>1</v>
      </c>
      <c r="K89" s="72">
        <f t="shared" si="40"/>
        <v>1</v>
      </c>
      <c r="L89" s="72">
        <f t="shared" si="41"/>
        <v>1</v>
      </c>
      <c r="M89" s="72">
        <f t="shared" ca="1" si="31"/>
        <v>1</v>
      </c>
      <c r="N89" s="25"/>
      <c r="O89" s="25"/>
      <c r="P89" s="25"/>
      <c r="Q89" s="25"/>
      <c r="T89" s="22">
        <v>0</v>
      </c>
      <c r="U89" s="74">
        <f t="shared" si="32"/>
        <v>-289</v>
      </c>
      <c r="V89" s="70">
        <f t="shared" si="33"/>
        <v>-289</v>
      </c>
      <c r="W89" s="70"/>
      <c r="X89" s="70">
        <f t="shared" si="34"/>
        <v>317.68170373478807</v>
      </c>
      <c r="Y89" s="70">
        <f t="shared" si="35"/>
        <v>28.681703734788073</v>
      </c>
      <c r="Z89" s="70">
        <f t="shared" si="36"/>
        <v>29</v>
      </c>
      <c r="AA89" s="24">
        <f t="shared" si="37"/>
        <v>29</v>
      </c>
      <c r="AB89" s="67">
        <f t="shared" si="38"/>
        <v>318</v>
      </c>
    </row>
    <row r="90" spans="1:28" ht="15" customHeight="1" x14ac:dyDescent="0.25">
      <c r="A90" s="25">
        <v>416</v>
      </c>
      <c r="B90" s="25">
        <v>288</v>
      </c>
      <c r="C90" s="68">
        <f t="shared" si="30"/>
        <v>2.77</v>
      </c>
      <c r="D90" s="25">
        <v>264.26</v>
      </c>
      <c r="E90" s="25">
        <v>210.48</v>
      </c>
      <c r="F90" s="68">
        <v>0</v>
      </c>
      <c r="G90" s="68">
        <f t="shared" si="28"/>
        <v>40.266666666666666</v>
      </c>
      <c r="H90" s="68">
        <v>0</v>
      </c>
      <c r="I90" s="68">
        <f t="shared" si="29"/>
        <v>44.533333333333331</v>
      </c>
      <c r="J90" s="72">
        <f t="shared" si="39"/>
        <v>1</v>
      </c>
      <c r="K90" s="72">
        <f t="shared" si="40"/>
        <v>1</v>
      </c>
      <c r="L90" s="72">
        <f t="shared" si="41"/>
        <v>1</v>
      </c>
      <c r="M90" s="72">
        <f t="shared" ca="1" si="31"/>
        <v>0</v>
      </c>
      <c r="N90" s="25"/>
      <c r="O90" s="25"/>
      <c r="P90" s="25"/>
      <c r="Q90" s="25"/>
      <c r="T90" s="22">
        <v>0</v>
      </c>
      <c r="U90" s="74">
        <f t="shared" si="32"/>
        <v>-288</v>
      </c>
      <c r="V90" s="70">
        <f t="shared" si="33"/>
        <v>-288</v>
      </c>
      <c r="W90" s="70"/>
      <c r="X90" s="70">
        <f t="shared" si="34"/>
        <v>316.58245908518677</v>
      </c>
      <c r="Y90" s="70">
        <f t="shared" si="35"/>
        <v>28.58245908518677</v>
      </c>
      <c r="Z90" s="70">
        <f t="shared" si="36"/>
        <v>29</v>
      </c>
      <c r="AA90" s="24">
        <f t="shared" si="37"/>
        <v>29</v>
      </c>
      <c r="AB90" s="67">
        <f t="shared" si="38"/>
        <v>317</v>
      </c>
    </row>
    <row r="91" spans="1:28" ht="15" customHeight="1" x14ac:dyDescent="0.25">
      <c r="A91" s="25">
        <v>544</v>
      </c>
      <c r="B91" s="25">
        <v>289</v>
      </c>
      <c r="C91" s="68">
        <f t="shared" si="30"/>
        <v>3.63</v>
      </c>
      <c r="D91" s="25">
        <v>264.29000000000002</v>
      </c>
      <c r="E91" s="25">
        <v>210.48</v>
      </c>
      <c r="F91" s="68">
        <v>0</v>
      </c>
      <c r="G91" s="68">
        <f t="shared" si="28"/>
        <v>34.838709677419352</v>
      </c>
      <c r="H91" s="68">
        <v>0</v>
      </c>
      <c r="I91" s="68">
        <f t="shared" si="29"/>
        <v>43.064516129032256</v>
      </c>
      <c r="J91" s="72">
        <f t="shared" si="39"/>
        <v>1</v>
      </c>
      <c r="K91" s="72">
        <f t="shared" si="40"/>
        <v>1</v>
      </c>
      <c r="L91" s="72">
        <f t="shared" si="41"/>
        <v>1</v>
      </c>
      <c r="M91" s="72">
        <f t="shared" ca="1" si="31"/>
        <v>0</v>
      </c>
      <c r="N91" s="25"/>
      <c r="O91" s="25"/>
      <c r="P91" s="25"/>
      <c r="Q91" s="25"/>
      <c r="T91" s="22">
        <v>0</v>
      </c>
      <c r="U91" s="74">
        <f t="shared" si="32"/>
        <v>-289</v>
      </c>
      <c r="V91" s="70">
        <f t="shared" si="33"/>
        <v>-289</v>
      </c>
      <c r="W91" s="70"/>
      <c r="X91" s="70">
        <f t="shared" si="34"/>
        <v>317.68170373478807</v>
      </c>
      <c r="Y91" s="70">
        <f t="shared" si="35"/>
        <v>28.681703734788073</v>
      </c>
      <c r="Z91" s="70">
        <f t="shared" si="36"/>
        <v>29</v>
      </c>
      <c r="AA91" s="24">
        <f t="shared" si="37"/>
        <v>29</v>
      </c>
      <c r="AB91" s="67">
        <f t="shared" si="38"/>
        <v>318</v>
      </c>
    </row>
    <row r="92" spans="1:28" ht="15" customHeight="1" x14ac:dyDescent="0.25">
      <c r="A92" s="25">
        <v>417</v>
      </c>
      <c r="B92" s="25">
        <v>289</v>
      </c>
      <c r="C92" s="68">
        <f t="shared" si="30"/>
        <v>2.78</v>
      </c>
      <c r="D92" s="25">
        <v>264.31</v>
      </c>
      <c r="E92" s="25">
        <v>210.47</v>
      </c>
      <c r="F92" s="68">
        <v>0</v>
      </c>
      <c r="G92" s="68">
        <f t="shared" si="28"/>
        <v>37.71875</v>
      </c>
      <c r="H92" s="68">
        <v>0</v>
      </c>
      <c r="I92" s="68">
        <f t="shared" si="29"/>
        <v>41.71875</v>
      </c>
      <c r="J92" s="72">
        <f t="shared" si="39"/>
        <v>1</v>
      </c>
      <c r="K92" s="72">
        <f t="shared" si="40"/>
        <v>1</v>
      </c>
      <c r="L92" s="72">
        <f t="shared" si="41"/>
        <v>1</v>
      </c>
      <c r="M92" s="72">
        <f t="shared" ca="1" si="31"/>
        <v>0</v>
      </c>
      <c r="N92" s="25"/>
      <c r="O92" s="25"/>
      <c r="P92" s="25"/>
      <c r="Q92" s="25"/>
      <c r="T92" s="22">
        <v>0</v>
      </c>
      <c r="U92" s="74">
        <f t="shared" si="32"/>
        <v>-289</v>
      </c>
      <c r="V92" s="70">
        <f t="shared" si="33"/>
        <v>-289</v>
      </c>
      <c r="W92" s="70"/>
      <c r="X92" s="70">
        <f t="shared" si="34"/>
        <v>317.68170373478807</v>
      </c>
      <c r="Y92" s="70">
        <f t="shared" si="35"/>
        <v>28.681703734788073</v>
      </c>
      <c r="Z92" s="70">
        <f t="shared" si="36"/>
        <v>29</v>
      </c>
      <c r="AA92" s="24">
        <f t="shared" si="37"/>
        <v>29</v>
      </c>
      <c r="AB92" s="67">
        <f t="shared" si="38"/>
        <v>318</v>
      </c>
    </row>
    <row r="93" spans="1:28" ht="15" customHeight="1" x14ac:dyDescent="0.25">
      <c r="A93" s="25">
        <v>481</v>
      </c>
      <c r="B93" s="25">
        <v>289</v>
      </c>
      <c r="C93" s="68">
        <f t="shared" si="30"/>
        <v>3.21</v>
      </c>
      <c r="D93" s="25">
        <v>264.33</v>
      </c>
      <c r="E93" s="25">
        <v>210.47</v>
      </c>
      <c r="F93" s="68">
        <v>0</v>
      </c>
      <c r="G93" s="68">
        <f t="shared" ref="G93:G122" si="42">($A$60-A93)/(ROW(A93)-ROW($A$60))</f>
        <v>34.636363636363633</v>
      </c>
      <c r="H93" s="68">
        <v>0</v>
      </c>
      <c r="I93" s="68">
        <f t="shared" ref="I93:I122" si="43">($A$60-B93)/(ROW(B93)-ROW($A$60))</f>
        <v>40.454545454545453</v>
      </c>
      <c r="J93" s="72">
        <f t="shared" si="39"/>
        <v>1</v>
      </c>
      <c r="K93" s="72">
        <f t="shared" si="40"/>
        <v>1</v>
      </c>
      <c r="L93" s="72">
        <f t="shared" si="41"/>
        <v>1</v>
      </c>
      <c r="M93" s="72">
        <f t="shared" ca="1" si="31"/>
        <v>1</v>
      </c>
      <c r="N93" s="25"/>
      <c r="O93" s="25"/>
      <c r="P93" s="25"/>
      <c r="Q93" s="25"/>
      <c r="T93" s="22">
        <v>0</v>
      </c>
      <c r="U93" s="74">
        <f t="shared" si="32"/>
        <v>-289</v>
      </c>
      <c r="V93" s="70">
        <f t="shared" si="33"/>
        <v>-289</v>
      </c>
      <c r="W93" s="70"/>
      <c r="X93" s="70">
        <f t="shared" si="34"/>
        <v>317.68170373478807</v>
      </c>
      <c r="Y93" s="70">
        <f t="shared" si="35"/>
        <v>28.681703734788073</v>
      </c>
      <c r="Z93" s="70">
        <f t="shared" si="36"/>
        <v>29</v>
      </c>
      <c r="AA93" s="24">
        <f t="shared" si="37"/>
        <v>29</v>
      </c>
      <c r="AB93" s="67">
        <f t="shared" si="38"/>
        <v>318</v>
      </c>
    </row>
    <row r="94" spans="1:28" ht="15" customHeight="1" x14ac:dyDescent="0.25">
      <c r="A94" s="25">
        <v>417</v>
      </c>
      <c r="B94" s="25">
        <v>289</v>
      </c>
      <c r="C94" s="68">
        <f t="shared" si="30"/>
        <v>2.78</v>
      </c>
      <c r="D94" s="25">
        <v>264.35000000000002</v>
      </c>
      <c r="E94" s="25">
        <v>210.47</v>
      </c>
      <c r="F94" s="68">
        <v>0</v>
      </c>
      <c r="G94" s="68">
        <f t="shared" si="42"/>
        <v>35.5</v>
      </c>
      <c r="H94" s="68">
        <v>0</v>
      </c>
      <c r="I94" s="68">
        <f t="shared" si="43"/>
        <v>39.264705882352942</v>
      </c>
      <c r="J94" s="72">
        <f t="shared" si="39"/>
        <v>1</v>
      </c>
      <c r="K94" s="72">
        <f t="shared" si="40"/>
        <v>1</v>
      </c>
      <c r="L94" s="72">
        <f t="shared" si="41"/>
        <v>1</v>
      </c>
      <c r="M94" s="72">
        <f t="shared" ca="1" si="31"/>
        <v>1</v>
      </c>
      <c r="N94" s="25"/>
      <c r="O94" s="25"/>
      <c r="P94" s="25"/>
      <c r="Q94" s="25"/>
      <c r="T94" s="22">
        <v>0</v>
      </c>
      <c r="U94" s="74">
        <f t="shared" si="32"/>
        <v>-289</v>
      </c>
      <c r="V94" s="70">
        <f t="shared" si="33"/>
        <v>-289</v>
      </c>
      <c r="W94" s="70"/>
      <c r="X94" s="70">
        <f t="shared" si="34"/>
        <v>317.68170373478807</v>
      </c>
      <c r="Y94" s="70">
        <f t="shared" si="35"/>
        <v>28.681703734788073</v>
      </c>
      <c r="Z94" s="70">
        <f t="shared" si="36"/>
        <v>29</v>
      </c>
      <c r="AA94" s="24">
        <f t="shared" si="37"/>
        <v>29</v>
      </c>
      <c r="AB94" s="67">
        <f t="shared" si="38"/>
        <v>318</v>
      </c>
    </row>
    <row r="95" spans="1:28" ht="15" customHeight="1" x14ac:dyDescent="0.25">
      <c r="A95" s="25">
        <v>417</v>
      </c>
      <c r="B95" s="25">
        <v>289</v>
      </c>
      <c r="C95" s="68">
        <f t="shared" si="30"/>
        <v>2.78</v>
      </c>
      <c r="D95" s="25">
        <v>264.39999999999998</v>
      </c>
      <c r="E95" s="25">
        <v>210.27</v>
      </c>
      <c r="F95" s="68">
        <v>0</v>
      </c>
      <c r="G95" s="68">
        <f t="shared" si="42"/>
        <v>34.485714285714288</v>
      </c>
      <c r="H95" s="68">
        <v>0</v>
      </c>
      <c r="I95" s="68">
        <f t="shared" si="43"/>
        <v>38.142857142857146</v>
      </c>
      <c r="J95" s="72">
        <f t="shared" si="39"/>
        <v>1</v>
      </c>
      <c r="K95" s="72">
        <f t="shared" si="40"/>
        <v>1</v>
      </c>
      <c r="L95" s="72">
        <f t="shared" si="41"/>
        <v>1</v>
      </c>
      <c r="M95" s="72">
        <f t="shared" ca="1" si="31"/>
        <v>0</v>
      </c>
      <c r="N95" s="25"/>
      <c r="O95" s="25"/>
      <c r="P95" s="25"/>
      <c r="Q95" s="25"/>
      <c r="T95" s="22">
        <v>0</v>
      </c>
      <c r="U95" s="74">
        <f t="shared" si="32"/>
        <v>-289</v>
      </c>
      <c r="V95" s="70">
        <f t="shared" si="33"/>
        <v>-289</v>
      </c>
      <c r="W95" s="70"/>
      <c r="X95" s="70">
        <f t="shared" si="34"/>
        <v>317.68170373478807</v>
      </c>
      <c r="Y95" s="70">
        <f t="shared" si="35"/>
        <v>28.681703734788073</v>
      </c>
      <c r="Z95" s="70">
        <f t="shared" si="36"/>
        <v>29</v>
      </c>
      <c r="AA95" s="24">
        <f t="shared" si="37"/>
        <v>29</v>
      </c>
      <c r="AB95" s="67">
        <f t="shared" si="38"/>
        <v>318</v>
      </c>
    </row>
    <row r="96" spans="1:28" ht="15" customHeight="1" x14ac:dyDescent="0.25">
      <c r="A96" s="25">
        <v>417</v>
      </c>
      <c r="B96" s="25">
        <v>290</v>
      </c>
      <c r="C96" s="68">
        <f t="shared" si="30"/>
        <v>2.78</v>
      </c>
      <c r="D96" s="25">
        <v>264.39</v>
      </c>
      <c r="E96" s="25">
        <v>210.14</v>
      </c>
      <c r="F96" s="68">
        <v>0</v>
      </c>
      <c r="G96" s="68">
        <f t="shared" si="42"/>
        <v>33.527777777777779</v>
      </c>
      <c r="H96" s="68">
        <v>0</v>
      </c>
      <c r="I96" s="68">
        <f t="shared" si="43"/>
        <v>37.055555555555557</v>
      </c>
      <c r="J96" s="72">
        <f t="shared" si="39"/>
        <v>1</v>
      </c>
      <c r="K96" s="72">
        <f t="shared" si="40"/>
        <v>1</v>
      </c>
      <c r="L96" s="72">
        <f t="shared" si="41"/>
        <v>1</v>
      </c>
      <c r="M96" s="72">
        <f t="shared" ca="1" si="31"/>
        <v>1</v>
      </c>
      <c r="N96" s="25"/>
      <c r="O96" s="25"/>
      <c r="P96" s="25"/>
      <c r="Q96" s="25"/>
      <c r="T96" s="22">
        <v>0</v>
      </c>
      <c r="U96" s="74">
        <f t="shared" si="32"/>
        <v>-290</v>
      </c>
      <c r="V96" s="70">
        <f t="shared" si="33"/>
        <v>-290</v>
      </c>
      <c r="W96" s="70"/>
      <c r="X96" s="70">
        <f t="shared" si="34"/>
        <v>318.78094838438943</v>
      </c>
      <c r="Y96" s="70">
        <f t="shared" si="35"/>
        <v>28.780948384389433</v>
      </c>
      <c r="Z96" s="70">
        <f t="shared" si="36"/>
        <v>29</v>
      </c>
      <c r="AA96" s="24">
        <f t="shared" si="37"/>
        <v>29</v>
      </c>
      <c r="AB96" s="67">
        <f t="shared" si="38"/>
        <v>319</v>
      </c>
    </row>
    <row r="97" spans="1:28" ht="15" customHeight="1" x14ac:dyDescent="0.25">
      <c r="A97" s="25">
        <v>545</v>
      </c>
      <c r="B97" s="25">
        <v>225</v>
      </c>
      <c r="C97" s="68">
        <f t="shared" si="30"/>
        <v>3.63</v>
      </c>
      <c r="D97" s="25">
        <v>264.45</v>
      </c>
      <c r="E97" s="25">
        <v>210.47</v>
      </c>
      <c r="F97" s="68">
        <v>0</v>
      </c>
      <c r="G97" s="68">
        <f t="shared" si="42"/>
        <v>29.162162162162161</v>
      </c>
      <c r="H97" s="68">
        <v>0</v>
      </c>
      <c r="I97" s="68">
        <f t="shared" si="43"/>
        <v>37.810810810810814</v>
      </c>
      <c r="J97" s="72">
        <f t="shared" si="39"/>
        <v>0</v>
      </c>
      <c r="K97" s="72">
        <f t="shared" si="40"/>
        <v>-1</v>
      </c>
      <c r="L97" s="72">
        <f t="shared" si="41"/>
        <v>0</v>
      </c>
      <c r="M97" s="72">
        <f t="shared" ca="1" si="31"/>
        <v>0</v>
      </c>
      <c r="N97" s="25"/>
      <c r="O97" s="25"/>
      <c r="P97" s="25"/>
      <c r="Q97" s="25"/>
      <c r="T97" s="22">
        <v>0</v>
      </c>
      <c r="U97" s="74">
        <f t="shared" si="32"/>
        <v>-225</v>
      </c>
      <c r="V97" s="70">
        <f t="shared" si="33"/>
        <v>-225</v>
      </c>
      <c r="W97" s="70"/>
      <c r="X97" s="70">
        <f t="shared" si="34"/>
        <v>247.33004616030212</v>
      </c>
      <c r="Y97" s="70">
        <f t="shared" si="35"/>
        <v>22.330046160302118</v>
      </c>
      <c r="Z97" s="70">
        <f t="shared" si="36"/>
        <v>22</v>
      </c>
      <c r="AA97" s="24">
        <f t="shared" si="37"/>
        <v>22</v>
      </c>
      <c r="AB97" s="67">
        <f t="shared" si="38"/>
        <v>247</v>
      </c>
    </row>
    <row r="98" spans="1:28" ht="15" customHeight="1" x14ac:dyDescent="0.25">
      <c r="A98" s="25">
        <v>118</v>
      </c>
      <c r="B98" s="25">
        <v>182</v>
      </c>
      <c r="C98" s="68">
        <f t="shared" ref="C98:C122" si="44">ROUND(A98/150,2)</f>
        <v>0.79</v>
      </c>
      <c r="D98" s="25">
        <v>264.43</v>
      </c>
      <c r="E98" s="25">
        <v>210.51</v>
      </c>
      <c r="F98" s="68">
        <v>0</v>
      </c>
      <c r="G98" s="68">
        <f t="shared" si="42"/>
        <v>39.631578947368418</v>
      </c>
      <c r="H98" s="68">
        <v>0</v>
      </c>
      <c r="I98" s="68">
        <f t="shared" si="43"/>
        <v>37.94736842105263</v>
      </c>
      <c r="J98" s="72">
        <f t="shared" si="39"/>
        <v>1</v>
      </c>
      <c r="K98" s="72">
        <f t="shared" si="40"/>
        <v>1</v>
      </c>
      <c r="L98" s="72">
        <f t="shared" si="41"/>
        <v>0</v>
      </c>
      <c r="M98" s="72">
        <f t="shared" ref="M98:M122" ca="1" si="45">IF(RAND()&lt;0.5,0,1)</f>
        <v>0</v>
      </c>
      <c r="N98" s="25"/>
      <c r="O98" s="25"/>
      <c r="P98" s="25"/>
      <c r="Q98" s="25"/>
      <c r="T98" s="22">
        <v>0</v>
      </c>
      <c r="U98" s="74">
        <f t="shared" ref="U98:U122" si="46">T98-B98</f>
        <v>-182</v>
      </c>
      <c r="V98" s="70">
        <f t="shared" ref="V98:V122" si="47">ROUND(U98,0)</f>
        <v>-182</v>
      </c>
      <c r="W98" s="70"/>
      <c r="X98" s="70">
        <f t="shared" ref="X98:X122" si="48">B98/$W$2*$W$3</f>
        <v>200.06252622744438</v>
      </c>
      <c r="Y98" s="70">
        <f t="shared" ref="Y98:Y122" si="49">X98-B98</f>
        <v>18.06252622744438</v>
      </c>
      <c r="Z98" s="70">
        <f t="shared" ref="Z98:Z122" si="50">ROUND(Y98,0)</f>
        <v>18</v>
      </c>
      <c r="AA98" s="24">
        <f t="shared" ref="AA98:AA122" si="51">IF(V98&gt;=0,V98,Z98)</f>
        <v>18</v>
      </c>
      <c r="AB98" s="67">
        <f t="shared" ref="AB98:AB122" si="52">B98+AA98</f>
        <v>200</v>
      </c>
    </row>
    <row r="99" spans="1:28" ht="15" customHeight="1" x14ac:dyDescent="0.25">
      <c r="A99" s="25">
        <v>681</v>
      </c>
      <c r="B99" s="25">
        <v>298</v>
      </c>
      <c r="C99" s="68">
        <f t="shared" si="44"/>
        <v>4.54</v>
      </c>
      <c r="D99" s="25">
        <v>264.48</v>
      </c>
      <c r="E99" s="25">
        <v>209.96</v>
      </c>
      <c r="F99" s="68">
        <v>0</v>
      </c>
      <c r="G99" s="68">
        <f t="shared" si="42"/>
        <v>24.179487179487179</v>
      </c>
      <c r="H99" s="68">
        <v>0</v>
      </c>
      <c r="I99" s="68">
        <f t="shared" si="43"/>
        <v>34</v>
      </c>
      <c r="J99" s="72">
        <f t="shared" ref="J99:J122" si="53">IF(ABS(B99-B98)&lt;=50,1,0)</f>
        <v>0</v>
      </c>
      <c r="K99" s="72">
        <f t="shared" ref="K99:K122" si="54">IF(ABS((B99-B98))&lt;=50,1,IF((B99-B98)*($B$4-$B$2)&gt;=0,1,-1))</f>
        <v>1</v>
      </c>
      <c r="L99" s="72">
        <f t="shared" si="41"/>
        <v>0</v>
      </c>
      <c r="M99" s="72">
        <f t="shared" ca="1" si="45"/>
        <v>1</v>
      </c>
      <c r="N99" s="25"/>
      <c r="O99" s="25"/>
      <c r="P99" s="25"/>
      <c r="Q99" s="25"/>
      <c r="T99" s="22">
        <v>0</v>
      </c>
      <c r="U99" s="74">
        <f t="shared" si="46"/>
        <v>-298</v>
      </c>
      <c r="V99" s="70">
        <f t="shared" si="47"/>
        <v>-298</v>
      </c>
      <c r="W99" s="70"/>
      <c r="X99" s="70">
        <f t="shared" si="48"/>
        <v>327.57490558120014</v>
      </c>
      <c r="Y99" s="70">
        <f t="shared" si="49"/>
        <v>29.574905581200142</v>
      </c>
      <c r="Z99" s="70">
        <f t="shared" si="50"/>
        <v>30</v>
      </c>
      <c r="AA99" s="24">
        <f t="shared" si="51"/>
        <v>30</v>
      </c>
      <c r="AB99" s="67">
        <f t="shared" si="52"/>
        <v>328</v>
      </c>
    </row>
    <row r="100" spans="1:28" ht="15" customHeight="1" x14ac:dyDescent="0.25">
      <c r="A100" s="25">
        <v>171</v>
      </c>
      <c r="B100" s="25">
        <v>299</v>
      </c>
      <c r="C100" s="68">
        <f t="shared" si="44"/>
        <v>1.1399999999999999</v>
      </c>
      <c r="D100" s="25">
        <v>264.51</v>
      </c>
      <c r="E100" s="25">
        <v>210.3</v>
      </c>
      <c r="F100" s="68">
        <v>0</v>
      </c>
      <c r="G100" s="68">
        <f t="shared" si="42"/>
        <v>36.325000000000003</v>
      </c>
      <c r="H100" s="68">
        <v>0</v>
      </c>
      <c r="I100" s="68">
        <f t="shared" si="43"/>
        <v>33.125</v>
      </c>
      <c r="J100" s="72">
        <f t="shared" si="53"/>
        <v>1</v>
      </c>
      <c r="K100" s="72">
        <f t="shared" si="54"/>
        <v>1</v>
      </c>
      <c r="L100" s="72">
        <f t="shared" si="41"/>
        <v>0</v>
      </c>
      <c r="M100" s="72">
        <f t="shared" ca="1" si="45"/>
        <v>1</v>
      </c>
      <c r="N100" s="25"/>
      <c r="O100" s="25"/>
      <c r="P100" s="25"/>
      <c r="Q100" s="25"/>
      <c r="T100" s="22">
        <v>0</v>
      </c>
      <c r="U100" s="74">
        <f t="shared" si="46"/>
        <v>-299</v>
      </c>
      <c r="V100" s="70">
        <f t="shared" si="47"/>
        <v>-299</v>
      </c>
      <c r="W100" s="70"/>
      <c r="X100" s="70">
        <f t="shared" si="48"/>
        <v>328.67415023080156</v>
      </c>
      <c r="Y100" s="70">
        <f t="shared" si="49"/>
        <v>29.674150230801558</v>
      </c>
      <c r="Z100" s="70">
        <f t="shared" si="50"/>
        <v>30</v>
      </c>
      <c r="AA100" s="24">
        <f t="shared" si="51"/>
        <v>30</v>
      </c>
      <c r="AB100" s="67">
        <f t="shared" si="52"/>
        <v>329</v>
      </c>
    </row>
    <row r="101" spans="1:28" ht="15" customHeight="1" x14ac:dyDescent="0.25">
      <c r="A101" s="25">
        <v>468</v>
      </c>
      <c r="B101" s="25">
        <v>149</v>
      </c>
      <c r="C101" s="68">
        <f t="shared" si="44"/>
        <v>3.12</v>
      </c>
      <c r="D101" s="25">
        <v>264.48</v>
      </c>
      <c r="E101" s="25">
        <v>210.48</v>
      </c>
      <c r="F101" s="68">
        <v>0</v>
      </c>
      <c r="G101" s="68">
        <f t="shared" si="42"/>
        <v>28.195121951219512</v>
      </c>
      <c r="H101" s="68">
        <v>0</v>
      </c>
      <c r="I101" s="68">
        <f t="shared" si="43"/>
        <v>35.975609756097562</v>
      </c>
      <c r="J101" s="72">
        <f t="shared" si="53"/>
        <v>0</v>
      </c>
      <c r="K101" s="72">
        <f t="shared" si="54"/>
        <v>-1</v>
      </c>
      <c r="L101" s="72">
        <f t="shared" si="41"/>
        <v>0</v>
      </c>
      <c r="M101" s="72">
        <f t="shared" ca="1" si="45"/>
        <v>1</v>
      </c>
      <c r="N101" s="25"/>
      <c r="O101" s="25"/>
      <c r="P101" s="25"/>
      <c r="Q101" s="25"/>
      <c r="T101" s="22">
        <v>0</v>
      </c>
      <c r="U101" s="74">
        <f t="shared" si="46"/>
        <v>-149</v>
      </c>
      <c r="V101" s="70">
        <f t="shared" si="47"/>
        <v>-149</v>
      </c>
      <c r="W101" s="70"/>
      <c r="X101" s="70">
        <f t="shared" si="48"/>
        <v>163.78745279060007</v>
      </c>
      <c r="Y101" s="70">
        <f t="shared" si="49"/>
        <v>14.787452790600071</v>
      </c>
      <c r="Z101" s="70">
        <f t="shared" si="50"/>
        <v>15</v>
      </c>
      <c r="AA101" s="24">
        <f t="shared" si="51"/>
        <v>15</v>
      </c>
      <c r="AB101" s="67">
        <f t="shared" si="52"/>
        <v>164</v>
      </c>
    </row>
    <row r="102" spans="1:28" ht="15" customHeight="1" x14ac:dyDescent="0.25">
      <c r="A102" s="25">
        <v>458</v>
      </c>
      <c r="B102" s="25">
        <v>267</v>
      </c>
      <c r="C102" s="68">
        <f t="shared" si="44"/>
        <v>3.05</v>
      </c>
      <c r="D102" s="25">
        <v>264.52999999999997</v>
      </c>
      <c r="E102" s="25">
        <v>210.51</v>
      </c>
      <c r="F102" s="68">
        <v>0</v>
      </c>
      <c r="G102" s="68">
        <f t="shared" si="42"/>
        <v>27.761904761904763</v>
      </c>
      <c r="H102" s="68">
        <v>0</v>
      </c>
      <c r="I102" s="68">
        <f t="shared" si="43"/>
        <v>32.30952380952381</v>
      </c>
      <c r="J102" s="72">
        <f t="shared" si="53"/>
        <v>0</v>
      </c>
      <c r="K102" s="72">
        <f t="shared" si="54"/>
        <v>1</v>
      </c>
      <c r="L102" s="72">
        <f t="shared" si="41"/>
        <v>0</v>
      </c>
      <c r="M102" s="72">
        <f t="shared" ca="1" si="45"/>
        <v>0</v>
      </c>
      <c r="N102" s="25"/>
      <c r="O102" s="25"/>
      <c r="P102" s="25"/>
      <c r="Q102" s="25"/>
      <c r="T102" s="22">
        <v>0</v>
      </c>
      <c r="U102" s="74">
        <f t="shared" si="46"/>
        <v>-267</v>
      </c>
      <c r="V102" s="70">
        <f t="shared" si="47"/>
        <v>-267</v>
      </c>
      <c r="W102" s="70"/>
      <c r="X102" s="70">
        <f t="shared" si="48"/>
        <v>293.49832144355855</v>
      </c>
      <c r="Y102" s="70">
        <f t="shared" si="49"/>
        <v>26.498321443558552</v>
      </c>
      <c r="Z102" s="70">
        <f t="shared" si="50"/>
        <v>26</v>
      </c>
      <c r="AA102" s="24">
        <f t="shared" si="51"/>
        <v>26</v>
      </c>
      <c r="AB102" s="67">
        <f t="shared" si="52"/>
        <v>293</v>
      </c>
    </row>
    <row r="103" spans="1:28" ht="15" customHeight="1" x14ac:dyDescent="0.25">
      <c r="A103" s="25">
        <v>108</v>
      </c>
      <c r="B103" s="25">
        <v>299</v>
      </c>
      <c r="C103" s="68">
        <f t="shared" si="44"/>
        <v>0.72</v>
      </c>
      <c r="D103" s="25">
        <v>264.49</v>
      </c>
      <c r="E103" s="25">
        <v>210.51</v>
      </c>
      <c r="F103" s="68">
        <v>0</v>
      </c>
      <c r="G103" s="68">
        <f t="shared" si="42"/>
        <v>35.255813953488371</v>
      </c>
      <c r="H103" s="68">
        <v>0</v>
      </c>
      <c r="I103" s="68">
        <f t="shared" si="43"/>
        <v>30.813953488372093</v>
      </c>
      <c r="J103" s="72">
        <f t="shared" si="53"/>
        <v>1</v>
      </c>
      <c r="K103" s="72">
        <f t="shared" si="54"/>
        <v>1</v>
      </c>
      <c r="L103" s="72">
        <f t="shared" ref="L103:L122" si="55">IF(OR(COUNTIF(K99:K103,1)=5,COUNTIF(K99:K103,-1)=5),1,0)</f>
        <v>0</v>
      </c>
      <c r="M103" s="72">
        <f t="shared" ca="1" si="45"/>
        <v>1</v>
      </c>
      <c r="N103" s="25"/>
      <c r="O103" s="25"/>
      <c r="P103" s="25"/>
      <c r="Q103" s="25"/>
      <c r="T103" s="22">
        <v>0</v>
      </c>
      <c r="U103" s="74">
        <f t="shared" si="46"/>
        <v>-299</v>
      </c>
      <c r="V103" s="70">
        <f t="shared" si="47"/>
        <v>-299</v>
      </c>
      <c r="W103" s="70"/>
      <c r="X103" s="70">
        <f t="shared" si="48"/>
        <v>328.67415023080156</v>
      </c>
      <c r="Y103" s="70">
        <f t="shared" si="49"/>
        <v>29.674150230801558</v>
      </c>
      <c r="Z103" s="70">
        <f t="shared" si="50"/>
        <v>30</v>
      </c>
      <c r="AA103" s="24">
        <f t="shared" si="51"/>
        <v>30</v>
      </c>
      <c r="AB103" s="67">
        <f t="shared" si="52"/>
        <v>329</v>
      </c>
    </row>
    <row r="104" spans="1:28" ht="15" customHeight="1" x14ac:dyDescent="0.25">
      <c r="A104" s="25">
        <v>619</v>
      </c>
      <c r="B104" s="25">
        <v>299</v>
      </c>
      <c r="C104" s="68">
        <f t="shared" si="44"/>
        <v>4.13</v>
      </c>
      <c r="D104" s="25">
        <v>264.54000000000002</v>
      </c>
      <c r="E104" s="25">
        <v>210.52</v>
      </c>
      <c r="F104" s="68">
        <v>0</v>
      </c>
      <c r="G104" s="68">
        <f t="shared" si="42"/>
        <v>22.84090909090909</v>
      </c>
      <c r="H104" s="68">
        <v>0</v>
      </c>
      <c r="I104" s="68">
        <f t="shared" si="43"/>
        <v>30.113636363636363</v>
      </c>
      <c r="J104" s="72">
        <f t="shared" si="53"/>
        <v>1</v>
      </c>
      <c r="K104" s="72">
        <f t="shared" si="54"/>
        <v>1</v>
      </c>
      <c r="L104" s="72">
        <f t="shared" si="55"/>
        <v>0</v>
      </c>
      <c r="M104" s="72">
        <f t="shared" ca="1" si="45"/>
        <v>0</v>
      </c>
      <c r="N104" s="25"/>
      <c r="O104" s="25"/>
      <c r="P104" s="25"/>
      <c r="Q104" s="25"/>
      <c r="T104" s="22">
        <v>0</v>
      </c>
      <c r="U104" s="74">
        <f t="shared" si="46"/>
        <v>-299</v>
      </c>
      <c r="V104" s="70">
        <f t="shared" si="47"/>
        <v>-299</v>
      </c>
      <c r="W104" s="70"/>
      <c r="X104" s="70">
        <f t="shared" si="48"/>
        <v>328.67415023080156</v>
      </c>
      <c r="Y104" s="70">
        <f t="shared" si="49"/>
        <v>29.674150230801558</v>
      </c>
      <c r="Z104" s="70">
        <f t="shared" si="50"/>
        <v>30</v>
      </c>
      <c r="AA104" s="24">
        <f t="shared" si="51"/>
        <v>30</v>
      </c>
      <c r="AB104" s="67">
        <f t="shared" si="52"/>
        <v>329</v>
      </c>
    </row>
    <row r="105" spans="1:28" ht="15" customHeight="1" x14ac:dyDescent="0.25">
      <c r="A105" s="25">
        <v>44</v>
      </c>
      <c r="B105" s="25">
        <v>300</v>
      </c>
      <c r="C105" s="68">
        <f t="shared" si="44"/>
        <v>0.28999999999999998</v>
      </c>
      <c r="D105" s="25">
        <v>264.52</v>
      </c>
      <c r="E105" s="25">
        <v>210.52</v>
      </c>
      <c r="F105" s="68">
        <v>0</v>
      </c>
      <c r="G105" s="68">
        <f t="shared" si="42"/>
        <v>35.111111111111114</v>
      </c>
      <c r="H105" s="68">
        <v>0</v>
      </c>
      <c r="I105" s="68">
        <f t="shared" si="43"/>
        <v>29.422222222222221</v>
      </c>
      <c r="J105" s="72">
        <f t="shared" si="53"/>
        <v>1</v>
      </c>
      <c r="K105" s="72">
        <f t="shared" si="54"/>
        <v>1</v>
      </c>
      <c r="L105" s="72">
        <f t="shared" si="55"/>
        <v>0</v>
      </c>
      <c r="M105" s="72">
        <f t="shared" ca="1" si="45"/>
        <v>0</v>
      </c>
      <c r="N105" s="25"/>
      <c r="O105" s="25"/>
      <c r="P105" s="25"/>
      <c r="Q105" s="25"/>
      <c r="T105" s="22">
        <v>0</v>
      </c>
      <c r="U105" s="74">
        <f t="shared" si="46"/>
        <v>-300</v>
      </c>
      <c r="V105" s="70">
        <f t="shared" si="47"/>
        <v>-300</v>
      </c>
      <c r="W105" s="70"/>
      <c r="X105" s="70">
        <f t="shared" si="48"/>
        <v>329.77339488040286</v>
      </c>
      <c r="Y105" s="70">
        <f t="shared" si="49"/>
        <v>29.773394880402861</v>
      </c>
      <c r="Z105" s="70">
        <f t="shared" si="50"/>
        <v>30</v>
      </c>
      <c r="AA105" s="24">
        <f t="shared" si="51"/>
        <v>30</v>
      </c>
      <c r="AB105" s="67">
        <f t="shared" si="52"/>
        <v>330</v>
      </c>
    </row>
    <row r="106" spans="1:28" ht="15" customHeight="1" x14ac:dyDescent="0.25">
      <c r="A106" s="25">
        <v>619</v>
      </c>
      <c r="B106" s="25">
        <v>300</v>
      </c>
      <c r="C106" s="68">
        <f t="shared" si="44"/>
        <v>4.13</v>
      </c>
      <c r="D106" s="25">
        <v>264.54000000000002</v>
      </c>
      <c r="E106" s="25">
        <v>210.52</v>
      </c>
      <c r="F106" s="68">
        <v>0</v>
      </c>
      <c r="G106" s="68">
        <f t="shared" si="42"/>
        <v>21.847826086956523</v>
      </c>
      <c r="H106" s="68">
        <v>0</v>
      </c>
      <c r="I106" s="68">
        <f t="shared" si="43"/>
        <v>28.782608695652176</v>
      </c>
      <c r="J106" s="72">
        <f t="shared" si="53"/>
        <v>1</v>
      </c>
      <c r="K106" s="72">
        <f t="shared" si="54"/>
        <v>1</v>
      </c>
      <c r="L106" s="72">
        <f t="shared" si="55"/>
        <v>1</v>
      </c>
      <c r="M106" s="72">
        <f t="shared" ca="1" si="45"/>
        <v>1</v>
      </c>
      <c r="N106" s="25"/>
      <c r="O106" s="25"/>
      <c r="P106" s="25"/>
      <c r="Q106" s="25"/>
      <c r="T106" s="22">
        <v>0</v>
      </c>
      <c r="U106" s="74">
        <f t="shared" si="46"/>
        <v>-300</v>
      </c>
      <c r="V106" s="70">
        <f t="shared" si="47"/>
        <v>-300</v>
      </c>
      <c r="W106" s="70"/>
      <c r="X106" s="70">
        <f t="shared" si="48"/>
        <v>329.77339488040286</v>
      </c>
      <c r="Y106" s="70">
        <f t="shared" si="49"/>
        <v>29.773394880402861</v>
      </c>
      <c r="Z106" s="70">
        <f t="shared" si="50"/>
        <v>30</v>
      </c>
      <c r="AA106" s="24">
        <f t="shared" si="51"/>
        <v>30</v>
      </c>
      <c r="AB106" s="67">
        <f t="shared" si="52"/>
        <v>330</v>
      </c>
    </row>
    <row r="107" spans="1:28" ht="15" customHeight="1" x14ac:dyDescent="0.25">
      <c r="A107" s="25">
        <v>172</v>
      </c>
      <c r="B107" s="25">
        <v>300</v>
      </c>
      <c r="C107" s="68">
        <f t="shared" si="44"/>
        <v>1.1499999999999999</v>
      </c>
      <c r="D107" s="25">
        <v>264.56</v>
      </c>
      <c r="E107" s="25">
        <v>210.52</v>
      </c>
      <c r="F107" s="68">
        <v>0</v>
      </c>
      <c r="G107" s="68">
        <f t="shared" si="42"/>
        <v>30.893617021276597</v>
      </c>
      <c r="H107" s="68">
        <v>0</v>
      </c>
      <c r="I107" s="68">
        <f t="shared" si="43"/>
        <v>28.170212765957448</v>
      </c>
      <c r="J107" s="72">
        <f t="shared" si="53"/>
        <v>1</v>
      </c>
      <c r="K107" s="72">
        <f t="shared" si="54"/>
        <v>1</v>
      </c>
      <c r="L107" s="72">
        <f t="shared" si="55"/>
        <v>1</v>
      </c>
      <c r="M107" s="72">
        <f t="shared" ca="1" si="45"/>
        <v>1</v>
      </c>
      <c r="N107" s="25"/>
      <c r="O107" s="25"/>
      <c r="P107" s="25"/>
      <c r="Q107" s="25"/>
      <c r="T107" s="22">
        <v>0</v>
      </c>
      <c r="U107" s="74">
        <f t="shared" si="46"/>
        <v>-300</v>
      </c>
      <c r="V107" s="70">
        <f t="shared" si="47"/>
        <v>-300</v>
      </c>
      <c r="W107" s="70"/>
      <c r="X107" s="70">
        <f t="shared" si="48"/>
        <v>329.77339488040286</v>
      </c>
      <c r="Y107" s="70">
        <f t="shared" si="49"/>
        <v>29.773394880402861</v>
      </c>
      <c r="Z107" s="70">
        <f t="shared" si="50"/>
        <v>30</v>
      </c>
      <c r="AA107" s="24">
        <f t="shared" si="51"/>
        <v>30</v>
      </c>
      <c r="AB107" s="67">
        <f t="shared" si="52"/>
        <v>330</v>
      </c>
    </row>
    <row r="108" spans="1:28" ht="15" customHeight="1" x14ac:dyDescent="0.25">
      <c r="A108" s="25">
        <v>428</v>
      </c>
      <c r="B108" s="25">
        <v>300</v>
      </c>
      <c r="C108" s="68">
        <f t="shared" si="44"/>
        <v>2.85</v>
      </c>
      <c r="D108" s="25">
        <v>264.57</v>
      </c>
      <c r="E108" s="25">
        <v>210.52</v>
      </c>
      <c r="F108" s="68">
        <v>0</v>
      </c>
      <c r="G108" s="68">
        <f t="shared" si="42"/>
        <v>24.916666666666668</v>
      </c>
      <c r="H108" s="68">
        <v>0</v>
      </c>
      <c r="I108" s="68">
        <f t="shared" si="43"/>
        <v>27.583333333333332</v>
      </c>
      <c r="J108" s="72">
        <f t="shared" si="53"/>
        <v>1</v>
      </c>
      <c r="K108" s="72">
        <f t="shared" si="54"/>
        <v>1</v>
      </c>
      <c r="L108" s="72">
        <f t="shared" si="55"/>
        <v>1</v>
      </c>
      <c r="M108" s="72">
        <f t="shared" ca="1" si="45"/>
        <v>1</v>
      </c>
      <c r="N108" s="25"/>
      <c r="O108" s="25"/>
      <c r="P108" s="25"/>
      <c r="Q108" s="25"/>
      <c r="T108" s="22">
        <v>0</v>
      </c>
      <c r="U108" s="74">
        <f t="shared" si="46"/>
        <v>-300</v>
      </c>
      <c r="V108" s="70">
        <f t="shared" si="47"/>
        <v>-300</v>
      </c>
      <c r="W108" s="70"/>
      <c r="X108" s="70">
        <f t="shared" si="48"/>
        <v>329.77339488040286</v>
      </c>
      <c r="Y108" s="70">
        <f t="shared" si="49"/>
        <v>29.773394880402861</v>
      </c>
      <c r="Z108" s="70">
        <f t="shared" si="50"/>
        <v>30</v>
      </c>
      <c r="AA108" s="24">
        <f t="shared" si="51"/>
        <v>30</v>
      </c>
      <c r="AB108" s="67">
        <f t="shared" si="52"/>
        <v>330</v>
      </c>
    </row>
    <row r="109" spans="1:28" ht="15" customHeight="1" x14ac:dyDescent="0.25">
      <c r="A109" s="25">
        <v>427</v>
      </c>
      <c r="B109" s="25">
        <v>300</v>
      </c>
      <c r="C109" s="68">
        <f t="shared" si="44"/>
        <v>2.85</v>
      </c>
      <c r="D109" s="25">
        <v>264.60000000000002</v>
      </c>
      <c r="E109" s="25">
        <v>210.52</v>
      </c>
      <c r="F109" s="68">
        <v>0</v>
      </c>
      <c r="G109" s="68">
        <f t="shared" si="42"/>
        <v>24.428571428571427</v>
      </c>
      <c r="H109" s="68">
        <v>0</v>
      </c>
      <c r="I109" s="68">
        <f t="shared" si="43"/>
        <v>27.020408163265305</v>
      </c>
      <c r="J109" s="72">
        <f t="shared" si="53"/>
        <v>1</v>
      </c>
      <c r="K109" s="72">
        <f t="shared" si="54"/>
        <v>1</v>
      </c>
      <c r="L109" s="72">
        <f t="shared" si="55"/>
        <v>1</v>
      </c>
      <c r="M109" s="72">
        <f t="shared" ca="1" si="45"/>
        <v>1</v>
      </c>
      <c r="N109" s="25"/>
      <c r="O109" s="25"/>
      <c r="P109" s="25"/>
      <c r="Q109" s="25"/>
      <c r="T109" s="22">
        <v>0</v>
      </c>
      <c r="U109" s="74">
        <f t="shared" si="46"/>
        <v>-300</v>
      </c>
      <c r="V109" s="70">
        <f t="shared" si="47"/>
        <v>-300</v>
      </c>
      <c r="W109" s="70"/>
      <c r="X109" s="70">
        <f t="shared" si="48"/>
        <v>329.77339488040286</v>
      </c>
      <c r="Y109" s="70">
        <f t="shared" si="49"/>
        <v>29.773394880402861</v>
      </c>
      <c r="Z109" s="70">
        <f t="shared" si="50"/>
        <v>30</v>
      </c>
      <c r="AA109" s="24">
        <f t="shared" si="51"/>
        <v>30</v>
      </c>
      <c r="AB109" s="67">
        <f t="shared" si="52"/>
        <v>330</v>
      </c>
    </row>
    <row r="110" spans="1:28" ht="15" customHeight="1" x14ac:dyDescent="0.25">
      <c r="A110" s="25">
        <v>364</v>
      </c>
      <c r="B110" s="25">
        <v>300</v>
      </c>
      <c r="C110" s="68">
        <f t="shared" si="44"/>
        <v>2.4300000000000002</v>
      </c>
      <c r="D110" s="25">
        <v>264.61</v>
      </c>
      <c r="E110" s="25">
        <v>210.52</v>
      </c>
      <c r="F110" s="68">
        <v>0</v>
      </c>
      <c r="G110" s="68">
        <f t="shared" si="42"/>
        <v>25.2</v>
      </c>
      <c r="H110" s="68">
        <v>0</v>
      </c>
      <c r="I110" s="68">
        <f t="shared" si="43"/>
        <v>26.48</v>
      </c>
      <c r="J110" s="72">
        <f t="shared" si="53"/>
        <v>1</v>
      </c>
      <c r="K110" s="72">
        <f t="shared" si="54"/>
        <v>1</v>
      </c>
      <c r="L110" s="72">
        <f t="shared" si="55"/>
        <v>1</v>
      </c>
      <c r="M110" s="72">
        <f t="shared" ca="1" si="45"/>
        <v>1</v>
      </c>
      <c r="N110" s="25"/>
      <c r="O110" s="25"/>
      <c r="P110" s="25"/>
      <c r="Q110" s="25"/>
      <c r="T110" s="22">
        <v>0</v>
      </c>
      <c r="U110" s="74">
        <f t="shared" si="46"/>
        <v>-300</v>
      </c>
      <c r="V110" s="70">
        <f t="shared" si="47"/>
        <v>-300</v>
      </c>
      <c r="W110" s="70"/>
      <c r="X110" s="70">
        <f t="shared" si="48"/>
        <v>329.77339488040286</v>
      </c>
      <c r="Y110" s="70">
        <f t="shared" si="49"/>
        <v>29.773394880402861</v>
      </c>
      <c r="Z110" s="70">
        <f t="shared" si="50"/>
        <v>30</v>
      </c>
      <c r="AA110" s="24">
        <f t="shared" si="51"/>
        <v>30</v>
      </c>
      <c r="AB110" s="67">
        <f t="shared" si="52"/>
        <v>330</v>
      </c>
    </row>
    <row r="111" spans="1:28" ht="15" customHeight="1" x14ac:dyDescent="0.25">
      <c r="A111" s="25">
        <v>491</v>
      </c>
      <c r="B111" s="25">
        <v>300</v>
      </c>
      <c r="C111" s="68">
        <f t="shared" si="44"/>
        <v>3.27</v>
      </c>
      <c r="D111" s="25">
        <v>264.66000000000003</v>
      </c>
      <c r="E111" s="25">
        <v>210.06</v>
      </c>
      <c r="F111" s="68">
        <v>0</v>
      </c>
      <c r="G111" s="68">
        <f t="shared" si="42"/>
        <v>22.215686274509803</v>
      </c>
      <c r="H111" s="68">
        <v>0</v>
      </c>
      <c r="I111" s="68">
        <f t="shared" si="43"/>
        <v>25.96078431372549</v>
      </c>
      <c r="J111" s="72">
        <f t="shared" si="53"/>
        <v>1</v>
      </c>
      <c r="K111" s="72">
        <f t="shared" si="54"/>
        <v>1</v>
      </c>
      <c r="L111" s="72">
        <f t="shared" si="55"/>
        <v>1</v>
      </c>
      <c r="M111" s="72">
        <f t="shared" ca="1" si="45"/>
        <v>1</v>
      </c>
      <c r="N111" s="25"/>
      <c r="O111" s="25"/>
      <c r="P111" s="25"/>
      <c r="Q111" s="25"/>
      <c r="T111" s="22">
        <v>0</v>
      </c>
      <c r="U111" s="74">
        <f t="shared" si="46"/>
        <v>-300</v>
      </c>
      <c r="V111" s="70">
        <f t="shared" si="47"/>
        <v>-300</v>
      </c>
      <c r="W111" s="70"/>
      <c r="X111" s="70">
        <f t="shared" si="48"/>
        <v>329.77339488040286</v>
      </c>
      <c r="Y111" s="70">
        <f t="shared" si="49"/>
        <v>29.773394880402861</v>
      </c>
      <c r="Z111" s="70">
        <f t="shared" si="50"/>
        <v>30</v>
      </c>
      <c r="AA111" s="24">
        <f t="shared" si="51"/>
        <v>30</v>
      </c>
      <c r="AB111" s="67">
        <f t="shared" si="52"/>
        <v>330</v>
      </c>
    </row>
    <row r="112" spans="1:28" ht="15" customHeight="1" x14ac:dyDescent="0.25">
      <c r="A112" s="25">
        <v>364</v>
      </c>
      <c r="B112" s="25">
        <v>300</v>
      </c>
      <c r="C112" s="68">
        <f t="shared" si="44"/>
        <v>2.4300000000000002</v>
      </c>
      <c r="D112" s="25">
        <v>264.67</v>
      </c>
      <c r="E112" s="25">
        <v>210.11</v>
      </c>
      <c r="F112" s="68">
        <v>0</v>
      </c>
      <c r="G112" s="68">
        <f t="shared" si="42"/>
        <v>24.23076923076923</v>
      </c>
      <c r="H112" s="68">
        <v>0</v>
      </c>
      <c r="I112" s="68">
        <f t="shared" si="43"/>
        <v>25.46153846153846</v>
      </c>
      <c r="J112" s="72">
        <f t="shared" si="53"/>
        <v>1</v>
      </c>
      <c r="K112" s="72">
        <f t="shared" si="54"/>
        <v>1</v>
      </c>
      <c r="L112" s="72">
        <f t="shared" si="55"/>
        <v>1</v>
      </c>
      <c r="M112" s="72">
        <f t="shared" ca="1" si="45"/>
        <v>1</v>
      </c>
      <c r="N112" s="25"/>
      <c r="O112" s="25"/>
      <c r="P112" s="25"/>
      <c r="Q112" s="25"/>
      <c r="T112" s="22">
        <v>0</v>
      </c>
      <c r="U112" s="74">
        <f t="shared" si="46"/>
        <v>-300</v>
      </c>
      <c r="V112" s="70">
        <f t="shared" si="47"/>
        <v>-300</v>
      </c>
      <c r="W112" s="70"/>
      <c r="X112" s="70">
        <f t="shared" si="48"/>
        <v>329.77339488040286</v>
      </c>
      <c r="Y112" s="70">
        <f t="shared" si="49"/>
        <v>29.773394880402861</v>
      </c>
      <c r="Z112" s="70">
        <f t="shared" si="50"/>
        <v>30</v>
      </c>
      <c r="AA112" s="24">
        <f t="shared" si="51"/>
        <v>30</v>
      </c>
      <c r="AB112" s="67">
        <f t="shared" si="52"/>
        <v>330</v>
      </c>
    </row>
    <row r="113" spans="1:28" ht="15" customHeight="1" x14ac:dyDescent="0.25">
      <c r="A113" s="25">
        <v>491</v>
      </c>
      <c r="B113" s="25">
        <v>172</v>
      </c>
      <c r="C113" s="68">
        <f t="shared" si="44"/>
        <v>3.27</v>
      </c>
      <c r="D113" s="25">
        <v>264.72000000000003</v>
      </c>
      <c r="E113" s="25">
        <v>210.46</v>
      </c>
      <c r="F113" s="68">
        <v>0</v>
      </c>
      <c r="G113" s="68">
        <f t="shared" si="42"/>
        <v>21.377358490566039</v>
      </c>
      <c r="H113" s="68">
        <v>0</v>
      </c>
      <c r="I113" s="68">
        <f t="shared" si="43"/>
        <v>27.39622641509434</v>
      </c>
      <c r="J113" s="72">
        <f t="shared" si="53"/>
        <v>0</v>
      </c>
      <c r="K113" s="72">
        <f t="shared" si="54"/>
        <v>-1</v>
      </c>
      <c r="L113" s="72">
        <f t="shared" si="55"/>
        <v>0</v>
      </c>
      <c r="M113" s="72">
        <f t="shared" ca="1" si="45"/>
        <v>0</v>
      </c>
      <c r="N113" s="25"/>
      <c r="O113" s="25"/>
      <c r="P113" s="25"/>
      <c r="Q113" s="25"/>
      <c r="T113" s="22">
        <v>0</v>
      </c>
      <c r="U113" s="74">
        <f t="shared" si="46"/>
        <v>-172</v>
      </c>
      <c r="V113" s="70">
        <f t="shared" si="47"/>
        <v>-172</v>
      </c>
      <c r="W113" s="70"/>
      <c r="X113" s="70">
        <f t="shared" si="48"/>
        <v>189.07007973143095</v>
      </c>
      <c r="Y113" s="70">
        <f t="shared" si="49"/>
        <v>17.070079731430951</v>
      </c>
      <c r="Z113" s="70">
        <f t="shared" si="50"/>
        <v>17</v>
      </c>
      <c r="AA113" s="24">
        <f t="shared" si="51"/>
        <v>17</v>
      </c>
      <c r="AB113" s="67">
        <f t="shared" si="52"/>
        <v>189</v>
      </c>
    </row>
    <row r="114" spans="1:28" ht="15" customHeight="1" x14ac:dyDescent="0.25">
      <c r="A114" s="25">
        <v>256</v>
      </c>
      <c r="B114" s="25">
        <v>192</v>
      </c>
      <c r="C114" s="68">
        <f t="shared" si="44"/>
        <v>1.71</v>
      </c>
      <c r="D114" s="25">
        <v>264.72000000000003</v>
      </c>
      <c r="E114" s="25">
        <v>210.5</v>
      </c>
      <c r="F114" s="68">
        <v>0</v>
      </c>
      <c r="G114" s="68">
        <f t="shared" si="42"/>
        <v>25.333333333333332</v>
      </c>
      <c r="H114" s="68">
        <v>0</v>
      </c>
      <c r="I114" s="68">
        <f t="shared" si="43"/>
        <v>26.518518518518519</v>
      </c>
      <c r="J114" s="72">
        <f t="shared" si="53"/>
        <v>1</v>
      </c>
      <c r="K114" s="72">
        <f t="shared" si="54"/>
        <v>1</v>
      </c>
      <c r="L114" s="72">
        <f t="shared" si="55"/>
        <v>0</v>
      </c>
      <c r="M114" s="72">
        <f t="shared" ca="1" si="45"/>
        <v>0</v>
      </c>
      <c r="N114" s="25"/>
      <c r="O114" s="25"/>
      <c r="P114" s="25"/>
      <c r="Q114" s="25"/>
      <c r="T114" s="22">
        <v>0</v>
      </c>
      <c r="U114" s="74">
        <f t="shared" si="46"/>
        <v>-192</v>
      </c>
      <c r="V114" s="70">
        <f t="shared" si="47"/>
        <v>-192</v>
      </c>
      <c r="W114" s="70"/>
      <c r="X114" s="70">
        <f t="shared" si="48"/>
        <v>211.05497272345781</v>
      </c>
      <c r="Y114" s="70">
        <f t="shared" si="49"/>
        <v>19.054972723457809</v>
      </c>
      <c r="Z114" s="70">
        <f t="shared" si="50"/>
        <v>19</v>
      </c>
      <c r="AA114" s="24">
        <f t="shared" si="51"/>
        <v>19</v>
      </c>
      <c r="AB114" s="67">
        <f t="shared" si="52"/>
        <v>211</v>
      </c>
    </row>
    <row r="115" spans="1:28" ht="15" customHeight="1" x14ac:dyDescent="0.25">
      <c r="A115" s="25">
        <v>615</v>
      </c>
      <c r="B115" s="25">
        <v>296</v>
      </c>
      <c r="C115" s="68">
        <f t="shared" si="44"/>
        <v>4.0999999999999996</v>
      </c>
      <c r="D115" s="25">
        <v>264.77999999999997</v>
      </c>
      <c r="E115" s="25">
        <v>210.38</v>
      </c>
      <c r="F115" s="68">
        <v>0</v>
      </c>
      <c r="G115" s="68">
        <f t="shared" si="42"/>
        <v>18.345454545454544</v>
      </c>
      <c r="H115" s="68">
        <v>0</v>
      </c>
      <c r="I115" s="68">
        <f t="shared" si="43"/>
        <v>24.145454545454545</v>
      </c>
      <c r="J115" s="72">
        <f t="shared" si="53"/>
        <v>0</v>
      </c>
      <c r="K115" s="72">
        <f t="shared" si="54"/>
        <v>1</v>
      </c>
      <c r="L115" s="72">
        <f t="shared" si="55"/>
        <v>0</v>
      </c>
      <c r="M115" s="72">
        <f t="shared" ca="1" si="45"/>
        <v>0</v>
      </c>
      <c r="N115" s="25"/>
      <c r="O115" s="25"/>
      <c r="P115" s="25"/>
      <c r="Q115" s="25"/>
      <c r="T115" s="22">
        <v>0</v>
      </c>
      <c r="U115" s="74">
        <f t="shared" si="46"/>
        <v>-296</v>
      </c>
      <c r="V115" s="70">
        <f t="shared" si="47"/>
        <v>-296</v>
      </c>
      <c r="W115" s="70"/>
      <c r="X115" s="70">
        <f t="shared" si="48"/>
        <v>325.37641628199748</v>
      </c>
      <c r="Y115" s="70">
        <f t="shared" si="49"/>
        <v>29.376416281997479</v>
      </c>
      <c r="Z115" s="70">
        <f t="shared" si="50"/>
        <v>29</v>
      </c>
      <c r="AA115" s="24">
        <f t="shared" si="51"/>
        <v>29</v>
      </c>
      <c r="AB115" s="67">
        <f t="shared" si="52"/>
        <v>325</v>
      </c>
    </row>
    <row r="116" spans="1:28" ht="15" customHeight="1" x14ac:dyDescent="0.25">
      <c r="A116" s="25">
        <v>296</v>
      </c>
      <c r="B116" s="25">
        <v>296</v>
      </c>
      <c r="C116" s="68">
        <f t="shared" si="44"/>
        <v>1.97</v>
      </c>
      <c r="D116" s="25">
        <v>264.83</v>
      </c>
      <c r="E116" s="25">
        <v>209.51</v>
      </c>
      <c r="F116" s="68">
        <v>0</v>
      </c>
      <c r="G116" s="68">
        <f t="shared" si="42"/>
        <v>23.714285714285715</v>
      </c>
      <c r="H116" s="68">
        <v>0</v>
      </c>
      <c r="I116" s="68">
        <f t="shared" si="43"/>
        <v>23.714285714285715</v>
      </c>
      <c r="J116" s="72">
        <f t="shared" si="53"/>
        <v>1</v>
      </c>
      <c r="K116" s="72">
        <f t="shared" si="54"/>
        <v>1</v>
      </c>
      <c r="L116" s="72">
        <f t="shared" si="55"/>
        <v>0</v>
      </c>
      <c r="M116" s="72">
        <f t="shared" ca="1" si="45"/>
        <v>1</v>
      </c>
      <c r="N116" s="25"/>
      <c r="O116" s="25"/>
      <c r="P116" s="25"/>
      <c r="Q116" s="25"/>
      <c r="T116" s="22">
        <v>0</v>
      </c>
      <c r="U116" s="74">
        <f t="shared" si="46"/>
        <v>-296</v>
      </c>
      <c r="V116" s="70">
        <f t="shared" si="47"/>
        <v>-296</v>
      </c>
      <c r="W116" s="70"/>
      <c r="X116" s="70">
        <f t="shared" si="48"/>
        <v>325.37641628199748</v>
      </c>
      <c r="Y116" s="70">
        <f t="shared" si="49"/>
        <v>29.376416281997479</v>
      </c>
      <c r="Z116" s="70">
        <f t="shared" si="50"/>
        <v>29</v>
      </c>
      <c r="AA116" s="24">
        <f t="shared" si="51"/>
        <v>29</v>
      </c>
      <c r="AB116" s="67">
        <f t="shared" si="52"/>
        <v>325</v>
      </c>
    </row>
    <row r="117" spans="1:28" ht="15" customHeight="1" x14ac:dyDescent="0.25">
      <c r="A117" s="25">
        <v>646</v>
      </c>
      <c r="B117" s="25">
        <v>263</v>
      </c>
      <c r="C117" s="68">
        <f t="shared" si="44"/>
        <v>4.3099999999999996</v>
      </c>
      <c r="D117" s="25">
        <v>264.89999999999998</v>
      </c>
      <c r="E117" s="25">
        <v>209.12</v>
      </c>
      <c r="F117" s="68">
        <v>0</v>
      </c>
      <c r="G117" s="68">
        <f t="shared" si="42"/>
        <v>17.157894736842106</v>
      </c>
      <c r="H117" s="68">
        <v>0</v>
      </c>
      <c r="I117" s="68">
        <f t="shared" si="43"/>
        <v>23.87719298245614</v>
      </c>
      <c r="J117" s="72">
        <f t="shared" si="53"/>
        <v>1</v>
      </c>
      <c r="K117" s="72">
        <f t="shared" si="54"/>
        <v>1</v>
      </c>
      <c r="L117" s="72">
        <f t="shared" si="55"/>
        <v>0</v>
      </c>
      <c r="M117" s="72">
        <f t="shared" ca="1" si="45"/>
        <v>1</v>
      </c>
      <c r="N117" s="25"/>
      <c r="O117" s="25"/>
      <c r="P117" s="25"/>
      <c r="Q117" s="25"/>
      <c r="T117" s="22">
        <v>0</v>
      </c>
      <c r="U117" s="74">
        <f t="shared" si="46"/>
        <v>-263</v>
      </c>
      <c r="V117" s="70">
        <f t="shared" si="47"/>
        <v>-263</v>
      </c>
      <c r="W117" s="70"/>
      <c r="X117" s="70">
        <f t="shared" si="48"/>
        <v>289.10134284515317</v>
      </c>
      <c r="Y117" s="70">
        <f t="shared" si="49"/>
        <v>26.101342845153169</v>
      </c>
      <c r="Z117" s="70">
        <f t="shared" si="50"/>
        <v>26</v>
      </c>
      <c r="AA117" s="24">
        <f t="shared" si="51"/>
        <v>26</v>
      </c>
      <c r="AB117" s="67">
        <f t="shared" si="52"/>
        <v>289</v>
      </c>
    </row>
    <row r="118" spans="1:28" ht="15" customHeight="1" x14ac:dyDescent="0.25">
      <c r="A118" s="25">
        <v>398</v>
      </c>
      <c r="B118" s="25">
        <v>79</v>
      </c>
      <c r="C118" s="68">
        <f t="shared" si="44"/>
        <v>2.65</v>
      </c>
      <c r="D118" s="25">
        <v>264.94</v>
      </c>
      <c r="E118" s="25">
        <v>210.11</v>
      </c>
      <c r="F118" s="68">
        <v>0</v>
      </c>
      <c r="G118" s="68">
        <f t="shared" si="42"/>
        <v>21.137931034482758</v>
      </c>
      <c r="H118" s="68">
        <v>0</v>
      </c>
      <c r="I118" s="68">
        <f t="shared" si="43"/>
        <v>26.637931034482758</v>
      </c>
      <c r="J118" s="72">
        <f t="shared" si="53"/>
        <v>0</v>
      </c>
      <c r="K118" s="72">
        <f t="shared" si="54"/>
        <v>-1</v>
      </c>
      <c r="L118" s="72">
        <f t="shared" si="55"/>
        <v>0</v>
      </c>
      <c r="M118" s="72">
        <f t="shared" ca="1" si="45"/>
        <v>0</v>
      </c>
      <c r="N118" s="25"/>
      <c r="O118" s="25"/>
      <c r="P118" s="25"/>
      <c r="Q118" s="25"/>
      <c r="T118" s="22">
        <v>0</v>
      </c>
      <c r="U118" s="74">
        <f t="shared" si="46"/>
        <v>-79</v>
      </c>
      <c r="V118" s="70">
        <f t="shared" si="47"/>
        <v>-79</v>
      </c>
      <c r="W118" s="70"/>
      <c r="X118" s="70">
        <f t="shared" si="48"/>
        <v>86.840327318506084</v>
      </c>
      <c r="Y118" s="70">
        <f t="shared" si="49"/>
        <v>7.840327318506084</v>
      </c>
      <c r="Z118" s="70">
        <f t="shared" si="50"/>
        <v>8</v>
      </c>
      <c r="AA118" s="24">
        <f t="shared" si="51"/>
        <v>8</v>
      </c>
      <c r="AB118" s="67">
        <f t="shared" si="52"/>
        <v>87</v>
      </c>
    </row>
    <row r="119" spans="1:28" ht="15" customHeight="1" x14ac:dyDescent="0.25">
      <c r="A119" s="25">
        <v>525</v>
      </c>
      <c r="B119" s="25">
        <v>78</v>
      </c>
      <c r="C119" s="68">
        <f t="shared" si="44"/>
        <v>3.5</v>
      </c>
      <c r="D119" s="25">
        <v>264.95999999999998</v>
      </c>
      <c r="E119" s="25">
        <v>210.47</v>
      </c>
      <c r="F119" s="68">
        <v>0</v>
      </c>
      <c r="G119" s="68">
        <f t="shared" si="42"/>
        <v>18.627118644067796</v>
      </c>
      <c r="H119" s="68">
        <v>0</v>
      </c>
      <c r="I119" s="68">
        <f t="shared" si="43"/>
        <v>26.203389830508474</v>
      </c>
      <c r="J119" s="72">
        <f t="shared" si="53"/>
        <v>1</v>
      </c>
      <c r="K119" s="72">
        <f t="shared" si="54"/>
        <v>1</v>
      </c>
      <c r="L119" s="72">
        <f t="shared" si="55"/>
        <v>0</v>
      </c>
      <c r="M119" s="72">
        <f t="shared" ca="1" si="45"/>
        <v>0</v>
      </c>
      <c r="N119" s="25"/>
      <c r="O119" s="25"/>
      <c r="P119" s="25"/>
      <c r="Q119" s="25"/>
      <c r="T119" s="22">
        <v>0</v>
      </c>
      <c r="U119" s="74">
        <f t="shared" si="46"/>
        <v>-78</v>
      </c>
      <c r="V119" s="70">
        <f t="shared" si="47"/>
        <v>-78</v>
      </c>
      <c r="W119" s="70"/>
      <c r="X119" s="70">
        <f t="shared" si="48"/>
        <v>85.741082668904752</v>
      </c>
      <c r="Y119" s="70">
        <f t="shared" si="49"/>
        <v>7.7410826689047525</v>
      </c>
      <c r="Z119" s="70">
        <f t="shared" si="50"/>
        <v>8</v>
      </c>
      <c r="AA119" s="24">
        <f t="shared" si="51"/>
        <v>8</v>
      </c>
      <c r="AB119" s="67">
        <f t="shared" si="52"/>
        <v>86</v>
      </c>
    </row>
    <row r="120" spans="1:28" ht="15" customHeight="1" x14ac:dyDescent="0.25">
      <c r="A120" s="25">
        <v>516</v>
      </c>
      <c r="B120" s="25">
        <v>261</v>
      </c>
      <c r="C120" s="68">
        <f t="shared" si="44"/>
        <v>3.44</v>
      </c>
      <c r="D120" s="25">
        <v>265.02</v>
      </c>
      <c r="E120" s="25">
        <v>210.51</v>
      </c>
      <c r="F120" s="68">
        <v>0</v>
      </c>
      <c r="G120" s="68">
        <f t="shared" si="42"/>
        <v>18.466666666666665</v>
      </c>
      <c r="H120" s="68">
        <v>0</v>
      </c>
      <c r="I120" s="68">
        <f t="shared" si="43"/>
        <v>22.716666666666665</v>
      </c>
      <c r="J120" s="72">
        <f t="shared" si="53"/>
        <v>0</v>
      </c>
      <c r="K120" s="72">
        <f t="shared" si="54"/>
        <v>1</v>
      </c>
      <c r="L120" s="72">
        <f t="shared" si="55"/>
        <v>0</v>
      </c>
      <c r="M120" s="72">
        <f t="shared" ca="1" si="45"/>
        <v>1</v>
      </c>
      <c r="N120" s="25"/>
      <c r="O120" s="25"/>
      <c r="P120" s="25"/>
      <c r="Q120" s="25"/>
      <c r="T120" s="22">
        <v>0</v>
      </c>
      <c r="U120" s="74">
        <f t="shared" si="46"/>
        <v>-261</v>
      </c>
      <c r="V120" s="70">
        <f t="shared" si="47"/>
        <v>-261</v>
      </c>
      <c r="W120" s="70"/>
      <c r="X120" s="70">
        <f t="shared" si="48"/>
        <v>286.90285354595045</v>
      </c>
      <c r="Y120" s="70">
        <f t="shared" si="49"/>
        <v>25.90285354595045</v>
      </c>
      <c r="Z120" s="70">
        <f t="shared" si="50"/>
        <v>26</v>
      </c>
      <c r="AA120" s="24">
        <f t="shared" si="51"/>
        <v>26</v>
      </c>
      <c r="AB120" s="67">
        <f t="shared" si="52"/>
        <v>287</v>
      </c>
    </row>
    <row r="121" spans="1:28" ht="15" customHeight="1" x14ac:dyDescent="0.25">
      <c r="A121" s="25">
        <v>426</v>
      </c>
      <c r="B121" s="25">
        <v>298</v>
      </c>
      <c r="C121" s="68">
        <f t="shared" si="44"/>
        <v>2.84</v>
      </c>
      <c r="D121" s="25">
        <v>265.02999999999997</v>
      </c>
      <c r="E121" s="25">
        <v>210.53</v>
      </c>
      <c r="F121" s="68">
        <v>0</v>
      </c>
      <c r="G121" s="68">
        <f t="shared" si="42"/>
        <v>19.639344262295083</v>
      </c>
      <c r="H121" s="68">
        <v>0</v>
      </c>
      <c r="I121" s="68">
        <f t="shared" si="43"/>
        <v>21.737704918032787</v>
      </c>
      <c r="J121" s="72">
        <f t="shared" si="53"/>
        <v>1</v>
      </c>
      <c r="K121" s="72">
        <f t="shared" si="54"/>
        <v>1</v>
      </c>
      <c r="L121" s="72">
        <f t="shared" si="55"/>
        <v>0</v>
      </c>
      <c r="M121" s="72">
        <f t="shared" ca="1" si="45"/>
        <v>0</v>
      </c>
      <c r="N121" s="25"/>
      <c r="O121" s="25"/>
      <c r="P121" s="25"/>
      <c r="Q121" s="25"/>
      <c r="T121" s="22">
        <v>0</v>
      </c>
      <c r="U121" s="74">
        <f t="shared" si="46"/>
        <v>-298</v>
      </c>
      <c r="V121" s="70">
        <f t="shared" si="47"/>
        <v>-298</v>
      </c>
      <c r="W121" s="70"/>
      <c r="X121" s="70">
        <f t="shared" si="48"/>
        <v>327.57490558120014</v>
      </c>
      <c r="Y121" s="70">
        <f t="shared" si="49"/>
        <v>29.574905581200142</v>
      </c>
      <c r="Z121" s="70">
        <f t="shared" si="50"/>
        <v>30</v>
      </c>
      <c r="AA121" s="24">
        <f t="shared" si="51"/>
        <v>30</v>
      </c>
      <c r="AB121" s="67">
        <f t="shared" si="52"/>
        <v>328</v>
      </c>
    </row>
    <row r="122" spans="1:28" ht="15" customHeight="1" x14ac:dyDescent="0.25">
      <c r="A122" s="25">
        <v>682</v>
      </c>
      <c r="B122" s="25">
        <v>298</v>
      </c>
      <c r="C122" s="68">
        <f t="shared" si="44"/>
        <v>4.55</v>
      </c>
      <c r="D122" s="25">
        <v>265.08</v>
      </c>
      <c r="E122" s="25">
        <v>210.53</v>
      </c>
      <c r="F122" s="68">
        <v>0</v>
      </c>
      <c r="G122" s="68">
        <f t="shared" si="42"/>
        <v>15.193548387096774</v>
      </c>
      <c r="H122" s="68">
        <v>0</v>
      </c>
      <c r="I122" s="68">
        <f t="shared" si="43"/>
        <v>21.387096774193548</v>
      </c>
      <c r="J122" s="72">
        <f t="shared" si="53"/>
        <v>1</v>
      </c>
      <c r="K122" s="72">
        <f t="shared" si="54"/>
        <v>1</v>
      </c>
      <c r="L122" s="72">
        <f t="shared" si="55"/>
        <v>0</v>
      </c>
      <c r="M122" s="72">
        <f t="shared" ca="1" si="45"/>
        <v>1</v>
      </c>
      <c r="N122" s="25"/>
      <c r="O122" s="25"/>
      <c r="P122" s="25"/>
      <c r="Q122" s="25"/>
      <c r="T122" s="22">
        <v>0</v>
      </c>
      <c r="U122" s="74">
        <f t="shared" si="46"/>
        <v>-298</v>
      </c>
      <c r="V122" s="70">
        <f t="shared" si="47"/>
        <v>-298</v>
      </c>
      <c r="W122" s="70"/>
      <c r="X122" s="70">
        <f t="shared" si="48"/>
        <v>327.57490558120014</v>
      </c>
      <c r="Y122" s="70">
        <f t="shared" si="49"/>
        <v>29.574905581200142</v>
      </c>
      <c r="Z122" s="70">
        <f t="shared" si="50"/>
        <v>30</v>
      </c>
      <c r="AA122" s="24">
        <f t="shared" si="51"/>
        <v>30</v>
      </c>
      <c r="AB122" s="67">
        <f t="shared" si="52"/>
        <v>328</v>
      </c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U123" s="74"/>
      <c r="V123" s="70"/>
      <c r="W123" s="70"/>
      <c r="X123" s="70"/>
      <c r="Y123" s="70"/>
      <c r="Z123" s="70"/>
      <c r="AA123" s="24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U124" s="74"/>
      <c r="V124" s="70"/>
      <c r="W124" s="70"/>
      <c r="X124" s="70"/>
      <c r="Y124" s="70"/>
      <c r="Z124" s="70"/>
      <c r="AA124" s="24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U125" s="74"/>
      <c r="V125" s="70"/>
      <c r="W125" s="70"/>
      <c r="X125" s="70"/>
      <c r="Y125" s="70"/>
      <c r="Z125" s="70"/>
      <c r="AA125" s="24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U126" s="74"/>
      <c r="V126" s="70"/>
      <c r="W126" s="70"/>
      <c r="X126" s="70"/>
      <c r="Y126" s="70"/>
      <c r="Z126" s="70"/>
      <c r="AA126" s="24"/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80"/>
  <sheetViews>
    <sheetView workbookViewId="0">
      <selection activeCell="A2" sqref="A2:A7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7.5" style="23" customWidth="1"/>
    <col min="5" max="5" width="18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5" style="23" customWidth="1"/>
    <col min="16" max="16" width="18.75" style="23" customWidth="1"/>
    <col min="17" max="17" width="8.8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29" width="9" style="22" customWidth="1"/>
    <col min="30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1723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161</v>
      </c>
      <c r="B2" s="71">
        <v>214</v>
      </c>
      <c r="C2" s="68">
        <f t="shared" ref="C2:C33" si="0">ROUND(A2/150,2)</f>
        <v>1.07</v>
      </c>
      <c r="D2" s="68">
        <v>258.55</v>
      </c>
      <c r="E2" s="68">
        <v>210.17</v>
      </c>
      <c r="F2" s="68">
        <f t="shared" ref="F2:F27" si="1">($A$28-A2)/(ROW($A$28)-ROW(A2))</f>
        <v>60.07692307692308</v>
      </c>
      <c r="G2" s="68">
        <v>0</v>
      </c>
      <c r="H2" s="68">
        <f t="shared" ref="H2:H27" si="2">($A$28-B2)/(ROW($A$28)-ROW(B2))</f>
        <v>58.03846153846154</v>
      </c>
      <c r="I2" s="68">
        <v>0</v>
      </c>
      <c r="J2" s="72"/>
      <c r="K2" s="72"/>
      <c r="L2" s="72"/>
      <c r="M2" s="72">
        <f t="shared" ref="M2:M33" ca="1" si="3">IF(RAND()&lt;0.5,0,1)</f>
        <v>0</v>
      </c>
      <c r="N2" s="33" t="s">
        <v>38</v>
      </c>
      <c r="O2" s="73">
        <v>0.02</v>
      </c>
      <c r="P2" s="32" t="s">
        <v>39</v>
      </c>
      <c r="Q2" s="25">
        <f>LARGE(A:A,2)</f>
        <v>1676</v>
      </c>
      <c r="T2" s="22">
        <v>0</v>
      </c>
      <c r="U2" s="74">
        <f t="shared" ref="U2:U33" si="4">T2-B2</f>
        <v>-214</v>
      </c>
      <c r="V2" s="70">
        <f t="shared" ref="V2:V33" si="5">ROUND(U2,0)</f>
        <v>-214</v>
      </c>
      <c r="W2" s="70">
        <v>4766</v>
      </c>
      <c r="X2" s="70">
        <f t="shared" ref="X2:X33" si="6">B2/$W$2*$W$3</f>
        <v>235.23835501468739</v>
      </c>
      <c r="Y2" s="70">
        <f t="shared" ref="Y2:Y33" si="7">X2-B2</f>
        <v>21.238355014687386</v>
      </c>
      <c r="Z2" s="70">
        <f t="shared" ref="Z2:Z33" si="8">ROUND(Y2,0)</f>
        <v>21</v>
      </c>
      <c r="AA2" s="24">
        <f t="shared" ref="AA2:AA33" si="9">IF(V2&gt;=0,V2,Z2)</f>
        <v>21</v>
      </c>
      <c r="AB2" s="67">
        <f t="shared" ref="AB2:AB33" si="10">B2+AA2</f>
        <v>235</v>
      </c>
    </row>
    <row r="3" spans="1:28" ht="15" customHeight="1" x14ac:dyDescent="0.25">
      <c r="A3" s="71">
        <v>109</v>
      </c>
      <c r="B3" s="71">
        <v>214</v>
      </c>
      <c r="C3" s="68">
        <f t="shared" si="0"/>
        <v>0.73</v>
      </c>
      <c r="D3" s="68">
        <v>258.54000000000002</v>
      </c>
      <c r="E3" s="68">
        <v>210.17</v>
      </c>
      <c r="F3" s="68">
        <f t="shared" si="1"/>
        <v>64.56</v>
      </c>
      <c r="G3" s="68">
        <v>0</v>
      </c>
      <c r="H3" s="68">
        <f t="shared" si="2"/>
        <v>60.36</v>
      </c>
      <c r="I3" s="68">
        <v>0</v>
      </c>
      <c r="J3" s="72">
        <f t="shared" ref="J3:J34" si="11">IF(ABS(B3-B2)&lt;=50,1,0)</f>
        <v>1</v>
      </c>
      <c r="K3" s="72">
        <f t="shared" ref="K3:K34" si="12">IF(ABS((B3-B2))&lt;=50,1,IF((B3-B2)*(1)&gt;=0,1,-1))</f>
        <v>1</v>
      </c>
      <c r="L3" s="72"/>
      <c r="M3" s="72">
        <f t="shared" ca="1" si="3"/>
        <v>1</v>
      </c>
      <c r="N3" s="26" t="s">
        <v>40</v>
      </c>
      <c r="O3" s="26">
        <f>COUNT(A:A)</f>
        <v>72</v>
      </c>
      <c r="P3" s="32" t="s">
        <v>41</v>
      </c>
      <c r="Q3" s="25">
        <f>LARGE(A:A,3)</f>
        <v>1610</v>
      </c>
      <c r="T3" s="22">
        <v>0</v>
      </c>
      <c r="U3" s="74">
        <f t="shared" si="4"/>
        <v>-214</v>
      </c>
      <c r="V3" s="70">
        <f t="shared" si="5"/>
        <v>-214</v>
      </c>
      <c r="W3" s="70">
        <v>5239</v>
      </c>
      <c r="X3" s="70">
        <f t="shared" si="6"/>
        <v>235.23835501468739</v>
      </c>
      <c r="Y3" s="70">
        <f t="shared" si="7"/>
        <v>21.238355014687386</v>
      </c>
      <c r="Z3" s="70">
        <f t="shared" si="8"/>
        <v>21</v>
      </c>
      <c r="AA3" s="24">
        <f t="shared" si="9"/>
        <v>21</v>
      </c>
      <c r="AB3" s="67">
        <f t="shared" si="10"/>
        <v>235</v>
      </c>
    </row>
    <row r="4" spans="1:28" ht="15" customHeight="1" x14ac:dyDescent="0.25">
      <c r="A4" s="71">
        <v>161</v>
      </c>
      <c r="B4" s="71">
        <v>214</v>
      </c>
      <c r="C4" s="68">
        <f t="shared" si="0"/>
        <v>1.07</v>
      </c>
      <c r="D4" s="68">
        <v>258.52</v>
      </c>
      <c r="E4" s="68">
        <v>210.18</v>
      </c>
      <c r="F4" s="68">
        <f t="shared" si="1"/>
        <v>65.083333333333329</v>
      </c>
      <c r="G4" s="68">
        <v>0</v>
      </c>
      <c r="H4" s="68">
        <f t="shared" si="2"/>
        <v>62.875</v>
      </c>
      <c r="I4" s="68">
        <v>0</v>
      </c>
      <c r="J4" s="72">
        <f t="shared" si="11"/>
        <v>1</v>
      </c>
      <c r="K4" s="72">
        <f t="shared" si="12"/>
        <v>1</v>
      </c>
      <c r="L4" s="72"/>
      <c r="M4" s="72">
        <f t="shared" ca="1" si="3"/>
        <v>1</v>
      </c>
      <c r="N4" s="26" t="s">
        <v>42</v>
      </c>
      <c r="O4" s="75">
        <f>MAX(A:A)</f>
        <v>1723</v>
      </c>
      <c r="P4" s="32" t="s">
        <v>43</v>
      </c>
      <c r="Q4" s="25">
        <f>LARGE(B:B,1)</f>
        <v>410</v>
      </c>
      <c r="T4" s="22">
        <v>0</v>
      </c>
      <c r="U4" s="74">
        <f t="shared" si="4"/>
        <v>-214</v>
      </c>
      <c r="V4" s="70">
        <f t="shared" si="5"/>
        <v>-214</v>
      </c>
      <c r="W4" s="70"/>
      <c r="X4" s="70">
        <f t="shared" si="6"/>
        <v>235.23835501468739</v>
      </c>
      <c r="Y4" s="70">
        <f t="shared" si="7"/>
        <v>21.238355014687386</v>
      </c>
      <c r="Z4" s="70">
        <f t="shared" si="8"/>
        <v>21</v>
      </c>
      <c r="AA4" s="24">
        <f t="shared" si="9"/>
        <v>21</v>
      </c>
      <c r="AB4" s="67">
        <f t="shared" si="10"/>
        <v>235</v>
      </c>
    </row>
    <row r="5" spans="1:28" ht="15" customHeight="1" x14ac:dyDescent="0.25">
      <c r="A5" s="71">
        <v>109</v>
      </c>
      <c r="B5" s="71">
        <v>214</v>
      </c>
      <c r="C5" s="68">
        <f t="shared" si="0"/>
        <v>0.73</v>
      </c>
      <c r="D5" s="68">
        <v>258.5</v>
      </c>
      <c r="E5" s="68">
        <v>210.17</v>
      </c>
      <c r="F5" s="68">
        <f t="shared" si="1"/>
        <v>70.173913043478265</v>
      </c>
      <c r="G5" s="68">
        <v>0</v>
      </c>
      <c r="H5" s="68">
        <f t="shared" si="2"/>
        <v>65.608695652173907</v>
      </c>
      <c r="I5" s="68">
        <v>0</v>
      </c>
      <c r="J5" s="72">
        <f t="shared" si="11"/>
        <v>1</v>
      </c>
      <c r="K5" s="72">
        <f t="shared" si="12"/>
        <v>1</v>
      </c>
      <c r="L5" s="72"/>
      <c r="M5" s="72">
        <f t="shared" ca="1" si="3"/>
        <v>0</v>
      </c>
      <c r="N5" s="26" t="s">
        <v>44</v>
      </c>
      <c r="O5" s="76">
        <v>0.92</v>
      </c>
      <c r="P5" s="32" t="s">
        <v>45</v>
      </c>
      <c r="Q5" s="25">
        <f>LARGE(B:B,2)</f>
        <v>410</v>
      </c>
      <c r="T5" s="22">
        <v>0</v>
      </c>
      <c r="U5" s="74">
        <f t="shared" si="4"/>
        <v>-214</v>
      </c>
      <c r="V5" s="70">
        <f t="shared" si="5"/>
        <v>-214</v>
      </c>
      <c r="W5" s="70"/>
      <c r="X5" s="70">
        <f t="shared" si="6"/>
        <v>235.23835501468739</v>
      </c>
      <c r="Y5" s="70">
        <f t="shared" si="7"/>
        <v>21.238355014687386</v>
      </c>
      <c r="Z5" s="70">
        <f t="shared" si="8"/>
        <v>21</v>
      </c>
      <c r="AA5" s="24">
        <f t="shared" si="9"/>
        <v>21</v>
      </c>
      <c r="AB5" s="67">
        <f t="shared" si="10"/>
        <v>235</v>
      </c>
    </row>
    <row r="6" spans="1:28" ht="15" customHeight="1" x14ac:dyDescent="0.25">
      <c r="A6" s="71">
        <v>109</v>
      </c>
      <c r="B6" s="71">
        <v>214</v>
      </c>
      <c r="C6" s="68">
        <f t="shared" si="0"/>
        <v>0.73</v>
      </c>
      <c r="D6" s="68">
        <v>258.47000000000003</v>
      </c>
      <c r="E6" s="68">
        <v>210.17</v>
      </c>
      <c r="F6" s="68">
        <f t="shared" si="1"/>
        <v>73.36363636363636</v>
      </c>
      <c r="G6" s="68">
        <v>0</v>
      </c>
      <c r="H6" s="68">
        <f t="shared" si="2"/>
        <v>68.590909090909093</v>
      </c>
      <c r="I6" s="68">
        <v>0</v>
      </c>
      <c r="J6" s="72">
        <f t="shared" si="11"/>
        <v>1</v>
      </c>
      <c r="K6" s="72">
        <f t="shared" si="12"/>
        <v>1</v>
      </c>
      <c r="L6" s="72"/>
      <c r="M6" s="72">
        <f t="shared" ca="1" si="3"/>
        <v>1</v>
      </c>
      <c r="N6" s="26" t="s">
        <v>46</v>
      </c>
      <c r="O6" s="76">
        <v>1.42</v>
      </c>
      <c r="P6" s="32" t="s">
        <v>47</v>
      </c>
      <c r="Q6" s="25">
        <f>LARGE(B:B,3)</f>
        <v>410</v>
      </c>
      <c r="T6" s="22">
        <v>0</v>
      </c>
      <c r="U6" s="74">
        <f t="shared" si="4"/>
        <v>-214</v>
      </c>
      <c r="V6" s="70">
        <f t="shared" si="5"/>
        <v>-214</v>
      </c>
      <c r="W6" s="70"/>
      <c r="X6" s="70">
        <f t="shared" si="6"/>
        <v>235.23835501468739</v>
      </c>
      <c r="Y6" s="70">
        <f t="shared" si="7"/>
        <v>21.238355014687386</v>
      </c>
      <c r="Z6" s="70">
        <f t="shared" si="8"/>
        <v>21</v>
      </c>
      <c r="AA6" s="24">
        <f t="shared" si="9"/>
        <v>21</v>
      </c>
      <c r="AB6" s="67">
        <f t="shared" si="10"/>
        <v>235</v>
      </c>
    </row>
    <row r="7" spans="1:28" ht="15" customHeight="1" x14ac:dyDescent="0.25">
      <c r="A7" s="71">
        <v>56</v>
      </c>
      <c r="B7" s="71">
        <v>214</v>
      </c>
      <c r="C7" s="68">
        <f t="shared" si="0"/>
        <v>0.37</v>
      </c>
      <c r="D7" s="68">
        <v>258.45</v>
      </c>
      <c r="E7" s="68">
        <v>210.17</v>
      </c>
      <c r="F7" s="68">
        <f t="shared" si="1"/>
        <v>79.38095238095238</v>
      </c>
      <c r="G7" s="68">
        <v>0</v>
      </c>
      <c r="H7" s="68">
        <f t="shared" si="2"/>
        <v>71.857142857142861</v>
      </c>
      <c r="I7" s="68">
        <v>0</v>
      </c>
      <c r="J7" s="72">
        <f t="shared" si="11"/>
        <v>1</v>
      </c>
      <c r="K7" s="72">
        <f t="shared" si="12"/>
        <v>1</v>
      </c>
      <c r="L7" s="72">
        <f t="shared" ref="L7:L38" si="13">IF(OR(COUNTIF(K3:K7,1)=5,COUNTIF(K3:K7,-1)=5),1,0)</f>
        <v>1</v>
      </c>
      <c r="M7" s="72">
        <f t="shared" ca="1" si="3"/>
        <v>0</v>
      </c>
      <c r="N7" s="26" t="s">
        <v>48</v>
      </c>
      <c r="O7" s="76">
        <v>1.48</v>
      </c>
      <c r="P7" s="25"/>
      <c r="Q7" s="25"/>
      <c r="T7" s="22">
        <v>0</v>
      </c>
      <c r="U7" s="74">
        <f t="shared" si="4"/>
        <v>-214</v>
      </c>
      <c r="V7" s="70">
        <f t="shared" si="5"/>
        <v>-214</v>
      </c>
      <c r="W7" s="70"/>
      <c r="X7" s="70">
        <f t="shared" si="6"/>
        <v>235.23835501468739</v>
      </c>
      <c r="Y7" s="70">
        <f t="shared" si="7"/>
        <v>21.238355014687386</v>
      </c>
      <c r="Z7" s="70">
        <f t="shared" si="8"/>
        <v>21</v>
      </c>
      <c r="AA7" s="24">
        <f t="shared" si="9"/>
        <v>21</v>
      </c>
      <c r="AB7" s="67">
        <f t="shared" si="10"/>
        <v>235</v>
      </c>
    </row>
    <row r="8" spans="1:28" ht="15" customHeight="1" x14ac:dyDescent="0.25">
      <c r="A8" s="71">
        <v>109</v>
      </c>
      <c r="B8" s="71">
        <v>214</v>
      </c>
      <c r="C8" s="68">
        <f t="shared" si="0"/>
        <v>0.73</v>
      </c>
      <c r="D8" s="68">
        <v>258.42</v>
      </c>
      <c r="E8" s="68">
        <v>210.17</v>
      </c>
      <c r="F8" s="68">
        <f t="shared" si="1"/>
        <v>80.7</v>
      </c>
      <c r="G8" s="68">
        <v>0</v>
      </c>
      <c r="H8" s="68">
        <f t="shared" si="2"/>
        <v>75.45</v>
      </c>
      <c r="I8" s="68">
        <v>0</v>
      </c>
      <c r="J8" s="72">
        <f t="shared" si="11"/>
        <v>1</v>
      </c>
      <c r="K8" s="72">
        <f t="shared" si="12"/>
        <v>1</v>
      </c>
      <c r="L8" s="72">
        <f t="shared" si="13"/>
        <v>1</v>
      </c>
      <c r="M8" s="72">
        <f t="shared" ca="1" si="3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4"/>
        <v>-214</v>
      </c>
      <c r="V8" s="70">
        <f t="shared" si="5"/>
        <v>-214</v>
      </c>
      <c r="W8" s="70"/>
      <c r="X8" s="70">
        <f t="shared" si="6"/>
        <v>235.23835501468739</v>
      </c>
      <c r="Y8" s="70">
        <f t="shared" si="7"/>
        <v>21.238355014687386</v>
      </c>
      <c r="Z8" s="70">
        <f t="shared" si="8"/>
        <v>21</v>
      </c>
      <c r="AA8" s="24">
        <f t="shared" si="9"/>
        <v>21</v>
      </c>
      <c r="AB8" s="67">
        <f t="shared" si="10"/>
        <v>235</v>
      </c>
    </row>
    <row r="9" spans="1:28" ht="15" customHeight="1" x14ac:dyDescent="0.25">
      <c r="A9" s="71">
        <v>56</v>
      </c>
      <c r="B9" s="71">
        <v>214</v>
      </c>
      <c r="C9" s="68">
        <f t="shared" si="0"/>
        <v>0.37</v>
      </c>
      <c r="D9" s="68">
        <v>258.39999999999998</v>
      </c>
      <c r="E9" s="68">
        <v>210.17</v>
      </c>
      <c r="F9" s="68">
        <f t="shared" si="1"/>
        <v>87.736842105263165</v>
      </c>
      <c r="G9" s="68">
        <v>0</v>
      </c>
      <c r="H9" s="68">
        <f t="shared" si="2"/>
        <v>79.421052631578945</v>
      </c>
      <c r="I9" s="68">
        <v>0</v>
      </c>
      <c r="J9" s="72">
        <f t="shared" si="11"/>
        <v>1</v>
      </c>
      <c r="K9" s="72">
        <f t="shared" si="12"/>
        <v>1</v>
      </c>
      <c r="L9" s="72">
        <f t="shared" si="13"/>
        <v>1</v>
      </c>
      <c r="M9" s="72">
        <f t="shared" ca="1" si="3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4"/>
        <v>-214</v>
      </c>
      <c r="V9" s="70">
        <f t="shared" si="5"/>
        <v>-214</v>
      </c>
      <c r="W9" s="70"/>
      <c r="X9" s="70">
        <f t="shared" si="6"/>
        <v>235.23835501468739</v>
      </c>
      <c r="Y9" s="70">
        <f t="shared" si="7"/>
        <v>21.238355014687386</v>
      </c>
      <c r="Z9" s="70">
        <f t="shared" si="8"/>
        <v>21</v>
      </c>
      <c r="AA9" s="24">
        <f t="shared" si="9"/>
        <v>21</v>
      </c>
      <c r="AB9" s="67">
        <f t="shared" si="10"/>
        <v>235</v>
      </c>
    </row>
    <row r="10" spans="1:28" ht="15" customHeight="1" x14ac:dyDescent="0.25">
      <c r="A10" s="71">
        <v>108</v>
      </c>
      <c r="B10" s="71">
        <v>214</v>
      </c>
      <c r="C10" s="68">
        <f t="shared" si="0"/>
        <v>0.72</v>
      </c>
      <c r="D10" s="68">
        <v>258.38</v>
      </c>
      <c r="E10" s="68">
        <v>210.17</v>
      </c>
      <c r="F10" s="68">
        <f t="shared" si="1"/>
        <v>89.722222222222229</v>
      </c>
      <c r="G10" s="68">
        <v>0</v>
      </c>
      <c r="H10" s="68">
        <f t="shared" si="2"/>
        <v>83.833333333333329</v>
      </c>
      <c r="I10" s="68">
        <v>0</v>
      </c>
      <c r="J10" s="72">
        <f t="shared" si="11"/>
        <v>1</v>
      </c>
      <c r="K10" s="72">
        <f t="shared" si="12"/>
        <v>1</v>
      </c>
      <c r="L10" s="72">
        <f t="shared" si="13"/>
        <v>1</v>
      </c>
      <c r="M10" s="72">
        <f t="shared" ca="1" si="3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4"/>
        <v>-214</v>
      </c>
      <c r="V10" s="70">
        <f t="shared" si="5"/>
        <v>-214</v>
      </c>
      <c r="W10" s="70"/>
      <c r="X10" s="70">
        <f t="shared" si="6"/>
        <v>235.23835501468739</v>
      </c>
      <c r="Y10" s="70">
        <f t="shared" si="7"/>
        <v>21.238355014687386</v>
      </c>
      <c r="Z10" s="70">
        <f t="shared" si="8"/>
        <v>21</v>
      </c>
      <c r="AA10" s="24">
        <f t="shared" si="9"/>
        <v>21</v>
      </c>
      <c r="AB10" s="67">
        <f t="shared" si="10"/>
        <v>235</v>
      </c>
    </row>
    <row r="11" spans="1:28" ht="15" customHeight="1" x14ac:dyDescent="0.25">
      <c r="A11" s="71">
        <v>108</v>
      </c>
      <c r="B11" s="71">
        <v>214</v>
      </c>
      <c r="C11" s="68">
        <f t="shared" si="0"/>
        <v>0.72</v>
      </c>
      <c r="D11" s="68">
        <v>258.36</v>
      </c>
      <c r="E11" s="68">
        <v>210.17</v>
      </c>
      <c r="F11" s="68">
        <f t="shared" si="1"/>
        <v>95</v>
      </c>
      <c r="G11" s="68">
        <v>0</v>
      </c>
      <c r="H11" s="68">
        <f t="shared" si="2"/>
        <v>88.764705882352942</v>
      </c>
      <c r="I11" s="68">
        <v>0</v>
      </c>
      <c r="J11" s="72">
        <f t="shared" si="11"/>
        <v>1</v>
      </c>
      <c r="K11" s="72">
        <f t="shared" si="12"/>
        <v>1</v>
      </c>
      <c r="L11" s="72">
        <f t="shared" si="13"/>
        <v>1</v>
      </c>
      <c r="M11" s="72">
        <f t="shared" ca="1" si="3"/>
        <v>1</v>
      </c>
      <c r="N11" s="26" t="s">
        <v>52</v>
      </c>
      <c r="O11" s="77">
        <v>280</v>
      </c>
      <c r="P11" s="14" t="s">
        <v>53</v>
      </c>
      <c r="Q11" s="13">
        <f>MIN(D:D)</f>
        <v>258.3</v>
      </c>
      <c r="R11" s="43"/>
      <c r="S11" s="43"/>
      <c r="T11" s="22">
        <v>0</v>
      </c>
      <c r="U11" s="74">
        <f t="shared" si="4"/>
        <v>-214</v>
      </c>
      <c r="V11" s="70">
        <f t="shared" si="5"/>
        <v>-214</v>
      </c>
      <c r="W11" s="70"/>
      <c r="X11" s="70">
        <f t="shared" si="6"/>
        <v>235.23835501468739</v>
      </c>
      <c r="Y11" s="70">
        <f t="shared" si="7"/>
        <v>21.238355014687386</v>
      </c>
      <c r="Z11" s="70">
        <f t="shared" si="8"/>
        <v>21</v>
      </c>
      <c r="AA11" s="24">
        <f t="shared" si="9"/>
        <v>21</v>
      </c>
      <c r="AB11" s="67">
        <f t="shared" si="10"/>
        <v>235</v>
      </c>
    </row>
    <row r="12" spans="1:28" ht="15" customHeight="1" x14ac:dyDescent="0.25">
      <c r="A12" s="71">
        <v>108</v>
      </c>
      <c r="B12" s="71">
        <v>214</v>
      </c>
      <c r="C12" s="68">
        <f t="shared" si="0"/>
        <v>0.72</v>
      </c>
      <c r="D12" s="68">
        <v>258.33999999999997</v>
      </c>
      <c r="E12" s="68">
        <v>210.17</v>
      </c>
      <c r="F12" s="68">
        <f t="shared" si="1"/>
        <v>100.9375</v>
      </c>
      <c r="G12" s="68">
        <v>0</v>
      </c>
      <c r="H12" s="68">
        <f t="shared" si="2"/>
        <v>94.3125</v>
      </c>
      <c r="I12" s="68">
        <v>0</v>
      </c>
      <c r="J12" s="72">
        <f t="shared" si="11"/>
        <v>1</v>
      </c>
      <c r="K12" s="72">
        <f t="shared" si="12"/>
        <v>1</v>
      </c>
      <c r="L12" s="72">
        <f t="shared" si="13"/>
        <v>1</v>
      </c>
      <c r="M12" s="72">
        <f t="shared" ca="1" si="3"/>
        <v>1</v>
      </c>
      <c r="N12" s="26" t="s">
        <v>54</v>
      </c>
      <c r="O12" s="77">
        <v>275</v>
      </c>
      <c r="P12" s="15" t="s">
        <v>55</v>
      </c>
      <c r="Q12" s="56">
        <f>D2</f>
        <v>258.55</v>
      </c>
      <c r="R12" s="43"/>
      <c r="S12" s="43"/>
      <c r="T12" s="22">
        <v>0</v>
      </c>
      <c r="U12" s="74">
        <f t="shared" si="4"/>
        <v>-214</v>
      </c>
      <c r="V12" s="70">
        <f t="shared" si="5"/>
        <v>-214</v>
      </c>
      <c r="W12" s="70"/>
      <c r="X12" s="70">
        <f t="shared" si="6"/>
        <v>235.23835501468739</v>
      </c>
      <c r="Y12" s="70">
        <f t="shared" si="7"/>
        <v>21.238355014687386</v>
      </c>
      <c r="Z12" s="70">
        <f t="shared" si="8"/>
        <v>21</v>
      </c>
      <c r="AA12" s="24">
        <f t="shared" si="9"/>
        <v>21</v>
      </c>
      <c r="AB12" s="67">
        <f t="shared" si="10"/>
        <v>235</v>
      </c>
    </row>
    <row r="13" spans="1:28" ht="15" customHeight="1" x14ac:dyDescent="0.25">
      <c r="A13" s="71">
        <v>108</v>
      </c>
      <c r="B13" s="71">
        <v>214</v>
      </c>
      <c r="C13" s="68">
        <f t="shared" si="0"/>
        <v>0.72</v>
      </c>
      <c r="D13" s="68">
        <v>258.31</v>
      </c>
      <c r="E13" s="68">
        <v>210.17</v>
      </c>
      <c r="F13" s="68">
        <f t="shared" si="1"/>
        <v>107.66666666666667</v>
      </c>
      <c r="G13" s="68">
        <v>0</v>
      </c>
      <c r="H13" s="68">
        <f t="shared" si="2"/>
        <v>100.6</v>
      </c>
      <c r="I13" s="68">
        <v>0</v>
      </c>
      <c r="J13" s="72">
        <f t="shared" si="11"/>
        <v>1</v>
      </c>
      <c r="K13" s="72">
        <f t="shared" si="12"/>
        <v>1</v>
      </c>
      <c r="L13" s="72">
        <f t="shared" si="13"/>
        <v>1</v>
      </c>
      <c r="M13" s="72">
        <f t="shared" ca="1" si="3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4"/>
        <v>-214</v>
      </c>
      <c r="V13" s="70">
        <f t="shared" si="5"/>
        <v>-214</v>
      </c>
      <c r="W13" s="70"/>
      <c r="X13" s="70">
        <f t="shared" si="6"/>
        <v>235.23835501468739</v>
      </c>
      <c r="Y13" s="70">
        <f t="shared" si="7"/>
        <v>21.238355014687386</v>
      </c>
      <c r="Z13" s="70">
        <f t="shared" si="8"/>
        <v>21</v>
      </c>
      <c r="AA13" s="24">
        <f t="shared" si="9"/>
        <v>21</v>
      </c>
      <c r="AB13" s="67">
        <f t="shared" si="10"/>
        <v>235</v>
      </c>
    </row>
    <row r="14" spans="1:28" ht="15" customHeight="1" x14ac:dyDescent="0.25">
      <c r="A14" s="71">
        <v>56</v>
      </c>
      <c r="B14" s="71">
        <v>214</v>
      </c>
      <c r="C14" s="68">
        <f t="shared" si="0"/>
        <v>0.37</v>
      </c>
      <c r="D14" s="68">
        <v>258.3</v>
      </c>
      <c r="E14" s="68">
        <v>210.17</v>
      </c>
      <c r="F14" s="68">
        <f t="shared" si="1"/>
        <v>119.07142857142857</v>
      </c>
      <c r="G14" s="68">
        <v>0</v>
      </c>
      <c r="H14" s="68">
        <f t="shared" si="2"/>
        <v>107.78571428571429</v>
      </c>
      <c r="I14" s="68">
        <v>0</v>
      </c>
      <c r="J14" s="72">
        <f t="shared" si="11"/>
        <v>1</v>
      </c>
      <c r="K14" s="72">
        <f t="shared" si="12"/>
        <v>1</v>
      </c>
      <c r="L14" s="72">
        <f t="shared" si="13"/>
        <v>1</v>
      </c>
      <c r="M14" s="72">
        <f t="shared" ca="1" si="3"/>
        <v>1</v>
      </c>
      <c r="N14" s="30" t="s">
        <v>58</v>
      </c>
      <c r="O14" s="77">
        <v>245</v>
      </c>
      <c r="P14" s="14" t="s">
        <v>59</v>
      </c>
      <c r="Q14" s="13">
        <f>MAX(B:B)</f>
        <v>410</v>
      </c>
      <c r="R14" s="43"/>
      <c r="S14" s="43"/>
      <c r="T14" s="22">
        <v>0</v>
      </c>
      <c r="U14" s="74">
        <f t="shared" si="4"/>
        <v>-214</v>
      </c>
      <c r="V14" s="70">
        <f t="shared" si="5"/>
        <v>-214</v>
      </c>
      <c r="W14" s="70"/>
      <c r="X14" s="70">
        <f t="shared" si="6"/>
        <v>235.23835501468739</v>
      </c>
      <c r="Y14" s="70">
        <f t="shared" si="7"/>
        <v>21.238355014687386</v>
      </c>
      <c r="Z14" s="70">
        <f t="shared" si="8"/>
        <v>21</v>
      </c>
      <c r="AA14" s="24">
        <f t="shared" si="9"/>
        <v>21</v>
      </c>
      <c r="AB14" s="67">
        <f t="shared" si="10"/>
        <v>235</v>
      </c>
    </row>
    <row r="15" spans="1:28" ht="15" customHeight="1" x14ac:dyDescent="0.25">
      <c r="A15" s="71">
        <v>161</v>
      </c>
      <c r="B15" s="71">
        <v>214</v>
      </c>
      <c r="C15" s="68">
        <f t="shared" si="0"/>
        <v>1.07</v>
      </c>
      <c r="D15" s="68">
        <v>258.31</v>
      </c>
      <c r="E15" s="68">
        <v>210.17</v>
      </c>
      <c r="F15" s="68">
        <f t="shared" si="1"/>
        <v>120.15384615384616</v>
      </c>
      <c r="G15" s="68">
        <v>0</v>
      </c>
      <c r="H15" s="68">
        <f t="shared" si="2"/>
        <v>116.07692307692308</v>
      </c>
      <c r="I15" s="68">
        <v>0</v>
      </c>
      <c r="J15" s="72">
        <f t="shared" si="11"/>
        <v>1</v>
      </c>
      <c r="K15" s="72">
        <f t="shared" si="12"/>
        <v>1</v>
      </c>
      <c r="L15" s="72">
        <f t="shared" si="13"/>
        <v>1</v>
      </c>
      <c r="M15" s="72">
        <f t="shared" ca="1" si="3"/>
        <v>1</v>
      </c>
      <c r="N15" s="26" t="s">
        <v>60</v>
      </c>
      <c r="O15" s="26">
        <f>COUNT(C:C)</f>
        <v>72</v>
      </c>
      <c r="P15" s="14" t="s">
        <v>61</v>
      </c>
      <c r="Q15" s="13">
        <f>MAX(D:D)</f>
        <v>262.61</v>
      </c>
      <c r="R15" s="43">
        <f ca="1">TREND(OFFSET('Z-V'!B1,MATCH(Q15,'Z-V'!A:A,1)-1,,2,1),OFFSET('Z-V'!A1,MATCH(Q15,'Z-V'!A:A,1)-1,,2,1),Q15)</f>
        <v>33803.000000000116</v>
      </c>
      <c r="S15" s="43"/>
      <c r="T15" s="22">
        <v>0</v>
      </c>
      <c r="U15" s="74">
        <f t="shared" si="4"/>
        <v>-214</v>
      </c>
      <c r="V15" s="70">
        <f t="shared" si="5"/>
        <v>-214</v>
      </c>
      <c r="W15" s="70"/>
      <c r="X15" s="70">
        <f t="shared" si="6"/>
        <v>235.23835501468739</v>
      </c>
      <c r="Y15" s="70">
        <f t="shared" si="7"/>
        <v>21.238355014687386</v>
      </c>
      <c r="Z15" s="70">
        <f t="shared" si="8"/>
        <v>21</v>
      </c>
      <c r="AA15" s="24">
        <f t="shared" si="9"/>
        <v>21</v>
      </c>
      <c r="AB15" s="67">
        <f t="shared" si="10"/>
        <v>235</v>
      </c>
    </row>
    <row r="16" spans="1:28" ht="15" customHeight="1" x14ac:dyDescent="0.25">
      <c r="A16" s="71">
        <v>267</v>
      </c>
      <c r="B16" s="71">
        <v>214</v>
      </c>
      <c r="C16" s="68">
        <f t="shared" si="0"/>
        <v>1.78</v>
      </c>
      <c r="D16" s="68">
        <v>258.33999999999997</v>
      </c>
      <c r="E16" s="68">
        <v>210.17</v>
      </c>
      <c r="F16" s="68">
        <f t="shared" si="1"/>
        <v>121.33333333333333</v>
      </c>
      <c r="G16" s="68">
        <v>0</v>
      </c>
      <c r="H16" s="68">
        <f t="shared" si="2"/>
        <v>125.75</v>
      </c>
      <c r="I16" s="68">
        <v>0</v>
      </c>
      <c r="J16" s="72">
        <f t="shared" si="11"/>
        <v>1</v>
      </c>
      <c r="K16" s="72">
        <f t="shared" si="12"/>
        <v>1</v>
      </c>
      <c r="L16" s="72">
        <f t="shared" si="13"/>
        <v>1</v>
      </c>
      <c r="M16" s="72">
        <f t="shared" ca="1" si="3"/>
        <v>1</v>
      </c>
      <c r="N16" s="26" t="s">
        <v>62</v>
      </c>
      <c r="O16" s="78">
        <f>MAX(C:C)</f>
        <v>11.49</v>
      </c>
      <c r="P16" s="14" t="s">
        <v>63</v>
      </c>
      <c r="Q16" s="56">
        <f>D2</f>
        <v>258.55</v>
      </c>
      <c r="R16" s="43">
        <f ca="1">TREND(OFFSET('Z-V'!B1,MATCH(Q16,'Z-V'!A:A,1)-1,,2,1),OFFSET('Z-V'!A1,MATCH(Q16,'Z-V'!A:A,1)-1,,2,1),Q16)</f>
        <v>25345</v>
      </c>
      <c r="S16" s="43"/>
      <c r="T16" s="22">
        <v>0</v>
      </c>
      <c r="U16" s="74">
        <f t="shared" si="4"/>
        <v>-214</v>
      </c>
      <c r="V16" s="70">
        <f t="shared" si="5"/>
        <v>-214</v>
      </c>
      <c r="W16" s="70"/>
      <c r="X16" s="70">
        <f t="shared" si="6"/>
        <v>235.23835501468739</v>
      </c>
      <c r="Y16" s="70">
        <f t="shared" si="7"/>
        <v>21.238355014687386</v>
      </c>
      <c r="Z16" s="70">
        <f t="shared" si="8"/>
        <v>21</v>
      </c>
      <c r="AA16" s="24">
        <f t="shared" si="9"/>
        <v>21</v>
      </c>
      <c r="AB16" s="67">
        <f t="shared" si="10"/>
        <v>235</v>
      </c>
    </row>
    <row r="17" spans="1:28" ht="15" customHeight="1" x14ac:dyDescent="0.25">
      <c r="A17" s="71">
        <v>372</v>
      </c>
      <c r="B17" s="71">
        <v>214</v>
      </c>
      <c r="C17" s="68">
        <f t="shared" si="0"/>
        <v>2.48</v>
      </c>
      <c r="D17" s="68">
        <v>258.33</v>
      </c>
      <c r="E17" s="68">
        <v>210.17</v>
      </c>
      <c r="F17" s="68">
        <f t="shared" si="1"/>
        <v>122.81818181818181</v>
      </c>
      <c r="G17" s="68">
        <v>0</v>
      </c>
      <c r="H17" s="68">
        <f t="shared" si="2"/>
        <v>137.18181818181819</v>
      </c>
      <c r="I17" s="68">
        <v>0</v>
      </c>
      <c r="J17" s="72">
        <f t="shared" si="11"/>
        <v>1</v>
      </c>
      <c r="K17" s="72">
        <f t="shared" si="12"/>
        <v>1</v>
      </c>
      <c r="L17" s="72">
        <f t="shared" si="13"/>
        <v>1</v>
      </c>
      <c r="M17" s="72">
        <f t="shared" ca="1" si="3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262.37</v>
      </c>
      <c r="R17" s="43"/>
      <c r="S17" s="43"/>
      <c r="T17" s="22">
        <v>0</v>
      </c>
      <c r="U17" s="74">
        <f t="shared" si="4"/>
        <v>-214</v>
      </c>
      <c r="V17" s="70">
        <f t="shared" si="5"/>
        <v>-214</v>
      </c>
      <c r="W17" s="70"/>
      <c r="X17" s="70">
        <f t="shared" si="6"/>
        <v>235.23835501468739</v>
      </c>
      <c r="Y17" s="70">
        <f t="shared" si="7"/>
        <v>21.238355014687386</v>
      </c>
      <c r="Z17" s="70">
        <f t="shared" si="8"/>
        <v>21</v>
      </c>
      <c r="AA17" s="24">
        <f t="shared" si="9"/>
        <v>21</v>
      </c>
      <c r="AB17" s="67">
        <f t="shared" si="10"/>
        <v>235</v>
      </c>
    </row>
    <row r="18" spans="1:28" ht="15" customHeight="1" x14ac:dyDescent="0.2">
      <c r="A18" s="71">
        <v>161</v>
      </c>
      <c r="B18" s="71">
        <v>214</v>
      </c>
      <c r="C18" s="68">
        <f t="shared" si="0"/>
        <v>1.07</v>
      </c>
      <c r="D18" s="68">
        <v>258.39999999999998</v>
      </c>
      <c r="E18" s="68">
        <v>210.1</v>
      </c>
      <c r="F18" s="68">
        <f t="shared" si="1"/>
        <v>156.19999999999999</v>
      </c>
      <c r="G18" s="68">
        <v>0</v>
      </c>
      <c r="H18" s="68">
        <f t="shared" si="2"/>
        <v>150.9</v>
      </c>
      <c r="I18" s="68">
        <v>0</v>
      </c>
      <c r="J18" s="72">
        <f t="shared" si="11"/>
        <v>1</v>
      </c>
      <c r="K18" s="72">
        <f t="shared" si="12"/>
        <v>1</v>
      </c>
      <c r="L18" s="72">
        <f t="shared" si="13"/>
        <v>1</v>
      </c>
      <c r="M18" s="72">
        <f t="shared" ca="1" si="3"/>
        <v>0</v>
      </c>
      <c r="N18" s="26" t="s">
        <v>66</v>
      </c>
      <c r="O18" s="26">
        <f>MAX(B:B)</f>
        <v>410</v>
      </c>
      <c r="R18" s="43"/>
      <c r="S18" s="43"/>
      <c r="T18" s="22">
        <v>0</v>
      </c>
      <c r="U18" s="74">
        <f t="shared" si="4"/>
        <v>-214</v>
      </c>
      <c r="V18" s="70">
        <f t="shared" si="5"/>
        <v>-214</v>
      </c>
      <c r="W18" s="70"/>
      <c r="X18" s="70">
        <f t="shared" si="6"/>
        <v>235.23835501468739</v>
      </c>
      <c r="Y18" s="70">
        <f t="shared" si="7"/>
        <v>21.238355014687386</v>
      </c>
      <c r="Z18" s="70">
        <f t="shared" si="8"/>
        <v>21</v>
      </c>
      <c r="AA18" s="24">
        <f t="shared" si="9"/>
        <v>21</v>
      </c>
      <c r="AB18" s="67">
        <f t="shared" si="10"/>
        <v>235</v>
      </c>
    </row>
    <row r="19" spans="1:28" ht="15" customHeight="1" x14ac:dyDescent="0.25">
      <c r="A19" s="71">
        <v>582</v>
      </c>
      <c r="B19" s="71">
        <v>213</v>
      </c>
      <c r="C19" s="68">
        <f t="shared" si="0"/>
        <v>3.88</v>
      </c>
      <c r="D19" s="68">
        <v>258.43</v>
      </c>
      <c r="E19" s="68">
        <v>210.11</v>
      </c>
      <c r="F19" s="68">
        <f t="shared" si="1"/>
        <v>126.77777777777777</v>
      </c>
      <c r="G19" s="68">
        <v>0</v>
      </c>
      <c r="H19" s="68">
        <f t="shared" si="2"/>
        <v>167.77777777777777</v>
      </c>
      <c r="I19" s="68">
        <v>0</v>
      </c>
      <c r="J19" s="72">
        <f t="shared" si="11"/>
        <v>1</v>
      </c>
      <c r="K19" s="72">
        <f t="shared" si="12"/>
        <v>1</v>
      </c>
      <c r="L19" s="72">
        <f t="shared" si="13"/>
        <v>1</v>
      </c>
      <c r="M19" s="72">
        <f t="shared" ca="1" si="3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0.94982191780821912</v>
      </c>
      <c r="R19" s="58">
        <f>MAX(AB:AB)</f>
        <v>451</v>
      </c>
      <c r="S19" s="58">
        <f>'Z-V'!P8-R19</f>
        <v>8528</v>
      </c>
      <c r="T19" s="22">
        <v>0</v>
      </c>
      <c r="U19" s="74">
        <f t="shared" si="4"/>
        <v>-213</v>
      </c>
      <c r="V19" s="70">
        <f t="shared" si="5"/>
        <v>-213</v>
      </c>
      <c r="W19" s="70"/>
      <c r="X19" s="70">
        <f t="shared" si="6"/>
        <v>234.13911036508603</v>
      </c>
      <c r="Y19" s="70">
        <f t="shared" si="7"/>
        <v>21.139110365086026</v>
      </c>
      <c r="Z19" s="70">
        <f t="shared" si="8"/>
        <v>21</v>
      </c>
      <c r="AA19" s="24">
        <f t="shared" si="9"/>
        <v>21</v>
      </c>
      <c r="AB19" s="67">
        <f t="shared" si="10"/>
        <v>234</v>
      </c>
    </row>
    <row r="20" spans="1:28" ht="15" customHeight="1" x14ac:dyDescent="0.25">
      <c r="A20" s="71">
        <v>332</v>
      </c>
      <c r="B20" s="71">
        <v>174</v>
      </c>
      <c r="C20" s="68">
        <f t="shared" si="0"/>
        <v>2.21</v>
      </c>
      <c r="D20" s="68">
        <v>258.62</v>
      </c>
      <c r="E20" s="68">
        <v>210.06</v>
      </c>
      <c r="F20" s="68">
        <f t="shared" si="1"/>
        <v>173.875</v>
      </c>
      <c r="G20" s="68">
        <v>0</v>
      </c>
      <c r="H20" s="68">
        <f t="shared" si="2"/>
        <v>193.625</v>
      </c>
      <c r="I20" s="68">
        <v>0</v>
      </c>
      <c r="J20" s="72">
        <f t="shared" si="11"/>
        <v>1</v>
      </c>
      <c r="K20" s="72">
        <f t="shared" si="12"/>
        <v>1</v>
      </c>
      <c r="L20" s="72">
        <f t="shared" si="13"/>
        <v>1</v>
      </c>
      <c r="M20" s="72">
        <f t="shared" ca="1" si="3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0.84200557217651251</v>
      </c>
      <c r="R20" s="43">
        <f ca="1">R15-R16</f>
        <v>8458.0000000001164</v>
      </c>
      <c r="S20" s="43">
        <f ca="1">'Z-V'!P9-R20</f>
        <v>45021.999999999884</v>
      </c>
      <c r="T20" s="22">
        <v>0</v>
      </c>
      <c r="U20" s="74">
        <f t="shared" si="4"/>
        <v>-174</v>
      </c>
      <c r="V20" s="70">
        <f t="shared" si="5"/>
        <v>-174</v>
      </c>
      <c r="W20" s="70"/>
      <c r="X20" s="70">
        <f t="shared" si="6"/>
        <v>191.26856903063364</v>
      </c>
      <c r="Y20" s="70">
        <f t="shared" si="7"/>
        <v>17.268569030633643</v>
      </c>
      <c r="Z20" s="70">
        <f t="shared" si="8"/>
        <v>17</v>
      </c>
      <c r="AA20" s="24">
        <f t="shared" si="9"/>
        <v>17</v>
      </c>
      <c r="AB20" s="67">
        <f t="shared" si="10"/>
        <v>191</v>
      </c>
    </row>
    <row r="21" spans="1:28" ht="15" customHeight="1" x14ac:dyDescent="0.25">
      <c r="A21" s="71">
        <v>1198</v>
      </c>
      <c r="B21" s="71">
        <v>195</v>
      </c>
      <c r="C21" s="68">
        <f t="shared" si="0"/>
        <v>7.99</v>
      </c>
      <c r="D21" s="68">
        <v>258.70999999999998</v>
      </c>
      <c r="E21" s="68">
        <v>210.15</v>
      </c>
      <c r="F21" s="68">
        <f t="shared" si="1"/>
        <v>75</v>
      </c>
      <c r="G21" s="68">
        <v>0</v>
      </c>
      <c r="H21" s="68">
        <f t="shared" si="2"/>
        <v>218.28571428571428</v>
      </c>
      <c r="I21" s="68">
        <v>0</v>
      </c>
      <c r="J21" s="72">
        <f t="shared" si="11"/>
        <v>1</v>
      </c>
      <c r="K21" s="72">
        <f t="shared" si="12"/>
        <v>1</v>
      </c>
      <c r="L21" s="72">
        <f t="shared" si="13"/>
        <v>1</v>
      </c>
      <c r="M21" s="72">
        <f t="shared" ca="1" si="3"/>
        <v>0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0.82566560073092765</v>
      </c>
      <c r="R21" s="43">
        <f>ABS(Q12-Q17)</f>
        <v>3.8199999999999932</v>
      </c>
      <c r="S21" s="43">
        <f>'Z-V'!P10-R21</f>
        <v>18.070000000000007</v>
      </c>
      <c r="T21" s="22">
        <v>0</v>
      </c>
      <c r="U21" s="74">
        <f t="shared" si="4"/>
        <v>-195</v>
      </c>
      <c r="V21" s="70">
        <f t="shared" si="5"/>
        <v>-195</v>
      </c>
      <c r="W21" s="70"/>
      <c r="X21" s="70">
        <f t="shared" si="6"/>
        <v>214.35270667226186</v>
      </c>
      <c r="Y21" s="70">
        <f t="shared" si="7"/>
        <v>19.35270667226186</v>
      </c>
      <c r="Z21" s="70">
        <f t="shared" si="8"/>
        <v>19</v>
      </c>
      <c r="AA21" s="24">
        <f t="shared" si="9"/>
        <v>19</v>
      </c>
      <c r="AB21" s="67">
        <f t="shared" si="10"/>
        <v>214</v>
      </c>
    </row>
    <row r="22" spans="1:28" ht="15" customHeight="1" x14ac:dyDescent="0.25">
      <c r="A22" s="71">
        <v>648</v>
      </c>
      <c r="B22" s="71">
        <v>173</v>
      </c>
      <c r="C22" s="68">
        <f t="shared" si="0"/>
        <v>4.32</v>
      </c>
      <c r="D22" s="68">
        <v>258.91000000000003</v>
      </c>
      <c r="E22" s="68">
        <v>210.18</v>
      </c>
      <c r="F22" s="68">
        <f t="shared" si="1"/>
        <v>179.16666666666666</v>
      </c>
      <c r="G22" s="68">
        <v>0</v>
      </c>
      <c r="H22" s="68">
        <f t="shared" si="2"/>
        <v>258.33333333333331</v>
      </c>
      <c r="I22" s="68">
        <v>0</v>
      </c>
      <c r="J22" s="72">
        <f t="shared" si="11"/>
        <v>1</v>
      </c>
      <c r="K22" s="72">
        <f t="shared" si="12"/>
        <v>1</v>
      </c>
      <c r="L22" s="72">
        <f t="shared" si="13"/>
        <v>1</v>
      </c>
      <c r="M22" s="72">
        <f t="shared" ca="1" si="3"/>
        <v>0</v>
      </c>
      <c r="N22" s="27"/>
      <c r="O22" s="27"/>
      <c r="P22" s="16" t="s">
        <v>71</v>
      </c>
      <c r="Q22" s="12">
        <f ca="1">ROUND(('Z-V'!R21*Q19+'Z-V'!R22*Q20+'Z-V'!R23*Q21)/'Z-V'!R19,4)</f>
        <v>0.88859999999999995</v>
      </c>
      <c r="R22" s="43"/>
      <c r="S22" s="43"/>
      <c r="T22" s="22">
        <v>0</v>
      </c>
      <c r="U22" s="74">
        <f t="shared" si="4"/>
        <v>-173</v>
      </c>
      <c r="V22" s="70">
        <f t="shared" si="5"/>
        <v>-173</v>
      </c>
      <c r="W22" s="70"/>
      <c r="X22" s="70">
        <f t="shared" si="6"/>
        <v>190.16932438103231</v>
      </c>
      <c r="Y22" s="70">
        <f t="shared" si="7"/>
        <v>17.169324381032311</v>
      </c>
      <c r="Z22" s="70">
        <f t="shared" si="8"/>
        <v>17</v>
      </c>
      <c r="AA22" s="24">
        <f t="shared" si="9"/>
        <v>17</v>
      </c>
      <c r="AB22" s="67">
        <f t="shared" si="10"/>
        <v>190</v>
      </c>
    </row>
    <row r="23" spans="1:28" ht="15" customHeight="1" x14ac:dyDescent="0.25">
      <c r="A23" s="71">
        <v>1276</v>
      </c>
      <c r="B23" s="71">
        <v>221</v>
      </c>
      <c r="C23" s="68">
        <f t="shared" si="0"/>
        <v>8.51</v>
      </c>
      <c r="D23" s="68">
        <v>259.08999999999997</v>
      </c>
      <c r="E23" s="68">
        <v>210.19</v>
      </c>
      <c r="F23" s="68">
        <f t="shared" si="1"/>
        <v>89.4</v>
      </c>
      <c r="G23" s="68">
        <v>0</v>
      </c>
      <c r="H23" s="68">
        <f t="shared" si="2"/>
        <v>300.39999999999998</v>
      </c>
      <c r="I23" s="68">
        <v>0</v>
      </c>
      <c r="J23" s="72">
        <f t="shared" si="11"/>
        <v>1</v>
      </c>
      <c r="K23" s="72">
        <f t="shared" si="12"/>
        <v>1</v>
      </c>
      <c r="L23" s="72">
        <f t="shared" si="13"/>
        <v>1</v>
      </c>
      <c r="M23" s="72">
        <f t="shared" ca="1" si="3"/>
        <v>0</v>
      </c>
      <c r="N23" s="26"/>
      <c r="O23" s="26"/>
      <c r="P23" s="25"/>
      <c r="Q23" s="25"/>
      <c r="T23" s="22">
        <v>0</v>
      </c>
      <c r="U23" s="74">
        <f t="shared" si="4"/>
        <v>-221</v>
      </c>
      <c r="V23" s="70">
        <f t="shared" si="5"/>
        <v>-221</v>
      </c>
      <c r="W23" s="70"/>
      <c r="X23" s="70">
        <f t="shared" si="6"/>
        <v>242.93306756189676</v>
      </c>
      <c r="Y23" s="70">
        <f t="shared" si="7"/>
        <v>21.933067561896763</v>
      </c>
      <c r="Z23" s="70">
        <f t="shared" si="8"/>
        <v>22</v>
      </c>
      <c r="AA23" s="24">
        <f t="shared" si="9"/>
        <v>22</v>
      </c>
      <c r="AB23" s="67">
        <f t="shared" si="10"/>
        <v>243</v>
      </c>
    </row>
    <row r="24" spans="1:28" ht="15" customHeight="1" x14ac:dyDescent="0.25">
      <c r="A24" s="71">
        <v>1197</v>
      </c>
      <c r="B24" s="71">
        <v>222</v>
      </c>
      <c r="C24" s="68">
        <f t="shared" si="0"/>
        <v>7.98</v>
      </c>
      <c r="D24" s="68">
        <v>259.29000000000002</v>
      </c>
      <c r="E24" s="68">
        <v>210.2</v>
      </c>
      <c r="F24" s="68">
        <f t="shared" si="1"/>
        <v>131.5</v>
      </c>
      <c r="G24" s="68">
        <v>0</v>
      </c>
      <c r="H24" s="68">
        <f t="shared" si="2"/>
        <v>375.25</v>
      </c>
      <c r="I24" s="68">
        <v>0</v>
      </c>
      <c r="J24" s="72">
        <f t="shared" si="11"/>
        <v>1</v>
      </c>
      <c r="K24" s="72">
        <f t="shared" si="12"/>
        <v>1</v>
      </c>
      <c r="L24" s="72">
        <f t="shared" si="13"/>
        <v>1</v>
      </c>
      <c r="M24" s="72">
        <f t="shared" ca="1" si="3"/>
        <v>1</v>
      </c>
      <c r="N24" s="26"/>
      <c r="O24" s="26"/>
      <c r="P24" s="25"/>
      <c r="Q24" s="25"/>
      <c r="T24" s="22">
        <v>0</v>
      </c>
      <c r="U24" s="74">
        <f t="shared" si="4"/>
        <v>-222</v>
      </c>
      <c r="V24" s="70">
        <f t="shared" si="5"/>
        <v>-222</v>
      </c>
      <c r="W24" s="70"/>
      <c r="X24" s="70">
        <f t="shared" si="6"/>
        <v>244.03231221149812</v>
      </c>
      <c r="Y24" s="70">
        <f t="shared" si="7"/>
        <v>22.032312211498123</v>
      </c>
      <c r="Z24" s="70">
        <f t="shared" si="8"/>
        <v>22</v>
      </c>
      <c r="AA24" s="24">
        <f t="shared" si="9"/>
        <v>22</v>
      </c>
      <c r="AB24" s="67">
        <f t="shared" si="10"/>
        <v>244</v>
      </c>
    </row>
    <row r="25" spans="1:28" ht="15" customHeight="1" x14ac:dyDescent="0.25">
      <c r="A25" s="71">
        <v>1332</v>
      </c>
      <c r="B25" s="71">
        <v>221</v>
      </c>
      <c r="C25" s="68">
        <f t="shared" si="0"/>
        <v>8.8800000000000008</v>
      </c>
      <c r="D25" s="68">
        <v>259.54000000000002</v>
      </c>
      <c r="E25" s="68">
        <v>210.19</v>
      </c>
      <c r="F25" s="68">
        <f t="shared" si="1"/>
        <v>130.33333333333334</v>
      </c>
      <c r="G25" s="68">
        <v>0</v>
      </c>
      <c r="H25" s="68">
        <f t="shared" si="2"/>
        <v>500.66666666666669</v>
      </c>
      <c r="I25" s="68">
        <v>0</v>
      </c>
      <c r="J25" s="72">
        <f t="shared" si="11"/>
        <v>1</v>
      </c>
      <c r="K25" s="72">
        <f t="shared" si="12"/>
        <v>1</v>
      </c>
      <c r="L25" s="72">
        <f t="shared" si="13"/>
        <v>1</v>
      </c>
      <c r="M25" s="72">
        <f t="shared" ca="1" si="3"/>
        <v>0</v>
      </c>
      <c r="N25" s="26"/>
      <c r="O25" s="26"/>
      <c r="P25" s="25"/>
      <c r="Q25" s="25"/>
      <c r="T25" s="22">
        <v>0</v>
      </c>
      <c r="U25" s="74">
        <f t="shared" si="4"/>
        <v>-221</v>
      </c>
      <c r="V25" s="70">
        <f t="shared" si="5"/>
        <v>-221</v>
      </c>
      <c r="W25" s="70"/>
      <c r="X25" s="70">
        <f t="shared" si="6"/>
        <v>242.93306756189676</v>
      </c>
      <c r="Y25" s="70">
        <f t="shared" si="7"/>
        <v>21.933067561896763</v>
      </c>
      <c r="Z25" s="70">
        <f t="shared" si="8"/>
        <v>22</v>
      </c>
      <c r="AA25" s="24">
        <f t="shared" si="9"/>
        <v>22</v>
      </c>
      <c r="AB25" s="67">
        <f t="shared" si="10"/>
        <v>243</v>
      </c>
    </row>
    <row r="26" spans="1:28" ht="15" customHeight="1" x14ac:dyDescent="0.25">
      <c r="A26" s="71">
        <v>1610</v>
      </c>
      <c r="B26" s="71">
        <v>221</v>
      </c>
      <c r="C26" s="68">
        <f t="shared" si="0"/>
        <v>10.73</v>
      </c>
      <c r="D26" s="68">
        <v>259.75</v>
      </c>
      <c r="E26" s="68">
        <v>210.19</v>
      </c>
      <c r="F26" s="68">
        <f t="shared" si="1"/>
        <v>56.5</v>
      </c>
      <c r="G26" s="68">
        <v>0</v>
      </c>
      <c r="H26" s="68">
        <f t="shared" si="2"/>
        <v>751</v>
      </c>
      <c r="I26" s="68">
        <v>0</v>
      </c>
      <c r="J26" s="72">
        <f t="shared" si="11"/>
        <v>1</v>
      </c>
      <c r="K26" s="72">
        <f t="shared" si="12"/>
        <v>1</v>
      </c>
      <c r="L26" s="72">
        <f t="shared" si="13"/>
        <v>1</v>
      </c>
      <c r="M26" s="72">
        <f t="shared" ca="1" si="3"/>
        <v>0</v>
      </c>
      <c r="N26" s="26"/>
      <c r="O26" s="26"/>
      <c r="P26" s="25"/>
      <c r="Q26" s="25"/>
      <c r="T26" s="22">
        <v>0</v>
      </c>
      <c r="U26" s="74">
        <f t="shared" si="4"/>
        <v>-221</v>
      </c>
      <c r="V26" s="70">
        <f t="shared" si="5"/>
        <v>-221</v>
      </c>
      <c r="W26" s="70"/>
      <c r="X26" s="70">
        <f t="shared" si="6"/>
        <v>242.93306756189676</v>
      </c>
      <c r="Y26" s="70">
        <f t="shared" si="7"/>
        <v>21.933067561896763</v>
      </c>
      <c r="Z26" s="70">
        <f t="shared" si="8"/>
        <v>22</v>
      </c>
      <c r="AA26" s="24">
        <f t="shared" si="9"/>
        <v>22</v>
      </c>
      <c r="AB26" s="67">
        <f t="shared" si="10"/>
        <v>243</v>
      </c>
    </row>
    <row r="27" spans="1:28" ht="15" customHeight="1" x14ac:dyDescent="0.25">
      <c r="A27" s="71">
        <v>1385</v>
      </c>
      <c r="B27" s="71">
        <v>219</v>
      </c>
      <c r="C27" s="68">
        <f t="shared" si="0"/>
        <v>9.23</v>
      </c>
      <c r="D27" s="68">
        <v>260.02</v>
      </c>
      <c r="E27" s="68">
        <v>210.19</v>
      </c>
      <c r="F27" s="68">
        <f t="shared" si="1"/>
        <v>338</v>
      </c>
      <c r="G27" s="68">
        <v>0</v>
      </c>
      <c r="H27" s="68">
        <f t="shared" si="2"/>
        <v>1504</v>
      </c>
      <c r="I27" s="68">
        <v>0</v>
      </c>
      <c r="J27" s="72">
        <f t="shared" si="11"/>
        <v>1</v>
      </c>
      <c r="K27" s="72">
        <f t="shared" si="12"/>
        <v>1</v>
      </c>
      <c r="L27" s="72">
        <f t="shared" si="13"/>
        <v>1</v>
      </c>
      <c r="M27" s="72">
        <f t="shared" ca="1" si="3"/>
        <v>0</v>
      </c>
      <c r="N27" s="26"/>
      <c r="O27" s="26"/>
      <c r="P27" s="25"/>
      <c r="Q27" s="25"/>
      <c r="T27" s="22">
        <v>0</v>
      </c>
      <c r="U27" s="74">
        <f t="shared" si="4"/>
        <v>-219</v>
      </c>
      <c r="V27" s="70">
        <f t="shared" si="5"/>
        <v>-219</v>
      </c>
      <c r="W27" s="70"/>
      <c r="X27" s="70">
        <f t="shared" si="6"/>
        <v>240.7345782626941</v>
      </c>
      <c r="Y27" s="70">
        <f t="shared" si="7"/>
        <v>21.7345782626941</v>
      </c>
      <c r="Z27" s="70">
        <f t="shared" si="8"/>
        <v>22</v>
      </c>
      <c r="AA27" s="24">
        <f t="shared" si="9"/>
        <v>22</v>
      </c>
      <c r="AB27" s="67">
        <f t="shared" si="10"/>
        <v>241</v>
      </c>
    </row>
    <row r="28" spans="1:28" ht="15" customHeight="1" x14ac:dyDescent="0.25">
      <c r="A28" s="79">
        <v>1723</v>
      </c>
      <c r="B28" s="71">
        <v>217</v>
      </c>
      <c r="C28" s="68">
        <f t="shared" si="0"/>
        <v>11.49</v>
      </c>
      <c r="D28" s="68">
        <v>260.27</v>
      </c>
      <c r="E28" s="68">
        <v>210.18</v>
      </c>
      <c r="F28" s="80">
        <v>0</v>
      </c>
      <c r="G28" s="80">
        <v>0</v>
      </c>
      <c r="H28" s="80">
        <v>0</v>
      </c>
      <c r="I28" s="80">
        <v>0</v>
      </c>
      <c r="J28" s="72">
        <f t="shared" si="11"/>
        <v>1</v>
      </c>
      <c r="K28" s="72">
        <f t="shared" si="12"/>
        <v>1</v>
      </c>
      <c r="L28" s="72">
        <f t="shared" si="13"/>
        <v>1</v>
      </c>
      <c r="M28" s="72">
        <f t="shared" ca="1" si="3"/>
        <v>0</v>
      </c>
      <c r="N28" s="26"/>
      <c r="O28" s="26"/>
      <c r="P28" s="25"/>
      <c r="Q28" s="25"/>
      <c r="T28" s="22">
        <v>0</v>
      </c>
      <c r="U28" s="74">
        <f t="shared" si="4"/>
        <v>-217</v>
      </c>
      <c r="V28" s="70">
        <f t="shared" si="5"/>
        <v>-217</v>
      </c>
      <c r="W28" s="70"/>
      <c r="X28" s="70">
        <f t="shared" si="6"/>
        <v>238.53608896349138</v>
      </c>
      <c r="Y28" s="70">
        <f t="shared" si="7"/>
        <v>21.53608896349138</v>
      </c>
      <c r="Z28" s="70">
        <f t="shared" si="8"/>
        <v>22</v>
      </c>
      <c r="AA28" s="24">
        <f t="shared" si="9"/>
        <v>22</v>
      </c>
      <c r="AB28" s="67">
        <f t="shared" si="10"/>
        <v>239</v>
      </c>
    </row>
    <row r="29" spans="1:28" ht="15" customHeight="1" x14ac:dyDescent="0.25">
      <c r="A29" s="71">
        <v>1676</v>
      </c>
      <c r="B29" s="71">
        <v>217</v>
      </c>
      <c r="C29" s="68">
        <f t="shared" si="0"/>
        <v>11.17</v>
      </c>
      <c r="D29" s="68">
        <v>260.5</v>
      </c>
      <c r="E29" s="68">
        <v>210.17</v>
      </c>
      <c r="F29" s="68">
        <v>0</v>
      </c>
      <c r="G29" s="68">
        <f t="shared" ref="G29:G73" si="14">($A$28-A29)/(ROW(A29)-ROW($A$28))</f>
        <v>47</v>
      </c>
      <c r="H29" s="68">
        <v>0</v>
      </c>
      <c r="I29" s="68">
        <f t="shared" ref="I29:I73" si="15">($A$28-B29)/(ROW(B29)-ROW($A$28))</f>
        <v>1506</v>
      </c>
      <c r="J29" s="72">
        <f t="shared" si="11"/>
        <v>1</v>
      </c>
      <c r="K29" s="72">
        <f t="shared" si="12"/>
        <v>1</v>
      </c>
      <c r="L29" s="72">
        <f t="shared" si="13"/>
        <v>1</v>
      </c>
      <c r="M29" s="72">
        <f t="shared" ca="1" si="3"/>
        <v>1</v>
      </c>
      <c r="N29" s="26"/>
      <c r="O29" s="26"/>
      <c r="P29" s="25"/>
      <c r="Q29" s="25"/>
      <c r="T29" s="22">
        <v>0</v>
      </c>
      <c r="U29" s="74">
        <f t="shared" si="4"/>
        <v>-217</v>
      </c>
      <c r="V29" s="70">
        <f t="shared" si="5"/>
        <v>-217</v>
      </c>
      <c r="W29" s="70"/>
      <c r="X29" s="70">
        <f t="shared" si="6"/>
        <v>238.53608896349138</v>
      </c>
      <c r="Y29" s="70">
        <f t="shared" si="7"/>
        <v>21.53608896349138</v>
      </c>
      <c r="Z29" s="70">
        <f t="shared" si="8"/>
        <v>22</v>
      </c>
      <c r="AA29" s="24">
        <f t="shared" si="9"/>
        <v>22</v>
      </c>
      <c r="AB29" s="67">
        <f t="shared" si="10"/>
        <v>239</v>
      </c>
    </row>
    <row r="30" spans="1:28" ht="15" customHeight="1" x14ac:dyDescent="0.25">
      <c r="A30" s="71">
        <v>1556</v>
      </c>
      <c r="B30" s="71">
        <v>214</v>
      </c>
      <c r="C30" s="68">
        <f t="shared" si="0"/>
        <v>10.37</v>
      </c>
      <c r="D30" s="68">
        <v>260.73</v>
      </c>
      <c r="E30" s="68">
        <v>210.17</v>
      </c>
      <c r="F30" s="68">
        <v>0</v>
      </c>
      <c r="G30" s="68">
        <f t="shared" si="14"/>
        <v>83.5</v>
      </c>
      <c r="H30" s="68">
        <v>0</v>
      </c>
      <c r="I30" s="68">
        <f t="shared" si="15"/>
        <v>754.5</v>
      </c>
      <c r="J30" s="72">
        <f t="shared" si="11"/>
        <v>1</v>
      </c>
      <c r="K30" s="72">
        <f t="shared" si="12"/>
        <v>1</v>
      </c>
      <c r="L30" s="72">
        <f t="shared" si="13"/>
        <v>1</v>
      </c>
      <c r="M30" s="72">
        <f t="shared" ca="1" si="3"/>
        <v>1</v>
      </c>
      <c r="N30" s="26"/>
      <c r="O30" s="26"/>
      <c r="P30" s="25"/>
      <c r="Q30" s="25"/>
      <c r="T30" s="22">
        <v>0</v>
      </c>
      <c r="U30" s="74">
        <f t="shared" si="4"/>
        <v>-214</v>
      </c>
      <c r="V30" s="70">
        <f t="shared" si="5"/>
        <v>-214</v>
      </c>
      <c r="W30" s="70"/>
      <c r="X30" s="70">
        <f t="shared" si="6"/>
        <v>235.23835501468739</v>
      </c>
      <c r="Y30" s="70">
        <f t="shared" si="7"/>
        <v>21.238355014687386</v>
      </c>
      <c r="Z30" s="70">
        <f t="shared" si="8"/>
        <v>21</v>
      </c>
      <c r="AA30" s="24">
        <f t="shared" si="9"/>
        <v>21</v>
      </c>
      <c r="AB30" s="67">
        <f t="shared" si="10"/>
        <v>235</v>
      </c>
    </row>
    <row r="31" spans="1:28" ht="15" customHeight="1" x14ac:dyDescent="0.25">
      <c r="A31" s="71">
        <v>1555</v>
      </c>
      <c r="B31" s="71">
        <v>214</v>
      </c>
      <c r="C31" s="68">
        <f t="shared" si="0"/>
        <v>10.37</v>
      </c>
      <c r="D31" s="68">
        <v>260.91000000000003</v>
      </c>
      <c r="E31" s="68">
        <v>210.16</v>
      </c>
      <c r="F31" s="68">
        <v>0</v>
      </c>
      <c r="G31" s="68">
        <f t="shared" si="14"/>
        <v>56</v>
      </c>
      <c r="H31" s="68">
        <v>0</v>
      </c>
      <c r="I31" s="68">
        <f t="shared" si="15"/>
        <v>503</v>
      </c>
      <c r="J31" s="72">
        <f t="shared" si="11"/>
        <v>1</v>
      </c>
      <c r="K31" s="72">
        <f t="shared" si="12"/>
        <v>1</v>
      </c>
      <c r="L31" s="72">
        <f t="shared" si="13"/>
        <v>1</v>
      </c>
      <c r="M31" s="72">
        <f t="shared" ca="1" si="3"/>
        <v>0</v>
      </c>
      <c r="N31" s="26"/>
      <c r="O31" s="26"/>
      <c r="P31" s="25"/>
      <c r="Q31" s="25"/>
      <c r="T31" s="22">
        <v>0</v>
      </c>
      <c r="U31" s="74">
        <f t="shared" si="4"/>
        <v>-214</v>
      </c>
      <c r="V31" s="70">
        <f t="shared" si="5"/>
        <v>-214</v>
      </c>
      <c r="W31" s="70"/>
      <c r="X31" s="70">
        <f t="shared" si="6"/>
        <v>235.23835501468739</v>
      </c>
      <c r="Y31" s="70">
        <f t="shared" si="7"/>
        <v>21.238355014687386</v>
      </c>
      <c r="Z31" s="70">
        <f t="shared" si="8"/>
        <v>21</v>
      </c>
      <c r="AA31" s="24">
        <f t="shared" si="9"/>
        <v>21</v>
      </c>
      <c r="AB31" s="67">
        <f t="shared" si="10"/>
        <v>235</v>
      </c>
    </row>
    <row r="32" spans="1:28" ht="15" customHeight="1" x14ac:dyDescent="0.25">
      <c r="A32" s="71">
        <v>1263</v>
      </c>
      <c r="B32" s="71">
        <v>213</v>
      </c>
      <c r="C32" s="68">
        <f t="shared" si="0"/>
        <v>8.42</v>
      </c>
      <c r="D32" s="68">
        <v>261.08</v>
      </c>
      <c r="E32" s="68">
        <v>209.9</v>
      </c>
      <c r="F32" s="68">
        <v>0</v>
      </c>
      <c r="G32" s="68">
        <f t="shared" si="14"/>
        <v>115</v>
      </c>
      <c r="H32" s="68">
        <v>0</v>
      </c>
      <c r="I32" s="68">
        <f t="shared" si="15"/>
        <v>377.5</v>
      </c>
      <c r="J32" s="72">
        <f t="shared" si="11"/>
        <v>1</v>
      </c>
      <c r="K32" s="72">
        <f t="shared" si="12"/>
        <v>1</v>
      </c>
      <c r="L32" s="72">
        <f t="shared" si="13"/>
        <v>1</v>
      </c>
      <c r="M32" s="72">
        <f t="shared" ca="1" si="3"/>
        <v>0</v>
      </c>
      <c r="N32" s="26"/>
      <c r="O32" s="26"/>
      <c r="P32" s="25"/>
      <c r="Q32" s="25"/>
      <c r="T32" s="22">
        <v>0</v>
      </c>
      <c r="U32" s="74">
        <f t="shared" si="4"/>
        <v>-213</v>
      </c>
      <c r="V32" s="70">
        <f t="shared" si="5"/>
        <v>-213</v>
      </c>
      <c r="W32" s="70"/>
      <c r="X32" s="70">
        <f t="shared" si="6"/>
        <v>234.13911036508603</v>
      </c>
      <c r="Y32" s="70">
        <f t="shared" si="7"/>
        <v>21.139110365086026</v>
      </c>
      <c r="Z32" s="70">
        <f t="shared" si="8"/>
        <v>21</v>
      </c>
      <c r="AA32" s="24">
        <f t="shared" si="9"/>
        <v>21</v>
      </c>
      <c r="AB32" s="67">
        <f t="shared" si="10"/>
        <v>234</v>
      </c>
    </row>
    <row r="33" spans="1:28" ht="15" customHeight="1" x14ac:dyDescent="0.25">
      <c r="A33" s="71">
        <v>1190</v>
      </c>
      <c r="B33" s="71">
        <v>199</v>
      </c>
      <c r="C33" s="68">
        <f t="shared" si="0"/>
        <v>7.93</v>
      </c>
      <c r="D33" s="68">
        <v>261.26</v>
      </c>
      <c r="E33" s="68">
        <v>209.75</v>
      </c>
      <c r="F33" s="68">
        <v>0</v>
      </c>
      <c r="G33" s="68">
        <f t="shared" si="14"/>
        <v>106.6</v>
      </c>
      <c r="H33" s="68">
        <v>0</v>
      </c>
      <c r="I33" s="68">
        <f t="shared" si="15"/>
        <v>304.8</v>
      </c>
      <c r="J33" s="72">
        <f t="shared" si="11"/>
        <v>1</v>
      </c>
      <c r="K33" s="72">
        <f t="shared" si="12"/>
        <v>1</v>
      </c>
      <c r="L33" s="72">
        <f t="shared" si="13"/>
        <v>1</v>
      </c>
      <c r="M33" s="72">
        <f t="shared" ca="1" si="3"/>
        <v>0</v>
      </c>
      <c r="N33" s="26"/>
      <c r="O33" s="26"/>
      <c r="P33" s="25"/>
      <c r="Q33" s="25"/>
      <c r="T33" s="22">
        <v>0</v>
      </c>
      <c r="U33" s="74">
        <f t="shared" si="4"/>
        <v>-199</v>
      </c>
      <c r="V33" s="70">
        <f t="shared" si="5"/>
        <v>-199</v>
      </c>
      <c r="W33" s="70"/>
      <c r="X33" s="70">
        <f t="shared" si="6"/>
        <v>218.74968527066724</v>
      </c>
      <c r="Y33" s="70">
        <f t="shared" si="7"/>
        <v>19.749685270667243</v>
      </c>
      <c r="Z33" s="70">
        <f t="shared" si="8"/>
        <v>20</v>
      </c>
      <c r="AA33" s="24">
        <f t="shared" si="9"/>
        <v>20</v>
      </c>
      <c r="AB33" s="67">
        <f t="shared" si="10"/>
        <v>219</v>
      </c>
    </row>
    <row r="34" spans="1:28" ht="15" customHeight="1" x14ac:dyDescent="0.25">
      <c r="A34" s="71">
        <v>1138</v>
      </c>
      <c r="B34" s="71">
        <v>88</v>
      </c>
      <c r="C34" s="68">
        <f t="shared" ref="C34:C65" si="16">ROUND(A34/150,2)</f>
        <v>7.59</v>
      </c>
      <c r="D34" s="68">
        <v>261.5</v>
      </c>
      <c r="E34" s="68">
        <v>209.91</v>
      </c>
      <c r="F34" s="68">
        <v>0</v>
      </c>
      <c r="G34" s="68">
        <f t="shared" si="14"/>
        <v>97.5</v>
      </c>
      <c r="H34" s="68">
        <v>0</v>
      </c>
      <c r="I34" s="68">
        <f t="shared" si="15"/>
        <v>272.5</v>
      </c>
      <c r="J34" s="72">
        <f t="shared" si="11"/>
        <v>0</v>
      </c>
      <c r="K34" s="72">
        <f t="shared" si="12"/>
        <v>-1</v>
      </c>
      <c r="L34" s="72">
        <f t="shared" si="13"/>
        <v>0</v>
      </c>
      <c r="M34" s="72">
        <f t="shared" ref="M34:M65" ca="1" si="17">IF(RAND()&lt;0.5,0,1)</f>
        <v>1</v>
      </c>
      <c r="N34" s="26"/>
      <c r="O34" s="26"/>
      <c r="P34" s="25"/>
      <c r="Q34" s="25"/>
      <c r="T34" s="22">
        <v>0</v>
      </c>
      <c r="U34" s="74">
        <f t="shared" ref="U34:U65" si="18">T34-B34</f>
        <v>-88</v>
      </c>
      <c r="V34" s="70">
        <f t="shared" ref="V34:V65" si="19">ROUND(U34,0)</f>
        <v>-88</v>
      </c>
      <c r="W34" s="70"/>
      <c r="X34" s="70">
        <f t="shared" ref="X34:X65" si="20">B34/$W$2*$W$3</f>
        <v>96.733529164918181</v>
      </c>
      <c r="Y34" s="70">
        <f t="shared" ref="Y34:Y65" si="21">X34-B34</f>
        <v>8.7335291649181812</v>
      </c>
      <c r="Z34" s="70">
        <f t="shared" ref="Z34:Z65" si="22">ROUND(Y34,0)</f>
        <v>9</v>
      </c>
      <c r="AA34" s="24">
        <f t="shared" ref="AA34:AA65" si="23">IF(V34&gt;=0,V34,Z34)</f>
        <v>9</v>
      </c>
      <c r="AB34" s="67">
        <f t="shared" ref="AB34:AB65" si="24">B34+AA34</f>
        <v>97</v>
      </c>
    </row>
    <row r="35" spans="1:28" ht="15" customHeight="1" x14ac:dyDescent="0.25">
      <c r="A35" s="71">
        <v>1515</v>
      </c>
      <c r="B35" s="71">
        <v>115</v>
      </c>
      <c r="C35" s="68">
        <f t="shared" si="16"/>
        <v>10.1</v>
      </c>
      <c r="D35" s="68">
        <v>261.61</v>
      </c>
      <c r="E35" s="68">
        <v>210.05</v>
      </c>
      <c r="F35" s="68">
        <v>0</v>
      </c>
      <c r="G35" s="68">
        <f t="shared" si="14"/>
        <v>29.714285714285715</v>
      </c>
      <c r="H35" s="68">
        <v>0</v>
      </c>
      <c r="I35" s="68">
        <f t="shared" si="15"/>
        <v>229.71428571428572</v>
      </c>
      <c r="J35" s="72">
        <f t="shared" ref="J35:J66" si="25">IF(ABS(B35-B34)&lt;=50,1,0)</f>
        <v>1</v>
      </c>
      <c r="K35" s="72">
        <f t="shared" ref="K35:K66" si="26">IF(ABS((B35-B34))&lt;=50,1,IF((B35-B34)*(1)&gt;=0,1,-1))</f>
        <v>1</v>
      </c>
      <c r="L35" s="72">
        <f t="shared" si="13"/>
        <v>0</v>
      </c>
      <c r="M35" s="72">
        <f t="shared" ca="1" si="17"/>
        <v>1</v>
      </c>
      <c r="N35" s="26"/>
      <c r="O35" s="26"/>
      <c r="P35" s="25"/>
      <c r="Q35" s="25"/>
      <c r="T35" s="22">
        <v>0</v>
      </c>
      <c r="U35" s="74">
        <f t="shared" si="18"/>
        <v>-115</v>
      </c>
      <c r="V35" s="70">
        <f t="shared" si="19"/>
        <v>-115</v>
      </c>
      <c r="W35" s="70"/>
      <c r="X35" s="70">
        <f t="shared" si="20"/>
        <v>126.41313470415442</v>
      </c>
      <c r="Y35" s="70">
        <f t="shared" si="21"/>
        <v>11.413134704154416</v>
      </c>
      <c r="Z35" s="70">
        <f t="shared" si="22"/>
        <v>11</v>
      </c>
      <c r="AA35" s="24">
        <f t="shared" si="23"/>
        <v>11</v>
      </c>
      <c r="AB35" s="67">
        <f t="shared" si="24"/>
        <v>126</v>
      </c>
    </row>
    <row r="36" spans="1:28" ht="15" customHeight="1" x14ac:dyDescent="0.25">
      <c r="A36" s="71">
        <v>840</v>
      </c>
      <c r="B36" s="71">
        <v>198</v>
      </c>
      <c r="C36" s="68">
        <f t="shared" si="16"/>
        <v>5.6</v>
      </c>
      <c r="D36" s="68">
        <v>261.79000000000002</v>
      </c>
      <c r="E36" s="68">
        <v>210.1</v>
      </c>
      <c r="F36" s="68">
        <v>0</v>
      </c>
      <c r="G36" s="68">
        <f t="shared" si="14"/>
        <v>110.375</v>
      </c>
      <c r="H36" s="68">
        <v>0</v>
      </c>
      <c r="I36" s="68">
        <f t="shared" si="15"/>
        <v>190.625</v>
      </c>
      <c r="J36" s="72">
        <f t="shared" si="25"/>
        <v>0</v>
      </c>
      <c r="K36" s="72">
        <f t="shared" si="26"/>
        <v>1</v>
      </c>
      <c r="L36" s="72">
        <f t="shared" si="13"/>
        <v>0</v>
      </c>
      <c r="M36" s="72">
        <f t="shared" ca="1" si="17"/>
        <v>1</v>
      </c>
      <c r="N36" s="26"/>
      <c r="O36" s="26"/>
      <c r="P36" s="25"/>
      <c r="Q36" s="25"/>
      <c r="T36" s="22">
        <v>0</v>
      </c>
      <c r="U36" s="74">
        <f t="shared" si="18"/>
        <v>-198</v>
      </c>
      <c r="V36" s="70">
        <f t="shared" si="19"/>
        <v>-198</v>
      </c>
      <c r="W36" s="70"/>
      <c r="X36" s="70">
        <f t="shared" si="20"/>
        <v>217.65044062106588</v>
      </c>
      <c r="Y36" s="70">
        <f t="shared" si="21"/>
        <v>19.650440621065883</v>
      </c>
      <c r="Z36" s="70">
        <f t="shared" si="22"/>
        <v>20</v>
      </c>
      <c r="AA36" s="24">
        <f t="shared" si="23"/>
        <v>20</v>
      </c>
      <c r="AB36" s="67">
        <f t="shared" si="24"/>
        <v>218</v>
      </c>
    </row>
    <row r="37" spans="1:28" ht="15" customHeight="1" x14ac:dyDescent="0.25">
      <c r="A37" s="71">
        <v>1259</v>
      </c>
      <c r="B37" s="71">
        <v>209</v>
      </c>
      <c r="C37" s="68">
        <f t="shared" si="16"/>
        <v>8.39</v>
      </c>
      <c r="D37" s="68">
        <v>261.92</v>
      </c>
      <c r="E37" s="68">
        <v>210.23</v>
      </c>
      <c r="F37" s="68">
        <v>0</v>
      </c>
      <c r="G37" s="68">
        <f t="shared" si="14"/>
        <v>51.555555555555557</v>
      </c>
      <c r="H37" s="68">
        <v>0</v>
      </c>
      <c r="I37" s="68">
        <f t="shared" si="15"/>
        <v>168.22222222222223</v>
      </c>
      <c r="J37" s="72">
        <f t="shared" si="25"/>
        <v>1</v>
      </c>
      <c r="K37" s="72">
        <f t="shared" si="26"/>
        <v>1</v>
      </c>
      <c r="L37" s="72">
        <f t="shared" si="13"/>
        <v>0</v>
      </c>
      <c r="M37" s="72">
        <f t="shared" ca="1" si="17"/>
        <v>1</v>
      </c>
      <c r="N37" s="26"/>
      <c r="O37" s="26"/>
      <c r="P37" s="25"/>
      <c r="Q37" s="25"/>
      <c r="T37" s="22">
        <v>0</v>
      </c>
      <c r="U37" s="74">
        <f t="shared" si="18"/>
        <v>-209</v>
      </c>
      <c r="V37" s="70">
        <f t="shared" si="19"/>
        <v>-209</v>
      </c>
      <c r="W37" s="70"/>
      <c r="X37" s="70">
        <f t="shared" si="20"/>
        <v>229.74213176668067</v>
      </c>
      <c r="Y37" s="70">
        <f t="shared" si="21"/>
        <v>20.742131766680671</v>
      </c>
      <c r="Z37" s="70">
        <f t="shared" si="22"/>
        <v>21</v>
      </c>
      <c r="AA37" s="24">
        <f t="shared" si="23"/>
        <v>21</v>
      </c>
      <c r="AB37" s="67">
        <f t="shared" si="24"/>
        <v>230</v>
      </c>
    </row>
    <row r="38" spans="1:28" ht="15" customHeight="1" x14ac:dyDescent="0.25">
      <c r="A38" s="71">
        <v>968</v>
      </c>
      <c r="B38" s="71">
        <v>209</v>
      </c>
      <c r="C38" s="68">
        <f t="shared" si="16"/>
        <v>6.45</v>
      </c>
      <c r="D38" s="68">
        <v>261.99</v>
      </c>
      <c r="E38" s="68">
        <v>210.63</v>
      </c>
      <c r="F38" s="68">
        <v>0</v>
      </c>
      <c r="G38" s="68">
        <f t="shared" si="14"/>
        <v>75.5</v>
      </c>
      <c r="H38" s="68">
        <v>0</v>
      </c>
      <c r="I38" s="68">
        <f t="shared" si="15"/>
        <v>151.4</v>
      </c>
      <c r="J38" s="72">
        <f t="shared" si="25"/>
        <v>1</v>
      </c>
      <c r="K38" s="72">
        <f t="shared" si="26"/>
        <v>1</v>
      </c>
      <c r="L38" s="72">
        <f t="shared" si="13"/>
        <v>0</v>
      </c>
      <c r="M38" s="72">
        <f t="shared" ca="1" si="17"/>
        <v>1</v>
      </c>
      <c r="N38" s="26"/>
      <c r="O38" s="26"/>
      <c r="P38" s="25"/>
      <c r="Q38" s="25"/>
      <c r="T38" s="22">
        <v>0</v>
      </c>
      <c r="U38" s="74">
        <f t="shared" si="18"/>
        <v>-209</v>
      </c>
      <c r="V38" s="70">
        <f t="shared" si="19"/>
        <v>-209</v>
      </c>
      <c r="W38" s="70"/>
      <c r="X38" s="70">
        <f t="shared" si="20"/>
        <v>229.74213176668067</v>
      </c>
      <c r="Y38" s="70">
        <f t="shared" si="21"/>
        <v>20.742131766680671</v>
      </c>
      <c r="Z38" s="70">
        <f t="shared" si="22"/>
        <v>21</v>
      </c>
      <c r="AA38" s="24">
        <f t="shared" si="23"/>
        <v>21</v>
      </c>
      <c r="AB38" s="67">
        <f t="shared" si="24"/>
        <v>230</v>
      </c>
    </row>
    <row r="39" spans="1:28" ht="15" customHeight="1" x14ac:dyDescent="0.25">
      <c r="A39" s="71">
        <v>687</v>
      </c>
      <c r="B39" s="71">
        <v>278</v>
      </c>
      <c r="C39" s="68">
        <f t="shared" si="16"/>
        <v>4.58</v>
      </c>
      <c r="D39" s="68">
        <v>262.14</v>
      </c>
      <c r="E39" s="68">
        <v>210.87</v>
      </c>
      <c r="F39" s="68">
        <v>0</v>
      </c>
      <c r="G39" s="68">
        <f t="shared" si="14"/>
        <v>94.181818181818187</v>
      </c>
      <c r="H39" s="68">
        <v>0</v>
      </c>
      <c r="I39" s="68">
        <f t="shared" si="15"/>
        <v>131.36363636363637</v>
      </c>
      <c r="J39" s="72">
        <f t="shared" si="25"/>
        <v>0</v>
      </c>
      <c r="K39" s="72">
        <f t="shared" si="26"/>
        <v>1</v>
      </c>
      <c r="L39" s="72">
        <f t="shared" ref="L39:L70" si="27">IF(OR(COUNTIF(K35:K39,1)=5,COUNTIF(K35:K39,-1)=5),1,0)</f>
        <v>1</v>
      </c>
      <c r="M39" s="72">
        <f t="shared" ca="1" si="17"/>
        <v>0</v>
      </c>
      <c r="N39" s="26"/>
      <c r="O39" s="26"/>
      <c r="P39" s="25"/>
      <c r="Q39" s="25"/>
      <c r="T39" s="22">
        <v>0</v>
      </c>
      <c r="U39" s="74">
        <f t="shared" si="18"/>
        <v>-278</v>
      </c>
      <c r="V39" s="70">
        <f t="shared" si="19"/>
        <v>-278</v>
      </c>
      <c r="W39" s="70"/>
      <c r="X39" s="70">
        <f t="shared" si="20"/>
        <v>305.59001258917328</v>
      </c>
      <c r="Y39" s="70">
        <f t="shared" si="21"/>
        <v>27.590012589173284</v>
      </c>
      <c r="Z39" s="70">
        <f t="shared" si="22"/>
        <v>28</v>
      </c>
      <c r="AA39" s="24">
        <f t="shared" si="23"/>
        <v>28</v>
      </c>
      <c r="AB39" s="67">
        <f t="shared" si="24"/>
        <v>306</v>
      </c>
    </row>
    <row r="40" spans="1:28" ht="15" customHeight="1" x14ac:dyDescent="0.25">
      <c r="A40" s="71">
        <v>1339</v>
      </c>
      <c r="B40" s="71">
        <v>386</v>
      </c>
      <c r="C40" s="68">
        <f t="shared" si="16"/>
        <v>8.93</v>
      </c>
      <c r="D40" s="68">
        <v>262.16000000000003</v>
      </c>
      <c r="E40" s="68">
        <v>211</v>
      </c>
      <c r="F40" s="68">
        <v>0</v>
      </c>
      <c r="G40" s="68">
        <f t="shared" si="14"/>
        <v>32</v>
      </c>
      <c r="H40" s="68">
        <v>0</v>
      </c>
      <c r="I40" s="68">
        <f t="shared" si="15"/>
        <v>111.41666666666667</v>
      </c>
      <c r="J40" s="72">
        <f t="shared" si="25"/>
        <v>0</v>
      </c>
      <c r="K40" s="72">
        <f t="shared" si="26"/>
        <v>1</v>
      </c>
      <c r="L40" s="72">
        <f t="shared" si="27"/>
        <v>1</v>
      </c>
      <c r="M40" s="72">
        <f t="shared" ca="1" si="17"/>
        <v>1</v>
      </c>
      <c r="N40" s="26"/>
      <c r="O40" s="26"/>
      <c r="P40" s="25"/>
      <c r="Q40" s="25"/>
      <c r="T40" s="22">
        <v>0</v>
      </c>
      <c r="U40" s="74">
        <f t="shared" si="18"/>
        <v>-386</v>
      </c>
      <c r="V40" s="70">
        <f t="shared" si="19"/>
        <v>-386</v>
      </c>
      <c r="W40" s="70"/>
      <c r="X40" s="70">
        <f t="shared" si="20"/>
        <v>424.30843474611834</v>
      </c>
      <c r="Y40" s="70">
        <f t="shared" si="21"/>
        <v>38.308434746118337</v>
      </c>
      <c r="Z40" s="70">
        <f t="shared" si="22"/>
        <v>38</v>
      </c>
      <c r="AA40" s="24">
        <f t="shared" si="23"/>
        <v>38</v>
      </c>
      <c r="AB40" s="67">
        <f t="shared" si="24"/>
        <v>424</v>
      </c>
    </row>
    <row r="41" spans="1:28" ht="15" customHeight="1" x14ac:dyDescent="0.25">
      <c r="A41" s="71">
        <v>535</v>
      </c>
      <c r="B41" s="71">
        <v>407</v>
      </c>
      <c r="C41" s="68">
        <f t="shared" si="16"/>
        <v>3.57</v>
      </c>
      <c r="D41" s="68">
        <v>262.22000000000003</v>
      </c>
      <c r="E41" s="68">
        <v>210.96</v>
      </c>
      <c r="F41" s="68">
        <v>0</v>
      </c>
      <c r="G41" s="68">
        <f t="shared" si="14"/>
        <v>91.384615384615387</v>
      </c>
      <c r="H41" s="68">
        <v>0</v>
      </c>
      <c r="I41" s="68">
        <f t="shared" si="15"/>
        <v>101.23076923076923</v>
      </c>
      <c r="J41" s="72">
        <f t="shared" si="25"/>
        <v>1</v>
      </c>
      <c r="K41" s="72">
        <f t="shared" si="26"/>
        <v>1</v>
      </c>
      <c r="L41" s="72">
        <f t="shared" si="27"/>
        <v>1</v>
      </c>
      <c r="M41" s="72">
        <f t="shared" ca="1" si="17"/>
        <v>0</v>
      </c>
      <c r="N41" s="26"/>
      <c r="O41" s="26"/>
      <c r="P41" s="25"/>
      <c r="Q41" s="25"/>
      <c r="T41" s="22">
        <v>0</v>
      </c>
      <c r="U41" s="74">
        <f t="shared" si="18"/>
        <v>-407</v>
      </c>
      <c r="V41" s="70">
        <f t="shared" si="19"/>
        <v>-407</v>
      </c>
      <c r="W41" s="70"/>
      <c r="X41" s="70">
        <f t="shared" si="20"/>
        <v>447.3925723877465</v>
      </c>
      <c r="Y41" s="70">
        <f t="shared" si="21"/>
        <v>40.392572387746497</v>
      </c>
      <c r="Z41" s="70">
        <f t="shared" si="22"/>
        <v>40</v>
      </c>
      <c r="AA41" s="24">
        <f t="shared" si="23"/>
        <v>40</v>
      </c>
      <c r="AB41" s="67">
        <f t="shared" si="24"/>
        <v>447</v>
      </c>
    </row>
    <row r="42" spans="1:28" ht="15" customHeight="1" x14ac:dyDescent="0.25">
      <c r="A42" s="71">
        <v>792</v>
      </c>
      <c r="B42" s="71">
        <v>408</v>
      </c>
      <c r="C42" s="68">
        <f t="shared" si="16"/>
        <v>5.28</v>
      </c>
      <c r="D42" s="68">
        <v>262.27</v>
      </c>
      <c r="E42" s="68">
        <v>210.86</v>
      </c>
      <c r="F42" s="68">
        <v>0</v>
      </c>
      <c r="G42" s="68">
        <f t="shared" si="14"/>
        <v>66.5</v>
      </c>
      <c r="H42" s="68">
        <v>0</v>
      </c>
      <c r="I42" s="68">
        <f t="shared" si="15"/>
        <v>93.928571428571431</v>
      </c>
      <c r="J42" s="72">
        <f t="shared" si="25"/>
        <v>1</v>
      </c>
      <c r="K42" s="72">
        <f t="shared" si="26"/>
        <v>1</v>
      </c>
      <c r="L42" s="72">
        <f t="shared" si="27"/>
        <v>1</v>
      </c>
      <c r="M42" s="72">
        <f t="shared" ca="1" si="17"/>
        <v>0</v>
      </c>
      <c r="N42" s="26"/>
      <c r="O42" s="26"/>
      <c r="P42" s="25"/>
      <c r="Q42" s="25"/>
      <c r="T42" s="22">
        <v>0</v>
      </c>
      <c r="U42" s="74">
        <f t="shared" si="18"/>
        <v>-408</v>
      </c>
      <c r="V42" s="70">
        <f t="shared" si="19"/>
        <v>-408</v>
      </c>
      <c r="W42" s="70"/>
      <c r="X42" s="70">
        <f t="shared" si="20"/>
        <v>448.49181703734791</v>
      </c>
      <c r="Y42" s="70">
        <f t="shared" si="21"/>
        <v>40.491817037347914</v>
      </c>
      <c r="Z42" s="70">
        <f t="shared" si="22"/>
        <v>40</v>
      </c>
      <c r="AA42" s="24">
        <f t="shared" si="23"/>
        <v>40</v>
      </c>
      <c r="AB42" s="67">
        <f t="shared" si="24"/>
        <v>448</v>
      </c>
    </row>
    <row r="43" spans="1:28" ht="15" customHeight="1" x14ac:dyDescent="0.25">
      <c r="A43" s="71">
        <v>678</v>
      </c>
      <c r="B43" s="71">
        <v>358</v>
      </c>
      <c r="C43" s="68">
        <f t="shared" si="16"/>
        <v>4.5199999999999996</v>
      </c>
      <c r="D43" s="68">
        <v>262.33999999999997</v>
      </c>
      <c r="E43" s="68">
        <v>210.79</v>
      </c>
      <c r="F43" s="68">
        <v>0</v>
      </c>
      <c r="G43" s="68">
        <f t="shared" si="14"/>
        <v>69.666666666666671</v>
      </c>
      <c r="H43" s="68">
        <v>0</v>
      </c>
      <c r="I43" s="68">
        <f t="shared" si="15"/>
        <v>91</v>
      </c>
      <c r="J43" s="72">
        <f t="shared" si="25"/>
        <v>1</v>
      </c>
      <c r="K43" s="72">
        <f t="shared" si="26"/>
        <v>1</v>
      </c>
      <c r="L43" s="72">
        <f t="shared" si="27"/>
        <v>1</v>
      </c>
      <c r="M43" s="72">
        <f t="shared" ca="1" si="17"/>
        <v>1</v>
      </c>
      <c r="N43" s="26"/>
      <c r="O43" s="26"/>
      <c r="P43" s="25"/>
      <c r="Q43" s="25"/>
      <c r="T43" s="22">
        <v>0</v>
      </c>
      <c r="U43" s="74">
        <f t="shared" si="18"/>
        <v>-358</v>
      </c>
      <c r="V43" s="70">
        <f t="shared" si="19"/>
        <v>-358</v>
      </c>
      <c r="W43" s="70"/>
      <c r="X43" s="70">
        <f t="shared" si="20"/>
        <v>393.52958455728071</v>
      </c>
      <c r="Y43" s="70">
        <f t="shared" si="21"/>
        <v>35.529584557280714</v>
      </c>
      <c r="Z43" s="70">
        <f t="shared" si="22"/>
        <v>36</v>
      </c>
      <c r="AA43" s="24">
        <f t="shared" si="23"/>
        <v>36</v>
      </c>
      <c r="AB43" s="67">
        <f t="shared" si="24"/>
        <v>394</v>
      </c>
    </row>
    <row r="44" spans="1:28" ht="15" customHeight="1" x14ac:dyDescent="0.25">
      <c r="A44" s="71">
        <v>743</v>
      </c>
      <c r="B44" s="71">
        <v>296</v>
      </c>
      <c r="C44" s="68">
        <f t="shared" si="16"/>
        <v>4.95</v>
      </c>
      <c r="D44" s="68">
        <v>262.39</v>
      </c>
      <c r="E44" s="68">
        <v>210.75</v>
      </c>
      <c r="F44" s="68">
        <v>0</v>
      </c>
      <c r="G44" s="68">
        <f t="shared" si="14"/>
        <v>61.25</v>
      </c>
      <c r="H44" s="68">
        <v>0</v>
      </c>
      <c r="I44" s="68">
        <f t="shared" si="15"/>
        <v>89.1875</v>
      </c>
      <c r="J44" s="72">
        <f t="shared" si="25"/>
        <v>0</v>
      </c>
      <c r="K44" s="72">
        <f t="shared" si="26"/>
        <v>-1</v>
      </c>
      <c r="L44" s="72">
        <f t="shared" si="27"/>
        <v>0</v>
      </c>
      <c r="M44" s="72">
        <f t="shared" ca="1" si="17"/>
        <v>0</v>
      </c>
      <c r="N44" s="26"/>
      <c r="O44" s="26"/>
      <c r="P44" s="25"/>
      <c r="Q44" s="25"/>
      <c r="T44" s="22">
        <v>0</v>
      </c>
      <c r="U44" s="74">
        <f t="shared" si="18"/>
        <v>-296</v>
      </c>
      <c r="V44" s="70">
        <f t="shared" si="19"/>
        <v>-296</v>
      </c>
      <c r="W44" s="70"/>
      <c r="X44" s="70">
        <f t="shared" si="20"/>
        <v>325.37641628199748</v>
      </c>
      <c r="Y44" s="70">
        <f t="shared" si="21"/>
        <v>29.376416281997479</v>
      </c>
      <c r="Z44" s="70">
        <f t="shared" si="22"/>
        <v>29</v>
      </c>
      <c r="AA44" s="24">
        <f t="shared" si="23"/>
        <v>29</v>
      </c>
      <c r="AB44" s="67">
        <f t="shared" si="24"/>
        <v>325</v>
      </c>
    </row>
    <row r="45" spans="1:28" ht="15" customHeight="1" x14ac:dyDescent="0.25">
      <c r="A45" s="71">
        <v>614</v>
      </c>
      <c r="B45" s="71">
        <v>294</v>
      </c>
      <c r="C45" s="68">
        <f t="shared" si="16"/>
        <v>4.09</v>
      </c>
      <c r="D45" s="68">
        <v>262.45</v>
      </c>
      <c r="E45" s="68">
        <v>210.89</v>
      </c>
      <c r="F45" s="68">
        <v>0</v>
      </c>
      <c r="G45" s="68">
        <f t="shared" si="14"/>
        <v>65.235294117647058</v>
      </c>
      <c r="H45" s="68">
        <v>0</v>
      </c>
      <c r="I45" s="68">
        <f t="shared" si="15"/>
        <v>84.058823529411768</v>
      </c>
      <c r="J45" s="72">
        <f t="shared" si="25"/>
        <v>1</v>
      </c>
      <c r="K45" s="72">
        <f t="shared" si="26"/>
        <v>1</v>
      </c>
      <c r="L45" s="72">
        <f t="shared" si="27"/>
        <v>0</v>
      </c>
      <c r="M45" s="72">
        <f t="shared" ca="1" si="17"/>
        <v>1</v>
      </c>
      <c r="N45" s="26"/>
      <c r="O45" s="26"/>
      <c r="P45" s="25"/>
      <c r="Q45" s="25"/>
      <c r="T45" s="22">
        <v>0</v>
      </c>
      <c r="U45" s="74">
        <f t="shared" si="18"/>
        <v>-294</v>
      </c>
      <c r="V45" s="70">
        <f t="shared" si="19"/>
        <v>-294</v>
      </c>
      <c r="W45" s="70"/>
      <c r="X45" s="70">
        <f t="shared" si="20"/>
        <v>323.17792698279482</v>
      </c>
      <c r="Y45" s="70">
        <f t="shared" si="21"/>
        <v>29.177926982794816</v>
      </c>
      <c r="Z45" s="70">
        <f t="shared" si="22"/>
        <v>29</v>
      </c>
      <c r="AA45" s="24">
        <f t="shared" si="23"/>
        <v>29</v>
      </c>
      <c r="AB45" s="67">
        <f t="shared" si="24"/>
        <v>323</v>
      </c>
    </row>
    <row r="46" spans="1:28" ht="15" customHeight="1" x14ac:dyDescent="0.25">
      <c r="A46" s="71">
        <v>678</v>
      </c>
      <c r="B46" s="71">
        <v>294</v>
      </c>
      <c r="C46" s="68">
        <f t="shared" si="16"/>
        <v>4.5199999999999996</v>
      </c>
      <c r="D46" s="68">
        <v>262.47000000000003</v>
      </c>
      <c r="E46" s="68">
        <v>210.98</v>
      </c>
      <c r="F46" s="68">
        <v>0</v>
      </c>
      <c r="G46" s="68">
        <f t="shared" si="14"/>
        <v>58.055555555555557</v>
      </c>
      <c r="H46" s="68">
        <v>0</v>
      </c>
      <c r="I46" s="68">
        <f t="shared" si="15"/>
        <v>79.388888888888886</v>
      </c>
      <c r="J46" s="72">
        <f t="shared" si="25"/>
        <v>1</v>
      </c>
      <c r="K46" s="72">
        <f t="shared" si="26"/>
        <v>1</v>
      </c>
      <c r="L46" s="72">
        <f t="shared" si="27"/>
        <v>0</v>
      </c>
      <c r="M46" s="72">
        <f t="shared" ca="1" si="17"/>
        <v>0</v>
      </c>
      <c r="N46" s="26"/>
      <c r="O46" s="26"/>
      <c r="P46" s="25"/>
      <c r="Q46" s="25"/>
      <c r="T46" s="22">
        <v>0</v>
      </c>
      <c r="U46" s="74">
        <f t="shared" si="18"/>
        <v>-294</v>
      </c>
      <c r="V46" s="70">
        <f t="shared" si="19"/>
        <v>-294</v>
      </c>
      <c r="W46" s="70"/>
      <c r="X46" s="70">
        <f t="shared" si="20"/>
        <v>323.17792698279482</v>
      </c>
      <c r="Y46" s="70">
        <f t="shared" si="21"/>
        <v>29.177926982794816</v>
      </c>
      <c r="Z46" s="70">
        <f t="shared" si="22"/>
        <v>29</v>
      </c>
      <c r="AA46" s="24">
        <f t="shared" si="23"/>
        <v>29</v>
      </c>
      <c r="AB46" s="67">
        <f t="shared" si="24"/>
        <v>323</v>
      </c>
    </row>
    <row r="47" spans="1:28" ht="15" customHeight="1" x14ac:dyDescent="0.25">
      <c r="A47" s="71">
        <v>517</v>
      </c>
      <c r="B47" s="71">
        <v>389</v>
      </c>
      <c r="C47" s="68">
        <f t="shared" si="16"/>
        <v>3.45</v>
      </c>
      <c r="D47" s="68">
        <v>262.51</v>
      </c>
      <c r="E47" s="68">
        <v>211.02</v>
      </c>
      <c r="F47" s="68">
        <v>0</v>
      </c>
      <c r="G47" s="68">
        <f t="shared" si="14"/>
        <v>63.473684210526315</v>
      </c>
      <c r="H47" s="68">
        <v>0</v>
      </c>
      <c r="I47" s="68">
        <f t="shared" si="15"/>
        <v>70.21052631578948</v>
      </c>
      <c r="J47" s="72">
        <f t="shared" si="25"/>
        <v>0</v>
      </c>
      <c r="K47" s="72">
        <f t="shared" si="26"/>
        <v>1</v>
      </c>
      <c r="L47" s="72">
        <f t="shared" si="27"/>
        <v>0</v>
      </c>
      <c r="M47" s="72">
        <f t="shared" ca="1" si="17"/>
        <v>1</v>
      </c>
      <c r="N47" s="26"/>
      <c r="O47" s="26"/>
      <c r="P47" s="25"/>
      <c r="Q47" s="25"/>
      <c r="T47" s="22">
        <v>0</v>
      </c>
      <c r="U47" s="74">
        <f t="shared" si="18"/>
        <v>-389</v>
      </c>
      <c r="V47" s="70">
        <f t="shared" si="19"/>
        <v>-389</v>
      </c>
      <c r="W47" s="70"/>
      <c r="X47" s="70">
        <f t="shared" si="20"/>
        <v>427.60616869492236</v>
      </c>
      <c r="Y47" s="70">
        <f t="shared" si="21"/>
        <v>38.60616869492236</v>
      </c>
      <c r="Z47" s="70">
        <f t="shared" si="22"/>
        <v>39</v>
      </c>
      <c r="AA47" s="24">
        <f t="shared" si="23"/>
        <v>39</v>
      </c>
      <c r="AB47" s="67">
        <f t="shared" si="24"/>
        <v>428</v>
      </c>
    </row>
    <row r="48" spans="1:28" ht="15" customHeight="1" x14ac:dyDescent="0.25">
      <c r="A48" s="71">
        <v>658</v>
      </c>
      <c r="B48" s="71">
        <v>403</v>
      </c>
      <c r="C48" s="68">
        <f t="shared" si="16"/>
        <v>4.3899999999999997</v>
      </c>
      <c r="D48" s="68">
        <v>262.52</v>
      </c>
      <c r="E48" s="68">
        <v>211.04</v>
      </c>
      <c r="F48" s="68">
        <v>0</v>
      </c>
      <c r="G48" s="68">
        <f t="shared" si="14"/>
        <v>53.25</v>
      </c>
      <c r="H48" s="68">
        <v>0</v>
      </c>
      <c r="I48" s="68">
        <f t="shared" si="15"/>
        <v>66</v>
      </c>
      <c r="J48" s="72">
        <f t="shared" si="25"/>
        <v>1</v>
      </c>
      <c r="K48" s="72">
        <f t="shared" si="26"/>
        <v>1</v>
      </c>
      <c r="L48" s="72">
        <f t="shared" si="27"/>
        <v>0</v>
      </c>
      <c r="M48" s="72">
        <f t="shared" ca="1" si="17"/>
        <v>1</v>
      </c>
      <c r="N48" s="26"/>
      <c r="O48" s="26"/>
      <c r="P48" s="25"/>
      <c r="Q48" s="25"/>
      <c r="T48" s="22">
        <v>0</v>
      </c>
      <c r="U48" s="74">
        <f t="shared" si="18"/>
        <v>-403</v>
      </c>
      <c r="V48" s="70">
        <f t="shared" si="19"/>
        <v>-403</v>
      </c>
      <c r="W48" s="70"/>
      <c r="X48" s="70">
        <f t="shared" si="20"/>
        <v>442.99559378934117</v>
      </c>
      <c r="Y48" s="70">
        <f t="shared" si="21"/>
        <v>39.995593789341171</v>
      </c>
      <c r="Z48" s="70">
        <f t="shared" si="22"/>
        <v>40</v>
      </c>
      <c r="AA48" s="24">
        <f t="shared" si="23"/>
        <v>40</v>
      </c>
      <c r="AB48" s="67">
        <f t="shared" si="24"/>
        <v>443</v>
      </c>
    </row>
    <row r="49" spans="1:28" ht="15" customHeight="1" x14ac:dyDescent="0.25">
      <c r="A49" s="71">
        <v>467</v>
      </c>
      <c r="B49" s="71">
        <v>403</v>
      </c>
      <c r="C49" s="68">
        <f t="shared" si="16"/>
        <v>3.11</v>
      </c>
      <c r="D49" s="68">
        <v>262.52999999999997</v>
      </c>
      <c r="E49" s="68">
        <v>211.05</v>
      </c>
      <c r="F49" s="68">
        <v>0</v>
      </c>
      <c r="G49" s="68">
        <f t="shared" si="14"/>
        <v>59.80952380952381</v>
      </c>
      <c r="H49" s="68">
        <v>0</v>
      </c>
      <c r="I49" s="68">
        <f t="shared" si="15"/>
        <v>62.857142857142854</v>
      </c>
      <c r="J49" s="72">
        <f t="shared" si="25"/>
        <v>1</v>
      </c>
      <c r="K49" s="72">
        <f t="shared" si="26"/>
        <v>1</v>
      </c>
      <c r="L49" s="72">
        <f t="shared" si="27"/>
        <v>1</v>
      </c>
      <c r="M49" s="72">
        <f t="shared" ca="1" si="17"/>
        <v>0</v>
      </c>
      <c r="N49" s="26"/>
      <c r="O49" s="26"/>
      <c r="P49" s="25"/>
      <c r="Q49" s="25"/>
      <c r="T49" s="22">
        <v>0</v>
      </c>
      <c r="U49" s="74">
        <f t="shared" si="18"/>
        <v>-403</v>
      </c>
      <c r="V49" s="70">
        <f t="shared" si="19"/>
        <v>-403</v>
      </c>
      <c r="W49" s="70"/>
      <c r="X49" s="70">
        <f t="shared" si="20"/>
        <v>442.99559378934117</v>
      </c>
      <c r="Y49" s="70">
        <f t="shared" si="21"/>
        <v>39.995593789341171</v>
      </c>
      <c r="Z49" s="70">
        <f t="shared" si="22"/>
        <v>40</v>
      </c>
      <c r="AA49" s="24">
        <f t="shared" si="23"/>
        <v>40</v>
      </c>
      <c r="AB49" s="67">
        <f t="shared" si="24"/>
        <v>443</v>
      </c>
    </row>
    <row r="50" spans="1:28" ht="15" customHeight="1" x14ac:dyDescent="0.25">
      <c r="A50" s="71">
        <v>467</v>
      </c>
      <c r="B50" s="71">
        <v>403</v>
      </c>
      <c r="C50" s="68">
        <f t="shared" si="16"/>
        <v>3.11</v>
      </c>
      <c r="D50" s="68">
        <v>262.55</v>
      </c>
      <c r="E50" s="68">
        <v>211.05</v>
      </c>
      <c r="F50" s="68">
        <v>0</v>
      </c>
      <c r="G50" s="68">
        <f t="shared" si="14"/>
        <v>57.090909090909093</v>
      </c>
      <c r="H50" s="68">
        <v>0</v>
      </c>
      <c r="I50" s="68">
        <f t="shared" si="15"/>
        <v>60</v>
      </c>
      <c r="J50" s="72">
        <f t="shared" si="25"/>
        <v>1</v>
      </c>
      <c r="K50" s="72">
        <f t="shared" si="26"/>
        <v>1</v>
      </c>
      <c r="L50" s="72">
        <f t="shared" si="27"/>
        <v>1</v>
      </c>
      <c r="M50" s="72">
        <f t="shared" ca="1" si="17"/>
        <v>1</v>
      </c>
      <c r="N50" s="26"/>
      <c r="O50" s="26"/>
      <c r="P50" s="25"/>
      <c r="Q50" s="25"/>
      <c r="T50" s="22">
        <v>0</v>
      </c>
      <c r="U50" s="74">
        <f t="shared" si="18"/>
        <v>-403</v>
      </c>
      <c r="V50" s="70">
        <f t="shared" si="19"/>
        <v>-403</v>
      </c>
      <c r="W50" s="70"/>
      <c r="X50" s="70">
        <f t="shared" si="20"/>
        <v>442.99559378934117</v>
      </c>
      <c r="Y50" s="70">
        <f t="shared" si="21"/>
        <v>39.995593789341171</v>
      </c>
      <c r="Z50" s="70">
        <f t="shared" si="22"/>
        <v>40</v>
      </c>
      <c r="AA50" s="24">
        <f t="shared" si="23"/>
        <v>40</v>
      </c>
      <c r="AB50" s="67">
        <f t="shared" si="24"/>
        <v>443</v>
      </c>
    </row>
    <row r="51" spans="1:28" ht="15" customHeight="1" x14ac:dyDescent="0.25">
      <c r="A51" s="71">
        <v>531</v>
      </c>
      <c r="B51" s="71">
        <v>403</v>
      </c>
      <c r="C51" s="68">
        <f t="shared" si="16"/>
        <v>3.54</v>
      </c>
      <c r="D51" s="68">
        <v>262.56</v>
      </c>
      <c r="E51" s="68">
        <v>211.05</v>
      </c>
      <c r="F51" s="68">
        <v>0</v>
      </c>
      <c r="G51" s="68">
        <f t="shared" si="14"/>
        <v>51.826086956521742</v>
      </c>
      <c r="H51" s="68">
        <v>0</v>
      </c>
      <c r="I51" s="68">
        <f t="shared" si="15"/>
        <v>57.391304347826086</v>
      </c>
      <c r="J51" s="72">
        <f t="shared" si="25"/>
        <v>1</v>
      </c>
      <c r="K51" s="72">
        <f t="shared" si="26"/>
        <v>1</v>
      </c>
      <c r="L51" s="72">
        <f t="shared" si="27"/>
        <v>1</v>
      </c>
      <c r="M51" s="72">
        <f t="shared" ca="1" si="17"/>
        <v>1</v>
      </c>
      <c r="N51" s="26"/>
      <c r="O51" s="26"/>
      <c r="P51" s="25"/>
      <c r="Q51" s="25"/>
      <c r="T51" s="22">
        <v>0</v>
      </c>
      <c r="U51" s="74">
        <f t="shared" si="18"/>
        <v>-403</v>
      </c>
      <c r="V51" s="70">
        <f t="shared" si="19"/>
        <v>-403</v>
      </c>
      <c r="W51" s="70"/>
      <c r="X51" s="70">
        <f t="shared" si="20"/>
        <v>442.99559378934117</v>
      </c>
      <c r="Y51" s="70">
        <f t="shared" si="21"/>
        <v>39.995593789341171</v>
      </c>
      <c r="Z51" s="70">
        <f t="shared" si="22"/>
        <v>40</v>
      </c>
      <c r="AA51" s="24">
        <f t="shared" si="23"/>
        <v>40</v>
      </c>
      <c r="AB51" s="67">
        <f t="shared" si="24"/>
        <v>443</v>
      </c>
    </row>
    <row r="52" spans="1:28" ht="15" customHeight="1" x14ac:dyDescent="0.25">
      <c r="A52" s="71">
        <v>467</v>
      </c>
      <c r="B52" s="71">
        <v>403</v>
      </c>
      <c r="C52" s="68">
        <f t="shared" si="16"/>
        <v>3.11</v>
      </c>
      <c r="D52" s="68">
        <v>262.58</v>
      </c>
      <c r="E52" s="68">
        <v>211.05</v>
      </c>
      <c r="F52" s="68">
        <v>0</v>
      </c>
      <c r="G52" s="68">
        <f t="shared" si="14"/>
        <v>52.333333333333336</v>
      </c>
      <c r="H52" s="68">
        <v>0</v>
      </c>
      <c r="I52" s="68">
        <f t="shared" si="15"/>
        <v>55</v>
      </c>
      <c r="J52" s="72">
        <f t="shared" si="25"/>
        <v>1</v>
      </c>
      <c r="K52" s="72">
        <f t="shared" si="26"/>
        <v>1</v>
      </c>
      <c r="L52" s="72">
        <f t="shared" si="27"/>
        <v>1</v>
      </c>
      <c r="M52" s="72">
        <f t="shared" ca="1" si="17"/>
        <v>1</v>
      </c>
      <c r="N52" s="26"/>
      <c r="O52" s="26"/>
      <c r="P52" s="25"/>
      <c r="Q52" s="25"/>
      <c r="T52" s="22">
        <v>0</v>
      </c>
      <c r="U52" s="74">
        <f t="shared" si="18"/>
        <v>-403</v>
      </c>
      <c r="V52" s="70">
        <f t="shared" si="19"/>
        <v>-403</v>
      </c>
      <c r="W52" s="70"/>
      <c r="X52" s="70">
        <f t="shared" si="20"/>
        <v>442.99559378934117</v>
      </c>
      <c r="Y52" s="70">
        <f t="shared" si="21"/>
        <v>39.995593789341171</v>
      </c>
      <c r="Z52" s="70">
        <f t="shared" si="22"/>
        <v>40</v>
      </c>
      <c r="AA52" s="24">
        <f t="shared" si="23"/>
        <v>40</v>
      </c>
      <c r="AB52" s="67">
        <f t="shared" si="24"/>
        <v>443</v>
      </c>
    </row>
    <row r="53" spans="1:28" ht="15" customHeight="1" x14ac:dyDescent="0.25">
      <c r="A53" s="71">
        <v>531</v>
      </c>
      <c r="B53" s="71">
        <v>404</v>
      </c>
      <c r="C53" s="68">
        <f t="shared" si="16"/>
        <v>3.54</v>
      </c>
      <c r="D53" s="68">
        <v>262.58999999999997</v>
      </c>
      <c r="E53" s="68">
        <v>211.06</v>
      </c>
      <c r="F53" s="68">
        <v>0</v>
      </c>
      <c r="G53" s="68">
        <f t="shared" si="14"/>
        <v>47.68</v>
      </c>
      <c r="H53" s="68">
        <v>0</v>
      </c>
      <c r="I53" s="68">
        <f t="shared" si="15"/>
        <v>52.76</v>
      </c>
      <c r="J53" s="72">
        <f t="shared" si="25"/>
        <v>1</v>
      </c>
      <c r="K53" s="72">
        <f t="shared" si="26"/>
        <v>1</v>
      </c>
      <c r="L53" s="72">
        <f t="shared" si="27"/>
        <v>1</v>
      </c>
      <c r="M53" s="72">
        <f t="shared" ca="1" si="17"/>
        <v>1</v>
      </c>
      <c r="N53" s="26"/>
      <c r="O53" s="26"/>
      <c r="P53" s="25"/>
      <c r="Q53" s="25"/>
      <c r="T53" s="22">
        <v>0</v>
      </c>
      <c r="U53" s="74">
        <f t="shared" si="18"/>
        <v>-404</v>
      </c>
      <c r="V53" s="70">
        <f t="shared" si="19"/>
        <v>-404</v>
      </c>
      <c r="W53" s="70"/>
      <c r="X53" s="70">
        <f t="shared" si="20"/>
        <v>444.09483843894247</v>
      </c>
      <c r="Y53" s="70">
        <f t="shared" si="21"/>
        <v>40.094838438942475</v>
      </c>
      <c r="Z53" s="70">
        <f t="shared" si="22"/>
        <v>40</v>
      </c>
      <c r="AA53" s="24">
        <f t="shared" si="23"/>
        <v>40</v>
      </c>
      <c r="AB53" s="67">
        <f t="shared" si="24"/>
        <v>444</v>
      </c>
    </row>
    <row r="54" spans="1:28" ht="15" customHeight="1" x14ac:dyDescent="0.25">
      <c r="A54" s="71">
        <v>467</v>
      </c>
      <c r="B54" s="71">
        <v>403</v>
      </c>
      <c r="C54" s="68">
        <f t="shared" si="16"/>
        <v>3.11</v>
      </c>
      <c r="D54" s="68">
        <v>262.58999999999997</v>
      </c>
      <c r="E54" s="68">
        <v>211.06</v>
      </c>
      <c r="F54" s="68">
        <v>0</v>
      </c>
      <c r="G54" s="68">
        <f t="shared" si="14"/>
        <v>48.307692307692307</v>
      </c>
      <c r="H54" s="68">
        <v>0</v>
      </c>
      <c r="I54" s="68">
        <f t="shared" si="15"/>
        <v>50.769230769230766</v>
      </c>
      <c r="J54" s="72">
        <f t="shared" si="25"/>
        <v>1</v>
      </c>
      <c r="K54" s="72">
        <f t="shared" si="26"/>
        <v>1</v>
      </c>
      <c r="L54" s="72">
        <f t="shared" si="27"/>
        <v>1</v>
      </c>
      <c r="M54" s="72">
        <f t="shared" ca="1" si="17"/>
        <v>0</v>
      </c>
      <c r="N54" s="26"/>
      <c r="O54" s="26"/>
      <c r="P54" s="25"/>
      <c r="Q54" s="25"/>
      <c r="T54" s="22">
        <v>0</v>
      </c>
      <c r="U54" s="74">
        <f t="shared" si="18"/>
        <v>-403</v>
      </c>
      <c r="V54" s="70">
        <f t="shared" si="19"/>
        <v>-403</v>
      </c>
      <c r="W54" s="70"/>
      <c r="X54" s="70">
        <f t="shared" si="20"/>
        <v>442.99559378934117</v>
      </c>
      <c r="Y54" s="70">
        <f t="shared" si="21"/>
        <v>39.995593789341171</v>
      </c>
      <c r="Z54" s="70">
        <f t="shared" si="22"/>
        <v>40</v>
      </c>
      <c r="AA54" s="24">
        <f t="shared" si="23"/>
        <v>40</v>
      </c>
      <c r="AB54" s="67">
        <f t="shared" si="24"/>
        <v>443</v>
      </c>
    </row>
    <row r="55" spans="1:28" ht="15" customHeight="1" x14ac:dyDescent="0.25">
      <c r="A55" s="71">
        <v>404</v>
      </c>
      <c r="B55" s="71">
        <v>404</v>
      </c>
      <c r="C55" s="68">
        <f t="shared" si="16"/>
        <v>2.69</v>
      </c>
      <c r="D55" s="68">
        <v>262.58999999999997</v>
      </c>
      <c r="E55" s="68">
        <v>211.06</v>
      </c>
      <c r="F55" s="68">
        <v>0</v>
      </c>
      <c r="G55" s="68">
        <f t="shared" si="14"/>
        <v>48.851851851851855</v>
      </c>
      <c r="H55" s="68">
        <v>0</v>
      </c>
      <c r="I55" s="68">
        <f t="shared" si="15"/>
        <v>48.851851851851855</v>
      </c>
      <c r="J55" s="72">
        <f t="shared" si="25"/>
        <v>1</v>
      </c>
      <c r="K55" s="72">
        <f t="shared" si="26"/>
        <v>1</v>
      </c>
      <c r="L55" s="72">
        <f t="shared" si="27"/>
        <v>1</v>
      </c>
      <c r="M55" s="72">
        <f t="shared" ca="1" si="17"/>
        <v>0</v>
      </c>
      <c r="N55" s="26"/>
      <c r="O55" s="26"/>
      <c r="P55" s="25"/>
      <c r="Q55" s="25"/>
      <c r="T55" s="22">
        <v>0</v>
      </c>
      <c r="U55" s="74">
        <f t="shared" si="18"/>
        <v>-404</v>
      </c>
      <c r="V55" s="70">
        <f t="shared" si="19"/>
        <v>-404</v>
      </c>
      <c r="W55" s="70"/>
      <c r="X55" s="70">
        <f t="shared" si="20"/>
        <v>444.09483843894247</v>
      </c>
      <c r="Y55" s="70">
        <f t="shared" si="21"/>
        <v>40.094838438942475</v>
      </c>
      <c r="Z55" s="70">
        <f t="shared" si="22"/>
        <v>40</v>
      </c>
      <c r="AA55" s="24">
        <f t="shared" si="23"/>
        <v>40</v>
      </c>
      <c r="AB55" s="67">
        <f t="shared" si="24"/>
        <v>444</v>
      </c>
    </row>
    <row r="56" spans="1:28" ht="15" customHeight="1" x14ac:dyDescent="0.25">
      <c r="A56" s="71">
        <v>404</v>
      </c>
      <c r="B56" s="71">
        <v>404</v>
      </c>
      <c r="C56" s="68">
        <f t="shared" si="16"/>
        <v>2.69</v>
      </c>
      <c r="D56" s="68">
        <v>262.61</v>
      </c>
      <c r="E56" s="68">
        <v>211.06</v>
      </c>
      <c r="F56" s="68">
        <v>0</v>
      </c>
      <c r="G56" s="68">
        <f t="shared" si="14"/>
        <v>47.107142857142854</v>
      </c>
      <c r="H56" s="68">
        <v>0</v>
      </c>
      <c r="I56" s="68">
        <f t="shared" si="15"/>
        <v>47.107142857142854</v>
      </c>
      <c r="J56" s="72">
        <f t="shared" si="25"/>
        <v>1</v>
      </c>
      <c r="K56" s="72">
        <f t="shared" si="26"/>
        <v>1</v>
      </c>
      <c r="L56" s="72">
        <f t="shared" si="27"/>
        <v>1</v>
      </c>
      <c r="M56" s="72">
        <f t="shared" ca="1" si="17"/>
        <v>1</v>
      </c>
      <c r="N56" s="26"/>
      <c r="O56" s="26"/>
      <c r="P56" s="25"/>
      <c r="Q56" s="25"/>
      <c r="T56" s="22">
        <v>0</v>
      </c>
      <c r="U56" s="74">
        <f t="shared" si="18"/>
        <v>-404</v>
      </c>
      <c r="V56" s="70">
        <f t="shared" si="19"/>
        <v>-404</v>
      </c>
      <c r="W56" s="70"/>
      <c r="X56" s="70">
        <f t="shared" si="20"/>
        <v>444.09483843894247</v>
      </c>
      <c r="Y56" s="70">
        <f t="shared" si="21"/>
        <v>40.094838438942475</v>
      </c>
      <c r="Z56" s="70">
        <f t="shared" si="22"/>
        <v>40</v>
      </c>
      <c r="AA56" s="24">
        <f t="shared" si="23"/>
        <v>40</v>
      </c>
      <c r="AB56" s="67">
        <f t="shared" si="24"/>
        <v>444</v>
      </c>
    </row>
    <row r="57" spans="1:28" ht="15" customHeight="1" x14ac:dyDescent="0.25">
      <c r="A57" s="71">
        <v>532</v>
      </c>
      <c r="B57" s="71">
        <v>404</v>
      </c>
      <c r="C57" s="68">
        <f t="shared" si="16"/>
        <v>3.55</v>
      </c>
      <c r="D57" s="68">
        <v>262.58999999999997</v>
      </c>
      <c r="E57" s="68">
        <v>211.06</v>
      </c>
      <c r="F57" s="68">
        <v>0</v>
      </c>
      <c r="G57" s="68">
        <f t="shared" si="14"/>
        <v>41.068965517241381</v>
      </c>
      <c r="H57" s="68">
        <v>0</v>
      </c>
      <c r="I57" s="68">
        <f t="shared" si="15"/>
        <v>45.482758620689658</v>
      </c>
      <c r="J57" s="72">
        <f t="shared" si="25"/>
        <v>1</v>
      </c>
      <c r="K57" s="72">
        <f t="shared" si="26"/>
        <v>1</v>
      </c>
      <c r="L57" s="72">
        <f t="shared" si="27"/>
        <v>1</v>
      </c>
      <c r="M57" s="72">
        <f t="shared" ca="1" si="17"/>
        <v>1</v>
      </c>
      <c r="N57" s="26"/>
      <c r="O57" s="26"/>
      <c r="P57" s="25"/>
      <c r="Q57" s="25"/>
      <c r="T57" s="22">
        <v>0</v>
      </c>
      <c r="U57" s="74">
        <f t="shared" si="18"/>
        <v>-404</v>
      </c>
      <c r="V57" s="70">
        <f t="shared" si="19"/>
        <v>-404</v>
      </c>
      <c r="W57" s="70"/>
      <c r="X57" s="70">
        <f t="shared" si="20"/>
        <v>444.09483843894247</v>
      </c>
      <c r="Y57" s="70">
        <f t="shared" si="21"/>
        <v>40.094838438942475</v>
      </c>
      <c r="Z57" s="70">
        <f t="shared" si="22"/>
        <v>40</v>
      </c>
      <c r="AA57" s="24">
        <f t="shared" si="23"/>
        <v>40</v>
      </c>
      <c r="AB57" s="67">
        <f t="shared" si="24"/>
        <v>444</v>
      </c>
    </row>
    <row r="58" spans="1:28" ht="15" customHeight="1" x14ac:dyDescent="0.25">
      <c r="A58" s="71">
        <v>276</v>
      </c>
      <c r="B58" s="71">
        <v>404</v>
      </c>
      <c r="C58" s="68">
        <f t="shared" si="16"/>
        <v>1.84</v>
      </c>
      <c r="D58" s="68">
        <v>262.57</v>
      </c>
      <c r="E58" s="68">
        <v>211.06</v>
      </c>
      <c r="F58" s="68">
        <v>0</v>
      </c>
      <c r="G58" s="68">
        <f t="shared" si="14"/>
        <v>48.233333333333334</v>
      </c>
      <c r="H58" s="68">
        <v>0</v>
      </c>
      <c r="I58" s="68">
        <f t="shared" si="15"/>
        <v>43.966666666666669</v>
      </c>
      <c r="J58" s="72">
        <f t="shared" si="25"/>
        <v>1</v>
      </c>
      <c r="K58" s="72">
        <f t="shared" si="26"/>
        <v>1</v>
      </c>
      <c r="L58" s="72">
        <f t="shared" si="27"/>
        <v>1</v>
      </c>
      <c r="M58" s="72">
        <f t="shared" ca="1" si="17"/>
        <v>1</v>
      </c>
      <c r="N58" s="26"/>
      <c r="O58" s="26"/>
      <c r="P58" s="25"/>
      <c r="Q58" s="25"/>
      <c r="T58" s="22">
        <v>0</v>
      </c>
      <c r="U58" s="74">
        <f t="shared" si="18"/>
        <v>-404</v>
      </c>
      <c r="V58" s="70">
        <f t="shared" si="19"/>
        <v>-404</v>
      </c>
      <c r="W58" s="70"/>
      <c r="X58" s="70">
        <f t="shared" si="20"/>
        <v>444.09483843894247</v>
      </c>
      <c r="Y58" s="70">
        <f t="shared" si="21"/>
        <v>40.094838438942475</v>
      </c>
      <c r="Z58" s="70">
        <f t="shared" si="22"/>
        <v>40</v>
      </c>
      <c r="AA58" s="24">
        <f t="shared" si="23"/>
        <v>40</v>
      </c>
      <c r="AB58" s="67">
        <f t="shared" si="24"/>
        <v>444</v>
      </c>
    </row>
    <row r="59" spans="1:28" ht="15" customHeight="1" x14ac:dyDescent="0.25">
      <c r="A59" s="71">
        <v>277</v>
      </c>
      <c r="B59" s="71">
        <v>405</v>
      </c>
      <c r="C59" s="68">
        <f t="shared" si="16"/>
        <v>1.85</v>
      </c>
      <c r="D59" s="68">
        <v>262.57</v>
      </c>
      <c r="E59" s="68">
        <v>211.06</v>
      </c>
      <c r="F59" s="68">
        <v>0</v>
      </c>
      <c r="G59" s="68">
        <f t="shared" si="14"/>
        <v>46.645161290322584</v>
      </c>
      <c r="H59" s="68">
        <v>0</v>
      </c>
      <c r="I59" s="68">
        <f t="shared" si="15"/>
        <v>42.516129032258064</v>
      </c>
      <c r="J59" s="72">
        <f t="shared" si="25"/>
        <v>1</v>
      </c>
      <c r="K59" s="72">
        <f t="shared" si="26"/>
        <v>1</v>
      </c>
      <c r="L59" s="72">
        <f t="shared" si="27"/>
        <v>1</v>
      </c>
      <c r="M59" s="72">
        <f t="shared" ca="1" si="17"/>
        <v>0</v>
      </c>
      <c r="N59" s="26"/>
      <c r="O59" s="26"/>
      <c r="P59" s="25"/>
      <c r="Q59" s="25"/>
      <c r="T59" s="22">
        <v>0</v>
      </c>
      <c r="U59" s="74">
        <f t="shared" si="18"/>
        <v>-405</v>
      </c>
      <c r="V59" s="70">
        <f t="shared" si="19"/>
        <v>-405</v>
      </c>
      <c r="W59" s="70"/>
      <c r="X59" s="70">
        <f t="shared" si="20"/>
        <v>445.19408308854389</v>
      </c>
      <c r="Y59" s="70">
        <f t="shared" si="21"/>
        <v>40.194083088543891</v>
      </c>
      <c r="Z59" s="70">
        <f t="shared" si="22"/>
        <v>40</v>
      </c>
      <c r="AA59" s="24">
        <f t="shared" si="23"/>
        <v>40</v>
      </c>
      <c r="AB59" s="67">
        <f t="shared" si="24"/>
        <v>445</v>
      </c>
    </row>
    <row r="60" spans="1:28" ht="15" customHeight="1" x14ac:dyDescent="0.25">
      <c r="A60" s="71">
        <v>404</v>
      </c>
      <c r="B60" s="71">
        <v>404</v>
      </c>
      <c r="C60" s="68">
        <f t="shared" si="16"/>
        <v>2.69</v>
      </c>
      <c r="D60" s="68">
        <v>262.54000000000002</v>
      </c>
      <c r="E60" s="68">
        <v>211.06</v>
      </c>
      <c r="F60" s="68">
        <v>0</v>
      </c>
      <c r="G60" s="68">
        <f t="shared" si="14"/>
        <v>41.21875</v>
      </c>
      <c r="H60" s="68">
        <v>0</v>
      </c>
      <c r="I60" s="68">
        <f t="shared" si="15"/>
        <v>41.21875</v>
      </c>
      <c r="J60" s="72">
        <f t="shared" si="25"/>
        <v>1</v>
      </c>
      <c r="K60" s="72">
        <f t="shared" si="26"/>
        <v>1</v>
      </c>
      <c r="L60" s="72">
        <f t="shared" si="27"/>
        <v>1</v>
      </c>
      <c r="M60" s="72">
        <f t="shared" ca="1" si="17"/>
        <v>1</v>
      </c>
      <c r="N60" s="26"/>
      <c r="O60" s="26"/>
      <c r="P60" s="25"/>
      <c r="Q60" s="25"/>
      <c r="T60" s="22">
        <v>0</v>
      </c>
      <c r="U60" s="74">
        <f t="shared" si="18"/>
        <v>-404</v>
      </c>
      <c r="V60" s="70">
        <f t="shared" si="19"/>
        <v>-404</v>
      </c>
      <c r="W60" s="70"/>
      <c r="X60" s="70">
        <f t="shared" si="20"/>
        <v>444.09483843894247</v>
      </c>
      <c r="Y60" s="70">
        <f t="shared" si="21"/>
        <v>40.094838438942475</v>
      </c>
      <c r="Z60" s="70">
        <f t="shared" si="22"/>
        <v>40</v>
      </c>
      <c r="AA60" s="24">
        <f t="shared" si="23"/>
        <v>40</v>
      </c>
      <c r="AB60" s="67">
        <f t="shared" si="24"/>
        <v>444</v>
      </c>
    </row>
    <row r="61" spans="1:28" ht="15" customHeight="1" x14ac:dyDescent="0.25">
      <c r="A61" s="71">
        <v>212</v>
      </c>
      <c r="B61" s="71">
        <v>404</v>
      </c>
      <c r="C61" s="68">
        <f t="shared" si="16"/>
        <v>1.41</v>
      </c>
      <c r="D61" s="68">
        <v>262.54000000000002</v>
      </c>
      <c r="E61" s="68">
        <v>211.06</v>
      </c>
      <c r="F61" s="68">
        <v>0</v>
      </c>
      <c r="G61" s="68">
        <f t="shared" si="14"/>
        <v>45.787878787878789</v>
      </c>
      <c r="H61" s="68">
        <v>0</v>
      </c>
      <c r="I61" s="68">
        <f t="shared" si="15"/>
        <v>39.969696969696969</v>
      </c>
      <c r="J61" s="72">
        <f t="shared" si="25"/>
        <v>1</v>
      </c>
      <c r="K61" s="72">
        <f t="shared" si="26"/>
        <v>1</v>
      </c>
      <c r="L61" s="72">
        <f t="shared" si="27"/>
        <v>1</v>
      </c>
      <c r="M61" s="72">
        <f t="shared" ca="1" si="17"/>
        <v>0</v>
      </c>
      <c r="N61" s="26"/>
      <c r="O61" s="26"/>
      <c r="P61" s="25"/>
      <c r="Q61" s="25"/>
      <c r="T61" s="22">
        <v>0</v>
      </c>
      <c r="U61" s="74">
        <f t="shared" si="18"/>
        <v>-404</v>
      </c>
      <c r="V61" s="70">
        <f t="shared" si="19"/>
        <v>-404</v>
      </c>
      <c r="W61" s="70"/>
      <c r="X61" s="70">
        <f t="shared" si="20"/>
        <v>444.09483843894247</v>
      </c>
      <c r="Y61" s="70">
        <f t="shared" si="21"/>
        <v>40.094838438942475</v>
      </c>
      <c r="Z61" s="70">
        <f t="shared" si="22"/>
        <v>40</v>
      </c>
      <c r="AA61" s="24">
        <f t="shared" si="23"/>
        <v>40</v>
      </c>
      <c r="AB61" s="67">
        <f t="shared" si="24"/>
        <v>444</v>
      </c>
    </row>
    <row r="62" spans="1:28" ht="15" customHeight="1" x14ac:dyDescent="0.25">
      <c r="A62" s="71">
        <v>404</v>
      </c>
      <c r="B62" s="71">
        <v>404</v>
      </c>
      <c r="C62" s="68">
        <f t="shared" si="16"/>
        <v>2.69</v>
      </c>
      <c r="D62" s="68">
        <v>262.52999999999997</v>
      </c>
      <c r="E62" s="68">
        <v>211.06</v>
      </c>
      <c r="F62" s="68">
        <v>0</v>
      </c>
      <c r="G62" s="68">
        <f t="shared" si="14"/>
        <v>38.794117647058826</v>
      </c>
      <c r="H62" s="68">
        <v>0</v>
      </c>
      <c r="I62" s="68">
        <f t="shared" si="15"/>
        <v>38.794117647058826</v>
      </c>
      <c r="J62" s="72">
        <f t="shared" si="25"/>
        <v>1</v>
      </c>
      <c r="K62" s="72">
        <f t="shared" si="26"/>
        <v>1</v>
      </c>
      <c r="L62" s="72">
        <f t="shared" si="27"/>
        <v>1</v>
      </c>
      <c r="M62" s="72">
        <f t="shared" ca="1" si="17"/>
        <v>0</v>
      </c>
      <c r="N62" s="26"/>
      <c r="O62" s="26"/>
      <c r="P62" s="25"/>
      <c r="Q62" s="25"/>
      <c r="T62" s="22">
        <v>0</v>
      </c>
      <c r="U62" s="74">
        <f t="shared" si="18"/>
        <v>-404</v>
      </c>
      <c r="V62" s="70">
        <f t="shared" si="19"/>
        <v>-404</v>
      </c>
      <c r="W62" s="70"/>
      <c r="X62" s="70">
        <f t="shared" si="20"/>
        <v>444.09483843894247</v>
      </c>
      <c r="Y62" s="70">
        <f t="shared" si="21"/>
        <v>40.094838438942475</v>
      </c>
      <c r="Z62" s="70">
        <f t="shared" si="22"/>
        <v>40</v>
      </c>
      <c r="AA62" s="24">
        <f t="shared" si="23"/>
        <v>40</v>
      </c>
      <c r="AB62" s="67">
        <f t="shared" si="24"/>
        <v>444</v>
      </c>
    </row>
    <row r="63" spans="1:28" ht="15" customHeight="1" x14ac:dyDescent="0.25">
      <c r="A63" s="71">
        <v>340</v>
      </c>
      <c r="B63" s="71">
        <v>404</v>
      </c>
      <c r="C63" s="68">
        <f t="shared" si="16"/>
        <v>2.27</v>
      </c>
      <c r="D63" s="68">
        <v>262.52</v>
      </c>
      <c r="E63" s="68">
        <v>211.06</v>
      </c>
      <c r="F63" s="68">
        <v>0</v>
      </c>
      <c r="G63" s="68">
        <f t="shared" si="14"/>
        <v>39.514285714285712</v>
      </c>
      <c r="H63" s="68">
        <v>0</v>
      </c>
      <c r="I63" s="68">
        <f t="shared" si="15"/>
        <v>37.685714285714283</v>
      </c>
      <c r="J63" s="72">
        <f t="shared" si="25"/>
        <v>1</v>
      </c>
      <c r="K63" s="72">
        <f t="shared" si="26"/>
        <v>1</v>
      </c>
      <c r="L63" s="72">
        <f t="shared" si="27"/>
        <v>1</v>
      </c>
      <c r="M63" s="72">
        <f t="shared" ca="1" si="17"/>
        <v>0</v>
      </c>
      <c r="N63" s="26"/>
      <c r="O63" s="26"/>
      <c r="P63" s="25"/>
      <c r="Q63" s="25"/>
      <c r="T63" s="22">
        <v>0</v>
      </c>
      <c r="U63" s="74">
        <f t="shared" si="18"/>
        <v>-404</v>
      </c>
      <c r="V63" s="70">
        <f t="shared" si="19"/>
        <v>-404</v>
      </c>
      <c r="W63" s="70"/>
      <c r="X63" s="70">
        <f t="shared" si="20"/>
        <v>444.09483843894247</v>
      </c>
      <c r="Y63" s="70">
        <f t="shared" si="21"/>
        <v>40.094838438942475</v>
      </c>
      <c r="Z63" s="70">
        <f t="shared" si="22"/>
        <v>40</v>
      </c>
      <c r="AA63" s="24">
        <f t="shared" si="23"/>
        <v>40</v>
      </c>
      <c r="AB63" s="67">
        <f t="shared" si="24"/>
        <v>444</v>
      </c>
    </row>
    <row r="64" spans="1:28" ht="15" customHeight="1" x14ac:dyDescent="0.25">
      <c r="A64" s="71">
        <v>340</v>
      </c>
      <c r="B64" s="71">
        <v>404</v>
      </c>
      <c r="C64" s="68">
        <f t="shared" si="16"/>
        <v>2.27</v>
      </c>
      <c r="D64" s="68">
        <v>262.5</v>
      </c>
      <c r="E64" s="68">
        <v>211.06</v>
      </c>
      <c r="F64" s="68">
        <v>0</v>
      </c>
      <c r="G64" s="68">
        <f t="shared" si="14"/>
        <v>38.416666666666664</v>
      </c>
      <c r="H64" s="68">
        <v>0</v>
      </c>
      <c r="I64" s="68">
        <f t="shared" si="15"/>
        <v>36.638888888888886</v>
      </c>
      <c r="J64" s="72">
        <f t="shared" si="25"/>
        <v>1</v>
      </c>
      <c r="K64" s="72">
        <f t="shared" si="26"/>
        <v>1</v>
      </c>
      <c r="L64" s="72">
        <f t="shared" si="27"/>
        <v>1</v>
      </c>
      <c r="M64" s="72">
        <f t="shared" ca="1" si="17"/>
        <v>1</v>
      </c>
      <c r="N64" s="26"/>
      <c r="O64" s="26"/>
      <c r="P64" s="25"/>
      <c r="Q64" s="25"/>
      <c r="T64" s="22">
        <v>0</v>
      </c>
      <c r="U64" s="74">
        <f t="shared" si="18"/>
        <v>-404</v>
      </c>
      <c r="V64" s="70">
        <f t="shared" si="19"/>
        <v>-404</v>
      </c>
      <c r="W64" s="70"/>
      <c r="X64" s="70">
        <f t="shared" si="20"/>
        <v>444.09483843894247</v>
      </c>
      <c r="Y64" s="70">
        <f t="shared" si="21"/>
        <v>40.094838438942475</v>
      </c>
      <c r="Z64" s="70">
        <f t="shared" si="22"/>
        <v>40</v>
      </c>
      <c r="AA64" s="24">
        <f t="shared" si="23"/>
        <v>40</v>
      </c>
      <c r="AB64" s="67">
        <f t="shared" si="24"/>
        <v>444</v>
      </c>
    </row>
    <row r="65" spans="1:28" ht="15" customHeight="1" x14ac:dyDescent="0.25">
      <c r="A65" s="71">
        <v>276</v>
      </c>
      <c r="B65" s="71">
        <v>404</v>
      </c>
      <c r="C65" s="68">
        <f t="shared" si="16"/>
        <v>1.84</v>
      </c>
      <c r="D65" s="68">
        <v>262.48</v>
      </c>
      <c r="E65" s="68">
        <v>211.06</v>
      </c>
      <c r="F65" s="68">
        <v>0</v>
      </c>
      <c r="G65" s="68">
        <f t="shared" si="14"/>
        <v>39.108108108108105</v>
      </c>
      <c r="H65" s="68">
        <v>0</v>
      </c>
      <c r="I65" s="68">
        <f t="shared" si="15"/>
        <v>35.648648648648646</v>
      </c>
      <c r="J65" s="72">
        <f t="shared" si="25"/>
        <v>1</v>
      </c>
      <c r="K65" s="72">
        <f t="shared" si="26"/>
        <v>1</v>
      </c>
      <c r="L65" s="72">
        <f t="shared" si="27"/>
        <v>1</v>
      </c>
      <c r="M65" s="72">
        <f t="shared" ca="1" si="17"/>
        <v>1</v>
      </c>
      <c r="N65" s="26"/>
      <c r="O65" s="26"/>
      <c r="P65" s="25"/>
      <c r="Q65" s="25"/>
      <c r="T65" s="22">
        <v>0</v>
      </c>
      <c r="U65" s="74">
        <f t="shared" si="18"/>
        <v>-404</v>
      </c>
      <c r="V65" s="70">
        <f t="shared" si="19"/>
        <v>-404</v>
      </c>
      <c r="W65" s="70"/>
      <c r="X65" s="70">
        <f t="shared" si="20"/>
        <v>444.09483843894247</v>
      </c>
      <c r="Y65" s="70">
        <f t="shared" si="21"/>
        <v>40.094838438942475</v>
      </c>
      <c r="Z65" s="70">
        <f t="shared" si="22"/>
        <v>40</v>
      </c>
      <c r="AA65" s="24">
        <f t="shared" si="23"/>
        <v>40</v>
      </c>
      <c r="AB65" s="67">
        <f t="shared" si="24"/>
        <v>444</v>
      </c>
    </row>
    <row r="66" spans="1:28" ht="15" customHeight="1" x14ac:dyDescent="0.25">
      <c r="A66" s="71">
        <v>276</v>
      </c>
      <c r="B66" s="71">
        <v>404</v>
      </c>
      <c r="C66" s="68">
        <f t="shared" ref="C66:C73" si="28">ROUND(A66/150,2)</f>
        <v>1.84</v>
      </c>
      <c r="D66" s="68">
        <v>262.47000000000003</v>
      </c>
      <c r="E66" s="68">
        <v>211.06</v>
      </c>
      <c r="F66" s="68">
        <v>0</v>
      </c>
      <c r="G66" s="68">
        <f t="shared" si="14"/>
        <v>38.078947368421055</v>
      </c>
      <c r="H66" s="68">
        <v>0</v>
      </c>
      <c r="I66" s="68">
        <f t="shared" si="15"/>
        <v>34.710526315789473</v>
      </c>
      <c r="J66" s="72">
        <f t="shared" si="25"/>
        <v>1</v>
      </c>
      <c r="K66" s="72">
        <f t="shared" si="26"/>
        <v>1</v>
      </c>
      <c r="L66" s="72">
        <f t="shared" si="27"/>
        <v>1</v>
      </c>
      <c r="M66" s="72">
        <f t="shared" ref="M66:M73" ca="1" si="29">IF(RAND()&lt;0.5,0,1)</f>
        <v>1</v>
      </c>
      <c r="N66" s="26"/>
      <c r="O66" s="26"/>
      <c r="P66" s="25"/>
      <c r="Q66" s="25"/>
      <c r="T66" s="22">
        <v>0</v>
      </c>
      <c r="U66" s="74">
        <f t="shared" ref="U66:U73" si="30">T66-B66</f>
        <v>-404</v>
      </c>
      <c r="V66" s="70">
        <f t="shared" ref="V66:V73" si="31">ROUND(U66,0)</f>
        <v>-404</v>
      </c>
      <c r="W66" s="70"/>
      <c r="X66" s="70">
        <f t="shared" ref="X66:X73" si="32">B66/$W$2*$W$3</f>
        <v>444.09483843894247</v>
      </c>
      <c r="Y66" s="70">
        <f t="shared" ref="Y66:Y73" si="33">X66-B66</f>
        <v>40.094838438942475</v>
      </c>
      <c r="Z66" s="70">
        <f t="shared" ref="Z66:Z73" si="34">ROUND(Y66,0)</f>
        <v>40</v>
      </c>
      <c r="AA66" s="24">
        <f t="shared" ref="AA66:AA73" si="35">IF(V66&gt;=0,V66,Z66)</f>
        <v>40</v>
      </c>
      <c r="AB66" s="67">
        <f t="shared" ref="AB66:AB73" si="36">B66+AA66</f>
        <v>444</v>
      </c>
    </row>
    <row r="67" spans="1:28" ht="15" customHeight="1" x14ac:dyDescent="0.25">
      <c r="A67" s="71">
        <v>340</v>
      </c>
      <c r="B67" s="71">
        <v>404</v>
      </c>
      <c r="C67" s="68">
        <f t="shared" si="28"/>
        <v>2.27</v>
      </c>
      <c r="D67" s="68">
        <v>262.45999999999998</v>
      </c>
      <c r="E67" s="68">
        <v>211.06</v>
      </c>
      <c r="F67" s="68">
        <v>0</v>
      </c>
      <c r="G67" s="68">
        <f t="shared" si="14"/>
        <v>35.46153846153846</v>
      </c>
      <c r="H67" s="68">
        <v>0</v>
      </c>
      <c r="I67" s="68">
        <f t="shared" si="15"/>
        <v>33.820512820512818</v>
      </c>
      <c r="J67" s="72">
        <f t="shared" ref="J67:J73" si="37">IF(ABS(B67-B66)&lt;=50,1,0)</f>
        <v>1</v>
      </c>
      <c r="K67" s="72">
        <f t="shared" ref="K67:K73" si="38">IF(ABS((B67-B66))&lt;=50,1,IF((B67-B66)*(1)&gt;=0,1,-1))</f>
        <v>1</v>
      </c>
      <c r="L67" s="72">
        <f t="shared" si="27"/>
        <v>1</v>
      </c>
      <c r="M67" s="72">
        <f t="shared" ca="1" si="29"/>
        <v>1</v>
      </c>
      <c r="N67" s="26"/>
      <c r="O67" s="26"/>
      <c r="P67" s="25"/>
      <c r="Q67" s="25"/>
      <c r="T67" s="22">
        <v>0</v>
      </c>
      <c r="U67" s="74">
        <f t="shared" si="30"/>
        <v>-404</v>
      </c>
      <c r="V67" s="70">
        <f t="shared" si="31"/>
        <v>-404</v>
      </c>
      <c r="W67" s="70"/>
      <c r="X67" s="70">
        <f t="shared" si="32"/>
        <v>444.09483843894247</v>
      </c>
      <c r="Y67" s="70">
        <f t="shared" si="33"/>
        <v>40.094838438942475</v>
      </c>
      <c r="Z67" s="70">
        <f t="shared" si="34"/>
        <v>40</v>
      </c>
      <c r="AA67" s="24">
        <f t="shared" si="35"/>
        <v>40</v>
      </c>
      <c r="AB67" s="67">
        <f t="shared" si="36"/>
        <v>444</v>
      </c>
    </row>
    <row r="68" spans="1:28" ht="15" customHeight="1" x14ac:dyDescent="0.25">
      <c r="A68" s="71">
        <v>340</v>
      </c>
      <c r="B68" s="71">
        <v>404</v>
      </c>
      <c r="C68" s="68">
        <f t="shared" si="28"/>
        <v>2.27</v>
      </c>
      <c r="D68" s="68">
        <v>262.44</v>
      </c>
      <c r="E68" s="68">
        <v>211.07</v>
      </c>
      <c r="F68" s="68">
        <v>0</v>
      </c>
      <c r="G68" s="68">
        <f t="shared" si="14"/>
        <v>34.575000000000003</v>
      </c>
      <c r="H68" s="68">
        <v>0</v>
      </c>
      <c r="I68" s="68">
        <f t="shared" si="15"/>
        <v>32.975000000000001</v>
      </c>
      <c r="J68" s="72">
        <f t="shared" si="37"/>
        <v>1</v>
      </c>
      <c r="K68" s="72">
        <f t="shared" si="38"/>
        <v>1</v>
      </c>
      <c r="L68" s="72">
        <f t="shared" si="27"/>
        <v>1</v>
      </c>
      <c r="M68" s="72">
        <f t="shared" ca="1" si="29"/>
        <v>1</v>
      </c>
      <c r="N68" s="26"/>
      <c r="O68" s="26"/>
      <c r="P68" s="25"/>
      <c r="Q68" s="25"/>
      <c r="T68" s="22">
        <v>0</v>
      </c>
      <c r="U68" s="74">
        <f t="shared" si="30"/>
        <v>-404</v>
      </c>
      <c r="V68" s="70">
        <f t="shared" si="31"/>
        <v>-404</v>
      </c>
      <c r="W68" s="70"/>
      <c r="X68" s="70">
        <f t="shared" si="32"/>
        <v>444.09483843894247</v>
      </c>
      <c r="Y68" s="70">
        <f t="shared" si="33"/>
        <v>40.094838438942475</v>
      </c>
      <c r="Z68" s="70">
        <f t="shared" si="34"/>
        <v>40</v>
      </c>
      <c r="AA68" s="24">
        <f t="shared" si="35"/>
        <v>40</v>
      </c>
      <c r="AB68" s="67">
        <f t="shared" si="36"/>
        <v>444</v>
      </c>
    </row>
    <row r="69" spans="1:28" ht="15" customHeight="1" x14ac:dyDescent="0.25">
      <c r="A69" s="71">
        <v>276</v>
      </c>
      <c r="B69" s="71">
        <v>404</v>
      </c>
      <c r="C69" s="68">
        <f t="shared" si="28"/>
        <v>1.84</v>
      </c>
      <c r="D69" s="68">
        <v>262.43</v>
      </c>
      <c r="E69" s="68">
        <v>211.07</v>
      </c>
      <c r="F69" s="68">
        <v>0</v>
      </c>
      <c r="G69" s="68">
        <f t="shared" si="14"/>
        <v>35.292682926829265</v>
      </c>
      <c r="H69" s="68">
        <v>0</v>
      </c>
      <c r="I69" s="68">
        <f t="shared" si="15"/>
        <v>32.170731707317074</v>
      </c>
      <c r="J69" s="72">
        <f t="shared" si="37"/>
        <v>1</v>
      </c>
      <c r="K69" s="72">
        <f t="shared" si="38"/>
        <v>1</v>
      </c>
      <c r="L69" s="72">
        <f t="shared" si="27"/>
        <v>1</v>
      </c>
      <c r="M69" s="72">
        <f t="shared" ca="1" si="29"/>
        <v>0</v>
      </c>
      <c r="N69" s="26"/>
      <c r="O69" s="26"/>
      <c r="P69" s="25"/>
      <c r="Q69" s="25"/>
      <c r="T69" s="22">
        <v>0</v>
      </c>
      <c r="U69" s="74">
        <f t="shared" si="30"/>
        <v>-404</v>
      </c>
      <c r="V69" s="70">
        <f t="shared" si="31"/>
        <v>-404</v>
      </c>
      <c r="W69" s="70"/>
      <c r="X69" s="70">
        <f t="shared" si="32"/>
        <v>444.09483843894247</v>
      </c>
      <c r="Y69" s="70">
        <f t="shared" si="33"/>
        <v>40.094838438942475</v>
      </c>
      <c r="Z69" s="70">
        <f t="shared" si="34"/>
        <v>40</v>
      </c>
      <c r="AA69" s="24">
        <f t="shared" si="35"/>
        <v>40</v>
      </c>
      <c r="AB69" s="67">
        <f t="shared" si="36"/>
        <v>444</v>
      </c>
    </row>
    <row r="70" spans="1:28" ht="15" customHeight="1" x14ac:dyDescent="0.25">
      <c r="A70" s="71">
        <v>344</v>
      </c>
      <c r="B70" s="71">
        <v>408</v>
      </c>
      <c r="C70" s="68">
        <f t="shared" si="28"/>
        <v>2.29</v>
      </c>
      <c r="D70" s="68">
        <v>262.42</v>
      </c>
      <c r="E70" s="68">
        <v>211.07</v>
      </c>
      <c r="F70" s="68">
        <v>0</v>
      </c>
      <c r="G70" s="68">
        <f t="shared" si="14"/>
        <v>32.833333333333336</v>
      </c>
      <c r="H70" s="68">
        <v>0</v>
      </c>
      <c r="I70" s="68">
        <f t="shared" si="15"/>
        <v>31.30952380952381</v>
      </c>
      <c r="J70" s="72">
        <f t="shared" si="37"/>
        <v>1</v>
      </c>
      <c r="K70" s="72">
        <f t="shared" si="38"/>
        <v>1</v>
      </c>
      <c r="L70" s="72">
        <f t="shared" si="27"/>
        <v>1</v>
      </c>
      <c r="M70" s="72">
        <f t="shared" ca="1" si="29"/>
        <v>0</v>
      </c>
      <c r="N70" s="26"/>
      <c r="O70" s="26"/>
      <c r="P70" s="25"/>
      <c r="Q70" s="25"/>
      <c r="T70" s="22">
        <v>0</v>
      </c>
      <c r="U70" s="74">
        <f t="shared" si="30"/>
        <v>-408</v>
      </c>
      <c r="V70" s="70">
        <f t="shared" si="31"/>
        <v>-408</v>
      </c>
      <c r="W70" s="70"/>
      <c r="X70" s="70">
        <f t="shared" si="32"/>
        <v>448.49181703734791</v>
      </c>
      <c r="Y70" s="70">
        <f t="shared" si="33"/>
        <v>40.491817037347914</v>
      </c>
      <c r="Z70" s="70">
        <f t="shared" si="34"/>
        <v>40</v>
      </c>
      <c r="AA70" s="24">
        <f t="shared" si="35"/>
        <v>40</v>
      </c>
      <c r="AB70" s="67">
        <f t="shared" si="36"/>
        <v>448</v>
      </c>
    </row>
    <row r="71" spans="1:28" ht="15" customHeight="1" x14ac:dyDescent="0.25">
      <c r="A71" s="71">
        <v>346</v>
      </c>
      <c r="B71" s="71">
        <v>410</v>
      </c>
      <c r="C71" s="68">
        <f t="shared" si="28"/>
        <v>2.31</v>
      </c>
      <c r="D71" s="68">
        <v>262.39999999999998</v>
      </c>
      <c r="E71" s="68">
        <v>211.08</v>
      </c>
      <c r="F71" s="68">
        <v>0</v>
      </c>
      <c r="G71" s="68">
        <f t="shared" si="14"/>
        <v>32.02325581395349</v>
      </c>
      <c r="H71" s="68">
        <v>0</v>
      </c>
      <c r="I71" s="68">
        <f t="shared" si="15"/>
        <v>30.534883720930232</v>
      </c>
      <c r="J71" s="72">
        <f t="shared" si="37"/>
        <v>1</v>
      </c>
      <c r="K71" s="72">
        <f t="shared" si="38"/>
        <v>1</v>
      </c>
      <c r="L71" s="72">
        <f t="shared" ref="L71:L73" si="39">IF(OR(COUNTIF(K67:K71,1)=5,COUNTIF(K67:K71,-1)=5),1,0)</f>
        <v>1</v>
      </c>
      <c r="M71" s="72">
        <f t="shared" ca="1" si="29"/>
        <v>0</v>
      </c>
      <c r="N71" s="26"/>
      <c r="O71" s="26"/>
      <c r="P71" s="25"/>
      <c r="Q71" s="25"/>
      <c r="T71" s="22">
        <v>0</v>
      </c>
      <c r="U71" s="74">
        <f t="shared" si="30"/>
        <v>-410</v>
      </c>
      <c r="V71" s="70">
        <f t="shared" si="31"/>
        <v>-410</v>
      </c>
      <c r="W71" s="70"/>
      <c r="X71" s="70">
        <f t="shared" si="32"/>
        <v>450.69030633655058</v>
      </c>
      <c r="Y71" s="70">
        <f t="shared" si="33"/>
        <v>40.690306336550577</v>
      </c>
      <c r="Z71" s="70">
        <f t="shared" si="34"/>
        <v>41</v>
      </c>
      <c r="AA71" s="24">
        <f t="shared" si="35"/>
        <v>41</v>
      </c>
      <c r="AB71" s="67">
        <f t="shared" si="36"/>
        <v>451</v>
      </c>
    </row>
    <row r="72" spans="1:28" ht="15" customHeight="1" x14ac:dyDescent="0.25">
      <c r="A72" s="71">
        <v>282</v>
      </c>
      <c r="B72" s="79">
        <v>410</v>
      </c>
      <c r="C72" s="68">
        <f t="shared" si="28"/>
        <v>1.88</v>
      </c>
      <c r="D72" s="68">
        <v>262.38</v>
      </c>
      <c r="E72" s="68">
        <v>211.08</v>
      </c>
      <c r="F72" s="68">
        <v>0</v>
      </c>
      <c r="G72" s="68">
        <f t="shared" si="14"/>
        <v>32.75</v>
      </c>
      <c r="H72" s="68">
        <v>0</v>
      </c>
      <c r="I72" s="68">
        <f t="shared" si="15"/>
        <v>29.84090909090909</v>
      </c>
      <c r="J72" s="72">
        <f t="shared" si="37"/>
        <v>1</v>
      </c>
      <c r="K72" s="72">
        <f t="shared" si="38"/>
        <v>1</v>
      </c>
      <c r="L72" s="72">
        <f t="shared" si="39"/>
        <v>1</v>
      </c>
      <c r="M72" s="72">
        <f t="shared" ca="1" si="29"/>
        <v>1</v>
      </c>
      <c r="N72" s="26"/>
      <c r="O72" s="26"/>
      <c r="P72" s="25"/>
      <c r="Q72" s="25"/>
      <c r="T72" s="22">
        <v>0</v>
      </c>
      <c r="U72" s="74">
        <f t="shared" si="30"/>
        <v>-410</v>
      </c>
      <c r="V72" s="70">
        <f t="shared" si="31"/>
        <v>-410</v>
      </c>
      <c r="W72" s="70"/>
      <c r="X72" s="70">
        <f t="shared" si="32"/>
        <v>450.69030633655058</v>
      </c>
      <c r="Y72" s="70">
        <f t="shared" si="33"/>
        <v>40.690306336550577</v>
      </c>
      <c r="Z72" s="70">
        <f t="shared" si="34"/>
        <v>41</v>
      </c>
      <c r="AA72" s="24">
        <f t="shared" si="35"/>
        <v>41</v>
      </c>
      <c r="AB72" s="67">
        <f t="shared" si="36"/>
        <v>451</v>
      </c>
    </row>
    <row r="73" spans="1:28" ht="15" customHeight="1" x14ac:dyDescent="0.25">
      <c r="A73" s="71">
        <v>282</v>
      </c>
      <c r="B73" s="71">
        <v>410</v>
      </c>
      <c r="C73" s="68">
        <f t="shared" si="28"/>
        <v>1.88</v>
      </c>
      <c r="D73" s="68">
        <v>262.37</v>
      </c>
      <c r="E73" s="68">
        <v>211.08</v>
      </c>
      <c r="F73" s="68">
        <v>0</v>
      </c>
      <c r="G73" s="68">
        <f t="shared" si="14"/>
        <v>32.022222222222226</v>
      </c>
      <c r="H73" s="68">
        <v>0</v>
      </c>
      <c r="I73" s="68">
        <f t="shared" si="15"/>
        <v>29.177777777777777</v>
      </c>
      <c r="J73" s="72">
        <f t="shared" si="37"/>
        <v>1</v>
      </c>
      <c r="K73" s="72">
        <f t="shared" si="38"/>
        <v>1</v>
      </c>
      <c r="L73" s="72">
        <f t="shared" si="39"/>
        <v>1</v>
      </c>
      <c r="M73" s="72">
        <f t="shared" ca="1" si="29"/>
        <v>1</v>
      </c>
      <c r="N73" s="26"/>
      <c r="O73" s="26"/>
      <c r="P73" s="25"/>
      <c r="Q73" s="25"/>
      <c r="T73" s="22">
        <v>0</v>
      </c>
      <c r="U73" s="74">
        <f t="shared" si="30"/>
        <v>-410</v>
      </c>
      <c r="V73" s="70">
        <f t="shared" si="31"/>
        <v>-410</v>
      </c>
      <c r="W73" s="70"/>
      <c r="X73" s="70">
        <f t="shared" si="32"/>
        <v>450.69030633655058</v>
      </c>
      <c r="Y73" s="70">
        <f t="shared" si="33"/>
        <v>40.690306336550577</v>
      </c>
      <c r="Z73" s="70">
        <f t="shared" si="34"/>
        <v>41</v>
      </c>
      <c r="AA73" s="24">
        <f t="shared" si="35"/>
        <v>41</v>
      </c>
      <c r="AB73" s="67">
        <f t="shared" si="36"/>
        <v>451</v>
      </c>
    </row>
    <row r="74" spans="1:28" s="67" customForma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2"/>
      <c r="S74" s="22"/>
      <c r="T74" s="22"/>
      <c r="U74" s="74"/>
      <c r="V74" s="70"/>
      <c r="W74" s="70"/>
      <c r="X74" s="70"/>
      <c r="Y74" s="70"/>
      <c r="Z74" s="70"/>
      <c r="AA74" s="24"/>
    </row>
    <row r="75" spans="1:28" s="67" customForma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2"/>
      <c r="S75" s="22"/>
      <c r="T75" s="22"/>
      <c r="U75" s="74"/>
      <c r="V75" s="70"/>
      <c r="W75" s="70"/>
      <c r="X75" s="70"/>
      <c r="Y75" s="70"/>
      <c r="Z75" s="70"/>
      <c r="AA75" s="24"/>
    </row>
    <row r="76" spans="1:28" s="67" customForma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2"/>
      <c r="S76" s="22"/>
      <c r="T76" s="22"/>
      <c r="U76" s="74"/>
      <c r="V76" s="70"/>
      <c r="W76" s="70"/>
      <c r="X76" s="70"/>
      <c r="Y76" s="70"/>
      <c r="Z76" s="70"/>
      <c r="AA76" s="24"/>
    </row>
    <row r="77" spans="1:28" s="67" customForma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2"/>
      <c r="S77" s="22"/>
      <c r="T77" s="22"/>
      <c r="U77" s="74"/>
      <c r="V77" s="70"/>
      <c r="W77" s="70"/>
      <c r="X77" s="70"/>
      <c r="Y77" s="70"/>
      <c r="Z77" s="70"/>
      <c r="AA77" s="24"/>
    </row>
    <row r="78" spans="1:28" s="67" customForma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2"/>
      <c r="S78" s="22"/>
      <c r="T78" s="22"/>
      <c r="U78" s="74"/>
      <c r="V78" s="70"/>
      <c r="W78" s="70"/>
      <c r="X78" s="70"/>
      <c r="Y78" s="70"/>
      <c r="Z78" s="70"/>
      <c r="AA78" s="24"/>
    </row>
    <row r="79" spans="1:28" s="67" customForma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2"/>
      <c r="S79" s="22"/>
      <c r="T79" s="22"/>
      <c r="U79" s="74"/>
      <c r="V79" s="70"/>
      <c r="W79" s="70"/>
      <c r="X79" s="70"/>
      <c r="Y79" s="70"/>
      <c r="Z79" s="70"/>
      <c r="AA79" s="24"/>
    </row>
    <row r="80" spans="1:28" s="67" customForma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2"/>
      <c r="S80" s="22"/>
      <c r="T80" s="22"/>
      <c r="U80" s="74"/>
      <c r="V80" s="70"/>
      <c r="W80" s="70"/>
      <c r="X80" s="70"/>
      <c r="Y80" s="70"/>
      <c r="Z80" s="70"/>
      <c r="AA80" s="24"/>
    </row>
  </sheetData>
  <phoneticPr fontId="3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AB278"/>
  <sheetViews>
    <sheetView topLeftCell="N1" workbookViewId="0">
      <selection activeCell="Q13" sqref="Q13"/>
    </sheetView>
  </sheetViews>
  <sheetFormatPr defaultRowHeight="14.25" x14ac:dyDescent="0.2"/>
  <cols>
    <col min="1" max="1" width="55.375" style="23" bestFit="1" customWidth="1"/>
    <col min="2" max="2" width="24.625" style="23" bestFit="1" customWidth="1"/>
    <col min="3" max="3" width="19.875" style="23" bestFit="1" customWidth="1"/>
    <col min="4" max="4" width="18.875" style="23" customWidth="1"/>
    <col min="5" max="5" width="19.5" style="23" customWidth="1"/>
    <col min="6" max="9" width="22.125" style="23" bestFit="1" customWidth="1"/>
    <col min="10" max="10" width="19.75" style="23" bestFit="1" customWidth="1"/>
    <col min="11" max="12" width="21.5" style="23" bestFit="1" customWidth="1"/>
    <col min="13" max="13" width="20.5" style="23" bestFit="1" customWidth="1"/>
    <col min="14" max="14" width="49" style="23" bestFit="1" customWidth="1"/>
    <col min="15" max="15" width="12.625" style="23" customWidth="1"/>
    <col min="16" max="16" width="19.5" style="23" customWidth="1"/>
    <col min="17" max="17" width="11.6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670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73</v>
      </c>
      <c r="B2" s="71">
        <v>180</v>
      </c>
      <c r="C2" s="68">
        <v>0</v>
      </c>
      <c r="D2" s="68">
        <v>265.39999999999998</v>
      </c>
      <c r="E2" s="68">
        <v>210.83</v>
      </c>
      <c r="F2" s="68">
        <f t="shared" ref="F2:F33" si="0">($A$71-A2)/(ROW($A$71)-ROW(A2))</f>
        <v>8.6521739130434785</v>
      </c>
      <c r="G2" s="68">
        <v>0</v>
      </c>
      <c r="H2" s="68">
        <f t="shared" ref="H2:H33" si="1">($A$71-B2)/(ROW($A$71)-ROW(B2))</f>
        <v>7.1014492753623184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0.02</v>
      </c>
      <c r="P2" s="32" t="s">
        <v>39</v>
      </c>
      <c r="Q2" s="25">
        <f>LARGE(A:A,2)</f>
        <v>662</v>
      </c>
      <c r="T2" s="22">
        <v>0</v>
      </c>
      <c r="U2" s="74">
        <f t="shared" ref="U2:U33" si="3">T2-B2</f>
        <v>-180</v>
      </c>
      <c r="V2" s="70">
        <f t="shared" ref="V2:V33" si="4">ROUND(U2,0)</f>
        <v>-180</v>
      </c>
      <c r="W2" s="70">
        <v>4766</v>
      </c>
      <c r="X2" s="70">
        <f t="shared" ref="X2:X33" si="5">B2/$W$2*$W$3</f>
        <v>197.86403692824172</v>
      </c>
      <c r="Y2" s="70">
        <f t="shared" ref="Y2:Y33" si="6">X2-B2</f>
        <v>17.864036928241717</v>
      </c>
      <c r="Z2" s="70">
        <f t="shared" ref="Z2:Z33" si="7">ROUND(Y2,0)</f>
        <v>18</v>
      </c>
      <c r="AA2" s="24">
        <f t="shared" ref="AA2:AA33" si="8">IF(V2&gt;=0,V2,Z2)</f>
        <v>18</v>
      </c>
      <c r="AB2" s="67">
        <f t="shared" ref="AB2:AB33" si="9">B2+AA2</f>
        <v>198</v>
      </c>
    </row>
    <row r="3" spans="1:28" ht="15" customHeight="1" x14ac:dyDescent="0.25">
      <c r="A3" s="71">
        <v>71</v>
      </c>
      <c r="B3" s="71">
        <v>180</v>
      </c>
      <c r="C3" s="68">
        <v>0</v>
      </c>
      <c r="D3" s="68">
        <v>265.39</v>
      </c>
      <c r="E3" s="68">
        <v>210.83</v>
      </c>
      <c r="F3" s="68">
        <f t="shared" si="0"/>
        <v>8.8088235294117645</v>
      </c>
      <c r="G3" s="68">
        <v>0</v>
      </c>
      <c r="H3" s="68">
        <f t="shared" si="1"/>
        <v>7.2058823529411766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180</v>
      </c>
      <c r="P3" s="32" t="s">
        <v>41</v>
      </c>
      <c r="Q3" s="25">
        <f>LARGE(A:A,3)</f>
        <v>662</v>
      </c>
      <c r="T3" s="22">
        <v>0</v>
      </c>
      <c r="U3" s="74">
        <f t="shared" si="3"/>
        <v>-180</v>
      </c>
      <c r="V3" s="70">
        <f t="shared" si="4"/>
        <v>-180</v>
      </c>
      <c r="W3" s="70">
        <v>5239</v>
      </c>
      <c r="X3" s="70">
        <f t="shared" si="5"/>
        <v>197.86403692824172</v>
      </c>
      <c r="Y3" s="70">
        <f t="shared" si="6"/>
        <v>17.864036928241717</v>
      </c>
      <c r="Z3" s="70">
        <f t="shared" si="7"/>
        <v>18</v>
      </c>
      <c r="AA3" s="24">
        <f t="shared" si="8"/>
        <v>18</v>
      </c>
      <c r="AB3" s="67">
        <f t="shared" si="9"/>
        <v>198</v>
      </c>
    </row>
    <row r="4" spans="1:28" ht="15" customHeight="1" x14ac:dyDescent="0.25">
      <c r="A4" s="71">
        <v>68</v>
      </c>
      <c r="B4" s="71">
        <v>180</v>
      </c>
      <c r="C4" s="68">
        <v>0</v>
      </c>
      <c r="D4" s="68">
        <v>265.37</v>
      </c>
      <c r="E4" s="68">
        <v>210.83</v>
      </c>
      <c r="F4" s="68">
        <f t="shared" si="0"/>
        <v>8.9850746268656714</v>
      </c>
      <c r="G4" s="68">
        <v>0</v>
      </c>
      <c r="H4" s="68">
        <f t="shared" si="1"/>
        <v>7.3134328358208958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670</v>
      </c>
      <c r="P4" s="32" t="s">
        <v>43</v>
      </c>
      <c r="Q4" s="25">
        <f>LARGE(B:B,1)</f>
        <v>180</v>
      </c>
      <c r="T4" s="22">
        <v>0</v>
      </c>
      <c r="U4" s="74">
        <f t="shared" si="3"/>
        <v>-180</v>
      </c>
      <c r="V4" s="70">
        <f t="shared" si="4"/>
        <v>-180</v>
      </c>
      <c r="W4" s="70"/>
      <c r="X4" s="70">
        <f t="shared" si="5"/>
        <v>197.86403692824172</v>
      </c>
      <c r="Y4" s="70">
        <f t="shared" si="6"/>
        <v>17.864036928241717</v>
      </c>
      <c r="Z4" s="70">
        <f t="shared" si="7"/>
        <v>18</v>
      </c>
      <c r="AA4" s="24">
        <f t="shared" si="8"/>
        <v>18</v>
      </c>
      <c r="AB4" s="67">
        <f t="shared" si="9"/>
        <v>198</v>
      </c>
    </row>
    <row r="5" spans="1:28" ht="15" customHeight="1" x14ac:dyDescent="0.25">
      <c r="A5" s="71">
        <v>66</v>
      </c>
      <c r="B5" s="71">
        <v>180</v>
      </c>
      <c r="C5" s="68">
        <v>0</v>
      </c>
      <c r="D5" s="68">
        <v>265.35000000000002</v>
      </c>
      <c r="E5" s="68">
        <v>210.83</v>
      </c>
      <c r="F5" s="68">
        <f t="shared" si="0"/>
        <v>9.1515151515151523</v>
      </c>
      <c r="G5" s="68">
        <v>0</v>
      </c>
      <c r="H5" s="68">
        <f t="shared" si="1"/>
        <v>7.4242424242424239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0.98</v>
      </c>
      <c r="P5" s="32" t="s">
        <v>45</v>
      </c>
      <c r="Q5" s="25">
        <f>LARGE(B:B,2)</f>
        <v>180</v>
      </c>
      <c r="T5" s="22">
        <v>0</v>
      </c>
      <c r="U5" s="74">
        <f t="shared" si="3"/>
        <v>-180</v>
      </c>
      <c r="V5" s="70">
        <f t="shared" si="4"/>
        <v>-180</v>
      </c>
      <c r="W5" s="70"/>
      <c r="X5" s="70">
        <f t="shared" si="5"/>
        <v>197.86403692824172</v>
      </c>
      <c r="Y5" s="70">
        <f t="shared" si="6"/>
        <v>17.864036928241717</v>
      </c>
      <c r="Z5" s="70">
        <f t="shared" si="7"/>
        <v>18</v>
      </c>
      <c r="AA5" s="24">
        <f t="shared" si="8"/>
        <v>18</v>
      </c>
      <c r="AB5" s="67">
        <f t="shared" si="9"/>
        <v>198</v>
      </c>
    </row>
    <row r="6" spans="1:28" ht="15" customHeight="1" x14ac:dyDescent="0.25">
      <c r="A6" s="71">
        <v>66</v>
      </c>
      <c r="B6" s="71">
        <v>180</v>
      </c>
      <c r="C6" s="68">
        <v>0</v>
      </c>
      <c r="D6" s="68">
        <v>265.33</v>
      </c>
      <c r="E6" s="68">
        <v>210.83</v>
      </c>
      <c r="F6" s="68">
        <f t="shared" si="0"/>
        <v>9.292307692307693</v>
      </c>
      <c r="G6" s="68">
        <v>0</v>
      </c>
      <c r="H6" s="68">
        <f t="shared" si="1"/>
        <v>7.5384615384615383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1.92</v>
      </c>
      <c r="P6" s="32" t="s">
        <v>47</v>
      </c>
      <c r="Q6" s="25">
        <f>LARGE(B:B,3)</f>
        <v>180</v>
      </c>
      <c r="T6" s="22">
        <v>0</v>
      </c>
      <c r="U6" s="74">
        <f t="shared" si="3"/>
        <v>-180</v>
      </c>
      <c r="V6" s="70">
        <f t="shared" si="4"/>
        <v>-180</v>
      </c>
      <c r="W6" s="70"/>
      <c r="X6" s="70">
        <f t="shared" si="5"/>
        <v>197.86403692824172</v>
      </c>
      <c r="Y6" s="70">
        <f t="shared" si="6"/>
        <v>17.864036928241717</v>
      </c>
      <c r="Z6" s="70">
        <f t="shared" si="7"/>
        <v>18</v>
      </c>
      <c r="AA6" s="24">
        <f t="shared" si="8"/>
        <v>18</v>
      </c>
      <c r="AB6" s="67">
        <f t="shared" si="9"/>
        <v>198</v>
      </c>
    </row>
    <row r="7" spans="1:28" ht="15" customHeight="1" x14ac:dyDescent="0.25">
      <c r="A7" s="71">
        <v>67</v>
      </c>
      <c r="B7" s="71">
        <v>180</v>
      </c>
      <c r="C7" s="68">
        <v>0</v>
      </c>
      <c r="D7" s="68">
        <v>265.31</v>
      </c>
      <c r="E7" s="68">
        <v>210.83</v>
      </c>
      <c r="F7" s="68">
        <f t="shared" si="0"/>
        <v>9.421875</v>
      </c>
      <c r="G7" s="68">
        <v>0</v>
      </c>
      <c r="H7" s="68">
        <f t="shared" si="1"/>
        <v>7.65625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2.76</v>
      </c>
      <c r="P7" s="25"/>
      <c r="Q7" s="25"/>
      <c r="T7" s="22">
        <v>0</v>
      </c>
      <c r="U7" s="74">
        <f t="shared" si="3"/>
        <v>-180</v>
      </c>
      <c r="V7" s="70">
        <f t="shared" si="4"/>
        <v>-180</v>
      </c>
      <c r="W7" s="70"/>
      <c r="X7" s="70">
        <f t="shared" si="5"/>
        <v>197.86403692824172</v>
      </c>
      <c r="Y7" s="70">
        <f t="shared" si="6"/>
        <v>17.864036928241717</v>
      </c>
      <c r="Z7" s="70">
        <f t="shared" si="7"/>
        <v>18</v>
      </c>
      <c r="AA7" s="24">
        <f t="shared" si="8"/>
        <v>18</v>
      </c>
      <c r="AB7" s="67">
        <f t="shared" si="9"/>
        <v>198</v>
      </c>
    </row>
    <row r="8" spans="1:28" ht="15" customHeight="1" x14ac:dyDescent="0.25">
      <c r="A8" s="71">
        <v>67</v>
      </c>
      <c r="B8" s="71">
        <v>180</v>
      </c>
      <c r="C8" s="68">
        <v>0</v>
      </c>
      <c r="D8" s="68">
        <v>265.3</v>
      </c>
      <c r="E8" s="68">
        <v>210.83</v>
      </c>
      <c r="F8" s="68">
        <f t="shared" si="0"/>
        <v>9.5714285714285712</v>
      </c>
      <c r="G8" s="68">
        <v>0</v>
      </c>
      <c r="H8" s="68">
        <f t="shared" si="1"/>
        <v>7.7777777777777777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-180</v>
      </c>
      <c r="V8" s="70">
        <f t="shared" si="4"/>
        <v>-180</v>
      </c>
      <c r="W8" s="70"/>
      <c r="X8" s="70">
        <f t="shared" si="5"/>
        <v>197.86403692824172</v>
      </c>
      <c r="Y8" s="70">
        <f t="shared" si="6"/>
        <v>17.864036928241717</v>
      </c>
      <c r="Z8" s="70">
        <f t="shared" si="7"/>
        <v>18</v>
      </c>
      <c r="AA8" s="24">
        <f t="shared" si="8"/>
        <v>18</v>
      </c>
      <c r="AB8" s="67">
        <f t="shared" si="9"/>
        <v>198</v>
      </c>
    </row>
    <row r="9" spans="1:28" ht="15" customHeight="1" x14ac:dyDescent="0.25">
      <c r="A9" s="71">
        <v>77</v>
      </c>
      <c r="B9" s="71">
        <v>180</v>
      </c>
      <c r="C9" s="68">
        <v>0</v>
      </c>
      <c r="D9" s="68">
        <v>265.27999999999997</v>
      </c>
      <c r="E9" s="68">
        <v>210.83</v>
      </c>
      <c r="F9" s="68">
        <f t="shared" si="0"/>
        <v>9.564516129032258</v>
      </c>
      <c r="G9" s="68">
        <v>0</v>
      </c>
      <c r="H9" s="68">
        <f t="shared" si="1"/>
        <v>7.903225806451613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-180</v>
      </c>
      <c r="V9" s="70">
        <f t="shared" si="4"/>
        <v>-180</v>
      </c>
      <c r="W9" s="70"/>
      <c r="X9" s="70">
        <f t="shared" si="5"/>
        <v>197.86403692824172</v>
      </c>
      <c r="Y9" s="70">
        <f t="shared" si="6"/>
        <v>17.864036928241717</v>
      </c>
      <c r="Z9" s="70">
        <f t="shared" si="7"/>
        <v>18</v>
      </c>
      <c r="AA9" s="24">
        <f t="shared" si="8"/>
        <v>18</v>
      </c>
      <c r="AB9" s="67">
        <f t="shared" si="9"/>
        <v>198</v>
      </c>
    </row>
    <row r="10" spans="1:28" ht="15" customHeight="1" x14ac:dyDescent="0.25">
      <c r="A10" s="71">
        <v>87</v>
      </c>
      <c r="B10" s="71">
        <v>180</v>
      </c>
      <c r="C10" s="68">
        <v>0</v>
      </c>
      <c r="D10" s="68">
        <v>265.27</v>
      </c>
      <c r="E10" s="68">
        <v>210.83</v>
      </c>
      <c r="F10" s="68">
        <f t="shared" si="0"/>
        <v>9.557377049180328</v>
      </c>
      <c r="G10" s="68">
        <v>0</v>
      </c>
      <c r="H10" s="68">
        <f t="shared" si="1"/>
        <v>8.0327868852459012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-180</v>
      </c>
      <c r="V10" s="70">
        <f t="shared" si="4"/>
        <v>-180</v>
      </c>
      <c r="W10" s="70"/>
      <c r="X10" s="70">
        <f t="shared" si="5"/>
        <v>197.86403692824172</v>
      </c>
      <c r="Y10" s="70">
        <f t="shared" si="6"/>
        <v>17.864036928241717</v>
      </c>
      <c r="Z10" s="70">
        <f t="shared" si="7"/>
        <v>18</v>
      </c>
      <c r="AA10" s="24">
        <f t="shared" si="8"/>
        <v>18</v>
      </c>
      <c r="AB10" s="67">
        <f t="shared" si="9"/>
        <v>198</v>
      </c>
    </row>
    <row r="11" spans="1:28" ht="15" customHeight="1" x14ac:dyDescent="0.25">
      <c r="A11" s="71">
        <v>96</v>
      </c>
      <c r="B11" s="71">
        <v>180</v>
      </c>
      <c r="C11" s="68">
        <v>0</v>
      </c>
      <c r="D11" s="68">
        <v>265.25</v>
      </c>
      <c r="E11" s="68">
        <v>210.83</v>
      </c>
      <c r="F11" s="68">
        <f t="shared" si="0"/>
        <v>9.5666666666666664</v>
      </c>
      <c r="G11" s="68">
        <v>0</v>
      </c>
      <c r="H11" s="68">
        <f t="shared" si="1"/>
        <v>8.1666666666666661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265.19</v>
      </c>
      <c r="R11" s="43"/>
      <c r="S11" s="43"/>
      <c r="T11" s="22">
        <v>0</v>
      </c>
      <c r="U11" s="74">
        <f t="shared" si="3"/>
        <v>-180</v>
      </c>
      <c r="V11" s="70">
        <f t="shared" si="4"/>
        <v>-180</v>
      </c>
      <c r="W11" s="70"/>
      <c r="X11" s="70">
        <f t="shared" si="5"/>
        <v>197.86403692824172</v>
      </c>
      <c r="Y11" s="70">
        <f t="shared" si="6"/>
        <v>17.864036928241717</v>
      </c>
      <c r="Z11" s="70">
        <f t="shared" si="7"/>
        <v>18</v>
      </c>
      <c r="AA11" s="24">
        <f t="shared" si="8"/>
        <v>18</v>
      </c>
      <c r="AB11" s="67">
        <f t="shared" si="9"/>
        <v>198</v>
      </c>
    </row>
    <row r="12" spans="1:28" ht="15" customHeight="1" x14ac:dyDescent="0.25">
      <c r="A12" s="71">
        <v>102</v>
      </c>
      <c r="B12" s="71">
        <v>180</v>
      </c>
      <c r="C12" s="68">
        <v>0</v>
      </c>
      <c r="D12" s="68">
        <v>265.24</v>
      </c>
      <c r="E12" s="68">
        <v>210.83</v>
      </c>
      <c r="F12" s="68">
        <f t="shared" si="0"/>
        <v>9.6271186440677958</v>
      </c>
      <c r="G12" s="68">
        <v>0</v>
      </c>
      <c r="H12" s="68">
        <f t="shared" si="1"/>
        <v>8.3050847457627111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265.39999999999998</v>
      </c>
      <c r="R12" s="43"/>
      <c r="S12" s="43"/>
      <c r="T12" s="22">
        <v>0</v>
      </c>
      <c r="U12" s="74">
        <f t="shared" si="3"/>
        <v>-180</v>
      </c>
      <c r="V12" s="70">
        <f t="shared" si="4"/>
        <v>-180</v>
      </c>
      <c r="W12" s="70"/>
      <c r="X12" s="70">
        <f t="shared" si="5"/>
        <v>197.86403692824172</v>
      </c>
      <c r="Y12" s="70">
        <f t="shared" si="6"/>
        <v>17.864036928241717</v>
      </c>
      <c r="Z12" s="70">
        <f t="shared" si="7"/>
        <v>18</v>
      </c>
      <c r="AA12" s="24">
        <f t="shared" si="8"/>
        <v>18</v>
      </c>
      <c r="AB12" s="67">
        <f t="shared" si="9"/>
        <v>198</v>
      </c>
    </row>
    <row r="13" spans="1:28" ht="15" customHeight="1" x14ac:dyDescent="0.25">
      <c r="A13" s="71">
        <v>107</v>
      </c>
      <c r="B13" s="71">
        <v>180</v>
      </c>
      <c r="C13" s="68">
        <v>0</v>
      </c>
      <c r="D13" s="68">
        <v>265.23</v>
      </c>
      <c r="E13" s="68">
        <v>210.83</v>
      </c>
      <c r="F13" s="68">
        <f t="shared" si="0"/>
        <v>9.7068965517241388</v>
      </c>
      <c r="G13" s="68">
        <v>0</v>
      </c>
      <c r="H13" s="68">
        <f t="shared" si="1"/>
        <v>8.4482758620689662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-180</v>
      </c>
      <c r="V13" s="70">
        <f t="shared" si="4"/>
        <v>-180</v>
      </c>
      <c r="W13" s="70"/>
      <c r="X13" s="70">
        <f t="shared" si="5"/>
        <v>197.86403692824172</v>
      </c>
      <c r="Y13" s="70">
        <f t="shared" si="6"/>
        <v>17.864036928241717</v>
      </c>
      <c r="Z13" s="70">
        <f t="shared" si="7"/>
        <v>18</v>
      </c>
      <c r="AA13" s="24">
        <f t="shared" si="8"/>
        <v>18</v>
      </c>
      <c r="AB13" s="67">
        <f t="shared" si="9"/>
        <v>198</v>
      </c>
    </row>
    <row r="14" spans="1:28" ht="15" customHeight="1" x14ac:dyDescent="0.25">
      <c r="A14" s="71">
        <v>112</v>
      </c>
      <c r="B14" s="71">
        <v>180</v>
      </c>
      <c r="C14" s="68">
        <v>0</v>
      </c>
      <c r="D14" s="68">
        <v>265.22000000000003</v>
      </c>
      <c r="E14" s="68">
        <v>210.83</v>
      </c>
      <c r="F14" s="68">
        <f t="shared" si="0"/>
        <v>9.7894736842105257</v>
      </c>
      <c r="G14" s="68">
        <v>0</v>
      </c>
      <c r="H14" s="68">
        <f t="shared" si="1"/>
        <v>8.5964912280701746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180</v>
      </c>
      <c r="R14" s="43"/>
      <c r="S14" s="43"/>
      <c r="T14" s="22">
        <v>0</v>
      </c>
      <c r="U14" s="74">
        <f t="shared" si="3"/>
        <v>-180</v>
      </c>
      <c r="V14" s="70">
        <f t="shared" si="4"/>
        <v>-180</v>
      </c>
      <c r="W14" s="70"/>
      <c r="X14" s="70">
        <f t="shared" si="5"/>
        <v>197.86403692824172</v>
      </c>
      <c r="Y14" s="70">
        <f t="shared" si="6"/>
        <v>17.864036928241717</v>
      </c>
      <c r="Z14" s="70">
        <f t="shared" si="7"/>
        <v>18</v>
      </c>
      <c r="AA14" s="24">
        <f t="shared" si="8"/>
        <v>18</v>
      </c>
      <c r="AB14" s="67">
        <f t="shared" si="9"/>
        <v>198</v>
      </c>
    </row>
    <row r="15" spans="1:28" ht="15" customHeight="1" x14ac:dyDescent="0.25">
      <c r="A15" s="71">
        <v>123</v>
      </c>
      <c r="B15" s="71">
        <v>180</v>
      </c>
      <c r="C15" s="68">
        <v>0</v>
      </c>
      <c r="D15" s="68">
        <v>265.20999999999998</v>
      </c>
      <c r="E15" s="68">
        <v>210.83</v>
      </c>
      <c r="F15" s="68">
        <f t="shared" si="0"/>
        <v>9.7678571428571423</v>
      </c>
      <c r="G15" s="68">
        <v>0</v>
      </c>
      <c r="H15" s="68">
        <f t="shared" si="1"/>
        <v>8.75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180</v>
      </c>
      <c r="P15" s="14" t="s">
        <v>61</v>
      </c>
      <c r="Q15" s="13">
        <f>MAX(D:D)</f>
        <v>268.04000000000002</v>
      </c>
      <c r="R15" s="43">
        <f ca="1">TREND(OFFSET('Z-V'!B1,MATCH(Q15,'Z-V'!A:A,1)-1,,2,1),OFFSET('Z-V'!A1,MATCH(Q15,'Z-V'!A:A,1)-1,,2,1),Q15)</f>
        <v>46712.000000000116</v>
      </c>
      <c r="S15" s="43"/>
      <c r="T15" s="22">
        <v>0</v>
      </c>
      <c r="U15" s="74">
        <f t="shared" si="3"/>
        <v>-180</v>
      </c>
      <c r="V15" s="70">
        <f t="shared" si="4"/>
        <v>-180</v>
      </c>
      <c r="W15" s="70"/>
      <c r="X15" s="70">
        <f t="shared" si="5"/>
        <v>197.86403692824172</v>
      </c>
      <c r="Y15" s="70">
        <f t="shared" si="6"/>
        <v>17.864036928241717</v>
      </c>
      <c r="Z15" s="70">
        <f t="shared" si="7"/>
        <v>18</v>
      </c>
      <c r="AA15" s="24">
        <f t="shared" si="8"/>
        <v>18</v>
      </c>
      <c r="AB15" s="67">
        <f t="shared" si="9"/>
        <v>198</v>
      </c>
    </row>
    <row r="16" spans="1:28" ht="15" customHeight="1" x14ac:dyDescent="0.25">
      <c r="A16" s="71">
        <v>134</v>
      </c>
      <c r="B16" s="71">
        <v>180</v>
      </c>
      <c r="C16" s="68">
        <v>0</v>
      </c>
      <c r="D16" s="68">
        <v>265.2</v>
      </c>
      <c r="E16" s="68">
        <v>210.83</v>
      </c>
      <c r="F16" s="68">
        <f t="shared" si="0"/>
        <v>9.745454545454546</v>
      </c>
      <c r="G16" s="68">
        <v>0</v>
      </c>
      <c r="H16" s="68">
        <f t="shared" si="1"/>
        <v>8.9090909090909083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8.93</v>
      </c>
      <c r="P16" s="14" t="s">
        <v>63</v>
      </c>
      <c r="Q16" s="56">
        <f>D2</f>
        <v>265.39999999999998</v>
      </c>
      <c r="R16" s="43">
        <f ca="1">TREND(OFFSET('Z-V'!B1,MATCH(Q16,'Z-V'!A:A,1)-1,,2,1),OFFSET('Z-V'!A1,MATCH(Q16,'Z-V'!A:A,1)-1,,2,1),Q16)</f>
        <v>40220</v>
      </c>
      <c r="S16" s="43"/>
      <c r="T16" s="22">
        <v>0</v>
      </c>
      <c r="U16" s="74">
        <f t="shared" si="3"/>
        <v>-180</v>
      </c>
      <c r="V16" s="70">
        <f t="shared" si="4"/>
        <v>-180</v>
      </c>
      <c r="W16" s="70"/>
      <c r="X16" s="70">
        <f t="shared" si="5"/>
        <v>197.86403692824172</v>
      </c>
      <c r="Y16" s="70">
        <f t="shared" si="6"/>
        <v>17.864036928241717</v>
      </c>
      <c r="Z16" s="70">
        <f t="shared" si="7"/>
        <v>18</v>
      </c>
      <c r="AA16" s="24">
        <f t="shared" si="8"/>
        <v>18</v>
      </c>
      <c r="AB16" s="67">
        <f t="shared" si="9"/>
        <v>198</v>
      </c>
    </row>
    <row r="17" spans="1:28" ht="15" customHeight="1" x14ac:dyDescent="0.25">
      <c r="A17" s="71">
        <v>145</v>
      </c>
      <c r="B17" s="71">
        <v>180</v>
      </c>
      <c r="C17" s="68">
        <v>1.93</v>
      </c>
      <c r="D17" s="68">
        <v>265.2</v>
      </c>
      <c r="E17" s="68">
        <v>210.83</v>
      </c>
      <c r="F17" s="68">
        <f t="shared" si="0"/>
        <v>9.7222222222222214</v>
      </c>
      <c r="G17" s="68">
        <v>0</v>
      </c>
      <c r="H17" s="68">
        <f t="shared" si="1"/>
        <v>9.0740740740740744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267.58999999999997</v>
      </c>
      <c r="R17" s="43"/>
      <c r="S17" s="43"/>
      <c r="T17" s="22">
        <v>0</v>
      </c>
      <c r="U17" s="74">
        <f t="shared" si="3"/>
        <v>-180</v>
      </c>
      <c r="V17" s="70">
        <f t="shared" si="4"/>
        <v>-180</v>
      </c>
      <c r="W17" s="70"/>
      <c r="X17" s="70">
        <f t="shared" si="5"/>
        <v>197.86403692824172</v>
      </c>
      <c r="Y17" s="70">
        <f t="shared" si="6"/>
        <v>17.864036928241717</v>
      </c>
      <c r="Z17" s="70">
        <f t="shared" si="7"/>
        <v>18</v>
      </c>
      <c r="AA17" s="24">
        <f t="shared" si="8"/>
        <v>18</v>
      </c>
      <c r="AB17" s="67">
        <f t="shared" si="9"/>
        <v>198</v>
      </c>
    </row>
    <row r="18" spans="1:28" ht="15" customHeight="1" x14ac:dyDescent="0.2">
      <c r="A18" s="71">
        <v>161</v>
      </c>
      <c r="B18" s="71">
        <v>180</v>
      </c>
      <c r="C18" s="68">
        <v>2.15</v>
      </c>
      <c r="D18" s="68">
        <v>265.19</v>
      </c>
      <c r="E18" s="68">
        <v>210.83</v>
      </c>
      <c r="F18" s="68">
        <f t="shared" si="0"/>
        <v>9.6037735849056602</v>
      </c>
      <c r="G18" s="68">
        <v>0</v>
      </c>
      <c r="H18" s="68">
        <f t="shared" si="1"/>
        <v>9.2452830188679247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180</v>
      </c>
      <c r="R18" s="43"/>
      <c r="S18" s="43"/>
      <c r="T18" s="22">
        <v>0</v>
      </c>
      <c r="U18" s="74">
        <f t="shared" si="3"/>
        <v>-180</v>
      </c>
      <c r="V18" s="70">
        <f t="shared" si="4"/>
        <v>-180</v>
      </c>
      <c r="W18" s="70"/>
      <c r="X18" s="70">
        <f t="shared" si="5"/>
        <v>197.86403692824172</v>
      </c>
      <c r="Y18" s="70">
        <f t="shared" si="6"/>
        <v>17.864036928241717</v>
      </c>
      <c r="Z18" s="70">
        <f t="shared" si="7"/>
        <v>18</v>
      </c>
      <c r="AA18" s="24">
        <f t="shared" si="8"/>
        <v>18</v>
      </c>
      <c r="AB18" s="67">
        <f t="shared" si="9"/>
        <v>198</v>
      </c>
    </row>
    <row r="19" spans="1:28" ht="15" customHeight="1" x14ac:dyDescent="0.25">
      <c r="A19" s="71">
        <v>178</v>
      </c>
      <c r="B19" s="71">
        <v>180</v>
      </c>
      <c r="C19" s="68">
        <v>2.37</v>
      </c>
      <c r="D19" s="68">
        <v>265.19</v>
      </c>
      <c r="E19" s="68">
        <v>210.83</v>
      </c>
      <c r="F19" s="68">
        <f t="shared" si="0"/>
        <v>9.4615384615384617</v>
      </c>
      <c r="G19" s="68">
        <v>0</v>
      </c>
      <c r="H19" s="68">
        <f t="shared" si="1"/>
        <v>9.4230769230769234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0.97797059806214492</v>
      </c>
      <c r="R19" s="58">
        <f>MAX(AB:AB)</f>
        <v>198</v>
      </c>
      <c r="S19" s="58">
        <f>'Z-V'!P8-R19</f>
        <v>8781</v>
      </c>
      <c r="T19" s="22">
        <v>0</v>
      </c>
      <c r="U19" s="74">
        <f t="shared" si="3"/>
        <v>-180</v>
      </c>
      <c r="V19" s="70">
        <f t="shared" si="4"/>
        <v>-180</v>
      </c>
      <c r="W19" s="70"/>
      <c r="X19" s="70">
        <f t="shared" si="5"/>
        <v>197.86403692824172</v>
      </c>
      <c r="Y19" s="70">
        <f t="shared" si="6"/>
        <v>17.864036928241717</v>
      </c>
      <c r="Z19" s="70">
        <f t="shared" si="7"/>
        <v>18</v>
      </c>
      <c r="AA19" s="24">
        <f t="shared" si="8"/>
        <v>18</v>
      </c>
      <c r="AB19" s="67">
        <f t="shared" si="9"/>
        <v>198</v>
      </c>
    </row>
    <row r="20" spans="1:28" ht="15" customHeight="1" x14ac:dyDescent="0.25">
      <c r="A20" s="71">
        <v>194</v>
      </c>
      <c r="B20" s="71">
        <v>180</v>
      </c>
      <c r="C20" s="68">
        <v>2.59</v>
      </c>
      <c r="D20" s="68">
        <v>265.2</v>
      </c>
      <c r="E20" s="68">
        <v>210.83</v>
      </c>
      <c r="F20" s="68">
        <f t="shared" si="0"/>
        <v>9.3333333333333339</v>
      </c>
      <c r="G20" s="68">
        <v>0</v>
      </c>
      <c r="H20" s="68">
        <f t="shared" si="1"/>
        <v>9.6078431372549016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0.87873021690351316</v>
      </c>
      <c r="R20" s="43">
        <f ca="1">R15-R16</f>
        <v>6492.0000000001164</v>
      </c>
      <c r="S20" s="43">
        <f ca="1">'Z-V'!P9-R20</f>
        <v>46987.999999999884</v>
      </c>
      <c r="T20" s="22">
        <v>0</v>
      </c>
      <c r="U20" s="74">
        <f t="shared" si="3"/>
        <v>-180</v>
      </c>
      <c r="V20" s="70">
        <f t="shared" si="4"/>
        <v>-180</v>
      </c>
      <c r="W20" s="70"/>
      <c r="X20" s="70">
        <f t="shared" si="5"/>
        <v>197.86403692824172</v>
      </c>
      <c r="Y20" s="70">
        <f t="shared" si="6"/>
        <v>17.864036928241717</v>
      </c>
      <c r="Z20" s="70">
        <f t="shared" si="7"/>
        <v>18</v>
      </c>
      <c r="AA20" s="24">
        <f t="shared" si="8"/>
        <v>18</v>
      </c>
      <c r="AB20" s="67">
        <f t="shared" si="9"/>
        <v>198</v>
      </c>
    </row>
    <row r="21" spans="1:28" ht="15" customHeight="1" x14ac:dyDescent="0.25">
      <c r="A21" s="71">
        <v>221</v>
      </c>
      <c r="B21" s="71">
        <v>180</v>
      </c>
      <c r="C21" s="68">
        <v>2.95</v>
      </c>
      <c r="D21" s="68">
        <v>265.2</v>
      </c>
      <c r="E21" s="68">
        <v>210.83</v>
      </c>
      <c r="F21" s="68">
        <f t="shared" si="0"/>
        <v>8.98</v>
      </c>
      <c r="G21" s="68">
        <v>0</v>
      </c>
      <c r="H21" s="68">
        <f t="shared" si="1"/>
        <v>9.8000000000000007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0.90005436272270456</v>
      </c>
      <c r="R21" s="43">
        <f>ABS(Q12-Q17)</f>
        <v>2.1899999999999977</v>
      </c>
      <c r="S21" s="43">
        <f>'Z-V'!P10-R21</f>
        <v>19.700000000000003</v>
      </c>
      <c r="T21" s="22">
        <v>0</v>
      </c>
      <c r="U21" s="74">
        <f t="shared" si="3"/>
        <v>-180</v>
      </c>
      <c r="V21" s="70">
        <f t="shared" si="4"/>
        <v>-180</v>
      </c>
      <c r="W21" s="70"/>
      <c r="X21" s="70">
        <f t="shared" si="5"/>
        <v>197.86403692824172</v>
      </c>
      <c r="Y21" s="70">
        <f t="shared" si="6"/>
        <v>17.864036928241717</v>
      </c>
      <c r="Z21" s="70">
        <f t="shared" si="7"/>
        <v>18</v>
      </c>
      <c r="AA21" s="24">
        <f t="shared" si="8"/>
        <v>18</v>
      </c>
      <c r="AB21" s="67">
        <f t="shared" si="9"/>
        <v>198</v>
      </c>
    </row>
    <row r="22" spans="1:28" ht="15" customHeight="1" x14ac:dyDescent="0.25">
      <c r="A22" s="71">
        <v>248</v>
      </c>
      <c r="B22" s="71">
        <v>180</v>
      </c>
      <c r="C22" s="68">
        <v>3.3</v>
      </c>
      <c r="D22" s="68">
        <v>265.20999999999998</v>
      </c>
      <c r="E22" s="68">
        <v>210.83</v>
      </c>
      <c r="F22" s="68">
        <f t="shared" si="0"/>
        <v>8.612244897959183</v>
      </c>
      <c r="G22" s="68">
        <v>0</v>
      </c>
      <c r="H22" s="68">
        <f t="shared" si="1"/>
        <v>10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0.93430000000000002</v>
      </c>
      <c r="R22" s="43"/>
      <c r="S22" s="43"/>
      <c r="T22" s="22">
        <v>0</v>
      </c>
      <c r="U22" s="74">
        <f t="shared" si="3"/>
        <v>-180</v>
      </c>
      <c r="V22" s="70">
        <f t="shared" si="4"/>
        <v>-180</v>
      </c>
      <c r="W22" s="70"/>
      <c r="X22" s="70">
        <f t="shared" si="5"/>
        <v>197.86403692824172</v>
      </c>
      <c r="Y22" s="70">
        <f t="shared" si="6"/>
        <v>17.864036928241717</v>
      </c>
      <c r="Z22" s="70">
        <f t="shared" si="7"/>
        <v>18</v>
      </c>
      <c r="AA22" s="24">
        <f t="shared" si="8"/>
        <v>18</v>
      </c>
      <c r="AB22" s="67">
        <f t="shared" si="9"/>
        <v>198</v>
      </c>
    </row>
    <row r="23" spans="1:28" ht="15" customHeight="1" x14ac:dyDescent="0.25">
      <c r="A23" s="71">
        <v>275</v>
      </c>
      <c r="B23" s="71">
        <v>180</v>
      </c>
      <c r="C23" s="68">
        <v>3.66</v>
      </c>
      <c r="D23" s="68">
        <v>265.23</v>
      </c>
      <c r="E23" s="68">
        <v>210.83</v>
      </c>
      <c r="F23" s="68">
        <f t="shared" si="0"/>
        <v>8.2291666666666661</v>
      </c>
      <c r="G23" s="68">
        <v>0</v>
      </c>
      <c r="H23" s="68">
        <f t="shared" si="1"/>
        <v>10.208333333333334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-180</v>
      </c>
      <c r="V23" s="70">
        <f t="shared" si="4"/>
        <v>-180</v>
      </c>
      <c r="W23" s="70"/>
      <c r="X23" s="70">
        <f t="shared" si="5"/>
        <v>197.86403692824172</v>
      </c>
      <c r="Y23" s="70">
        <f t="shared" si="6"/>
        <v>17.864036928241717</v>
      </c>
      <c r="Z23" s="70">
        <f t="shared" si="7"/>
        <v>18</v>
      </c>
      <c r="AA23" s="24">
        <f t="shared" si="8"/>
        <v>18</v>
      </c>
      <c r="AB23" s="67">
        <f t="shared" si="9"/>
        <v>198</v>
      </c>
    </row>
    <row r="24" spans="1:28" ht="15" customHeight="1" x14ac:dyDescent="0.25">
      <c r="A24" s="71">
        <v>285</v>
      </c>
      <c r="B24" s="71">
        <v>180</v>
      </c>
      <c r="C24" s="68">
        <v>3.8</v>
      </c>
      <c r="D24" s="68">
        <v>265.24</v>
      </c>
      <c r="E24" s="68">
        <v>210.83</v>
      </c>
      <c r="F24" s="68">
        <f t="shared" si="0"/>
        <v>8.1914893617021285</v>
      </c>
      <c r="G24" s="68">
        <v>0</v>
      </c>
      <c r="H24" s="68">
        <f t="shared" si="1"/>
        <v>10.425531914893616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-180</v>
      </c>
      <c r="V24" s="70">
        <f t="shared" si="4"/>
        <v>-180</v>
      </c>
      <c r="W24" s="70"/>
      <c r="X24" s="70">
        <f t="shared" si="5"/>
        <v>197.86403692824172</v>
      </c>
      <c r="Y24" s="70">
        <f t="shared" si="6"/>
        <v>17.864036928241717</v>
      </c>
      <c r="Z24" s="70">
        <f t="shared" si="7"/>
        <v>18</v>
      </c>
      <c r="AA24" s="24">
        <f t="shared" si="8"/>
        <v>18</v>
      </c>
      <c r="AB24" s="67">
        <f t="shared" si="9"/>
        <v>198</v>
      </c>
    </row>
    <row r="25" spans="1:28" ht="15" customHeight="1" x14ac:dyDescent="0.25">
      <c r="A25" s="71">
        <v>296</v>
      </c>
      <c r="B25" s="71">
        <v>180</v>
      </c>
      <c r="C25" s="68">
        <v>3.95</v>
      </c>
      <c r="D25" s="68">
        <v>265.26</v>
      </c>
      <c r="E25" s="68">
        <v>210.83</v>
      </c>
      <c r="F25" s="68">
        <f t="shared" si="0"/>
        <v>8.1304347826086953</v>
      </c>
      <c r="G25" s="68">
        <v>0</v>
      </c>
      <c r="H25" s="68">
        <f t="shared" si="1"/>
        <v>10.652173913043478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0</v>
      </c>
      <c r="U25" s="74">
        <f t="shared" si="3"/>
        <v>-180</v>
      </c>
      <c r="V25" s="70">
        <f t="shared" si="4"/>
        <v>-180</v>
      </c>
      <c r="W25" s="70"/>
      <c r="X25" s="70">
        <f t="shared" si="5"/>
        <v>197.86403692824172</v>
      </c>
      <c r="Y25" s="70">
        <f t="shared" si="6"/>
        <v>17.864036928241717</v>
      </c>
      <c r="Z25" s="70">
        <f t="shared" si="7"/>
        <v>18</v>
      </c>
      <c r="AA25" s="24">
        <f t="shared" si="8"/>
        <v>18</v>
      </c>
      <c r="AB25" s="67">
        <f t="shared" si="9"/>
        <v>198</v>
      </c>
    </row>
    <row r="26" spans="1:28" ht="15" customHeight="1" x14ac:dyDescent="0.25">
      <c r="A26" s="71">
        <v>307</v>
      </c>
      <c r="B26" s="71">
        <v>180</v>
      </c>
      <c r="C26" s="68">
        <v>4.09</v>
      </c>
      <c r="D26" s="68">
        <v>265.27999999999997</v>
      </c>
      <c r="E26" s="68">
        <v>210.83</v>
      </c>
      <c r="F26" s="68">
        <f t="shared" si="0"/>
        <v>8.0666666666666664</v>
      </c>
      <c r="G26" s="68">
        <v>0</v>
      </c>
      <c r="H26" s="68">
        <f t="shared" si="1"/>
        <v>10.888888888888889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-180</v>
      </c>
      <c r="V26" s="70">
        <f t="shared" si="4"/>
        <v>-180</v>
      </c>
      <c r="W26" s="70"/>
      <c r="X26" s="70">
        <f t="shared" si="5"/>
        <v>197.86403692824172</v>
      </c>
      <c r="Y26" s="70">
        <f t="shared" si="6"/>
        <v>17.864036928241717</v>
      </c>
      <c r="Z26" s="70">
        <f t="shared" si="7"/>
        <v>18</v>
      </c>
      <c r="AA26" s="24">
        <f t="shared" si="8"/>
        <v>18</v>
      </c>
      <c r="AB26" s="67">
        <f t="shared" si="9"/>
        <v>198</v>
      </c>
    </row>
    <row r="27" spans="1:28" ht="15" customHeight="1" x14ac:dyDescent="0.25">
      <c r="A27" s="71">
        <v>307</v>
      </c>
      <c r="B27" s="71">
        <v>180</v>
      </c>
      <c r="C27" s="68">
        <v>4.09</v>
      </c>
      <c r="D27" s="68">
        <v>265.3</v>
      </c>
      <c r="E27" s="68">
        <v>210.83</v>
      </c>
      <c r="F27" s="68">
        <f t="shared" si="0"/>
        <v>8.25</v>
      </c>
      <c r="G27" s="68">
        <v>0</v>
      </c>
      <c r="H27" s="68">
        <f t="shared" si="1"/>
        <v>11.136363636363637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-180</v>
      </c>
      <c r="V27" s="70">
        <f t="shared" si="4"/>
        <v>-180</v>
      </c>
      <c r="W27" s="70"/>
      <c r="X27" s="70">
        <f t="shared" si="5"/>
        <v>197.86403692824172</v>
      </c>
      <c r="Y27" s="70">
        <f t="shared" si="6"/>
        <v>17.864036928241717</v>
      </c>
      <c r="Z27" s="70">
        <f t="shared" si="7"/>
        <v>18</v>
      </c>
      <c r="AA27" s="24">
        <f t="shared" si="8"/>
        <v>18</v>
      </c>
      <c r="AB27" s="67">
        <f t="shared" si="9"/>
        <v>198</v>
      </c>
    </row>
    <row r="28" spans="1:28" ht="15" customHeight="1" x14ac:dyDescent="0.25">
      <c r="A28" s="71">
        <v>307</v>
      </c>
      <c r="B28" s="71">
        <v>180</v>
      </c>
      <c r="C28" s="68">
        <v>4.09</v>
      </c>
      <c r="D28" s="68">
        <v>265.32</v>
      </c>
      <c r="E28" s="68">
        <v>210.83</v>
      </c>
      <c r="F28" s="68">
        <f t="shared" si="0"/>
        <v>8.4418604651162799</v>
      </c>
      <c r="G28" s="68">
        <v>0</v>
      </c>
      <c r="H28" s="68">
        <f t="shared" si="1"/>
        <v>11.395348837209303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-180</v>
      </c>
      <c r="V28" s="70">
        <f t="shared" si="4"/>
        <v>-180</v>
      </c>
      <c r="W28" s="70"/>
      <c r="X28" s="70">
        <f t="shared" si="5"/>
        <v>197.86403692824172</v>
      </c>
      <c r="Y28" s="70">
        <f t="shared" si="6"/>
        <v>17.864036928241717</v>
      </c>
      <c r="Z28" s="70">
        <f t="shared" si="7"/>
        <v>18</v>
      </c>
      <c r="AA28" s="24">
        <f t="shared" si="8"/>
        <v>18</v>
      </c>
      <c r="AB28" s="67">
        <f t="shared" si="9"/>
        <v>198</v>
      </c>
    </row>
    <row r="29" spans="1:28" ht="15" customHeight="1" x14ac:dyDescent="0.25">
      <c r="A29" s="71">
        <v>307</v>
      </c>
      <c r="B29" s="71">
        <v>180</v>
      </c>
      <c r="C29" s="68">
        <v>4.09</v>
      </c>
      <c r="D29" s="68">
        <v>265.33999999999997</v>
      </c>
      <c r="E29" s="68">
        <v>210.83</v>
      </c>
      <c r="F29" s="68">
        <f t="shared" si="0"/>
        <v>8.6428571428571423</v>
      </c>
      <c r="G29" s="68">
        <v>0</v>
      </c>
      <c r="H29" s="68">
        <f t="shared" si="1"/>
        <v>11.666666666666666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-180</v>
      </c>
      <c r="V29" s="70">
        <f t="shared" si="4"/>
        <v>-180</v>
      </c>
      <c r="W29" s="70"/>
      <c r="X29" s="70">
        <f t="shared" si="5"/>
        <v>197.86403692824172</v>
      </c>
      <c r="Y29" s="70">
        <f t="shared" si="6"/>
        <v>17.864036928241717</v>
      </c>
      <c r="Z29" s="70">
        <f t="shared" si="7"/>
        <v>18</v>
      </c>
      <c r="AA29" s="24">
        <f t="shared" si="8"/>
        <v>18</v>
      </c>
      <c r="AB29" s="67">
        <f t="shared" si="9"/>
        <v>198</v>
      </c>
    </row>
    <row r="30" spans="1:28" ht="15" customHeight="1" x14ac:dyDescent="0.25">
      <c r="A30" s="71">
        <v>306</v>
      </c>
      <c r="B30" s="71">
        <v>180</v>
      </c>
      <c r="C30" s="68">
        <v>4.08</v>
      </c>
      <c r="D30" s="68">
        <v>265.36</v>
      </c>
      <c r="E30" s="68">
        <v>210.83</v>
      </c>
      <c r="F30" s="68">
        <f t="shared" si="0"/>
        <v>8.8780487804878057</v>
      </c>
      <c r="G30" s="68">
        <v>0</v>
      </c>
      <c r="H30" s="68">
        <f t="shared" si="1"/>
        <v>11.951219512195122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-180</v>
      </c>
      <c r="V30" s="70">
        <f t="shared" si="4"/>
        <v>-180</v>
      </c>
      <c r="W30" s="70"/>
      <c r="X30" s="70">
        <f t="shared" si="5"/>
        <v>197.86403692824172</v>
      </c>
      <c r="Y30" s="70">
        <f t="shared" si="6"/>
        <v>17.864036928241717</v>
      </c>
      <c r="Z30" s="70">
        <f t="shared" si="7"/>
        <v>18</v>
      </c>
      <c r="AA30" s="24">
        <f t="shared" si="8"/>
        <v>18</v>
      </c>
      <c r="AB30" s="67">
        <f t="shared" si="9"/>
        <v>198</v>
      </c>
    </row>
    <row r="31" spans="1:28" ht="15" customHeight="1" x14ac:dyDescent="0.25">
      <c r="A31" s="71">
        <v>306</v>
      </c>
      <c r="B31" s="71">
        <v>180</v>
      </c>
      <c r="C31" s="68">
        <v>4.07</v>
      </c>
      <c r="D31" s="68">
        <v>265.38</v>
      </c>
      <c r="E31" s="68">
        <v>210.83</v>
      </c>
      <c r="F31" s="68">
        <f t="shared" si="0"/>
        <v>9.1</v>
      </c>
      <c r="G31" s="68">
        <v>0</v>
      </c>
      <c r="H31" s="68">
        <f t="shared" si="1"/>
        <v>12.25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-180</v>
      </c>
      <c r="V31" s="70">
        <f t="shared" si="4"/>
        <v>-180</v>
      </c>
      <c r="W31" s="70"/>
      <c r="X31" s="70">
        <f t="shared" si="5"/>
        <v>197.86403692824172</v>
      </c>
      <c r="Y31" s="70">
        <f t="shared" si="6"/>
        <v>17.864036928241717</v>
      </c>
      <c r="Z31" s="70">
        <f t="shared" si="7"/>
        <v>18</v>
      </c>
      <c r="AA31" s="24">
        <f t="shared" si="8"/>
        <v>18</v>
      </c>
      <c r="AB31" s="67">
        <f t="shared" si="9"/>
        <v>198</v>
      </c>
    </row>
    <row r="32" spans="1:28" ht="15" customHeight="1" x14ac:dyDescent="0.25">
      <c r="A32" s="71">
        <v>305</v>
      </c>
      <c r="B32" s="71">
        <v>180</v>
      </c>
      <c r="C32" s="68">
        <v>4.07</v>
      </c>
      <c r="D32" s="68">
        <v>265.39999999999998</v>
      </c>
      <c r="E32" s="68">
        <v>210.83</v>
      </c>
      <c r="F32" s="68">
        <f t="shared" si="0"/>
        <v>9.3589743589743595</v>
      </c>
      <c r="G32" s="68">
        <v>0</v>
      </c>
      <c r="H32" s="68">
        <f t="shared" si="1"/>
        <v>12.564102564102564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-180</v>
      </c>
      <c r="V32" s="70">
        <f t="shared" si="4"/>
        <v>-180</v>
      </c>
      <c r="W32" s="70"/>
      <c r="X32" s="70">
        <f t="shared" si="5"/>
        <v>197.86403692824172</v>
      </c>
      <c r="Y32" s="70">
        <f t="shared" si="6"/>
        <v>17.864036928241717</v>
      </c>
      <c r="Z32" s="70">
        <f t="shared" si="7"/>
        <v>18</v>
      </c>
      <c r="AA32" s="24">
        <f t="shared" si="8"/>
        <v>18</v>
      </c>
      <c r="AB32" s="67">
        <f t="shared" si="9"/>
        <v>198</v>
      </c>
    </row>
    <row r="33" spans="1:28" ht="15" customHeight="1" x14ac:dyDescent="0.25">
      <c r="A33" s="71">
        <v>307</v>
      </c>
      <c r="B33" s="71">
        <v>180</v>
      </c>
      <c r="C33" s="68">
        <v>4.09</v>
      </c>
      <c r="D33" s="68">
        <v>265.42</v>
      </c>
      <c r="E33" s="68">
        <v>210.83</v>
      </c>
      <c r="F33" s="68">
        <f t="shared" si="0"/>
        <v>9.5526315789473681</v>
      </c>
      <c r="G33" s="68">
        <v>0</v>
      </c>
      <c r="H33" s="68">
        <f t="shared" si="1"/>
        <v>12.894736842105264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0</v>
      </c>
      <c r="U33" s="74">
        <f t="shared" si="3"/>
        <v>-180</v>
      </c>
      <c r="V33" s="70">
        <f t="shared" si="4"/>
        <v>-180</v>
      </c>
      <c r="W33" s="70"/>
      <c r="X33" s="70">
        <f t="shared" si="5"/>
        <v>197.86403692824172</v>
      </c>
      <c r="Y33" s="70">
        <f t="shared" si="6"/>
        <v>17.864036928241717</v>
      </c>
      <c r="Z33" s="70">
        <f t="shared" si="7"/>
        <v>18</v>
      </c>
      <c r="AA33" s="24">
        <f t="shared" si="8"/>
        <v>18</v>
      </c>
      <c r="AB33" s="67">
        <f t="shared" si="9"/>
        <v>198</v>
      </c>
    </row>
    <row r="34" spans="1:28" ht="15" customHeight="1" x14ac:dyDescent="0.25">
      <c r="A34" s="71">
        <v>310</v>
      </c>
      <c r="B34" s="71">
        <v>180</v>
      </c>
      <c r="C34" s="68">
        <v>4.13</v>
      </c>
      <c r="D34" s="68">
        <v>265.44</v>
      </c>
      <c r="E34" s="68">
        <v>210.83</v>
      </c>
      <c r="F34" s="68">
        <f t="shared" ref="F34:F70" si="13">($A$71-A34)/(ROW($A$71)-ROW(A34))</f>
        <v>9.7297297297297298</v>
      </c>
      <c r="G34" s="68">
        <v>0</v>
      </c>
      <c r="H34" s="68">
        <f t="shared" ref="H34:H70" si="14">($A$71-B34)/(ROW($A$71)-ROW(B34))</f>
        <v>13.243243243243244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1</v>
      </c>
      <c r="N34" s="26"/>
      <c r="O34" s="26"/>
      <c r="P34" s="25"/>
      <c r="Q34" s="25"/>
      <c r="T34" s="22">
        <v>0</v>
      </c>
      <c r="U34" s="74">
        <f t="shared" ref="U34:U65" si="16">T34-B34</f>
        <v>-180</v>
      </c>
      <c r="V34" s="70">
        <f t="shared" ref="V34:V65" si="17">ROUND(U34,0)</f>
        <v>-180</v>
      </c>
      <c r="W34" s="70"/>
      <c r="X34" s="70">
        <f t="shared" ref="X34:X65" si="18">B34/$W$2*$W$3</f>
        <v>197.86403692824172</v>
      </c>
      <c r="Y34" s="70">
        <f t="shared" ref="Y34:Y65" si="19">X34-B34</f>
        <v>17.864036928241717</v>
      </c>
      <c r="Z34" s="70">
        <f t="shared" ref="Z34:Z65" si="20">ROUND(Y34,0)</f>
        <v>18</v>
      </c>
      <c r="AA34" s="24">
        <f t="shared" ref="AA34:AA65" si="21">IF(V34&gt;=0,V34,Z34)</f>
        <v>18</v>
      </c>
      <c r="AB34" s="67">
        <f t="shared" ref="AB34:AB65" si="22">B34+AA34</f>
        <v>198</v>
      </c>
    </row>
    <row r="35" spans="1:28" ht="15" customHeight="1" x14ac:dyDescent="0.25">
      <c r="A35" s="71">
        <v>312</v>
      </c>
      <c r="B35" s="71">
        <v>180</v>
      </c>
      <c r="C35" s="68">
        <v>4.1500000000000004</v>
      </c>
      <c r="D35" s="68">
        <v>265.45999999999998</v>
      </c>
      <c r="E35" s="68">
        <v>210.83</v>
      </c>
      <c r="F35" s="68">
        <f t="shared" si="13"/>
        <v>9.9444444444444446</v>
      </c>
      <c r="G35" s="68">
        <v>0</v>
      </c>
      <c r="H35" s="68">
        <f t="shared" si="14"/>
        <v>13.611111111111111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-180</v>
      </c>
      <c r="V35" s="70">
        <f t="shared" si="17"/>
        <v>-180</v>
      </c>
      <c r="W35" s="70"/>
      <c r="X35" s="70">
        <f t="shared" si="18"/>
        <v>197.86403692824172</v>
      </c>
      <c r="Y35" s="70">
        <f t="shared" si="19"/>
        <v>17.864036928241717</v>
      </c>
      <c r="Z35" s="70">
        <f t="shared" si="20"/>
        <v>18</v>
      </c>
      <c r="AA35" s="24">
        <f t="shared" si="21"/>
        <v>18</v>
      </c>
      <c r="AB35" s="67">
        <f t="shared" si="22"/>
        <v>198</v>
      </c>
    </row>
    <row r="36" spans="1:28" ht="15" customHeight="1" x14ac:dyDescent="0.25">
      <c r="A36" s="71">
        <v>301</v>
      </c>
      <c r="B36" s="71">
        <v>180</v>
      </c>
      <c r="C36" s="68">
        <v>4.01</v>
      </c>
      <c r="D36" s="68">
        <v>265.48</v>
      </c>
      <c r="E36" s="68">
        <v>210.83</v>
      </c>
      <c r="F36" s="68">
        <f t="shared" si="13"/>
        <v>10.542857142857143</v>
      </c>
      <c r="G36" s="68">
        <v>0</v>
      </c>
      <c r="H36" s="68">
        <f t="shared" si="14"/>
        <v>14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0</v>
      </c>
      <c r="U36" s="74">
        <f t="shared" si="16"/>
        <v>-180</v>
      </c>
      <c r="V36" s="70">
        <f t="shared" si="17"/>
        <v>-180</v>
      </c>
      <c r="W36" s="70"/>
      <c r="X36" s="70">
        <f t="shared" si="18"/>
        <v>197.86403692824172</v>
      </c>
      <c r="Y36" s="70">
        <f t="shared" si="19"/>
        <v>17.864036928241717</v>
      </c>
      <c r="Z36" s="70">
        <f t="shared" si="20"/>
        <v>18</v>
      </c>
      <c r="AA36" s="24">
        <f t="shared" si="21"/>
        <v>18</v>
      </c>
      <c r="AB36" s="67">
        <f t="shared" si="22"/>
        <v>198</v>
      </c>
    </row>
    <row r="37" spans="1:28" ht="15" customHeight="1" x14ac:dyDescent="0.25">
      <c r="A37" s="71">
        <v>290</v>
      </c>
      <c r="B37" s="71">
        <v>180</v>
      </c>
      <c r="C37" s="68">
        <v>3.87</v>
      </c>
      <c r="D37" s="68">
        <v>265.5</v>
      </c>
      <c r="E37" s="68">
        <v>210.83</v>
      </c>
      <c r="F37" s="68">
        <f t="shared" si="13"/>
        <v>11.176470588235293</v>
      </c>
      <c r="G37" s="68">
        <v>0</v>
      </c>
      <c r="H37" s="68">
        <f t="shared" si="14"/>
        <v>14.411764705882353</v>
      </c>
      <c r="I37" s="68">
        <v>0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-180</v>
      </c>
      <c r="V37" s="70">
        <f t="shared" si="17"/>
        <v>-180</v>
      </c>
      <c r="W37" s="70"/>
      <c r="X37" s="70">
        <f t="shared" si="18"/>
        <v>197.86403692824172</v>
      </c>
      <c r="Y37" s="70">
        <f t="shared" si="19"/>
        <v>17.864036928241717</v>
      </c>
      <c r="Z37" s="70">
        <f t="shared" si="20"/>
        <v>18</v>
      </c>
      <c r="AA37" s="24">
        <f t="shared" si="21"/>
        <v>18</v>
      </c>
      <c r="AB37" s="67">
        <f t="shared" si="22"/>
        <v>198</v>
      </c>
    </row>
    <row r="38" spans="1:28" ht="15" customHeight="1" x14ac:dyDescent="0.25">
      <c r="A38" s="71">
        <v>279</v>
      </c>
      <c r="B38" s="71">
        <v>180</v>
      </c>
      <c r="C38" s="68">
        <v>3.72</v>
      </c>
      <c r="D38" s="68">
        <v>265.51</v>
      </c>
      <c r="E38" s="68">
        <v>210.83</v>
      </c>
      <c r="F38" s="68">
        <f t="shared" si="13"/>
        <v>11.848484848484848</v>
      </c>
      <c r="G38" s="68">
        <v>0</v>
      </c>
      <c r="H38" s="68">
        <f t="shared" si="14"/>
        <v>14.848484848484848</v>
      </c>
      <c r="I38" s="68">
        <v>0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1</v>
      </c>
      <c r="N38" s="26"/>
      <c r="O38" s="26"/>
      <c r="P38" s="25"/>
      <c r="Q38" s="25"/>
      <c r="T38" s="22">
        <v>0</v>
      </c>
      <c r="U38" s="74">
        <f t="shared" si="16"/>
        <v>-180</v>
      </c>
      <c r="V38" s="70">
        <f t="shared" si="17"/>
        <v>-180</v>
      </c>
      <c r="W38" s="70"/>
      <c r="X38" s="70">
        <f t="shared" si="18"/>
        <v>197.86403692824172</v>
      </c>
      <c r="Y38" s="70">
        <f t="shared" si="19"/>
        <v>17.864036928241717</v>
      </c>
      <c r="Z38" s="70">
        <f t="shared" si="20"/>
        <v>18</v>
      </c>
      <c r="AA38" s="24">
        <f t="shared" si="21"/>
        <v>18</v>
      </c>
      <c r="AB38" s="67">
        <f t="shared" si="22"/>
        <v>198</v>
      </c>
    </row>
    <row r="39" spans="1:28" ht="15" customHeight="1" x14ac:dyDescent="0.25">
      <c r="A39" s="71">
        <v>274</v>
      </c>
      <c r="B39" s="71">
        <v>180</v>
      </c>
      <c r="C39" s="68">
        <v>3.65</v>
      </c>
      <c r="D39" s="68">
        <v>265.52999999999997</v>
      </c>
      <c r="E39" s="68">
        <v>210.83</v>
      </c>
      <c r="F39" s="68">
        <f t="shared" si="13"/>
        <v>12.375</v>
      </c>
      <c r="G39" s="68">
        <v>0</v>
      </c>
      <c r="H39" s="68">
        <f t="shared" si="14"/>
        <v>15.3125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1</v>
      </c>
      <c r="N39" s="26"/>
      <c r="O39" s="26"/>
      <c r="P39" s="25"/>
      <c r="Q39" s="25"/>
      <c r="T39" s="22">
        <v>0</v>
      </c>
      <c r="U39" s="74">
        <f t="shared" si="16"/>
        <v>-180</v>
      </c>
      <c r="V39" s="70">
        <f t="shared" si="17"/>
        <v>-180</v>
      </c>
      <c r="W39" s="70"/>
      <c r="X39" s="70">
        <f t="shared" si="18"/>
        <v>197.86403692824172</v>
      </c>
      <c r="Y39" s="70">
        <f t="shared" si="19"/>
        <v>17.864036928241717</v>
      </c>
      <c r="Z39" s="70">
        <f t="shared" si="20"/>
        <v>18</v>
      </c>
      <c r="AA39" s="24">
        <f t="shared" si="21"/>
        <v>18</v>
      </c>
      <c r="AB39" s="67">
        <f t="shared" si="22"/>
        <v>198</v>
      </c>
    </row>
    <row r="40" spans="1:28" ht="15" customHeight="1" x14ac:dyDescent="0.25">
      <c r="A40" s="71">
        <v>269</v>
      </c>
      <c r="B40" s="71">
        <v>180</v>
      </c>
      <c r="C40" s="68">
        <v>3.58</v>
      </c>
      <c r="D40" s="68">
        <v>265.54000000000002</v>
      </c>
      <c r="E40" s="68">
        <v>210.83</v>
      </c>
      <c r="F40" s="68">
        <f t="shared" si="13"/>
        <v>12.935483870967742</v>
      </c>
      <c r="G40" s="68">
        <v>0</v>
      </c>
      <c r="H40" s="68">
        <f t="shared" si="14"/>
        <v>15.806451612903226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1</v>
      </c>
      <c r="N40" s="26"/>
      <c r="O40" s="26"/>
      <c r="P40" s="25"/>
      <c r="Q40" s="25"/>
      <c r="T40" s="22">
        <v>0</v>
      </c>
      <c r="U40" s="74">
        <f t="shared" si="16"/>
        <v>-180</v>
      </c>
      <c r="V40" s="70">
        <f t="shared" si="17"/>
        <v>-180</v>
      </c>
      <c r="W40" s="70"/>
      <c r="X40" s="70">
        <f t="shared" si="18"/>
        <v>197.86403692824172</v>
      </c>
      <c r="Y40" s="70">
        <f t="shared" si="19"/>
        <v>17.864036928241717</v>
      </c>
      <c r="Z40" s="70">
        <f t="shared" si="20"/>
        <v>18</v>
      </c>
      <c r="AA40" s="24">
        <f t="shared" si="21"/>
        <v>18</v>
      </c>
      <c r="AB40" s="67">
        <f t="shared" si="22"/>
        <v>198</v>
      </c>
    </row>
    <row r="41" spans="1:28" ht="15" customHeight="1" x14ac:dyDescent="0.25">
      <c r="A41" s="71">
        <v>263</v>
      </c>
      <c r="B41" s="71">
        <v>180</v>
      </c>
      <c r="C41" s="68">
        <v>3.51</v>
      </c>
      <c r="D41" s="68">
        <v>265.55</v>
      </c>
      <c r="E41" s="68">
        <v>210.83</v>
      </c>
      <c r="F41" s="68">
        <f t="shared" si="13"/>
        <v>13.566666666666666</v>
      </c>
      <c r="G41" s="68">
        <v>0</v>
      </c>
      <c r="H41" s="68">
        <f t="shared" si="14"/>
        <v>16.333333333333332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0</v>
      </c>
      <c r="N41" s="26"/>
      <c r="O41" s="26"/>
      <c r="P41" s="25"/>
      <c r="Q41" s="25"/>
      <c r="T41" s="22">
        <v>0</v>
      </c>
      <c r="U41" s="74">
        <f t="shared" si="16"/>
        <v>-180</v>
      </c>
      <c r="V41" s="70">
        <f t="shared" si="17"/>
        <v>-180</v>
      </c>
      <c r="W41" s="70"/>
      <c r="X41" s="70">
        <f t="shared" si="18"/>
        <v>197.86403692824172</v>
      </c>
      <c r="Y41" s="70">
        <f t="shared" si="19"/>
        <v>17.864036928241717</v>
      </c>
      <c r="Z41" s="70">
        <f t="shared" si="20"/>
        <v>18</v>
      </c>
      <c r="AA41" s="24">
        <f t="shared" si="21"/>
        <v>18</v>
      </c>
      <c r="AB41" s="67">
        <f t="shared" si="22"/>
        <v>198</v>
      </c>
    </row>
    <row r="42" spans="1:28" ht="15" customHeight="1" x14ac:dyDescent="0.25">
      <c r="A42" s="71">
        <v>252</v>
      </c>
      <c r="B42" s="71">
        <v>180</v>
      </c>
      <c r="C42" s="68">
        <v>3.36</v>
      </c>
      <c r="D42" s="68">
        <v>265.57</v>
      </c>
      <c r="E42" s="68">
        <v>210.83</v>
      </c>
      <c r="F42" s="68">
        <f t="shared" si="13"/>
        <v>14.413793103448276</v>
      </c>
      <c r="G42" s="68">
        <v>0</v>
      </c>
      <c r="H42" s="68">
        <f t="shared" si="14"/>
        <v>16.896551724137932</v>
      </c>
      <c r="I42" s="68">
        <v>0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-180</v>
      </c>
      <c r="V42" s="70">
        <f t="shared" si="17"/>
        <v>-180</v>
      </c>
      <c r="W42" s="70"/>
      <c r="X42" s="70">
        <f t="shared" si="18"/>
        <v>197.86403692824172</v>
      </c>
      <c r="Y42" s="70">
        <f t="shared" si="19"/>
        <v>17.864036928241717</v>
      </c>
      <c r="Z42" s="70">
        <f t="shared" si="20"/>
        <v>18</v>
      </c>
      <c r="AA42" s="24">
        <f t="shared" si="21"/>
        <v>18</v>
      </c>
      <c r="AB42" s="67">
        <f t="shared" si="22"/>
        <v>198</v>
      </c>
    </row>
    <row r="43" spans="1:28" ht="15" customHeight="1" x14ac:dyDescent="0.25">
      <c r="A43" s="71">
        <v>242</v>
      </c>
      <c r="B43" s="71">
        <v>180</v>
      </c>
      <c r="C43" s="68">
        <v>3.22</v>
      </c>
      <c r="D43" s="68">
        <v>265.57</v>
      </c>
      <c r="E43" s="68">
        <v>210.83</v>
      </c>
      <c r="F43" s="68">
        <f t="shared" si="13"/>
        <v>15.285714285714286</v>
      </c>
      <c r="G43" s="68">
        <v>0</v>
      </c>
      <c r="H43" s="68">
        <f t="shared" si="14"/>
        <v>17.5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0</v>
      </c>
      <c r="N43" s="26"/>
      <c r="O43" s="26"/>
      <c r="P43" s="25"/>
      <c r="Q43" s="25"/>
      <c r="T43" s="22">
        <v>0</v>
      </c>
      <c r="U43" s="74">
        <f t="shared" si="16"/>
        <v>-180</v>
      </c>
      <c r="V43" s="70">
        <f t="shared" si="17"/>
        <v>-180</v>
      </c>
      <c r="W43" s="70"/>
      <c r="X43" s="70">
        <f t="shared" si="18"/>
        <v>197.86403692824172</v>
      </c>
      <c r="Y43" s="70">
        <f t="shared" si="19"/>
        <v>17.864036928241717</v>
      </c>
      <c r="Z43" s="70">
        <f t="shared" si="20"/>
        <v>18</v>
      </c>
      <c r="AA43" s="24">
        <f t="shared" si="21"/>
        <v>18</v>
      </c>
      <c r="AB43" s="67">
        <f t="shared" si="22"/>
        <v>198</v>
      </c>
    </row>
    <row r="44" spans="1:28" ht="15" customHeight="1" x14ac:dyDescent="0.25">
      <c r="A44" s="71">
        <v>231</v>
      </c>
      <c r="B44" s="71">
        <v>180</v>
      </c>
      <c r="C44" s="68">
        <v>3.07</v>
      </c>
      <c r="D44" s="68">
        <v>265.58</v>
      </c>
      <c r="E44" s="68">
        <v>210.83</v>
      </c>
      <c r="F44" s="68">
        <f t="shared" si="13"/>
        <v>16.25925925925926</v>
      </c>
      <c r="G44" s="68">
        <v>0</v>
      </c>
      <c r="H44" s="68">
        <f t="shared" si="14"/>
        <v>18.148148148148149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-180</v>
      </c>
      <c r="V44" s="70">
        <f t="shared" si="17"/>
        <v>-180</v>
      </c>
      <c r="W44" s="70"/>
      <c r="X44" s="70">
        <f t="shared" si="18"/>
        <v>197.86403692824172</v>
      </c>
      <c r="Y44" s="70">
        <f t="shared" si="19"/>
        <v>17.864036928241717</v>
      </c>
      <c r="Z44" s="70">
        <f t="shared" si="20"/>
        <v>18</v>
      </c>
      <c r="AA44" s="24">
        <f t="shared" si="21"/>
        <v>18</v>
      </c>
      <c r="AB44" s="67">
        <f t="shared" si="22"/>
        <v>198</v>
      </c>
    </row>
    <row r="45" spans="1:28" ht="15" customHeight="1" x14ac:dyDescent="0.25">
      <c r="A45" s="71">
        <v>242</v>
      </c>
      <c r="B45" s="71">
        <v>180</v>
      </c>
      <c r="C45" s="68">
        <v>3.22</v>
      </c>
      <c r="D45" s="68">
        <v>265.58999999999997</v>
      </c>
      <c r="E45" s="68">
        <v>210.83</v>
      </c>
      <c r="F45" s="68">
        <f t="shared" si="13"/>
        <v>16.46153846153846</v>
      </c>
      <c r="G45" s="68">
        <v>0</v>
      </c>
      <c r="H45" s="68">
        <f t="shared" si="14"/>
        <v>18.846153846153847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0</v>
      </c>
      <c r="N45" s="26"/>
      <c r="O45" s="26"/>
      <c r="P45" s="25"/>
      <c r="Q45" s="25"/>
      <c r="T45" s="22">
        <v>0</v>
      </c>
      <c r="U45" s="74">
        <f t="shared" si="16"/>
        <v>-180</v>
      </c>
      <c r="V45" s="70">
        <f t="shared" si="17"/>
        <v>-180</v>
      </c>
      <c r="W45" s="70"/>
      <c r="X45" s="70">
        <f t="shared" si="18"/>
        <v>197.86403692824172</v>
      </c>
      <c r="Y45" s="70">
        <f t="shared" si="19"/>
        <v>17.864036928241717</v>
      </c>
      <c r="Z45" s="70">
        <f t="shared" si="20"/>
        <v>18</v>
      </c>
      <c r="AA45" s="24">
        <f t="shared" si="21"/>
        <v>18</v>
      </c>
      <c r="AB45" s="67">
        <f t="shared" si="22"/>
        <v>198</v>
      </c>
    </row>
    <row r="46" spans="1:28" ht="15" customHeight="1" x14ac:dyDescent="0.25">
      <c r="A46" s="71">
        <v>252</v>
      </c>
      <c r="B46" s="71">
        <v>180</v>
      </c>
      <c r="C46" s="68">
        <v>3.36</v>
      </c>
      <c r="D46" s="68">
        <v>265.60000000000002</v>
      </c>
      <c r="E46" s="68">
        <v>210.83</v>
      </c>
      <c r="F46" s="68">
        <f t="shared" si="13"/>
        <v>16.72</v>
      </c>
      <c r="G46" s="68">
        <v>0</v>
      </c>
      <c r="H46" s="68">
        <f t="shared" si="14"/>
        <v>19.600000000000001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0</v>
      </c>
      <c r="N46" s="26"/>
      <c r="O46" s="26"/>
      <c r="P46" s="25"/>
      <c r="Q46" s="25"/>
      <c r="T46" s="22">
        <v>0</v>
      </c>
      <c r="U46" s="74">
        <f t="shared" si="16"/>
        <v>-180</v>
      </c>
      <c r="V46" s="70">
        <f t="shared" si="17"/>
        <v>-180</v>
      </c>
      <c r="W46" s="70"/>
      <c r="X46" s="70">
        <f t="shared" si="18"/>
        <v>197.86403692824172</v>
      </c>
      <c r="Y46" s="70">
        <f t="shared" si="19"/>
        <v>17.864036928241717</v>
      </c>
      <c r="Z46" s="70">
        <f t="shared" si="20"/>
        <v>18</v>
      </c>
      <c r="AA46" s="24">
        <f t="shared" si="21"/>
        <v>18</v>
      </c>
      <c r="AB46" s="67">
        <f t="shared" si="22"/>
        <v>198</v>
      </c>
    </row>
    <row r="47" spans="1:28" ht="15" customHeight="1" x14ac:dyDescent="0.25">
      <c r="A47" s="71">
        <v>263</v>
      </c>
      <c r="B47" s="71">
        <v>180</v>
      </c>
      <c r="C47" s="68">
        <v>3.51</v>
      </c>
      <c r="D47" s="68">
        <v>265.62</v>
      </c>
      <c r="E47" s="68">
        <v>210.83</v>
      </c>
      <c r="F47" s="68">
        <f t="shared" si="13"/>
        <v>16.958333333333332</v>
      </c>
      <c r="G47" s="68">
        <v>0</v>
      </c>
      <c r="H47" s="68">
        <f t="shared" si="14"/>
        <v>20.416666666666668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25"/>
      <c r="T47" s="22">
        <v>0</v>
      </c>
      <c r="U47" s="74">
        <f t="shared" si="16"/>
        <v>-180</v>
      </c>
      <c r="V47" s="70">
        <f t="shared" si="17"/>
        <v>-180</v>
      </c>
      <c r="W47" s="70"/>
      <c r="X47" s="70">
        <f t="shared" si="18"/>
        <v>197.86403692824172</v>
      </c>
      <c r="Y47" s="70">
        <f t="shared" si="19"/>
        <v>17.864036928241717</v>
      </c>
      <c r="Z47" s="70">
        <f t="shared" si="20"/>
        <v>18</v>
      </c>
      <c r="AA47" s="24">
        <f t="shared" si="21"/>
        <v>18</v>
      </c>
      <c r="AB47" s="67">
        <f t="shared" si="22"/>
        <v>198</v>
      </c>
    </row>
    <row r="48" spans="1:28" ht="15" customHeight="1" x14ac:dyDescent="0.25">
      <c r="A48" s="71">
        <v>253</v>
      </c>
      <c r="B48" s="71">
        <v>180</v>
      </c>
      <c r="C48" s="68">
        <v>3.37</v>
      </c>
      <c r="D48" s="68">
        <v>265.63</v>
      </c>
      <c r="E48" s="68">
        <v>210.83</v>
      </c>
      <c r="F48" s="68">
        <f t="shared" si="13"/>
        <v>18.130434782608695</v>
      </c>
      <c r="G48" s="68">
        <v>0</v>
      </c>
      <c r="H48" s="68">
        <f t="shared" si="14"/>
        <v>21.304347826086957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0</v>
      </c>
      <c r="U48" s="74">
        <f t="shared" si="16"/>
        <v>-180</v>
      </c>
      <c r="V48" s="70">
        <f t="shared" si="17"/>
        <v>-180</v>
      </c>
      <c r="W48" s="70"/>
      <c r="X48" s="70">
        <f t="shared" si="18"/>
        <v>197.86403692824172</v>
      </c>
      <c r="Y48" s="70">
        <f t="shared" si="19"/>
        <v>17.864036928241717</v>
      </c>
      <c r="Z48" s="70">
        <f t="shared" si="20"/>
        <v>18</v>
      </c>
      <c r="AA48" s="24">
        <f t="shared" si="21"/>
        <v>18</v>
      </c>
      <c r="AB48" s="67">
        <f t="shared" si="22"/>
        <v>198</v>
      </c>
    </row>
    <row r="49" spans="1:28" ht="15" customHeight="1" x14ac:dyDescent="0.25">
      <c r="A49" s="71">
        <v>243</v>
      </c>
      <c r="B49" s="71">
        <v>180</v>
      </c>
      <c r="C49" s="68">
        <v>3.23</v>
      </c>
      <c r="D49" s="68">
        <v>265.64</v>
      </c>
      <c r="E49" s="68">
        <v>210.83</v>
      </c>
      <c r="F49" s="68">
        <f t="shared" si="13"/>
        <v>19.40909090909091</v>
      </c>
      <c r="G49" s="68">
        <v>0</v>
      </c>
      <c r="H49" s="68">
        <f t="shared" si="14"/>
        <v>22.272727272727273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-180</v>
      </c>
      <c r="V49" s="70">
        <f t="shared" si="17"/>
        <v>-180</v>
      </c>
      <c r="W49" s="70"/>
      <c r="X49" s="70">
        <f t="shared" si="18"/>
        <v>197.86403692824172</v>
      </c>
      <c r="Y49" s="70">
        <f t="shared" si="19"/>
        <v>17.864036928241717</v>
      </c>
      <c r="Z49" s="70">
        <f t="shared" si="20"/>
        <v>18</v>
      </c>
      <c r="AA49" s="24">
        <f t="shared" si="21"/>
        <v>18</v>
      </c>
      <c r="AB49" s="67">
        <f t="shared" si="22"/>
        <v>198</v>
      </c>
    </row>
    <row r="50" spans="1:28" ht="15" customHeight="1" x14ac:dyDescent="0.25">
      <c r="A50" s="71">
        <v>232</v>
      </c>
      <c r="B50" s="71">
        <v>180</v>
      </c>
      <c r="C50" s="68">
        <v>3.09</v>
      </c>
      <c r="D50" s="68">
        <v>265.64999999999998</v>
      </c>
      <c r="E50" s="68">
        <v>210.83</v>
      </c>
      <c r="F50" s="68">
        <f t="shared" si="13"/>
        <v>20.857142857142858</v>
      </c>
      <c r="G50" s="68">
        <v>0</v>
      </c>
      <c r="H50" s="68">
        <f t="shared" si="14"/>
        <v>23.333333333333332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0</v>
      </c>
      <c r="U50" s="74">
        <f t="shared" si="16"/>
        <v>-180</v>
      </c>
      <c r="V50" s="70">
        <f t="shared" si="17"/>
        <v>-180</v>
      </c>
      <c r="W50" s="70"/>
      <c r="X50" s="70">
        <f t="shared" si="18"/>
        <v>197.86403692824172</v>
      </c>
      <c r="Y50" s="70">
        <f t="shared" si="19"/>
        <v>17.864036928241717</v>
      </c>
      <c r="Z50" s="70">
        <f t="shared" si="20"/>
        <v>18</v>
      </c>
      <c r="AA50" s="24">
        <f t="shared" si="21"/>
        <v>18</v>
      </c>
      <c r="AB50" s="67">
        <f t="shared" si="22"/>
        <v>198</v>
      </c>
    </row>
    <row r="51" spans="1:28" ht="15" customHeight="1" x14ac:dyDescent="0.25">
      <c r="A51" s="71">
        <v>227</v>
      </c>
      <c r="B51" s="71">
        <v>180</v>
      </c>
      <c r="C51" s="68">
        <v>3.02</v>
      </c>
      <c r="D51" s="68">
        <v>265.64999999999998</v>
      </c>
      <c r="E51" s="68">
        <v>210.83</v>
      </c>
      <c r="F51" s="68">
        <f t="shared" si="13"/>
        <v>22.15</v>
      </c>
      <c r="G51" s="68">
        <v>0</v>
      </c>
      <c r="H51" s="68">
        <f t="shared" si="14"/>
        <v>24.5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0</v>
      </c>
      <c r="U51" s="74">
        <f t="shared" si="16"/>
        <v>-180</v>
      </c>
      <c r="V51" s="70">
        <f t="shared" si="17"/>
        <v>-180</v>
      </c>
      <c r="W51" s="70"/>
      <c r="X51" s="70">
        <f t="shared" si="18"/>
        <v>197.86403692824172</v>
      </c>
      <c r="Y51" s="70">
        <f t="shared" si="19"/>
        <v>17.864036928241717</v>
      </c>
      <c r="Z51" s="70">
        <f t="shared" si="20"/>
        <v>18</v>
      </c>
      <c r="AA51" s="24">
        <f t="shared" si="21"/>
        <v>18</v>
      </c>
      <c r="AB51" s="67">
        <f t="shared" si="22"/>
        <v>198</v>
      </c>
    </row>
    <row r="52" spans="1:28" ht="15" customHeight="1" x14ac:dyDescent="0.25">
      <c r="A52" s="71">
        <v>222</v>
      </c>
      <c r="B52" s="71">
        <v>180</v>
      </c>
      <c r="C52" s="68">
        <v>2.95</v>
      </c>
      <c r="D52" s="68">
        <v>265.66000000000003</v>
      </c>
      <c r="E52" s="68">
        <v>210.83</v>
      </c>
      <c r="F52" s="68">
        <f t="shared" si="13"/>
        <v>23.578947368421051</v>
      </c>
      <c r="G52" s="68">
        <v>0</v>
      </c>
      <c r="H52" s="68">
        <f t="shared" si="14"/>
        <v>25.789473684210527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0</v>
      </c>
      <c r="U52" s="74">
        <f t="shared" si="16"/>
        <v>-180</v>
      </c>
      <c r="V52" s="70">
        <f t="shared" si="17"/>
        <v>-180</v>
      </c>
      <c r="W52" s="70"/>
      <c r="X52" s="70">
        <f t="shared" si="18"/>
        <v>197.86403692824172</v>
      </c>
      <c r="Y52" s="70">
        <f t="shared" si="19"/>
        <v>17.864036928241717</v>
      </c>
      <c r="Z52" s="70">
        <f t="shared" si="20"/>
        <v>18</v>
      </c>
      <c r="AA52" s="24">
        <f t="shared" si="21"/>
        <v>18</v>
      </c>
      <c r="AB52" s="67">
        <f t="shared" si="22"/>
        <v>198</v>
      </c>
    </row>
    <row r="53" spans="1:28" ht="15" customHeight="1" x14ac:dyDescent="0.25">
      <c r="A53" s="71">
        <v>216</v>
      </c>
      <c r="B53" s="71">
        <v>180</v>
      </c>
      <c r="C53" s="68">
        <v>2.88</v>
      </c>
      <c r="D53" s="68">
        <v>265.67</v>
      </c>
      <c r="E53" s="68">
        <v>210.83</v>
      </c>
      <c r="F53" s="68">
        <f t="shared" si="13"/>
        <v>25.222222222222221</v>
      </c>
      <c r="G53" s="68">
        <v>0</v>
      </c>
      <c r="H53" s="68">
        <f t="shared" si="14"/>
        <v>27.222222222222221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0</v>
      </c>
      <c r="U53" s="74">
        <f t="shared" si="16"/>
        <v>-180</v>
      </c>
      <c r="V53" s="70">
        <f t="shared" si="17"/>
        <v>-180</v>
      </c>
      <c r="W53" s="70"/>
      <c r="X53" s="70">
        <f t="shared" si="18"/>
        <v>197.86403692824172</v>
      </c>
      <c r="Y53" s="70">
        <f t="shared" si="19"/>
        <v>17.864036928241717</v>
      </c>
      <c r="Z53" s="70">
        <f t="shared" si="20"/>
        <v>18</v>
      </c>
      <c r="AA53" s="24">
        <f t="shared" si="21"/>
        <v>18</v>
      </c>
      <c r="AB53" s="67">
        <f t="shared" si="22"/>
        <v>198</v>
      </c>
    </row>
    <row r="54" spans="1:28" ht="15" customHeight="1" x14ac:dyDescent="0.25">
      <c r="A54" s="71">
        <v>238</v>
      </c>
      <c r="B54" s="71">
        <v>180</v>
      </c>
      <c r="C54" s="68">
        <v>3.17</v>
      </c>
      <c r="D54" s="68">
        <v>265.67</v>
      </c>
      <c r="E54" s="68">
        <v>210.83</v>
      </c>
      <c r="F54" s="68">
        <f t="shared" si="13"/>
        <v>25.411764705882351</v>
      </c>
      <c r="G54" s="68">
        <v>0</v>
      </c>
      <c r="H54" s="68">
        <f t="shared" si="14"/>
        <v>28.823529411764707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-180</v>
      </c>
      <c r="V54" s="70">
        <f t="shared" si="17"/>
        <v>-180</v>
      </c>
      <c r="W54" s="70"/>
      <c r="X54" s="70">
        <f t="shared" si="18"/>
        <v>197.86403692824172</v>
      </c>
      <c r="Y54" s="70">
        <f t="shared" si="19"/>
        <v>17.864036928241717</v>
      </c>
      <c r="Z54" s="70">
        <f t="shared" si="20"/>
        <v>18</v>
      </c>
      <c r="AA54" s="24">
        <f t="shared" si="21"/>
        <v>18</v>
      </c>
      <c r="AB54" s="67">
        <f t="shared" si="22"/>
        <v>198</v>
      </c>
    </row>
    <row r="55" spans="1:28" ht="15" customHeight="1" x14ac:dyDescent="0.25">
      <c r="A55" s="71">
        <v>259</v>
      </c>
      <c r="B55" s="71">
        <v>180</v>
      </c>
      <c r="C55" s="68">
        <v>0</v>
      </c>
      <c r="D55" s="68">
        <v>265.69</v>
      </c>
      <c r="E55" s="68">
        <v>210.83</v>
      </c>
      <c r="F55" s="68">
        <f t="shared" si="13"/>
        <v>25.6875</v>
      </c>
      <c r="G55" s="68">
        <v>0</v>
      </c>
      <c r="H55" s="68">
        <f t="shared" si="14"/>
        <v>30.625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0</v>
      </c>
      <c r="U55" s="74">
        <f t="shared" si="16"/>
        <v>-180</v>
      </c>
      <c r="V55" s="70">
        <f t="shared" si="17"/>
        <v>-180</v>
      </c>
      <c r="W55" s="70"/>
      <c r="X55" s="70">
        <f t="shared" si="18"/>
        <v>197.86403692824172</v>
      </c>
      <c r="Y55" s="70">
        <f t="shared" si="19"/>
        <v>17.864036928241717</v>
      </c>
      <c r="Z55" s="70">
        <f t="shared" si="20"/>
        <v>18</v>
      </c>
      <c r="AA55" s="24">
        <f t="shared" si="21"/>
        <v>18</v>
      </c>
      <c r="AB55" s="67">
        <f t="shared" si="22"/>
        <v>198</v>
      </c>
    </row>
    <row r="56" spans="1:28" ht="15" customHeight="1" x14ac:dyDescent="0.25">
      <c r="A56" s="71">
        <v>281</v>
      </c>
      <c r="B56" s="71">
        <v>180</v>
      </c>
      <c r="C56" s="68">
        <v>0</v>
      </c>
      <c r="D56" s="68">
        <v>265.7</v>
      </c>
      <c r="E56" s="68">
        <v>210.83</v>
      </c>
      <c r="F56" s="68">
        <f t="shared" si="13"/>
        <v>25.933333333333334</v>
      </c>
      <c r="G56" s="68">
        <v>0</v>
      </c>
      <c r="H56" s="68">
        <f t="shared" si="14"/>
        <v>32.666666666666664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-180</v>
      </c>
      <c r="V56" s="70">
        <f t="shared" si="17"/>
        <v>-180</v>
      </c>
      <c r="W56" s="70"/>
      <c r="X56" s="70">
        <f t="shared" si="18"/>
        <v>197.86403692824172</v>
      </c>
      <c r="Y56" s="70">
        <f t="shared" si="19"/>
        <v>17.864036928241717</v>
      </c>
      <c r="Z56" s="70">
        <f t="shared" si="20"/>
        <v>18</v>
      </c>
      <c r="AA56" s="24">
        <f t="shared" si="21"/>
        <v>18</v>
      </c>
      <c r="AB56" s="67">
        <f t="shared" si="22"/>
        <v>198</v>
      </c>
    </row>
    <row r="57" spans="1:28" ht="15" customHeight="1" x14ac:dyDescent="0.25">
      <c r="A57" s="71">
        <v>270</v>
      </c>
      <c r="B57" s="71">
        <v>180</v>
      </c>
      <c r="C57" s="68">
        <v>0</v>
      </c>
      <c r="D57" s="68">
        <v>265.72000000000003</v>
      </c>
      <c r="E57" s="68">
        <v>210.83</v>
      </c>
      <c r="F57" s="68">
        <f t="shared" si="13"/>
        <v>28.571428571428573</v>
      </c>
      <c r="G57" s="68">
        <v>0</v>
      </c>
      <c r="H57" s="68">
        <f t="shared" si="14"/>
        <v>35</v>
      </c>
      <c r="I57" s="68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-180</v>
      </c>
      <c r="V57" s="70">
        <f t="shared" si="17"/>
        <v>-180</v>
      </c>
      <c r="W57" s="70"/>
      <c r="X57" s="70">
        <f t="shared" si="18"/>
        <v>197.86403692824172</v>
      </c>
      <c r="Y57" s="70">
        <f t="shared" si="19"/>
        <v>17.864036928241717</v>
      </c>
      <c r="Z57" s="70">
        <f t="shared" si="20"/>
        <v>18</v>
      </c>
      <c r="AA57" s="24">
        <f t="shared" si="21"/>
        <v>18</v>
      </c>
      <c r="AB57" s="67">
        <f t="shared" si="22"/>
        <v>198</v>
      </c>
    </row>
    <row r="58" spans="1:28" ht="15" customHeight="1" x14ac:dyDescent="0.25">
      <c r="A58" s="71">
        <v>259</v>
      </c>
      <c r="B58" s="71">
        <v>180</v>
      </c>
      <c r="C58" s="68">
        <v>0</v>
      </c>
      <c r="D58" s="68">
        <v>265.73</v>
      </c>
      <c r="E58" s="68">
        <v>210.83</v>
      </c>
      <c r="F58" s="68">
        <f t="shared" si="13"/>
        <v>31.615384615384617</v>
      </c>
      <c r="G58" s="68">
        <v>0</v>
      </c>
      <c r="H58" s="68">
        <f t="shared" si="14"/>
        <v>37.692307692307693</v>
      </c>
      <c r="I58" s="68">
        <v>0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25"/>
      <c r="T58" s="22">
        <v>0</v>
      </c>
      <c r="U58" s="74">
        <f t="shared" si="16"/>
        <v>-180</v>
      </c>
      <c r="V58" s="70">
        <f t="shared" si="17"/>
        <v>-180</v>
      </c>
      <c r="W58" s="70"/>
      <c r="X58" s="70">
        <f t="shared" si="18"/>
        <v>197.86403692824172</v>
      </c>
      <c r="Y58" s="70">
        <f t="shared" si="19"/>
        <v>17.864036928241717</v>
      </c>
      <c r="Z58" s="70">
        <f t="shared" si="20"/>
        <v>18</v>
      </c>
      <c r="AA58" s="24">
        <f t="shared" si="21"/>
        <v>18</v>
      </c>
      <c r="AB58" s="67">
        <f t="shared" si="22"/>
        <v>198</v>
      </c>
    </row>
    <row r="59" spans="1:28" ht="15" customHeight="1" x14ac:dyDescent="0.25">
      <c r="A59" s="71">
        <v>248</v>
      </c>
      <c r="B59" s="71">
        <v>180</v>
      </c>
      <c r="C59" s="68">
        <v>0</v>
      </c>
      <c r="D59" s="68">
        <v>265.74</v>
      </c>
      <c r="E59" s="68">
        <v>210.83</v>
      </c>
      <c r="F59" s="68">
        <f t="shared" si="13"/>
        <v>35.166666666666664</v>
      </c>
      <c r="G59" s="68">
        <v>0</v>
      </c>
      <c r="H59" s="68">
        <f t="shared" si="14"/>
        <v>40.833333333333336</v>
      </c>
      <c r="I59" s="68">
        <v>0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0</v>
      </c>
      <c r="U59" s="74">
        <f t="shared" si="16"/>
        <v>-180</v>
      </c>
      <c r="V59" s="70">
        <f t="shared" si="17"/>
        <v>-180</v>
      </c>
      <c r="W59" s="70"/>
      <c r="X59" s="70">
        <f t="shared" si="18"/>
        <v>197.86403692824172</v>
      </c>
      <c r="Y59" s="70">
        <f t="shared" si="19"/>
        <v>17.864036928241717</v>
      </c>
      <c r="Z59" s="70">
        <f t="shared" si="20"/>
        <v>18</v>
      </c>
      <c r="AA59" s="24">
        <f t="shared" si="21"/>
        <v>18</v>
      </c>
      <c r="AB59" s="67">
        <f t="shared" si="22"/>
        <v>198</v>
      </c>
    </row>
    <row r="60" spans="1:28" ht="15" customHeight="1" x14ac:dyDescent="0.25">
      <c r="A60" s="71">
        <v>281</v>
      </c>
      <c r="B60" s="71">
        <v>180</v>
      </c>
      <c r="C60" s="68">
        <v>3.74</v>
      </c>
      <c r="D60" s="68">
        <v>265.76</v>
      </c>
      <c r="E60" s="68">
        <v>210.83</v>
      </c>
      <c r="F60" s="68">
        <f t="shared" si="13"/>
        <v>35.363636363636367</v>
      </c>
      <c r="G60" s="68">
        <v>0</v>
      </c>
      <c r="H60" s="68">
        <f t="shared" si="14"/>
        <v>44.545454545454547</v>
      </c>
      <c r="I60" s="68">
        <v>0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0</v>
      </c>
      <c r="U60" s="74">
        <f t="shared" si="16"/>
        <v>-180</v>
      </c>
      <c r="V60" s="70">
        <f t="shared" si="17"/>
        <v>-180</v>
      </c>
      <c r="W60" s="70"/>
      <c r="X60" s="70">
        <f t="shared" si="18"/>
        <v>197.86403692824172</v>
      </c>
      <c r="Y60" s="70">
        <f t="shared" si="19"/>
        <v>17.864036928241717</v>
      </c>
      <c r="Z60" s="70">
        <f t="shared" si="20"/>
        <v>18</v>
      </c>
      <c r="AA60" s="24">
        <f t="shared" si="21"/>
        <v>18</v>
      </c>
      <c r="AB60" s="67">
        <f t="shared" si="22"/>
        <v>198</v>
      </c>
    </row>
    <row r="61" spans="1:28" ht="15" customHeight="1" x14ac:dyDescent="0.25">
      <c r="A61" s="71">
        <v>313</v>
      </c>
      <c r="B61" s="71">
        <v>180</v>
      </c>
      <c r="C61" s="68">
        <v>4.17</v>
      </c>
      <c r="D61" s="68">
        <v>265.77999999999997</v>
      </c>
      <c r="E61" s="68">
        <v>210.83</v>
      </c>
      <c r="F61" s="68">
        <f t="shared" si="13"/>
        <v>35.700000000000003</v>
      </c>
      <c r="G61" s="68">
        <v>0</v>
      </c>
      <c r="H61" s="68">
        <f t="shared" si="14"/>
        <v>49</v>
      </c>
      <c r="I61" s="68">
        <v>0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0</v>
      </c>
      <c r="N61" s="26"/>
      <c r="O61" s="26"/>
      <c r="P61" s="25"/>
      <c r="Q61" s="25"/>
      <c r="T61" s="22">
        <v>0</v>
      </c>
      <c r="U61" s="74">
        <f t="shared" si="16"/>
        <v>-180</v>
      </c>
      <c r="V61" s="70">
        <f t="shared" si="17"/>
        <v>-180</v>
      </c>
      <c r="W61" s="70"/>
      <c r="X61" s="70">
        <f t="shared" si="18"/>
        <v>197.86403692824172</v>
      </c>
      <c r="Y61" s="70">
        <f t="shared" si="19"/>
        <v>17.864036928241717</v>
      </c>
      <c r="Z61" s="70">
        <f t="shared" si="20"/>
        <v>18</v>
      </c>
      <c r="AA61" s="24">
        <f t="shared" si="21"/>
        <v>18</v>
      </c>
      <c r="AB61" s="67">
        <f t="shared" si="22"/>
        <v>198</v>
      </c>
    </row>
    <row r="62" spans="1:28" ht="15" customHeight="1" x14ac:dyDescent="0.25">
      <c r="A62" s="71">
        <v>346</v>
      </c>
      <c r="B62" s="71">
        <v>180</v>
      </c>
      <c r="C62" s="68">
        <v>4.6100000000000003</v>
      </c>
      <c r="D62" s="68">
        <v>265.8</v>
      </c>
      <c r="E62" s="68">
        <v>210.83</v>
      </c>
      <c r="F62" s="68">
        <f t="shared" si="13"/>
        <v>36</v>
      </c>
      <c r="G62" s="68">
        <v>0</v>
      </c>
      <c r="H62" s="68">
        <f t="shared" si="14"/>
        <v>54.444444444444443</v>
      </c>
      <c r="I62" s="68">
        <v>0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0</v>
      </c>
      <c r="U62" s="74">
        <f t="shared" si="16"/>
        <v>-180</v>
      </c>
      <c r="V62" s="70">
        <f t="shared" si="17"/>
        <v>-180</v>
      </c>
      <c r="W62" s="70"/>
      <c r="X62" s="70">
        <f t="shared" si="18"/>
        <v>197.86403692824172</v>
      </c>
      <c r="Y62" s="70">
        <f t="shared" si="19"/>
        <v>17.864036928241717</v>
      </c>
      <c r="Z62" s="70">
        <f t="shared" si="20"/>
        <v>18</v>
      </c>
      <c r="AA62" s="24">
        <f t="shared" si="21"/>
        <v>18</v>
      </c>
      <c r="AB62" s="67">
        <f t="shared" si="22"/>
        <v>198</v>
      </c>
    </row>
    <row r="63" spans="1:28" ht="15" customHeight="1" x14ac:dyDescent="0.25">
      <c r="A63" s="71">
        <v>367</v>
      </c>
      <c r="B63" s="71">
        <v>180</v>
      </c>
      <c r="C63" s="68">
        <v>4.8899999999999997</v>
      </c>
      <c r="D63" s="68">
        <v>265.83</v>
      </c>
      <c r="E63" s="68">
        <v>210.83</v>
      </c>
      <c r="F63" s="68">
        <f t="shared" si="13"/>
        <v>37.875</v>
      </c>
      <c r="G63" s="68">
        <v>0</v>
      </c>
      <c r="H63" s="68">
        <f t="shared" si="14"/>
        <v>61.25</v>
      </c>
      <c r="I63" s="68">
        <v>0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-180</v>
      </c>
      <c r="V63" s="70">
        <f t="shared" si="17"/>
        <v>-180</v>
      </c>
      <c r="W63" s="70"/>
      <c r="X63" s="70">
        <f t="shared" si="18"/>
        <v>197.86403692824172</v>
      </c>
      <c r="Y63" s="70">
        <f t="shared" si="19"/>
        <v>17.864036928241717</v>
      </c>
      <c r="Z63" s="70">
        <f t="shared" si="20"/>
        <v>18</v>
      </c>
      <c r="AA63" s="24">
        <f t="shared" si="21"/>
        <v>18</v>
      </c>
      <c r="AB63" s="67">
        <f t="shared" si="22"/>
        <v>198</v>
      </c>
    </row>
    <row r="64" spans="1:28" ht="15" customHeight="1" x14ac:dyDescent="0.25">
      <c r="A64" s="71">
        <v>389</v>
      </c>
      <c r="B64" s="71">
        <v>180</v>
      </c>
      <c r="C64" s="68">
        <v>5.18</v>
      </c>
      <c r="D64" s="68">
        <v>265.86</v>
      </c>
      <c r="E64" s="68">
        <v>210.83</v>
      </c>
      <c r="F64" s="68">
        <f t="shared" si="13"/>
        <v>40.142857142857146</v>
      </c>
      <c r="G64" s="68">
        <v>0</v>
      </c>
      <c r="H64" s="68">
        <f t="shared" si="14"/>
        <v>70</v>
      </c>
      <c r="I64" s="68">
        <v>0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0</v>
      </c>
      <c r="U64" s="74">
        <f t="shared" si="16"/>
        <v>-180</v>
      </c>
      <c r="V64" s="70">
        <f t="shared" si="17"/>
        <v>-180</v>
      </c>
      <c r="W64" s="70"/>
      <c r="X64" s="70">
        <f t="shared" si="18"/>
        <v>197.86403692824172</v>
      </c>
      <c r="Y64" s="70">
        <f t="shared" si="19"/>
        <v>17.864036928241717</v>
      </c>
      <c r="Z64" s="70">
        <f t="shared" si="20"/>
        <v>18</v>
      </c>
      <c r="AA64" s="24">
        <f t="shared" si="21"/>
        <v>18</v>
      </c>
      <c r="AB64" s="67">
        <f t="shared" si="22"/>
        <v>198</v>
      </c>
    </row>
    <row r="65" spans="1:28" ht="15" customHeight="1" x14ac:dyDescent="0.25">
      <c r="A65" s="71">
        <v>410</v>
      </c>
      <c r="B65" s="71">
        <v>180</v>
      </c>
      <c r="C65" s="68">
        <v>5.47</v>
      </c>
      <c r="D65" s="68">
        <v>265.89999999999998</v>
      </c>
      <c r="E65" s="68">
        <v>210.83</v>
      </c>
      <c r="F65" s="68">
        <f t="shared" si="13"/>
        <v>43.333333333333336</v>
      </c>
      <c r="G65" s="68">
        <v>0</v>
      </c>
      <c r="H65" s="68">
        <f t="shared" si="14"/>
        <v>81.666666666666671</v>
      </c>
      <c r="I65" s="68">
        <v>0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0</v>
      </c>
      <c r="U65" s="74">
        <f t="shared" si="16"/>
        <v>-180</v>
      </c>
      <c r="V65" s="70">
        <f t="shared" si="17"/>
        <v>-180</v>
      </c>
      <c r="W65" s="70"/>
      <c r="X65" s="70">
        <f t="shared" si="18"/>
        <v>197.86403692824172</v>
      </c>
      <c r="Y65" s="70">
        <f t="shared" si="19"/>
        <v>17.864036928241717</v>
      </c>
      <c r="Z65" s="70">
        <f t="shared" si="20"/>
        <v>18</v>
      </c>
      <c r="AA65" s="24">
        <f t="shared" si="21"/>
        <v>18</v>
      </c>
      <c r="AB65" s="67">
        <f t="shared" si="22"/>
        <v>198</v>
      </c>
    </row>
    <row r="66" spans="1:28" ht="15" customHeight="1" x14ac:dyDescent="0.25">
      <c r="A66" s="71">
        <v>465</v>
      </c>
      <c r="B66" s="71">
        <v>180</v>
      </c>
      <c r="C66" s="68">
        <v>6.19</v>
      </c>
      <c r="D66" s="68">
        <v>265.94</v>
      </c>
      <c r="E66" s="68">
        <v>210.83</v>
      </c>
      <c r="F66" s="68">
        <f t="shared" si="13"/>
        <v>41</v>
      </c>
      <c r="G66" s="68">
        <v>0</v>
      </c>
      <c r="H66" s="68">
        <f t="shared" si="14"/>
        <v>98</v>
      </c>
      <c r="I66" s="68">
        <v>0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7" ca="1" si="26">IF(RAND()&lt;0.5,0,1)</f>
        <v>1</v>
      </c>
      <c r="N66" s="26"/>
      <c r="O66" s="26"/>
      <c r="P66" s="25"/>
      <c r="Q66" s="25"/>
      <c r="T66" s="22">
        <v>0</v>
      </c>
      <c r="U66" s="74">
        <f t="shared" ref="U66:U97" si="27">T66-B66</f>
        <v>-180</v>
      </c>
      <c r="V66" s="70">
        <f t="shared" ref="V66:V97" si="28">ROUND(U66,0)</f>
        <v>-180</v>
      </c>
      <c r="W66" s="70"/>
      <c r="X66" s="70">
        <f t="shared" ref="X66:X97" si="29">B66/$W$2*$W$3</f>
        <v>197.86403692824172</v>
      </c>
      <c r="Y66" s="70">
        <f t="shared" ref="Y66:Y97" si="30">X66-B66</f>
        <v>17.864036928241717</v>
      </c>
      <c r="Z66" s="70">
        <f t="shared" ref="Z66:Z97" si="31">ROUND(Y66,0)</f>
        <v>18</v>
      </c>
      <c r="AA66" s="24">
        <f t="shared" ref="AA66:AA97" si="32">IF(V66&gt;=0,V66,Z66)</f>
        <v>18</v>
      </c>
      <c r="AB66" s="67">
        <f t="shared" ref="AB66:AB97" si="33">B66+AA66</f>
        <v>198</v>
      </c>
    </row>
    <row r="67" spans="1:28" ht="15" customHeight="1" x14ac:dyDescent="0.25">
      <c r="A67" s="71">
        <v>519</v>
      </c>
      <c r="B67" s="71">
        <v>180</v>
      </c>
      <c r="C67" s="68">
        <v>6.92</v>
      </c>
      <c r="D67" s="68">
        <v>266</v>
      </c>
      <c r="E67" s="68">
        <v>210.83</v>
      </c>
      <c r="F67" s="68">
        <f t="shared" si="13"/>
        <v>37.75</v>
      </c>
      <c r="G67" s="68">
        <v>0</v>
      </c>
      <c r="H67" s="68">
        <f t="shared" si="14"/>
        <v>122.5</v>
      </c>
      <c r="I67" s="68">
        <v>0</v>
      </c>
      <c r="J67" s="72">
        <f t="shared" ref="J67:J98" si="34">IF(ABS(B67-B66)&lt;=50,1,0)</f>
        <v>1</v>
      </c>
      <c r="K67" s="72">
        <f t="shared" ref="K67:K98" si="35">IF(ABS((B67-B66))&lt;=50,1,IF((B67-B66)*(1)&gt;=0,1,-1))</f>
        <v>1</v>
      </c>
      <c r="L67" s="72">
        <f t="shared" si="25"/>
        <v>1</v>
      </c>
      <c r="M67" s="72">
        <f t="shared" ca="1" si="26"/>
        <v>0</v>
      </c>
      <c r="N67" s="26"/>
      <c r="O67" s="26"/>
      <c r="P67" s="25"/>
      <c r="Q67" s="25"/>
      <c r="T67" s="22">
        <v>0</v>
      </c>
      <c r="U67" s="74">
        <f t="shared" si="27"/>
        <v>-180</v>
      </c>
      <c r="V67" s="70">
        <f t="shared" si="28"/>
        <v>-180</v>
      </c>
      <c r="W67" s="70"/>
      <c r="X67" s="70">
        <f t="shared" si="29"/>
        <v>197.86403692824172</v>
      </c>
      <c r="Y67" s="70">
        <f t="shared" si="30"/>
        <v>17.864036928241717</v>
      </c>
      <c r="Z67" s="70">
        <f t="shared" si="31"/>
        <v>18</v>
      </c>
      <c r="AA67" s="24">
        <f t="shared" si="32"/>
        <v>18</v>
      </c>
      <c r="AB67" s="67">
        <f t="shared" si="33"/>
        <v>198</v>
      </c>
    </row>
    <row r="68" spans="1:28" ht="15" customHeight="1" x14ac:dyDescent="0.25">
      <c r="A68" s="71">
        <v>574</v>
      </c>
      <c r="B68" s="71">
        <v>180</v>
      </c>
      <c r="C68" s="68">
        <v>7.65</v>
      </c>
      <c r="D68" s="68">
        <v>266.06</v>
      </c>
      <c r="E68" s="68">
        <v>210.83</v>
      </c>
      <c r="F68" s="68">
        <f t="shared" si="13"/>
        <v>32</v>
      </c>
      <c r="G68" s="68">
        <v>0</v>
      </c>
      <c r="H68" s="68">
        <f t="shared" si="14"/>
        <v>163.33333333333334</v>
      </c>
      <c r="I68" s="68">
        <v>0</v>
      </c>
      <c r="J68" s="72">
        <f t="shared" si="34"/>
        <v>1</v>
      </c>
      <c r="K68" s="72">
        <f t="shared" si="35"/>
        <v>1</v>
      </c>
      <c r="L68" s="72">
        <f t="shared" si="25"/>
        <v>1</v>
      </c>
      <c r="M68" s="72">
        <f t="shared" ca="1" si="26"/>
        <v>1</v>
      </c>
      <c r="N68" s="26"/>
      <c r="O68" s="26"/>
      <c r="P68" s="25"/>
      <c r="Q68" s="25"/>
      <c r="T68" s="22">
        <v>0</v>
      </c>
      <c r="U68" s="74">
        <f t="shared" si="27"/>
        <v>-180</v>
      </c>
      <c r="V68" s="70">
        <f t="shared" si="28"/>
        <v>-180</v>
      </c>
      <c r="W68" s="70"/>
      <c r="X68" s="70">
        <f t="shared" si="29"/>
        <v>197.86403692824172</v>
      </c>
      <c r="Y68" s="70">
        <f t="shared" si="30"/>
        <v>17.864036928241717</v>
      </c>
      <c r="Z68" s="70">
        <f t="shared" si="31"/>
        <v>18</v>
      </c>
      <c r="AA68" s="24">
        <f t="shared" si="32"/>
        <v>18</v>
      </c>
      <c r="AB68" s="67">
        <f t="shared" si="33"/>
        <v>198</v>
      </c>
    </row>
    <row r="69" spans="1:28" ht="15" customHeight="1" x14ac:dyDescent="0.25">
      <c r="A69" s="71">
        <v>606</v>
      </c>
      <c r="B69" s="71">
        <v>180</v>
      </c>
      <c r="C69" s="68">
        <v>8.07</v>
      </c>
      <c r="D69" s="68">
        <v>266.12</v>
      </c>
      <c r="E69" s="68">
        <v>210.83</v>
      </c>
      <c r="F69" s="68">
        <f t="shared" si="13"/>
        <v>32</v>
      </c>
      <c r="G69" s="68">
        <v>0</v>
      </c>
      <c r="H69" s="68">
        <f t="shared" si="14"/>
        <v>245</v>
      </c>
      <c r="I69" s="68">
        <v>0</v>
      </c>
      <c r="J69" s="72">
        <f t="shared" si="34"/>
        <v>1</v>
      </c>
      <c r="K69" s="72">
        <f t="shared" si="35"/>
        <v>1</v>
      </c>
      <c r="L69" s="72">
        <f t="shared" si="25"/>
        <v>1</v>
      </c>
      <c r="M69" s="72">
        <f t="shared" ca="1" si="26"/>
        <v>0</v>
      </c>
      <c r="N69" s="26"/>
      <c r="O69" s="26"/>
      <c r="P69" s="25"/>
      <c r="Q69" s="25"/>
      <c r="T69" s="22">
        <v>0</v>
      </c>
      <c r="U69" s="74">
        <f t="shared" si="27"/>
        <v>-180</v>
      </c>
      <c r="V69" s="70">
        <f t="shared" si="28"/>
        <v>-180</v>
      </c>
      <c r="W69" s="70"/>
      <c r="X69" s="70">
        <f t="shared" si="29"/>
        <v>197.86403692824172</v>
      </c>
      <c r="Y69" s="70">
        <f t="shared" si="30"/>
        <v>17.864036928241717</v>
      </c>
      <c r="Z69" s="70">
        <f t="shared" si="31"/>
        <v>18</v>
      </c>
      <c r="AA69" s="24">
        <f t="shared" si="32"/>
        <v>18</v>
      </c>
      <c r="AB69" s="67">
        <f t="shared" si="33"/>
        <v>198</v>
      </c>
    </row>
    <row r="70" spans="1:28" ht="15" customHeight="1" x14ac:dyDescent="0.25">
      <c r="A70" s="71">
        <v>638</v>
      </c>
      <c r="B70" s="71">
        <v>180</v>
      </c>
      <c r="C70" s="68">
        <v>8.51</v>
      </c>
      <c r="D70" s="68">
        <v>266.19</v>
      </c>
      <c r="E70" s="68">
        <v>210.83</v>
      </c>
      <c r="F70" s="68">
        <f t="shared" si="13"/>
        <v>32</v>
      </c>
      <c r="G70" s="68">
        <v>0</v>
      </c>
      <c r="H70" s="68">
        <f t="shared" si="14"/>
        <v>490</v>
      </c>
      <c r="I70" s="68">
        <v>0</v>
      </c>
      <c r="J70" s="72">
        <f t="shared" si="34"/>
        <v>1</v>
      </c>
      <c r="K70" s="72">
        <f t="shared" si="35"/>
        <v>1</v>
      </c>
      <c r="L70" s="72">
        <f t="shared" si="25"/>
        <v>1</v>
      </c>
      <c r="M70" s="72">
        <f t="shared" ca="1" si="26"/>
        <v>1</v>
      </c>
      <c r="N70" s="26"/>
      <c r="O70" s="26"/>
      <c r="P70" s="25"/>
      <c r="Q70" s="25"/>
      <c r="T70" s="22">
        <v>0</v>
      </c>
      <c r="U70" s="74">
        <f t="shared" si="27"/>
        <v>-180</v>
      </c>
      <c r="V70" s="70">
        <f t="shared" si="28"/>
        <v>-180</v>
      </c>
      <c r="W70" s="70"/>
      <c r="X70" s="70">
        <f t="shared" si="29"/>
        <v>197.86403692824172</v>
      </c>
      <c r="Y70" s="70">
        <f t="shared" si="30"/>
        <v>17.864036928241717</v>
      </c>
      <c r="Z70" s="70">
        <f t="shared" si="31"/>
        <v>18</v>
      </c>
      <c r="AA70" s="24">
        <f t="shared" si="32"/>
        <v>18</v>
      </c>
      <c r="AB70" s="67">
        <f t="shared" si="33"/>
        <v>198</v>
      </c>
    </row>
    <row r="71" spans="1:28" ht="15" customHeight="1" x14ac:dyDescent="0.25">
      <c r="A71" s="79">
        <v>670</v>
      </c>
      <c r="B71" s="71">
        <v>180</v>
      </c>
      <c r="C71" s="68">
        <v>8.93</v>
      </c>
      <c r="D71" s="68">
        <v>266.26</v>
      </c>
      <c r="E71" s="68">
        <v>210.83</v>
      </c>
      <c r="F71" s="80">
        <v>0</v>
      </c>
      <c r="G71" s="80">
        <v>0</v>
      </c>
      <c r="H71" s="80">
        <v>0</v>
      </c>
      <c r="I71" s="80">
        <v>0</v>
      </c>
      <c r="J71" s="72">
        <f t="shared" si="34"/>
        <v>1</v>
      </c>
      <c r="K71" s="72">
        <f t="shared" si="35"/>
        <v>1</v>
      </c>
      <c r="L71" s="72">
        <f t="shared" ref="L71:L102" si="36">IF(OR(COUNTIF(K67:K71,1)=5,COUNTIF(K67:K71,-1)=5),1,0)</f>
        <v>1</v>
      </c>
      <c r="M71" s="72">
        <f t="shared" ca="1" si="26"/>
        <v>0</v>
      </c>
      <c r="N71" s="26"/>
      <c r="O71" s="26"/>
      <c r="P71" s="25"/>
      <c r="Q71" s="25"/>
      <c r="T71" s="22">
        <v>0</v>
      </c>
      <c r="U71" s="74">
        <f t="shared" si="27"/>
        <v>-180</v>
      </c>
      <c r="V71" s="70">
        <f t="shared" si="28"/>
        <v>-180</v>
      </c>
      <c r="W71" s="70"/>
      <c r="X71" s="70">
        <f t="shared" si="29"/>
        <v>197.86403692824172</v>
      </c>
      <c r="Y71" s="70">
        <f t="shared" si="30"/>
        <v>17.864036928241717</v>
      </c>
      <c r="Z71" s="70">
        <f t="shared" si="31"/>
        <v>18</v>
      </c>
      <c r="AA71" s="24">
        <f t="shared" si="32"/>
        <v>18</v>
      </c>
      <c r="AB71" s="67">
        <f t="shared" si="33"/>
        <v>198</v>
      </c>
    </row>
    <row r="72" spans="1:28" ht="15" customHeight="1" x14ac:dyDescent="0.25">
      <c r="A72" s="71">
        <v>662</v>
      </c>
      <c r="B72" s="71">
        <v>180</v>
      </c>
      <c r="C72" s="68">
        <v>8.83</v>
      </c>
      <c r="D72" s="68">
        <v>266.33</v>
      </c>
      <c r="E72" s="68">
        <v>210.83</v>
      </c>
      <c r="F72" s="68">
        <v>0</v>
      </c>
      <c r="G72" s="68">
        <f t="shared" ref="G72:G103" si="37">($A$71-A72)/(ROW(A72)-ROW($A$71))</f>
        <v>8</v>
      </c>
      <c r="H72" s="68">
        <v>0</v>
      </c>
      <c r="I72" s="68">
        <f t="shared" ref="I72:I103" si="38">($A$71-B72)/(ROW(B72)-ROW($A$71))</f>
        <v>490</v>
      </c>
      <c r="J72" s="72">
        <f t="shared" si="34"/>
        <v>1</v>
      </c>
      <c r="K72" s="72">
        <f t="shared" si="35"/>
        <v>1</v>
      </c>
      <c r="L72" s="72">
        <f t="shared" si="36"/>
        <v>1</v>
      </c>
      <c r="M72" s="72">
        <f t="shared" ca="1" si="26"/>
        <v>0</v>
      </c>
      <c r="N72" s="26"/>
      <c r="O72" s="26"/>
      <c r="P72" s="25"/>
      <c r="Q72" s="25"/>
      <c r="T72" s="22">
        <v>0</v>
      </c>
      <c r="U72" s="74">
        <f t="shared" si="27"/>
        <v>-180</v>
      </c>
      <c r="V72" s="70">
        <f t="shared" si="28"/>
        <v>-180</v>
      </c>
      <c r="W72" s="70"/>
      <c r="X72" s="70">
        <f t="shared" si="29"/>
        <v>197.86403692824172</v>
      </c>
      <c r="Y72" s="70">
        <f t="shared" si="30"/>
        <v>17.864036928241717</v>
      </c>
      <c r="Z72" s="70">
        <f t="shared" si="31"/>
        <v>18</v>
      </c>
      <c r="AA72" s="24">
        <f t="shared" si="32"/>
        <v>18</v>
      </c>
      <c r="AB72" s="67">
        <f t="shared" si="33"/>
        <v>198</v>
      </c>
    </row>
    <row r="73" spans="1:28" ht="15" customHeight="1" x14ac:dyDescent="0.25">
      <c r="A73" s="71">
        <v>654</v>
      </c>
      <c r="B73" s="71">
        <v>180</v>
      </c>
      <c r="C73" s="68">
        <v>8.7100000000000009</v>
      </c>
      <c r="D73" s="68">
        <v>266.41000000000003</v>
      </c>
      <c r="E73" s="68">
        <v>210.83</v>
      </c>
      <c r="F73" s="68">
        <v>0</v>
      </c>
      <c r="G73" s="68">
        <f t="shared" si="37"/>
        <v>8</v>
      </c>
      <c r="H73" s="68">
        <v>0</v>
      </c>
      <c r="I73" s="68">
        <f t="shared" si="38"/>
        <v>245</v>
      </c>
      <c r="J73" s="72">
        <f t="shared" si="34"/>
        <v>1</v>
      </c>
      <c r="K73" s="72">
        <f t="shared" si="35"/>
        <v>1</v>
      </c>
      <c r="L73" s="72">
        <f t="shared" si="36"/>
        <v>1</v>
      </c>
      <c r="M73" s="72">
        <f t="shared" ca="1" si="26"/>
        <v>1</v>
      </c>
      <c r="N73" s="26"/>
      <c r="O73" s="26"/>
      <c r="P73" s="25"/>
      <c r="Q73" s="25"/>
      <c r="T73" s="22">
        <v>0</v>
      </c>
      <c r="U73" s="74">
        <f t="shared" si="27"/>
        <v>-180</v>
      </c>
      <c r="V73" s="70">
        <f t="shared" si="28"/>
        <v>-180</v>
      </c>
      <c r="W73" s="70"/>
      <c r="X73" s="70">
        <f t="shared" si="29"/>
        <v>197.86403692824172</v>
      </c>
      <c r="Y73" s="70">
        <f t="shared" si="30"/>
        <v>17.864036928241717</v>
      </c>
      <c r="Z73" s="70">
        <f t="shared" si="31"/>
        <v>18</v>
      </c>
      <c r="AA73" s="24">
        <f t="shared" si="32"/>
        <v>18</v>
      </c>
      <c r="AB73" s="67">
        <f t="shared" si="33"/>
        <v>198</v>
      </c>
    </row>
    <row r="74" spans="1:28" ht="15" customHeight="1" x14ac:dyDescent="0.25">
      <c r="A74" s="71">
        <v>646</v>
      </c>
      <c r="B74" s="71">
        <v>180</v>
      </c>
      <c r="C74" s="68">
        <v>8.61</v>
      </c>
      <c r="D74" s="68">
        <v>266.48</v>
      </c>
      <c r="E74" s="68">
        <v>210.83</v>
      </c>
      <c r="F74" s="68">
        <v>0</v>
      </c>
      <c r="G74" s="68">
        <f t="shared" si="37"/>
        <v>8</v>
      </c>
      <c r="H74" s="68">
        <v>0</v>
      </c>
      <c r="I74" s="68">
        <f t="shared" si="38"/>
        <v>163.33333333333334</v>
      </c>
      <c r="J74" s="72">
        <f t="shared" si="34"/>
        <v>1</v>
      </c>
      <c r="K74" s="72">
        <f t="shared" si="35"/>
        <v>1</v>
      </c>
      <c r="L74" s="72">
        <f t="shared" si="36"/>
        <v>1</v>
      </c>
      <c r="M74" s="72">
        <f t="shared" ca="1" si="26"/>
        <v>0</v>
      </c>
      <c r="N74" s="26"/>
      <c r="O74" s="26"/>
      <c r="P74" s="25"/>
      <c r="Q74" s="25"/>
      <c r="T74" s="22">
        <v>0</v>
      </c>
      <c r="U74" s="74">
        <f t="shared" si="27"/>
        <v>-180</v>
      </c>
      <c r="V74" s="70">
        <f t="shared" si="28"/>
        <v>-180</v>
      </c>
      <c r="W74" s="70"/>
      <c r="X74" s="70">
        <f t="shared" si="29"/>
        <v>197.86403692824172</v>
      </c>
      <c r="Y74" s="70">
        <f t="shared" si="30"/>
        <v>17.864036928241717</v>
      </c>
      <c r="Z74" s="70">
        <f t="shared" si="31"/>
        <v>18</v>
      </c>
      <c r="AA74" s="24">
        <f t="shared" si="32"/>
        <v>18</v>
      </c>
      <c r="AB74" s="67">
        <f t="shared" si="33"/>
        <v>198</v>
      </c>
    </row>
    <row r="75" spans="1:28" ht="15" customHeight="1" x14ac:dyDescent="0.25">
      <c r="A75" s="71">
        <v>651</v>
      </c>
      <c r="B75" s="71">
        <v>180</v>
      </c>
      <c r="C75" s="68">
        <v>8.68</v>
      </c>
      <c r="D75" s="68">
        <v>266.55</v>
      </c>
      <c r="E75" s="68">
        <v>210.83</v>
      </c>
      <c r="F75" s="68">
        <v>0</v>
      </c>
      <c r="G75" s="68">
        <f t="shared" si="37"/>
        <v>4.75</v>
      </c>
      <c r="H75" s="68">
        <v>0</v>
      </c>
      <c r="I75" s="68">
        <f t="shared" si="38"/>
        <v>122.5</v>
      </c>
      <c r="J75" s="72">
        <f t="shared" si="34"/>
        <v>1</v>
      </c>
      <c r="K75" s="72">
        <f t="shared" si="35"/>
        <v>1</v>
      </c>
      <c r="L75" s="72">
        <f t="shared" si="36"/>
        <v>1</v>
      </c>
      <c r="M75" s="72">
        <f t="shared" ca="1" si="26"/>
        <v>1</v>
      </c>
      <c r="N75" s="26"/>
      <c r="O75" s="26"/>
      <c r="P75" s="25"/>
      <c r="Q75" s="25"/>
      <c r="T75" s="22">
        <v>0</v>
      </c>
      <c r="U75" s="74">
        <f t="shared" si="27"/>
        <v>-180</v>
      </c>
      <c r="V75" s="70">
        <f t="shared" si="28"/>
        <v>-180</v>
      </c>
      <c r="W75" s="70"/>
      <c r="X75" s="70">
        <f t="shared" si="29"/>
        <v>197.86403692824172</v>
      </c>
      <c r="Y75" s="70">
        <f t="shared" si="30"/>
        <v>17.864036928241717</v>
      </c>
      <c r="Z75" s="70">
        <f t="shared" si="31"/>
        <v>18</v>
      </c>
      <c r="AA75" s="24">
        <f t="shared" si="32"/>
        <v>18</v>
      </c>
      <c r="AB75" s="67">
        <f t="shared" si="33"/>
        <v>198</v>
      </c>
    </row>
    <row r="76" spans="1:28" ht="15" customHeight="1" x14ac:dyDescent="0.25">
      <c r="A76" s="71">
        <v>656</v>
      </c>
      <c r="B76" s="71">
        <v>180</v>
      </c>
      <c r="C76" s="68">
        <v>8.75</v>
      </c>
      <c r="D76" s="68">
        <v>266.62</v>
      </c>
      <c r="E76" s="68">
        <v>210.83</v>
      </c>
      <c r="F76" s="68">
        <v>0</v>
      </c>
      <c r="G76" s="68">
        <f t="shared" si="37"/>
        <v>2.8</v>
      </c>
      <c r="H76" s="68">
        <v>0</v>
      </c>
      <c r="I76" s="68">
        <f t="shared" si="38"/>
        <v>98</v>
      </c>
      <c r="J76" s="72">
        <f t="shared" si="34"/>
        <v>1</v>
      </c>
      <c r="K76" s="72">
        <f t="shared" si="35"/>
        <v>1</v>
      </c>
      <c r="L76" s="72">
        <f t="shared" si="36"/>
        <v>1</v>
      </c>
      <c r="M76" s="72">
        <f t="shared" ca="1" si="26"/>
        <v>1</v>
      </c>
      <c r="N76" s="25"/>
      <c r="O76" s="25"/>
      <c r="P76" s="25"/>
      <c r="Q76" s="25"/>
      <c r="T76" s="22">
        <v>0</v>
      </c>
      <c r="U76" s="74">
        <f t="shared" si="27"/>
        <v>-180</v>
      </c>
      <c r="V76" s="70">
        <f t="shared" si="28"/>
        <v>-180</v>
      </c>
      <c r="W76" s="70"/>
      <c r="X76" s="70">
        <f t="shared" si="29"/>
        <v>197.86403692824172</v>
      </c>
      <c r="Y76" s="70">
        <f t="shared" si="30"/>
        <v>17.864036928241717</v>
      </c>
      <c r="Z76" s="70">
        <f t="shared" si="31"/>
        <v>18</v>
      </c>
      <c r="AA76" s="24">
        <f t="shared" si="32"/>
        <v>18</v>
      </c>
      <c r="AB76" s="67">
        <f t="shared" si="33"/>
        <v>198</v>
      </c>
    </row>
    <row r="77" spans="1:28" ht="15" customHeight="1" x14ac:dyDescent="0.25">
      <c r="A77" s="71">
        <v>662</v>
      </c>
      <c r="B77" s="71">
        <v>180</v>
      </c>
      <c r="C77" s="68">
        <v>8.82</v>
      </c>
      <c r="D77" s="68">
        <v>266.69</v>
      </c>
      <c r="E77" s="68">
        <v>210.83</v>
      </c>
      <c r="F77" s="68">
        <v>0</v>
      </c>
      <c r="G77" s="68">
        <f t="shared" si="37"/>
        <v>1.3333333333333333</v>
      </c>
      <c r="H77" s="68">
        <v>0</v>
      </c>
      <c r="I77" s="68">
        <f t="shared" si="38"/>
        <v>81.666666666666671</v>
      </c>
      <c r="J77" s="72">
        <f t="shared" si="34"/>
        <v>1</v>
      </c>
      <c r="K77" s="72">
        <f t="shared" si="35"/>
        <v>1</v>
      </c>
      <c r="L77" s="72">
        <f t="shared" si="36"/>
        <v>1</v>
      </c>
      <c r="M77" s="72">
        <f t="shared" ca="1" si="26"/>
        <v>1</v>
      </c>
      <c r="N77" s="25"/>
      <c r="O77" s="25"/>
      <c r="P77" s="25"/>
      <c r="Q77" s="25"/>
      <c r="T77" s="22">
        <v>0</v>
      </c>
      <c r="U77" s="74">
        <f t="shared" si="27"/>
        <v>-180</v>
      </c>
      <c r="V77" s="70">
        <f t="shared" si="28"/>
        <v>-180</v>
      </c>
      <c r="W77" s="70"/>
      <c r="X77" s="70">
        <f t="shared" si="29"/>
        <v>197.86403692824172</v>
      </c>
      <c r="Y77" s="70">
        <f t="shared" si="30"/>
        <v>17.864036928241717</v>
      </c>
      <c r="Z77" s="70">
        <f t="shared" si="31"/>
        <v>18</v>
      </c>
      <c r="AA77" s="24">
        <f t="shared" si="32"/>
        <v>18</v>
      </c>
      <c r="AB77" s="67">
        <f t="shared" si="33"/>
        <v>198</v>
      </c>
    </row>
    <row r="78" spans="1:28" ht="15" customHeight="1" x14ac:dyDescent="0.25">
      <c r="A78" s="71">
        <v>635</v>
      </c>
      <c r="B78" s="71">
        <v>180</v>
      </c>
      <c r="C78" s="68">
        <v>8.4600000000000009</v>
      </c>
      <c r="D78" s="68">
        <v>266.76</v>
      </c>
      <c r="E78" s="68">
        <v>210.83</v>
      </c>
      <c r="F78" s="68">
        <v>0</v>
      </c>
      <c r="G78" s="68">
        <f t="shared" si="37"/>
        <v>5</v>
      </c>
      <c r="H78" s="68">
        <v>0</v>
      </c>
      <c r="I78" s="68">
        <f t="shared" si="38"/>
        <v>70</v>
      </c>
      <c r="J78" s="72">
        <f t="shared" si="34"/>
        <v>1</v>
      </c>
      <c r="K78" s="72">
        <f t="shared" si="35"/>
        <v>1</v>
      </c>
      <c r="L78" s="72">
        <f t="shared" si="36"/>
        <v>1</v>
      </c>
      <c r="M78" s="72">
        <f t="shared" ca="1" si="26"/>
        <v>1</v>
      </c>
      <c r="N78" s="25"/>
      <c r="O78" s="25"/>
      <c r="P78" s="25"/>
      <c r="Q78" s="25"/>
      <c r="T78" s="22">
        <v>0</v>
      </c>
      <c r="U78" s="74">
        <f t="shared" si="27"/>
        <v>-180</v>
      </c>
      <c r="V78" s="70">
        <f t="shared" si="28"/>
        <v>-180</v>
      </c>
      <c r="W78" s="70"/>
      <c r="X78" s="70">
        <f t="shared" si="29"/>
        <v>197.86403692824172</v>
      </c>
      <c r="Y78" s="70">
        <f t="shared" si="30"/>
        <v>17.864036928241717</v>
      </c>
      <c r="Z78" s="70">
        <f t="shared" si="31"/>
        <v>18</v>
      </c>
      <c r="AA78" s="24">
        <f t="shared" si="32"/>
        <v>18</v>
      </c>
      <c r="AB78" s="67">
        <f t="shared" si="33"/>
        <v>198</v>
      </c>
    </row>
    <row r="79" spans="1:28" ht="15" customHeight="1" x14ac:dyDescent="0.25">
      <c r="A79" s="71">
        <v>608</v>
      </c>
      <c r="B79" s="71">
        <v>180</v>
      </c>
      <c r="C79" s="68">
        <v>8.1</v>
      </c>
      <c r="D79" s="68">
        <v>266.82</v>
      </c>
      <c r="E79" s="68">
        <v>210.83</v>
      </c>
      <c r="F79" s="68">
        <v>0</v>
      </c>
      <c r="G79" s="68">
        <f t="shared" si="37"/>
        <v>7.75</v>
      </c>
      <c r="H79" s="68">
        <v>0</v>
      </c>
      <c r="I79" s="68">
        <f t="shared" si="38"/>
        <v>61.25</v>
      </c>
      <c r="J79" s="72">
        <f t="shared" si="34"/>
        <v>1</v>
      </c>
      <c r="K79" s="72">
        <f t="shared" si="35"/>
        <v>1</v>
      </c>
      <c r="L79" s="72">
        <f t="shared" si="36"/>
        <v>1</v>
      </c>
      <c r="M79" s="72">
        <f t="shared" ca="1" si="26"/>
        <v>0</v>
      </c>
      <c r="N79" s="25"/>
      <c r="O79" s="25"/>
      <c r="P79" s="25"/>
      <c r="Q79" s="25"/>
      <c r="T79" s="22">
        <v>0</v>
      </c>
      <c r="U79" s="74">
        <f t="shared" si="27"/>
        <v>-180</v>
      </c>
      <c r="V79" s="70">
        <f t="shared" si="28"/>
        <v>-180</v>
      </c>
      <c r="W79" s="70"/>
      <c r="X79" s="70">
        <f t="shared" si="29"/>
        <v>197.86403692824172</v>
      </c>
      <c r="Y79" s="70">
        <f t="shared" si="30"/>
        <v>17.864036928241717</v>
      </c>
      <c r="Z79" s="70">
        <f t="shared" si="31"/>
        <v>18</v>
      </c>
      <c r="AA79" s="24">
        <f t="shared" si="32"/>
        <v>18</v>
      </c>
      <c r="AB79" s="67">
        <f t="shared" si="33"/>
        <v>198</v>
      </c>
    </row>
    <row r="80" spans="1:28" ht="15" customHeight="1" x14ac:dyDescent="0.25">
      <c r="A80" s="71">
        <v>581</v>
      </c>
      <c r="B80" s="79">
        <v>180</v>
      </c>
      <c r="C80" s="68">
        <v>7.74</v>
      </c>
      <c r="D80" s="68">
        <v>266.88</v>
      </c>
      <c r="E80" s="68">
        <v>210.83</v>
      </c>
      <c r="F80" s="68">
        <v>0</v>
      </c>
      <c r="G80" s="68">
        <f t="shared" si="37"/>
        <v>9.8888888888888893</v>
      </c>
      <c r="H80" s="68">
        <v>0</v>
      </c>
      <c r="I80" s="68">
        <f t="shared" si="38"/>
        <v>54.444444444444443</v>
      </c>
      <c r="J80" s="72">
        <f t="shared" si="34"/>
        <v>1</v>
      </c>
      <c r="K80" s="72">
        <f t="shared" si="35"/>
        <v>1</v>
      </c>
      <c r="L80" s="72">
        <f t="shared" si="36"/>
        <v>1</v>
      </c>
      <c r="M80" s="72">
        <f t="shared" ca="1" si="26"/>
        <v>0</v>
      </c>
      <c r="N80" s="25"/>
      <c r="O80" s="25"/>
      <c r="P80" s="25"/>
      <c r="Q80" s="25"/>
      <c r="T80" s="22">
        <v>0</v>
      </c>
      <c r="U80" s="74">
        <f t="shared" si="27"/>
        <v>-180</v>
      </c>
      <c r="V80" s="70">
        <f t="shared" si="28"/>
        <v>-180</v>
      </c>
      <c r="W80" s="70"/>
      <c r="X80" s="70">
        <f t="shared" si="29"/>
        <v>197.86403692824172</v>
      </c>
      <c r="Y80" s="70">
        <f t="shared" si="30"/>
        <v>17.864036928241717</v>
      </c>
      <c r="Z80" s="70">
        <f t="shared" si="31"/>
        <v>18</v>
      </c>
      <c r="AA80" s="24">
        <f t="shared" si="32"/>
        <v>18</v>
      </c>
      <c r="AB80" s="67">
        <f t="shared" si="33"/>
        <v>198</v>
      </c>
    </row>
    <row r="81" spans="1:28" ht="15" customHeight="1" x14ac:dyDescent="0.25">
      <c r="A81" s="71">
        <v>575</v>
      </c>
      <c r="B81" s="71">
        <v>180</v>
      </c>
      <c r="C81" s="68">
        <v>7.67</v>
      </c>
      <c r="D81" s="68">
        <v>266.94</v>
      </c>
      <c r="E81" s="68">
        <v>210.83</v>
      </c>
      <c r="F81" s="68">
        <v>0</v>
      </c>
      <c r="G81" s="68">
        <f t="shared" si="37"/>
        <v>9.5</v>
      </c>
      <c r="H81" s="68">
        <v>0</v>
      </c>
      <c r="I81" s="68">
        <f t="shared" si="38"/>
        <v>49</v>
      </c>
      <c r="J81" s="72">
        <f t="shared" si="34"/>
        <v>1</v>
      </c>
      <c r="K81" s="72">
        <f t="shared" si="35"/>
        <v>1</v>
      </c>
      <c r="L81" s="72">
        <f t="shared" si="36"/>
        <v>1</v>
      </c>
      <c r="M81" s="72">
        <f t="shared" ca="1" si="26"/>
        <v>1</v>
      </c>
      <c r="N81" s="25"/>
      <c r="O81" s="25"/>
      <c r="P81" s="25"/>
      <c r="Q81" s="25"/>
      <c r="T81" s="22">
        <v>0</v>
      </c>
      <c r="U81" s="74">
        <f t="shared" si="27"/>
        <v>-180</v>
      </c>
      <c r="V81" s="70">
        <f t="shared" si="28"/>
        <v>-180</v>
      </c>
      <c r="W81" s="70"/>
      <c r="X81" s="70">
        <f t="shared" si="29"/>
        <v>197.86403692824172</v>
      </c>
      <c r="Y81" s="70">
        <f t="shared" si="30"/>
        <v>17.864036928241717</v>
      </c>
      <c r="Z81" s="70">
        <f t="shared" si="31"/>
        <v>18</v>
      </c>
      <c r="AA81" s="24">
        <f t="shared" si="32"/>
        <v>18</v>
      </c>
      <c r="AB81" s="67">
        <f t="shared" si="33"/>
        <v>198</v>
      </c>
    </row>
    <row r="82" spans="1:28" ht="15" customHeight="1" x14ac:dyDescent="0.25">
      <c r="A82" s="71">
        <v>570</v>
      </c>
      <c r="B82" s="71">
        <v>180</v>
      </c>
      <c r="C82" s="68">
        <v>7.6</v>
      </c>
      <c r="D82" s="68">
        <v>267</v>
      </c>
      <c r="E82" s="68">
        <v>210.83</v>
      </c>
      <c r="F82" s="68">
        <v>0</v>
      </c>
      <c r="G82" s="68">
        <f t="shared" si="37"/>
        <v>9.0909090909090917</v>
      </c>
      <c r="H82" s="68">
        <v>0</v>
      </c>
      <c r="I82" s="68">
        <f t="shared" si="38"/>
        <v>44.545454545454547</v>
      </c>
      <c r="J82" s="72">
        <f t="shared" si="34"/>
        <v>1</v>
      </c>
      <c r="K82" s="72">
        <f t="shared" si="35"/>
        <v>1</v>
      </c>
      <c r="L82" s="72">
        <f t="shared" si="36"/>
        <v>1</v>
      </c>
      <c r="M82" s="72">
        <f t="shared" ca="1" si="26"/>
        <v>0</v>
      </c>
      <c r="N82" s="25"/>
      <c r="O82" s="25"/>
      <c r="P82" s="25"/>
      <c r="Q82" s="25"/>
      <c r="T82" s="22">
        <v>0</v>
      </c>
      <c r="U82" s="74">
        <f t="shared" si="27"/>
        <v>-180</v>
      </c>
      <c r="V82" s="70">
        <f t="shared" si="28"/>
        <v>-180</v>
      </c>
      <c r="W82" s="70"/>
      <c r="X82" s="70">
        <f t="shared" si="29"/>
        <v>197.86403692824172</v>
      </c>
      <c r="Y82" s="70">
        <f t="shared" si="30"/>
        <v>17.864036928241717</v>
      </c>
      <c r="Z82" s="70">
        <f t="shared" si="31"/>
        <v>18</v>
      </c>
      <c r="AA82" s="24">
        <f t="shared" si="32"/>
        <v>18</v>
      </c>
      <c r="AB82" s="67">
        <f t="shared" si="33"/>
        <v>198</v>
      </c>
    </row>
    <row r="83" spans="1:28" ht="15" customHeight="1" x14ac:dyDescent="0.25">
      <c r="A83" s="71">
        <v>565</v>
      </c>
      <c r="B83" s="71">
        <v>180</v>
      </c>
      <c r="C83" s="68">
        <v>7.53</v>
      </c>
      <c r="D83" s="68">
        <v>267.05</v>
      </c>
      <c r="E83" s="68">
        <v>210.83</v>
      </c>
      <c r="F83" s="68">
        <v>0</v>
      </c>
      <c r="G83" s="68">
        <f t="shared" si="37"/>
        <v>8.75</v>
      </c>
      <c r="H83" s="68">
        <v>0</v>
      </c>
      <c r="I83" s="68">
        <f t="shared" si="38"/>
        <v>40.833333333333336</v>
      </c>
      <c r="J83" s="72">
        <f t="shared" si="34"/>
        <v>1</v>
      </c>
      <c r="K83" s="72">
        <f t="shared" si="35"/>
        <v>1</v>
      </c>
      <c r="L83" s="72">
        <f t="shared" si="36"/>
        <v>1</v>
      </c>
      <c r="M83" s="72">
        <f t="shared" ca="1" si="26"/>
        <v>0</v>
      </c>
      <c r="N83" s="25"/>
      <c r="O83" s="25"/>
      <c r="P83" s="25"/>
      <c r="Q83" s="25"/>
      <c r="T83" s="22">
        <v>0</v>
      </c>
      <c r="U83" s="74">
        <f t="shared" si="27"/>
        <v>-180</v>
      </c>
      <c r="V83" s="70">
        <f t="shared" si="28"/>
        <v>-180</v>
      </c>
      <c r="W83" s="70"/>
      <c r="X83" s="70">
        <f t="shared" si="29"/>
        <v>197.86403692824172</v>
      </c>
      <c r="Y83" s="70">
        <f t="shared" si="30"/>
        <v>17.864036928241717</v>
      </c>
      <c r="Z83" s="70">
        <f t="shared" si="31"/>
        <v>18</v>
      </c>
      <c r="AA83" s="24">
        <f t="shared" si="32"/>
        <v>18</v>
      </c>
      <c r="AB83" s="67">
        <f t="shared" si="33"/>
        <v>198</v>
      </c>
    </row>
    <row r="84" spans="1:28" ht="15" customHeight="1" x14ac:dyDescent="0.25">
      <c r="A84" s="71">
        <v>543</v>
      </c>
      <c r="B84" s="71">
        <v>180</v>
      </c>
      <c r="C84" s="68">
        <v>7.24</v>
      </c>
      <c r="D84" s="68">
        <v>267.10000000000002</v>
      </c>
      <c r="E84" s="68">
        <v>210.83</v>
      </c>
      <c r="F84" s="68">
        <v>0</v>
      </c>
      <c r="G84" s="68">
        <f t="shared" si="37"/>
        <v>9.7692307692307701</v>
      </c>
      <c r="H84" s="68">
        <v>0</v>
      </c>
      <c r="I84" s="68">
        <f t="shared" si="38"/>
        <v>37.692307692307693</v>
      </c>
      <c r="J84" s="72">
        <f t="shared" si="34"/>
        <v>1</v>
      </c>
      <c r="K84" s="72">
        <f t="shared" si="35"/>
        <v>1</v>
      </c>
      <c r="L84" s="72">
        <f t="shared" si="36"/>
        <v>1</v>
      </c>
      <c r="M84" s="72">
        <f t="shared" ca="1" si="26"/>
        <v>1</v>
      </c>
      <c r="N84" s="25"/>
      <c r="O84" s="25"/>
      <c r="P84" s="25"/>
      <c r="Q84" s="25"/>
      <c r="T84" s="22">
        <v>0</v>
      </c>
      <c r="U84" s="74">
        <f t="shared" si="27"/>
        <v>-180</v>
      </c>
      <c r="V84" s="70">
        <f t="shared" si="28"/>
        <v>-180</v>
      </c>
      <c r="W84" s="70"/>
      <c r="X84" s="70">
        <f t="shared" si="29"/>
        <v>197.86403692824172</v>
      </c>
      <c r="Y84" s="70">
        <f t="shared" si="30"/>
        <v>17.864036928241717</v>
      </c>
      <c r="Z84" s="70">
        <f t="shared" si="31"/>
        <v>18</v>
      </c>
      <c r="AA84" s="24">
        <f t="shared" si="32"/>
        <v>18</v>
      </c>
      <c r="AB84" s="67">
        <f t="shared" si="33"/>
        <v>198</v>
      </c>
    </row>
    <row r="85" spans="1:28" ht="15" customHeight="1" x14ac:dyDescent="0.25">
      <c r="A85" s="71">
        <v>521</v>
      </c>
      <c r="B85" s="71">
        <v>180</v>
      </c>
      <c r="C85" s="68">
        <v>6.95</v>
      </c>
      <c r="D85" s="68">
        <v>267.14999999999998</v>
      </c>
      <c r="E85" s="68">
        <v>210.83</v>
      </c>
      <c r="F85" s="68">
        <v>0</v>
      </c>
      <c r="G85" s="68">
        <f t="shared" si="37"/>
        <v>10.642857142857142</v>
      </c>
      <c r="H85" s="68">
        <v>0</v>
      </c>
      <c r="I85" s="68">
        <f t="shared" si="38"/>
        <v>35</v>
      </c>
      <c r="J85" s="72">
        <f t="shared" si="34"/>
        <v>1</v>
      </c>
      <c r="K85" s="72">
        <f t="shared" si="35"/>
        <v>1</v>
      </c>
      <c r="L85" s="72">
        <f t="shared" si="36"/>
        <v>1</v>
      </c>
      <c r="M85" s="72">
        <f t="shared" ca="1" si="26"/>
        <v>0</v>
      </c>
      <c r="N85" s="25"/>
      <c r="O85" s="25"/>
      <c r="P85" s="25"/>
      <c r="Q85" s="25"/>
      <c r="T85" s="22">
        <v>0</v>
      </c>
      <c r="U85" s="74">
        <f t="shared" si="27"/>
        <v>-180</v>
      </c>
      <c r="V85" s="70">
        <f t="shared" si="28"/>
        <v>-180</v>
      </c>
      <c r="W85" s="70"/>
      <c r="X85" s="70">
        <f t="shared" si="29"/>
        <v>197.86403692824172</v>
      </c>
      <c r="Y85" s="70">
        <f t="shared" si="30"/>
        <v>17.864036928241717</v>
      </c>
      <c r="Z85" s="70">
        <f t="shared" si="31"/>
        <v>18</v>
      </c>
      <c r="AA85" s="24">
        <f t="shared" si="32"/>
        <v>18</v>
      </c>
      <c r="AB85" s="67">
        <f t="shared" si="33"/>
        <v>198</v>
      </c>
    </row>
    <row r="86" spans="1:28" ht="15" customHeight="1" x14ac:dyDescent="0.25">
      <c r="A86" s="71">
        <v>500</v>
      </c>
      <c r="B86" s="71">
        <v>180</v>
      </c>
      <c r="C86" s="68">
        <v>6.66</v>
      </c>
      <c r="D86" s="68">
        <v>267.2</v>
      </c>
      <c r="E86" s="68">
        <v>210.83</v>
      </c>
      <c r="F86" s="68">
        <v>0</v>
      </c>
      <c r="G86" s="68">
        <f t="shared" si="37"/>
        <v>11.333333333333334</v>
      </c>
      <c r="H86" s="68">
        <v>0</v>
      </c>
      <c r="I86" s="68">
        <f t="shared" si="38"/>
        <v>32.666666666666664</v>
      </c>
      <c r="J86" s="72">
        <f t="shared" si="34"/>
        <v>1</v>
      </c>
      <c r="K86" s="72">
        <f t="shared" si="35"/>
        <v>1</v>
      </c>
      <c r="L86" s="72">
        <f t="shared" si="36"/>
        <v>1</v>
      </c>
      <c r="M86" s="72">
        <f t="shared" ca="1" si="26"/>
        <v>1</v>
      </c>
      <c r="N86" s="25"/>
      <c r="O86" s="25"/>
      <c r="P86" s="25"/>
      <c r="Q86" s="25"/>
      <c r="T86" s="22">
        <v>0</v>
      </c>
      <c r="U86" s="74">
        <f t="shared" si="27"/>
        <v>-180</v>
      </c>
      <c r="V86" s="70">
        <f t="shared" si="28"/>
        <v>-180</v>
      </c>
      <c r="W86" s="70"/>
      <c r="X86" s="70">
        <f t="shared" si="29"/>
        <v>197.86403692824172</v>
      </c>
      <c r="Y86" s="70">
        <f t="shared" si="30"/>
        <v>17.864036928241717</v>
      </c>
      <c r="Z86" s="70">
        <f t="shared" si="31"/>
        <v>18</v>
      </c>
      <c r="AA86" s="24">
        <f t="shared" si="32"/>
        <v>18</v>
      </c>
      <c r="AB86" s="67">
        <f t="shared" si="33"/>
        <v>198</v>
      </c>
    </row>
    <row r="87" spans="1:28" ht="15" customHeight="1" x14ac:dyDescent="0.25">
      <c r="A87" s="71">
        <v>494</v>
      </c>
      <c r="B87" s="71">
        <v>180</v>
      </c>
      <c r="C87" s="68">
        <v>6.59</v>
      </c>
      <c r="D87" s="68">
        <v>267.24</v>
      </c>
      <c r="E87" s="68">
        <v>210.83</v>
      </c>
      <c r="F87" s="68">
        <v>0</v>
      </c>
      <c r="G87" s="68">
        <f t="shared" si="37"/>
        <v>11</v>
      </c>
      <c r="H87" s="68">
        <v>0</v>
      </c>
      <c r="I87" s="68">
        <f t="shared" si="38"/>
        <v>30.625</v>
      </c>
      <c r="J87" s="72">
        <f t="shared" si="34"/>
        <v>1</v>
      </c>
      <c r="K87" s="72">
        <f t="shared" si="35"/>
        <v>1</v>
      </c>
      <c r="L87" s="72">
        <f t="shared" si="36"/>
        <v>1</v>
      </c>
      <c r="M87" s="72">
        <f t="shared" ca="1" si="26"/>
        <v>0</v>
      </c>
      <c r="N87" s="25"/>
      <c r="O87" s="25"/>
      <c r="P87" s="25"/>
      <c r="Q87" s="25"/>
      <c r="T87" s="22">
        <v>0</v>
      </c>
      <c r="U87" s="74">
        <f t="shared" si="27"/>
        <v>-180</v>
      </c>
      <c r="V87" s="70">
        <f t="shared" si="28"/>
        <v>-180</v>
      </c>
      <c r="W87" s="70"/>
      <c r="X87" s="70">
        <f t="shared" si="29"/>
        <v>197.86403692824172</v>
      </c>
      <c r="Y87" s="70">
        <f t="shared" si="30"/>
        <v>17.864036928241717</v>
      </c>
      <c r="Z87" s="70">
        <f t="shared" si="31"/>
        <v>18</v>
      </c>
      <c r="AA87" s="24">
        <f t="shared" si="32"/>
        <v>18</v>
      </c>
      <c r="AB87" s="67">
        <f t="shared" si="33"/>
        <v>198</v>
      </c>
    </row>
    <row r="88" spans="1:28" ht="15" customHeight="1" x14ac:dyDescent="0.25">
      <c r="A88" s="71">
        <v>489</v>
      </c>
      <c r="B88" s="71">
        <v>180</v>
      </c>
      <c r="C88" s="68">
        <v>6.52</v>
      </c>
      <c r="D88" s="68">
        <v>267.27999999999997</v>
      </c>
      <c r="E88" s="68">
        <v>210.83</v>
      </c>
      <c r="F88" s="68">
        <v>0</v>
      </c>
      <c r="G88" s="68">
        <f t="shared" si="37"/>
        <v>10.647058823529411</v>
      </c>
      <c r="H88" s="68">
        <v>0</v>
      </c>
      <c r="I88" s="68">
        <f t="shared" si="38"/>
        <v>28.823529411764707</v>
      </c>
      <c r="J88" s="72">
        <f t="shared" si="34"/>
        <v>1</v>
      </c>
      <c r="K88" s="72">
        <f t="shared" si="35"/>
        <v>1</v>
      </c>
      <c r="L88" s="72">
        <f t="shared" si="36"/>
        <v>1</v>
      </c>
      <c r="M88" s="72">
        <f t="shared" ca="1" si="26"/>
        <v>1</v>
      </c>
      <c r="N88" s="25"/>
      <c r="O88" s="25"/>
      <c r="P88" s="25"/>
      <c r="Q88" s="25"/>
      <c r="T88" s="22">
        <v>0</v>
      </c>
      <c r="U88" s="74">
        <f t="shared" si="27"/>
        <v>-180</v>
      </c>
      <c r="V88" s="70">
        <f t="shared" si="28"/>
        <v>-180</v>
      </c>
      <c r="W88" s="70"/>
      <c r="X88" s="70">
        <f t="shared" si="29"/>
        <v>197.86403692824172</v>
      </c>
      <c r="Y88" s="70">
        <f t="shared" si="30"/>
        <v>17.864036928241717</v>
      </c>
      <c r="Z88" s="70">
        <f t="shared" si="31"/>
        <v>18</v>
      </c>
      <c r="AA88" s="24">
        <f t="shared" si="32"/>
        <v>18</v>
      </c>
      <c r="AB88" s="67">
        <f t="shared" si="33"/>
        <v>198</v>
      </c>
    </row>
    <row r="89" spans="1:28" ht="15" customHeight="1" x14ac:dyDescent="0.25">
      <c r="A89" s="71">
        <v>484</v>
      </c>
      <c r="B89" s="71">
        <v>180</v>
      </c>
      <c r="C89" s="68">
        <v>6.45</v>
      </c>
      <c r="D89" s="68">
        <v>267.32</v>
      </c>
      <c r="E89" s="68">
        <v>210.83</v>
      </c>
      <c r="F89" s="68">
        <v>0</v>
      </c>
      <c r="G89" s="68">
        <f t="shared" si="37"/>
        <v>10.333333333333334</v>
      </c>
      <c r="H89" s="68">
        <v>0</v>
      </c>
      <c r="I89" s="68">
        <f t="shared" si="38"/>
        <v>27.222222222222221</v>
      </c>
      <c r="J89" s="72">
        <f t="shared" si="34"/>
        <v>1</v>
      </c>
      <c r="K89" s="72">
        <f t="shared" si="35"/>
        <v>1</v>
      </c>
      <c r="L89" s="72">
        <f t="shared" si="36"/>
        <v>1</v>
      </c>
      <c r="M89" s="72">
        <f t="shared" ca="1" si="26"/>
        <v>1</v>
      </c>
      <c r="N89" s="25"/>
      <c r="O89" s="25"/>
      <c r="P89" s="25"/>
      <c r="Q89" s="25"/>
      <c r="T89" s="22">
        <v>0</v>
      </c>
      <c r="U89" s="74">
        <f t="shared" si="27"/>
        <v>-180</v>
      </c>
      <c r="V89" s="70">
        <f t="shared" si="28"/>
        <v>-180</v>
      </c>
      <c r="W89" s="70"/>
      <c r="X89" s="70">
        <f t="shared" si="29"/>
        <v>197.86403692824172</v>
      </c>
      <c r="Y89" s="70">
        <f t="shared" si="30"/>
        <v>17.864036928241717</v>
      </c>
      <c r="Z89" s="70">
        <f t="shared" si="31"/>
        <v>18</v>
      </c>
      <c r="AA89" s="24">
        <f t="shared" si="32"/>
        <v>18</v>
      </c>
      <c r="AB89" s="67">
        <f t="shared" si="33"/>
        <v>198</v>
      </c>
    </row>
    <row r="90" spans="1:28" ht="15" customHeight="1" x14ac:dyDescent="0.25">
      <c r="A90" s="71">
        <v>461</v>
      </c>
      <c r="B90" s="71">
        <v>180</v>
      </c>
      <c r="C90" s="68">
        <v>6.14</v>
      </c>
      <c r="D90" s="68">
        <v>267.36</v>
      </c>
      <c r="E90" s="68">
        <v>210.83</v>
      </c>
      <c r="F90" s="68">
        <v>0</v>
      </c>
      <c r="G90" s="68">
        <f t="shared" si="37"/>
        <v>11</v>
      </c>
      <c r="H90" s="68">
        <v>0</v>
      </c>
      <c r="I90" s="68">
        <f t="shared" si="38"/>
        <v>25.789473684210527</v>
      </c>
      <c r="J90" s="72">
        <f t="shared" si="34"/>
        <v>1</v>
      </c>
      <c r="K90" s="72">
        <f t="shared" si="35"/>
        <v>1</v>
      </c>
      <c r="L90" s="72">
        <f t="shared" si="36"/>
        <v>1</v>
      </c>
      <c r="M90" s="72">
        <f t="shared" ca="1" si="26"/>
        <v>0</v>
      </c>
      <c r="N90" s="25"/>
      <c r="O90" s="25"/>
      <c r="P90" s="25"/>
      <c r="Q90" s="25"/>
      <c r="T90" s="22">
        <v>0</v>
      </c>
      <c r="U90" s="74">
        <f t="shared" si="27"/>
        <v>-180</v>
      </c>
      <c r="V90" s="70">
        <f t="shared" si="28"/>
        <v>-180</v>
      </c>
      <c r="W90" s="70"/>
      <c r="X90" s="70">
        <f t="shared" si="29"/>
        <v>197.86403692824172</v>
      </c>
      <c r="Y90" s="70">
        <f t="shared" si="30"/>
        <v>17.864036928241717</v>
      </c>
      <c r="Z90" s="70">
        <f t="shared" si="31"/>
        <v>18</v>
      </c>
      <c r="AA90" s="24">
        <f t="shared" si="32"/>
        <v>18</v>
      </c>
      <c r="AB90" s="67">
        <f t="shared" si="33"/>
        <v>198</v>
      </c>
    </row>
    <row r="91" spans="1:28" ht="15" customHeight="1" x14ac:dyDescent="0.25">
      <c r="A91" s="71">
        <v>438</v>
      </c>
      <c r="B91" s="71">
        <v>180</v>
      </c>
      <c r="C91" s="68">
        <v>5.83</v>
      </c>
      <c r="D91" s="68">
        <v>267.39999999999998</v>
      </c>
      <c r="E91" s="68">
        <v>210.83</v>
      </c>
      <c r="F91" s="68">
        <v>0</v>
      </c>
      <c r="G91" s="68">
        <f t="shared" si="37"/>
        <v>11.6</v>
      </c>
      <c r="H91" s="68">
        <v>0</v>
      </c>
      <c r="I91" s="68">
        <f t="shared" si="38"/>
        <v>24.5</v>
      </c>
      <c r="J91" s="72">
        <f t="shared" si="34"/>
        <v>1</v>
      </c>
      <c r="K91" s="72">
        <f t="shared" si="35"/>
        <v>1</v>
      </c>
      <c r="L91" s="72">
        <f t="shared" si="36"/>
        <v>1</v>
      </c>
      <c r="M91" s="72">
        <f t="shared" ca="1" si="26"/>
        <v>1</v>
      </c>
      <c r="N91" s="25"/>
      <c r="O91" s="25"/>
      <c r="P91" s="25"/>
      <c r="Q91" s="25"/>
      <c r="T91" s="22">
        <v>0</v>
      </c>
      <c r="U91" s="74">
        <f t="shared" si="27"/>
        <v>-180</v>
      </c>
      <c r="V91" s="70">
        <f t="shared" si="28"/>
        <v>-180</v>
      </c>
      <c r="W91" s="70"/>
      <c r="X91" s="70">
        <f t="shared" si="29"/>
        <v>197.86403692824172</v>
      </c>
      <c r="Y91" s="70">
        <f t="shared" si="30"/>
        <v>17.864036928241717</v>
      </c>
      <c r="Z91" s="70">
        <f t="shared" si="31"/>
        <v>18</v>
      </c>
      <c r="AA91" s="24">
        <f t="shared" si="32"/>
        <v>18</v>
      </c>
      <c r="AB91" s="67">
        <f t="shared" si="33"/>
        <v>198</v>
      </c>
    </row>
    <row r="92" spans="1:28" ht="15" customHeight="1" x14ac:dyDescent="0.25">
      <c r="A92" s="71">
        <v>415</v>
      </c>
      <c r="B92" s="71">
        <v>180</v>
      </c>
      <c r="C92" s="68">
        <v>5.53</v>
      </c>
      <c r="D92" s="68">
        <v>267.43</v>
      </c>
      <c r="E92" s="68">
        <v>210.83</v>
      </c>
      <c r="F92" s="68">
        <v>0</v>
      </c>
      <c r="G92" s="68">
        <f t="shared" si="37"/>
        <v>12.142857142857142</v>
      </c>
      <c r="H92" s="68">
        <v>0</v>
      </c>
      <c r="I92" s="68">
        <f t="shared" si="38"/>
        <v>23.333333333333332</v>
      </c>
      <c r="J92" s="72">
        <f t="shared" si="34"/>
        <v>1</v>
      </c>
      <c r="K92" s="72">
        <f t="shared" si="35"/>
        <v>1</v>
      </c>
      <c r="L92" s="72">
        <f t="shared" si="36"/>
        <v>1</v>
      </c>
      <c r="M92" s="72">
        <f t="shared" ca="1" si="26"/>
        <v>1</v>
      </c>
      <c r="N92" s="25"/>
      <c r="O92" s="25"/>
      <c r="P92" s="25"/>
      <c r="Q92" s="25"/>
      <c r="T92" s="22">
        <v>0</v>
      </c>
      <c r="U92" s="74">
        <f t="shared" si="27"/>
        <v>-180</v>
      </c>
      <c r="V92" s="70">
        <f t="shared" si="28"/>
        <v>-180</v>
      </c>
      <c r="W92" s="70"/>
      <c r="X92" s="70">
        <f t="shared" si="29"/>
        <v>197.86403692824172</v>
      </c>
      <c r="Y92" s="70">
        <f t="shared" si="30"/>
        <v>17.864036928241717</v>
      </c>
      <c r="Z92" s="70">
        <f t="shared" si="31"/>
        <v>18</v>
      </c>
      <c r="AA92" s="24">
        <f t="shared" si="32"/>
        <v>18</v>
      </c>
      <c r="AB92" s="67">
        <f t="shared" si="33"/>
        <v>198</v>
      </c>
    </row>
    <row r="93" spans="1:28" ht="15" customHeight="1" x14ac:dyDescent="0.25">
      <c r="A93" s="71">
        <v>394</v>
      </c>
      <c r="B93" s="71">
        <v>180</v>
      </c>
      <c r="C93" s="68">
        <v>5.25</v>
      </c>
      <c r="D93" s="68">
        <v>267.45999999999998</v>
      </c>
      <c r="E93" s="68">
        <v>210.83</v>
      </c>
      <c r="F93" s="68">
        <v>0</v>
      </c>
      <c r="G93" s="68">
        <f t="shared" si="37"/>
        <v>12.545454545454545</v>
      </c>
      <c r="H93" s="68">
        <v>0</v>
      </c>
      <c r="I93" s="68">
        <f t="shared" si="38"/>
        <v>22.272727272727273</v>
      </c>
      <c r="J93" s="72">
        <f t="shared" si="34"/>
        <v>1</v>
      </c>
      <c r="K93" s="72">
        <f t="shared" si="35"/>
        <v>1</v>
      </c>
      <c r="L93" s="72">
        <f t="shared" si="36"/>
        <v>1</v>
      </c>
      <c r="M93" s="72">
        <f t="shared" ca="1" si="26"/>
        <v>0</v>
      </c>
      <c r="N93" s="25"/>
      <c r="O93" s="25"/>
      <c r="P93" s="25"/>
      <c r="Q93" s="25"/>
      <c r="T93" s="22">
        <v>0</v>
      </c>
      <c r="U93" s="74">
        <f t="shared" si="27"/>
        <v>-180</v>
      </c>
      <c r="V93" s="70">
        <f t="shared" si="28"/>
        <v>-180</v>
      </c>
      <c r="W93" s="70"/>
      <c r="X93" s="70">
        <f t="shared" si="29"/>
        <v>197.86403692824172</v>
      </c>
      <c r="Y93" s="70">
        <f t="shared" si="30"/>
        <v>17.864036928241717</v>
      </c>
      <c r="Z93" s="70">
        <f t="shared" si="31"/>
        <v>18</v>
      </c>
      <c r="AA93" s="24">
        <f t="shared" si="32"/>
        <v>18</v>
      </c>
      <c r="AB93" s="67">
        <f t="shared" si="33"/>
        <v>198</v>
      </c>
    </row>
    <row r="94" spans="1:28" ht="15" customHeight="1" x14ac:dyDescent="0.25">
      <c r="A94" s="71">
        <v>373</v>
      </c>
      <c r="B94" s="71">
        <v>180</v>
      </c>
      <c r="C94" s="68">
        <v>4.97</v>
      </c>
      <c r="D94" s="68">
        <v>267.49</v>
      </c>
      <c r="E94" s="68">
        <v>210.83</v>
      </c>
      <c r="F94" s="68">
        <v>0</v>
      </c>
      <c r="G94" s="68">
        <f t="shared" si="37"/>
        <v>12.913043478260869</v>
      </c>
      <c r="H94" s="68">
        <v>0</v>
      </c>
      <c r="I94" s="68">
        <f t="shared" si="38"/>
        <v>21.304347826086957</v>
      </c>
      <c r="J94" s="72">
        <f t="shared" si="34"/>
        <v>1</v>
      </c>
      <c r="K94" s="72">
        <f t="shared" si="35"/>
        <v>1</v>
      </c>
      <c r="L94" s="72">
        <f t="shared" si="36"/>
        <v>1</v>
      </c>
      <c r="M94" s="72">
        <f t="shared" ca="1" si="26"/>
        <v>0</v>
      </c>
      <c r="N94" s="25"/>
      <c r="O94" s="25"/>
      <c r="P94" s="25"/>
      <c r="Q94" s="25"/>
      <c r="T94" s="22">
        <v>0</v>
      </c>
      <c r="U94" s="74">
        <f t="shared" si="27"/>
        <v>-180</v>
      </c>
      <c r="V94" s="70">
        <f t="shared" si="28"/>
        <v>-180</v>
      </c>
      <c r="W94" s="70"/>
      <c r="X94" s="70">
        <f t="shared" si="29"/>
        <v>197.86403692824172</v>
      </c>
      <c r="Y94" s="70">
        <f t="shared" si="30"/>
        <v>17.864036928241717</v>
      </c>
      <c r="Z94" s="70">
        <f t="shared" si="31"/>
        <v>18</v>
      </c>
      <c r="AA94" s="24">
        <f t="shared" si="32"/>
        <v>18</v>
      </c>
      <c r="AB94" s="67">
        <f t="shared" si="33"/>
        <v>198</v>
      </c>
    </row>
    <row r="95" spans="1:28" ht="15" customHeight="1" x14ac:dyDescent="0.2">
      <c r="A95" s="71">
        <v>352</v>
      </c>
      <c r="B95" s="71">
        <v>180</v>
      </c>
      <c r="C95" s="68">
        <v>4.6900000000000004</v>
      </c>
      <c r="D95" s="68">
        <v>267.51</v>
      </c>
      <c r="E95" s="68">
        <v>210.83</v>
      </c>
      <c r="F95" s="68">
        <v>0</v>
      </c>
      <c r="G95" s="68">
        <f t="shared" si="37"/>
        <v>13.25</v>
      </c>
      <c r="H95" s="68">
        <v>0</v>
      </c>
      <c r="I95" s="68">
        <f t="shared" si="38"/>
        <v>20.416666666666668</v>
      </c>
      <c r="J95" s="72">
        <f t="shared" si="34"/>
        <v>1</v>
      </c>
      <c r="K95" s="72">
        <f t="shared" si="35"/>
        <v>1</v>
      </c>
      <c r="L95" s="72">
        <f t="shared" si="36"/>
        <v>1</v>
      </c>
      <c r="M95" s="72">
        <f t="shared" ca="1" si="26"/>
        <v>1</v>
      </c>
      <c r="T95" s="22">
        <v>0</v>
      </c>
      <c r="U95" s="74">
        <f t="shared" si="27"/>
        <v>-180</v>
      </c>
      <c r="V95" s="70">
        <f t="shared" si="28"/>
        <v>-180</v>
      </c>
      <c r="W95" s="70"/>
      <c r="X95" s="70">
        <f t="shared" si="29"/>
        <v>197.86403692824172</v>
      </c>
      <c r="Y95" s="70">
        <f t="shared" si="30"/>
        <v>17.864036928241717</v>
      </c>
      <c r="Z95" s="70">
        <f t="shared" si="31"/>
        <v>18</v>
      </c>
      <c r="AA95" s="24">
        <f t="shared" si="32"/>
        <v>18</v>
      </c>
      <c r="AB95" s="67">
        <f t="shared" si="33"/>
        <v>198</v>
      </c>
    </row>
    <row r="96" spans="1:28" ht="15" customHeight="1" x14ac:dyDescent="0.2">
      <c r="A96" s="71">
        <v>383</v>
      </c>
      <c r="B96" s="71">
        <v>180</v>
      </c>
      <c r="C96" s="68">
        <v>5.1100000000000003</v>
      </c>
      <c r="D96" s="68">
        <v>267.54000000000002</v>
      </c>
      <c r="E96" s="68">
        <v>210.83</v>
      </c>
      <c r="F96" s="68">
        <v>0</v>
      </c>
      <c r="G96" s="68">
        <f t="shared" si="37"/>
        <v>11.48</v>
      </c>
      <c r="H96" s="68">
        <v>0</v>
      </c>
      <c r="I96" s="68">
        <f t="shared" si="38"/>
        <v>19.600000000000001</v>
      </c>
      <c r="J96" s="72">
        <f t="shared" si="34"/>
        <v>1</v>
      </c>
      <c r="K96" s="72">
        <f t="shared" si="35"/>
        <v>1</v>
      </c>
      <c r="L96" s="72">
        <f t="shared" si="36"/>
        <v>1</v>
      </c>
      <c r="M96" s="72">
        <f t="shared" ca="1" si="26"/>
        <v>1</v>
      </c>
      <c r="T96" s="22">
        <v>0</v>
      </c>
      <c r="U96" s="74">
        <f t="shared" si="27"/>
        <v>-180</v>
      </c>
      <c r="V96" s="70">
        <f t="shared" si="28"/>
        <v>-180</v>
      </c>
      <c r="W96" s="70"/>
      <c r="X96" s="70">
        <f t="shared" si="29"/>
        <v>197.86403692824172</v>
      </c>
      <c r="Y96" s="70">
        <f t="shared" si="30"/>
        <v>17.864036928241717</v>
      </c>
      <c r="Z96" s="70">
        <f t="shared" si="31"/>
        <v>18</v>
      </c>
      <c r="AA96" s="24">
        <f t="shared" si="32"/>
        <v>18</v>
      </c>
      <c r="AB96" s="67">
        <f t="shared" si="33"/>
        <v>198</v>
      </c>
    </row>
    <row r="97" spans="1:28" ht="15" customHeight="1" x14ac:dyDescent="0.2">
      <c r="A97" s="71">
        <v>414</v>
      </c>
      <c r="B97" s="71">
        <v>180</v>
      </c>
      <c r="C97" s="68">
        <v>5.51</v>
      </c>
      <c r="D97" s="68">
        <v>267.57</v>
      </c>
      <c r="E97" s="68">
        <v>210.83</v>
      </c>
      <c r="F97" s="68">
        <v>0</v>
      </c>
      <c r="G97" s="68">
        <f t="shared" si="37"/>
        <v>9.8461538461538467</v>
      </c>
      <c r="H97" s="68">
        <v>0</v>
      </c>
      <c r="I97" s="68">
        <f t="shared" si="38"/>
        <v>18.846153846153847</v>
      </c>
      <c r="J97" s="72">
        <f t="shared" si="34"/>
        <v>1</v>
      </c>
      <c r="K97" s="72">
        <f t="shared" si="35"/>
        <v>1</v>
      </c>
      <c r="L97" s="72">
        <f t="shared" si="36"/>
        <v>1</v>
      </c>
      <c r="M97" s="72">
        <f t="shared" ca="1" si="26"/>
        <v>1</v>
      </c>
      <c r="T97" s="22">
        <v>0</v>
      </c>
      <c r="U97" s="74">
        <f t="shared" si="27"/>
        <v>-180</v>
      </c>
      <c r="V97" s="70">
        <f t="shared" si="28"/>
        <v>-180</v>
      </c>
      <c r="W97" s="70"/>
      <c r="X97" s="70">
        <f t="shared" si="29"/>
        <v>197.86403692824172</v>
      </c>
      <c r="Y97" s="70">
        <f t="shared" si="30"/>
        <v>17.864036928241717</v>
      </c>
      <c r="Z97" s="70">
        <f t="shared" si="31"/>
        <v>18</v>
      </c>
      <c r="AA97" s="24">
        <f t="shared" si="32"/>
        <v>18</v>
      </c>
      <c r="AB97" s="67">
        <f t="shared" si="33"/>
        <v>198</v>
      </c>
    </row>
    <row r="98" spans="1:28" ht="15" customHeight="1" x14ac:dyDescent="0.2">
      <c r="A98" s="71">
        <v>445</v>
      </c>
      <c r="B98" s="71">
        <v>180</v>
      </c>
      <c r="C98" s="68">
        <v>5.93</v>
      </c>
      <c r="D98" s="68">
        <v>267.61</v>
      </c>
      <c r="E98" s="68">
        <v>210.83</v>
      </c>
      <c r="F98" s="68">
        <v>0</v>
      </c>
      <c r="G98" s="68">
        <f t="shared" si="37"/>
        <v>8.3333333333333339</v>
      </c>
      <c r="H98" s="68">
        <v>0</v>
      </c>
      <c r="I98" s="68">
        <f t="shared" si="38"/>
        <v>18.148148148148149</v>
      </c>
      <c r="J98" s="72">
        <f t="shared" si="34"/>
        <v>1</v>
      </c>
      <c r="K98" s="72">
        <f t="shared" si="35"/>
        <v>1</v>
      </c>
      <c r="L98" s="72">
        <f t="shared" si="36"/>
        <v>1</v>
      </c>
      <c r="M98" s="72">
        <f t="shared" ref="M98:M129" ca="1" si="39">IF(RAND()&lt;0.5,0,1)</f>
        <v>0</v>
      </c>
      <c r="T98" s="22">
        <v>0</v>
      </c>
      <c r="U98" s="74">
        <f t="shared" ref="U98:U129" si="40">T98-B98</f>
        <v>-180</v>
      </c>
      <c r="V98" s="70">
        <f t="shared" ref="V98:V129" si="41">ROUND(U98,0)</f>
        <v>-180</v>
      </c>
      <c r="W98" s="70"/>
      <c r="X98" s="70">
        <f t="shared" ref="X98:X129" si="42">B98/$W$2*$W$3</f>
        <v>197.86403692824172</v>
      </c>
      <c r="Y98" s="70">
        <f t="shared" ref="Y98:Y129" si="43">X98-B98</f>
        <v>17.864036928241717</v>
      </c>
      <c r="Z98" s="70">
        <f t="shared" ref="Z98:Z129" si="44">ROUND(Y98,0)</f>
        <v>18</v>
      </c>
      <c r="AA98" s="24">
        <f t="shared" ref="AA98:AA129" si="45">IF(V98&gt;=0,V98,Z98)</f>
        <v>18</v>
      </c>
      <c r="AB98" s="67">
        <f t="shared" ref="AB98:AB129" si="46">B98+AA98</f>
        <v>198</v>
      </c>
    </row>
    <row r="99" spans="1:28" ht="15" customHeight="1" x14ac:dyDescent="0.2">
      <c r="A99" s="71">
        <v>413</v>
      </c>
      <c r="B99" s="71">
        <v>180</v>
      </c>
      <c r="C99" s="68">
        <v>5.51</v>
      </c>
      <c r="D99" s="68">
        <v>267.64</v>
      </c>
      <c r="E99" s="68">
        <v>210.83</v>
      </c>
      <c r="F99" s="68">
        <v>0</v>
      </c>
      <c r="G99" s="68">
        <f t="shared" si="37"/>
        <v>9.1785714285714288</v>
      </c>
      <c r="H99" s="68">
        <v>0</v>
      </c>
      <c r="I99" s="68">
        <f t="shared" si="38"/>
        <v>17.5</v>
      </c>
      <c r="J99" s="72">
        <f t="shared" ref="J99:J130" si="47">IF(ABS(B99-B98)&lt;=50,1,0)</f>
        <v>1</v>
      </c>
      <c r="K99" s="72">
        <f t="shared" ref="K99:K130" si="48">IF(ABS((B99-B98))&lt;=50,1,IF((B99-B98)*(1)&gt;=0,1,-1))</f>
        <v>1</v>
      </c>
      <c r="L99" s="72">
        <f t="shared" si="36"/>
        <v>1</v>
      </c>
      <c r="M99" s="72">
        <f t="shared" ca="1" si="39"/>
        <v>1</v>
      </c>
      <c r="T99" s="22">
        <v>0</v>
      </c>
      <c r="U99" s="74">
        <f t="shared" si="40"/>
        <v>-180</v>
      </c>
      <c r="V99" s="70">
        <f t="shared" si="41"/>
        <v>-180</v>
      </c>
      <c r="W99" s="70"/>
      <c r="X99" s="70">
        <f t="shared" si="42"/>
        <v>197.86403692824172</v>
      </c>
      <c r="Y99" s="70">
        <f t="shared" si="43"/>
        <v>17.864036928241717</v>
      </c>
      <c r="Z99" s="70">
        <f t="shared" si="44"/>
        <v>18</v>
      </c>
      <c r="AA99" s="24">
        <f t="shared" si="45"/>
        <v>18</v>
      </c>
      <c r="AB99" s="67">
        <f t="shared" si="46"/>
        <v>198</v>
      </c>
    </row>
    <row r="100" spans="1:28" ht="15" customHeight="1" x14ac:dyDescent="0.2">
      <c r="A100" s="71">
        <v>382</v>
      </c>
      <c r="B100" s="71">
        <v>180</v>
      </c>
      <c r="C100" s="68">
        <v>5.09</v>
      </c>
      <c r="D100" s="68">
        <v>267.67</v>
      </c>
      <c r="E100" s="68">
        <v>210.83</v>
      </c>
      <c r="F100" s="68">
        <v>0</v>
      </c>
      <c r="G100" s="68">
        <f t="shared" si="37"/>
        <v>9.931034482758621</v>
      </c>
      <c r="H100" s="68">
        <v>0</v>
      </c>
      <c r="I100" s="68">
        <f t="shared" si="38"/>
        <v>16.896551724137932</v>
      </c>
      <c r="J100" s="72">
        <f t="shared" si="47"/>
        <v>1</v>
      </c>
      <c r="K100" s="72">
        <f t="shared" si="48"/>
        <v>1</v>
      </c>
      <c r="L100" s="72">
        <f t="shared" si="36"/>
        <v>1</v>
      </c>
      <c r="M100" s="72">
        <f t="shared" ca="1" si="39"/>
        <v>0</v>
      </c>
      <c r="T100" s="22">
        <v>0</v>
      </c>
      <c r="U100" s="74">
        <f t="shared" si="40"/>
        <v>-180</v>
      </c>
      <c r="V100" s="70">
        <f t="shared" si="41"/>
        <v>-180</v>
      </c>
      <c r="W100" s="70"/>
      <c r="X100" s="70">
        <f t="shared" si="42"/>
        <v>197.86403692824172</v>
      </c>
      <c r="Y100" s="70">
        <f t="shared" si="43"/>
        <v>17.864036928241717</v>
      </c>
      <c r="Z100" s="70">
        <f t="shared" si="44"/>
        <v>18</v>
      </c>
      <c r="AA100" s="24">
        <f t="shared" si="45"/>
        <v>18</v>
      </c>
      <c r="AB100" s="67">
        <f t="shared" si="46"/>
        <v>198</v>
      </c>
    </row>
    <row r="101" spans="1:28" ht="15" customHeight="1" x14ac:dyDescent="0.2">
      <c r="A101" s="71">
        <v>350</v>
      </c>
      <c r="B101" s="71">
        <v>180</v>
      </c>
      <c r="C101" s="68">
        <v>4.67</v>
      </c>
      <c r="D101" s="68">
        <v>267.69</v>
      </c>
      <c r="E101" s="68">
        <v>210.83</v>
      </c>
      <c r="F101" s="68">
        <v>0</v>
      </c>
      <c r="G101" s="68">
        <f t="shared" si="37"/>
        <v>10.666666666666666</v>
      </c>
      <c r="H101" s="68">
        <v>0</v>
      </c>
      <c r="I101" s="68">
        <f t="shared" si="38"/>
        <v>16.333333333333332</v>
      </c>
      <c r="J101" s="72">
        <f t="shared" si="47"/>
        <v>1</v>
      </c>
      <c r="K101" s="72">
        <f t="shared" si="48"/>
        <v>1</v>
      </c>
      <c r="L101" s="72">
        <f t="shared" si="36"/>
        <v>1</v>
      </c>
      <c r="M101" s="72">
        <f t="shared" ca="1" si="39"/>
        <v>0</v>
      </c>
      <c r="T101" s="22">
        <v>0</v>
      </c>
      <c r="U101" s="74">
        <f t="shared" si="40"/>
        <v>-180</v>
      </c>
      <c r="V101" s="70">
        <f t="shared" si="41"/>
        <v>-180</v>
      </c>
      <c r="W101" s="70"/>
      <c r="X101" s="70">
        <f t="shared" si="42"/>
        <v>197.86403692824172</v>
      </c>
      <c r="Y101" s="70">
        <f t="shared" si="43"/>
        <v>17.864036928241717</v>
      </c>
      <c r="Z101" s="70">
        <f t="shared" si="44"/>
        <v>18</v>
      </c>
      <c r="AA101" s="24">
        <f t="shared" si="45"/>
        <v>18</v>
      </c>
      <c r="AB101" s="67">
        <f t="shared" si="46"/>
        <v>198</v>
      </c>
    </row>
    <row r="102" spans="1:28" ht="15" customHeight="1" x14ac:dyDescent="0.2">
      <c r="A102" s="71">
        <v>345</v>
      </c>
      <c r="B102" s="71">
        <v>180</v>
      </c>
      <c r="C102" s="68">
        <v>4.59</v>
      </c>
      <c r="D102" s="68">
        <v>267.70999999999998</v>
      </c>
      <c r="E102" s="68">
        <v>210.83</v>
      </c>
      <c r="F102" s="68">
        <v>0</v>
      </c>
      <c r="G102" s="68">
        <f t="shared" si="37"/>
        <v>10.483870967741936</v>
      </c>
      <c r="H102" s="68">
        <v>0</v>
      </c>
      <c r="I102" s="68">
        <f t="shared" si="38"/>
        <v>15.806451612903226</v>
      </c>
      <c r="J102" s="72">
        <f t="shared" si="47"/>
        <v>1</v>
      </c>
      <c r="K102" s="72">
        <f t="shared" si="48"/>
        <v>1</v>
      </c>
      <c r="L102" s="72">
        <f t="shared" si="36"/>
        <v>1</v>
      </c>
      <c r="M102" s="72">
        <f t="shared" ca="1" si="39"/>
        <v>0</v>
      </c>
      <c r="T102" s="22">
        <v>0</v>
      </c>
      <c r="U102" s="74">
        <f t="shared" si="40"/>
        <v>-180</v>
      </c>
      <c r="V102" s="70">
        <f t="shared" si="41"/>
        <v>-180</v>
      </c>
      <c r="W102" s="70"/>
      <c r="X102" s="70">
        <f t="shared" si="42"/>
        <v>197.86403692824172</v>
      </c>
      <c r="Y102" s="70">
        <f t="shared" si="43"/>
        <v>17.864036928241717</v>
      </c>
      <c r="Z102" s="70">
        <f t="shared" si="44"/>
        <v>18</v>
      </c>
      <c r="AA102" s="24">
        <f t="shared" si="45"/>
        <v>18</v>
      </c>
      <c r="AB102" s="67">
        <f t="shared" si="46"/>
        <v>198</v>
      </c>
    </row>
    <row r="103" spans="1:28" ht="15" customHeight="1" x14ac:dyDescent="0.2">
      <c r="A103" s="71">
        <v>339</v>
      </c>
      <c r="B103" s="71">
        <v>180</v>
      </c>
      <c r="C103" s="68">
        <v>4.5199999999999996</v>
      </c>
      <c r="D103" s="68">
        <v>267.74</v>
      </c>
      <c r="E103" s="68">
        <v>210.83</v>
      </c>
      <c r="F103" s="68">
        <v>0</v>
      </c>
      <c r="G103" s="68">
        <f t="shared" si="37"/>
        <v>10.34375</v>
      </c>
      <c r="H103" s="68">
        <v>0</v>
      </c>
      <c r="I103" s="68">
        <f t="shared" si="38"/>
        <v>15.3125</v>
      </c>
      <c r="J103" s="72">
        <f t="shared" si="47"/>
        <v>1</v>
      </c>
      <c r="K103" s="72">
        <f t="shared" si="48"/>
        <v>1</v>
      </c>
      <c r="L103" s="72">
        <f t="shared" ref="L103:L134" si="49">IF(OR(COUNTIF(K99:K103,1)=5,COUNTIF(K99:K103,-1)=5),1,0)</f>
        <v>1</v>
      </c>
      <c r="M103" s="72">
        <f t="shared" ca="1" si="39"/>
        <v>1</v>
      </c>
      <c r="T103" s="22">
        <v>0</v>
      </c>
      <c r="U103" s="74">
        <f t="shared" si="40"/>
        <v>-180</v>
      </c>
      <c r="V103" s="70">
        <f t="shared" si="41"/>
        <v>-180</v>
      </c>
      <c r="W103" s="70"/>
      <c r="X103" s="70">
        <f t="shared" si="42"/>
        <v>197.86403692824172</v>
      </c>
      <c r="Y103" s="70">
        <f t="shared" si="43"/>
        <v>17.864036928241717</v>
      </c>
      <c r="Z103" s="70">
        <f t="shared" si="44"/>
        <v>18</v>
      </c>
      <c r="AA103" s="24">
        <f t="shared" si="45"/>
        <v>18</v>
      </c>
      <c r="AB103" s="67">
        <f t="shared" si="46"/>
        <v>198</v>
      </c>
    </row>
    <row r="104" spans="1:28" ht="15" customHeight="1" x14ac:dyDescent="0.2">
      <c r="A104" s="71">
        <v>334</v>
      </c>
      <c r="B104" s="71">
        <v>180</v>
      </c>
      <c r="C104" s="68">
        <v>4.45</v>
      </c>
      <c r="D104" s="68">
        <v>267.76</v>
      </c>
      <c r="E104" s="68">
        <v>210.83</v>
      </c>
      <c r="F104" s="68">
        <v>0</v>
      </c>
      <c r="G104" s="68">
        <f t="shared" ref="G104:G135" si="50">($A$71-A104)/(ROW(A104)-ROW($A$71))</f>
        <v>10.181818181818182</v>
      </c>
      <c r="H104" s="68">
        <v>0</v>
      </c>
      <c r="I104" s="68">
        <f t="shared" ref="I104:I135" si="51">($A$71-B104)/(ROW(B104)-ROW($A$71))</f>
        <v>14.848484848484848</v>
      </c>
      <c r="J104" s="72">
        <f t="shared" si="47"/>
        <v>1</v>
      </c>
      <c r="K104" s="72">
        <f t="shared" si="48"/>
        <v>1</v>
      </c>
      <c r="L104" s="72">
        <f t="shared" si="49"/>
        <v>1</v>
      </c>
      <c r="M104" s="72">
        <f t="shared" ca="1" si="39"/>
        <v>1</v>
      </c>
      <c r="T104" s="22">
        <v>0</v>
      </c>
      <c r="U104" s="74">
        <f t="shared" si="40"/>
        <v>-180</v>
      </c>
      <c r="V104" s="70">
        <f t="shared" si="41"/>
        <v>-180</v>
      </c>
      <c r="W104" s="70"/>
      <c r="X104" s="70">
        <f t="shared" si="42"/>
        <v>197.86403692824172</v>
      </c>
      <c r="Y104" s="70">
        <f t="shared" si="43"/>
        <v>17.864036928241717</v>
      </c>
      <c r="Z104" s="70">
        <f t="shared" si="44"/>
        <v>18</v>
      </c>
      <c r="AA104" s="24">
        <f t="shared" si="45"/>
        <v>18</v>
      </c>
      <c r="AB104" s="67">
        <f t="shared" si="46"/>
        <v>198</v>
      </c>
    </row>
    <row r="105" spans="1:28" ht="15" customHeight="1" x14ac:dyDescent="0.2">
      <c r="A105" s="71">
        <v>328</v>
      </c>
      <c r="B105" s="71">
        <v>180</v>
      </c>
      <c r="C105" s="68">
        <v>0</v>
      </c>
      <c r="D105" s="68">
        <v>267.77999999999997</v>
      </c>
      <c r="E105" s="68">
        <v>210.83</v>
      </c>
      <c r="F105" s="68">
        <v>0</v>
      </c>
      <c r="G105" s="68">
        <f t="shared" si="50"/>
        <v>10.058823529411764</v>
      </c>
      <c r="H105" s="68">
        <v>0</v>
      </c>
      <c r="I105" s="68">
        <f t="shared" si="51"/>
        <v>14.411764705882353</v>
      </c>
      <c r="J105" s="72">
        <f t="shared" si="47"/>
        <v>1</v>
      </c>
      <c r="K105" s="72">
        <f t="shared" si="48"/>
        <v>1</v>
      </c>
      <c r="L105" s="72">
        <f t="shared" si="49"/>
        <v>1</v>
      </c>
      <c r="M105" s="72">
        <f t="shared" ca="1" si="39"/>
        <v>1</v>
      </c>
      <c r="T105" s="22">
        <v>0</v>
      </c>
      <c r="U105" s="74">
        <f t="shared" si="40"/>
        <v>-180</v>
      </c>
      <c r="V105" s="70">
        <f t="shared" si="41"/>
        <v>-180</v>
      </c>
      <c r="W105" s="70"/>
      <c r="X105" s="70">
        <f t="shared" si="42"/>
        <v>197.86403692824172</v>
      </c>
      <c r="Y105" s="70">
        <f t="shared" si="43"/>
        <v>17.864036928241717</v>
      </c>
      <c r="Z105" s="70">
        <f t="shared" si="44"/>
        <v>18</v>
      </c>
      <c r="AA105" s="24">
        <f t="shared" si="45"/>
        <v>18</v>
      </c>
      <c r="AB105" s="67">
        <f t="shared" si="46"/>
        <v>198</v>
      </c>
    </row>
    <row r="106" spans="1:28" ht="15" customHeight="1" x14ac:dyDescent="0.2">
      <c r="A106" s="71">
        <v>323</v>
      </c>
      <c r="B106" s="71">
        <v>180</v>
      </c>
      <c r="C106" s="68">
        <v>0</v>
      </c>
      <c r="D106" s="68">
        <v>267.8</v>
      </c>
      <c r="E106" s="68">
        <v>210.83</v>
      </c>
      <c r="F106" s="68">
        <v>0</v>
      </c>
      <c r="G106" s="68">
        <f t="shared" si="50"/>
        <v>9.9142857142857146</v>
      </c>
      <c r="H106" s="68">
        <v>0</v>
      </c>
      <c r="I106" s="68">
        <f t="shared" si="51"/>
        <v>14</v>
      </c>
      <c r="J106" s="72">
        <f t="shared" si="47"/>
        <v>1</v>
      </c>
      <c r="K106" s="72">
        <f t="shared" si="48"/>
        <v>1</v>
      </c>
      <c r="L106" s="72">
        <f t="shared" si="49"/>
        <v>1</v>
      </c>
      <c r="M106" s="72">
        <f t="shared" ca="1" si="39"/>
        <v>1</v>
      </c>
      <c r="T106" s="22">
        <v>0</v>
      </c>
      <c r="U106" s="74">
        <f t="shared" si="40"/>
        <v>-180</v>
      </c>
      <c r="V106" s="70">
        <f t="shared" si="41"/>
        <v>-180</v>
      </c>
      <c r="W106" s="70"/>
      <c r="X106" s="70">
        <f t="shared" si="42"/>
        <v>197.86403692824172</v>
      </c>
      <c r="Y106" s="70">
        <f t="shared" si="43"/>
        <v>17.864036928241717</v>
      </c>
      <c r="Z106" s="70">
        <f t="shared" si="44"/>
        <v>18</v>
      </c>
      <c r="AA106" s="24">
        <f t="shared" si="45"/>
        <v>18</v>
      </c>
      <c r="AB106" s="67">
        <f t="shared" si="46"/>
        <v>198</v>
      </c>
    </row>
    <row r="107" spans="1:28" ht="15" customHeight="1" x14ac:dyDescent="0.2">
      <c r="A107" s="71">
        <v>318</v>
      </c>
      <c r="B107" s="71">
        <v>180</v>
      </c>
      <c r="C107" s="68">
        <v>0</v>
      </c>
      <c r="D107" s="68">
        <v>267.82</v>
      </c>
      <c r="E107" s="68">
        <v>210.83</v>
      </c>
      <c r="F107" s="68">
        <v>0</v>
      </c>
      <c r="G107" s="68">
        <f t="shared" si="50"/>
        <v>9.7777777777777786</v>
      </c>
      <c r="H107" s="68">
        <v>0</v>
      </c>
      <c r="I107" s="68">
        <f t="shared" si="51"/>
        <v>13.611111111111111</v>
      </c>
      <c r="J107" s="72">
        <f t="shared" si="47"/>
        <v>1</v>
      </c>
      <c r="K107" s="72">
        <f t="shared" si="48"/>
        <v>1</v>
      </c>
      <c r="L107" s="72">
        <f t="shared" si="49"/>
        <v>1</v>
      </c>
      <c r="M107" s="72">
        <f t="shared" ca="1" si="39"/>
        <v>1</v>
      </c>
      <c r="T107" s="22">
        <v>0</v>
      </c>
      <c r="U107" s="74">
        <f t="shared" si="40"/>
        <v>-180</v>
      </c>
      <c r="V107" s="70">
        <f t="shared" si="41"/>
        <v>-180</v>
      </c>
      <c r="W107" s="70"/>
      <c r="X107" s="70">
        <f t="shared" si="42"/>
        <v>197.86403692824172</v>
      </c>
      <c r="Y107" s="70">
        <f t="shared" si="43"/>
        <v>17.864036928241717</v>
      </c>
      <c r="Z107" s="70">
        <f t="shared" si="44"/>
        <v>18</v>
      </c>
      <c r="AA107" s="24">
        <f t="shared" si="45"/>
        <v>18</v>
      </c>
      <c r="AB107" s="67">
        <f t="shared" si="46"/>
        <v>198</v>
      </c>
    </row>
    <row r="108" spans="1:28" ht="15" customHeight="1" x14ac:dyDescent="0.2">
      <c r="A108" s="71">
        <v>305</v>
      </c>
      <c r="B108" s="71">
        <v>180</v>
      </c>
      <c r="C108" s="68">
        <v>0</v>
      </c>
      <c r="D108" s="68">
        <v>267.83</v>
      </c>
      <c r="E108" s="68">
        <v>210.83</v>
      </c>
      <c r="F108" s="68">
        <v>0</v>
      </c>
      <c r="G108" s="68">
        <f t="shared" si="50"/>
        <v>9.8648648648648649</v>
      </c>
      <c r="H108" s="68">
        <v>0</v>
      </c>
      <c r="I108" s="68">
        <f t="shared" si="51"/>
        <v>13.243243243243244</v>
      </c>
      <c r="J108" s="72">
        <f t="shared" si="47"/>
        <v>1</v>
      </c>
      <c r="K108" s="72">
        <f t="shared" si="48"/>
        <v>1</v>
      </c>
      <c r="L108" s="72">
        <f t="shared" si="49"/>
        <v>1</v>
      </c>
      <c r="M108" s="72">
        <f t="shared" ca="1" si="39"/>
        <v>1</v>
      </c>
      <c r="T108" s="22">
        <v>0</v>
      </c>
      <c r="U108" s="74">
        <f t="shared" si="40"/>
        <v>-180</v>
      </c>
      <c r="V108" s="70">
        <f t="shared" si="41"/>
        <v>-180</v>
      </c>
      <c r="W108" s="70"/>
      <c r="X108" s="70">
        <f t="shared" si="42"/>
        <v>197.86403692824172</v>
      </c>
      <c r="Y108" s="70">
        <f t="shared" si="43"/>
        <v>17.864036928241717</v>
      </c>
      <c r="Z108" s="70">
        <f t="shared" si="44"/>
        <v>18</v>
      </c>
      <c r="AA108" s="24">
        <f t="shared" si="45"/>
        <v>18</v>
      </c>
      <c r="AB108" s="67">
        <f t="shared" si="46"/>
        <v>198</v>
      </c>
    </row>
    <row r="109" spans="1:28" ht="15" customHeight="1" x14ac:dyDescent="0.2">
      <c r="A109" s="71">
        <v>291</v>
      </c>
      <c r="B109" s="71">
        <v>180</v>
      </c>
      <c r="C109" s="68">
        <v>0</v>
      </c>
      <c r="D109" s="68">
        <v>267.85000000000002</v>
      </c>
      <c r="E109" s="68">
        <v>210.83</v>
      </c>
      <c r="F109" s="68">
        <v>0</v>
      </c>
      <c r="G109" s="68">
        <f t="shared" si="50"/>
        <v>9.973684210526315</v>
      </c>
      <c r="H109" s="68">
        <v>0</v>
      </c>
      <c r="I109" s="68">
        <f t="shared" si="51"/>
        <v>12.894736842105264</v>
      </c>
      <c r="J109" s="72">
        <f t="shared" si="47"/>
        <v>1</v>
      </c>
      <c r="K109" s="72">
        <f t="shared" si="48"/>
        <v>1</v>
      </c>
      <c r="L109" s="72">
        <f t="shared" si="49"/>
        <v>1</v>
      </c>
      <c r="M109" s="72">
        <f t="shared" ca="1" si="39"/>
        <v>0</v>
      </c>
      <c r="T109" s="22">
        <v>0</v>
      </c>
      <c r="U109" s="74">
        <f t="shared" si="40"/>
        <v>-180</v>
      </c>
      <c r="V109" s="70">
        <f t="shared" si="41"/>
        <v>-180</v>
      </c>
      <c r="W109" s="70"/>
      <c r="X109" s="70">
        <f t="shared" si="42"/>
        <v>197.86403692824172</v>
      </c>
      <c r="Y109" s="70">
        <f t="shared" si="43"/>
        <v>17.864036928241717</v>
      </c>
      <c r="Z109" s="70">
        <f t="shared" si="44"/>
        <v>18</v>
      </c>
      <c r="AA109" s="24">
        <f t="shared" si="45"/>
        <v>18</v>
      </c>
      <c r="AB109" s="67">
        <f t="shared" si="46"/>
        <v>198</v>
      </c>
    </row>
    <row r="110" spans="1:28" ht="15" customHeight="1" x14ac:dyDescent="0.2">
      <c r="A110" s="71">
        <v>278</v>
      </c>
      <c r="B110" s="71">
        <v>180</v>
      </c>
      <c r="C110" s="68">
        <v>0</v>
      </c>
      <c r="D110" s="68">
        <v>267.86</v>
      </c>
      <c r="E110" s="68">
        <v>210.83</v>
      </c>
      <c r="F110" s="68">
        <v>0</v>
      </c>
      <c r="G110" s="68">
        <f t="shared" si="50"/>
        <v>10.051282051282051</v>
      </c>
      <c r="H110" s="68">
        <v>0</v>
      </c>
      <c r="I110" s="68">
        <f t="shared" si="51"/>
        <v>12.564102564102564</v>
      </c>
      <c r="J110" s="72">
        <f t="shared" si="47"/>
        <v>1</v>
      </c>
      <c r="K110" s="72">
        <f t="shared" si="48"/>
        <v>1</v>
      </c>
      <c r="L110" s="72">
        <f t="shared" si="49"/>
        <v>1</v>
      </c>
      <c r="M110" s="72">
        <f t="shared" ca="1" si="39"/>
        <v>0</v>
      </c>
      <c r="T110" s="22">
        <v>0</v>
      </c>
      <c r="U110" s="74">
        <f t="shared" si="40"/>
        <v>-180</v>
      </c>
      <c r="V110" s="70">
        <f t="shared" si="41"/>
        <v>-180</v>
      </c>
      <c r="W110" s="70"/>
      <c r="X110" s="70">
        <f t="shared" si="42"/>
        <v>197.86403692824172</v>
      </c>
      <c r="Y110" s="70">
        <f t="shared" si="43"/>
        <v>17.864036928241717</v>
      </c>
      <c r="Z110" s="70">
        <f t="shared" si="44"/>
        <v>18</v>
      </c>
      <c r="AA110" s="24">
        <f t="shared" si="45"/>
        <v>18</v>
      </c>
      <c r="AB110" s="67">
        <f t="shared" si="46"/>
        <v>198</v>
      </c>
    </row>
    <row r="111" spans="1:28" ht="15" customHeight="1" x14ac:dyDescent="0.2">
      <c r="A111" s="71">
        <v>345</v>
      </c>
      <c r="B111" s="71">
        <v>180</v>
      </c>
      <c r="C111" s="68">
        <v>4.5999999999999996</v>
      </c>
      <c r="D111" s="68">
        <v>267.89</v>
      </c>
      <c r="E111" s="68">
        <v>210.83</v>
      </c>
      <c r="F111" s="68">
        <v>0</v>
      </c>
      <c r="G111" s="68">
        <f t="shared" si="50"/>
        <v>8.125</v>
      </c>
      <c r="H111" s="68">
        <v>0</v>
      </c>
      <c r="I111" s="68">
        <f t="shared" si="51"/>
        <v>12.25</v>
      </c>
      <c r="J111" s="72">
        <f t="shared" si="47"/>
        <v>1</v>
      </c>
      <c r="K111" s="72">
        <f t="shared" si="48"/>
        <v>1</v>
      </c>
      <c r="L111" s="72">
        <f t="shared" si="49"/>
        <v>1</v>
      </c>
      <c r="M111" s="72">
        <f t="shared" ca="1" si="39"/>
        <v>1</v>
      </c>
      <c r="T111" s="22">
        <v>0</v>
      </c>
      <c r="U111" s="74">
        <f t="shared" si="40"/>
        <v>-180</v>
      </c>
      <c r="V111" s="70">
        <f t="shared" si="41"/>
        <v>-180</v>
      </c>
      <c r="W111" s="70"/>
      <c r="X111" s="70">
        <f t="shared" si="42"/>
        <v>197.86403692824172</v>
      </c>
      <c r="Y111" s="70">
        <f t="shared" si="43"/>
        <v>17.864036928241717</v>
      </c>
      <c r="Z111" s="70">
        <f t="shared" si="44"/>
        <v>18</v>
      </c>
      <c r="AA111" s="24">
        <f t="shared" si="45"/>
        <v>18</v>
      </c>
      <c r="AB111" s="67">
        <f t="shared" si="46"/>
        <v>198</v>
      </c>
    </row>
    <row r="112" spans="1:28" ht="15" customHeight="1" x14ac:dyDescent="0.2">
      <c r="A112" s="71">
        <v>413</v>
      </c>
      <c r="B112" s="71">
        <v>180</v>
      </c>
      <c r="C112" s="68">
        <v>5.5</v>
      </c>
      <c r="D112" s="68">
        <v>267.92</v>
      </c>
      <c r="E112" s="68">
        <v>210.83</v>
      </c>
      <c r="F112" s="68">
        <v>0</v>
      </c>
      <c r="G112" s="68">
        <f t="shared" si="50"/>
        <v>6.2682926829268295</v>
      </c>
      <c r="H112" s="68">
        <v>0</v>
      </c>
      <c r="I112" s="68">
        <f t="shared" si="51"/>
        <v>11.951219512195122</v>
      </c>
      <c r="J112" s="72">
        <f t="shared" si="47"/>
        <v>1</v>
      </c>
      <c r="K112" s="72">
        <f t="shared" si="48"/>
        <v>1</v>
      </c>
      <c r="L112" s="72">
        <f t="shared" si="49"/>
        <v>1</v>
      </c>
      <c r="M112" s="72">
        <f t="shared" ca="1" si="39"/>
        <v>1</v>
      </c>
      <c r="T112" s="22">
        <v>0</v>
      </c>
      <c r="U112" s="74">
        <f t="shared" si="40"/>
        <v>-180</v>
      </c>
      <c r="V112" s="70">
        <f t="shared" si="41"/>
        <v>-180</v>
      </c>
      <c r="W112" s="70"/>
      <c r="X112" s="70">
        <f t="shared" si="42"/>
        <v>197.86403692824172</v>
      </c>
      <c r="Y112" s="70">
        <f t="shared" si="43"/>
        <v>17.864036928241717</v>
      </c>
      <c r="Z112" s="70">
        <f t="shared" si="44"/>
        <v>18</v>
      </c>
      <c r="AA112" s="24">
        <f t="shared" si="45"/>
        <v>18</v>
      </c>
      <c r="AB112" s="67">
        <f t="shared" si="46"/>
        <v>198</v>
      </c>
    </row>
    <row r="113" spans="1:28" ht="15" customHeight="1" x14ac:dyDescent="0.2">
      <c r="A113" s="71">
        <v>480</v>
      </c>
      <c r="B113" s="71">
        <v>180</v>
      </c>
      <c r="C113" s="68">
        <v>6.39</v>
      </c>
      <c r="D113" s="68">
        <v>267.95999999999998</v>
      </c>
      <c r="E113" s="68">
        <v>210.83</v>
      </c>
      <c r="F113" s="68">
        <v>0</v>
      </c>
      <c r="G113" s="68">
        <f t="shared" si="50"/>
        <v>4.5238095238095237</v>
      </c>
      <c r="H113" s="68">
        <v>0</v>
      </c>
      <c r="I113" s="68">
        <f t="shared" si="51"/>
        <v>11.666666666666666</v>
      </c>
      <c r="J113" s="72">
        <f t="shared" si="47"/>
        <v>1</v>
      </c>
      <c r="K113" s="72">
        <f t="shared" si="48"/>
        <v>1</v>
      </c>
      <c r="L113" s="72">
        <f t="shared" si="49"/>
        <v>1</v>
      </c>
      <c r="M113" s="72">
        <f t="shared" ca="1" si="39"/>
        <v>0</v>
      </c>
      <c r="T113" s="22">
        <v>0</v>
      </c>
      <c r="U113" s="74">
        <f t="shared" si="40"/>
        <v>-180</v>
      </c>
      <c r="V113" s="70">
        <f t="shared" si="41"/>
        <v>-180</v>
      </c>
      <c r="W113" s="70"/>
      <c r="X113" s="70">
        <f t="shared" si="42"/>
        <v>197.86403692824172</v>
      </c>
      <c r="Y113" s="70">
        <f t="shared" si="43"/>
        <v>17.864036928241717</v>
      </c>
      <c r="Z113" s="70">
        <f t="shared" si="44"/>
        <v>18</v>
      </c>
      <c r="AA113" s="24">
        <f t="shared" si="45"/>
        <v>18</v>
      </c>
      <c r="AB113" s="67">
        <f t="shared" si="46"/>
        <v>198</v>
      </c>
    </row>
    <row r="114" spans="1:28" ht="15" customHeight="1" x14ac:dyDescent="0.2">
      <c r="A114" s="71">
        <v>396</v>
      </c>
      <c r="B114" s="71">
        <v>180</v>
      </c>
      <c r="C114" s="68">
        <v>5.28</v>
      </c>
      <c r="D114" s="68">
        <v>267.99</v>
      </c>
      <c r="E114" s="68">
        <v>210.83</v>
      </c>
      <c r="F114" s="68">
        <v>0</v>
      </c>
      <c r="G114" s="68">
        <f t="shared" si="50"/>
        <v>6.3720930232558137</v>
      </c>
      <c r="H114" s="68">
        <v>0</v>
      </c>
      <c r="I114" s="68">
        <f t="shared" si="51"/>
        <v>11.395348837209303</v>
      </c>
      <c r="J114" s="72">
        <f t="shared" si="47"/>
        <v>1</v>
      </c>
      <c r="K114" s="72">
        <f t="shared" si="48"/>
        <v>1</v>
      </c>
      <c r="L114" s="72">
        <f t="shared" si="49"/>
        <v>1</v>
      </c>
      <c r="M114" s="72">
        <f t="shared" ca="1" si="39"/>
        <v>0</v>
      </c>
      <c r="T114" s="22">
        <v>0</v>
      </c>
      <c r="U114" s="74">
        <f t="shared" si="40"/>
        <v>-180</v>
      </c>
      <c r="V114" s="70">
        <f t="shared" si="41"/>
        <v>-180</v>
      </c>
      <c r="W114" s="70"/>
      <c r="X114" s="70">
        <f t="shared" si="42"/>
        <v>197.86403692824172</v>
      </c>
      <c r="Y114" s="70">
        <f t="shared" si="43"/>
        <v>17.864036928241717</v>
      </c>
      <c r="Z114" s="70">
        <f t="shared" si="44"/>
        <v>18</v>
      </c>
      <c r="AA114" s="24">
        <f t="shared" si="45"/>
        <v>18</v>
      </c>
      <c r="AB114" s="67">
        <f t="shared" si="46"/>
        <v>198</v>
      </c>
    </row>
    <row r="115" spans="1:28" ht="15" customHeight="1" x14ac:dyDescent="0.2">
      <c r="A115" s="71">
        <v>312</v>
      </c>
      <c r="B115" s="71">
        <v>180</v>
      </c>
      <c r="C115" s="68">
        <v>4.16</v>
      </c>
      <c r="D115" s="68">
        <v>268.01</v>
      </c>
      <c r="E115" s="68">
        <v>210.83</v>
      </c>
      <c r="F115" s="68">
        <v>0</v>
      </c>
      <c r="G115" s="68">
        <f t="shared" si="50"/>
        <v>8.1363636363636367</v>
      </c>
      <c r="H115" s="68">
        <v>0</v>
      </c>
      <c r="I115" s="68">
        <f t="shared" si="51"/>
        <v>11.136363636363637</v>
      </c>
      <c r="J115" s="72">
        <f t="shared" si="47"/>
        <v>1</v>
      </c>
      <c r="K115" s="72">
        <f t="shared" si="48"/>
        <v>1</v>
      </c>
      <c r="L115" s="72">
        <f t="shared" si="49"/>
        <v>1</v>
      </c>
      <c r="M115" s="72">
        <f t="shared" ca="1" si="39"/>
        <v>1</v>
      </c>
      <c r="T115" s="22">
        <v>0</v>
      </c>
      <c r="U115" s="74">
        <f t="shared" si="40"/>
        <v>-180</v>
      </c>
      <c r="V115" s="70">
        <f t="shared" si="41"/>
        <v>-180</v>
      </c>
      <c r="W115" s="70"/>
      <c r="X115" s="70">
        <f t="shared" si="42"/>
        <v>197.86403692824172</v>
      </c>
      <c r="Y115" s="70">
        <f t="shared" si="43"/>
        <v>17.864036928241717</v>
      </c>
      <c r="Z115" s="70">
        <f t="shared" si="44"/>
        <v>18</v>
      </c>
      <c r="AA115" s="24">
        <f t="shared" si="45"/>
        <v>18</v>
      </c>
      <c r="AB115" s="67">
        <f t="shared" si="46"/>
        <v>198</v>
      </c>
    </row>
    <row r="116" spans="1:28" ht="15" customHeight="1" x14ac:dyDescent="0.2">
      <c r="A116" s="71">
        <v>229</v>
      </c>
      <c r="B116" s="71">
        <v>180</v>
      </c>
      <c r="C116" s="68">
        <v>3.05</v>
      </c>
      <c r="D116" s="68">
        <v>268.01</v>
      </c>
      <c r="E116" s="68">
        <v>210.83</v>
      </c>
      <c r="F116" s="68">
        <v>0</v>
      </c>
      <c r="G116" s="68">
        <f t="shared" si="50"/>
        <v>9.8000000000000007</v>
      </c>
      <c r="H116" s="68">
        <v>0</v>
      </c>
      <c r="I116" s="68">
        <f t="shared" si="51"/>
        <v>10.888888888888889</v>
      </c>
      <c r="J116" s="72">
        <f t="shared" si="47"/>
        <v>1</v>
      </c>
      <c r="K116" s="72">
        <f t="shared" si="48"/>
        <v>1</v>
      </c>
      <c r="L116" s="72">
        <f t="shared" si="49"/>
        <v>1</v>
      </c>
      <c r="M116" s="72">
        <f t="shared" ca="1" si="39"/>
        <v>1</v>
      </c>
      <c r="T116" s="22">
        <v>0</v>
      </c>
      <c r="U116" s="74">
        <f t="shared" si="40"/>
        <v>-180</v>
      </c>
      <c r="V116" s="70">
        <f t="shared" si="41"/>
        <v>-180</v>
      </c>
      <c r="W116" s="70"/>
      <c r="X116" s="70">
        <f t="shared" si="42"/>
        <v>197.86403692824172</v>
      </c>
      <c r="Y116" s="70">
        <f t="shared" si="43"/>
        <v>17.864036928241717</v>
      </c>
      <c r="Z116" s="70">
        <f t="shared" si="44"/>
        <v>18</v>
      </c>
      <c r="AA116" s="24">
        <f t="shared" si="45"/>
        <v>18</v>
      </c>
      <c r="AB116" s="67">
        <f t="shared" si="46"/>
        <v>198</v>
      </c>
    </row>
    <row r="117" spans="1:28" ht="15" customHeight="1" x14ac:dyDescent="0.2">
      <c r="A117" s="71">
        <v>229</v>
      </c>
      <c r="B117" s="71">
        <v>180</v>
      </c>
      <c r="C117" s="68">
        <v>3.05</v>
      </c>
      <c r="D117" s="68">
        <v>268.02</v>
      </c>
      <c r="E117" s="68">
        <v>210.83</v>
      </c>
      <c r="F117" s="68">
        <v>0</v>
      </c>
      <c r="G117" s="68">
        <f t="shared" si="50"/>
        <v>9.5869565217391308</v>
      </c>
      <c r="H117" s="68">
        <v>0</v>
      </c>
      <c r="I117" s="68">
        <f t="shared" si="51"/>
        <v>10.652173913043478</v>
      </c>
      <c r="J117" s="72">
        <f t="shared" si="47"/>
        <v>1</v>
      </c>
      <c r="K117" s="72">
        <f t="shared" si="48"/>
        <v>1</v>
      </c>
      <c r="L117" s="72">
        <f t="shared" si="49"/>
        <v>1</v>
      </c>
      <c r="M117" s="72">
        <f t="shared" ca="1" si="39"/>
        <v>0</v>
      </c>
      <c r="T117" s="22">
        <v>0</v>
      </c>
      <c r="U117" s="74">
        <f t="shared" si="40"/>
        <v>-180</v>
      </c>
      <c r="V117" s="70">
        <f t="shared" si="41"/>
        <v>-180</v>
      </c>
      <c r="W117" s="70"/>
      <c r="X117" s="70">
        <f t="shared" si="42"/>
        <v>197.86403692824172</v>
      </c>
      <c r="Y117" s="70">
        <f t="shared" si="43"/>
        <v>17.864036928241717</v>
      </c>
      <c r="Z117" s="70">
        <f t="shared" si="44"/>
        <v>18</v>
      </c>
      <c r="AA117" s="24">
        <f t="shared" si="45"/>
        <v>18</v>
      </c>
      <c r="AB117" s="67">
        <f t="shared" si="46"/>
        <v>198</v>
      </c>
    </row>
    <row r="118" spans="1:28" ht="15" customHeight="1" x14ac:dyDescent="0.2">
      <c r="A118" s="71">
        <v>229</v>
      </c>
      <c r="B118" s="71">
        <v>180</v>
      </c>
      <c r="C118" s="68">
        <v>3.05</v>
      </c>
      <c r="D118" s="68">
        <v>268.02999999999997</v>
      </c>
      <c r="E118" s="68">
        <v>210.83</v>
      </c>
      <c r="F118" s="68">
        <v>0</v>
      </c>
      <c r="G118" s="68">
        <f t="shared" si="50"/>
        <v>9.3829787234042552</v>
      </c>
      <c r="H118" s="68">
        <v>0</v>
      </c>
      <c r="I118" s="68">
        <f t="shared" si="51"/>
        <v>10.425531914893616</v>
      </c>
      <c r="J118" s="72">
        <f t="shared" si="47"/>
        <v>1</v>
      </c>
      <c r="K118" s="72">
        <f t="shared" si="48"/>
        <v>1</v>
      </c>
      <c r="L118" s="72">
        <f t="shared" si="49"/>
        <v>1</v>
      </c>
      <c r="M118" s="72">
        <f t="shared" ca="1" si="39"/>
        <v>0</v>
      </c>
      <c r="T118" s="22">
        <v>0</v>
      </c>
      <c r="U118" s="74">
        <f t="shared" si="40"/>
        <v>-180</v>
      </c>
      <c r="V118" s="70">
        <f t="shared" si="41"/>
        <v>-180</v>
      </c>
      <c r="W118" s="70"/>
      <c r="X118" s="70">
        <f t="shared" si="42"/>
        <v>197.86403692824172</v>
      </c>
      <c r="Y118" s="70">
        <f t="shared" si="43"/>
        <v>17.864036928241717</v>
      </c>
      <c r="Z118" s="70">
        <f t="shared" si="44"/>
        <v>18</v>
      </c>
      <c r="AA118" s="24">
        <f t="shared" si="45"/>
        <v>18</v>
      </c>
      <c r="AB118" s="67">
        <f t="shared" si="46"/>
        <v>198</v>
      </c>
    </row>
    <row r="119" spans="1:28" ht="15" customHeight="1" x14ac:dyDescent="0.2">
      <c r="A119" s="71">
        <v>229</v>
      </c>
      <c r="B119" s="71">
        <v>180</v>
      </c>
      <c r="C119" s="68">
        <v>3.05</v>
      </c>
      <c r="D119" s="68">
        <v>268.02999999999997</v>
      </c>
      <c r="E119" s="68">
        <v>210.83</v>
      </c>
      <c r="F119" s="68">
        <v>0</v>
      </c>
      <c r="G119" s="68">
        <f t="shared" si="50"/>
        <v>9.1875</v>
      </c>
      <c r="H119" s="68">
        <v>0</v>
      </c>
      <c r="I119" s="68">
        <f t="shared" si="51"/>
        <v>10.208333333333334</v>
      </c>
      <c r="J119" s="72">
        <f t="shared" si="47"/>
        <v>1</v>
      </c>
      <c r="K119" s="72">
        <f t="shared" si="48"/>
        <v>1</v>
      </c>
      <c r="L119" s="72">
        <f t="shared" si="49"/>
        <v>1</v>
      </c>
      <c r="M119" s="72">
        <f t="shared" ca="1" si="39"/>
        <v>1</v>
      </c>
      <c r="T119" s="22">
        <v>0</v>
      </c>
      <c r="U119" s="74">
        <f t="shared" si="40"/>
        <v>-180</v>
      </c>
      <c r="V119" s="70">
        <f t="shared" si="41"/>
        <v>-180</v>
      </c>
      <c r="W119" s="70"/>
      <c r="X119" s="70">
        <f t="shared" si="42"/>
        <v>197.86403692824172</v>
      </c>
      <c r="Y119" s="70">
        <f t="shared" si="43"/>
        <v>17.864036928241717</v>
      </c>
      <c r="Z119" s="70">
        <f t="shared" si="44"/>
        <v>18</v>
      </c>
      <c r="AA119" s="24">
        <f t="shared" si="45"/>
        <v>18</v>
      </c>
      <c r="AB119" s="67">
        <f t="shared" si="46"/>
        <v>198</v>
      </c>
    </row>
    <row r="120" spans="1:28" ht="15" customHeight="1" x14ac:dyDescent="0.2">
      <c r="A120" s="71">
        <v>217</v>
      </c>
      <c r="B120" s="71">
        <v>180</v>
      </c>
      <c r="C120" s="68">
        <v>2.89</v>
      </c>
      <c r="D120" s="68">
        <v>268.04000000000002</v>
      </c>
      <c r="E120" s="68">
        <v>210.83</v>
      </c>
      <c r="F120" s="68">
        <v>0</v>
      </c>
      <c r="G120" s="68">
        <f t="shared" si="50"/>
        <v>9.2448979591836729</v>
      </c>
      <c r="H120" s="68">
        <v>0</v>
      </c>
      <c r="I120" s="68">
        <f t="shared" si="51"/>
        <v>10</v>
      </c>
      <c r="J120" s="72">
        <f t="shared" si="47"/>
        <v>1</v>
      </c>
      <c r="K120" s="72">
        <f t="shared" si="48"/>
        <v>1</v>
      </c>
      <c r="L120" s="72">
        <f t="shared" si="49"/>
        <v>1</v>
      </c>
      <c r="M120" s="72">
        <f t="shared" ca="1" si="39"/>
        <v>0</v>
      </c>
      <c r="T120" s="22">
        <v>0</v>
      </c>
      <c r="U120" s="74">
        <f t="shared" si="40"/>
        <v>-180</v>
      </c>
      <c r="V120" s="70">
        <f t="shared" si="41"/>
        <v>-180</v>
      </c>
      <c r="W120" s="70"/>
      <c r="X120" s="70">
        <f t="shared" si="42"/>
        <v>197.86403692824172</v>
      </c>
      <c r="Y120" s="70">
        <f t="shared" si="43"/>
        <v>17.864036928241717</v>
      </c>
      <c r="Z120" s="70">
        <f t="shared" si="44"/>
        <v>18</v>
      </c>
      <c r="AA120" s="24">
        <f t="shared" si="45"/>
        <v>18</v>
      </c>
      <c r="AB120" s="67">
        <f t="shared" si="46"/>
        <v>198</v>
      </c>
    </row>
    <row r="121" spans="1:28" ht="15" customHeight="1" x14ac:dyDescent="0.2">
      <c r="A121" s="71">
        <v>206</v>
      </c>
      <c r="B121" s="71">
        <v>180</v>
      </c>
      <c r="C121" s="68">
        <v>2.74</v>
      </c>
      <c r="D121" s="68">
        <v>268.04000000000002</v>
      </c>
      <c r="E121" s="68">
        <v>210.83</v>
      </c>
      <c r="F121" s="68">
        <v>0</v>
      </c>
      <c r="G121" s="68">
        <f t="shared" si="50"/>
        <v>9.2799999999999994</v>
      </c>
      <c r="H121" s="68">
        <v>0</v>
      </c>
      <c r="I121" s="68">
        <f t="shared" si="51"/>
        <v>9.8000000000000007</v>
      </c>
      <c r="J121" s="72">
        <f t="shared" si="47"/>
        <v>1</v>
      </c>
      <c r="K121" s="72">
        <f t="shared" si="48"/>
        <v>1</v>
      </c>
      <c r="L121" s="72">
        <f t="shared" si="49"/>
        <v>1</v>
      </c>
      <c r="M121" s="72">
        <f t="shared" ca="1" si="39"/>
        <v>0</v>
      </c>
      <c r="T121" s="22">
        <v>0</v>
      </c>
      <c r="U121" s="74">
        <f t="shared" si="40"/>
        <v>-180</v>
      </c>
      <c r="V121" s="70">
        <f t="shared" si="41"/>
        <v>-180</v>
      </c>
      <c r="W121" s="70"/>
      <c r="X121" s="70">
        <f t="shared" si="42"/>
        <v>197.86403692824172</v>
      </c>
      <c r="Y121" s="70">
        <f t="shared" si="43"/>
        <v>17.864036928241717</v>
      </c>
      <c r="Z121" s="70">
        <f t="shared" si="44"/>
        <v>18</v>
      </c>
      <c r="AA121" s="24">
        <f t="shared" si="45"/>
        <v>18</v>
      </c>
      <c r="AB121" s="67">
        <f t="shared" si="46"/>
        <v>198</v>
      </c>
    </row>
    <row r="122" spans="1:28" ht="15" customHeight="1" x14ac:dyDescent="0.2">
      <c r="A122" s="71">
        <v>194</v>
      </c>
      <c r="B122" s="71">
        <v>180</v>
      </c>
      <c r="C122" s="68">
        <v>2.59</v>
      </c>
      <c r="D122" s="68">
        <v>268.04000000000002</v>
      </c>
      <c r="E122" s="68">
        <v>210.83</v>
      </c>
      <c r="F122" s="68">
        <v>0</v>
      </c>
      <c r="G122" s="68">
        <f t="shared" si="50"/>
        <v>9.3333333333333339</v>
      </c>
      <c r="H122" s="68">
        <v>0</v>
      </c>
      <c r="I122" s="68">
        <f t="shared" si="51"/>
        <v>9.6078431372549016</v>
      </c>
      <c r="J122" s="72">
        <f t="shared" si="47"/>
        <v>1</v>
      </c>
      <c r="K122" s="72">
        <f t="shared" si="48"/>
        <v>1</v>
      </c>
      <c r="L122" s="72">
        <f t="shared" si="49"/>
        <v>1</v>
      </c>
      <c r="M122" s="72">
        <f t="shared" ca="1" si="39"/>
        <v>1</v>
      </c>
      <c r="T122" s="22">
        <v>0</v>
      </c>
      <c r="U122" s="74">
        <f t="shared" si="40"/>
        <v>-180</v>
      </c>
      <c r="V122" s="70">
        <f t="shared" si="41"/>
        <v>-180</v>
      </c>
      <c r="W122" s="70"/>
      <c r="X122" s="70">
        <f t="shared" si="42"/>
        <v>197.86403692824172</v>
      </c>
      <c r="Y122" s="70">
        <f t="shared" si="43"/>
        <v>17.864036928241717</v>
      </c>
      <c r="Z122" s="70">
        <f t="shared" si="44"/>
        <v>18</v>
      </c>
      <c r="AA122" s="24">
        <f t="shared" si="45"/>
        <v>18</v>
      </c>
      <c r="AB122" s="67">
        <f t="shared" si="46"/>
        <v>198</v>
      </c>
    </row>
    <row r="123" spans="1:28" ht="15" customHeight="1" x14ac:dyDescent="0.2">
      <c r="A123" s="71">
        <v>191</v>
      </c>
      <c r="B123" s="71">
        <v>180</v>
      </c>
      <c r="C123" s="68">
        <v>2.54</v>
      </c>
      <c r="D123" s="68">
        <v>268.04000000000002</v>
      </c>
      <c r="E123" s="68">
        <v>210.83</v>
      </c>
      <c r="F123" s="68">
        <v>0</v>
      </c>
      <c r="G123" s="68">
        <f t="shared" si="50"/>
        <v>9.2115384615384617</v>
      </c>
      <c r="H123" s="68">
        <v>0</v>
      </c>
      <c r="I123" s="68">
        <f t="shared" si="51"/>
        <v>9.4230769230769234</v>
      </c>
      <c r="J123" s="72">
        <f t="shared" si="47"/>
        <v>1</v>
      </c>
      <c r="K123" s="72">
        <f t="shared" si="48"/>
        <v>1</v>
      </c>
      <c r="L123" s="72">
        <f t="shared" si="49"/>
        <v>1</v>
      </c>
      <c r="M123" s="72">
        <f t="shared" ca="1" si="39"/>
        <v>0</v>
      </c>
      <c r="T123" s="22">
        <v>0</v>
      </c>
      <c r="U123" s="74">
        <f t="shared" si="40"/>
        <v>-180</v>
      </c>
      <c r="V123" s="70">
        <f t="shared" si="41"/>
        <v>-180</v>
      </c>
      <c r="W123" s="70"/>
      <c r="X123" s="70">
        <f t="shared" si="42"/>
        <v>197.86403692824172</v>
      </c>
      <c r="Y123" s="70">
        <f t="shared" si="43"/>
        <v>17.864036928241717</v>
      </c>
      <c r="Z123" s="70">
        <f t="shared" si="44"/>
        <v>18</v>
      </c>
      <c r="AA123" s="24">
        <f t="shared" si="45"/>
        <v>18</v>
      </c>
      <c r="AB123" s="67">
        <f t="shared" si="46"/>
        <v>198</v>
      </c>
    </row>
    <row r="124" spans="1:28" ht="15" customHeight="1" x14ac:dyDescent="0.2">
      <c r="A124" s="71">
        <v>188</v>
      </c>
      <c r="B124" s="71">
        <v>180</v>
      </c>
      <c r="C124" s="68">
        <v>2.5</v>
      </c>
      <c r="D124" s="68">
        <v>268.04000000000002</v>
      </c>
      <c r="E124" s="68">
        <v>210.83</v>
      </c>
      <c r="F124" s="68">
        <v>0</v>
      </c>
      <c r="G124" s="68">
        <f t="shared" si="50"/>
        <v>9.0943396226415096</v>
      </c>
      <c r="H124" s="68">
        <v>0</v>
      </c>
      <c r="I124" s="68">
        <f t="shared" si="51"/>
        <v>9.2452830188679247</v>
      </c>
      <c r="J124" s="72">
        <f t="shared" si="47"/>
        <v>1</v>
      </c>
      <c r="K124" s="72">
        <f t="shared" si="48"/>
        <v>1</v>
      </c>
      <c r="L124" s="72">
        <f t="shared" si="49"/>
        <v>1</v>
      </c>
      <c r="M124" s="72">
        <f t="shared" ca="1" si="39"/>
        <v>0</v>
      </c>
      <c r="T124" s="22">
        <v>0</v>
      </c>
      <c r="U124" s="74">
        <f t="shared" si="40"/>
        <v>-180</v>
      </c>
      <c r="V124" s="70">
        <f t="shared" si="41"/>
        <v>-180</v>
      </c>
      <c r="W124" s="70"/>
      <c r="X124" s="70">
        <f t="shared" si="42"/>
        <v>197.86403692824172</v>
      </c>
      <c r="Y124" s="70">
        <f t="shared" si="43"/>
        <v>17.864036928241717</v>
      </c>
      <c r="Z124" s="70">
        <f t="shared" si="44"/>
        <v>18</v>
      </c>
      <c r="AA124" s="24">
        <f t="shared" si="45"/>
        <v>18</v>
      </c>
      <c r="AB124" s="67">
        <f t="shared" si="46"/>
        <v>198</v>
      </c>
    </row>
    <row r="125" spans="1:28" ht="15" customHeight="1" x14ac:dyDescent="0.2">
      <c r="A125" s="71">
        <v>184</v>
      </c>
      <c r="B125" s="71">
        <v>180</v>
      </c>
      <c r="C125" s="68">
        <v>2.4500000000000002</v>
      </c>
      <c r="D125" s="68">
        <v>268.04000000000002</v>
      </c>
      <c r="E125" s="68">
        <v>210.83</v>
      </c>
      <c r="F125" s="68">
        <v>0</v>
      </c>
      <c r="G125" s="68">
        <f t="shared" si="50"/>
        <v>9</v>
      </c>
      <c r="H125" s="68">
        <v>0</v>
      </c>
      <c r="I125" s="68">
        <f t="shared" si="51"/>
        <v>9.0740740740740744</v>
      </c>
      <c r="J125" s="72">
        <f t="shared" si="47"/>
        <v>1</v>
      </c>
      <c r="K125" s="72">
        <f t="shared" si="48"/>
        <v>1</v>
      </c>
      <c r="L125" s="72">
        <f t="shared" si="49"/>
        <v>1</v>
      </c>
      <c r="M125" s="72">
        <f t="shared" ca="1" si="39"/>
        <v>0</v>
      </c>
      <c r="T125" s="22">
        <v>0</v>
      </c>
      <c r="U125" s="74">
        <f t="shared" si="40"/>
        <v>-180</v>
      </c>
      <c r="V125" s="70">
        <f t="shared" si="41"/>
        <v>-180</v>
      </c>
      <c r="W125" s="70"/>
      <c r="X125" s="70">
        <f t="shared" si="42"/>
        <v>197.86403692824172</v>
      </c>
      <c r="Y125" s="70">
        <f t="shared" si="43"/>
        <v>17.864036928241717</v>
      </c>
      <c r="Z125" s="70">
        <f t="shared" si="44"/>
        <v>18</v>
      </c>
      <c r="AA125" s="24">
        <f t="shared" si="45"/>
        <v>18</v>
      </c>
      <c r="AB125" s="67">
        <f t="shared" si="46"/>
        <v>198</v>
      </c>
    </row>
    <row r="126" spans="1:28" ht="15" customHeight="1" x14ac:dyDescent="0.2">
      <c r="A126" s="71">
        <v>174</v>
      </c>
      <c r="B126" s="71">
        <v>180</v>
      </c>
      <c r="C126" s="68">
        <v>2.31</v>
      </c>
      <c r="D126" s="68">
        <v>268.04000000000002</v>
      </c>
      <c r="E126" s="68">
        <v>210.83</v>
      </c>
      <c r="F126" s="68">
        <v>0</v>
      </c>
      <c r="G126" s="68">
        <f t="shared" si="50"/>
        <v>9.0181818181818176</v>
      </c>
      <c r="H126" s="68">
        <v>0</v>
      </c>
      <c r="I126" s="68">
        <f t="shared" si="51"/>
        <v>8.9090909090909083</v>
      </c>
      <c r="J126" s="72">
        <f t="shared" si="47"/>
        <v>1</v>
      </c>
      <c r="K126" s="72">
        <f t="shared" si="48"/>
        <v>1</v>
      </c>
      <c r="L126" s="72">
        <f t="shared" si="49"/>
        <v>1</v>
      </c>
      <c r="M126" s="72">
        <f t="shared" ca="1" si="39"/>
        <v>1</v>
      </c>
      <c r="T126" s="22">
        <v>0</v>
      </c>
      <c r="U126" s="74">
        <f t="shared" si="40"/>
        <v>-180</v>
      </c>
      <c r="V126" s="70">
        <f t="shared" si="41"/>
        <v>-180</v>
      </c>
      <c r="W126" s="70"/>
      <c r="X126" s="70">
        <f t="shared" si="42"/>
        <v>197.86403692824172</v>
      </c>
      <c r="Y126" s="70">
        <f t="shared" si="43"/>
        <v>17.864036928241717</v>
      </c>
      <c r="Z126" s="70">
        <f t="shared" si="44"/>
        <v>18</v>
      </c>
      <c r="AA126" s="24">
        <f t="shared" si="45"/>
        <v>18</v>
      </c>
      <c r="AB126" s="67">
        <f t="shared" si="46"/>
        <v>198</v>
      </c>
    </row>
    <row r="127" spans="1:28" ht="15" customHeight="1" x14ac:dyDescent="0.2">
      <c r="A127" s="71">
        <v>163</v>
      </c>
      <c r="B127" s="71">
        <v>180</v>
      </c>
      <c r="C127" s="68">
        <v>2.17</v>
      </c>
      <c r="D127" s="68">
        <v>268.04000000000002</v>
      </c>
      <c r="E127" s="68">
        <v>210.83</v>
      </c>
      <c r="F127" s="68">
        <v>0</v>
      </c>
      <c r="G127" s="68">
        <f t="shared" si="50"/>
        <v>9.0535714285714288</v>
      </c>
      <c r="H127" s="68">
        <v>0</v>
      </c>
      <c r="I127" s="68">
        <f t="shared" si="51"/>
        <v>8.75</v>
      </c>
      <c r="J127" s="72">
        <f t="shared" si="47"/>
        <v>1</v>
      </c>
      <c r="K127" s="72">
        <f t="shared" si="48"/>
        <v>1</v>
      </c>
      <c r="L127" s="72">
        <f t="shared" si="49"/>
        <v>1</v>
      </c>
      <c r="M127" s="72">
        <f t="shared" ca="1" si="39"/>
        <v>1</v>
      </c>
      <c r="T127" s="22">
        <v>0</v>
      </c>
      <c r="U127" s="74">
        <f t="shared" si="40"/>
        <v>-180</v>
      </c>
      <c r="V127" s="70">
        <f t="shared" si="41"/>
        <v>-180</v>
      </c>
      <c r="W127" s="70"/>
      <c r="X127" s="70">
        <f t="shared" si="42"/>
        <v>197.86403692824172</v>
      </c>
      <c r="Y127" s="70">
        <f t="shared" si="43"/>
        <v>17.864036928241717</v>
      </c>
      <c r="Z127" s="70">
        <f t="shared" si="44"/>
        <v>18</v>
      </c>
      <c r="AA127" s="24">
        <f t="shared" si="45"/>
        <v>18</v>
      </c>
      <c r="AB127" s="67">
        <f t="shared" si="46"/>
        <v>198</v>
      </c>
    </row>
    <row r="128" spans="1:28" ht="15" customHeight="1" x14ac:dyDescent="0.2">
      <c r="A128" s="71">
        <v>152</v>
      </c>
      <c r="B128" s="71">
        <v>180</v>
      </c>
      <c r="C128" s="68">
        <v>2.0299999999999998</v>
      </c>
      <c r="D128" s="68">
        <v>268.04000000000002</v>
      </c>
      <c r="E128" s="68">
        <v>210.83</v>
      </c>
      <c r="F128" s="68">
        <v>0</v>
      </c>
      <c r="G128" s="68">
        <f t="shared" si="50"/>
        <v>9.0877192982456148</v>
      </c>
      <c r="H128" s="68">
        <v>0</v>
      </c>
      <c r="I128" s="68">
        <f t="shared" si="51"/>
        <v>8.5964912280701746</v>
      </c>
      <c r="J128" s="72">
        <f t="shared" si="47"/>
        <v>1</v>
      </c>
      <c r="K128" s="72">
        <f t="shared" si="48"/>
        <v>1</v>
      </c>
      <c r="L128" s="72">
        <f t="shared" si="49"/>
        <v>1</v>
      </c>
      <c r="M128" s="72">
        <f t="shared" ca="1" si="39"/>
        <v>1</v>
      </c>
      <c r="T128" s="22">
        <v>0</v>
      </c>
      <c r="U128" s="74">
        <f t="shared" si="40"/>
        <v>-180</v>
      </c>
      <c r="V128" s="70">
        <f t="shared" si="41"/>
        <v>-180</v>
      </c>
      <c r="W128" s="70"/>
      <c r="X128" s="70">
        <f t="shared" si="42"/>
        <v>197.86403692824172</v>
      </c>
      <c r="Y128" s="70">
        <f t="shared" si="43"/>
        <v>17.864036928241717</v>
      </c>
      <c r="Z128" s="70">
        <f t="shared" si="44"/>
        <v>18</v>
      </c>
      <c r="AA128" s="24">
        <f t="shared" si="45"/>
        <v>18</v>
      </c>
      <c r="AB128" s="67">
        <f t="shared" si="46"/>
        <v>198</v>
      </c>
    </row>
    <row r="129" spans="1:28" ht="15" customHeight="1" x14ac:dyDescent="0.2">
      <c r="A129" s="71">
        <v>174</v>
      </c>
      <c r="B129" s="71">
        <v>180</v>
      </c>
      <c r="C129" s="68">
        <v>2.31</v>
      </c>
      <c r="D129" s="68">
        <v>268.04000000000002</v>
      </c>
      <c r="E129" s="68">
        <v>210.83</v>
      </c>
      <c r="F129" s="68">
        <v>0</v>
      </c>
      <c r="G129" s="68">
        <f t="shared" si="50"/>
        <v>8.5517241379310338</v>
      </c>
      <c r="H129" s="68">
        <v>0</v>
      </c>
      <c r="I129" s="68">
        <f t="shared" si="51"/>
        <v>8.4482758620689662</v>
      </c>
      <c r="J129" s="72">
        <f t="shared" si="47"/>
        <v>1</v>
      </c>
      <c r="K129" s="72">
        <f t="shared" si="48"/>
        <v>1</v>
      </c>
      <c r="L129" s="72">
        <f t="shared" si="49"/>
        <v>1</v>
      </c>
      <c r="M129" s="72">
        <f t="shared" ca="1" si="39"/>
        <v>1</v>
      </c>
      <c r="T129" s="22">
        <v>0</v>
      </c>
      <c r="U129" s="74">
        <f t="shared" si="40"/>
        <v>-180</v>
      </c>
      <c r="V129" s="70">
        <f t="shared" si="41"/>
        <v>-180</v>
      </c>
      <c r="W129" s="70"/>
      <c r="X129" s="70">
        <f t="shared" si="42"/>
        <v>197.86403692824172</v>
      </c>
      <c r="Y129" s="70">
        <f t="shared" si="43"/>
        <v>17.864036928241717</v>
      </c>
      <c r="Z129" s="70">
        <f t="shared" si="44"/>
        <v>18</v>
      </c>
      <c r="AA129" s="24">
        <f t="shared" si="45"/>
        <v>18</v>
      </c>
      <c r="AB129" s="67">
        <f t="shared" si="46"/>
        <v>198</v>
      </c>
    </row>
    <row r="130" spans="1:28" ht="15" customHeight="1" x14ac:dyDescent="0.2">
      <c r="A130" s="71">
        <v>195</v>
      </c>
      <c r="B130" s="71">
        <v>180</v>
      </c>
      <c r="C130" s="68">
        <v>2.6</v>
      </c>
      <c r="D130" s="68">
        <v>268.04000000000002</v>
      </c>
      <c r="E130" s="68">
        <v>210.83</v>
      </c>
      <c r="F130" s="68">
        <v>0</v>
      </c>
      <c r="G130" s="68">
        <f t="shared" si="50"/>
        <v>8.0508474576271194</v>
      </c>
      <c r="H130" s="68">
        <v>0</v>
      </c>
      <c r="I130" s="68">
        <f t="shared" si="51"/>
        <v>8.3050847457627111</v>
      </c>
      <c r="J130" s="72">
        <f t="shared" si="47"/>
        <v>1</v>
      </c>
      <c r="K130" s="72">
        <f t="shared" si="48"/>
        <v>1</v>
      </c>
      <c r="L130" s="72">
        <f t="shared" si="49"/>
        <v>1</v>
      </c>
      <c r="M130" s="72">
        <f t="shared" ref="M130:M161" ca="1" si="52">IF(RAND()&lt;0.5,0,1)</f>
        <v>0</v>
      </c>
      <c r="T130" s="22">
        <v>0</v>
      </c>
      <c r="U130" s="74">
        <f t="shared" ref="U130:U161" si="53">T130-B130</f>
        <v>-180</v>
      </c>
      <c r="V130" s="70">
        <f t="shared" ref="V130:V161" si="54">ROUND(U130,0)</f>
        <v>-180</v>
      </c>
      <c r="W130" s="70"/>
      <c r="X130" s="70">
        <f t="shared" ref="X130:X161" si="55">B130/$W$2*$W$3</f>
        <v>197.86403692824172</v>
      </c>
      <c r="Y130" s="70">
        <f t="shared" ref="Y130:Y161" si="56">X130-B130</f>
        <v>17.864036928241717</v>
      </c>
      <c r="Z130" s="70">
        <f t="shared" ref="Z130:Z161" si="57">ROUND(Y130,0)</f>
        <v>18</v>
      </c>
      <c r="AA130" s="24">
        <f t="shared" ref="AA130:AA161" si="58">IF(V130&gt;=0,V130,Z130)</f>
        <v>18</v>
      </c>
      <c r="AB130" s="67">
        <f t="shared" ref="AB130:AB161" si="59">B130+AA130</f>
        <v>198</v>
      </c>
    </row>
    <row r="131" spans="1:28" ht="15" customHeight="1" x14ac:dyDescent="0.2">
      <c r="A131" s="71">
        <v>217</v>
      </c>
      <c r="B131" s="71">
        <v>180</v>
      </c>
      <c r="C131" s="68">
        <v>2.89</v>
      </c>
      <c r="D131" s="68">
        <v>268.04000000000002</v>
      </c>
      <c r="E131" s="68">
        <v>210.83</v>
      </c>
      <c r="F131" s="68">
        <v>0</v>
      </c>
      <c r="G131" s="68">
        <f t="shared" si="50"/>
        <v>7.55</v>
      </c>
      <c r="H131" s="68">
        <v>0</v>
      </c>
      <c r="I131" s="68">
        <f t="shared" si="51"/>
        <v>8.1666666666666661</v>
      </c>
      <c r="J131" s="72">
        <f t="shared" ref="J131:J162" si="60">IF(ABS(B131-B130)&lt;=50,1,0)</f>
        <v>1</v>
      </c>
      <c r="K131" s="72">
        <f t="shared" ref="K131:K162" si="61">IF(ABS((B131-B130))&lt;=50,1,IF((B131-B130)*(1)&gt;=0,1,-1))</f>
        <v>1</v>
      </c>
      <c r="L131" s="72">
        <f t="shared" si="49"/>
        <v>1</v>
      </c>
      <c r="M131" s="72">
        <f t="shared" ca="1" si="52"/>
        <v>1</v>
      </c>
      <c r="T131" s="22">
        <v>0</v>
      </c>
      <c r="U131" s="74">
        <f t="shared" si="53"/>
        <v>-180</v>
      </c>
      <c r="V131" s="70">
        <f t="shared" si="54"/>
        <v>-180</v>
      </c>
      <c r="W131" s="70"/>
      <c r="X131" s="70">
        <f t="shared" si="55"/>
        <v>197.86403692824172</v>
      </c>
      <c r="Y131" s="70">
        <f t="shared" si="56"/>
        <v>17.864036928241717</v>
      </c>
      <c r="Z131" s="70">
        <f t="shared" si="57"/>
        <v>18</v>
      </c>
      <c r="AA131" s="24">
        <f t="shared" si="58"/>
        <v>18</v>
      </c>
      <c r="AB131" s="67">
        <f t="shared" si="59"/>
        <v>198</v>
      </c>
    </row>
    <row r="132" spans="1:28" ht="15" customHeight="1" x14ac:dyDescent="0.2">
      <c r="A132" s="71">
        <v>188</v>
      </c>
      <c r="B132" s="71">
        <v>180</v>
      </c>
      <c r="C132" s="68">
        <v>2.5</v>
      </c>
      <c r="D132" s="68">
        <v>268.04000000000002</v>
      </c>
      <c r="E132" s="68">
        <v>210.83</v>
      </c>
      <c r="F132" s="68">
        <v>0</v>
      </c>
      <c r="G132" s="68">
        <f t="shared" si="50"/>
        <v>7.9016393442622954</v>
      </c>
      <c r="H132" s="68">
        <v>0</v>
      </c>
      <c r="I132" s="68">
        <f t="shared" si="51"/>
        <v>8.0327868852459012</v>
      </c>
      <c r="J132" s="72">
        <f t="shared" si="60"/>
        <v>1</v>
      </c>
      <c r="K132" s="72">
        <f t="shared" si="61"/>
        <v>1</v>
      </c>
      <c r="L132" s="72">
        <f t="shared" si="49"/>
        <v>1</v>
      </c>
      <c r="M132" s="72">
        <f t="shared" ca="1" si="52"/>
        <v>0</v>
      </c>
      <c r="T132" s="22">
        <v>0</v>
      </c>
      <c r="U132" s="74">
        <f t="shared" si="53"/>
        <v>-180</v>
      </c>
      <c r="V132" s="70">
        <f t="shared" si="54"/>
        <v>-180</v>
      </c>
      <c r="W132" s="70"/>
      <c r="X132" s="70">
        <f t="shared" si="55"/>
        <v>197.86403692824172</v>
      </c>
      <c r="Y132" s="70">
        <f t="shared" si="56"/>
        <v>17.864036928241717</v>
      </c>
      <c r="Z132" s="70">
        <f t="shared" si="57"/>
        <v>18</v>
      </c>
      <c r="AA132" s="24">
        <f t="shared" si="58"/>
        <v>18</v>
      </c>
      <c r="AB132" s="67">
        <f t="shared" si="59"/>
        <v>198</v>
      </c>
    </row>
    <row r="133" spans="1:28" ht="15" customHeight="1" x14ac:dyDescent="0.2">
      <c r="A133" s="71">
        <v>159</v>
      </c>
      <c r="B133" s="71">
        <v>180</v>
      </c>
      <c r="C133" s="68">
        <v>2.11</v>
      </c>
      <c r="D133" s="68">
        <v>268.04000000000002</v>
      </c>
      <c r="E133" s="68">
        <v>210.83</v>
      </c>
      <c r="F133" s="68">
        <v>0</v>
      </c>
      <c r="G133" s="68">
        <f t="shared" si="50"/>
        <v>8.241935483870968</v>
      </c>
      <c r="H133" s="68">
        <v>0</v>
      </c>
      <c r="I133" s="68">
        <f t="shared" si="51"/>
        <v>7.903225806451613</v>
      </c>
      <c r="J133" s="72">
        <f t="shared" si="60"/>
        <v>1</v>
      </c>
      <c r="K133" s="72">
        <f t="shared" si="61"/>
        <v>1</v>
      </c>
      <c r="L133" s="72">
        <f t="shared" si="49"/>
        <v>1</v>
      </c>
      <c r="M133" s="72">
        <f t="shared" ca="1" si="52"/>
        <v>0</v>
      </c>
      <c r="T133" s="22">
        <v>0</v>
      </c>
      <c r="U133" s="74">
        <f t="shared" si="53"/>
        <v>-180</v>
      </c>
      <c r="V133" s="70">
        <f t="shared" si="54"/>
        <v>-180</v>
      </c>
      <c r="W133" s="70"/>
      <c r="X133" s="70">
        <f t="shared" si="55"/>
        <v>197.86403692824172</v>
      </c>
      <c r="Y133" s="70">
        <f t="shared" si="56"/>
        <v>17.864036928241717</v>
      </c>
      <c r="Z133" s="70">
        <f t="shared" si="57"/>
        <v>18</v>
      </c>
      <c r="AA133" s="24">
        <f t="shared" si="58"/>
        <v>18</v>
      </c>
      <c r="AB133" s="67">
        <f t="shared" si="59"/>
        <v>198</v>
      </c>
    </row>
    <row r="134" spans="1:28" ht="15" customHeight="1" x14ac:dyDescent="0.2">
      <c r="A134" s="71">
        <v>130</v>
      </c>
      <c r="B134" s="71">
        <v>180</v>
      </c>
      <c r="C134" s="68">
        <v>1.73</v>
      </c>
      <c r="D134" s="68">
        <v>268.04000000000002</v>
      </c>
      <c r="E134" s="68">
        <v>210.83</v>
      </c>
      <c r="F134" s="68">
        <v>0</v>
      </c>
      <c r="G134" s="68">
        <f t="shared" si="50"/>
        <v>8.5714285714285712</v>
      </c>
      <c r="H134" s="68">
        <v>0</v>
      </c>
      <c r="I134" s="68">
        <f t="shared" si="51"/>
        <v>7.7777777777777777</v>
      </c>
      <c r="J134" s="72">
        <f t="shared" si="60"/>
        <v>1</v>
      </c>
      <c r="K134" s="72">
        <f t="shared" si="61"/>
        <v>1</v>
      </c>
      <c r="L134" s="72">
        <f t="shared" si="49"/>
        <v>1</v>
      </c>
      <c r="M134" s="72">
        <f t="shared" ca="1" si="52"/>
        <v>1</v>
      </c>
      <c r="T134" s="22">
        <v>0</v>
      </c>
      <c r="U134" s="74">
        <f t="shared" si="53"/>
        <v>-180</v>
      </c>
      <c r="V134" s="70">
        <f t="shared" si="54"/>
        <v>-180</v>
      </c>
      <c r="W134" s="70"/>
      <c r="X134" s="70">
        <f t="shared" si="55"/>
        <v>197.86403692824172</v>
      </c>
      <c r="Y134" s="70">
        <f t="shared" si="56"/>
        <v>17.864036928241717</v>
      </c>
      <c r="Z134" s="70">
        <f t="shared" si="57"/>
        <v>18</v>
      </c>
      <c r="AA134" s="24">
        <f t="shared" si="58"/>
        <v>18</v>
      </c>
      <c r="AB134" s="67">
        <f t="shared" si="59"/>
        <v>198</v>
      </c>
    </row>
    <row r="135" spans="1:28" ht="15" customHeight="1" x14ac:dyDescent="0.2">
      <c r="A135" s="71">
        <v>135</v>
      </c>
      <c r="B135" s="71">
        <v>180</v>
      </c>
      <c r="C135" s="68">
        <v>1.8</v>
      </c>
      <c r="D135" s="68">
        <v>268.02999999999997</v>
      </c>
      <c r="E135" s="68">
        <v>210.83</v>
      </c>
      <c r="F135" s="68">
        <v>0</v>
      </c>
      <c r="G135" s="68">
        <f t="shared" si="50"/>
        <v>8.359375</v>
      </c>
      <c r="H135" s="68">
        <v>0</v>
      </c>
      <c r="I135" s="68">
        <f t="shared" si="51"/>
        <v>7.65625</v>
      </c>
      <c r="J135" s="72">
        <f t="shared" si="60"/>
        <v>1</v>
      </c>
      <c r="K135" s="72">
        <f t="shared" si="61"/>
        <v>1</v>
      </c>
      <c r="L135" s="72">
        <f t="shared" ref="L135:L166" si="62">IF(OR(COUNTIF(K131:K135,1)=5,COUNTIF(K131:K135,-1)=5),1,0)</f>
        <v>1</v>
      </c>
      <c r="M135" s="72">
        <f t="shared" ca="1" si="52"/>
        <v>1</v>
      </c>
      <c r="T135" s="22">
        <v>0</v>
      </c>
      <c r="U135" s="74">
        <f t="shared" si="53"/>
        <v>-180</v>
      </c>
      <c r="V135" s="70">
        <f t="shared" si="54"/>
        <v>-180</v>
      </c>
      <c r="W135" s="70"/>
      <c r="X135" s="70">
        <f t="shared" si="55"/>
        <v>197.86403692824172</v>
      </c>
      <c r="Y135" s="70">
        <f t="shared" si="56"/>
        <v>17.864036928241717</v>
      </c>
      <c r="Z135" s="70">
        <f t="shared" si="57"/>
        <v>18</v>
      </c>
      <c r="AA135" s="24">
        <f t="shared" si="58"/>
        <v>18</v>
      </c>
      <c r="AB135" s="67">
        <f t="shared" si="59"/>
        <v>198</v>
      </c>
    </row>
    <row r="136" spans="1:28" ht="15" customHeight="1" x14ac:dyDescent="0.2">
      <c r="A136" s="71">
        <v>140</v>
      </c>
      <c r="B136" s="71">
        <v>180</v>
      </c>
      <c r="C136" s="68">
        <v>1.87</v>
      </c>
      <c r="D136" s="68">
        <v>268.02</v>
      </c>
      <c r="E136" s="68">
        <v>210.83</v>
      </c>
      <c r="F136" s="68">
        <v>0</v>
      </c>
      <c r="G136" s="68">
        <f t="shared" ref="G136:G167" si="63">($A$71-A136)/(ROW(A136)-ROW($A$71))</f>
        <v>8.1538461538461533</v>
      </c>
      <c r="H136" s="68">
        <v>0</v>
      </c>
      <c r="I136" s="68">
        <f t="shared" ref="I136:I167" si="64">($A$71-B136)/(ROW(B136)-ROW($A$71))</f>
        <v>7.5384615384615383</v>
      </c>
      <c r="J136" s="72">
        <f t="shared" si="60"/>
        <v>1</v>
      </c>
      <c r="K136" s="72">
        <f t="shared" si="61"/>
        <v>1</v>
      </c>
      <c r="L136" s="72">
        <f t="shared" si="62"/>
        <v>1</v>
      </c>
      <c r="M136" s="72">
        <f t="shared" ca="1" si="52"/>
        <v>0</v>
      </c>
      <c r="T136" s="22">
        <v>0</v>
      </c>
      <c r="U136" s="74">
        <f t="shared" si="53"/>
        <v>-180</v>
      </c>
      <c r="V136" s="70">
        <f t="shared" si="54"/>
        <v>-180</v>
      </c>
      <c r="W136" s="70"/>
      <c r="X136" s="70">
        <f t="shared" si="55"/>
        <v>197.86403692824172</v>
      </c>
      <c r="Y136" s="70">
        <f t="shared" si="56"/>
        <v>17.864036928241717</v>
      </c>
      <c r="Z136" s="70">
        <f t="shared" si="57"/>
        <v>18</v>
      </c>
      <c r="AA136" s="24">
        <f t="shared" si="58"/>
        <v>18</v>
      </c>
      <c r="AB136" s="67">
        <f t="shared" si="59"/>
        <v>198</v>
      </c>
    </row>
    <row r="137" spans="1:28" ht="15" customHeight="1" x14ac:dyDescent="0.2">
      <c r="A137" s="71">
        <v>146</v>
      </c>
      <c r="B137" s="71">
        <v>180</v>
      </c>
      <c r="C137" s="68">
        <v>1.94</v>
      </c>
      <c r="D137" s="68">
        <v>268.02</v>
      </c>
      <c r="E137" s="68">
        <v>210.83</v>
      </c>
      <c r="F137" s="68">
        <v>0</v>
      </c>
      <c r="G137" s="68">
        <f t="shared" si="63"/>
        <v>7.9393939393939394</v>
      </c>
      <c r="H137" s="68">
        <v>0</v>
      </c>
      <c r="I137" s="68">
        <f t="shared" si="64"/>
        <v>7.4242424242424239</v>
      </c>
      <c r="J137" s="72">
        <f t="shared" si="60"/>
        <v>1</v>
      </c>
      <c r="K137" s="72">
        <f t="shared" si="61"/>
        <v>1</v>
      </c>
      <c r="L137" s="72">
        <f t="shared" si="62"/>
        <v>1</v>
      </c>
      <c r="M137" s="72">
        <f t="shared" ca="1" si="52"/>
        <v>1</v>
      </c>
      <c r="T137" s="22">
        <v>0</v>
      </c>
      <c r="U137" s="74">
        <f t="shared" si="53"/>
        <v>-180</v>
      </c>
      <c r="V137" s="70">
        <f t="shared" si="54"/>
        <v>-180</v>
      </c>
      <c r="W137" s="70"/>
      <c r="X137" s="70">
        <f t="shared" si="55"/>
        <v>197.86403692824172</v>
      </c>
      <c r="Y137" s="70">
        <f t="shared" si="56"/>
        <v>17.864036928241717</v>
      </c>
      <c r="Z137" s="70">
        <f t="shared" si="57"/>
        <v>18</v>
      </c>
      <c r="AA137" s="24">
        <f t="shared" si="58"/>
        <v>18</v>
      </c>
      <c r="AB137" s="67">
        <f t="shared" si="59"/>
        <v>198</v>
      </c>
    </row>
    <row r="138" spans="1:28" ht="15" customHeight="1" x14ac:dyDescent="0.2">
      <c r="A138" s="71">
        <v>135</v>
      </c>
      <c r="B138" s="71">
        <v>180</v>
      </c>
      <c r="C138" s="68">
        <v>1.79</v>
      </c>
      <c r="D138" s="68">
        <v>268.01</v>
      </c>
      <c r="E138" s="68">
        <v>210.83</v>
      </c>
      <c r="F138" s="68">
        <v>0</v>
      </c>
      <c r="G138" s="68">
        <f t="shared" si="63"/>
        <v>7.9850746268656714</v>
      </c>
      <c r="H138" s="68">
        <v>0</v>
      </c>
      <c r="I138" s="68">
        <f t="shared" si="64"/>
        <v>7.3134328358208958</v>
      </c>
      <c r="J138" s="72">
        <f t="shared" si="60"/>
        <v>1</v>
      </c>
      <c r="K138" s="72">
        <f t="shared" si="61"/>
        <v>1</v>
      </c>
      <c r="L138" s="72">
        <f t="shared" si="62"/>
        <v>1</v>
      </c>
      <c r="M138" s="72">
        <f t="shared" ca="1" si="52"/>
        <v>0</v>
      </c>
      <c r="T138" s="22">
        <v>0</v>
      </c>
      <c r="U138" s="74">
        <f t="shared" si="53"/>
        <v>-180</v>
      </c>
      <c r="V138" s="70">
        <f t="shared" si="54"/>
        <v>-180</v>
      </c>
      <c r="W138" s="70"/>
      <c r="X138" s="70">
        <f t="shared" si="55"/>
        <v>197.86403692824172</v>
      </c>
      <c r="Y138" s="70">
        <f t="shared" si="56"/>
        <v>17.864036928241717</v>
      </c>
      <c r="Z138" s="70">
        <f t="shared" si="57"/>
        <v>18</v>
      </c>
      <c r="AA138" s="24">
        <f t="shared" si="58"/>
        <v>18</v>
      </c>
      <c r="AB138" s="67">
        <f t="shared" si="59"/>
        <v>198</v>
      </c>
    </row>
    <row r="139" spans="1:28" ht="15" customHeight="1" x14ac:dyDescent="0.2">
      <c r="A139" s="71">
        <v>124</v>
      </c>
      <c r="B139" s="71">
        <v>180</v>
      </c>
      <c r="C139" s="68">
        <v>1.65</v>
      </c>
      <c r="D139" s="68">
        <v>268.01</v>
      </c>
      <c r="E139" s="68">
        <v>210.83</v>
      </c>
      <c r="F139" s="68">
        <v>0</v>
      </c>
      <c r="G139" s="68">
        <f t="shared" si="63"/>
        <v>8.0294117647058822</v>
      </c>
      <c r="H139" s="68">
        <v>0</v>
      </c>
      <c r="I139" s="68">
        <f t="shared" si="64"/>
        <v>7.2058823529411766</v>
      </c>
      <c r="J139" s="72">
        <f t="shared" si="60"/>
        <v>1</v>
      </c>
      <c r="K139" s="72">
        <f t="shared" si="61"/>
        <v>1</v>
      </c>
      <c r="L139" s="72">
        <f t="shared" si="62"/>
        <v>1</v>
      </c>
      <c r="M139" s="72">
        <f t="shared" ca="1" si="52"/>
        <v>1</v>
      </c>
      <c r="T139" s="22">
        <v>0</v>
      </c>
      <c r="U139" s="74">
        <f t="shared" si="53"/>
        <v>-180</v>
      </c>
      <c r="V139" s="70">
        <f t="shared" si="54"/>
        <v>-180</v>
      </c>
      <c r="W139" s="70"/>
      <c r="X139" s="70">
        <f t="shared" si="55"/>
        <v>197.86403692824172</v>
      </c>
      <c r="Y139" s="70">
        <f t="shared" si="56"/>
        <v>17.864036928241717</v>
      </c>
      <c r="Z139" s="70">
        <f t="shared" si="57"/>
        <v>18</v>
      </c>
      <c r="AA139" s="24">
        <f t="shared" si="58"/>
        <v>18</v>
      </c>
      <c r="AB139" s="67">
        <f t="shared" si="59"/>
        <v>198</v>
      </c>
    </row>
    <row r="140" spans="1:28" ht="15" customHeight="1" x14ac:dyDescent="0.2">
      <c r="A140" s="71">
        <v>113</v>
      </c>
      <c r="B140" s="71">
        <v>180</v>
      </c>
      <c r="C140" s="68">
        <v>1.51</v>
      </c>
      <c r="D140" s="68">
        <v>268</v>
      </c>
      <c r="E140" s="68">
        <v>210.83</v>
      </c>
      <c r="F140" s="68">
        <v>0</v>
      </c>
      <c r="G140" s="68">
        <f t="shared" si="63"/>
        <v>8.0724637681159415</v>
      </c>
      <c r="H140" s="68">
        <v>0</v>
      </c>
      <c r="I140" s="68">
        <f t="shared" si="64"/>
        <v>7.1014492753623184</v>
      </c>
      <c r="J140" s="72">
        <f t="shared" si="60"/>
        <v>1</v>
      </c>
      <c r="K140" s="72">
        <f t="shared" si="61"/>
        <v>1</v>
      </c>
      <c r="L140" s="72">
        <f t="shared" si="62"/>
        <v>1</v>
      </c>
      <c r="M140" s="72">
        <f t="shared" ca="1" si="52"/>
        <v>1</v>
      </c>
      <c r="T140" s="22">
        <v>0</v>
      </c>
      <c r="U140" s="74">
        <f t="shared" si="53"/>
        <v>-180</v>
      </c>
      <c r="V140" s="70">
        <f t="shared" si="54"/>
        <v>-180</v>
      </c>
      <c r="W140" s="70"/>
      <c r="X140" s="70">
        <f t="shared" si="55"/>
        <v>197.86403692824172</v>
      </c>
      <c r="Y140" s="70">
        <f t="shared" si="56"/>
        <v>17.864036928241717</v>
      </c>
      <c r="Z140" s="70">
        <f t="shared" si="57"/>
        <v>18</v>
      </c>
      <c r="AA140" s="24">
        <f t="shared" si="58"/>
        <v>18</v>
      </c>
      <c r="AB140" s="67">
        <f t="shared" si="59"/>
        <v>198</v>
      </c>
    </row>
    <row r="141" spans="1:28" ht="15" customHeight="1" x14ac:dyDescent="0.2">
      <c r="A141" s="71">
        <v>130</v>
      </c>
      <c r="B141" s="71">
        <v>180</v>
      </c>
      <c r="C141" s="68">
        <v>1.73</v>
      </c>
      <c r="D141" s="68">
        <v>267.99</v>
      </c>
      <c r="E141" s="68">
        <v>210.83</v>
      </c>
      <c r="F141" s="68">
        <v>0</v>
      </c>
      <c r="G141" s="68">
        <f t="shared" si="63"/>
        <v>7.7142857142857144</v>
      </c>
      <c r="H141" s="68">
        <v>0</v>
      </c>
      <c r="I141" s="68">
        <f t="shared" si="64"/>
        <v>7</v>
      </c>
      <c r="J141" s="72">
        <f t="shared" si="60"/>
        <v>1</v>
      </c>
      <c r="K141" s="72">
        <f t="shared" si="61"/>
        <v>1</v>
      </c>
      <c r="L141" s="72">
        <f t="shared" si="62"/>
        <v>1</v>
      </c>
      <c r="M141" s="72">
        <f t="shared" ca="1" si="52"/>
        <v>1</v>
      </c>
      <c r="T141" s="22">
        <v>0</v>
      </c>
      <c r="U141" s="74">
        <f t="shared" si="53"/>
        <v>-180</v>
      </c>
      <c r="V141" s="70">
        <f t="shared" si="54"/>
        <v>-180</v>
      </c>
      <c r="W141" s="70"/>
      <c r="X141" s="70">
        <f t="shared" si="55"/>
        <v>197.86403692824172</v>
      </c>
      <c r="Y141" s="70">
        <f t="shared" si="56"/>
        <v>17.864036928241717</v>
      </c>
      <c r="Z141" s="70">
        <f t="shared" si="57"/>
        <v>18</v>
      </c>
      <c r="AA141" s="24">
        <f t="shared" si="58"/>
        <v>18</v>
      </c>
      <c r="AB141" s="67">
        <f t="shared" si="59"/>
        <v>198</v>
      </c>
    </row>
    <row r="142" spans="1:28" ht="15" customHeight="1" x14ac:dyDescent="0.2">
      <c r="A142" s="71">
        <v>146</v>
      </c>
      <c r="B142" s="71">
        <v>180</v>
      </c>
      <c r="C142" s="68">
        <v>1.94</v>
      </c>
      <c r="D142" s="68">
        <v>267.99</v>
      </c>
      <c r="E142" s="68">
        <v>210.83</v>
      </c>
      <c r="F142" s="68">
        <v>0</v>
      </c>
      <c r="G142" s="68">
        <f t="shared" si="63"/>
        <v>7.380281690140845</v>
      </c>
      <c r="H142" s="68">
        <v>0</v>
      </c>
      <c r="I142" s="68">
        <f t="shared" si="64"/>
        <v>6.901408450704225</v>
      </c>
      <c r="J142" s="72">
        <f t="shared" si="60"/>
        <v>1</v>
      </c>
      <c r="K142" s="72">
        <f t="shared" si="61"/>
        <v>1</v>
      </c>
      <c r="L142" s="72">
        <f t="shared" si="62"/>
        <v>1</v>
      </c>
      <c r="M142" s="72">
        <f t="shared" ca="1" si="52"/>
        <v>0</v>
      </c>
      <c r="T142" s="22">
        <v>0</v>
      </c>
      <c r="U142" s="74">
        <f t="shared" si="53"/>
        <v>-180</v>
      </c>
      <c r="V142" s="70">
        <f t="shared" si="54"/>
        <v>-180</v>
      </c>
      <c r="W142" s="70"/>
      <c r="X142" s="70">
        <f t="shared" si="55"/>
        <v>197.86403692824172</v>
      </c>
      <c r="Y142" s="70">
        <f t="shared" si="56"/>
        <v>17.864036928241717</v>
      </c>
      <c r="Z142" s="70">
        <f t="shared" si="57"/>
        <v>18</v>
      </c>
      <c r="AA142" s="24">
        <f t="shared" si="58"/>
        <v>18</v>
      </c>
      <c r="AB142" s="67">
        <f t="shared" si="59"/>
        <v>198</v>
      </c>
    </row>
    <row r="143" spans="1:28" ht="15" customHeight="1" x14ac:dyDescent="0.2">
      <c r="A143" s="71">
        <v>162</v>
      </c>
      <c r="B143" s="71">
        <v>180</v>
      </c>
      <c r="C143" s="68">
        <v>2.16</v>
      </c>
      <c r="D143" s="68">
        <v>267.98</v>
      </c>
      <c r="E143" s="68">
        <v>210.83</v>
      </c>
      <c r="F143" s="68">
        <v>0</v>
      </c>
      <c r="G143" s="68">
        <f t="shared" si="63"/>
        <v>7.0555555555555554</v>
      </c>
      <c r="H143" s="68">
        <v>0</v>
      </c>
      <c r="I143" s="68">
        <f t="shared" si="64"/>
        <v>6.8055555555555554</v>
      </c>
      <c r="J143" s="72">
        <f t="shared" si="60"/>
        <v>1</v>
      </c>
      <c r="K143" s="72">
        <f t="shared" si="61"/>
        <v>1</v>
      </c>
      <c r="L143" s="72">
        <f t="shared" si="62"/>
        <v>1</v>
      </c>
      <c r="M143" s="72">
        <f t="shared" ca="1" si="52"/>
        <v>0</v>
      </c>
      <c r="T143" s="22">
        <v>0</v>
      </c>
      <c r="U143" s="74">
        <f t="shared" si="53"/>
        <v>-180</v>
      </c>
      <c r="V143" s="70">
        <f t="shared" si="54"/>
        <v>-180</v>
      </c>
      <c r="W143" s="70"/>
      <c r="X143" s="70">
        <f t="shared" si="55"/>
        <v>197.86403692824172</v>
      </c>
      <c r="Y143" s="70">
        <f t="shared" si="56"/>
        <v>17.864036928241717</v>
      </c>
      <c r="Z143" s="70">
        <f t="shared" si="57"/>
        <v>18</v>
      </c>
      <c r="AA143" s="24">
        <f t="shared" si="58"/>
        <v>18</v>
      </c>
      <c r="AB143" s="67">
        <f t="shared" si="59"/>
        <v>198</v>
      </c>
    </row>
    <row r="144" spans="1:28" ht="15" customHeight="1" x14ac:dyDescent="0.2">
      <c r="A144" s="71">
        <v>151</v>
      </c>
      <c r="B144" s="71">
        <v>180</v>
      </c>
      <c r="C144" s="68">
        <v>2.0099999999999998</v>
      </c>
      <c r="D144" s="68">
        <v>267.98</v>
      </c>
      <c r="E144" s="68">
        <v>210.83</v>
      </c>
      <c r="F144" s="68">
        <v>0</v>
      </c>
      <c r="G144" s="68">
        <f t="shared" si="63"/>
        <v>7.1095890410958908</v>
      </c>
      <c r="H144" s="68">
        <v>0</v>
      </c>
      <c r="I144" s="68">
        <f t="shared" si="64"/>
        <v>6.7123287671232879</v>
      </c>
      <c r="J144" s="72">
        <f t="shared" si="60"/>
        <v>1</v>
      </c>
      <c r="K144" s="72">
        <f t="shared" si="61"/>
        <v>1</v>
      </c>
      <c r="L144" s="72">
        <f t="shared" si="62"/>
        <v>1</v>
      </c>
      <c r="M144" s="72">
        <f t="shared" ca="1" si="52"/>
        <v>0</v>
      </c>
      <c r="T144" s="22">
        <v>0</v>
      </c>
      <c r="U144" s="74">
        <f t="shared" si="53"/>
        <v>-180</v>
      </c>
      <c r="V144" s="70">
        <f t="shared" si="54"/>
        <v>-180</v>
      </c>
      <c r="W144" s="70"/>
      <c r="X144" s="70">
        <f t="shared" si="55"/>
        <v>197.86403692824172</v>
      </c>
      <c r="Y144" s="70">
        <f t="shared" si="56"/>
        <v>17.864036928241717</v>
      </c>
      <c r="Z144" s="70">
        <f t="shared" si="57"/>
        <v>18</v>
      </c>
      <c r="AA144" s="24">
        <f t="shared" si="58"/>
        <v>18</v>
      </c>
      <c r="AB144" s="67">
        <f t="shared" si="59"/>
        <v>198</v>
      </c>
    </row>
    <row r="145" spans="1:28" ht="15" customHeight="1" x14ac:dyDescent="0.2">
      <c r="A145" s="71">
        <v>141</v>
      </c>
      <c r="B145" s="71">
        <v>180</v>
      </c>
      <c r="C145" s="68">
        <v>1.87</v>
      </c>
      <c r="D145" s="68">
        <v>267.97000000000003</v>
      </c>
      <c r="E145" s="68">
        <v>210.83</v>
      </c>
      <c r="F145" s="68">
        <v>0</v>
      </c>
      <c r="G145" s="68">
        <f t="shared" si="63"/>
        <v>7.1486486486486482</v>
      </c>
      <c r="H145" s="68">
        <v>0</v>
      </c>
      <c r="I145" s="68">
        <f t="shared" si="64"/>
        <v>6.6216216216216219</v>
      </c>
      <c r="J145" s="72">
        <f t="shared" si="60"/>
        <v>1</v>
      </c>
      <c r="K145" s="72">
        <f t="shared" si="61"/>
        <v>1</v>
      </c>
      <c r="L145" s="72">
        <f t="shared" si="62"/>
        <v>1</v>
      </c>
      <c r="M145" s="72">
        <f t="shared" ca="1" si="52"/>
        <v>0</v>
      </c>
      <c r="T145" s="22">
        <v>0</v>
      </c>
      <c r="U145" s="74">
        <f t="shared" si="53"/>
        <v>-180</v>
      </c>
      <c r="V145" s="70">
        <f t="shared" si="54"/>
        <v>-180</v>
      </c>
      <c r="W145" s="70"/>
      <c r="X145" s="70">
        <f t="shared" si="55"/>
        <v>197.86403692824172</v>
      </c>
      <c r="Y145" s="70">
        <f t="shared" si="56"/>
        <v>17.864036928241717</v>
      </c>
      <c r="Z145" s="70">
        <f t="shared" si="57"/>
        <v>18</v>
      </c>
      <c r="AA145" s="24">
        <f t="shared" si="58"/>
        <v>18</v>
      </c>
      <c r="AB145" s="67">
        <f t="shared" si="59"/>
        <v>198</v>
      </c>
    </row>
    <row r="146" spans="1:28" ht="15" customHeight="1" x14ac:dyDescent="0.2">
      <c r="A146" s="71">
        <v>130</v>
      </c>
      <c r="B146" s="71">
        <v>180</v>
      </c>
      <c r="C146" s="68">
        <v>1.73</v>
      </c>
      <c r="D146" s="68">
        <v>267.97000000000003</v>
      </c>
      <c r="E146" s="68">
        <v>210.83</v>
      </c>
      <c r="F146" s="68">
        <v>0</v>
      </c>
      <c r="G146" s="68">
        <f t="shared" si="63"/>
        <v>7.2</v>
      </c>
      <c r="H146" s="68">
        <v>0</v>
      </c>
      <c r="I146" s="68">
        <f t="shared" si="64"/>
        <v>6.5333333333333332</v>
      </c>
      <c r="J146" s="72">
        <f t="shared" si="60"/>
        <v>1</v>
      </c>
      <c r="K146" s="72">
        <f t="shared" si="61"/>
        <v>1</v>
      </c>
      <c r="L146" s="72">
        <f t="shared" si="62"/>
        <v>1</v>
      </c>
      <c r="M146" s="72">
        <f t="shared" ca="1" si="52"/>
        <v>1</v>
      </c>
      <c r="T146" s="22">
        <v>0</v>
      </c>
      <c r="U146" s="74">
        <f t="shared" si="53"/>
        <v>-180</v>
      </c>
      <c r="V146" s="70">
        <f t="shared" si="54"/>
        <v>-180</v>
      </c>
      <c r="W146" s="70"/>
      <c r="X146" s="70">
        <f t="shared" si="55"/>
        <v>197.86403692824172</v>
      </c>
      <c r="Y146" s="70">
        <f t="shared" si="56"/>
        <v>17.864036928241717</v>
      </c>
      <c r="Z146" s="70">
        <f t="shared" si="57"/>
        <v>18</v>
      </c>
      <c r="AA146" s="24">
        <f t="shared" si="58"/>
        <v>18</v>
      </c>
      <c r="AB146" s="67">
        <f t="shared" si="59"/>
        <v>198</v>
      </c>
    </row>
    <row r="147" spans="1:28" ht="15" customHeight="1" x14ac:dyDescent="0.2">
      <c r="A147" s="71">
        <v>124</v>
      </c>
      <c r="B147" s="71">
        <v>180</v>
      </c>
      <c r="C147" s="68">
        <v>0</v>
      </c>
      <c r="D147" s="68">
        <v>267.95999999999998</v>
      </c>
      <c r="E147" s="68">
        <v>210.83</v>
      </c>
      <c r="F147" s="68">
        <v>0</v>
      </c>
      <c r="G147" s="68">
        <f t="shared" si="63"/>
        <v>7.1842105263157894</v>
      </c>
      <c r="H147" s="68">
        <v>0</v>
      </c>
      <c r="I147" s="68">
        <f t="shared" si="64"/>
        <v>6.4473684210526319</v>
      </c>
      <c r="J147" s="72">
        <f t="shared" si="60"/>
        <v>1</v>
      </c>
      <c r="K147" s="72">
        <f t="shared" si="61"/>
        <v>1</v>
      </c>
      <c r="L147" s="72">
        <f t="shared" si="62"/>
        <v>1</v>
      </c>
      <c r="M147" s="72">
        <f t="shared" ca="1" si="52"/>
        <v>1</v>
      </c>
      <c r="T147" s="22">
        <v>0</v>
      </c>
      <c r="U147" s="74">
        <f t="shared" si="53"/>
        <v>-180</v>
      </c>
      <c r="V147" s="70">
        <f t="shared" si="54"/>
        <v>-180</v>
      </c>
      <c r="W147" s="70"/>
      <c r="X147" s="70">
        <f t="shared" si="55"/>
        <v>197.86403692824172</v>
      </c>
      <c r="Y147" s="70">
        <f t="shared" si="56"/>
        <v>17.864036928241717</v>
      </c>
      <c r="Z147" s="70">
        <f t="shared" si="57"/>
        <v>18</v>
      </c>
      <c r="AA147" s="24">
        <f t="shared" si="58"/>
        <v>18</v>
      </c>
      <c r="AB147" s="67">
        <f t="shared" si="59"/>
        <v>198</v>
      </c>
    </row>
    <row r="148" spans="1:28" ht="15" customHeight="1" x14ac:dyDescent="0.2">
      <c r="A148" s="71">
        <v>119</v>
      </c>
      <c r="B148" s="71">
        <v>180</v>
      </c>
      <c r="C148" s="68">
        <v>0</v>
      </c>
      <c r="D148" s="68">
        <v>267.95</v>
      </c>
      <c r="E148" s="68">
        <v>210.83</v>
      </c>
      <c r="F148" s="68">
        <v>0</v>
      </c>
      <c r="G148" s="68">
        <f t="shared" si="63"/>
        <v>7.1558441558441555</v>
      </c>
      <c r="H148" s="68">
        <v>0</v>
      </c>
      <c r="I148" s="68">
        <f t="shared" si="64"/>
        <v>6.3636363636363633</v>
      </c>
      <c r="J148" s="72">
        <f t="shared" si="60"/>
        <v>1</v>
      </c>
      <c r="K148" s="72">
        <f t="shared" si="61"/>
        <v>1</v>
      </c>
      <c r="L148" s="72">
        <f t="shared" si="62"/>
        <v>1</v>
      </c>
      <c r="M148" s="72">
        <f t="shared" ca="1" si="52"/>
        <v>0</v>
      </c>
      <c r="T148" s="22">
        <v>0</v>
      </c>
      <c r="U148" s="74">
        <f t="shared" si="53"/>
        <v>-180</v>
      </c>
      <c r="V148" s="70">
        <f t="shared" si="54"/>
        <v>-180</v>
      </c>
      <c r="W148" s="70"/>
      <c r="X148" s="70">
        <f t="shared" si="55"/>
        <v>197.86403692824172</v>
      </c>
      <c r="Y148" s="70">
        <f t="shared" si="56"/>
        <v>17.864036928241717</v>
      </c>
      <c r="Z148" s="70">
        <f t="shared" si="57"/>
        <v>18</v>
      </c>
      <c r="AA148" s="24">
        <f t="shared" si="58"/>
        <v>18</v>
      </c>
      <c r="AB148" s="67">
        <f t="shared" si="59"/>
        <v>198</v>
      </c>
    </row>
    <row r="149" spans="1:28" ht="15" customHeight="1" x14ac:dyDescent="0.2">
      <c r="A149" s="71">
        <v>113</v>
      </c>
      <c r="B149" s="71">
        <v>180</v>
      </c>
      <c r="C149" s="68">
        <v>0</v>
      </c>
      <c r="D149" s="68">
        <v>267.94</v>
      </c>
      <c r="E149" s="68">
        <v>210.83</v>
      </c>
      <c r="F149" s="68">
        <v>0</v>
      </c>
      <c r="G149" s="68">
        <f t="shared" si="63"/>
        <v>7.1410256410256414</v>
      </c>
      <c r="H149" s="68">
        <v>0</v>
      </c>
      <c r="I149" s="68">
        <f t="shared" si="64"/>
        <v>6.2820512820512819</v>
      </c>
      <c r="J149" s="72">
        <f t="shared" si="60"/>
        <v>1</v>
      </c>
      <c r="K149" s="72">
        <f t="shared" si="61"/>
        <v>1</v>
      </c>
      <c r="L149" s="72">
        <f t="shared" si="62"/>
        <v>1</v>
      </c>
      <c r="M149" s="72">
        <f t="shared" ca="1" si="52"/>
        <v>1</v>
      </c>
      <c r="T149" s="22">
        <v>0</v>
      </c>
      <c r="U149" s="74">
        <f t="shared" si="53"/>
        <v>-180</v>
      </c>
      <c r="V149" s="70">
        <f t="shared" si="54"/>
        <v>-180</v>
      </c>
      <c r="W149" s="70"/>
      <c r="X149" s="70">
        <f t="shared" si="55"/>
        <v>197.86403692824172</v>
      </c>
      <c r="Y149" s="70">
        <f t="shared" si="56"/>
        <v>17.864036928241717</v>
      </c>
      <c r="Z149" s="70">
        <f t="shared" si="57"/>
        <v>18</v>
      </c>
      <c r="AA149" s="24">
        <f t="shared" si="58"/>
        <v>18</v>
      </c>
      <c r="AB149" s="67">
        <f t="shared" si="59"/>
        <v>198</v>
      </c>
    </row>
    <row r="150" spans="1:28" ht="15" customHeight="1" x14ac:dyDescent="0.2">
      <c r="A150" s="71">
        <v>113</v>
      </c>
      <c r="B150" s="71">
        <v>180</v>
      </c>
      <c r="C150" s="68">
        <v>0</v>
      </c>
      <c r="D150" s="68">
        <v>267.93</v>
      </c>
      <c r="E150" s="68">
        <v>210.83</v>
      </c>
      <c r="F150" s="68">
        <v>0</v>
      </c>
      <c r="G150" s="68">
        <f t="shared" si="63"/>
        <v>7.0506329113924053</v>
      </c>
      <c r="H150" s="68">
        <v>0</v>
      </c>
      <c r="I150" s="68">
        <f t="shared" si="64"/>
        <v>6.2025316455696204</v>
      </c>
      <c r="J150" s="72">
        <f t="shared" si="60"/>
        <v>1</v>
      </c>
      <c r="K150" s="72">
        <f t="shared" si="61"/>
        <v>1</v>
      </c>
      <c r="L150" s="72">
        <f t="shared" si="62"/>
        <v>1</v>
      </c>
      <c r="M150" s="72">
        <f t="shared" ca="1" si="52"/>
        <v>1</v>
      </c>
      <c r="T150" s="22">
        <v>0</v>
      </c>
      <c r="U150" s="74">
        <f t="shared" si="53"/>
        <v>-180</v>
      </c>
      <c r="V150" s="70">
        <f t="shared" si="54"/>
        <v>-180</v>
      </c>
      <c r="W150" s="70"/>
      <c r="X150" s="70">
        <f t="shared" si="55"/>
        <v>197.86403692824172</v>
      </c>
      <c r="Y150" s="70">
        <f t="shared" si="56"/>
        <v>17.864036928241717</v>
      </c>
      <c r="Z150" s="70">
        <f t="shared" si="57"/>
        <v>18</v>
      </c>
      <c r="AA150" s="24">
        <f t="shared" si="58"/>
        <v>18</v>
      </c>
      <c r="AB150" s="67">
        <f t="shared" si="59"/>
        <v>198</v>
      </c>
    </row>
    <row r="151" spans="1:28" ht="15" customHeight="1" x14ac:dyDescent="0.2">
      <c r="A151" s="71">
        <v>113</v>
      </c>
      <c r="B151" s="71">
        <v>180</v>
      </c>
      <c r="C151" s="68">
        <v>0</v>
      </c>
      <c r="D151" s="68">
        <v>267.92</v>
      </c>
      <c r="E151" s="68">
        <v>210.83</v>
      </c>
      <c r="F151" s="68">
        <v>0</v>
      </c>
      <c r="G151" s="68">
        <f t="shared" si="63"/>
        <v>6.9625000000000004</v>
      </c>
      <c r="H151" s="68">
        <v>0</v>
      </c>
      <c r="I151" s="68">
        <f t="shared" si="64"/>
        <v>6.125</v>
      </c>
      <c r="J151" s="72">
        <f t="shared" si="60"/>
        <v>1</v>
      </c>
      <c r="K151" s="72">
        <f t="shared" si="61"/>
        <v>1</v>
      </c>
      <c r="L151" s="72">
        <f t="shared" si="62"/>
        <v>1</v>
      </c>
      <c r="M151" s="72">
        <f t="shared" ca="1" si="52"/>
        <v>0</v>
      </c>
      <c r="T151" s="22">
        <v>0</v>
      </c>
      <c r="U151" s="74">
        <f t="shared" si="53"/>
        <v>-180</v>
      </c>
      <c r="V151" s="70">
        <f t="shared" si="54"/>
        <v>-180</v>
      </c>
      <c r="W151" s="70"/>
      <c r="X151" s="70">
        <f t="shared" si="55"/>
        <v>197.86403692824172</v>
      </c>
      <c r="Y151" s="70">
        <f t="shared" si="56"/>
        <v>17.864036928241717</v>
      </c>
      <c r="Z151" s="70">
        <f t="shared" si="57"/>
        <v>18</v>
      </c>
      <c r="AA151" s="24">
        <f t="shared" si="58"/>
        <v>18</v>
      </c>
      <c r="AB151" s="67">
        <f t="shared" si="59"/>
        <v>198</v>
      </c>
    </row>
    <row r="152" spans="1:28" ht="15" customHeight="1" x14ac:dyDescent="0.2">
      <c r="A152" s="71">
        <v>113</v>
      </c>
      <c r="B152" s="71">
        <v>180</v>
      </c>
      <c r="C152" s="68">
        <v>0</v>
      </c>
      <c r="D152" s="68">
        <v>267.91000000000003</v>
      </c>
      <c r="E152" s="68">
        <v>210.83</v>
      </c>
      <c r="F152" s="68">
        <v>0</v>
      </c>
      <c r="G152" s="68">
        <f t="shared" si="63"/>
        <v>6.8765432098765435</v>
      </c>
      <c r="H152" s="68">
        <v>0</v>
      </c>
      <c r="I152" s="68">
        <f t="shared" si="64"/>
        <v>6.0493827160493829</v>
      </c>
      <c r="J152" s="72">
        <f t="shared" si="60"/>
        <v>1</v>
      </c>
      <c r="K152" s="72">
        <f t="shared" si="61"/>
        <v>1</v>
      </c>
      <c r="L152" s="72">
        <f t="shared" si="62"/>
        <v>1</v>
      </c>
      <c r="M152" s="72">
        <f t="shared" ca="1" si="52"/>
        <v>0</v>
      </c>
      <c r="T152" s="22">
        <v>0</v>
      </c>
      <c r="U152" s="74">
        <f t="shared" si="53"/>
        <v>-180</v>
      </c>
      <c r="V152" s="70">
        <f t="shared" si="54"/>
        <v>-180</v>
      </c>
      <c r="W152" s="70"/>
      <c r="X152" s="70">
        <f t="shared" si="55"/>
        <v>197.86403692824172</v>
      </c>
      <c r="Y152" s="70">
        <f t="shared" si="56"/>
        <v>17.864036928241717</v>
      </c>
      <c r="Z152" s="70">
        <f t="shared" si="57"/>
        <v>18</v>
      </c>
      <c r="AA152" s="24">
        <f t="shared" si="58"/>
        <v>18</v>
      </c>
      <c r="AB152" s="67">
        <f t="shared" si="59"/>
        <v>198</v>
      </c>
    </row>
    <row r="153" spans="1:28" ht="15" customHeight="1" x14ac:dyDescent="0.2">
      <c r="A153" s="71">
        <v>108</v>
      </c>
      <c r="B153" s="71">
        <v>180</v>
      </c>
      <c r="C153" s="68">
        <v>0</v>
      </c>
      <c r="D153" s="68">
        <v>267.89999999999998</v>
      </c>
      <c r="E153" s="68">
        <v>210.83</v>
      </c>
      <c r="F153" s="68">
        <v>0</v>
      </c>
      <c r="G153" s="68">
        <f t="shared" si="63"/>
        <v>6.8536585365853657</v>
      </c>
      <c r="H153" s="68">
        <v>0</v>
      </c>
      <c r="I153" s="68">
        <f t="shared" si="64"/>
        <v>5.975609756097561</v>
      </c>
      <c r="J153" s="72">
        <f t="shared" si="60"/>
        <v>1</v>
      </c>
      <c r="K153" s="72">
        <f t="shared" si="61"/>
        <v>1</v>
      </c>
      <c r="L153" s="72">
        <f t="shared" si="62"/>
        <v>1</v>
      </c>
      <c r="M153" s="72">
        <f t="shared" ca="1" si="52"/>
        <v>1</v>
      </c>
      <c r="T153" s="22">
        <v>0</v>
      </c>
      <c r="U153" s="74">
        <f t="shared" si="53"/>
        <v>-180</v>
      </c>
      <c r="V153" s="70">
        <f t="shared" si="54"/>
        <v>-180</v>
      </c>
      <c r="W153" s="70"/>
      <c r="X153" s="70">
        <f t="shared" si="55"/>
        <v>197.86403692824172</v>
      </c>
      <c r="Y153" s="70">
        <f t="shared" si="56"/>
        <v>17.864036928241717</v>
      </c>
      <c r="Z153" s="70">
        <f t="shared" si="57"/>
        <v>18</v>
      </c>
      <c r="AA153" s="24">
        <f t="shared" si="58"/>
        <v>18</v>
      </c>
      <c r="AB153" s="67">
        <f t="shared" si="59"/>
        <v>198</v>
      </c>
    </row>
    <row r="154" spans="1:28" ht="15" customHeight="1" x14ac:dyDescent="0.2">
      <c r="A154" s="71">
        <v>102</v>
      </c>
      <c r="B154" s="71">
        <v>180</v>
      </c>
      <c r="C154" s="68">
        <v>0</v>
      </c>
      <c r="D154" s="68">
        <v>267.89</v>
      </c>
      <c r="E154" s="68">
        <v>210.83</v>
      </c>
      <c r="F154" s="68">
        <v>0</v>
      </c>
      <c r="G154" s="68">
        <f t="shared" si="63"/>
        <v>6.8433734939759034</v>
      </c>
      <c r="H154" s="68">
        <v>0</v>
      </c>
      <c r="I154" s="68">
        <f t="shared" si="64"/>
        <v>5.903614457831325</v>
      </c>
      <c r="J154" s="72">
        <f t="shared" si="60"/>
        <v>1</v>
      </c>
      <c r="K154" s="72">
        <f t="shared" si="61"/>
        <v>1</v>
      </c>
      <c r="L154" s="72">
        <f t="shared" si="62"/>
        <v>1</v>
      </c>
      <c r="M154" s="72">
        <f t="shared" ca="1" si="52"/>
        <v>1</v>
      </c>
      <c r="T154" s="22">
        <v>0</v>
      </c>
      <c r="U154" s="74">
        <f t="shared" si="53"/>
        <v>-180</v>
      </c>
      <c r="V154" s="70">
        <f t="shared" si="54"/>
        <v>-180</v>
      </c>
      <c r="W154" s="70"/>
      <c r="X154" s="70">
        <f t="shared" si="55"/>
        <v>197.86403692824172</v>
      </c>
      <c r="Y154" s="70">
        <f t="shared" si="56"/>
        <v>17.864036928241717</v>
      </c>
      <c r="Z154" s="70">
        <f t="shared" si="57"/>
        <v>18</v>
      </c>
      <c r="AA154" s="24">
        <f t="shared" si="58"/>
        <v>18</v>
      </c>
      <c r="AB154" s="67">
        <f t="shared" si="59"/>
        <v>198</v>
      </c>
    </row>
    <row r="155" spans="1:28" ht="15" customHeight="1" x14ac:dyDescent="0.2">
      <c r="A155" s="71">
        <v>97</v>
      </c>
      <c r="B155" s="71">
        <v>180</v>
      </c>
      <c r="C155" s="68">
        <v>0</v>
      </c>
      <c r="D155" s="68">
        <v>267.88</v>
      </c>
      <c r="E155" s="68">
        <v>210.83</v>
      </c>
      <c r="F155" s="68">
        <v>0</v>
      </c>
      <c r="G155" s="68">
        <f t="shared" si="63"/>
        <v>6.8214285714285712</v>
      </c>
      <c r="H155" s="68">
        <v>0</v>
      </c>
      <c r="I155" s="68">
        <f t="shared" si="64"/>
        <v>5.833333333333333</v>
      </c>
      <c r="J155" s="72">
        <f t="shared" si="60"/>
        <v>1</v>
      </c>
      <c r="K155" s="72">
        <f t="shared" si="61"/>
        <v>1</v>
      </c>
      <c r="L155" s="72">
        <f t="shared" si="62"/>
        <v>1</v>
      </c>
      <c r="M155" s="72">
        <f t="shared" ca="1" si="52"/>
        <v>1</v>
      </c>
      <c r="T155" s="22">
        <v>0</v>
      </c>
      <c r="U155" s="74">
        <f t="shared" si="53"/>
        <v>-180</v>
      </c>
      <c r="V155" s="70">
        <f t="shared" si="54"/>
        <v>-180</v>
      </c>
      <c r="W155" s="70"/>
      <c r="X155" s="70">
        <f t="shared" si="55"/>
        <v>197.86403692824172</v>
      </c>
      <c r="Y155" s="70">
        <f t="shared" si="56"/>
        <v>17.864036928241717</v>
      </c>
      <c r="Z155" s="70">
        <f t="shared" si="57"/>
        <v>18</v>
      </c>
      <c r="AA155" s="24">
        <f t="shared" si="58"/>
        <v>18</v>
      </c>
      <c r="AB155" s="67">
        <f t="shared" si="59"/>
        <v>198</v>
      </c>
    </row>
    <row r="156" spans="1:28" ht="15" customHeight="1" x14ac:dyDescent="0.2">
      <c r="A156" s="71">
        <v>97</v>
      </c>
      <c r="B156" s="71">
        <v>180</v>
      </c>
      <c r="C156" s="68">
        <v>0</v>
      </c>
      <c r="D156" s="68">
        <v>267.87</v>
      </c>
      <c r="E156" s="68">
        <v>210.83</v>
      </c>
      <c r="F156" s="68">
        <v>0</v>
      </c>
      <c r="G156" s="68">
        <f t="shared" si="63"/>
        <v>6.7411764705882353</v>
      </c>
      <c r="H156" s="68">
        <v>0</v>
      </c>
      <c r="I156" s="68">
        <f t="shared" si="64"/>
        <v>5.7647058823529411</v>
      </c>
      <c r="J156" s="72">
        <f t="shared" si="60"/>
        <v>1</v>
      </c>
      <c r="K156" s="72">
        <f t="shared" si="61"/>
        <v>1</v>
      </c>
      <c r="L156" s="72">
        <f t="shared" si="62"/>
        <v>1</v>
      </c>
      <c r="M156" s="72">
        <f t="shared" ca="1" si="52"/>
        <v>1</v>
      </c>
      <c r="T156" s="22">
        <v>0</v>
      </c>
      <c r="U156" s="74">
        <f t="shared" si="53"/>
        <v>-180</v>
      </c>
      <c r="V156" s="70">
        <f t="shared" si="54"/>
        <v>-180</v>
      </c>
      <c r="W156" s="70"/>
      <c r="X156" s="70">
        <f t="shared" si="55"/>
        <v>197.86403692824172</v>
      </c>
      <c r="Y156" s="70">
        <f t="shared" si="56"/>
        <v>17.864036928241717</v>
      </c>
      <c r="Z156" s="70">
        <f t="shared" si="57"/>
        <v>18</v>
      </c>
      <c r="AA156" s="24">
        <f t="shared" si="58"/>
        <v>18</v>
      </c>
      <c r="AB156" s="67">
        <f t="shared" si="59"/>
        <v>198</v>
      </c>
    </row>
    <row r="157" spans="1:28" ht="15" customHeight="1" x14ac:dyDescent="0.2">
      <c r="A157" s="71">
        <v>97</v>
      </c>
      <c r="B157" s="71">
        <v>180</v>
      </c>
      <c r="C157" s="68">
        <v>0</v>
      </c>
      <c r="D157" s="68">
        <v>267.86</v>
      </c>
      <c r="E157" s="68">
        <v>210.83</v>
      </c>
      <c r="F157" s="68">
        <v>0</v>
      </c>
      <c r="G157" s="68">
        <f t="shared" si="63"/>
        <v>6.6627906976744189</v>
      </c>
      <c r="H157" s="68">
        <v>0</v>
      </c>
      <c r="I157" s="68">
        <f t="shared" si="64"/>
        <v>5.6976744186046515</v>
      </c>
      <c r="J157" s="72">
        <f t="shared" si="60"/>
        <v>1</v>
      </c>
      <c r="K157" s="72">
        <f t="shared" si="61"/>
        <v>1</v>
      </c>
      <c r="L157" s="72">
        <f t="shared" si="62"/>
        <v>1</v>
      </c>
      <c r="M157" s="72">
        <f t="shared" ca="1" si="52"/>
        <v>0</v>
      </c>
      <c r="T157" s="22">
        <v>0</v>
      </c>
      <c r="U157" s="74">
        <f t="shared" si="53"/>
        <v>-180</v>
      </c>
      <c r="V157" s="70">
        <f t="shared" si="54"/>
        <v>-180</v>
      </c>
      <c r="W157" s="70"/>
      <c r="X157" s="70">
        <f t="shared" si="55"/>
        <v>197.86403692824172</v>
      </c>
      <c r="Y157" s="70">
        <f t="shared" si="56"/>
        <v>17.864036928241717</v>
      </c>
      <c r="Z157" s="70">
        <f t="shared" si="57"/>
        <v>18</v>
      </c>
      <c r="AA157" s="24">
        <f t="shared" si="58"/>
        <v>18</v>
      </c>
      <c r="AB157" s="67">
        <f t="shared" si="59"/>
        <v>198</v>
      </c>
    </row>
    <row r="158" spans="1:28" ht="15" customHeight="1" x14ac:dyDescent="0.2">
      <c r="A158" s="71">
        <v>97</v>
      </c>
      <c r="B158" s="71">
        <v>180</v>
      </c>
      <c r="C158" s="68">
        <v>0</v>
      </c>
      <c r="D158" s="68">
        <v>267.85000000000002</v>
      </c>
      <c r="E158" s="68">
        <v>210.83</v>
      </c>
      <c r="F158" s="68">
        <v>0</v>
      </c>
      <c r="G158" s="68">
        <f t="shared" si="63"/>
        <v>6.5862068965517242</v>
      </c>
      <c r="H158" s="68">
        <v>0</v>
      </c>
      <c r="I158" s="68">
        <f t="shared" si="64"/>
        <v>5.6321839080459766</v>
      </c>
      <c r="J158" s="72">
        <f t="shared" si="60"/>
        <v>1</v>
      </c>
      <c r="K158" s="72">
        <f t="shared" si="61"/>
        <v>1</v>
      </c>
      <c r="L158" s="72">
        <f t="shared" si="62"/>
        <v>1</v>
      </c>
      <c r="M158" s="72">
        <f t="shared" ca="1" si="52"/>
        <v>0</v>
      </c>
      <c r="T158" s="22">
        <v>0</v>
      </c>
      <c r="U158" s="74">
        <f t="shared" si="53"/>
        <v>-180</v>
      </c>
      <c r="V158" s="70">
        <f t="shared" si="54"/>
        <v>-180</v>
      </c>
      <c r="W158" s="70"/>
      <c r="X158" s="70">
        <f t="shared" si="55"/>
        <v>197.86403692824172</v>
      </c>
      <c r="Y158" s="70">
        <f t="shared" si="56"/>
        <v>17.864036928241717</v>
      </c>
      <c r="Z158" s="70">
        <f t="shared" si="57"/>
        <v>18</v>
      </c>
      <c r="AA158" s="24">
        <f t="shared" si="58"/>
        <v>18</v>
      </c>
      <c r="AB158" s="67">
        <f t="shared" si="59"/>
        <v>198</v>
      </c>
    </row>
    <row r="159" spans="1:28" ht="15" customHeight="1" x14ac:dyDescent="0.2">
      <c r="A159" s="71">
        <v>113</v>
      </c>
      <c r="B159" s="71">
        <v>180</v>
      </c>
      <c r="C159" s="68">
        <v>0</v>
      </c>
      <c r="D159" s="68">
        <v>267.83999999999997</v>
      </c>
      <c r="E159" s="68">
        <v>210.83</v>
      </c>
      <c r="F159" s="68">
        <v>0</v>
      </c>
      <c r="G159" s="68">
        <f t="shared" si="63"/>
        <v>6.3295454545454541</v>
      </c>
      <c r="H159" s="68">
        <v>0</v>
      </c>
      <c r="I159" s="68">
        <f t="shared" si="64"/>
        <v>5.5681818181818183</v>
      </c>
      <c r="J159" s="72">
        <f t="shared" si="60"/>
        <v>1</v>
      </c>
      <c r="K159" s="72">
        <f t="shared" si="61"/>
        <v>1</v>
      </c>
      <c r="L159" s="72">
        <f t="shared" si="62"/>
        <v>1</v>
      </c>
      <c r="M159" s="72">
        <f t="shared" ca="1" si="52"/>
        <v>1</v>
      </c>
      <c r="T159" s="22">
        <v>0</v>
      </c>
      <c r="U159" s="74">
        <f t="shared" si="53"/>
        <v>-180</v>
      </c>
      <c r="V159" s="70">
        <f t="shared" si="54"/>
        <v>-180</v>
      </c>
      <c r="W159" s="70"/>
      <c r="X159" s="70">
        <f t="shared" si="55"/>
        <v>197.86403692824172</v>
      </c>
      <c r="Y159" s="70">
        <f t="shared" si="56"/>
        <v>17.864036928241717</v>
      </c>
      <c r="Z159" s="70">
        <f t="shared" si="57"/>
        <v>18</v>
      </c>
      <c r="AA159" s="24">
        <f t="shared" si="58"/>
        <v>18</v>
      </c>
      <c r="AB159" s="67">
        <f t="shared" si="59"/>
        <v>198</v>
      </c>
    </row>
    <row r="160" spans="1:28" ht="15" customHeight="1" x14ac:dyDescent="0.2">
      <c r="A160" s="71">
        <v>129</v>
      </c>
      <c r="B160" s="71">
        <v>180</v>
      </c>
      <c r="C160" s="68">
        <v>0</v>
      </c>
      <c r="D160" s="68">
        <v>267.83</v>
      </c>
      <c r="E160" s="68">
        <v>210.83</v>
      </c>
      <c r="F160" s="68">
        <v>0</v>
      </c>
      <c r="G160" s="68">
        <f t="shared" si="63"/>
        <v>6.0786516853932584</v>
      </c>
      <c r="H160" s="68">
        <v>0</v>
      </c>
      <c r="I160" s="68">
        <f t="shared" si="64"/>
        <v>5.5056179775280896</v>
      </c>
      <c r="J160" s="72">
        <f t="shared" si="60"/>
        <v>1</v>
      </c>
      <c r="K160" s="72">
        <f t="shared" si="61"/>
        <v>1</v>
      </c>
      <c r="L160" s="72">
        <f t="shared" si="62"/>
        <v>1</v>
      </c>
      <c r="M160" s="72">
        <f t="shared" ca="1" si="52"/>
        <v>1</v>
      </c>
      <c r="T160" s="22">
        <v>0</v>
      </c>
      <c r="U160" s="74">
        <f t="shared" si="53"/>
        <v>-180</v>
      </c>
      <c r="V160" s="70">
        <f t="shared" si="54"/>
        <v>-180</v>
      </c>
      <c r="W160" s="70"/>
      <c r="X160" s="70">
        <f t="shared" si="55"/>
        <v>197.86403692824172</v>
      </c>
      <c r="Y160" s="70">
        <f t="shared" si="56"/>
        <v>17.864036928241717</v>
      </c>
      <c r="Z160" s="70">
        <f t="shared" si="57"/>
        <v>18</v>
      </c>
      <c r="AA160" s="24">
        <f t="shared" si="58"/>
        <v>18</v>
      </c>
      <c r="AB160" s="67">
        <f t="shared" si="59"/>
        <v>198</v>
      </c>
    </row>
    <row r="161" spans="1:28" ht="15" customHeight="1" x14ac:dyDescent="0.2">
      <c r="A161" s="71">
        <v>145</v>
      </c>
      <c r="B161" s="71">
        <v>180</v>
      </c>
      <c r="C161" s="68">
        <v>0</v>
      </c>
      <c r="D161" s="68">
        <v>267.83</v>
      </c>
      <c r="E161" s="68">
        <v>210.83</v>
      </c>
      <c r="F161" s="68">
        <v>0</v>
      </c>
      <c r="G161" s="68">
        <f t="shared" si="63"/>
        <v>5.833333333333333</v>
      </c>
      <c r="H161" s="68">
        <v>0</v>
      </c>
      <c r="I161" s="68">
        <f t="shared" si="64"/>
        <v>5.4444444444444446</v>
      </c>
      <c r="J161" s="72">
        <f t="shared" si="60"/>
        <v>1</v>
      </c>
      <c r="K161" s="72">
        <f t="shared" si="61"/>
        <v>1</v>
      </c>
      <c r="L161" s="72">
        <f t="shared" si="62"/>
        <v>1</v>
      </c>
      <c r="M161" s="72">
        <f t="shared" ca="1" si="52"/>
        <v>0</v>
      </c>
      <c r="T161" s="22">
        <v>0</v>
      </c>
      <c r="U161" s="74">
        <f t="shared" si="53"/>
        <v>-180</v>
      </c>
      <c r="V161" s="70">
        <f t="shared" si="54"/>
        <v>-180</v>
      </c>
      <c r="W161" s="70"/>
      <c r="X161" s="70">
        <f t="shared" si="55"/>
        <v>197.86403692824172</v>
      </c>
      <c r="Y161" s="70">
        <f t="shared" si="56"/>
        <v>17.864036928241717</v>
      </c>
      <c r="Z161" s="70">
        <f t="shared" si="57"/>
        <v>18</v>
      </c>
      <c r="AA161" s="24">
        <f t="shared" si="58"/>
        <v>18</v>
      </c>
      <c r="AB161" s="67">
        <f t="shared" si="59"/>
        <v>198</v>
      </c>
    </row>
    <row r="162" spans="1:28" ht="15" customHeight="1" x14ac:dyDescent="0.2">
      <c r="A162" s="71">
        <v>129</v>
      </c>
      <c r="B162" s="71">
        <v>180</v>
      </c>
      <c r="C162" s="68">
        <v>0</v>
      </c>
      <c r="D162" s="68">
        <v>267.82</v>
      </c>
      <c r="E162" s="68">
        <v>210.83</v>
      </c>
      <c r="F162" s="68">
        <v>0</v>
      </c>
      <c r="G162" s="68">
        <f t="shared" si="63"/>
        <v>5.9450549450549453</v>
      </c>
      <c r="H162" s="68">
        <v>0</v>
      </c>
      <c r="I162" s="68">
        <f t="shared" si="64"/>
        <v>5.384615384615385</v>
      </c>
      <c r="J162" s="72">
        <f t="shared" si="60"/>
        <v>1</v>
      </c>
      <c r="K162" s="72">
        <f t="shared" si="61"/>
        <v>1</v>
      </c>
      <c r="L162" s="72">
        <f t="shared" si="62"/>
        <v>1</v>
      </c>
      <c r="M162" s="72">
        <f t="shared" ref="M162:M181" ca="1" si="65">IF(RAND()&lt;0.5,0,1)</f>
        <v>0</v>
      </c>
      <c r="T162" s="22">
        <v>0</v>
      </c>
      <c r="U162" s="74">
        <f t="shared" ref="U162:U181" si="66">T162-B162</f>
        <v>-180</v>
      </c>
      <c r="V162" s="70">
        <f t="shared" ref="V162:V181" si="67">ROUND(U162,0)</f>
        <v>-180</v>
      </c>
      <c r="W162" s="70"/>
      <c r="X162" s="70">
        <f t="shared" ref="X162:X181" si="68">B162/$W$2*$W$3</f>
        <v>197.86403692824172</v>
      </c>
      <c r="Y162" s="70">
        <f t="shared" ref="Y162:Y181" si="69">X162-B162</f>
        <v>17.864036928241717</v>
      </c>
      <c r="Z162" s="70">
        <f t="shared" ref="Z162:Z181" si="70">ROUND(Y162,0)</f>
        <v>18</v>
      </c>
      <c r="AA162" s="24">
        <f t="shared" ref="AA162:AA181" si="71">IF(V162&gt;=0,V162,Z162)</f>
        <v>18</v>
      </c>
      <c r="AB162" s="67">
        <f t="shared" ref="AB162:AB181" si="72">B162+AA162</f>
        <v>198</v>
      </c>
    </row>
    <row r="163" spans="1:28" ht="15" customHeight="1" x14ac:dyDescent="0.2">
      <c r="A163" s="71">
        <v>113</v>
      </c>
      <c r="B163" s="71">
        <v>180</v>
      </c>
      <c r="C163" s="68">
        <v>0</v>
      </c>
      <c r="D163" s="68">
        <v>267.81</v>
      </c>
      <c r="E163" s="68">
        <v>210.83</v>
      </c>
      <c r="F163" s="68">
        <v>0</v>
      </c>
      <c r="G163" s="68">
        <f t="shared" si="63"/>
        <v>6.0543478260869561</v>
      </c>
      <c r="H163" s="68">
        <v>0</v>
      </c>
      <c r="I163" s="68">
        <f t="shared" si="64"/>
        <v>5.3260869565217392</v>
      </c>
      <c r="J163" s="72">
        <f t="shared" ref="J163:J181" si="73">IF(ABS(B163-B162)&lt;=50,1,0)</f>
        <v>1</v>
      </c>
      <c r="K163" s="72">
        <f t="shared" ref="K163:K181" si="74">IF(ABS((B163-B162))&lt;=50,1,IF((B163-B162)*(1)&gt;=0,1,-1))</f>
        <v>1</v>
      </c>
      <c r="L163" s="72">
        <f t="shared" si="62"/>
        <v>1</v>
      </c>
      <c r="M163" s="72">
        <f t="shared" ca="1" si="65"/>
        <v>1</v>
      </c>
      <c r="T163" s="22">
        <v>0</v>
      </c>
      <c r="U163" s="74">
        <f t="shared" si="66"/>
        <v>-180</v>
      </c>
      <c r="V163" s="70">
        <f t="shared" si="67"/>
        <v>-180</v>
      </c>
      <c r="W163" s="70"/>
      <c r="X163" s="70">
        <f t="shared" si="68"/>
        <v>197.86403692824172</v>
      </c>
      <c r="Y163" s="70">
        <f t="shared" si="69"/>
        <v>17.864036928241717</v>
      </c>
      <c r="Z163" s="70">
        <f t="shared" si="70"/>
        <v>18</v>
      </c>
      <c r="AA163" s="24">
        <f t="shared" si="71"/>
        <v>18</v>
      </c>
      <c r="AB163" s="67">
        <f t="shared" si="72"/>
        <v>198</v>
      </c>
    </row>
    <row r="164" spans="1:28" ht="15" customHeight="1" x14ac:dyDescent="0.2">
      <c r="A164" s="71">
        <v>97</v>
      </c>
      <c r="B164" s="71">
        <v>180</v>
      </c>
      <c r="C164" s="68">
        <v>0</v>
      </c>
      <c r="D164" s="68">
        <v>267.8</v>
      </c>
      <c r="E164" s="68">
        <v>210.83</v>
      </c>
      <c r="F164" s="68">
        <v>0</v>
      </c>
      <c r="G164" s="68">
        <f t="shared" si="63"/>
        <v>6.161290322580645</v>
      </c>
      <c r="H164" s="68">
        <v>0</v>
      </c>
      <c r="I164" s="68">
        <f t="shared" si="64"/>
        <v>5.268817204301075</v>
      </c>
      <c r="J164" s="72">
        <f t="shared" si="73"/>
        <v>1</v>
      </c>
      <c r="K164" s="72">
        <f t="shared" si="74"/>
        <v>1</v>
      </c>
      <c r="L164" s="72">
        <f t="shared" si="62"/>
        <v>1</v>
      </c>
      <c r="M164" s="72">
        <f t="shared" ca="1" si="65"/>
        <v>1</v>
      </c>
      <c r="T164" s="22">
        <v>0</v>
      </c>
      <c r="U164" s="74">
        <f t="shared" si="66"/>
        <v>-180</v>
      </c>
      <c r="V164" s="70">
        <f t="shared" si="67"/>
        <v>-180</v>
      </c>
      <c r="W164" s="70"/>
      <c r="X164" s="70">
        <f t="shared" si="68"/>
        <v>197.86403692824172</v>
      </c>
      <c r="Y164" s="70">
        <f t="shared" si="69"/>
        <v>17.864036928241717</v>
      </c>
      <c r="Z164" s="70">
        <f t="shared" si="70"/>
        <v>18</v>
      </c>
      <c r="AA164" s="24">
        <f t="shared" si="71"/>
        <v>18</v>
      </c>
      <c r="AB164" s="67">
        <f t="shared" si="72"/>
        <v>198</v>
      </c>
    </row>
    <row r="165" spans="1:28" ht="15" customHeight="1" x14ac:dyDescent="0.2">
      <c r="A165" s="71">
        <v>97</v>
      </c>
      <c r="B165" s="71">
        <v>180</v>
      </c>
      <c r="C165" s="68">
        <v>0</v>
      </c>
      <c r="D165" s="68">
        <v>267.79000000000002</v>
      </c>
      <c r="E165" s="68">
        <v>210.83</v>
      </c>
      <c r="F165" s="68">
        <v>0</v>
      </c>
      <c r="G165" s="68">
        <f t="shared" si="63"/>
        <v>6.0957446808510642</v>
      </c>
      <c r="H165" s="68">
        <v>0</v>
      </c>
      <c r="I165" s="68">
        <f t="shared" si="64"/>
        <v>5.2127659574468082</v>
      </c>
      <c r="J165" s="72">
        <f t="shared" si="73"/>
        <v>1</v>
      </c>
      <c r="K165" s="72">
        <f t="shared" si="74"/>
        <v>1</v>
      </c>
      <c r="L165" s="72">
        <f t="shared" si="62"/>
        <v>1</v>
      </c>
      <c r="M165" s="72">
        <f t="shared" ca="1" si="65"/>
        <v>0</v>
      </c>
      <c r="T165" s="22">
        <v>0</v>
      </c>
      <c r="U165" s="74">
        <f t="shared" si="66"/>
        <v>-180</v>
      </c>
      <c r="V165" s="70">
        <f t="shared" si="67"/>
        <v>-180</v>
      </c>
      <c r="W165" s="70"/>
      <c r="X165" s="70">
        <f t="shared" si="68"/>
        <v>197.86403692824172</v>
      </c>
      <c r="Y165" s="70">
        <f t="shared" si="69"/>
        <v>17.864036928241717</v>
      </c>
      <c r="Z165" s="70">
        <f t="shared" si="70"/>
        <v>18</v>
      </c>
      <c r="AA165" s="24">
        <f t="shared" si="71"/>
        <v>18</v>
      </c>
      <c r="AB165" s="67">
        <f t="shared" si="72"/>
        <v>198</v>
      </c>
    </row>
    <row r="166" spans="1:28" ht="15" customHeight="1" x14ac:dyDescent="0.2">
      <c r="A166" s="71">
        <v>97</v>
      </c>
      <c r="B166" s="71">
        <v>180</v>
      </c>
      <c r="C166" s="68">
        <v>0</v>
      </c>
      <c r="D166" s="68">
        <v>267.77</v>
      </c>
      <c r="E166" s="68">
        <v>210.83</v>
      </c>
      <c r="F166" s="68">
        <v>0</v>
      </c>
      <c r="G166" s="68">
        <f t="shared" si="63"/>
        <v>6.0315789473684207</v>
      </c>
      <c r="H166" s="68">
        <v>0</v>
      </c>
      <c r="I166" s="68">
        <f t="shared" si="64"/>
        <v>5.1578947368421053</v>
      </c>
      <c r="J166" s="72">
        <f t="shared" si="73"/>
        <v>1</v>
      </c>
      <c r="K166" s="72">
        <f t="shared" si="74"/>
        <v>1</v>
      </c>
      <c r="L166" s="72">
        <f t="shared" si="62"/>
        <v>1</v>
      </c>
      <c r="M166" s="72">
        <f t="shared" ca="1" si="65"/>
        <v>0</v>
      </c>
      <c r="T166" s="22">
        <v>0</v>
      </c>
      <c r="U166" s="74">
        <f t="shared" si="66"/>
        <v>-180</v>
      </c>
      <c r="V166" s="70">
        <f t="shared" si="67"/>
        <v>-180</v>
      </c>
      <c r="W166" s="70"/>
      <c r="X166" s="70">
        <f t="shared" si="68"/>
        <v>197.86403692824172</v>
      </c>
      <c r="Y166" s="70">
        <f t="shared" si="69"/>
        <v>17.864036928241717</v>
      </c>
      <c r="Z166" s="70">
        <f t="shared" si="70"/>
        <v>18</v>
      </c>
      <c r="AA166" s="24">
        <f t="shared" si="71"/>
        <v>18</v>
      </c>
      <c r="AB166" s="67">
        <f t="shared" si="72"/>
        <v>198</v>
      </c>
    </row>
    <row r="167" spans="1:28" ht="15" customHeight="1" x14ac:dyDescent="0.2">
      <c r="A167" s="71">
        <v>97</v>
      </c>
      <c r="B167" s="71">
        <v>180</v>
      </c>
      <c r="C167" s="68">
        <v>0</v>
      </c>
      <c r="D167" s="68">
        <v>267.76</v>
      </c>
      <c r="E167" s="68">
        <v>210.83</v>
      </c>
      <c r="F167" s="68">
        <v>0</v>
      </c>
      <c r="G167" s="68">
        <f t="shared" si="63"/>
        <v>5.96875</v>
      </c>
      <c r="H167" s="68">
        <v>0</v>
      </c>
      <c r="I167" s="68">
        <f t="shared" si="64"/>
        <v>5.104166666666667</v>
      </c>
      <c r="J167" s="72">
        <f t="shared" si="73"/>
        <v>1</v>
      </c>
      <c r="K167" s="72">
        <f t="shared" si="74"/>
        <v>1</v>
      </c>
      <c r="L167" s="72">
        <f t="shared" ref="L167:L181" si="75">IF(OR(COUNTIF(K163:K167,1)=5,COUNTIF(K163:K167,-1)=5),1,0)</f>
        <v>1</v>
      </c>
      <c r="M167" s="72">
        <f t="shared" ca="1" si="65"/>
        <v>1</v>
      </c>
      <c r="T167" s="22">
        <v>0</v>
      </c>
      <c r="U167" s="74">
        <f t="shared" si="66"/>
        <v>-180</v>
      </c>
      <c r="V167" s="70">
        <f t="shared" si="67"/>
        <v>-180</v>
      </c>
      <c r="W167" s="70"/>
      <c r="X167" s="70">
        <f t="shared" si="68"/>
        <v>197.86403692824172</v>
      </c>
      <c r="Y167" s="70">
        <f t="shared" si="69"/>
        <v>17.864036928241717</v>
      </c>
      <c r="Z167" s="70">
        <f t="shared" si="70"/>
        <v>18</v>
      </c>
      <c r="AA167" s="24">
        <f t="shared" si="71"/>
        <v>18</v>
      </c>
      <c r="AB167" s="67">
        <f t="shared" si="72"/>
        <v>198</v>
      </c>
    </row>
    <row r="168" spans="1:28" ht="15" customHeight="1" x14ac:dyDescent="0.2">
      <c r="A168" s="71">
        <v>93</v>
      </c>
      <c r="B168" s="71">
        <v>180</v>
      </c>
      <c r="C168" s="68">
        <v>0</v>
      </c>
      <c r="D168" s="68">
        <v>267.75</v>
      </c>
      <c r="E168" s="68">
        <v>210.83</v>
      </c>
      <c r="F168" s="68">
        <v>0</v>
      </c>
      <c r="G168" s="68">
        <f t="shared" ref="G168:G181" si="76">($A$71-A168)/(ROW(A168)-ROW($A$71))</f>
        <v>5.9484536082474229</v>
      </c>
      <c r="H168" s="68">
        <v>0</v>
      </c>
      <c r="I168" s="68">
        <f t="shared" ref="I168:I181" si="77">($A$71-B168)/(ROW(B168)-ROW($A$71))</f>
        <v>5.0515463917525771</v>
      </c>
      <c r="J168" s="72">
        <f t="shared" si="73"/>
        <v>1</v>
      </c>
      <c r="K168" s="72">
        <f t="shared" si="74"/>
        <v>1</v>
      </c>
      <c r="L168" s="72">
        <f t="shared" si="75"/>
        <v>1</v>
      </c>
      <c r="M168" s="72">
        <f t="shared" ca="1" si="65"/>
        <v>0</v>
      </c>
      <c r="T168" s="22">
        <v>0</v>
      </c>
      <c r="U168" s="74">
        <f t="shared" si="66"/>
        <v>-180</v>
      </c>
      <c r="V168" s="70">
        <f t="shared" si="67"/>
        <v>-180</v>
      </c>
      <c r="W168" s="70"/>
      <c r="X168" s="70">
        <f t="shared" si="68"/>
        <v>197.86403692824172</v>
      </c>
      <c r="Y168" s="70">
        <f t="shared" si="69"/>
        <v>17.864036928241717</v>
      </c>
      <c r="Z168" s="70">
        <f t="shared" si="70"/>
        <v>18</v>
      </c>
      <c r="AA168" s="24">
        <f t="shared" si="71"/>
        <v>18</v>
      </c>
      <c r="AB168" s="67">
        <f t="shared" si="72"/>
        <v>198</v>
      </c>
    </row>
    <row r="169" spans="1:28" ht="15" customHeight="1" x14ac:dyDescent="0.2">
      <c r="A169" s="71">
        <v>89</v>
      </c>
      <c r="B169" s="71">
        <v>180</v>
      </c>
      <c r="C169" s="68">
        <v>0</v>
      </c>
      <c r="D169" s="68">
        <v>267.74</v>
      </c>
      <c r="E169" s="68">
        <v>210.83</v>
      </c>
      <c r="F169" s="68">
        <v>0</v>
      </c>
      <c r="G169" s="68">
        <f t="shared" si="76"/>
        <v>5.9285714285714288</v>
      </c>
      <c r="H169" s="68">
        <v>0</v>
      </c>
      <c r="I169" s="68">
        <f t="shared" si="77"/>
        <v>5</v>
      </c>
      <c r="J169" s="72">
        <f t="shared" si="73"/>
        <v>1</v>
      </c>
      <c r="K169" s="72">
        <f t="shared" si="74"/>
        <v>1</v>
      </c>
      <c r="L169" s="72">
        <f t="shared" si="75"/>
        <v>1</v>
      </c>
      <c r="M169" s="72">
        <f t="shared" ca="1" si="65"/>
        <v>1</v>
      </c>
      <c r="T169" s="22">
        <v>0</v>
      </c>
      <c r="U169" s="74">
        <f t="shared" si="66"/>
        <v>-180</v>
      </c>
      <c r="V169" s="70">
        <f t="shared" si="67"/>
        <v>-180</v>
      </c>
      <c r="W169" s="70"/>
      <c r="X169" s="70">
        <f t="shared" si="68"/>
        <v>197.86403692824172</v>
      </c>
      <c r="Y169" s="70">
        <f t="shared" si="69"/>
        <v>17.864036928241717</v>
      </c>
      <c r="Z169" s="70">
        <f t="shared" si="70"/>
        <v>18</v>
      </c>
      <c r="AA169" s="24">
        <f t="shared" si="71"/>
        <v>18</v>
      </c>
      <c r="AB169" s="67">
        <f t="shared" si="72"/>
        <v>198</v>
      </c>
    </row>
    <row r="170" spans="1:28" ht="15" customHeight="1" x14ac:dyDescent="0.2">
      <c r="A170" s="71">
        <v>86</v>
      </c>
      <c r="B170" s="71">
        <v>180</v>
      </c>
      <c r="C170" s="68">
        <v>0</v>
      </c>
      <c r="D170" s="68">
        <v>267.72000000000003</v>
      </c>
      <c r="E170" s="68">
        <v>210.83</v>
      </c>
      <c r="F170" s="68">
        <v>0</v>
      </c>
      <c r="G170" s="68">
        <f t="shared" si="76"/>
        <v>5.8989898989898988</v>
      </c>
      <c r="H170" s="68">
        <v>0</v>
      </c>
      <c r="I170" s="68">
        <f t="shared" si="77"/>
        <v>4.9494949494949498</v>
      </c>
      <c r="J170" s="72">
        <f t="shared" si="73"/>
        <v>1</v>
      </c>
      <c r="K170" s="72">
        <f t="shared" si="74"/>
        <v>1</v>
      </c>
      <c r="L170" s="72">
        <f t="shared" si="75"/>
        <v>1</v>
      </c>
      <c r="M170" s="72">
        <f t="shared" ca="1" si="65"/>
        <v>1</v>
      </c>
      <c r="T170" s="22">
        <v>0</v>
      </c>
      <c r="U170" s="74">
        <f t="shared" si="66"/>
        <v>-180</v>
      </c>
      <c r="V170" s="70">
        <f t="shared" si="67"/>
        <v>-180</v>
      </c>
      <c r="W170" s="70"/>
      <c r="X170" s="70">
        <f t="shared" si="68"/>
        <v>197.86403692824172</v>
      </c>
      <c r="Y170" s="70">
        <f t="shared" si="69"/>
        <v>17.864036928241717</v>
      </c>
      <c r="Z170" s="70">
        <f t="shared" si="70"/>
        <v>18</v>
      </c>
      <c r="AA170" s="24">
        <f t="shared" si="71"/>
        <v>18</v>
      </c>
      <c r="AB170" s="67">
        <f t="shared" si="72"/>
        <v>198</v>
      </c>
    </row>
    <row r="171" spans="1:28" ht="15" customHeight="1" x14ac:dyDescent="0.2">
      <c r="A171" s="71">
        <v>89</v>
      </c>
      <c r="B171" s="71">
        <v>180</v>
      </c>
      <c r="C171" s="68">
        <v>0</v>
      </c>
      <c r="D171" s="68">
        <v>267.70999999999998</v>
      </c>
      <c r="E171" s="68">
        <v>210.83</v>
      </c>
      <c r="F171" s="68">
        <v>0</v>
      </c>
      <c r="G171" s="68">
        <f t="shared" si="76"/>
        <v>5.81</v>
      </c>
      <c r="H171" s="68">
        <v>0</v>
      </c>
      <c r="I171" s="68">
        <f t="shared" si="77"/>
        <v>4.9000000000000004</v>
      </c>
      <c r="J171" s="72">
        <f t="shared" si="73"/>
        <v>1</v>
      </c>
      <c r="K171" s="72">
        <f t="shared" si="74"/>
        <v>1</v>
      </c>
      <c r="L171" s="72">
        <f t="shared" si="75"/>
        <v>1</v>
      </c>
      <c r="M171" s="72">
        <f t="shared" ca="1" si="65"/>
        <v>0</v>
      </c>
      <c r="T171" s="22">
        <v>0</v>
      </c>
      <c r="U171" s="74">
        <f t="shared" si="66"/>
        <v>-180</v>
      </c>
      <c r="V171" s="70">
        <f t="shared" si="67"/>
        <v>-180</v>
      </c>
      <c r="W171" s="70"/>
      <c r="X171" s="70">
        <f t="shared" si="68"/>
        <v>197.86403692824172</v>
      </c>
      <c r="Y171" s="70">
        <f t="shared" si="69"/>
        <v>17.864036928241717</v>
      </c>
      <c r="Z171" s="70">
        <f t="shared" si="70"/>
        <v>18</v>
      </c>
      <c r="AA171" s="24">
        <f t="shared" si="71"/>
        <v>18</v>
      </c>
      <c r="AB171" s="67">
        <f t="shared" si="72"/>
        <v>198</v>
      </c>
    </row>
    <row r="172" spans="1:28" ht="15" customHeight="1" x14ac:dyDescent="0.2">
      <c r="A172" s="71">
        <v>93</v>
      </c>
      <c r="B172" s="71">
        <v>180</v>
      </c>
      <c r="C172" s="68">
        <v>0</v>
      </c>
      <c r="D172" s="68">
        <v>267.7</v>
      </c>
      <c r="E172" s="68">
        <v>210.83</v>
      </c>
      <c r="F172" s="68">
        <v>0</v>
      </c>
      <c r="G172" s="68">
        <f t="shared" si="76"/>
        <v>5.7128712871287126</v>
      </c>
      <c r="H172" s="68">
        <v>0</v>
      </c>
      <c r="I172" s="68">
        <f t="shared" si="77"/>
        <v>4.8514851485148514</v>
      </c>
      <c r="J172" s="72">
        <f t="shared" si="73"/>
        <v>1</v>
      </c>
      <c r="K172" s="72">
        <f t="shared" si="74"/>
        <v>1</v>
      </c>
      <c r="L172" s="72">
        <f t="shared" si="75"/>
        <v>1</v>
      </c>
      <c r="M172" s="72">
        <f t="shared" ca="1" si="65"/>
        <v>1</v>
      </c>
      <c r="T172" s="22">
        <v>0</v>
      </c>
      <c r="U172" s="74">
        <f t="shared" si="66"/>
        <v>-180</v>
      </c>
      <c r="V172" s="70">
        <f t="shared" si="67"/>
        <v>-180</v>
      </c>
      <c r="W172" s="70"/>
      <c r="X172" s="70">
        <f t="shared" si="68"/>
        <v>197.86403692824172</v>
      </c>
      <c r="Y172" s="70">
        <f t="shared" si="69"/>
        <v>17.864036928241717</v>
      </c>
      <c r="Z172" s="70">
        <f t="shared" si="70"/>
        <v>18</v>
      </c>
      <c r="AA172" s="24">
        <f t="shared" si="71"/>
        <v>18</v>
      </c>
      <c r="AB172" s="67">
        <f t="shared" si="72"/>
        <v>198</v>
      </c>
    </row>
    <row r="173" spans="1:28" ht="15" customHeight="1" x14ac:dyDescent="0.2">
      <c r="A173" s="71">
        <v>97</v>
      </c>
      <c r="B173" s="71">
        <v>180</v>
      </c>
      <c r="C173" s="68">
        <v>0</v>
      </c>
      <c r="D173" s="68">
        <v>267.69</v>
      </c>
      <c r="E173" s="68">
        <v>210.83</v>
      </c>
      <c r="F173" s="68">
        <v>0</v>
      </c>
      <c r="G173" s="68">
        <f t="shared" si="76"/>
        <v>5.617647058823529</v>
      </c>
      <c r="H173" s="68">
        <v>0</v>
      </c>
      <c r="I173" s="68">
        <f t="shared" si="77"/>
        <v>4.8039215686274508</v>
      </c>
      <c r="J173" s="72">
        <f t="shared" si="73"/>
        <v>1</v>
      </c>
      <c r="K173" s="72">
        <f t="shared" si="74"/>
        <v>1</v>
      </c>
      <c r="L173" s="72">
        <f t="shared" si="75"/>
        <v>1</v>
      </c>
      <c r="M173" s="72">
        <f t="shared" ca="1" si="65"/>
        <v>0</v>
      </c>
      <c r="T173" s="22">
        <v>0</v>
      </c>
      <c r="U173" s="74">
        <f t="shared" si="66"/>
        <v>-180</v>
      </c>
      <c r="V173" s="70">
        <f t="shared" si="67"/>
        <v>-180</v>
      </c>
      <c r="W173" s="70"/>
      <c r="X173" s="70">
        <f t="shared" si="68"/>
        <v>197.86403692824172</v>
      </c>
      <c r="Y173" s="70">
        <f t="shared" si="69"/>
        <v>17.864036928241717</v>
      </c>
      <c r="Z173" s="70">
        <f t="shared" si="70"/>
        <v>18</v>
      </c>
      <c r="AA173" s="24">
        <f t="shared" si="71"/>
        <v>18</v>
      </c>
      <c r="AB173" s="67">
        <f t="shared" si="72"/>
        <v>198</v>
      </c>
    </row>
    <row r="174" spans="1:28" ht="15" customHeight="1" x14ac:dyDescent="0.2">
      <c r="A174" s="71">
        <v>97</v>
      </c>
      <c r="B174" s="71">
        <v>180</v>
      </c>
      <c r="C174" s="68">
        <v>0</v>
      </c>
      <c r="D174" s="68">
        <v>267.68</v>
      </c>
      <c r="E174" s="68">
        <v>210.83</v>
      </c>
      <c r="F174" s="68">
        <v>0</v>
      </c>
      <c r="G174" s="68">
        <f t="shared" si="76"/>
        <v>5.5631067961165046</v>
      </c>
      <c r="H174" s="68">
        <v>0</v>
      </c>
      <c r="I174" s="68">
        <f t="shared" si="77"/>
        <v>4.7572815533980579</v>
      </c>
      <c r="J174" s="72">
        <f t="shared" si="73"/>
        <v>1</v>
      </c>
      <c r="K174" s="72">
        <f t="shared" si="74"/>
        <v>1</v>
      </c>
      <c r="L174" s="72">
        <f t="shared" si="75"/>
        <v>1</v>
      </c>
      <c r="M174" s="72">
        <f t="shared" ca="1" si="65"/>
        <v>0</v>
      </c>
      <c r="T174" s="22">
        <v>0</v>
      </c>
      <c r="U174" s="74">
        <f t="shared" si="66"/>
        <v>-180</v>
      </c>
      <c r="V174" s="70">
        <f t="shared" si="67"/>
        <v>-180</v>
      </c>
      <c r="W174" s="70"/>
      <c r="X174" s="70">
        <f t="shared" si="68"/>
        <v>197.86403692824172</v>
      </c>
      <c r="Y174" s="70">
        <f t="shared" si="69"/>
        <v>17.864036928241717</v>
      </c>
      <c r="Z174" s="70">
        <f t="shared" si="70"/>
        <v>18</v>
      </c>
      <c r="AA174" s="24">
        <f t="shared" si="71"/>
        <v>18</v>
      </c>
      <c r="AB174" s="67">
        <f t="shared" si="72"/>
        <v>198</v>
      </c>
    </row>
    <row r="175" spans="1:28" ht="15" customHeight="1" x14ac:dyDescent="0.2">
      <c r="A175" s="71">
        <v>97</v>
      </c>
      <c r="B175" s="71">
        <v>180</v>
      </c>
      <c r="C175" s="68">
        <v>0</v>
      </c>
      <c r="D175" s="68">
        <v>267.67</v>
      </c>
      <c r="E175" s="68">
        <v>210.83</v>
      </c>
      <c r="F175" s="68">
        <v>0</v>
      </c>
      <c r="G175" s="68">
        <f t="shared" si="76"/>
        <v>5.509615384615385</v>
      </c>
      <c r="H175" s="68">
        <v>0</v>
      </c>
      <c r="I175" s="68">
        <f t="shared" si="77"/>
        <v>4.7115384615384617</v>
      </c>
      <c r="J175" s="72">
        <f t="shared" si="73"/>
        <v>1</v>
      </c>
      <c r="K175" s="72">
        <f t="shared" si="74"/>
        <v>1</v>
      </c>
      <c r="L175" s="72">
        <f t="shared" si="75"/>
        <v>1</v>
      </c>
      <c r="M175" s="72">
        <f t="shared" ca="1" si="65"/>
        <v>0</v>
      </c>
      <c r="T175" s="22">
        <v>0</v>
      </c>
      <c r="U175" s="74">
        <f t="shared" si="66"/>
        <v>-180</v>
      </c>
      <c r="V175" s="70">
        <f t="shared" si="67"/>
        <v>-180</v>
      </c>
      <c r="W175" s="70"/>
      <c r="X175" s="70">
        <f t="shared" si="68"/>
        <v>197.86403692824172</v>
      </c>
      <c r="Y175" s="70">
        <f t="shared" si="69"/>
        <v>17.864036928241717</v>
      </c>
      <c r="Z175" s="70">
        <f t="shared" si="70"/>
        <v>18</v>
      </c>
      <c r="AA175" s="24">
        <f t="shared" si="71"/>
        <v>18</v>
      </c>
      <c r="AB175" s="67">
        <f t="shared" si="72"/>
        <v>198</v>
      </c>
    </row>
    <row r="176" spans="1:28" ht="15" customHeight="1" x14ac:dyDescent="0.2">
      <c r="A176" s="71">
        <v>97</v>
      </c>
      <c r="B176" s="71">
        <v>180</v>
      </c>
      <c r="C176" s="68">
        <v>0</v>
      </c>
      <c r="D176" s="68">
        <v>267.64999999999998</v>
      </c>
      <c r="E176" s="68">
        <v>210.83</v>
      </c>
      <c r="F176" s="68">
        <v>0</v>
      </c>
      <c r="G176" s="68">
        <f t="shared" si="76"/>
        <v>5.4571428571428573</v>
      </c>
      <c r="H176" s="68">
        <v>0</v>
      </c>
      <c r="I176" s="68">
        <f t="shared" si="77"/>
        <v>4.666666666666667</v>
      </c>
      <c r="J176" s="72">
        <f t="shared" si="73"/>
        <v>1</v>
      </c>
      <c r="K176" s="72">
        <f t="shared" si="74"/>
        <v>1</v>
      </c>
      <c r="L176" s="72">
        <f t="shared" si="75"/>
        <v>1</v>
      </c>
      <c r="M176" s="72">
        <f t="shared" ca="1" si="65"/>
        <v>1</v>
      </c>
      <c r="T176" s="22">
        <v>0</v>
      </c>
      <c r="U176" s="74">
        <f t="shared" si="66"/>
        <v>-180</v>
      </c>
      <c r="V176" s="70">
        <f t="shared" si="67"/>
        <v>-180</v>
      </c>
      <c r="W176" s="70"/>
      <c r="X176" s="70">
        <f t="shared" si="68"/>
        <v>197.86403692824172</v>
      </c>
      <c r="Y176" s="70">
        <f t="shared" si="69"/>
        <v>17.864036928241717</v>
      </c>
      <c r="Z176" s="70">
        <f t="shared" si="70"/>
        <v>18</v>
      </c>
      <c r="AA176" s="24">
        <f t="shared" si="71"/>
        <v>18</v>
      </c>
      <c r="AB176" s="67">
        <f t="shared" si="72"/>
        <v>198</v>
      </c>
    </row>
    <row r="177" spans="1:28" ht="15" customHeight="1" x14ac:dyDescent="0.2">
      <c r="A177" s="71">
        <v>91</v>
      </c>
      <c r="B177" s="71">
        <v>180</v>
      </c>
      <c r="C177" s="68">
        <v>0</v>
      </c>
      <c r="D177" s="68">
        <v>267.64</v>
      </c>
      <c r="E177" s="68">
        <v>210.83</v>
      </c>
      <c r="F177" s="68">
        <v>0</v>
      </c>
      <c r="G177" s="68">
        <f t="shared" si="76"/>
        <v>5.4622641509433958</v>
      </c>
      <c r="H177" s="68">
        <v>0</v>
      </c>
      <c r="I177" s="68">
        <f t="shared" si="77"/>
        <v>4.6226415094339623</v>
      </c>
      <c r="J177" s="72">
        <f t="shared" si="73"/>
        <v>1</v>
      </c>
      <c r="K177" s="72">
        <f t="shared" si="74"/>
        <v>1</v>
      </c>
      <c r="L177" s="72">
        <f t="shared" si="75"/>
        <v>1</v>
      </c>
      <c r="M177" s="72">
        <f t="shared" ca="1" si="65"/>
        <v>0</v>
      </c>
      <c r="T177" s="22">
        <v>0</v>
      </c>
      <c r="U177" s="74">
        <f t="shared" si="66"/>
        <v>-180</v>
      </c>
      <c r="V177" s="70">
        <f t="shared" si="67"/>
        <v>-180</v>
      </c>
      <c r="W177" s="70"/>
      <c r="X177" s="70">
        <f t="shared" si="68"/>
        <v>197.86403692824172</v>
      </c>
      <c r="Y177" s="70">
        <f t="shared" si="69"/>
        <v>17.864036928241717</v>
      </c>
      <c r="Z177" s="70">
        <f t="shared" si="70"/>
        <v>18</v>
      </c>
      <c r="AA177" s="24">
        <f t="shared" si="71"/>
        <v>18</v>
      </c>
      <c r="AB177" s="67">
        <f t="shared" si="72"/>
        <v>198</v>
      </c>
    </row>
    <row r="178" spans="1:28" ht="15" customHeight="1" x14ac:dyDescent="0.2">
      <c r="A178" s="71">
        <v>86</v>
      </c>
      <c r="B178" s="71">
        <v>180</v>
      </c>
      <c r="C178" s="68">
        <v>0</v>
      </c>
      <c r="D178" s="68">
        <v>267.63</v>
      </c>
      <c r="E178" s="68">
        <v>210.83</v>
      </c>
      <c r="F178" s="68">
        <v>0</v>
      </c>
      <c r="G178" s="68">
        <f t="shared" si="76"/>
        <v>5.4579439252336446</v>
      </c>
      <c r="H178" s="68">
        <v>0</v>
      </c>
      <c r="I178" s="68">
        <f t="shared" si="77"/>
        <v>4.5794392523364484</v>
      </c>
      <c r="J178" s="72">
        <f t="shared" si="73"/>
        <v>1</v>
      </c>
      <c r="K178" s="72">
        <f t="shared" si="74"/>
        <v>1</v>
      </c>
      <c r="L178" s="72">
        <f t="shared" si="75"/>
        <v>1</v>
      </c>
      <c r="M178" s="72">
        <f t="shared" ca="1" si="65"/>
        <v>1</v>
      </c>
      <c r="T178" s="22">
        <v>0</v>
      </c>
      <c r="U178" s="74">
        <f t="shared" si="66"/>
        <v>-180</v>
      </c>
      <c r="V178" s="70">
        <f t="shared" si="67"/>
        <v>-180</v>
      </c>
      <c r="W178" s="70"/>
      <c r="X178" s="70">
        <f t="shared" si="68"/>
        <v>197.86403692824172</v>
      </c>
      <c r="Y178" s="70">
        <f t="shared" si="69"/>
        <v>17.864036928241717</v>
      </c>
      <c r="Z178" s="70">
        <f t="shared" si="70"/>
        <v>18</v>
      </c>
      <c r="AA178" s="24">
        <f t="shared" si="71"/>
        <v>18</v>
      </c>
      <c r="AB178" s="67">
        <f t="shared" si="72"/>
        <v>198</v>
      </c>
    </row>
    <row r="179" spans="1:28" ht="15" customHeight="1" x14ac:dyDescent="0.2">
      <c r="A179" s="71">
        <v>81</v>
      </c>
      <c r="B179" s="71">
        <v>180</v>
      </c>
      <c r="C179" s="68">
        <v>0</v>
      </c>
      <c r="D179" s="68">
        <v>267.61</v>
      </c>
      <c r="E179" s="68">
        <v>210.83</v>
      </c>
      <c r="F179" s="68">
        <v>0</v>
      </c>
      <c r="G179" s="68">
        <f t="shared" si="76"/>
        <v>5.4537037037037033</v>
      </c>
      <c r="H179" s="68">
        <v>0</v>
      </c>
      <c r="I179" s="68">
        <f t="shared" si="77"/>
        <v>4.5370370370370372</v>
      </c>
      <c r="J179" s="72">
        <f t="shared" si="73"/>
        <v>1</v>
      </c>
      <c r="K179" s="72">
        <f t="shared" si="74"/>
        <v>1</v>
      </c>
      <c r="L179" s="72">
        <f t="shared" si="75"/>
        <v>1</v>
      </c>
      <c r="M179" s="72">
        <f t="shared" ca="1" si="65"/>
        <v>0</v>
      </c>
      <c r="T179" s="22">
        <v>0</v>
      </c>
      <c r="U179" s="74">
        <f t="shared" si="66"/>
        <v>-180</v>
      </c>
      <c r="V179" s="70">
        <f t="shared" si="67"/>
        <v>-180</v>
      </c>
      <c r="W179" s="70"/>
      <c r="X179" s="70">
        <f t="shared" si="68"/>
        <v>197.86403692824172</v>
      </c>
      <c r="Y179" s="70">
        <f t="shared" si="69"/>
        <v>17.864036928241717</v>
      </c>
      <c r="Z179" s="70">
        <f t="shared" si="70"/>
        <v>18</v>
      </c>
      <c r="AA179" s="24">
        <f t="shared" si="71"/>
        <v>18</v>
      </c>
      <c r="AB179" s="67">
        <f t="shared" si="72"/>
        <v>198</v>
      </c>
    </row>
    <row r="180" spans="1:28" ht="15" customHeight="1" x14ac:dyDescent="0.2">
      <c r="A180" s="71">
        <v>81</v>
      </c>
      <c r="B180" s="71">
        <v>180</v>
      </c>
      <c r="C180" s="68">
        <v>0</v>
      </c>
      <c r="D180" s="68">
        <v>267.60000000000002</v>
      </c>
      <c r="E180" s="68">
        <v>210.83</v>
      </c>
      <c r="F180" s="68">
        <v>0</v>
      </c>
      <c r="G180" s="68">
        <f t="shared" si="76"/>
        <v>5.4036697247706424</v>
      </c>
      <c r="H180" s="68">
        <v>0</v>
      </c>
      <c r="I180" s="68">
        <f t="shared" si="77"/>
        <v>4.4954128440366974</v>
      </c>
      <c r="J180" s="72">
        <f t="shared" si="73"/>
        <v>1</v>
      </c>
      <c r="K180" s="72">
        <f t="shared" si="74"/>
        <v>1</v>
      </c>
      <c r="L180" s="72">
        <f t="shared" si="75"/>
        <v>1</v>
      </c>
      <c r="M180" s="72">
        <f t="shared" ca="1" si="65"/>
        <v>1</v>
      </c>
      <c r="T180" s="22">
        <v>0</v>
      </c>
      <c r="U180" s="74">
        <f t="shared" si="66"/>
        <v>-180</v>
      </c>
      <c r="V180" s="70">
        <f t="shared" si="67"/>
        <v>-180</v>
      </c>
      <c r="W180" s="70"/>
      <c r="X180" s="70">
        <f t="shared" si="68"/>
        <v>197.86403692824172</v>
      </c>
      <c r="Y180" s="70">
        <f t="shared" si="69"/>
        <v>17.864036928241717</v>
      </c>
      <c r="Z180" s="70">
        <f t="shared" si="70"/>
        <v>18</v>
      </c>
      <c r="AA180" s="24">
        <f t="shared" si="71"/>
        <v>18</v>
      </c>
      <c r="AB180" s="67">
        <f t="shared" si="72"/>
        <v>198</v>
      </c>
    </row>
    <row r="181" spans="1:28" ht="15" customHeight="1" x14ac:dyDescent="0.2">
      <c r="A181" s="71">
        <v>81</v>
      </c>
      <c r="B181" s="71">
        <v>180</v>
      </c>
      <c r="C181" s="68">
        <v>0</v>
      </c>
      <c r="D181" s="68">
        <v>267.58999999999997</v>
      </c>
      <c r="E181" s="68">
        <v>210.83</v>
      </c>
      <c r="F181" s="68">
        <v>0</v>
      </c>
      <c r="G181" s="68">
        <f t="shared" si="76"/>
        <v>5.3545454545454545</v>
      </c>
      <c r="H181" s="68">
        <v>0</v>
      </c>
      <c r="I181" s="68">
        <f t="shared" si="77"/>
        <v>4.4545454545454541</v>
      </c>
      <c r="J181" s="72">
        <f t="shared" si="73"/>
        <v>1</v>
      </c>
      <c r="K181" s="72">
        <f t="shared" si="74"/>
        <v>1</v>
      </c>
      <c r="L181" s="72">
        <f t="shared" si="75"/>
        <v>1</v>
      </c>
      <c r="M181" s="72">
        <f t="shared" ca="1" si="65"/>
        <v>0</v>
      </c>
      <c r="T181" s="22">
        <v>0</v>
      </c>
      <c r="U181" s="74">
        <f t="shared" si="66"/>
        <v>-180</v>
      </c>
      <c r="V181" s="70">
        <f t="shared" si="67"/>
        <v>-180</v>
      </c>
      <c r="W181" s="70"/>
      <c r="X181" s="70">
        <f t="shared" si="68"/>
        <v>197.86403692824172</v>
      </c>
      <c r="Y181" s="70">
        <f t="shared" si="69"/>
        <v>17.864036928241717</v>
      </c>
      <c r="Z181" s="70">
        <f t="shared" si="70"/>
        <v>18</v>
      </c>
      <c r="AA181" s="24">
        <f t="shared" si="71"/>
        <v>18</v>
      </c>
      <c r="AB181" s="67">
        <f t="shared" si="72"/>
        <v>198</v>
      </c>
    </row>
    <row r="182" spans="1:28" ht="15" customHeight="1" x14ac:dyDescent="0.2">
      <c r="A182" s="71"/>
      <c r="B182" s="71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U182" s="74"/>
      <c r="V182" s="70"/>
      <c r="W182" s="70"/>
      <c r="X182" s="70"/>
      <c r="Y182" s="70"/>
      <c r="Z182" s="70"/>
      <c r="AA182" s="24"/>
    </row>
    <row r="183" spans="1:28" ht="15" customHeight="1" x14ac:dyDescent="0.2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U183" s="74"/>
      <c r="V183" s="70"/>
      <c r="W183" s="70"/>
      <c r="X183" s="70"/>
      <c r="Y183" s="70"/>
      <c r="Z183" s="70"/>
      <c r="AA183" s="24"/>
    </row>
    <row r="184" spans="1:28" ht="15" customHeight="1" x14ac:dyDescent="0.2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U184" s="74"/>
      <c r="V184" s="70"/>
      <c r="W184" s="70"/>
      <c r="X184" s="70"/>
      <c r="Y184" s="70"/>
      <c r="Z184" s="70"/>
      <c r="AA184" s="24"/>
    </row>
    <row r="185" spans="1:28" ht="15" customHeight="1" x14ac:dyDescent="0.2">
      <c r="A185" s="71"/>
      <c r="B185" s="71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  <c r="U185" s="74"/>
      <c r="V185" s="70"/>
      <c r="W185" s="70"/>
      <c r="X185" s="70"/>
      <c r="Y185" s="70"/>
      <c r="Z185" s="70"/>
      <c r="AA185" s="24"/>
    </row>
    <row r="186" spans="1:28" ht="15" customHeight="1" x14ac:dyDescent="0.2">
      <c r="A186" s="71"/>
      <c r="B186" s="71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  <c r="U186" s="74"/>
      <c r="V186" s="70"/>
      <c r="W186" s="70"/>
      <c r="X186" s="70"/>
      <c r="Y186" s="70"/>
      <c r="Z186" s="70"/>
      <c r="AA186" s="24"/>
    </row>
    <row r="187" spans="1:28" ht="15" customHeight="1" x14ac:dyDescent="0.2">
      <c r="A187" s="71"/>
      <c r="B187" s="71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  <c r="U187" s="74"/>
      <c r="V187" s="70"/>
      <c r="W187" s="70"/>
      <c r="X187" s="70"/>
      <c r="Y187" s="70"/>
      <c r="Z187" s="70"/>
      <c r="AA187" s="24"/>
    </row>
    <row r="188" spans="1:28" ht="15" customHeight="1" x14ac:dyDescent="0.2">
      <c r="A188" s="71"/>
      <c r="B188" s="71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  <c r="U188" s="74"/>
      <c r="V188" s="70"/>
      <c r="W188" s="70"/>
      <c r="X188" s="70"/>
      <c r="Y188" s="70"/>
      <c r="Z188" s="70"/>
      <c r="AA188" s="24"/>
    </row>
    <row r="189" spans="1:28" ht="15" customHeight="1" x14ac:dyDescent="0.2">
      <c r="A189" s="71"/>
      <c r="B189" s="71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  <c r="U189" s="74"/>
      <c r="V189" s="70"/>
      <c r="W189" s="70"/>
      <c r="X189" s="70"/>
      <c r="Y189" s="70"/>
      <c r="Z189" s="70"/>
      <c r="AA189" s="24"/>
    </row>
    <row r="190" spans="1:28" ht="15" customHeight="1" x14ac:dyDescent="0.2">
      <c r="A190" s="71"/>
      <c r="B190" s="71"/>
      <c r="C190" s="68"/>
      <c r="D190" s="68"/>
      <c r="E190" s="68"/>
      <c r="F190" s="68"/>
      <c r="G190" s="68"/>
      <c r="H190" s="68"/>
      <c r="I190" s="68"/>
      <c r="J190" s="72"/>
      <c r="K190" s="72"/>
      <c r="L190" s="72"/>
      <c r="M190" s="72"/>
      <c r="U190" s="74"/>
      <c r="V190" s="70"/>
      <c r="W190" s="70"/>
      <c r="X190" s="70"/>
      <c r="Y190" s="70"/>
      <c r="Z190" s="70"/>
      <c r="AA190" s="24"/>
    </row>
    <row r="191" spans="1:28" ht="15" customHeight="1" x14ac:dyDescent="0.2">
      <c r="A191" s="71"/>
      <c r="B191" s="71"/>
      <c r="C191" s="68"/>
      <c r="D191" s="68"/>
      <c r="E191" s="68"/>
      <c r="F191" s="68"/>
      <c r="G191" s="68"/>
      <c r="H191" s="68"/>
      <c r="I191" s="68"/>
      <c r="J191" s="72"/>
      <c r="K191" s="72"/>
      <c r="L191" s="72"/>
      <c r="M191" s="72"/>
      <c r="U191" s="74"/>
      <c r="V191" s="70"/>
      <c r="W191" s="70"/>
      <c r="X191" s="70"/>
      <c r="Y191" s="70"/>
      <c r="Z191" s="70"/>
      <c r="AA191" s="24"/>
    </row>
    <row r="192" spans="1:28" ht="15" customHeight="1" x14ac:dyDescent="0.2">
      <c r="A192" s="71"/>
      <c r="B192" s="71"/>
      <c r="C192" s="68"/>
      <c r="D192" s="68"/>
      <c r="E192" s="68"/>
      <c r="F192" s="68"/>
      <c r="G192" s="68"/>
      <c r="H192" s="68"/>
      <c r="I192" s="68"/>
      <c r="J192" s="72"/>
      <c r="K192" s="72"/>
      <c r="L192" s="72"/>
      <c r="M192" s="72"/>
      <c r="U192" s="74"/>
      <c r="V192" s="70"/>
      <c r="W192" s="70"/>
      <c r="X192" s="70"/>
      <c r="Y192" s="70"/>
      <c r="Z192" s="70"/>
      <c r="AA192" s="24"/>
    </row>
    <row r="193" spans="1:27" ht="15" customHeight="1" x14ac:dyDescent="0.2">
      <c r="A193" s="71"/>
      <c r="B193" s="71"/>
      <c r="C193" s="68"/>
      <c r="D193" s="68"/>
      <c r="E193" s="68"/>
      <c r="F193" s="68"/>
      <c r="G193" s="68"/>
      <c r="H193" s="68"/>
      <c r="I193" s="68"/>
      <c r="J193" s="72"/>
      <c r="K193" s="72"/>
      <c r="L193" s="72"/>
      <c r="M193" s="72"/>
      <c r="U193" s="74"/>
      <c r="V193" s="70"/>
      <c r="W193" s="70"/>
      <c r="X193" s="70"/>
      <c r="Y193" s="70"/>
      <c r="Z193" s="70"/>
      <c r="AA193" s="24"/>
    </row>
    <row r="194" spans="1:27" ht="15" customHeight="1" x14ac:dyDescent="0.2">
      <c r="A194" s="71"/>
      <c r="B194" s="71"/>
      <c r="C194" s="68"/>
      <c r="D194" s="68"/>
      <c r="E194" s="68"/>
      <c r="F194" s="68"/>
      <c r="G194" s="68"/>
      <c r="H194" s="68"/>
      <c r="I194" s="68"/>
      <c r="J194" s="72"/>
      <c r="K194" s="72"/>
      <c r="L194" s="72"/>
      <c r="M194" s="72"/>
      <c r="U194" s="74"/>
      <c r="V194" s="70"/>
      <c r="W194" s="70"/>
      <c r="X194" s="70"/>
      <c r="Y194" s="70"/>
      <c r="Z194" s="70"/>
      <c r="AA194" s="24"/>
    </row>
    <row r="195" spans="1:27" ht="15" customHeight="1" x14ac:dyDescent="0.2">
      <c r="A195" s="71"/>
      <c r="B195" s="71"/>
      <c r="C195" s="68"/>
      <c r="D195" s="68"/>
      <c r="E195" s="68"/>
      <c r="F195" s="68"/>
      <c r="G195" s="68"/>
      <c r="H195" s="68"/>
      <c r="I195" s="68"/>
      <c r="J195" s="72"/>
      <c r="K195" s="72"/>
      <c r="L195" s="72"/>
      <c r="M195" s="72"/>
      <c r="U195" s="74"/>
      <c r="V195" s="70"/>
      <c r="W195" s="70"/>
      <c r="X195" s="70"/>
      <c r="Y195" s="70"/>
      <c r="Z195" s="70"/>
      <c r="AA195" s="24"/>
    </row>
    <row r="196" spans="1:27" ht="15" customHeight="1" x14ac:dyDescent="0.2">
      <c r="A196" s="71"/>
      <c r="B196" s="71"/>
      <c r="C196" s="68"/>
      <c r="D196" s="68"/>
      <c r="E196" s="68"/>
      <c r="F196" s="68"/>
      <c r="G196" s="68"/>
      <c r="H196" s="68"/>
      <c r="I196" s="68"/>
      <c r="J196" s="72"/>
      <c r="K196" s="72"/>
      <c r="L196" s="72"/>
      <c r="M196" s="72"/>
      <c r="U196" s="74"/>
      <c r="V196" s="70"/>
      <c r="W196" s="70"/>
      <c r="X196" s="70"/>
      <c r="Y196" s="70"/>
      <c r="Z196" s="70"/>
      <c r="AA196" s="24"/>
    </row>
    <row r="197" spans="1:27" ht="15" customHeight="1" x14ac:dyDescent="0.2">
      <c r="A197" s="71"/>
      <c r="B197" s="71"/>
      <c r="C197" s="68"/>
      <c r="D197" s="68"/>
      <c r="E197" s="68"/>
      <c r="F197" s="68"/>
      <c r="G197" s="68"/>
      <c r="H197" s="68"/>
      <c r="I197" s="68"/>
      <c r="J197" s="72"/>
      <c r="K197" s="72"/>
      <c r="L197" s="72"/>
      <c r="M197" s="72"/>
      <c r="U197" s="74"/>
      <c r="V197" s="70"/>
      <c r="W197" s="70"/>
      <c r="X197" s="70"/>
      <c r="Y197" s="70"/>
      <c r="Z197" s="70"/>
      <c r="AA197" s="24"/>
    </row>
    <row r="198" spans="1:27" ht="15" customHeight="1" x14ac:dyDescent="0.2">
      <c r="A198" s="71"/>
      <c r="B198" s="71"/>
      <c r="C198" s="68"/>
      <c r="D198" s="68"/>
      <c r="E198" s="68"/>
      <c r="F198" s="68"/>
      <c r="G198" s="68"/>
      <c r="H198" s="68"/>
      <c r="I198" s="68"/>
      <c r="J198" s="72"/>
      <c r="K198" s="72"/>
      <c r="L198" s="72"/>
      <c r="M198" s="72"/>
      <c r="U198" s="74"/>
      <c r="V198" s="70"/>
      <c r="W198" s="70"/>
      <c r="X198" s="70"/>
      <c r="Y198" s="70"/>
      <c r="Z198" s="70"/>
      <c r="AA198" s="24"/>
    </row>
    <row r="199" spans="1:27" ht="15" customHeight="1" x14ac:dyDescent="0.2">
      <c r="A199" s="71"/>
      <c r="B199" s="71"/>
      <c r="C199" s="68"/>
      <c r="D199" s="68"/>
      <c r="E199" s="68"/>
      <c r="F199" s="68"/>
      <c r="G199" s="68"/>
      <c r="H199" s="68"/>
      <c r="I199" s="68"/>
      <c r="J199" s="72"/>
      <c r="K199" s="72"/>
      <c r="L199" s="72"/>
      <c r="M199" s="72"/>
      <c r="U199" s="74"/>
      <c r="V199" s="70"/>
      <c r="W199" s="70"/>
      <c r="X199" s="70"/>
      <c r="Y199" s="70"/>
      <c r="Z199" s="70"/>
      <c r="AA199" s="24"/>
    </row>
    <row r="200" spans="1:27" ht="15" customHeight="1" x14ac:dyDescent="0.2">
      <c r="A200" s="71"/>
      <c r="B200" s="71"/>
      <c r="C200" s="68"/>
      <c r="D200" s="68"/>
      <c r="E200" s="68"/>
      <c r="F200" s="68"/>
      <c r="G200" s="68"/>
      <c r="H200" s="68"/>
      <c r="I200" s="68"/>
      <c r="J200" s="72"/>
      <c r="K200" s="72"/>
      <c r="L200" s="72"/>
      <c r="M200" s="72"/>
      <c r="U200" s="74"/>
      <c r="V200" s="70"/>
      <c r="W200" s="70"/>
      <c r="X200" s="70"/>
      <c r="Y200" s="70"/>
      <c r="Z200" s="70"/>
      <c r="AA200" s="24"/>
    </row>
    <row r="201" spans="1:27" ht="15" customHeight="1" x14ac:dyDescent="0.2">
      <c r="A201" s="71"/>
      <c r="B201" s="71"/>
      <c r="C201" s="68"/>
      <c r="D201" s="68"/>
      <c r="E201" s="68"/>
      <c r="F201" s="68"/>
      <c r="G201" s="68"/>
      <c r="H201" s="68"/>
      <c r="I201" s="68"/>
      <c r="J201" s="72"/>
      <c r="K201" s="72"/>
      <c r="L201" s="72"/>
      <c r="M201" s="72"/>
      <c r="U201" s="74"/>
      <c r="V201" s="70"/>
      <c r="W201" s="70"/>
      <c r="X201" s="70"/>
      <c r="Y201" s="70"/>
      <c r="Z201" s="70"/>
      <c r="AA201" s="24"/>
    </row>
    <row r="202" spans="1:27" ht="15" customHeight="1" x14ac:dyDescent="0.2">
      <c r="A202" s="71"/>
      <c r="B202" s="71"/>
      <c r="C202" s="68"/>
      <c r="D202" s="68"/>
      <c r="E202" s="68"/>
      <c r="F202" s="68"/>
      <c r="G202" s="68"/>
      <c r="H202" s="68"/>
      <c r="I202" s="68"/>
      <c r="J202" s="72"/>
      <c r="K202" s="72"/>
      <c r="L202" s="72"/>
      <c r="M202" s="72"/>
      <c r="U202" s="74"/>
      <c r="V202" s="70"/>
      <c r="W202" s="70"/>
      <c r="X202" s="70"/>
      <c r="Y202" s="70"/>
      <c r="Z202" s="70"/>
      <c r="AA202" s="24"/>
    </row>
    <row r="203" spans="1:27" ht="15" customHeight="1" x14ac:dyDescent="0.2">
      <c r="A203" s="71"/>
      <c r="B203" s="71"/>
      <c r="C203" s="68"/>
      <c r="D203" s="68"/>
      <c r="E203" s="68"/>
      <c r="F203" s="68"/>
      <c r="G203" s="68"/>
      <c r="H203" s="68"/>
      <c r="I203" s="68"/>
      <c r="J203" s="72"/>
      <c r="K203" s="72"/>
      <c r="L203" s="72"/>
      <c r="M203" s="72"/>
      <c r="U203" s="74"/>
      <c r="V203" s="70"/>
      <c r="W203" s="70"/>
      <c r="X203" s="70"/>
      <c r="Y203" s="70"/>
      <c r="Z203" s="70"/>
      <c r="AA203" s="24"/>
    </row>
    <row r="204" spans="1:27" ht="15" customHeight="1" x14ac:dyDescent="0.25">
      <c r="A204" s="25"/>
      <c r="B204" s="25"/>
      <c r="C204" s="68"/>
      <c r="D204" s="25"/>
      <c r="E204" s="25"/>
      <c r="F204" s="25"/>
      <c r="G204" s="68"/>
      <c r="H204" s="25"/>
      <c r="I204" s="68"/>
      <c r="J204" s="72"/>
      <c r="K204" s="72"/>
      <c r="L204" s="72"/>
      <c r="M204" s="72"/>
      <c r="U204" s="74"/>
      <c r="V204" s="70"/>
      <c r="W204" s="70"/>
      <c r="X204" s="70"/>
      <c r="Y204" s="70"/>
      <c r="Z204" s="70"/>
      <c r="AA204" s="24"/>
    </row>
    <row r="205" spans="1:27" ht="15" customHeight="1" x14ac:dyDescent="0.25">
      <c r="A205" s="25"/>
      <c r="B205" s="25"/>
      <c r="C205" s="68"/>
      <c r="D205" s="25"/>
      <c r="E205" s="25"/>
      <c r="F205" s="25"/>
      <c r="G205" s="68"/>
      <c r="H205" s="25"/>
      <c r="I205" s="68"/>
      <c r="J205" s="72"/>
      <c r="K205" s="72"/>
      <c r="L205" s="72"/>
      <c r="M205" s="72"/>
      <c r="U205" s="74"/>
      <c r="V205" s="70"/>
      <c r="W205" s="70"/>
      <c r="X205" s="70"/>
      <c r="Y205" s="70"/>
      <c r="Z205" s="70"/>
      <c r="AA205" s="24"/>
    </row>
    <row r="206" spans="1:27" ht="15" customHeight="1" x14ac:dyDescent="0.25">
      <c r="A206" s="25"/>
      <c r="B206" s="25"/>
      <c r="C206" s="68"/>
      <c r="D206" s="25"/>
      <c r="E206" s="25"/>
      <c r="F206" s="25"/>
      <c r="G206" s="68"/>
      <c r="H206" s="25"/>
      <c r="I206" s="68"/>
      <c r="J206" s="72"/>
      <c r="K206" s="72"/>
      <c r="L206" s="72"/>
      <c r="M206" s="72"/>
      <c r="U206" s="74"/>
      <c r="V206" s="70"/>
      <c r="W206" s="70"/>
      <c r="X206" s="70"/>
      <c r="Y206" s="70"/>
      <c r="Z206" s="70"/>
      <c r="AA206" s="24"/>
    </row>
    <row r="207" spans="1:27" ht="15" customHeight="1" x14ac:dyDescent="0.25">
      <c r="A207" s="25"/>
      <c r="B207" s="25"/>
      <c r="C207" s="68"/>
      <c r="D207" s="25"/>
      <c r="E207" s="25"/>
      <c r="F207" s="25"/>
      <c r="G207" s="68"/>
      <c r="H207" s="25"/>
      <c r="I207" s="68"/>
      <c r="J207" s="72"/>
      <c r="K207" s="72"/>
      <c r="L207" s="72"/>
      <c r="M207" s="72"/>
      <c r="U207" s="74"/>
      <c r="V207" s="70"/>
      <c r="W207" s="70"/>
      <c r="X207" s="70"/>
      <c r="Y207" s="70"/>
      <c r="Z207" s="70"/>
      <c r="AA207" s="24"/>
    </row>
    <row r="208" spans="1:27" ht="15" customHeight="1" x14ac:dyDescent="0.25">
      <c r="A208" s="25"/>
      <c r="B208" s="25"/>
      <c r="C208" s="68"/>
      <c r="D208" s="25"/>
      <c r="E208" s="25"/>
      <c r="F208" s="25"/>
      <c r="G208" s="68"/>
      <c r="H208" s="25"/>
      <c r="I208" s="68"/>
      <c r="J208" s="72"/>
      <c r="K208" s="72"/>
      <c r="L208" s="72"/>
      <c r="M208" s="72"/>
      <c r="U208" s="74"/>
      <c r="V208" s="70"/>
      <c r="W208" s="70"/>
      <c r="X208" s="70"/>
      <c r="Y208" s="70"/>
      <c r="Z208" s="70"/>
      <c r="AA208" s="24"/>
    </row>
    <row r="209" spans="1:27" ht="15" customHeight="1" x14ac:dyDescent="0.25">
      <c r="A209" s="25"/>
      <c r="B209" s="25"/>
      <c r="C209" s="68"/>
      <c r="D209" s="25"/>
      <c r="E209" s="25"/>
      <c r="F209" s="25"/>
      <c r="G209" s="68"/>
      <c r="H209" s="25"/>
      <c r="I209" s="68"/>
      <c r="J209" s="72"/>
      <c r="K209" s="72"/>
      <c r="L209" s="72"/>
      <c r="M209" s="72"/>
      <c r="U209" s="74"/>
      <c r="V209" s="70"/>
      <c r="W209" s="70"/>
      <c r="X209" s="70"/>
      <c r="Y209" s="70"/>
      <c r="Z209" s="70"/>
      <c r="AA209" s="24"/>
    </row>
    <row r="210" spans="1:27" ht="15" customHeight="1" x14ac:dyDescent="0.25">
      <c r="A210" s="25"/>
      <c r="B210" s="25"/>
      <c r="C210" s="68"/>
      <c r="D210" s="25"/>
      <c r="E210" s="25"/>
      <c r="F210" s="25"/>
      <c r="G210" s="68"/>
      <c r="H210" s="25"/>
      <c r="I210" s="68"/>
      <c r="J210" s="72"/>
      <c r="K210" s="72"/>
      <c r="L210" s="72"/>
      <c r="M210" s="72"/>
      <c r="U210" s="74"/>
      <c r="V210" s="70"/>
      <c r="W210" s="70"/>
      <c r="X210" s="70"/>
      <c r="Y210" s="70"/>
      <c r="Z210" s="70"/>
      <c r="AA210" s="24"/>
    </row>
    <row r="211" spans="1:27" ht="15" customHeight="1" x14ac:dyDescent="0.25">
      <c r="A211" s="25"/>
      <c r="B211" s="25"/>
      <c r="C211" s="68"/>
      <c r="D211" s="25"/>
      <c r="E211" s="25"/>
      <c r="F211" s="25"/>
      <c r="G211" s="68"/>
      <c r="H211" s="25"/>
      <c r="I211" s="68"/>
      <c r="J211" s="72"/>
      <c r="K211" s="72"/>
      <c r="L211" s="72"/>
      <c r="M211" s="72"/>
      <c r="U211" s="74"/>
      <c r="V211" s="70"/>
      <c r="W211" s="70"/>
      <c r="X211" s="70"/>
      <c r="Y211" s="70"/>
      <c r="Z211" s="70"/>
      <c r="AA211" s="24"/>
    </row>
    <row r="212" spans="1:27" ht="15" customHeight="1" x14ac:dyDescent="0.25">
      <c r="A212" s="25"/>
      <c r="B212" s="25"/>
      <c r="C212" s="68"/>
      <c r="D212" s="25"/>
      <c r="E212" s="25"/>
      <c r="F212" s="25"/>
      <c r="G212" s="68"/>
      <c r="H212" s="25"/>
      <c r="I212" s="68"/>
      <c r="J212" s="72"/>
      <c r="K212" s="72"/>
      <c r="L212" s="72"/>
      <c r="M212" s="72"/>
      <c r="U212" s="74"/>
      <c r="V212" s="70"/>
      <c r="W212" s="70"/>
      <c r="X212" s="70"/>
      <c r="Y212" s="70"/>
      <c r="Z212" s="70"/>
      <c r="AA212" s="24"/>
    </row>
    <row r="213" spans="1:27" ht="15" customHeight="1" x14ac:dyDescent="0.25">
      <c r="A213" s="25"/>
      <c r="B213" s="25"/>
      <c r="C213" s="25"/>
      <c r="D213" s="25"/>
      <c r="E213" s="25"/>
      <c r="F213" s="25"/>
      <c r="G213" s="68"/>
      <c r="H213" s="25"/>
      <c r="I213" s="68"/>
      <c r="J213" s="72"/>
      <c r="K213" s="72"/>
      <c r="L213" s="72"/>
      <c r="M213" s="72"/>
      <c r="U213" s="74"/>
      <c r="V213" s="70"/>
      <c r="W213" s="70"/>
      <c r="X213" s="70"/>
      <c r="Y213" s="70"/>
      <c r="Z213" s="70"/>
      <c r="AA213" s="24"/>
    </row>
    <row r="214" spans="1:27" ht="15" customHeight="1" x14ac:dyDescent="0.25">
      <c r="A214" s="25"/>
      <c r="B214" s="25"/>
      <c r="C214" s="25"/>
      <c r="D214" s="25"/>
      <c r="E214" s="25"/>
      <c r="F214" s="25"/>
      <c r="G214" s="68"/>
      <c r="H214" s="25"/>
      <c r="I214" s="68"/>
      <c r="J214" s="72"/>
      <c r="K214" s="72"/>
      <c r="L214" s="72"/>
      <c r="M214" s="72"/>
      <c r="U214" s="74"/>
      <c r="V214" s="70"/>
      <c r="W214" s="70"/>
      <c r="X214" s="70"/>
      <c r="Y214" s="70"/>
      <c r="Z214" s="70"/>
      <c r="AA214" s="24"/>
    </row>
    <row r="215" spans="1:27" ht="15" customHeight="1" x14ac:dyDescent="0.25">
      <c r="A215" s="25"/>
      <c r="B215" s="25"/>
      <c r="C215" s="25"/>
      <c r="D215" s="25"/>
      <c r="E215" s="25"/>
      <c r="F215" s="25"/>
      <c r="G215" s="68"/>
      <c r="H215" s="25"/>
      <c r="I215" s="68"/>
      <c r="J215" s="72"/>
      <c r="K215" s="72"/>
      <c r="L215" s="72"/>
      <c r="M215" s="72"/>
      <c r="U215" s="74"/>
      <c r="V215" s="70"/>
      <c r="W215" s="70"/>
      <c r="X215" s="70"/>
      <c r="Y215" s="70"/>
      <c r="Z215" s="70"/>
      <c r="AA215" s="24"/>
    </row>
    <row r="216" spans="1:27" ht="15" customHeight="1" x14ac:dyDescent="0.25">
      <c r="A216" s="25"/>
      <c r="B216" s="25"/>
      <c r="C216" s="25"/>
      <c r="D216" s="25"/>
      <c r="E216" s="25"/>
      <c r="F216" s="25"/>
      <c r="G216" s="68"/>
      <c r="H216" s="25"/>
      <c r="I216" s="68"/>
      <c r="J216" s="72"/>
      <c r="K216" s="72"/>
      <c r="L216" s="72"/>
      <c r="M216" s="72"/>
      <c r="U216" s="74"/>
      <c r="V216" s="70"/>
      <c r="W216" s="70"/>
      <c r="X216" s="70"/>
      <c r="Y216" s="70"/>
      <c r="Z216" s="70"/>
      <c r="AA216" s="24"/>
    </row>
    <row r="217" spans="1:27" ht="15" customHeight="1" x14ac:dyDescent="0.25">
      <c r="A217" s="25"/>
      <c r="B217" s="25"/>
      <c r="C217" s="25"/>
      <c r="D217" s="25"/>
      <c r="E217" s="25"/>
      <c r="F217" s="25"/>
      <c r="G217" s="68"/>
      <c r="H217" s="25"/>
      <c r="I217" s="68"/>
      <c r="J217" s="72"/>
      <c r="K217" s="72"/>
      <c r="L217" s="72"/>
      <c r="M217" s="72"/>
      <c r="U217" s="74"/>
      <c r="V217" s="70"/>
      <c r="W217" s="70"/>
      <c r="X217" s="70"/>
      <c r="Y217" s="70"/>
      <c r="Z217" s="70"/>
      <c r="AA217" s="24"/>
    </row>
    <row r="218" spans="1:27" ht="15" customHeight="1" x14ac:dyDescent="0.25">
      <c r="A218" s="25"/>
      <c r="B218" s="25"/>
      <c r="C218" s="25"/>
      <c r="D218" s="25"/>
      <c r="E218" s="25"/>
      <c r="F218" s="25"/>
      <c r="G218" s="68"/>
      <c r="H218" s="25"/>
      <c r="I218" s="68"/>
      <c r="J218" s="72"/>
      <c r="K218" s="72"/>
      <c r="L218" s="72"/>
      <c r="M218" s="72"/>
      <c r="U218" s="74"/>
      <c r="V218" s="70"/>
      <c r="W218" s="70"/>
      <c r="X218" s="70"/>
      <c r="Y218" s="70"/>
      <c r="Z218" s="70"/>
      <c r="AA218" s="24"/>
    </row>
    <row r="219" spans="1:27" ht="15" customHeight="1" x14ac:dyDescent="0.25">
      <c r="A219" s="25"/>
      <c r="B219" s="25"/>
      <c r="C219" s="25"/>
      <c r="D219" s="25"/>
      <c r="E219" s="25"/>
      <c r="F219" s="25"/>
      <c r="G219" s="68"/>
      <c r="H219" s="25"/>
      <c r="I219" s="68"/>
      <c r="J219" s="72"/>
      <c r="K219" s="72"/>
      <c r="L219" s="72"/>
      <c r="M219" s="72"/>
      <c r="U219" s="74"/>
      <c r="V219" s="70"/>
      <c r="W219" s="70"/>
      <c r="X219" s="70"/>
      <c r="Y219" s="70"/>
      <c r="Z219" s="70"/>
      <c r="AA219" s="24"/>
    </row>
    <row r="220" spans="1:27" ht="15" customHeight="1" x14ac:dyDescent="0.25">
      <c r="A220" s="25"/>
      <c r="B220" s="25"/>
      <c r="C220" s="25"/>
      <c r="D220" s="25"/>
      <c r="E220" s="25"/>
      <c r="F220" s="25"/>
      <c r="G220" s="68"/>
      <c r="H220" s="25"/>
      <c r="I220" s="68"/>
      <c r="J220" s="72"/>
      <c r="K220" s="72"/>
      <c r="L220" s="72"/>
      <c r="M220" s="72"/>
      <c r="U220" s="74"/>
      <c r="V220" s="70"/>
      <c r="W220" s="70"/>
      <c r="X220" s="70"/>
      <c r="Y220" s="70"/>
      <c r="Z220" s="70"/>
      <c r="AA220" s="24"/>
    </row>
    <row r="221" spans="1:27" ht="15" customHeight="1" x14ac:dyDescent="0.25">
      <c r="A221" s="25"/>
      <c r="B221" s="25"/>
      <c r="C221" s="25"/>
      <c r="D221" s="25"/>
      <c r="E221" s="25"/>
      <c r="F221" s="25"/>
      <c r="G221" s="68"/>
      <c r="H221" s="25"/>
      <c r="I221" s="68"/>
      <c r="J221" s="72"/>
      <c r="K221" s="72"/>
      <c r="L221" s="72"/>
      <c r="M221" s="72"/>
      <c r="U221" s="74"/>
      <c r="V221" s="70"/>
      <c r="W221" s="70"/>
      <c r="X221" s="70"/>
      <c r="Y221" s="70"/>
      <c r="Z221" s="70"/>
      <c r="AA221" s="24"/>
    </row>
    <row r="222" spans="1:27" ht="15" customHeight="1" x14ac:dyDescent="0.25">
      <c r="A222" s="25"/>
      <c r="B222" s="25"/>
      <c r="C222" s="25"/>
      <c r="D222" s="25"/>
      <c r="E222" s="25"/>
      <c r="F222" s="25"/>
      <c r="G222" s="68"/>
      <c r="H222" s="25"/>
      <c r="I222" s="68"/>
      <c r="J222" s="72"/>
      <c r="K222" s="72"/>
      <c r="L222" s="72"/>
      <c r="M222" s="72"/>
      <c r="U222" s="74"/>
      <c r="V222" s="70"/>
      <c r="W222" s="70"/>
      <c r="X222" s="70"/>
      <c r="Y222" s="70"/>
      <c r="Z222" s="70"/>
      <c r="AA222" s="24"/>
    </row>
    <row r="223" spans="1:27" x14ac:dyDescent="0.2">
      <c r="U223" s="74"/>
      <c r="V223" s="70"/>
      <c r="W223" s="70"/>
      <c r="X223" s="70"/>
      <c r="Y223" s="70"/>
      <c r="Z223" s="70"/>
      <c r="AA223" s="24"/>
    </row>
    <row r="224" spans="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/>
  <dimension ref="A1:AB278"/>
  <sheetViews>
    <sheetView topLeftCell="G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8" style="23" customWidth="1"/>
    <col min="5" max="5" width="21.1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3.75" style="23" customWidth="1"/>
    <col min="16" max="16" width="19.375" style="23" customWidth="1"/>
    <col min="17" max="17" width="11.1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464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50</v>
      </c>
      <c r="B2" s="71">
        <v>220</v>
      </c>
      <c r="C2" s="68">
        <v>0.67</v>
      </c>
      <c r="D2" s="68">
        <v>263.52999999999997</v>
      </c>
      <c r="E2" s="68">
        <v>211.05</v>
      </c>
      <c r="F2" s="68">
        <f t="shared" ref="F2:F34" si="0">($A$35-A2)/(ROW($A$35)-ROW(A2))</f>
        <v>12.545454545454545</v>
      </c>
      <c r="G2" s="68">
        <v>0</v>
      </c>
      <c r="H2" s="68">
        <f t="shared" ref="H2:H34" si="1">($A$35-B2)/(ROW($A$35)-ROW(B2))</f>
        <v>7.3939393939393936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0.2</v>
      </c>
      <c r="P2" s="32" t="s">
        <v>39</v>
      </c>
      <c r="Q2" s="25">
        <f>LARGE(A:A,2)</f>
        <v>461</v>
      </c>
      <c r="T2" s="22">
        <v>0</v>
      </c>
      <c r="U2" s="74">
        <f t="shared" ref="U2:U33" si="3">T2-B2</f>
        <v>-220</v>
      </c>
      <c r="V2" s="70">
        <f t="shared" ref="V2:V33" si="4">ROUND(U2,0)</f>
        <v>-220</v>
      </c>
      <c r="W2" s="70">
        <v>4766</v>
      </c>
      <c r="X2" s="70">
        <f t="shared" ref="X2:X33" si="5">B2/$W$2*$W$3</f>
        <v>241.8338229122954</v>
      </c>
      <c r="Y2" s="70">
        <f t="shared" ref="Y2:Y33" si="6">X2-B2</f>
        <v>21.833822912295403</v>
      </c>
      <c r="Z2" s="70">
        <f t="shared" ref="Z2:Z33" si="7">ROUND(Y2,0)</f>
        <v>22</v>
      </c>
      <c r="AA2" s="24">
        <f t="shared" ref="AA2:AA33" si="8">IF(V2&gt;=0,V2,Z2)</f>
        <v>22</v>
      </c>
      <c r="AB2" s="67">
        <f t="shared" ref="AB2:AB33" si="9">B2+AA2</f>
        <v>242</v>
      </c>
    </row>
    <row r="3" spans="1:28" ht="15" customHeight="1" x14ac:dyDescent="0.25">
      <c r="A3" s="71">
        <v>47</v>
      </c>
      <c r="B3" s="71">
        <v>220</v>
      </c>
      <c r="C3" s="68">
        <v>0.62</v>
      </c>
      <c r="D3" s="68">
        <v>263.51</v>
      </c>
      <c r="E3" s="68">
        <v>211.05</v>
      </c>
      <c r="F3" s="68">
        <f t="shared" si="0"/>
        <v>13.03125</v>
      </c>
      <c r="G3" s="68">
        <v>0</v>
      </c>
      <c r="H3" s="68">
        <f t="shared" si="1"/>
        <v>7.625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109</v>
      </c>
      <c r="P3" s="32" t="s">
        <v>41</v>
      </c>
      <c r="Q3" s="25">
        <f>LARGE(A:A,3)</f>
        <v>458</v>
      </c>
      <c r="T3" s="22">
        <v>0</v>
      </c>
      <c r="U3" s="74">
        <f t="shared" si="3"/>
        <v>-220</v>
      </c>
      <c r="V3" s="70">
        <f t="shared" si="4"/>
        <v>-220</v>
      </c>
      <c r="W3" s="70">
        <v>5239</v>
      </c>
      <c r="X3" s="70">
        <f t="shared" si="5"/>
        <v>241.8338229122954</v>
      </c>
      <c r="Y3" s="70">
        <f t="shared" si="6"/>
        <v>21.833822912295403</v>
      </c>
      <c r="Z3" s="70">
        <f t="shared" si="7"/>
        <v>22</v>
      </c>
      <c r="AA3" s="24">
        <f t="shared" si="8"/>
        <v>22</v>
      </c>
      <c r="AB3" s="67">
        <f t="shared" si="9"/>
        <v>242</v>
      </c>
    </row>
    <row r="4" spans="1:28" ht="15" customHeight="1" x14ac:dyDescent="0.25">
      <c r="A4" s="71">
        <v>43</v>
      </c>
      <c r="B4" s="71">
        <v>220</v>
      </c>
      <c r="C4" s="68">
        <v>0.56999999999999995</v>
      </c>
      <c r="D4" s="68">
        <v>263.48</v>
      </c>
      <c r="E4" s="68">
        <v>211.05</v>
      </c>
      <c r="F4" s="68">
        <f t="shared" si="0"/>
        <v>13.580645161290322</v>
      </c>
      <c r="G4" s="68">
        <v>0</v>
      </c>
      <c r="H4" s="68">
        <f t="shared" si="1"/>
        <v>7.870967741935484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464</v>
      </c>
      <c r="P4" s="32" t="s">
        <v>43</v>
      </c>
      <c r="Q4" s="25">
        <f>LARGE(B:B,1)</f>
        <v>220</v>
      </c>
      <c r="T4" s="22">
        <v>0</v>
      </c>
      <c r="U4" s="74">
        <f t="shared" si="3"/>
        <v>-220</v>
      </c>
      <c r="V4" s="70">
        <f t="shared" si="4"/>
        <v>-220</v>
      </c>
      <c r="W4" s="70"/>
      <c r="X4" s="70">
        <f t="shared" si="5"/>
        <v>241.8338229122954</v>
      </c>
      <c r="Y4" s="70">
        <f t="shared" si="6"/>
        <v>21.833822912295403</v>
      </c>
      <c r="Z4" s="70">
        <f t="shared" si="7"/>
        <v>22</v>
      </c>
      <c r="AA4" s="24">
        <f t="shared" si="8"/>
        <v>22</v>
      </c>
      <c r="AB4" s="67">
        <f t="shared" si="9"/>
        <v>242</v>
      </c>
    </row>
    <row r="5" spans="1:28" ht="15" customHeight="1" x14ac:dyDescent="0.25">
      <c r="A5" s="71">
        <v>40</v>
      </c>
      <c r="B5" s="79">
        <v>220</v>
      </c>
      <c r="C5" s="68">
        <v>0.53</v>
      </c>
      <c r="D5" s="68">
        <v>263.45</v>
      </c>
      <c r="E5" s="68">
        <v>211.05</v>
      </c>
      <c r="F5" s="68">
        <f t="shared" si="0"/>
        <v>14.133333333333333</v>
      </c>
      <c r="G5" s="68">
        <v>0</v>
      </c>
      <c r="H5" s="68">
        <f t="shared" si="1"/>
        <v>8.1333333333333329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0.26</v>
      </c>
      <c r="P5" s="32" t="s">
        <v>45</v>
      </c>
      <c r="Q5" s="25">
        <f>LARGE(B:B,2)</f>
        <v>220</v>
      </c>
      <c r="T5" s="22">
        <v>0</v>
      </c>
      <c r="U5" s="74">
        <f t="shared" si="3"/>
        <v>-220</v>
      </c>
      <c r="V5" s="70">
        <f t="shared" si="4"/>
        <v>-220</v>
      </c>
      <c r="W5" s="70"/>
      <c r="X5" s="70">
        <f t="shared" si="5"/>
        <v>241.8338229122954</v>
      </c>
      <c r="Y5" s="70">
        <f t="shared" si="6"/>
        <v>21.833822912295403</v>
      </c>
      <c r="Z5" s="70">
        <f t="shared" si="7"/>
        <v>22</v>
      </c>
      <c r="AA5" s="24">
        <f t="shared" si="8"/>
        <v>22</v>
      </c>
      <c r="AB5" s="67">
        <f t="shared" si="9"/>
        <v>242</v>
      </c>
    </row>
    <row r="6" spans="1:28" ht="15" customHeight="1" x14ac:dyDescent="0.25">
      <c r="A6" s="71">
        <v>40</v>
      </c>
      <c r="B6" s="71">
        <v>220</v>
      </c>
      <c r="C6" s="68">
        <v>0.53</v>
      </c>
      <c r="D6" s="68">
        <v>263.42</v>
      </c>
      <c r="E6" s="68">
        <v>211.05</v>
      </c>
      <c r="F6" s="68">
        <f t="shared" si="0"/>
        <v>14.620689655172415</v>
      </c>
      <c r="G6" s="68">
        <v>0</v>
      </c>
      <c r="H6" s="68">
        <f t="shared" si="1"/>
        <v>8.4137931034482758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0.42</v>
      </c>
      <c r="P6" s="32" t="s">
        <v>47</v>
      </c>
      <c r="Q6" s="25">
        <f>LARGE(B:B,3)</f>
        <v>220</v>
      </c>
      <c r="T6" s="22">
        <v>0</v>
      </c>
      <c r="U6" s="74">
        <f t="shared" si="3"/>
        <v>-220</v>
      </c>
      <c r="V6" s="70">
        <f t="shared" si="4"/>
        <v>-220</v>
      </c>
      <c r="W6" s="70"/>
      <c r="X6" s="70">
        <f t="shared" si="5"/>
        <v>241.8338229122954</v>
      </c>
      <c r="Y6" s="70">
        <f t="shared" si="6"/>
        <v>21.833822912295403</v>
      </c>
      <c r="Z6" s="70">
        <f t="shared" si="7"/>
        <v>22</v>
      </c>
      <c r="AA6" s="24">
        <f t="shared" si="8"/>
        <v>22</v>
      </c>
      <c r="AB6" s="67">
        <f t="shared" si="9"/>
        <v>242</v>
      </c>
    </row>
    <row r="7" spans="1:28" ht="15" customHeight="1" x14ac:dyDescent="0.25">
      <c r="A7" s="71">
        <v>40</v>
      </c>
      <c r="B7" s="71">
        <v>210</v>
      </c>
      <c r="C7" s="68">
        <v>0.53</v>
      </c>
      <c r="D7" s="68">
        <v>263.39999999999998</v>
      </c>
      <c r="E7" s="68">
        <v>211.02</v>
      </c>
      <c r="F7" s="68">
        <f t="shared" si="0"/>
        <v>15.142857142857142</v>
      </c>
      <c r="G7" s="68">
        <v>0</v>
      </c>
      <c r="H7" s="68">
        <f t="shared" si="1"/>
        <v>9.0714285714285712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0.56999999999999995</v>
      </c>
      <c r="P7" s="25"/>
      <c r="Q7" s="25"/>
      <c r="T7" s="22">
        <v>0</v>
      </c>
      <c r="U7" s="74">
        <f t="shared" si="3"/>
        <v>-210</v>
      </c>
      <c r="V7" s="70">
        <f t="shared" si="4"/>
        <v>-210</v>
      </c>
      <c r="W7" s="70"/>
      <c r="X7" s="70">
        <f t="shared" si="5"/>
        <v>230.84137641628197</v>
      </c>
      <c r="Y7" s="70">
        <f t="shared" si="6"/>
        <v>20.841376416281975</v>
      </c>
      <c r="Z7" s="70">
        <f t="shared" si="7"/>
        <v>21</v>
      </c>
      <c r="AA7" s="24">
        <f t="shared" si="8"/>
        <v>21</v>
      </c>
      <c r="AB7" s="67">
        <f t="shared" si="9"/>
        <v>231</v>
      </c>
    </row>
    <row r="8" spans="1:28" ht="15" customHeight="1" x14ac:dyDescent="0.25">
      <c r="A8" s="71">
        <v>40</v>
      </c>
      <c r="B8" s="71">
        <v>210</v>
      </c>
      <c r="C8" s="68">
        <v>0.53</v>
      </c>
      <c r="D8" s="68">
        <v>263.37</v>
      </c>
      <c r="E8" s="68">
        <v>211.02</v>
      </c>
      <c r="F8" s="68">
        <f t="shared" si="0"/>
        <v>15.703703703703704</v>
      </c>
      <c r="G8" s="68">
        <v>0</v>
      </c>
      <c r="H8" s="68">
        <f t="shared" si="1"/>
        <v>9.4074074074074066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-210</v>
      </c>
      <c r="V8" s="70">
        <f t="shared" si="4"/>
        <v>-210</v>
      </c>
      <c r="W8" s="70"/>
      <c r="X8" s="70">
        <f t="shared" si="5"/>
        <v>230.84137641628197</v>
      </c>
      <c r="Y8" s="70">
        <f t="shared" si="6"/>
        <v>20.841376416281975</v>
      </c>
      <c r="Z8" s="70">
        <f t="shared" si="7"/>
        <v>21</v>
      </c>
      <c r="AA8" s="24">
        <f t="shared" si="8"/>
        <v>21</v>
      </c>
      <c r="AB8" s="67">
        <f t="shared" si="9"/>
        <v>231</v>
      </c>
    </row>
    <row r="9" spans="1:28" ht="15" customHeight="1" x14ac:dyDescent="0.25">
      <c r="A9" s="71">
        <v>44</v>
      </c>
      <c r="B9" s="71">
        <v>210</v>
      </c>
      <c r="C9" s="68">
        <v>0.57999999999999996</v>
      </c>
      <c r="D9" s="68">
        <v>263.33999999999997</v>
      </c>
      <c r="E9" s="68">
        <v>211.02</v>
      </c>
      <c r="F9" s="68">
        <f t="shared" si="0"/>
        <v>16.153846153846153</v>
      </c>
      <c r="G9" s="68">
        <v>0</v>
      </c>
      <c r="H9" s="68">
        <f t="shared" si="1"/>
        <v>9.7692307692307701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-210</v>
      </c>
      <c r="V9" s="70">
        <f t="shared" si="4"/>
        <v>-210</v>
      </c>
      <c r="W9" s="70"/>
      <c r="X9" s="70">
        <f t="shared" si="5"/>
        <v>230.84137641628197</v>
      </c>
      <c r="Y9" s="70">
        <f t="shared" si="6"/>
        <v>20.841376416281975</v>
      </c>
      <c r="Z9" s="70">
        <f t="shared" si="7"/>
        <v>21</v>
      </c>
      <c r="AA9" s="24">
        <f t="shared" si="8"/>
        <v>21</v>
      </c>
      <c r="AB9" s="67">
        <f t="shared" si="9"/>
        <v>231</v>
      </c>
    </row>
    <row r="10" spans="1:28" ht="15" customHeight="1" x14ac:dyDescent="0.25">
      <c r="A10" s="71">
        <v>47</v>
      </c>
      <c r="B10" s="71">
        <v>210</v>
      </c>
      <c r="C10" s="68">
        <v>0.63</v>
      </c>
      <c r="D10" s="68">
        <v>263.32</v>
      </c>
      <c r="E10" s="68">
        <v>211.02</v>
      </c>
      <c r="F10" s="68">
        <f t="shared" si="0"/>
        <v>16.68</v>
      </c>
      <c r="G10" s="68">
        <v>0</v>
      </c>
      <c r="H10" s="68">
        <f t="shared" si="1"/>
        <v>10.16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-210</v>
      </c>
      <c r="V10" s="70">
        <f t="shared" si="4"/>
        <v>-210</v>
      </c>
      <c r="W10" s="70"/>
      <c r="X10" s="70">
        <f t="shared" si="5"/>
        <v>230.84137641628197</v>
      </c>
      <c r="Y10" s="70">
        <f t="shared" si="6"/>
        <v>20.841376416281975</v>
      </c>
      <c r="Z10" s="70">
        <f t="shared" si="7"/>
        <v>21</v>
      </c>
      <c r="AA10" s="24">
        <f t="shared" si="8"/>
        <v>21</v>
      </c>
      <c r="AB10" s="67">
        <f t="shared" si="9"/>
        <v>231</v>
      </c>
    </row>
    <row r="11" spans="1:28" ht="15" customHeight="1" x14ac:dyDescent="0.25">
      <c r="A11" s="71">
        <v>50</v>
      </c>
      <c r="B11" s="71">
        <v>210</v>
      </c>
      <c r="C11" s="68">
        <v>0.67</v>
      </c>
      <c r="D11" s="68">
        <v>263.29000000000002</v>
      </c>
      <c r="E11" s="68">
        <v>211.02</v>
      </c>
      <c r="F11" s="68">
        <f t="shared" si="0"/>
        <v>17.25</v>
      </c>
      <c r="G11" s="68">
        <v>0</v>
      </c>
      <c r="H11" s="68">
        <f t="shared" si="1"/>
        <v>10.583333333333334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263.08999999999997</v>
      </c>
      <c r="R11" s="43"/>
      <c r="S11" s="43"/>
      <c r="T11" s="22">
        <v>0</v>
      </c>
      <c r="U11" s="74">
        <f t="shared" si="3"/>
        <v>-210</v>
      </c>
      <c r="V11" s="70">
        <f t="shared" si="4"/>
        <v>-210</v>
      </c>
      <c r="W11" s="70"/>
      <c r="X11" s="70">
        <f t="shared" si="5"/>
        <v>230.84137641628197</v>
      </c>
      <c r="Y11" s="70">
        <f t="shared" si="6"/>
        <v>20.841376416281975</v>
      </c>
      <c r="Z11" s="70">
        <f t="shared" si="7"/>
        <v>21</v>
      </c>
      <c r="AA11" s="24">
        <f t="shared" si="8"/>
        <v>21</v>
      </c>
      <c r="AB11" s="67">
        <f t="shared" si="9"/>
        <v>231</v>
      </c>
    </row>
    <row r="12" spans="1:28" ht="15" customHeight="1" x14ac:dyDescent="0.25">
      <c r="A12" s="71">
        <v>49</v>
      </c>
      <c r="B12" s="71">
        <v>200</v>
      </c>
      <c r="C12" s="68">
        <v>0.65</v>
      </c>
      <c r="D12" s="68">
        <v>263.27</v>
      </c>
      <c r="E12" s="68">
        <v>211</v>
      </c>
      <c r="F12" s="68">
        <f t="shared" si="0"/>
        <v>18.043478260869566</v>
      </c>
      <c r="G12" s="68">
        <v>0</v>
      </c>
      <c r="H12" s="68">
        <f t="shared" si="1"/>
        <v>11.478260869565217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263.52999999999997</v>
      </c>
      <c r="R12" s="43"/>
      <c r="S12" s="43"/>
      <c r="T12" s="22">
        <v>0</v>
      </c>
      <c r="U12" s="74">
        <f t="shared" si="3"/>
        <v>-200</v>
      </c>
      <c r="V12" s="70">
        <f t="shared" si="4"/>
        <v>-200</v>
      </c>
      <c r="W12" s="70"/>
      <c r="X12" s="70">
        <f t="shared" si="5"/>
        <v>219.84892992026857</v>
      </c>
      <c r="Y12" s="70">
        <f t="shared" si="6"/>
        <v>19.848929920268574</v>
      </c>
      <c r="Z12" s="70">
        <f t="shared" si="7"/>
        <v>20</v>
      </c>
      <c r="AA12" s="24">
        <f t="shared" si="8"/>
        <v>20</v>
      </c>
      <c r="AB12" s="67">
        <f t="shared" si="9"/>
        <v>220</v>
      </c>
    </row>
    <row r="13" spans="1:28" ht="15" customHeight="1" x14ac:dyDescent="0.25">
      <c r="A13" s="71">
        <v>48</v>
      </c>
      <c r="B13" s="71">
        <v>200</v>
      </c>
      <c r="C13" s="68">
        <v>0.64</v>
      </c>
      <c r="D13" s="68">
        <v>263.24</v>
      </c>
      <c r="E13" s="68">
        <v>211</v>
      </c>
      <c r="F13" s="68">
        <f t="shared" si="0"/>
        <v>18.90909090909091</v>
      </c>
      <c r="G13" s="68">
        <v>0</v>
      </c>
      <c r="H13" s="68">
        <f t="shared" si="1"/>
        <v>12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-200</v>
      </c>
      <c r="V13" s="70">
        <f t="shared" si="4"/>
        <v>-200</v>
      </c>
      <c r="W13" s="70"/>
      <c r="X13" s="70">
        <f t="shared" si="5"/>
        <v>219.84892992026857</v>
      </c>
      <c r="Y13" s="70">
        <f t="shared" si="6"/>
        <v>19.848929920268574</v>
      </c>
      <c r="Z13" s="70">
        <f t="shared" si="7"/>
        <v>20</v>
      </c>
      <c r="AA13" s="24">
        <f t="shared" si="8"/>
        <v>20</v>
      </c>
      <c r="AB13" s="67">
        <f t="shared" si="9"/>
        <v>220</v>
      </c>
    </row>
    <row r="14" spans="1:28" ht="15" customHeight="1" x14ac:dyDescent="0.25">
      <c r="A14" s="71">
        <v>47</v>
      </c>
      <c r="B14" s="71">
        <v>200</v>
      </c>
      <c r="C14" s="68">
        <v>0.63</v>
      </c>
      <c r="D14" s="68">
        <v>263.22000000000003</v>
      </c>
      <c r="E14" s="68">
        <v>211</v>
      </c>
      <c r="F14" s="68">
        <f t="shared" si="0"/>
        <v>19.857142857142858</v>
      </c>
      <c r="G14" s="68">
        <v>0</v>
      </c>
      <c r="H14" s="68">
        <f t="shared" si="1"/>
        <v>12.571428571428571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220</v>
      </c>
      <c r="R14" s="43"/>
      <c r="S14" s="43"/>
      <c r="T14" s="22">
        <v>0</v>
      </c>
      <c r="U14" s="74">
        <f t="shared" si="3"/>
        <v>-200</v>
      </c>
      <c r="V14" s="70">
        <f t="shared" si="4"/>
        <v>-200</v>
      </c>
      <c r="W14" s="70"/>
      <c r="X14" s="70">
        <f t="shared" si="5"/>
        <v>219.84892992026857</v>
      </c>
      <c r="Y14" s="70">
        <f t="shared" si="6"/>
        <v>19.848929920268574</v>
      </c>
      <c r="Z14" s="70">
        <f t="shared" si="7"/>
        <v>20</v>
      </c>
      <c r="AA14" s="24">
        <f t="shared" si="8"/>
        <v>20</v>
      </c>
      <c r="AB14" s="67">
        <f t="shared" si="9"/>
        <v>220</v>
      </c>
    </row>
    <row r="15" spans="1:28" ht="15" customHeight="1" x14ac:dyDescent="0.25">
      <c r="A15" s="71">
        <v>47</v>
      </c>
      <c r="B15" s="71">
        <v>200</v>
      </c>
      <c r="C15" s="68">
        <v>0.63</v>
      </c>
      <c r="D15" s="68">
        <v>263.2</v>
      </c>
      <c r="E15" s="68">
        <v>211</v>
      </c>
      <c r="F15" s="68">
        <f t="shared" si="0"/>
        <v>20.85</v>
      </c>
      <c r="G15" s="68">
        <v>0</v>
      </c>
      <c r="H15" s="68">
        <f t="shared" si="1"/>
        <v>13.2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109</v>
      </c>
      <c r="P15" s="14" t="s">
        <v>61</v>
      </c>
      <c r="Q15" s="13">
        <f>MAX(D:D)</f>
        <v>263.95999999999998</v>
      </c>
      <c r="R15" s="43">
        <f ca="1">TREND(OFFSET('Z-V'!B1,MATCH(Q15,'Z-V'!A:A,1)-1,,2,1),OFFSET('Z-V'!A1,MATCH(Q15,'Z-V'!A:A,1)-1,,2,1),Q15)</f>
        <v>36908</v>
      </c>
      <c r="S15" s="43"/>
      <c r="T15" s="22">
        <v>0</v>
      </c>
      <c r="U15" s="74">
        <f t="shared" si="3"/>
        <v>-200</v>
      </c>
      <c r="V15" s="70">
        <f t="shared" si="4"/>
        <v>-200</v>
      </c>
      <c r="W15" s="70"/>
      <c r="X15" s="70">
        <f t="shared" si="5"/>
        <v>219.84892992026857</v>
      </c>
      <c r="Y15" s="70">
        <f t="shared" si="6"/>
        <v>19.848929920268574</v>
      </c>
      <c r="Z15" s="70">
        <f t="shared" si="7"/>
        <v>20</v>
      </c>
      <c r="AA15" s="24">
        <f t="shared" si="8"/>
        <v>20</v>
      </c>
      <c r="AB15" s="67">
        <f t="shared" si="9"/>
        <v>220</v>
      </c>
    </row>
    <row r="16" spans="1:28" ht="15" customHeight="1" x14ac:dyDescent="0.25">
      <c r="A16" s="71">
        <v>47</v>
      </c>
      <c r="B16" s="71">
        <v>200</v>
      </c>
      <c r="C16" s="68">
        <v>0.62</v>
      </c>
      <c r="D16" s="68">
        <v>263.17</v>
      </c>
      <c r="E16" s="68">
        <v>211</v>
      </c>
      <c r="F16" s="68">
        <f t="shared" si="0"/>
        <v>21.94736842105263</v>
      </c>
      <c r="G16" s="68">
        <v>0</v>
      </c>
      <c r="H16" s="68">
        <f t="shared" si="1"/>
        <v>13.894736842105264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6.19</v>
      </c>
      <c r="P16" s="14" t="s">
        <v>63</v>
      </c>
      <c r="Q16" s="56">
        <f>D2</f>
        <v>263.52999999999997</v>
      </c>
      <c r="R16" s="43">
        <f ca="1">TREND(OFFSET('Z-V'!B1,MATCH(Q16,'Z-V'!A:A,1)-1,,2,1),OFFSET('Z-V'!A1,MATCH(Q16,'Z-V'!A:A,1)-1,,2,1),Q16)</f>
        <v>35919</v>
      </c>
      <c r="S16" s="43"/>
      <c r="T16" s="22">
        <v>0</v>
      </c>
      <c r="U16" s="74">
        <f t="shared" si="3"/>
        <v>-200</v>
      </c>
      <c r="V16" s="70">
        <f t="shared" si="4"/>
        <v>-200</v>
      </c>
      <c r="W16" s="70"/>
      <c r="X16" s="70">
        <f t="shared" si="5"/>
        <v>219.84892992026857</v>
      </c>
      <c r="Y16" s="70">
        <f t="shared" si="6"/>
        <v>19.848929920268574</v>
      </c>
      <c r="Z16" s="70">
        <f t="shared" si="7"/>
        <v>20</v>
      </c>
      <c r="AA16" s="24">
        <f t="shared" si="8"/>
        <v>20</v>
      </c>
      <c r="AB16" s="67">
        <f t="shared" si="9"/>
        <v>220</v>
      </c>
    </row>
    <row r="17" spans="1:28" ht="15" customHeight="1" x14ac:dyDescent="0.25">
      <c r="A17" s="71">
        <v>46</v>
      </c>
      <c r="B17" s="71">
        <v>190</v>
      </c>
      <c r="C17" s="68">
        <v>0.61</v>
      </c>
      <c r="D17" s="68">
        <v>263.14999999999998</v>
      </c>
      <c r="E17" s="68">
        <v>210.91</v>
      </c>
      <c r="F17" s="68">
        <f t="shared" si="0"/>
        <v>23.222222222222221</v>
      </c>
      <c r="G17" s="68">
        <v>0</v>
      </c>
      <c r="H17" s="68">
        <f t="shared" si="1"/>
        <v>15.222222222222221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263.95999999999998</v>
      </c>
      <c r="R17" s="43"/>
      <c r="S17" s="43"/>
      <c r="T17" s="22">
        <v>0</v>
      </c>
      <c r="U17" s="74">
        <f t="shared" si="3"/>
        <v>-190</v>
      </c>
      <c r="V17" s="70">
        <f t="shared" si="4"/>
        <v>-190</v>
      </c>
      <c r="W17" s="70"/>
      <c r="X17" s="70">
        <f t="shared" si="5"/>
        <v>208.85648342425515</v>
      </c>
      <c r="Y17" s="70">
        <f t="shared" si="6"/>
        <v>18.856483424255146</v>
      </c>
      <c r="Z17" s="70">
        <f t="shared" si="7"/>
        <v>19</v>
      </c>
      <c r="AA17" s="24">
        <f t="shared" si="8"/>
        <v>19</v>
      </c>
      <c r="AB17" s="67">
        <f t="shared" si="9"/>
        <v>209</v>
      </c>
    </row>
    <row r="18" spans="1:28" ht="15" customHeight="1" x14ac:dyDescent="0.2">
      <c r="A18" s="71">
        <v>59</v>
      </c>
      <c r="B18" s="71">
        <v>190</v>
      </c>
      <c r="C18" s="68">
        <v>0.79</v>
      </c>
      <c r="D18" s="68">
        <v>263.13</v>
      </c>
      <c r="E18" s="68">
        <v>210.91</v>
      </c>
      <c r="F18" s="68">
        <f t="shared" si="0"/>
        <v>23.823529411764707</v>
      </c>
      <c r="G18" s="68">
        <v>0</v>
      </c>
      <c r="H18" s="68">
        <f t="shared" si="1"/>
        <v>16.117647058823529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220</v>
      </c>
      <c r="R18" s="43"/>
      <c r="S18" s="43"/>
      <c r="T18" s="22">
        <v>0</v>
      </c>
      <c r="U18" s="74">
        <f t="shared" si="3"/>
        <v>-190</v>
      </c>
      <c r="V18" s="70">
        <f t="shared" si="4"/>
        <v>-190</v>
      </c>
      <c r="W18" s="70"/>
      <c r="X18" s="70">
        <f t="shared" si="5"/>
        <v>208.85648342425515</v>
      </c>
      <c r="Y18" s="70">
        <f t="shared" si="6"/>
        <v>18.856483424255146</v>
      </c>
      <c r="Z18" s="70">
        <f t="shared" si="7"/>
        <v>19</v>
      </c>
      <c r="AA18" s="24">
        <f t="shared" si="8"/>
        <v>19</v>
      </c>
      <c r="AB18" s="67">
        <f t="shared" si="9"/>
        <v>209</v>
      </c>
    </row>
    <row r="19" spans="1:28" ht="15" customHeight="1" x14ac:dyDescent="0.25">
      <c r="A19" s="71">
        <v>72</v>
      </c>
      <c r="B19" s="71">
        <v>190</v>
      </c>
      <c r="C19" s="68">
        <v>0.96</v>
      </c>
      <c r="D19" s="68">
        <v>263.11</v>
      </c>
      <c r="E19" s="68">
        <v>210.91</v>
      </c>
      <c r="F19" s="68">
        <f t="shared" si="0"/>
        <v>24.5</v>
      </c>
      <c r="G19" s="68">
        <v>0</v>
      </c>
      <c r="H19" s="68">
        <f t="shared" si="1"/>
        <v>17.125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0.97307517540928845</v>
      </c>
      <c r="R19" s="58">
        <f>MAX(AB:AB)</f>
        <v>242</v>
      </c>
      <c r="S19" s="58">
        <f>'Z-V'!P8-R19</f>
        <v>8737</v>
      </c>
      <c r="T19" s="22">
        <v>0</v>
      </c>
      <c r="U19" s="74">
        <f t="shared" si="3"/>
        <v>-190</v>
      </c>
      <c r="V19" s="70">
        <f t="shared" si="4"/>
        <v>-190</v>
      </c>
      <c r="W19" s="70"/>
      <c r="X19" s="70">
        <f t="shared" si="5"/>
        <v>208.85648342425515</v>
      </c>
      <c r="Y19" s="70">
        <f t="shared" si="6"/>
        <v>18.856483424255146</v>
      </c>
      <c r="Z19" s="70">
        <f t="shared" si="7"/>
        <v>19</v>
      </c>
      <c r="AA19" s="24">
        <f t="shared" si="8"/>
        <v>19</v>
      </c>
      <c r="AB19" s="67">
        <f t="shared" si="9"/>
        <v>209</v>
      </c>
    </row>
    <row r="20" spans="1:28" ht="15" customHeight="1" x14ac:dyDescent="0.25">
      <c r="A20" s="71">
        <v>85</v>
      </c>
      <c r="B20" s="71">
        <v>190</v>
      </c>
      <c r="C20" s="68">
        <v>1.1299999999999999</v>
      </c>
      <c r="D20" s="68">
        <v>263.08999999999997</v>
      </c>
      <c r="E20" s="68">
        <v>210.91</v>
      </c>
      <c r="F20" s="68">
        <f t="shared" si="0"/>
        <v>25.266666666666666</v>
      </c>
      <c r="G20" s="68">
        <v>0</v>
      </c>
      <c r="H20" s="68">
        <f t="shared" si="1"/>
        <v>18.266666666666666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0.98152559835452502</v>
      </c>
      <c r="R20" s="43">
        <f ca="1">R15-R16</f>
        <v>989</v>
      </c>
      <c r="S20" s="43">
        <f ca="1">'Z-V'!P9-R20</f>
        <v>52491</v>
      </c>
      <c r="T20" s="22">
        <v>0</v>
      </c>
      <c r="U20" s="74">
        <f t="shared" si="3"/>
        <v>-190</v>
      </c>
      <c r="V20" s="70">
        <f t="shared" si="4"/>
        <v>-190</v>
      </c>
      <c r="W20" s="70"/>
      <c r="X20" s="70">
        <f t="shared" si="5"/>
        <v>208.85648342425515</v>
      </c>
      <c r="Y20" s="70">
        <f t="shared" si="6"/>
        <v>18.856483424255146</v>
      </c>
      <c r="Z20" s="70">
        <f t="shared" si="7"/>
        <v>19</v>
      </c>
      <c r="AA20" s="24">
        <f t="shared" si="8"/>
        <v>19</v>
      </c>
      <c r="AB20" s="67">
        <f t="shared" si="9"/>
        <v>209</v>
      </c>
    </row>
    <row r="21" spans="1:28" ht="15" customHeight="1" x14ac:dyDescent="0.25">
      <c r="A21" s="71">
        <v>134</v>
      </c>
      <c r="B21" s="71">
        <v>190</v>
      </c>
      <c r="C21" s="68">
        <v>1.79</v>
      </c>
      <c r="D21" s="68">
        <v>263.08999999999997</v>
      </c>
      <c r="E21" s="68">
        <v>210.91</v>
      </c>
      <c r="F21" s="68">
        <f t="shared" si="0"/>
        <v>23.571428571428573</v>
      </c>
      <c r="G21" s="68">
        <v>0</v>
      </c>
      <c r="H21" s="68">
        <f t="shared" si="1"/>
        <v>19.571428571428573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0.98037597076290506</v>
      </c>
      <c r="R21" s="43">
        <f>ABS(Q12-Q17)</f>
        <v>0.43000000000000682</v>
      </c>
      <c r="S21" s="43">
        <f>'Z-V'!P10-R21</f>
        <v>21.459999999999994</v>
      </c>
      <c r="T21" s="22">
        <v>0</v>
      </c>
      <c r="U21" s="74">
        <f t="shared" si="3"/>
        <v>-190</v>
      </c>
      <c r="V21" s="70">
        <f t="shared" si="4"/>
        <v>-190</v>
      </c>
      <c r="W21" s="70"/>
      <c r="X21" s="70">
        <f t="shared" si="5"/>
        <v>208.85648342425515</v>
      </c>
      <c r="Y21" s="70">
        <f t="shared" si="6"/>
        <v>18.856483424255146</v>
      </c>
      <c r="Z21" s="70">
        <f t="shared" si="7"/>
        <v>19</v>
      </c>
      <c r="AA21" s="24">
        <f t="shared" si="8"/>
        <v>19</v>
      </c>
      <c r="AB21" s="67">
        <f t="shared" si="9"/>
        <v>209</v>
      </c>
    </row>
    <row r="22" spans="1:28" ht="15" customHeight="1" x14ac:dyDescent="0.25">
      <c r="A22" s="71">
        <v>183</v>
      </c>
      <c r="B22" s="71">
        <v>180</v>
      </c>
      <c r="C22" s="68">
        <v>2.44</v>
      </c>
      <c r="D22" s="68">
        <v>263.08999999999997</v>
      </c>
      <c r="E22" s="68">
        <v>210.83</v>
      </c>
      <c r="F22" s="68">
        <f t="shared" si="0"/>
        <v>21.615384615384617</v>
      </c>
      <c r="G22" s="68">
        <v>0</v>
      </c>
      <c r="H22" s="68">
        <f t="shared" si="1"/>
        <v>21.846153846153847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0.99070000000000003</v>
      </c>
      <c r="R22" s="43"/>
      <c r="S22" s="43"/>
      <c r="T22" s="22">
        <v>0</v>
      </c>
      <c r="U22" s="74">
        <f t="shared" si="3"/>
        <v>-180</v>
      </c>
      <c r="V22" s="70">
        <f t="shared" si="4"/>
        <v>-180</v>
      </c>
      <c r="W22" s="70"/>
      <c r="X22" s="70">
        <f t="shared" si="5"/>
        <v>197.86403692824172</v>
      </c>
      <c r="Y22" s="70">
        <f t="shared" si="6"/>
        <v>17.864036928241717</v>
      </c>
      <c r="Z22" s="70">
        <f t="shared" si="7"/>
        <v>18</v>
      </c>
      <c r="AA22" s="24">
        <f t="shared" si="8"/>
        <v>18</v>
      </c>
      <c r="AB22" s="67">
        <f t="shared" si="9"/>
        <v>198</v>
      </c>
    </row>
    <row r="23" spans="1:28" ht="15" customHeight="1" x14ac:dyDescent="0.25">
      <c r="A23" s="71">
        <v>232</v>
      </c>
      <c r="B23" s="71">
        <v>180</v>
      </c>
      <c r="C23" s="68">
        <v>3.09</v>
      </c>
      <c r="D23" s="68">
        <v>263.08999999999997</v>
      </c>
      <c r="E23" s="68">
        <v>210.83</v>
      </c>
      <c r="F23" s="68">
        <f t="shared" si="0"/>
        <v>19.333333333333332</v>
      </c>
      <c r="G23" s="68">
        <v>0</v>
      </c>
      <c r="H23" s="68">
        <f t="shared" si="1"/>
        <v>23.666666666666668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-180</v>
      </c>
      <c r="V23" s="70">
        <f t="shared" si="4"/>
        <v>-180</v>
      </c>
      <c r="W23" s="70"/>
      <c r="X23" s="70">
        <f t="shared" si="5"/>
        <v>197.86403692824172</v>
      </c>
      <c r="Y23" s="70">
        <f t="shared" si="6"/>
        <v>17.864036928241717</v>
      </c>
      <c r="Z23" s="70">
        <f t="shared" si="7"/>
        <v>18</v>
      </c>
      <c r="AA23" s="24">
        <f t="shared" si="8"/>
        <v>18</v>
      </c>
      <c r="AB23" s="67">
        <f t="shared" si="9"/>
        <v>198</v>
      </c>
    </row>
    <row r="24" spans="1:28" ht="15" customHeight="1" x14ac:dyDescent="0.25">
      <c r="A24" s="71">
        <v>258</v>
      </c>
      <c r="B24" s="71">
        <v>180</v>
      </c>
      <c r="C24" s="68">
        <v>3.43</v>
      </c>
      <c r="D24" s="68">
        <v>263.11</v>
      </c>
      <c r="E24" s="68">
        <v>210.83</v>
      </c>
      <c r="F24" s="68">
        <f t="shared" si="0"/>
        <v>18.727272727272727</v>
      </c>
      <c r="G24" s="68">
        <v>0</v>
      </c>
      <c r="H24" s="68">
        <f t="shared" si="1"/>
        <v>25.818181818181817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-180</v>
      </c>
      <c r="V24" s="70">
        <f t="shared" si="4"/>
        <v>-180</v>
      </c>
      <c r="W24" s="70"/>
      <c r="X24" s="70">
        <f t="shared" si="5"/>
        <v>197.86403692824172</v>
      </c>
      <c r="Y24" s="70">
        <f t="shared" si="6"/>
        <v>17.864036928241717</v>
      </c>
      <c r="Z24" s="70">
        <f t="shared" si="7"/>
        <v>18</v>
      </c>
      <c r="AA24" s="24">
        <f t="shared" si="8"/>
        <v>18</v>
      </c>
      <c r="AB24" s="67">
        <f t="shared" si="9"/>
        <v>198</v>
      </c>
    </row>
    <row r="25" spans="1:28" ht="15" customHeight="1" x14ac:dyDescent="0.25">
      <c r="A25" s="71">
        <v>283</v>
      </c>
      <c r="B25" s="71">
        <v>180</v>
      </c>
      <c r="C25" s="68">
        <v>3.77</v>
      </c>
      <c r="D25" s="68">
        <v>263.12</v>
      </c>
      <c r="E25" s="68">
        <v>210.83</v>
      </c>
      <c r="F25" s="68">
        <f t="shared" si="0"/>
        <v>18.100000000000001</v>
      </c>
      <c r="G25" s="68">
        <v>0</v>
      </c>
      <c r="H25" s="68">
        <f t="shared" si="1"/>
        <v>28.4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0</v>
      </c>
      <c r="U25" s="74">
        <f t="shared" si="3"/>
        <v>-180</v>
      </c>
      <c r="V25" s="70">
        <f t="shared" si="4"/>
        <v>-180</v>
      </c>
      <c r="W25" s="70"/>
      <c r="X25" s="70">
        <f t="shared" si="5"/>
        <v>197.86403692824172</v>
      </c>
      <c r="Y25" s="70">
        <f t="shared" si="6"/>
        <v>17.864036928241717</v>
      </c>
      <c r="Z25" s="70">
        <f t="shared" si="7"/>
        <v>18</v>
      </c>
      <c r="AA25" s="24">
        <f t="shared" si="8"/>
        <v>18</v>
      </c>
      <c r="AB25" s="67">
        <f t="shared" si="9"/>
        <v>198</v>
      </c>
    </row>
    <row r="26" spans="1:28" ht="15" customHeight="1" x14ac:dyDescent="0.25">
      <c r="A26" s="71">
        <v>309</v>
      </c>
      <c r="B26" s="71">
        <v>180</v>
      </c>
      <c r="C26" s="68">
        <v>4.1100000000000003</v>
      </c>
      <c r="D26" s="68">
        <v>263.14</v>
      </c>
      <c r="E26" s="68">
        <v>210.83</v>
      </c>
      <c r="F26" s="68">
        <f t="shared" si="0"/>
        <v>17.222222222222221</v>
      </c>
      <c r="G26" s="68">
        <v>0</v>
      </c>
      <c r="H26" s="68">
        <f t="shared" si="1"/>
        <v>31.555555555555557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-180</v>
      </c>
      <c r="V26" s="70">
        <f t="shared" si="4"/>
        <v>-180</v>
      </c>
      <c r="W26" s="70"/>
      <c r="X26" s="70">
        <f t="shared" si="5"/>
        <v>197.86403692824172</v>
      </c>
      <c r="Y26" s="70">
        <f t="shared" si="6"/>
        <v>17.864036928241717</v>
      </c>
      <c r="Z26" s="70">
        <f t="shared" si="7"/>
        <v>18</v>
      </c>
      <c r="AA26" s="24">
        <f t="shared" si="8"/>
        <v>18</v>
      </c>
      <c r="AB26" s="67">
        <f t="shared" si="9"/>
        <v>198</v>
      </c>
    </row>
    <row r="27" spans="1:28" ht="15" customHeight="1" x14ac:dyDescent="0.25">
      <c r="A27" s="71">
        <v>331</v>
      </c>
      <c r="B27" s="71">
        <v>170</v>
      </c>
      <c r="C27" s="68">
        <v>4.41</v>
      </c>
      <c r="D27" s="68">
        <v>263.17</v>
      </c>
      <c r="E27" s="68">
        <v>210.74</v>
      </c>
      <c r="F27" s="68">
        <f t="shared" si="0"/>
        <v>16.625</v>
      </c>
      <c r="G27" s="68">
        <v>0</v>
      </c>
      <c r="H27" s="68">
        <f t="shared" si="1"/>
        <v>36.75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-170</v>
      </c>
      <c r="V27" s="70">
        <f t="shared" si="4"/>
        <v>-170</v>
      </c>
      <c r="W27" s="70"/>
      <c r="X27" s="70">
        <f t="shared" si="5"/>
        <v>186.87159043222829</v>
      </c>
      <c r="Y27" s="70">
        <f t="shared" si="6"/>
        <v>16.871590432228288</v>
      </c>
      <c r="Z27" s="70">
        <f t="shared" si="7"/>
        <v>17</v>
      </c>
      <c r="AA27" s="24">
        <f t="shared" si="8"/>
        <v>17</v>
      </c>
      <c r="AB27" s="67">
        <f t="shared" si="9"/>
        <v>187</v>
      </c>
    </row>
    <row r="28" spans="1:28" ht="15" customHeight="1" x14ac:dyDescent="0.25">
      <c r="A28" s="71">
        <v>354</v>
      </c>
      <c r="B28" s="71">
        <v>170</v>
      </c>
      <c r="C28" s="68">
        <v>4.71</v>
      </c>
      <c r="D28" s="68">
        <v>263.2</v>
      </c>
      <c r="E28" s="68">
        <v>210.74</v>
      </c>
      <c r="F28" s="68">
        <f t="shared" si="0"/>
        <v>15.714285714285714</v>
      </c>
      <c r="G28" s="68">
        <v>0</v>
      </c>
      <c r="H28" s="68">
        <f t="shared" si="1"/>
        <v>42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-170</v>
      </c>
      <c r="V28" s="70">
        <f t="shared" si="4"/>
        <v>-170</v>
      </c>
      <c r="W28" s="70"/>
      <c r="X28" s="70">
        <f t="shared" si="5"/>
        <v>186.87159043222829</v>
      </c>
      <c r="Y28" s="70">
        <f t="shared" si="6"/>
        <v>16.871590432228288</v>
      </c>
      <c r="Z28" s="70">
        <f t="shared" si="7"/>
        <v>17</v>
      </c>
      <c r="AA28" s="24">
        <f t="shared" si="8"/>
        <v>17</v>
      </c>
      <c r="AB28" s="67">
        <f t="shared" si="9"/>
        <v>187</v>
      </c>
    </row>
    <row r="29" spans="1:28" ht="15" customHeight="1" x14ac:dyDescent="0.25">
      <c r="A29" s="71">
        <v>377</v>
      </c>
      <c r="B29" s="71">
        <v>170</v>
      </c>
      <c r="C29" s="68">
        <v>5.0199999999999996</v>
      </c>
      <c r="D29" s="68">
        <v>263.23</v>
      </c>
      <c r="E29" s="68">
        <v>210.74</v>
      </c>
      <c r="F29" s="68">
        <f t="shared" si="0"/>
        <v>14.5</v>
      </c>
      <c r="G29" s="68">
        <v>0</v>
      </c>
      <c r="H29" s="68">
        <f t="shared" si="1"/>
        <v>49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-170</v>
      </c>
      <c r="V29" s="70">
        <f t="shared" si="4"/>
        <v>-170</v>
      </c>
      <c r="W29" s="70"/>
      <c r="X29" s="70">
        <f t="shared" si="5"/>
        <v>186.87159043222829</v>
      </c>
      <c r="Y29" s="70">
        <f t="shared" si="6"/>
        <v>16.871590432228288</v>
      </c>
      <c r="Z29" s="70">
        <f t="shared" si="7"/>
        <v>17</v>
      </c>
      <c r="AA29" s="24">
        <f t="shared" si="8"/>
        <v>17</v>
      </c>
      <c r="AB29" s="67">
        <f t="shared" si="9"/>
        <v>187</v>
      </c>
    </row>
    <row r="30" spans="1:28" ht="15" customHeight="1" x14ac:dyDescent="0.25">
      <c r="A30" s="71">
        <v>403</v>
      </c>
      <c r="B30" s="71">
        <v>170</v>
      </c>
      <c r="C30" s="68">
        <v>5.37</v>
      </c>
      <c r="D30" s="68">
        <v>263.27</v>
      </c>
      <c r="E30" s="68">
        <v>210.74</v>
      </c>
      <c r="F30" s="68">
        <f t="shared" si="0"/>
        <v>12.2</v>
      </c>
      <c r="G30" s="68">
        <v>0</v>
      </c>
      <c r="H30" s="68">
        <f t="shared" si="1"/>
        <v>58.8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-170</v>
      </c>
      <c r="V30" s="70">
        <f t="shared" si="4"/>
        <v>-170</v>
      </c>
      <c r="W30" s="70"/>
      <c r="X30" s="70">
        <f t="shared" si="5"/>
        <v>186.87159043222829</v>
      </c>
      <c r="Y30" s="70">
        <f t="shared" si="6"/>
        <v>16.871590432228288</v>
      </c>
      <c r="Z30" s="70">
        <f t="shared" si="7"/>
        <v>17</v>
      </c>
      <c r="AA30" s="24">
        <f t="shared" si="8"/>
        <v>17</v>
      </c>
      <c r="AB30" s="67">
        <f t="shared" si="9"/>
        <v>187</v>
      </c>
    </row>
    <row r="31" spans="1:28" ht="15" customHeight="1" x14ac:dyDescent="0.25">
      <c r="A31" s="71">
        <v>429</v>
      </c>
      <c r="B31" s="71">
        <v>170</v>
      </c>
      <c r="C31" s="68">
        <v>5.71</v>
      </c>
      <c r="D31" s="68">
        <v>263.31</v>
      </c>
      <c r="E31" s="68">
        <v>210.74</v>
      </c>
      <c r="F31" s="68">
        <f t="shared" si="0"/>
        <v>8.75</v>
      </c>
      <c r="G31" s="68">
        <v>0</v>
      </c>
      <c r="H31" s="68">
        <f t="shared" si="1"/>
        <v>73.5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-170</v>
      </c>
      <c r="V31" s="70">
        <f t="shared" si="4"/>
        <v>-170</v>
      </c>
      <c r="W31" s="70"/>
      <c r="X31" s="70">
        <f t="shared" si="5"/>
        <v>186.87159043222829</v>
      </c>
      <c r="Y31" s="70">
        <f t="shared" si="6"/>
        <v>16.871590432228288</v>
      </c>
      <c r="Z31" s="70">
        <f t="shared" si="7"/>
        <v>17</v>
      </c>
      <c r="AA31" s="24">
        <f t="shared" si="8"/>
        <v>17</v>
      </c>
      <c r="AB31" s="67">
        <f t="shared" si="9"/>
        <v>187</v>
      </c>
    </row>
    <row r="32" spans="1:28" ht="15" customHeight="1" x14ac:dyDescent="0.25">
      <c r="A32" s="71">
        <v>455</v>
      </c>
      <c r="B32" s="71">
        <v>160</v>
      </c>
      <c r="C32" s="68">
        <v>6.06</v>
      </c>
      <c r="D32" s="68">
        <v>263.35000000000002</v>
      </c>
      <c r="E32" s="68">
        <v>210.66</v>
      </c>
      <c r="F32" s="68">
        <f t="shared" si="0"/>
        <v>3</v>
      </c>
      <c r="G32" s="68">
        <v>0</v>
      </c>
      <c r="H32" s="68">
        <f t="shared" si="1"/>
        <v>101.33333333333333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-160</v>
      </c>
      <c r="V32" s="70">
        <f t="shared" si="4"/>
        <v>-160</v>
      </c>
      <c r="W32" s="70"/>
      <c r="X32" s="70">
        <f t="shared" si="5"/>
        <v>175.87914393621486</v>
      </c>
      <c r="Y32" s="70">
        <f t="shared" si="6"/>
        <v>15.879143936214859</v>
      </c>
      <c r="Z32" s="70">
        <f t="shared" si="7"/>
        <v>16</v>
      </c>
      <c r="AA32" s="24">
        <f t="shared" si="8"/>
        <v>16</v>
      </c>
      <c r="AB32" s="67">
        <f t="shared" si="9"/>
        <v>176</v>
      </c>
    </row>
    <row r="33" spans="1:28" ht="15" customHeight="1" x14ac:dyDescent="0.25">
      <c r="A33" s="71">
        <v>458</v>
      </c>
      <c r="B33" s="71">
        <v>160</v>
      </c>
      <c r="C33" s="68">
        <v>6.1</v>
      </c>
      <c r="D33" s="68">
        <v>263.39999999999998</v>
      </c>
      <c r="E33" s="68">
        <v>210.66</v>
      </c>
      <c r="F33" s="68">
        <f t="shared" si="0"/>
        <v>3</v>
      </c>
      <c r="G33" s="68">
        <v>0</v>
      </c>
      <c r="H33" s="68">
        <f t="shared" si="1"/>
        <v>152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-160</v>
      </c>
      <c r="V33" s="70">
        <f t="shared" si="4"/>
        <v>-160</v>
      </c>
      <c r="W33" s="70"/>
      <c r="X33" s="70">
        <f t="shared" si="5"/>
        <v>175.87914393621486</v>
      </c>
      <c r="Y33" s="70">
        <f t="shared" si="6"/>
        <v>15.879143936214859</v>
      </c>
      <c r="Z33" s="70">
        <f t="shared" si="7"/>
        <v>16</v>
      </c>
      <c r="AA33" s="24">
        <f t="shared" si="8"/>
        <v>16</v>
      </c>
      <c r="AB33" s="67">
        <f t="shared" si="9"/>
        <v>176</v>
      </c>
    </row>
    <row r="34" spans="1:28" ht="15" customHeight="1" x14ac:dyDescent="0.25">
      <c r="A34" s="71">
        <v>461</v>
      </c>
      <c r="B34" s="71">
        <v>160</v>
      </c>
      <c r="C34" s="68">
        <v>6.14</v>
      </c>
      <c r="D34" s="68">
        <v>263.45</v>
      </c>
      <c r="E34" s="68">
        <v>210.66</v>
      </c>
      <c r="F34" s="68">
        <f t="shared" si="0"/>
        <v>3</v>
      </c>
      <c r="G34" s="68">
        <v>0</v>
      </c>
      <c r="H34" s="68">
        <f t="shared" si="1"/>
        <v>304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3">IF(RAND()&lt;0.5,0,1)</f>
        <v>0</v>
      </c>
      <c r="N34" s="26"/>
      <c r="O34" s="26"/>
      <c r="P34" s="25"/>
      <c r="Q34" s="25"/>
      <c r="T34" s="22">
        <v>0</v>
      </c>
      <c r="U34" s="74">
        <f t="shared" ref="U34:U65" si="14">T34-B34</f>
        <v>-160</v>
      </c>
      <c r="V34" s="70">
        <f t="shared" ref="V34:V65" si="15">ROUND(U34,0)</f>
        <v>-160</v>
      </c>
      <c r="W34" s="70"/>
      <c r="X34" s="70">
        <f t="shared" ref="X34:X65" si="16">B34/$W$2*$W$3</f>
        <v>175.87914393621486</v>
      </c>
      <c r="Y34" s="70">
        <f t="shared" ref="Y34:Y65" si="17">X34-B34</f>
        <v>15.879143936214859</v>
      </c>
      <c r="Z34" s="70">
        <f t="shared" ref="Z34:Z65" si="18">ROUND(Y34,0)</f>
        <v>16</v>
      </c>
      <c r="AA34" s="24">
        <f t="shared" ref="AA34:AA65" si="19">IF(V34&gt;=0,V34,Z34)</f>
        <v>16</v>
      </c>
      <c r="AB34" s="67">
        <f t="shared" ref="AB34:AB65" si="20">B34+AA34</f>
        <v>176</v>
      </c>
    </row>
    <row r="35" spans="1:28" ht="15" customHeight="1" x14ac:dyDescent="0.25">
      <c r="A35" s="79">
        <v>464</v>
      </c>
      <c r="B35" s="71">
        <v>160</v>
      </c>
      <c r="C35" s="68">
        <v>6.19</v>
      </c>
      <c r="D35" s="68">
        <v>263.49</v>
      </c>
      <c r="E35" s="68">
        <v>210.66</v>
      </c>
      <c r="F35" s="80">
        <v>0</v>
      </c>
      <c r="G35" s="80">
        <v>0</v>
      </c>
      <c r="H35" s="80">
        <v>0</v>
      </c>
      <c r="I35" s="80">
        <v>0</v>
      </c>
      <c r="J35" s="72">
        <f t="shared" ref="J35:J66" si="21">IF(ABS(B35-B34)&lt;=50,1,0)</f>
        <v>1</v>
      </c>
      <c r="K35" s="72">
        <f t="shared" ref="K35:K66" si="22">IF(ABS((B35-B34))&lt;=50,1,IF((B35-B34)*(1)&gt;=0,1,-1))</f>
        <v>1</v>
      </c>
      <c r="L35" s="72">
        <f t="shared" si="12"/>
        <v>1</v>
      </c>
      <c r="M35" s="72">
        <f t="shared" ca="1" si="13"/>
        <v>1</v>
      </c>
      <c r="N35" s="26"/>
      <c r="O35" s="26"/>
      <c r="P35" s="25"/>
      <c r="Q35" s="25"/>
      <c r="T35" s="22">
        <v>0</v>
      </c>
      <c r="U35" s="74">
        <f t="shared" si="14"/>
        <v>-160</v>
      </c>
      <c r="V35" s="70">
        <f t="shared" si="15"/>
        <v>-160</v>
      </c>
      <c r="W35" s="70"/>
      <c r="X35" s="70">
        <f t="shared" si="16"/>
        <v>175.87914393621486</v>
      </c>
      <c r="Y35" s="70">
        <f t="shared" si="17"/>
        <v>15.879143936214859</v>
      </c>
      <c r="Z35" s="70">
        <f t="shared" si="18"/>
        <v>16</v>
      </c>
      <c r="AA35" s="24">
        <f t="shared" si="19"/>
        <v>16</v>
      </c>
      <c r="AB35" s="67">
        <f t="shared" si="20"/>
        <v>176</v>
      </c>
    </row>
    <row r="36" spans="1:28" ht="15" customHeight="1" x14ac:dyDescent="0.25">
      <c r="A36" s="71">
        <v>425</v>
      </c>
      <c r="B36" s="71">
        <v>160</v>
      </c>
      <c r="C36" s="68">
        <v>5.67</v>
      </c>
      <c r="D36" s="68">
        <v>263.52999999999997</v>
      </c>
      <c r="E36" s="68">
        <v>210.66</v>
      </c>
      <c r="F36" s="68">
        <v>0</v>
      </c>
      <c r="G36" s="68">
        <f t="shared" ref="G36:G67" si="23">($A$35-A36)/(ROW(A36)-ROW($A$35))</f>
        <v>39</v>
      </c>
      <c r="H36" s="68">
        <v>0</v>
      </c>
      <c r="I36" s="68">
        <f t="shared" ref="I36:I67" si="24">($A$35-B36)/(ROW(B36)-ROW($A$35))</f>
        <v>304</v>
      </c>
      <c r="J36" s="72">
        <f t="shared" si="21"/>
        <v>1</v>
      </c>
      <c r="K36" s="72">
        <f t="shared" si="22"/>
        <v>1</v>
      </c>
      <c r="L36" s="72">
        <f t="shared" si="12"/>
        <v>1</v>
      </c>
      <c r="M36" s="72">
        <f t="shared" ca="1" si="13"/>
        <v>0</v>
      </c>
      <c r="N36" s="26"/>
      <c r="O36" s="26"/>
      <c r="P36" s="25"/>
      <c r="Q36" s="25"/>
      <c r="T36" s="22">
        <v>0</v>
      </c>
      <c r="U36" s="74">
        <f t="shared" si="14"/>
        <v>-160</v>
      </c>
      <c r="V36" s="70">
        <f t="shared" si="15"/>
        <v>-160</v>
      </c>
      <c r="W36" s="70"/>
      <c r="X36" s="70">
        <f t="shared" si="16"/>
        <v>175.87914393621486</v>
      </c>
      <c r="Y36" s="70">
        <f t="shared" si="17"/>
        <v>15.879143936214859</v>
      </c>
      <c r="Z36" s="70">
        <f t="shared" si="18"/>
        <v>16</v>
      </c>
      <c r="AA36" s="24">
        <f t="shared" si="19"/>
        <v>16</v>
      </c>
      <c r="AB36" s="67">
        <f t="shared" si="20"/>
        <v>176</v>
      </c>
    </row>
    <row r="37" spans="1:28" ht="15" customHeight="1" x14ac:dyDescent="0.25">
      <c r="A37" s="71">
        <v>386</v>
      </c>
      <c r="B37" s="71">
        <v>140</v>
      </c>
      <c r="C37" s="68">
        <v>5.15</v>
      </c>
      <c r="D37" s="68">
        <v>263.57</v>
      </c>
      <c r="E37" s="68">
        <v>210.48</v>
      </c>
      <c r="F37" s="68">
        <v>0</v>
      </c>
      <c r="G37" s="68">
        <f t="shared" si="23"/>
        <v>39</v>
      </c>
      <c r="H37" s="68">
        <v>0</v>
      </c>
      <c r="I37" s="68">
        <f t="shared" si="24"/>
        <v>162</v>
      </c>
      <c r="J37" s="72">
        <f t="shared" si="21"/>
        <v>1</v>
      </c>
      <c r="K37" s="72">
        <f t="shared" si="22"/>
        <v>1</v>
      </c>
      <c r="L37" s="72">
        <f t="shared" si="12"/>
        <v>1</v>
      </c>
      <c r="M37" s="72">
        <f t="shared" ca="1" si="13"/>
        <v>1</v>
      </c>
      <c r="N37" s="26"/>
      <c r="O37" s="26"/>
      <c r="P37" s="25"/>
      <c r="Q37" s="25"/>
      <c r="T37" s="22">
        <v>0</v>
      </c>
      <c r="U37" s="74">
        <f t="shared" si="14"/>
        <v>-140</v>
      </c>
      <c r="V37" s="70">
        <f t="shared" si="15"/>
        <v>-140</v>
      </c>
      <c r="W37" s="70"/>
      <c r="X37" s="70">
        <f t="shared" si="16"/>
        <v>153.894250944188</v>
      </c>
      <c r="Y37" s="70">
        <f t="shared" si="17"/>
        <v>13.894250944188002</v>
      </c>
      <c r="Z37" s="70">
        <f t="shared" si="18"/>
        <v>14</v>
      </c>
      <c r="AA37" s="24">
        <f t="shared" si="19"/>
        <v>14</v>
      </c>
      <c r="AB37" s="67">
        <f t="shared" si="20"/>
        <v>154</v>
      </c>
    </row>
    <row r="38" spans="1:28" ht="15" customHeight="1" x14ac:dyDescent="0.25">
      <c r="A38" s="71">
        <v>348</v>
      </c>
      <c r="B38" s="71">
        <v>140</v>
      </c>
      <c r="C38" s="68">
        <v>4.63</v>
      </c>
      <c r="D38" s="68">
        <v>263.61</v>
      </c>
      <c r="E38" s="68">
        <v>210.48</v>
      </c>
      <c r="F38" s="68">
        <v>0</v>
      </c>
      <c r="G38" s="68">
        <f t="shared" si="23"/>
        <v>38.666666666666664</v>
      </c>
      <c r="H38" s="68">
        <v>0</v>
      </c>
      <c r="I38" s="68">
        <f t="shared" si="24"/>
        <v>108</v>
      </c>
      <c r="J38" s="72">
        <f t="shared" si="21"/>
        <v>1</v>
      </c>
      <c r="K38" s="72">
        <f t="shared" si="22"/>
        <v>1</v>
      </c>
      <c r="L38" s="72">
        <f t="shared" si="12"/>
        <v>1</v>
      </c>
      <c r="M38" s="72">
        <f t="shared" ca="1" si="13"/>
        <v>1</v>
      </c>
      <c r="N38" s="26"/>
      <c r="O38" s="26"/>
      <c r="P38" s="25"/>
      <c r="Q38" s="25"/>
      <c r="T38" s="22">
        <v>0</v>
      </c>
      <c r="U38" s="74">
        <f t="shared" si="14"/>
        <v>-140</v>
      </c>
      <c r="V38" s="70">
        <f t="shared" si="15"/>
        <v>-140</v>
      </c>
      <c r="W38" s="70"/>
      <c r="X38" s="70">
        <f t="shared" si="16"/>
        <v>153.894250944188</v>
      </c>
      <c r="Y38" s="70">
        <f t="shared" si="17"/>
        <v>13.894250944188002</v>
      </c>
      <c r="Z38" s="70">
        <f t="shared" si="18"/>
        <v>14</v>
      </c>
      <c r="AA38" s="24">
        <f t="shared" si="19"/>
        <v>14</v>
      </c>
      <c r="AB38" s="67">
        <f t="shared" si="20"/>
        <v>154</v>
      </c>
    </row>
    <row r="39" spans="1:28" ht="15" customHeight="1" x14ac:dyDescent="0.25">
      <c r="A39" s="71">
        <v>319</v>
      </c>
      <c r="B39" s="71">
        <v>140</v>
      </c>
      <c r="C39" s="68">
        <v>4.25</v>
      </c>
      <c r="D39" s="68">
        <v>263.63</v>
      </c>
      <c r="E39" s="68">
        <v>210.48</v>
      </c>
      <c r="F39" s="68">
        <v>0</v>
      </c>
      <c r="G39" s="68">
        <f t="shared" si="23"/>
        <v>36.25</v>
      </c>
      <c r="H39" s="68">
        <v>0</v>
      </c>
      <c r="I39" s="68">
        <f t="shared" si="24"/>
        <v>81</v>
      </c>
      <c r="J39" s="72">
        <f t="shared" si="21"/>
        <v>1</v>
      </c>
      <c r="K39" s="72">
        <f t="shared" si="22"/>
        <v>1</v>
      </c>
      <c r="L39" s="72">
        <f t="shared" ref="L39:L70" si="25">IF(OR(COUNTIF(K35:K39,1)=5,COUNTIF(K35:K39,-1)=5),1,0)</f>
        <v>1</v>
      </c>
      <c r="M39" s="72">
        <f t="shared" ca="1" si="13"/>
        <v>1</v>
      </c>
      <c r="N39" s="26"/>
      <c r="O39" s="26"/>
      <c r="P39" s="25"/>
      <c r="Q39" s="25"/>
      <c r="T39" s="22">
        <v>0</v>
      </c>
      <c r="U39" s="74">
        <f t="shared" si="14"/>
        <v>-140</v>
      </c>
      <c r="V39" s="70">
        <f t="shared" si="15"/>
        <v>-140</v>
      </c>
      <c r="W39" s="70"/>
      <c r="X39" s="70">
        <f t="shared" si="16"/>
        <v>153.894250944188</v>
      </c>
      <c r="Y39" s="70">
        <f t="shared" si="17"/>
        <v>13.894250944188002</v>
      </c>
      <c r="Z39" s="70">
        <f t="shared" si="18"/>
        <v>14</v>
      </c>
      <c r="AA39" s="24">
        <f t="shared" si="19"/>
        <v>14</v>
      </c>
      <c r="AB39" s="67">
        <f t="shared" si="20"/>
        <v>154</v>
      </c>
    </row>
    <row r="40" spans="1:28" ht="15" customHeight="1" x14ac:dyDescent="0.25">
      <c r="A40" s="71">
        <v>290</v>
      </c>
      <c r="B40" s="71">
        <v>140</v>
      </c>
      <c r="C40" s="68">
        <v>3.86</v>
      </c>
      <c r="D40" s="68">
        <v>263.66000000000003</v>
      </c>
      <c r="E40" s="68">
        <v>210.48</v>
      </c>
      <c r="F40" s="68">
        <v>0</v>
      </c>
      <c r="G40" s="68">
        <f t="shared" si="23"/>
        <v>34.799999999999997</v>
      </c>
      <c r="H40" s="68">
        <v>0</v>
      </c>
      <c r="I40" s="68">
        <f t="shared" si="24"/>
        <v>64.8</v>
      </c>
      <c r="J40" s="72">
        <f t="shared" si="21"/>
        <v>1</v>
      </c>
      <c r="K40" s="72">
        <f t="shared" si="22"/>
        <v>1</v>
      </c>
      <c r="L40" s="72">
        <f t="shared" si="25"/>
        <v>1</v>
      </c>
      <c r="M40" s="72">
        <f t="shared" ca="1" si="13"/>
        <v>0</v>
      </c>
      <c r="N40" s="26"/>
      <c r="O40" s="26"/>
      <c r="P40" s="25"/>
      <c r="Q40" s="25"/>
      <c r="T40" s="22">
        <v>0</v>
      </c>
      <c r="U40" s="74">
        <f t="shared" si="14"/>
        <v>-140</v>
      </c>
      <c r="V40" s="70">
        <f t="shared" si="15"/>
        <v>-140</v>
      </c>
      <c r="W40" s="70"/>
      <c r="X40" s="70">
        <f t="shared" si="16"/>
        <v>153.894250944188</v>
      </c>
      <c r="Y40" s="70">
        <f t="shared" si="17"/>
        <v>13.894250944188002</v>
      </c>
      <c r="Z40" s="70">
        <f t="shared" si="18"/>
        <v>14</v>
      </c>
      <c r="AA40" s="24">
        <f t="shared" si="19"/>
        <v>14</v>
      </c>
      <c r="AB40" s="67">
        <f t="shared" si="20"/>
        <v>154</v>
      </c>
    </row>
    <row r="41" spans="1:28" ht="15" customHeight="1" x14ac:dyDescent="0.25">
      <c r="A41" s="71">
        <v>261</v>
      </c>
      <c r="B41" s="71">
        <v>140</v>
      </c>
      <c r="C41" s="68">
        <v>3.48</v>
      </c>
      <c r="D41" s="68">
        <v>263.68</v>
      </c>
      <c r="E41" s="68">
        <v>210.48</v>
      </c>
      <c r="F41" s="68">
        <v>0</v>
      </c>
      <c r="G41" s="68">
        <f t="shared" si="23"/>
        <v>33.833333333333336</v>
      </c>
      <c r="H41" s="68">
        <v>0</v>
      </c>
      <c r="I41" s="68">
        <f t="shared" si="24"/>
        <v>54</v>
      </c>
      <c r="J41" s="72">
        <f t="shared" si="21"/>
        <v>1</v>
      </c>
      <c r="K41" s="72">
        <f t="shared" si="22"/>
        <v>1</v>
      </c>
      <c r="L41" s="72">
        <f t="shared" si="25"/>
        <v>1</v>
      </c>
      <c r="M41" s="72">
        <f t="shared" ca="1" si="13"/>
        <v>1</v>
      </c>
      <c r="N41" s="26"/>
      <c r="O41" s="26"/>
      <c r="P41" s="25"/>
      <c r="Q41" s="25"/>
      <c r="T41" s="22">
        <v>0</v>
      </c>
      <c r="U41" s="74">
        <f t="shared" si="14"/>
        <v>-140</v>
      </c>
      <c r="V41" s="70">
        <f t="shared" si="15"/>
        <v>-140</v>
      </c>
      <c r="W41" s="70"/>
      <c r="X41" s="70">
        <f t="shared" si="16"/>
        <v>153.894250944188</v>
      </c>
      <c r="Y41" s="70">
        <f t="shared" si="17"/>
        <v>13.894250944188002</v>
      </c>
      <c r="Z41" s="70">
        <f t="shared" si="18"/>
        <v>14</v>
      </c>
      <c r="AA41" s="24">
        <f t="shared" si="19"/>
        <v>14</v>
      </c>
      <c r="AB41" s="67">
        <f t="shared" si="20"/>
        <v>154</v>
      </c>
    </row>
    <row r="42" spans="1:28" ht="15" customHeight="1" x14ac:dyDescent="0.25">
      <c r="A42" s="71">
        <v>242</v>
      </c>
      <c r="B42" s="71">
        <v>130</v>
      </c>
      <c r="C42" s="68">
        <v>3.22</v>
      </c>
      <c r="D42" s="68">
        <v>263.69</v>
      </c>
      <c r="E42" s="68">
        <v>210.39</v>
      </c>
      <c r="F42" s="68">
        <v>0</v>
      </c>
      <c r="G42" s="68">
        <f t="shared" si="23"/>
        <v>31.714285714285715</v>
      </c>
      <c r="H42" s="68">
        <v>0</v>
      </c>
      <c r="I42" s="68">
        <f t="shared" si="24"/>
        <v>47.714285714285715</v>
      </c>
      <c r="J42" s="72">
        <f t="shared" si="21"/>
        <v>1</v>
      </c>
      <c r="K42" s="72">
        <f t="shared" si="22"/>
        <v>1</v>
      </c>
      <c r="L42" s="72">
        <f t="shared" si="25"/>
        <v>1</v>
      </c>
      <c r="M42" s="72">
        <f t="shared" ca="1" si="13"/>
        <v>0</v>
      </c>
      <c r="N42" s="26"/>
      <c r="O42" s="26"/>
      <c r="P42" s="25"/>
      <c r="Q42" s="25"/>
      <c r="T42" s="22">
        <v>0</v>
      </c>
      <c r="U42" s="74">
        <f t="shared" si="14"/>
        <v>-130</v>
      </c>
      <c r="V42" s="70">
        <f t="shared" si="15"/>
        <v>-130</v>
      </c>
      <c r="W42" s="70"/>
      <c r="X42" s="70">
        <f t="shared" si="16"/>
        <v>142.90180444817457</v>
      </c>
      <c r="Y42" s="70">
        <f t="shared" si="17"/>
        <v>12.901804448174573</v>
      </c>
      <c r="Z42" s="70">
        <f t="shared" si="18"/>
        <v>13</v>
      </c>
      <c r="AA42" s="24">
        <f t="shared" si="19"/>
        <v>13</v>
      </c>
      <c r="AB42" s="67">
        <f t="shared" si="20"/>
        <v>143</v>
      </c>
    </row>
    <row r="43" spans="1:28" ht="15" customHeight="1" x14ac:dyDescent="0.25">
      <c r="A43" s="71">
        <v>222</v>
      </c>
      <c r="B43" s="71">
        <v>130</v>
      </c>
      <c r="C43" s="68">
        <v>2.96</v>
      </c>
      <c r="D43" s="68">
        <v>263.70999999999998</v>
      </c>
      <c r="E43" s="68">
        <v>210.39</v>
      </c>
      <c r="F43" s="68">
        <v>0</v>
      </c>
      <c r="G43" s="68">
        <f t="shared" si="23"/>
        <v>30.25</v>
      </c>
      <c r="H43" s="68">
        <v>0</v>
      </c>
      <c r="I43" s="68">
        <f t="shared" si="24"/>
        <v>41.75</v>
      </c>
      <c r="J43" s="72">
        <f t="shared" si="21"/>
        <v>1</v>
      </c>
      <c r="K43" s="72">
        <f t="shared" si="22"/>
        <v>1</v>
      </c>
      <c r="L43" s="72">
        <f t="shared" si="25"/>
        <v>1</v>
      </c>
      <c r="M43" s="72">
        <f t="shared" ca="1" si="13"/>
        <v>0</v>
      </c>
      <c r="N43" s="26"/>
      <c r="O43" s="26"/>
      <c r="P43" s="25"/>
      <c r="Q43" s="25"/>
      <c r="T43" s="22">
        <v>0</v>
      </c>
      <c r="U43" s="74">
        <f t="shared" si="14"/>
        <v>-130</v>
      </c>
      <c r="V43" s="70">
        <f t="shared" si="15"/>
        <v>-130</v>
      </c>
      <c r="W43" s="70"/>
      <c r="X43" s="70">
        <f t="shared" si="16"/>
        <v>142.90180444817457</v>
      </c>
      <c r="Y43" s="70">
        <f t="shared" si="17"/>
        <v>12.901804448174573</v>
      </c>
      <c r="Z43" s="70">
        <f t="shared" si="18"/>
        <v>13</v>
      </c>
      <c r="AA43" s="24">
        <f t="shared" si="19"/>
        <v>13</v>
      </c>
      <c r="AB43" s="67">
        <f t="shared" si="20"/>
        <v>143</v>
      </c>
    </row>
    <row r="44" spans="1:28" ht="15" customHeight="1" x14ac:dyDescent="0.25">
      <c r="A44" s="71">
        <v>203</v>
      </c>
      <c r="B44" s="71">
        <v>130</v>
      </c>
      <c r="C44" s="68">
        <v>2.71</v>
      </c>
      <c r="D44" s="68">
        <v>263.72000000000003</v>
      </c>
      <c r="E44" s="68">
        <v>210.39</v>
      </c>
      <c r="F44" s="68">
        <v>0</v>
      </c>
      <c r="G44" s="68">
        <f t="shared" si="23"/>
        <v>29</v>
      </c>
      <c r="H44" s="68">
        <v>0</v>
      </c>
      <c r="I44" s="68">
        <f t="shared" si="24"/>
        <v>37.111111111111114</v>
      </c>
      <c r="J44" s="72">
        <f t="shared" si="21"/>
        <v>1</v>
      </c>
      <c r="K44" s="72">
        <f t="shared" si="22"/>
        <v>1</v>
      </c>
      <c r="L44" s="72">
        <f t="shared" si="25"/>
        <v>1</v>
      </c>
      <c r="M44" s="72">
        <f t="shared" ca="1" si="13"/>
        <v>0</v>
      </c>
      <c r="N44" s="26"/>
      <c r="O44" s="26"/>
      <c r="P44" s="25"/>
      <c r="Q44" s="25"/>
      <c r="T44" s="22">
        <v>0</v>
      </c>
      <c r="U44" s="74">
        <f t="shared" si="14"/>
        <v>-130</v>
      </c>
      <c r="V44" s="70">
        <f t="shared" si="15"/>
        <v>-130</v>
      </c>
      <c r="W44" s="70"/>
      <c r="X44" s="70">
        <f t="shared" si="16"/>
        <v>142.90180444817457</v>
      </c>
      <c r="Y44" s="70">
        <f t="shared" si="17"/>
        <v>12.901804448174573</v>
      </c>
      <c r="Z44" s="70">
        <f t="shared" si="18"/>
        <v>13</v>
      </c>
      <c r="AA44" s="24">
        <f t="shared" si="19"/>
        <v>13</v>
      </c>
      <c r="AB44" s="67">
        <f t="shared" si="20"/>
        <v>143</v>
      </c>
    </row>
    <row r="45" spans="1:28" ht="15" customHeight="1" x14ac:dyDescent="0.25">
      <c r="A45" s="71">
        <v>193</v>
      </c>
      <c r="B45" s="71">
        <v>130</v>
      </c>
      <c r="C45" s="68">
        <v>2.57</v>
      </c>
      <c r="D45" s="68">
        <v>263.73</v>
      </c>
      <c r="E45" s="68">
        <v>210.39</v>
      </c>
      <c r="F45" s="68">
        <v>0</v>
      </c>
      <c r="G45" s="68">
        <f t="shared" si="23"/>
        <v>27.1</v>
      </c>
      <c r="H45" s="68">
        <v>0</v>
      </c>
      <c r="I45" s="68">
        <f t="shared" si="24"/>
        <v>33.4</v>
      </c>
      <c r="J45" s="72">
        <f t="shared" si="21"/>
        <v>1</v>
      </c>
      <c r="K45" s="72">
        <f t="shared" si="22"/>
        <v>1</v>
      </c>
      <c r="L45" s="72">
        <f t="shared" si="25"/>
        <v>1</v>
      </c>
      <c r="M45" s="72">
        <f t="shared" ca="1" si="13"/>
        <v>0</v>
      </c>
      <c r="N45" s="26"/>
      <c r="O45" s="26"/>
      <c r="P45" s="25"/>
      <c r="Q45" s="25"/>
      <c r="T45" s="22">
        <v>0</v>
      </c>
      <c r="U45" s="74">
        <f t="shared" si="14"/>
        <v>-130</v>
      </c>
      <c r="V45" s="70">
        <f t="shared" si="15"/>
        <v>-130</v>
      </c>
      <c r="W45" s="70"/>
      <c r="X45" s="70">
        <f t="shared" si="16"/>
        <v>142.90180444817457</v>
      </c>
      <c r="Y45" s="70">
        <f t="shared" si="17"/>
        <v>12.901804448174573</v>
      </c>
      <c r="Z45" s="70">
        <f t="shared" si="18"/>
        <v>13</v>
      </c>
      <c r="AA45" s="24">
        <f t="shared" si="19"/>
        <v>13</v>
      </c>
      <c r="AB45" s="67">
        <f t="shared" si="20"/>
        <v>143</v>
      </c>
    </row>
    <row r="46" spans="1:28" ht="15" customHeight="1" x14ac:dyDescent="0.25">
      <c r="A46" s="71">
        <v>183</v>
      </c>
      <c r="B46" s="71">
        <v>130</v>
      </c>
      <c r="C46" s="68">
        <v>2.44</v>
      </c>
      <c r="D46" s="68">
        <v>263.74</v>
      </c>
      <c r="E46" s="68">
        <v>210.39</v>
      </c>
      <c r="F46" s="68">
        <v>0</v>
      </c>
      <c r="G46" s="68">
        <f t="shared" si="23"/>
        <v>25.545454545454547</v>
      </c>
      <c r="H46" s="68">
        <v>0</v>
      </c>
      <c r="I46" s="68">
        <f t="shared" si="24"/>
        <v>30.363636363636363</v>
      </c>
      <c r="J46" s="72">
        <f t="shared" si="21"/>
        <v>1</v>
      </c>
      <c r="K46" s="72">
        <f t="shared" si="22"/>
        <v>1</v>
      </c>
      <c r="L46" s="72">
        <f t="shared" si="25"/>
        <v>1</v>
      </c>
      <c r="M46" s="72">
        <f t="shared" ca="1" si="13"/>
        <v>1</v>
      </c>
      <c r="N46" s="26"/>
      <c r="O46" s="26"/>
      <c r="P46" s="25"/>
      <c r="Q46" s="25"/>
      <c r="T46" s="22">
        <v>0</v>
      </c>
      <c r="U46" s="74">
        <f t="shared" si="14"/>
        <v>-130</v>
      </c>
      <c r="V46" s="70">
        <f t="shared" si="15"/>
        <v>-130</v>
      </c>
      <c r="W46" s="70"/>
      <c r="X46" s="70">
        <f t="shared" si="16"/>
        <v>142.90180444817457</v>
      </c>
      <c r="Y46" s="70">
        <f t="shared" si="17"/>
        <v>12.901804448174573</v>
      </c>
      <c r="Z46" s="70">
        <f t="shared" si="18"/>
        <v>13</v>
      </c>
      <c r="AA46" s="24">
        <f t="shared" si="19"/>
        <v>13</v>
      </c>
      <c r="AB46" s="67">
        <f t="shared" si="20"/>
        <v>143</v>
      </c>
    </row>
    <row r="47" spans="1:28" ht="15" customHeight="1" x14ac:dyDescent="0.25">
      <c r="A47" s="71">
        <v>173</v>
      </c>
      <c r="B47" s="71">
        <v>120</v>
      </c>
      <c r="C47" s="68">
        <v>2.31</v>
      </c>
      <c r="D47" s="68">
        <v>263.75</v>
      </c>
      <c r="E47" s="68">
        <v>210.31</v>
      </c>
      <c r="F47" s="68">
        <v>0</v>
      </c>
      <c r="G47" s="68">
        <f t="shared" si="23"/>
        <v>24.25</v>
      </c>
      <c r="H47" s="68">
        <v>0</v>
      </c>
      <c r="I47" s="68">
        <f t="shared" si="24"/>
        <v>28.666666666666668</v>
      </c>
      <c r="J47" s="72">
        <f t="shared" si="21"/>
        <v>1</v>
      </c>
      <c r="K47" s="72">
        <f t="shared" si="22"/>
        <v>1</v>
      </c>
      <c r="L47" s="72">
        <f t="shared" si="25"/>
        <v>1</v>
      </c>
      <c r="M47" s="72">
        <f t="shared" ca="1" si="13"/>
        <v>1</v>
      </c>
      <c r="N47" s="26"/>
      <c r="O47" s="26"/>
      <c r="P47" s="25"/>
      <c r="Q47" s="25"/>
      <c r="T47" s="22">
        <v>0</v>
      </c>
      <c r="U47" s="74">
        <f t="shared" si="14"/>
        <v>-120</v>
      </c>
      <c r="V47" s="70">
        <f t="shared" si="15"/>
        <v>-120</v>
      </c>
      <c r="W47" s="70"/>
      <c r="X47" s="70">
        <f t="shared" si="16"/>
        <v>131.90935795216114</v>
      </c>
      <c r="Y47" s="70">
        <f t="shared" si="17"/>
        <v>11.909357952161145</v>
      </c>
      <c r="Z47" s="70">
        <f t="shared" si="18"/>
        <v>12</v>
      </c>
      <c r="AA47" s="24">
        <f t="shared" si="19"/>
        <v>12</v>
      </c>
      <c r="AB47" s="67">
        <f t="shared" si="20"/>
        <v>132</v>
      </c>
    </row>
    <row r="48" spans="1:28" ht="15" customHeight="1" x14ac:dyDescent="0.25">
      <c r="A48" s="71">
        <v>157</v>
      </c>
      <c r="B48" s="71">
        <v>120</v>
      </c>
      <c r="C48" s="68">
        <v>2.09</v>
      </c>
      <c r="D48" s="68">
        <v>263.75</v>
      </c>
      <c r="E48" s="68">
        <v>210.31</v>
      </c>
      <c r="F48" s="68">
        <v>0</v>
      </c>
      <c r="G48" s="68">
        <f t="shared" si="23"/>
        <v>23.615384615384617</v>
      </c>
      <c r="H48" s="68">
        <v>0</v>
      </c>
      <c r="I48" s="68">
        <f t="shared" si="24"/>
        <v>26.46153846153846</v>
      </c>
      <c r="J48" s="72">
        <f t="shared" si="21"/>
        <v>1</v>
      </c>
      <c r="K48" s="72">
        <f t="shared" si="22"/>
        <v>1</v>
      </c>
      <c r="L48" s="72">
        <f t="shared" si="25"/>
        <v>1</v>
      </c>
      <c r="M48" s="72">
        <f t="shared" ca="1" si="13"/>
        <v>0</v>
      </c>
      <c r="N48" s="26"/>
      <c r="O48" s="26"/>
      <c r="P48" s="25"/>
      <c r="Q48" s="25"/>
      <c r="T48" s="22">
        <v>0</v>
      </c>
      <c r="U48" s="74">
        <f t="shared" si="14"/>
        <v>-120</v>
      </c>
      <c r="V48" s="70">
        <f t="shared" si="15"/>
        <v>-120</v>
      </c>
      <c r="W48" s="70"/>
      <c r="X48" s="70">
        <f t="shared" si="16"/>
        <v>131.90935795216114</v>
      </c>
      <c r="Y48" s="70">
        <f t="shared" si="17"/>
        <v>11.909357952161145</v>
      </c>
      <c r="Z48" s="70">
        <f t="shared" si="18"/>
        <v>12</v>
      </c>
      <c r="AA48" s="24">
        <f t="shared" si="19"/>
        <v>12</v>
      </c>
      <c r="AB48" s="67">
        <f t="shared" si="20"/>
        <v>132</v>
      </c>
    </row>
    <row r="49" spans="1:28" ht="15" customHeight="1" x14ac:dyDescent="0.25">
      <c r="A49" s="71">
        <v>141</v>
      </c>
      <c r="B49" s="71">
        <v>120</v>
      </c>
      <c r="C49" s="68">
        <v>1.88</v>
      </c>
      <c r="D49" s="68">
        <v>263.76</v>
      </c>
      <c r="E49" s="68">
        <v>210.31</v>
      </c>
      <c r="F49" s="68">
        <v>0</v>
      </c>
      <c r="G49" s="68">
        <f t="shared" si="23"/>
        <v>23.071428571428573</v>
      </c>
      <c r="H49" s="68">
        <v>0</v>
      </c>
      <c r="I49" s="68">
        <f t="shared" si="24"/>
        <v>24.571428571428573</v>
      </c>
      <c r="J49" s="72">
        <f t="shared" si="21"/>
        <v>1</v>
      </c>
      <c r="K49" s="72">
        <f t="shared" si="22"/>
        <v>1</v>
      </c>
      <c r="L49" s="72">
        <f t="shared" si="25"/>
        <v>1</v>
      </c>
      <c r="M49" s="72">
        <f t="shared" ca="1" si="13"/>
        <v>1</v>
      </c>
      <c r="N49" s="26"/>
      <c r="O49" s="26"/>
      <c r="P49" s="25"/>
      <c r="Q49" s="25"/>
      <c r="T49" s="22">
        <v>0</v>
      </c>
      <c r="U49" s="74">
        <f t="shared" si="14"/>
        <v>-120</v>
      </c>
      <c r="V49" s="70">
        <f t="shared" si="15"/>
        <v>-120</v>
      </c>
      <c r="W49" s="70"/>
      <c r="X49" s="70">
        <f t="shared" si="16"/>
        <v>131.90935795216114</v>
      </c>
      <c r="Y49" s="70">
        <f t="shared" si="17"/>
        <v>11.909357952161145</v>
      </c>
      <c r="Z49" s="70">
        <f t="shared" si="18"/>
        <v>12</v>
      </c>
      <c r="AA49" s="24">
        <f t="shared" si="19"/>
        <v>12</v>
      </c>
      <c r="AB49" s="67">
        <f t="shared" si="20"/>
        <v>132</v>
      </c>
    </row>
    <row r="50" spans="1:28" ht="15" customHeight="1" x14ac:dyDescent="0.25">
      <c r="A50" s="71">
        <v>126</v>
      </c>
      <c r="B50" s="71">
        <v>120</v>
      </c>
      <c r="C50" s="68">
        <v>1.67</v>
      </c>
      <c r="D50" s="68">
        <v>263.76</v>
      </c>
      <c r="E50" s="68">
        <v>210.31</v>
      </c>
      <c r="F50" s="68">
        <v>0</v>
      </c>
      <c r="G50" s="68">
        <f t="shared" si="23"/>
        <v>22.533333333333335</v>
      </c>
      <c r="H50" s="68">
        <v>0</v>
      </c>
      <c r="I50" s="68">
        <f t="shared" si="24"/>
        <v>22.933333333333334</v>
      </c>
      <c r="J50" s="72">
        <f t="shared" si="21"/>
        <v>1</v>
      </c>
      <c r="K50" s="72">
        <f t="shared" si="22"/>
        <v>1</v>
      </c>
      <c r="L50" s="72">
        <f t="shared" si="25"/>
        <v>1</v>
      </c>
      <c r="M50" s="72">
        <f t="shared" ca="1" si="13"/>
        <v>1</v>
      </c>
      <c r="N50" s="26"/>
      <c r="O50" s="26"/>
      <c r="P50" s="25"/>
      <c r="Q50" s="25"/>
      <c r="T50" s="22">
        <v>0</v>
      </c>
      <c r="U50" s="74">
        <f t="shared" si="14"/>
        <v>-120</v>
      </c>
      <c r="V50" s="70">
        <f t="shared" si="15"/>
        <v>-120</v>
      </c>
      <c r="W50" s="70"/>
      <c r="X50" s="70">
        <f t="shared" si="16"/>
        <v>131.90935795216114</v>
      </c>
      <c r="Y50" s="70">
        <f t="shared" si="17"/>
        <v>11.909357952161145</v>
      </c>
      <c r="Z50" s="70">
        <f t="shared" si="18"/>
        <v>12</v>
      </c>
      <c r="AA50" s="24">
        <f t="shared" si="19"/>
        <v>12</v>
      </c>
      <c r="AB50" s="67">
        <f t="shared" si="20"/>
        <v>132</v>
      </c>
    </row>
    <row r="51" spans="1:28" ht="15" customHeight="1" x14ac:dyDescent="0.25">
      <c r="A51" s="71">
        <v>129</v>
      </c>
      <c r="B51" s="71">
        <v>120</v>
      </c>
      <c r="C51" s="68">
        <v>1.71</v>
      </c>
      <c r="D51" s="68">
        <v>263.76</v>
      </c>
      <c r="E51" s="68">
        <v>210.31</v>
      </c>
      <c r="F51" s="68">
        <v>0</v>
      </c>
      <c r="G51" s="68">
        <f t="shared" si="23"/>
        <v>20.9375</v>
      </c>
      <c r="H51" s="68">
        <v>0</v>
      </c>
      <c r="I51" s="68">
        <f t="shared" si="24"/>
        <v>21.5</v>
      </c>
      <c r="J51" s="72">
        <f t="shared" si="21"/>
        <v>1</v>
      </c>
      <c r="K51" s="72">
        <f t="shared" si="22"/>
        <v>1</v>
      </c>
      <c r="L51" s="72">
        <f t="shared" si="25"/>
        <v>1</v>
      </c>
      <c r="M51" s="72">
        <f t="shared" ca="1" si="13"/>
        <v>1</v>
      </c>
      <c r="N51" s="26"/>
      <c r="O51" s="26"/>
      <c r="P51" s="25"/>
      <c r="Q51" s="25"/>
      <c r="T51" s="22">
        <v>0</v>
      </c>
      <c r="U51" s="74">
        <f t="shared" si="14"/>
        <v>-120</v>
      </c>
      <c r="V51" s="70">
        <f t="shared" si="15"/>
        <v>-120</v>
      </c>
      <c r="W51" s="70"/>
      <c r="X51" s="70">
        <f t="shared" si="16"/>
        <v>131.90935795216114</v>
      </c>
      <c r="Y51" s="70">
        <f t="shared" si="17"/>
        <v>11.909357952161145</v>
      </c>
      <c r="Z51" s="70">
        <f t="shared" si="18"/>
        <v>12</v>
      </c>
      <c r="AA51" s="24">
        <f t="shared" si="19"/>
        <v>12</v>
      </c>
      <c r="AB51" s="67">
        <f t="shared" si="20"/>
        <v>132</v>
      </c>
    </row>
    <row r="52" spans="1:28" ht="15" customHeight="1" x14ac:dyDescent="0.25">
      <c r="A52" s="71">
        <v>132</v>
      </c>
      <c r="B52" s="71">
        <v>110</v>
      </c>
      <c r="C52" s="68">
        <v>1.75</v>
      </c>
      <c r="D52" s="68">
        <v>263.76</v>
      </c>
      <c r="E52" s="68">
        <v>210.22</v>
      </c>
      <c r="F52" s="68">
        <v>0</v>
      </c>
      <c r="G52" s="68">
        <f t="shared" si="23"/>
        <v>19.529411764705884</v>
      </c>
      <c r="H52" s="68">
        <v>0</v>
      </c>
      <c r="I52" s="68">
        <f t="shared" si="24"/>
        <v>20.823529411764707</v>
      </c>
      <c r="J52" s="72">
        <f t="shared" si="21"/>
        <v>1</v>
      </c>
      <c r="K52" s="72">
        <f t="shared" si="22"/>
        <v>1</v>
      </c>
      <c r="L52" s="72">
        <f t="shared" si="25"/>
        <v>1</v>
      </c>
      <c r="M52" s="72">
        <f t="shared" ca="1" si="13"/>
        <v>1</v>
      </c>
      <c r="N52" s="26"/>
      <c r="O52" s="26"/>
      <c r="P52" s="25"/>
      <c r="Q52" s="25"/>
      <c r="T52" s="22">
        <v>0</v>
      </c>
      <c r="U52" s="74">
        <f t="shared" si="14"/>
        <v>-110</v>
      </c>
      <c r="V52" s="70">
        <f t="shared" si="15"/>
        <v>-110</v>
      </c>
      <c r="W52" s="70"/>
      <c r="X52" s="70">
        <f t="shared" si="16"/>
        <v>120.9169114561477</v>
      </c>
      <c r="Y52" s="70">
        <f t="shared" si="17"/>
        <v>10.916911456147702</v>
      </c>
      <c r="Z52" s="70">
        <f t="shared" si="18"/>
        <v>11</v>
      </c>
      <c r="AA52" s="24">
        <f t="shared" si="19"/>
        <v>11</v>
      </c>
      <c r="AB52" s="67">
        <f t="shared" si="20"/>
        <v>121</v>
      </c>
    </row>
    <row r="53" spans="1:28" ht="15" customHeight="1" x14ac:dyDescent="0.25">
      <c r="A53" s="71">
        <v>135</v>
      </c>
      <c r="B53" s="71">
        <v>110</v>
      </c>
      <c r="C53" s="68">
        <v>1.8</v>
      </c>
      <c r="D53" s="68">
        <v>263.76</v>
      </c>
      <c r="E53" s="68">
        <v>210.22</v>
      </c>
      <c r="F53" s="68">
        <v>0</v>
      </c>
      <c r="G53" s="68">
        <f t="shared" si="23"/>
        <v>18.277777777777779</v>
      </c>
      <c r="H53" s="68">
        <v>0</v>
      </c>
      <c r="I53" s="68">
        <f t="shared" si="24"/>
        <v>19.666666666666668</v>
      </c>
      <c r="J53" s="72">
        <f t="shared" si="21"/>
        <v>1</v>
      </c>
      <c r="K53" s="72">
        <f t="shared" si="22"/>
        <v>1</v>
      </c>
      <c r="L53" s="72">
        <f t="shared" si="25"/>
        <v>1</v>
      </c>
      <c r="M53" s="72">
        <f t="shared" ca="1" si="13"/>
        <v>1</v>
      </c>
      <c r="N53" s="26"/>
      <c r="O53" s="26"/>
      <c r="P53" s="25"/>
      <c r="Q53" s="25"/>
      <c r="T53" s="22">
        <v>0</v>
      </c>
      <c r="U53" s="74">
        <f t="shared" si="14"/>
        <v>-110</v>
      </c>
      <c r="V53" s="70">
        <f t="shared" si="15"/>
        <v>-110</v>
      </c>
      <c r="W53" s="70"/>
      <c r="X53" s="70">
        <f t="shared" si="16"/>
        <v>120.9169114561477</v>
      </c>
      <c r="Y53" s="70">
        <f t="shared" si="17"/>
        <v>10.916911456147702</v>
      </c>
      <c r="Z53" s="70">
        <f t="shared" si="18"/>
        <v>11</v>
      </c>
      <c r="AA53" s="24">
        <f t="shared" si="19"/>
        <v>11</v>
      </c>
      <c r="AB53" s="67">
        <f t="shared" si="20"/>
        <v>121</v>
      </c>
    </row>
    <row r="54" spans="1:28" ht="15" customHeight="1" x14ac:dyDescent="0.25">
      <c r="A54" s="71">
        <v>133</v>
      </c>
      <c r="B54" s="71">
        <v>110</v>
      </c>
      <c r="C54" s="68">
        <v>1.77</v>
      </c>
      <c r="D54" s="68">
        <v>263.77</v>
      </c>
      <c r="E54" s="68">
        <v>210.22</v>
      </c>
      <c r="F54" s="68">
        <v>0</v>
      </c>
      <c r="G54" s="68">
        <f t="shared" si="23"/>
        <v>17.421052631578949</v>
      </c>
      <c r="H54" s="68">
        <v>0</v>
      </c>
      <c r="I54" s="68">
        <f t="shared" si="24"/>
        <v>18.631578947368421</v>
      </c>
      <c r="J54" s="72">
        <f t="shared" si="21"/>
        <v>1</v>
      </c>
      <c r="K54" s="72">
        <f t="shared" si="22"/>
        <v>1</v>
      </c>
      <c r="L54" s="72">
        <f t="shared" si="25"/>
        <v>1</v>
      </c>
      <c r="M54" s="72">
        <f t="shared" ca="1" si="13"/>
        <v>0</v>
      </c>
      <c r="N54" s="26"/>
      <c r="O54" s="26"/>
      <c r="P54" s="25"/>
      <c r="Q54" s="25"/>
      <c r="T54" s="22">
        <v>0</v>
      </c>
      <c r="U54" s="74">
        <f t="shared" si="14"/>
        <v>-110</v>
      </c>
      <c r="V54" s="70">
        <f t="shared" si="15"/>
        <v>-110</v>
      </c>
      <c r="W54" s="70"/>
      <c r="X54" s="70">
        <f t="shared" si="16"/>
        <v>120.9169114561477</v>
      </c>
      <c r="Y54" s="70">
        <f t="shared" si="17"/>
        <v>10.916911456147702</v>
      </c>
      <c r="Z54" s="70">
        <f t="shared" si="18"/>
        <v>11</v>
      </c>
      <c r="AA54" s="24">
        <f t="shared" si="19"/>
        <v>11</v>
      </c>
      <c r="AB54" s="67">
        <f t="shared" si="20"/>
        <v>121</v>
      </c>
    </row>
    <row r="55" spans="1:28" ht="15" customHeight="1" x14ac:dyDescent="0.25">
      <c r="A55" s="71">
        <v>130</v>
      </c>
      <c r="B55" s="71">
        <v>110</v>
      </c>
      <c r="C55" s="68">
        <v>1.73</v>
      </c>
      <c r="D55" s="68">
        <v>263.77</v>
      </c>
      <c r="E55" s="68">
        <v>210.22</v>
      </c>
      <c r="F55" s="68">
        <v>0</v>
      </c>
      <c r="G55" s="68">
        <f t="shared" si="23"/>
        <v>16.7</v>
      </c>
      <c r="H55" s="68">
        <v>0</v>
      </c>
      <c r="I55" s="68">
        <f t="shared" si="24"/>
        <v>17.7</v>
      </c>
      <c r="J55" s="72">
        <f t="shared" si="21"/>
        <v>1</v>
      </c>
      <c r="K55" s="72">
        <f t="shared" si="22"/>
        <v>1</v>
      </c>
      <c r="L55" s="72">
        <f t="shared" si="25"/>
        <v>1</v>
      </c>
      <c r="M55" s="72">
        <f t="shared" ca="1" si="13"/>
        <v>1</v>
      </c>
      <c r="N55" s="26"/>
      <c r="O55" s="26"/>
      <c r="P55" s="25"/>
      <c r="Q55" s="25"/>
      <c r="T55" s="22">
        <v>0</v>
      </c>
      <c r="U55" s="74">
        <f t="shared" si="14"/>
        <v>-110</v>
      </c>
      <c r="V55" s="70">
        <f t="shared" si="15"/>
        <v>-110</v>
      </c>
      <c r="W55" s="70"/>
      <c r="X55" s="70">
        <f t="shared" si="16"/>
        <v>120.9169114561477</v>
      </c>
      <c r="Y55" s="70">
        <f t="shared" si="17"/>
        <v>10.916911456147702</v>
      </c>
      <c r="Z55" s="70">
        <f t="shared" si="18"/>
        <v>11</v>
      </c>
      <c r="AA55" s="24">
        <f t="shared" si="19"/>
        <v>11</v>
      </c>
      <c r="AB55" s="67">
        <f t="shared" si="20"/>
        <v>121</v>
      </c>
    </row>
    <row r="56" spans="1:28" ht="15" customHeight="1" x14ac:dyDescent="0.25">
      <c r="A56" s="71">
        <v>128</v>
      </c>
      <c r="B56" s="71">
        <v>110</v>
      </c>
      <c r="C56" s="68">
        <v>1.7</v>
      </c>
      <c r="D56" s="68">
        <v>263.77</v>
      </c>
      <c r="E56" s="68">
        <v>210.22</v>
      </c>
      <c r="F56" s="68">
        <v>0</v>
      </c>
      <c r="G56" s="68">
        <f t="shared" si="23"/>
        <v>16</v>
      </c>
      <c r="H56" s="68">
        <v>0</v>
      </c>
      <c r="I56" s="68">
        <f t="shared" si="24"/>
        <v>16.857142857142858</v>
      </c>
      <c r="J56" s="72">
        <f t="shared" si="21"/>
        <v>1</v>
      </c>
      <c r="K56" s="72">
        <f t="shared" si="22"/>
        <v>1</v>
      </c>
      <c r="L56" s="72">
        <f t="shared" si="25"/>
        <v>1</v>
      </c>
      <c r="M56" s="72">
        <f t="shared" ca="1" si="13"/>
        <v>1</v>
      </c>
      <c r="N56" s="26"/>
      <c r="O56" s="26"/>
      <c r="P56" s="25"/>
      <c r="Q56" s="25"/>
      <c r="T56" s="22">
        <v>0</v>
      </c>
      <c r="U56" s="74">
        <f t="shared" si="14"/>
        <v>-110</v>
      </c>
      <c r="V56" s="70">
        <f t="shared" si="15"/>
        <v>-110</v>
      </c>
      <c r="W56" s="70"/>
      <c r="X56" s="70">
        <f t="shared" si="16"/>
        <v>120.9169114561477</v>
      </c>
      <c r="Y56" s="70">
        <f t="shared" si="17"/>
        <v>10.916911456147702</v>
      </c>
      <c r="Z56" s="70">
        <f t="shared" si="18"/>
        <v>11</v>
      </c>
      <c r="AA56" s="24">
        <f t="shared" si="19"/>
        <v>11</v>
      </c>
      <c r="AB56" s="67">
        <f t="shared" si="20"/>
        <v>121</v>
      </c>
    </row>
    <row r="57" spans="1:28" ht="15" customHeight="1" x14ac:dyDescent="0.25">
      <c r="A57" s="71">
        <v>113</v>
      </c>
      <c r="B57" s="71">
        <v>100</v>
      </c>
      <c r="C57" s="68">
        <v>1.51</v>
      </c>
      <c r="D57" s="68">
        <v>263.77999999999997</v>
      </c>
      <c r="E57" s="68">
        <v>210.13</v>
      </c>
      <c r="F57" s="68">
        <v>0</v>
      </c>
      <c r="G57" s="68">
        <f t="shared" si="23"/>
        <v>15.954545454545455</v>
      </c>
      <c r="H57" s="68">
        <v>0</v>
      </c>
      <c r="I57" s="68">
        <f t="shared" si="24"/>
        <v>16.545454545454547</v>
      </c>
      <c r="J57" s="72">
        <f t="shared" si="21"/>
        <v>1</v>
      </c>
      <c r="K57" s="72">
        <f t="shared" si="22"/>
        <v>1</v>
      </c>
      <c r="L57" s="72">
        <f t="shared" si="25"/>
        <v>1</v>
      </c>
      <c r="M57" s="72">
        <f t="shared" ca="1" si="13"/>
        <v>1</v>
      </c>
      <c r="N57" s="26"/>
      <c r="O57" s="26"/>
      <c r="P57" s="25"/>
      <c r="Q57" s="25"/>
      <c r="T57" s="22">
        <v>0</v>
      </c>
      <c r="U57" s="74">
        <f t="shared" si="14"/>
        <v>-100</v>
      </c>
      <c r="V57" s="70">
        <f t="shared" si="15"/>
        <v>-100</v>
      </c>
      <c r="W57" s="70"/>
      <c r="X57" s="70">
        <f t="shared" si="16"/>
        <v>109.92446496013429</v>
      </c>
      <c r="Y57" s="70">
        <f t="shared" si="17"/>
        <v>9.9244649601342871</v>
      </c>
      <c r="Z57" s="70">
        <f t="shared" si="18"/>
        <v>10</v>
      </c>
      <c r="AA57" s="24">
        <f t="shared" si="19"/>
        <v>10</v>
      </c>
      <c r="AB57" s="67">
        <f t="shared" si="20"/>
        <v>110</v>
      </c>
    </row>
    <row r="58" spans="1:28" ht="15" customHeight="1" x14ac:dyDescent="0.25">
      <c r="A58" s="71">
        <v>99</v>
      </c>
      <c r="B58" s="71">
        <v>100</v>
      </c>
      <c r="C58" s="68">
        <v>1.31</v>
      </c>
      <c r="D58" s="68">
        <v>263.77999999999997</v>
      </c>
      <c r="E58" s="68">
        <v>210.13</v>
      </c>
      <c r="F58" s="68">
        <v>0</v>
      </c>
      <c r="G58" s="68">
        <f t="shared" si="23"/>
        <v>15.869565217391305</v>
      </c>
      <c r="H58" s="68">
        <v>0</v>
      </c>
      <c r="I58" s="68">
        <f t="shared" si="24"/>
        <v>15.826086956521738</v>
      </c>
      <c r="J58" s="72">
        <f t="shared" si="21"/>
        <v>1</v>
      </c>
      <c r="K58" s="72">
        <f t="shared" si="22"/>
        <v>1</v>
      </c>
      <c r="L58" s="72">
        <f t="shared" si="25"/>
        <v>1</v>
      </c>
      <c r="M58" s="72">
        <f t="shared" ca="1" si="13"/>
        <v>1</v>
      </c>
      <c r="N58" s="26"/>
      <c r="O58" s="26"/>
      <c r="P58" s="25"/>
      <c r="Q58" s="25"/>
      <c r="T58" s="22">
        <v>0</v>
      </c>
      <c r="U58" s="74">
        <f t="shared" si="14"/>
        <v>-100</v>
      </c>
      <c r="V58" s="70">
        <f t="shared" si="15"/>
        <v>-100</v>
      </c>
      <c r="W58" s="70"/>
      <c r="X58" s="70">
        <f t="shared" si="16"/>
        <v>109.92446496013429</v>
      </c>
      <c r="Y58" s="70">
        <f t="shared" si="17"/>
        <v>9.9244649601342871</v>
      </c>
      <c r="Z58" s="70">
        <f t="shared" si="18"/>
        <v>10</v>
      </c>
      <c r="AA58" s="24">
        <f t="shared" si="19"/>
        <v>10</v>
      </c>
      <c r="AB58" s="67">
        <f t="shared" si="20"/>
        <v>110</v>
      </c>
    </row>
    <row r="59" spans="1:28" ht="15" customHeight="1" x14ac:dyDescent="0.25">
      <c r="A59" s="71">
        <v>85</v>
      </c>
      <c r="B59" s="71">
        <v>100</v>
      </c>
      <c r="C59" s="68">
        <v>1.1299999999999999</v>
      </c>
      <c r="D59" s="68">
        <v>263.77</v>
      </c>
      <c r="E59" s="68">
        <v>210.13</v>
      </c>
      <c r="F59" s="68">
        <v>0</v>
      </c>
      <c r="G59" s="68">
        <f t="shared" si="23"/>
        <v>15.791666666666666</v>
      </c>
      <c r="H59" s="68">
        <v>0</v>
      </c>
      <c r="I59" s="68">
        <f t="shared" si="24"/>
        <v>15.166666666666666</v>
      </c>
      <c r="J59" s="72">
        <f t="shared" si="21"/>
        <v>1</v>
      </c>
      <c r="K59" s="72">
        <f t="shared" si="22"/>
        <v>1</v>
      </c>
      <c r="L59" s="72">
        <f t="shared" si="25"/>
        <v>1</v>
      </c>
      <c r="M59" s="72">
        <f t="shared" ca="1" si="13"/>
        <v>0</v>
      </c>
      <c r="N59" s="26"/>
      <c r="O59" s="26"/>
      <c r="P59" s="25"/>
      <c r="Q59" s="25"/>
      <c r="T59" s="22">
        <v>0</v>
      </c>
      <c r="U59" s="74">
        <f t="shared" si="14"/>
        <v>-100</v>
      </c>
      <c r="V59" s="70">
        <f t="shared" si="15"/>
        <v>-100</v>
      </c>
      <c r="W59" s="70"/>
      <c r="X59" s="70">
        <f t="shared" si="16"/>
        <v>109.92446496013429</v>
      </c>
      <c r="Y59" s="70">
        <f t="shared" si="17"/>
        <v>9.9244649601342871</v>
      </c>
      <c r="Z59" s="70">
        <f t="shared" si="18"/>
        <v>10</v>
      </c>
      <c r="AA59" s="24">
        <f t="shared" si="19"/>
        <v>10</v>
      </c>
      <c r="AB59" s="67">
        <f t="shared" si="20"/>
        <v>110</v>
      </c>
    </row>
    <row r="60" spans="1:28" ht="15" customHeight="1" x14ac:dyDescent="0.25">
      <c r="A60" s="71">
        <v>89</v>
      </c>
      <c r="B60" s="71">
        <v>100</v>
      </c>
      <c r="C60" s="68">
        <v>1.18</v>
      </c>
      <c r="D60" s="68">
        <v>263.77</v>
      </c>
      <c r="E60" s="68">
        <v>210.13</v>
      </c>
      <c r="F60" s="68">
        <v>0</v>
      </c>
      <c r="G60" s="68">
        <f t="shared" si="23"/>
        <v>15</v>
      </c>
      <c r="H60" s="68">
        <v>0</v>
      </c>
      <c r="I60" s="68">
        <f t="shared" si="24"/>
        <v>14.56</v>
      </c>
      <c r="J60" s="72">
        <f t="shared" si="21"/>
        <v>1</v>
      </c>
      <c r="K60" s="72">
        <f t="shared" si="22"/>
        <v>1</v>
      </c>
      <c r="L60" s="72">
        <f t="shared" si="25"/>
        <v>1</v>
      </c>
      <c r="M60" s="72">
        <f t="shared" ca="1" si="13"/>
        <v>0</v>
      </c>
      <c r="N60" s="26"/>
      <c r="O60" s="26"/>
      <c r="P60" s="25"/>
      <c r="Q60" s="25"/>
      <c r="T60" s="22">
        <v>0</v>
      </c>
      <c r="U60" s="74">
        <f t="shared" si="14"/>
        <v>-100</v>
      </c>
      <c r="V60" s="70">
        <f t="shared" si="15"/>
        <v>-100</v>
      </c>
      <c r="W60" s="70"/>
      <c r="X60" s="70">
        <f t="shared" si="16"/>
        <v>109.92446496013429</v>
      </c>
      <c r="Y60" s="70">
        <f t="shared" si="17"/>
        <v>9.9244649601342871</v>
      </c>
      <c r="Z60" s="70">
        <f t="shared" si="18"/>
        <v>10</v>
      </c>
      <c r="AA60" s="24">
        <f t="shared" si="19"/>
        <v>10</v>
      </c>
      <c r="AB60" s="67">
        <f t="shared" si="20"/>
        <v>110</v>
      </c>
    </row>
    <row r="61" spans="1:28" ht="15" customHeight="1" x14ac:dyDescent="0.25">
      <c r="A61" s="71">
        <v>93</v>
      </c>
      <c r="B61" s="71">
        <v>100</v>
      </c>
      <c r="C61" s="68">
        <v>1.23</v>
      </c>
      <c r="D61" s="68">
        <v>263.77</v>
      </c>
      <c r="E61" s="68">
        <v>210.13</v>
      </c>
      <c r="F61" s="68">
        <v>0</v>
      </c>
      <c r="G61" s="68">
        <f t="shared" si="23"/>
        <v>14.26923076923077</v>
      </c>
      <c r="H61" s="68">
        <v>0</v>
      </c>
      <c r="I61" s="68">
        <f t="shared" si="24"/>
        <v>14</v>
      </c>
      <c r="J61" s="72">
        <f t="shared" si="21"/>
        <v>1</v>
      </c>
      <c r="K61" s="72">
        <f t="shared" si="22"/>
        <v>1</v>
      </c>
      <c r="L61" s="72">
        <f t="shared" si="25"/>
        <v>1</v>
      </c>
      <c r="M61" s="72">
        <f t="shared" ca="1" si="13"/>
        <v>1</v>
      </c>
      <c r="N61" s="26"/>
      <c r="O61" s="26"/>
      <c r="P61" s="25"/>
      <c r="Q61" s="25"/>
      <c r="T61" s="22">
        <v>0</v>
      </c>
      <c r="U61" s="74">
        <f t="shared" si="14"/>
        <v>-100</v>
      </c>
      <c r="V61" s="70">
        <f t="shared" si="15"/>
        <v>-100</v>
      </c>
      <c r="W61" s="70"/>
      <c r="X61" s="70">
        <f t="shared" si="16"/>
        <v>109.92446496013429</v>
      </c>
      <c r="Y61" s="70">
        <f t="shared" si="17"/>
        <v>9.9244649601342871</v>
      </c>
      <c r="Z61" s="70">
        <f t="shared" si="18"/>
        <v>10</v>
      </c>
      <c r="AA61" s="24">
        <f t="shared" si="19"/>
        <v>10</v>
      </c>
      <c r="AB61" s="67">
        <f t="shared" si="20"/>
        <v>110</v>
      </c>
    </row>
    <row r="62" spans="1:28" ht="15" customHeight="1" x14ac:dyDescent="0.25">
      <c r="A62" s="71">
        <v>97</v>
      </c>
      <c r="B62" s="71">
        <v>90</v>
      </c>
      <c r="C62" s="68">
        <v>1.29</v>
      </c>
      <c r="D62" s="68">
        <v>263.77</v>
      </c>
      <c r="E62" s="68">
        <v>210.04</v>
      </c>
      <c r="F62" s="68">
        <v>0</v>
      </c>
      <c r="G62" s="68">
        <f t="shared" si="23"/>
        <v>13.592592592592593</v>
      </c>
      <c r="H62" s="68">
        <v>0</v>
      </c>
      <c r="I62" s="68">
        <f t="shared" si="24"/>
        <v>13.851851851851851</v>
      </c>
      <c r="J62" s="72">
        <f t="shared" si="21"/>
        <v>1</v>
      </c>
      <c r="K62" s="72">
        <f t="shared" si="22"/>
        <v>1</v>
      </c>
      <c r="L62" s="72">
        <f t="shared" si="25"/>
        <v>1</v>
      </c>
      <c r="M62" s="72">
        <f t="shared" ca="1" si="13"/>
        <v>1</v>
      </c>
      <c r="N62" s="26"/>
      <c r="O62" s="26"/>
      <c r="P62" s="25"/>
      <c r="Q62" s="25"/>
      <c r="T62" s="22">
        <v>0</v>
      </c>
      <c r="U62" s="74">
        <f t="shared" si="14"/>
        <v>-90</v>
      </c>
      <c r="V62" s="70">
        <f t="shared" si="15"/>
        <v>-90</v>
      </c>
      <c r="W62" s="70"/>
      <c r="X62" s="70">
        <f t="shared" si="16"/>
        <v>98.932018464120858</v>
      </c>
      <c r="Y62" s="70">
        <f t="shared" si="17"/>
        <v>8.9320184641208584</v>
      </c>
      <c r="Z62" s="70">
        <f t="shared" si="18"/>
        <v>9</v>
      </c>
      <c r="AA62" s="24">
        <f t="shared" si="19"/>
        <v>9</v>
      </c>
      <c r="AB62" s="67">
        <f t="shared" si="20"/>
        <v>99</v>
      </c>
    </row>
    <row r="63" spans="1:28" ht="15" customHeight="1" x14ac:dyDescent="0.25">
      <c r="A63" s="71">
        <v>101</v>
      </c>
      <c r="B63" s="71">
        <v>90</v>
      </c>
      <c r="C63" s="68">
        <v>1.34</v>
      </c>
      <c r="D63" s="68">
        <v>263.77</v>
      </c>
      <c r="E63" s="68">
        <v>210.04</v>
      </c>
      <c r="F63" s="68">
        <v>0</v>
      </c>
      <c r="G63" s="68">
        <f t="shared" si="23"/>
        <v>12.964285714285714</v>
      </c>
      <c r="H63" s="68">
        <v>0</v>
      </c>
      <c r="I63" s="68">
        <f t="shared" si="24"/>
        <v>13.357142857142858</v>
      </c>
      <c r="J63" s="72">
        <f t="shared" si="21"/>
        <v>1</v>
      </c>
      <c r="K63" s="72">
        <f t="shared" si="22"/>
        <v>1</v>
      </c>
      <c r="L63" s="72">
        <f t="shared" si="25"/>
        <v>1</v>
      </c>
      <c r="M63" s="72">
        <f t="shared" ca="1" si="13"/>
        <v>1</v>
      </c>
      <c r="N63" s="26"/>
      <c r="O63" s="26"/>
      <c r="P63" s="25"/>
      <c r="Q63" s="25"/>
      <c r="T63" s="22">
        <v>0</v>
      </c>
      <c r="U63" s="74">
        <f t="shared" si="14"/>
        <v>-90</v>
      </c>
      <c r="V63" s="70">
        <f t="shared" si="15"/>
        <v>-90</v>
      </c>
      <c r="W63" s="70"/>
      <c r="X63" s="70">
        <f t="shared" si="16"/>
        <v>98.932018464120858</v>
      </c>
      <c r="Y63" s="70">
        <f t="shared" si="17"/>
        <v>8.9320184641208584</v>
      </c>
      <c r="Z63" s="70">
        <f t="shared" si="18"/>
        <v>9</v>
      </c>
      <c r="AA63" s="24">
        <f t="shared" si="19"/>
        <v>9</v>
      </c>
      <c r="AB63" s="67">
        <f t="shared" si="20"/>
        <v>99</v>
      </c>
    </row>
    <row r="64" spans="1:28" ht="15" customHeight="1" x14ac:dyDescent="0.25">
      <c r="A64" s="71">
        <v>105</v>
      </c>
      <c r="B64" s="71">
        <v>90</v>
      </c>
      <c r="C64" s="68">
        <v>1.39</v>
      </c>
      <c r="D64" s="68">
        <v>263.77</v>
      </c>
      <c r="E64" s="68">
        <v>210.04</v>
      </c>
      <c r="F64" s="68">
        <v>0</v>
      </c>
      <c r="G64" s="68">
        <f t="shared" si="23"/>
        <v>12.379310344827585</v>
      </c>
      <c r="H64" s="68">
        <v>0</v>
      </c>
      <c r="I64" s="68">
        <f t="shared" si="24"/>
        <v>12.896551724137931</v>
      </c>
      <c r="J64" s="72">
        <f t="shared" si="21"/>
        <v>1</v>
      </c>
      <c r="K64" s="72">
        <f t="shared" si="22"/>
        <v>1</v>
      </c>
      <c r="L64" s="72">
        <f t="shared" si="25"/>
        <v>1</v>
      </c>
      <c r="M64" s="72">
        <f t="shared" ca="1" si="13"/>
        <v>1</v>
      </c>
      <c r="N64" s="26"/>
      <c r="O64" s="26"/>
      <c r="P64" s="25"/>
      <c r="Q64" s="25"/>
      <c r="T64" s="22">
        <v>0</v>
      </c>
      <c r="U64" s="74">
        <f t="shared" si="14"/>
        <v>-90</v>
      </c>
      <c r="V64" s="70">
        <f t="shared" si="15"/>
        <v>-90</v>
      </c>
      <c r="W64" s="70"/>
      <c r="X64" s="70">
        <f t="shared" si="16"/>
        <v>98.932018464120858</v>
      </c>
      <c r="Y64" s="70">
        <f t="shared" si="17"/>
        <v>8.9320184641208584</v>
      </c>
      <c r="Z64" s="70">
        <f t="shared" si="18"/>
        <v>9</v>
      </c>
      <c r="AA64" s="24">
        <f t="shared" si="19"/>
        <v>9</v>
      </c>
      <c r="AB64" s="67">
        <f t="shared" si="20"/>
        <v>99</v>
      </c>
    </row>
    <row r="65" spans="1:28" ht="15" customHeight="1" x14ac:dyDescent="0.25">
      <c r="A65" s="71">
        <v>108</v>
      </c>
      <c r="B65" s="71">
        <v>90</v>
      </c>
      <c r="C65" s="68">
        <v>1.44</v>
      </c>
      <c r="D65" s="68">
        <v>263.77999999999997</v>
      </c>
      <c r="E65" s="68">
        <v>210.04</v>
      </c>
      <c r="F65" s="68">
        <v>0</v>
      </c>
      <c r="G65" s="68">
        <f t="shared" si="23"/>
        <v>11.866666666666667</v>
      </c>
      <c r="H65" s="68">
        <v>0</v>
      </c>
      <c r="I65" s="68">
        <f t="shared" si="24"/>
        <v>12.466666666666667</v>
      </c>
      <c r="J65" s="72">
        <f t="shared" si="21"/>
        <v>1</v>
      </c>
      <c r="K65" s="72">
        <f t="shared" si="22"/>
        <v>1</v>
      </c>
      <c r="L65" s="72">
        <f t="shared" si="25"/>
        <v>1</v>
      </c>
      <c r="M65" s="72">
        <f t="shared" ca="1" si="13"/>
        <v>0</v>
      </c>
      <c r="N65" s="26"/>
      <c r="O65" s="26"/>
      <c r="P65" s="25"/>
      <c r="Q65" s="25"/>
      <c r="T65" s="22">
        <v>0</v>
      </c>
      <c r="U65" s="74">
        <f t="shared" si="14"/>
        <v>-90</v>
      </c>
      <c r="V65" s="70">
        <f t="shared" si="15"/>
        <v>-90</v>
      </c>
      <c r="W65" s="70"/>
      <c r="X65" s="70">
        <f t="shared" si="16"/>
        <v>98.932018464120858</v>
      </c>
      <c r="Y65" s="70">
        <f t="shared" si="17"/>
        <v>8.9320184641208584</v>
      </c>
      <c r="Z65" s="70">
        <f t="shared" si="18"/>
        <v>9</v>
      </c>
      <c r="AA65" s="24">
        <f t="shared" si="19"/>
        <v>9</v>
      </c>
      <c r="AB65" s="67">
        <f t="shared" si="20"/>
        <v>99</v>
      </c>
    </row>
    <row r="66" spans="1:28" ht="15" customHeight="1" x14ac:dyDescent="0.25">
      <c r="A66" s="71">
        <v>105</v>
      </c>
      <c r="B66" s="71">
        <v>90</v>
      </c>
      <c r="C66" s="68">
        <v>1.4</v>
      </c>
      <c r="D66" s="68">
        <v>263.77999999999997</v>
      </c>
      <c r="E66" s="68">
        <v>210.04</v>
      </c>
      <c r="F66" s="68">
        <v>0</v>
      </c>
      <c r="G66" s="68">
        <f t="shared" si="23"/>
        <v>11.580645161290322</v>
      </c>
      <c r="H66" s="68">
        <v>0</v>
      </c>
      <c r="I66" s="68">
        <f t="shared" si="24"/>
        <v>12.064516129032258</v>
      </c>
      <c r="J66" s="72">
        <f t="shared" si="21"/>
        <v>1</v>
      </c>
      <c r="K66" s="72">
        <f t="shared" si="22"/>
        <v>1</v>
      </c>
      <c r="L66" s="72">
        <f t="shared" si="25"/>
        <v>1</v>
      </c>
      <c r="M66" s="72">
        <f t="shared" ref="M66:M97" ca="1" si="26">IF(RAND()&lt;0.5,0,1)</f>
        <v>0</v>
      </c>
      <c r="N66" s="26"/>
      <c r="O66" s="26"/>
      <c r="P66" s="25"/>
      <c r="Q66" s="25"/>
      <c r="T66" s="22">
        <v>0</v>
      </c>
      <c r="U66" s="74">
        <f t="shared" ref="U66:U97" si="27">T66-B66</f>
        <v>-90</v>
      </c>
      <c r="V66" s="70">
        <f t="shared" ref="V66:V97" si="28">ROUND(U66,0)</f>
        <v>-90</v>
      </c>
      <c r="W66" s="70"/>
      <c r="X66" s="70">
        <f t="shared" ref="X66:X97" si="29">B66/$W$2*$W$3</f>
        <v>98.932018464120858</v>
      </c>
      <c r="Y66" s="70">
        <f t="shared" ref="Y66:Y97" si="30">X66-B66</f>
        <v>8.9320184641208584</v>
      </c>
      <c r="Z66" s="70">
        <f t="shared" ref="Z66:Z97" si="31">ROUND(Y66,0)</f>
        <v>9</v>
      </c>
      <c r="AA66" s="24">
        <f t="shared" ref="AA66:AA97" si="32">IF(V66&gt;=0,V66,Z66)</f>
        <v>9</v>
      </c>
      <c r="AB66" s="67">
        <f t="shared" ref="AB66:AB97" si="33">B66+AA66</f>
        <v>99</v>
      </c>
    </row>
    <row r="67" spans="1:28" ht="15" customHeight="1" x14ac:dyDescent="0.25">
      <c r="A67" s="71">
        <v>102</v>
      </c>
      <c r="B67" s="71">
        <v>80</v>
      </c>
      <c r="C67" s="68">
        <v>1.36</v>
      </c>
      <c r="D67" s="68">
        <v>263.77999999999997</v>
      </c>
      <c r="E67" s="68">
        <v>209.95</v>
      </c>
      <c r="F67" s="68">
        <v>0</v>
      </c>
      <c r="G67" s="68">
        <f t="shared" si="23"/>
        <v>11.3125</v>
      </c>
      <c r="H67" s="68">
        <v>0</v>
      </c>
      <c r="I67" s="68">
        <f t="shared" si="24"/>
        <v>12</v>
      </c>
      <c r="J67" s="72">
        <f t="shared" ref="J67:J98" si="34">IF(ABS(B67-B66)&lt;=50,1,0)</f>
        <v>1</v>
      </c>
      <c r="K67" s="72">
        <f t="shared" ref="K67:K98" si="35">IF(ABS((B67-B66))&lt;=50,1,IF((B67-B66)*(1)&gt;=0,1,-1))</f>
        <v>1</v>
      </c>
      <c r="L67" s="72">
        <f t="shared" si="25"/>
        <v>1</v>
      </c>
      <c r="M67" s="72">
        <f t="shared" ca="1" si="26"/>
        <v>1</v>
      </c>
      <c r="N67" s="26"/>
      <c r="O67" s="26"/>
      <c r="P67" s="25"/>
      <c r="Q67" s="25"/>
      <c r="T67" s="22">
        <v>0</v>
      </c>
      <c r="U67" s="74">
        <f t="shared" si="27"/>
        <v>-80</v>
      </c>
      <c r="V67" s="70">
        <f t="shared" si="28"/>
        <v>-80</v>
      </c>
      <c r="W67" s="70"/>
      <c r="X67" s="70">
        <f t="shared" si="29"/>
        <v>87.93957196810743</v>
      </c>
      <c r="Y67" s="70">
        <f t="shared" si="30"/>
        <v>7.9395719681074297</v>
      </c>
      <c r="Z67" s="70">
        <f t="shared" si="31"/>
        <v>8</v>
      </c>
      <c r="AA67" s="24">
        <f t="shared" si="32"/>
        <v>8</v>
      </c>
      <c r="AB67" s="67">
        <f t="shared" si="33"/>
        <v>88</v>
      </c>
    </row>
    <row r="68" spans="1:28" ht="15" customHeight="1" x14ac:dyDescent="0.25">
      <c r="A68" s="71">
        <v>100</v>
      </c>
      <c r="B68" s="71">
        <v>80</v>
      </c>
      <c r="C68" s="68">
        <v>1.33</v>
      </c>
      <c r="D68" s="68">
        <v>263.79000000000002</v>
      </c>
      <c r="E68" s="68">
        <v>209.95</v>
      </c>
      <c r="F68" s="68">
        <v>0</v>
      </c>
      <c r="G68" s="68">
        <f t="shared" ref="G68:G99" si="36">($A$35-A68)/(ROW(A68)-ROW($A$35))</f>
        <v>11.030303030303031</v>
      </c>
      <c r="H68" s="68">
        <v>0</v>
      </c>
      <c r="I68" s="68">
        <f t="shared" ref="I68:I99" si="37">($A$35-B68)/(ROW(B68)-ROW($A$35))</f>
        <v>11.636363636363637</v>
      </c>
      <c r="J68" s="72">
        <f t="shared" si="34"/>
        <v>1</v>
      </c>
      <c r="K68" s="72">
        <f t="shared" si="35"/>
        <v>1</v>
      </c>
      <c r="L68" s="72">
        <f t="shared" si="25"/>
        <v>1</v>
      </c>
      <c r="M68" s="72">
        <f t="shared" ca="1" si="26"/>
        <v>0</v>
      </c>
      <c r="N68" s="26"/>
      <c r="O68" s="26"/>
      <c r="P68" s="25"/>
      <c r="Q68" s="25"/>
      <c r="T68" s="22">
        <v>0</v>
      </c>
      <c r="U68" s="74">
        <f t="shared" si="27"/>
        <v>-80</v>
      </c>
      <c r="V68" s="70">
        <f t="shared" si="28"/>
        <v>-80</v>
      </c>
      <c r="W68" s="70"/>
      <c r="X68" s="70">
        <f t="shared" si="29"/>
        <v>87.93957196810743</v>
      </c>
      <c r="Y68" s="70">
        <f t="shared" si="30"/>
        <v>7.9395719681074297</v>
      </c>
      <c r="Z68" s="70">
        <f t="shared" si="31"/>
        <v>8</v>
      </c>
      <c r="AA68" s="24">
        <f t="shared" si="32"/>
        <v>8</v>
      </c>
      <c r="AB68" s="67">
        <f t="shared" si="33"/>
        <v>88</v>
      </c>
    </row>
    <row r="69" spans="1:28" ht="15" customHeight="1" x14ac:dyDescent="0.25">
      <c r="A69" s="71">
        <v>93</v>
      </c>
      <c r="B69" s="71">
        <v>80</v>
      </c>
      <c r="C69" s="68">
        <v>1.24</v>
      </c>
      <c r="D69" s="68">
        <v>263.79000000000002</v>
      </c>
      <c r="E69" s="68">
        <v>209.95</v>
      </c>
      <c r="F69" s="68">
        <v>0</v>
      </c>
      <c r="G69" s="68">
        <f t="shared" si="36"/>
        <v>10.911764705882353</v>
      </c>
      <c r="H69" s="68">
        <v>0</v>
      </c>
      <c r="I69" s="68">
        <f t="shared" si="37"/>
        <v>11.294117647058824</v>
      </c>
      <c r="J69" s="72">
        <f t="shared" si="34"/>
        <v>1</v>
      </c>
      <c r="K69" s="72">
        <f t="shared" si="35"/>
        <v>1</v>
      </c>
      <c r="L69" s="72">
        <f t="shared" si="25"/>
        <v>1</v>
      </c>
      <c r="M69" s="72">
        <f t="shared" ca="1" si="26"/>
        <v>1</v>
      </c>
      <c r="N69" s="26"/>
      <c r="O69" s="26"/>
      <c r="P69" s="25"/>
      <c r="Q69" s="25"/>
      <c r="T69" s="22">
        <v>0</v>
      </c>
      <c r="U69" s="74">
        <f t="shared" si="27"/>
        <v>-80</v>
      </c>
      <c r="V69" s="70">
        <f t="shared" si="28"/>
        <v>-80</v>
      </c>
      <c r="W69" s="70"/>
      <c r="X69" s="70">
        <f t="shared" si="29"/>
        <v>87.93957196810743</v>
      </c>
      <c r="Y69" s="70">
        <f t="shared" si="30"/>
        <v>7.9395719681074297</v>
      </c>
      <c r="Z69" s="70">
        <f t="shared" si="31"/>
        <v>8</v>
      </c>
      <c r="AA69" s="24">
        <f t="shared" si="32"/>
        <v>8</v>
      </c>
      <c r="AB69" s="67">
        <f t="shared" si="33"/>
        <v>88</v>
      </c>
    </row>
    <row r="70" spans="1:28" ht="15" customHeight="1" x14ac:dyDescent="0.25">
      <c r="A70" s="71">
        <v>87</v>
      </c>
      <c r="B70" s="71">
        <v>80</v>
      </c>
      <c r="C70" s="68">
        <v>1.1499999999999999</v>
      </c>
      <c r="D70" s="68">
        <v>263.79000000000002</v>
      </c>
      <c r="E70" s="68">
        <v>209.95</v>
      </c>
      <c r="F70" s="68">
        <v>0</v>
      </c>
      <c r="G70" s="68">
        <f t="shared" si="36"/>
        <v>10.771428571428572</v>
      </c>
      <c r="H70" s="68">
        <v>0</v>
      </c>
      <c r="I70" s="68">
        <f t="shared" si="37"/>
        <v>10.971428571428572</v>
      </c>
      <c r="J70" s="72">
        <f t="shared" si="34"/>
        <v>1</v>
      </c>
      <c r="K70" s="72">
        <f t="shared" si="35"/>
        <v>1</v>
      </c>
      <c r="L70" s="72">
        <f t="shared" si="25"/>
        <v>1</v>
      </c>
      <c r="M70" s="72">
        <f t="shared" ca="1" si="26"/>
        <v>0</v>
      </c>
      <c r="N70" s="26"/>
      <c r="O70" s="26"/>
      <c r="P70" s="25"/>
      <c r="Q70" s="25"/>
      <c r="T70" s="22">
        <v>0</v>
      </c>
      <c r="U70" s="74">
        <f t="shared" si="27"/>
        <v>-80</v>
      </c>
      <c r="V70" s="70">
        <f t="shared" si="28"/>
        <v>-80</v>
      </c>
      <c r="W70" s="70"/>
      <c r="X70" s="70">
        <f t="shared" si="29"/>
        <v>87.93957196810743</v>
      </c>
      <c r="Y70" s="70">
        <f t="shared" si="30"/>
        <v>7.9395719681074297</v>
      </c>
      <c r="Z70" s="70">
        <f t="shared" si="31"/>
        <v>8</v>
      </c>
      <c r="AA70" s="24">
        <f t="shared" si="32"/>
        <v>8</v>
      </c>
      <c r="AB70" s="67">
        <f t="shared" si="33"/>
        <v>88</v>
      </c>
    </row>
    <row r="71" spans="1:28" ht="15" customHeight="1" x14ac:dyDescent="0.25">
      <c r="A71" s="71">
        <v>80</v>
      </c>
      <c r="B71" s="71">
        <v>80</v>
      </c>
      <c r="C71" s="68">
        <v>1.07</v>
      </c>
      <c r="D71" s="68">
        <v>263.79000000000002</v>
      </c>
      <c r="E71" s="68">
        <v>209.95</v>
      </c>
      <c r="F71" s="68">
        <v>0</v>
      </c>
      <c r="G71" s="68">
        <f t="shared" si="36"/>
        <v>10.666666666666666</v>
      </c>
      <c r="H71" s="68">
        <v>0</v>
      </c>
      <c r="I71" s="68">
        <f t="shared" si="37"/>
        <v>10.666666666666666</v>
      </c>
      <c r="J71" s="72">
        <f t="shared" si="34"/>
        <v>1</v>
      </c>
      <c r="K71" s="72">
        <f t="shared" si="35"/>
        <v>1</v>
      </c>
      <c r="L71" s="72">
        <f t="shared" ref="L71:L102" si="38">IF(OR(COUNTIF(K67:K71,1)=5,COUNTIF(K67:K71,-1)=5),1,0)</f>
        <v>1</v>
      </c>
      <c r="M71" s="72">
        <f t="shared" ca="1" si="26"/>
        <v>0</v>
      </c>
      <c r="N71" s="26"/>
      <c r="O71" s="26"/>
      <c r="P71" s="25"/>
      <c r="Q71" s="25"/>
      <c r="T71" s="22">
        <v>0</v>
      </c>
      <c r="U71" s="74">
        <f t="shared" si="27"/>
        <v>-80</v>
      </c>
      <c r="V71" s="70">
        <f t="shared" si="28"/>
        <v>-80</v>
      </c>
      <c r="W71" s="70"/>
      <c r="X71" s="70">
        <f t="shared" si="29"/>
        <v>87.93957196810743</v>
      </c>
      <c r="Y71" s="70">
        <f t="shared" si="30"/>
        <v>7.9395719681074297</v>
      </c>
      <c r="Z71" s="70">
        <f t="shared" si="31"/>
        <v>8</v>
      </c>
      <c r="AA71" s="24">
        <f t="shared" si="32"/>
        <v>8</v>
      </c>
      <c r="AB71" s="67">
        <f t="shared" si="33"/>
        <v>88</v>
      </c>
    </row>
    <row r="72" spans="1:28" ht="15" customHeight="1" x14ac:dyDescent="0.25">
      <c r="A72" s="71">
        <v>82</v>
      </c>
      <c r="B72" s="71">
        <v>60</v>
      </c>
      <c r="C72" s="68">
        <v>1.0900000000000001</v>
      </c>
      <c r="D72" s="68">
        <v>263.79000000000002</v>
      </c>
      <c r="E72" s="68">
        <v>209.75</v>
      </c>
      <c r="F72" s="68">
        <v>0</v>
      </c>
      <c r="G72" s="68">
        <f t="shared" si="36"/>
        <v>10.324324324324325</v>
      </c>
      <c r="H72" s="68">
        <v>0</v>
      </c>
      <c r="I72" s="68">
        <f t="shared" si="37"/>
        <v>10.918918918918919</v>
      </c>
      <c r="J72" s="72">
        <f t="shared" si="34"/>
        <v>1</v>
      </c>
      <c r="K72" s="72">
        <f t="shared" si="35"/>
        <v>1</v>
      </c>
      <c r="L72" s="72">
        <f t="shared" si="38"/>
        <v>1</v>
      </c>
      <c r="M72" s="72">
        <f t="shared" ca="1" si="26"/>
        <v>1</v>
      </c>
      <c r="N72" s="26"/>
      <c r="O72" s="26"/>
      <c r="P72" s="25"/>
      <c r="Q72" s="25"/>
      <c r="T72" s="22">
        <v>0</v>
      </c>
      <c r="U72" s="74">
        <f t="shared" si="27"/>
        <v>-60</v>
      </c>
      <c r="V72" s="70">
        <f t="shared" si="28"/>
        <v>-60</v>
      </c>
      <c r="W72" s="70"/>
      <c r="X72" s="70">
        <f t="shared" si="29"/>
        <v>65.954678976080572</v>
      </c>
      <c r="Y72" s="70">
        <f t="shared" si="30"/>
        <v>5.9546789760805723</v>
      </c>
      <c r="Z72" s="70">
        <f t="shared" si="31"/>
        <v>6</v>
      </c>
      <c r="AA72" s="24">
        <f t="shared" si="32"/>
        <v>6</v>
      </c>
      <c r="AB72" s="67">
        <f t="shared" si="33"/>
        <v>66</v>
      </c>
    </row>
    <row r="73" spans="1:28" ht="15" customHeight="1" x14ac:dyDescent="0.25">
      <c r="A73" s="71">
        <v>83</v>
      </c>
      <c r="B73" s="71">
        <v>60</v>
      </c>
      <c r="C73" s="68">
        <v>1.1100000000000001</v>
      </c>
      <c r="D73" s="68">
        <v>263.8</v>
      </c>
      <c r="E73" s="68">
        <v>209.75</v>
      </c>
      <c r="F73" s="68">
        <v>0</v>
      </c>
      <c r="G73" s="68">
        <f t="shared" si="36"/>
        <v>10.026315789473685</v>
      </c>
      <c r="H73" s="68">
        <v>0</v>
      </c>
      <c r="I73" s="68">
        <f t="shared" si="37"/>
        <v>10.631578947368421</v>
      </c>
      <c r="J73" s="72">
        <f t="shared" si="34"/>
        <v>1</v>
      </c>
      <c r="K73" s="72">
        <f t="shared" si="35"/>
        <v>1</v>
      </c>
      <c r="L73" s="72">
        <f t="shared" si="38"/>
        <v>1</v>
      </c>
      <c r="M73" s="72">
        <f t="shared" ca="1" si="26"/>
        <v>0</v>
      </c>
      <c r="N73" s="26"/>
      <c r="O73" s="26"/>
      <c r="P73" s="25"/>
      <c r="Q73" s="25"/>
      <c r="T73" s="22">
        <v>0</v>
      </c>
      <c r="U73" s="74">
        <f t="shared" si="27"/>
        <v>-60</v>
      </c>
      <c r="V73" s="70">
        <f t="shared" si="28"/>
        <v>-60</v>
      </c>
      <c r="W73" s="70"/>
      <c r="X73" s="70">
        <f t="shared" si="29"/>
        <v>65.954678976080572</v>
      </c>
      <c r="Y73" s="70">
        <f t="shared" si="30"/>
        <v>5.9546789760805723</v>
      </c>
      <c r="Z73" s="70">
        <f t="shared" si="31"/>
        <v>6</v>
      </c>
      <c r="AA73" s="24">
        <f t="shared" si="32"/>
        <v>6</v>
      </c>
      <c r="AB73" s="67">
        <f t="shared" si="33"/>
        <v>66</v>
      </c>
    </row>
    <row r="74" spans="1:28" ht="15" customHeight="1" x14ac:dyDescent="0.25">
      <c r="A74" s="71">
        <v>84</v>
      </c>
      <c r="B74" s="71">
        <v>60</v>
      </c>
      <c r="C74" s="68">
        <v>1.1200000000000001</v>
      </c>
      <c r="D74" s="68">
        <v>263.8</v>
      </c>
      <c r="E74" s="68">
        <v>209.75</v>
      </c>
      <c r="F74" s="68">
        <v>0</v>
      </c>
      <c r="G74" s="68">
        <f t="shared" si="36"/>
        <v>9.7435897435897427</v>
      </c>
      <c r="H74" s="68">
        <v>0</v>
      </c>
      <c r="I74" s="68">
        <f t="shared" si="37"/>
        <v>10.358974358974359</v>
      </c>
      <c r="J74" s="72">
        <f t="shared" si="34"/>
        <v>1</v>
      </c>
      <c r="K74" s="72">
        <f t="shared" si="35"/>
        <v>1</v>
      </c>
      <c r="L74" s="72">
        <f t="shared" si="38"/>
        <v>1</v>
      </c>
      <c r="M74" s="72">
        <f t="shared" ca="1" si="26"/>
        <v>1</v>
      </c>
      <c r="N74" s="26"/>
      <c r="O74" s="26"/>
      <c r="P74" s="25"/>
      <c r="Q74" s="25"/>
      <c r="T74" s="22">
        <v>0</v>
      </c>
      <c r="U74" s="74">
        <f t="shared" si="27"/>
        <v>-60</v>
      </c>
      <c r="V74" s="70">
        <f t="shared" si="28"/>
        <v>-60</v>
      </c>
      <c r="W74" s="70"/>
      <c r="X74" s="70">
        <f t="shared" si="29"/>
        <v>65.954678976080572</v>
      </c>
      <c r="Y74" s="70">
        <f t="shared" si="30"/>
        <v>5.9546789760805723</v>
      </c>
      <c r="Z74" s="70">
        <f t="shared" si="31"/>
        <v>6</v>
      </c>
      <c r="AA74" s="24">
        <f t="shared" si="32"/>
        <v>6</v>
      </c>
      <c r="AB74" s="67">
        <f t="shared" si="33"/>
        <v>66</v>
      </c>
    </row>
    <row r="75" spans="1:28" ht="15" customHeight="1" x14ac:dyDescent="0.25">
      <c r="A75" s="71">
        <v>81</v>
      </c>
      <c r="B75" s="71">
        <v>60</v>
      </c>
      <c r="C75" s="68">
        <v>1.07</v>
      </c>
      <c r="D75" s="68">
        <v>263.8</v>
      </c>
      <c r="E75" s="68">
        <v>209.75</v>
      </c>
      <c r="F75" s="68">
        <v>0</v>
      </c>
      <c r="G75" s="68">
        <f t="shared" si="36"/>
        <v>9.5749999999999993</v>
      </c>
      <c r="H75" s="68">
        <v>0</v>
      </c>
      <c r="I75" s="68">
        <f t="shared" si="37"/>
        <v>10.1</v>
      </c>
      <c r="J75" s="72">
        <f t="shared" si="34"/>
        <v>1</v>
      </c>
      <c r="K75" s="72">
        <f t="shared" si="35"/>
        <v>1</v>
      </c>
      <c r="L75" s="72">
        <f t="shared" si="38"/>
        <v>1</v>
      </c>
      <c r="M75" s="72">
        <f t="shared" ca="1" si="26"/>
        <v>1</v>
      </c>
      <c r="N75" s="26"/>
      <c r="O75" s="26"/>
      <c r="P75" s="25"/>
      <c r="Q75" s="25"/>
      <c r="T75" s="22">
        <v>0</v>
      </c>
      <c r="U75" s="74">
        <f t="shared" si="27"/>
        <v>-60</v>
      </c>
      <c r="V75" s="70">
        <f t="shared" si="28"/>
        <v>-60</v>
      </c>
      <c r="W75" s="70"/>
      <c r="X75" s="70">
        <f t="shared" si="29"/>
        <v>65.954678976080572</v>
      </c>
      <c r="Y75" s="70">
        <f t="shared" si="30"/>
        <v>5.9546789760805723</v>
      </c>
      <c r="Z75" s="70">
        <f t="shared" si="31"/>
        <v>6</v>
      </c>
      <c r="AA75" s="24">
        <f t="shared" si="32"/>
        <v>6</v>
      </c>
      <c r="AB75" s="67">
        <f t="shared" si="33"/>
        <v>66</v>
      </c>
    </row>
    <row r="76" spans="1:28" ht="15" customHeight="1" x14ac:dyDescent="0.25">
      <c r="A76" s="71">
        <v>77</v>
      </c>
      <c r="B76" s="71">
        <v>60</v>
      </c>
      <c r="C76" s="68">
        <v>1.03</v>
      </c>
      <c r="D76" s="68">
        <v>263.81</v>
      </c>
      <c r="E76" s="68">
        <v>209.75</v>
      </c>
      <c r="F76" s="68">
        <v>0</v>
      </c>
      <c r="G76" s="68">
        <f t="shared" si="36"/>
        <v>9.4390243902439028</v>
      </c>
      <c r="H76" s="68">
        <v>0</v>
      </c>
      <c r="I76" s="68">
        <f t="shared" si="37"/>
        <v>9.8536585365853657</v>
      </c>
      <c r="J76" s="72">
        <f t="shared" si="34"/>
        <v>1</v>
      </c>
      <c r="K76" s="72">
        <f t="shared" si="35"/>
        <v>1</v>
      </c>
      <c r="L76" s="72">
        <f t="shared" si="38"/>
        <v>1</v>
      </c>
      <c r="M76" s="72">
        <f t="shared" ca="1" si="26"/>
        <v>1</v>
      </c>
      <c r="N76" s="25"/>
      <c r="O76" s="25"/>
      <c r="P76" s="25"/>
      <c r="Q76" s="25"/>
      <c r="T76" s="22">
        <v>0</v>
      </c>
      <c r="U76" s="74">
        <f t="shared" si="27"/>
        <v>-60</v>
      </c>
      <c r="V76" s="70">
        <f t="shared" si="28"/>
        <v>-60</v>
      </c>
      <c r="W76" s="70"/>
      <c r="X76" s="70">
        <f t="shared" si="29"/>
        <v>65.954678976080572</v>
      </c>
      <c r="Y76" s="70">
        <f t="shared" si="30"/>
        <v>5.9546789760805723</v>
      </c>
      <c r="Z76" s="70">
        <f t="shared" si="31"/>
        <v>6</v>
      </c>
      <c r="AA76" s="24">
        <f t="shared" si="32"/>
        <v>6</v>
      </c>
      <c r="AB76" s="67">
        <f t="shared" si="33"/>
        <v>66</v>
      </c>
    </row>
    <row r="77" spans="1:28" ht="15" customHeight="1" x14ac:dyDescent="0.25">
      <c r="A77" s="71">
        <v>74</v>
      </c>
      <c r="B77" s="71">
        <v>50</v>
      </c>
      <c r="C77" s="68">
        <v>0.99</v>
      </c>
      <c r="D77" s="68">
        <v>263.81</v>
      </c>
      <c r="E77" s="68">
        <v>209.65</v>
      </c>
      <c r="F77" s="68">
        <v>0</v>
      </c>
      <c r="G77" s="68">
        <f t="shared" si="36"/>
        <v>9.2857142857142865</v>
      </c>
      <c r="H77" s="68">
        <v>0</v>
      </c>
      <c r="I77" s="68">
        <f t="shared" si="37"/>
        <v>9.8571428571428577</v>
      </c>
      <c r="J77" s="72">
        <f t="shared" si="34"/>
        <v>1</v>
      </c>
      <c r="K77" s="72">
        <f t="shared" si="35"/>
        <v>1</v>
      </c>
      <c r="L77" s="72">
        <f t="shared" si="38"/>
        <v>1</v>
      </c>
      <c r="M77" s="72">
        <f t="shared" ca="1" si="26"/>
        <v>0</v>
      </c>
      <c r="N77" s="25"/>
      <c r="O77" s="25"/>
      <c r="P77" s="25"/>
      <c r="Q77" s="25"/>
      <c r="T77" s="22">
        <v>0</v>
      </c>
      <c r="U77" s="74">
        <f t="shared" si="27"/>
        <v>-50</v>
      </c>
      <c r="V77" s="70">
        <f t="shared" si="28"/>
        <v>-50</v>
      </c>
      <c r="W77" s="70"/>
      <c r="X77" s="70">
        <f t="shared" si="29"/>
        <v>54.962232480067144</v>
      </c>
      <c r="Y77" s="70">
        <f t="shared" si="30"/>
        <v>4.9622324800671436</v>
      </c>
      <c r="Z77" s="70">
        <f t="shared" si="31"/>
        <v>5</v>
      </c>
      <c r="AA77" s="24">
        <f t="shared" si="32"/>
        <v>5</v>
      </c>
      <c r="AB77" s="67">
        <f t="shared" si="33"/>
        <v>55</v>
      </c>
    </row>
    <row r="78" spans="1:28" ht="15" customHeight="1" x14ac:dyDescent="0.25">
      <c r="A78" s="71">
        <v>74</v>
      </c>
      <c r="B78" s="71">
        <v>50</v>
      </c>
      <c r="C78" s="68">
        <v>0.99</v>
      </c>
      <c r="D78" s="68">
        <v>263.81</v>
      </c>
      <c r="E78" s="68">
        <v>209.65</v>
      </c>
      <c r="F78" s="68">
        <v>0</v>
      </c>
      <c r="G78" s="68">
        <f t="shared" si="36"/>
        <v>9.0697674418604652</v>
      </c>
      <c r="H78" s="68">
        <v>0</v>
      </c>
      <c r="I78" s="68">
        <f t="shared" si="37"/>
        <v>9.6279069767441854</v>
      </c>
      <c r="J78" s="72">
        <f t="shared" si="34"/>
        <v>1</v>
      </c>
      <c r="K78" s="72">
        <f t="shared" si="35"/>
        <v>1</v>
      </c>
      <c r="L78" s="72">
        <f t="shared" si="38"/>
        <v>1</v>
      </c>
      <c r="M78" s="72">
        <f t="shared" ca="1" si="26"/>
        <v>1</v>
      </c>
      <c r="N78" s="25"/>
      <c r="O78" s="25"/>
      <c r="P78" s="25"/>
      <c r="Q78" s="25"/>
      <c r="T78" s="22">
        <v>0</v>
      </c>
      <c r="U78" s="74">
        <f t="shared" si="27"/>
        <v>-50</v>
      </c>
      <c r="V78" s="70">
        <f t="shared" si="28"/>
        <v>-50</v>
      </c>
      <c r="W78" s="70"/>
      <c r="X78" s="70">
        <f t="shared" si="29"/>
        <v>54.962232480067144</v>
      </c>
      <c r="Y78" s="70">
        <f t="shared" si="30"/>
        <v>4.9622324800671436</v>
      </c>
      <c r="Z78" s="70">
        <f t="shared" si="31"/>
        <v>5</v>
      </c>
      <c r="AA78" s="24">
        <f t="shared" si="32"/>
        <v>5</v>
      </c>
      <c r="AB78" s="67">
        <f t="shared" si="33"/>
        <v>55</v>
      </c>
    </row>
    <row r="79" spans="1:28" ht="15" customHeight="1" x14ac:dyDescent="0.25">
      <c r="A79" s="71">
        <v>74</v>
      </c>
      <c r="B79" s="71">
        <v>50</v>
      </c>
      <c r="C79" s="68">
        <v>0.99</v>
      </c>
      <c r="D79" s="68">
        <v>263.82</v>
      </c>
      <c r="E79" s="68">
        <v>209.65</v>
      </c>
      <c r="F79" s="68">
        <v>0</v>
      </c>
      <c r="G79" s="68">
        <f t="shared" si="36"/>
        <v>8.8636363636363633</v>
      </c>
      <c r="H79" s="68">
        <v>0</v>
      </c>
      <c r="I79" s="68">
        <f t="shared" si="37"/>
        <v>9.4090909090909083</v>
      </c>
      <c r="J79" s="72">
        <f t="shared" si="34"/>
        <v>1</v>
      </c>
      <c r="K79" s="72">
        <f t="shared" si="35"/>
        <v>1</v>
      </c>
      <c r="L79" s="72">
        <f t="shared" si="38"/>
        <v>1</v>
      </c>
      <c r="M79" s="72">
        <f t="shared" ca="1" si="26"/>
        <v>1</v>
      </c>
      <c r="N79" s="25"/>
      <c r="O79" s="25"/>
      <c r="P79" s="25"/>
      <c r="Q79" s="25"/>
      <c r="T79" s="22">
        <v>0</v>
      </c>
      <c r="U79" s="74">
        <f t="shared" si="27"/>
        <v>-50</v>
      </c>
      <c r="V79" s="70">
        <f t="shared" si="28"/>
        <v>-50</v>
      </c>
      <c r="W79" s="70"/>
      <c r="X79" s="70">
        <f t="shared" si="29"/>
        <v>54.962232480067144</v>
      </c>
      <c r="Y79" s="70">
        <f t="shared" si="30"/>
        <v>4.9622324800671436</v>
      </c>
      <c r="Z79" s="70">
        <f t="shared" si="31"/>
        <v>5</v>
      </c>
      <c r="AA79" s="24">
        <f t="shared" si="32"/>
        <v>5</v>
      </c>
      <c r="AB79" s="67">
        <f t="shared" si="33"/>
        <v>55</v>
      </c>
    </row>
    <row r="80" spans="1:28" ht="15" customHeight="1" x14ac:dyDescent="0.25">
      <c r="A80" s="71">
        <v>74</v>
      </c>
      <c r="B80" s="71">
        <v>50</v>
      </c>
      <c r="C80" s="68">
        <v>0.99</v>
      </c>
      <c r="D80" s="68">
        <v>263.82</v>
      </c>
      <c r="E80" s="68">
        <v>209.65</v>
      </c>
      <c r="F80" s="68">
        <v>0</v>
      </c>
      <c r="G80" s="68">
        <f t="shared" si="36"/>
        <v>8.6666666666666661</v>
      </c>
      <c r="H80" s="68">
        <v>0</v>
      </c>
      <c r="I80" s="68">
        <f t="shared" si="37"/>
        <v>9.1999999999999993</v>
      </c>
      <c r="J80" s="72">
        <f t="shared" si="34"/>
        <v>1</v>
      </c>
      <c r="K80" s="72">
        <f t="shared" si="35"/>
        <v>1</v>
      </c>
      <c r="L80" s="72">
        <f t="shared" si="38"/>
        <v>1</v>
      </c>
      <c r="M80" s="72">
        <f t="shared" ca="1" si="26"/>
        <v>0</v>
      </c>
      <c r="N80" s="25"/>
      <c r="O80" s="25"/>
      <c r="P80" s="25"/>
      <c r="Q80" s="25"/>
      <c r="T80" s="22">
        <v>0</v>
      </c>
      <c r="U80" s="74">
        <f t="shared" si="27"/>
        <v>-50</v>
      </c>
      <c r="V80" s="70">
        <f t="shared" si="28"/>
        <v>-50</v>
      </c>
      <c r="W80" s="70"/>
      <c r="X80" s="70">
        <f t="shared" si="29"/>
        <v>54.962232480067144</v>
      </c>
      <c r="Y80" s="70">
        <f t="shared" si="30"/>
        <v>4.9622324800671436</v>
      </c>
      <c r="Z80" s="70">
        <f t="shared" si="31"/>
        <v>5</v>
      </c>
      <c r="AA80" s="24">
        <f t="shared" si="32"/>
        <v>5</v>
      </c>
      <c r="AB80" s="67">
        <f t="shared" si="33"/>
        <v>55</v>
      </c>
    </row>
    <row r="81" spans="1:28" ht="15" customHeight="1" x14ac:dyDescent="0.25">
      <c r="A81" s="71">
        <v>74</v>
      </c>
      <c r="B81" s="71">
        <v>50</v>
      </c>
      <c r="C81" s="68">
        <v>0.99</v>
      </c>
      <c r="D81" s="68">
        <v>263.82</v>
      </c>
      <c r="E81" s="68">
        <v>209.65</v>
      </c>
      <c r="F81" s="68">
        <v>0</v>
      </c>
      <c r="G81" s="68">
        <f t="shared" si="36"/>
        <v>8.4782608695652169</v>
      </c>
      <c r="H81" s="68">
        <v>0</v>
      </c>
      <c r="I81" s="68">
        <f t="shared" si="37"/>
        <v>9</v>
      </c>
      <c r="J81" s="72">
        <f t="shared" si="34"/>
        <v>1</v>
      </c>
      <c r="K81" s="72">
        <f t="shared" si="35"/>
        <v>1</v>
      </c>
      <c r="L81" s="72">
        <f t="shared" si="38"/>
        <v>1</v>
      </c>
      <c r="M81" s="72">
        <f t="shared" ca="1" si="26"/>
        <v>0</v>
      </c>
      <c r="N81" s="25"/>
      <c r="O81" s="25"/>
      <c r="P81" s="25"/>
      <c r="Q81" s="25"/>
      <c r="T81" s="22">
        <v>0</v>
      </c>
      <c r="U81" s="74">
        <f t="shared" si="27"/>
        <v>-50</v>
      </c>
      <c r="V81" s="70">
        <f t="shared" si="28"/>
        <v>-50</v>
      </c>
      <c r="W81" s="70"/>
      <c r="X81" s="70">
        <f t="shared" si="29"/>
        <v>54.962232480067144</v>
      </c>
      <c r="Y81" s="70">
        <f t="shared" si="30"/>
        <v>4.9622324800671436</v>
      </c>
      <c r="Z81" s="70">
        <f t="shared" si="31"/>
        <v>5</v>
      </c>
      <c r="AA81" s="24">
        <f t="shared" si="32"/>
        <v>5</v>
      </c>
      <c r="AB81" s="67">
        <f t="shared" si="33"/>
        <v>55</v>
      </c>
    </row>
    <row r="82" spans="1:28" ht="15" customHeight="1" x14ac:dyDescent="0.25">
      <c r="A82" s="71">
        <v>74</v>
      </c>
      <c r="B82" s="71">
        <v>40</v>
      </c>
      <c r="C82" s="68">
        <v>0.99</v>
      </c>
      <c r="D82" s="68">
        <v>263.83</v>
      </c>
      <c r="E82" s="68">
        <v>209.55</v>
      </c>
      <c r="F82" s="68">
        <v>0</v>
      </c>
      <c r="G82" s="68">
        <f t="shared" si="36"/>
        <v>8.2978723404255312</v>
      </c>
      <c r="H82" s="68">
        <v>0</v>
      </c>
      <c r="I82" s="68">
        <f t="shared" si="37"/>
        <v>9.0212765957446805</v>
      </c>
      <c r="J82" s="72">
        <f t="shared" si="34"/>
        <v>1</v>
      </c>
      <c r="K82" s="72">
        <f t="shared" si="35"/>
        <v>1</v>
      </c>
      <c r="L82" s="72">
        <f t="shared" si="38"/>
        <v>1</v>
      </c>
      <c r="M82" s="72">
        <f t="shared" ca="1" si="26"/>
        <v>0</v>
      </c>
      <c r="N82" s="25"/>
      <c r="O82" s="25"/>
      <c r="P82" s="25"/>
      <c r="Q82" s="25"/>
      <c r="T82" s="22">
        <v>0</v>
      </c>
      <c r="U82" s="74">
        <f t="shared" si="27"/>
        <v>-40</v>
      </c>
      <c r="V82" s="70">
        <f t="shared" si="28"/>
        <v>-40</v>
      </c>
      <c r="W82" s="70"/>
      <c r="X82" s="70">
        <f t="shared" si="29"/>
        <v>43.969785984053715</v>
      </c>
      <c r="Y82" s="70">
        <f t="shared" si="30"/>
        <v>3.9697859840537149</v>
      </c>
      <c r="Z82" s="70">
        <f t="shared" si="31"/>
        <v>4</v>
      </c>
      <c r="AA82" s="24">
        <f t="shared" si="32"/>
        <v>4</v>
      </c>
      <c r="AB82" s="67">
        <f t="shared" si="33"/>
        <v>44</v>
      </c>
    </row>
    <row r="83" spans="1:28" ht="15" customHeight="1" x14ac:dyDescent="0.25">
      <c r="A83" s="71">
        <v>74</v>
      </c>
      <c r="B83" s="71">
        <v>40</v>
      </c>
      <c r="C83" s="68">
        <v>0.99</v>
      </c>
      <c r="D83" s="68">
        <v>263.83999999999997</v>
      </c>
      <c r="E83" s="68">
        <v>209.55</v>
      </c>
      <c r="F83" s="68">
        <v>0</v>
      </c>
      <c r="G83" s="68">
        <f t="shared" si="36"/>
        <v>8.125</v>
      </c>
      <c r="H83" s="68">
        <v>0</v>
      </c>
      <c r="I83" s="68">
        <f t="shared" si="37"/>
        <v>8.8333333333333339</v>
      </c>
      <c r="J83" s="72">
        <f t="shared" si="34"/>
        <v>1</v>
      </c>
      <c r="K83" s="72">
        <f t="shared" si="35"/>
        <v>1</v>
      </c>
      <c r="L83" s="72">
        <f t="shared" si="38"/>
        <v>1</v>
      </c>
      <c r="M83" s="72">
        <f t="shared" ca="1" si="26"/>
        <v>1</v>
      </c>
      <c r="N83" s="25"/>
      <c r="O83" s="25"/>
      <c r="P83" s="25"/>
      <c r="Q83" s="25"/>
      <c r="T83" s="22">
        <v>0</v>
      </c>
      <c r="U83" s="74">
        <f t="shared" si="27"/>
        <v>-40</v>
      </c>
      <c r="V83" s="70">
        <f t="shared" si="28"/>
        <v>-40</v>
      </c>
      <c r="W83" s="70"/>
      <c r="X83" s="70">
        <f t="shared" si="29"/>
        <v>43.969785984053715</v>
      </c>
      <c r="Y83" s="70">
        <f t="shared" si="30"/>
        <v>3.9697859840537149</v>
      </c>
      <c r="Z83" s="70">
        <f t="shared" si="31"/>
        <v>4</v>
      </c>
      <c r="AA83" s="24">
        <f t="shared" si="32"/>
        <v>4</v>
      </c>
      <c r="AB83" s="67">
        <f t="shared" si="33"/>
        <v>44</v>
      </c>
    </row>
    <row r="84" spans="1:28" ht="15" customHeight="1" x14ac:dyDescent="0.25">
      <c r="A84" s="71">
        <v>71</v>
      </c>
      <c r="B84" s="71">
        <v>40</v>
      </c>
      <c r="C84" s="68">
        <v>0.95</v>
      </c>
      <c r="D84" s="68">
        <v>263.83999999999997</v>
      </c>
      <c r="E84" s="68">
        <v>209.55</v>
      </c>
      <c r="F84" s="68">
        <v>0</v>
      </c>
      <c r="G84" s="68">
        <f t="shared" si="36"/>
        <v>8.0204081632653068</v>
      </c>
      <c r="H84" s="68">
        <v>0</v>
      </c>
      <c r="I84" s="68">
        <f t="shared" si="37"/>
        <v>8.6530612244897966</v>
      </c>
      <c r="J84" s="72">
        <f t="shared" si="34"/>
        <v>1</v>
      </c>
      <c r="K84" s="72">
        <f t="shared" si="35"/>
        <v>1</v>
      </c>
      <c r="L84" s="72">
        <f t="shared" si="38"/>
        <v>1</v>
      </c>
      <c r="M84" s="72">
        <f t="shared" ca="1" si="26"/>
        <v>1</v>
      </c>
      <c r="N84" s="25"/>
      <c r="O84" s="25"/>
      <c r="P84" s="25"/>
      <c r="Q84" s="25"/>
      <c r="T84" s="22">
        <v>0</v>
      </c>
      <c r="U84" s="74">
        <f t="shared" si="27"/>
        <v>-40</v>
      </c>
      <c r="V84" s="70">
        <f t="shared" si="28"/>
        <v>-40</v>
      </c>
      <c r="W84" s="70"/>
      <c r="X84" s="70">
        <f t="shared" si="29"/>
        <v>43.969785984053715</v>
      </c>
      <c r="Y84" s="70">
        <f t="shared" si="30"/>
        <v>3.9697859840537149</v>
      </c>
      <c r="Z84" s="70">
        <f t="shared" si="31"/>
        <v>4</v>
      </c>
      <c r="AA84" s="24">
        <f t="shared" si="32"/>
        <v>4</v>
      </c>
      <c r="AB84" s="67">
        <f t="shared" si="33"/>
        <v>44</v>
      </c>
    </row>
    <row r="85" spans="1:28" ht="15" customHeight="1" x14ac:dyDescent="0.2">
      <c r="A85" s="71">
        <v>68</v>
      </c>
      <c r="B85" s="71">
        <v>40</v>
      </c>
      <c r="C85" s="68">
        <v>0.91</v>
      </c>
      <c r="D85" s="68">
        <v>263.83999999999997</v>
      </c>
      <c r="E85" s="68">
        <v>209.55</v>
      </c>
      <c r="F85" s="68">
        <v>0</v>
      </c>
      <c r="G85" s="68">
        <f t="shared" si="36"/>
        <v>7.92</v>
      </c>
      <c r="H85" s="68">
        <v>0</v>
      </c>
      <c r="I85" s="68">
        <f t="shared" si="37"/>
        <v>8.48</v>
      </c>
      <c r="J85" s="72">
        <f t="shared" si="34"/>
        <v>1</v>
      </c>
      <c r="K85" s="72">
        <f t="shared" si="35"/>
        <v>1</v>
      </c>
      <c r="L85" s="72">
        <f t="shared" si="38"/>
        <v>1</v>
      </c>
      <c r="M85" s="72">
        <f t="shared" ca="1" si="26"/>
        <v>0</v>
      </c>
      <c r="T85" s="22">
        <v>0</v>
      </c>
      <c r="U85" s="74">
        <f t="shared" si="27"/>
        <v>-40</v>
      </c>
      <c r="V85" s="70">
        <f t="shared" si="28"/>
        <v>-40</v>
      </c>
      <c r="W85" s="70"/>
      <c r="X85" s="70">
        <f t="shared" si="29"/>
        <v>43.969785984053715</v>
      </c>
      <c r="Y85" s="70">
        <f t="shared" si="30"/>
        <v>3.9697859840537149</v>
      </c>
      <c r="Z85" s="70">
        <f t="shared" si="31"/>
        <v>4</v>
      </c>
      <c r="AA85" s="24">
        <f t="shared" si="32"/>
        <v>4</v>
      </c>
      <c r="AB85" s="67">
        <f t="shared" si="33"/>
        <v>44</v>
      </c>
    </row>
    <row r="86" spans="1:28" ht="15" customHeight="1" x14ac:dyDescent="0.2">
      <c r="A86" s="71">
        <v>65</v>
      </c>
      <c r="B86" s="71">
        <v>40</v>
      </c>
      <c r="C86" s="68">
        <v>0.86</v>
      </c>
      <c r="D86" s="68">
        <v>263.85000000000002</v>
      </c>
      <c r="E86" s="68">
        <v>209.55</v>
      </c>
      <c r="F86" s="68">
        <v>0</v>
      </c>
      <c r="G86" s="68">
        <f t="shared" si="36"/>
        <v>7.8235294117647056</v>
      </c>
      <c r="H86" s="68">
        <v>0</v>
      </c>
      <c r="I86" s="68">
        <f t="shared" si="37"/>
        <v>8.3137254901960791</v>
      </c>
      <c r="J86" s="72">
        <f t="shared" si="34"/>
        <v>1</v>
      </c>
      <c r="K86" s="72">
        <f t="shared" si="35"/>
        <v>1</v>
      </c>
      <c r="L86" s="72">
        <f t="shared" si="38"/>
        <v>1</v>
      </c>
      <c r="M86" s="72">
        <f t="shared" ca="1" si="26"/>
        <v>0</v>
      </c>
      <c r="T86" s="22">
        <v>0</v>
      </c>
      <c r="U86" s="74">
        <f t="shared" si="27"/>
        <v>-40</v>
      </c>
      <c r="V86" s="70">
        <f t="shared" si="28"/>
        <v>-40</v>
      </c>
      <c r="W86" s="70"/>
      <c r="X86" s="70">
        <f t="shared" si="29"/>
        <v>43.969785984053715</v>
      </c>
      <c r="Y86" s="70">
        <f t="shared" si="30"/>
        <v>3.9697859840537149</v>
      </c>
      <c r="Z86" s="70">
        <f t="shared" si="31"/>
        <v>4</v>
      </c>
      <c r="AA86" s="24">
        <f t="shared" si="32"/>
        <v>4</v>
      </c>
      <c r="AB86" s="67">
        <f t="shared" si="33"/>
        <v>44</v>
      </c>
    </row>
    <row r="87" spans="1:28" ht="15" customHeight="1" x14ac:dyDescent="0.2">
      <c r="A87" s="71">
        <v>61</v>
      </c>
      <c r="B87" s="71">
        <v>30</v>
      </c>
      <c r="C87" s="68">
        <v>0.81</v>
      </c>
      <c r="D87" s="68">
        <v>263.85000000000002</v>
      </c>
      <c r="E87" s="68">
        <v>209.4</v>
      </c>
      <c r="F87" s="68">
        <v>0</v>
      </c>
      <c r="G87" s="68">
        <f t="shared" si="36"/>
        <v>7.75</v>
      </c>
      <c r="H87" s="68">
        <v>0</v>
      </c>
      <c r="I87" s="68">
        <f t="shared" si="37"/>
        <v>8.3461538461538467</v>
      </c>
      <c r="J87" s="72">
        <f t="shared" si="34"/>
        <v>1</v>
      </c>
      <c r="K87" s="72">
        <f t="shared" si="35"/>
        <v>1</v>
      </c>
      <c r="L87" s="72">
        <f t="shared" si="38"/>
        <v>1</v>
      </c>
      <c r="M87" s="72">
        <f t="shared" ca="1" si="26"/>
        <v>1</v>
      </c>
      <c r="T87" s="22">
        <v>0</v>
      </c>
      <c r="U87" s="74">
        <f t="shared" si="27"/>
        <v>-30</v>
      </c>
      <c r="V87" s="70">
        <f t="shared" si="28"/>
        <v>-30</v>
      </c>
      <c r="W87" s="70"/>
      <c r="X87" s="70">
        <f t="shared" si="29"/>
        <v>32.977339488040286</v>
      </c>
      <c r="Y87" s="70">
        <f t="shared" si="30"/>
        <v>2.9773394880402861</v>
      </c>
      <c r="Z87" s="70">
        <f t="shared" si="31"/>
        <v>3</v>
      </c>
      <c r="AA87" s="24">
        <f t="shared" si="32"/>
        <v>3</v>
      </c>
      <c r="AB87" s="67">
        <f t="shared" si="33"/>
        <v>33</v>
      </c>
    </row>
    <row r="88" spans="1:28" ht="15" customHeight="1" x14ac:dyDescent="0.2">
      <c r="A88" s="71">
        <v>58</v>
      </c>
      <c r="B88" s="71">
        <v>30</v>
      </c>
      <c r="C88" s="68">
        <v>0.77</v>
      </c>
      <c r="D88" s="68">
        <v>263.86</v>
      </c>
      <c r="E88" s="68">
        <v>209.4</v>
      </c>
      <c r="F88" s="68">
        <v>0</v>
      </c>
      <c r="G88" s="68">
        <f t="shared" si="36"/>
        <v>7.6603773584905657</v>
      </c>
      <c r="H88" s="68">
        <v>0</v>
      </c>
      <c r="I88" s="68">
        <f t="shared" si="37"/>
        <v>8.1886792452830193</v>
      </c>
      <c r="J88" s="72">
        <f t="shared" si="34"/>
        <v>1</v>
      </c>
      <c r="K88" s="72">
        <f t="shared" si="35"/>
        <v>1</v>
      </c>
      <c r="L88" s="72">
        <f t="shared" si="38"/>
        <v>1</v>
      </c>
      <c r="M88" s="72">
        <f t="shared" ca="1" si="26"/>
        <v>0</v>
      </c>
      <c r="T88" s="22">
        <v>0</v>
      </c>
      <c r="U88" s="74">
        <f t="shared" si="27"/>
        <v>-30</v>
      </c>
      <c r="V88" s="70">
        <f t="shared" si="28"/>
        <v>-30</v>
      </c>
      <c r="W88" s="70"/>
      <c r="X88" s="70">
        <f t="shared" si="29"/>
        <v>32.977339488040286</v>
      </c>
      <c r="Y88" s="70">
        <f t="shared" si="30"/>
        <v>2.9773394880402861</v>
      </c>
      <c r="Z88" s="70">
        <f t="shared" si="31"/>
        <v>3</v>
      </c>
      <c r="AA88" s="24">
        <f t="shared" si="32"/>
        <v>3</v>
      </c>
      <c r="AB88" s="67">
        <f t="shared" si="33"/>
        <v>33</v>
      </c>
    </row>
    <row r="89" spans="1:28" ht="15" customHeight="1" x14ac:dyDescent="0.2">
      <c r="A89" s="71">
        <v>55</v>
      </c>
      <c r="B89" s="71">
        <v>30</v>
      </c>
      <c r="C89" s="68">
        <v>0.73</v>
      </c>
      <c r="D89" s="68">
        <v>263.86</v>
      </c>
      <c r="E89" s="68">
        <v>209.4</v>
      </c>
      <c r="F89" s="68">
        <v>0</v>
      </c>
      <c r="G89" s="68">
        <f t="shared" si="36"/>
        <v>7.5740740740740744</v>
      </c>
      <c r="H89" s="68">
        <v>0</v>
      </c>
      <c r="I89" s="68">
        <f t="shared" si="37"/>
        <v>8.0370370370370363</v>
      </c>
      <c r="J89" s="72">
        <f t="shared" si="34"/>
        <v>1</v>
      </c>
      <c r="K89" s="72">
        <f t="shared" si="35"/>
        <v>1</v>
      </c>
      <c r="L89" s="72">
        <f t="shared" si="38"/>
        <v>1</v>
      </c>
      <c r="M89" s="72">
        <f t="shared" ca="1" si="26"/>
        <v>0</v>
      </c>
      <c r="T89" s="22">
        <v>0</v>
      </c>
      <c r="U89" s="74">
        <f t="shared" si="27"/>
        <v>-30</v>
      </c>
      <c r="V89" s="70">
        <f t="shared" si="28"/>
        <v>-30</v>
      </c>
      <c r="W89" s="70"/>
      <c r="X89" s="70">
        <f t="shared" si="29"/>
        <v>32.977339488040286</v>
      </c>
      <c r="Y89" s="70">
        <f t="shared" si="30"/>
        <v>2.9773394880402861</v>
      </c>
      <c r="Z89" s="70">
        <f t="shared" si="31"/>
        <v>3</v>
      </c>
      <c r="AA89" s="24">
        <f t="shared" si="32"/>
        <v>3</v>
      </c>
      <c r="AB89" s="67">
        <f t="shared" si="33"/>
        <v>33</v>
      </c>
    </row>
    <row r="90" spans="1:28" ht="15" customHeight="1" x14ac:dyDescent="0.2">
      <c r="A90" s="71">
        <v>58</v>
      </c>
      <c r="B90" s="71">
        <v>30</v>
      </c>
      <c r="C90" s="68">
        <v>0.77</v>
      </c>
      <c r="D90" s="68">
        <v>263.87</v>
      </c>
      <c r="E90" s="68">
        <v>209.4</v>
      </c>
      <c r="F90" s="68">
        <v>0</v>
      </c>
      <c r="G90" s="68">
        <f t="shared" si="36"/>
        <v>7.3818181818181818</v>
      </c>
      <c r="H90" s="68">
        <v>0</v>
      </c>
      <c r="I90" s="68">
        <f t="shared" si="37"/>
        <v>7.8909090909090907</v>
      </c>
      <c r="J90" s="72">
        <f t="shared" si="34"/>
        <v>1</v>
      </c>
      <c r="K90" s="72">
        <f t="shared" si="35"/>
        <v>1</v>
      </c>
      <c r="L90" s="72">
        <f t="shared" si="38"/>
        <v>1</v>
      </c>
      <c r="M90" s="72">
        <f t="shared" ca="1" si="26"/>
        <v>1</v>
      </c>
      <c r="T90" s="22">
        <v>0</v>
      </c>
      <c r="U90" s="74">
        <f t="shared" si="27"/>
        <v>-30</v>
      </c>
      <c r="V90" s="70">
        <f t="shared" si="28"/>
        <v>-30</v>
      </c>
      <c r="W90" s="70"/>
      <c r="X90" s="70">
        <f t="shared" si="29"/>
        <v>32.977339488040286</v>
      </c>
      <c r="Y90" s="70">
        <f t="shared" si="30"/>
        <v>2.9773394880402861</v>
      </c>
      <c r="Z90" s="70">
        <f t="shared" si="31"/>
        <v>3</v>
      </c>
      <c r="AA90" s="24">
        <f t="shared" si="32"/>
        <v>3</v>
      </c>
      <c r="AB90" s="67">
        <f t="shared" si="33"/>
        <v>33</v>
      </c>
    </row>
    <row r="91" spans="1:28" ht="15" customHeight="1" x14ac:dyDescent="0.2">
      <c r="A91" s="71">
        <v>62</v>
      </c>
      <c r="B91" s="71">
        <v>30</v>
      </c>
      <c r="C91" s="68">
        <v>0.82</v>
      </c>
      <c r="D91" s="68">
        <v>263.87</v>
      </c>
      <c r="E91" s="68">
        <v>209.4</v>
      </c>
      <c r="F91" s="68">
        <v>0</v>
      </c>
      <c r="G91" s="68">
        <f t="shared" si="36"/>
        <v>7.1785714285714288</v>
      </c>
      <c r="H91" s="68">
        <v>0</v>
      </c>
      <c r="I91" s="68">
        <f t="shared" si="37"/>
        <v>7.75</v>
      </c>
      <c r="J91" s="72">
        <f t="shared" si="34"/>
        <v>1</v>
      </c>
      <c r="K91" s="72">
        <f t="shared" si="35"/>
        <v>1</v>
      </c>
      <c r="L91" s="72">
        <f t="shared" si="38"/>
        <v>1</v>
      </c>
      <c r="M91" s="72">
        <f t="shared" ca="1" si="26"/>
        <v>1</v>
      </c>
      <c r="T91" s="22">
        <v>0</v>
      </c>
      <c r="U91" s="74">
        <f t="shared" si="27"/>
        <v>-30</v>
      </c>
      <c r="V91" s="70">
        <f t="shared" si="28"/>
        <v>-30</v>
      </c>
      <c r="W91" s="70"/>
      <c r="X91" s="70">
        <f t="shared" si="29"/>
        <v>32.977339488040286</v>
      </c>
      <c r="Y91" s="70">
        <f t="shared" si="30"/>
        <v>2.9773394880402861</v>
      </c>
      <c r="Z91" s="70">
        <f t="shared" si="31"/>
        <v>3</v>
      </c>
      <c r="AA91" s="24">
        <f t="shared" si="32"/>
        <v>3</v>
      </c>
      <c r="AB91" s="67">
        <f t="shared" si="33"/>
        <v>33</v>
      </c>
    </row>
    <row r="92" spans="1:28" ht="15" customHeight="1" x14ac:dyDescent="0.2">
      <c r="A92" s="71">
        <v>65</v>
      </c>
      <c r="B92" s="71">
        <v>30</v>
      </c>
      <c r="C92" s="68">
        <v>0.86</v>
      </c>
      <c r="D92" s="68">
        <v>263.88</v>
      </c>
      <c r="E92" s="68">
        <v>209.4</v>
      </c>
      <c r="F92" s="68">
        <v>0</v>
      </c>
      <c r="G92" s="68">
        <f t="shared" si="36"/>
        <v>7</v>
      </c>
      <c r="H92" s="68">
        <v>0</v>
      </c>
      <c r="I92" s="68">
        <f t="shared" si="37"/>
        <v>7.6140350877192979</v>
      </c>
      <c r="J92" s="72">
        <f t="shared" si="34"/>
        <v>1</v>
      </c>
      <c r="K92" s="72">
        <f t="shared" si="35"/>
        <v>1</v>
      </c>
      <c r="L92" s="72">
        <f t="shared" si="38"/>
        <v>1</v>
      </c>
      <c r="M92" s="72">
        <f t="shared" ca="1" si="26"/>
        <v>0</v>
      </c>
      <c r="T92" s="22">
        <v>0</v>
      </c>
      <c r="U92" s="74">
        <f t="shared" si="27"/>
        <v>-30</v>
      </c>
      <c r="V92" s="70">
        <f t="shared" si="28"/>
        <v>-30</v>
      </c>
      <c r="W92" s="70"/>
      <c r="X92" s="70">
        <f t="shared" si="29"/>
        <v>32.977339488040286</v>
      </c>
      <c r="Y92" s="70">
        <f t="shared" si="30"/>
        <v>2.9773394880402861</v>
      </c>
      <c r="Z92" s="70">
        <f t="shared" si="31"/>
        <v>3</v>
      </c>
      <c r="AA92" s="24">
        <f t="shared" si="32"/>
        <v>3</v>
      </c>
      <c r="AB92" s="67">
        <f t="shared" si="33"/>
        <v>33</v>
      </c>
    </row>
    <row r="93" spans="1:28" ht="15" customHeight="1" x14ac:dyDescent="0.2">
      <c r="A93" s="71">
        <v>65</v>
      </c>
      <c r="B93" s="71">
        <v>30</v>
      </c>
      <c r="C93" s="68">
        <v>0.86</v>
      </c>
      <c r="D93" s="68">
        <v>263.88</v>
      </c>
      <c r="E93" s="68">
        <v>209.4</v>
      </c>
      <c r="F93" s="68">
        <v>0</v>
      </c>
      <c r="G93" s="68">
        <f t="shared" si="36"/>
        <v>6.8793103448275863</v>
      </c>
      <c r="H93" s="68">
        <v>0</v>
      </c>
      <c r="I93" s="68">
        <f t="shared" si="37"/>
        <v>7.4827586206896548</v>
      </c>
      <c r="J93" s="72">
        <f t="shared" si="34"/>
        <v>1</v>
      </c>
      <c r="K93" s="72">
        <f t="shared" si="35"/>
        <v>1</v>
      </c>
      <c r="L93" s="72">
        <f t="shared" si="38"/>
        <v>1</v>
      </c>
      <c r="M93" s="72">
        <f t="shared" ca="1" si="26"/>
        <v>1</v>
      </c>
      <c r="T93" s="22">
        <v>0</v>
      </c>
      <c r="U93" s="74">
        <f t="shared" si="27"/>
        <v>-30</v>
      </c>
      <c r="V93" s="70">
        <f t="shared" si="28"/>
        <v>-30</v>
      </c>
      <c r="W93" s="70"/>
      <c r="X93" s="70">
        <f t="shared" si="29"/>
        <v>32.977339488040286</v>
      </c>
      <c r="Y93" s="70">
        <f t="shared" si="30"/>
        <v>2.9773394880402861</v>
      </c>
      <c r="Z93" s="70">
        <f t="shared" si="31"/>
        <v>3</v>
      </c>
      <c r="AA93" s="24">
        <f t="shared" si="32"/>
        <v>3</v>
      </c>
      <c r="AB93" s="67">
        <f t="shared" si="33"/>
        <v>33</v>
      </c>
    </row>
    <row r="94" spans="1:28" ht="15" customHeight="1" x14ac:dyDescent="0.2">
      <c r="A94" s="71">
        <v>65</v>
      </c>
      <c r="B94" s="71">
        <v>30</v>
      </c>
      <c r="C94" s="68">
        <v>0.86</v>
      </c>
      <c r="D94" s="68">
        <v>263.89</v>
      </c>
      <c r="E94" s="68">
        <v>209.4</v>
      </c>
      <c r="F94" s="68">
        <v>0</v>
      </c>
      <c r="G94" s="68">
        <f t="shared" si="36"/>
        <v>6.7627118644067794</v>
      </c>
      <c r="H94" s="68">
        <v>0</v>
      </c>
      <c r="I94" s="68">
        <f t="shared" si="37"/>
        <v>7.3559322033898304</v>
      </c>
      <c r="J94" s="72">
        <f t="shared" si="34"/>
        <v>1</v>
      </c>
      <c r="K94" s="72">
        <f t="shared" si="35"/>
        <v>1</v>
      </c>
      <c r="L94" s="72">
        <f t="shared" si="38"/>
        <v>1</v>
      </c>
      <c r="M94" s="72">
        <f t="shared" ca="1" si="26"/>
        <v>1</v>
      </c>
      <c r="T94" s="22">
        <v>0</v>
      </c>
      <c r="U94" s="74">
        <f t="shared" si="27"/>
        <v>-30</v>
      </c>
      <c r="V94" s="70">
        <f t="shared" si="28"/>
        <v>-30</v>
      </c>
      <c r="W94" s="70"/>
      <c r="X94" s="70">
        <f t="shared" si="29"/>
        <v>32.977339488040286</v>
      </c>
      <c r="Y94" s="70">
        <f t="shared" si="30"/>
        <v>2.9773394880402861</v>
      </c>
      <c r="Z94" s="70">
        <f t="shared" si="31"/>
        <v>3</v>
      </c>
      <c r="AA94" s="24">
        <f t="shared" si="32"/>
        <v>3</v>
      </c>
      <c r="AB94" s="67">
        <f t="shared" si="33"/>
        <v>33</v>
      </c>
    </row>
    <row r="95" spans="1:28" ht="15" customHeight="1" x14ac:dyDescent="0.2">
      <c r="A95" s="71">
        <v>65</v>
      </c>
      <c r="B95" s="71">
        <v>30</v>
      </c>
      <c r="C95" s="68">
        <v>0.86</v>
      </c>
      <c r="D95" s="68">
        <v>263.89</v>
      </c>
      <c r="E95" s="68">
        <v>209.4</v>
      </c>
      <c r="F95" s="68">
        <v>0</v>
      </c>
      <c r="G95" s="68">
        <f t="shared" si="36"/>
        <v>6.65</v>
      </c>
      <c r="H95" s="68">
        <v>0</v>
      </c>
      <c r="I95" s="68">
        <f t="shared" si="37"/>
        <v>7.2333333333333334</v>
      </c>
      <c r="J95" s="72">
        <f t="shared" si="34"/>
        <v>1</v>
      </c>
      <c r="K95" s="72">
        <f t="shared" si="35"/>
        <v>1</v>
      </c>
      <c r="L95" s="72">
        <f t="shared" si="38"/>
        <v>1</v>
      </c>
      <c r="M95" s="72">
        <f t="shared" ca="1" si="26"/>
        <v>1</v>
      </c>
      <c r="T95" s="22">
        <v>0</v>
      </c>
      <c r="U95" s="74">
        <f t="shared" si="27"/>
        <v>-30</v>
      </c>
      <c r="V95" s="70">
        <f t="shared" si="28"/>
        <v>-30</v>
      </c>
      <c r="W95" s="70"/>
      <c r="X95" s="70">
        <f t="shared" si="29"/>
        <v>32.977339488040286</v>
      </c>
      <c r="Y95" s="70">
        <f t="shared" si="30"/>
        <v>2.9773394880402861</v>
      </c>
      <c r="Z95" s="70">
        <f t="shared" si="31"/>
        <v>3</v>
      </c>
      <c r="AA95" s="24">
        <f t="shared" si="32"/>
        <v>3</v>
      </c>
      <c r="AB95" s="67">
        <f t="shared" si="33"/>
        <v>33</v>
      </c>
    </row>
    <row r="96" spans="1:28" ht="15" customHeight="1" x14ac:dyDescent="0.2">
      <c r="A96" s="71">
        <v>65</v>
      </c>
      <c r="B96" s="71">
        <v>30</v>
      </c>
      <c r="C96" s="68">
        <v>0.86</v>
      </c>
      <c r="D96" s="68">
        <v>263.89999999999998</v>
      </c>
      <c r="E96" s="68">
        <v>209.4</v>
      </c>
      <c r="F96" s="68">
        <v>0</v>
      </c>
      <c r="G96" s="68">
        <f t="shared" si="36"/>
        <v>6.5409836065573774</v>
      </c>
      <c r="H96" s="68">
        <v>0</v>
      </c>
      <c r="I96" s="68">
        <f t="shared" si="37"/>
        <v>7.1147540983606561</v>
      </c>
      <c r="J96" s="72">
        <f t="shared" si="34"/>
        <v>1</v>
      </c>
      <c r="K96" s="72">
        <f t="shared" si="35"/>
        <v>1</v>
      </c>
      <c r="L96" s="72">
        <f t="shared" si="38"/>
        <v>1</v>
      </c>
      <c r="M96" s="72">
        <f t="shared" ca="1" si="26"/>
        <v>1</v>
      </c>
      <c r="T96" s="22">
        <v>0</v>
      </c>
      <c r="U96" s="74">
        <f t="shared" si="27"/>
        <v>-30</v>
      </c>
      <c r="V96" s="70">
        <f t="shared" si="28"/>
        <v>-30</v>
      </c>
      <c r="W96" s="70"/>
      <c r="X96" s="70">
        <f t="shared" si="29"/>
        <v>32.977339488040286</v>
      </c>
      <c r="Y96" s="70">
        <f t="shared" si="30"/>
        <v>2.9773394880402861</v>
      </c>
      <c r="Z96" s="70">
        <f t="shared" si="31"/>
        <v>3</v>
      </c>
      <c r="AA96" s="24">
        <f t="shared" si="32"/>
        <v>3</v>
      </c>
      <c r="AB96" s="67">
        <f t="shared" si="33"/>
        <v>33</v>
      </c>
    </row>
    <row r="97" spans="1:28" ht="15" customHeight="1" x14ac:dyDescent="0.2">
      <c r="A97" s="71">
        <v>65</v>
      </c>
      <c r="B97" s="71">
        <v>30</v>
      </c>
      <c r="C97" s="68">
        <v>0.86</v>
      </c>
      <c r="D97" s="68">
        <v>263.89999999999998</v>
      </c>
      <c r="E97" s="68">
        <v>209.4</v>
      </c>
      <c r="F97" s="68">
        <v>0</v>
      </c>
      <c r="G97" s="68">
        <f t="shared" si="36"/>
        <v>6.435483870967742</v>
      </c>
      <c r="H97" s="68">
        <v>0</v>
      </c>
      <c r="I97" s="68">
        <f t="shared" si="37"/>
        <v>7</v>
      </c>
      <c r="J97" s="72">
        <f t="shared" si="34"/>
        <v>1</v>
      </c>
      <c r="K97" s="72">
        <f t="shared" si="35"/>
        <v>1</v>
      </c>
      <c r="L97" s="72">
        <f t="shared" si="38"/>
        <v>1</v>
      </c>
      <c r="M97" s="72">
        <f t="shared" ca="1" si="26"/>
        <v>1</v>
      </c>
      <c r="T97" s="22">
        <v>0</v>
      </c>
      <c r="U97" s="74">
        <f t="shared" si="27"/>
        <v>-30</v>
      </c>
      <c r="V97" s="70">
        <f t="shared" si="28"/>
        <v>-30</v>
      </c>
      <c r="W97" s="70"/>
      <c r="X97" s="70">
        <f t="shared" si="29"/>
        <v>32.977339488040286</v>
      </c>
      <c r="Y97" s="70">
        <f t="shared" si="30"/>
        <v>2.9773394880402861</v>
      </c>
      <c r="Z97" s="70">
        <f t="shared" si="31"/>
        <v>3</v>
      </c>
      <c r="AA97" s="24">
        <f t="shared" si="32"/>
        <v>3</v>
      </c>
      <c r="AB97" s="67">
        <f t="shared" si="33"/>
        <v>33</v>
      </c>
    </row>
    <row r="98" spans="1:28" ht="15" customHeight="1" x14ac:dyDescent="0.2">
      <c r="A98" s="71">
        <v>65</v>
      </c>
      <c r="B98" s="71">
        <v>30</v>
      </c>
      <c r="C98" s="68">
        <v>0.86</v>
      </c>
      <c r="D98" s="68">
        <v>263.91000000000003</v>
      </c>
      <c r="E98" s="68">
        <v>209.4</v>
      </c>
      <c r="F98" s="68">
        <v>0</v>
      </c>
      <c r="G98" s="68">
        <f t="shared" si="36"/>
        <v>6.333333333333333</v>
      </c>
      <c r="H98" s="68">
        <v>0</v>
      </c>
      <c r="I98" s="68">
        <f t="shared" si="37"/>
        <v>6.8888888888888893</v>
      </c>
      <c r="J98" s="72">
        <f t="shared" si="34"/>
        <v>1</v>
      </c>
      <c r="K98" s="72">
        <f t="shared" si="35"/>
        <v>1</v>
      </c>
      <c r="L98" s="72">
        <f t="shared" si="38"/>
        <v>1</v>
      </c>
      <c r="M98" s="72">
        <f t="shared" ref="M98:M110" ca="1" si="39">IF(RAND()&lt;0.5,0,1)</f>
        <v>1</v>
      </c>
      <c r="T98" s="22">
        <v>0</v>
      </c>
      <c r="U98" s="74">
        <f t="shared" ref="U98:U110" si="40">T98-B98</f>
        <v>-30</v>
      </c>
      <c r="V98" s="70">
        <f t="shared" ref="V98:V110" si="41">ROUND(U98,0)</f>
        <v>-30</v>
      </c>
      <c r="W98" s="70"/>
      <c r="X98" s="70">
        <f t="shared" ref="X98:X110" si="42">B98/$W$2*$W$3</f>
        <v>32.977339488040286</v>
      </c>
      <c r="Y98" s="70">
        <f t="shared" ref="Y98:Y110" si="43">X98-B98</f>
        <v>2.9773394880402861</v>
      </c>
      <c r="Z98" s="70">
        <f t="shared" ref="Z98:Z110" si="44">ROUND(Y98,0)</f>
        <v>3</v>
      </c>
      <c r="AA98" s="24">
        <f t="shared" ref="AA98:AA110" si="45">IF(V98&gt;=0,V98,Z98)</f>
        <v>3</v>
      </c>
      <c r="AB98" s="67">
        <f t="shared" ref="AB98:AB110" si="46">B98+AA98</f>
        <v>33</v>
      </c>
    </row>
    <row r="99" spans="1:28" ht="15" customHeight="1" x14ac:dyDescent="0.2">
      <c r="A99" s="71">
        <v>65</v>
      </c>
      <c r="B99" s="71">
        <v>30</v>
      </c>
      <c r="C99" s="68">
        <v>0.86</v>
      </c>
      <c r="D99" s="68">
        <v>263.91000000000003</v>
      </c>
      <c r="E99" s="68">
        <v>209.4</v>
      </c>
      <c r="F99" s="68">
        <v>0</v>
      </c>
      <c r="G99" s="68">
        <f t="shared" si="36"/>
        <v>6.234375</v>
      </c>
      <c r="H99" s="68">
        <v>0</v>
      </c>
      <c r="I99" s="68">
        <f t="shared" si="37"/>
        <v>6.78125</v>
      </c>
      <c r="J99" s="72">
        <f t="shared" ref="J99:J110" si="47">IF(ABS(B99-B98)&lt;=50,1,0)</f>
        <v>1</v>
      </c>
      <c r="K99" s="72">
        <f t="shared" ref="K99:K110" si="48">IF(ABS((B99-B98))&lt;=50,1,IF((B99-B98)*(1)&gt;=0,1,-1))</f>
        <v>1</v>
      </c>
      <c r="L99" s="72">
        <f t="shared" si="38"/>
        <v>1</v>
      </c>
      <c r="M99" s="72">
        <f t="shared" ca="1" si="39"/>
        <v>1</v>
      </c>
      <c r="T99" s="22">
        <v>0</v>
      </c>
      <c r="U99" s="74">
        <f t="shared" si="40"/>
        <v>-30</v>
      </c>
      <c r="V99" s="70">
        <f t="shared" si="41"/>
        <v>-30</v>
      </c>
      <c r="W99" s="70"/>
      <c r="X99" s="70">
        <f t="shared" si="42"/>
        <v>32.977339488040286</v>
      </c>
      <c r="Y99" s="70">
        <f t="shared" si="43"/>
        <v>2.9773394880402861</v>
      </c>
      <c r="Z99" s="70">
        <f t="shared" si="44"/>
        <v>3</v>
      </c>
      <c r="AA99" s="24">
        <f t="shared" si="45"/>
        <v>3</v>
      </c>
      <c r="AB99" s="67">
        <f t="shared" si="46"/>
        <v>33</v>
      </c>
    </row>
    <row r="100" spans="1:28" ht="15" customHeight="1" x14ac:dyDescent="0.2">
      <c r="A100" s="71">
        <v>65</v>
      </c>
      <c r="B100" s="71">
        <v>30</v>
      </c>
      <c r="C100" s="68">
        <v>0.86</v>
      </c>
      <c r="D100" s="68">
        <v>263.92</v>
      </c>
      <c r="E100" s="68">
        <v>209.4</v>
      </c>
      <c r="F100" s="68">
        <v>0</v>
      </c>
      <c r="G100" s="68">
        <f t="shared" ref="G100:G110" si="49">($A$35-A100)/(ROW(A100)-ROW($A$35))</f>
        <v>6.1384615384615389</v>
      </c>
      <c r="H100" s="68">
        <v>0</v>
      </c>
      <c r="I100" s="68">
        <f t="shared" ref="I100:I110" si="50">($A$35-B100)/(ROW(B100)-ROW($A$35))</f>
        <v>6.6769230769230772</v>
      </c>
      <c r="J100" s="72">
        <f t="shared" si="47"/>
        <v>1</v>
      </c>
      <c r="K100" s="72">
        <f t="shared" si="48"/>
        <v>1</v>
      </c>
      <c r="L100" s="72">
        <f t="shared" si="38"/>
        <v>1</v>
      </c>
      <c r="M100" s="72">
        <f t="shared" ca="1" si="39"/>
        <v>1</v>
      </c>
      <c r="T100" s="22">
        <v>0</v>
      </c>
      <c r="U100" s="74">
        <f t="shared" si="40"/>
        <v>-30</v>
      </c>
      <c r="V100" s="70">
        <f t="shared" si="41"/>
        <v>-30</v>
      </c>
      <c r="W100" s="70"/>
      <c r="X100" s="70">
        <f t="shared" si="42"/>
        <v>32.977339488040286</v>
      </c>
      <c r="Y100" s="70">
        <f t="shared" si="43"/>
        <v>2.9773394880402861</v>
      </c>
      <c r="Z100" s="70">
        <f t="shared" si="44"/>
        <v>3</v>
      </c>
      <c r="AA100" s="24">
        <f t="shared" si="45"/>
        <v>3</v>
      </c>
      <c r="AB100" s="67">
        <f t="shared" si="46"/>
        <v>33</v>
      </c>
    </row>
    <row r="101" spans="1:28" ht="15" customHeight="1" x14ac:dyDescent="0.2">
      <c r="A101" s="71">
        <v>65</v>
      </c>
      <c r="B101" s="71">
        <v>30</v>
      </c>
      <c r="C101" s="68">
        <v>0.86</v>
      </c>
      <c r="D101" s="68">
        <v>263.92</v>
      </c>
      <c r="E101" s="68">
        <v>209.4</v>
      </c>
      <c r="F101" s="68">
        <v>0</v>
      </c>
      <c r="G101" s="68">
        <f t="shared" si="49"/>
        <v>6.0454545454545459</v>
      </c>
      <c r="H101" s="68">
        <v>0</v>
      </c>
      <c r="I101" s="68">
        <f t="shared" si="50"/>
        <v>6.5757575757575761</v>
      </c>
      <c r="J101" s="72">
        <f t="shared" si="47"/>
        <v>1</v>
      </c>
      <c r="K101" s="72">
        <f t="shared" si="48"/>
        <v>1</v>
      </c>
      <c r="L101" s="72">
        <f t="shared" si="38"/>
        <v>1</v>
      </c>
      <c r="M101" s="72">
        <f t="shared" ca="1" si="39"/>
        <v>0</v>
      </c>
      <c r="T101" s="22">
        <v>0</v>
      </c>
      <c r="U101" s="74">
        <f t="shared" si="40"/>
        <v>-30</v>
      </c>
      <c r="V101" s="70">
        <f t="shared" si="41"/>
        <v>-30</v>
      </c>
      <c r="W101" s="70"/>
      <c r="X101" s="70">
        <f t="shared" si="42"/>
        <v>32.977339488040286</v>
      </c>
      <c r="Y101" s="70">
        <f t="shared" si="43"/>
        <v>2.9773394880402861</v>
      </c>
      <c r="Z101" s="70">
        <f t="shared" si="44"/>
        <v>3</v>
      </c>
      <c r="AA101" s="24">
        <f t="shared" si="45"/>
        <v>3</v>
      </c>
      <c r="AB101" s="67">
        <f t="shared" si="46"/>
        <v>33</v>
      </c>
    </row>
    <row r="102" spans="1:28" ht="15" customHeight="1" x14ac:dyDescent="0.2">
      <c r="A102" s="71">
        <v>62</v>
      </c>
      <c r="B102" s="71">
        <v>30</v>
      </c>
      <c r="C102" s="68">
        <v>0.82</v>
      </c>
      <c r="D102" s="68">
        <v>263.93</v>
      </c>
      <c r="E102" s="68">
        <v>209.4</v>
      </c>
      <c r="F102" s="68">
        <v>0</v>
      </c>
      <c r="G102" s="68">
        <f t="shared" si="49"/>
        <v>6</v>
      </c>
      <c r="H102" s="68">
        <v>0</v>
      </c>
      <c r="I102" s="68">
        <f t="shared" si="50"/>
        <v>6.4776119402985071</v>
      </c>
      <c r="J102" s="72">
        <f t="shared" si="47"/>
        <v>1</v>
      </c>
      <c r="K102" s="72">
        <f t="shared" si="48"/>
        <v>1</v>
      </c>
      <c r="L102" s="72">
        <f t="shared" si="38"/>
        <v>1</v>
      </c>
      <c r="M102" s="72">
        <f t="shared" ca="1" si="39"/>
        <v>0</v>
      </c>
      <c r="T102" s="22">
        <v>0</v>
      </c>
      <c r="U102" s="74">
        <f t="shared" si="40"/>
        <v>-30</v>
      </c>
      <c r="V102" s="70">
        <f t="shared" si="41"/>
        <v>-30</v>
      </c>
      <c r="W102" s="70"/>
      <c r="X102" s="70">
        <f t="shared" si="42"/>
        <v>32.977339488040286</v>
      </c>
      <c r="Y102" s="70">
        <f t="shared" si="43"/>
        <v>2.9773394880402861</v>
      </c>
      <c r="Z102" s="70">
        <f t="shared" si="44"/>
        <v>3</v>
      </c>
      <c r="AA102" s="24">
        <f t="shared" si="45"/>
        <v>3</v>
      </c>
      <c r="AB102" s="67">
        <f t="shared" si="46"/>
        <v>33</v>
      </c>
    </row>
    <row r="103" spans="1:28" ht="15" customHeight="1" x14ac:dyDescent="0.2">
      <c r="A103" s="71">
        <v>59</v>
      </c>
      <c r="B103" s="71">
        <v>30</v>
      </c>
      <c r="C103" s="68">
        <v>0.78</v>
      </c>
      <c r="D103" s="68">
        <v>263.93</v>
      </c>
      <c r="E103" s="68">
        <v>209.4</v>
      </c>
      <c r="F103" s="68">
        <v>0</v>
      </c>
      <c r="G103" s="68">
        <f t="shared" si="49"/>
        <v>5.9558823529411766</v>
      </c>
      <c r="H103" s="68">
        <v>0</v>
      </c>
      <c r="I103" s="68">
        <f t="shared" si="50"/>
        <v>6.382352941176471</v>
      </c>
      <c r="J103" s="72">
        <f t="shared" si="47"/>
        <v>1</v>
      </c>
      <c r="K103" s="72">
        <f t="shared" si="48"/>
        <v>1</v>
      </c>
      <c r="L103" s="72">
        <f t="shared" ref="L103:L110" si="51">IF(OR(COUNTIF(K99:K103,1)=5,COUNTIF(K99:K103,-1)=5),1,0)</f>
        <v>1</v>
      </c>
      <c r="M103" s="72">
        <f t="shared" ca="1" si="39"/>
        <v>0</v>
      </c>
      <c r="T103" s="22">
        <v>0</v>
      </c>
      <c r="U103" s="74">
        <f t="shared" si="40"/>
        <v>-30</v>
      </c>
      <c r="V103" s="70">
        <f t="shared" si="41"/>
        <v>-30</v>
      </c>
      <c r="W103" s="70"/>
      <c r="X103" s="70">
        <f t="shared" si="42"/>
        <v>32.977339488040286</v>
      </c>
      <c r="Y103" s="70">
        <f t="shared" si="43"/>
        <v>2.9773394880402861</v>
      </c>
      <c r="Z103" s="70">
        <f t="shared" si="44"/>
        <v>3</v>
      </c>
      <c r="AA103" s="24">
        <f t="shared" si="45"/>
        <v>3</v>
      </c>
      <c r="AB103" s="67">
        <f t="shared" si="46"/>
        <v>33</v>
      </c>
    </row>
    <row r="104" spans="1:28" ht="15" customHeight="1" x14ac:dyDescent="0.2">
      <c r="A104" s="71">
        <v>56</v>
      </c>
      <c r="B104" s="71">
        <v>30</v>
      </c>
      <c r="C104" s="68">
        <v>0.74</v>
      </c>
      <c r="D104" s="68">
        <v>263.94</v>
      </c>
      <c r="E104" s="68">
        <v>209.4</v>
      </c>
      <c r="F104" s="68">
        <v>0</v>
      </c>
      <c r="G104" s="68">
        <f t="shared" si="49"/>
        <v>5.9130434782608692</v>
      </c>
      <c r="H104" s="68">
        <v>0</v>
      </c>
      <c r="I104" s="68">
        <f t="shared" si="50"/>
        <v>6.2898550724637685</v>
      </c>
      <c r="J104" s="72">
        <f t="shared" si="47"/>
        <v>1</v>
      </c>
      <c r="K104" s="72">
        <f t="shared" si="48"/>
        <v>1</v>
      </c>
      <c r="L104" s="72">
        <f t="shared" si="51"/>
        <v>1</v>
      </c>
      <c r="M104" s="72">
        <f t="shared" ca="1" si="39"/>
        <v>1</v>
      </c>
      <c r="T104" s="22">
        <v>0</v>
      </c>
      <c r="U104" s="74">
        <f t="shared" si="40"/>
        <v>-30</v>
      </c>
      <c r="V104" s="70">
        <f t="shared" si="41"/>
        <v>-30</v>
      </c>
      <c r="W104" s="70"/>
      <c r="X104" s="70">
        <f t="shared" si="42"/>
        <v>32.977339488040286</v>
      </c>
      <c r="Y104" s="70">
        <f t="shared" si="43"/>
        <v>2.9773394880402861</v>
      </c>
      <c r="Z104" s="70">
        <f t="shared" si="44"/>
        <v>3</v>
      </c>
      <c r="AA104" s="24">
        <f t="shared" si="45"/>
        <v>3</v>
      </c>
      <c r="AB104" s="67">
        <f t="shared" si="46"/>
        <v>33</v>
      </c>
    </row>
    <row r="105" spans="1:28" ht="15" customHeight="1" x14ac:dyDescent="0.2">
      <c r="A105" s="71">
        <v>56</v>
      </c>
      <c r="B105" s="71">
        <v>30</v>
      </c>
      <c r="C105" s="68">
        <v>0.74</v>
      </c>
      <c r="D105" s="68">
        <v>263.94</v>
      </c>
      <c r="E105" s="68">
        <v>209.4</v>
      </c>
      <c r="F105" s="68">
        <v>0</v>
      </c>
      <c r="G105" s="68">
        <f t="shared" si="49"/>
        <v>5.8285714285714283</v>
      </c>
      <c r="H105" s="68">
        <v>0</v>
      </c>
      <c r="I105" s="68">
        <f t="shared" si="50"/>
        <v>6.2</v>
      </c>
      <c r="J105" s="72">
        <f t="shared" si="47"/>
        <v>1</v>
      </c>
      <c r="K105" s="72">
        <f t="shared" si="48"/>
        <v>1</v>
      </c>
      <c r="L105" s="72">
        <f t="shared" si="51"/>
        <v>1</v>
      </c>
      <c r="M105" s="72">
        <f t="shared" ca="1" si="39"/>
        <v>0</v>
      </c>
      <c r="T105" s="22">
        <v>0</v>
      </c>
      <c r="U105" s="74">
        <f t="shared" si="40"/>
        <v>-30</v>
      </c>
      <c r="V105" s="70">
        <f t="shared" si="41"/>
        <v>-30</v>
      </c>
      <c r="W105" s="70"/>
      <c r="X105" s="70">
        <f t="shared" si="42"/>
        <v>32.977339488040286</v>
      </c>
      <c r="Y105" s="70">
        <f t="shared" si="43"/>
        <v>2.9773394880402861</v>
      </c>
      <c r="Z105" s="70">
        <f t="shared" si="44"/>
        <v>3</v>
      </c>
      <c r="AA105" s="24">
        <f t="shared" si="45"/>
        <v>3</v>
      </c>
      <c r="AB105" s="67">
        <f t="shared" si="46"/>
        <v>33</v>
      </c>
    </row>
    <row r="106" spans="1:28" ht="15" customHeight="1" x14ac:dyDescent="0.2">
      <c r="A106" s="71">
        <v>56</v>
      </c>
      <c r="B106" s="71">
        <v>30</v>
      </c>
      <c r="C106" s="68">
        <v>0.74</v>
      </c>
      <c r="D106" s="68">
        <v>263.95</v>
      </c>
      <c r="E106" s="68">
        <v>209.4</v>
      </c>
      <c r="F106" s="68">
        <v>0</v>
      </c>
      <c r="G106" s="68">
        <f t="shared" si="49"/>
        <v>5.746478873239437</v>
      </c>
      <c r="H106" s="68">
        <v>0</v>
      </c>
      <c r="I106" s="68">
        <f t="shared" si="50"/>
        <v>6.112676056338028</v>
      </c>
      <c r="J106" s="72">
        <f t="shared" si="47"/>
        <v>1</v>
      </c>
      <c r="K106" s="72">
        <f t="shared" si="48"/>
        <v>1</v>
      </c>
      <c r="L106" s="72">
        <f t="shared" si="51"/>
        <v>1</v>
      </c>
      <c r="M106" s="72">
        <f t="shared" ca="1" si="39"/>
        <v>1</v>
      </c>
      <c r="T106" s="22">
        <v>0</v>
      </c>
      <c r="U106" s="74">
        <f t="shared" si="40"/>
        <v>-30</v>
      </c>
      <c r="V106" s="70">
        <f t="shared" si="41"/>
        <v>-30</v>
      </c>
      <c r="W106" s="70"/>
      <c r="X106" s="70">
        <f t="shared" si="42"/>
        <v>32.977339488040286</v>
      </c>
      <c r="Y106" s="70">
        <f t="shared" si="43"/>
        <v>2.9773394880402861</v>
      </c>
      <c r="Z106" s="70">
        <f t="shared" si="44"/>
        <v>3</v>
      </c>
      <c r="AA106" s="24">
        <f t="shared" si="45"/>
        <v>3</v>
      </c>
      <c r="AB106" s="67">
        <f t="shared" si="46"/>
        <v>33</v>
      </c>
    </row>
    <row r="107" spans="1:28" ht="15" customHeight="1" x14ac:dyDescent="0.2">
      <c r="A107" s="71">
        <v>56</v>
      </c>
      <c r="B107" s="71">
        <v>30</v>
      </c>
      <c r="C107" s="68">
        <v>0.74</v>
      </c>
      <c r="D107" s="68">
        <v>263.95</v>
      </c>
      <c r="E107" s="68">
        <v>209.4</v>
      </c>
      <c r="F107" s="68">
        <v>0</v>
      </c>
      <c r="G107" s="68">
        <f t="shared" si="49"/>
        <v>5.666666666666667</v>
      </c>
      <c r="H107" s="68">
        <v>0</v>
      </c>
      <c r="I107" s="68">
        <f t="shared" si="50"/>
        <v>6.0277777777777777</v>
      </c>
      <c r="J107" s="72">
        <f t="shared" si="47"/>
        <v>1</v>
      </c>
      <c r="K107" s="72">
        <f t="shared" si="48"/>
        <v>1</v>
      </c>
      <c r="L107" s="72">
        <f t="shared" si="51"/>
        <v>1</v>
      </c>
      <c r="M107" s="72">
        <f t="shared" ca="1" si="39"/>
        <v>0</v>
      </c>
      <c r="T107" s="22">
        <v>0</v>
      </c>
      <c r="U107" s="74">
        <f t="shared" si="40"/>
        <v>-30</v>
      </c>
      <c r="V107" s="70">
        <f t="shared" si="41"/>
        <v>-30</v>
      </c>
      <c r="W107" s="70"/>
      <c r="X107" s="70">
        <f t="shared" si="42"/>
        <v>32.977339488040286</v>
      </c>
      <c r="Y107" s="70">
        <f t="shared" si="43"/>
        <v>2.9773394880402861</v>
      </c>
      <c r="Z107" s="70">
        <f t="shared" si="44"/>
        <v>3</v>
      </c>
      <c r="AA107" s="24">
        <f t="shared" si="45"/>
        <v>3</v>
      </c>
      <c r="AB107" s="67">
        <f t="shared" si="46"/>
        <v>33</v>
      </c>
    </row>
    <row r="108" spans="1:28" ht="15" customHeight="1" x14ac:dyDescent="0.2">
      <c r="A108" s="71">
        <v>56</v>
      </c>
      <c r="B108" s="71">
        <v>30</v>
      </c>
      <c r="C108" s="68">
        <v>0.74</v>
      </c>
      <c r="D108" s="68">
        <v>263.95</v>
      </c>
      <c r="E108" s="68">
        <v>209.4</v>
      </c>
      <c r="F108" s="68">
        <v>0</v>
      </c>
      <c r="G108" s="68">
        <f t="shared" si="49"/>
        <v>5.5890410958904111</v>
      </c>
      <c r="H108" s="68">
        <v>0</v>
      </c>
      <c r="I108" s="68">
        <f t="shared" si="50"/>
        <v>5.9452054794520546</v>
      </c>
      <c r="J108" s="72">
        <f t="shared" si="47"/>
        <v>1</v>
      </c>
      <c r="K108" s="72">
        <f t="shared" si="48"/>
        <v>1</v>
      </c>
      <c r="L108" s="72">
        <f t="shared" si="51"/>
        <v>1</v>
      </c>
      <c r="M108" s="72">
        <f t="shared" ca="1" si="39"/>
        <v>1</v>
      </c>
      <c r="T108" s="22">
        <v>0</v>
      </c>
      <c r="U108" s="74">
        <f t="shared" si="40"/>
        <v>-30</v>
      </c>
      <c r="V108" s="70">
        <f t="shared" si="41"/>
        <v>-30</v>
      </c>
      <c r="W108" s="70"/>
      <c r="X108" s="70">
        <f t="shared" si="42"/>
        <v>32.977339488040286</v>
      </c>
      <c r="Y108" s="70">
        <f t="shared" si="43"/>
        <v>2.9773394880402861</v>
      </c>
      <c r="Z108" s="70">
        <f t="shared" si="44"/>
        <v>3</v>
      </c>
      <c r="AA108" s="24">
        <f t="shared" si="45"/>
        <v>3</v>
      </c>
      <c r="AB108" s="67">
        <f t="shared" si="46"/>
        <v>33</v>
      </c>
    </row>
    <row r="109" spans="1:28" ht="15" customHeight="1" x14ac:dyDescent="0.2">
      <c r="A109" s="71">
        <v>56</v>
      </c>
      <c r="B109" s="71">
        <v>30</v>
      </c>
      <c r="C109" s="68">
        <v>0.74</v>
      </c>
      <c r="D109" s="68">
        <v>263.95999999999998</v>
      </c>
      <c r="E109" s="68">
        <v>209.4</v>
      </c>
      <c r="F109" s="68">
        <v>0</v>
      </c>
      <c r="G109" s="68">
        <f t="shared" si="49"/>
        <v>5.5135135135135132</v>
      </c>
      <c r="H109" s="68">
        <v>0</v>
      </c>
      <c r="I109" s="68">
        <f t="shared" si="50"/>
        <v>5.8648648648648649</v>
      </c>
      <c r="J109" s="72">
        <f t="shared" si="47"/>
        <v>1</v>
      </c>
      <c r="K109" s="72">
        <f t="shared" si="48"/>
        <v>1</v>
      </c>
      <c r="L109" s="72">
        <f t="shared" si="51"/>
        <v>1</v>
      </c>
      <c r="M109" s="72">
        <f t="shared" ca="1" si="39"/>
        <v>0</v>
      </c>
      <c r="T109" s="22">
        <v>0</v>
      </c>
      <c r="U109" s="74">
        <f t="shared" si="40"/>
        <v>-30</v>
      </c>
      <c r="V109" s="70">
        <f t="shared" si="41"/>
        <v>-30</v>
      </c>
      <c r="W109" s="70"/>
      <c r="X109" s="70">
        <f t="shared" si="42"/>
        <v>32.977339488040286</v>
      </c>
      <c r="Y109" s="70">
        <f t="shared" si="43"/>
        <v>2.9773394880402861</v>
      </c>
      <c r="Z109" s="70">
        <f t="shared" si="44"/>
        <v>3</v>
      </c>
      <c r="AA109" s="24">
        <f t="shared" si="45"/>
        <v>3</v>
      </c>
      <c r="AB109" s="67">
        <f t="shared" si="46"/>
        <v>33</v>
      </c>
    </row>
    <row r="110" spans="1:28" ht="15" customHeight="1" x14ac:dyDescent="0.2">
      <c r="A110" s="71">
        <v>56</v>
      </c>
      <c r="B110" s="71">
        <v>30</v>
      </c>
      <c r="C110" s="68">
        <v>0.74</v>
      </c>
      <c r="D110" s="68">
        <v>263.95999999999998</v>
      </c>
      <c r="E110" s="68">
        <v>209.4</v>
      </c>
      <c r="F110" s="68">
        <v>0</v>
      </c>
      <c r="G110" s="68">
        <f t="shared" si="49"/>
        <v>5.44</v>
      </c>
      <c r="H110" s="68">
        <v>0</v>
      </c>
      <c r="I110" s="68">
        <f t="shared" si="50"/>
        <v>5.7866666666666671</v>
      </c>
      <c r="J110" s="72">
        <f t="shared" si="47"/>
        <v>1</v>
      </c>
      <c r="K110" s="72">
        <f t="shared" si="48"/>
        <v>1</v>
      </c>
      <c r="L110" s="72">
        <f t="shared" si="51"/>
        <v>1</v>
      </c>
      <c r="M110" s="72">
        <f t="shared" ca="1" si="39"/>
        <v>1</v>
      </c>
      <c r="T110" s="22">
        <v>0</v>
      </c>
      <c r="U110" s="74">
        <f t="shared" si="40"/>
        <v>-30</v>
      </c>
      <c r="V110" s="70">
        <f t="shared" si="41"/>
        <v>-30</v>
      </c>
      <c r="W110" s="70"/>
      <c r="X110" s="70">
        <f t="shared" si="42"/>
        <v>32.977339488040286</v>
      </c>
      <c r="Y110" s="70">
        <f t="shared" si="43"/>
        <v>2.9773394880402861</v>
      </c>
      <c r="Z110" s="70">
        <f t="shared" si="44"/>
        <v>3</v>
      </c>
      <c r="AA110" s="24">
        <f t="shared" si="45"/>
        <v>3</v>
      </c>
      <c r="AB110" s="67">
        <f t="shared" si="46"/>
        <v>33</v>
      </c>
    </row>
    <row r="111" spans="1:28" ht="15" customHeight="1" x14ac:dyDescent="0.2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U111" s="74"/>
      <c r="V111" s="70"/>
      <c r="W111" s="70"/>
      <c r="X111" s="70"/>
      <c r="Y111" s="70"/>
      <c r="Z111" s="70"/>
      <c r="AA111" s="24"/>
    </row>
    <row r="112" spans="1:28" ht="15" customHeight="1" x14ac:dyDescent="0.2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U116" s="74"/>
      <c r="V116" s="70"/>
      <c r="W116" s="70"/>
      <c r="X116" s="70"/>
      <c r="Y116" s="70"/>
      <c r="Z116" s="70"/>
      <c r="AA116" s="24"/>
    </row>
    <row r="117" spans="1:27" ht="15" customHeight="1" x14ac:dyDescent="0.2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U117" s="74"/>
      <c r="V117" s="70"/>
      <c r="W117" s="70"/>
      <c r="X117" s="70"/>
      <c r="Y117" s="70"/>
      <c r="Z117" s="70"/>
      <c r="AA117" s="24"/>
    </row>
    <row r="118" spans="1:27" ht="15" customHeight="1" x14ac:dyDescent="0.2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U118" s="74"/>
      <c r="V118" s="70"/>
      <c r="W118" s="70"/>
      <c r="X118" s="70"/>
      <c r="Y118" s="70"/>
      <c r="Z118" s="70"/>
      <c r="AA118" s="24"/>
    </row>
    <row r="119" spans="1:27" ht="15" customHeight="1" x14ac:dyDescent="0.2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U119" s="74"/>
      <c r="V119" s="70"/>
      <c r="W119" s="70"/>
      <c r="X119" s="70"/>
      <c r="Y119" s="70"/>
      <c r="Z119" s="70"/>
      <c r="AA119" s="24"/>
    </row>
    <row r="120" spans="1:27" ht="15" customHeight="1" x14ac:dyDescent="0.2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U120" s="74"/>
      <c r="V120" s="70"/>
      <c r="W120" s="70"/>
      <c r="X120" s="70"/>
      <c r="Y120" s="70"/>
      <c r="Z120" s="70"/>
      <c r="AA120" s="24"/>
    </row>
    <row r="121" spans="1:27" x14ac:dyDescent="0.2">
      <c r="U121" s="74"/>
      <c r="V121" s="70"/>
      <c r="W121" s="70"/>
      <c r="X121" s="70"/>
      <c r="Y121" s="70"/>
      <c r="Z121" s="70"/>
      <c r="AA121" s="24"/>
    </row>
    <row r="122" spans="1:27" x14ac:dyDescent="0.2">
      <c r="U122" s="74"/>
      <c r="V122" s="70"/>
      <c r="W122" s="70"/>
      <c r="X122" s="70"/>
      <c r="Y122" s="70"/>
      <c r="Z122" s="70"/>
      <c r="AA122" s="24"/>
    </row>
    <row r="123" spans="1:27" x14ac:dyDescent="0.2">
      <c r="U123" s="74"/>
      <c r="V123" s="70"/>
      <c r="W123" s="70"/>
      <c r="X123" s="70"/>
      <c r="Y123" s="70"/>
      <c r="Z123" s="70"/>
      <c r="AA123" s="24"/>
    </row>
    <row r="124" spans="1:27" x14ac:dyDescent="0.2">
      <c r="U124" s="74"/>
      <c r="V124" s="70"/>
      <c r="W124" s="70"/>
      <c r="X124" s="70"/>
      <c r="Y124" s="70"/>
      <c r="Z124" s="70"/>
      <c r="AA124" s="24"/>
    </row>
    <row r="125" spans="1:27" x14ac:dyDescent="0.2">
      <c r="U125" s="74"/>
      <c r="V125" s="70"/>
      <c r="W125" s="70"/>
      <c r="X125" s="70"/>
      <c r="Y125" s="70"/>
      <c r="Z125" s="70"/>
      <c r="AA125" s="24"/>
    </row>
    <row r="126" spans="1:27" x14ac:dyDescent="0.2">
      <c r="U126" s="74"/>
      <c r="V126" s="70"/>
      <c r="W126" s="70"/>
      <c r="X126" s="70"/>
      <c r="Y126" s="70"/>
      <c r="Z126" s="70"/>
      <c r="AA126" s="24"/>
    </row>
    <row r="127" spans="1:27" x14ac:dyDescent="0.2">
      <c r="U127" s="74"/>
      <c r="V127" s="70"/>
      <c r="W127" s="70"/>
      <c r="X127" s="70"/>
      <c r="Y127" s="70"/>
      <c r="Z127" s="70"/>
      <c r="AA127" s="24"/>
    </row>
    <row r="128" spans="1:27" x14ac:dyDescent="0.2">
      <c r="U128" s="74"/>
      <c r="V128" s="70"/>
      <c r="W128" s="70"/>
      <c r="X128" s="70"/>
      <c r="Y128" s="70"/>
      <c r="Z128" s="70"/>
      <c r="AA128" s="24"/>
    </row>
    <row r="129" spans="21:27" x14ac:dyDescent="0.2">
      <c r="U129" s="74"/>
      <c r="V129" s="70"/>
      <c r="W129" s="70"/>
      <c r="X129" s="70"/>
      <c r="Y129" s="70"/>
      <c r="Z129" s="70"/>
      <c r="AA129" s="24"/>
    </row>
    <row r="130" spans="21:27" x14ac:dyDescent="0.2">
      <c r="U130" s="74"/>
      <c r="V130" s="70"/>
      <c r="W130" s="70"/>
      <c r="X130" s="70"/>
      <c r="Y130" s="70"/>
      <c r="Z130" s="70"/>
      <c r="AA130" s="24"/>
    </row>
    <row r="131" spans="21:27" x14ac:dyDescent="0.2">
      <c r="U131" s="74"/>
      <c r="V131" s="70"/>
      <c r="W131" s="70"/>
      <c r="X131" s="70"/>
      <c r="Y131" s="70"/>
      <c r="Z131" s="70"/>
      <c r="AA131" s="24"/>
    </row>
    <row r="132" spans="21:27" x14ac:dyDescent="0.2">
      <c r="U132" s="74"/>
      <c r="V132" s="70"/>
      <c r="W132" s="70"/>
      <c r="X132" s="70"/>
      <c r="Y132" s="70"/>
      <c r="Z132" s="70"/>
      <c r="AA132" s="24"/>
    </row>
    <row r="133" spans="21:27" x14ac:dyDescent="0.2">
      <c r="U133" s="74"/>
      <c r="V133" s="70"/>
      <c r="W133" s="70"/>
      <c r="X133" s="70"/>
      <c r="Y133" s="70"/>
      <c r="Z133" s="70"/>
      <c r="AA133" s="24"/>
    </row>
    <row r="134" spans="21:27" x14ac:dyDescent="0.2">
      <c r="U134" s="74"/>
      <c r="V134" s="70"/>
      <c r="W134" s="70"/>
      <c r="X134" s="70"/>
      <c r="Y134" s="70"/>
      <c r="Z134" s="70"/>
      <c r="AA134" s="24"/>
    </row>
    <row r="135" spans="21:27" x14ac:dyDescent="0.2">
      <c r="U135" s="74"/>
      <c r="V135" s="70"/>
      <c r="W135" s="70"/>
      <c r="X135" s="70"/>
      <c r="Y135" s="70"/>
      <c r="Z135" s="70"/>
      <c r="AA135" s="24"/>
    </row>
    <row r="136" spans="21:27" x14ac:dyDescent="0.2">
      <c r="U136" s="74"/>
      <c r="V136" s="70"/>
      <c r="W136" s="70"/>
      <c r="X136" s="70"/>
      <c r="Y136" s="70"/>
      <c r="Z136" s="70"/>
      <c r="AA136" s="24"/>
    </row>
    <row r="137" spans="21:27" x14ac:dyDescent="0.2">
      <c r="U137" s="74"/>
      <c r="V137" s="70"/>
      <c r="W137" s="70"/>
      <c r="X137" s="70"/>
      <c r="Y137" s="70"/>
      <c r="Z137" s="70"/>
      <c r="AA137" s="24"/>
    </row>
    <row r="138" spans="21:27" x14ac:dyDescent="0.2">
      <c r="U138" s="74"/>
      <c r="V138" s="70"/>
      <c r="W138" s="70"/>
      <c r="X138" s="70"/>
      <c r="Y138" s="70"/>
      <c r="Z138" s="70"/>
      <c r="AA138" s="24"/>
    </row>
    <row r="139" spans="21:27" x14ac:dyDescent="0.2">
      <c r="U139" s="74"/>
      <c r="V139" s="70"/>
      <c r="W139" s="70"/>
      <c r="X139" s="70"/>
      <c r="Y139" s="70"/>
      <c r="Z139" s="70"/>
      <c r="AA139" s="24"/>
    </row>
    <row r="140" spans="21:27" x14ac:dyDescent="0.2">
      <c r="U140" s="74"/>
      <c r="V140" s="70"/>
      <c r="W140" s="70"/>
      <c r="X140" s="70"/>
      <c r="Y140" s="70"/>
      <c r="Z140" s="70"/>
      <c r="AA140" s="24"/>
    </row>
    <row r="141" spans="21:27" x14ac:dyDescent="0.2">
      <c r="U141" s="74"/>
      <c r="V141" s="70"/>
      <c r="W141" s="70"/>
      <c r="X141" s="70"/>
      <c r="Y141" s="70"/>
      <c r="Z141" s="70"/>
      <c r="AA141" s="24"/>
    </row>
    <row r="142" spans="21:27" x14ac:dyDescent="0.2">
      <c r="U142" s="74"/>
      <c r="V142" s="70"/>
      <c r="W142" s="70"/>
      <c r="X142" s="70"/>
      <c r="Y142" s="70"/>
      <c r="Z142" s="70"/>
      <c r="AA142" s="24"/>
    </row>
    <row r="143" spans="21:27" x14ac:dyDescent="0.2">
      <c r="U143" s="74"/>
      <c r="V143" s="70"/>
      <c r="W143" s="70"/>
      <c r="X143" s="70"/>
      <c r="Y143" s="70"/>
      <c r="Z143" s="70"/>
      <c r="AA143" s="24"/>
    </row>
    <row r="144" spans="21:27" x14ac:dyDescent="0.2">
      <c r="U144" s="74"/>
      <c r="V144" s="70"/>
      <c r="W144" s="70"/>
      <c r="X144" s="70"/>
      <c r="Y144" s="70"/>
      <c r="Z144" s="70"/>
      <c r="AA144" s="24"/>
    </row>
    <row r="145" spans="21:27" x14ac:dyDescent="0.2">
      <c r="U145" s="74"/>
      <c r="V145" s="70"/>
      <c r="W145" s="70"/>
      <c r="X145" s="70"/>
      <c r="Y145" s="70"/>
      <c r="Z145" s="70"/>
      <c r="AA145" s="24"/>
    </row>
    <row r="146" spans="21:27" x14ac:dyDescent="0.2">
      <c r="U146" s="74"/>
      <c r="V146" s="70"/>
      <c r="W146" s="70"/>
      <c r="X146" s="70"/>
      <c r="Y146" s="70"/>
      <c r="Z146" s="70"/>
      <c r="AA146" s="24"/>
    </row>
    <row r="147" spans="21:27" x14ac:dyDescent="0.2">
      <c r="U147" s="74"/>
      <c r="V147" s="70"/>
      <c r="W147" s="70"/>
      <c r="X147" s="70"/>
      <c r="Y147" s="70"/>
      <c r="Z147" s="70"/>
      <c r="AA147" s="24"/>
    </row>
    <row r="148" spans="21:27" x14ac:dyDescent="0.2">
      <c r="U148" s="74"/>
      <c r="V148" s="70"/>
      <c r="W148" s="70"/>
      <c r="X148" s="70"/>
      <c r="Y148" s="70"/>
      <c r="Z148" s="70"/>
      <c r="AA148" s="24"/>
    </row>
    <row r="149" spans="21:27" x14ac:dyDescent="0.2">
      <c r="U149" s="74"/>
      <c r="V149" s="70"/>
      <c r="W149" s="70"/>
      <c r="X149" s="70"/>
      <c r="Y149" s="70"/>
      <c r="Z149" s="70"/>
      <c r="AA149" s="24"/>
    </row>
    <row r="150" spans="21:27" x14ac:dyDescent="0.2">
      <c r="U150" s="74"/>
      <c r="V150" s="70"/>
      <c r="W150" s="70"/>
      <c r="X150" s="70"/>
      <c r="Y150" s="70"/>
      <c r="Z150" s="70"/>
      <c r="AA150" s="24"/>
    </row>
    <row r="151" spans="21:27" x14ac:dyDescent="0.2">
      <c r="U151" s="74"/>
      <c r="V151" s="70"/>
      <c r="W151" s="70"/>
      <c r="X151" s="70"/>
      <c r="Y151" s="70"/>
      <c r="Z151" s="70"/>
      <c r="AA151" s="24"/>
    </row>
    <row r="152" spans="21:27" x14ac:dyDescent="0.2">
      <c r="U152" s="74"/>
      <c r="V152" s="70"/>
      <c r="W152" s="70"/>
      <c r="X152" s="70"/>
      <c r="Y152" s="70"/>
      <c r="Z152" s="70"/>
      <c r="AA152" s="24"/>
    </row>
    <row r="153" spans="21:27" x14ac:dyDescent="0.2">
      <c r="U153" s="74"/>
      <c r="V153" s="70"/>
      <c r="W153" s="70"/>
      <c r="X153" s="70"/>
      <c r="Y153" s="70"/>
      <c r="Z153" s="70"/>
      <c r="AA153" s="24"/>
    </row>
    <row r="154" spans="21:27" x14ac:dyDescent="0.2">
      <c r="U154" s="74"/>
      <c r="V154" s="70"/>
      <c r="W154" s="70"/>
      <c r="X154" s="70"/>
      <c r="Y154" s="70"/>
      <c r="Z154" s="70"/>
      <c r="AA154" s="24"/>
    </row>
    <row r="155" spans="21:27" x14ac:dyDescent="0.2">
      <c r="U155" s="74"/>
      <c r="V155" s="70"/>
      <c r="W155" s="70"/>
      <c r="X155" s="70"/>
      <c r="Y155" s="70"/>
      <c r="Z155" s="70"/>
      <c r="AA155" s="24"/>
    </row>
    <row r="156" spans="21:27" x14ac:dyDescent="0.2">
      <c r="U156" s="74"/>
      <c r="V156" s="70"/>
      <c r="W156" s="70"/>
      <c r="X156" s="70"/>
      <c r="Y156" s="70"/>
      <c r="Z156" s="70"/>
      <c r="AA156" s="24"/>
    </row>
    <row r="157" spans="21:27" x14ac:dyDescent="0.2">
      <c r="U157" s="74"/>
      <c r="V157" s="70"/>
      <c r="W157" s="70"/>
      <c r="X157" s="70"/>
      <c r="Y157" s="70"/>
      <c r="Z157" s="70"/>
      <c r="AA157" s="24"/>
    </row>
    <row r="158" spans="21:27" x14ac:dyDescent="0.2">
      <c r="U158" s="74"/>
      <c r="V158" s="70"/>
      <c r="W158" s="70"/>
      <c r="X158" s="70"/>
      <c r="Y158" s="70"/>
      <c r="Z158" s="70"/>
      <c r="AA158" s="24"/>
    </row>
    <row r="159" spans="21:27" x14ac:dyDescent="0.2">
      <c r="U159" s="74"/>
      <c r="V159" s="70"/>
      <c r="W159" s="70"/>
      <c r="X159" s="70"/>
      <c r="Y159" s="70"/>
      <c r="Z159" s="70"/>
      <c r="AA159" s="24"/>
    </row>
    <row r="160" spans="21:27" x14ac:dyDescent="0.2">
      <c r="U160" s="74"/>
      <c r="V160" s="70"/>
      <c r="W160" s="70"/>
      <c r="X160" s="70"/>
      <c r="Y160" s="70"/>
      <c r="Z160" s="70"/>
      <c r="AA160" s="24"/>
    </row>
    <row r="161" spans="21:27" x14ac:dyDescent="0.2">
      <c r="U161" s="74"/>
      <c r="V161" s="70"/>
      <c r="W161" s="70"/>
      <c r="X161" s="70"/>
      <c r="Y161" s="70"/>
      <c r="Z161" s="70"/>
      <c r="AA161" s="24"/>
    </row>
    <row r="162" spans="21:27" x14ac:dyDescent="0.2">
      <c r="U162" s="74"/>
      <c r="V162" s="70"/>
      <c r="W162" s="70"/>
      <c r="X162" s="70"/>
      <c r="Y162" s="70"/>
      <c r="Z162" s="70"/>
      <c r="AA162" s="24"/>
    </row>
    <row r="163" spans="21:27" x14ac:dyDescent="0.2">
      <c r="U163" s="74"/>
      <c r="V163" s="70"/>
      <c r="W163" s="70"/>
      <c r="X163" s="70"/>
      <c r="Y163" s="70"/>
      <c r="Z163" s="70"/>
      <c r="AA163" s="24"/>
    </row>
    <row r="164" spans="21:27" x14ac:dyDescent="0.2">
      <c r="U164" s="74"/>
      <c r="V164" s="70"/>
      <c r="W164" s="70"/>
      <c r="X164" s="70"/>
      <c r="Y164" s="70"/>
      <c r="Z164" s="70"/>
      <c r="AA164" s="24"/>
    </row>
    <row r="165" spans="21:27" x14ac:dyDescent="0.2">
      <c r="U165" s="74"/>
      <c r="V165" s="70"/>
      <c r="W165" s="70"/>
      <c r="X165" s="70"/>
      <c r="Y165" s="70"/>
      <c r="Z165" s="70"/>
      <c r="AA165" s="24"/>
    </row>
    <row r="166" spans="21:27" x14ac:dyDescent="0.2">
      <c r="U166" s="74"/>
      <c r="V166" s="70"/>
      <c r="W166" s="70"/>
      <c r="X166" s="70"/>
      <c r="Y166" s="70"/>
      <c r="Z166" s="70"/>
      <c r="AA166" s="24"/>
    </row>
    <row r="167" spans="21:27" x14ac:dyDescent="0.2">
      <c r="U167" s="74"/>
      <c r="V167" s="70"/>
      <c r="W167" s="70"/>
      <c r="X167" s="70"/>
      <c r="Y167" s="70"/>
      <c r="Z167" s="70"/>
      <c r="AA167" s="24"/>
    </row>
    <row r="168" spans="21:27" x14ac:dyDescent="0.2">
      <c r="U168" s="74"/>
      <c r="V168" s="70"/>
      <c r="W168" s="70"/>
      <c r="X168" s="70"/>
      <c r="Y168" s="70"/>
      <c r="Z168" s="70"/>
      <c r="AA168" s="24"/>
    </row>
    <row r="169" spans="21:27" x14ac:dyDescent="0.2">
      <c r="U169" s="74"/>
      <c r="V169" s="70"/>
      <c r="W169" s="70"/>
      <c r="X169" s="70"/>
      <c r="Y169" s="70"/>
      <c r="Z169" s="70"/>
      <c r="AA169" s="24"/>
    </row>
    <row r="170" spans="21:27" x14ac:dyDescent="0.2">
      <c r="U170" s="74"/>
      <c r="V170" s="70"/>
      <c r="W170" s="70"/>
      <c r="X170" s="70"/>
      <c r="Y170" s="70"/>
      <c r="Z170" s="70"/>
      <c r="AA170" s="24"/>
    </row>
    <row r="171" spans="21:27" x14ac:dyDescent="0.2">
      <c r="U171" s="74"/>
      <c r="V171" s="70"/>
      <c r="W171" s="70"/>
      <c r="X171" s="70"/>
      <c r="Y171" s="70"/>
      <c r="Z171" s="70"/>
      <c r="AA171" s="24"/>
    </row>
    <row r="172" spans="21:27" x14ac:dyDescent="0.2">
      <c r="U172" s="74"/>
      <c r="V172" s="70"/>
      <c r="W172" s="70"/>
      <c r="X172" s="70"/>
      <c r="Y172" s="70"/>
      <c r="Z172" s="70"/>
      <c r="AA172" s="24"/>
    </row>
    <row r="173" spans="21:27" x14ac:dyDescent="0.2">
      <c r="U173" s="74"/>
      <c r="V173" s="70"/>
      <c r="W173" s="70"/>
      <c r="X173" s="70"/>
      <c r="Y173" s="70"/>
      <c r="Z173" s="70"/>
      <c r="AA173" s="24"/>
    </row>
    <row r="174" spans="21:27" x14ac:dyDescent="0.2">
      <c r="U174" s="74"/>
      <c r="V174" s="70"/>
      <c r="W174" s="70"/>
      <c r="X174" s="70"/>
      <c r="Y174" s="70"/>
      <c r="Z174" s="70"/>
      <c r="AA174" s="24"/>
    </row>
    <row r="175" spans="21:27" x14ac:dyDescent="0.2">
      <c r="U175" s="74"/>
      <c r="V175" s="70"/>
      <c r="W175" s="70"/>
      <c r="X175" s="70"/>
      <c r="Y175" s="70"/>
      <c r="Z175" s="70"/>
      <c r="AA175" s="24"/>
    </row>
    <row r="176" spans="21:27" x14ac:dyDescent="0.2">
      <c r="U176" s="74"/>
      <c r="V176" s="70"/>
      <c r="W176" s="70"/>
      <c r="X176" s="70"/>
      <c r="Y176" s="70"/>
      <c r="Z176" s="70"/>
      <c r="AA176" s="24"/>
    </row>
    <row r="177" spans="21:27" x14ac:dyDescent="0.2">
      <c r="U177" s="74"/>
      <c r="V177" s="70"/>
      <c r="W177" s="70"/>
      <c r="X177" s="70"/>
      <c r="Y177" s="70"/>
      <c r="Z177" s="70"/>
      <c r="AA177" s="24"/>
    </row>
    <row r="178" spans="21:27" x14ac:dyDescent="0.2">
      <c r="U178" s="74"/>
      <c r="V178" s="70"/>
      <c r="W178" s="70"/>
      <c r="X178" s="70"/>
      <c r="Y178" s="70"/>
      <c r="Z178" s="70"/>
      <c r="AA178" s="24"/>
    </row>
    <row r="179" spans="21:27" x14ac:dyDescent="0.2">
      <c r="U179" s="74"/>
      <c r="V179" s="70"/>
      <c r="W179" s="70"/>
      <c r="X179" s="70"/>
      <c r="Y179" s="70"/>
      <c r="Z179" s="70"/>
      <c r="AA179" s="24"/>
    </row>
    <row r="180" spans="21:27" x14ac:dyDescent="0.2">
      <c r="U180" s="74"/>
      <c r="V180" s="70"/>
      <c r="W180" s="70"/>
      <c r="X180" s="70"/>
      <c r="Y180" s="70"/>
      <c r="Z180" s="70"/>
      <c r="AA180" s="24"/>
    </row>
    <row r="181" spans="21:27" x14ac:dyDescent="0.2">
      <c r="U181" s="74"/>
      <c r="V181" s="70"/>
      <c r="W181" s="70"/>
      <c r="X181" s="70"/>
      <c r="Y181" s="70"/>
      <c r="Z181" s="70"/>
      <c r="AA181" s="24"/>
    </row>
    <row r="182" spans="21:27" x14ac:dyDescent="0.2">
      <c r="U182" s="74"/>
      <c r="V182" s="70"/>
      <c r="W182" s="70"/>
      <c r="X182" s="70"/>
      <c r="Y182" s="70"/>
      <c r="Z182" s="70"/>
      <c r="AA182" s="24"/>
    </row>
    <row r="183" spans="21:27" x14ac:dyDescent="0.2">
      <c r="U183" s="74"/>
      <c r="V183" s="70"/>
      <c r="W183" s="70"/>
      <c r="X183" s="70"/>
      <c r="Y183" s="70"/>
      <c r="Z183" s="70"/>
      <c r="AA183" s="24"/>
    </row>
    <row r="184" spans="21:27" x14ac:dyDescent="0.2">
      <c r="U184" s="74"/>
      <c r="V184" s="70"/>
      <c r="W184" s="70"/>
      <c r="X184" s="70"/>
      <c r="Y184" s="70"/>
      <c r="Z184" s="70"/>
      <c r="AA184" s="24"/>
    </row>
    <row r="185" spans="21:27" x14ac:dyDescent="0.2">
      <c r="U185" s="74"/>
      <c r="V185" s="70"/>
      <c r="W185" s="70"/>
      <c r="X185" s="70"/>
      <c r="Y185" s="70"/>
      <c r="Z185" s="70"/>
      <c r="AA185" s="24"/>
    </row>
    <row r="186" spans="21:27" x14ac:dyDescent="0.2">
      <c r="U186" s="74"/>
      <c r="V186" s="70"/>
      <c r="W186" s="70"/>
      <c r="X186" s="70"/>
      <c r="Y186" s="70"/>
      <c r="Z186" s="70"/>
      <c r="AA186" s="24"/>
    </row>
    <row r="187" spans="21:27" x14ac:dyDescent="0.2">
      <c r="U187" s="74"/>
      <c r="V187" s="70"/>
      <c r="W187" s="70"/>
      <c r="X187" s="70"/>
      <c r="Y187" s="70"/>
      <c r="Z187" s="70"/>
      <c r="AA187" s="24"/>
    </row>
    <row r="188" spans="21:27" x14ac:dyDescent="0.2">
      <c r="U188" s="74"/>
      <c r="V188" s="70"/>
      <c r="W188" s="70"/>
      <c r="X188" s="70"/>
      <c r="Y188" s="70"/>
      <c r="Z188" s="70"/>
      <c r="AA188" s="24"/>
    </row>
    <row r="189" spans="21:27" x14ac:dyDescent="0.2">
      <c r="U189" s="74"/>
      <c r="V189" s="70"/>
      <c r="W189" s="70"/>
      <c r="X189" s="70"/>
      <c r="Y189" s="70"/>
      <c r="Z189" s="70"/>
      <c r="AA189" s="24"/>
    </row>
    <row r="190" spans="21:27" x14ac:dyDescent="0.2">
      <c r="U190" s="74"/>
      <c r="V190" s="70"/>
      <c r="W190" s="70"/>
      <c r="X190" s="70"/>
      <c r="Y190" s="70"/>
      <c r="Z190" s="70"/>
      <c r="AA190" s="24"/>
    </row>
    <row r="191" spans="21:27" x14ac:dyDescent="0.2">
      <c r="U191" s="74"/>
      <c r="V191" s="70"/>
      <c r="W191" s="70"/>
      <c r="X191" s="70"/>
      <c r="Y191" s="70"/>
      <c r="Z191" s="70"/>
      <c r="AA191" s="24"/>
    </row>
    <row r="192" spans="2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/>
  <dimension ref="A1:AB278"/>
  <sheetViews>
    <sheetView topLeftCell="J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0.75" style="23" customWidth="1"/>
    <col min="5" max="5" width="24.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4" style="23" customWidth="1"/>
    <col min="16" max="16" width="18.375" style="23" customWidth="1"/>
    <col min="17" max="17" width="10.8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844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82</v>
      </c>
      <c r="B2" s="71">
        <v>100</v>
      </c>
      <c r="C2" s="68">
        <v>0</v>
      </c>
      <c r="D2" s="68">
        <v>262.27999999999997</v>
      </c>
      <c r="E2" s="68">
        <v>210.13</v>
      </c>
      <c r="F2" s="68">
        <f t="shared" ref="F2:F33" si="0">($A$83-A2)/(ROW($A$83)-ROW(A2))</f>
        <v>9.4074074074074066</v>
      </c>
      <c r="G2" s="68">
        <v>0</v>
      </c>
      <c r="H2" s="68">
        <f t="shared" ref="H2:H33" si="1">($A$83-B2)/(ROW($A$83)-ROW(B2))</f>
        <v>9.1851851851851851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0.02</v>
      </c>
      <c r="P2" s="32" t="s">
        <v>39</v>
      </c>
      <c r="Q2" s="25">
        <f>LARGE(A:A,2)</f>
        <v>780</v>
      </c>
      <c r="T2" s="22">
        <v>0</v>
      </c>
      <c r="U2" s="74">
        <f t="shared" ref="U2:U33" si="3">T2-B2</f>
        <v>-100</v>
      </c>
      <c r="V2" s="70">
        <f t="shared" ref="V2:V33" si="4">ROUND(U2,0)</f>
        <v>-100</v>
      </c>
      <c r="W2" s="70">
        <v>4766</v>
      </c>
      <c r="X2" s="70">
        <f t="shared" ref="X2:X33" si="5">B2/$W$2*$W$3</f>
        <v>109.92446496013429</v>
      </c>
      <c r="Y2" s="70">
        <f t="shared" ref="Y2:Y33" si="6">X2-B2</f>
        <v>9.9244649601342871</v>
      </c>
      <c r="Z2" s="70">
        <f t="shared" ref="Z2:Z33" si="7">ROUND(Y2,0)</f>
        <v>10</v>
      </c>
      <c r="AA2" s="24">
        <f t="shared" ref="AA2:AA33" si="8">IF(V2&gt;=0,V2,Z2)</f>
        <v>10</v>
      </c>
      <c r="AB2" s="67">
        <f t="shared" ref="AB2:AB33" si="9">B2+AA2</f>
        <v>110</v>
      </c>
    </row>
    <row r="3" spans="1:28" ht="15" customHeight="1" x14ac:dyDescent="0.25">
      <c r="A3" s="71">
        <v>82</v>
      </c>
      <c r="B3" s="71">
        <v>100</v>
      </c>
      <c r="C3" s="68">
        <v>0</v>
      </c>
      <c r="D3" s="68">
        <v>262.27</v>
      </c>
      <c r="E3" s="68">
        <v>210.13</v>
      </c>
      <c r="F3" s="68">
        <f t="shared" si="0"/>
        <v>9.5250000000000004</v>
      </c>
      <c r="G3" s="68">
        <v>0</v>
      </c>
      <c r="H3" s="68">
        <f t="shared" si="1"/>
        <v>9.3000000000000007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166</v>
      </c>
      <c r="P3" s="32" t="s">
        <v>41</v>
      </c>
      <c r="Q3" s="25">
        <f>LARGE(A:A,3)</f>
        <v>766</v>
      </c>
      <c r="T3" s="22">
        <v>0</v>
      </c>
      <c r="U3" s="74">
        <f t="shared" si="3"/>
        <v>-100</v>
      </c>
      <c r="V3" s="70">
        <f t="shared" si="4"/>
        <v>-100</v>
      </c>
      <c r="W3" s="70">
        <v>5239</v>
      </c>
      <c r="X3" s="70">
        <f t="shared" si="5"/>
        <v>109.92446496013429</v>
      </c>
      <c r="Y3" s="70">
        <f t="shared" si="6"/>
        <v>9.9244649601342871</v>
      </c>
      <c r="Z3" s="70">
        <f t="shared" si="7"/>
        <v>10</v>
      </c>
      <c r="AA3" s="24">
        <f t="shared" si="8"/>
        <v>10</v>
      </c>
      <c r="AB3" s="67">
        <f t="shared" si="9"/>
        <v>110</v>
      </c>
    </row>
    <row r="4" spans="1:28" ht="15" customHeight="1" x14ac:dyDescent="0.25">
      <c r="A4" s="71">
        <v>82</v>
      </c>
      <c r="B4" s="71">
        <v>100</v>
      </c>
      <c r="C4" s="68">
        <v>0</v>
      </c>
      <c r="D4" s="68">
        <v>262.27</v>
      </c>
      <c r="E4" s="68">
        <v>210.13</v>
      </c>
      <c r="F4" s="68">
        <f t="shared" si="0"/>
        <v>9.6455696202531644</v>
      </c>
      <c r="G4" s="68">
        <v>0</v>
      </c>
      <c r="H4" s="68">
        <f t="shared" si="1"/>
        <v>9.4177215189873422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844</v>
      </c>
      <c r="P4" s="32" t="s">
        <v>43</v>
      </c>
      <c r="Q4" s="25">
        <f>LARGE(B:B,1)</f>
        <v>100</v>
      </c>
      <c r="T4" s="22">
        <v>0</v>
      </c>
      <c r="U4" s="74">
        <f t="shared" si="3"/>
        <v>-100</v>
      </c>
      <c r="V4" s="70">
        <f t="shared" si="4"/>
        <v>-100</v>
      </c>
      <c r="W4" s="70"/>
      <c r="X4" s="70">
        <f t="shared" si="5"/>
        <v>109.92446496013429</v>
      </c>
      <c r="Y4" s="70">
        <f t="shared" si="6"/>
        <v>9.9244649601342871</v>
      </c>
      <c r="Z4" s="70">
        <f t="shared" si="7"/>
        <v>10</v>
      </c>
      <c r="AA4" s="24">
        <f t="shared" si="8"/>
        <v>10</v>
      </c>
      <c r="AB4" s="67">
        <f t="shared" si="9"/>
        <v>110</v>
      </c>
    </row>
    <row r="5" spans="1:28" ht="15" customHeight="1" x14ac:dyDescent="0.25">
      <c r="A5" s="71">
        <v>82</v>
      </c>
      <c r="B5" s="71">
        <v>100</v>
      </c>
      <c r="C5" s="68">
        <v>0</v>
      </c>
      <c r="D5" s="68">
        <v>262.27</v>
      </c>
      <c r="E5" s="68">
        <v>210.13</v>
      </c>
      <c r="F5" s="68">
        <f t="shared" si="0"/>
        <v>9.7692307692307701</v>
      </c>
      <c r="G5" s="68">
        <v>0</v>
      </c>
      <c r="H5" s="68">
        <f t="shared" si="1"/>
        <v>9.5384615384615383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1.3</v>
      </c>
      <c r="P5" s="32" t="s">
        <v>45</v>
      </c>
      <c r="Q5" s="25">
        <f>LARGE(B:B,2)</f>
        <v>100</v>
      </c>
      <c r="T5" s="22">
        <v>0</v>
      </c>
      <c r="U5" s="74">
        <f t="shared" si="3"/>
        <v>-100</v>
      </c>
      <c r="V5" s="70">
        <f t="shared" si="4"/>
        <v>-100</v>
      </c>
      <c r="W5" s="70"/>
      <c r="X5" s="70">
        <f t="shared" si="5"/>
        <v>109.92446496013429</v>
      </c>
      <c r="Y5" s="70">
        <f t="shared" si="6"/>
        <v>9.9244649601342871</v>
      </c>
      <c r="Z5" s="70">
        <f t="shared" si="7"/>
        <v>10</v>
      </c>
      <c r="AA5" s="24">
        <f t="shared" si="8"/>
        <v>10</v>
      </c>
      <c r="AB5" s="67">
        <f t="shared" si="9"/>
        <v>110</v>
      </c>
    </row>
    <row r="6" spans="1:28" ht="15" customHeight="1" x14ac:dyDescent="0.25">
      <c r="A6" s="71">
        <v>83</v>
      </c>
      <c r="B6" s="71">
        <v>100</v>
      </c>
      <c r="C6" s="68">
        <v>0</v>
      </c>
      <c r="D6" s="68">
        <v>262.27</v>
      </c>
      <c r="E6" s="68">
        <v>210.13</v>
      </c>
      <c r="F6" s="68">
        <f t="shared" si="0"/>
        <v>9.8831168831168839</v>
      </c>
      <c r="G6" s="68">
        <v>0</v>
      </c>
      <c r="H6" s="68">
        <f t="shared" si="1"/>
        <v>9.6623376623376629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2.52</v>
      </c>
      <c r="P6" s="32" t="s">
        <v>47</v>
      </c>
      <c r="Q6" s="25">
        <f>LARGE(B:B,3)</f>
        <v>100</v>
      </c>
      <c r="T6" s="22">
        <v>0</v>
      </c>
      <c r="U6" s="74">
        <f t="shared" si="3"/>
        <v>-100</v>
      </c>
      <c r="V6" s="70">
        <f t="shared" si="4"/>
        <v>-100</v>
      </c>
      <c r="W6" s="70"/>
      <c r="X6" s="70">
        <f t="shared" si="5"/>
        <v>109.92446496013429</v>
      </c>
      <c r="Y6" s="70">
        <f t="shared" si="6"/>
        <v>9.9244649601342871</v>
      </c>
      <c r="Z6" s="70">
        <f t="shared" si="7"/>
        <v>10</v>
      </c>
      <c r="AA6" s="24">
        <f t="shared" si="8"/>
        <v>10</v>
      </c>
      <c r="AB6" s="67">
        <f t="shared" si="9"/>
        <v>110</v>
      </c>
    </row>
    <row r="7" spans="1:28" ht="15" customHeight="1" x14ac:dyDescent="0.25">
      <c r="A7" s="71">
        <v>84</v>
      </c>
      <c r="B7" s="71">
        <v>100</v>
      </c>
      <c r="C7" s="68">
        <v>0</v>
      </c>
      <c r="D7" s="68">
        <v>262.26</v>
      </c>
      <c r="E7" s="68">
        <v>210.13</v>
      </c>
      <c r="F7" s="68">
        <f t="shared" si="0"/>
        <v>10</v>
      </c>
      <c r="G7" s="68">
        <v>0</v>
      </c>
      <c r="H7" s="68">
        <f t="shared" si="1"/>
        <v>9.7894736842105257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3.67</v>
      </c>
      <c r="P7" s="25"/>
      <c r="Q7" s="25"/>
      <c r="T7" s="22">
        <v>0</v>
      </c>
      <c r="U7" s="74">
        <f t="shared" si="3"/>
        <v>-100</v>
      </c>
      <c r="V7" s="70">
        <f t="shared" si="4"/>
        <v>-100</v>
      </c>
      <c r="W7" s="70"/>
      <c r="X7" s="70">
        <f t="shared" si="5"/>
        <v>109.92446496013429</v>
      </c>
      <c r="Y7" s="70">
        <f t="shared" si="6"/>
        <v>9.9244649601342871</v>
      </c>
      <c r="Z7" s="70">
        <f t="shared" si="7"/>
        <v>10</v>
      </c>
      <c r="AA7" s="24">
        <f t="shared" si="8"/>
        <v>10</v>
      </c>
      <c r="AB7" s="67">
        <f t="shared" si="9"/>
        <v>110</v>
      </c>
    </row>
    <row r="8" spans="1:28" ht="15" customHeight="1" x14ac:dyDescent="0.25">
      <c r="A8" s="71">
        <v>84</v>
      </c>
      <c r="B8" s="71">
        <v>100</v>
      </c>
      <c r="C8" s="68">
        <v>0</v>
      </c>
      <c r="D8" s="68">
        <v>262.26</v>
      </c>
      <c r="E8" s="68">
        <v>210.13</v>
      </c>
      <c r="F8" s="68">
        <f t="shared" si="0"/>
        <v>10.133333333333333</v>
      </c>
      <c r="G8" s="68">
        <v>0</v>
      </c>
      <c r="H8" s="68">
        <f t="shared" si="1"/>
        <v>9.92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-100</v>
      </c>
      <c r="V8" s="70">
        <f t="shared" si="4"/>
        <v>-100</v>
      </c>
      <c r="W8" s="70"/>
      <c r="X8" s="70">
        <f t="shared" si="5"/>
        <v>109.92446496013429</v>
      </c>
      <c r="Y8" s="70">
        <f t="shared" si="6"/>
        <v>9.9244649601342871</v>
      </c>
      <c r="Z8" s="70">
        <f t="shared" si="7"/>
        <v>10</v>
      </c>
      <c r="AA8" s="24">
        <f t="shared" si="8"/>
        <v>10</v>
      </c>
      <c r="AB8" s="67">
        <f t="shared" si="9"/>
        <v>110</v>
      </c>
    </row>
    <row r="9" spans="1:28" ht="15" customHeight="1" x14ac:dyDescent="0.25">
      <c r="A9" s="71">
        <v>84</v>
      </c>
      <c r="B9" s="71">
        <v>100</v>
      </c>
      <c r="C9" s="68">
        <v>0</v>
      </c>
      <c r="D9" s="68">
        <v>262.26</v>
      </c>
      <c r="E9" s="68">
        <v>210.13</v>
      </c>
      <c r="F9" s="68">
        <f t="shared" si="0"/>
        <v>10.27027027027027</v>
      </c>
      <c r="G9" s="68">
        <v>0</v>
      </c>
      <c r="H9" s="68">
        <f t="shared" si="1"/>
        <v>10.054054054054054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-100</v>
      </c>
      <c r="V9" s="70">
        <f t="shared" si="4"/>
        <v>-100</v>
      </c>
      <c r="W9" s="70"/>
      <c r="X9" s="70">
        <f t="shared" si="5"/>
        <v>109.92446496013429</v>
      </c>
      <c r="Y9" s="70">
        <f t="shared" si="6"/>
        <v>9.9244649601342871</v>
      </c>
      <c r="Z9" s="70">
        <f t="shared" si="7"/>
        <v>10</v>
      </c>
      <c r="AA9" s="24">
        <f t="shared" si="8"/>
        <v>10</v>
      </c>
      <c r="AB9" s="67">
        <f t="shared" si="9"/>
        <v>110</v>
      </c>
    </row>
    <row r="10" spans="1:28" ht="15" customHeight="1" x14ac:dyDescent="0.25">
      <c r="A10" s="71">
        <v>83</v>
      </c>
      <c r="B10" s="71">
        <v>100</v>
      </c>
      <c r="C10" s="68">
        <v>0</v>
      </c>
      <c r="D10" s="68">
        <v>262.26</v>
      </c>
      <c r="E10" s="68">
        <v>210.13</v>
      </c>
      <c r="F10" s="68">
        <f t="shared" si="0"/>
        <v>10.424657534246576</v>
      </c>
      <c r="G10" s="68">
        <v>0</v>
      </c>
      <c r="H10" s="68">
        <f t="shared" si="1"/>
        <v>10.191780821917808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-100</v>
      </c>
      <c r="V10" s="70">
        <f t="shared" si="4"/>
        <v>-100</v>
      </c>
      <c r="W10" s="70"/>
      <c r="X10" s="70">
        <f t="shared" si="5"/>
        <v>109.92446496013429</v>
      </c>
      <c r="Y10" s="70">
        <f t="shared" si="6"/>
        <v>9.9244649601342871</v>
      </c>
      <c r="Z10" s="70">
        <f t="shared" si="7"/>
        <v>10</v>
      </c>
      <c r="AA10" s="24">
        <f t="shared" si="8"/>
        <v>10</v>
      </c>
      <c r="AB10" s="67">
        <f t="shared" si="9"/>
        <v>110</v>
      </c>
    </row>
    <row r="11" spans="1:28" ht="15" customHeight="1" x14ac:dyDescent="0.25">
      <c r="A11" s="71">
        <v>82</v>
      </c>
      <c r="B11" s="71">
        <v>100</v>
      </c>
      <c r="C11" s="68">
        <v>0</v>
      </c>
      <c r="D11" s="68">
        <v>262.25</v>
      </c>
      <c r="E11" s="68">
        <v>210.13</v>
      </c>
      <c r="F11" s="68">
        <f t="shared" si="0"/>
        <v>10.583333333333334</v>
      </c>
      <c r="G11" s="68">
        <v>0</v>
      </c>
      <c r="H11" s="68">
        <f t="shared" si="1"/>
        <v>10.333333333333334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262.23</v>
      </c>
      <c r="R11" s="43"/>
      <c r="S11" s="43"/>
      <c r="T11" s="22">
        <v>0</v>
      </c>
      <c r="U11" s="74">
        <f t="shared" si="3"/>
        <v>-100</v>
      </c>
      <c r="V11" s="70">
        <f t="shared" si="4"/>
        <v>-100</v>
      </c>
      <c r="W11" s="70"/>
      <c r="X11" s="70">
        <f t="shared" si="5"/>
        <v>109.92446496013429</v>
      </c>
      <c r="Y11" s="70">
        <f t="shared" si="6"/>
        <v>9.9244649601342871</v>
      </c>
      <c r="Z11" s="70">
        <f t="shared" si="7"/>
        <v>10</v>
      </c>
      <c r="AA11" s="24">
        <f t="shared" si="8"/>
        <v>10</v>
      </c>
      <c r="AB11" s="67">
        <f t="shared" si="9"/>
        <v>110</v>
      </c>
    </row>
    <row r="12" spans="1:28" ht="15" customHeight="1" x14ac:dyDescent="0.25">
      <c r="A12" s="71">
        <v>82</v>
      </c>
      <c r="B12" s="71">
        <v>100</v>
      </c>
      <c r="C12" s="68">
        <v>0</v>
      </c>
      <c r="D12" s="68">
        <v>262.25</v>
      </c>
      <c r="E12" s="68">
        <v>210.13</v>
      </c>
      <c r="F12" s="68">
        <f t="shared" si="0"/>
        <v>10.732394366197184</v>
      </c>
      <c r="G12" s="68">
        <v>0</v>
      </c>
      <c r="H12" s="68">
        <f t="shared" si="1"/>
        <v>10.47887323943662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262.27999999999997</v>
      </c>
      <c r="R12" s="43"/>
      <c r="S12" s="43"/>
      <c r="T12" s="22">
        <v>0</v>
      </c>
      <c r="U12" s="74">
        <f t="shared" si="3"/>
        <v>-100</v>
      </c>
      <c r="V12" s="70">
        <f t="shared" si="4"/>
        <v>-100</v>
      </c>
      <c r="W12" s="70"/>
      <c r="X12" s="70">
        <f t="shared" si="5"/>
        <v>109.92446496013429</v>
      </c>
      <c r="Y12" s="70">
        <f t="shared" si="6"/>
        <v>9.9244649601342871</v>
      </c>
      <c r="Z12" s="70">
        <f t="shared" si="7"/>
        <v>10</v>
      </c>
      <c r="AA12" s="24">
        <f t="shared" si="8"/>
        <v>10</v>
      </c>
      <c r="AB12" s="67">
        <f t="shared" si="9"/>
        <v>110</v>
      </c>
    </row>
    <row r="13" spans="1:28" ht="15" customHeight="1" x14ac:dyDescent="0.25">
      <c r="A13" s="71">
        <v>82</v>
      </c>
      <c r="B13" s="71">
        <v>100</v>
      </c>
      <c r="C13" s="68">
        <v>0</v>
      </c>
      <c r="D13" s="68">
        <v>262.25</v>
      </c>
      <c r="E13" s="68">
        <v>210.13</v>
      </c>
      <c r="F13" s="68">
        <f t="shared" si="0"/>
        <v>10.885714285714286</v>
      </c>
      <c r="G13" s="68">
        <v>0</v>
      </c>
      <c r="H13" s="68">
        <f t="shared" si="1"/>
        <v>10.628571428571428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-100</v>
      </c>
      <c r="V13" s="70">
        <f t="shared" si="4"/>
        <v>-100</v>
      </c>
      <c r="W13" s="70"/>
      <c r="X13" s="70">
        <f t="shared" si="5"/>
        <v>109.92446496013429</v>
      </c>
      <c r="Y13" s="70">
        <f t="shared" si="6"/>
        <v>9.9244649601342871</v>
      </c>
      <c r="Z13" s="70">
        <f t="shared" si="7"/>
        <v>10</v>
      </c>
      <c r="AA13" s="24">
        <f t="shared" si="8"/>
        <v>10</v>
      </c>
      <c r="AB13" s="67">
        <f t="shared" si="9"/>
        <v>110</v>
      </c>
    </row>
    <row r="14" spans="1:28" ht="15" customHeight="1" x14ac:dyDescent="0.25">
      <c r="A14" s="71">
        <v>82</v>
      </c>
      <c r="B14" s="71">
        <v>100</v>
      </c>
      <c r="C14" s="68">
        <v>0</v>
      </c>
      <c r="D14" s="68">
        <v>262.24</v>
      </c>
      <c r="E14" s="68">
        <v>210.13</v>
      </c>
      <c r="F14" s="68">
        <f t="shared" si="0"/>
        <v>11.043478260869565</v>
      </c>
      <c r="G14" s="68">
        <v>0</v>
      </c>
      <c r="H14" s="68">
        <f t="shared" si="1"/>
        <v>10.782608695652174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100</v>
      </c>
      <c r="R14" s="43"/>
      <c r="S14" s="43"/>
      <c r="T14" s="22">
        <v>0</v>
      </c>
      <c r="U14" s="74">
        <f t="shared" si="3"/>
        <v>-100</v>
      </c>
      <c r="V14" s="70">
        <f t="shared" si="4"/>
        <v>-100</v>
      </c>
      <c r="W14" s="70"/>
      <c r="X14" s="70">
        <f t="shared" si="5"/>
        <v>109.92446496013429</v>
      </c>
      <c r="Y14" s="70">
        <f t="shared" si="6"/>
        <v>9.9244649601342871</v>
      </c>
      <c r="Z14" s="70">
        <f t="shared" si="7"/>
        <v>10</v>
      </c>
      <c r="AA14" s="24">
        <f t="shared" si="8"/>
        <v>10</v>
      </c>
      <c r="AB14" s="67">
        <f t="shared" si="9"/>
        <v>110</v>
      </c>
    </row>
    <row r="15" spans="1:28" ht="15" customHeight="1" x14ac:dyDescent="0.25">
      <c r="A15" s="71">
        <v>82</v>
      </c>
      <c r="B15" s="71">
        <v>100</v>
      </c>
      <c r="C15" s="68">
        <v>0</v>
      </c>
      <c r="D15" s="68">
        <v>262.24</v>
      </c>
      <c r="E15" s="68">
        <v>210.13</v>
      </c>
      <c r="F15" s="68">
        <f t="shared" si="0"/>
        <v>11.205882352941176</v>
      </c>
      <c r="G15" s="68">
        <v>0</v>
      </c>
      <c r="H15" s="68">
        <f t="shared" si="1"/>
        <v>10.941176470588236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166</v>
      </c>
      <c r="P15" s="14" t="s">
        <v>61</v>
      </c>
      <c r="Q15" s="13">
        <f>MAX(D:D)</f>
        <v>268.45</v>
      </c>
      <c r="R15" s="43">
        <f ca="1">TREND(OFFSET('Z-V'!B1,MATCH(Q15,'Z-V'!A:A,1)-1,,2,1),OFFSET('Z-V'!A1,MATCH(Q15,'Z-V'!A:A,1)-1,,2,1),Q15)</f>
        <v>47860</v>
      </c>
      <c r="S15" s="43"/>
      <c r="T15" s="22">
        <v>0</v>
      </c>
      <c r="U15" s="74">
        <f t="shared" si="3"/>
        <v>-100</v>
      </c>
      <c r="V15" s="70">
        <f t="shared" si="4"/>
        <v>-100</v>
      </c>
      <c r="W15" s="70"/>
      <c r="X15" s="70">
        <f t="shared" si="5"/>
        <v>109.92446496013429</v>
      </c>
      <c r="Y15" s="70">
        <f t="shared" si="6"/>
        <v>9.9244649601342871</v>
      </c>
      <c r="Z15" s="70">
        <f t="shared" si="7"/>
        <v>10</v>
      </c>
      <c r="AA15" s="24">
        <f t="shared" si="8"/>
        <v>10</v>
      </c>
      <c r="AB15" s="67">
        <f t="shared" si="9"/>
        <v>110</v>
      </c>
    </row>
    <row r="16" spans="1:28" ht="15" customHeight="1" x14ac:dyDescent="0.25">
      <c r="A16" s="71">
        <v>82</v>
      </c>
      <c r="B16" s="71">
        <v>100</v>
      </c>
      <c r="C16" s="68">
        <v>0</v>
      </c>
      <c r="D16" s="68">
        <v>262.24</v>
      </c>
      <c r="E16" s="68">
        <v>210.13</v>
      </c>
      <c r="F16" s="68">
        <f t="shared" si="0"/>
        <v>11.373134328358208</v>
      </c>
      <c r="G16" s="68">
        <v>0</v>
      </c>
      <c r="H16" s="68">
        <f t="shared" si="1"/>
        <v>11.104477611940299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11.25</v>
      </c>
      <c r="P16" s="14" t="s">
        <v>63</v>
      </c>
      <c r="Q16" s="56">
        <f>D2</f>
        <v>262.27999999999997</v>
      </c>
      <c r="R16" s="43">
        <f ca="1">TREND(OFFSET('Z-V'!B1,MATCH(Q16,'Z-V'!A:A,1)-1,,2,1),OFFSET('Z-V'!A1,MATCH(Q16,'Z-V'!A:A,1)-1,,2,1),Q16)</f>
        <v>33043.999999999884</v>
      </c>
      <c r="S16" s="43"/>
      <c r="T16" s="22">
        <v>0</v>
      </c>
      <c r="U16" s="74">
        <f t="shared" si="3"/>
        <v>-100</v>
      </c>
      <c r="V16" s="70">
        <f t="shared" si="4"/>
        <v>-100</v>
      </c>
      <c r="W16" s="70"/>
      <c r="X16" s="70">
        <f t="shared" si="5"/>
        <v>109.92446496013429</v>
      </c>
      <c r="Y16" s="70">
        <f t="shared" si="6"/>
        <v>9.9244649601342871</v>
      </c>
      <c r="Z16" s="70">
        <f t="shared" si="7"/>
        <v>10</v>
      </c>
      <c r="AA16" s="24">
        <f t="shared" si="8"/>
        <v>10</v>
      </c>
      <c r="AB16" s="67">
        <f t="shared" si="9"/>
        <v>110</v>
      </c>
    </row>
    <row r="17" spans="1:28" ht="15" customHeight="1" x14ac:dyDescent="0.25">
      <c r="A17" s="71">
        <v>82</v>
      </c>
      <c r="B17" s="71">
        <v>100</v>
      </c>
      <c r="C17" s="68">
        <v>0</v>
      </c>
      <c r="D17" s="68">
        <v>262.24</v>
      </c>
      <c r="E17" s="68">
        <v>210.13</v>
      </c>
      <c r="F17" s="68">
        <f t="shared" si="0"/>
        <v>11.545454545454545</v>
      </c>
      <c r="G17" s="68">
        <v>0</v>
      </c>
      <c r="H17" s="68">
        <f t="shared" si="1"/>
        <v>11.272727272727273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268.45</v>
      </c>
      <c r="R17" s="43"/>
      <c r="S17" s="43"/>
      <c r="T17" s="22">
        <v>0</v>
      </c>
      <c r="U17" s="74">
        <f t="shared" si="3"/>
        <v>-100</v>
      </c>
      <c r="V17" s="70">
        <f t="shared" si="4"/>
        <v>-100</v>
      </c>
      <c r="W17" s="70"/>
      <c r="X17" s="70">
        <f t="shared" si="5"/>
        <v>109.92446496013429</v>
      </c>
      <c r="Y17" s="70">
        <f t="shared" si="6"/>
        <v>9.9244649601342871</v>
      </c>
      <c r="Z17" s="70">
        <f t="shared" si="7"/>
        <v>10</v>
      </c>
      <c r="AA17" s="24">
        <f t="shared" si="8"/>
        <v>10</v>
      </c>
      <c r="AB17" s="67">
        <f t="shared" si="9"/>
        <v>110</v>
      </c>
    </row>
    <row r="18" spans="1:28" ht="15" customHeight="1" x14ac:dyDescent="0.2">
      <c r="A18" s="71">
        <v>82</v>
      </c>
      <c r="B18" s="71">
        <v>100</v>
      </c>
      <c r="C18" s="68">
        <v>0</v>
      </c>
      <c r="D18" s="68">
        <v>262.23</v>
      </c>
      <c r="E18" s="68">
        <v>210.13</v>
      </c>
      <c r="F18" s="68">
        <f t="shared" si="0"/>
        <v>11.723076923076922</v>
      </c>
      <c r="G18" s="68">
        <v>0</v>
      </c>
      <c r="H18" s="68">
        <f t="shared" si="1"/>
        <v>11.446153846153846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100</v>
      </c>
      <c r="R18" s="43"/>
      <c r="S18" s="43"/>
      <c r="T18" s="22">
        <v>0</v>
      </c>
      <c r="U18" s="74">
        <f t="shared" si="3"/>
        <v>-100</v>
      </c>
      <c r="V18" s="70">
        <f t="shared" si="4"/>
        <v>-100</v>
      </c>
      <c r="W18" s="70"/>
      <c r="X18" s="70">
        <f t="shared" si="5"/>
        <v>109.92446496013429</v>
      </c>
      <c r="Y18" s="70">
        <f t="shared" si="6"/>
        <v>9.9244649601342871</v>
      </c>
      <c r="Z18" s="70">
        <f t="shared" si="7"/>
        <v>10</v>
      </c>
      <c r="AA18" s="24">
        <f t="shared" si="8"/>
        <v>10</v>
      </c>
      <c r="AB18" s="67">
        <f t="shared" si="9"/>
        <v>110</v>
      </c>
    </row>
    <row r="19" spans="1:28" ht="15" customHeight="1" x14ac:dyDescent="0.25">
      <c r="A19" s="71">
        <v>82</v>
      </c>
      <c r="B19" s="71">
        <v>100</v>
      </c>
      <c r="C19" s="68">
        <v>0</v>
      </c>
      <c r="D19" s="68">
        <v>262.23</v>
      </c>
      <c r="E19" s="68">
        <v>210.13</v>
      </c>
      <c r="F19" s="68">
        <f t="shared" si="0"/>
        <v>11.90625</v>
      </c>
      <c r="G19" s="68">
        <v>0</v>
      </c>
      <c r="H19" s="68">
        <f t="shared" si="1"/>
        <v>11.625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0.98776144336785832</v>
      </c>
      <c r="R19" s="58">
        <f>MAX(AB:AB)</f>
        <v>110</v>
      </c>
      <c r="S19" s="58">
        <f>'Z-V'!P8-R19</f>
        <v>8869</v>
      </c>
      <c r="T19" s="22">
        <v>0</v>
      </c>
      <c r="U19" s="74">
        <f t="shared" si="3"/>
        <v>-100</v>
      </c>
      <c r="V19" s="70">
        <f t="shared" si="4"/>
        <v>-100</v>
      </c>
      <c r="W19" s="70"/>
      <c r="X19" s="70">
        <f t="shared" si="5"/>
        <v>109.92446496013429</v>
      </c>
      <c r="Y19" s="70">
        <f t="shared" si="6"/>
        <v>9.9244649601342871</v>
      </c>
      <c r="Z19" s="70">
        <f t="shared" si="7"/>
        <v>10</v>
      </c>
      <c r="AA19" s="24">
        <f t="shared" si="8"/>
        <v>10</v>
      </c>
      <c r="AB19" s="67">
        <f t="shared" si="9"/>
        <v>110</v>
      </c>
    </row>
    <row r="20" spans="1:28" ht="15" customHeight="1" x14ac:dyDescent="0.25">
      <c r="A20" s="71">
        <v>82</v>
      </c>
      <c r="B20" s="71">
        <v>100</v>
      </c>
      <c r="C20" s="68">
        <v>0</v>
      </c>
      <c r="D20" s="68">
        <v>262.23</v>
      </c>
      <c r="E20" s="68">
        <v>210.13</v>
      </c>
      <c r="F20" s="68">
        <f t="shared" si="0"/>
        <v>12.095238095238095</v>
      </c>
      <c r="G20" s="68">
        <v>0</v>
      </c>
      <c r="H20" s="68">
        <f t="shared" si="1"/>
        <v>11.80952380952381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1</v>
      </c>
      <c r="P20" s="14" t="s">
        <v>1</v>
      </c>
      <c r="Q20" s="13">
        <f ca="1">('Z-V'!R16-'Z-V'!R17)*(S20-'Z-V'!R13)/('Z-V'!R9-'Z-V'!R13)+'Z-V'!R17</f>
        <v>0.72323889304412647</v>
      </c>
      <c r="R20" s="43">
        <f ca="1">R15-R16</f>
        <v>14816.000000000116</v>
      </c>
      <c r="S20" s="43">
        <f ca="1">'Z-V'!P9-R20</f>
        <v>38663.999999999884</v>
      </c>
      <c r="T20" s="22">
        <v>0</v>
      </c>
      <c r="U20" s="74">
        <f t="shared" si="3"/>
        <v>-100</v>
      </c>
      <c r="V20" s="70">
        <f t="shared" si="4"/>
        <v>-100</v>
      </c>
      <c r="W20" s="70"/>
      <c r="X20" s="70">
        <f t="shared" si="5"/>
        <v>109.92446496013429</v>
      </c>
      <c r="Y20" s="70">
        <f t="shared" si="6"/>
        <v>9.9244649601342871</v>
      </c>
      <c r="Z20" s="70">
        <f t="shared" si="7"/>
        <v>10</v>
      </c>
      <c r="AA20" s="24">
        <f t="shared" si="8"/>
        <v>10</v>
      </c>
      <c r="AB20" s="67">
        <f t="shared" si="9"/>
        <v>110</v>
      </c>
    </row>
    <row r="21" spans="1:28" ht="15" customHeight="1" x14ac:dyDescent="0.25">
      <c r="A21" s="71">
        <v>98</v>
      </c>
      <c r="B21" s="71">
        <v>100</v>
      </c>
      <c r="C21" s="68">
        <v>0</v>
      </c>
      <c r="D21" s="68">
        <v>262.23</v>
      </c>
      <c r="E21" s="68">
        <v>210.13</v>
      </c>
      <c r="F21" s="68">
        <f t="shared" si="0"/>
        <v>12.03225806451613</v>
      </c>
      <c r="G21" s="68">
        <v>0</v>
      </c>
      <c r="H21" s="68">
        <f t="shared" si="1"/>
        <v>12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0.71841799908634008</v>
      </c>
      <c r="R21" s="43">
        <f>ABS(Q12-Q17)</f>
        <v>6.1700000000000159</v>
      </c>
      <c r="S21" s="43">
        <f>'Z-V'!P10-R21</f>
        <v>15.719999999999985</v>
      </c>
      <c r="T21" s="22">
        <v>0</v>
      </c>
      <c r="U21" s="74">
        <f t="shared" si="3"/>
        <v>-100</v>
      </c>
      <c r="V21" s="70">
        <f t="shared" si="4"/>
        <v>-100</v>
      </c>
      <c r="W21" s="70"/>
      <c r="X21" s="70">
        <f t="shared" si="5"/>
        <v>109.92446496013429</v>
      </c>
      <c r="Y21" s="70">
        <f t="shared" si="6"/>
        <v>9.9244649601342871</v>
      </c>
      <c r="Z21" s="70">
        <f t="shared" si="7"/>
        <v>10</v>
      </c>
      <c r="AA21" s="24">
        <f t="shared" si="8"/>
        <v>10</v>
      </c>
      <c r="AB21" s="67">
        <f t="shared" si="9"/>
        <v>110</v>
      </c>
    </row>
    <row r="22" spans="1:28" ht="15" customHeight="1" x14ac:dyDescent="0.25">
      <c r="A22" s="71">
        <v>114</v>
      </c>
      <c r="B22" s="71">
        <v>100</v>
      </c>
      <c r="C22" s="68">
        <v>0</v>
      </c>
      <c r="D22" s="68">
        <v>262.23</v>
      </c>
      <c r="E22" s="68">
        <v>210.13</v>
      </c>
      <c r="F22" s="68">
        <f t="shared" si="0"/>
        <v>11.967213114754099</v>
      </c>
      <c r="G22" s="68">
        <v>0</v>
      </c>
      <c r="H22" s="68">
        <f t="shared" si="1"/>
        <v>12.196721311475409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0.83109999999999995</v>
      </c>
      <c r="R22" s="43"/>
      <c r="S22" s="43"/>
      <c r="T22" s="22">
        <v>0</v>
      </c>
      <c r="U22" s="74">
        <f t="shared" si="3"/>
        <v>-100</v>
      </c>
      <c r="V22" s="70">
        <f t="shared" si="4"/>
        <v>-100</v>
      </c>
      <c r="W22" s="70"/>
      <c r="X22" s="70">
        <f t="shared" si="5"/>
        <v>109.92446496013429</v>
      </c>
      <c r="Y22" s="70">
        <f t="shared" si="6"/>
        <v>9.9244649601342871</v>
      </c>
      <c r="Z22" s="70">
        <f t="shared" si="7"/>
        <v>10</v>
      </c>
      <c r="AA22" s="24">
        <f t="shared" si="8"/>
        <v>10</v>
      </c>
      <c r="AB22" s="67">
        <f t="shared" si="9"/>
        <v>110</v>
      </c>
    </row>
    <row r="23" spans="1:28" ht="15" customHeight="1" x14ac:dyDescent="0.25">
      <c r="A23" s="71">
        <v>131</v>
      </c>
      <c r="B23" s="71">
        <v>100</v>
      </c>
      <c r="C23" s="68">
        <v>0</v>
      </c>
      <c r="D23" s="68">
        <v>262.23</v>
      </c>
      <c r="E23" s="68">
        <v>210.13</v>
      </c>
      <c r="F23" s="68">
        <f t="shared" si="0"/>
        <v>11.883333333333333</v>
      </c>
      <c r="G23" s="68">
        <v>0</v>
      </c>
      <c r="H23" s="68">
        <f t="shared" si="1"/>
        <v>12.4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-100</v>
      </c>
      <c r="V23" s="70">
        <f t="shared" si="4"/>
        <v>-100</v>
      </c>
      <c r="W23" s="70"/>
      <c r="X23" s="70">
        <f t="shared" si="5"/>
        <v>109.92446496013429</v>
      </c>
      <c r="Y23" s="70">
        <f t="shared" si="6"/>
        <v>9.9244649601342871</v>
      </c>
      <c r="Z23" s="70">
        <f t="shared" si="7"/>
        <v>10</v>
      </c>
      <c r="AA23" s="24">
        <f t="shared" si="8"/>
        <v>10</v>
      </c>
      <c r="AB23" s="67">
        <f t="shared" si="9"/>
        <v>110</v>
      </c>
    </row>
    <row r="24" spans="1:28" ht="15" customHeight="1" x14ac:dyDescent="0.25">
      <c r="A24" s="71">
        <v>128</v>
      </c>
      <c r="B24" s="71">
        <v>100</v>
      </c>
      <c r="C24" s="68">
        <v>0</v>
      </c>
      <c r="D24" s="68">
        <v>262.24</v>
      </c>
      <c r="E24" s="68">
        <v>210.13</v>
      </c>
      <c r="F24" s="68">
        <f t="shared" si="0"/>
        <v>12.135593220338983</v>
      </c>
      <c r="G24" s="68">
        <v>0</v>
      </c>
      <c r="H24" s="68">
        <f t="shared" si="1"/>
        <v>12.610169491525424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-100</v>
      </c>
      <c r="V24" s="70">
        <f t="shared" si="4"/>
        <v>-100</v>
      </c>
      <c r="W24" s="70"/>
      <c r="X24" s="70">
        <f t="shared" si="5"/>
        <v>109.92446496013429</v>
      </c>
      <c r="Y24" s="70">
        <f t="shared" si="6"/>
        <v>9.9244649601342871</v>
      </c>
      <c r="Z24" s="70">
        <f t="shared" si="7"/>
        <v>10</v>
      </c>
      <c r="AA24" s="24">
        <f t="shared" si="8"/>
        <v>10</v>
      </c>
      <c r="AB24" s="67">
        <f t="shared" si="9"/>
        <v>110</v>
      </c>
    </row>
    <row r="25" spans="1:28" ht="15" customHeight="1" x14ac:dyDescent="0.25">
      <c r="A25" s="71">
        <v>126</v>
      </c>
      <c r="B25" s="71">
        <v>100</v>
      </c>
      <c r="C25" s="68">
        <v>0</v>
      </c>
      <c r="D25" s="68">
        <v>262.24</v>
      </c>
      <c r="E25" s="68">
        <v>210.13</v>
      </c>
      <c r="F25" s="68">
        <f t="shared" si="0"/>
        <v>12.379310344827585</v>
      </c>
      <c r="G25" s="68">
        <v>0</v>
      </c>
      <c r="H25" s="68">
        <f t="shared" si="1"/>
        <v>12.827586206896552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0</v>
      </c>
      <c r="U25" s="74">
        <f t="shared" si="3"/>
        <v>-100</v>
      </c>
      <c r="V25" s="70">
        <f t="shared" si="4"/>
        <v>-100</v>
      </c>
      <c r="W25" s="70"/>
      <c r="X25" s="70">
        <f t="shared" si="5"/>
        <v>109.92446496013429</v>
      </c>
      <c r="Y25" s="70">
        <f t="shared" si="6"/>
        <v>9.9244649601342871</v>
      </c>
      <c r="Z25" s="70">
        <f t="shared" si="7"/>
        <v>10</v>
      </c>
      <c r="AA25" s="24">
        <f t="shared" si="8"/>
        <v>10</v>
      </c>
      <c r="AB25" s="67">
        <f t="shared" si="9"/>
        <v>110</v>
      </c>
    </row>
    <row r="26" spans="1:28" ht="15" customHeight="1" x14ac:dyDescent="0.25">
      <c r="A26" s="71">
        <v>123</v>
      </c>
      <c r="B26" s="71">
        <v>100</v>
      </c>
      <c r="C26" s="68">
        <v>0</v>
      </c>
      <c r="D26" s="68">
        <v>262.25</v>
      </c>
      <c r="E26" s="68">
        <v>210.13</v>
      </c>
      <c r="F26" s="68">
        <f t="shared" si="0"/>
        <v>12.649122807017545</v>
      </c>
      <c r="G26" s="68">
        <v>0</v>
      </c>
      <c r="H26" s="68">
        <f t="shared" si="1"/>
        <v>13.052631578947368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-100</v>
      </c>
      <c r="V26" s="70">
        <f t="shared" si="4"/>
        <v>-100</v>
      </c>
      <c r="W26" s="70"/>
      <c r="X26" s="70">
        <f t="shared" si="5"/>
        <v>109.92446496013429</v>
      </c>
      <c r="Y26" s="70">
        <f t="shared" si="6"/>
        <v>9.9244649601342871</v>
      </c>
      <c r="Z26" s="70">
        <f t="shared" si="7"/>
        <v>10</v>
      </c>
      <c r="AA26" s="24">
        <f t="shared" si="8"/>
        <v>10</v>
      </c>
      <c r="AB26" s="67">
        <f t="shared" si="9"/>
        <v>110</v>
      </c>
    </row>
    <row r="27" spans="1:28" ht="15" customHeight="1" x14ac:dyDescent="0.25">
      <c r="A27" s="71">
        <v>131</v>
      </c>
      <c r="B27" s="71">
        <v>100</v>
      </c>
      <c r="C27" s="68">
        <v>0</v>
      </c>
      <c r="D27" s="68">
        <v>262.25</v>
      </c>
      <c r="E27" s="68">
        <v>210.13</v>
      </c>
      <c r="F27" s="68">
        <f t="shared" si="0"/>
        <v>12.732142857142858</v>
      </c>
      <c r="G27" s="68">
        <v>0</v>
      </c>
      <c r="H27" s="68">
        <f t="shared" si="1"/>
        <v>13.285714285714286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-100</v>
      </c>
      <c r="V27" s="70">
        <f t="shared" si="4"/>
        <v>-100</v>
      </c>
      <c r="W27" s="70"/>
      <c r="X27" s="70">
        <f t="shared" si="5"/>
        <v>109.92446496013429</v>
      </c>
      <c r="Y27" s="70">
        <f t="shared" si="6"/>
        <v>9.9244649601342871</v>
      </c>
      <c r="Z27" s="70">
        <f t="shared" si="7"/>
        <v>10</v>
      </c>
      <c r="AA27" s="24">
        <f t="shared" si="8"/>
        <v>10</v>
      </c>
      <c r="AB27" s="67">
        <f t="shared" si="9"/>
        <v>110</v>
      </c>
    </row>
    <row r="28" spans="1:28" ht="15" customHeight="1" x14ac:dyDescent="0.25">
      <c r="A28" s="71">
        <v>139</v>
      </c>
      <c r="B28" s="71">
        <v>100</v>
      </c>
      <c r="C28" s="68">
        <v>0</v>
      </c>
      <c r="D28" s="68">
        <v>262.26</v>
      </c>
      <c r="E28" s="68">
        <v>210.13</v>
      </c>
      <c r="F28" s="68">
        <f t="shared" si="0"/>
        <v>12.818181818181818</v>
      </c>
      <c r="G28" s="68">
        <v>0</v>
      </c>
      <c r="H28" s="68">
        <f t="shared" si="1"/>
        <v>13.527272727272727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0</v>
      </c>
      <c r="U28" s="74">
        <f t="shared" si="3"/>
        <v>-100</v>
      </c>
      <c r="V28" s="70">
        <f t="shared" si="4"/>
        <v>-100</v>
      </c>
      <c r="W28" s="70"/>
      <c r="X28" s="70">
        <f t="shared" si="5"/>
        <v>109.92446496013429</v>
      </c>
      <c r="Y28" s="70">
        <f t="shared" si="6"/>
        <v>9.9244649601342871</v>
      </c>
      <c r="Z28" s="70">
        <f t="shared" si="7"/>
        <v>10</v>
      </c>
      <c r="AA28" s="24">
        <f t="shared" si="8"/>
        <v>10</v>
      </c>
      <c r="AB28" s="67">
        <f t="shared" si="9"/>
        <v>110</v>
      </c>
    </row>
    <row r="29" spans="1:28" ht="15" customHeight="1" x14ac:dyDescent="0.25">
      <c r="A29" s="71">
        <v>147</v>
      </c>
      <c r="B29" s="71">
        <v>100</v>
      </c>
      <c r="C29" s="68">
        <v>0</v>
      </c>
      <c r="D29" s="68">
        <v>262.26</v>
      </c>
      <c r="E29" s="68">
        <v>210.13</v>
      </c>
      <c r="F29" s="68">
        <f t="shared" si="0"/>
        <v>12.907407407407407</v>
      </c>
      <c r="G29" s="68">
        <v>0</v>
      </c>
      <c r="H29" s="68">
        <f t="shared" si="1"/>
        <v>13.777777777777779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0</v>
      </c>
      <c r="U29" s="74">
        <f t="shared" si="3"/>
        <v>-100</v>
      </c>
      <c r="V29" s="70">
        <f t="shared" si="4"/>
        <v>-100</v>
      </c>
      <c r="W29" s="70"/>
      <c r="X29" s="70">
        <f t="shared" si="5"/>
        <v>109.92446496013429</v>
      </c>
      <c r="Y29" s="70">
        <f t="shared" si="6"/>
        <v>9.9244649601342871</v>
      </c>
      <c r="Z29" s="70">
        <f t="shared" si="7"/>
        <v>10</v>
      </c>
      <c r="AA29" s="24">
        <f t="shared" si="8"/>
        <v>10</v>
      </c>
      <c r="AB29" s="67">
        <f t="shared" si="9"/>
        <v>110</v>
      </c>
    </row>
    <row r="30" spans="1:28" ht="15" customHeight="1" x14ac:dyDescent="0.25">
      <c r="A30" s="71">
        <v>136</v>
      </c>
      <c r="B30" s="71">
        <v>100</v>
      </c>
      <c r="C30" s="68">
        <v>0</v>
      </c>
      <c r="D30" s="68">
        <v>262.27</v>
      </c>
      <c r="E30" s="68">
        <v>210.13</v>
      </c>
      <c r="F30" s="68">
        <f t="shared" si="0"/>
        <v>13.358490566037736</v>
      </c>
      <c r="G30" s="68">
        <v>0</v>
      </c>
      <c r="H30" s="68">
        <f t="shared" si="1"/>
        <v>14.037735849056604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-100</v>
      </c>
      <c r="V30" s="70">
        <f t="shared" si="4"/>
        <v>-100</v>
      </c>
      <c r="W30" s="70"/>
      <c r="X30" s="70">
        <f t="shared" si="5"/>
        <v>109.92446496013429</v>
      </c>
      <c r="Y30" s="70">
        <f t="shared" si="6"/>
        <v>9.9244649601342871</v>
      </c>
      <c r="Z30" s="70">
        <f t="shared" si="7"/>
        <v>10</v>
      </c>
      <c r="AA30" s="24">
        <f t="shared" si="8"/>
        <v>10</v>
      </c>
      <c r="AB30" s="67">
        <f t="shared" si="9"/>
        <v>110</v>
      </c>
    </row>
    <row r="31" spans="1:28" ht="15" customHeight="1" x14ac:dyDescent="0.25">
      <c r="A31" s="71">
        <v>126</v>
      </c>
      <c r="B31" s="71">
        <v>100</v>
      </c>
      <c r="C31" s="68">
        <v>0</v>
      </c>
      <c r="D31" s="68">
        <v>262.27</v>
      </c>
      <c r="E31" s="68">
        <v>210.13</v>
      </c>
      <c r="F31" s="68">
        <f t="shared" si="0"/>
        <v>13.807692307692308</v>
      </c>
      <c r="G31" s="68">
        <v>0</v>
      </c>
      <c r="H31" s="68">
        <f t="shared" si="1"/>
        <v>14.307692307692308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-100</v>
      </c>
      <c r="V31" s="70">
        <f t="shared" si="4"/>
        <v>-100</v>
      </c>
      <c r="W31" s="70"/>
      <c r="X31" s="70">
        <f t="shared" si="5"/>
        <v>109.92446496013429</v>
      </c>
      <c r="Y31" s="70">
        <f t="shared" si="6"/>
        <v>9.9244649601342871</v>
      </c>
      <c r="Z31" s="70">
        <f t="shared" si="7"/>
        <v>10</v>
      </c>
      <c r="AA31" s="24">
        <f t="shared" si="8"/>
        <v>10</v>
      </c>
      <c r="AB31" s="67">
        <f t="shared" si="9"/>
        <v>110</v>
      </c>
    </row>
    <row r="32" spans="1:28" ht="15" customHeight="1" x14ac:dyDescent="0.25">
      <c r="A32" s="71">
        <v>115</v>
      </c>
      <c r="B32" s="71">
        <v>100</v>
      </c>
      <c r="C32" s="68">
        <v>0</v>
      </c>
      <c r="D32" s="68">
        <v>262.27999999999997</v>
      </c>
      <c r="E32" s="68">
        <v>210.13</v>
      </c>
      <c r="F32" s="68">
        <f t="shared" si="0"/>
        <v>14.294117647058824</v>
      </c>
      <c r="G32" s="68">
        <v>0</v>
      </c>
      <c r="H32" s="68">
        <f t="shared" si="1"/>
        <v>14.588235294117647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-100</v>
      </c>
      <c r="V32" s="70">
        <f t="shared" si="4"/>
        <v>-100</v>
      </c>
      <c r="W32" s="70"/>
      <c r="X32" s="70">
        <f t="shared" si="5"/>
        <v>109.92446496013429</v>
      </c>
      <c r="Y32" s="70">
        <f t="shared" si="6"/>
        <v>9.9244649601342871</v>
      </c>
      <c r="Z32" s="70">
        <f t="shared" si="7"/>
        <v>10</v>
      </c>
      <c r="AA32" s="24">
        <f t="shared" si="8"/>
        <v>10</v>
      </c>
      <c r="AB32" s="67">
        <f t="shared" si="9"/>
        <v>110</v>
      </c>
    </row>
    <row r="33" spans="1:28" ht="15" customHeight="1" x14ac:dyDescent="0.25">
      <c r="A33" s="71">
        <v>126</v>
      </c>
      <c r="B33" s="71">
        <v>100</v>
      </c>
      <c r="C33" s="68">
        <v>0</v>
      </c>
      <c r="D33" s="68">
        <v>262.27999999999997</v>
      </c>
      <c r="E33" s="68">
        <v>210.13</v>
      </c>
      <c r="F33" s="68">
        <f t="shared" si="0"/>
        <v>14.36</v>
      </c>
      <c r="G33" s="68">
        <v>0</v>
      </c>
      <c r="H33" s="68">
        <f t="shared" si="1"/>
        <v>14.88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0</v>
      </c>
      <c r="U33" s="74">
        <f t="shared" si="3"/>
        <v>-100</v>
      </c>
      <c r="V33" s="70">
        <f t="shared" si="4"/>
        <v>-100</v>
      </c>
      <c r="W33" s="70"/>
      <c r="X33" s="70">
        <f t="shared" si="5"/>
        <v>109.92446496013429</v>
      </c>
      <c r="Y33" s="70">
        <f t="shared" si="6"/>
        <v>9.9244649601342871</v>
      </c>
      <c r="Z33" s="70">
        <f t="shared" si="7"/>
        <v>10</v>
      </c>
      <c r="AA33" s="24">
        <f t="shared" si="8"/>
        <v>10</v>
      </c>
      <c r="AB33" s="67">
        <f t="shared" si="9"/>
        <v>110</v>
      </c>
    </row>
    <row r="34" spans="1:28" ht="15" customHeight="1" x14ac:dyDescent="0.25">
      <c r="A34" s="71">
        <v>136</v>
      </c>
      <c r="B34" s="71">
        <v>100</v>
      </c>
      <c r="C34" s="68">
        <v>0</v>
      </c>
      <c r="D34" s="68">
        <v>262.29000000000002</v>
      </c>
      <c r="E34" s="68">
        <v>210.13</v>
      </c>
      <c r="F34" s="68">
        <f t="shared" ref="F34:F65" si="13">($A$83-A34)/(ROW($A$83)-ROW(A34))</f>
        <v>14.448979591836734</v>
      </c>
      <c r="G34" s="68">
        <v>0</v>
      </c>
      <c r="H34" s="68">
        <f t="shared" ref="H34:H65" si="14">($A$83-B34)/(ROW($A$83)-ROW(B34))</f>
        <v>15.183673469387756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-100</v>
      </c>
      <c r="V34" s="70">
        <f t="shared" ref="V34:V65" si="17">ROUND(U34,0)</f>
        <v>-100</v>
      </c>
      <c r="W34" s="70"/>
      <c r="X34" s="70">
        <f t="shared" ref="X34:X65" si="18">B34/$W$2*$W$3</f>
        <v>109.92446496013429</v>
      </c>
      <c r="Y34" s="70">
        <f t="shared" ref="Y34:Y65" si="19">X34-B34</f>
        <v>9.9244649601342871</v>
      </c>
      <c r="Z34" s="70">
        <f t="shared" ref="Z34:Z65" si="20">ROUND(Y34,0)</f>
        <v>10</v>
      </c>
      <c r="AA34" s="24">
        <f t="shared" ref="AA34:AA65" si="21">IF(V34&gt;=0,V34,Z34)</f>
        <v>10</v>
      </c>
      <c r="AB34" s="67">
        <f t="shared" ref="AB34:AB65" si="22">B34+AA34</f>
        <v>110</v>
      </c>
    </row>
    <row r="35" spans="1:28" ht="15" customHeight="1" x14ac:dyDescent="0.25">
      <c r="A35" s="71">
        <v>147</v>
      </c>
      <c r="B35" s="71">
        <v>100</v>
      </c>
      <c r="C35" s="68">
        <v>1.96</v>
      </c>
      <c r="D35" s="68">
        <v>262.29000000000002</v>
      </c>
      <c r="E35" s="68">
        <v>210.13</v>
      </c>
      <c r="F35" s="68">
        <f t="shared" si="13"/>
        <v>14.520833333333334</v>
      </c>
      <c r="G35" s="68">
        <v>0</v>
      </c>
      <c r="H35" s="68">
        <f t="shared" si="14"/>
        <v>15.5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-100</v>
      </c>
      <c r="V35" s="70">
        <f t="shared" si="17"/>
        <v>-100</v>
      </c>
      <c r="W35" s="70"/>
      <c r="X35" s="70">
        <f t="shared" si="18"/>
        <v>109.92446496013429</v>
      </c>
      <c r="Y35" s="70">
        <f t="shared" si="19"/>
        <v>9.9244649601342871</v>
      </c>
      <c r="Z35" s="70">
        <f t="shared" si="20"/>
        <v>10</v>
      </c>
      <c r="AA35" s="24">
        <f t="shared" si="21"/>
        <v>10</v>
      </c>
      <c r="AB35" s="67">
        <f t="shared" si="22"/>
        <v>110</v>
      </c>
    </row>
    <row r="36" spans="1:28" ht="15" customHeight="1" x14ac:dyDescent="0.25">
      <c r="A36" s="71">
        <v>154</v>
      </c>
      <c r="B36" s="71">
        <v>100</v>
      </c>
      <c r="C36" s="68">
        <v>2.0499999999999998</v>
      </c>
      <c r="D36" s="68">
        <v>262.3</v>
      </c>
      <c r="E36" s="68">
        <v>210.13</v>
      </c>
      <c r="F36" s="68">
        <f t="shared" si="13"/>
        <v>14.680851063829786</v>
      </c>
      <c r="G36" s="68">
        <v>0</v>
      </c>
      <c r="H36" s="68">
        <f t="shared" si="14"/>
        <v>15.829787234042554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0</v>
      </c>
      <c r="U36" s="74">
        <f t="shared" si="16"/>
        <v>-100</v>
      </c>
      <c r="V36" s="70">
        <f t="shared" si="17"/>
        <v>-100</v>
      </c>
      <c r="W36" s="70"/>
      <c r="X36" s="70">
        <f t="shared" si="18"/>
        <v>109.92446496013429</v>
      </c>
      <c r="Y36" s="70">
        <f t="shared" si="19"/>
        <v>9.9244649601342871</v>
      </c>
      <c r="Z36" s="70">
        <f t="shared" si="20"/>
        <v>10</v>
      </c>
      <c r="AA36" s="24">
        <f t="shared" si="21"/>
        <v>10</v>
      </c>
      <c r="AB36" s="67">
        <f t="shared" si="22"/>
        <v>110</v>
      </c>
    </row>
    <row r="37" spans="1:28" ht="15" customHeight="1" x14ac:dyDescent="0.25">
      <c r="A37" s="71">
        <v>161</v>
      </c>
      <c r="B37" s="71">
        <v>100</v>
      </c>
      <c r="C37" s="68">
        <v>2.15</v>
      </c>
      <c r="D37" s="68">
        <v>262.31</v>
      </c>
      <c r="E37" s="68">
        <v>210.13</v>
      </c>
      <c r="F37" s="68">
        <f t="shared" si="13"/>
        <v>14.847826086956522</v>
      </c>
      <c r="G37" s="68">
        <v>0</v>
      </c>
      <c r="H37" s="68">
        <f t="shared" si="14"/>
        <v>16.173913043478262</v>
      </c>
      <c r="I37" s="68">
        <v>0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-100</v>
      </c>
      <c r="V37" s="70">
        <f t="shared" si="17"/>
        <v>-100</v>
      </c>
      <c r="W37" s="70"/>
      <c r="X37" s="70">
        <f t="shared" si="18"/>
        <v>109.92446496013429</v>
      </c>
      <c r="Y37" s="70">
        <f t="shared" si="19"/>
        <v>9.9244649601342871</v>
      </c>
      <c r="Z37" s="70">
        <f t="shared" si="20"/>
        <v>10</v>
      </c>
      <c r="AA37" s="24">
        <f t="shared" si="21"/>
        <v>10</v>
      </c>
      <c r="AB37" s="67">
        <f t="shared" si="22"/>
        <v>110</v>
      </c>
    </row>
    <row r="38" spans="1:28" ht="15" customHeight="1" x14ac:dyDescent="0.25">
      <c r="A38" s="71">
        <v>168</v>
      </c>
      <c r="B38" s="71">
        <v>100</v>
      </c>
      <c r="C38" s="68">
        <v>2.25</v>
      </c>
      <c r="D38" s="68">
        <v>262.32</v>
      </c>
      <c r="E38" s="68">
        <v>210.13</v>
      </c>
      <c r="F38" s="68">
        <f t="shared" si="13"/>
        <v>15.022222222222222</v>
      </c>
      <c r="G38" s="68">
        <v>0</v>
      </c>
      <c r="H38" s="68">
        <f t="shared" si="14"/>
        <v>16.533333333333335</v>
      </c>
      <c r="I38" s="68">
        <v>0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1</v>
      </c>
      <c r="N38" s="26"/>
      <c r="O38" s="26"/>
      <c r="P38" s="25"/>
      <c r="Q38" s="25"/>
      <c r="T38" s="22">
        <v>0</v>
      </c>
      <c r="U38" s="74">
        <f t="shared" si="16"/>
        <v>-100</v>
      </c>
      <c r="V38" s="70">
        <f t="shared" si="17"/>
        <v>-100</v>
      </c>
      <c r="W38" s="70"/>
      <c r="X38" s="70">
        <f t="shared" si="18"/>
        <v>109.92446496013429</v>
      </c>
      <c r="Y38" s="70">
        <f t="shared" si="19"/>
        <v>9.9244649601342871</v>
      </c>
      <c r="Z38" s="70">
        <f t="shared" si="20"/>
        <v>10</v>
      </c>
      <c r="AA38" s="24">
        <f t="shared" si="21"/>
        <v>10</v>
      </c>
      <c r="AB38" s="67">
        <f t="shared" si="22"/>
        <v>110</v>
      </c>
    </row>
    <row r="39" spans="1:28" ht="15" customHeight="1" x14ac:dyDescent="0.25">
      <c r="A39" s="71">
        <v>199</v>
      </c>
      <c r="B39" s="71">
        <v>100</v>
      </c>
      <c r="C39" s="68">
        <v>2.65</v>
      </c>
      <c r="D39" s="68">
        <v>262.33999999999997</v>
      </c>
      <c r="E39" s="68">
        <v>210.13</v>
      </c>
      <c r="F39" s="68">
        <f t="shared" si="13"/>
        <v>14.659090909090908</v>
      </c>
      <c r="G39" s="68">
        <v>0</v>
      </c>
      <c r="H39" s="68">
        <f t="shared" si="14"/>
        <v>16.90909090909091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1</v>
      </c>
      <c r="N39" s="26"/>
      <c r="O39" s="26"/>
      <c r="P39" s="25"/>
      <c r="Q39" s="25"/>
      <c r="T39" s="22">
        <v>0</v>
      </c>
      <c r="U39" s="74">
        <f t="shared" si="16"/>
        <v>-100</v>
      </c>
      <c r="V39" s="70">
        <f t="shared" si="17"/>
        <v>-100</v>
      </c>
      <c r="W39" s="70"/>
      <c r="X39" s="70">
        <f t="shared" si="18"/>
        <v>109.92446496013429</v>
      </c>
      <c r="Y39" s="70">
        <f t="shared" si="19"/>
        <v>9.9244649601342871</v>
      </c>
      <c r="Z39" s="70">
        <f t="shared" si="20"/>
        <v>10</v>
      </c>
      <c r="AA39" s="24">
        <f t="shared" si="21"/>
        <v>10</v>
      </c>
      <c r="AB39" s="67">
        <f t="shared" si="22"/>
        <v>110</v>
      </c>
    </row>
    <row r="40" spans="1:28" ht="15" customHeight="1" x14ac:dyDescent="0.25">
      <c r="A40" s="71">
        <v>230</v>
      </c>
      <c r="B40" s="71">
        <v>100</v>
      </c>
      <c r="C40" s="68">
        <v>3.06</v>
      </c>
      <c r="D40" s="68">
        <v>262.36</v>
      </c>
      <c r="E40" s="68">
        <v>210.13</v>
      </c>
      <c r="F40" s="68">
        <f t="shared" si="13"/>
        <v>14.279069767441861</v>
      </c>
      <c r="G40" s="68">
        <v>0</v>
      </c>
      <c r="H40" s="68">
        <f t="shared" si="14"/>
        <v>17.302325581395348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1</v>
      </c>
      <c r="N40" s="26"/>
      <c r="O40" s="26"/>
      <c r="P40" s="25"/>
      <c r="Q40" s="25"/>
      <c r="T40" s="22">
        <v>0</v>
      </c>
      <c r="U40" s="74">
        <f t="shared" si="16"/>
        <v>-100</v>
      </c>
      <c r="V40" s="70">
        <f t="shared" si="17"/>
        <v>-100</v>
      </c>
      <c r="W40" s="70"/>
      <c r="X40" s="70">
        <f t="shared" si="18"/>
        <v>109.92446496013429</v>
      </c>
      <c r="Y40" s="70">
        <f t="shared" si="19"/>
        <v>9.9244649601342871</v>
      </c>
      <c r="Z40" s="70">
        <f t="shared" si="20"/>
        <v>10</v>
      </c>
      <c r="AA40" s="24">
        <f t="shared" si="21"/>
        <v>10</v>
      </c>
      <c r="AB40" s="67">
        <f t="shared" si="22"/>
        <v>110</v>
      </c>
    </row>
    <row r="41" spans="1:28" ht="15" customHeight="1" x14ac:dyDescent="0.25">
      <c r="A41" s="71">
        <v>260</v>
      </c>
      <c r="B41" s="71">
        <v>100</v>
      </c>
      <c r="C41" s="68">
        <v>3.47</v>
      </c>
      <c r="D41" s="68">
        <v>262.38</v>
      </c>
      <c r="E41" s="68">
        <v>210.13</v>
      </c>
      <c r="F41" s="68">
        <f t="shared" si="13"/>
        <v>13.904761904761905</v>
      </c>
      <c r="G41" s="68">
        <v>0</v>
      </c>
      <c r="H41" s="68">
        <f t="shared" si="14"/>
        <v>17.714285714285715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0</v>
      </c>
      <c r="N41" s="26"/>
      <c r="O41" s="26"/>
      <c r="P41" s="25"/>
      <c r="Q41" s="25"/>
      <c r="T41" s="22">
        <v>0</v>
      </c>
      <c r="U41" s="74">
        <f t="shared" si="16"/>
        <v>-100</v>
      </c>
      <c r="V41" s="70">
        <f t="shared" si="17"/>
        <v>-100</v>
      </c>
      <c r="W41" s="70"/>
      <c r="X41" s="70">
        <f t="shared" si="18"/>
        <v>109.92446496013429</v>
      </c>
      <c r="Y41" s="70">
        <f t="shared" si="19"/>
        <v>9.9244649601342871</v>
      </c>
      <c r="Z41" s="70">
        <f t="shared" si="20"/>
        <v>10</v>
      </c>
      <c r="AA41" s="24">
        <f t="shared" si="21"/>
        <v>10</v>
      </c>
      <c r="AB41" s="67">
        <f t="shared" si="22"/>
        <v>110</v>
      </c>
    </row>
    <row r="42" spans="1:28" ht="15" customHeight="1" x14ac:dyDescent="0.25">
      <c r="A42" s="71">
        <v>331</v>
      </c>
      <c r="B42" s="71">
        <v>100</v>
      </c>
      <c r="C42" s="68">
        <v>4.41</v>
      </c>
      <c r="D42" s="68">
        <v>262.42</v>
      </c>
      <c r="E42" s="68">
        <v>210.13</v>
      </c>
      <c r="F42" s="68">
        <f t="shared" si="13"/>
        <v>12.512195121951219</v>
      </c>
      <c r="G42" s="68">
        <v>0</v>
      </c>
      <c r="H42" s="68">
        <f t="shared" si="14"/>
        <v>18.146341463414632</v>
      </c>
      <c r="I42" s="68">
        <v>0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-100</v>
      </c>
      <c r="V42" s="70">
        <f t="shared" si="17"/>
        <v>-100</v>
      </c>
      <c r="W42" s="70"/>
      <c r="X42" s="70">
        <f t="shared" si="18"/>
        <v>109.92446496013429</v>
      </c>
      <c r="Y42" s="70">
        <f t="shared" si="19"/>
        <v>9.9244649601342871</v>
      </c>
      <c r="Z42" s="70">
        <f t="shared" si="20"/>
        <v>10</v>
      </c>
      <c r="AA42" s="24">
        <f t="shared" si="21"/>
        <v>10</v>
      </c>
      <c r="AB42" s="67">
        <f t="shared" si="22"/>
        <v>110</v>
      </c>
    </row>
    <row r="43" spans="1:28" ht="15" customHeight="1" x14ac:dyDescent="0.25">
      <c r="A43" s="71">
        <v>402</v>
      </c>
      <c r="B43" s="71">
        <v>100</v>
      </c>
      <c r="C43" s="68">
        <v>5.35</v>
      </c>
      <c r="D43" s="68">
        <v>262.47000000000003</v>
      </c>
      <c r="E43" s="68">
        <v>210.13</v>
      </c>
      <c r="F43" s="68">
        <f t="shared" si="13"/>
        <v>11.05</v>
      </c>
      <c r="G43" s="68">
        <v>0</v>
      </c>
      <c r="H43" s="68">
        <f t="shared" si="14"/>
        <v>18.600000000000001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0</v>
      </c>
      <c r="U43" s="74">
        <f t="shared" si="16"/>
        <v>-100</v>
      </c>
      <c r="V43" s="70">
        <f t="shared" si="17"/>
        <v>-100</v>
      </c>
      <c r="W43" s="70"/>
      <c r="X43" s="70">
        <f t="shared" si="18"/>
        <v>109.92446496013429</v>
      </c>
      <c r="Y43" s="70">
        <f t="shared" si="19"/>
        <v>9.9244649601342871</v>
      </c>
      <c r="Z43" s="70">
        <f t="shared" si="20"/>
        <v>10</v>
      </c>
      <c r="AA43" s="24">
        <f t="shared" si="21"/>
        <v>10</v>
      </c>
      <c r="AB43" s="67">
        <f t="shared" si="22"/>
        <v>110</v>
      </c>
    </row>
    <row r="44" spans="1:28" ht="15" customHeight="1" x14ac:dyDescent="0.25">
      <c r="A44" s="71">
        <v>472</v>
      </c>
      <c r="B44" s="71">
        <v>100</v>
      </c>
      <c r="C44" s="68">
        <v>6.29</v>
      </c>
      <c r="D44" s="68">
        <v>262.52999999999997</v>
      </c>
      <c r="E44" s="68">
        <v>210.13</v>
      </c>
      <c r="F44" s="68">
        <f t="shared" si="13"/>
        <v>9.5384615384615383</v>
      </c>
      <c r="G44" s="68">
        <v>0</v>
      </c>
      <c r="H44" s="68">
        <f t="shared" si="14"/>
        <v>19.076923076923077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-100</v>
      </c>
      <c r="V44" s="70">
        <f t="shared" si="17"/>
        <v>-100</v>
      </c>
      <c r="W44" s="70"/>
      <c r="X44" s="70">
        <f t="shared" si="18"/>
        <v>109.92446496013429</v>
      </c>
      <c r="Y44" s="70">
        <f t="shared" si="19"/>
        <v>9.9244649601342871</v>
      </c>
      <c r="Z44" s="70">
        <f t="shared" si="20"/>
        <v>10</v>
      </c>
      <c r="AA44" s="24">
        <f t="shared" si="21"/>
        <v>10</v>
      </c>
      <c r="AB44" s="67">
        <f t="shared" si="22"/>
        <v>110</v>
      </c>
    </row>
    <row r="45" spans="1:28" ht="15" customHeight="1" x14ac:dyDescent="0.25">
      <c r="A45" s="71">
        <v>539</v>
      </c>
      <c r="B45" s="71">
        <v>100</v>
      </c>
      <c r="C45" s="68">
        <v>7.19</v>
      </c>
      <c r="D45" s="68">
        <v>262.58999999999997</v>
      </c>
      <c r="E45" s="68">
        <v>210.13</v>
      </c>
      <c r="F45" s="68">
        <f t="shared" si="13"/>
        <v>8.026315789473685</v>
      </c>
      <c r="G45" s="68">
        <v>0</v>
      </c>
      <c r="H45" s="68">
        <f t="shared" si="14"/>
        <v>19.578947368421051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-100</v>
      </c>
      <c r="V45" s="70">
        <f t="shared" si="17"/>
        <v>-100</v>
      </c>
      <c r="W45" s="70"/>
      <c r="X45" s="70">
        <f t="shared" si="18"/>
        <v>109.92446496013429</v>
      </c>
      <c r="Y45" s="70">
        <f t="shared" si="19"/>
        <v>9.9244649601342871</v>
      </c>
      <c r="Z45" s="70">
        <f t="shared" si="20"/>
        <v>10</v>
      </c>
      <c r="AA45" s="24">
        <f t="shared" si="21"/>
        <v>10</v>
      </c>
      <c r="AB45" s="67">
        <f t="shared" si="22"/>
        <v>110</v>
      </c>
    </row>
    <row r="46" spans="1:28" ht="15" customHeight="1" x14ac:dyDescent="0.25">
      <c r="A46" s="71">
        <v>606</v>
      </c>
      <c r="B46" s="71">
        <v>100</v>
      </c>
      <c r="C46" s="68">
        <v>8.09</v>
      </c>
      <c r="D46" s="68">
        <v>262.67</v>
      </c>
      <c r="E46" s="68">
        <v>210.13</v>
      </c>
      <c r="F46" s="68">
        <f t="shared" si="13"/>
        <v>6.4324324324324325</v>
      </c>
      <c r="G46" s="68">
        <v>0</v>
      </c>
      <c r="H46" s="68">
        <f t="shared" si="14"/>
        <v>20.108108108108109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0</v>
      </c>
      <c r="N46" s="26"/>
      <c r="O46" s="26"/>
      <c r="P46" s="25"/>
      <c r="Q46" s="25"/>
      <c r="T46" s="22">
        <v>0</v>
      </c>
      <c r="U46" s="74">
        <f t="shared" si="16"/>
        <v>-100</v>
      </c>
      <c r="V46" s="70">
        <f t="shared" si="17"/>
        <v>-100</v>
      </c>
      <c r="W46" s="70"/>
      <c r="X46" s="70">
        <f t="shared" si="18"/>
        <v>109.92446496013429</v>
      </c>
      <c r="Y46" s="70">
        <f t="shared" si="19"/>
        <v>9.9244649601342871</v>
      </c>
      <c r="Z46" s="70">
        <f t="shared" si="20"/>
        <v>10</v>
      </c>
      <c r="AA46" s="24">
        <f t="shared" si="21"/>
        <v>10</v>
      </c>
      <c r="AB46" s="67">
        <f t="shared" si="22"/>
        <v>110</v>
      </c>
    </row>
    <row r="47" spans="1:28" ht="15" customHeight="1" x14ac:dyDescent="0.25">
      <c r="A47" s="71">
        <v>674</v>
      </c>
      <c r="B47" s="71">
        <v>100</v>
      </c>
      <c r="C47" s="68">
        <v>8.98</v>
      </c>
      <c r="D47" s="68">
        <v>262.76</v>
      </c>
      <c r="E47" s="68">
        <v>210.13</v>
      </c>
      <c r="F47" s="68">
        <f t="shared" si="13"/>
        <v>4.7222222222222223</v>
      </c>
      <c r="G47" s="68">
        <v>0</v>
      </c>
      <c r="H47" s="68">
        <f t="shared" si="14"/>
        <v>20.666666666666668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25"/>
      <c r="T47" s="22">
        <v>0</v>
      </c>
      <c r="U47" s="74">
        <f t="shared" si="16"/>
        <v>-100</v>
      </c>
      <c r="V47" s="70">
        <f t="shared" si="17"/>
        <v>-100</v>
      </c>
      <c r="W47" s="70"/>
      <c r="X47" s="70">
        <f t="shared" si="18"/>
        <v>109.92446496013429</v>
      </c>
      <c r="Y47" s="70">
        <f t="shared" si="19"/>
        <v>9.9244649601342871</v>
      </c>
      <c r="Z47" s="70">
        <f t="shared" si="20"/>
        <v>10</v>
      </c>
      <c r="AA47" s="24">
        <f t="shared" si="21"/>
        <v>10</v>
      </c>
      <c r="AB47" s="67">
        <f t="shared" si="22"/>
        <v>110</v>
      </c>
    </row>
    <row r="48" spans="1:28" ht="15" customHeight="1" x14ac:dyDescent="0.25">
      <c r="A48" s="71">
        <v>680</v>
      </c>
      <c r="B48" s="71">
        <v>100</v>
      </c>
      <c r="C48" s="68">
        <v>9.07</v>
      </c>
      <c r="D48" s="68">
        <v>262.85000000000002</v>
      </c>
      <c r="E48" s="68">
        <v>210.13</v>
      </c>
      <c r="F48" s="68">
        <f t="shared" si="13"/>
        <v>4.6857142857142859</v>
      </c>
      <c r="G48" s="68">
        <v>0</v>
      </c>
      <c r="H48" s="68">
        <f t="shared" si="14"/>
        <v>21.257142857142856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0</v>
      </c>
      <c r="U48" s="74">
        <f t="shared" si="16"/>
        <v>-100</v>
      </c>
      <c r="V48" s="70">
        <f t="shared" si="17"/>
        <v>-100</v>
      </c>
      <c r="W48" s="70"/>
      <c r="X48" s="70">
        <f t="shared" si="18"/>
        <v>109.92446496013429</v>
      </c>
      <c r="Y48" s="70">
        <f t="shared" si="19"/>
        <v>9.9244649601342871</v>
      </c>
      <c r="Z48" s="70">
        <f t="shared" si="20"/>
        <v>10</v>
      </c>
      <c r="AA48" s="24">
        <f t="shared" si="21"/>
        <v>10</v>
      </c>
      <c r="AB48" s="67">
        <f t="shared" si="22"/>
        <v>110</v>
      </c>
    </row>
    <row r="49" spans="1:28" ht="15" customHeight="1" x14ac:dyDescent="0.25">
      <c r="A49" s="71">
        <v>686</v>
      </c>
      <c r="B49" s="71">
        <v>100</v>
      </c>
      <c r="C49" s="68">
        <v>9.15</v>
      </c>
      <c r="D49" s="68">
        <v>262.95</v>
      </c>
      <c r="E49" s="68">
        <v>210.13</v>
      </c>
      <c r="F49" s="68">
        <f t="shared" si="13"/>
        <v>4.6470588235294121</v>
      </c>
      <c r="G49" s="68">
        <v>0</v>
      </c>
      <c r="H49" s="68">
        <f t="shared" si="14"/>
        <v>21.882352941176471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1</v>
      </c>
      <c r="N49" s="26"/>
      <c r="O49" s="26"/>
      <c r="P49" s="25"/>
      <c r="Q49" s="25"/>
      <c r="T49" s="22">
        <v>0</v>
      </c>
      <c r="U49" s="74">
        <f t="shared" si="16"/>
        <v>-100</v>
      </c>
      <c r="V49" s="70">
        <f t="shared" si="17"/>
        <v>-100</v>
      </c>
      <c r="W49" s="70"/>
      <c r="X49" s="70">
        <f t="shared" si="18"/>
        <v>109.92446496013429</v>
      </c>
      <c r="Y49" s="70">
        <f t="shared" si="19"/>
        <v>9.9244649601342871</v>
      </c>
      <c r="Z49" s="70">
        <f t="shared" si="20"/>
        <v>10</v>
      </c>
      <c r="AA49" s="24">
        <f t="shared" si="21"/>
        <v>10</v>
      </c>
      <c r="AB49" s="67">
        <f t="shared" si="22"/>
        <v>110</v>
      </c>
    </row>
    <row r="50" spans="1:28" ht="15" customHeight="1" x14ac:dyDescent="0.25">
      <c r="A50" s="71">
        <v>693</v>
      </c>
      <c r="B50" s="71">
        <v>100</v>
      </c>
      <c r="C50" s="68">
        <v>9.24</v>
      </c>
      <c r="D50" s="68">
        <v>263.04000000000002</v>
      </c>
      <c r="E50" s="68">
        <v>210.13</v>
      </c>
      <c r="F50" s="68">
        <f t="shared" si="13"/>
        <v>4.5757575757575761</v>
      </c>
      <c r="G50" s="68">
        <v>0</v>
      </c>
      <c r="H50" s="68">
        <f t="shared" si="14"/>
        <v>22.545454545454547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0</v>
      </c>
      <c r="U50" s="74">
        <f t="shared" si="16"/>
        <v>-100</v>
      </c>
      <c r="V50" s="70">
        <f t="shared" si="17"/>
        <v>-100</v>
      </c>
      <c r="W50" s="70"/>
      <c r="X50" s="70">
        <f t="shared" si="18"/>
        <v>109.92446496013429</v>
      </c>
      <c r="Y50" s="70">
        <f t="shared" si="19"/>
        <v>9.9244649601342871</v>
      </c>
      <c r="Z50" s="70">
        <f t="shared" si="20"/>
        <v>10</v>
      </c>
      <c r="AA50" s="24">
        <f t="shared" si="21"/>
        <v>10</v>
      </c>
      <c r="AB50" s="67">
        <f t="shared" si="22"/>
        <v>110</v>
      </c>
    </row>
    <row r="51" spans="1:28" ht="15" customHeight="1" x14ac:dyDescent="0.25">
      <c r="A51" s="71">
        <v>701</v>
      </c>
      <c r="B51" s="71">
        <v>100</v>
      </c>
      <c r="C51" s="68">
        <v>9.35</v>
      </c>
      <c r="D51" s="68">
        <v>263.13</v>
      </c>
      <c r="E51" s="68">
        <v>210.13</v>
      </c>
      <c r="F51" s="68">
        <f t="shared" si="13"/>
        <v>4.46875</v>
      </c>
      <c r="G51" s="68">
        <v>0</v>
      </c>
      <c r="H51" s="68">
        <f t="shared" si="14"/>
        <v>23.25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0</v>
      </c>
      <c r="U51" s="74">
        <f t="shared" si="16"/>
        <v>-100</v>
      </c>
      <c r="V51" s="70">
        <f t="shared" si="17"/>
        <v>-100</v>
      </c>
      <c r="W51" s="70"/>
      <c r="X51" s="70">
        <f t="shared" si="18"/>
        <v>109.92446496013429</v>
      </c>
      <c r="Y51" s="70">
        <f t="shared" si="19"/>
        <v>9.9244649601342871</v>
      </c>
      <c r="Z51" s="70">
        <f t="shared" si="20"/>
        <v>10</v>
      </c>
      <c r="AA51" s="24">
        <f t="shared" si="21"/>
        <v>10</v>
      </c>
      <c r="AB51" s="67">
        <f t="shared" si="22"/>
        <v>110</v>
      </c>
    </row>
    <row r="52" spans="1:28" ht="15" customHeight="1" x14ac:dyDescent="0.25">
      <c r="A52" s="71">
        <v>709</v>
      </c>
      <c r="B52" s="71">
        <v>100</v>
      </c>
      <c r="C52" s="68">
        <v>9.4499999999999993</v>
      </c>
      <c r="D52" s="68">
        <v>263.23</v>
      </c>
      <c r="E52" s="68">
        <v>210.13</v>
      </c>
      <c r="F52" s="68">
        <f t="shared" si="13"/>
        <v>4.354838709677419</v>
      </c>
      <c r="G52" s="68">
        <v>0</v>
      </c>
      <c r="H52" s="68">
        <f t="shared" si="14"/>
        <v>24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0</v>
      </c>
      <c r="U52" s="74">
        <f t="shared" si="16"/>
        <v>-100</v>
      </c>
      <c r="V52" s="70">
        <f t="shared" si="17"/>
        <v>-100</v>
      </c>
      <c r="W52" s="70"/>
      <c r="X52" s="70">
        <f t="shared" si="18"/>
        <v>109.92446496013429</v>
      </c>
      <c r="Y52" s="70">
        <f t="shared" si="19"/>
        <v>9.9244649601342871</v>
      </c>
      <c r="Z52" s="70">
        <f t="shared" si="20"/>
        <v>10</v>
      </c>
      <c r="AA52" s="24">
        <f t="shared" si="21"/>
        <v>10</v>
      </c>
      <c r="AB52" s="67">
        <f t="shared" si="22"/>
        <v>110</v>
      </c>
    </row>
    <row r="53" spans="1:28" ht="15" customHeight="1" x14ac:dyDescent="0.25">
      <c r="A53" s="71">
        <v>718</v>
      </c>
      <c r="B53" s="71">
        <v>100</v>
      </c>
      <c r="C53" s="68">
        <v>9.57</v>
      </c>
      <c r="D53" s="68">
        <v>263.32</v>
      </c>
      <c r="E53" s="68">
        <v>210.13</v>
      </c>
      <c r="F53" s="68">
        <f t="shared" si="13"/>
        <v>4.2</v>
      </c>
      <c r="G53" s="68">
        <v>0</v>
      </c>
      <c r="H53" s="68">
        <f t="shared" si="14"/>
        <v>24.8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25"/>
      <c r="T53" s="22">
        <v>0</v>
      </c>
      <c r="U53" s="74">
        <f t="shared" si="16"/>
        <v>-100</v>
      </c>
      <c r="V53" s="70">
        <f t="shared" si="17"/>
        <v>-100</v>
      </c>
      <c r="W53" s="70"/>
      <c r="X53" s="70">
        <f t="shared" si="18"/>
        <v>109.92446496013429</v>
      </c>
      <c r="Y53" s="70">
        <f t="shared" si="19"/>
        <v>9.9244649601342871</v>
      </c>
      <c r="Z53" s="70">
        <f t="shared" si="20"/>
        <v>10</v>
      </c>
      <c r="AA53" s="24">
        <f t="shared" si="21"/>
        <v>10</v>
      </c>
      <c r="AB53" s="67">
        <f t="shared" si="22"/>
        <v>110</v>
      </c>
    </row>
    <row r="54" spans="1:28" ht="15" customHeight="1" x14ac:dyDescent="0.25">
      <c r="A54" s="71">
        <v>706</v>
      </c>
      <c r="B54" s="71">
        <v>100</v>
      </c>
      <c r="C54" s="68">
        <v>9.42</v>
      </c>
      <c r="D54" s="68">
        <v>263.42</v>
      </c>
      <c r="E54" s="68">
        <v>210.13</v>
      </c>
      <c r="F54" s="68">
        <f t="shared" si="13"/>
        <v>4.7586206896551726</v>
      </c>
      <c r="G54" s="68">
        <v>0</v>
      </c>
      <c r="H54" s="68">
        <f t="shared" si="14"/>
        <v>25.655172413793103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-100</v>
      </c>
      <c r="V54" s="70">
        <f t="shared" si="17"/>
        <v>-100</v>
      </c>
      <c r="W54" s="70"/>
      <c r="X54" s="70">
        <f t="shared" si="18"/>
        <v>109.92446496013429</v>
      </c>
      <c r="Y54" s="70">
        <f t="shared" si="19"/>
        <v>9.9244649601342871</v>
      </c>
      <c r="Z54" s="70">
        <f t="shared" si="20"/>
        <v>10</v>
      </c>
      <c r="AA54" s="24">
        <f t="shared" si="21"/>
        <v>10</v>
      </c>
      <c r="AB54" s="67">
        <f t="shared" si="22"/>
        <v>110</v>
      </c>
    </row>
    <row r="55" spans="1:28" ht="15" customHeight="1" x14ac:dyDescent="0.25">
      <c r="A55" s="71">
        <v>696</v>
      </c>
      <c r="B55" s="71">
        <v>100</v>
      </c>
      <c r="C55" s="68">
        <v>9.27</v>
      </c>
      <c r="D55" s="68">
        <v>263.51</v>
      </c>
      <c r="E55" s="68">
        <v>210.13</v>
      </c>
      <c r="F55" s="68">
        <f t="shared" si="13"/>
        <v>5.2857142857142856</v>
      </c>
      <c r="G55" s="68">
        <v>0</v>
      </c>
      <c r="H55" s="68">
        <f t="shared" si="14"/>
        <v>26.571428571428573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0</v>
      </c>
      <c r="U55" s="74">
        <f t="shared" si="16"/>
        <v>-100</v>
      </c>
      <c r="V55" s="70">
        <f t="shared" si="17"/>
        <v>-100</v>
      </c>
      <c r="W55" s="70"/>
      <c r="X55" s="70">
        <f t="shared" si="18"/>
        <v>109.92446496013429</v>
      </c>
      <c r="Y55" s="70">
        <f t="shared" si="19"/>
        <v>9.9244649601342871</v>
      </c>
      <c r="Z55" s="70">
        <f t="shared" si="20"/>
        <v>10</v>
      </c>
      <c r="AA55" s="24">
        <f t="shared" si="21"/>
        <v>10</v>
      </c>
      <c r="AB55" s="67">
        <f t="shared" si="22"/>
        <v>110</v>
      </c>
    </row>
    <row r="56" spans="1:28" ht="15" customHeight="1" x14ac:dyDescent="0.25">
      <c r="A56" s="71">
        <v>685</v>
      </c>
      <c r="B56" s="71">
        <v>100</v>
      </c>
      <c r="C56" s="68">
        <v>9.1300000000000008</v>
      </c>
      <c r="D56" s="68">
        <v>263.60000000000002</v>
      </c>
      <c r="E56" s="68">
        <v>210.13</v>
      </c>
      <c r="F56" s="68">
        <f t="shared" si="13"/>
        <v>5.8888888888888893</v>
      </c>
      <c r="G56" s="68">
        <v>0</v>
      </c>
      <c r="H56" s="68">
        <f t="shared" si="14"/>
        <v>27.555555555555557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-100</v>
      </c>
      <c r="V56" s="70">
        <f t="shared" si="17"/>
        <v>-100</v>
      </c>
      <c r="W56" s="70"/>
      <c r="X56" s="70">
        <f t="shared" si="18"/>
        <v>109.92446496013429</v>
      </c>
      <c r="Y56" s="70">
        <f t="shared" si="19"/>
        <v>9.9244649601342871</v>
      </c>
      <c r="Z56" s="70">
        <f t="shared" si="20"/>
        <v>10</v>
      </c>
      <c r="AA56" s="24">
        <f t="shared" si="21"/>
        <v>10</v>
      </c>
      <c r="AB56" s="67">
        <f t="shared" si="22"/>
        <v>110</v>
      </c>
    </row>
    <row r="57" spans="1:28" ht="15" customHeight="1" x14ac:dyDescent="0.25">
      <c r="A57" s="71">
        <v>712</v>
      </c>
      <c r="B57" s="71">
        <v>100</v>
      </c>
      <c r="C57" s="68">
        <v>9.49</v>
      </c>
      <c r="D57" s="68">
        <v>263.7</v>
      </c>
      <c r="E57" s="68">
        <v>210.13</v>
      </c>
      <c r="F57" s="68">
        <f t="shared" si="13"/>
        <v>5.0769230769230766</v>
      </c>
      <c r="G57" s="68">
        <v>0</v>
      </c>
      <c r="H57" s="68">
        <f t="shared" si="14"/>
        <v>28.615384615384617</v>
      </c>
      <c r="I57" s="68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0</v>
      </c>
      <c r="N57" s="26"/>
      <c r="O57" s="26"/>
      <c r="P57" s="25"/>
      <c r="Q57" s="25"/>
      <c r="T57" s="22">
        <v>0</v>
      </c>
      <c r="U57" s="74">
        <f t="shared" si="16"/>
        <v>-100</v>
      </c>
      <c r="V57" s="70">
        <f t="shared" si="17"/>
        <v>-100</v>
      </c>
      <c r="W57" s="70"/>
      <c r="X57" s="70">
        <f t="shared" si="18"/>
        <v>109.92446496013429</v>
      </c>
      <c r="Y57" s="70">
        <f t="shared" si="19"/>
        <v>9.9244649601342871</v>
      </c>
      <c r="Z57" s="70">
        <f t="shared" si="20"/>
        <v>10</v>
      </c>
      <c r="AA57" s="24">
        <f t="shared" si="21"/>
        <v>10</v>
      </c>
      <c r="AB57" s="67">
        <f t="shared" si="22"/>
        <v>110</v>
      </c>
    </row>
    <row r="58" spans="1:28" ht="15" customHeight="1" x14ac:dyDescent="0.25">
      <c r="A58" s="71">
        <v>739</v>
      </c>
      <c r="B58" s="71">
        <v>100</v>
      </c>
      <c r="C58" s="68">
        <v>9.85</v>
      </c>
      <c r="D58" s="68">
        <v>263.8</v>
      </c>
      <c r="E58" s="68">
        <v>210.13</v>
      </c>
      <c r="F58" s="68">
        <f t="shared" si="13"/>
        <v>4.2</v>
      </c>
      <c r="G58" s="68">
        <v>0</v>
      </c>
      <c r="H58" s="68">
        <f t="shared" si="14"/>
        <v>29.76</v>
      </c>
      <c r="I58" s="68">
        <v>0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0</v>
      </c>
      <c r="U58" s="74">
        <f t="shared" si="16"/>
        <v>-100</v>
      </c>
      <c r="V58" s="70">
        <f t="shared" si="17"/>
        <v>-100</v>
      </c>
      <c r="W58" s="70"/>
      <c r="X58" s="70">
        <f t="shared" si="18"/>
        <v>109.92446496013429</v>
      </c>
      <c r="Y58" s="70">
        <f t="shared" si="19"/>
        <v>9.9244649601342871</v>
      </c>
      <c r="Z58" s="70">
        <f t="shared" si="20"/>
        <v>10</v>
      </c>
      <c r="AA58" s="24">
        <f t="shared" si="21"/>
        <v>10</v>
      </c>
      <c r="AB58" s="67">
        <f t="shared" si="22"/>
        <v>110</v>
      </c>
    </row>
    <row r="59" spans="1:28" ht="15" customHeight="1" x14ac:dyDescent="0.25">
      <c r="A59" s="71">
        <v>766</v>
      </c>
      <c r="B59" s="71">
        <v>100</v>
      </c>
      <c r="C59" s="68">
        <v>10.210000000000001</v>
      </c>
      <c r="D59" s="68">
        <v>263.89999999999998</v>
      </c>
      <c r="E59" s="68">
        <v>210.13</v>
      </c>
      <c r="F59" s="68">
        <f t="shared" si="13"/>
        <v>3.25</v>
      </c>
      <c r="G59" s="68">
        <v>0</v>
      </c>
      <c r="H59" s="68">
        <f t="shared" si="14"/>
        <v>31</v>
      </c>
      <c r="I59" s="68">
        <v>0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25"/>
      <c r="T59" s="22">
        <v>0</v>
      </c>
      <c r="U59" s="74">
        <f t="shared" si="16"/>
        <v>-100</v>
      </c>
      <c r="V59" s="70">
        <f t="shared" si="17"/>
        <v>-100</v>
      </c>
      <c r="W59" s="70"/>
      <c r="X59" s="70">
        <f t="shared" si="18"/>
        <v>109.92446496013429</v>
      </c>
      <c r="Y59" s="70">
        <f t="shared" si="19"/>
        <v>9.9244649601342871</v>
      </c>
      <c r="Z59" s="70">
        <f t="shared" si="20"/>
        <v>10</v>
      </c>
      <c r="AA59" s="24">
        <f t="shared" si="21"/>
        <v>10</v>
      </c>
      <c r="AB59" s="67">
        <f t="shared" si="22"/>
        <v>110</v>
      </c>
    </row>
    <row r="60" spans="1:28" ht="15" customHeight="1" x14ac:dyDescent="0.25">
      <c r="A60" s="71">
        <v>718</v>
      </c>
      <c r="B60" s="71">
        <v>100</v>
      </c>
      <c r="C60" s="68">
        <v>9.57</v>
      </c>
      <c r="D60" s="68">
        <v>264</v>
      </c>
      <c r="E60" s="68">
        <v>210.13</v>
      </c>
      <c r="F60" s="68">
        <f t="shared" si="13"/>
        <v>5.4782608695652177</v>
      </c>
      <c r="G60" s="68">
        <v>0</v>
      </c>
      <c r="H60" s="68">
        <f t="shared" si="14"/>
        <v>32.347826086956523</v>
      </c>
      <c r="I60" s="68">
        <v>0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25"/>
      <c r="T60" s="22">
        <v>0</v>
      </c>
      <c r="U60" s="74">
        <f t="shared" si="16"/>
        <v>-100</v>
      </c>
      <c r="V60" s="70">
        <f t="shared" si="17"/>
        <v>-100</v>
      </c>
      <c r="W60" s="70"/>
      <c r="X60" s="70">
        <f t="shared" si="18"/>
        <v>109.92446496013429</v>
      </c>
      <c r="Y60" s="70">
        <f t="shared" si="19"/>
        <v>9.9244649601342871</v>
      </c>
      <c r="Z60" s="70">
        <f t="shared" si="20"/>
        <v>10</v>
      </c>
      <c r="AA60" s="24">
        <f t="shared" si="21"/>
        <v>10</v>
      </c>
      <c r="AB60" s="67">
        <f t="shared" si="22"/>
        <v>110</v>
      </c>
    </row>
    <row r="61" spans="1:28" ht="15" customHeight="1" x14ac:dyDescent="0.25">
      <c r="A61" s="71">
        <v>669</v>
      </c>
      <c r="B61" s="71">
        <v>100</v>
      </c>
      <c r="C61" s="68">
        <v>8.92</v>
      </c>
      <c r="D61" s="68">
        <v>264.08999999999997</v>
      </c>
      <c r="E61" s="68">
        <v>210.13</v>
      </c>
      <c r="F61" s="68">
        <f t="shared" si="13"/>
        <v>7.9545454545454541</v>
      </c>
      <c r="G61" s="68">
        <v>0</v>
      </c>
      <c r="H61" s="68">
        <f t="shared" si="14"/>
        <v>33.81818181818182</v>
      </c>
      <c r="I61" s="68">
        <v>0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0</v>
      </c>
      <c r="U61" s="74">
        <f t="shared" si="16"/>
        <v>-100</v>
      </c>
      <c r="V61" s="70">
        <f t="shared" si="17"/>
        <v>-100</v>
      </c>
      <c r="W61" s="70"/>
      <c r="X61" s="70">
        <f t="shared" si="18"/>
        <v>109.92446496013429</v>
      </c>
      <c r="Y61" s="70">
        <f t="shared" si="19"/>
        <v>9.9244649601342871</v>
      </c>
      <c r="Z61" s="70">
        <f t="shared" si="20"/>
        <v>10</v>
      </c>
      <c r="AA61" s="24">
        <f t="shared" si="21"/>
        <v>10</v>
      </c>
      <c r="AB61" s="67">
        <f t="shared" si="22"/>
        <v>110</v>
      </c>
    </row>
    <row r="62" spans="1:28" ht="15" customHeight="1" x14ac:dyDescent="0.25">
      <c r="A62" s="71">
        <v>620</v>
      </c>
      <c r="B62" s="71">
        <v>100</v>
      </c>
      <c r="C62" s="68">
        <v>8.27</v>
      </c>
      <c r="D62" s="68">
        <v>264.17</v>
      </c>
      <c r="E62" s="68">
        <v>210.13</v>
      </c>
      <c r="F62" s="68">
        <f t="shared" si="13"/>
        <v>10.666666666666666</v>
      </c>
      <c r="G62" s="68">
        <v>0</v>
      </c>
      <c r="H62" s="68">
        <f t="shared" si="14"/>
        <v>35.428571428571431</v>
      </c>
      <c r="I62" s="68">
        <v>0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0</v>
      </c>
      <c r="N62" s="26"/>
      <c r="O62" s="26"/>
      <c r="P62" s="25"/>
      <c r="Q62" s="25"/>
      <c r="T62" s="22">
        <v>0</v>
      </c>
      <c r="U62" s="74">
        <f t="shared" si="16"/>
        <v>-100</v>
      </c>
      <c r="V62" s="70">
        <f t="shared" si="17"/>
        <v>-100</v>
      </c>
      <c r="W62" s="70"/>
      <c r="X62" s="70">
        <f t="shared" si="18"/>
        <v>109.92446496013429</v>
      </c>
      <c r="Y62" s="70">
        <f t="shared" si="19"/>
        <v>9.9244649601342871</v>
      </c>
      <c r="Z62" s="70">
        <f t="shared" si="20"/>
        <v>10</v>
      </c>
      <c r="AA62" s="24">
        <f t="shared" si="21"/>
        <v>10</v>
      </c>
      <c r="AB62" s="67">
        <f t="shared" si="22"/>
        <v>110</v>
      </c>
    </row>
    <row r="63" spans="1:28" ht="15" customHeight="1" x14ac:dyDescent="0.25">
      <c r="A63" s="71">
        <v>652</v>
      </c>
      <c r="B63" s="71">
        <v>100</v>
      </c>
      <c r="C63" s="68">
        <v>8.6999999999999993</v>
      </c>
      <c r="D63" s="68">
        <v>264.26</v>
      </c>
      <c r="E63" s="68">
        <v>210.13</v>
      </c>
      <c r="F63" s="68">
        <f t="shared" si="13"/>
        <v>9.6</v>
      </c>
      <c r="G63" s="68">
        <v>0</v>
      </c>
      <c r="H63" s="68">
        <f t="shared" si="14"/>
        <v>37.200000000000003</v>
      </c>
      <c r="I63" s="68">
        <v>0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-100</v>
      </c>
      <c r="V63" s="70">
        <f t="shared" si="17"/>
        <v>-100</v>
      </c>
      <c r="W63" s="70"/>
      <c r="X63" s="70">
        <f t="shared" si="18"/>
        <v>109.92446496013429</v>
      </c>
      <c r="Y63" s="70">
        <f t="shared" si="19"/>
        <v>9.9244649601342871</v>
      </c>
      <c r="Z63" s="70">
        <f t="shared" si="20"/>
        <v>10</v>
      </c>
      <c r="AA63" s="24">
        <f t="shared" si="21"/>
        <v>10</v>
      </c>
      <c r="AB63" s="67">
        <f t="shared" si="22"/>
        <v>110</v>
      </c>
    </row>
    <row r="64" spans="1:28" ht="15" customHeight="1" x14ac:dyDescent="0.25">
      <c r="A64" s="71">
        <v>685</v>
      </c>
      <c r="B64" s="71">
        <v>100</v>
      </c>
      <c r="C64" s="68">
        <v>9.1300000000000008</v>
      </c>
      <c r="D64" s="68">
        <v>264.35000000000002</v>
      </c>
      <c r="E64" s="68">
        <v>210.13</v>
      </c>
      <c r="F64" s="68">
        <f t="shared" si="13"/>
        <v>8.3684210526315788</v>
      </c>
      <c r="G64" s="68">
        <v>0</v>
      </c>
      <c r="H64" s="68">
        <f t="shared" si="14"/>
        <v>39.157894736842103</v>
      </c>
      <c r="I64" s="68">
        <v>0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0</v>
      </c>
      <c r="N64" s="26"/>
      <c r="O64" s="26"/>
      <c r="P64" s="25"/>
      <c r="Q64" s="25"/>
      <c r="T64" s="22">
        <v>0</v>
      </c>
      <c r="U64" s="74">
        <f t="shared" si="16"/>
        <v>-100</v>
      </c>
      <c r="V64" s="70">
        <f t="shared" si="17"/>
        <v>-100</v>
      </c>
      <c r="W64" s="70"/>
      <c r="X64" s="70">
        <f t="shared" si="18"/>
        <v>109.92446496013429</v>
      </c>
      <c r="Y64" s="70">
        <f t="shared" si="19"/>
        <v>9.9244649601342871</v>
      </c>
      <c r="Z64" s="70">
        <f t="shared" si="20"/>
        <v>10</v>
      </c>
      <c r="AA64" s="24">
        <f t="shared" si="21"/>
        <v>10</v>
      </c>
      <c r="AB64" s="67">
        <f t="shared" si="22"/>
        <v>110</v>
      </c>
    </row>
    <row r="65" spans="1:28" ht="15" customHeight="1" x14ac:dyDescent="0.25">
      <c r="A65" s="71">
        <v>718</v>
      </c>
      <c r="B65" s="71">
        <v>100</v>
      </c>
      <c r="C65" s="68">
        <v>9.57</v>
      </c>
      <c r="D65" s="68">
        <v>264.45</v>
      </c>
      <c r="E65" s="68">
        <v>210.13</v>
      </c>
      <c r="F65" s="68">
        <f t="shared" si="13"/>
        <v>7</v>
      </c>
      <c r="G65" s="68">
        <v>0</v>
      </c>
      <c r="H65" s="68">
        <f t="shared" si="14"/>
        <v>41.333333333333336</v>
      </c>
      <c r="I65" s="68">
        <v>0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0</v>
      </c>
      <c r="U65" s="74">
        <f t="shared" si="16"/>
        <v>-100</v>
      </c>
      <c r="V65" s="70">
        <f t="shared" si="17"/>
        <v>-100</v>
      </c>
      <c r="W65" s="70"/>
      <c r="X65" s="70">
        <f t="shared" si="18"/>
        <v>109.92446496013429</v>
      </c>
      <c r="Y65" s="70">
        <f t="shared" si="19"/>
        <v>9.9244649601342871</v>
      </c>
      <c r="Z65" s="70">
        <f t="shared" si="20"/>
        <v>10</v>
      </c>
      <c r="AA65" s="24">
        <f t="shared" si="21"/>
        <v>10</v>
      </c>
      <c r="AB65" s="67">
        <f t="shared" si="22"/>
        <v>110</v>
      </c>
    </row>
    <row r="66" spans="1:28" ht="15" customHeight="1" x14ac:dyDescent="0.25">
      <c r="A66" s="71">
        <v>668</v>
      </c>
      <c r="B66" s="71">
        <v>100</v>
      </c>
      <c r="C66" s="68">
        <v>8.91</v>
      </c>
      <c r="D66" s="68">
        <v>264.52999999999997</v>
      </c>
      <c r="E66" s="68">
        <v>210.13</v>
      </c>
      <c r="F66" s="68">
        <f t="shared" ref="F66:F82" si="26">($A$83-A66)/(ROW($A$83)-ROW(A66))</f>
        <v>10.352941176470589</v>
      </c>
      <c r="G66" s="68">
        <v>0</v>
      </c>
      <c r="H66" s="68">
        <f t="shared" ref="H66:H82" si="27">($A$83-B66)/(ROW($A$83)-ROW(B66))</f>
        <v>43.764705882352942</v>
      </c>
      <c r="I66" s="68">
        <v>0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7" ca="1" si="28">IF(RAND()&lt;0.5,0,1)</f>
        <v>1</v>
      </c>
      <c r="N66" s="26"/>
      <c r="O66" s="26"/>
      <c r="P66" s="25"/>
      <c r="Q66" s="25"/>
      <c r="T66" s="22">
        <v>0</v>
      </c>
      <c r="U66" s="74">
        <f t="shared" ref="U66:U97" si="29">T66-B66</f>
        <v>-100</v>
      </c>
      <c r="V66" s="70">
        <f t="shared" ref="V66:V97" si="30">ROUND(U66,0)</f>
        <v>-100</v>
      </c>
      <c r="W66" s="70"/>
      <c r="X66" s="70">
        <f t="shared" ref="X66:X97" si="31">B66/$W$2*$W$3</f>
        <v>109.92446496013429</v>
      </c>
      <c r="Y66" s="70">
        <f t="shared" ref="Y66:Y97" si="32">X66-B66</f>
        <v>9.9244649601342871</v>
      </c>
      <c r="Z66" s="70">
        <f t="shared" ref="Z66:Z97" si="33">ROUND(Y66,0)</f>
        <v>10</v>
      </c>
      <c r="AA66" s="24">
        <f t="shared" ref="AA66:AA97" si="34">IF(V66&gt;=0,V66,Z66)</f>
        <v>10</v>
      </c>
      <c r="AB66" s="67">
        <f t="shared" ref="AB66:AB97" si="35">B66+AA66</f>
        <v>110</v>
      </c>
    </row>
    <row r="67" spans="1:28" ht="15" customHeight="1" x14ac:dyDescent="0.25">
      <c r="A67" s="71">
        <v>620</v>
      </c>
      <c r="B67" s="71">
        <v>100</v>
      </c>
      <c r="C67" s="68">
        <v>8.26</v>
      </c>
      <c r="D67" s="68">
        <v>264.62</v>
      </c>
      <c r="E67" s="68">
        <v>210.13</v>
      </c>
      <c r="F67" s="68">
        <f t="shared" si="26"/>
        <v>14</v>
      </c>
      <c r="G67" s="68">
        <v>0</v>
      </c>
      <c r="H67" s="68">
        <f t="shared" si="27"/>
        <v>46.5</v>
      </c>
      <c r="I67" s="68">
        <v>0</v>
      </c>
      <c r="J67" s="72">
        <f t="shared" ref="J67:J98" si="36">IF(ABS(B67-B66)&lt;=50,1,0)</f>
        <v>1</v>
      </c>
      <c r="K67" s="72">
        <f t="shared" ref="K67:K98" si="37">IF(ABS((B67-B66))&lt;=50,1,IF((B67-B66)*(1)&gt;=0,1,-1))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0</v>
      </c>
      <c r="U67" s="74">
        <f t="shared" si="29"/>
        <v>-100</v>
      </c>
      <c r="V67" s="70">
        <f t="shared" si="30"/>
        <v>-100</v>
      </c>
      <c r="W67" s="70"/>
      <c r="X67" s="70">
        <f t="shared" si="31"/>
        <v>109.92446496013429</v>
      </c>
      <c r="Y67" s="70">
        <f t="shared" si="32"/>
        <v>9.9244649601342871</v>
      </c>
      <c r="Z67" s="70">
        <f t="shared" si="33"/>
        <v>10</v>
      </c>
      <c r="AA67" s="24">
        <f t="shared" si="34"/>
        <v>10</v>
      </c>
      <c r="AB67" s="67">
        <f t="shared" si="35"/>
        <v>110</v>
      </c>
    </row>
    <row r="68" spans="1:28" ht="15" customHeight="1" x14ac:dyDescent="0.25">
      <c r="A68" s="71">
        <v>571</v>
      </c>
      <c r="B68" s="71">
        <v>100</v>
      </c>
      <c r="C68" s="68">
        <v>7.61</v>
      </c>
      <c r="D68" s="68">
        <v>264.69</v>
      </c>
      <c r="E68" s="68">
        <v>210.13</v>
      </c>
      <c r="F68" s="68">
        <f t="shared" si="26"/>
        <v>18.2</v>
      </c>
      <c r="G68" s="68">
        <v>0</v>
      </c>
      <c r="H68" s="68">
        <f t="shared" si="27"/>
        <v>49.6</v>
      </c>
      <c r="I68" s="68">
        <v>0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0</v>
      </c>
      <c r="N68" s="26"/>
      <c r="O68" s="26"/>
      <c r="P68" s="25"/>
      <c r="Q68" s="25"/>
      <c r="T68" s="22">
        <v>0</v>
      </c>
      <c r="U68" s="74">
        <f t="shared" si="29"/>
        <v>-100</v>
      </c>
      <c r="V68" s="70">
        <f t="shared" si="30"/>
        <v>-100</v>
      </c>
      <c r="W68" s="70"/>
      <c r="X68" s="70">
        <f t="shared" si="31"/>
        <v>109.92446496013429</v>
      </c>
      <c r="Y68" s="70">
        <f t="shared" si="32"/>
        <v>9.9244649601342871</v>
      </c>
      <c r="Z68" s="70">
        <f t="shared" si="33"/>
        <v>10</v>
      </c>
      <c r="AA68" s="24">
        <f t="shared" si="34"/>
        <v>10</v>
      </c>
      <c r="AB68" s="67">
        <f t="shared" si="35"/>
        <v>110</v>
      </c>
    </row>
    <row r="69" spans="1:28" ht="15" customHeight="1" x14ac:dyDescent="0.25">
      <c r="A69" s="71">
        <v>624</v>
      </c>
      <c r="B69" s="71">
        <v>100</v>
      </c>
      <c r="C69" s="68">
        <v>8.31</v>
      </c>
      <c r="D69" s="68">
        <v>264.77</v>
      </c>
      <c r="E69" s="68">
        <v>210.13</v>
      </c>
      <c r="F69" s="68">
        <f t="shared" si="26"/>
        <v>15.714285714285714</v>
      </c>
      <c r="G69" s="68">
        <v>0</v>
      </c>
      <c r="H69" s="68">
        <f t="shared" si="27"/>
        <v>53.142857142857146</v>
      </c>
      <c r="I69" s="68">
        <v>0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0</v>
      </c>
      <c r="N69" s="26"/>
      <c r="O69" s="26"/>
      <c r="P69" s="25"/>
      <c r="Q69" s="25"/>
      <c r="T69" s="22">
        <v>0</v>
      </c>
      <c r="U69" s="74">
        <f t="shared" si="29"/>
        <v>-100</v>
      </c>
      <c r="V69" s="70">
        <f t="shared" si="30"/>
        <v>-100</v>
      </c>
      <c r="W69" s="70"/>
      <c r="X69" s="70">
        <f t="shared" si="31"/>
        <v>109.92446496013429</v>
      </c>
      <c r="Y69" s="70">
        <f t="shared" si="32"/>
        <v>9.9244649601342871</v>
      </c>
      <c r="Z69" s="70">
        <f t="shared" si="33"/>
        <v>10</v>
      </c>
      <c r="AA69" s="24">
        <f t="shared" si="34"/>
        <v>10</v>
      </c>
      <c r="AB69" s="67">
        <f t="shared" si="35"/>
        <v>110</v>
      </c>
    </row>
    <row r="70" spans="1:28" ht="15" customHeight="1" x14ac:dyDescent="0.25">
      <c r="A70" s="71">
        <v>676</v>
      </c>
      <c r="B70" s="71">
        <v>100</v>
      </c>
      <c r="C70" s="68">
        <v>9.01</v>
      </c>
      <c r="D70" s="68">
        <v>264.86</v>
      </c>
      <c r="E70" s="68">
        <v>210.13</v>
      </c>
      <c r="F70" s="68">
        <f t="shared" si="26"/>
        <v>12.923076923076923</v>
      </c>
      <c r="G70" s="68">
        <v>0</v>
      </c>
      <c r="H70" s="68">
        <f t="shared" si="27"/>
        <v>57.230769230769234</v>
      </c>
      <c r="I70" s="68">
        <v>0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25"/>
      <c r="T70" s="22">
        <v>0</v>
      </c>
      <c r="U70" s="74">
        <f t="shared" si="29"/>
        <v>-100</v>
      </c>
      <c r="V70" s="70">
        <f t="shared" si="30"/>
        <v>-100</v>
      </c>
      <c r="W70" s="70"/>
      <c r="X70" s="70">
        <f t="shared" si="31"/>
        <v>109.92446496013429</v>
      </c>
      <c r="Y70" s="70">
        <f t="shared" si="32"/>
        <v>9.9244649601342871</v>
      </c>
      <c r="Z70" s="70">
        <f t="shared" si="33"/>
        <v>10</v>
      </c>
      <c r="AA70" s="24">
        <f t="shared" si="34"/>
        <v>10</v>
      </c>
      <c r="AB70" s="67">
        <f t="shared" si="35"/>
        <v>110</v>
      </c>
    </row>
    <row r="71" spans="1:28" ht="15" customHeight="1" x14ac:dyDescent="0.25">
      <c r="A71" s="71">
        <v>728</v>
      </c>
      <c r="B71" s="71">
        <v>100</v>
      </c>
      <c r="C71" s="68">
        <v>9.7100000000000009</v>
      </c>
      <c r="D71" s="68">
        <v>264.95999999999998</v>
      </c>
      <c r="E71" s="68">
        <v>210.13</v>
      </c>
      <c r="F71" s="68">
        <f t="shared" si="26"/>
        <v>9.6666666666666661</v>
      </c>
      <c r="G71" s="68">
        <v>0</v>
      </c>
      <c r="H71" s="68">
        <f t="shared" si="27"/>
        <v>62</v>
      </c>
      <c r="I71" s="68">
        <v>0</v>
      </c>
      <c r="J71" s="72">
        <f t="shared" si="36"/>
        <v>1</v>
      </c>
      <c r="K71" s="72">
        <f t="shared" si="37"/>
        <v>1</v>
      </c>
      <c r="L71" s="72">
        <f t="shared" ref="L71:L102" si="38">IF(OR(COUNTIF(K67:K71,1)=5,COUNTIF(K67:K71,-1)=5),1,0)</f>
        <v>1</v>
      </c>
      <c r="M71" s="72">
        <f t="shared" ca="1" si="28"/>
        <v>0</v>
      </c>
      <c r="N71" s="26"/>
      <c r="O71" s="26"/>
      <c r="P71" s="25"/>
      <c r="Q71" s="25"/>
      <c r="T71" s="22">
        <v>0</v>
      </c>
      <c r="U71" s="74">
        <f t="shared" si="29"/>
        <v>-100</v>
      </c>
      <c r="V71" s="70">
        <f t="shared" si="30"/>
        <v>-100</v>
      </c>
      <c r="W71" s="70"/>
      <c r="X71" s="70">
        <f t="shared" si="31"/>
        <v>109.92446496013429</v>
      </c>
      <c r="Y71" s="70">
        <f t="shared" si="32"/>
        <v>9.9244649601342871</v>
      </c>
      <c r="Z71" s="70">
        <f t="shared" si="33"/>
        <v>10</v>
      </c>
      <c r="AA71" s="24">
        <f t="shared" si="34"/>
        <v>10</v>
      </c>
      <c r="AB71" s="67">
        <f t="shared" si="35"/>
        <v>110</v>
      </c>
    </row>
    <row r="72" spans="1:28" ht="15" customHeight="1" x14ac:dyDescent="0.25">
      <c r="A72" s="71">
        <v>716</v>
      </c>
      <c r="B72" s="71">
        <v>100</v>
      </c>
      <c r="C72" s="68">
        <v>9.5399999999999991</v>
      </c>
      <c r="D72" s="68">
        <v>265.06</v>
      </c>
      <c r="E72" s="68">
        <v>210.13</v>
      </c>
      <c r="F72" s="68">
        <f t="shared" si="26"/>
        <v>11.636363636363637</v>
      </c>
      <c r="G72" s="68">
        <v>0</v>
      </c>
      <c r="H72" s="68">
        <f t="shared" si="27"/>
        <v>67.63636363636364</v>
      </c>
      <c r="I72" s="68">
        <v>0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0</v>
      </c>
      <c r="N72" s="26"/>
      <c r="O72" s="26"/>
      <c r="P72" s="25"/>
      <c r="Q72" s="25"/>
      <c r="T72" s="22">
        <v>0</v>
      </c>
      <c r="U72" s="74">
        <f t="shared" si="29"/>
        <v>-100</v>
      </c>
      <c r="V72" s="70">
        <f t="shared" si="30"/>
        <v>-100</v>
      </c>
      <c r="W72" s="70"/>
      <c r="X72" s="70">
        <f t="shared" si="31"/>
        <v>109.92446496013429</v>
      </c>
      <c r="Y72" s="70">
        <f t="shared" si="32"/>
        <v>9.9244649601342871</v>
      </c>
      <c r="Z72" s="70">
        <f t="shared" si="33"/>
        <v>10</v>
      </c>
      <c r="AA72" s="24">
        <f t="shared" si="34"/>
        <v>10</v>
      </c>
      <c r="AB72" s="67">
        <f t="shared" si="35"/>
        <v>110</v>
      </c>
    </row>
    <row r="73" spans="1:28" ht="15" customHeight="1" x14ac:dyDescent="0.25">
      <c r="A73" s="71">
        <v>703</v>
      </c>
      <c r="B73" s="71">
        <v>100</v>
      </c>
      <c r="C73" s="68">
        <v>9.3699999999999992</v>
      </c>
      <c r="D73" s="68">
        <v>265.14999999999998</v>
      </c>
      <c r="E73" s="68">
        <v>210.13</v>
      </c>
      <c r="F73" s="68">
        <f t="shared" si="26"/>
        <v>14.1</v>
      </c>
      <c r="G73" s="68">
        <v>0</v>
      </c>
      <c r="H73" s="68">
        <f t="shared" si="27"/>
        <v>74.400000000000006</v>
      </c>
      <c r="I73" s="68">
        <v>0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0</v>
      </c>
      <c r="N73" s="26"/>
      <c r="O73" s="26"/>
      <c r="P73" s="25"/>
      <c r="Q73" s="25"/>
      <c r="T73" s="22">
        <v>0</v>
      </c>
      <c r="U73" s="74">
        <f t="shared" si="29"/>
        <v>-100</v>
      </c>
      <c r="V73" s="70">
        <f t="shared" si="30"/>
        <v>-100</v>
      </c>
      <c r="W73" s="70"/>
      <c r="X73" s="70">
        <f t="shared" si="31"/>
        <v>109.92446496013429</v>
      </c>
      <c r="Y73" s="70">
        <f t="shared" si="32"/>
        <v>9.9244649601342871</v>
      </c>
      <c r="Z73" s="70">
        <f t="shared" si="33"/>
        <v>10</v>
      </c>
      <c r="AA73" s="24">
        <f t="shared" si="34"/>
        <v>10</v>
      </c>
      <c r="AB73" s="67">
        <f t="shared" si="35"/>
        <v>110</v>
      </c>
    </row>
    <row r="74" spans="1:28" ht="15" customHeight="1" x14ac:dyDescent="0.25">
      <c r="A74" s="71">
        <v>690</v>
      </c>
      <c r="B74" s="71">
        <v>100</v>
      </c>
      <c r="C74" s="68">
        <v>9.1999999999999993</v>
      </c>
      <c r="D74" s="68">
        <v>265.24</v>
      </c>
      <c r="E74" s="68">
        <v>210.13</v>
      </c>
      <c r="F74" s="68">
        <f t="shared" si="26"/>
        <v>17.111111111111111</v>
      </c>
      <c r="G74" s="68">
        <v>0</v>
      </c>
      <c r="H74" s="68">
        <f t="shared" si="27"/>
        <v>82.666666666666671</v>
      </c>
      <c r="I74" s="68">
        <v>0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25"/>
      <c r="T74" s="22">
        <v>0</v>
      </c>
      <c r="U74" s="74">
        <f t="shared" si="29"/>
        <v>-100</v>
      </c>
      <c r="V74" s="70">
        <f t="shared" si="30"/>
        <v>-100</v>
      </c>
      <c r="W74" s="70"/>
      <c r="X74" s="70">
        <f t="shared" si="31"/>
        <v>109.92446496013429</v>
      </c>
      <c r="Y74" s="70">
        <f t="shared" si="32"/>
        <v>9.9244649601342871</v>
      </c>
      <c r="Z74" s="70">
        <f t="shared" si="33"/>
        <v>10</v>
      </c>
      <c r="AA74" s="24">
        <f t="shared" si="34"/>
        <v>10</v>
      </c>
      <c r="AB74" s="67">
        <f t="shared" si="35"/>
        <v>110</v>
      </c>
    </row>
    <row r="75" spans="1:28" ht="15" customHeight="1" x14ac:dyDescent="0.25">
      <c r="A75" s="71">
        <v>662</v>
      </c>
      <c r="B75" s="71">
        <v>100</v>
      </c>
      <c r="C75" s="68">
        <v>8.82</v>
      </c>
      <c r="D75" s="68">
        <v>265.33</v>
      </c>
      <c r="E75" s="68">
        <v>210.13</v>
      </c>
      <c r="F75" s="68">
        <f t="shared" si="26"/>
        <v>22.75</v>
      </c>
      <c r="G75" s="68">
        <v>0</v>
      </c>
      <c r="H75" s="68">
        <f t="shared" si="27"/>
        <v>93</v>
      </c>
      <c r="I75" s="68">
        <v>0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25"/>
      <c r="T75" s="22">
        <v>0</v>
      </c>
      <c r="U75" s="74">
        <f t="shared" si="29"/>
        <v>-100</v>
      </c>
      <c r="V75" s="70">
        <f t="shared" si="30"/>
        <v>-100</v>
      </c>
      <c r="W75" s="70"/>
      <c r="X75" s="70">
        <f t="shared" si="31"/>
        <v>109.92446496013429</v>
      </c>
      <c r="Y75" s="70">
        <f t="shared" si="32"/>
        <v>9.9244649601342871</v>
      </c>
      <c r="Z75" s="70">
        <f t="shared" si="33"/>
        <v>10</v>
      </c>
      <c r="AA75" s="24">
        <f t="shared" si="34"/>
        <v>10</v>
      </c>
      <c r="AB75" s="67">
        <f t="shared" si="35"/>
        <v>110</v>
      </c>
    </row>
    <row r="76" spans="1:28" ht="15" customHeight="1" x14ac:dyDescent="0.25">
      <c r="A76" s="71">
        <v>633</v>
      </c>
      <c r="B76" s="71">
        <v>100</v>
      </c>
      <c r="C76" s="68">
        <v>8.44</v>
      </c>
      <c r="D76" s="68">
        <v>265.41000000000003</v>
      </c>
      <c r="E76" s="68">
        <v>210.13</v>
      </c>
      <c r="F76" s="68">
        <f t="shared" si="26"/>
        <v>30.142857142857142</v>
      </c>
      <c r="G76" s="68">
        <v>0</v>
      </c>
      <c r="H76" s="68">
        <f t="shared" si="27"/>
        <v>106.28571428571429</v>
      </c>
      <c r="I76" s="68">
        <v>0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1</v>
      </c>
      <c r="N76" s="26"/>
      <c r="O76" s="26"/>
      <c r="P76" s="25"/>
      <c r="Q76" s="25"/>
      <c r="T76" s="22">
        <v>0</v>
      </c>
      <c r="U76" s="74">
        <f t="shared" si="29"/>
        <v>-100</v>
      </c>
      <c r="V76" s="70">
        <f t="shared" si="30"/>
        <v>-100</v>
      </c>
      <c r="W76" s="70"/>
      <c r="X76" s="70">
        <f t="shared" si="31"/>
        <v>109.92446496013429</v>
      </c>
      <c r="Y76" s="70">
        <f t="shared" si="32"/>
        <v>9.9244649601342871</v>
      </c>
      <c r="Z76" s="70">
        <f t="shared" si="33"/>
        <v>10</v>
      </c>
      <c r="AA76" s="24">
        <f t="shared" si="34"/>
        <v>10</v>
      </c>
      <c r="AB76" s="67">
        <f t="shared" si="35"/>
        <v>110</v>
      </c>
    </row>
    <row r="77" spans="1:28" ht="15" customHeight="1" x14ac:dyDescent="0.25">
      <c r="A77" s="71">
        <v>604</v>
      </c>
      <c r="B77" s="71">
        <v>100</v>
      </c>
      <c r="C77" s="68">
        <v>8.0500000000000007</v>
      </c>
      <c r="D77" s="68">
        <v>265.49</v>
      </c>
      <c r="E77" s="68">
        <v>210.13</v>
      </c>
      <c r="F77" s="68">
        <f t="shared" si="26"/>
        <v>40</v>
      </c>
      <c r="G77" s="68">
        <v>0</v>
      </c>
      <c r="H77" s="68">
        <f t="shared" si="27"/>
        <v>124</v>
      </c>
      <c r="I77" s="68">
        <v>0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0</v>
      </c>
      <c r="N77" s="26"/>
      <c r="O77" s="26"/>
      <c r="P77" s="25"/>
      <c r="Q77" s="25"/>
      <c r="T77" s="22">
        <v>0</v>
      </c>
      <c r="U77" s="74">
        <f t="shared" si="29"/>
        <v>-100</v>
      </c>
      <c r="V77" s="70">
        <f t="shared" si="30"/>
        <v>-100</v>
      </c>
      <c r="W77" s="70"/>
      <c r="X77" s="70">
        <f t="shared" si="31"/>
        <v>109.92446496013429</v>
      </c>
      <c r="Y77" s="70">
        <f t="shared" si="32"/>
        <v>9.9244649601342871</v>
      </c>
      <c r="Z77" s="70">
        <f t="shared" si="33"/>
        <v>10</v>
      </c>
      <c r="AA77" s="24">
        <f t="shared" si="34"/>
        <v>10</v>
      </c>
      <c r="AB77" s="67">
        <f t="shared" si="35"/>
        <v>110</v>
      </c>
    </row>
    <row r="78" spans="1:28" ht="15" customHeight="1" x14ac:dyDescent="0.25">
      <c r="A78" s="71">
        <v>620</v>
      </c>
      <c r="B78" s="71">
        <v>100</v>
      </c>
      <c r="C78" s="68">
        <v>8.27</v>
      </c>
      <c r="D78" s="68">
        <v>265.58</v>
      </c>
      <c r="E78" s="68">
        <v>210.13</v>
      </c>
      <c r="F78" s="68">
        <f t="shared" si="26"/>
        <v>44.8</v>
      </c>
      <c r="G78" s="68">
        <v>0</v>
      </c>
      <c r="H78" s="68">
        <f t="shared" si="27"/>
        <v>148.80000000000001</v>
      </c>
      <c r="I78" s="68">
        <v>0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0</v>
      </c>
      <c r="N78" s="26"/>
      <c r="O78" s="26"/>
      <c r="P78" s="25"/>
      <c r="Q78" s="25"/>
      <c r="T78" s="22">
        <v>0</v>
      </c>
      <c r="U78" s="74">
        <f t="shared" si="29"/>
        <v>-100</v>
      </c>
      <c r="V78" s="70">
        <f t="shared" si="30"/>
        <v>-100</v>
      </c>
      <c r="W78" s="70"/>
      <c r="X78" s="70">
        <f t="shared" si="31"/>
        <v>109.92446496013429</v>
      </c>
      <c r="Y78" s="70">
        <f t="shared" si="32"/>
        <v>9.9244649601342871</v>
      </c>
      <c r="Z78" s="70">
        <f t="shared" si="33"/>
        <v>10</v>
      </c>
      <c r="AA78" s="24">
        <f t="shared" si="34"/>
        <v>10</v>
      </c>
      <c r="AB78" s="67">
        <f t="shared" si="35"/>
        <v>110</v>
      </c>
    </row>
    <row r="79" spans="1:28" ht="15" customHeight="1" x14ac:dyDescent="0.25">
      <c r="A79" s="71">
        <v>637</v>
      </c>
      <c r="B79" s="71">
        <v>100</v>
      </c>
      <c r="C79" s="68">
        <v>8.49</v>
      </c>
      <c r="D79" s="68">
        <v>265.66000000000003</v>
      </c>
      <c r="E79" s="68">
        <v>210.13</v>
      </c>
      <c r="F79" s="68">
        <f t="shared" si="26"/>
        <v>51.75</v>
      </c>
      <c r="G79" s="68">
        <v>0</v>
      </c>
      <c r="H79" s="68">
        <f t="shared" si="27"/>
        <v>186</v>
      </c>
      <c r="I79" s="68">
        <v>0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0</v>
      </c>
      <c r="N79" s="26"/>
      <c r="O79" s="26"/>
      <c r="P79" s="25"/>
      <c r="Q79" s="25"/>
      <c r="T79" s="22">
        <v>0</v>
      </c>
      <c r="U79" s="74">
        <f t="shared" si="29"/>
        <v>-100</v>
      </c>
      <c r="V79" s="70">
        <f t="shared" si="30"/>
        <v>-100</v>
      </c>
      <c r="W79" s="70"/>
      <c r="X79" s="70">
        <f t="shared" si="31"/>
        <v>109.92446496013429</v>
      </c>
      <c r="Y79" s="70">
        <f t="shared" si="32"/>
        <v>9.9244649601342871</v>
      </c>
      <c r="Z79" s="70">
        <f t="shared" si="33"/>
        <v>10</v>
      </c>
      <c r="AA79" s="24">
        <f t="shared" si="34"/>
        <v>10</v>
      </c>
      <c r="AB79" s="67">
        <f t="shared" si="35"/>
        <v>110</v>
      </c>
    </row>
    <row r="80" spans="1:28" ht="15" customHeight="1" x14ac:dyDescent="0.25">
      <c r="A80" s="71">
        <v>653</v>
      </c>
      <c r="B80" s="71">
        <v>100</v>
      </c>
      <c r="C80" s="68">
        <v>8.7100000000000009</v>
      </c>
      <c r="D80" s="68">
        <v>265.75</v>
      </c>
      <c r="E80" s="68">
        <v>210.13</v>
      </c>
      <c r="F80" s="68">
        <f t="shared" si="26"/>
        <v>63.666666666666664</v>
      </c>
      <c r="G80" s="68">
        <v>0</v>
      </c>
      <c r="H80" s="68">
        <f t="shared" si="27"/>
        <v>248</v>
      </c>
      <c r="I80" s="68">
        <v>0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0</v>
      </c>
      <c r="N80" s="26"/>
      <c r="O80" s="26"/>
      <c r="P80" s="25"/>
      <c r="Q80" s="25"/>
      <c r="T80" s="22">
        <v>0</v>
      </c>
      <c r="U80" s="74">
        <f t="shared" si="29"/>
        <v>-100</v>
      </c>
      <c r="V80" s="70">
        <f t="shared" si="30"/>
        <v>-100</v>
      </c>
      <c r="W80" s="70"/>
      <c r="X80" s="70">
        <f t="shared" si="31"/>
        <v>109.92446496013429</v>
      </c>
      <c r="Y80" s="70">
        <f t="shared" si="32"/>
        <v>9.9244649601342871</v>
      </c>
      <c r="Z80" s="70">
        <f t="shared" si="33"/>
        <v>10</v>
      </c>
      <c r="AA80" s="24">
        <f t="shared" si="34"/>
        <v>10</v>
      </c>
      <c r="AB80" s="67">
        <f t="shared" si="35"/>
        <v>110</v>
      </c>
    </row>
    <row r="81" spans="1:28" ht="15" customHeight="1" x14ac:dyDescent="0.25">
      <c r="A81" s="71">
        <v>716</v>
      </c>
      <c r="B81" s="71">
        <v>100</v>
      </c>
      <c r="C81" s="68">
        <v>9.5500000000000007</v>
      </c>
      <c r="D81" s="68">
        <v>265.83999999999997</v>
      </c>
      <c r="E81" s="68">
        <v>210.13</v>
      </c>
      <c r="F81" s="68">
        <f t="shared" si="26"/>
        <v>64</v>
      </c>
      <c r="G81" s="68">
        <v>0</v>
      </c>
      <c r="H81" s="68">
        <f t="shared" si="27"/>
        <v>372</v>
      </c>
      <c r="I81" s="68">
        <v>0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1</v>
      </c>
      <c r="N81" s="26"/>
      <c r="O81" s="26"/>
      <c r="P81" s="25"/>
      <c r="Q81" s="25"/>
      <c r="T81" s="22">
        <v>0</v>
      </c>
      <c r="U81" s="74">
        <f t="shared" si="29"/>
        <v>-100</v>
      </c>
      <c r="V81" s="70">
        <f t="shared" si="30"/>
        <v>-100</v>
      </c>
      <c r="W81" s="70"/>
      <c r="X81" s="70">
        <f t="shared" si="31"/>
        <v>109.92446496013429</v>
      </c>
      <c r="Y81" s="70">
        <f t="shared" si="32"/>
        <v>9.9244649601342871</v>
      </c>
      <c r="Z81" s="70">
        <f t="shared" si="33"/>
        <v>10</v>
      </c>
      <c r="AA81" s="24">
        <f t="shared" si="34"/>
        <v>10</v>
      </c>
      <c r="AB81" s="67">
        <f t="shared" si="35"/>
        <v>110</v>
      </c>
    </row>
    <row r="82" spans="1:28" ht="15" customHeight="1" x14ac:dyDescent="0.25">
      <c r="A82" s="71">
        <v>780</v>
      </c>
      <c r="B82" s="71">
        <v>100</v>
      </c>
      <c r="C82" s="68">
        <v>10.4</v>
      </c>
      <c r="D82" s="68">
        <v>265.95</v>
      </c>
      <c r="E82" s="68">
        <v>210.13</v>
      </c>
      <c r="F82" s="68">
        <f t="shared" si="26"/>
        <v>64</v>
      </c>
      <c r="G82" s="68">
        <v>0</v>
      </c>
      <c r="H82" s="68">
        <f t="shared" si="27"/>
        <v>744</v>
      </c>
      <c r="I82" s="68">
        <v>0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1</v>
      </c>
      <c r="N82" s="26"/>
      <c r="O82" s="26"/>
      <c r="P82" s="25"/>
      <c r="Q82" s="25"/>
      <c r="T82" s="22">
        <v>0</v>
      </c>
      <c r="U82" s="74">
        <f t="shared" si="29"/>
        <v>-100</v>
      </c>
      <c r="V82" s="70">
        <f t="shared" si="30"/>
        <v>-100</v>
      </c>
      <c r="W82" s="70"/>
      <c r="X82" s="70">
        <f t="shared" si="31"/>
        <v>109.92446496013429</v>
      </c>
      <c r="Y82" s="70">
        <f t="shared" si="32"/>
        <v>9.9244649601342871</v>
      </c>
      <c r="Z82" s="70">
        <f t="shared" si="33"/>
        <v>10</v>
      </c>
      <c r="AA82" s="24">
        <f t="shared" si="34"/>
        <v>10</v>
      </c>
      <c r="AB82" s="67">
        <f t="shared" si="35"/>
        <v>110</v>
      </c>
    </row>
    <row r="83" spans="1:28" ht="15" customHeight="1" x14ac:dyDescent="0.25">
      <c r="A83" s="79">
        <v>844</v>
      </c>
      <c r="B83" s="71">
        <v>100</v>
      </c>
      <c r="C83" s="68">
        <v>11.25</v>
      </c>
      <c r="D83" s="68">
        <v>266.06</v>
      </c>
      <c r="E83" s="68">
        <v>210.13</v>
      </c>
      <c r="F83" s="80">
        <v>0</v>
      </c>
      <c r="G83" s="80">
        <v>0</v>
      </c>
      <c r="H83" s="80">
        <v>0</v>
      </c>
      <c r="I83" s="80">
        <v>0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0</v>
      </c>
      <c r="N83" s="26"/>
      <c r="O83" s="26"/>
      <c r="P83" s="25"/>
      <c r="Q83" s="25"/>
      <c r="T83" s="22">
        <v>0</v>
      </c>
      <c r="U83" s="74">
        <f t="shared" si="29"/>
        <v>-100</v>
      </c>
      <c r="V83" s="70">
        <f t="shared" si="30"/>
        <v>-100</v>
      </c>
      <c r="W83" s="70"/>
      <c r="X83" s="70">
        <f t="shared" si="31"/>
        <v>109.92446496013429</v>
      </c>
      <c r="Y83" s="70">
        <f t="shared" si="32"/>
        <v>9.9244649601342871</v>
      </c>
      <c r="Z83" s="70">
        <f t="shared" si="33"/>
        <v>10</v>
      </c>
      <c r="AA83" s="24">
        <f t="shared" si="34"/>
        <v>10</v>
      </c>
      <c r="AB83" s="67">
        <f t="shared" si="35"/>
        <v>110</v>
      </c>
    </row>
    <row r="84" spans="1:28" ht="15" customHeight="1" x14ac:dyDescent="0.25">
      <c r="A84" s="71">
        <v>676</v>
      </c>
      <c r="B84" s="71">
        <v>100</v>
      </c>
      <c r="C84" s="68">
        <v>9.02</v>
      </c>
      <c r="D84" s="68">
        <v>266.14999999999998</v>
      </c>
      <c r="E84" s="68">
        <v>210.13</v>
      </c>
      <c r="F84" s="68">
        <v>0</v>
      </c>
      <c r="G84" s="68">
        <f t="shared" ref="G84:G115" si="39">($A$83-A84)/(ROW(A84)-ROW($A$83))</f>
        <v>168</v>
      </c>
      <c r="H84" s="68">
        <v>0</v>
      </c>
      <c r="I84" s="68">
        <f t="shared" ref="I84:I115" si="40">($A$83-B84)/(ROW(B84)-ROW($A$83))</f>
        <v>744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1</v>
      </c>
      <c r="N84" s="26"/>
      <c r="O84" s="26"/>
      <c r="P84" s="25"/>
      <c r="Q84" s="25"/>
      <c r="T84" s="22">
        <v>0</v>
      </c>
      <c r="U84" s="74">
        <f t="shared" si="29"/>
        <v>-100</v>
      </c>
      <c r="V84" s="70">
        <f t="shared" si="30"/>
        <v>-100</v>
      </c>
      <c r="W84" s="70"/>
      <c r="X84" s="70">
        <f t="shared" si="31"/>
        <v>109.92446496013429</v>
      </c>
      <c r="Y84" s="70">
        <f t="shared" si="32"/>
        <v>9.9244649601342871</v>
      </c>
      <c r="Z84" s="70">
        <f t="shared" si="33"/>
        <v>10</v>
      </c>
      <c r="AA84" s="24">
        <f t="shared" si="34"/>
        <v>10</v>
      </c>
      <c r="AB84" s="67">
        <f t="shared" si="35"/>
        <v>110</v>
      </c>
    </row>
    <row r="85" spans="1:28" ht="15.75" customHeight="1" x14ac:dyDescent="0.25">
      <c r="A85" s="71">
        <v>509</v>
      </c>
      <c r="B85" s="71">
        <v>100</v>
      </c>
      <c r="C85" s="68">
        <v>6.79</v>
      </c>
      <c r="D85" s="68">
        <v>266.20999999999998</v>
      </c>
      <c r="E85" s="68">
        <v>210.13</v>
      </c>
      <c r="F85" s="68">
        <v>0</v>
      </c>
      <c r="G85" s="68">
        <f t="shared" si="39"/>
        <v>167.5</v>
      </c>
      <c r="H85" s="68">
        <v>0</v>
      </c>
      <c r="I85" s="68">
        <f t="shared" si="40"/>
        <v>372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0</v>
      </c>
      <c r="N85" s="26"/>
      <c r="O85" s="26"/>
      <c r="P85" s="25"/>
      <c r="Q85" s="25"/>
      <c r="T85" s="22">
        <v>0</v>
      </c>
      <c r="U85" s="74">
        <f t="shared" si="29"/>
        <v>-100</v>
      </c>
      <c r="V85" s="70">
        <f t="shared" si="30"/>
        <v>-100</v>
      </c>
      <c r="W85" s="70"/>
      <c r="X85" s="70">
        <f t="shared" si="31"/>
        <v>109.92446496013429</v>
      </c>
      <c r="Y85" s="70">
        <f t="shared" si="32"/>
        <v>9.9244649601342871</v>
      </c>
      <c r="Z85" s="70">
        <f t="shared" si="33"/>
        <v>10</v>
      </c>
      <c r="AA85" s="24">
        <f t="shared" si="34"/>
        <v>10</v>
      </c>
      <c r="AB85" s="67">
        <f t="shared" si="35"/>
        <v>110</v>
      </c>
    </row>
    <row r="86" spans="1:28" ht="15" customHeight="1" x14ac:dyDescent="0.25">
      <c r="A86" s="71">
        <v>342</v>
      </c>
      <c r="B86" s="71">
        <v>100</v>
      </c>
      <c r="C86" s="68">
        <v>4.55</v>
      </c>
      <c r="D86" s="68">
        <v>266.25</v>
      </c>
      <c r="E86" s="68">
        <v>210.13</v>
      </c>
      <c r="F86" s="68">
        <v>0</v>
      </c>
      <c r="G86" s="68">
        <f t="shared" si="39"/>
        <v>167.33333333333334</v>
      </c>
      <c r="H86" s="68">
        <v>0</v>
      </c>
      <c r="I86" s="68">
        <f t="shared" si="40"/>
        <v>248</v>
      </c>
      <c r="J86" s="72">
        <f t="shared" si="36"/>
        <v>1</v>
      </c>
      <c r="K86" s="72">
        <f t="shared" si="37"/>
        <v>1</v>
      </c>
      <c r="L86" s="72">
        <f t="shared" si="38"/>
        <v>1</v>
      </c>
      <c r="M86" s="72">
        <f t="shared" ca="1" si="28"/>
        <v>0</v>
      </c>
      <c r="N86" s="26"/>
      <c r="O86" s="26"/>
      <c r="P86" s="25"/>
      <c r="Q86" s="25"/>
      <c r="T86" s="22">
        <v>0</v>
      </c>
      <c r="U86" s="74">
        <f t="shared" si="29"/>
        <v>-100</v>
      </c>
      <c r="V86" s="70">
        <f t="shared" si="30"/>
        <v>-100</v>
      </c>
      <c r="W86" s="70"/>
      <c r="X86" s="70">
        <f t="shared" si="31"/>
        <v>109.92446496013429</v>
      </c>
      <c r="Y86" s="70">
        <f t="shared" si="32"/>
        <v>9.9244649601342871</v>
      </c>
      <c r="Z86" s="70">
        <f t="shared" si="33"/>
        <v>10</v>
      </c>
      <c r="AA86" s="24">
        <f t="shared" si="34"/>
        <v>10</v>
      </c>
      <c r="AB86" s="67">
        <f t="shared" si="35"/>
        <v>110</v>
      </c>
    </row>
    <row r="87" spans="1:28" ht="15" customHeight="1" x14ac:dyDescent="0.25">
      <c r="A87" s="71">
        <v>302</v>
      </c>
      <c r="B87" s="71">
        <v>100</v>
      </c>
      <c r="C87" s="68">
        <v>4.03</v>
      </c>
      <c r="D87" s="68">
        <v>266.27999999999997</v>
      </c>
      <c r="E87" s="68">
        <v>210.13</v>
      </c>
      <c r="F87" s="68">
        <v>0</v>
      </c>
      <c r="G87" s="68">
        <f t="shared" si="39"/>
        <v>135.5</v>
      </c>
      <c r="H87" s="68">
        <v>0</v>
      </c>
      <c r="I87" s="68">
        <f t="shared" si="40"/>
        <v>186</v>
      </c>
      <c r="J87" s="72">
        <f t="shared" si="36"/>
        <v>1</v>
      </c>
      <c r="K87" s="72">
        <f t="shared" si="37"/>
        <v>1</v>
      </c>
      <c r="L87" s="72">
        <f t="shared" si="38"/>
        <v>1</v>
      </c>
      <c r="M87" s="72">
        <f t="shared" ca="1" si="28"/>
        <v>0</v>
      </c>
      <c r="N87" s="26"/>
      <c r="O87" s="26"/>
      <c r="P87" s="25"/>
      <c r="Q87" s="25"/>
      <c r="T87" s="22">
        <v>0</v>
      </c>
      <c r="U87" s="74">
        <f t="shared" si="29"/>
        <v>-100</v>
      </c>
      <c r="V87" s="70">
        <f t="shared" si="30"/>
        <v>-100</v>
      </c>
      <c r="W87" s="70"/>
      <c r="X87" s="70">
        <f t="shared" si="31"/>
        <v>109.92446496013429</v>
      </c>
      <c r="Y87" s="70">
        <f t="shared" si="32"/>
        <v>9.9244649601342871</v>
      </c>
      <c r="Z87" s="70">
        <f t="shared" si="33"/>
        <v>10</v>
      </c>
      <c r="AA87" s="24">
        <f t="shared" si="34"/>
        <v>10</v>
      </c>
      <c r="AB87" s="67">
        <f t="shared" si="35"/>
        <v>110</v>
      </c>
    </row>
    <row r="88" spans="1:28" ht="15" customHeight="1" x14ac:dyDescent="0.25">
      <c r="A88" s="71">
        <v>262</v>
      </c>
      <c r="B88" s="71">
        <v>100</v>
      </c>
      <c r="C88" s="68">
        <v>3.5</v>
      </c>
      <c r="D88" s="68">
        <v>266.3</v>
      </c>
      <c r="E88" s="68">
        <v>210.13</v>
      </c>
      <c r="F88" s="68">
        <v>0</v>
      </c>
      <c r="G88" s="68">
        <f t="shared" si="39"/>
        <v>116.4</v>
      </c>
      <c r="H88" s="68">
        <v>0</v>
      </c>
      <c r="I88" s="68">
        <f t="shared" si="40"/>
        <v>148.80000000000001</v>
      </c>
      <c r="J88" s="72">
        <f t="shared" si="36"/>
        <v>1</v>
      </c>
      <c r="K88" s="72">
        <f t="shared" si="37"/>
        <v>1</v>
      </c>
      <c r="L88" s="72">
        <f t="shared" si="38"/>
        <v>1</v>
      </c>
      <c r="M88" s="72">
        <f t="shared" ca="1" si="28"/>
        <v>1</v>
      </c>
      <c r="N88" s="26"/>
      <c r="O88" s="26"/>
      <c r="P88" s="25"/>
      <c r="Q88" s="25"/>
      <c r="T88" s="22">
        <v>0</v>
      </c>
      <c r="U88" s="74">
        <f t="shared" si="29"/>
        <v>-100</v>
      </c>
      <c r="V88" s="70">
        <f t="shared" si="30"/>
        <v>-100</v>
      </c>
      <c r="W88" s="70"/>
      <c r="X88" s="70">
        <f t="shared" si="31"/>
        <v>109.92446496013429</v>
      </c>
      <c r="Y88" s="70">
        <f t="shared" si="32"/>
        <v>9.9244649601342871</v>
      </c>
      <c r="Z88" s="70">
        <f t="shared" si="33"/>
        <v>10</v>
      </c>
      <c r="AA88" s="24">
        <f t="shared" si="34"/>
        <v>10</v>
      </c>
      <c r="AB88" s="67">
        <f t="shared" si="35"/>
        <v>110</v>
      </c>
    </row>
    <row r="89" spans="1:28" ht="15" customHeight="1" x14ac:dyDescent="0.25">
      <c r="A89" s="71">
        <v>224</v>
      </c>
      <c r="B89" s="71">
        <v>100</v>
      </c>
      <c r="C89" s="68">
        <v>0</v>
      </c>
      <c r="D89" s="68">
        <v>266.32</v>
      </c>
      <c r="E89" s="68">
        <v>210.13</v>
      </c>
      <c r="F89" s="68">
        <v>0</v>
      </c>
      <c r="G89" s="68">
        <f t="shared" si="39"/>
        <v>103.33333333333333</v>
      </c>
      <c r="H89" s="68">
        <v>0</v>
      </c>
      <c r="I89" s="68">
        <f t="shared" si="40"/>
        <v>124</v>
      </c>
      <c r="J89" s="72">
        <f t="shared" si="36"/>
        <v>1</v>
      </c>
      <c r="K89" s="72">
        <f t="shared" si="37"/>
        <v>1</v>
      </c>
      <c r="L89" s="72">
        <f t="shared" si="38"/>
        <v>1</v>
      </c>
      <c r="M89" s="72">
        <f t="shared" ca="1" si="28"/>
        <v>1</v>
      </c>
      <c r="N89" s="26"/>
      <c r="O89" s="26"/>
      <c r="P89" s="25"/>
      <c r="Q89" s="25"/>
      <c r="T89" s="22">
        <v>0</v>
      </c>
      <c r="U89" s="74">
        <f t="shared" si="29"/>
        <v>-100</v>
      </c>
      <c r="V89" s="70">
        <f t="shared" si="30"/>
        <v>-100</v>
      </c>
      <c r="W89" s="70"/>
      <c r="X89" s="70">
        <f t="shared" si="31"/>
        <v>109.92446496013429</v>
      </c>
      <c r="Y89" s="70">
        <f t="shared" si="32"/>
        <v>9.9244649601342871</v>
      </c>
      <c r="Z89" s="70">
        <f t="shared" si="33"/>
        <v>10</v>
      </c>
      <c r="AA89" s="24">
        <f t="shared" si="34"/>
        <v>10</v>
      </c>
      <c r="AB89" s="67">
        <f t="shared" si="35"/>
        <v>110</v>
      </c>
    </row>
    <row r="90" spans="1:28" ht="15" customHeight="1" x14ac:dyDescent="0.25">
      <c r="A90" s="71">
        <v>256</v>
      </c>
      <c r="B90" s="71">
        <v>100</v>
      </c>
      <c r="C90" s="68">
        <v>0</v>
      </c>
      <c r="D90" s="68">
        <v>266.33999999999997</v>
      </c>
      <c r="E90" s="68">
        <v>210.13</v>
      </c>
      <c r="F90" s="68">
        <v>0</v>
      </c>
      <c r="G90" s="68">
        <f t="shared" si="39"/>
        <v>84</v>
      </c>
      <c r="H90" s="68">
        <v>0</v>
      </c>
      <c r="I90" s="68">
        <f t="shared" si="40"/>
        <v>106.28571428571429</v>
      </c>
      <c r="J90" s="72">
        <f t="shared" si="36"/>
        <v>1</v>
      </c>
      <c r="K90" s="72">
        <f t="shared" si="37"/>
        <v>1</v>
      </c>
      <c r="L90" s="72">
        <f t="shared" si="38"/>
        <v>1</v>
      </c>
      <c r="M90" s="72">
        <f t="shared" ca="1" si="28"/>
        <v>0</v>
      </c>
      <c r="N90" s="26"/>
      <c r="O90" s="26"/>
      <c r="P90" s="25"/>
      <c r="Q90" s="25"/>
      <c r="T90" s="22">
        <v>0</v>
      </c>
      <c r="U90" s="74">
        <f t="shared" si="29"/>
        <v>-100</v>
      </c>
      <c r="V90" s="70">
        <f t="shared" si="30"/>
        <v>-100</v>
      </c>
      <c r="W90" s="70"/>
      <c r="X90" s="70">
        <f t="shared" si="31"/>
        <v>109.92446496013429</v>
      </c>
      <c r="Y90" s="70">
        <f t="shared" si="32"/>
        <v>9.9244649601342871</v>
      </c>
      <c r="Z90" s="70">
        <f t="shared" si="33"/>
        <v>10</v>
      </c>
      <c r="AA90" s="24">
        <f t="shared" si="34"/>
        <v>10</v>
      </c>
      <c r="AB90" s="67">
        <f t="shared" si="35"/>
        <v>110</v>
      </c>
    </row>
    <row r="91" spans="1:28" ht="15" customHeight="1" x14ac:dyDescent="0.25">
      <c r="A91" s="71">
        <v>288</v>
      </c>
      <c r="B91" s="71">
        <v>100</v>
      </c>
      <c r="C91" s="68">
        <v>0</v>
      </c>
      <c r="D91" s="68">
        <v>266.37</v>
      </c>
      <c r="E91" s="68">
        <v>210.13</v>
      </c>
      <c r="F91" s="68">
        <v>0</v>
      </c>
      <c r="G91" s="68">
        <f t="shared" si="39"/>
        <v>69.5</v>
      </c>
      <c r="H91" s="68">
        <v>0</v>
      </c>
      <c r="I91" s="68">
        <f t="shared" si="40"/>
        <v>93</v>
      </c>
      <c r="J91" s="72">
        <f t="shared" si="36"/>
        <v>1</v>
      </c>
      <c r="K91" s="72">
        <f t="shared" si="37"/>
        <v>1</v>
      </c>
      <c r="L91" s="72">
        <f t="shared" si="38"/>
        <v>1</v>
      </c>
      <c r="M91" s="72">
        <f t="shared" ca="1" si="28"/>
        <v>0</v>
      </c>
      <c r="N91" s="26"/>
      <c r="O91" s="26"/>
      <c r="P91" s="25"/>
      <c r="Q91" s="25"/>
      <c r="T91" s="22">
        <v>0</v>
      </c>
      <c r="U91" s="74">
        <f t="shared" si="29"/>
        <v>-100</v>
      </c>
      <c r="V91" s="70">
        <f t="shared" si="30"/>
        <v>-100</v>
      </c>
      <c r="W91" s="70"/>
      <c r="X91" s="70">
        <f t="shared" si="31"/>
        <v>109.92446496013429</v>
      </c>
      <c r="Y91" s="70">
        <f t="shared" si="32"/>
        <v>9.9244649601342871</v>
      </c>
      <c r="Z91" s="70">
        <f t="shared" si="33"/>
        <v>10</v>
      </c>
      <c r="AA91" s="24">
        <f t="shared" si="34"/>
        <v>10</v>
      </c>
      <c r="AB91" s="67">
        <f t="shared" si="35"/>
        <v>110</v>
      </c>
    </row>
    <row r="92" spans="1:28" ht="15" customHeight="1" x14ac:dyDescent="0.25">
      <c r="A92" s="71">
        <v>320</v>
      </c>
      <c r="B92" s="71">
        <v>100</v>
      </c>
      <c r="C92" s="68">
        <v>4.26</v>
      </c>
      <c r="D92" s="68">
        <v>266.39999999999998</v>
      </c>
      <c r="E92" s="68">
        <v>210.13</v>
      </c>
      <c r="F92" s="68">
        <v>0</v>
      </c>
      <c r="G92" s="68">
        <f t="shared" si="39"/>
        <v>58.222222222222221</v>
      </c>
      <c r="H92" s="68">
        <v>0</v>
      </c>
      <c r="I92" s="68">
        <f t="shared" si="40"/>
        <v>82.666666666666671</v>
      </c>
      <c r="J92" s="72">
        <f t="shared" si="36"/>
        <v>1</v>
      </c>
      <c r="K92" s="72">
        <f t="shared" si="37"/>
        <v>1</v>
      </c>
      <c r="L92" s="72">
        <f t="shared" si="38"/>
        <v>1</v>
      </c>
      <c r="M92" s="72">
        <f t="shared" ca="1" si="28"/>
        <v>0</v>
      </c>
      <c r="N92" s="26"/>
      <c r="O92" s="26"/>
      <c r="P92" s="25"/>
      <c r="Q92" s="25"/>
      <c r="T92" s="22">
        <v>0</v>
      </c>
      <c r="U92" s="74">
        <f t="shared" si="29"/>
        <v>-100</v>
      </c>
      <c r="V92" s="70">
        <f t="shared" si="30"/>
        <v>-100</v>
      </c>
      <c r="W92" s="70"/>
      <c r="X92" s="70">
        <f t="shared" si="31"/>
        <v>109.92446496013429</v>
      </c>
      <c r="Y92" s="70">
        <f t="shared" si="32"/>
        <v>9.9244649601342871</v>
      </c>
      <c r="Z92" s="70">
        <f t="shared" si="33"/>
        <v>10</v>
      </c>
      <c r="AA92" s="24">
        <f t="shared" si="34"/>
        <v>10</v>
      </c>
      <c r="AB92" s="67">
        <f t="shared" si="35"/>
        <v>110</v>
      </c>
    </row>
    <row r="93" spans="1:28" ht="15" customHeight="1" x14ac:dyDescent="0.25">
      <c r="A93" s="71">
        <v>384</v>
      </c>
      <c r="B93" s="71">
        <v>100</v>
      </c>
      <c r="C93" s="68">
        <v>5.13</v>
      </c>
      <c r="D93" s="68">
        <v>266.45</v>
      </c>
      <c r="E93" s="68">
        <v>210.13</v>
      </c>
      <c r="F93" s="68">
        <v>0</v>
      </c>
      <c r="G93" s="68">
        <f t="shared" si="39"/>
        <v>46</v>
      </c>
      <c r="H93" s="68">
        <v>0</v>
      </c>
      <c r="I93" s="68">
        <f t="shared" si="40"/>
        <v>74.400000000000006</v>
      </c>
      <c r="J93" s="72">
        <f t="shared" si="36"/>
        <v>1</v>
      </c>
      <c r="K93" s="72">
        <f t="shared" si="37"/>
        <v>1</v>
      </c>
      <c r="L93" s="72">
        <f t="shared" si="38"/>
        <v>1</v>
      </c>
      <c r="M93" s="72">
        <f t="shared" ca="1" si="28"/>
        <v>0</v>
      </c>
      <c r="N93" s="26"/>
      <c r="O93" s="26"/>
      <c r="P93" s="25"/>
      <c r="Q93" s="25"/>
      <c r="T93" s="22">
        <v>0</v>
      </c>
      <c r="U93" s="74">
        <f t="shared" si="29"/>
        <v>-100</v>
      </c>
      <c r="V93" s="70">
        <f t="shared" si="30"/>
        <v>-100</v>
      </c>
      <c r="W93" s="70"/>
      <c r="X93" s="70">
        <f t="shared" si="31"/>
        <v>109.92446496013429</v>
      </c>
      <c r="Y93" s="70">
        <f t="shared" si="32"/>
        <v>9.9244649601342871</v>
      </c>
      <c r="Z93" s="70">
        <f t="shared" si="33"/>
        <v>10</v>
      </c>
      <c r="AA93" s="24">
        <f t="shared" si="34"/>
        <v>10</v>
      </c>
      <c r="AB93" s="67">
        <f t="shared" si="35"/>
        <v>110</v>
      </c>
    </row>
    <row r="94" spans="1:28" ht="15" customHeight="1" x14ac:dyDescent="0.25">
      <c r="A94" s="71">
        <v>450</v>
      </c>
      <c r="B94" s="71">
        <v>100</v>
      </c>
      <c r="C94" s="68">
        <v>5.99</v>
      </c>
      <c r="D94" s="68">
        <v>266.5</v>
      </c>
      <c r="E94" s="68">
        <v>210.13</v>
      </c>
      <c r="F94" s="68">
        <v>0</v>
      </c>
      <c r="G94" s="68">
        <f t="shared" si="39"/>
        <v>35.81818181818182</v>
      </c>
      <c r="H94" s="68">
        <v>0</v>
      </c>
      <c r="I94" s="68">
        <f t="shared" si="40"/>
        <v>67.63636363636364</v>
      </c>
      <c r="J94" s="72">
        <f t="shared" si="36"/>
        <v>1</v>
      </c>
      <c r="K94" s="72">
        <f t="shared" si="37"/>
        <v>1</v>
      </c>
      <c r="L94" s="72">
        <f t="shared" si="38"/>
        <v>1</v>
      </c>
      <c r="M94" s="72">
        <f t="shared" ca="1" si="28"/>
        <v>0</v>
      </c>
      <c r="N94" s="26"/>
      <c r="O94" s="26"/>
      <c r="P94" s="25"/>
      <c r="Q94" s="25"/>
      <c r="T94" s="22">
        <v>0</v>
      </c>
      <c r="U94" s="74">
        <f t="shared" si="29"/>
        <v>-100</v>
      </c>
      <c r="V94" s="70">
        <f t="shared" si="30"/>
        <v>-100</v>
      </c>
      <c r="W94" s="70"/>
      <c r="X94" s="70">
        <f t="shared" si="31"/>
        <v>109.92446496013429</v>
      </c>
      <c r="Y94" s="70">
        <f t="shared" si="32"/>
        <v>9.9244649601342871</v>
      </c>
      <c r="Z94" s="70">
        <f t="shared" si="33"/>
        <v>10</v>
      </c>
      <c r="AA94" s="24">
        <f t="shared" si="34"/>
        <v>10</v>
      </c>
      <c r="AB94" s="67">
        <f t="shared" si="35"/>
        <v>110</v>
      </c>
    </row>
    <row r="95" spans="1:28" ht="15" customHeight="1" x14ac:dyDescent="0.25">
      <c r="A95" s="71">
        <v>514</v>
      </c>
      <c r="B95" s="71">
        <v>100</v>
      </c>
      <c r="C95" s="68">
        <v>6.85</v>
      </c>
      <c r="D95" s="68">
        <v>266.56</v>
      </c>
      <c r="E95" s="68">
        <v>210.13</v>
      </c>
      <c r="F95" s="68">
        <v>0</v>
      </c>
      <c r="G95" s="68">
        <f t="shared" si="39"/>
        <v>27.5</v>
      </c>
      <c r="H95" s="68">
        <v>0</v>
      </c>
      <c r="I95" s="68">
        <f t="shared" si="40"/>
        <v>62</v>
      </c>
      <c r="J95" s="72">
        <f t="shared" si="36"/>
        <v>1</v>
      </c>
      <c r="K95" s="72">
        <f t="shared" si="37"/>
        <v>1</v>
      </c>
      <c r="L95" s="72">
        <f t="shared" si="38"/>
        <v>1</v>
      </c>
      <c r="M95" s="72">
        <f t="shared" ca="1" si="28"/>
        <v>0</v>
      </c>
      <c r="N95" s="26"/>
      <c r="O95" s="26"/>
      <c r="P95" s="25"/>
      <c r="Q95" s="25"/>
      <c r="T95" s="22">
        <v>0</v>
      </c>
      <c r="U95" s="74">
        <f t="shared" si="29"/>
        <v>-100</v>
      </c>
      <c r="V95" s="70">
        <f t="shared" si="30"/>
        <v>-100</v>
      </c>
      <c r="W95" s="70"/>
      <c r="X95" s="70">
        <f t="shared" si="31"/>
        <v>109.92446496013429</v>
      </c>
      <c r="Y95" s="70">
        <f t="shared" si="32"/>
        <v>9.9244649601342871</v>
      </c>
      <c r="Z95" s="70">
        <f t="shared" si="33"/>
        <v>10</v>
      </c>
      <c r="AA95" s="24">
        <f t="shared" si="34"/>
        <v>10</v>
      </c>
      <c r="AB95" s="67">
        <f t="shared" si="35"/>
        <v>110</v>
      </c>
    </row>
    <row r="96" spans="1:28" ht="15" customHeight="1" x14ac:dyDescent="0.25">
      <c r="A96" s="71">
        <v>579</v>
      </c>
      <c r="B96" s="71">
        <v>100</v>
      </c>
      <c r="C96" s="68">
        <v>7.72</v>
      </c>
      <c r="D96" s="68">
        <v>266.63</v>
      </c>
      <c r="E96" s="68">
        <v>210.13</v>
      </c>
      <c r="F96" s="68">
        <v>0</v>
      </c>
      <c r="G96" s="68">
        <f t="shared" si="39"/>
        <v>20.384615384615383</v>
      </c>
      <c r="H96" s="68">
        <v>0</v>
      </c>
      <c r="I96" s="68">
        <f t="shared" si="40"/>
        <v>57.230769230769234</v>
      </c>
      <c r="J96" s="72">
        <f t="shared" si="36"/>
        <v>1</v>
      </c>
      <c r="K96" s="72">
        <f t="shared" si="37"/>
        <v>1</v>
      </c>
      <c r="L96" s="72">
        <f t="shared" si="38"/>
        <v>1</v>
      </c>
      <c r="M96" s="72">
        <f t="shared" ca="1" si="28"/>
        <v>1</v>
      </c>
      <c r="N96" s="26"/>
      <c r="O96" s="26"/>
      <c r="P96" s="25"/>
      <c r="Q96" s="25"/>
      <c r="T96" s="22">
        <v>0</v>
      </c>
      <c r="U96" s="74">
        <f t="shared" si="29"/>
        <v>-100</v>
      </c>
      <c r="V96" s="70">
        <f t="shared" si="30"/>
        <v>-100</v>
      </c>
      <c r="W96" s="70"/>
      <c r="X96" s="70">
        <f t="shared" si="31"/>
        <v>109.92446496013429</v>
      </c>
      <c r="Y96" s="70">
        <f t="shared" si="32"/>
        <v>9.9244649601342871</v>
      </c>
      <c r="Z96" s="70">
        <f t="shared" si="33"/>
        <v>10</v>
      </c>
      <c r="AA96" s="24">
        <f t="shared" si="34"/>
        <v>10</v>
      </c>
      <c r="AB96" s="67">
        <f t="shared" si="35"/>
        <v>110</v>
      </c>
    </row>
    <row r="97" spans="1:28" ht="15" customHeight="1" x14ac:dyDescent="0.25">
      <c r="A97" s="71">
        <v>644</v>
      </c>
      <c r="B97" s="71">
        <v>100</v>
      </c>
      <c r="C97" s="68">
        <v>8.59</v>
      </c>
      <c r="D97" s="68">
        <v>266.70999999999998</v>
      </c>
      <c r="E97" s="68">
        <v>210.13</v>
      </c>
      <c r="F97" s="68">
        <v>0</v>
      </c>
      <c r="G97" s="68">
        <f t="shared" si="39"/>
        <v>14.285714285714286</v>
      </c>
      <c r="H97" s="68">
        <v>0</v>
      </c>
      <c r="I97" s="68">
        <f t="shared" si="40"/>
        <v>53.142857142857146</v>
      </c>
      <c r="J97" s="72">
        <f t="shared" si="36"/>
        <v>1</v>
      </c>
      <c r="K97" s="72">
        <f t="shared" si="37"/>
        <v>1</v>
      </c>
      <c r="L97" s="72">
        <f t="shared" si="38"/>
        <v>1</v>
      </c>
      <c r="M97" s="72">
        <f t="shared" ca="1" si="28"/>
        <v>1</v>
      </c>
      <c r="N97" s="26"/>
      <c r="O97" s="26"/>
      <c r="P97" s="25"/>
      <c r="Q97" s="25"/>
      <c r="T97" s="22">
        <v>0</v>
      </c>
      <c r="U97" s="74">
        <f t="shared" si="29"/>
        <v>-100</v>
      </c>
      <c r="V97" s="70">
        <f t="shared" si="30"/>
        <v>-100</v>
      </c>
      <c r="W97" s="70"/>
      <c r="X97" s="70">
        <f t="shared" si="31"/>
        <v>109.92446496013429</v>
      </c>
      <c r="Y97" s="70">
        <f t="shared" si="32"/>
        <v>9.9244649601342871</v>
      </c>
      <c r="Z97" s="70">
        <f t="shared" si="33"/>
        <v>10</v>
      </c>
      <c r="AA97" s="24">
        <f t="shared" si="34"/>
        <v>10</v>
      </c>
      <c r="AB97" s="67">
        <f t="shared" si="35"/>
        <v>110</v>
      </c>
    </row>
    <row r="98" spans="1:28" ht="15" customHeight="1" x14ac:dyDescent="0.25">
      <c r="A98" s="81">
        <v>708</v>
      </c>
      <c r="B98" s="79">
        <v>100</v>
      </c>
      <c r="C98" s="68">
        <v>9.4499999999999993</v>
      </c>
      <c r="D98" s="68">
        <v>266.81</v>
      </c>
      <c r="E98" s="68">
        <v>210.13</v>
      </c>
      <c r="F98" s="68">
        <v>0</v>
      </c>
      <c r="G98" s="68">
        <f t="shared" si="39"/>
        <v>9.0666666666666664</v>
      </c>
      <c r="H98" s="68">
        <v>0</v>
      </c>
      <c r="I98" s="68">
        <f t="shared" si="40"/>
        <v>49.6</v>
      </c>
      <c r="J98" s="72">
        <f t="shared" si="36"/>
        <v>1</v>
      </c>
      <c r="K98" s="72">
        <f t="shared" si="37"/>
        <v>1</v>
      </c>
      <c r="L98" s="72">
        <f t="shared" si="38"/>
        <v>1</v>
      </c>
      <c r="M98" s="72">
        <f t="shared" ref="M98:M129" ca="1" si="41">IF(RAND()&lt;0.5,0,1)</f>
        <v>1</v>
      </c>
      <c r="N98" s="26"/>
      <c r="O98" s="26"/>
      <c r="P98" s="25"/>
      <c r="Q98" s="25"/>
      <c r="T98" s="22">
        <v>0</v>
      </c>
      <c r="U98" s="74">
        <f t="shared" ref="U98:U129" si="42">T98-B98</f>
        <v>-100</v>
      </c>
      <c r="V98" s="70">
        <f t="shared" ref="V98:V129" si="43">ROUND(U98,0)</f>
        <v>-100</v>
      </c>
      <c r="W98" s="70"/>
      <c r="X98" s="70">
        <f t="shared" ref="X98:X129" si="44">B98/$W$2*$W$3</f>
        <v>109.92446496013429</v>
      </c>
      <c r="Y98" s="70">
        <f t="shared" ref="Y98:Y129" si="45">X98-B98</f>
        <v>9.9244649601342871</v>
      </c>
      <c r="Z98" s="70">
        <f t="shared" ref="Z98:Z129" si="46">ROUND(Y98,0)</f>
        <v>10</v>
      </c>
      <c r="AA98" s="24">
        <f t="shared" ref="AA98:AA129" si="47">IF(V98&gt;=0,V98,Z98)</f>
        <v>10</v>
      </c>
      <c r="AB98" s="67">
        <f t="shared" ref="AB98:AB129" si="48">B98+AA98</f>
        <v>110</v>
      </c>
    </row>
    <row r="99" spans="1:28" ht="15" customHeight="1" x14ac:dyDescent="0.25">
      <c r="A99" s="71">
        <v>595</v>
      </c>
      <c r="B99" s="71">
        <v>100</v>
      </c>
      <c r="C99" s="68">
        <v>7.93</v>
      </c>
      <c r="D99" s="68">
        <v>266.88</v>
      </c>
      <c r="E99" s="68">
        <v>210.13</v>
      </c>
      <c r="F99" s="68">
        <v>0</v>
      </c>
      <c r="G99" s="68">
        <f t="shared" si="39"/>
        <v>15.5625</v>
      </c>
      <c r="H99" s="68">
        <v>0</v>
      </c>
      <c r="I99" s="68">
        <f t="shared" si="40"/>
        <v>46.5</v>
      </c>
      <c r="J99" s="72">
        <f t="shared" ref="J99:J130" si="49">IF(ABS(B99-B98)&lt;=50,1,0)</f>
        <v>1</v>
      </c>
      <c r="K99" s="72">
        <f t="shared" ref="K99:K130" si="50">IF(ABS((B99-B98))&lt;=50,1,IF((B99-B98)*(1)&gt;=0,1,-1))</f>
        <v>1</v>
      </c>
      <c r="L99" s="72">
        <f t="shared" si="38"/>
        <v>1</v>
      </c>
      <c r="M99" s="72">
        <f t="shared" ca="1" si="41"/>
        <v>1</v>
      </c>
      <c r="N99" s="26"/>
      <c r="O99" s="26"/>
      <c r="P99" s="25"/>
      <c r="Q99" s="25"/>
      <c r="T99" s="22">
        <v>0</v>
      </c>
      <c r="U99" s="74">
        <f t="shared" si="42"/>
        <v>-100</v>
      </c>
      <c r="V99" s="70">
        <f t="shared" si="43"/>
        <v>-100</v>
      </c>
      <c r="W99" s="70"/>
      <c r="X99" s="70">
        <f t="shared" si="44"/>
        <v>109.92446496013429</v>
      </c>
      <c r="Y99" s="70">
        <f t="shared" si="45"/>
        <v>9.9244649601342871</v>
      </c>
      <c r="Z99" s="70">
        <f t="shared" si="46"/>
        <v>10</v>
      </c>
      <c r="AA99" s="24">
        <f t="shared" si="47"/>
        <v>10</v>
      </c>
      <c r="AB99" s="67">
        <f t="shared" si="48"/>
        <v>110</v>
      </c>
    </row>
    <row r="100" spans="1:28" ht="15" customHeight="1" x14ac:dyDescent="0.25">
      <c r="A100" s="71">
        <v>482</v>
      </c>
      <c r="B100" s="71">
        <v>100</v>
      </c>
      <c r="C100" s="68">
        <v>6.42</v>
      </c>
      <c r="D100" s="68">
        <v>266.94</v>
      </c>
      <c r="E100" s="68">
        <v>210.13</v>
      </c>
      <c r="F100" s="68">
        <v>0</v>
      </c>
      <c r="G100" s="68">
        <f t="shared" si="39"/>
        <v>21.294117647058822</v>
      </c>
      <c r="H100" s="68">
        <v>0</v>
      </c>
      <c r="I100" s="68">
        <f t="shared" si="40"/>
        <v>43.764705882352942</v>
      </c>
      <c r="J100" s="72">
        <f t="shared" si="49"/>
        <v>1</v>
      </c>
      <c r="K100" s="72">
        <f t="shared" si="50"/>
        <v>1</v>
      </c>
      <c r="L100" s="72">
        <f t="shared" si="38"/>
        <v>1</v>
      </c>
      <c r="M100" s="72">
        <f t="shared" ca="1" si="41"/>
        <v>0</v>
      </c>
      <c r="N100" s="26"/>
      <c r="O100" s="26"/>
      <c r="P100" s="25"/>
      <c r="Q100" s="25"/>
      <c r="T100" s="22">
        <v>0</v>
      </c>
      <c r="U100" s="74">
        <f t="shared" si="42"/>
        <v>-100</v>
      </c>
      <c r="V100" s="70">
        <f t="shared" si="43"/>
        <v>-100</v>
      </c>
      <c r="W100" s="70"/>
      <c r="X100" s="70">
        <f t="shared" si="44"/>
        <v>109.92446496013429</v>
      </c>
      <c r="Y100" s="70">
        <f t="shared" si="45"/>
        <v>9.9244649601342871</v>
      </c>
      <c r="Z100" s="70">
        <f t="shared" si="46"/>
        <v>10</v>
      </c>
      <c r="AA100" s="24">
        <f t="shared" si="47"/>
        <v>10</v>
      </c>
      <c r="AB100" s="67">
        <f t="shared" si="48"/>
        <v>110</v>
      </c>
    </row>
    <row r="101" spans="1:28" ht="15" customHeight="1" x14ac:dyDescent="0.25">
      <c r="A101" s="71">
        <v>368</v>
      </c>
      <c r="B101" s="71">
        <v>100</v>
      </c>
      <c r="C101" s="68">
        <v>4.91</v>
      </c>
      <c r="D101" s="68">
        <v>266.98</v>
      </c>
      <c r="E101" s="68">
        <v>210.13</v>
      </c>
      <c r="F101" s="68">
        <v>0</v>
      </c>
      <c r="G101" s="68">
        <f t="shared" si="39"/>
        <v>26.444444444444443</v>
      </c>
      <c r="H101" s="68">
        <v>0</v>
      </c>
      <c r="I101" s="68">
        <f t="shared" si="40"/>
        <v>41.333333333333336</v>
      </c>
      <c r="J101" s="72">
        <f t="shared" si="49"/>
        <v>1</v>
      </c>
      <c r="K101" s="72">
        <f t="shared" si="50"/>
        <v>1</v>
      </c>
      <c r="L101" s="72">
        <f t="shared" si="38"/>
        <v>1</v>
      </c>
      <c r="M101" s="72">
        <f t="shared" ca="1" si="41"/>
        <v>1</v>
      </c>
      <c r="N101" s="26"/>
      <c r="O101" s="26"/>
      <c r="P101" s="25"/>
      <c r="Q101" s="25"/>
      <c r="T101" s="22">
        <v>0</v>
      </c>
      <c r="U101" s="74">
        <f t="shared" si="42"/>
        <v>-100</v>
      </c>
      <c r="V101" s="70">
        <f t="shared" si="43"/>
        <v>-100</v>
      </c>
      <c r="W101" s="70"/>
      <c r="X101" s="70">
        <f t="shared" si="44"/>
        <v>109.92446496013429</v>
      </c>
      <c r="Y101" s="70">
        <f t="shared" si="45"/>
        <v>9.9244649601342871</v>
      </c>
      <c r="Z101" s="70">
        <f t="shared" si="46"/>
        <v>10</v>
      </c>
      <c r="AA101" s="24">
        <f t="shared" si="47"/>
        <v>10</v>
      </c>
      <c r="AB101" s="67">
        <f t="shared" si="48"/>
        <v>110</v>
      </c>
    </row>
    <row r="102" spans="1:28" ht="15" customHeight="1" x14ac:dyDescent="0.25">
      <c r="A102" s="71">
        <v>449</v>
      </c>
      <c r="B102" s="71">
        <v>100</v>
      </c>
      <c r="C102" s="68">
        <v>5.99</v>
      </c>
      <c r="D102" s="68">
        <v>267.02999999999997</v>
      </c>
      <c r="E102" s="68">
        <v>210.13</v>
      </c>
      <c r="F102" s="68">
        <v>0</v>
      </c>
      <c r="G102" s="68">
        <f t="shared" si="39"/>
        <v>20.789473684210527</v>
      </c>
      <c r="H102" s="68">
        <v>0</v>
      </c>
      <c r="I102" s="68">
        <f t="shared" si="40"/>
        <v>39.157894736842103</v>
      </c>
      <c r="J102" s="72">
        <f t="shared" si="49"/>
        <v>1</v>
      </c>
      <c r="K102" s="72">
        <f t="shared" si="50"/>
        <v>1</v>
      </c>
      <c r="L102" s="72">
        <f t="shared" si="38"/>
        <v>1</v>
      </c>
      <c r="M102" s="72">
        <f t="shared" ca="1" si="41"/>
        <v>1</v>
      </c>
      <c r="N102" s="26"/>
      <c r="O102" s="26"/>
      <c r="P102" s="25"/>
      <c r="Q102" s="25"/>
      <c r="T102" s="22">
        <v>0</v>
      </c>
      <c r="U102" s="74">
        <f t="shared" si="42"/>
        <v>-100</v>
      </c>
      <c r="V102" s="70">
        <f t="shared" si="43"/>
        <v>-100</v>
      </c>
      <c r="W102" s="70"/>
      <c r="X102" s="70">
        <f t="shared" si="44"/>
        <v>109.92446496013429</v>
      </c>
      <c r="Y102" s="70">
        <f t="shared" si="45"/>
        <v>9.9244649601342871</v>
      </c>
      <c r="Z102" s="70">
        <f t="shared" si="46"/>
        <v>10</v>
      </c>
      <c r="AA102" s="24">
        <f t="shared" si="47"/>
        <v>10</v>
      </c>
      <c r="AB102" s="67">
        <f t="shared" si="48"/>
        <v>110</v>
      </c>
    </row>
    <row r="103" spans="1:28" ht="15" customHeight="1" x14ac:dyDescent="0.25">
      <c r="A103" s="71">
        <v>530</v>
      </c>
      <c r="B103" s="71">
        <v>100</v>
      </c>
      <c r="C103" s="68">
        <v>7.07</v>
      </c>
      <c r="D103" s="68">
        <v>267.08999999999997</v>
      </c>
      <c r="E103" s="68">
        <v>210.13</v>
      </c>
      <c r="F103" s="68">
        <v>0</v>
      </c>
      <c r="G103" s="68">
        <f t="shared" si="39"/>
        <v>15.7</v>
      </c>
      <c r="H103" s="68">
        <v>0</v>
      </c>
      <c r="I103" s="68">
        <f t="shared" si="40"/>
        <v>37.200000000000003</v>
      </c>
      <c r="J103" s="72">
        <f t="shared" si="49"/>
        <v>1</v>
      </c>
      <c r="K103" s="72">
        <f t="shared" si="50"/>
        <v>1</v>
      </c>
      <c r="L103" s="72">
        <f t="shared" ref="L103:L134" si="51">IF(OR(COUNTIF(K99:K103,1)=5,COUNTIF(K99:K103,-1)=5),1,0)</f>
        <v>1</v>
      </c>
      <c r="M103" s="72">
        <f t="shared" ca="1" si="41"/>
        <v>0</v>
      </c>
      <c r="N103" s="26"/>
      <c r="O103" s="26"/>
      <c r="P103" s="25"/>
      <c r="Q103" s="25"/>
      <c r="T103" s="22">
        <v>0</v>
      </c>
      <c r="U103" s="74">
        <f t="shared" si="42"/>
        <v>-100</v>
      </c>
      <c r="V103" s="70">
        <f t="shared" si="43"/>
        <v>-100</v>
      </c>
      <c r="W103" s="70"/>
      <c r="X103" s="70">
        <f t="shared" si="44"/>
        <v>109.92446496013429</v>
      </c>
      <c r="Y103" s="70">
        <f t="shared" si="45"/>
        <v>9.9244649601342871</v>
      </c>
      <c r="Z103" s="70">
        <f t="shared" si="46"/>
        <v>10</v>
      </c>
      <c r="AA103" s="24">
        <f t="shared" si="47"/>
        <v>10</v>
      </c>
      <c r="AB103" s="67">
        <f t="shared" si="48"/>
        <v>110</v>
      </c>
    </row>
    <row r="104" spans="1:28" ht="15" customHeight="1" x14ac:dyDescent="0.25">
      <c r="A104" s="71">
        <v>611</v>
      </c>
      <c r="B104" s="71">
        <v>100</v>
      </c>
      <c r="C104" s="68">
        <v>8.15</v>
      </c>
      <c r="D104" s="68">
        <v>267.16000000000003</v>
      </c>
      <c r="E104" s="68">
        <v>210.13</v>
      </c>
      <c r="F104" s="68">
        <v>0</v>
      </c>
      <c r="G104" s="68">
        <f t="shared" si="39"/>
        <v>11.095238095238095</v>
      </c>
      <c r="H104" s="68">
        <v>0</v>
      </c>
      <c r="I104" s="68">
        <f t="shared" si="40"/>
        <v>35.428571428571431</v>
      </c>
      <c r="J104" s="72">
        <f t="shared" si="49"/>
        <v>1</v>
      </c>
      <c r="K104" s="72">
        <f t="shared" si="50"/>
        <v>1</v>
      </c>
      <c r="L104" s="72">
        <f t="shared" si="51"/>
        <v>1</v>
      </c>
      <c r="M104" s="72">
        <f t="shared" ca="1" si="41"/>
        <v>0</v>
      </c>
      <c r="N104" s="26"/>
      <c r="O104" s="26"/>
      <c r="P104" s="25"/>
      <c r="Q104" s="25"/>
      <c r="T104" s="22">
        <v>0</v>
      </c>
      <c r="U104" s="74">
        <f t="shared" si="42"/>
        <v>-100</v>
      </c>
      <c r="V104" s="70">
        <f t="shared" si="43"/>
        <v>-100</v>
      </c>
      <c r="W104" s="70"/>
      <c r="X104" s="70">
        <f t="shared" si="44"/>
        <v>109.92446496013429</v>
      </c>
      <c r="Y104" s="70">
        <f t="shared" si="45"/>
        <v>9.9244649601342871</v>
      </c>
      <c r="Z104" s="70">
        <f t="shared" si="46"/>
        <v>10</v>
      </c>
      <c r="AA104" s="24">
        <f t="shared" si="47"/>
        <v>10</v>
      </c>
      <c r="AB104" s="67">
        <f t="shared" si="48"/>
        <v>110</v>
      </c>
    </row>
    <row r="105" spans="1:28" ht="15" customHeight="1" x14ac:dyDescent="0.25">
      <c r="A105" s="71">
        <v>572</v>
      </c>
      <c r="B105" s="71">
        <v>100</v>
      </c>
      <c r="C105" s="68">
        <v>7.63</v>
      </c>
      <c r="D105" s="68">
        <v>267.22000000000003</v>
      </c>
      <c r="E105" s="68">
        <v>210.13</v>
      </c>
      <c r="F105" s="68">
        <v>0</v>
      </c>
      <c r="G105" s="68">
        <f t="shared" si="39"/>
        <v>12.363636363636363</v>
      </c>
      <c r="H105" s="68">
        <v>0</v>
      </c>
      <c r="I105" s="68">
        <f t="shared" si="40"/>
        <v>33.81818181818182</v>
      </c>
      <c r="J105" s="72">
        <f t="shared" si="49"/>
        <v>1</v>
      </c>
      <c r="K105" s="72">
        <f t="shared" si="50"/>
        <v>1</v>
      </c>
      <c r="L105" s="72">
        <f t="shared" si="51"/>
        <v>1</v>
      </c>
      <c r="M105" s="72">
        <f t="shared" ca="1" si="41"/>
        <v>0</v>
      </c>
      <c r="N105" s="26"/>
      <c r="O105" s="26"/>
      <c r="P105" s="25"/>
      <c r="Q105" s="25"/>
      <c r="T105" s="22">
        <v>0</v>
      </c>
      <c r="U105" s="74">
        <f t="shared" si="42"/>
        <v>-100</v>
      </c>
      <c r="V105" s="70">
        <f t="shared" si="43"/>
        <v>-100</v>
      </c>
      <c r="W105" s="70"/>
      <c r="X105" s="70">
        <f t="shared" si="44"/>
        <v>109.92446496013429</v>
      </c>
      <c r="Y105" s="70">
        <f t="shared" si="45"/>
        <v>9.9244649601342871</v>
      </c>
      <c r="Z105" s="70">
        <f t="shared" si="46"/>
        <v>10</v>
      </c>
      <c r="AA105" s="24">
        <f t="shared" si="47"/>
        <v>10</v>
      </c>
      <c r="AB105" s="67">
        <f t="shared" si="48"/>
        <v>110</v>
      </c>
    </row>
    <row r="106" spans="1:28" ht="15" customHeight="1" x14ac:dyDescent="0.25">
      <c r="A106" s="71">
        <v>533</v>
      </c>
      <c r="B106" s="71">
        <v>100</v>
      </c>
      <c r="C106" s="68">
        <v>7.11</v>
      </c>
      <c r="D106" s="68">
        <v>267.27999999999997</v>
      </c>
      <c r="E106" s="68">
        <v>210.13</v>
      </c>
      <c r="F106" s="68">
        <v>0</v>
      </c>
      <c r="G106" s="68">
        <f t="shared" si="39"/>
        <v>13.521739130434783</v>
      </c>
      <c r="H106" s="68">
        <v>0</v>
      </c>
      <c r="I106" s="68">
        <f t="shared" si="40"/>
        <v>32.347826086956523</v>
      </c>
      <c r="J106" s="72">
        <f t="shared" si="49"/>
        <v>1</v>
      </c>
      <c r="K106" s="72">
        <f t="shared" si="50"/>
        <v>1</v>
      </c>
      <c r="L106" s="72">
        <f t="shared" si="51"/>
        <v>1</v>
      </c>
      <c r="M106" s="72">
        <f t="shared" ca="1" si="41"/>
        <v>1</v>
      </c>
      <c r="N106" s="26"/>
      <c r="O106" s="26"/>
      <c r="P106" s="25"/>
      <c r="Q106" s="25"/>
      <c r="T106" s="22">
        <v>0</v>
      </c>
      <c r="U106" s="74">
        <f t="shared" si="42"/>
        <v>-100</v>
      </c>
      <c r="V106" s="70">
        <f t="shared" si="43"/>
        <v>-100</v>
      </c>
      <c r="W106" s="70"/>
      <c r="X106" s="70">
        <f t="shared" si="44"/>
        <v>109.92446496013429</v>
      </c>
      <c r="Y106" s="70">
        <f t="shared" si="45"/>
        <v>9.9244649601342871</v>
      </c>
      <c r="Z106" s="70">
        <f t="shared" si="46"/>
        <v>10</v>
      </c>
      <c r="AA106" s="24">
        <f t="shared" si="47"/>
        <v>10</v>
      </c>
      <c r="AB106" s="67">
        <f t="shared" si="48"/>
        <v>110</v>
      </c>
    </row>
    <row r="107" spans="1:28" ht="15" customHeight="1" x14ac:dyDescent="0.25">
      <c r="A107" s="71">
        <v>494</v>
      </c>
      <c r="B107" s="71">
        <v>100</v>
      </c>
      <c r="C107" s="68">
        <v>6.58</v>
      </c>
      <c r="D107" s="68">
        <v>267.33999999999997</v>
      </c>
      <c r="E107" s="68">
        <v>210.13</v>
      </c>
      <c r="F107" s="68">
        <v>0</v>
      </c>
      <c r="G107" s="68">
        <f t="shared" si="39"/>
        <v>14.583333333333334</v>
      </c>
      <c r="H107" s="68">
        <v>0</v>
      </c>
      <c r="I107" s="68">
        <f t="shared" si="40"/>
        <v>31</v>
      </c>
      <c r="J107" s="72">
        <f t="shared" si="49"/>
        <v>1</v>
      </c>
      <c r="K107" s="72">
        <f t="shared" si="50"/>
        <v>1</v>
      </c>
      <c r="L107" s="72">
        <f t="shared" si="51"/>
        <v>1</v>
      </c>
      <c r="M107" s="72">
        <f t="shared" ca="1" si="41"/>
        <v>0</v>
      </c>
      <c r="N107" s="26"/>
      <c r="O107" s="26"/>
      <c r="P107" s="25"/>
      <c r="Q107" s="25"/>
      <c r="T107" s="22">
        <v>0</v>
      </c>
      <c r="U107" s="74">
        <f t="shared" si="42"/>
        <v>-100</v>
      </c>
      <c r="V107" s="70">
        <f t="shared" si="43"/>
        <v>-100</v>
      </c>
      <c r="W107" s="70"/>
      <c r="X107" s="70">
        <f t="shared" si="44"/>
        <v>109.92446496013429</v>
      </c>
      <c r="Y107" s="70">
        <f t="shared" si="45"/>
        <v>9.9244649601342871</v>
      </c>
      <c r="Z107" s="70">
        <f t="shared" si="46"/>
        <v>10</v>
      </c>
      <c r="AA107" s="24">
        <f t="shared" si="47"/>
        <v>10</v>
      </c>
      <c r="AB107" s="67">
        <f t="shared" si="48"/>
        <v>110</v>
      </c>
    </row>
    <row r="108" spans="1:28" ht="15" customHeight="1" x14ac:dyDescent="0.25">
      <c r="A108" s="71">
        <v>433</v>
      </c>
      <c r="B108" s="71">
        <v>100</v>
      </c>
      <c r="C108" s="68">
        <v>5.77</v>
      </c>
      <c r="D108" s="68">
        <v>267.38</v>
      </c>
      <c r="E108" s="68">
        <v>210.13</v>
      </c>
      <c r="F108" s="68">
        <v>0</v>
      </c>
      <c r="G108" s="68">
        <f t="shared" si="39"/>
        <v>16.440000000000001</v>
      </c>
      <c r="H108" s="68">
        <v>0</v>
      </c>
      <c r="I108" s="68">
        <f t="shared" si="40"/>
        <v>29.76</v>
      </c>
      <c r="J108" s="72">
        <f t="shared" si="49"/>
        <v>1</v>
      </c>
      <c r="K108" s="72">
        <f t="shared" si="50"/>
        <v>1</v>
      </c>
      <c r="L108" s="72">
        <f t="shared" si="51"/>
        <v>1</v>
      </c>
      <c r="M108" s="72">
        <f t="shared" ca="1" si="41"/>
        <v>0</v>
      </c>
      <c r="N108" s="26"/>
      <c r="O108" s="26"/>
      <c r="P108" s="25"/>
      <c r="Q108" s="25"/>
      <c r="T108" s="22">
        <v>0</v>
      </c>
      <c r="U108" s="74">
        <f t="shared" si="42"/>
        <v>-100</v>
      </c>
      <c r="V108" s="70">
        <f t="shared" si="43"/>
        <v>-100</v>
      </c>
      <c r="W108" s="70"/>
      <c r="X108" s="70">
        <f t="shared" si="44"/>
        <v>109.92446496013429</v>
      </c>
      <c r="Y108" s="70">
        <f t="shared" si="45"/>
        <v>9.9244649601342871</v>
      </c>
      <c r="Z108" s="70">
        <f t="shared" si="46"/>
        <v>10</v>
      </c>
      <c r="AA108" s="24">
        <f t="shared" si="47"/>
        <v>10</v>
      </c>
      <c r="AB108" s="67">
        <f t="shared" si="48"/>
        <v>110</v>
      </c>
    </row>
    <row r="109" spans="1:28" ht="15" customHeight="1" x14ac:dyDescent="0.25">
      <c r="A109" s="71">
        <v>372</v>
      </c>
      <c r="B109" s="71">
        <v>100</v>
      </c>
      <c r="C109" s="68">
        <v>4.97</v>
      </c>
      <c r="D109" s="68">
        <v>267.42</v>
      </c>
      <c r="E109" s="68">
        <v>210.13</v>
      </c>
      <c r="F109" s="68">
        <v>0</v>
      </c>
      <c r="G109" s="68">
        <f t="shared" si="39"/>
        <v>18.153846153846153</v>
      </c>
      <c r="H109" s="68">
        <v>0</v>
      </c>
      <c r="I109" s="68">
        <f t="shared" si="40"/>
        <v>28.615384615384617</v>
      </c>
      <c r="J109" s="72">
        <f t="shared" si="49"/>
        <v>1</v>
      </c>
      <c r="K109" s="72">
        <f t="shared" si="50"/>
        <v>1</v>
      </c>
      <c r="L109" s="72">
        <f t="shared" si="51"/>
        <v>1</v>
      </c>
      <c r="M109" s="72">
        <f t="shared" ca="1" si="41"/>
        <v>0</v>
      </c>
      <c r="N109" s="26"/>
      <c r="O109" s="26"/>
      <c r="P109" s="25"/>
      <c r="Q109" s="25"/>
      <c r="T109" s="22">
        <v>0</v>
      </c>
      <c r="U109" s="74">
        <f t="shared" si="42"/>
        <v>-100</v>
      </c>
      <c r="V109" s="70">
        <f t="shared" si="43"/>
        <v>-100</v>
      </c>
      <c r="W109" s="70"/>
      <c r="X109" s="70">
        <f t="shared" si="44"/>
        <v>109.92446496013429</v>
      </c>
      <c r="Y109" s="70">
        <f t="shared" si="45"/>
        <v>9.9244649601342871</v>
      </c>
      <c r="Z109" s="70">
        <f t="shared" si="46"/>
        <v>10</v>
      </c>
      <c r="AA109" s="24">
        <f t="shared" si="47"/>
        <v>10</v>
      </c>
      <c r="AB109" s="67">
        <f t="shared" si="48"/>
        <v>110</v>
      </c>
    </row>
    <row r="110" spans="1:28" ht="15" customHeight="1" x14ac:dyDescent="0.25">
      <c r="A110" s="71">
        <v>312</v>
      </c>
      <c r="B110" s="71">
        <v>100</v>
      </c>
      <c r="C110" s="68">
        <v>4.17</v>
      </c>
      <c r="D110" s="68">
        <v>267.45</v>
      </c>
      <c r="E110" s="68">
        <v>210.13</v>
      </c>
      <c r="F110" s="68">
        <v>0</v>
      </c>
      <c r="G110" s="68">
        <f t="shared" si="39"/>
        <v>19.703703703703702</v>
      </c>
      <c r="H110" s="68">
        <v>0</v>
      </c>
      <c r="I110" s="68">
        <f t="shared" si="40"/>
        <v>27.555555555555557</v>
      </c>
      <c r="J110" s="72">
        <f t="shared" si="49"/>
        <v>1</v>
      </c>
      <c r="K110" s="72">
        <f t="shared" si="50"/>
        <v>1</v>
      </c>
      <c r="L110" s="72">
        <f t="shared" si="51"/>
        <v>1</v>
      </c>
      <c r="M110" s="72">
        <f t="shared" ca="1" si="41"/>
        <v>0</v>
      </c>
      <c r="N110" s="25"/>
      <c r="O110" s="25"/>
      <c r="P110" s="25"/>
      <c r="Q110" s="25"/>
      <c r="T110" s="22">
        <v>0</v>
      </c>
      <c r="U110" s="74">
        <f t="shared" si="42"/>
        <v>-100</v>
      </c>
      <c r="V110" s="70">
        <f t="shared" si="43"/>
        <v>-100</v>
      </c>
      <c r="W110" s="70"/>
      <c r="X110" s="70">
        <f t="shared" si="44"/>
        <v>109.92446496013429</v>
      </c>
      <c r="Y110" s="70">
        <f t="shared" si="45"/>
        <v>9.9244649601342871</v>
      </c>
      <c r="Z110" s="70">
        <f t="shared" si="46"/>
        <v>10</v>
      </c>
      <c r="AA110" s="24">
        <f t="shared" si="47"/>
        <v>10</v>
      </c>
      <c r="AB110" s="67">
        <f t="shared" si="48"/>
        <v>110</v>
      </c>
    </row>
    <row r="111" spans="1:28" ht="15" customHeight="1" x14ac:dyDescent="0.25">
      <c r="A111" s="71">
        <v>426</v>
      </c>
      <c r="B111" s="71">
        <v>100</v>
      </c>
      <c r="C111" s="68">
        <v>5.68</v>
      </c>
      <c r="D111" s="68">
        <v>267.5</v>
      </c>
      <c r="E111" s="68">
        <v>210.13</v>
      </c>
      <c r="F111" s="68">
        <v>0</v>
      </c>
      <c r="G111" s="68">
        <f t="shared" si="39"/>
        <v>14.928571428571429</v>
      </c>
      <c r="H111" s="68">
        <v>0</v>
      </c>
      <c r="I111" s="68">
        <f t="shared" si="40"/>
        <v>26.571428571428573</v>
      </c>
      <c r="J111" s="72">
        <f t="shared" si="49"/>
        <v>1</v>
      </c>
      <c r="K111" s="72">
        <f t="shared" si="50"/>
        <v>1</v>
      </c>
      <c r="L111" s="72">
        <f t="shared" si="51"/>
        <v>1</v>
      </c>
      <c r="M111" s="72">
        <f t="shared" ca="1" si="41"/>
        <v>1</v>
      </c>
      <c r="N111" s="25"/>
      <c r="O111" s="25"/>
      <c r="P111" s="25"/>
      <c r="Q111" s="25"/>
      <c r="T111" s="22">
        <v>0</v>
      </c>
      <c r="U111" s="74">
        <f t="shared" si="42"/>
        <v>-100</v>
      </c>
      <c r="V111" s="70">
        <f t="shared" si="43"/>
        <v>-100</v>
      </c>
      <c r="W111" s="70"/>
      <c r="X111" s="70">
        <f t="shared" si="44"/>
        <v>109.92446496013429</v>
      </c>
      <c r="Y111" s="70">
        <f t="shared" si="45"/>
        <v>9.9244649601342871</v>
      </c>
      <c r="Z111" s="70">
        <f t="shared" si="46"/>
        <v>10</v>
      </c>
      <c r="AA111" s="24">
        <f t="shared" si="47"/>
        <v>10</v>
      </c>
      <c r="AB111" s="67">
        <f t="shared" si="48"/>
        <v>110</v>
      </c>
    </row>
    <row r="112" spans="1:28" ht="15" customHeight="1" x14ac:dyDescent="0.25">
      <c r="A112" s="71">
        <v>540</v>
      </c>
      <c r="B112" s="71">
        <v>100</v>
      </c>
      <c r="C112" s="68">
        <v>7.19</v>
      </c>
      <c r="D112" s="68">
        <v>267.56</v>
      </c>
      <c r="E112" s="68">
        <v>210.13</v>
      </c>
      <c r="F112" s="68">
        <v>0</v>
      </c>
      <c r="G112" s="68">
        <f t="shared" si="39"/>
        <v>10.482758620689655</v>
      </c>
      <c r="H112" s="68">
        <v>0</v>
      </c>
      <c r="I112" s="68">
        <f t="shared" si="40"/>
        <v>25.655172413793103</v>
      </c>
      <c r="J112" s="72">
        <f t="shared" si="49"/>
        <v>1</v>
      </c>
      <c r="K112" s="72">
        <f t="shared" si="50"/>
        <v>1</v>
      </c>
      <c r="L112" s="72">
        <f t="shared" si="51"/>
        <v>1</v>
      </c>
      <c r="M112" s="72">
        <f t="shared" ca="1" si="41"/>
        <v>1</v>
      </c>
      <c r="N112" s="25"/>
      <c r="O112" s="25"/>
      <c r="P112" s="25"/>
      <c r="Q112" s="25"/>
      <c r="T112" s="22">
        <v>0</v>
      </c>
      <c r="U112" s="74">
        <f t="shared" si="42"/>
        <v>-100</v>
      </c>
      <c r="V112" s="70">
        <f t="shared" si="43"/>
        <v>-100</v>
      </c>
      <c r="W112" s="70"/>
      <c r="X112" s="70">
        <f t="shared" si="44"/>
        <v>109.92446496013429</v>
      </c>
      <c r="Y112" s="70">
        <f t="shared" si="45"/>
        <v>9.9244649601342871</v>
      </c>
      <c r="Z112" s="70">
        <f t="shared" si="46"/>
        <v>10</v>
      </c>
      <c r="AA112" s="24">
        <f t="shared" si="47"/>
        <v>10</v>
      </c>
      <c r="AB112" s="67">
        <f t="shared" si="48"/>
        <v>110</v>
      </c>
    </row>
    <row r="113" spans="1:28" ht="15" customHeight="1" x14ac:dyDescent="0.25">
      <c r="A113" s="71">
        <v>653</v>
      </c>
      <c r="B113" s="71">
        <v>100</v>
      </c>
      <c r="C113" s="68">
        <v>8.7100000000000009</v>
      </c>
      <c r="D113" s="68">
        <v>267.63</v>
      </c>
      <c r="E113" s="68">
        <v>210.13</v>
      </c>
      <c r="F113" s="68">
        <v>0</v>
      </c>
      <c r="G113" s="68">
        <f t="shared" si="39"/>
        <v>6.3666666666666663</v>
      </c>
      <c r="H113" s="68">
        <v>0</v>
      </c>
      <c r="I113" s="68">
        <f t="shared" si="40"/>
        <v>24.8</v>
      </c>
      <c r="J113" s="72">
        <f t="shared" si="49"/>
        <v>1</v>
      </c>
      <c r="K113" s="72">
        <f t="shared" si="50"/>
        <v>1</v>
      </c>
      <c r="L113" s="72">
        <f t="shared" si="51"/>
        <v>1</v>
      </c>
      <c r="M113" s="72">
        <f t="shared" ca="1" si="41"/>
        <v>0</v>
      </c>
      <c r="N113" s="25"/>
      <c r="O113" s="25"/>
      <c r="P113" s="25"/>
      <c r="Q113" s="25"/>
      <c r="T113" s="22">
        <v>0</v>
      </c>
      <c r="U113" s="74">
        <f t="shared" si="42"/>
        <v>-100</v>
      </c>
      <c r="V113" s="70">
        <f t="shared" si="43"/>
        <v>-100</v>
      </c>
      <c r="W113" s="70"/>
      <c r="X113" s="70">
        <f t="shared" si="44"/>
        <v>109.92446496013429</v>
      </c>
      <c r="Y113" s="70">
        <f t="shared" si="45"/>
        <v>9.9244649601342871</v>
      </c>
      <c r="Z113" s="70">
        <f t="shared" si="46"/>
        <v>10</v>
      </c>
      <c r="AA113" s="24">
        <f t="shared" si="47"/>
        <v>10</v>
      </c>
      <c r="AB113" s="67">
        <f t="shared" si="48"/>
        <v>110</v>
      </c>
    </row>
    <row r="114" spans="1:28" ht="15" customHeight="1" x14ac:dyDescent="0.25">
      <c r="A114" s="71">
        <v>507</v>
      </c>
      <c r="B114" s="71">
        <v>100</v>
      </c>
      <c r="C114" s="68">
        <v>6.76</v>
      </c>
      <c r="D114" s="68">
        <v>267.69</v>
      </c>
      <c r="E114" s="68">
        <v>210.13</v>
      </c>
      <c r="F114" s="68">
        <v>0</v>
      </c>
      <c r="G114" s="68">
        <f t="shared" si="39"/>
        <v>10.870967741935484</v>
      </c>
      <c r="H114" s="68">
        <v>0</v>
      </c>
      <c r="I114" s="68">
        <f t="shared" si="40"/>
        <v>24</v>
      </c>
      <c r="J114" s="72">
        <f t="shared" si="49"/>
        <v>1</v>
      </c>
      <c r="K114" s="72">
        <f t="shared" si="50"/>
        <v>1</v>
      </c>
      <c r="L114" s="72">
        <f t="shared" si="51"/>
        <v>1</v>
      </c>
      <c r="M114" s="72">
        <f t="shared" ca="1" si="41"/>
        <v>1</v>
      </c>
      <c r="N114" s="25"/>
      <c r="O114" s="25"/>
      <c r="P114" s="25"/>
      <c r="Q114" s="25"/>
      <c r="T114" s="22">
        <v>0</v>
      </c>
      <c r="U114" s="74">
        <f t="shared" si="42"/>
        <v>-100</v>
      </c>
      <c r="V114" s="70">
        <f t="shared" si="43"/>
        <v>-100</v>
      </c>
      <c r="W114" s="70"/>
      <c r="X114" s="70">
        <f t="shared" si="44"/>
        <v>109.92446496013429</v>
      </c>
      <c r="Y114" s="70">
        <f t="shared" si="45"/>
        <v>9.9244649601342871</v>
      </c>
      <c r="Z114" s="70">
        <f t="shared" si="46"/>
        <v>10</v>
      </c>
      <c r="AA114" s="24">
        <f t="shared" si="47"/>
        <v>10</v>
      </c>
      <c r="AB114" s="67">
        <f t="shared" si="48"/>
        <v>110</v>
      </c>
    </row>
    <row r="115" spans="1:28" ht="15" customHeight="1" x14ac:dyDescent="0.25">
      <c r="A115" s="71">
        <v>361</v>
      </c>
      <c r="B115" s="71">
        <v>100</v>
      </c>
      <c r="C115" s="68">
        <v>4.8099999999999996</v>
      </c>
      <c r="D115" s="68">
        <v>267.73</v>
      </c>
      <c r="E115" s="68">
        <v>210.13</v>
      </c>
      <c r="F115" s="68">
        <v>0</v>
      </c>
      <c r="G115" s="68">
        <f t="shared" si="39"/>
        <v>15.09375</v>
      </c>
      <c r="H115" s="68">
        <v>0</v>
      </c>
      <c r="I115" s="68">
        <f t="shared" si="40"/>
        <v>23.25</v>
      </c>
      <c r="J115" s="72">
        <f t="shared" si="49"/>
        <v>1</v>
      </c>
      <c r="K115" s="72">
        <f t="shared" si="50"/>
        <v>1</v>
      </c>
      <c r="L115" s="72">
        <f t="shared" si="51"/>
        <v>1</v>
      </c>
      <c r="M115" s="72">
        <f t="shared" ca="1" si="41"/>
        <v>1</v>
      </c>
      <c r="N115" s="25"/>
      <c r="O115" s="25"/>
      <c r="P115" s="25"/>
      <c r="Q115" s="25"/>
      <c r="T115" s="22">
        <v>0</v>
      </c>
      <c r="U115" s="74">
        <f t="shared" si="42"/>
        <v>-100</v>
      </c>
      <c r="V115" s="70">
        <f t="shared" si="43"/>
        <v>-100</v>
      </c>
      <c r="W115" s="70"/>
      <c r="X115" s="70">
        <f t="shared" si="44"/>
        <v>109.92446496013429</v>
      </c>
      <c r="Y115" s="70">
        <f t="shared" si="45"/>
        <v>9.9244649601342871</v>
      </c>
      <c r="Z115" s="70">
        <f t="shared" si="46"/>
        <v>10</v>
      </c>
      <c r="AA115" s="24">
        <f t="shared" si="47"/>
        <v>10</v>
      </c>
      <c r="AB115" s="67">
        <f t="shared" si="48"/>
        <v>110</v>
      </c>
    </row>
    <row r="116" spans="1:28" ht="15" customHeight="1" x14ac:dyDescent="0.25">
      <c r="A116" s="71">
        <v>216</v>
      </c>
      <c r="B116" s="71">
        <v>100</v>
      </c>
      <c r="C116" s="68">
        <v>2.87</v>
      </c>
      <c r="D116" s="68">
        <v>267.74</v>
      </c>
      <c r="E116" s="68">
        <v>210.13</v>
      </c>
      <c r="F116" s="68">
        <v>0</v>
      </c>
      <c r="G116" s="68">
        <f t="shared" ref="G116:G147" si="52">($A$83-A116)/(ROW(A116)-ROW($A$83))</f>
        <v>19.030303030303031</v>
      </c>
      <c r="H116" s="68">
        <v>0</v>
      </c>
      <c r="I116" s="68">
        <f t="shared" ref="I116:I147" si="53">($A$83-B116)/(ROW(B116)-ROW($A$83))</f>
        <v>22.545454545454547</v>
      </c>
      <c r="J116" s="72">
        <f t="shared" si="49"/>
        <v>1</v>
      </c>
      <c r="K116" s="72">
        <f t="shared" si="50"/>
        <v>1</v>
      </c>
      <c r="L116" s="72">
        <f t="shared" si="51"/>
        <v>1</v>
      </c>
      <c r="M116" s="72">
        <f t="shared" ca="1" si="41"/>
        <v>1</v>
      </c>
      <c r="N116" s="25"/>
      <c r="O116" s="25"/>
      <c r="P116" s="25"/>
      <c r="Q116" s="25"/>
      <c r="T116" s="22">
        <v>0</v>
      </c>
      <c r="U116" s="74">
        <f t="shared" si="42"/>
        <v>-100</v>
      </c>
      <c r="V116" s="70">
        <f t="shared" si="43"/>
        <v>-100</v>
      </c>
      <c r="W116" s="70"/>
      <c r="X116" s="70">
        <f t="shared" si="44"/>
        <v>109.92446496013429</v>
      </c>
      <c r="Y116" s="70">
        <f t="shared" si="45"/>
        <v>9.9244649601342871</v>
      </c>
      <c r="Z116" s="70">
        <f t="shared" si="46"/>
        <v>10</v>
      </c>
      <c r="AA116" s="24">
        <f t="shared" si="47"/>
        <v>10</v>
      </c>
      <c r="AB116" s="67">
        <f t="shared" si="48"/>
        <v>110</v>
      </c>
    </row>
    <row r="117" spans="1:28" ht="15" customHeight="1" x14ac:dyDescent="0.25">
      <c r="A117" s="71">
        <v>270</v>
      </c>
      <c r="B117" s="71">
        <v>100</v>
      </c>
      <c r="C117" s="68">
        <v>3.61</v>
      </c>
      <c r="D117" s="68">
        <v>267.77</v>
      </c>
      <c r="E117" s="68">
        <v>210.13</v>
      </c>
      <c r="F117" s="68">
        <v>0</v>
      </c>
      <c r="G117" s="68">
        <f t="shared" si="52"/>
        <v>16.882352941176471</v>
      </c>
      <c r="H117" s="68">
        <v>0</v>
      </c>
      <c r="I117" s="68">
        <f t="shared" si="53"/>
        <v>21.882352941176471</v>
      </c>
      <c r="J117" s="72">
        <f t="shared" si="49"/>
        <v>1</v>
      </c>
      <c r="K117" s="72">
        <f t="shared" si="50"/>
        <v>1</v>
      </c>
      <c r="L117" s="72">
        <f t="shared" si="51"/>
        <v>1</v>
      </c>
      <c r="M117" s="72">
        <f t="shared" ca="1" si="41"/>
        <v>1</v>
      </c>
      <c r="N117" s="25"/>
      <c r="O117" s="25"/>
      <c r="P117" s="25"/>
      <c r="Q117" s="25"/>
      <c r="T117" s="22">
        <v>0</v>
      </c>
      <c r="U117" s="74">
        <f t="shared" si="42"/>
        <v>-100</v>
      </c>
      <c r="V117" s="70">
        <f t="shared" si="43"/>
        <v>-100</v>
      </c>
      <c r="W117" s="70"/>
      <c r="X117" s="70">
        <f t="shared" si="44"/>
        <v>109.92446496013429</v>
      </c>
      <c r="Y117" s="70">
        <f t="shared" si="45"/>
        <v>9.9244649601342871</v>
      </c>
      <c r="Z117" s="70">
        <f t="shared" si="46"/>
        <v>10</v>
      </c>
      <c r="AA117" s="24">
        <f t="shared" si="47"/>
        <v>10</v>
      </c>
      <c r="AB117" s="67">
        <f t="shared" si="48"/>
        <v>110</v>
      </c>
    </row>
    <row r="118" spans="1:28" ht="15" customHeight="1" x14ac:dyDescent="0.25">
      <c r="A118" s="71">
        <v>326</v>
      </c>
      <c r="B118" s="71">
        <v>100</v>
      </c>
      <c r="C118" s="68">
        <v>4.34</v>
      </c>
      <c r="D118" s="68">
        <v>267.8</v>
      </c>
      <c r="E118" s="68">
        <v>210.13</v>
      </c>
      <c r="F118" s="68">
        <v>0</v>
      </c>
      <c r="G118" s="68">
        <f t="shared" si="52"/>
        <v>14.8</v>
      </c>
      <c r="H118" s="68">
        <v>0</v>
      </c>
      <c r="I118" s="68">
        <f t="shared" si="53"/>
        <v>21.257142857142856</v>
      </c>
      <c r="J118" s="72">
        <f t="shared" si="49"/>
        <v>1</v>
      </c>
      <c r="K118" s="72">
        <f t="shared" si="50"/>
        <v>1</v>
      </c>
      <c r="L118" s="72">
        <f t="shared" si="51"/>
        <v>1</v>
      </c>
      <c r="M118" s="72">
        <f t="shared" ca="1" si="41"/>
        <v>0</v>
      </c>
      <c r="N118" s="25"/>
      <c r="O118" s="25"/>
      <c r="P118" s="25"/>
      <c r="Q118" s="25"/>
      <c r="T118" s="22">
        <v>0</v>
      </c>
      <c r="U118" s="74">
        <f t="shared" si="42"/>
        <v>-100</v>
      </c>
      <c r="V118" s="70">
        <f t="shared" si="43"/>
        <v>-100</v>
      </c>
      <c r="W118" s="70"/>
      <c r="X118" s="70">
        <f t="shared" si="44"/>
        <v>109.92446496013429</v>
      </c>
      <c r="Y118" s="70">
        <f t="shared" si="45"/>
        <v>9.9244649601342871</v>
      </c>
      <c r="Z118" s="70">
        <f t="shared" si="46"/>
        <v>10</v>
      </c>
      <c r="AA118" s="24">
        <f t="shared" si="47"/>
        <v>10</v>
      </c>
      <c r="AB118" s="67">
        <f t="shared" si="48"/>
        <v>110</v>
      </c>
    </row>
    <row r="119" spans="1:28" ht="15" customHeight="1" x14ac:dyDescent="0.25">
      <c r="A119" s="71">
        <v>380</v>
      </c>
      <c r="B119" s="71">
        <v>100</v>
      </c>
      <c r="C119" s="68">
        <v>5.07</v>
      </c>
      <c r="D119" s="68">
        <v>267.83999999999997</v>
      </c>
      <c r="E119" s="68">
        <v>210.13</v>
      </c>
      <c r="F119" s="68">
        <v>0</v>
      </c>
      <c r="G119" s="68">
        <f t="shared" si="52"/>
        <v>12.888888888888889</v>
      </c>
      <c r="H119" s="68">
        <v>0</v>
      </c>
      <c r="I119" s="68">
        <f t="shared" si="53"/>
        <v>20.666666666666668</v>
      </c>
      <c r="J119" s="72">
        <f t="shared" si="49"/>
        <v>1</v>
      </c>
      <c r="K119" s="72">
        <f t="shared" si="50"/>
        <v>1</v>
      </c>
      <c r="L119" s="72">
        <f t="shared" si="51"/>
        <v>1</v>
      </c>
      <c r="M119" s="72">
        <f t="shared" ca="1" si="41"/>
        <v>0</v>
      </c>
      <c r="N119" s="25"/>
      <c r="O119" s="25"/>
      <c r="P119" s="25"/>
      <c r="Q119" s="25"/>
      <c r="T119" s="22">
        <v>0</v>
      </c>
      <c r="U119" s="74">
        <f t="shared" si="42"/>
        <v>-100</v>
      </c>
      <c r="V119" s="70">
        <f t="shared" si="43"/>
        <v>-100</v>
      </c>
      <c r="W119" s="70"/>
      <c r="X119" s="70">
        <f t="shared" si="44"/>
        <v>109.92446496013429</v>
      </c>
      <c r="Y119" s="70">
        <f t="shared" si="45"/>
        <v>9.9244649601342871</v>
      </c>
      <c r="Z119" s="70">
        <f t="shared" si="46"/>
        <v>10</v>
      </c>
      <c r="AA119" s="24">
        <f t="shared" si="47"/>
        <v>10</v>
      </c>
      <c r="AB119" s="67">
        <f t="shared" si="48"/>
        <v>110</v>
      </c>
    </row>
    <row r="120" spans="1:28" ht="15" customHeight="1" x14ac:dyDescent="0.25">
      <c r="A120" s="71">
        <v>319</v>
      </c>
      <c r="B120" s="71">
        <v>100</v>
      </c>
      <c r="C120" s="68">
        <v>4.25</v>
      </c>
      <c r="D120" s="68">
        <v>267.87</v>
      </c>
      <c r="E120" s="68">
        <v>210.13</v>
      </c>
      <c r="F120" s="68">
        <v>0</v>
      </c>
      <c r="G120" s="68">
        <f t="shared" si="52"/>
        <v>14.189189189189189</v>
      </c>
      <c r="H120" s="68">
        <v>0</v>
      </c>
      <c r="I120" s="68">
        <f t="shared" si="53"/>
        <v>20.108108108108109</v>
      </c>
      <c r="J120" s="72">
        <f t="shared" si="49"/>
        <v>1</v>
      </c>
      <c r="K120" s="72">
        <f t="shared" si="50"/>
        <v>1</v>
      </c>
      <c r="L120" s="72">
        <f t="shared" si="51"/>
        <v>1</v>
      </c>
      <c r="M120" s="72">
        <f t="shared" ca="1" si="41"/>
        <v>0</v>
      </c>
      <c r="N120" s="25"/>
      <c r="O120" s="25"/>
      <c r="P120" s="25"/>
      <c r="Q120" s="25"/>
      <c r="T120" s="22">
        <v>0</v>
      </c>
      <c r="U120" s="74">
        <f t="shared" si="42"/>
        <v>-100</v>
      </c>
      <c r="V120" s="70">
        <f t="shared" si="43"/>
        <v>-100</v>
      </c>
      <c r="W120" s="70"/>
      <c r="X120" s="70">
        <f t="shared" si="44"/>
        <v>109.92446496013429</v>
      </c>
      <c r="Y120" s="70">
        <f t="shared" si="45"/>
        <v>9.9244649601342871</v>
      </c>
      <c r="Z120" s="70">
        <f t="shared" si="46"/>
        <v>10</v>
      </c>
      <c r="AA120" s="24">
        <f t="shared" si="47"/>
        <v>10</v>
      </c>
      <c r="AB120" s="67">
        <f t="shared" si="48"/>
        <v>110</v>
      </c>
    </row>
    <row r="121" spans="1:28" ht="15" customHeight="1" x14ac:dyDescent="0.25">
      <c r="A121" s="71">
        <v>258</v>
      </c>
      <c r="B121" s="71">
        <v>100</v>
      </c>
      <c r="C121" s="68">
        <v>3.43</v>
      </c>
      <c r="D121" s="68">
        <v>267.89</v>
      </c>
      <c r="E121" s="68">
        <v>210.13</v>
      </c>
      <c r="F121" s="68">
        <v>0</v>
      </c>
      <c r="G121" s="68">
        <f t="shared" si="52"/>
        <v>15.421052631578947</v>
      </c>
      <c r="H121" s="68">
        <v>0</v>
      </c>
      <c r="I121" s="68">
        <f t="shared" si="53"/>
        <v>19.578947368421051</v>
      </c>
      <c r="J121" s="72">
        <f t="shared" si="49"/>
        <v>1</v>
      </c>
      <c r="K121" s="72">
        <f t="shared" si="50"/>
        <v>1</v>
      </c>
      <c r="L121" s="72">
        <f t="shared" si="51"/>
        <v>1</v>
      </c>
      <c r="M121" s="72">
        <f t="shared" ca="1" si="41"/>
        <v>1</v>
      </c>
      <c r="N121" s="25"/>
      <c r="O121" s="25"/>
      <c r="P121" s="25"/>
      <c r="Q121" s="25"/>
      <c r="T121" s="22">
        <v>0</v>
      </c>
      <c r="U121" s="74">
        <f t="shared" si="42"/>
        <v>-100</v>
      </c>
      <c r="V121" s="70">
        <f t="shared" si="43"/>
        <v>-100</v>
      </c>
      <c r="W121" s="70"/>
      <c r="X121" s="70">
        <f t="shared" si="44"/>
        <v>109.92446496013429</v>
      </c>
      <c r="Y121" s="70">
        <f t="shared" si="45"/>
        <v>9.9244649601342871</v>
      </c>
      <c r="Z121" s="70">
        <f t="shared" si="46"/>
        <v>10</v>
      </c>
      <c r="AA121" s="24">
        <f t="shared" si="47"/>
        <v>10</v>
      </c>
      <c r="AB121" s="67">
        <f t="shared" si="48"/>
        <v>110</v>
      </c>
    </row>
    <row r="122" spans="1:28" ht="15" customHeight="1" x14ac:dyDescent="0.25">
      <c r="A122" s="71">
        <v>196</v>
      </c>
      <c r="B122" s="71">
        <v>100</v>
      </c>
      <c r="C122" s="68">
        <v>2.61</v>
      </c>
      <c r="D122" s="68">
        <v>267.89999999999998</v>
      </c>
      <c r="E122" s="68">
        <v>210.13</v>
      </c>
      <c r="F122" s="68">
        <v>0</v>
      </c>
      <c r="G122" s="68">
        <f t="shared" si="52"/>
        <v>16.615384615384617</v>
      </c>
      <c r="H122" s="68">
        <v>0</v>
      </c>
      <c r="I122" s="68">
        <f t="shared" si="53"/>
        <v>19.076923076923077</v>
      </c>
      <c r="J122" s="72">
        <f t="shared" si="49"/>
        <v>1</v>
      </c>
      <c r="K122" s="72">
        <f t="shared" si="50"/>
        <v>1</v>
      </c>
      <c r="L122" s="72">
        <f t="shared" si="51"/>
        <v>1</v>
      </c>
      <c r="M122" s="72">
        <f t="shared" ca="1" si="41"/>
        <v>0</v>
      </c>
      <c r="N122" s="25"/>
      <c r="O122" s="25"/>
      <c r="P122" s="25"/>
      <c r="Q122" s="25"/>
      <c r="T122" s="22">
        <v>0</v>
      </c>
      <c r="U122" s="74">
        <f t="shared" si="42"/>
        <v>-100</v>
      </c>
      <c r="V122" s="70">
        <f t="shared" si="43"/>
        <v>-100</v>
      </c>
      <c r="W122" s="70"/>
      <c r="X122" s="70">
        <f t="shared" si="44"/>
        <v>109.92446496013429</v>
      </c>
      <c r="Y122" s="70">
        <f t="shared" si="45"/>
        <v>9.9244649601342871</v>
      </c>
      <c r="Z122" s="70">
        <f t="shared" si="46"/>
        <v>10</v>
      </c>
      <c r="AA122" s="24">
        <f t="shared" si="47"/>
        <v>10</v>
      </c>
      <c r="AB122" s="67">
        <f t="shared" si="48"/>
        <v>110</v>
      </c>
    </row>
    <row r="123" spans="1:28" ht="15" customHeight="1" x14ac:dyDescent="0.25">
      <c r="A123" s="71">
        <v>342</v>
      </c>
      <c r="B123" s="71">
        <v>100</v>
      </c>
      <c r="C123" s="68">
        <v>4.5599999999999996</v>
      </c>
      <c r="D123" s="68">
        <v>267.93</v>
      </c>
      <c r="E123" s="68">
        <v>210.13</v>
      </c>
      <c r="F123" s="68">
        <v>0</v>
      </c>
      <c r="G123" s="68">
        <f t="shared" si="52"/>
        <v>12.55</v>
      </c>
      <c r="H123" s="68">
        <v>0</v>
      </c>
      <c r="I123" s="68">
        <f t="shared" si="53"/>
        <v>18.600000000000001</v>
      </c>
      <c r="J123" s="72">
        <f t="shared" si="49"/>
        <v>1</v>
      </c>
      <c r="K123" s="72">
        <f t="shared" si="50"/>
        <v>1</v>
      </c>
      <c r="L123" s="72">
        <f t="shared" si="51"/>
        <v>1</v>
      </c>
      <c r="M123" s="72">
        <f t="shared" ca="1" si="41"/>
        <v>0</v>
      </c>
      <c r="N123" s="25"/>
      <c r="O123" s="25"/>
      <c r="P123" s="25"/>
      <c r="Q123" s="25"/>
      <c r="T123" s="22">
        <v>0</v>
      </c>
      <c r="U123" s="74">
        <f t="shared" si="42"/>
        <v>-100</v>
      </c>
      <c r="V123" s="70">
        <f t="shared" si="43"/>
        <v>-100</v>
      </c>
      <c r="W123" s="70"/>
      <c r="X123" s="70">
        <f t="shared" si="44"/>
        <v>109.92446496013429</v>
      </c>
      <c r="Y123" s="70">
        <f t="shared" si="45"/>
        <v>9.9244649601342871</v>
      </c>
      <c r="Z123" s="70">
        <f t="shared" si="46"/>
        <v>10</v>
      </c>
      <c r="AA123" s="24">
        <f t="shared" si="47"/>
        <v>10</v>
      </c>
      <c r="AB123" s="67">
        <f t="shared" si="48"/>
        <v>110</v>
      </c>
    </row>
    <row r="124" spans="1:28" ht="15" customHeight="1" x14ac:dyDescent="0.25">
      <c r="A124" s="71">
        <v>488</v>
      </c>
      <c r="B124" s="71">
        <v>100</v>
      </c>
      <c r="C124" s="68">
        <v>6.51</v>
      </c>
      <c r="D124" s="68">
        <v>267.99</v>
      </c>
      <c r="E124" s="68">
        <v>210.13</v>
      </c>
      <c r="F124" s="68">
        <v>0</v>
      </c>
      <c r="G124" s="68">
        <f t="shared" si="52"/>
        <v>8.6829268292682933</v>
      </c>
      <c r="H124" s="68">
        <v>0</v>
      </c>
      <c r="I124" s="68">
        <f t="shared" si="53"/>
        <v>18.146341463414632</v>
      </c>
      <c r="J124" s="72">
        <f t="shared" si="49"/>
        <v>1</v>
      </c>
      <c r="K124" s="72">
        <f t="shared" si="50"/>
        <v>1</v>
      </c>
      <c r="L124" s="72">
        <f t="shared" si="51"/>
        <v>1</v>
      </c>
      <c r="M124" s="72">
        <f t="shared" ca="1" si="41"/>
        <v>0</v>
      </c>
      <c r="N124" s="25"/>
      <c r="O124" s="25"/>
      <c r="P124" s="25"/>
      <c r="Q124" s="25"/>
      <c r="T124" s="22">
        <v>0</v>
      </c>
      <c r="U124" s="74">
        <f t="shared" si="42"/>
        <v>-100</v>
      </c>
      <c r="V124" s="70">
        <f t="shared" si="43"/>
        <v>-100</v>
      </c>
      <c r="W124" s="70"/>
      <c r="X124" s="70">
        <f t="shared" si="44"/>
        <v>109.92446496013429</v>
      </c>
      <c r="Y124" s="70">
        <f t="shared" si="45"/>
        <v>9.9244649601342871</v>
      </c>
      <c r="Z124" s="70">
        <f t="shared" si="46"/>
        <v>10</v>
      </c>
      <c r="AA124" s="24">
        <f t="shared" si="47"/>
        <v>10</v>
      </c>
      <c r="AB124" s="67">
        <f t="shared" si="48"/>
        <v>110</v>
      </c>
    </row>
    <row r="125" spans="1:28" ht="15" customHeight="1" x14ac:dyDescent="0.25">
      <c r="A125" s="71">
        <v>634</v>
      </c>
      <c r="B125" s="71">
        <v>100</v>
      </c>
      <c r="C125" s="68">
        <v>8.4499999999999993</v>
      </c>
      <c r="D125" s="68">
        <v>268.06</v>
      </c>
      <c r="E125" s="68">
        <v>210.13</v>
      </c>
      <c r="F125" s="68">
        <v>0</v>
      </c>
      <c r="G125" s="68">
        <f t="shared" si="52"/>
        <v>5</v>
      </c>
      <c r="H125" s="68">
        <v>0</v>
      </c>
      <c r="I125" s="68">
        <f t="shared" si="53"/>
        <v>17.714285714285715</v>
      </c>
      <c r="J125" s="72">
        <f t="shared" si="49"/>
        <v>1</v>
      </c>
      <c r="K125" s="72">
        <f t="shared" si="50"/>
        <v>1</v>
      </c>
      <c r="L125" s="72">
        <f t="shared" si="51"/>
        <v>1</v>
      </c>
      <c r="M125" s="72">
        <f t="shared" ca="1" si="41"/>
        <v>0</v>
      </c>
      <c r="N125" s="25"/>
      <c r="O125" s="25"/>
      <c r="P125" s="25"/>
      <c r="Q125" s="25"/>
      <c r="T125" s="22">
        <v>0</v>
      </c>
      <c r="U125" s="74">
        <f t="shared" si="42"/>
        <v>-100</v>
      </c>
      <c r="V125" s="70">
        <f t="shared" si="43"/>
        <v>-100</v>
      </c>
      <c r="W125" s="70"/>
      <c r="X125" s="70">
        <f t="shared" si="44"/>
        <v>109.92446496013429</v>
      </c>
      <c r="Y125" s="70">
        <f t="shared" si="45"/>
        <v>9.9244649601342871</v>
      </c>
      <c r="Z125" s="70">
        <f t="shared" si="46"/>
        <v>10</v>
      </c>
      <c r="AA125" s="24">
        <f t="shared" si="47"/>
        <v>10</v>
      </c>
      <c r="AB125" s="67">
        <f t="shared" si="48"/>
        <v>110</v>
      </c>
    </row>
    <row r="126" spans="1:28" ht="15" customHeight="1" x14ac:dyDescent="0.25">
      <c r="A126" s="71">
        <v>493</v>
      </c>
      <c r="B126" s="71">
        <v>100</v>
      </c>
      <c r="C126" s="68">
        <v>6.57</v>
      </c>
      <c r="D126" s="68">
        <v>268.11</v>
      </c>
      <c r="E126" s="68">
        <v>210.13</v>
      </c>
      <c r="F126" s="68">
        <v>0</v>
      </c>
      <c r="G126" s="68">
        <f t="shared" si="52"/>
        <v>8.1627906976744189</v>
      </c>
      <c r="H126" s="68">
        <v>0</v>
      </c>
      <c r="I126" s="68">
        <f t="shared" si="53"/>
        <v>17.302325581395348</v>
      </c>
      <c r="J126" s="72">
        <f t="shared" si="49"/>
        <v>1</v>
      </c>
      <c r="K126" s="72">
        <f t="shared" si="50"/>
        <v>1</v>
      </c>
      <c r="L126" s="72">
        <f t="shared" si="51"/>
        <v>1</v>
      </c>
      <c r="M126" s="72">
        <f t="shared" ca="1" si="41"/>
        <v>1</v>
      </c>
      <c r="N126" s="25"/>
      <c r="O126" s="25"/>
      <c r="P126" s="25"/>
      <c r="Q126" s="25"/>
      <c r="T126" s="22">
        <v>0</v>
      </c>
      <c r="U126" s="74">
        <f t="shared" si="42"/>
        <v>-100</v>
      </c>
      <c r="V126" s="70">
        <f t="shared" si="43"/>
        <v>-100</v>
      </c>
      <c r="W126" s="70"/>
      <c r="X126" s="70">
        <f t="shared" si="44"/>
        <v>109.92446496013429</v>
      </c>
      <c r="Y126" s="70">
        <f t="shared" si="45"/>
        <v>9.9244649601342871</v>
      </c>
      <c r="Z126" s="70">
        <f t="shared" si="46"/>
        <v>10</v>
      </c>
      <c r="AA126" s="24">
        <f t="shared" si="47"/>
        <v>10</v>
      </c>
      <c r="AB126" s="67">
        <f t="shared" si="48"/>
        <v>110</v>
      </c>
    </row>
    <row r="127" spans="1:28" ht="15" customHeight="1" x14ac:dyDescent="0.25">
      <c r="A127" s="71">
        <v>352</v>
      </c>
      <c r="B127" s="71">
        <v>100</v>
      </c>
      <c r="C127" s="68">
        <v>4.7</v>
      </c>
      <c r="D127" s="68">
        <v>268.14</v>
      </c>
      <c r="E127" s="68">
        <v>210.13</v>
      </c>
      <c r="F127" s="68">
        <v>0</v>
      </c>
      <c r="G127" s="68">
        <f t="shared" si="52"/>
        <v>11.181818181818182</v>
      </c>
      <c r="H127" s="68">
        <v>0</v>
      </c>
      <c r="I127" s="68">
        <f t="shared" si="53"/>
        <v>16.90909090909091</v>
      </c>
      <c r="J127" s="72">
        <f t="shared" si="49"/>
        <v>1</v>
      </c>
      <c r="K127" s="72">
        <f t="shared" si="50"/>
        <v>1</v>
      </c>
      <c r="L127" s="72">
        <f t="shared" si="51"/>
        <v>1</v>
      </c>
      <c r="M127" s="72">
        <f t="shared" ca="1" si="41"/>
        <v>0</v>
      </c>
      <c r="N127" s="25"/>
      <c r="O127" s="25"/>
      <c r="P127" s="25"/>
      <c r="Q127" s="25"/>
      <c r="T127" s="22">
        <v>0</v>
      </c>
      <c r="U127" s="74">
        <f t="shared" si="42"/>
        <v>-100</v>
      </c>
      <c r="V127" s="70">
        <f t="shared" si="43"/>
        <v>-100</v>
      </c>
      <c r="W127" s="70"/>
      <c r="X127" s="70">
        <f t="shared" si="44"/>
        <v>109.92446496013429</v>
      </c>
      <c r="Y127" s="70">
        <f t="shared" si="45"/>
        <v>9.9244649601342871</v>
      </c>
      <c r="Z127" s="70">
        <f t="shared" si="46"/>
        <v>10</v>
      </c>
      <c r="AA127" s="24">
        <f t="shared" si="47"/>
        <v>10</v>
      </c>
      <c r="AB127" s="67">
        <f t="shared" si="48"/>
        <v>110</v>
      </c>
    </row>
    <row r="128" spans="1:28" ht="15" customHeight="1" x14ac:dyDescent="0.25">
      <c r="A128" s="71">
        <v>212</v>
      </c>
      <c r="B128" s="71">
        <v>100</v>
      </c>
      <c r="C128" s="68">
        <v>2.83</v>
      </c>
      <c r="D128" s="68">
        <v>268.16000000000003</v>
      </c>
      <c r="E128" s="68">
        <v>210.13</v>
      </c>
      <c r="F128" s="68">
        <v>0</v>
      </c>
      <c r="G128" s="68">
        <f t="shared" si="52"/>
        <v>14.044444444444444</v>
      </c>
      <c r="H128" s="68">
        <v>0</v>
      </c>
      <c r="I128" s="68">
        <f t="shared" si="53"/>
        <v>16.533333333333335</v>
      </c>
      <c r="J128" s="72">
        <f t="shared" si="49"/>
        <v>1</v>
      </c>
      <c r="K128" s="72">
        <f t="shared" si="50"/>
        <v>1</v>
      </c>
      <c r="L128" s="72">
        <f t="shared" si="51"/>
        <v>1</v>
      </c>
      <c r="M128" s="72">
        <f t="shared" ca="1" si="41"/>
        <v>1</v>
      </c>
      <c r="N128" s="25"/>
      <c r="O128" s="25"/>
      <c r="P128" s="25"/>
      <c r="Q128" s="25"/>
      <c r="T128" s="22">
        <v>0</v>
      </c>
      <c r="U128" s="74">
        <f t="shared" si="42"/>
        <v>-100</v>
      </c>
      <c r="V128" s="70">
        <f t="shared" si="43"/>
        <v>-100</v>
      </c>
      <c r="W128" s="70"/>
      <c r="X128" s="70">
        <f t="shared" si="44"/>
        <v>109.92446496013429</v>
      </c>
      <c r="Y128" s="70">
        <f t="shared" si="45"/>
        <v>9.9244649601342871</v>
      </c>
      <c r="Z128" s="70">
        <f t="shared" si="46"/>
        <v>10</v>
      </c>
      <c r="AA128" s="24">
        <f t="shared" si="47"/>
        <v>10</v>
      </c>
      <c r="AB128" s="67">
        <f t="shared" si="48"/>
        <v>110</v>
      </c>
    </row>
    <row r="129" spans="1:28" ht="15" customHeight="1" x14ac:dyDescent="0.25">
      <c r="A129" s="71">
        <v>223</v>
      </c>
      <c r="B129" s="71">
        <v>100</v>
      </c>
      <c r="C129" s="68">
        <v>2.97</v>
      </c>
      <c r="D129" s="68">
        <v>268.17</v>
      </c>
      <c r="E129" s="68">
        <v>210.13</v>
      </c>
      <c r="F129" s="68">
        <v>0</v>
      </c>
      <c r="G129" s="68">
        <f t="shared" si="52"/>
        <v>13.5</v>
      </c>
      <c r="H129" s="68">
        <v>0</v>
      </c>
      <c r="I129" s="68">
        <f t="shared" si="53"/>
        <v>16.173913043478262</v>
      </c>
      <c r="J129" s="72">
        <f t="shared" si="49"/>
        <v>1</v>
      </c>
      <c r="K129" s="72">
        <f t="shared" si="50"/>
        <v>1</v>
      </c>
      <c r="L129" s="72">
        <f t="shared" si="51"/>
        <v>1</v>
      </c>
      <c r="M129" s="72">
        <f t="shared" ca="1" si="41"/>
        <v>1</v>
      </c>
      <c r="N129" s="25"/>
      <c r="O129" s="25"/>
      <c r="P129" s="25"/>
      <c r="Q129" s="25"/>
      <c r="T129" s="22">
        <v>0</v>
      </c>
      <c r="U129" s="74">
        <f t="shared" si="42"/>
        <v>-100</v>
      </c>
      <c r="V129" s="70">
        <f t="shared" si="43"/>
        <v>-100</v>
      </c>
      <c r="W129" s="70"/>
      <c r="X129" s="70">
        <f t="shared" si="44"/>
        <v>109.92446496013429</v>
      </c>
      <c r="Y129" s="70">
        <f t="shared" si="45"/>
        <v>9.9244649601342871</v>
      </c>
      <c r="Z129" s="70">
        <f t="shared" si="46"/>
        <v>10</v>
      </c>
      <c r="AA129" s="24">
        <f t="shared" si="47"/>
        <v>10</v>
      </c>
      <c r="AB129" s="67">
        <f t="shared" si="48"/>
        <v>110</v>
      </c>
    </row>
    <row r="130" spans="1:28" ht="15" customHeight="1" x14ac:dyDescent="0.25">
      <c r="A130" s="71">
        <v>234</v>
      </c>
      <c r="B130" s="71">
        <v>100</v>
      </c>
      <c r="C130" s="68">
        <v>3.12</v>
      </c>
      <c r="D130" s="68">
        <v>268.19</v>
      </c>
      <c r="E130" s="68">
        <v>210.13</v>
      </c>
      <c r="F130" s="68">
        <v>0</v>
      </c>
      <c r="G130" s="68">
        <f t="shared" si="52"/>
        <v>12.978723404255319</v>
      </c>
      <c r="H130" s="68">
        <v>0</v>
      </c>
      <c r="I130" s="68">
        <f t="shared" si="53"/>
        <v>15.829787234042554</v>
      </c>
      <c r="J130" s="72">
        <f t="shared" si="49"/>
        <v>1</v>
      </c>
      <c r="K130" s="72">
        <f t="shared" si="50"/>
        <v>1</v>
      </c>
      <c r="L130" s="72">
        <f t="shared" si="51"/>
        <v>1</v>
      </c>
      <c r="M130" s="72">
        <f t="shared" ref="M130:M161" ca="1" si="54">IF(RAND()&lt;0.5,0,1)</f>
        <v>0</v>
      </c>
      <c r="N130" s="25"/>
      <c r="O130" s="25"/>
      <c r="P130" s="25"/>
      <c r="Q130" s="25"/>
      <c r="T130" s="22">
        <v>0</v>
      </c>
      <c r="U130" s="74">
        <f t="shared" ref="U130:U161" si="55">T130-B130</f>
        <v>-100</v>
      </c>
      <c r="V130" s="70">
        <f t="shared" ref="V130:V161" si="56">ROUND(U130,0)</f>
        <v>-100</v>
      </c>
      <c r="W130" s="70"/>
      <c r="X130" s="70">
        <f t="shared" ref="X130:X161" si="57">B130/$W$2*$W$3</f>
        <v>109.92446496013429</v>
      </c>
      <c r="Y130" s="70">
        <f t="shared" ref="Y130:Y161" si="58">X130-B130</f>
        <v>9.9244649601342871</v>
      </c>
      <c r="Z130" s="70">
        <f t="shared" ref="Z130:Z161" si="59">ROUND(Y130,0)</f>
        <v>10</v>
      </c>
      <c r="AA130" s="24">
        <f t="shared" ref="AA130:AA161" si="60">IF(V130&gt;=0,V130,Z130)</f>
        <v>10</v>
      </c>
      <c r="AB130" s="67">
        <f t="shared" ref="AB130:AB161" si="61">B130+AA130</f>
        <v>110</v>
      </c>
    </row>
    <row r="131" spans="1:28" ht="15" customHeight="1" x14ac:dyDescent="0.25">
      <c r="A131" s="71">
        <v>244</v>
      </c>
      <c r="B131" s="71">
        <v>100</v>
      </c>
      <c r="C131" s="68">
        <v>3.26</v>
      </c>
      <c r="D131" s="68">
        <v>268.20999999999998</v>
      </c>
      <c r="E131" s="68">
        <v>210.13</v>
      </c>
      <c r="F131" s="68">
        <v>0</v>
      </c>
      <c r="G131" s="68">
        <f t="shared" si="52"/>
        <v>12.5</v>
      </c>
      <c r="H131" s="68">
        <v>0</v>
      </c>
      <c r="I131" s="68">
        <f t="shared" si="53"/>
        <v>15.5</v>
      </c>
      <c r="J131" s="72">
        <f t="shared" ref="J131:J167" si="62">IF(ABS(B131-B130)&lt;=50,1,0)</f>
        <v>1</v>
      </c>
      <c r="K131" s="72">
        <f t="shared" ref="K131:K167" si="63">IF(ABS((B131-B130))&lt;=50,1,IF((B131-B130)*(1)&gt;=0,1,-1))</f>
        <v>1</v>
      </c>
      <c r="L131" s="72">
        <f t="shared" si="51"/>
        <v>1</v>
      </c>
      <c r="M131" s="72">
        <f t="shared" ca="1" si="54"/>
        <v>1</v>
      </c>
      <c r="N131" s="25"/>
      <c r="O131" s="25"/>
      <c r="P131" s="25"/>
      <c r="Q131" s="25"/>
      <c r="T131" s="22">
        <v>0</v>
      </c>
      <c r="U131" s="74">
        <f t="shared" si="55"/>
        <v>-100</v>
      </c>
      <c r="V131" s="70">
        <f t="shared" si="56"/>
        <v>-100</v>
      </c>
      <c r="W131" s="70"/>
      <c r="X131" s="70">
        <f t="shared" si="57"/>
        <v>109.92446496013429</v>
      </c>
      <c r="Y131" s="70">
        <f t="shared" si="58"/>
        <v>9.9244649601342871</v>
      </c>
      <c r="Z131" s="70">
        <f t="shared" si="59"/>
        <v>10</v>
      </c>
      <c r="AA131" s="24">
        <f t="shared" si="60"/>
        <v>10</v>
      </c>
      <c r="AB131" s="67">
        <f t="shared" si="61"/>
        <v>110</v>
      </c>
    </row>
    <row r="132" spans="1:28" ht="15" customHeight="1" x14ac:dyDescent="0.25">
      <c r="A132" s="71">
        <v>196</v>
      </c>
      <c r="B132" s="71">
        <v>100</v>
      </c>
      <c r="C132" s="68">
        <v>2.61</v>
      </c>
      <c r="D132" s="68">
        <v>268.22000000000003</v>
      </c>
      <c r="E132" s="68">
        <v>210.13</v>
      </c>
      <c r="F132" s="68">
        <v>0</v>
      </c>
      <c r="G132" s="68">
        <f t="shared" si="52"/>
        <v>13.224489795918368</v>
      </c>
      <c r="H132" s="68">
        <v>0</v>
      </c>
      <c r="I132" s="68">
        <f t="shared" si="53"/>
        <v>15.183673469387756</v>
      </c>
      <c r="J132" s="72">
        <f t="shared" si="62"/>
        <v>1</v>
      </c>
      <c r="K132" s="72">
        <f t="shared" si="63"/>
        <v>1</v>
      </c>
      <c r="L132" s="72">
        <f t="shared" si="51"/>
        <v>1</v>
      </c>
      <c r="M132" s="72">
        <f t="shared" ca="1" si="54"/>
        <v>1</v>
      </c>
      <c r="N132" s="25"/>
      <c r="O132" s="25"/>
      <c r="P132" s="25"/>
      <c r="Q132" s="25"/>
      <c r="T132" s="22">
        <v>0</v>
      </c>
      <c r="U132" s="74">
        <f t="shared" si="55"/>
        <v>-100</v>
      </c>
      <c r="V132" s="70">
        <f t="shared" si="56"/>
        <v>-100</v>
      </c>
      <c r="W132" s="70"/>
      <c r="X132" s="70">
        <f t="shared" si="57"/>
        <v>109.92446496013429</v>
      </c>
      <c r="Y132" s="70">
        <f t="shared" si="58"/>
        <v>9.9244649601342871</v>
      </c>
      <c r="Z132" s="70">
        <f t="shared" si="59"/>
        <v>10</v>
      </c>
      <c r="AA132" s="24">
        <f t="shared" si="60"/>
        <v>10</v>
      </c>
      <c r="AB132" s="67">
        <f t="shared" si="61"/>
        <v>110</v>
      </c>
    </row>
    <row r="133" spans="1:28" ht="15" customHeight="1" x14ac:dyDescent="0.25">
      <c r="A133" s="71">
        <v>148</v>
      </c>
      <c r="B133" s="71">
        <v>100</v>
      </c>
      <c r="C133" s="68">
        <v>0</v>
      </c>
      <c r="D133" s="68">
        <v>268.23</v>
      </c>
      <c r="E133" s="68">
        <v>210.13</v>
      </c>
      <c r="F133" s="68">
        <v>0</v>
      </c>
      <c r="G133" s="68">
        <f t="shared" si="52"/>
        <v>13.92</v>
      </c>
      <c r="H133" s="68">
        <v>0</v>
      </c>
      <c r="I133" s="68">
        <f t="shared" si="53"/>
        <v>14.88</v>
      </c>
      <c r="J133" s="72">
        <f t="shared" si="62"/>
        <v>1</v>
      </c>
      <c r="K133" s="72">
        <f t="shared" si="63"/>
        <v>1</v>
      </c>
      <c r="L133" s="72">
        <f t="shared" si="51"/>
        <v>1</v>
      </c>
      <c r="M133" s="72">
        <f t="shared" ca="1" si="54"/>
        <v>1</v>
      </c>
      <c r="N133" s="25"/>
      <c r="O133" s="25"/>
      <c r="P133" s="25"/>
      <c r="Q133" s="25"/>
      <c r="T133" s="22">
        <v>0</v>
      </c>
      <c r="U133" s="74">
        <f t="shared" si="55"/>
        <v>-100</v>
      </c>
      <c r="V133" s="70">
        <f t="shared" si="56"/>
        <v>-100</v>
      </c>
      <c r="W133" s="70"/>
      <c r="X133" s="70">
        <f t="shared" si="57"/>
        <v>109.92446496013429</v>
      </c>
      <c r="Y133" s="70">
        <f t="shared" si="58"/>
        <v>9.9244649601342871</v>
      </c>
      <c r="Z133" s="70">
        <f t="shared" si="59"/>
        <v>10</v>
      </c>
      <c r="AA133" s="24">
        <f t="shared" si="60"/>
        <v>10</v>
      </c>
      <c r="AB133" s="67">
        <f t="shared" si="61"/>
        <v>110</v>
      </c>
    </row>
    <row r="134" spans="1:28" ht="15" customHeight="1" x14ac:dyDescent="0.25">
      <c r="A134" s="71">
        <v>98</v>
      </c>
      <c r="B134" s="71">
        <v>100</v>
      </c>
      <c r="C134" s="68">
        <v>0</v>
      </c>
      <c r="D134" s="68">
        <v>268.23</v>
      </c>
      <c r="E134" s="68">
        <v>210.13</v>
      </c>
      <c r="F134" s="68">
        <v>0</v>
      </c>
      <c r="G134" s="68">
        <f t="shared" si="52"/>
        <v>14.627450980392156</v>
      </c>
      <c r="H134" s="68">
        <v>0</v>
      </c>
      <c r="I134" s="68">
        <f t="shared" si="53"/>
        <v>14.588235294117647</v>
      </c>
      <c r="J134" s="72">
        <f t="shared" si="62"/>
        <v>1</v>
      </c>
      <c r="K134" s="72">
        <f t="shared" si="63"/>
        <v>1</v>
      </c>
      <c r="L134" s="72">
        <f t="shared" si="51"/>
        <v>1</v>
      </c>
      <c r="M134" s="72">
        <f t="shared" ca="1" si="54"/>
        <v>0</v>
      </c>
      <c r="N134" s="25"/>
      <c r="O134" s="25"/>
      <c r="P134" s="25"/>
      <c r="Q134" s="25"/>
      <c r="T134" s="22">
        <v>0</v>
      </c>
      <c r="U134" s="74">
        <f t="shared" si="55"/>
        <v>-100</v>
      </c>
      <c r="V134" s="70">
        <f t="shared" si="56"/>
        <v>-100</v>
      </c>
      <c r="W134" s="70"/>
      <c r="X134" s="70">
        <f t="shared" si="57"/>
        <v>109.92446496013429</v>
      </c>
      <c r="Y134" s="70">
        <f t="shared" si="58"/>
        <v>9.9244649601342871</v>
      </c>
      <c r="Z134" s="70">
        <f t="shared" si="59"/>
        <v>10</v>
      </c>
      <c r="AA134" s="24">
        <f t="shared" si="60"/>
        <v>10</v>
      </c>
      <c r="AB134" s="67">
        <f t="shared" si="61"/>
        <v>110</v>
      </c>
    </row>
    <row r="135" spans="1:28" ht="15" customHeight="1" x14ac:dyDescent="0.25">
      <c r="A135" s="71">
        <v>131</v>
      </c>
      <c r="B135" s="71">
        <v>100</v>
      </c>
      <c r="C135" s="68">
        <v>0</v>
      </c>
      <c r="D135" s="68">
        <v>268.23</v>
      </c>
      <c r="E135" s="68">
        <v>210.13</v>
      </c>
      <c r="F135" s="68">
        <v>0</v>
      </c>
      <c r="G135" s="68">
        <f t="shared" si="52"/>
        <v>13.711538461538462</v>
      </c>
      <c r="H135" s="68">
        <v>0</v>
      </c>
      <c r="I135" s="68">
        <f t="shared" si="53"/>
        <v>14.307692307692308</v>
      </c>
      <c r="J135" s="72">
        <f t="shared" si="62"/>
        <v>1</v>
      </c>
      <c r="K135" s="72">
        <f t="shared" si="63"/>
        <v>1</v>
      </c>
      <c r="L135" s="72">
        <f t="shared" ref="L135:L166" si="64">IF(OR(COUNTIF(K131:K135,1)=5,COUNTIF(K131:K135,-1)=5),1,0)</f>
        <v>1</v>
      </c>
      <c r="M135" s="72">
        <f t="shared" ca="1" si="54"/>
        <v>1</v>
      </c>
      <c r="N135" s="39"/>
      <c r="O135" s="39"/>
      <c r="P135" s="39"/>
      <c r="Q135" s="39"/>
      <c r="T135" s="22">
        <v>0</v>
      </c>
      <c r="U135" s="74">
        <f t="shared" si="55"/>
        <v>-100</v>
      </c>
      <c r="V135" s="70">
        <f t="shared" si="56"/>
        <v>-100</v>
      </c>
      <c r="W135" s="70"/>
      <c r="X135" s="70">
        <f t="shared" si="57"/>
        <v>109.92446496013429</v>
      </c>
      <c r="Y135" s="70">
        <f t="shared" si="58"/>
        <v>9.9244649601342871</v>
      </c>
      <c r="Z135" s="70">
        <f t="shared" si="59"/>
        <v>10</v>
      </c>
      <c r="AA135" s="24">
        <f t="shared" si="60"/>
        <v>10</v>
      </c>
      <c r="AB135" s="67">
        <f t="shared" si="61"/>
        <v>110</v>
      </c>
    </row>
    <row r="136" spans="1:28" ht="15" customHeight="1" x14ac:dyDescent="0.25">
      <c r="A136" s="71">
        <v>164</v>
      </c>
      <c r="B136" s="71">
        <v>100</v>
      </c>
      <c r="C136" s="68">
        <v>0</v>
      </c>
      <c r="D136" s="68">
        <v>268.24</v>
      </c>
      <c r="E136" s="68">
        <v>210.13</v>
      </c>
      <c r="F136" s="68">
        <v>0</v>
      </c>
      <c r="G136" s="68">
        <f t="shared" si="52"/>
        <v>12.830188679245284</v>
      </c>
      <c r="H136" s="68">
        <v>0</v>
      </c>
      <c r="I136" s="68">
        <f t="shared" si="53"/>
        <v>14.037735849056604</v>
      </c>
      <c r="J136" s="72">
        <f t="shared" si="62"/>
        <v>1</v>
      </c>
      <c r="K136" s="72">
        <f t="shared" si="63"/>
        <v>1</v>
      </c>
      <c r="L136" s="72">
        <f t="shared" si="64"/>
        <v>1</v>
      </c>
      <c r="M136" s="72">
        <f t="shared" ca="1" si="54"/>
        <v>0</v>
      </c>
      <c r="N136" s="39"/>
      <c r="O136" s="39"/>
      <c r="P136" s="39"/>
      <c r="Q136" s="39"/>
      <c r="T136" s="22">
        <v>0</v>
      </c>
      <c r="U136" s="74">
        <f t="shared" si="55"/>
        <v>-100</v>
      </c>
      <c r="V136" s="70">
        <f t="shared" si="56"/>
        <v>-100</v>
      </c>
      <c r="W136" s="70"/>
      <c r="X136" s="70">
        <f t="shared" si="57"/>
        <v>109.92446496013429</v>
      </c>
      <c r="Y136" s="70">
        <f t="shared" si="58"/>
        <v>9.9244649601342871</v>
      </c>
      <c r="Z136" s="70">
        <f t="shared" si="59"/>
        <v>10</v>
      </c>
      <c r="AA136" s="24">
        <f t="shared" si="60"/>
        <v>10</v>
      </c>
      <c r="AB136" s="67">
        <f t="shared" si="61"/>
        <v>110</v>
      </c>
    </row>
    <row r="137" spans="1:28" ht="15" customHeight="1" x14ac:dyDescent="0.2">
      <c r="A137" s="71">
        <v>196</v>
      </c>
      <c r="B137" s="71">
        <v>100</v>
      </c>
      <c r="C137" s="68">
        <v>0</v>
      </c>
      <c r="D137" s="68">
        <v>268.25</v>
      </c>
      <c r="E137" s="68">
        <v>210.13</v>
      </c>
      <c r="F137" s="68">
        <v>0</v>
      </c>
      <c r="G137" s="68">
        <f t="shared" si="52"/>
        <v>12</v>
      </c>
      <c r="H137" s="68">
        <v>0</v>
      </c>
      <c r="I137" s="68">
        <f t="shared" si="53"/>
        <v>13.777777777777779</v>
      </c>
      <c r="J137" s="72">
        <f t="shared" si="62"/>
        <v>1</v>
      </c>
      <c r="K137" s="72">
        <f t="shared" si="63"/>
        <v>1</v>
      </c>
      <c r="L137" s="72">
        <f t="shared" si="64"/>
        <v>1</v>
      </c>
      <c r="M137" s="72">
        <f t="shared" ca="1" si="54"/>
        <v>0</v>
      </c>
      <c r="T137" s="22">
        <v>0</v>
      </c>
      <c r="U137" s="74">
        <f t="shared" si="55"/>
        <v>-100</v>
      </c>
      <c r="V137" s="70">
        <f t="shared" si="56"/>
        <v>-100</v>
      </c>
      <c r="W137" s="70"/>
      <c r="X137" s="70">
        <f t="shared" si="57"/>
        <v>109.92446496013429</v>
      </c>
      <c r="Y137" s="70">
        <f t="shared" si="58"/>
        <v>9.9244649601342871</v>
      </c>
      <c r="Z137" s="70">
        <f t="shared" si="59"/>
        <v>10</v>
      </c>
      <c r="AA137" s="24">
        <f t="shared" si="60"/>
        <v>10</v>
      </c>
      <c r="AB137" s="67">
        <f t="shared" si="61"/>
        <v>110</v>
      </c>
    </row>
    <row r="138" spans="1:28" ht="15" customHeight="1" x14ac:dyDescent="0.2">
      <c r="A138" s="71">
        <v>196</v>
      </c>
      <c r="B138" s="71">
        <v>100</v>
      </c>
      <c r="C138" s="68">
        <v>0</v>
      </c>
      <c r="D138" s="68">
        <v>268.26</v>
      </c>
      <c r="E138" s="68">
        <v>210.13</v>
      </c>
      <c r="F138" s="68">
        <v>0</v>
      </c>
      <c r="G138" s="68">
        <f t="shared" si="52"/>
        <v>11.781818181818181</v>
      </c>
      <c r="H138" s="68">
        <v>0</v>
      </c>
      <c r="I138" s="68">
        <f t="shared" si="53"/>
        <v>13.527272727272727</v>
      </c>
      <c r="J138" s="72">
        <f t="shared" si="62"/>
        <v>1</v>
      </c>
      <c r="K138" s="72">
        <f t="shared" si="63"/>
        <v>1</v>
      </c>
      <c r="L138" s="72">
        <f t="shared" si="64"/>
        <v>1</v>
      </c>
      <c r="M138" s="72">
        <f t="shared" ca="1" si="54"/>
        <v>1</v>
      </c>
      <c r="T138" s="22">
        <v>0</v>
      </c>
      <c r="U138" s="74">
        <f t="shared" si="55"/>
        <v>-100</v>
      </c>
      <c r="V138" s="70">
        <f t="shared" si="56"/>
        <v>-100</v>
      </c>
      <c r="W138" s="70"/>
      <c r="X138" s="70">
        <f t="shared" si="57"/>
        <v>109.92446496013429</v>
      </c>
      <c r="Y138" s="70">
        <f t="shared" si="58"/>
        <v>9.9244649601342871</v>
      </c>
      <c r="Z138" s="70">
        <f t="shared" si="59"/>
        <v>10</v>
      </c>
      <c r="AA138" s="24">
        <f t="shared" si="60"/>
        <v>10</v>
      </c>
      <c r="AB138" s="67">
        <f t="shared" si="61"/>
        <v>110</v>
      </c>
    </row>
    <row r="139" spans="1:28" ht="15" customHeight="1" x14ac:dyDescent="0.2">
      <c r="A139" s="71">
        <v>197</v>
      </c>
      <c r="B139" s="71">
        <v>100</v>
      </c>
      <c r="C139" s="68">
        <v>0</v>
      </c>
      <c r="D139" s="68">
        <v>268.27</v>
      </c>
      <c r="E139" s="68">
        <v>210.13</v>
      </c>
      <c r="F139" s="68">
        <v>0</v>
      </c>
      <c r="G139" s="68">
        <f t="shared" si="52"/>
        <v>11.553571428571429</v>
      </c>
      <c r="H139" s="68">
        <v>0</v>
      </c>
      <c r="I139" s="68">
        <f t="shared" si="53"/>
        <v>13.285714285714286</v>
      </c>
      <c r="J139" s="72">
        <f t="shared" si="62"/>
        <v>1</v>
      </c>
      <c r="K139" s="72">
        <f t="shared" si="63"/>
        <v>1</v>
      </c>
      <c r="L139" s="72">
        <f t="shared" si="64"/>
        <v>1</v>
      </c>
      <c r="M139" s="72">
        <f t="shared" ca="1" si="54"/>
        <v>1</v>
      </c>
      <c r="T139" s="22">
        <v>0</v>
      </c>
      <c r="U139" s="74">
        <f t="shared" si="55"/>
        <v>-100</v>
      </c>
      <c r="V139" s="70">
        <f t="shared" si="56"/>
        <v>-100</v>
      </c>
      <c r="W139" s="70"/>
      <c r="X139" s="70">
        <f t="shared" si="57"/>
        <v>109.92446496013429</v>
      </c>
      <c r="Y139" s="70">
        <f t="shared" si="58"/>
        <v>9.9244649601342871</v>
      </c>
      <c r="Z139" s="70">
        <f t="shared" si="59"/>
        <v>10</v>
      </c>
      <c r="AA139" s="24">
        <f t="shared" si="60"/>
        <v>10</v>
      </c>
      <c r="AB139" s="67">
        <f t="shared" si="61"/>
        <v>110</v>
      </c>
    </row>
    <row r="140" spans="1:28" ht="15" customHeight="1" x14ac:dyDescent="0.2">
      <c r="A140" s="71">
        <v>197</v>
      </c>
      <c r="B140" s="71">
        <v>100</v>
      </c>
      <c r="C140" s="68">
        <v>0</v>
      </c>
      <c r="D140" s="68">
        <v>268.29000000000002</v>
      </c>
      <c r="E140" s="68">
        <v>210.13</v>
      </c>
      <c r="F140" s="68">
        <v>0</v>
      </c>
      <c r="G140" s="68">
        <f t="shared" si="52"/>
        <v>11.350877192982455</v>
      </c>
      <c r="H140" s="68">
        <v>0</v>
      </c>
      <c r="I140" s="68">
        <f t="shared" si="53"/>
        <v>13.052631578947368</v>
      </c>
      <c r="J140" s="72">
        <f t="shared" si="62"/>
        <v>1</v>
      </c>
      <c r="K140" s="72">
        <f t="shared" si="63"/>
        <v>1</v>
      </c>
      <c r="L140" s="72">
        <f t="shared" si="64"/>
        <v>1</v>
      </c>
      <c r="M140" s="72">
        <f t="shared" ca="1" si="54"/>
        <v>0</v>
      </c>
      <c r="T140" s="22">
        <v>0</v>
      </c>
      <c r="U140" s="74">
        <f t="shared" si="55"/>
        <v>-100</v>
      </c>
      <c r="V140" s="70">
        <f t="shared" si="56"/>
        <v>-100</v>
      </c>
      <c r="W140" s="70"/>
      <c r="X140" s="70">
        <f t="shared" si="57"/>
        <v>109.92446496013429</v>
      </c>
      <c r="Y140" s="70">
        <f t="shared" si="58"/>
        <v>9.9244649601342871</v>
      </c>
      <c r="Z140" s="70">
        <f t="shared" si="59"/>
        <v>10</v>
      </c>
      <c r="AA140" s="24">
        <f t="shared" si="60"/>
        <v>10</v>
      </c>
      <c r="AB140" s="67">
        <f t="shared" si="61"/>
        <v>110</v>
      </c>
    </row>
    <row r="141" spans="1:28" ht="15" customHeight="1" x14ac:dyDescent="0.2">
      <c r="A141" s="71">
        <v>181</v>
      </c>
      <c r="B141" s="71">
        <v>100</v>
      </c>
      <c r="C141" s="68">
        <v>0</v>
      </c>
      <c r="D141" s="68">
        <v>268.3</v>
      </c>
      <c r="E141" s="68">
        <v>210.13</v>
      </c>
      <c r="F141" s="68">
        <v>0</v>
      </c>
      <c r="G141" s="68">
        <f t="shared" si="52"/>
        <v>11.431034482758621</v>
      </c>
      <c r="H141" s="68">
        <v>0</v>
      </c>
      <c r="I141" s="68">
        <f t="shared" si="53"/>
        <v>12.827586206896552</v>
      </c>
      <c r="J141" s="72">
        <f t="shared" si="62"/>
        <v>1</v>
      </c>
      <c r="K141" s="72">
        <f t="shared" si="63"/>
        <v>1</v>
      </c>
      <c r="L141" s="72">
        <f t="shared" si="64"/>
        <v>1</v>
      </c>
      <c r="M141" s="72">
        <f t="shared" ca="1" si="54"/>
        <v>0</v>
      </c>
      <c r="T141" s="22">
        <v>0</v>
      </c>
      <c r="U141" s="74">
        <f t="shared" si="55"/>
        <v>-100</v>
      </c>
      <c r="V141" s="70">
        <f t="shared" si="56"/>
        <v>-100</v>
      </c>
      <c r="W141" s="70"/>
      <c r="X141" s="70">
        <f t="shared" si="57"/>
        <v>109.92446496013429</v>
      </c>
      <c r="Y141" s="70">
        <f t="shared" si="58"/>
        <v>9.9244649601342871</v>
      </c>
      <c r="Z141" s="70">
        <f t="shared" si="59"/>
        <v>10</v>
      </c>
      <c r="AA141" s="24">
        <f t="shared" si="60"/>
        <v>10</v>
      </c>
      <c r="AB141" s="67">
        <f t="shared" si="61"/>
        <v>110</v>
      </c>
    </row>
    <row r="142" spans="1:28" ht="15" customHeight="1" x14ac:dyDescent="0.2">
      <c r="A142" s="71">
        <v>165</v>
      </c>
      <c r="B142" s="71">
        <v>100</v>
      </c>
      <c r="C142" s="68">
        <v>0</v>
      </c>
      <c r="D142" s="68">
        <v>268.31</v>
      </c>
      <c r="E142" s="68">
        <v>210.13</v>
      </c>
      <c r="F142" s="68">
        <v>0</v>
      </c>
      <c r="G142" s="68">
        <f t="shared" si="52"/>
        <v>11.508474576271187</v>
      </c>
      <c r="H142" s="68">
        <v>0</v>
      </c>
      <c r="I142" s="68">
        <f t="shared" si="53"/>
        <v>12.610169491525424</v>
      </c>
      <c r="J142" s="72">
        <f t="shared" si="62"/>
        <v>1</v>
      </c>
      <c r="K142" s="72">
        <f t="shared" si="63"/>
        <v>1</v>
      </c>
      <c r="L142" s="72">
        <f t="shared" si="64"/>
        <v>1</v>
      </c>
      <c r="M142" s="72">
        <f t="shared" ca="1" si="54"/>
        <v>1</v>
      </c>
      <c r="T142" s="22">
        <v>0</v>
      </c>
      <c r="U142" s="74">
        <f t="shared" si="55"/>
        <v>-100</v>
      </c>
      <c r="V142" s="70">
        <f t="shared" si="56"/>
        <v>-100</v>
      </c>
      <c r="W142" s="70"/>
      <c r="X142" s="70">
        <f t="shared" si="57"/>
        <v>109.92446496013429</v>
      </c>
      <c r="Y142" s="70">
        <f t="shared" si="58"/>
        <v>9.9244649601342871</v>
      </c>
      <c r="Z142" s="70">
        <f t="shared" si="59"/>
        <v>10</v>
      </c>
      <c r="AA142" s="24">
        <f t="shared" si="60"/>
        <v>10</v>
      </c>
      <c r="AB142" s="67">
        <f t="shared" si="61"/>
        <v>110</v>
      </c>
    </row>
    <row r="143" spans="1:28" ht="15" customHeight="1" x14ac:dyDescent="0.2">
      <c r="A143" s="71">
        <v>148</v>
      </c>
      <c r="B143" s="71">
        <v>100</v>
      </c>
      <c r="C143" s="68">
        <v>0</v>
      </c>
      <c r="D143" s="68">
        <v>268.31</v>
      </c>
      <c r="E143" s="68">
        <v>210.13</v>
      </c>
      <c r="F143" s="68">
        <v>0</v>
      </c>
      <c r="G143" s="68">
        <f t="shared" si="52"/>
        <v>11.6</v>
      </c>
      <c r="H143" s="68">
        <v>0</v>
      </c>
      <c r="I143" s="68">
        <f t="shared" si="53"/>
        <v>12.4</v>
      </c>
      <c r="J143" s="72">
        <f t="shared" si="62"/>
        <v>1</v>
      </c>
      <c r="K143" s="72">
        <f t="shared" si="63"/>
        <v>1</v>
      </c>
      <c r="L143" s="72">
        <f t="shared" si="64"/>
        <v>1</v>
      </c>
      <c r="M143" s="72">
        <f t="shared" ca="1" si="54"/>
        <v>1</v>
      </c>
      <c r="T143" s="22">
        <v>0</v>
      </c>
      <c r="U143" s="74">
        <f t="shared" si="55"/>
        <v>-100</v>
      </c>
      <c r="V143" s="70">
        <f t="shared" si="56"/>
        <v>-100</v>
      </c>
      <c r="W143" s="70"/>
      <c r="X143" s="70">
        <f t="shared" si="57"/>
        <v>109.92446496013429</v>
      </c>
      <c r="Y143" s="70">
        <f t="shared" si="58"/>
        <v>9.9244649601342871</v>
      </c>
      <c r="Z143" s="70">
        <f t="shared" si="59"/>
        <v>10</v>
      </c>
      <c r="AA143" s="24">
        <f t="shared" si="60"/>
        <v>10</v>
      </c>
      <c r="AB143" s="67">
        <f t="shared" si="61"/>
        <v>110</v>
      </c>
    </row>
    <row r="144" spans="1:28" ht="15" customHeight="1" x14ac:dyDescent="0.2">
      <c r="A144" s="71">
        <v>160</v>
      </c>
      <c r="B144" s="71">
        <v>100</v>
      </c>
      <c r="C144" s="68">
        <v>0</v>
      </c>
      <c r="D144" s="68">
        <v>268.32</v>
      </c>
      <c r="E144" s="68">
        <v>210.13</v>
      </c>
      <c r="F144" s="68">
        <v>0</v>
      </c>
      <c r="G144" s="68">
        <f t="shared" si="52"/>
        <v>11.21311475409836</v>
      </c>
      <c r="H144" s="68">
        <v>0</v>
      </c>
      <c r="I144" s="68">
        <f t="shared" si="53"/>
        <v>12.196721311475409</v>
      </c>
      <c r="J144" s="72">
        <f t="shared" si="62"/>
        <v>1</v>
      </c>
      <c r="K144" s="72">
        <f t="shared" si="63"/>
        <v>1</v>
      </c>
      <c r="L144" s="72">
        <f t="shared" si="64"/>
        <v>1</v>
      </c>
      <c r="M144" s="72">
        <f t="shared" ca="1" si="54"/>
        <v>0</v>
      </c>
      <c r="T144" s="22">
        <v>0</v>
      </c>
      <c r="U144" s="74">
        <f t="shared" si="55"/>
        <v>-100</v>
      </c>
      <c r="V144" s="70">
        <f t="shared" si="56"/>
        <v>-100</v>
      </c>
      <c r="W144" s="70"/>
      <c r="X144" s="70">
        <f t="shared" si="57"/>
        <v>109.92446496013429</v>
      </c>
      <c r="Y144" s="70">
        <f t="shared" si="58"/>
        <v>9.9244649601342871</v>
      </c>
      <c r="Z144" s="70">
        <f t="shared" si="59"/>
        <v>10</v>
      </c>
      <c r="AA144" s="24">
        <f t="shared" si="60"/>
        <v>10</v>
      </c>
      <c r="AB144" s="67">
        <f t="shared" si="61"/>
        <v>110</v>
      </c>
    </row>
    <row r="145" spans="1:28" ht="15" customHeight="1" x14ac:dyDescent="0.2">
      <c r="A145" s="71">
        <v>170</v>
      </c>
      <c r="B145" s="71">
        <v>100</v>
      </c>
      <c r="C145" s="68">
        <v>0</v>
      </c>
      <c r="D145" s="68">
        <v>268.33</v>
      </c>
      <c r="E145" s="68">
        <v>210.13</v>
      </c>
      <c r="F145" s="68">
        <v>0</v>
      </c>
      <c r="G145" s="68">
        <f t="shared" si="52"/>
        <v>10.870967741935484</v>
      </c>
      <c r="H145" s="68">
        <v>0</v>
      </c>
      <c r="I145" s="68">
        <f t="shared" si="53"/>
        <v>12</v>
      </c>
      <c r="J145" s="72">
        <f t="shared" si="62"/>
        <v>1</v>
      </c>
      <c r="K145" s="72">
        <f t="shared" si="63"/>
        <v>1</v>
      </c>
      <c r="L145" s="72">
        <f t="shared" si="64"/>
        <v>1</v>
      </c>
      <c r="M145" s="72">
        <f t="shared" ca="1" si="54"/>
        <v>0</v>
      </c>
      <c r="T145" s="22">
        <v>0</v>
      </c>
      <c r="U145" s="74">
        <f t="shared" si="55"/>
        <v>-100</v>
      </c>
      <c r="V145" s="70">
        <f t="shared" si="56"/>
        <v>-100</v>
      </c>
      <c r="W145" s="70"/>
      <c r="X145" s="70">
        <f t="shared" si="57"/>
        <v>109.92446496013429</v>
      </c>
      <c r="Y145" s="70">
        <f t="shared" si="58"/>
        <v>9.9244649601342871</v>
      </c>
      <c r="Z145" s="70">
        <f t="shared" si="59"/>
        <v>10</v>
      </c>
      <c r="AA145" s="24">
        <f t="shared" si="60"/>
        <v>10</v>
      </c>
      <c r="AB145" s="67">
        <f t="shared" si="61"/>
        <v>110</v>
      </c>
    </row>
    <row r="146" spans="1:28" ht="15" customHeight="1" x14ac:dyDescent="0.2">
      <c r="A146" s="71">
        <v>181</v>
      </c>
      <c r="B146" s="71">
        <v>100</v>
      </c>
      <c r="C146" s="68">
        <v>0</v>
      </c>
      <c r="D146" s="68">
        <v>268.33999999999997</v>
      </c>
      <c r="E146" s="68">
        <v>210.13</v>
      </c>
      <c r="F146" s="68">
        <v>0</v>
      </c>
      <c r="G146" s="68">
        <f t="shared" si="52"/>
        <v>10.523809523809524</v>
      </c>
      <c r="H146" s="68">
        <v>0</v>
      </c>
      <c r="I146" s="68">
        <f t="shared" si="53"/>
        <v>11.80952380952381</v>
      </c>
      <c r="J146" s="72">
        <f t="shared" si="62"/>
        <v>1</v>
      </c>
      <c r="K146" s="72">
        <f t="shared" si="63"/>
        <v>1</v>
      </c>
      <c r="L146" s="72">
        <f t="shared" si="64"/>
        <v>1</v>
      </c>
      <c r="M146" s="72">
        <f t="shared" ca="1" si="54"/>
        <v>0</v>
      </c>
      <c r="T146" s="22">
        <v>0</v>
      </c>
      <c r="U146" s="74">
        <f t="shared" si="55"/>
        <v>-100</v>
      </c>
      <c r="V146" s="70">
        <f t="shared" si="56"/>
        <v>-100</v>
      </c>
      <c r="W146" s="70"/>
      <c r="X146" s="70">
        <f t="shared" si="57"/>
        <v>109.92446496013429</v>
      </c>
      <c r="Y146" s="70">
        <f t="shared" si="58"/>
        <v>9.9244649601342871</v>
      </c>
      <c r="Z146" s="70">
        <f t="shared" si="59"/>
        <v>10</v>
      </c>
      <c r="AA146" s="24">
        <f t="shared" si="60"/>
        <v>10</v>
      </c>
      <c r="AB146" s="67">
        <f t="shared" si="61"/>
        <v>110</v>
      </c>
    </row>
    <row r="147" spans="1:28" ht="15" customHeight="1" x14ac:dyDescent="0.2">
      <c r="A147" s="71">
        <v>170</v>
      </c>
      <c r="B147" s="71">
        <v>100</v>
      </c>
      <c r="C147" s="68">
        <v>0</v>
      </c>
      <c r="D147" s="68">
        <v>268.35000000000002</v>
      </c>
      <c r="E147" s="68">
        <v>210.13</v>
      </c>
      <c r="F147" s="68">
        <v>0</v>
      </c>
      <c r="G147" s="68">
        <f t="shared" si="52"/>
        <v>10.53125</v>
      </c>
      <c r="H147" s="68">
        <v>0</v>
      </c>
      <c r="I147" s="68">
        <f t="shared" si="53"/>
        <v>11.625</v>
      </c>
      <c r="J147" s="72">
        <f t="shared" si="62"/>
        <v>1</v>
      </c>
      <c r="K147" s="72">
        <f t="shared" si="63"/>
        <v>1</v>
      </c>
      <c r="L147" s="72">
        <f t="shared" si="64"/>
        <v>1</v>
      </c>
      <c r="M147" s="72">
        <f t="shared" ca="1" si="54"/>
        <v>0</v>
      </c>
      <c r="T147" s="22">
        <v>0</v>
      </c>
      <c r="U147" s="74">
        <f t="shared" si="55"/>
        <v>-100</v>
      </c>
      <c r="V147" s="70">
        <f t="shared" si="56"/>
        <v>-100</v>
      </c>
      <c r="W147" s="70"/>
      <c r="X147" s="70">
        <f t="shared" si="57"/>
        <v>109.92446496013429</v>
      </c>
      <c r="Y147" s="70">
        <f t="shared" si="58"/>
        <v>9.9244649601342871</v>
      </c>
      <c r="Z147" s="70">
        <f t="shared" si="59"/>
        <v>10</v>
      </c>
      <c r="AA147" s="24">
        <f t="shared" si="60"/>
        <v>10</v>
      </c>
      <c r="AB147" s="67">
        <f t="shared" si="61"/>
        <v>110</v>
      </c>
    </row>
    <row r="148" spans="1:28" ht="15" customHeight="1" x14ac:dyDescent="0.2">
      <c r="A148" s="71">
        <v>158</v>
      </c>
      <c r="B148" s="71">
        <v>100</v>
      </c>
      <c r="C148" s="68">
        <v>0</v>
      </c>
      <c r="D148" s="68">
        <v>268.36</v>
      </c>
      <c r="E148" s="68">
        <v>210.13</v>
      </c>
      <c r="F148" s="68">
        <v>0</v>
      </c>
      <c r="G148" s="68">
        <f t="shared" ref="G148:G167" si="65">($A$83-A148)/(ROW(A148)-ROW($A$83))</f>
        <v>10.553846153846154</v>
      </c>
      <c r="H148" s="68">
        <v>0</v>
      </c>
      <c r="I148" s="68">
        <f t="shared" ref="I148:I167" si="66">($A$83-B148)/(ROW(B148)-ROW($A$83))</f>
        <v>11.446153846153846</v>
      </c>
      <c r="J148" s="72">
        <f t="shared" si="62"/>
        <v>1</v>
      </c>
      <c r="K148" s="72">
        <f t="shared" si="63"/>
        <v>1</v>
      </c>
      <c r="L148" s="72">
        <f t="shared" si="64"/>
        <v>1</v>
      </c>
      <c r="M148" s="72">
        <f t="shared" ca="1" si="54"/>
        <v>1</v>
      </c>
      <c r="T148" s="22">
        <v>0</v>
      </c>
      <c r="U148" s="74">
        <f t="shared" si="55"/>
        <v>-100</v>
      </c>
      <c r="V148" s="70">
        <f t="shared" si="56"/>
        <v>-100</v>
      </c>
      <c r="W148" s="70"/>
      <c r="X148" s="70">
        <f t="shared" si="57"/>
        <v>109.92446496013429</v>
      </c>
      <c r="Y148" s="70">
        <f t="shared" si="58"/>
        <v>9.9244649601342871</v>
      </c>
      <c r="Z148" s="70">
        <f t="shared" si="59"/>
        <v>10</v>
      </c>
      <c r="AA148" s="24">
        <f t="shared" si="60"/>
        <v>10</v>
      </c>
      <c r="AB148" s="67">
        <f t="shared" si="61"/>
        <v>110</v>
      </c>
    </row>
    <row r="149" spans="1:28" ht="15" customHeight="1" x14ac:dyDescent="0.2">
      <c r="A149" s="71">
        <v>147</v>
      </c>
      <c r="B149" s="71">
        <v>100</v>
      </c>
      <c r="C149" s="68">
        <v>0</v>
      </c>
      <c r="D149" s="68">
        <v>268.36</v>
      </c>
      <c r="E149" s="68">
        <v>210.13</v>
      </c>
      <c r="F149" s="68">
        <v>0</v>
      </c>
      <c r="G149" s="68">
        <f t="shared" si="65"/>
        <v>10.560606060606061</v>
      </c>
      <c r="H149" s="68">
        <v>0</v>
      </c>
      <c r="I149" s="68">
        <f t="shared" si="66"/>
        <v>11.272727272727273</v>
      </c>
      <c r="J149" s="72">
        <f t="shared" si="62"/>
        <v>1</v>
      </c>
      <c r="K149" s="72">
        <f t="shared" si="63"/>
        <v>1</v>
      </c>
      <c r="L149" s="72">
        <f t="shared" si="64"/>
        <v>1</v>
      </c>
      <c r="M149" s="72">
        <f t="shared" ca="1" si="54"/>
        <v>1</v>
      </c>
      <c r="T149" s="22">
        <v>0</v>
      </c>
      <c r="U149" s="74">
        <f t="shared" si="55"/>
        <v>-100</v>
      </c>
      <c r="V149" s="70">
        <f t="shared" si="56"/>
        <v>-100</v>
      </c>
      <c r="W149" s="70"/>
      <c r="X149" s="70">
        <f t="shared" si="57"/>
        <v>109.92446496013429</v>
      </c>
      <c r="Y149" s="70">
        <f t="shared" si="58"/>
        <v>9.9244649601342871</v>
      </c>
      <c r="Z149" s="70">
        <f t="shared" si="59"/>
        <v>10</v>
      </c>
      <c r="AA149" s="24">
        <f t="shared" si="60"/>
        <v>10</v>
      </c>
      <c r="AB149" s="67">
        <f t="shared" si="61"/>
        <v>110</v>
      </c>
    </row>
    <row r="150" spans="1:28" ht="15" customHeight="1" x14ac:dyDescent="0.2">
      <c r="A150" s="71">
        <v>148</v>
      </c>
      <c r="B150" s="71">
        <v>100</v>
      </c>
      <c r="C150" s="68">
        <v>0</v>
      </c>
      <c r="D150" s="68">
        <v>268.37</v>
      </c>
      <c r="E150" s="68">
        <v>210.13</v>
      </c>
      <c r="F150" s="68">
        <v>0</v>
      </c>
      <c r="G150" s="68">
        <f t="shared" si="65"/>
        <v>10.388059701492537</v>
      </c>
      <c r="H150" s="68">
        <v>0</v>
      </c>
      <c r="I150" s="68">
        <f t="shared" si="66"/>
        <v>11.104477611940299</v>
      </c>
      <c r="J150" s="72">
        <f t="shared" si="62"/>
        <v>1</v>
      </c>
      <c r="K150" s="72">
        <f t="shared" si="63"/>
        <v>1</v>
      </c>
      <c r="L150" s="72">
        <f t="shared" si="64"/>
        <v>1</v>
      </c>
      <c r="M150" s="72">
        <f t="shared" ca="1" si="54"/>
        <v>1</v>
      </c>
      <c r="T150" s="22">
        <v>0</v>
      </c>
      <c r="U150" s="74">
        <f t="shared" si="55"/>
        <v>-100</v>
      </c>
      <c r="V150" s="70">
        <f t="shared" si="56"/>
        <v>-100</v>
      </c>
      <c r="W150" s="70"/>
      <c r="X150" s="70">
        <f t="shared" si="57"/>
        <v>109.92446496013429</v>
      </c>
      <c r="Y150" s="70">
        <f t="shared" si="58"/>
        <v>9.9244649601342871</v>
      </c>
      <c r="Z150" s="70">
        <f t="shared" si="59"/>
        <v>10</v>
      </c>
      <c r="AA150" s="24">
        <f t="shared" si="60"/>
        <v>10</v>
      </c>
      <c r="AB150" s="67">
        <f t="shared" si="61"/>
        <v>110</v>
      </c>
    </row>
    <row r="151" spans="1:28" ht="15" customHeight="1" x14ac:dyDescent="0.2">
      <c r="A151" s="71">
        <v>148</v>
      </c>
      <c r="B151" s="71">
        <v>100</v>
      </c>
      <c r="C151" s="68">
        <v>0</v>
      </c>
      <c r="D151" s="68">
        <v>268.37</v>
      </c>
      <c r="E151" s="68">
        <v>210.13</v>
      </c>
      <c r="F151" s="68">
        <v>0</v>
      </c>
      <c r="G151" s="68">
        <f t="shared" si="65"/>
        <v>10.235294117647058</v>
      </c>
      <c r="H151" s="68">
        <v>0</v>
      </c>
      <c r="I151" s="68">
        <f t="shared" si="66"/>
        <v>10.941176470588236</v>
      </c>
      <c r="J151" s="72">
        <f t="shared" si="62"/>
        <v>1</v>
      </c>
      <c r="K151" s="72">
        <f t="shared" si="63"/>
        <v>1</v>
      </c>
      <c r="L151" s="72">
        <f t="shared" si="64"/>
        <v>1</v>
      </c>
      <c r="M151" s="72">
        <f t="shared" ca="1" si="54"/>
        <v>0</v>
      </c>
      <c r="T151" s="22">
        <v>0</v>
      </c>
      <c r="U151" s="74">
        <f t="shared" si="55"/>
        <v>-100</v>
      </c>
      <c r="V151" s="70">
        <f t="shared" si="56"/>
        <v>-100</v>
      </c>
      <c r="W151" s="70"/>
      <c r="X151" s="70">
        <f t="shared" si="57"/>
        <v>109.92446496013429</v>
      </c>
      <c r="Y151" s="70">
        <f t="shared" si="58"/>
        <v>9.9244649601342871</v>
      </c>
      <c r="Z151" s="70">
        <f t="shared" si="59"/>
        <v>10</v>
      </c>
      <c r="AA151" s="24">
        <f t="shared" si="60"/>
        <v>10</v>
      </c>
      <c r="AB151" s="67">
        <f t="shared" si="61"/>
        <v>110</v>
      </c>
    </row>
    <row r="152" spans="1:28" ht="15" customHeight="1" x14ac:dyDescent="0.2">
      <c r="A152" s="71">
        <v>148</v>
      </c>
      <c r="B152" s="71">
        <v>100</v>
      </c>
      <c r="C152" s="68">
        <v>0</v>
      </c>
      <c r="D152" s="68">
        <v>268.38</v>
      </c>
      <c r="E152" s="68">
        <v>210.13</v>
      </c>
      <c r="F152" s="68">
        <v>0</v>
      </c>
      <c r="G152" s="68">
        <f t="shared" si="65"/>
        <v>10.086956521739131</v>
      </c>
      <c r="H152" s="68">
        <v>0</v>
      </c>
      <c r="I152" s="68">
        <f t="shared" si="66"/>
        <v>10.782608695652174</v>
      </c>
      <c r="J152" s="72">
        <f t="shared" si="62"/>
        <v>1</v>
      </c>
      <c r="K152" s="72">
        <f t="shared" si="63"/>
        <v>1</v>
      </c>
      <c r="L152" s="72">
        <f t="shared" si="64"/>
        <v>1</v>
      </c>
      <c r="M152" s="72">
        <f t="shared" ca="1" si="54"/>
        <v>0</v>
      </c>
      <c r="T152" s="22">
        <v>0</v>
      </c>
      <c r="U152" s="74">
        <f t="shared" si="55"/>
        <v>-100</v>
      </c>
      <c r="V152" s="70">
        <f t="shared" si="56"/>
        <v>-100</v>
      </c>
      <c r="W152" s="70"/>
      <c r="X152" s="70">
        <f t="shared" si="57"/>
        <v>109.92446496013429</v>
      </c>
      <c r="Y152" s="70">
        <f t="shared" si="58"/>
        <v>9.9244649601342871</v>
      </c>
      <c r="Z152" s="70">
        <f t="shared" si="59"/>
        <v>10</v>
      </c>
      <c r="AA152" s="24">
        <f t="shared" si="60"/>
        <v>10</v>
      </c>
      <c r="AB152" s="67">
        <f t="shared" si="61"/>
        <v>110</v>
      </c>
    </row>
    <row r="153" spans="1:28" ht="15" customHeight="1" x14ac:dyDescent="0.2">
      <c r="A153" s="71">
        <v>154</v>
      </c>
      <c r="B153" s="71">
        <v>100</v>
      </c>
      <c r="C153" s="68">
        <v>0</v>
      </c>
      <c r="D153" s="68">
        <v>268.39</v>
      </c>
      <c r="E153" s="68">
        <v>210.13</v>
      </c>
      <c r="F153" s="68">
        <v>0</v>
      </c>
      <c r="G153" s="68">
        <f t="shared" si="65"/>
        <v>9.8571428571428577</v>
      </c>
      <c r="H153" s="68">
        <v>0</v>
      </c>
      <c r="I153" s="68">
        <f t="shared" si="66"/>
        <v>10.628571428571428</v>
      </c>
      <c r="J153" s="72">
        <f t="shared" si="62"/>
        <v>1</v>
      </c>
      <c r="K153" s="72">
        <f t="shared" si="63"/>
        <v>1</v>
      </c>
      <c r="L153" s="72">
        <f t="shared" si="64"/>
        <v>1</v>
      </c>
      <c r="M153" s="72">
        <f t="shared" ca="1" si="54"/>
        <v>1</v>
      </c>
      <c r="T153" s="22">
        <v>0</v>
      </c>
      <c r="U153" s="74">
        <f t="shared" si="55"/>
        <v>-100</v>
      </c>
      <c r="V153" s="70">
        <f t="shared" si="56"/>
        <v>-100</v>
      </c>
      <c r="W153" s="70"/>
      <c r="X153" s="70">
        <f t="shared" si="57"/>
        <v>109.92446496013429</v>
      </c>
      <c r="Y153" s="70">
        <f t="shared" si="58"/>
        <v>9.9244649601342871</v>
      </c>
      <c r="Z153" s="70">
        <f t="shared" si="59"/>
        <v>10</v>
      </c>
      <c r="AA153" s="24">
        <f t="shared" si="60"/>
        <v>10</v>
      </c>
      <c r="AB153" s="67">
        <f t="shared" si="61"/>
        <v>110</v>
      </c>
    </row>
    <row r="154" spans="1:28" ht="15" customHeight="1" x14ac:dyDescent="0.2">
      <c r="A154" s="71">
        <v>160</v>
      </c>
      <c r="B154" s="71">
        <v>100</v>
      </c>
      <c r="C154" s="68">
        <v>2.13</v>
      </c>
      <c r="D154" s="68">
        <v>268.39</v>
      </c>
      <c r="E154" s="68">
        <v>210.13</v>
      </c>
      <c r="F154" s="68">
        <v>0</v>
      </c>
      <c r="G154" s="68">
        <f t="shared" si="65"/>
        <v>9.6338028169014081</v>
      </c>
      <c r="H154" s="68">
        <v>0</v>
      </c>
      <c r="I154" s="68">
        <f t="shared" si="66"/>
        <v>10.47887323943662</v>
      </c>
      <c r="J154" s="72">
        <f t="shared" si="62"/>
        <v>1</v>
      </c>
      <c r="K154" s="72">
        <f t="shared" si="63"/>
        <v>1</v>
      </c>
      <c r="L154" s="72">
        <f t="shared" si="64"/>
        <v>1</v>
      </c>
      <c r="M154" s="72">
        <f t="shared" ca="1" si="54"/>
        <v>0</v>
      </c>
      <c r="T154" s="22">
        <v>0</v>
      </c>
      <c r="U154" s="74">
        <f t="shared" si="55"/>
        <v>-100</v>
      </c>
      <c r="V154" s="70">
        <f t="shared" si="56"/>
        <v>-100</v>
      </c>
      <c r="W154" s="70"/>
      <c r="X154" s="70">
        <f t="shared" si="57"/>
        <v>109.92446496013429</v>
      </c>
      <c r="Y154" s="70">
        <f t="shared" si="58"/>
        <v>9.9244649601342871</v>
      </c>
      <c r="Z154" s="70">
        <f t="shared" si="59"/>
        <v>10</v>
      </c>
      <c r="AA154" s="24">
        <f t="shared" si="60"/>
        <v>10</v>
      </c>
      <c r="AB154" s="67">
        <f t="shared" si="61"/>
        <v>110</v>
      </c>
    </row>
    <row r="155" spans="1:28" ht="15" customHeight="1" x14ac:dyDescent="0.2">
      <c r="A155" s="71">
        <v>165</v>
      </c>
      <c r="B155" s="71">
        <v>100</v>
      </c>
      <c r="C155" s="68">
        <v>2.2000000000000002</v>
      </c>
      <c r="D155" s="68">
        <v>268.39999999999998</v>
      </c>
      <c r="E155" s="68">
        <v>210.13</v>
      </c>
      <c r="F155" s="68">
        <v>0</v>
      </c>
      <c r="G155" s="68">
        <f t="shared" si="65"/>
        <v>9.4305555555555554</v>
      </c>
      <c r="H155" s="68">
        <v>0</v>
      </c>
      <c r="I155" s="68">
        <f t="shared" si="66"/>
        <v>10.333333333333334</v>
      </c>
      <c r="J155" s="72">
        <f t="shared" si="62"/>
        <v>1</v>
      </c>
      <c r="K155" s="72">
        <f t="shared" si="63"/>
        <v>1</v>
      </c>
      <c r="L155" s="72">
        <f t="shared" si="64"/>
        <v>1</v>
      </c>
      <c r="M155" s="72">
        <f t="shared" ca="1" si="54"/>
        <v>0</v>
      </c>
      <c r="T155" s="22">
        <v>0</v>
      </c>
      <c r="U155" s="74">
        <f t="shared" si="55"/>
        <v>-100</v>
      </c>
      <c r="V155" s="70">
        <f t="shared" si="56"/>
        <v>-100</v>
      </c>
      <c r="W155" s="70"/>
      <c r="X155" s="70">
        <f t="shared" si="57"/>
        <v>109.92446496013429</v>
      </c>
      <c r="Y155" s="70">
        <f t="shared" si="58"/>
        <v>9.9244649601342871</v>
      </c>
      <c r="Z155" s="70">
        <f t="shared" si="59"/>
        <v>10</v>
      </c>
      <c r="AA155" s="24">
        <f t="shared" si="60"/>
        <v>10</v>
      </c>
      <c r="AB155" s="67">
        <f t="shared" si="61"/>
        <v>110</v>
      </c>
    </row>
    <row r="156" spans="1:28" ht="15" customHeight="1" x14ac:dyDescent="0.2">
      <c r="A156" s="71">
        <v>154</v>
      </c>
      <c r="B156" s="71">
        <v>100</v>
      </c>
      <c r="C156" s="68">
        <v>2.0499999999999998</v>
      </c>
      <c r="D156" s="68">
        <v>268.41000000000003</v>
      </c>
      <c r="E156" s="68">
        <v>210.13</v>
      </c>
      <c r="F156" s="68">
        <v>0</v>
      </c>
      <c r="G156" s="68">
        <f t="shared" si="65"/>
        <v>9.4520547945205475</v>
      </c>
      <c r="H156" s="68">
        <v>0</v>
      </c>
      <c r="I156" s="68">
        <f t="shared" si="66"/>
        <v>10.191780821917808</v>
      </c>
      <c r="J156" s="72">
        <f t="shared" si="62"/>
        <v>1</v>
      </c>
      <c r="K156" s="72">
        <f t="shared" si="63"/>
        <v>1</v>
      </c>
      <c r="L156" s="72">
        <f t="shared" si="64"/>
        <v>1</v>
      </c>
      <c r="M156" s="72">
        <f t="shared" ca="1" si="54"/>
        <v>0</v>
      </c>
      <c r="T156" s="22">
        <v>0</v>
      </c>
      <c r="U156" s="74">
        <f t="shared" si="55"/>
        <v>-100</v>
      </c>
      <c r="V156" s="70">
        <f t="shared" si="56"/>
        <v>-100</v>
      </c>
      <c r="W156" s="70"/>
      <c r="X156" s="70">
        <f t="shared" si="57"/>
        <v>109.92446496013429</v>
      </c>
      <c r="Y156" s="70">
        <f t="shared" si="58"/>
        <v>9.9244649601342871</v>
      </c>
      <c r="Z156" s="70">
        <f t="shared" si="59"/>
        <v>10</v>
      </c>
      <c r="AA156" s="24">
        <f t="shared" si="60"/>
        <v>10</v>
      </c>
      <c r="AB156" s="67">
        <f t="shared" si="61"/>
        <v>110</v>
      </c>
    </row>
    <row r="157" spans="1:28" ht="15" customHeight="1" x14ac:dyDescent="0.2">
      <c r="A157" s="71">
        <v>143</v>
      </c>
      <c r="B157" s="71">
        <v>100</v>
      </c>
      <c r="C157" s="68">
        <v>0</v>
      </c>
      <c r="D157" s="68">
        <v>268.42</v>
      </c>
      <c r="E157" s="68">
        <v>210.13</v>
      </c>
      <c r="F157" s="68">
        <v>0</v>
      </c>
      <c r="G157" s="68">
        <f t="shared" si="65"/>
        <v>9.4729729729729737</v>
      </c>
      <c r="H157" s="68">
        <v>0</v>
      </c>
      <c r="I157" s="68">
        <f t="shared" si="66"/>
        <v>10.054054054054054</v>
      </c>
      <c r="J157" s="72">
        <f t="shared" si="62"/>
        <v>1</v>
      </c>
      <c r="K157" s="72">
        <f t="shared" si="63"/>
        <v>1</v>
      </c>
      <c r="L157" s="72">
        <f t="shared" si="64"/>
        <v>1</v>
      </c>
      <c r="M157" s="72">
        <f t="shared" ca="1" si="54"/>
        <v>0</v>
      </c>
      <c r="T157" s="22">
        <v>0</v>
      </c>
      <c r="U157" s="74">
        <f t="shared" si="55"/>
        <v>-100</v>
      </c>
      <c r="V157" s="70">
        <f t="shared" si="56"/>
        <v>-100</v>
      </c>
      <c r="W157" s="70"/>
      <c r="X157" s="70">
        <f t="shared" si="57"/>
        <v>109.92446496013429</v>
      </c>
      <c r="Y157" s="70">
        <f t="shared" si="58"/>
        <v>9.9244649601342871</v>
      </c>
      <c r="Z157" s="70">
        <f t="shared" si="59"/>
        <v>10</v>
      </c>
      <c r="AA157" s="24">
        <f t="shared" si="60"/>
        <v>10</v>
      </c>
      <c r="AB157" s="67">
        <f t="shared" si="61"/>
        <v>110</v>
      </c>
    </row>
    <row r="158" spans="1:28" ht="15" customHeight="1" x14ac:dyDescent="0.2">
      <c r="A158" s="71">
        <v>132</v>
      </c>
      <c r="B158" s="71">
        <v>100</v>
      </c>
      <c r="C158" s="68">
        <v>0</v>
      </c>
      <c r="D158" s="68">
        <v>268.42</v>
      </c>
      <c r="E158" s="68">
        <v>210.13</v>
      </c>
      <c r="F158" s="68">
        <v>0</v>
      </c>
      <c r="G158" s="68">
        <f t="shared" si="65"/>
        <v>9.4933333333333341</v>
      </c>
      <c r="H158" s="68">
        <v>0</v>
      </c>
      <c r="I158" s="68">
        <f t="shared" si="66"/>
        <v>9.92</v>
      </c>
      <c r="J158" s="72">
        <f t="shared" si="62"/>
        <v>1</v>
      </c>
      <c r="K158" s="72">
        <f t="shared" si="63"/>
        <v>1</v>
      </c>
      <c r="L158" s="72">
        <f t="shared" si="64"/>
        <v>1</v>
      </c>
      <c r="M158" s="72">
        <f t="shared" ca="1" si="54"/>
        <v>1</v>
      </c>
      <c r="T158" s="22">
        <v>0</v>
      </c>
      <c r="U158" s="74">
        <f t="shared" si="55"/>
        <v>-100</v>
      </c>
      <c r="V158" s="70">
        <f t="shared" si="56"/>
        <v>-100</v>
      </c>
      <c r="W158" s="70"/>
      <c r="X158" s="70">
        <f t="shared" si="57"/>
        <v>109.92446496013429</v>
      </c>
      <c r="Y158" s="70">
        <f t="shared" si="58"/>
        <v>9.9244649601342871</v>
      </c>
      <c r="Z158" s="70">
        <f t="shared" si="59"/>
        <v>10</v>
      </c>
      <c r="AA158" s="24">
        <f t="shared" si="60"/>
        <v>10</v>
      </c>
      <c r="AB158" s="67">
        <f t="shared" si="61"/>
        <v>110</v>
      </c>
    </row>
    <row r="159" spans="1:28" ht="15" customHeight="1" x14ac:dyDescent="0.2">
      <c r="A159" s="71">
        <v>132</v>
      </c>
      <c r="B159" s="71">
        <v>100</v>
      </c>
      <c r="C159" s="68">
        <v>0</v>
      </c>
      <c r="D159" s="68">
        <v>268.42</v>
      </c>
      <c r="E159" s="68">
        <v>210.13</v>
      </c>
      <c r="F159" s="68">
        <v>0</v>
      </c>
      <c r="G159" s="68">
        <f t="shared" si="65"/>
        <v>9.3684210526315788</v>
      </c>
      <c r="H159" s="68">
        <v>0</v>
      </c>
      <c r="I159" s="68">
        <f t="shared" si="66"/>
        <v>9.7894736842105257</v>
      </c>
      <c r="J159" s="72">
        <f t="shared" si="62"/>
        <v>1</v>
      </c>
      <c r="K159" s="72">
        <f t="shared" si="63"/>
        <v>1</v>
      </c>
      <c r="L159" s="72">
        <f t="shared" si="64"/>
        <v>1</v>
      </c>
      <c r="M159" s="72">
        <f t="shared" ca="1" si="54"/>
        <v>1</v>
      </c>
      <c r="T159" s="22">
        <v>0</v>
      </c>
      <c r="U159" s="74">
        <f t="shared" si="55"/>
        <v>-100</v>
      </c>
      <c r="V159" s="70">
        <f t="shared" si="56"/>
        <v>-100</v>
      </c>
      <c r="W159" s="70"/>
      <c r="X159" s="70">
        <f t="shared" si="57"/>
        <v>109.92446496013429</v>
      </c>
      <c r="Y159" s="70">
        <f t="shared" si="58"/>
        <v>9.9244649601342871</v>
      </c>
      <c r="Z159" s="70">
        <f t="shared" si="59"/>
        <v>10</v>
      </c>
      <c r="AA159" s="24">
        <f t="shared" si="60"/>
        <v>10</v>
      </c>
      <c r="AB159" s="67">
        <f t="shared" si="61"/>
        <v>110</v>
      </c>
    </row>
    <row r="160" spans="1:28" ht="15" customHeight="1" x14ac:dyDescent="0.2">
      <c r="A160" s="71">
        <v>132</v>
      </c>
      <c r="B160" s="71">
        <v>100</v>
      </c>
      <c r="C160" s="68">
        <v>0</v>
      </c>
      <c r="D160" s="68">
        <v>268.43</v>
      </c>
      <c r="E160" s="68">
        <v>210.13</v>
      </c>
      <c r="F160" s="68">
        <v>0</v>
      </c>
      <c r="G160" s="68">
        <f t="shared" si="65"/>
        <v>9.2467532467532472</v>
      </c>
      <c r="H160" s="68">
        <v>0</v>
      </c>
      <c r="I160" s="68">
        <f t="shared" si="66"/>
        <v>9.6623376623376629</v>
      </c>
      <c r="J160" s="72">
        <f t="shared" si="62"/>
        <v>1</v>
      </c>
      <c r="K160" s="72">
        <f t="shared" si="63"/>
        <v>1</v>
      </c>
      <c r="L160" s="72">
        <f t="shared" si="64"/>
        <v>1</v>
      </c>
      <c r="M160" s="72">
        <f t="shared" ca="1" si="54"/>
        <v>1</v>
      </c>
      <c r="T160" s="22">
        <v>0</v>
      </c>
      <c r="U160" s="74">
        <f t="shared" si="55"/>
        <v>-100</v>
      </c>
      <c r="V160" s="70">
        <f t="shared" si="56"/>
        <v>-100</v>
      </c>
      <c r="W160" s="70"/>
      <c r="X160" s="70">
        <f t="shared" si="57"/>
        <v>109.92446496013429</v>
      </c>
      <c r="Y160" s="70">
        <f t="shared" si="58"/>
        <v>9.9244649601342871</v>
      </c>
      <c r="Z160" s="70">
        <f t="shared" si="59"/>
        <v>10</v>
      </c>
      <c r="AA160" s="24">
        <f t="shared" si="60"/>
        <v>10</v>
      </c>
      <c r="AB160" s="67">
        <f t="shared" si="61"/>
        <v>110</v>
      </c>
    </row>
    <row r="161" spans="1:28" ht="15" customHeight="1" x14ac:dyDescent="0.2">
      <c r="A161" s="71">
        <v>132</v>
      </c>
      <c r="B161" s="71">
        <v>100</v>
      </c>
      <c r="C161" s="68">
        <v>0</v>
      </c>
      <c r="D161" s="68">
        <v>268.43</v>
      </c>
      <c r="E161" s="68">
        <v>210.13</v>
      </c>
      <c r="F161" s="68">
        <v>0</v>
      </c>
      <c r="G161" s="68">
        <f t="shared" si="65"/>
        <v>9.1282051282051277</v>
      </c>
      <c r="H161" s="68">
        <v>0</v>
      </c>
      <c r="I161" s="68">
        <f t="shared" si="66"/>
        <v>9.5384615384615383</v>
      </c>
      <c r="J161" s="72">
        <f t="shared" si="62"/>
        <v>1</v>
      </c>
      <c r="K161" s="72">
        <f t="shared" si="63"/>
        <v>1</v>
      </c>
      <c r="L161" s="72">
        <f t="shared" si="64"/>
        <v>1</v>
      </c>
      <c r="M161" s="72">
        <f t="shared" ca="1" si="54"/>
        <v>1</v>
      </c>
      <c r="T161" s="22">
        <v>0</v>
      </c>
      <c r="U161" s="74">
        <f t="shared" si="55"/>
        <v>-100</v>
      </c>
      <c r="V161" s="70">
        <f t="shared" si="56"/>
        <v>-100</v>
      </c>
      <c r="W161" s="70"/>
      <c r="X161" s="70">
        <f t="shared" si="57"/>
        <v>109.92446496013429</v>
      </c>
      <c r="Y161" s="70">
        <f t="shared" si="58"/>
        <v>9.9244649601342871</v>
      </c>
      <c r="Z161" s="70">
        <f t="shared" si="59"/>
        <v>10</v>
      </c>
      <c r="AA161" s="24">
        <f t="shared" si="60"/>
        <v>10</v>
      </c>
      <c r="AB161" s="67">
        <f t="shared" si="61"/>
        <v>110</v>
      </c>
    </row>
    <row r="162" spans="1:28" ht="15" customHeight="1" x14ac:dyDescent="0.2">
      <c r="A162" s="71">
        <v>132</v>
      </c>
      <c r="B162" s="71">
        <v>100</v>
      </c>
      <c r="C162" s="68">
        <v>0</v>
      </c>
      <c r="D162" s="68">
        <v>268.44</v>
      </c>
      <c r="E162" s="68">
        <v>210.13</v>
      </c>
      <c r="F162" s="68">
        <v>0</v>
      </c>
      <c r="G162" s="68">
        <f t="shared" si="65"/>
        <v>9.0126582278481013</v>
      </c>
      <c r="H162" s="68">
        <v>0</v>
      </c>
      <c r="I162" s="68">
        <f t="shared" si="66"/>
        <v>9.4177215189873422</v>
      </c>
      <c r="J162" s="72">
        <f t="shared" si="62"/>
        <v>1</v>
      </c>
      <c r="K162" s="72">
        <f t="shared" si="63"/>
        <v>1</v>
      </c>
      <c r="L162" s="72">
        <f t="shared" si="64"/>
        <v>1</v>
      </c>
      <c r="M162" s="72">
        <f t="shared" ref="M162:M167" ca="1" si="67">IF(RAND()&lt;0.5,0,1)</f>
        <v>0</v>
      </c>
      <c r="T162" s="22">
        <v>0</v>
      </c>
      <c r="U162" s="74">
        <f t="shared" ref="U162:U167" si="68">T162-B162</f>
        <v>-100</v>
      </c>
      <c r="V162" s="70">
        <f t="shared" ref="V162:V167" si="69">ROUND(U162,0)</f>
        <v>-100</v>
      </c>
      <c r="W162" s="70"/>
      <c r="X162" s="70">
        <f t="shared" ref="X162:X167" si="70">B162/$W$2*$W$3</f>
        <v>109.92446496013429</v>
      </c>
      <c r="Y162" s="70">
        <f t="shared" ref="Y162:Y167" si="71">X162-B162</f>
        <v>9.9244649601342871</v>
      </c>
      <c r="Z162" s="70">
        <f t="shared" ref="Z162:Z167" si="72">ROUND(Y162,0)</f>
        <v>10</v>
      </c>
      <c r="AA162" s="24">
        <f t="shared" ref="AA162:AA167" si="73">IF(V162&gt;=0,V162,Z162)</f>
        <v>10</v>
      </c>
      <c r="AB162" s="67">
        <f t="shared" ref="AB162:AB167" si="74">B162+AA162</f>
        <v>110</v>
      </c>
    </row>
    <row r="163" spans="1:28" ht="15" customHeight="1" x14ac:dyDescent="0.2">
      <c r="A163" s="71">
        <v>132</v>
      </c>
      <c r="B163" s="71">
        <v>100</v>
      </c>
      <c r="C163" s="68">
        <v>0</v>
      </c>
      <c r="D163" s="68">
        <v>268.44</v>
      </c>
      <c r="E163" s="68">
        <v>210.13</v>
      </c>
      <c r="F163" s="68">
        <v>0</v>
      </c>
      <c r="G163" s="68">
        <f t="shared" si="65"/>
        <v>8.9</v>
      </c>
      <c r="H163" s="68">
        <v>0</v>
      </c>
      <c r="I163" s="68">
        <f t="shared" si="66"/>
        <v>9.3000000000000007</v>
      </c>
      <c r="J163" s="72">
        <f t="shared" si="62"/>
        <v>1</v>
      </c>
      <c r="K163" s="72">
        <f t="shared" si="63"/>
        <v>1</v>
      </c>
      <c r="L163" s="72">
        <f t="shared" si="64"/>
        <v>1</v>
      </c>
      <c r="M163" s="72">
        <f t="shared" ca="1" si="67"/>
        <v>1</v>
      </c>
      <c r="T163" s="22">
        <v>0</v>
      </c>
      <c r="U163" s="74">
        <f t="shared" si="68"/>
        <v>-100</v>
      </c>
      <c r="V163" s="70">
        <f t="shared" si="69"/>
        <v>-100</v>
      </c>
      <c r="W163" s="70"/>
      <c r="X163" s="70">
        <f t="shared" si="70"/>
        <v>109.92446496013429</v>
      </c>
      <c r="Y163" s="70">
        <f t="shared" si="71"/>
        <v>9.9244649601342871</v>
      </c>
      <c r="Z163" s="70">
        <f t="shared" si="72"/>
        <v>10</v>
      </c>
      <c r="AA163" s="24">
        <f t="shared" si="73"/>
        <v>10</v>
      </c>
      <c r="AB163" s="67">
        <f t="shared" si="74"/>
        <v>110</v>
      </c>
    </row>
    <row r="164" spans="1:28" ht="15" customHeight="1" x14ac:dyDescent="0.2">
      <c r="A164" s="71">
        <v>132</v>
      </c>
      <c r="B164" s="71">
        <v>100</v>
      </c>
      <c r="C164" s="68">
        <v>0</v>
      </c>
      <c r="D164" s="68">
        <v>268.44</v>
      </c>
      <c r="E164" s="68">
        <v>210.13</v>
      </c>
      <c r="F164" s="68">
        <v>0</v>
      </c>
      <c r="G164" s="68">
        <f t="shared" si="65"/>
        <v>8.7901234567901234</v>
      </c>
      <c r="H164" s="68">
        <v>0</v>
      </c>
      <c r="I164" s="68">
        <f t="shared" si="66"/>
        <v>9.1851851851851851</v>
      </c>
      <c r="J164" s="72">
        <f t="shared" si="62"/>
        <v>1</v>
      </c>
      <c r="K164" s="72">
        <f t="shared" si="63"/>
        <v>1</v>
      </c>
      <c r="L164" s="72">
        <f t="shared" si="64"/>
        <v>1</v>
      </c>
      <c r="M164" s="72">
        <f t="shared" ca="1" si="67"/>
        <v>1</v>
      </c>
      <c r="T164" s="22">
        <v>0</v>
      </c>
      <c r="U164" s="74">
        <f t="shared" si="68"/>
        <v>-100</v>
      </c>
      <c r="V164" s="70">
        <f t="shared" si="69"/>
        <v>-100</v>
      </c>
      <c r="W164" s="70"/>
      <c r="X164" s="70">
        <f t="shared" si="70"/>
        <v>109.92446496013429</v>
      </c>
      <c r="Y164" s="70">
        <f t="shared" si="71"/>
        <v>9.9244649601342871</v>
      </c>
      <c r="Z164" s="70">
        <f t="shared" si="72"/>
        <v>10</v>
      </c>
      <c r="AA164" s="24">
        <f t="shared" si="73"/>
        <v>10</v>
      </c>
      <c r="AB164" s="67">
        <f t="shared" si="74"/>
        <v>110</v>
      </c>
    </row>
    <row r="165" spans="1:28" ht="15" customHeight="1" x14ac:dyDescent="0.2">
      <c r="A165" s="71">
        <v>127</v>
      </c>
      <c r="B165" s="71">
        <v>100</v>
      </c>
      <c r="C165" s="68">
        <v>1.69</v>
      </c>
      <c r="D165" s="68">
        <v>268.45</v>
      </c>
      <c r="E165" s="68">
        <v>210.13</v>
      </c>
      <c r="F165" s="68">
        <v>0</v>
      </c>
      <c r="G165" s="68">
        <f t="shared" si="65"/>
        <v>8.7439024390243905</v>
      </c>
      <c r="H165" s="68">
        <v>0</v>
      </c>
      <c r="I165" s="68">
        <f t="shared" si="66"/>
        <v>9.0731707317073162</v>
      </c>
      <c r="J165" s="72">
        <f t="shared" si="62"/>
        <v>1</v>
      </c>
      <c r="K165" s="72">
        <f t="shared" si="63"/>
        <v>1</v>
      </c>
      <c r="L165" s="72">
        <f t="shared" si="64"/>
        <v>1</v>
      </c>
      <c r="M165" s="72">
        <f t="shared" ca="1" si="67"/>
        <v>1</v>
      </c>
      <c r="T165" s="22">
        <v>0</v>
      </c>
      <c r="U165" s="74">
        <f t="shared" si="68"/>
        <v>-100</v>
      </c>
      <c r="V165" s="70">
        <f t="shared" si="69"/>
        <v>-100</v>
      </c>
      <c r="W165" s="70"/>
      <c r="X165" s="70">
        <f t="shared" si="70"/>
        <v>109.92446496013429</v>
      </c>
      <c r="Y165" s="70">
        <f t="shared" si="71"/>
        <v>9.9244649601342871</v>
      </c>
      <c r="Z165" s="70">
        <f t="shared" si="72"/>
        <v>10</v>
      </c>
      <c r="AA165" s="24">
        <f t="shared" si="73"/>
        <v>10</v>
      </c>
      <c r="AB165" s="67">
        <f t="shared" si="74"/>
        <v>110</v>
      </c>
    </row>
    <row r="166" spans="1:28" ht="15" customHeight="1" x14ac:dyDescent="0.2">
      <c r="A166" s="71">
        <v>122</v>
      </c>
      <c r="B166" s="71">
        <v>100</v>
      </c>
      <c r="C166" s="68">
        <v>1.62</v>
      </c>
      <c r="D166" s="68">
        <v>268.45</v>
      </c>
      <c r="E166" s="68">
        <v>210.13</v>
      </c>
      <c r="F166" s="68">
        <v>0</v>
      </c>
      <c r="G166" s="68">
        <f t="shared" si="65"/>
        <v>8.6987951807228914</v>
      </c>
      <c r="H166" s="68">
        <v>0</v>
      </c>
      <c r="I166" s="68">
        <f t="shared" si="66"/>
        <v>8.9638554216867465</v>
      </c>
      <c r="J166" s="72">
        <f t="shared" si="62"/>
        <v>1</v>
      </c>
      <c r="K166" s="72">
        <f t="shared" si="63"/>
        <v>1</v>
      </c>
      <c r="L166" s="72">
        <f t="shared" si="64"/>
        <v>1</v>
      </c>
      <c r="M166" s="72">
        <f t="shared" ca="1" si="67"/>
        <v>1</v>
      </c>
      <c r="T166" s="22">
        <v>0</v>
      </c>
      <c r="U166" s="74">
        <f t="shared" si="68"/>
        <v>-100</v>
      </c>
      <c r="V166" s="70">
        <f t="shared" si="69"/>
        <v>-100</v>
      </c>
      <c r="W166" s="70"/>
      <c r="X166" s="70">
        <f t="shared" si="70"/>
        <v>109.92446496013429</v>
      </c>
      <c r="Y166" s="70">
        <f t="shared" si="71"/>
        <v>9.9244649601342871</v>
      </c>
      <c r="Z166" s="70">
        <f t="shared" si="72"/>
        <v>10</v>
      </c>
      <c r="AA166" s="24">
        <f t="shared" si="73"/>
        <v>10</v>
      </c>
      <c r="AB166" s="67">
        <f t="shared" si="74"/>
        <v>110</v>
      </c>
    </row>
    <row r="167" spans="1:28" ht="15" customHeight="1" x14ac:dyDescent="0.2">
      <c r="A167" s="71">
        <v>116</v>
      </c>
      <c r="B167" s="71">
        <v>100</v>
      </c>
      <c r="C167" s="68">
        <v>1.55</v>
      </c>
      <c r="D167" s="68">
        <v>268.45</v>
      </c>
      <c r="E167" s="68">
        <v>210.13</v>
      </c>
      <c r="F167" s="68">
        <v>0</v>
      </c>
      <c r="G167" s="68">
        <f t="shared" si="65"/>
        <v>8.6666666666666661</v>
      </c>
      <c r="H167" s="68">
        <v>0</v>
      </c>
      <c r="I167" s="68">
        <f t="shared" si="66"/>
        <v>8.8571428571428577</v>
      </c>
      <c r="J167" s="72">
        <f t="shared" si="62"/>
        <v>1</v>
      </c>
      <c r="K167" s="72">
        <f t="shared" si="63"/>
        <v>1</v>
      </c>
      <c r="L167" s="72">
        <f t="shared" ref="L167" si="75">IF(OR(COUNTIF(K163:K167,1)=5,COUNTIF(K163:K167,-1)=5),1,0)</f>
        <v>1</v>
      </c>
      <c r="M167" s="72">
        <f t="shared" ca="1" si="67"/>
        <v>0</v>
      </c>
      <c r="T167" s="22">
        <v>0</v>
      </c>
      <c r="U167" s="74">
        <f t="shared" si="68"/>
        <v>-100</v>
      </c>
      <c r="V167" s="70">
        <f t="shared" si="69"/>
        <v>-100</v>
      </c>
      <c r="W167" s="70"/>
      <c r="X167" s="70">
        <f t="shared" si="70"/>
        <v>109.92446496013429</v>
      </c>
      <c r="Y167" s="70">
        <f t="shared" si="71"/>
        <v>9.9244649601342871</v>
      </c>
      <c r="Z167" s="70">
        <f t="shared" si="72"/>
        <v>10</v>
      </c>
      <c r="AA167" s="24">
        <f t="shared" si="73"/>
        <v>10</v>
      </c>
      <c r="AB167" s="67">
        <f t="shared" si="74"/>
        <v>110</v>
      </c>
    </row>
    <row r="168" spans="1:28" ht="15" customHeight="1" x14ac:dyDescent="0.2">
      <c r="A168" s="71"/>
      <c r="B168" s="71"/>
      <c r="C168" s="68"/>
      <c r="D168" s="68"/>
      <c r="E168" s="68"/>
      <c r="F168" s="68"/>
      <c r="G168" s="68"/>
      <c r="H168" s="68"/>
      <c r="I168" s="68"/>
      <c r="J168" s="72"/>
      <c r="K168" s="72"/>
      <c r="L168" s="72"/>
      <c r="M168" s="72"/>
      <c r="U168" s="74"/>
      <c r="V168" s="70"/>
      <c r="W168" s="70"/>
      <c r="X168" s="70"/>
      <c r="Y168" s="70"/>
      <c r="Z168" s="70"/>
      <c r="AA168" s="24"/>
    </row>
    <row r="169" spans="1:28" ht="15" customHeight="1" x14ac:dyDescent="0.2">
      <c r="A169" s="71"/>
      <c r="B169" s="71"/>
      <c r="C169" s="68"/>
      <c r="D169" s="68"/>
      <c r="E169" s="68"/>
      <c r="F169" s="68"/>
      <c r="G169" s="68"/>
      <c r="H169" s="68"/>
      <c r="I169" s="68"/>
      <c r="J169" s="72"/>
      <c r="K169" s="72"/>
      <c r="L169" s="72"/>
      <c r="M169" s="72"/>
      <c r="U169" s="74"/>
      <c r="V169" s="70"/>
      <c r="W169" s="70"/>
      <c r="X169" s="70"/>
      <c r="Y169" s="70"/>
      <c r="Z169" s="70"/>
      <c r="AA169" s="24"/>
    </row>
    <row r="170" spans="1:28" ht="15" customHeight="1" x14ac:dyDescent="0.2">
      <c r="A170" s="71"/>
      <c r="B170" s="71"/>
      <c r="C170" s="68"/>
      <c r="D170" s="68"/>
      <c r="E170" s="68"/>
      <c r="F170" s="68"/>
      <c r="G170" s="68"/>
      <c r="H170" s="68"/>
      <c r="I170" s="68"/>
      <c r="J170" s="72"/>
      <c r="K170" s="72"/>
      <c r="L170" s="72"/>
      <c r="M170" s="72"/>
      <c r="U170" s="74"/>
      <c r="V170" s="70"/>
      <c r="W170" s="70"/>
      <c r="X170" s="70"/>
      <c r="Y170" s="70"/>
      <c r="Z170" s="70"/>
      <c r="AA170" s="24"/>
    </row>
    <row r="171" spans="1:28" ht="15" customHeight="1" x14ac:dyDescent="0.2">
      <c r="A171" s="71"/>
      <c r="B171" s="71"/>
      <c r="C171" s="68"/>
      <c r="D171" s="68"/>
      <c r="E171" s="68"/>
      <c r="F171" s="68"/>
      <c r="G171" s="68"/>
      <c r="H171" s="68"/>
      <c r="I171" s="68"/>
      <c r="J171" s="72"/>
      <c r="K171" s="72"/>
      <c r="L171" s="72"/>
      <c r="M171" s="72"/>
      <c r="U171" s="74"/>
      <c r="V171" s="70"/>
      <c r="W171" s="70"/>
      <c r="X171" s="70"/>
      <c r="Y171" s="70"/>
      <c r="Z171" s="70"/>
      <c r="AA171" s="24"/>
    </row>
    <row r="172" spans="1:28" ht="15" customHeight="1" x14ac:dyDescent="0.2">
      <c r="A172" s="71"/>
      <c r="B172" s="71"/>
      <c r="C172" s="68"/>
      <c r="D172" s="68"/>
      <c r="E172" s="68"/>
      <c r="F172" s="68"/>
      <c r="G172" s="68"/>
      <c r="H172" s="68"/>
      <c r="I172" s="68"/>
      <c r="J172" s="72"/>
      <c r="K172" s="72"/>
      <c r="L172" s="72"/>
      <c r="M172" s="72"/>
      <c r="U172" s="74"/>
      <c r="V172" s="70"/>
      <c r="W172" s="70"/>
      <c r="X172" s="70"/>
      <c r="Y172" s="70"/>
      <c r="Z172" s="70"/>
      <c r="AA172" s="24"/>
    </row>
    <row r="173" spans="1:28" ht="15" customHeight="1" x14ac:dyDescent="0.2">
      <c r="A173" s="71"/>
      <c r="B173" s="71"/>
      <c r="C173" s="68"/>
      <c r="D173" s="68"/>
      <c r="E173" s="68"/>
      <c r="F173" s="68"/>
      <c r="G173" s="68"/>
      <c r="H173" s="68"/>
      <c r="I173" s="68"/>
      <c r="J173" s="72"/>
      <c r="K173" s="72"/>
      <c r="L173" s="72"/>
      <c r="M173" s="72"/>
      <c r="U173" s="74"/>
      <c r="V173" s="70"/>
      <c r="W173" s="70"/>
      <c r="X173" s="70"/>
      <c r="Y173" s="70"/>
      <c r="Z173" s="70"/>
      <c r="AA173" s="24"/>
    </row>
    <row r="174" spans="1:28" ht="15" customHeight="1" x14ac:dyDescent="0.2">
      <c r="A174" s="71"/>
      <c r="B174" s="71"/>
      <c r="C174" s="68"/>
      <c r="D174" s="68"/>
      <c r="E174" s="68"/>
      <c r="F174" s="68"/>
      <c r="G174" s="68"/>
      <c r="H174" s="68"/>
      <c r="I174" s="68"/>
      <c r="J174" s="72"/>
      <c r="K174" s="72"/>
      <c r="L174" s="72"/>
      <c r="M174" s="72"/>
      <c r="U174" s="74"/>
      <c r="V174" s="70"/>
      <c r="W174" s="70"/>
      <c r="X174" s="70"/>
      <c r="Y174" s="70"/>
      <c r="Z174" s="70"/>
      <c r="AA174" s="24"/>
    </row>
    <row r="175" spans="1:28" ht="15" customHeight="1" x14ac:dyDescent="0.2">
      <c r="A175" s="71"/>
      <c r="B175" s="71"/>
      <c r="C175" s="68"/>
      <c r="D175" s="68"/>
      <c r="E175" s="68"/>
      <c r="F175" s="68"/>
      <c r="G175" s="68"/>
      <c r="H175" s="68"/>
      <c r="I175" s="68"/>
      <c r="J175" s="72"/>
      <c r="K175" s="72"/>
      <c r="L175" s="72"/>
      <c r="M175" s="72"/>
      <c r="U175" s="74"/>
      <c r="V175" s="70"/>
      <c r="W175" s="70"/>
      <c r="X175" s="70"/>
      <c r="Y175" s="70"/>
      <c r="Z175" s="70"/>
      <c r="AA175" s="24"/>
    </row>
    <row r="176" spans="1:28" ht="15" customHeight="1" x14ac:dyDescent="0.2">
      <c r="A176" s="71"/>
      <c r="B176" s="71"/>
      <c r="C176" s="68"/>
      <c r="D176" s="68"/>
      <c r="E176" s="68"/>
      <c r="F176" s="68"/>
      <c r="G176" s="68"/>
      <c r="H176" s="68"/>
      <c r="I176" s="68"/>
      <c r="J176" s="72"/>
      <c r="K176" s="72"/>
      <c r="L176" s="72"/>
      <c r="M176" s="72"/>
      <c r="U176" s="74"/>
      <c r="V176" s="70"/>
      <c r="W176" s="70"/>
      <c r="X176" s="70"/>
      <c r="Y176" s="70"/>
      <c r="Z176" s="70"/>
      <c r="AA176" s="24"/>
    </row>
    <row r="177" spans="1:27" ht="15" customHeight="1" x14ac:dyDescent="0.2">
      <c r="A177" s="71"/>
      <c r="B177" s="71"/>
      <c r="C177" s="68"/>
      <c r="D177" s="68"/>
      <c r="E177" s="68"/>
      <c r="F177" s="68"/>
      <c r="G177" s="68"/>
      <c r="H177" s="68"/>
      <c r="I177" s="68"/>
      <c r="J177" s="72"/>
      <c r="K177" s="72"/>
      <c r="L177" s="72"/>
      <c r="M177" s="72"/>
      <c r="U177" s="74"/>
      <c r="V177" s="70"/>
      <c r="W177" s="70"/>
      <c r="X177" s="70"/>
      <c r="Y177" s="70"/>
      <c r="Z177" s="70"/>
      <c r="AA177" s="24"/>
    </row>
    <row r="178" spans="1:27" ht="15" customHeight="1" x14ac:dyDescent="0.2">
      <c r="A178" s="71"/>
      <c r="B178" s="71"/>
      <c r="C178" s="68"/>
      <c r="D178" s="68"/>
      <c r="E178" s="68"/>
      <c r="F178" s="68"/>
      <c r="G178" s="68"/>
      <c r="H178" s="68"/>
      <c r="I178" s="68"/>
      <c r="J178" s="72"/>
      <c r="K178" s="72"/>
      <c r="L178" s="72"/>
      <c r="M178" s="72"/>
      <c r="U178" s="74"/>
      <c r="V178" s="70"/>
      <c r="W178" s="70"/>
      <c r="X178" s="70"/>
      <c r="Y178" s="70"/>
      <c r="Z178" s="70"/>
      <c r="AA178" s="24"/>
    </row>
    <row r="179" spans="1:27" ht="15" customHeight="1" x14ac:dyDescent="0.2">
      <c r="A179" s="71"/>
      <c r="B179" s="71"/>
      <c r="C179" s="68"/>
      <c r="D179" s="68"/>
      <c r="E179" s="68"/>
      <c r="F179" s="68"/>
      <c r="G179" s="68"/>
      <c r="H179" s="68"/>
      <c r="I179" s="68"/>
      <c r="J179" s="72"/>
      <c r="K179" s="72"/>
      <c r="L179" s="72"/>
      <c r="M179" s="72"/>
      <c r="U179" s="74"/>
      <c r="V179" s="70"/>
      <c r="W179" s="70"/>
      <c r="X179" s="70"/>
      <c r="Y179" s="70"/>
      <c r="Z179" s="70"/>
      <c r="AA179" s="24"/>
    </row>
    <row r="180" spans="1:27" ht="15" customHeight="1" x14ac:dyDescent="0.2">
      <c r="A180" s="71"/>
      <c r="B180" s="71"/>
      <c r="C180" s="68"/>
      <c r="D180" s="68"/>
      <c r="E180" s="68"/>
      <c r="F180" s="68"/>
      <c r="G180" s="68"/>
      <c r="H180" s="68"/>
      <c r="I180" s="68"/>
      <c r="J180" s="72"/>
      <c r="K180" s="72"/>
      <c r="L180" s="72"/>
      <c r="M180" s="72"/>
      <c r="U180" s="74"/>
      <c r="V180" s="70"/>
      <c r="W180" s="70"/>
      <c r="X180" s="70"/>
      <c r="Y180" s="70"/>
      <c r="Z180" s="70"/>
      <c r="AA180" s="24"/>
    </row>
    <row r="181" spans="1:27" ht="15" customHeight="1" x14ac:dyDescent="0.2">
      <c r="A181" s="71"/>
      <c r="B181" s="71"/>
      <c r="C181" s="68"/>
      <c r="D181" s="68"/>
      <c r="E181" s="68"/>
      <c r="F181" s="68"/>
      <c r="G181" s="68"/>
      <c r="H181" s="68"/>
      <c r="I181" s="68"/>
      <c r="J181" s="72"/>
      <c r="K181" s="72"/>
      <c r="L181" s="72"/>
      <c r="M181" s="72"/>
      <c r="U181" s="74"/>
      <c r="V181" s="70"/>
      <c r="W181" s="70"/>
      <c r="X181" s="70"/>
      <c r="Y181" s="70"/>
      <c r="Z181" s="70"/>
      <c r="AA181" s="24"/>
    </row>
    <row r="182" spans="1:27" ht="15" customHeight="1" x14ac:dyDescent="0.2">
      <c r="A182" s="71"/>
      <c r="B182" s="71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U182" s="74"/>
      <c r="V182" s="70"/>
      <c r="W182" s="70"/>
      <c r="X182" s="70"/>
      <c r="Y182" s="70"/>
      <c r="Z182" s="70"/>
      <c r="AA182" s="24"/>
    </row>
    <row r="183" spans="1:27" ht="15" customHeight="1" x14ac:dyDescent="0.2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U183" s="74"/>
      <c r="V183" s="70"/>
      <c r="W183" s="70"/>
      <c r="X183" s="70"/>
      <c r="Y183" s="70"/>
      <c r="Z183" s="70"/>
      <c r="AA183" s="24"/>
    </row>
    <row r="184" spans="1:27" ht="15" customHeight="1" x14ac:dyDescent="0.2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U184" s="74"/>
      <c r="V184" s="70"/>
      <c r="W184" s="70"/>
      <c r="X184" s="70"/>
      <c r="Y184" s="70"/>
      <c r="Z184" s="70"/>
      <c r="AA184" s="24"/>
    </row>
    <row r="185" spans="1:27" ht="15" customHeight="1" x14ac:dyDescent="0.2">
      <c r="A185" s="71"/>
      <c r="B185" s="71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  <c r="U185" s="74"/>
      <c r="V185" s="70"/>
      <c r="W185" s="70"/>
      <c r="X185" s="70"/>
      <c r="Y185" s="70"/>
      <c r="Z185" s="70"/>
      <c r="AA185" s="24"/>
    </row>
    <row r="186" spans="1:27" ht="15" customHeight="1" x14ac:dyDescent="0.25">
      <c r="A186" s="25"/>
      <c r="B186" s="25"/>
      <c r="C186" s="25"/>
      <c r="D186" s="25"/>
      <c r="E186" s="25"/>
      <c r="F186" s="25"/>
      <c r="G186" s="68"/>
      <c r="H186" s="25"/>
      <c r="I186" s="68"/>
      <c r="J186" s="72"/>
      <c r="K186" s="72"/>
      <c r="L186" s="72"/>
      <c r="M186" s="72"/>
      <c r="U186" s="74"/>
      <c r="V186" s="70"/>
      <c r="W186" s="70"/>
      <c r="X186" s="70"/>
      <c r="Y186" s="70"/>
      <c r="Z186" s="70"/>
      <c r="AA186" s="24"/>
    </row>
    <row r="187" spans="1:27" ht="15" customHeight="1" x14ac:dyDescent="0.25">
      <c r="A187" s="25"/>
      <c r="B187" s="25"/>
      <c r="C187" s="25"/>
      <c r="D187" s="25"/>
      <c r="E187" s="25"/>
      <c r="F187" s="25"/>
      <c r="G187" s="68"/>
      <c r="H187" s="25"/>
      <c r="I187" s="68"/>
      <c r="J187" s="72"/>
      <c r="K187" s="72"/>
      <c r="L187" s="72"/>
      <c r="M187" s="72"/>
      <c r="U187" s="74"/>
      <c r="V187" s="70"/>
      <c r="W187" s="70"/>
      <c r="X187" s="70"/>
      <c r="Y187" s="70"/>
      <c r="Z187" s="70"/>
      <c r="AA187" s="24"/>
    </row>
    <row r="188" spans="1:27" ht="15" customHeight="1" x14ac:dyDescent="0.25">
      <c r="A188" s="25"/>
      <c r="B188" s="25"/>
      <c r="C188" s="25"/>
      <c r="D188" s="25"/>
      <c r="E188" s="25"/>
      <c r="F188" s="25"/>
      <c r="G188" s="68"/>
      <c r="H188" s="25"/>
      <c r="I188" s="68"/>
      <c r="J188" s="72"/>
      <c r="K188" s="72"/>
      <c r="L188" s="72"/>
      <c r="M188" s="72"/>
      <c r="U188" s="74"/>
      <c r="V188" s="70"/>
      <c r="W188" s="70"/>
      <c r="X188" s="70"/>
      <c r="Y188" s="70"/>
      <c r="Z188" s="70"/>
      <c r="AA188" s="24"/>
    </row>
    <row r="189" spans="1:27" ht="15" customHeight="1" x14ac:dyDescent="0.25">
      <c r="A189" s="25"/>
      <c r="B189" s="25"/>
      <c r="C189" s="25"/>
      <c r="D189" s="25"/>
      <c r="E189" s="25"/>
      <c r="F189" s="25"/>
      <c r="G189" s="68"/>
      <c r="H189" s="25"/>
      <c r="I189" s="68"/>
      <c r="J189" s="72"/>
      <c r="K189" s="72"/>
      <c r="L189" s="72"/>
      <c r="M189" s="72"/>
      <c r="U189" s="74"/>
      <c r="V189" s="70"/>
      <c r="W189" s="70"/>
      <c r="X189" s="70"/>
      <c r="Y189" s="70"/>
      <c r="Z189" s="70"/>
      <c r="AA189" s="24"/>
    </row>
    <row r="190" spans="1:27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U190" s="74"/>
      <c r="V190" s="70"/>
      <c r="W190" s="70"/>
      <c r="X190" s="70"/>
      <c r="Y190" s="70"/>
      <c r="Z190" s="70"/>
      <c r="AA190" s="24"/>
    </row>
    <row r="191" spans="1:27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U191" s="74"/>
      <c r="V191" s="70"/>
      <c r="W191" s="70"/>
      <c r="X191" s="70"/>
      <c r="Y191" s="70"/>
      <c r="Z191" s="70"/>
      <c r="AA191" s="24"/>
    </row>
    <row r="192" spans="1:27" ht="15" customHeight="1" x14ac:dyDescent="0.25">
      <c r="A192" s="25"/>
      <c r="B192" s="25"/>
      <c r="C192" s="25"/>
      <c r="D192" s="25"/>
      <c r="E192" s="25"/>
      <c r="F192" s="25"/>
      <c r="G192" s="68"/>
      <c r="H192" s="25"/>
      <c r="I192" s="68"/>
      <c r="J192" s="72"/>
      <c r="K192" s="72"/>
      <c r="L192" s="72"/>
      <c r="M192" s="72"/>
      <c r="U192" s="74"/>
      <c r="V192" s="70"/>
      <c r="W192" s="70"/>
      <c r="X192" s="70"/>
      <c r="Y192" s="70"/>
      <c r="Z192" s="70"/>
      <c r="AA192" s="24"/>
    </row>
    <row r="193" spans="1:27" ht="15" customHeight="1" x14ac:dyDescent="0.25">
      <c r="A193" s="25"/>
      <c r="B193" s="25"/>
      <c r="C193" s="25"/>
      <c r="D193" s="25"/>
      <c r="E193" s="25"/>
      <c r="F193" s="25"/>
      <c r="G193" s="68"/>
      <c r="H193" s="25"/>
      <c r="I193" s="68"/>
      <c r="J193" s="72"/>
      <c r="K193" s="72"/>
      <c r="L193" s="72"/>
      <c r="M193" s="72"/>
      <c r="U193" s="74"/>
      <c r="V193" s="70"/>
      <c r="W193" s="70"/>
      <c r="X193" s="70"/>
      <c r="Y193" s="70"/>
      <c r="Z193" s="70"/>
      <c r="AA193" s="24"/>
    </row>
    <row r="194" spans="1:27" ht="15" customHeight="1" x14ac:dyDescent="0.25">
      <c r="A194" s="25"/>
      <c r="B194" s="25"/>
      <c r="C194" s="25"/>
      <c r="D194" s="25"/>
      <c r="E194" s="25"/>
      <c r="F194" s="25"/>
      <c r="G194" s="68"/>
      <c r="H194" s="25"/>
      <c r="I194" s="68"/>
      <c r="J194" s="72"/>
      <c r="K194" s="72"/>
      <c r="L194" s="72"/>
      <c r="M194" s="72"/>
      <c r="U194" s="74"/>
      <c r="V194" s="70"/>
      <c r="W194" s="70"/>
      <c r="X194" s="70"/>
      <c r="Y194" s="70"/>
      <c r="Z194" s="70"/>
      <c r="AA194" s="24"/>
    </row>
    <row r="195" spans="1:27" x14ac:dyDescent="0.2">
      <c r="U195" s="74"/>
      <c r="V195" s="70"/>
      <c r="W195" s="70"/>
      <c r="X195" s="70"/>
      <c r="Y195" s="70"/>
      <c r="Z195" s="70"/>
      <c r="AA195" s="24"/>
    </row>
    <row r="196" spans="1:27" x14ac:dyDescent="0.2">
      <c r="U196" s="74"/>
      <c r="V196" s="70"/>
      <c r="W196" s="70"/>
      <c r="X196" s="70"/>
      <c r="Y196" s="70"/>
      <c r="Z196" s="70"/>
      <c r="AA196" s="24"/>
    </row>
    <row r="197" spans="1:27" x14ac:dyDescent="0.2">
      <c r="U197" s="74"/>
      <c r="V197" s="70"/>
      <c r="W197" s="70"/>
      <c r="X197" s="70"/>
      <c r="Y197" s="70"/>
      <c r="Z197" s="70"/>
      <c r="AA197" s="24"/>
    </row>
    <row r="198" spans="1:27" x14ac:dyDescent="0.2">
      <c r="U198" s="74"/>
      <c r="V198" s="70"/>
      <c r="W198" s="70"/>
      <c r="X198" s="70"/>
      <c r="Y198" s="70"/>
      <c r="Z198" s="70"/>
      <c r="AA198" s="24"/>
    </row>
    <row r="199" spans="1:27" x14ac:dyDescent="0.2">
      <c r="U199" s="74"/>
      <c r="V199" s="70"/>
      <c r="W199" s="70"/>
      <c r="X199" s="70"/>
      <c r="Y199" s="70"/>
      <c r="Z199" s="70"/>
      <c r="AA199" s="24"/>
    </row>
    <row r="200" spans="1:27" x14ac:dyDescent="0.2">
      <c r="U200" s="74"/>
      <c r="V200" s="70"/>
      <c r="W200" s="70"/>
      <c r="X200" s="70"/>
      <c r="Y200" s="70"/>
      <c r="Z200" s="70"/>
      <c r="AA200" s="24"/>
    </row>
    <row r="201" spans="1:27" x14ac:dyDescent="0.2">
      <c r="U201" s="74"/>
      <c r="V201" s="70"/>
      <c r="W201" s="70"/>
      <c r="X201" s="70"/>
      <c r="Y201" s="70"/>
      <c r="Z201" s="70"/>
      <c r="AA201" s="24"/>
    </row>
    <row r="202" spans="1:27" x14ac:dyDescent="0.2">
      <c r="U202" s="74"/>
      <c r="V202" s="70"/>
      <c r="W202" s="70"/>
      <c r="X202" s="70"/>
      <c r="Y202" s="70"/>
      <c r="Z202" s="70"/>
      <c r="AA202" s="24"/>
    </row>
    <row r="203" spans="1:27" x14ac:dyDescent="0.2">
      <c r="U203" s="74"/>
      <c r="V203" s="70"/>
      <c r="W203" s="70"/>
      <c r="X203" s="70"/>
      <c r="Y203" s="70"/>
      <c r="Z203" s="70"/>
      <c r="AA203" s="24"/>
    </row>
    <row r="204" spans="1:27" x14ac:dyDescent="0.2">
      <c r="U204" s="74"/>
      <c r="V204" s="70"/>
      <c r="W204" s="70"/>
      <c r="X204" s="70"/>
      <c r="Y204" s="70"/>
      <c r="Z204" s="70"/>
      <c r="AA204" s="24"/>
    </row>
    <row r="205" spans="1:27" x14ac:dyDescent="0.2">
      <c r="U205" s="74"/>
      <c r="V205" s="70"/>
      <c r="W205" s="70"/>
      <c r="X205" s="70"/>
      <c r="Y205" s="70"/>
      <c r="Z205" s="70"/>
      <c r="AA205" s="24"/>
    </row>
    <row r="206" spans="1:27" x14ac:dyDescent="0.2">
      <c r="U206" s="74"/>
      <c r="V206" s="70"/>
      <c r="W206" s="70"/>
      <c r="X206" s="70"/>
      <c r="Y206" s="70"/>
      <c r="Z206" s="70"/>
      <c r="AA206" s="24"/>
    </row>
    <row r="207" spans="1:27" x14ac:dyDescent="0.2">
      <c r="U207" s="74"/>
      <c r="V207" s="70"/>
      <c r="W207" s="70"/>
      <c r="X207" s="70"/>
      <c r="Y207" s="70"/>
      <c r="Z207" s="70"/>
      <c r="AA207" s="24"/>
    </row>
    <row r="208" spans="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/>
  <dimension ref="A1:AB278"/>
  <sheetViews>
    <sheetView topLeftCell="N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0" style="23" customWidth="1"/>
    <col min="5" max="5" width="22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3.25" style="23" customWidth="1"/>
    <col min="16" max="16" width="20.125" style="23" customWidth="1"/>
    <col min="17" max="17" width="12.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1038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215</v>
      </c>
      <c r="B2" s="71">
        <v>40</v>
      </c>
      <c r="C2" s="68">
        <v>0</v>
      </c>
      <c r="D2" s="68">
        <v>262.95</v>
      </c>
      <c r="E2" s="68">
        <v>209.55</v>
      </c>
      <c r="F2" s="68">
        <f t="shared" ref="F2:F33" si="0">($A$34-A2)/(ROW($A$34)-ROW(A2))</f>
        <v>25.71875</v>
      </c>
      <c r="G2" s="68">
        <v>0</v>
      </c>
      <c r="H2" s="68">
        <f t="shared" ref="H2:H33" si="1">($A$34-B2)/(ROW($A$34)-ROW(B2))</f>
        <v>31.1875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0.01</v>
      </c>
      <c r="P2" s="32" t="s">
        <v>39</v>
      </c>
      <c r="Q2" s="25">
        <f>LARGE(A:A,2)</f>
        <v>1000</v>
      </c>
      <c r="T2" s="22">
        <v>0</v>
      </c>
      <c r="U2" s="74">
        <f t="shared" ref="U2:U33" si="3">T2-B2</f>
        <v>-40</v>
      </c>
      <c r="V2" s="70">
        <f t="shared" ref="V2:V33" si="4">ROUND(U2,0)</f>
        <v>-40</v>
      </c>
      <c r="W2" s="70">
        <v>4766</v>
      </c>
      <c r="X2" s="70">
        <f t="shared" ref="X2:X33" si="5">B2/$W$2*$W$3</f>
        <v>43.969785984053715</v>
      </c>
      <c r="Y2" s="70">
        <f t="shared" ref="Y2:Y33" si="6">X2-B2</f>
        <v>3.9697859840537149</v>
      </c>
      <c r="Z2" s="70">
        <f t="shared" ref="Z2:Z33" si="7">ROUND(Y2,0)</f>
        <v>4</v>
      </c>
      <c r="AA2" s="24">
        <f t="shared" ref="AA2:AA33" si="8">IF(V2&gt;=0,V2,Z2)</f>
        <v>4</v>
      </c>
      <c r="AB2" s="67">
        <f t="shared" ref="AB2:AB33" si="9">B2+AA2</f>
        <v>44</v>
      </c>
    </row>
    <row r="3" spans="1:28" ht="15" customHeight="1" x14ac:dyDescent="0.25">
      <c r="A3" s="71">
        <v>219</v>
      </c>
      <c r="B3" s="71">
        <v>40</v>
      </c>
      <c r="C3" s="68">
        <v>0</v>
      </c>
      <c r="D3" s="68">
        <v>262.98</v>
      </c>
      <c r="E3" s="68">
        <v>209.55</v>
      </c>
      <c r="F3" s="68">
        <f t="shared" si="0"/>
        <v>26.419354838709676</v>
      </c>
      <c r="G3" s="68">
        <v>0</v>
      </c>
      <c r="H3" s="68">
        <f t="shared" si="1"/>
        <v>32.193548387096776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66</v>
      </c>
      <c r="P3" s="32" t="s">
        <v>41</v>
      </c>
      <c r="Q3" s="25">
        <f>LARGE(A:A,3)</f>
        <v>984</v>
      </c>
      <c r="T3" s="22">
        <v>0</v>
      </c>
      <c r="U3" s="74">
        <f t="shared" si="3"/>
        <v>-40</v>
      </c>
      <c r="V3" s="70">
        <f t="shared" si="4"/>
        <v>-40</v>
      </c>
      <c r="W3" s="70">
        <v>5239</v>
      </c>
      <c r="X3" s="70">
        <f t="shared" si="5"/>
        <v>43.969785984053715</v>
      </c>
      <c r="Y3" s="70">
        <f t="shared" si="6"/>
        <v>3.9697859840537149</v>
      </c>
      <c r="Z3" s="70">
        <f t="shared" si="7"/>
        <v>4</v>
      </c>
      <c r="AA3" s="24">
        <f t="shared" si="8"/>
        <v>4</v>
      </c>
      <c r="AB3" s="67">
        <f t="shared" si="9"/>
        <v>44</v>
      </c>
    </row>
    <row r="4" spans="1:28" ht="15" customHeight="1" x14ac:dyDescent="0.25">
      <c r="A4" s="71">
        <v>223</v>
      </c>
      <c r="B4" s="71">
        <v>40</v>
      </c>
      <c r="C4" s="68">
        <v>0</v>
      </c>
      <c r="D4" s="68">
        <v>263</v>
      </c>
      <c r="E4" s="68">
        <v>209.55</v>
      </c>
      <c r="F4" s="68">
        <f t="shared" si="0"/>
        <v>27.166666666666668</v>
      </c>
      <c r="G4" s="68">
        <v>0</v>
      </c>
      <c r="H4" s="68">
        <f t="shared" si="1"/>
        <v>33.266666666666666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1038</v>
      </c>
      <c r="P4" s="32" t="s">
        <v>43</v>
      </c>
      <c r="Q4" s="25">
        <f>LARGE(B:B,1)</f>
        <v>40</v>
      </c>
      <c r="T4" s="22">
        <v>0</v>
      </c>
      <c r="U4" s="74">
        <f t="shared" si="3"/>
        <v>-40</v>
      </c>
      <c r="V4" s="70">
        <f t="shared" si="4"/>
        <v>-40</v>
      </c>
      <c r="W4" s="70"/>
      <c r="X4" s="70">
        <f t="shared" si="5"/>
        <v>43.969785984053715</v>
      </c>
      <c r="Y4" s="70">
        <f t="shared" si="6"/>
        <v>3.9697859840537149</v>
      </c>
      <c r="Z4" s="70">
        <f t="shared" si="7"/>
        <v>4</v>
      </c>
      <c r="AA4" s="24">
        <f t="shared" si="8"/>
        <v>4</v>
      </c>
      <c r="AB4" s="67">
        <f t="shared" si="9"/>
        <v>44</v>
      </c>
    </row>
    <row r="5" spans="1:28" ht="15" customHeight="1" x14ac:dyDescent="0.25">
      <c r="A5" s="71">
        <v>231</v>
      </c>
      <c r="B5" s="71">
        <v>40</v>
      </c>
      <c r="C5" s="68">
        <v>0</v>
      </c>
      <c r="D5" s="68">
        <v>263.02999999999997</v>
      </c>
      <c r="E5" s="68">
        <v>209.55</v>
      </c>
      <c r="F5" s="68">
        <f t="shared" si="0"/>
        <v>27.827586206896552</v>
      </c>
      <c r="G5" s="68">
        <v>0</v>
      </c>
      <c r="H5" s="68">
        <f t="shared" si="1"/>
        <v>34.413793103448278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1.73</v>
      </c>
      <c r="P5" s="32" t="s">
        <v>45</v>
      </c>
      <c r="Q5" s="25">
        <f>LARGE(B:B,2)</f>
        <v>40</v>
      </c>
      <c r="T5" s="22">
        <v>0</v>
      </c>
      <c r="U5" s="74">
        <f t="shared" si="3"/>
        <v>-40</v>
      </c>
      <c r="V5" s="70">
        <f t="shared" si="4"/>
        <v>-40</v>
      </c>
      <c r="W5" s="70"/>
      <c r="X5" s="70">
        <f t="shared" si="5"/>
        <v>43.969785984053715</v>
      </c>
      <c r="Y5" s="70">
        <f t="shared" si="6"/>
        <v>3.9697859840537149</v>
      </c>
      <c r="Z5" s="70">
        <f t="shared" si="7"/>
        <v>4</v>
      </c>
      <c r="AA5" s="24">
        <f t="shared" si="8"/>
        <v>4</v>
      </c>
      <c r="AB5" s="67">
        <f t="shared" si="9"/>
        <v>44</v>
      </c>
    </row>
    <row r="6" spans="1:28" ht="15" customHeight="1" x14ac:dyDescent="0.25">
      <c r="A6" s="71">
        <v>240</v>
      </c>
      <c r="B6" s="71">
        <v>40</v>
      </c>
      <c r="C6" s="68">
        <v>0</v>
      </c>
      <c r="D6" s="68">
        <v>263.06</v>
      </c>
      <c r="E6" s="68">
        <v>209.55</v>
      </c>
      <c r="F6" s="68">
        <f t="shared" si="0"/>
        <v>28.5</v>
      </c>
      <c r="G6" s="68">
        <v>0</v>
      </c>
      <c r="H6" s="68">
        <f t="shared" si="1"/>
        <v>35.642857142857146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2.72</v>
      </c>
      <c r="P6" s="32" t="s">
        <v>47</v>
      </c>
      <c r="Q6" s="25">
        <f>LARGE(B:B,3)</f>
        <v>40</v>
      </c>
      <c r="T6" s="22">
        <v>0</v>
      </c>
      <c r="U6" s="74">
        <f t="shared" si="3"/>
        <v>-40</v>
      </c>
      <c r="V6" s="70">
        <f t="shared" si="4"/>
        <v>-40</v>
      </c>
      <c r="W6" s="70"/>
      <c r="X6" s="70">
        <f t="shared" si="5"/>
        <v>43.969785984053715</v>
      </c>
      <c r="Y6" s="70">
        <f t="shared" si="6"/>
        <v>3.9697859840537149</v>
      </c>
      <c r="Z6" s="70">
        <f t="shared" si="7"/>
        <v>4</v>
      </c>
      <c r="AA6" s="24">
        <f t="shared" si="8"/>
        <v>4</v>
      </c>
      <c r="AB6" s="67">
        <f t="shared" si="9"/>
        <v>44</v>
      </c>
    </row>
    <row r="7" spans="1:28" ht="15" customHeight="1" x14ac:dyDescent="0.25">
      <c r="A7" s="71">
        <v>248</v>
      </c>
      <c r="B7" s="71">
        <v>40</v>
      </c>
      <c r="C7" s="68">
        <v>0</v>
      </c>
      <c r="D7" s="68">
        <v>263.10000000000002</v>
      </c>
      <c r="E7" s="68">
        <v>209.55</v>
      </c>
      <c r="F7" s="68">
        <f t="shared" si="0"/>
        <v>29.25925925925926</v>
      </c>
      <c r="G7" s="68">
        <v>0</v>
      </c>
      <c r="H7" s="68">
        <f t="shared" si="1"/>
        <v>36.962962962962962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3.59</v>
      </c>
      <c r="P7" s="25"/>
      <c r="Q7" s="25"/>
      <c r="T7" s="22">
        <v>0</v>
      </c>
      <c r="U7" s="74">
        <f t="shared" si="3"/>
        <v>-40</v>
      </c>
      <c r="V7" s="70">
        <f t="shared" si="4"/>
        <v>-40</v>
      </c>
      <c r="W7" s="70"/>
      <c r="X7" s="70">
        <f t="shared" si="5"/>
        <v>43.969785984053715</v>
      </c>
      <c r="Y7" s="70">
        <f t="shared" si="6"/>
        <v>3.9697859840537149</v>
      </c>
      <c r="Z7" s="70">
        <f t="shared" si="7"/>
        <v>4</v>
      </c>
      <c r="AA7" s="24">
        <f t="shared" si="8"/>
        <v>4</v>
      </c>
      <c r="AB7" s="67">
        <f t="shared" si="9"/>
        <v>44</v>
      </c>
    </row>
    <row r="8" spans="1:28" ht="15" customHeight="1" x14ac:dyDescent="0.25">
      <c r="A8" s="71">
        <v>278</v>
      </c>
      <c r="B8" s="71">
        <v>40</v>
      </c>
      <c r="C8" s="68">
        <v>0</v>
      </c>
      <c r="D8" s="68">
        <v>263.13</v>
      </c>
      <c r="E8" s="68">
        <v>209.55</v>
      </c>
      <c r="F8" s="68">
        <f t="shared" si="0"/>
        <v>29.23076923076923</v>
      </c>
      <c r="G8" s="68">
        <v>0</v>
      </c>
      <c r="H8" s="68">
        <f t="shared" si="1"/>
        <v>38.384615384615387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-40</v>
      </c>
      <c r="V8" s="70">
        <f t="shared" si="4"/>
        <v>-40</v>
      </c>
      <c r="W8" s="70"/>
      <c r="X8" s="70">
        <f t="shared" si="5"/>
        <v>43.969785984053715</v>
      </c>
      <c r="Y8" s="70">
        <f t="shared" si="6"/>
        <v>3.9697859840537149</v>
      </c>
      <c r="Z8" s="70">
        <f t="shared" si="7"/>
        <v>4</v>
      </c>
      <c r="AA8" s="24">
        <f t="shared" si="8"/>
        <v>4</v>
      </c>
      <c r="AB8" s="67">
        <f t="shared" si="9"/>
        <v>44</v>
      </c>
    </row>
    <row r="9" spans="1:28" ht="15" customHeight="1" x14ac:dyDescent="0.25">
      <c r="A9" s="71">
        <v>307</v>
      </c>
      <c r="B9" s="71">
        <v>40</v>
      </c>
      <c r="C9" s="68">
        <v>4.09</v>
      </c>
      <c r="D9" s="68">
        <v>263.18</v>
      </c>
      <c r="E9" s="68">
        <v>209.55</v>
      </c>
      <c r="F9" s="68">
        <f t="shared" si="0"/>
        <v>29.24</v>
      </c>
      <c r="G9" s="68">
        <v>0</v>
      </c>
      <c r="H9" s="68">
        <f t="shared" si="1"/>
        <v>39.92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-40</v>
      </c>
      <c r="V9" s="70">
        <f t="shared" si="4"/>
        <v>-40</v>
      </c>
      <c r="W9" s="70"/>
      <c r="X9" s="70">
        <f t="shared" si="5"/>
        <v>43.969785984053715</v>
      </c>
      <c r="Y9" s="70">
        <f t="shared" si="6"/>
        <v>3.9697859840537149</v>
      </c>
      <c r="Z9" s="70">
        <f t="shared" si="7"/>
        <v>4</v>
      </c>
      <c r="AA9" s="24">
        <f t="shared" si="8"/>
        <v>4</v>
      </c>
      <c r="AB9" s="67">
        <f t="shared" si="9"/>
        <v>44</v>
      </c>
    </row>
    <row r="10" spans="1:28" ht="15" customHeight="1" x14ac:dyDescent="0.25">
      <c r="A10" s="71">
        <v>337</v>
      </c>
      <c r="B10" s="71">
        <v>40</v>
      </c>
      <c r="C10" s="68">
        <v>4.49</v>
      </c>
      <c r="D10" s="68">
        <v>263.22000000000003</v>
      </c>
      <c r="E10" s="68">
        <v>209.55</v>
      </c>
      <c r="F10" s="68">
        <f t="shared" si="0"/>
        <v>29.208333333333332</v>
      </c>
      <c r="G10" s="68">
        <v>0</v>
      </c>
      <c r="H10" s="68">
        <f t="shared" si="1"/>
        <v>41.583333333333336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-40</v>
      </c>
      <c r="V10" s="70">
        <f t="shared" si="4"/>
        <v>-40</v>
      </c>
      <c r="W10" s="70"/>
      <c r="X10" s="70">
        <f t="shared" si="5"/>
        <v>43.969785984053715</v>
      </c>
      <c r="Y10" s="70">
        <f t="shared" si="6"/>
        <v>3.9697859840537149</v>
      </c>
      <c r="Z10" s="70">
        <f t="shared" si="7"/>
        <v>4</v>
      </c>
      <c r="AA10" s="24">
        <f t="shared" si="8"/>
        <v>4</v>
      </c>
      <c r="AB10" s="67">
        <f t="shared" si="9"/>
        <v>44</v>
      </c>
    </row>
    <row r="11" spans="1:28" ht="15" customHeight="1" x14ac:dyDescent="0.25">
      <c r="A11" s="71">
        <v>346</v>
      </c>
      <c r="B11" s="71">
        <v>40</v>
      </c>
      <c r="C11" s="68">
        <v>4.6100000000000003</v>
      </c>
      <c r="D11" s="68">
        <v>263.27</v>
      </c>
      <c r="E11" s="68">
        <v>209.55</v>
      </c>
      <c r="F11" s="68">
        <f t="shared" si="0"/>
        <v>30.086956521739129</v>
      </c>
      <c r="G11" s="68">
        <v>0</v>
      </c>
      <c r="H11" s="68">
        <f t="shared" si="1"/>
        <v>43.391304347826086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262.95</v>
      </c>
      <c r="R11" s="43"/>
      <c r="S11" s="43"/>
      <c r="T11" s="22">
        <v>0</v>
      </c>
      <c r="U11" s="74">
        <f t="shared" si="3"/>
        <v>-40</v>
      </c>
      <c r="V11" s="70">
        <f t="shared" si="4"/>
        <v>-40</v>
      </c>
      <c r="W11" s="70"/>
      <c r="X11" s="70">
        <f t="shared" si="5"/>
        <v>43.969785984053715</v>
      </c>
      <c r="Y11" s="70">
        <f t="shared" si="6"/>
        <v>3.9697859840537149</v>
      </c>
      <c r="Z11" s="70">
        <f t="shared" si="7"/>
        <v>4</v>
      </c>
      <c r="AA11" s="24">
        <f t="shared" si="8"/>
        <v>4</v>
      </c>
      <c r="AB11" s="67">
        <f t="shared" si="9"/>
        <v>44</v>
      </c>
    </row>
    <row r="12" spans="1:28" ht="15" customHeight="1" x14ac:dyDescent="0.25">
      <c r="A12" s="71">
        <v>355</v>
      </c>
      <c r="B12" s="71">
        <v>40</v>
      </c>
      <c r="C12" s="68">
        <v>4.7300000000000004</v>
      </c>
      <c r="D12" s="68">
        <v>263.32</v>
      </c>
      <c r="E12" s="68">
        <v>209.55</v>
      </c>
      <c r="F12" s="68">
        <f t="shared" si="0"/>
        <v>31.045454545454547</v>
      </c>
      <c r="G12" s="68">
        <v>0</v>
      </c>
      <c r="H12" s="68">
        <f t="shared" si="1"/>
        <v>45.363636363636367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262.95</v>
      </c>
      <c r="R12" s="43"/>
      <c r="S12" s="43"/>
      <c r="T12" s="22">
        <v>0</v>
      </c>
      <c r="U12" s="74">
        <f t="shared" si="3"/>
        <v>-40</v>
      </c>
      <c r="V12" s="70">
        <f t="shared" si="4"/>
        <v>-40</v>
      </c>
      <c r="W12" s="70"/>
      <c r="X12" s="70">
        <f t="shared" si="5"/>
        <v>43.969785984053715</v>
      </c>
      <c r="Y12" s="70">
        <f t="shared" si="6"/>
        <v>3.9697859840537149</v>
      </c>
      <c r="Z12" s="70">
        <f t="shared" si="7"/>
        <v>4</v>
      </c>
      <c r="AA12" s="24">
        <f t="shared" si="8"/>
        <v>4</v>
      </c>
      <c r="AB12" s="67">
        <f t="shared" si="9"/>
        <v>44</v>
      </c>
    </row>
    <row r="13" spans="1:28" ht="15" customHeight="1" x14ac:dyDescent="0.25">
      <c r="A13" s="71">
        <v>363</v>
      </c>
      <c r="B13" s="71">
        <v>40</v>
      </c>
      <c r="C13" s="68">
        <v>4.84</v>
      </c>
      <c r="D13" s="68">
        <v>263.37</v>
      </c>
      <c r="E13" s="68">
        <v>209.55</v>
      </c>
      <c r="F13" s="68">
        <f t="shared" si="0"/>
        <v>32.142857142857146</v>
      </c>
      <c r="G13" s="68">
        <v>0</v>
      </c>
      <c r="H13" s="68">
        <f t="shared" si="1"/>
        <v>47.523809523809526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-40</v>
      </c>
      <c r="V13" s="70">
        <f t="shared" si="4"/>
        <v>-40</v>
      </c>
      <c r="W13" s="70"/>
      <c r="X13" s="70">
        <f t="shared" si="5"/>
        <v>43.969785984053715</v>
      </c>
      <c r="Y13" s="70">
        <f t="shared" si="6"/>
        <v>3.9697859840537149</v>
      </c>
      <c r="Z13" s="70">
        <f t="shared" si="7"/>
        <v>4</v>
      </c>
      <c r="AA13" s="24">
        <f t="shared" si="8"/>
        <v>4</v>
      </c>
      <c r="AB13" s="67">
        <f t="shared" si="9"/>
        <v>44</v>
      </c>
    </row>
    <row r="14" spans="1:28" ht="15" customHeight="1" x14ac:dyDescent="0.25">
      <c r="A14" s="71">
        <v>388</v>
      </c>
      <c r="B14" s="71">
        <v>40</v>
      </c>
      <c r="C14" s="68">
        <v>5.17</v>
      </c>
      <c r="D14" s="68">
        <v>263.42</v>
      </c>
      <c r="E14" s="68">
        <v>209.55</v>
      </c>
      <c r="F14" s="68">
        <f t="shared" si="0"/>
        <v>32.5</v>
      </c>
      <c r="G14" s="68">
        <v>0</v>
      </c>
      <c r="H14" s="68">
        <f t="shared" si="1"/>
        <v>49.9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40</v>
      </c>
      <c r="R14" s="43"/>
      <c r="S14" s="43"/>
      <c r="T14" s="22">
        <v>0</v>
      </c>
      <c r="U14" s="74">
        <f t="shared" si="3"/>
        <v>-40</v>
      </c>
      <c r="V14" s="70">
        <f t="shared" si="4"/>
        <v>-40</v>
      </c>
      <c r="W14" s="70"/>
      <c r="X14" s="70">
        <f t="shared" si="5"/>
        <v>43.969785984053715</v>
      </c>
      <c r="Y14" s="70">
        <f t="shared" si="6"/>
        <v>3.9697859840537149</v>
      </c>
      <c r="Z14" s="70">
        <f t="shared" si="7"/>
        <v>4</v>
      </c>
      <c r="AA14" s="24">
        <f t="shared" si="8"/>
        <v>4</v>
      </c>
      <c r="AB14" s="67">
        <f t="shared" si="9"/>
        <v>44</v>
      </c>
    </row>
    <row r="15" spans="1:28" ht="15" customHeight="1" x14ac:dyDescent="0.25">
      <c r="A15" s="71">
        <v>412</v>
      </c>
      <c r="B15" s="71">
        <v>40</v>
      </c>
      <c r="C15" s="68">
        <v>5.49</v>
      </c>
      <c r="D15" s="68">
        <v>263.48</v>
      </c>
      <c r="E15" s="68">
        <v>209.55</v>
      </c>
      <c r="F15" s="68">
        <f t="shared" si="0"/>
        <v>32.94736842105263</v>
      </c>
      <c r="G15" s="68">
        <v>0</v>
      </c>
      <c r="H15" s="68">
        <f t="shared" si="1"/>
        <v>52.526315789473685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66</v>
      </c>
      <c r="P15" s="14" t="s">
        <v>61</v>
      </c>
      <c r="Q15" s="13">
        <f>MAX(D:D)</f>
        <v>267.99</v>
      </c>
      <c r="R15" s="43">
        <f ca="1">TREND(OFFSET('Z-V'!B1,MATCH(Q15,'Z-V'!A:A,1)-1,,2,1),OFFSET('Z-V'!A1,MATCH(Q15,'Z-V'!A:A,1)-1,,2,1),Q15)</f>
        <v>46574</v>
      </c>
      <c r="S15" s="43"/>
      <c r="T15" s="22">
        <v>0</v>
      </c>
      <c r="U15" s="74">
        <f t="shared" si="3"/>
        <v>-40</v>
      </c>
      <c r="V15" s="70">
        <f t="shared" si="4"/>
        <v>-40</v>
      </c>
      <c r="W15" s="70"/>
      <c r="X15" s="70">
        <f t="shared" si="5"/>
        <v>43.969785984053715</v>
      </c>
      <c r="Y15" s="70">
        <f t="shared" si="6"/>
        <v>3.9697859840537149</v>
      </c>
      <c r="Z15" s="70">
        <f t="shared" si="7"/>
        <v>4</v>
      </c>
      <c r="AA15" s="24">
        <f t="shared" si="8"/>
        <v>4</v>
      </c>
      <c r="AB15" s="67">
        <f t="shared" si="9"/>
        <v>44</v>
      </c>
    </row>
    <row r="16" spans="1:28" ht="15" customHeight="1" x14ac:dyDescent="0.25">
      <c r="A16" s="71">
        <v>436</v>
      </c>
      <c r="B16" s="71">
        <v>40</v>
      </c>
      <c r="C16" s="68">
        <v>5.81</v>
      </c>
      <c r="D16" s="68">
        <v>263.55</v>
      </c>
      <c r="E16" s="68">
        <v>209.55</v>
      </c>
      <c r="F16" s="68">
        <f t="shared" si="0"/>
        <v>33.444444444444443</v>
      </c>
      <c r="G16" s="68">
        <v>0</v>
      </c>
      <c r="H16" s="68">
        <f t="shared" si="1"/>
        <v>55.444444444444443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13.84</v>
      </c>
      <c r="P16" s="14" t="s">
        <v>63</v>
      </c>
      <c r="Q16" s="56">
        <f>D2</f>
        <v>262.95</v>
      </c>
      <c r="R16" s="43">
        <f ca="1">TREND(OFFSET('Z-V'!B1,MATCH(Q16,'Z-V'!A:A,1)-1,,2,1),OFFSET('Z-V'!A1,MATCH(Q16,'Z-V'!A:A,1)-1,,2,1),Q16)</f>
        <v>34585</v>
      </c>
      <c r="S16" s="43"/>
      <c r="T16" s="22">
        <v>0</v>
      </c>
      <c r="U16" s="74">
        <f t="shared" si="3"/>
        <v>-40</v>
      </c>
      <c r="V16" s="70">
        <f t="shared" si="4"/>
        <v>-40</v>
      </c>
      <c r="W16" s="70"/>
      <c r="X16" s="70">
        <f t="shared" si="5"/>
        <v>43.969785984053715</v>
      </c>
      <c r="Y16" s="70">
        <f t="shared" si="6"/>
        <v>3.9697859840537149</v>
      </c>
      <c r="Z16" s="70">
        <f t="shared" si="7"/>
        <v>4</v>
      </c>
      <c r="AA16" s="24">
        <f t="shared" si="8"/>
        <v>4</v>
      </c>
      <c r="AB16" s="67">
        <f t="shared" si="9"/>
        <v>44</v>
      </c>
    </row>
    <row r="17" spans="1:28" ht="15" customHeight="1" x14ac:dyDescent="0.25">
      <c r="A17" s="71">
        <v>422</v>
      </c>
      <c r="B17" s="71">
        <v>40</v>
      </c>
      <c r="C17" s="68">
        <v>5.63</v>
      </c>
      <c r="D17" s="68">
        <v>263.60000000000002</v>
      </c>
      <c r="E17" s="68">
        <v>209.55</v>
      </c>
      <c r="F17" s="68">
        <f t="shared" si="0"/>
        <v>36.235294117647058</v>
      </c>
      <c r="G17" s="68">
        <v>0</v>
      </c>
      <c r="H17" s="68">
        <f t="shared" si="1"/>
        <v>58.705882352941174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267.99</v>
      </c>
      <c r="R17" s="43"/>
      <c r="S17" s="43"/>
      <c r="T17" s="22">
        <v>0</v>
      </c>
      <c r="U17" s="74">
        <f t="shared" si="3"/>
        <v>-40</v>
      </c>
      <c r="V17" s="70">
        <f t="shared" si="4"/>
        <v>-40</v>
      </c>
      <c r="W17" s="70"/>
      <c r="X17" s="70">
        <f t="shared" si="5"/>
        <v>43.969785984053715</v>
      </c>
      <c r="Y17" s="70">
        <f t="shared" si="6"/>
        <v>3.9697859840537149</v>
      </c>
      <c r="Z17" s="70">
        <f t="shared" si="7"/>
        <v>4</v>
      </c>
      <c r="AA17" s="24">
        <f t="shared" si="8"/>
        <v>4</v>
      </c>
      <c r="AB17" s="67">
        <f t="shared" si="9"/>
        <v>44</v>
      </c>
    </row>
    <row r="18" spans="1:28" ht="15" customHeight="1" x14ac:dyDescent="0.2">
      <c r="A18" s="71">
        <v>409</v>
      </c>
      <c r="B18" s="71">
        <v>40</v>
      </c>
      <c r="C18" s="68">
        <v>5.45</v>
      </c>
      <c r="D18" s="68">
        <v>263.66000000000003</v>
      </c>
      <c r="E18" s="68">
        <v>209.55</v>
      </c>
      <c r="F18" s="68">
        <f t="shared" si="0"/>
        <v>39.3125</v>
      </c>
      <c r="G18" s="68">
        <v>0</v>
      </c>
      <c r="H18" s="68">
        <f t="shared" si="1"/>
        <v>62.375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40</v>
      </c>
      <c r="R18" s="43"/>
      <c r="S18" s="43"/>
      <c r="T18" s="22">
        <v>0</v>
      </c>
      <c r="U18" s="74">
        <f t="shared" si="3"/>
        <v>-40</v>
      </c>
      <c r="V18" s="70">
        <f t="shared" si="4"/>
        <v>-40</v>
      </c>
      <c r="W18" s="70"/>
      <c r="X18" s="70">
        <f t="shared" si="5"/>
        <v>43.969785984053715</v>
      </c>
      <c r="Y18" s="70">
        <f t="shared" si="6"/>
        <v>3.9697859840537149</v>
      </c>
      <c r="Z18" s="70">
        <f t="shared" si="7"/>
        <v>4</v>
      </c>
      <c r="AA18" s="24">
        <f t="shared" si="8"/>
        <v>4</v>
      </c>
      <c r="AB18" s="67">
        <f t="shared" si="9"/>
        <v>44</v>
      </c>
    </row>
    <row r="19" spans="1:28" ht="15" customHeight="1" x14ac:dyDescent="0.25">
      <c r="A19" s="71">
        <v>396</v>
      </c>
      <c r="B19" s="71">
        <v>40</v>
      </c>
      <c r="C19" s="68">
        <v>5.28</v>
      </c>
      <c r="D19" s="68">
        <v>263.72000000000003</v>
      </c>
      <c r="E19" s="68">
        <v>209.55</v>
      </c>
      <c r="F19" s="68">
        <f t="shared" si="0"/>
        <v>42.8</v>
      </c>
      <c r="G19" s="68">
        <v>0</v>
      </c>
      <c r="H19" s="68">
        <f t="shared" si="1"/>
        <v>66.533333333333331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0.99510457734714342</v>
      </c>
      <c r="R19" s="58">
        <f>MAX(AB:AB)</f>
        <v>44</v>
      </c>
      <c r="S19" s="58">
        <f>'Z-V'!P8-R19</f>
        <v>8935</v>
      </c>
      <c r="T19" s="22">
        <v>0</v>
      </c>
      <c r="U19" s="74">
        <f t="shared" si="3"/>
        <v>-40</v>
      </c>
      <c r="V19" s="70">
        <f t="shared" si="4"/>
        <v>-40</v>
      </c>
      <c r="W19" s="70"/>
      <c r="X19" s="70">
        <f t="shared" si="5"/>
        <v>43.969785984053715</v>
      </c>
      <c r="Y19" s="70">
        <f t="shared" si="6"/>
        <v>3.9697859840537149</v>
      </c>
      <c r="Z19" s="70">
        <f t="shared" si="7"/>
        <v>4</v>
      </c>
      <c r="AA19" s="24">
        <f t="shared" si="8"/>
        <v>4</v>
      </c>
      <c r="AB19" s="67">
        <f t="shared" si="9"/>
        <v>44</v>
      </c>
    </row>
    <row r="20" spans="1:28" ht="15" customHeight="1" x14ac:dyDescent="0.25">
      <c r="A20" s="71">
        <v>491</v>
      </c>
      <c r="B20" s="71">
        <v>40</v>
      </c>
      <c r="C20" s="68">
        <v>6.55</v>
      </c>
      <c r="D20" s="68">
        <v>263.79000000000002</v>
      </c>
      <c r="E20" s="68">
        <v>209.55</v>
      </c>
      <c r="F20" s="68">
        <f t="shared" si="0"/>
        <v>39.071428571428569</v>
      </c>
      <c r="G20" s="68">
        <v>0</v>
      </c>
      <c r="H20" s="68">
        <f t="shared" si="1"/>
        <v>71.285714285714292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0.77604691473448018</v>
      </c>
      <c r="R20" s="43">
        <f ca="1">R15-R16</f>
        <v>11989</v>
      </c>
      <c r="S20" s="43">
        <f ca="1">'Z-V'!P9-R20</f>
        <v>41491</v>
      </c>
      <c r="T20" s="22">
        <v>0</v>
      </c>
      <c r="U20" s="74">
        <f t="shared" si="3"/>
        <v>-40</v>
      </c>
      <c r="V20" s="70">
        <f t="shared" si="4"/>
        <v>-40</v>
      </c>
      <c r="W20" s="70"/>
      <c r="X20" s="70">
        <f t="shared" si="5"/>
        <v>43.969785984053715</v>
      </c>
      <c r="Y20" s="70">
        <f t="shared" si="6"/>
        <v>3.9697859840537149</v>
      </c>
      <c r="Z20" s="70">
        <f t="shared" si="7"/>
        <v>4</v>
      </c>
      <c r="AA20" s="24">
        <f t="shared" si="8"/>
        <v>4</v>
      </c>
      <c r="AB20" s="67">
        <f t="shared" si="9"/>
        <v>44</v>
      </c>
    </row>
    <row r="21" spans="1:28" ht="15" customHeight="1" x14ac:dyDescent="0.25">
      <c r="A21" s="71">
        <v>586</v>
      </c>
      <c r="B21" s="71">
        <v>40</v>
      </c>
      <c r="C21" s="68">
        <v>7.81</v>
      </c>
      <c r="D21" s="68">
        <v>263.87</v>
      </c>
      <c r="E21" s="68">
        <v>209.55</v>
      </c>
      <c r="F21" s="68">
        <f t="shared" si="0"/>
        <v>34.769230769230766</v>
      </c>
      <c r="G21" s="68">
        <v>0</v>
      </c>
      <c r="H21" s="68">
        <f t="shared" si="1"/>
        <v>76.769230769230774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0.76998812243033243</v>
      </c>
      <c r="R21" s="43">
        <f>ABS(Q12-Q17)</f>
        <v>5.0400000000000205</v>
      </c>
      <c r="S21" s="43">
        <f>'Z-V'!P10-R21</f>
        <v>16.84999999999998</v>
      </c>
      <c r="T21" s="22">
        <v>0</v>
      </c>
      <c r="U21" s="74">
        <f t="shared" si="3"/>
        <v>-40</v>
      </c>
      <c r="V21" s="70">
        <f t="shared" si="4"/>
        <v>-40</v>
      </c>
      <c r="W21" s="70"/>
      <c r="X21" s="70">
        <f t="shared" si="5"/>
        <v>43.969785984053715</v>
      </c>
      <c r="Y21" s="70">
        <f t="shared" si="6"/>
        <v>3.9697859840537149</v>
      </c>
      <c r="Z21" s="70">
        <f t="shared" si="7"/>
        <v>4</v>
      </c>
      <c r="AA21" s="24">
        <f t="shared" si="8"/>
        <v>4</v>
      </c>
      <c r="AB21" s="67">
        <f t="shared" si="9"/>
        <v>44</v>
      </c>
    </row>
    <row r="22" spans="1:28" ht="15" customHeight="1" x14ac:dyDescent="0.25">
      <c r="A22" s="71">
        <v>682</v>
      </c>
      <c r="B22" s="71">
        <v>40</v>
      </c>
      <c r="C22" s="68">
        <v>9.09</v>
      </c>
      <c r="D22" s="68">
        <v>263.97000000000003</v>
      </c>
      <c r="E22" s="68">
        <v>209.55</v>
      </c>
      <c r="F22" s="68">
        <f t="shared" si="0"/>
        <v>29.666666666666668</v>
      </c>
      <c r="G22" s="68">
        <v>0</v>
      </c>
      <c r="H22" s="68">
        <f t="shared" si="1"/>
        <v>83.166666666666671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0.86699999999999999</v>
      </c>
      <c r="R22" s="43"/>
      <c r="S22" s="43"/>
      <c r="T22" s="22">
        <v>0</v>
      </c>
      <c r="U22" s="74">
        <f t="shared" si="3"/>
        <v>-40</v>
      </c>
      <c r="V22" s="70">
        <f t="shared" si="4"/>
        <v>-40</v>
      </c>
      <c r="W22" s="70"/>
      <c r="X22" s="70">
        <f t="shared" si="5"/>
        <v>43.969785984053715</v>
      </c>
      <c r="Y22" s="70">
        <f t="shared" si="6"/>
        <v>3.9697859840537149</v>
      </c>
      <c r="Z22" s="70">
        <f t="shared" si="7"/>
        <v>4</v>
      </c>
      <c r="AA22" s="24">
        <f t="shared" si="8"/>
        <v>4</v>
      </c>
      <c r="AB22" s="67">
        <f t="shared" si="9"/>
        <v>44</v>
      </c>
    </row>
    <row r="23" spans="1:28" ht="15" customHeight="1" x14ac:dyDescent="0.25">
      <c r="A23" s="71">
        <v>693</v>
      </c>
      <c r="B23" s="71">
        <v>40</v>
      </c>
      <c r="C23" s="68">
        <v>9.23</v>
      </c>
      <c r="D23" s="68">
        <v>264.08</v>
      </c>
      <c r="E23" s="68">
        <v>209.55</v>
      </c>
      <c r="F23" s="68">
        <f t="shared" si="0"/>
        <v>31.363636363636363</v>
      </c>
      <c r="G23" s="68">
        <v>0</v>
      </c>
      <c r="H23" s="68">
        <f t="shared" si="1"/>
        <v>90.727272727272734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-40</v>
      </c>
      <c r="V23" s="70">
        <f t="shared" si="4"/>
        <v>-40</v>
      </c>
      <c r="W23" s="70"/>
      <c r="X23" s="70">
        <f t="shared" si="5"/>
        <v>43.969785984053715</v>
      </c>
      <c r="Y23" s="70">
        <f t="shared" si="6"/>
        <v>3.9697859840537149</v>
      </c>
      <c r="Z23" s="70">
        <f t="shared" si="7"/>
        <v>4</v>
      </c>
      <c r="AA23" s="24">
        <f t="shared" si="8"/>
        <v>4</v>
      </c>
      <c r="AB23" s="67">
        <f t="shared" si="9"/>
        <v>44</v>
      </c>
    </row>
    <row r="24" spans="1:28" ht="15" customHeight="1" x14ac:dyDescent="0.25">
      <c r="A24" s="71">
        <v>704</v>
      </c>
      <c r="B24" s="71">
        <v>40</v>
      </c>
      <c r="C24" s="68">
        <v>9.3800000000000008</v>
      </c>
      <c r="D24" s="68">
        <v>264.18</v>
      </c>
      <c r="E24" s="68">
        <v>209.55</v>
      </c>
      <c r="F24" s="68">
        <f t="shared" si="0"/>
        <v>33.4</v>
      </c>
      <c r="G24" s="68">
        <v>0</v>
      </c>
      <c r="H24" s="68">
        <f t="shared" si="1"/>
        <v>99.8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-40</v>
      </c>
      <c r="V24" s="70">
        <f t="shared" si="4"/>
        <v>-40</v>
      </c>
      <c r="W24" s="70"/>
      <c r="X24" s="70">
        <f t="shared" si="5"/>
        <v>43.969785984053715</v>
      </c>
      <c r="Y24" s="70">
        <f t="shared" si="6"/>
        <v>3.9697859840537149</v>
      </c>
      <c r="Z24" s="70">
        <f t="shared" si="7"/>
        <v>4</v>
      </c>
      <c r="AA24" s="24">
        <f t="shared" si="8"/>
        <v>4</v>
      </c>
      <c r="AB24" s="67">
        <f t="shared" si="9"/>
        <v>44</v>
      </c>
    </row>
    <row r="25" spans="1:28" ht="15" customHeight="1" x14ac:dyDescent="0.25">
      <c r="A25" s="71">
        <v>715</v>
      </c>
      <c r="B25" s="71">
        <v>40</v>
      </c>
      <c r="C25" s="68">
        <v>9.5299999999999994</v>
      </c>
      <c r="D25" s="68">
        <v>264.29000000000002</v>
      </c>
      <c r="E25" s="68">
        <v>209.55</v>
      </c>
      <c r="F25" s="68">
        <f t="shared" si="0"/>
        <v>35.888888888888886</v>
      </c>
      <c r="G25" s="68">
        <v>0</v>
      </c>
      <c r="H25" s="68">
        <f t="shared" si="1"/>
        <v>110.88888888888889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-40</v>
      </c>
      <c r="V25" s="70">
        <f t="shared" si="4"/>
        <v>-40</v>
      </c>
      <c r="W25" s="70"/>
      <c r="X25" s="70">
        <f t="shared" si="5"/>
        <v>43.969785984053715</v>
      </c>
      <c r="Y25" s="70">
        <f t="shared" si="6"/>
        <v>3.9697859840537149</v>
      </c>
      <c r="Z25" s="70">
        <f t="shared" si="7"/>
        <v>4</v>
      </c>
      <c r="AA25" s="24">
        <f t="shared" si="8"/>
        <v>4</v>
      </c>
      <c r="AB25" s="67">
        <f t="shared" si="9"/>
        <v>44</v>
      </c>
    </row>
    <row r="26" spans="1:28" ht="15" customHeight="1" x14ac:dyDescent="0.25">
      <c r="A26" s="71">
        <v>759</v>
      </c>
      <c r="B26" s="71">
        <v>40</v>
      </c>
      <c r="C26" s="68">
        <v>10.119999999999999</v>
      </c>
      <c r="D26" s="68">
        <v>264.39999999999998</v>
      </c>
      <c r="E26" s="68">
        <v>209.55</v>
      </c>
      <c r="F26" s="68">
        <f t="shared" si="0"/>
        <v>34.875</v>
      </c>
      <c r="G26" s="68">
        <v>0</v>
      </c>
      <c r="H26" s="68">
        <f t="shared" si="1"/>
        <v>124.75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-40</v>
      </c>
      <c r="V26" s="70">
        <f t="shared" si="4"/>
        <v>-40</v>
      </c>
      <c r="W26" s="70"/>
      <c r="X26" s="70">
        <f t="shared" si="5"/>
        <v>43.969785984053715</v>
      </c>
      <c r="Y26" s="70">
        <f t="shared" si="6"/>
        <v>3.9697859840537149</v>
      </c>
      <c r="Z26" s="70">
        <f t="shared" si="7"/>
        <v>4</v>
      </c>
      <c r="AA26" s="24">
        <f t="shared" si="8"/>
        <v>4</v>
      </c>
      <c r="AB26" s="67">
        <f t="shared" si="9"/>
        <v>44</v>
      </c>
    </row>
    <row r="27" spans="1:28" ht="15" customHeight="1" x14ac:dyDescent="0.25">
      <c r="A27" s="71">
        <v>803</v>
      </c>
      <c r="B27" s="71">
        <v>40</v>
      </c>
      <c r="C27" s="68">
        <v>10.71</v>
      </c>
      <c r="D27" s="68">
        <v>264.52</v>
      </c>
      <c r="E27" s="68">
        <v>209.55</v>
      </c>
      <c r="F27" s="68">
        <f t="shared" si="0"/>
        <v>33.571428571428569</v>
      </c>
      <c r="G27" s="68">
        <v>0</v>
      </c>
      <c r="H27" s="68">
        <f t="shared" si="1"/>
        <v>142.57142857142858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0</v>
      </c>
      <c r="U27" s="74">
        <f t="shared" si="3"/>
        <v>-40</v>
      </c>
      <c r="V27" s="70">
        <f t="shared" si="4"/>
        <v>-40</v>
      </c>
      <c r="W27" s="70"/>
      <c r="X27" s="70">
        <f t="shared" si="5"/>
        <v>43.969785984053715</v>
      </c>
      <c r="Y27" s="70">
        <f t="shared" si="6"/>
        <v>3.9697859840537149</v>
      </c>
      <c r="Z27" s="70">
        <f t="shared" si="7"/>
        <v>4</v>
      </c>
      <c r="AA27" s="24">
        <f t="shared" si="8"/>
        <v>4</v>
      </c>
      <c r="AB27" s="67">
        <f t="shared" si="9"/>
        <v>44</v>
      </c>
    </row>
    <row r="28" spans="1:28" ht="15" customHeight="1" x14ac:dyDescent="0.25">
      <c r="A28" s="71">
        <v>847</v>
      </c>
      <c r="B28" s="71">
        <v>40</v>
      </c>
      <c r="C28" s="68">
        <v>11.29</v>
      </c>
      <c r="D28" s="68">
        <v>264.64</v>
      </c>
      <c r="E28" s="68">
        <v>209.55</v>
      </c>
      <c r="F28" s="68">
        <f t="shared" si="0"/>
        <v>31.833333333333332</v>
      </c>
      <c r="G28" s="68">
        <v>0</v>
      </c>
      <c r="H28" s="68">
        <f t="shared" si="1"/>
        <v>166.33333333333334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0</v>
      </c>
      <c r="U28" s="74">
        <f t="shared" si="3"/>
        <v>-40</v>
      </c>
      <c r="V28" s="70">
        <f t="shared" si="4"/>
        <v>-40</v>
      </c>
      <c r="W28" s="70"/>
      <c r="X28" s="70">
        <f t="shared" si="5"/>
        <v>43.969785984053715</v>
      </c>
      <c r="Y28" s="70">
        <f t="shared" si="6"/>
        <v>3.9697859840537149</v>
      </c>
      <c r="Z28" s="70">
        <f t="shared" si="7"/>
        <v>4</v>
      </c>
      <c r="AA28" s="24">
        <f t="shared" si="8"/>
        <v>4</v>
      </c>
      <c r="AB28" s="67">
        <f t="shared" si="9"/>
        <v>44</v>
      </c>
    </row>
    <row r="29" spans="1:28" ht="15" customHeight="1" x14ac:dyDescent="0.25">
      <c r="A29" s="71">
        <v>856</v>
      </c>
      <c r="B29" s="71">
        <v>40</v>
      </c>
      <c r="C29" s="68">
        <v>11.41</v>
      </c>
      <c r="D29" s="68">
        <v>264.77</v>
      </c>
      <c r="E29" s="68">
        <v>209.55</v>
      </c>
      <c r="F29" s="68">
        <f t="shared" si="0"/>
        <v>36.4</v>
      </c>
      <c r="G29" s="68">
        <v>0</v>
      </c>
      <c r="H29" s="68">
        <f t="shared" si="1"/>
        <v>199.6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-40</v>
      </c>
      <c r="V29" s="70">
        <f t="shared" si="4"/>
        <v>-40</v>
      </c>
      <c r="W29" s="70"/>
      <c r="X29" s="70">
        <f t="shared" si="5"/>
        <v>43.969785984053715</v>
      </c>
      <c r="Y29" s="70">
        <f t="shared" si="6"/>
        <v>3.9697859840537149</v>
      </c>
      <c r="Z29" s="70">
        <f t="shared" si="7"/>
        <v>4</v>
      </c>
      <c r="AA29" s="24">
        <f t="shared" si="8"/>
        <v>4</v>
      </c>
      <c r="AB29" s="67">
        <f t="shared" si="9"/>
        <v>44</v>
      </c>
    </row>
    <row r="30" spans="1:28" ht="15" customHeight="1" x14ac:dyDescent="0.25">
      <c r="A30" s="71">
        <v>866</v>
      </c>
      <c r="B30" s="71">
        <v>40</v>
      </c>
      <c r="C30" s="68">
        <v>11.54</v>
      </c>
      <c r="D30" s="68">
        <v>264.89999999999998</v>
      </c>
      <c r="E30" s="68">
        <v>209.55</v>
      </c>
      <c r="F30" s="68">
        <f t="shared" si="0"/>
        <v>43</v>
      </c>
      <c r="G30" s="68">
        <v>0</v>
      </c>
      <c r="H30" s="68">
        <f t="shared" si="1"/>
        <v>249.5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-40</v>
      </c>
      <c r="V30" s="70">
        <f t="shared" si="4"/>
        <v>-40</v>
      </c>
      <c r="W30" s="70"/>
      <c r="X30" s="70">
        <f t="shared" si="5"/>
        <v>43.969785984053715</v>
      </c>
      <c r="Y30" s="70">
        <f t="shared" si="6"/>
        <v>3.9697859840537149</v>
      </c>
      <c r="Z30" s="70">
        <f t="shared" si="7"/>
        <v>4</v>
      </c>
      <c r="AA30" s="24">
        <f t="shared" si="8"/>
        <v>4</v>
      </c>
      <c r="AB30" s="67">
        <f t="shared" si="9"/>
        <v>44</v>
      </c>
    </row>
    <row r="31" spans="1:28" ht="15" customHeight="1" x14ac:dyDescent="0.25">
      <c r="A31" s="71">
        <v>875</v>
      </c>
      <c r="B31" s="71">
        <v>40</v>
      </c>
      <c r="C31" s="68">
        <v>11.67</v>
      </c>
      <c r="D31" s="68">
        <v>265.02999999999997</v>
      </c>
      <c r="E31" s="68">
        <v>209.55</v>
      </c>
      <c r="F31" s="68">
        <f t="shared" si="0"/>
        <v>54.333333333333336</v>
      </c>
      <c r="G31" s="68">
        <v>0</v>
      </c>
      <c r="H31" s="68">
        <f t="shared" si="1"/>
        <v>332.66666666666669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-40</v>
      </c>
      <c r="V31" s="70">
        <f t="shared" si="4"/>
        <v>-40</v>
      </c>
      <c r="W31" s="70"/>
      <c r="X31" s="70">
        <f t="shared" si="5"/>
        <v>43.969785984053715</v>
      </c>
      <c r="Y31" s="70">
        <f t="shared" si="6"/>
        <v>3.9697859840537149</v>
      </c>
      <c r="Z31" s="70">
        <f t="shared" si="7"/>
        <v>4</v>
      </c>
      <c r="AA31" s="24">
        <f t="shared" si="8"/>
        <v>4</v>
      </c>
      <c r="AB31" s="67">
        <f t="shared" si="9"/>
        <v>44</v>
      </c>
    </row>
    <row r="32" spans="1:28" ht="15" customHeight="1" x14ac:dyDescent="0.25">
      <c r="A32" s="71">
        <v>930</v>
      </c>
      <c r="B32" s="71">
        <v>40</v>
      </c>
      <c r="C32" s="68">
        <v>12.39</v>
      </c>
      <c r="D32" s="68">
        <v>265.17</v>
      </c>
      <c r="E32" s="68">
        <v>209.55</v>
      </c>
      <c r="F32" s="68">
        <f t="shared" si="0"/>
        <v>54</v>
      </c>
      <c r="G32" s="68">
        <v>0</v>
      </c>
      <c r="H32" s="68">
        <f t="shared" si="1"/>
        <v>499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-40</v>
      </c>
      <c r="V32" s="70">
        <f t="shared" si="4"/>
        <v>-40</v>
      </c>
      <c r="W32" s="70"/>
      <c r="X32" s="70">
        <f t="shared" si="5"/>
        <v>43.969785984053715</v>
      </c>
      <c r="Y32" s="70">
        <f t="shared" si="6"/>
        <v>3.9697859840537149</v>
      </c>
      <c r="Z32" s="70">
        <f t="shared" si="7"/>
        <v>4</v>
      </c>
      <c r="AA32" s="24">
        <f t="shared" si="8"/>
        <v>4</v>
      </c>
      <c r="AB32" s="67">
        <f t="shared" si="9"/>
        <v>44</v>
      </c>
    </row>
    <row r="33" spans="1:28" ht="15" customHeight="1" x14ac:dyDescent="0.25">
      <c r="A33" s="71">
        <v>984</v>
      </c>
      <c r="B33" s="71">
        <v>40</v>
      </c>
      <c r="C33" s="68">
        <v>13.12</v>
      </c>
      <c r="D33" s="68">
        <v>265.32</v>
      </c>
      <c r="E33" s="68">
        <v>209.55</v>
      </c>
      <c r="F33" s="68">
        <f t="shared" si="0"/>
        <v>54</v>
      </c>
      <c r="G33" s="68">
        <v>0</v>
      </c>
      <c r="H33" s="68">
        <f t="shared" si="1"/>
        <v>998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-40</v>
      </c>
      <c r="V33" s="70">
        <f t="shared" si="4"/>
        <v>-40</v>
      </c>
      <c r="W33" s="70"/>
      <c r="X33" s="70">
        <f t="shared" si="5"/>
        <v>43.969785984053715</v>
      </c>
      <c r="Y33" s="70">
        <f t="shared" si="6"/>
        <v>3.9697859840537149</v>
      </c>
      <c r="Z33" s="70">
        <f t="shared" si="7"/>
        <v>4</v>
      </c>
      <c r="AA33" s="24">
        <f t="shared" si="8"/>
        <v>4</v>
      </c>
      <c r="AB33" s="67">
        <f t="shared" si="9"/>
        <v>44</v>
      </c>
    </row>
    <row r="34" spans="1:28" ht="15" customHeight="1" x14ac:dyDescent="0.25">
      <c r="A34" s="82">
        <v>1038</v>
      </c>
      <c r="B34" s="71">
        <v>40</v>
      </c>
      <c r="C34" s="68">
        <v>13.84</v>
      </c>
      <c r="D34" s="68">
        <v>265.48</v>
      </c>
      <c r="E34" s="68">
        <v>209.55</v>
      </c>
      <c r="F34" s="80">
        <v>0</v>
      </c>
      <c r="G34" s="80">
        <v>0</v>
      </c>
      <c r="H34" s="80">
        <v>0</v>
      </c>
      <c r="I34" s="80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7" ca="1" si="13">IF(RAND()&lt;0.5,0,1)</f>
        <v>0</v>
      </c>
      <c r="N34" s="26"/>
      <c r="O34" s="26"/>
      <c r="P34" s="25"/>
      <c r="Q34" s="25"/>
      <c r="T34" s="22">
        <v>0</v>
      </c>
      <c r="U34" s="74">
        <f t="shared" ref="U34:U65" si="14">T34-B34</f>
        <v>-40</v>
      </c>
      <c r="V34" s="70">
        <f t="shared" ref="V34:V65" si="15">ROUND(U34,0)</f>
        <v>-40</v>
      </c>
      <c r="W34" s="70"/>
      <c r="X34" s="70">
        <f t="shared" ref="X34:X67" si="16">B34/$W$2*$W$3</f>
        <v>43.969785984053715</v>
      </c>
      <c r="Y34" s="70">
        <f t="shared" ref="Y34:Y65" si="17">X34-B34</f>
        <v>3.9697859840537149</v>
      </c>
      <c r="Z34" s="70">
        <f t="shared" ref="Z34:Z65" si="18">ROUND(Y34,0)</f>
        <v>4</v>
      </c>
      <c r="AA34" s="24">
        <f t="shared" ref="AA34:AA65" si="19">IF(V34&gt;=0,V34,Z34)</f>
        <v>4</v>
      </c>
      <c r="AB34" s="67">
        <f t="shared" ref="AB34:AB65" si="20">B34+AA34</f>
        <v>44</v>
      </c>
    </row>
    <row r="35" spans="1:28" ht="15" customHeight="1" x14ac:dyDescent="0.25">
      <c r="A35" s="71">
        <v>1000</v>
      </c>
      <c r="B35" s="71">
        <v>40</v>
      </c>
      <c r="C35" s="68">
        <v>13.33</v>
      </c>
      <c r="D35" s="68">
        <v>265.63</v>
      </c>
      <c r="E35" s="68">
        <v>209.55</v>
      </c>
      <c r="F35" s="68">
        <v>0</v>
      </c>
      <c r="G35" s="68">
        <f t="shared" ref="G35:G67" si="21">($A$34-A35)/(ROW(A35)-ROW($A$34))</f>
        <v>38</v>
      </c>
      <c r="H35" s="68">
        <v>0</v>
      </c>
      <c r="I35" s="68">
        <f t="shared" ref="I35:I67" si="22">($A$34-B35)/(ROW(B35)-ROW($A$34))</f>
        <v>998</v>
      </c>
      <c r="J35" s="72">
        <f t="shared" ref="J35:J67" si="23">IF(ABS(B35-B34)&lt;=50,1,0)</f>
        <v>1</v>
      </c>
      <c r="K35" s="72">
        <f t="shared" ref="K35:K67" si="24">IF(ABS((B35-B34))&lt;=50,1,IF((B35-B34)*(1)&gt;=0,1,-1))</f>
        <v>1</v>
      </c>
      <c r="L35" s="72">
        <f t="shared" si="12"/>
        <v>1</v>
      </c>
      <c r="M35" s="72">
        <f t="shared" ca="1" si="13"/>
        <v>1</v>
      </c>
      <c r="N35" s="26"/>
      <c r="O35" s="26"/>
      <c r="P35" s="25"/>
      <c r="Q35" s="25"/>
      <c r="T35" s="22">
        <v>0</v>
      </c>
      <c r="U35" s="74">
        <f t="shared" si="14"/>
        <v>-40</v>
      </c>
      <c r="V35" s="70">
        <f t="shared" si="15"/>
        <v>-40</v>
      </c>
      <c r="W35" s="70"/>
      <c r="X35" s="70">
        <f t="shared" si="16"/>
        <v>43.969785984053715</v>
      </c>
      <c r="Y35" s="70">
        <f t="shared" si="17"/>
        <v>3.9697859840537149</v>
      </c>
      <c r="Z35" s="70">
        <f t="shared" si="18"/>
        <v>4</v>
      </c>
      <c r="AA35" s="24">
        <f t="shared" si="19"/>
        <v>4</v>
      </c>
      <c r="AB35" s="67">
        <f t="shared" si="20"/>
        <v>44</v>
      </c>
    </row>
    <row r="36" spans="1:28" ht="15" customHeight="1" x14ac:dyDescent="0.25">
      <c r="A36" s="71">
        <v>962</v>
      </c>
      <c r="B36" s="71">
        <v>40</v>
      </c>
      <c r="C36" s="68">
        <v>12.83</v>
      </c>
      <c r="D36" s="68">
        <v>265.77</v>
      </c>
      <c r="E36" s="68">
        <v>209.55</v>
      </c>
      <c r="F36" s="68">
        <v>0</v>
      </c>
      <c r="G36" s="68">
        <f t="shared" si="21"/>
        <v>38</v>
      </c>
      <c r="H36" s="68">
        <v>0</v>
      </c>
      <c r="I36" s="68">
        <f t="shared" si="22"/>
        <v>499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3"/>
        <v>0</v>
      </c>
      <c r="N36" s="26"/>
      <c r="O36" s="26"/>
      <c r="P36" s="25"/>
      <c r="Q36" s="25"/>
      <c r="T36" s="22">
        <v>0</v>
      </c>
      <c r="U36" s="74">
        <f t="shared" si="14"/>
        <v>-40</v>
      </c>
      <c r="V36" s="70">
        <f t="shared" si="15"/>
        <v>-40</v>
      </c>
      <c r="W36" s="70"/>
      <c r="X36" s="70">
        <f t="shared" si="16"/>
        <v>43.969785984053715</v>
      </c>
      <c r="Y36" s="70">
        <f t="shared" si="17"/>
        <v>3.9697859840537149</v>
      </c>
      <c r="Z36" s="70">
        <f t="shared" si="18"/>
        <v>4</v>
      </c>
      <c r="AA36" s="24">
        <f t="shared" si="19"/>
        <v>4</v>
      </c>
      <c r="AB36" s="67">
        <f t="shared" si="20"/>
        <v>44</v>
      </c>
    </row>
    <row r="37" spans="1:28" ht="15" customHeight="1" x14ac:dyDescent="0.25">
      <c r="A37" s="71">
        <v>925</v>
      </c>
      <c r="B37" s="82">
        <v>40</v>
      </c>
      <c r="C37" s="68">
        <v>12.33</v>
      </c>
      <c r="D37" s="68">
        <v>265.91000000000003</v>
      </c>
      <c r="E37" s="68">
        <v>209.55</v>
      </c>
      <c r="F37" s="68">
        <v>0</v>
      </c>
      <c r="G37" s="68">
        <f t="shared" si="21"/>
        <v>37.666666666666664</v>
      </c>
      <c r="H37" s="68">
        <v>0</v>
      </c>
      <c r="I37" s="68">
        <f t="shared" si="22"/>
        <v>332.66666666666669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3"/>
        <v>0</v>
      </c>
      <c r="N37" s="26"/>
      <c r="O37" s="26"/>
      <c r="P37" s="25"/>
      <c r="Q37" s="25"/>
      <c r="T37" s="22">
        <v>0</v>
      </c>
      <c r="U37" s="74">
        <f t="shared" si="14"/>
        <v>-40</v>
      </c>
      <c r="V37" s="70">
        <f t="shared" si="15"/>
        <v>-40</v>
      </c>
      <c r="W37" s="70"/>
      <c r="X37" s="70">
        <f t="shared" si="16"/>
        <v>43.969785984053715</v>
      </c>
      <c r="Y37" s="70">
        <f t="shared" si="17"/>
        <v>3.9697859840537149</v>
      </c>
      <c r="Z37" s="70">
        <f t="shared" si="18"/>
        <v>4</v>
      </c>
      <c r="AA37" s="24">
        <f t="shared" si="19"/>
        <v>4</v>
      </c>
      <c r="AB37" s="67">
        <f t="shared" si="20"/>
        <v>44</v>
      </c>
    </row>
    <row r="38" spans="1:28" ht="15" customHeight="1" x14ac:dyDescent="0.25">
      <c r="A38" s="71">
        <v>903</v>
      </c>
      <c r="B38" s="71">
        <v>40</v>
      </c>
      <c r="C38" s="68">
        <v>12.04</v>
      </c>
      <c r="D38" s="68">
        <v>266.04000000000002</v>
      </c>
      <c r="E38" s="68">
        <v>209.55</v>
      </c>
      <c r="F38" s="68">
        <v>0</v>
      </c>
      <c r="G38" s="68">
        <f t="shared" si="21"/>
        <v>33.75</v>
      </c>
      <c r="H38" s="68">
        <v>0</v>
      </c>
      <c r="I38" s="68">
        <f t="shared" si="22"/>
        <v>249.5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3"/>
        <v>0</v>
      </c>
      <c r="N38" s="26"/>
      <c r="O38" s="26"/>
      <c r="P38" s="25"/>
      <c r="Q38" s="25"/>
      <c r="T38" s="22">
        <v>0</v>
      </c>
      <c r="U38" s="74">
        <f t="shared" si="14"/>
        <v>-40</v>
      </c>
      <c r="V38" s="70">
        <f t="shared" si="15"/>
        <v>-40</v>
      </c>
      <c r="W38" s="70"/>
      <c r="X38" s="70">
        <f t="shared" si="16"/>
        <v>43.969785984053715</v>
      </c>
      <c r="Y38" s="70">
        <f t="shared" si="17"/>
        <v>3.9697859840537149</v>
      </c>
      <c r="Z38" s="70">
        <f t="shared" si="18"/>
        <v>4</v>
      </c>
      <c r="AA38" s="24">
        <f t="shared" si="19"/>
        <v>4</v>
      </c>
      <c r="AB38" s="67">
        <f t="shared" si="20"/>
        <v>44</v>
      </c>
    </row>
    <row r="39" spans="1:28" ht="15" customHeight="1" x14ac:dyDescent="0.25">
      <c r="A39" s="71">
        <v>882</v>
      </c>
      <c r="B39" s="71">
        <v>40</v>
      </c>
      <c r="C39" s="68">
        <v>11.75</v>
      </c>
      <c r="D39" s="68">
        <v>266.17</v>
      </c>
      <c r="E39" s="68">
        <v>209.55</v>
      </c>
      <c r="F39" s="68">
        <v>0</v>
      </c>
      <c r="G39" s="68">
        <f t="shared" si="21"/>
        <v>31.2</v>
      </c>
      <c r="H39" s="68">
        <v>0</v>
      </c>
      <c r="I39" s="68">
        <f t="shared" si="22"/>
        <v>199.6</v>
      </c>
      <c r="J39" s="72">
        <f t="shared" si="23"/>
        <v>1</v>
      </c>
      <c r="K39" s="72">
        <f t="shared" si="24"/>
        <v>1</v>
      </c>
      <c r="L39" s="72">
        <f t="shared" ref="L39:L67" si="25">IF(OR(COUNTIF(K35:K39,1)=5,COUNTIF(K35:K39,-1)=5),1,0)</f>
        <v>1</v>
      </c>
      <c r="M39" s="72">
        <f t="shared" ca="1" si="13"/>
        <v>0</v>
      </c>
      <c r="N39" s="26"/>
      <c r="O39" s="26"/>
      <c r="P39" s="25"/>
      <c r="Q39" s="25"/>
      <c r="T39" s="22">
        <v>0</v>
      </c>
      <c r="U39" s="74">
        <f t="shared" si="14"/>
        <v>-40</v>
      </c>
      <c r="V39" s="70">
        <f t="shared" si="15"/>
        <v>-40</v>
      </c>
      <c r="W39" s="70"/>
      <c r="X39" s="70">
        <f t="shared" si="16"/>
        <v>43.969785984053715</v>
      </c>
      <c r="Y39" s="70">
        <f t="shared" si="17"/>
        <v>3.9697859840537149</v>
      </c>
      <c r="Z39" s="70">
        <f t="shared" si="18"/>
        <v>4</v>
      </c>
      <c r="AA39" s="24">
        <f t="shared" si="19"/>
        <v>4</v>
      </c>
      <c r="AB39" s="67">
        <f t="shared" si="20"/>
        <v>44</v>
      </c>
    </row>
    <row r="40" spans="1:28" ht="15" customHeight="1" x14ac:dyDescent="0.25">
      <c r="A40" s="71">
        <v>860</v>
      </c>
      <c r="B40" s="71">
        <v>40</v>
      </c>
      <c r="C40" s="68">
        <v>11.46</v>
      </c>
      <c r="D40" s="68">
        <v>266.29000000000002</v>
      </c>
      <c r="E40" s="68">
        <v>209.55</v>
      </c>
      <c r="F40" s="68">
        <v>0</v>
      </c>
      <c r="G40" s="68">
        <f t="shared" si="21"/>
        <v>29.666666666666668</v>
      </c>
      <c r="H40" s="68">
        <v>0</v>
      </c>
      <c r="I40" s="68">
        <f t="shared" si="22"/>
        <v>166.33333333333334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3"/>
        <v>0</v>
      </c>
      <c r="N40" s="26"/>
      <c r="O40" s="26"/>
      <c r="P40" s="25"/>
      <c r="Q40" s="25"/>
      <c r="T40" s="22">
        <v>0</v>
      </c>
      <c r="U40" s="74">
        <f t="shared" si="14"/>
        <v>-40</v>
      </c>
      <c r="V40" s="70">
        <f t="shared" si="15"/>
        <v>-40</v>
      </c>
      <c r="W40" s="70"/>
      <c r="X40" s="70">
        <f t="shared" si="16"/>
        <v>43.969785984053715</v>
      </c>
      <c r="Y40" s="70">
        <f t="shared" si="17"/>
        <v>3.9697859840537149</v>
      </c>
      <c r="Z40" s="70">
        <f t="shared" si="18"/>
        <v>4</v>
      </c>
      <c r="AA40" s="24">
        <f t="shared" si="19"/>
        <v>4</v>
      </c>
      <c r="AB40" s="67">
        <f t="shared" si="20"/>
        <v>44</v>
      </c>
    </row>
    <row r="41" spans="1:28" ht="15" customHeight="1" x14ac:dyDescent="0.25">
      <c r="A41" s="71">
        <v>852</v>
      </c>
      <c r="B41" s="71">
        <v>40</v>
      </c>
      <c r="C41" s="68">
        <v>11.35</v>
      </c>
      <c r="D41" s="68">
        <v>266.41000000000003</v>
      </c>
      <c r="E41" s="68">
        <v>209.55</v>
      </c>
      <c r="F41" s="68">
        <v>0</v>
      </c>
      <c r="G41" s="68">
        <f t="shared" si="21"/>
        <v>26.571428571428573</v>
      </c>
      <c r="H41" s="68">
        <v>0</v>
      </c>
      <c r="I41" s="68">
        <f t="shared" si="22"/>
        <v>142.57142857142858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3"/>
        <v>1</v>
      </c>
      <c r="N41" s="26"/>
      <c r="O41" s="26"/>
      <c r="P41" s="25"/>
      <c r="Q41" s="25"/>
      <c r="T41" s="22">
        <v>0</v>
      </c>
      <c r="U41" s="74">
        <f t="shared" si="14"/>
        <v>-40</v>
      </c>
      <c r="V41" s="70">
        <f t="shared" si="15"/>
        <v>-40</v>
      </c>
      <c r="W41" s="70"/>
      <c r="X41" s="70">
        <f t="shared" si="16"/>
        <v>43.969785984053715</v>
      </c>
      <c r="Y41" s="70">
        <f t="shared" si="17"/>
        <v>3.9697859840537149</v>
      </c>
      <c r="Z41" s="70">
        <f t="shared" si="18"/>
        <v>4</v>
      </c>
      <c r="AA41" s="24">
        <f t="shared" si="19"/>
        <v>4</v>
      </c>
      <c r="AB41" s="67">
        <f t="shared" si="20"/>
        <v>44</v>
      </c>
    </row>
    <row r="42" spans="1:28" ht="15" customHeight="1" x14ac:dyDescent="0.25">
      <c r="A42" s="71">
        <v>843</v>
      </c>
      <c r="B42" s="71">
        <v>40</v>
      </c>
      <c r="C42" s="68">
        <v>11.24</v>
      </c>
      <c r="D42" s="68">
        <v>266.52999999999997</v>
      </c>
      <c r="E42" s="68">
        <v>209.55</v>
      </c>
      <c r="F42" s="68">
        <v>0</v>
      </c>
      <c r="G42" s="68">
        <f t="shared" si="21"/>
        <v>24.375</v>
      </c>
      <c r="H42" s="68">
        <v>0</v>
      </c>
      <c r="I42" s="68">
        <f t="shared" si="22"/>
        <v>124.75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3"/>
        <v>0</v>
      </c>
      <c r="N42" s="26"/>
      <c r="O42" s="26"/>
      <c r="P42" s="25"/>
      <c r="Q42" s="25"/>
      <c r="T42" s="22">
        <v>0</v>
      </c>
      <c r="U42" s="74">
        <f t="shared" si="14"/>
        <v>-40</v>
      </c>
      <c r="V42" s="70">
        <f t="shared" si="15"/>
        <v>-40</v>
      </c>
      <c r="W42" s="70"/>
      <c r="X42" s="70">
        <f t="shared" si="16"/>
        <v>43.969785984053715</v>
      </c>
      <c r="Y42" s="70">
        <f t="shared" si="17"/>
        <v>3.9697859840537149</v>
      </c>
      <c r="Z42" s="70">
        <f t="shared" si="18"/>
        <v>4</v>
      </c>
      <c r="AA42" s="24">
        <f t="shared" si="19"/>
        <v>4</v>
      </c>
      <c r="AB42" s="67">
        <f t="shared" si="20"/>
        <v>44</v>
      </c>
    </row>
    <row r="43" spans="1:28" ht="15" customHeight="1" x14ac:dyDescent="0.25">
      <c r="A43" s="71">
        <v>835</v>
      </c>
      <c r="B43" s="71">
        <v>40</v>
      </c>
      <c r="C43" s="68">
        <v>11.13</v>
      </c>
      <c r="D43" s="68">
        <v>266.64999999999998</v>
      </c>
      <c r="E43" s="68">
        <v>209.55</v>
      </c>
      <c r="F43" s="68">
        <v>0</v>
      </c>
      <c r="G43" s="68">
        <f t="shared" si="21"/>
        <v>22.555555555555557</v>
      </c>
      <c r="H43" s="68">
        <v>0</v>
      </c>
      <c r="I43" s="68">
        <f t="shared" si="22"/>
        <v>110.88888888888889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3"/>
        <v>0</v>
      </c>
      <c r="N43" s="26"/>
      <c r="O43" s="26"/>
      <c r="P43" s="25"/>
      <c r="Q43" s="25"/>
      <c r="T43" s="22">
        <v>0</v>
      </c>
      <c r="U43" s="74">
        <f t="shared" si="14"/>
        <v>-40</v>
      </c>
      <c r="V43" s="70">
        <f t="shared" si="15"/>
        <v>-40</v>
      </c>
      <c r="W43" s="70"/>
      <c r="X43" s="70">
        <f t="shared" si="16"/>
        <v>43.969785984053715</v>
      </c>
      <c r="Y43" s="70">
        <f t="shared" si="17"/>
        <v>3.9697859840537149</v>
      </c>
      <c r="Z43" s="70">
        <f t="shared" si="18"/>
        <v>4</v>
      </c>
      <c r="AA43" s="24">
        <f t="shared" si="19"/>
        <v>4</v>
      </c>
      <c r="AB43" s="67">
        <f t="shared" si="20"/>
        <v>44</v>
      </c>
    </row>
    <row r="44" spans="1:28" ht="15" customHeight="1" x14ac:dyDescent="0.25">
      <c r="A44" s="71">
        <v>719</v>
      </c>
      <c r="B44" s="71">
        <v>40</v>
      </c>
      <c r="C44" s="68">
        <v>9.59</v>
      </c>
      <c r="D44" s="68">
        <v>266.75</v>
      </c>
      <c r="E44" s="68">
        <v>209.55</v>
      </c>
      <c r="F44" s="68">
        <v>0</v>
      </c>
      <c r="G44" s="68">
        <f t="shared" si="21"/>
        <v>31.9</v>
      </c>
      <c r="H44" s="68">
        <v>0</v>
      </c>
      <c r="I44" s="68">
        <f t="shared" si="22"/>
        <v>99.8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3"/>
        <v>0</v>
      </c>
      <c r="N44" s="26"/>
      <c r="O44" s="26"/>
      <c r="P44" s="25"/>
      <c r="Q44" s="25"/>
      <c r="T44" s="22">
        <v>0</v>
      </c>
      <c r="U44" s="74">
        <f t="shared" si="14"/>
        <v>-40</v>
      </c>
      <c r="V44" s="70">
        <f t="shared" si="15"/>
        <v>-40</v>
      </c>
      <c r="W44" s="70"/>
      <c r="X44" s="70">
        <f t="shared" si="16"/>
        <v>43.969785984053715</v>
      </c>
      <c r="Y44" s="70">
        <f t="shared" si="17"/>
        <v>3.9697859840537149</v>
      </c>
      <c r="Z44" s="70">
        <f t="shared" si="18"/>
        <v>4</v>
      </c>
      <c r="AA44" s="24">
        <f t="shared" si="19"/>
        <v>4</v>
      </c>
      <c r="AB44" s="67">
        <f t="shared" si="20"/>
        <v>44</v>
      </c>
    </row>
    <row r="45" spans="1:28" ht="15" customHeight="1" x14ac:dyDescent="0.25">
      <c r="A45" s="71">
        <v>604</v>
      </c>
      <c r="B45" s="71">
        <v>40</v>
      </c>
      <c r="C45" s="68">
        <v>8.0500000000000007</v>
      </c>
      <c r="D45" s="68">
        <v>266.83999999999997</v>
      </c>
      <c r="E45" s="68">
        <v>209.55</v>
      </c>
      <c r="F45" s="68">
        <v>0</v>
      </c>
      <c r="G45" s="68">
        <f t="shared" si="21"/>
        <v>39.454545454545453</v>
      </c>
      <c r="H45" s="68">
        <v>0</v>
      </c>
      <c r="I45" s="68">
        <f t="shared" si="22"/>
        <v>90.727272727272734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3"/>
        <v>1</v>
      </c>
      <c r="N45" s="26"/>
      <c r="O45" s="26"/>
      <c r="P45" s="25"/>
      <c r="Q45" s="25"/>
      <c r="T45" s="22">
        <v>0</v>
      </c>
      <c r="U45" s="74">
        <f t="shared" si="14"/>
        <v>-40</v>
      </c>
      <c r="V45" s="70">
        <f t="shared" si="15"/>
        <v>-40</v>
      </c>
      <c r="W45" s="70"/>
      <c r="X45" s="70">
        <f t="shared" si="16"/>
        <v>43.969785984053715</v>
      </c>
      <c r="Y45" s="70">
        <f t="shared" si="17"/>
        <v>3.9697859840537149</v>
      </c>
      <c r="Z45" s="70">
        <f t="shared" si="18"/>
        <v>4</v>
      </c>
      <c r="AA45" s="24">
        <f t="shared" si="19"/>
        <v>4</v>
      </c>
      <c r="AB45" s="67">
        <f t="shared" si="20"/>
        <v>44</v>
      </c>
    </row>
    <row r="46" spans="1:28" ht="15" customHeight="1" x14ac:dyDescent="0.25">
      <c r="A46" s="71">
        <v>488</v>
      </c>
      <c r="B46" s="71">
        <v>40</v>
      </c>
      <c r="C46" s="68">
        <v>6.51</v>
      </c>
      <c r="D46" s="68">
        <v>266.91000000000003</v>
      </c>
      <c r="E46" s="68">
        <v>209.55</v>
      </c>
      <c r="F46" s="68">
        <v>0</v>
      </c>
      <c r="G46" s="68">
        <f t="shared" si="21"/>
        <v>45.833333333333336</v>
      </c>
      <c r="H46" s="68">
        <v>0</v>
      </c>
      <c r="I46" s="68">
        <f t="shared" si="22"/>
        <v>83.166666666666671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3"/>
        <v>1</v>
      </c>
      <c r="N46" s="26"/>
      <c r="O46" s="26"/>
      <c r="P46" s="25"/>
      <c r="Q46" s="25"/>
      <c r="T46" s="22">
        <v>0</v>
      </c>
      <c r="U46" s="74">
        <f t="shared" si="14"/>
        <v>-40</v>
      </c>
      <c r="V46" s="70">
        <f t="shared" si="15"/>
        <v>-40</v>
      </c>
      <c r="W46" s="70"/>
      <c r="X46" s="70">
        <f t="shared" si="16"/>
        <v>43.969785984053715</v>
      </c>
      <c r="Y46" s="70">
        <f t="shared" si="17"/>
        <v>3.9697859840537149</v>
      </c>
      <c r="Z46" s="70">
        <f t="shared" si="18"/>
        <v>4</v>
      </c>
      <c r="AA46" s="24">
        <f t="shared" si="19"/>
        <v>4</v>
      </c>
      <c r="AB46" s="67">
        <f t="shared" si="20"/>
        <v>44</v>
      </c>
    </row>
    <row r="47" spans="1:28" ht="15" customHeight="1" x14ac:dyDescent="0.25">
      <c r="A47" s="71">
        <v>502</v>
      </c>
      <c r="B47" s="71">
        <v>40</v>
      </c>
      <c r="C47" s="68">
        <v>6.69</v>
      </c>
      <c r="D47" s="68">
        <v>266.98</v>
      </c>
      <c r="E47" s="68">
        <v>209.55</v>
      </c>
      <c r="F47" s="68">
        <v>0</v>
      </c>
      <c r="G47" s="68">
        <f t="shared" si="21"/>
        <v>41.230769230769234</v>
      </c>
      <c r="H47" s="68">
        <v>0</v>
      </c>
      <c r="I47" s="68">
        <f t="shared" si="22"/>
        <v>76.769230769230774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3"/>
        <v>0</v>
      </c>
      <c r="N47" s="26"/>
      <c r="O47" s="26"/>
      <c r="P47" s="25"/>
      <c r="Q47" s="25"/>
      <c r="T47" s="22">
        <v>0</v>
      </c>
      <c r="U47" s="74">
        <f t="shared" si="14"/>
        <v>-40</v>
      </c>
      <c r="V47" s="70">
        <f t="shared" si="15"/>
        <v>-40</v>
      </c>
      <c r="W47" s="70"/>
      <c r="X47" s="70">
        <f t="shared" si="16"/>
        <v>43.969785984053715</v>
      </c>
      <c r="Y47" s="70">
        <f t="shared" si="17"/>
        <v>3.9697859840537149</v>
      </c>
      <c r="Z47" s="70">
        <f t="shared" si="18"/>
        <v>4</v>
      </c>
      <c r="AA47" s="24">
        <f t="shared" si="19"/>
        <v>4</v>
      </c>
      <c r="AB47" s="67">
        <f t="shared" si="20"/>
        <v>44</v>
      </c>
    </row>
    <row r="48" spans="1:28" ht="15" customHeight="1" x14ac:dyDescent="0.25">
      <c r="A48" s="71">
        <v>515</v>
      </c>
      <c r="B48" s="71">
        <v>40</v>
      </c>
      <c r="C48" s="68">
        <v>6.87</v>
      </c>
      <c r="D48" s="68">
        <v>267.04000000000002</v>
      </c>
      <c r="E48" s="68">
        <v>209.55</v>
      </c>
      <c r="F48" s="68">
        <v>0</v>
      </c>
      <c r="G48" s="68">
        <f t="shared" si="21"/>
        <v>37.357142857142854</v>
      </c>
      <c r="H48" s="68">
        <v>0</v>
      </c>
      <c r="I48" s="68">
        <f t="shared" si="22"/>
        <v>71.285714285714292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3"/>
        <v>0</v>
      </c>
      <c r="N48" s="26"/>
      <c r="O48" s="26"/>
      <c r="P48" s="25"/>
      <c r="Q48" s="25"/>
      <c r="T48" s="22">
        <v>0</v>
      </c>
      <c r="U48" s="74">
        <f t="shared" si="14"/>
        <v>-40</v>
      </c>
      <c r="V48" s="70">
        <f t="shared" si="15"/>
        <v>-40</v>
      </c>
      <c r="W48" s="70"/>
      <c r="X48" s="70">
        <f t="shared" si="16"/>
        <v>43.969785984053715</v>
      </c>
      <c r="Y48" s="70">
        <f t="shared" si="17"/>
        <v>3.9697859840537149</v>
      </c>
      <c r="Z48" s="70">
        <f t="shared" si="18"/>
        <v>4</v>
      </c>
      <c r="AA48" s="24">
        <f t="shared" si="19"/>
        <v>4</v>
      </c>
      <c r="AB48" s="67">
        <f t="shared" si="20"/>
        <v>44</v>
      </c>
    </row>
    <row r="49" spans="1:28" ht="15" customHeight="1" x14ac:dyDescent="0.25">
      <c r="A49" s="71">
        <v>528</v>
      </c>
      <c r="B49" s="71">
        <v>40</v>
      </c>
      <c r="C49" s="68">
        <v>7.04</v>
      </c>
      <c r="D49" s="68">
        <v>267.11</v>
      </c>
      <c r="E49" s="68">
        <v>209.55</v>
      </c>
      <c r="F49" s="68">
        <v>0</v>
      </c>
      <c r="G49" s="68">
        <f t="shared" si="21"/>
        <v>34</v>
      </c>
      <c r="H49" s="68">
        <v>0</v>
      </c>
      <c r="I49" s="68">
        <f t="shared" si="22"/>
        <v>66.533333333333331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3"/>
        <v>1</v>
      </c>
      <c r="N49" s="26"/>
      <c r="O49" s="26"/>
      <c r="P49" s="25"/>
      <c r="Q49" s="25"/>
      <c r="T49" s="22">
        <v>0</v>
      </c>
      <c r="U49" s="74">
        <f t="shared" si="14"/>
        <v>-40</v>
      </c>
      <c r="V49" s="70">
        <f t="shared" si="15"/>
        <v>-40</v>
      </c>
      <c r="W49" s="70"/>
      <c r="X49" s="70">
        <f t="shared" si="16"/>
        <v>43.969785984053715</v>
      </c>
      <c r="Y49" s="70">
        <f t="shared" si="17"/>
        <v>3.9697859840537149</v>
      </c>
      <c r="Z49" s="70">
        <f t="shared" si="18"/>
        <v>4</v>
      </c>
      <c r="AA49" s="24">
        <f t="shared" si="19"/>
        <v>4</v>
      </c>
      <c r="AB49" s="67">
        <f t="shared" si="20"/>
        <v>44</v>
      </c>
    </row>
    <row r="50" spans="1:28" ht="15" customHeight="1" x14ac:dyDescent="0.25">
      <c r="A50" s="71">
        <v>532</v>
      </c>
      <c r="B50" s="71">
        <v>40</v>
      </c>
      <c r="C50" s="68">
        <v>7.09</v>
      </c>
      <c r="D50" s="68">
        <v>267.18</v>
      </c>
      <c r="E50" s="68">
        <v>209.55</v>
      </c>
      <c r="F50" s="68">
        <v>0</v>
      </c>
      <c r="G50" s="68">
        <f t="shared" si="21"/>
        <v>31.625</v>
      </c>
      <c r="H50" s="68">
        <v>0</v>
      </c>
      <c r="I50" s="68">
        <f t="shared" si="22"/>
        <v>62.375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3"/>
        <v>0</v>
      </c>
      <c r="N50" s="26"/>
      <c r="O50" s="26"/>
      <c r="P50" s="25"/>
      <c r="Q50" s="25"/>
      <c r="T50" s="22">
        <v>0</v>
      </c>
      <c r="U50" s="74">
        <f t="shared" si="14"/>
        <v>-40</v>
      </c>
      <c r="V50" s="70">
        <f t="shared" si="15"/>
        <v>-40</v>
      </c>
      <c r="W50" s="70"/>
      <c r="X50" s="70">
        <f t="shared" si="16"/>
        <v>43.969785984053715</v>
      </c>
      <c r="Y50" s="70">
        <f t="shared" si="17"/>
        <v>3.9697859840537149</v>
      </c>
      <c r="Z50" s="70">
        <f t="shared" si="18"/>
        <v>4</v>
      </c>
      <c r="AA50" s="24">
        <f t="shared" si="19"/>
        <v>4</v>
      </c>
      <c r="AB50" s="67">
        <f t="shared" si="20"/>
        <v>44</v>
      </c>
    </row>
    <row r="51" spans="1:28" ht="15" customHeight="1" x14ac:dyDescent="0.25">
      <c r="A51" s="71">
        <v>535</v>
      </c>
      <c r="B51" s="71">
        <v>40</v>
      </c>
      <c r="C51" s="68">
        <v>7.13</v>
      </c>
      <c r="D51" s="68">
        <v>267.25</v>
      </c>
      <c r="E51" s="68">
        <v>209.55</v>
      </c>
      <c r="F51" s="68">
        <v>0</v>
      </c>
      <c r="G51" s="68">
        <f t="shared" si="21"/>
        <v>29.588235294117649</v>
      </c>
      <c r="H51" s="68">
        <v>0</v>
      </c>
      <c r="I51" s="68">
        <f t="shared" si="22"/>
        <v>58.705882352941174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3"/>
        <v>1</v>
      </c>
      <c r="N51" s="26"/>
      <c r="O51" s="26"/>
      <c r="P51" s="25"/>
      <c r="Q51" s="25"/>
      <c r="T51" s="22">
        <v>0</v>
      </c>
      <c r="U51" s="74">
        <f t="shared" si="14"/>
        <v>-40</v>
      </c>
      <c r="V51" s="70">
        <f t="shared" si="15"/>
        <v>-40</v>
      </c>
      <c r="W51" s="70"/>
      <c r="X51" s="70">
        <f t="shared" si="16"/>
        <v>43.969785984053715</v>
      </c>
      <c r="Y51" s="70">
        <f t="shared" si="17"/>
        <v>3.9697859840537149</v>
      </c>
      <c r="Z51" s="70">
        <f t="shared" si="18"/>
        <v>4</v>
      </c>
      <c r="AA51" s="24">
        <f t="shared" si="19"/>
        <v>4</v>
      </c>
      <c r="AB51" s="67">
        <f t="shared" si="20"/>
        <v>44</v>
      </c>
    </row>
    <row r="52" spans="1:28" ht="15" customHeight="1" x14ac:dyDescent="0.25">
      <c r="A52" s="71">
        <v>538</v>
      </c>
      <c r="B52" s="71">
        <v>40</v>
      </c>
      <c r="C52" s="68">
        <v>7.17</v>
      </c>
      <c r="D52" s="68">
        <v>267.32</v>
      </c>
      <c r="E52" s="68">
        <v>209.55</v>
      </c>
      <c r="F52" s="68">
        <v>0</v>
      </c>
      <c r="G52" s="68">
        <f t="shared" si="21"/>
        <v>27.777777777777779</v>
      </c>
      <c r="H52" s="68">
        <v>0</v>
      </c>
      <c r="I52" s="68">
        <f t="shared" si="22"/>
        <v>55.444444444444443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3"/>
        <v>0</v>
      </c>
      <c r="N52" s="26"/>
      <c r="O52" s="26"/>
      <c r="P52" s="25"/>
      <c r="Q52" s="25"/>
      <c r="T52" s="22">
        <v>0</v>
      </c>
      <c r="U52" s="74">
        <f t="shared" si="14"/>
        <v>-40</v>
      </c>
      <c r="V52" s="70">
        <f t="shared" si="15"/>
        <v>-40</v>
      </c>
      <c r="W52" s="70"/>
      <c r="X52" s="70">
        <f t="shared" si="16"/>
        <v>43.969785984053715</v>
      </c>
      <c r="Y52" s="70">
        <f t="shared" si="17"/>
        <v>3.9697859840537149</v>
      </c>
      <c r="Z52" s="70">
        <f t="shared" si="18"/>
        <v>4</v>
      </c>
      <c r="AA52" s="24">
        <f t="shared" si="19"/>
        <v>4</v>
      </c>
      <c r="AB52" s="67">
        <f t="shared" si="20"/>
        <v>44</v>
      </c>
    </row>
    <row r="53" spans="1:28" ht="15" customHeight="1" x14ac:dyDescent="0.25">
      <c r="A53" s="71">
        <v>511</v>
      </c>
      <c r="B53" s="71">
        <v>40</v>
      </c>
      <c r="C53" s="68">
        <v>6.81</v>
      </c>
      <c r="D53" s="68">
        <v>267.38</v>
      </c>
      <c r="E53" s="68">
        <v>209.55</v>
      </c>
      <c r="F53" s="68">
        <v>0</v>
      </c>
      <c r="G53" s="68">
        <f t="shared" si="21"/>
        <v>27.736842105263158</v>
      </c>
      <c r="H53" s="68">
        <v>0</v>
      </c>
      <c r="I53" s="68">
        <f t="shared" si="22"/>
        <v>52.526315789473685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3"/>
        <v>1</v>
      </c>
      <c r="N53" s="26"/>
      <c r="O53" s="26"/>
      <c r="P53" s="25"/>
      <c r="Q53" s="25"/>
      <c r="T53" s="22">
        <v>0</v>
      </c>
      <c r="U53" s="74">
        <f t="shared" si="14"/>
        <v>-40</v>
      </c>
      <c r="V53" s="70">
        <f t="shared" si="15"/>
        <v>-40</v>
      </c>
      <c r="W53" s="70"/>
      <c r="X53" s="70">
        <f t="shared" si="16"/>
        <v>43.969785984053715</v>
      </c>
      <c r="Y53" s="70">
        <f t="shared" si="17"/>
        <v>3.9697859840537149</v>
      </c>
      <c r="Z53" s="70">
        <f t="shared" si="18"/>
        <v>4</v>
      </c>
      <c r="AA53" s="24">
        <f t="shared" si="19"/>
        <v>4</v>
      </c>
      <c r="AB53" s="67">
        <f t="shared" si="20"/>
        <v>44</v>
      </c>
    </row>
    <row r="54" spans="1:28" ht="15" customHeight="1" x14ac:dyDescent="0.25">
      <c r="A54" s="71">
        <v>484</v>
      </c>
      <c r="B54" s="71">
        <v>40</v>
      </c>
      <c r="C54" s="68">
        <v>6.45</v>
      </c>
      <c r="D54" s="68">
        <v>267.44</v>
      </c>
      <c r="E54" s="68">
        <v>209.55</v>
      </c>
      <c r="F54" s="68">
        <v>0</v>
      </c>
      <c r="G54" s="68">
        <f t="shared" si="21"/>
        <v>27.7</v>
      </c>
      <c r="H54" s="68">
        <v>0</v>
      </c>
      <c r="I54" s="68">
        <f t="shared" si="22"/>
        <v>49.9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3"/>
        <v>1</v>
      </c>
      <c r="N54" s="26"/>
      <c r="O54" s="26"/>
      <c r="P54" s="25"/>
      <c r="Q54" s="25"/>
      <c r="T54" s="22">
        <v>0</v>
      </c>
      <c r="U54" s="74">
        <f t="shared" si="14"/>
        <v>-40</v>
      </c>
      <c r="V54" s="70">
        <f t="shared" si="15"/>
        <v>-40</v>
      </c>
      <c r="W54" s="70"/>
      <c r="X54" s="70">
        <f t="shared" si="16"/>
        <v>43.969785984053715</v>
      </c>
      <c r="Y54" s="70">
        <f t="shared" si="17"/>
        <v>3.9697859840537149</v>
      </c>
      <c r="Z54" s="70">
        <f t="shared" si="18"/>
        <v>4</v>
      </c>
      <c r="AA54" s="24">
        <f t="shared" si="19"/>
        <v>4</v>
      </c>
      <c r="AB54" s="67">
        <f t="shared" si="20"/>
        <v>44</v>
      </c>
    </row>
    <row r="55" spans="1:28" ht="15" customHeight="1" x14ac:dyDescent="0.25">
      <c r="A55" s="71">
        <v>457</v>
      </c>
      <c r="B55" s="71">
        <v>40</v>
      </c>
      <c r="C55" s="68">
        <v>6.09</v>
      </c>
      <c r="D55" s="68">
        <v>267.5</v>
      </c>
      <c r="E55" s="68">
        <v>209.55</v>
      </c>
      <c r="F55" s="68">
        <v>0</v>
      </c>
      <c r="G55" s="68">
        <f t="shared" si="21"/>
        <v>27.666666666666668</v>
      </c>
      <c r="H55" s="68">
        <v>0</v>
      </c>
      <c r="I55" s="68">
        <f t="shared" si="22"/>
        <v>47.523809523809526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3"/>
        <v>1</v>
      </c>
      <c r="N55" s="26"/>
      <c r="O55" s="26"/>
      <c r="P55" s="25"/>
      <c r="Q55" s="25"/>
      <c r="T55" s="22">
        <v>0</v>
      </c>
      <c r="U55" s="74">
        <f t="shared" si="14"/>
        <v>-40</v>
      </c>
      <c r="V55" s="70">
        <f t="shared" si="15"/>
        <v>-40</v>
      </c>
      <c r="W55" s="70"/>
      <c r="X55" s="70">
        <f t="shared" si="16"/>
        <v>43.969785984053715</v>
      </c>
      <c r="Y55" s="70">
        <f t="shared" si="17"/>
        <v>3.9697859840537149</v>
      </c>
      <c r="Z55" s="70">
        <f t="shared" si="18"/>
        <v>4</v>
      </c>
      <c r="AA55" s="24">
        <f t="shared" si="19"/>
        <v>4</v>
      </c>
      <c r="AB55" s="67">
        <f t="shared" si="20"/>
        <v>44</v>
      </c>
    </row>
    <row r="56" spans="1:28" ht="15" customHeight="1" x14ac:dyDescent="0.25">
      <c r="A56" s="71">
        <v>442</v>
      </c>
      <c r="B56" s="71">
        <v>40</v>
      </c>
      <c r="C56" s="68">
        <v>5.89</v>
      </c>
      <c r="D56" s="68">
        <v>267.56</v>
      </c>
      <c r="E56" s="68">
        <v>209.55</v>
      </c>
      <c r="F56" s="68">
        <v>0</v>
      </c>
      <c r="G56" s="68">
        <f t="shared" si="21"/>
        <v>27.09090909090909</v>
      </c>
      <c r="H56" s="68">
        <v>0</v>
      </c>
      <c r="I56" s="68">
        <f t="shared" si="22"/>
        <v>45.363636363636367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3"/>
        <v>1</v>
      </c>
      <c r="N56" s="26"/>
      <c r="O56" s="26"/>
      <c r="P56" s="25"/>
      <c r="Q56" s="25"/>
      <c r="T56" s="22">
        <v>0</v>
      </c>
      <c r="U56" s="74">
        <f t="shared" si="14"/>
        <v>-40</v>
      </c>
      <c r="V56" s="70">
        <f t="shared" si="15"/>
        <v>-40</v>
      </c>
      <c r="W56" s="70"/>
      <c r="X56" s="70">
        <f t="shared" si="16"/>
        <v>43.969785984053715</v>
      </c>
      <c r="Y56" s="70">
        <f t="shared" si="17"/>
        <v>3.9697859840537149</v>
      </c>
      <c r="Z56" s="70">
        <f t="shared" si="18"/>
        <v>4</v>
      </c>
      <c r="AA56" s="24">
        <f t="shared" si="19"/>
        <v>4</v>
      </c>
      <c r="AB56" s="67">
        <f t="shared" si="20"/>
        <v>44</v>
      </c>
    </row>
    <row r="57" spans="1:28" ht="15" customHeight="1" x14ac:dyDescent="0.25">
      <c r="A57" s="71">
        <v>427</v>
      </c>
      <c r="B57" s="71">
        <v>40</v>
      </c>
      <c r="C57" s="68">
        <v>5.69</v>
      </c>
      <c r="D57" s="68">
        <v>267.61</v>
      </c>
      <c r="E57" s="68">
        <v>209.55</v>
      </c>
      <c r="F57" s="68">
        <v>0</v>
      </c>
      <c r="G57" s="68">
        <f t="shared" si="21"/>
        <v>26.565217391304348</v>
      </c>
      <c r="H57" s="68">
        <v>0</v>
      </c>
      <c r="I57" s="68">
        <f t="shared" si="22"/>
        <v>43.391304347826086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3"/>
        <v>1</v>
      </c>
      <c r="N57" s="26"/>
      <c r="O57" s="26"/>
      <c r="P57" s="25"/>
      <c r="Q57" s="25"/>
      <c r="T57" s="22">
        <v>0</v>
      </c>
      <c r="U57" s="74">
        <f t="shared" si="14"/>
        <v>-40</v>
      </c>
      <c r="V57" s="70">
        <f t="shared" si="15"/>
        <v>-40</v>
      </c>
      <c r="W57" s="70"/>
      <c r="X57" s="70">
        <f t="shared" si="16"/>
        <v>43.969785984053715</v>
      </c>
      <c r="Y57" s="70">
        <f t="shared" si="17"/>
        <v>3.9697859840537149</v>
      </c>
      <c r="Z57" s="70">
        <f t="shared" si="18"/>
        <v>4</v>
      </c>
      <c r="AA57" s="24">
        <f t="shared" si="19"/>
        <v>4</v>
      </c>
      <c r="AB57" s="67">
        <f t="shared" si="20"/>
        <v>44</v>
      </c>
    </row>
    <row r="58" spans="1:28" ht="15" customHeight="1" x14ac:dyDescent="0.25">
      <c r="A58" s="71">
        <v>413</v>
      </c>
      <c r="B58" s="71">
        <v>40</v>
      </c>
      <c r="C58" s="68">
        <v>5.5</v>
      </c>
      <c r="D58" s="68">
        <v>267.66000000000003</v>
      </c>
      <c r="E58" s="68">
        <v>209.55</v>
      </c>
      <c r="F58" s="68">
        <v>0</v>
      </c>
      <c r="G58" s="68">
        <f t="shared" si="21"/>
        <v>26.041666666666668</v>
      </c>
      <c r="H58" s="68">
        <v>0</v>
      </c>
      <c r="I58" s="68">
        <f t="shared" si="22"/>
        <v>41.583333333333336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3"/>
        <v>1</v>
      </c>
      <c r="N58" s="26"/>
      <c r="O58" s="26"/>
      <c r="P58" s="25"/>
      <c r="Q58" s="25"/>
      <c r="T58" s="22">
        <v>0</v>
      </c>
      <c r="U58" s="74">
        <f t="shared" si="14"/>
        <v>-40</v>
      </c>
      <c r="V58" s="70">
        <f t="shared" si="15"/>
        <v>-40</v>
      </c>
      <c r="W58" s="70"/>
      <c r="X58" s="70">
        <f t="shared" si="16"/>
        <v>43.969785984053715</v>
      </c>
      <c r="Y58" s="70">
        <f t="shared" si="17"/>
        <v>3.9697859840537149</v>
      </c>
      <c r="Z58" s="70">
        <f t="shared" si="18"/>
        <v>4</v>
      </c>
      <c r="AA58" s="24">
        <f t="shared" si="19"/>
        <v>4</v>
      </c>
      <c r="AB58" s="67">
        <f t="shared" si="20"/>
        <v>44</v>
      </c>
    </row>
    <row r="59" spans="1:28" ht="15" customHeight="1" x14ac:dyDescent="0.25">
      <c r="A59" s="71">
        <v>385</v>
      </c>
      <c r="B59" s="71">
        <v>40</v>
      </c>
      <c r="C59" s="68">
        <v>5.13</v>
      </c>
      <c r="D59" s="68">
        <v>267.70999999999998</v>
      </c>
      <c r="E59" s="68">
        <v>209.55</v>
      </c>
      <c r="F59" s="68">
        <v>0</v>
      </c>
      <c r="G59" s="68">
        <f t="shared" si="21"/>
        <v>26.12</v>
      </c>
      <c r="H59" s="68">
        <v>0</v>
      </c>
      <c r="I59" s="68">
        <f t="shared" si="22"/>
        <v>39.92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3"/>
        <v>0</v>
      </c>
      <c r="N59" s="26"/>
      <c r="O59" s="26"/>
      <c r="P59" s="25"/>
      <c r="Q59" s="25"/>
      <c r="T59" s="22">
        <v>0</v>
      </c>
      <c r="U59" s="74">
        <f t="shared" si="14"/>
        <v>-40</v>
      </c>
      <c r="V59" s="70">
        <f t="shared" si="15"/>
        <v>-40</v>
      </c>
      <c r="W59" s="70"/>
      <c r="X59" s="70">
        <f t="shared" si="16"/>
        <v>43.969785984053715</v>
      </c>
      <c r="Y59" s="70">
        <f t="shared" si="17"/>
        <v>3.9697859840537149</v>
      </c>
      <c r="Z59" s="70">
        <f t="shared" si="18"/>
        <v>4</v>
      </c>
      <c r="AA59" s="24">
        <f t="shared" si="19"/>
        <v>4</v>
      </c>
      <c r="AB59" s="67">
        <f t="shared" si="20"/>
        <v>44</v>
      </c>
    </row>
    <row r="60" spans="1:28" ht="15" customHeight="1" x14ac:dyDescent="0.25">
      <c r="A60" s="71">
        <v>358</v>
      </c>
      <c r="B60" s="71">
        <v>40</v>
      </c>
      <c r="C60" s="68">
        <v>4.7699999999999996</v>
      </c>
      <c r="D60" s="68">
        <v>267.75</v>
      </c>
      <c r="E60" s="68">
        <v>209.55</v>
      </c>
      <c r="F60" s="68">
        <v>0</v>
      </c>
      <c r="G60" s="68">
        <f t="shared" si="21"/>
        <v>26.153846153846153</v>
      </c>
      <c r="H60" s="68">
        <v>0</v>
      </c>
      <c r="I60" s="68">
        <f t="shared" si="22"/>
        <v>38.384615384615387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3"/>
        <v>1</v>
      </c>
      <c r="N60" s="26"/>
      <c r="O60" s="26"/>
      <c r="P60" s="25"/>
      <c r="Q60" s="25"/>
      <c r="T60" s="22">
        <v>0</v>
      </c>
      <c r="U60" s="74">
        <f t="shared" si="14"/>
        <v>-40</v>
      </c>
      <c r="V60" s="70">
        <f t="shared" si="15"/>
        <v>-40</v>
      </c>
      <c r="W60" s="70"/>
      <c r="X60" s="70">
        <f t="shared" si="16"/>
        <v>43.969785984053715</v>
      </c>
      <c r="Y60" s="70">
        <f t="shared" si="17"/>
        <v>3.9697859840537149</v>
      </c>
      <c r="Z60" s="70">
        <f t="shared" si="18"/>
        <v>4</v>
      </c>
      <c r="AA60" s="24">
        <f t="shared" si="19"/>
        <v>4</v>
      </c>
      <c r="AB60" s="67">
        <f t="shared" si="20"/>
        <v>44</v>
      </c>
    </row>
    <row r="61" spans="1:28" ht="15" customHeight="1" x14ac:dyDescent="0.25">
      <c r="A61" s="71">
        <v>330</v>
      </c>
      <c r="B61" s="71">
        <v>40</v>
      </c>
      <c r="C61" s="68">
        <v>4.3899999999999997</v>
      </c>
      <c r="D61" s="68">
        <v>267.79000000000002</v>
      </c>
      <c r="E61" s="68">
        <v>209.55</v>
      </c>
      <c r="F61" s="68">
        <v>0</v>
      </c>
      <c r="G61" s="68">
        <f t="shared" si="21"/>
        <v>26.222222222222221</v>
      </c>
      <c r="H61" s="68">
        <v>0</v>
      </c>
      <c r="I61" s="68">
        <f t="shared" si="22"/>
        <v>36.962962962962962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3"/>
        <v>1</v>
      </c>
      <c r="N61" s="26"/>
      <c r="O61" s="26"/>
      <c r="P61" s="25"/>
      <c r="Q61" s="25"/>
      <c r="T61" s="22">
        <v>0</v>
      </c>
      <c r="U61" s="74">
        <f t="shared" si="14"/>
        <v>-40</v>
      </c>
      <c r="V61" s="70">
        <f t="shared" si="15"/>
        <v>-40</v>
      </c>
      <c r="W61" s="70"/>
      <c r="X61" s="70">
        <f t="shared" si="16"/>
        <v>43.969785984053715</v>
      </c>
      <c r="Y61" s="70">
        <f t="shared" si="17"/>
        <v>3.9697859840537149</v>
      </c>
      <c r="Z61" s="70">
        <f t="shared" si="18"/>
        <v>4</v>
      </c>
      <c r="AA61" s="24">
        <f t="shared" si="19"/>
        <v>4</v>
      </c>
      <c r="AB61" s="67">
        <f t="shared" si="20"/>
        <v>44</v>
      </c>
    </row>
    <row r="62" spans="1:28" ht="15" customHeight="1" x14ac:dyDescent="0.25">
      <c r="A62" s="71">
        <v>304</v>
      </c>
      <c r="B62" s="71">
        <v>40</v>
      </c>
      <c r="C62" s="68">
        <v>4.05</v>
      </c>
      <c r="D62" s="68">
        <v>267.83</v>
      </c>
      <c r="E62" s="68">
        <v>209.55</v>
      </c>
      <c r="F62" s="68">
        <v>0</v>
      </c>
      <c r="G62" s="68">
        <f t="shared" si="21"/>
        <v>26.214285714285715</v>
      </c>
      <c r="H62" s="68">
        <v>0</v>
      </c>
      <c r="I62" s="68">
        <f t="shared" si="22"/>
        <v>35.642857142857146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3"/>
        <v>0</v>
      </c>
      <c r="N62" s="26"/>
      <c r="O62" s="26"/>
      <c r="P62" s="25"/>
      <c r="Q62" s="25"/>
      <c r="T62" s="22">
        <v>0</v>
      </c>
      <c r="U62" s="74">
        <f t="shared" si="14"/>
        <v>-40</v>
      </c>
      <c r="V62" s="70">
        <f t="shared" si="15"/>
        <v>-40</v>
      </c>
      <c r="W62" s="70"/>
      <c r="X62" s="70">
        <f t="shared" si="16"/>
        <v>43.969785984053715</v>
      </c>
      <c r="Y62" s="70">
        <f t="shared" si="17"/>
        <v>3.9697859840537149</v>
      </c>
      <c r="Z62" s="70">
        <f t="shared" si="18"/>
        <v>4</v>
      </c>
      <c r="AA62" s="24">
        <f t="shared" si="19"/>
        <v>4</v>
      </c>
      <c r="AB62" s="67">
        <f t="shared" si="20"/>
        <v>44</v>
      </c>
    </row>
    <row r="63" spans="1:28" ht="15" customHeight="1" x14ac:dyDescent="0.25">
      <c r="A63" s="71">
        <v>278</v>
      </c>
      <c r="B63" s="71">
        <v>40</v>
      </c>
      <c r="C63" s="68">
        <v>0</v>
      </c>
      <c r="D63" s="68">
        <v>267.86</v>
      </c>
      <c r="E63" s="68">
        <v>209.55</v>
      </c>
      <c r="F63" s="68">
        <v>0</v>
      </c>
      <c r="G63" s="68">
        <f t="shared" si="21"/>
        <v>26.206896551724139</v>
      </c>
      <c r="H63" s="68">
        <v>0</v>
      </c>
      <c r="I63" s="68">
        <f t="shared" si="22"/>
        <v>34.413793103448278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3"/>
        <v>0</v>
      </c>
      <c r="N63" s="26"/>
      <c r="O63" s="26"/>
      <c r="P63" s="25"/>
      <c r="Q63" s="25"/>
      <c r="T63" s="22">
        <v>0</v>
      </c>
      <c r="U63" s="74">
        <f t="shared" si="14"/>
        <v>-40</v>
      </c>
      <c r="V63" s="70">
        <f t="shared" si="15"/>
        <v>-40</v>
      </c>
      <c r="W63" s="70"/>
      <c r="X63" s="70">
        <f t="shared" si="16"/>
        <v>43.969785984053715</v>
      </c>
      <c r="Y63" s="70">
        <f t="shared" si="17"/>
        <v>3.9697859840537149</v>
      </c>
      <c r="Z63" s="70">
        <f t="shared" si="18"/>
        <v>4</v>
      </c>
      <c r="AA63" s="24">
        <f t="shared" si="19"/>
        <v>4</v>
      </c>
      <c r="AB63" s="67">
        <f t="shared" si="20"/>
        <v>44</v>
      </c>
    </row>
    <row r="64" spans="1:28" ht="15" customHeight="1" x14ac:dyDescent="0.25">
      <c r="A64" s="71">
        <v>252</v>
      </c>
      <c r="B64" s="71">
        <v>40</v>
      </c>
      <c r="C64" s="68">
        <v>0</v>
      </c>
      <c r="D64" s="68">
        <v>267.89</v>
      </c>
      <c r="E64" s="68">
        <v>209.55</v>
      </c>
      <c r="F64" s="68">
        <v>0</v>
      </c>
      <c r="G64" s="68">
        <f t="shared" si="21"/>
        <v>26.2</v>
      </c>
      <c r="H64" s="68">
        <v>0</v>
      </c>
      <c r="I64" s="68">
        <f t="shared" si="22"/>
        <v>33.266666666666666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3"/>
        <v>0</v>
      </c>
      <c r="N64" s="26"/>
      <c r="O64" s="26"/>
      <c r="P64" s="25"/>
      <c r="Q64" s="25"/>
      <c r="T64" s="22">
        <v>0</v>
      </c>
      <c r="U64" s="74">
        <f t="shared" si="14"/>
        <v>-40</v>
      </c>
      <c r="V64" s="70">
        <f t="shared" si="15"/>
        <v>-40</v>
      </c>
      <c r="W64" s="70"/>
      <c r="X64" s="70">
        <f t="shared" si="16"/>
        <v>43.969785984053715</v>
      </c>
      <c r="Y64" s="70">
        <f t="shared" si="17"/>
        <v>3.9697859840537149</v>
      </c>
      <c r="Z64" s="70">
        <f t="shared" si="18"/>
        <v>4</v>
      </c>
      <c r="AA64" s="24">
        <f t="shared" si="19"/>
        <v>4</v>
      </c>
      <c r="AB64" s="67">
        <f t="shared" si="20"/>
        <v>44</v>
      </c>
    </row>
    <row r="65" spans="1:28" ht="15" customHeight="1" x14ac:dyDescent="0.25">
      <c r="A65" s="71">
        <v>267</v>
      </c>
      <c r="B65" s="71">
        <v>40</v>
      </c>
      <c r="C65" s="68">
        <v>0</v>
      </c>
      <c r="D65" s="68">
        <v>267.92</v>
      </c>
      <c r="E65" s="68">
        <v>209.55</v>
      </c>
      <c r="F65" s="68">
        <v>0</v>
      </c>
      <c r="G65" s="68">
        <f t="shared" si="21"/>
        <v>24.870967741935484</v>
      </c>
      <c r="H65" s="68">
        <v>0</v>
      </c>
      <c r="I65" s="68">
        <f t="shared" si="22"/>
        <v>32.193548387096776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3"/>
        <v>0</v>
      </c>
      <c r="N65" s="26"/>
      <c r="O65" s="26"/>
      <c r="P65" s="25"/>
      <c r="Q65" s="25"/>
      <c r="T65" s="22">
        <v>0</v>
      </c>
      <c r="U65" s="74">
        <f t="shared" si="14"/>
        <v>-40</v>
      </c>
      <c r="V65" s="70">
        <f t="shared" si="15"/>
        <v>-40</v>
      </c>
      <c r="W65" s="70"/>
      <c r="X65" s="70">
        <f t="shared" si="16"/>
        <v>43.969785984053715</v>
      </c>
      <c r="Y65" s="70">
        <f t="shared" si="17"/>
        <v>3.9697859840537149</v>
      </c>
      <c r="Z65" s="70">
        <f t="shared" si="18"/>
        <v>4</v>
      </c>
      <c r="AA65" s="24">
        <f t="shared" si="19"/>
        <v>4</v>
      </c>
      <c r="AB65" s="67">
        <f t="shared" si="20"/>
        <v>44</v>
      </c>
    </row>
    <row r="66" spans="1:28" ht="15" customHeight="1" x14ac:dyDescent="0.25">
      <c r="A66" s="71">
        <v>282</v>
      </c>
      <c r="B66" s="71">
        <v>40</v>
      </c>
      <c r="C66" s="68">
        <v>0</v>
      </c>
      <c r="D66" s="68">
        <v>267.95999999999998</v>
      </c>
      <c r="E66" s="68">
        <v>209.55</v>
      </c>
      <c r="F66" s="68">
        <v>0</v>
      </c>
      <c r="G66" s="68">
        <f t="shared" si="21"/>
        <v>23.625</v>
      </c>
      <c r="H66" s="68">
        <v>0</v>
      </c>
      <c r="I66" s="68">
        <f t="shared" si="22"/>
        <v>31.1875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ca="1" si="13"/>
        <v>1</v>
      </c>
      <c r="N66" s="26"/>
      <c r="O66" s="26"/>
      <c r="P66" s="25"/>
      <c r="Q66" s="25"/>
      <c r="T66" s="22">
        <v>0</v>
      </c>
      <c r="U66" s="74">
        <f t="shared" ref="U66:U67" si="26">T66-B66</f>
        <v>-40</v>
      </c>
      <c r="V66" s="70">
        <f t="shared" ref="V66:V67" si="27">ROUND(U66,0)</f>
        <v>-40</v>
      </c>
      <c r="W66" s="70"/>
      <c r="X66" s="70">
        <f t="shared" si="16"/>
        <v>43.969785984053715</v>
      </c>
      <c r="Y66" s="70">
        <f t="shared" ref="Y66:Y67" si="28">X66-B66</f>
        <v>3.9697859840537149</v>
      </c>
      <c r="Z66" s="70">
        <f t="shared" ref="Z66:Z67" si="29">ROUND(Y66,0)</f>
        <v>4</v>
      </c>
      <c r="AA66" s="24">
        <f t="shared" ref="AA66:AA67" si="30">IF(V66&gt;=0,V66,Z66)</f>
        <v>4</v>
      </c>
      <c r="AB66" s="67">
        <f t="shared" ref="AB66:AB67" si="31">B66+AA66</f>
        <v>44</v>
      </c>
    </row>
    <row r="67" spans="1:28" ht="15" customHeight="1" x14ac:dyDescent="0.25">
      <c r="A67" s="71">
        <v>297</v>
      </c>
      <c r="B67" s="71">
        <v>40</v>
      </c>
      <c r="C67" s="68">
        <v>0</v>
      </c>
      <c r="D67" s="68">
        <v>267.99</v>
      </c>
      <c r="E67" s="68">
        <v>209.55</v>
      </c>
      <c r="F67" s="68">
        <v>0</v>
      </c>
      <c r="G67" s="68">
        <f t="shared" si="21"/>
        <v>22.454545454545453</v>
      </c>
      <c r="H67" s="68">
        <v>0</v>
      </c>
      <c r="I67" s="68">
        <f t="shared" si="22"/>
        <v>30.242424242424242</v>
      </c>
      <c r="J67" s="72">
        <f t="shared" si="23"/>
        <v>1</v>
      </c>
      <c r="K67" s="72">
        <f t="shared" si="24"/>
        <v>1</v>
      </c>
      <c r="L67" s="72">
        <f t="shared" si="25"/>
        <v>1</v>
      </c>
      <c r="M67" s="72">
        <f t="shared" ca="1" si="13"/>
        <v>0</v>
      </c>
      <c r="N67" s="26"/>
      <c r="O67" s="26"/>
      <c r="P67" s="25"/>
      <c r="Q67" s="25"/>
      <c r="T67" s="22">
        <v>0</v>
      </c>
      <c r="U67" s="74">
        <f t="shared" si="26"/>
        <v>-40</v>
      </c>
      <c r="V67" s="70">
        <f t="shared" si="27"/>
        <v>-40</v>
      </c>
      <c r="W67" s="70"/>
      <c r="X67" s="70">
        <f t="shared" si="16"/>
        <v>43.969785984053715</v>
      </c>
      <c r="Y67" s="70">
        <f t="shared" si="28"/>
        <v>3.9697859840537149</v>
      </c>
      <c r="Z67" s="70">
        <f t="shared" si="29"/>
        <v>4</v>
      </c>
      <c r="AA67" s="24">
        <f t="shared" si="30"/>
        <v>4</v>
      </c>
      <c r="AB67" s="67">
        <f t="shared" si="31"/>
        <v>44</v>
      </c>
    </row>
    <row r="68" spans="1:28" ht="15" customHeight="1" x14ac:dyDescent="0.25">
      <c r="A68" s="71"/>
      <c r="B68" s="71"/>
      <c r="C68" s="68"/>
      <c r="D68" s="68"/>
      <c r="E68" s="68"/>
      <c r="F68" s="68"/>
      <c r="G68" s="68"/>
      <c r="H68" s="68"/>
      <c r="I68" s="68"/>
      <c r="J68" s="72"/>
      <c r="K68" s="72"/>
      <c r="L68" s="72"/>
      <c r="M68" s="72"/>
      <c r="N68" s="26"/>
      <c r="O68" s="26"/>
      <c r="P68" s="25"/>
      <c r="Q68" s="25"/>
      <c r="U68" s="74"/>
      <c r="V68" s="70"/>
      <c r="W68" s="70"/>
      <c r="X68" s="70"/>
      <c r="Y68" s="70"/>
      <c r="Z68" s="70"/>
      <c r="AA68" s="24"/>
    </row>
    <row r="69" spans="1:28" ht="15" customHeight="1" x14ac:dyDescent="0.25">
      <c r="A69" s="71"/>
      <c r="B69" s="71"/>
      <c r="C69" s="68"/>
      <c r="D69" s="68"/>
      <c r="E69" s="68"/>
      <c r="F69" s="68"/>
      <c r="G69" s="68"/>
      <c r="H69" s="68"/>
      <c r="I69" s="68"/>
      <c r="J69" s="72"/>
      <c r="K69" s="72"/>
      <c r="L69" s="72"/>
      <c r="M69" s="72"/>
      <c r="N69" s="26"/>
      <c r="O69" s="26"/>
      <c r="P69" s="25"/>
      <c r="Q69" s="25"/>
      <c r="U69" s="74"/>
      <c r="V69" s="70"/>
      <c r="W69" s="70"/>
      <c r="X69" s="70"/>
      <c r="Y69" s="70"/>
      <c r="Z69" s="70"/>
      <c r="AA69" s="24"/>
    </row>
    <row r="70" spans="1:28" ht="15" customHeight="1" x14ac:dyDescent="0.25">
      <c r="A70" s="71"/>
      <c r="B70" s="71"/>
      <c r="C70" s="68"/>
      <c r="D70" s="68"/>
      <c r="E70" s="68"/>
      <c r="F70" s="68"/>
      <c r="G70" s="68"/>
      <c r="H70" s="68"/>
      <c r="I70" s="68"/>
      <c r="J70" s="72"/>
      <c r="K70" s="72"/>
      <c r="L70" s="72"/>
      <c r="M70" s="72"/>
      <c r="N70" s="26"/>
      <c r="O70" s="26"/>
      <c r="P70" s="25"/>
      <c r="Q70" s="25"/>
      <c r="U70" s="74"/>
      <c r="V70" s="70"/>
      <c r="W70" s="70"/>
      <c r="X70" s="70"/>
      <c r="Y70" s="70"/>
      <c r="Z70" s="70"/>
      <c r="AA70" s="24"/>
    </row>
    <row r="71" spans="1:28" ht="15" customHeight="1" x14ac:dyDescent="0.25">
      <c r="A71" s="71"/>
      <c r="B71" s="71"/>
      <c r="C71" s="68"/>
      <c r="D71" s="68"/>
      <c r="E71" s="68"/>
      <c r="F71" s="68"/>
      <c r="G71" s="68"/>
      <c r="H71" s="68"/>
      <c r="I71" s="68"/>
      <c r="J71" s="72"/>
      <c r="K71" s="72"/>
      <c r="L71" s="72"/>
      <c r="M71" s="72"/>
      <c r="N71" s="26"/>
      <c r="O71" s="26"/>
      <c r="P71" s="25"/>
      <c r="Q71" s="25"/>
      <c r="U71" s="74"/>
      <c r="V71" s="70"/>
      <c r="W71" s="70"/>
      <c r="X71" s="70"/>
      <c r="Y71" s="70"/>
      <c r="Z71" s="70"/>
      <c r="AA71" s="24"/>
    </row>
    <row r="72" spans="1:28" ht="15" customHeight="1" x14ac:dyDescent="0.25">
      <c r="A72" s="71"/>
      <c r="B72" s="71"/>
      <c r="C72" s="68"/>
      <c r="D72" s="68"/>
      <c r="E72" s="68"/>
      <c r="F72" s="68"/>
      <c r="G72" s="68"/>
      <c r="H72" s="68"/>
      <c r="I72" s="68"/>
      <c r="J72" s="72"/>
      <c r="K72" s="72"/>
      <c r="L72" s="72"/>
      <c r="M72" s="72"/>
      <c r="N72" s="26"/>
      <c r="O72" s="26"/>
      <c r="P72" s="25"/>
      <c r="Q72" s="25"/>
      <c r="U72" s="74"/>
      <c r="V72" s="70"/>
      <c r="W72" s="70"/>
      <c r="X72" s="70"/>
      <c r="Y72" s="70"/>
      <c r="Z72" s="70"/>
      <c r="AA72" s="24"/>
    </row>
    <row r="73" spans="1:28" ht="15" customHeight="1" x14ac:dyDescent="0.25">
      <c r="A73" s="71"/>
      <c r="B73" s="71"/>
      <c r="C73" s="68"/>
      <c r="D73" s="68"/>
      <c r="E73" s="68"/>
      <c r="F73" s="68"/>
      <c r="G73" s="68"/>
      <c r="H73" s="68"/>
      <c r="I73" s="68"/>
      <c r="J73" s="72"/>
      <c r="K73" s="72"/>
      <c r="L73" s="72"/>
      <c r="M73" s="72"/>
      <c r="N73" s="26"/>
      <c r="O73" s="26"/>
      <c r="P73" s="25"/>
      <c r="Q73" s="25"/>
      <c r="U73" s="74"/>
      <c r="V73" s="70"/>
      <c r="W73" s="70"/>
      <c r="X73" s="70"/>
      <c r="Y73" s="70"/>
      <c r="Z73" s="70"/>
      <c r="AA73" s="24"/>
    </row>
    <row r="74" spans="1:28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U74" s="74"/>
      <c r="V74" s="70"/>
      <c r="W74" s="70"/>
      <c r="X74" s="70"/>
      <c r="Y74" s="70"/>
      <c r="Z74" s="70"/>
      <c r="AA74" s="24"/>
    </row>
    <row r="75" spans="1:28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U75" s="74"/>
      <c r="V75" s="70"/>
      <c r="W75" s="70"/>
      <c r="X75" s="70"/>
      <c r="Y75" s="70"/>
      <c r="Z75" s="70"/>
      <c r="AA75" s="24"/>
    </row>
    <row r="76" spans="1:28" ht="15" customHeight="1" x14ac:dyDescent="0.25">
      <c r="A76" s="71"/>
      <c r="B76" s="71"/>
      <c r="C76" s="68"/>
      <c r="D76" s="68"/>
      <c r="E76" s="68"/>
      <c r="F76" s="68"/>
      <c r="G76" s="68"/>
      <c r="H76" s="68"/>
      <c r="I76" s="68"/>
      <c r="J76" s="72"/>
      <c r="K76" s="72"/>
      <c r="L76" s="72"/>
      <c r="M76" s="72"/>
      <c r="N76" s="26"/>
      <c r="O76" s="26"/>
      <c r="P76" s="25"/>
      <c r="Q76" s="25"/>
      <c r="U76" s="74"/>
      <c r="V76" s="70"/>
      <c r="W76" s="70"/>
      <c r="X76" s="70"/>
      <c r="Y76" s="70"/>
      <c r="Z76" s="70"/>
      <c r="AA76" s="24"/>
    </row>
    <row r="77" spans="1:28" ht="15" customHeight="1" x14ac:dyDescent="0.25">
      <c r="A77" s="71"/>
      <c r="B77" s="71"/>
      <c r="C77" s="68"/>
      <c r="D77" s="68"/>
      <c r="E77" s="68"/>
      <c r="F77" s="68"/>
      <c r="G77" s="68"/>
      <c r="H77" s="68"/>
      <c r="I77" s="68"/>
      <c r="J77" s="72"/>
      <c r="K77" s="72"/>
      <c r="L77" s="72"/>
      <c r="M77" s="72"/>
      <c r="N77" s="26"/>
      <c r="O77" s="26"/>
      <c r="P77" s="25"/>
      <c r="Q77" s="25"/>
      <c r="U77" s="74"/>
      <c r="V77" s="70"/>
      <c r="W77" s="70"/>
      <c r="X77" s="70"/>
      <c r="Y77" s="70"/>
      <c r="Z77" s="70"/>
      <c r="AA77" s="24"/>
    </row>
    <row r="78" spans="1:28" ht="15" customHeight="1" x14ac:dyDescent="0.25">
      <c r="A78" s="71"/>
      <c r="B78" s="71"/>
      <c r="C78" s="68"/>
      <c r="D78" s="68"/>
      <c r="E78" s="68"/>
      <c r="F78" s="68"/>
      <c r="G78" s="68"/>
      <c r="H78" s="68"/>
      <c r="I78" s="68"/>
      <c r="J78" s="72"/>
      <c r="K78" s="72"/>
      <c r="L78" s="72"/>
      <c r="M78" s="72"/>
      <c r="N78" s="26"/>
      <c r="O78" s="26"/>
      <c r="P78" s="25"/>
      <c r="Q78" s="25"/>
      <c r="U78" s="74"/>
      <c r="V78" s="70"/>
      <c r="W78" s="70"/>
      <c r="X78" s="70"/>
      <c r="Y78" s="70"/>
      <c r="Z78" s="70"/>
      <c r="AA78" s="24"/>
    </row>
    <row r="79" spans="1:28" ht="15" customHeight="1" x14ac:dyDescent="0.25">
      <c r="A79" s="71"/>
      <c r="B79" s="71"/>
      <c r="C79" s="68"/>
      <c r="D79" s="68"/>
      <c r="E79" s="68"/>
      <c r="F79" s="68"/>
      <c r="G79" s="68"/>
      <c r="H79" s="68"/>
      <c r="I79" s="68"/>
      <c r="J79" s="72"/>
      <c r="K79" s="72"/>
      <c r="L79" s="72"/>
      <c r="M79" s="72"/>
      <c r="N79" s="26"/>
      <c r="O79" s="26"/>
      <c r="P79" s="25"/>
      <c r="Q79" s="25"/>
      <c r="U79" s="74"/>
      <c r="V79" s="70"/>
      <c r="W79" s="70"/>
      <c r="X79" s="70"/>
      <c r="Y79" s="70"/>
      <c r="Z79" s="70"/>
      <c r="AA79" s="24"/>
    </row>
    <row r="80" spans="1:28" ht="15" customHeight="1" x14ac:dyDescent="0.25">
      <c r="A80" s="71"/>
      <c r="B80" s="71"/>
      <c r="C80" s="68"/>
      <c r="D80" s="68"/>
      <c r="E80" s="68"/>
      <c r="F80" s="68"/>
      <c r="G80" s="68"/>
      <c r="H80" s="68"/>
      <c r="I80" s="68"/>
      <c r="J80" s="72"/>
      <c r="K80" s="72"/>
      <c r="L80" s="72"/>
      <c r="M80" s="72"/>
      <c r="N80" s="26"/>
      <c r="O80" s="26"/>
      <c r="P80" s="25"/>
      <c r="Q80" s="25"/>
      <c r="U80" s="74"/>
      <c r="V80" s="70"/>
      <c r="W80" s="70"/>
      <c r="X80" s="70"/>
      <c r="Y80" s="70"/>
      <c r="Z80" s="70"/>
      <c r="AA80" s="24"/>
    </row>
    <row r="81" spans="1:27" ht="15" customHeight="1" x14ac:dyDescent="0.25">
      <c r="A81" s="71"/>
      <c r="B81" s="71"/>
      <c r="C81" s="68"/>
      <c r="D81" s="68"/>
      <c r="E81" s="68"/>
      <c r="F81" s="68"/>
      <c r="G81" s="68"/>
      <c r="H81" s="68"/>
      <c r="I81" s="68"/>
      <c r="J81" s="72"/>
      <c r="K81" s="72"/>
      <c r="L81" s="72"/>
      <c r="M81" s="72"/>
      <c r="N81" s="26"/>
      <c r="O81" s="26"/>
      <c r="P81" s="25"/>
      <c r="Q81" s="25"/>
      <c r="U81" s="74"/>
      <c r="V81" s="70"/>
      <c r="W81" s="70"/>
      <c r="X81" s="70"/>
      <c r="Y81" s="70"/>
      <c r="Z81" s="70"/>
      <c r="AA81" s="24"/>
    </row>
    <row r="82" spans="1:27" ht="15" customHeight="1" x14ac:dyDescent="0.25">
      <c r="A82" s="71"/>
      <c r="B82" s="71"/>
      <c r="C82" s="68"/>
      <c r="D82" s="68"/>
      <c r="E82" s="68"/>
      <c r="F82" s="68"/>
      <c r="G82" s="68"/>
      <c r="H82" s="68"/>
      <c r="I82" s="68"/>
      <c r="J82" s="72"/>
      <c r="K82" s="72"/>
      <c r="L82" s="72"/>
      <c r="M82" s="72"/>
      <c r="N82" s="26"/>
      <c r="O82" s="26"/>
      <c r="P82" s="25"/>
      <c r="Q82" s="25"/>
      <c r="U82" s="74"/>
      <c r="V82" s="70"/>
      <c r="W82" s="70"/>
      <c r="X82" s="70"/>
      <c r="Y82" s="70"/>
      <c r="Z82" s="70"/>
      <c r="AA82" s="24"/>
    </row>
    <row r="83" spans="1:27" ht="15" customHeight="1" x14ac:dyDescent="0.25">
      <c r="A83" s="71"/>
      <c r="B83" s="71"/>
      <c r="C83" s="68"/>
      <c r="D83" s="68"/>
      <c r="E83" s="68"/>
      <c r="F83" s="68"/>
      <c r="G83" s="68"/>
      <c r="H83" s="68"/>
      <c r="I83" s="68"/>
      <c r="J83" s="72"/>
      <c r="K83" s="72"/>
      <c r="L83" s="72"/>
      <c r="M83" s="72"/>
      <c r="N83" s="26"/>
      <c r="O83" s="26"/>
      <c r="P83" s="25"/>
      <c r="Q83" s="25"/>
      <c r="U83" s="74"/>
      <c r="V83" s="70"/>
      <c r="W83" s="70"/>
      <c r="X83" s="70"/>
      <c r="Y83" s="70"/>
      <c r="Z83" s="70"/>
      <c r="AA83" s="24"/>
    </row>
    <row r="84" spans="1:27" ht="15" customHeight="1" x14ac:dyDescent="0.25">
      <c r="A84" s="71"/>
      <c r="B84" s="71"/>
      <c r="C84" s="68"/>
      <c r="D84" s="68"/>
      <c r="E84" s="68"/>
      <c r="F84" s="68"/>
      <c r="G84" s="68"/>
      <c r="H84" s="68"/>
      <c r="I84" s="68"/>
      <c r="J84" s="72"/>
      <c r="K84" s="72"/>
      <c r="L84" s="72"/>
      <c r="M84" s="72"/>
      <c r="N84" s="26"/>
      <c r="O84" s="26"/>
      <c r="P84" s="25"/>
      <c r="Q84" s="25"/>
      <c r="U84" s="74"/>
      <c r="V84" s="70"/>
      <c r="W84" s="70"/>
      <c r="X84" s="70"/>
      <c r="Y84" s="70"/>
      <c r="Z84" s="70"/>
      <c r="AA84" s="24"/>
    </row>
    <row r="85" spans="1:27" ht="15" customHeight="1" x14ac:dyDescent="0.25">
      <c r="A85" s="71"/>
      <c r="B85" s="71"/>
      <c r="C85" s="68"/>
      <c r="D85" s="68"/>
      <c r="E85" s="68"/>
      <c r="F85" s="68"/>
      <c r="G85" s="68"/>
      <c r="H85" s="68"/>
      <c r="I85" s="68"/>
      <c r="J85" s="72"/>
      <c r="K85" s="72"/>
      <c r="L85" s="72"/>
      <c r="M85" s="72"/>
      <c r="N85" s="26"/>
      <c r="O85" s="26"/>
      <c r="P85" s="25"/>
      <c r="Q85" s="25"/>
      <c r="U85" s="74"/>
      <c r="V85" s="70"/>
      <c r="W85" s="70"/>
      <c r="X85" s="70"/>
      <c r="Y85" s="70"/>
      <c r="Z85" s="70"/>
      <c r="AA85" s="24"/>
    </row>
    <row r="86" spans="1:27" ht="15" customHeight="1" x14ac:dyDescent="0.25">
      <c r="A86" s="71"/>
      <c r="B86" s="71"/>
      <c r="C86" s="68"/>
      <c r="D86" s="68"/>
      <c r="E86" s="68"/>
      <c r="F86" s="68"/>
      <c r="G86" s="68"/>
      <c r="H86" s="68"/>
      <c r="I86" s="68"/>
      <c r="J86" s="72"/>
      <c r="K86" s="72"/>
      <c r="L86" s="72"/>
      <c r="M86" s="72"/>
      <c r="N86" s="26"/>
      <c r="O86" s="26"/>
      <c r="P86" s="25"/>
      <c r="Q86" s="25"/>
      <c r="U86" s="74"/>
      <c r="V86" s="70"/>
      <c r="W86" s="70"/>
      <c r="X86" s="70"/>
      <c r="Y86" s="70"/>
      <c r="Z86" s="70"/>
      <c r="AA86" s="24"/>
    </row>
    <row r="87" spans="1:27" ht="15" customHeight="1" x14ac:dyDescent="0.25">
      <c r="A87" s="71"/>
      <c r="B87" s="71"/>
      <c r="C87" s="68"/>
      <c r="D87" s="68"/>
      <c r="E87" s="68"/>
      <c r="F87" s="68"/>
      <c r="G87" s="68"/>
      <c r="H87" s="68"/>
      <c r="I87" s="68"/>
      <c r="J87" s="72"/>
      <c r="K87" s="72"/>
      <c r="L87" s="72"/>
      <c r="M87" s="72"/>
      <c r="N87" s="26"/>
      <c r="O87" s="26"/>
      <c r="P87" s="25"/>
      <c r="Q87" s="25"/>
      <c r="U87" s="74"/>
      <c r="V87" s="70"/>
      <c r="W87" s="70"/>
      <c r="X87" s="70"/>
      <c r="Y87" s="70"/>
      <c r="Z87" s="70"/>
      <c r="AA87" s="24"/>
    </row>
    <row r="88" spans="1:27" ht="15" customHeight="1" x14ac:dyDescent="0.25">
      <c r="A88" s="71"/>
      <c r="B88" s="71"/>
      <c r="C88" s="68"/>
      <c r="D88" s="68"/>
      <c r="E88" s="68"/>
      <c r="F88" s="68"/>
      <c r="G88" s="68"/>
      <c r="H88" s="68"/>
      <c r="I88" s="68"/>
      <c r="J88" s="72"/>
      <c r="K88" s="72"/>
      <c r="L88" s="72"/>
      <c r="M88" s="72"/>
      <c r="N88" s="26"/>
      <c r="O88" s="26"/>
      <c r="P88" s="25"/>
      <c r="Q88" s="25"/>
      <c r="U88" s="74"/>
      <c r="V88" s="70"/>
      <c r="W88" s="70"/>
      <c r="X88" s="70"/>
      <c r="Y88" s="70"/>
      <c r="Z88" s="70"/>
      <c r="AA88" s="24"/>
    </row>
    <row r="89" spans="1:27" ht="15" customHeight="1" x14ac:dyDescent="0.25">
      <c r="A89" s="71"/>
      <c r="B89" s="71"/>
      <c r="C89" s="68"/>
      <c r="D89" s="68"/>
      <c r="E89" s="68"/>
      <c r="F89" s="68"/>
      <c r="G89" s="68"/>
      <c r="H89" s="68"/>
      <c r="I89" s="68"/>
      <c r="J89" s="72"/>
      <c r="K89" s="72"/>
      <c r="L89" s="72"/>
      <c r="M89" s="72"/>
      <c r="N89" s="26"/>
      <c r="O89" s="26"/>
      <c r="P89" s="25"/>
      <c r="Q89" s="25"/>
      <c r="U89" s="74"/>
      <c r="V89" s="70"/>
      <c r="W89" s="70"/>
      <c r="X89" s="70"/>
      <c r="Y89" s="70"/>
      <c r="Z89" s="70"/>
      <c r="AA89" s="24"/>
    </row>
    <row r="90" spans="1:27" ht="15" customHeight="1" x14ac:dyDescent="0.25">
      <c r="A90" s="71"/>
      <c r="B90" s="71"/>
      <c r="C90" s="68"/>
      <c r="D90" s="68"/>
      <c r="E90" s="68"/>
      <c r="F90" s="68"/>
      <c r="G90" s="68"/>
      <c r="H90" s="68"/>
      <c r="I90" s="68"/>
      <c r="J90" s="72"/>
      <c r="K90" s="72"/>
      <c r="L90" s="72"/>
      <c r="M90" s="72"/>
      <c r="N90" s="26"/>
      <c r="O90" s="26"/>
      <c r="P90" s="25"/>
      <c r="Q90" s="25"/>
      <c r="U90" s="74"/>
      <c r="V90" s="70"/>
      <c r="W90" s="70"/>
      <c r="X90" s="70"/>
      <c r="Y90" s="70"/>
      <c r="Z90" s="70"/>
      <c r="AA90" s="24"/>
    </row>
    <row r="91" spans="1:27" ht="15" customHeight="1" x14ac:dyDescent="0.25">
      <c r="A91" s="71"/>
      <c r="B91" s="71"/>
      <c r="C91" s="68"/>
      <c r="D91" s="68"/>
      <c r="E91" s="68"/>
      <c r="F91" s="68"/>
      <c r="G91" s="68"/>
      <c r="H91" s="68"/>
      <c r="I91" s="68"/>
      <c r="J91" s="72"/>
      <c r="K91" s="72"/>
      <c r="L91" s="72"/>
      <c r="M91" s="72"/>
      <c r="N91" s="26"/>
      <c r="O91" s="26"/>
      <c r="P91" s="25"/>
      <c r="Q91" s="25"/>
      <c r="U91" s="74"/>
      <c r="V91" s="70"/>
      <c r="W91" s="70"/>
      <c r="X91" s="70"/>
      <c r="Y91" s="70"/>
      <c r="Z91" s="70"/>
      <c r="AA91" s="24"/>
    </row>
    <row r="92" spans="1:27" ht="15" customHeight="1" x14ac:dyDescent="0.25">
      <c r="A92" s="71"/>
      <c r="B92" s="71"/>
      <c r="C92" s="68"/>
      <c r="D92" s="68"/>
      <c r="E92" s="68"/>
      <c r="F92" s="68"/>
      <c r="G92" s="68"/>
      <c r="H92" s="68"/>
      <c r="I92" s="68"/>
      <c r="J92" s="72"/>
      <c r="K92" s="72"/>
      <c r="L92" s="72"/>
      <c r="M92" s="72"/>
      <c r="N92" s="26"/>
      <c r="O92" s="26"/>
      <c r="P92" s="25"/>
      <c r="Q92" s="25"/>
      <c r="U92" s="74"/>
      <c r="V92" s="70"/>
      <c r="W92" s="70"/>
      <c r="X92" s="70"/>
      <c r="Y92" s="70"/>
      <c r="Z92" s="70"/>
      <c r="AA92" s="24"/>
    </row>
    <row r="93" spans="1:27" ht="15" customHeight="1" x14ac:dyDescent="0.25">
      <c r="A93" s="71"/>
      <c r="B93" s="71"/>
      <c r="C93" s="68"/>
      <c r="D93" s="68"/>
      <c r="E93" s="68"/>
      <c r="F93" s="68"/>
      <c r="G93" s="68"/>
      <c r="H93" s="68"/>
      <c r="I93" s="68"/>
      <c r="J93" s="72"/>
      <c r="K93" s="72"/>
      <c r="L93" s="72"/>
      <c r="M93" s="72"/>
      <c r="N93" s="26"/>
      <c r="O93" s="26"/>
      <c r="P93" s="25"/>
      <c r="Q93" s="25"/>
      <c r="U93" s="74"/>
      <c r="V93" s="70"/>
      <c r="W93" s="70"/>
      <c r="X93" s="70"/>
      <c r="Y93" s="70"/>
      <c r="Z93" s="70"/>
      <c r="AA93" s="24"/>
    </row>
    <row r="94" spans="1:27" ht="15" customHeight="1" x14ac:dyDescent="0.25">
      <c r="A94" s="71"/>
      <c r="B94" s="71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N94" s="26"/>
      <c r="O94" s="26"/>
      <c r="P94" s="25"/>
      <c r="Q94" s="25"/>
      <c r="U94" s="74"/>
      <c r="V94" s="70"/>
      <c r="W94" s="70"/>
      <c r="X94" s="70"/>
      <c r="Y94" s="70"/>
      <c r="Z94" s="70"/>
      <c r="AA94" s="24"/>
    </row>
    <row r="95" spans="1:27" ht="15" customHeight="1" x14ac:dyDescent="0.25">
      <c r="A95" s="71"/>
      <c r="B95" s="71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N95" s="26"/>
      <c r="O95" s="26"/>
      <c r="P95" s="25"/>
      <c r="Q95" s="25"/>
      <c r="U95" s="74"/>
      <c r="V95" s="70"/>
      <c r="W95" s="70"/>
      <c r="X95" s="70"/>
      <c r="Y95" s="70"/>
      <c r="Z95" s="70"/>
      <c r="AA95" s="24"/>
    </row>
    <row r="96" spans="1:27" ht="15" customHeight="1" x14ac:dyDescent="0.25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N96" s="26"/>
      <c r="O96" s="26"/>
      <c r="P96" s="25"/>
      <c r="Q96" s="25"/>
      <c r="U96" s="74"/>
      <c r="V96" s="70"/>
      <c r="W96" s="70"/>
      <c r="X96" s="70"/>
      <c r="Y96" s="70"/>
      <c r="Z96" s="70"/>
      <c r="AA96" s="24"/>
    </row>
    <row r="97" spans="1:27" ht="15" customHeight="1" x14ac:dyDescent="0.25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N97" s="26"/>
      <c r="O97" s="26"/>
      <c r="P97" s="25"/>
      <c r="Q97" s="25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71"/>
      <c r="B98" s="71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N98" s="26"/>
      <c r="O98" s="26"/>
      <c r="P98" s="25"/>
      <c r="Q98" s="25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6"/>
      <c r="O99" s="26"/>
      <c r="P99" s="25"/>
      <c r="Q99" s="25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71"/>
      <c r="B100" s="71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N100" s="26"/>
      <c r="O100" s="26"/>
      <c r="P100" s="25"/>
      <c r="Q100" s="25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71"/>
      <c r="B101" s="71"/>
      <c r="C101" s="68"/>
      <c r="D101" s="68"/>
      <c r="E101" s="68"/>
      <c r="F101" s="68"/>
      <c r="G101" s="68"/>
      <c r="H101" s="68"/>
      <c r="I101" s="68"/>
      <c r="J101" s="72"/>
      <c r="K101" s="72"/>
      <c r="L101" s="72"/>
      <c r="M101" s="72"/>
      <c r="N101" s="26"/>
      <c r="O101" s="26"/>
      <c r="P101" s="25"/>
      <c r="Q101" s="25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71"/>
      <c r="B102" s="71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N102" s="26"/>
      <c r="O102" s="26"/>
      <c r="P102" s="25"/>
      <c r="Q102" s="25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71"/>
      <c r="B103" s="71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N103" s="26"/>
      <c r="O103" s="26"/>
      <c r="P103" s="25"/>
      <c r="Q103" s="25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81"/>
      <c r="B104" s="71"/>
      <c r="C104" s="68"/>
      <c r="D104" s="68"/>
      <c r="E104" s="68"/>
      <c r="F104" s="83"/>
      <c r="G104" s="83"/>
      <c r="H104" s="68"/>
      <c r="I104" s="68"/>
      <c r="J104" s="72"/>
      <c r="K104" s="72"/>
      <c r="L104" s="72"/>
      <c r="M104" s="72"/>
      <c r="N104" s="26"/>
      <c r="O104" s="26"/>
      <c r="P104" s="25"/>
      <c r="Q104" s="25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71"/>
      <c r="B105" s="71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N105" s="26"/>
      <c r="O105" s="26"/>
      <c r="P105" s="25"/>
      <c r="Q105" s="25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71"/>
      <c r="B106" s="71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N106" s="26"/>
      <c r="O106" s="26"/>
      <c r="P106" s="25"/>
      <c r="Q106" s="25"/>
      <c r="U106" s="74"/>
      <c r="V106" s="70"/>
      <c r="W106" s="70"/>
      <c r="X106" s="70"/>
      <c r="Y106" s="70"/>
      <c r="Z106" s="70"/>
      <c r="AA106" s="24"/>
    </row>
    <row r="107" spans="1:27" ht="15" customHeight="1" x14ac:dyDescent="0.25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6"/>
      <c r="O107" s="26"/>
      <c r="P107" s="25"/>
      <c r="Q107" s="25"/>
      <c r="U107" s="74"/>
      <c r="V107" s="70"/>
      <c r="W107" s="70"/>
      <c r="X107" s="70"/>
      <c r="Y107" s="70"/>
      <c r="Z107" s="70"/>
      <c r="AA107" s="24"/>
    </row>
    <row r="108" spans="1:27" ht="15" customHeight="1" x14ac:dyDescent="0.25">
      <c r="A108" s="71"/>
      <c r="B108" s="71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6"/>
      <c r="O108" s="26"/>
      <c r="P108" s="25"/>
      <c r="Q108" s="25"/>
      <c r="U108" s="74"/>
      <c r="V108" s="70"/>
      <c r="W108" s="70"/>
      <c r="X108" s="70"/>
      <c r="Y108" s="70"/>
      <c r="Z108" s="70"/>
      <c r="AA108" s="24"/>
    </row>
    <row r="109" spans="1:27" ht="15" customHeight="1" x14ac:dyDescent="0.25">
      <c r="A109" s="71"/>
      <c r="B109" s="71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6"/>
      <c r="O109" s="26"/>
      <c r="P109" s="25"/>
      <c r="Q109" s="25"/>
      <c r="U109" s="74"/>
      <c r="V109" s="70"/>
      <c r="W109" s="70"/>
      <c r="X109" s="70"/>
      <c r="Y109" s="70"/>
      <c r="Z109" s="70"/>
      <c r="AA109" s="24"/>
    </row>
    <row r="110" spans="1:27" ht="15" customHeight="1" x14ac:dyDescent="0.25">
      <c r="A110" s="71"/>
      <c r="B110" s="71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6"/>
      <c r="O110" s="26"/>
      <c r="P110" s="25"/>
      <c r="Q110" s="25"/>
      <c r="U110" s="74"/>
      <c r="V110" s="70"/>
      <c r="W110" s="70"/>
      <c r="X110" s="70"/>
      <c r="Y110" s="70"/>
      <c r="Z110" s="70"/>
      <c r="AA110" s="24"/>
    </row>
    <row r="111" spans="1:27" ht="15" customHeight="1" x14ac:dyDescent="0.25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6"/>
      <c r="O111" s="26"/>
      <c r="P111" s="25"/>
      <c r="Q111" s="25"/>
      <c r="U111" s="74"/>
      <c r="V111" s="70"/>
      <c r="W111" s="70"/>
      <c r="X111" s="70"/>
      <c r="Y111" s="70"/>
      <c r="Z111" s="70"/>
      <c r="AA111" s="24"/>
    </row>
    <row r="112" spans="1:27" ht="15" customHeight="1" x14ac:dyDescent="0.25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6"/>
      <c r="O112" s="26"/>
      <c r="P112" s="25"/>
      <c r="Q112" s="25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5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6"/>
      <c r="O113" s="26"/>
      <c r="P113" s="25"/>
      <c r="Q113" s="25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5">
      <c r="A114" s="71"/>
      <c r="B114" s="81"/>
      <c r="C114" s="68"/>
      <c r="D114" s="68"/>
      <c r="E114" s="68"/>
      <c r="F114" s="68"/>
      <c r="G114" s="68"/>
      <c r="H114" s="83"/>
      <c r="I114" s="83"/>
      <c r="J114" s="72"/>
      <c r="K114" s="72"/>
      <c r="L114" s="72"/>
      <c r="M114" s="72"/>
      <c r="N114" s="26"/>
      <c r="O114" s="26"/>
      <c r="P114" s="25"/>
      <c r="Q114" s="25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6"/>
      <c r="O115" s="26"/>
      <c r="P115" s="25"/>
      <c r="Q115" s="25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6"/>
      <c r="O116" s="26"/>
      <c r="P116" s="25"/>
      <c r="Q116" s="25"/>
      <c r="U116" s="74"/>
      <c r="V116" s="70"/>
      <c r="W116" s="70"/>
      <c r="X116" s="70"/>
      <c r="Y116" s="70"/>
      <c r="Z116" s="70"/>
      <c r="AA116" s="24"/>
    </row>
    <row r="117" spans="1:27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6"/>
      <c r="O117" s="26"/>
      <c r="P117" s="25"/>
      <c r="Q117" s="25"/>
      <c r="U117" s="74"/>
      <c r="V117" s="70"/>
      <c r="W117" s="70"/>
      <c r="X117" s="70"/>
      <c r="Y117" s="70"/>
      <c r="Z117" s="70"/>
      <c r="AA117" s="24"/>
    </row>
    <row r="118" spans="1:27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6"/>
      <c r="O118" s="26"/>
      <c r="P118" s="25"/>
      <c r="Q118" s="25"/>
      <c r="U118" s="74"/>
      <c r="V118" s="70"/>
      <c r="W118" s="70"/>
      <c r="X118" s="70"/>
      <c r="Y118" s="70"/>
      <c r="Z118" s="70"/>
      <c r="AA118" s="24"/>
    </row>
    <row r="119" spans="1:27" ht="15" customHeight="1" x14ac:dyDescent="0.25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6"/>
      <c r="O119" s="26"/>
      <c r="P119" s="25"/>
      <c r="Q119" s="25"/>
      <c r="U119" s="74"/>
      <c r="V119" s="70"/>
      <c r="W119" s="70"/>
      <c r="X119" s="70"/>
      <c r="Y119" s="70"/>
      <c r="Z119" s="70"/>
      <c r="AA119" s="24"/>
    </row>
    <row r="120" spans="1:27" ht="15" customHeight="1" x14ac:dyDescent="0.25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6"/>
      <c r="O120" s="26"/>
      <c r="P120" s="25"/>
      <c r="Q120" s="25"/>
      <c r="U120" s="74"/>
      <c r="V120" s="70"/>
      <c r="W120" s="70"/>
      <c r="X120" s="70"/>
      <c r="Y120" s="70"/>
      <c r="Z120" s="70"/>
      <c r="AA120" s="24"/>
    </row>
    <row r="121" spans="1:27" ht="15" customHeight="1" x14ac:dyDescent="0.25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6"/>
      <c r="O121" s="26"/>
      <c r="P121" s="25"/>
      <c r="Q121" s="25"/>
      <c r="U121" s="74"/>
      <c r="V121" s="70"/>
      <c r="W121" s="70"/>
      <c r="X121" s="70"/>
      <c r="Y121" s="70"/>
      <c r="Z121" s="70"/>
      <c r="AA121" s="24"/>
    </row>
    <row r="122" spans="1:27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6"/>
      <c r="O122" s="26"/>
      <c r="P122" s="25"/>
      <c r="Q122" s="25"/>
      <c r="U122" s="74"/>
      <c r="V122" s="70"/>
      <c r="W122" s="70"/>
      <c r="X122" s="70"/>
      <c r="Y122" s="70"/>
      <c r="Z122" s="70"/>
      <c r="AA122" s="24"/>
    </row>
    <row r="123" spans="1:27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6"/>
      <c r="O123" s="26"/>
      <c r="P123" s="25"/>
      <c r="Q123" s="25"/>
      <c r="U123" s="74"/>
      <c r="V123" s="70"/>
      <c r="W123" s="70"/>
      <c r="X123" s="70"/>
      <c r="Y123" s="70"/>
      <c r="Z123" s="70"/>
      <c r="AA123" s="24"/>
    </row>
    <row r="124" spans="1:27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6"/>
      <c r="O124" s="26"/>
      <c r="P124" s="25"/>
      <c r="Q124" s="25"/>
      <c r="U124" s="74"/>
      <c r="V124" s="70"/>
      <c r="W124" s="70"/>
      <c r="X124" s="70"/>
      <c r="Y124" s="70"/>
      <c r="Z124" s="70"/>
      <c r="AA124" s="24"/>
    </row>
    <row r="125" spans="1:27" ht="15" customHeight="1" x14ac:dyDescent="0.25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6"/>
      <c r="O125" s="26"/>
      <c r="P125" s="25"/>
      <c r="Q125" s="25"/>
      <c r="U125" s="74"/>
      <c r="V125" s="70"/>
      <c r="W125" s="70"/>
      <c r="X125" s="70"/>
      <c r="Y125" s="70"/>
      <c r="Z125" s="70"/>
      <c r="AA125" s="24"/>
    </row>
    <row r="126" spans="1:27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6"/>
      <c r="O126" s="26"/>
      <c r="P126" s="25"/>
      <c r="Q126" s="25"/>
      <c r="U126" s="74"/>
      <c r="V126" s="70"/>
      <c r="W126" s="70"/>
      <c r="X126" s="70"/>
      <c r="Y126" s="70"/>
      <c r="Z126" s="70"/>
      <c r="AA126" s="24"/>
    </row>
    <row r="127" spans="1:27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6"/>
      <c r="O127" s="26"/>
      <c r="P127" s="25"/>
      <c r="Q127" s="25"/>
      <c r="U127" s="74"/>
      <c r="V127" s="70"/>
      <c r="W127" s="70"/>
      <c r="X127" s="70"/>
      <c r="Y127" s="70"/>
      <c r="Z127" s="70"/>
      <c r="AA127" s="24"/>
    </row>
    <row r="128" spans="1:27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6"/>
      <c r="O128" s="26"/>
      <c r="P128" s="25"/>
      <c r="Q128" s="25"/>
      <c r="U128" s="74"/>
      <c r="V128" s="70"/>
      <c r="W128" s="70"/>
      <c r="X128" s="70"/>
      <c r="Y128" s="70"/>
      <c r="Z128" s="70"/>
      <c r="AA128" s="24"/>
    </row>
    <row r="129" spans="1:2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  <c r="U134" s="74"/>
      <c r="V134" s="70"/>
      <c r="W134" s="70"/>
      <c r="X134" s="70"/>
      <c r="Y134" s="70"/>
      <c r="Z134" s="70"/>
      <c r="AA134" s="24"/>
    </row>
    <row r="135" spans="1:2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  <c r="U135" s="74"/>
      <c r="V135" s="70"/>
      <c r="W135" s="70"/>
      <c r="X135" s="70"/>
      <c r="Y135" s="70"/>
      <c r="Z135" s="70"/>
      <c r="AA135" s="24"/>
    </row>
    <row r="136" spans="1:2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  <c r="U136" s="74"/>
      <c r="V136" s="70"/>
      <c r="W136" s="70"/>
      <c r="X136" s="70"/>
      <c r="Y136" s="70"/>
      <c r="Z136" s="70"/>
      <c r="AA136" s="24"/>
    </row>
    <row r="137" spans="1:27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  <c r="U137" s="74"/>
      <c r="V137" s="70"/>
      <c r="W137" s="70"/>
      <c r="X137" s="70"/>
      <c r="Y137" s="70"/>
      <c r="Z137" s="70"/>
      <c r="AA137" s="24"/>
    </row>
    <row r="138" spans="1:2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  <c r="U138" s="74"/>
      <c r="V138" s="70"/>
      <c r="W138" s="70"/>
      <c r="X138" s="70"/>
      <c r="Y138" s="70"/>
      <c r="Z138" s="70"/>
      <c r="AA138" s="24"/>
    </row>
    <row r="139" spans="1:2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  <c r="U139" s="74"/>
      <c r="V139" s="70"/>
      <c r="W139" s="70"/>
      <c r="X139" s="70"/>
      <c r="Y139" s="70"/>
      <c r="Z139" s="70"/>
      <c r="AA139" s="24"/>
    </row>
    <row r="140" spans="1:27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  <c r="U140" s="74"/>
      <c r="V140" s="70"/>
      <c r="W140" s="70"/>
      <c r="X140" s="70"/>
      <c r="Y140" s="70"/>
      <c r="Z140" s="70"/>
      <c r="AA140" s="24"/>
    </row>
    <row r="141" spans="1:27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  <c r="U141" s="74"/>
      <c r="V141" s="70"/>
      <c r="W141" s="70"/>
      <c r="X141" s="70"/>
      <c r="Y141" s="70"/>
      <c r="Z141" s="70"/>
      <c r="AA141" s="24"/>
    </row>
    <row r="142" spans="1:27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  <c r="U142" s="74"/>
      <c r="V142" s="70"/>
      <c r="W142" s="70"/>
      <c r="X142" s="70"/>
      <c r="Y142" s="70"/>
      <c r="Z142" s="70"/>
      <c r="AA142" s="24"/>
    </row>
    <row r="143" spans="1:27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  <c r="U143" s="74"/>
      <c r="V143" s="70"/>
      <c r="W143" s="70"/>
      <c r="X143" s="70"/>
      <c r="Y143" s="70"/>
      <c r="Z143" s="70"/>
      <c r="AA143" s="24"/>
    </row>
    <row r="144" spans="1:27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6"/>
      <c r="O144" s="26"/>
      <c r="P144" s="25"/>
      <c r="Q144" s="25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6"/>
      <c r="O145" s="26"/>
      <c r="P145" s="25"/>
      <c r="Q145" s="25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6"/>
      <c r="O146" s="26"/>
      <c r="P146" s="25"/>
      <c r="Q146" s="25"/>
      <c r="U146" s="74"/>
      <c r="V146" s="70"/>
      <c r="W146" s="70"/>
      <c r="X146" s="70"/>
      <c r="Y146" s="70"/>
      <c r="Z146" s="70"/>
      <c r="AA146" s="24"/>
    </row>
    <row r="147" spans="1:2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6"/>
      <c r="O147" s="26"/>
      <c r="P147" s="25"/>
      <c r="Q147" s="25"/>
      <c r="U147" s="74"/>
      <c r="V147" s="70"/>
      <c r="W147" s="70"/>
      <c r="X147" s="70"/>
      <c r="Y147" s="70"/>
      <c r="Z147" s="70"/>
      <c r="AA147" s="24"/>
    </row>
    <row r="148" spans="1:2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6"/>
      <c r="O148" s="26"/>
      <c r="P148" s="25"/>
      <c r="Q148" s="25"/>
      <c r="U148" s="74"/>
      <c r="V148" s="70"/>
      <c r="W148" s="70"/>
      <c r="X148" s="70"/>
      <c r="Y148" s="70"/>
      <c r="Z148" s="70"/>
      <c r="AA148" s="24"/>
    </row>
    <row r="149" spans="1:2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6"/>
      <c r="O149" s="26"/>
      <c r="P149" s="25"/>
      <c r="Q149" s="25"/>
      <c r="U149" s="74"/>
      <c r="V149" s="70"/>
      <c r="W149" s="70"/>
      <c r="X149" s="70"/>
      <c r="Y149" s="70"/>
      <c r="Z149" s="70"/>
      <c r="AA149" s="24"/>
    </row>
    <row r="150" spans="1:27" ht="15" customHeight="1" x14ac:dyDescent="0.25">
      <c r="F150" s="68"/>
      <c r="G150" s="68"/>
      <c r="H150" s="68"/>
      <c r="I150" s="68"/>
      <c r="J150" s="72"/>
      <c r="K150" s="72"/>
      <c r="L150" s="72"/>
      <c r="M150" s="72"/>
      <c r="N150" s="26"/>
      <c r="O150" s="26"/>
      <c r="P150" s="25"/>
      <c r="Q150" s="25"/>
      <c r="U150" s="74"/>
      <c r="V150" s="70"/>
      <c r="W150" s="70"/>
      <c r="X150" s="70"/>
      <c r="Y150" s="70"/>
      <c r="Z150" s="70"/>
      <c r="AA150" s="24"/>
    </row>
    <row r="151" spans="1:27" ht="15" customHeight="1" x14ac:dyDescent="0.25">
      <c r="F151" s="68"/>
      <c r="G151" s="68"/>
      <c r="H151" s="68"/>
      <c r="I151" s="68"/>
      <c r="J151" s="72"/>
      <c r="K151" s="72"/>
      <c r="L151" s="72"/>
      <c r="M151" s="72"/>
      <c r="N151" s="26"/>
      <c r="O151" s="26"/>
      <c r="P151" s="25"/>
      <c r="Q151" s="25"/>
      <c r="U151" s="74"/>
      <c r="V151" s="70"/>
      <c r="W151" s="70"/>
      <c r="X151" s="70"/>
      <c r="Y151" s="70"/>
      <c r="Z151" s="70"/>
      <c r="AA151" s="24"/>
    </row>
    <row r="152" spans="1:27" ht="15" customHeight="1" x14ac:dyDescent="0.25">
      <c r="F152" s="68"/>
      <c r="G152" s="68"/>
      <c r="H152" s="68"/>
      <c r="I152" s="68"/>
      <c r="J152" s="72"/>
      <c r="K152" s="72"/>
      <c r="L152" s="72"/>
      <c r="M152" s="72"/>
      <c r="N152" s="26"/>
      <c r="O152" s="26"/>
      <c r="P152" s="25"/>
      <c r="Q152" s="25"/>
      <c r="U152" s="74"/>
      <c r="V152" s="70"/>
      <c r="W152" s="70"/>
      <c r="X152" s="70"/>
      <c r="Y152" s="70"/>
      <c r="Z152" s="70"/>
      <c r="AA152" s="24"/>
    </row>
    <row r="153" spans="1:27" ht="15" customHeight="1" x14ac:dyDescent="0.25"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  <c r="U153" s="74"/>
      <c r="V153" s="70"/>
      <c r="W153" s="70"/>
      <c r="X153" s="70"/>
      <c r="Y153" s="70"/>
      <c r="Z153" s="70"/>
      <c r="AA153" s="24"/>
    </row>
    <row r="154" spans="1:27" ht="15" customHeight="1" x14ac:dyDescent="0.25"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  <c r="U154" s="74"/>
      <c r="V154" s="70"/>
      <c r="W154" s="70"/>
      <c r="X154" s="70"/>
      <c r="Y154" s="70"/>
      <c r="Z154" s="70"/>
      <c r="AA154" s="24"/>
    </row>
    <row r="155" spans="1:27" ht="15" customHeight="1" x14ac:dyDescent="0.25"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  <c r="U155" s="74"/>
      <c r="V155" s="70"/>
      <c r="W155" s="70"/>
      <c r="X155" s="70"/>
      <c r="Y155" s="70"/>
      <c r="Z155" s="70"/>
      <c r="AA155" s="24"/>
    </row>
    <row r="156" spans="1:27" ht="15" customHeight="1" x14ac:dyDescent="0.25"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  <c r="U156" s="74"/>
      <c r="V156" s="70"/>
      <c r="W156" s="70"/>
      <c r="X156" s="70"/>
      <c r="Y156" s="70"/>
      <c r="Z156" s="70"/>
      <c r="AA156" s="24"/>
    </row>
    <row r="157" spans="1:27" ht="15" customHeight="1" x14ac:dyDescent="0.25">
      <c r="F157" s="68"/>
      <c r="G157" s="68"/>
      <c r="H157" s="68"/>
      <c r="I157" s="68"/>
      <c r="J157" s="72"/>
      <c r="K157" s="72"/>
      <c r="L157" s="72"/>
      <c r="M157" s="72"/>
      <c r="N157" s="26"/>
      <c r="O157" s="26"/>
      <c r="P157" s="25"/>
      <c r="Q157" s="25"/>
      <c r="U157" s="74"/>
      <c r="V157" s="70"/>
      <c r="W157" s="70"/>
      <c r="X157" s="70"/>
      <c r="Y157" s="70"/>
      <c r="Z157" s="70"/>
      <c r="AA157" s="24"/>
    </row>
    <row r="158" spans="1:27" ht="15" customHeight="1" x14ac:dyDescent="0.25">
      <c r="F158" s="68"/>
      <c r="G158" s="68"/>
      <c r="H158" s="68"/>
      <c r="I158" s="68"/>
      <c r="J158" s="72"/>
      <c r="K158" s="72"/>
      <c r="L158" s="72"/>
      <c r="M158" s="72"/>
      <c r="N158" s="26"/>
      <c r="O158" s="26"/>
      <c r="P158" s="25"/>
      <c r="Q158" s="25"/>
      <c r="U158" s="74"/>
      <c r="V158" s="70"/>
      <c r="W158" s="70"/>
      <c r="X158" s="70"/>
      <c r="Y158" s="70"/>
      <c r="Z158" s="70"/>
      <c r="AA158" s="24"/>
    </row>
    <row r="159" spans="1:27" ht="15" customHeight="1" x14ac:dyDescent="0.25">
      <c r="F159" s="68"/>
      <c r="G159" s="68"/>
      <c r="H159" s="68"/>
      <c r="I159" s="68"/>
      <c r="J159" s="72"/>
      <c r="K159" s="72"/>
      <c r="L159" s="72"/>
      <c r="M159" s="72"/>
      <c r="N159" s="26"/>
      <c r="O159" s="26"/>
      <c r="P159" s="25"/>
      <c r="Q159" s="25"/>
      <c r="U159" s="74"/>
      <c r="V159" s="70"/>
      <c r="W159" s="70"/>
      <c r="X159" s="70"/>
      <c r="Y159" s="70"/>
      <c r="Z159" s="70"/>
      <c r="AA159" s="24"/>
    </row>
    <row r="160" spans="1:27" ht="15" customHeight="1" x14ac:dyDescent="0.25">
      <c r="F160" s="68"/>
      <c r="G160" s="68"/>
      <c r="H160" s="68"/>
      <c r="I160" s="68"/>
      <c r="J160" s="72"/>
      <c r="K160" s="72"/>
      <c r="L160" s="72"/>
      <c r="M160" s="72"/>
      <c r="N160" s="26"/>
      <c r="O160" s="26"/>
      <c r="P160" s="25"/>
      <c r="Q160" s="25"/>
      <c r="U160" s="74"/>
      <c r="V160" s="70"/>
      <c r="W160" s="70"/>
      <c r="X160" s="70"/>
      <c r="Y160" s="70"/>
      <c r="Z160" s="70"/>
      <c r="AA160" s="24"/>
    </row>
    <row r="161" spans="6:27" ht="15" customHeight="1" x14ac:dyDescent="0.25">
      <c r="F161" s="68"/>
      <c r="G161" s="68"/>
      <c r="H161" s="68"/>
      <c r="I161" s="68"/>
      <c r="J161" s="72"/>
      <c r="K161" s="72"/>
      <c r="L161" s="72"/>
      <c r="M161" s="72"/>
      <c r="N161" s="26"/>
      <c r="O161" s="26"/>
      <c r="P161" s="25"/>
      <c r="Q161" s="25"/>
      <c r="U161" s="74"/>
      <c r="V161" s="70"/>
      <c r="W161" s="70"/>
      <c r="X161" s="70"/>
      <c r="Y161" s="70"/>
      <c r="Z161" s="70"/>
      <c r="AA161" s="24"/>
    </row>
    <row r="162" spans="6:27" ht="15" customHeight="1" x14ac:dyDescent="0.25">
      <c r="F162" s="68"/>
      <c r="G162" s="68"/>
      <c r="H162" s="68"/>
      <c r="I162" s="68"/>
      <c r="J162" s="72"/>
      <c r="K162" s="72"/>
      <c r="L162" s="72"/>
      <c r="M162" s="72"/>
      <c r="N162" s="26"/>
      <c r="O162" s="26"/>
      <c r="P162" s="25"/>
      <c r="Q162" s="25"/>
      <c r="U162" s="74"/>
      <c r="V162" s="70"/>
      <c r="W162" s="70"/>
      <c r="X162" s="70"/>
      <c r="Y162" s="70"/>
      <c r="Z162" s="70"/>
      <c r="AA162" s="24"/>
    </row>
    <row r="163" spans="6:27" ht="15" customHeight="1" x14ac:dyDescent="0.25">
      <c r="F163" s="68"/>
      <c r="G163" s="68"/>
      <c r="H163" s="68"/>
      <c r="I163" s="68"/>
      <c r="J163" s="72"/>
      <c r="K163" s="72"/>
      <c r="L163" s="72"/>
      <c r="M163" s="72"/>
      <c r="N163" s="26"/>
      <c r="O163" s="26"/>
      <c r="P163" s="25"/>
      <c r="Q163" s="25"/>
      <c r="U163" s="74"/>
      <c r="V163" s="70"/>
      <c r="W163" s="70"/>
      <c r="X163" s="70"/>
      <c r="Y163" s="70"/>
      <c r="Z163" s="70"/>
      <c r="AA163" s="24"/>
    </row>
    <row r="164" spans="6:27" ht="15" customHeight="1" x14ac:dyDescent="0.25">
      <c r="F164" s="68"/>
      <c r="G164" s="68"/>
      <c r="H164" s="68"/>
      <c r="I164" s="68"/>
      <c r="J164" s="72"/>
      <c r="K164" s="72"/>
      <c r="L164" s="72"/>
      <c r="M164" s="72"/>
      <c r="N164" s="26"/>
      <c r="O164" s="26"/>
      <c r="P164" s="25"/>
      <c r="Q164" s="25"/>
      <c r="U164" s="74"/>
      <c r="V164" s="70"/>
      <c r="W164" s="70"/>
      <c r="X164" s="70"/>
      <c r="Y164" s="70"/>
      <c r="Z164" s="70"/>
      <c r="AA164" s="24"/>
    </row>
    <row r="165" spans="6:27" ht="15" customHeight="1" x14ac:dyDescent="0.25">
      <c r="F165" s="68"/>
      <c r="G165" s="68"/>
      <c r="H165" s="68"/>
      <c r="I165" s="68"/>
      <c r="J165" s="72"/>
      <c r="K165" s="72"/>
      <c r="L165" s="72"/>
      <c r="M165" s="72"/>
      <c r="N165" s="26"/>
      <c r="O165" s="26"/>
      <c r="P165" s="25"/>
      <c r="Q165" s="25"/>
      <c r="U165" s="74"/>
      <c r="V165" s="70"/>
      <c r="W165" s="70"/>
      <c r="X165" s="70"/>
      <c r="Y165" s="70"/>
      <c r="Z165" s="70"/>
      <c r="AA165" s="24"/>
    </row>
    <row r="166" spans="6:27" ht="15" customHeight="1" x14ac:dyDescent="0.25">
      <c r="F166" s="68"/>
      <c r="G166" s="68"/>
      <c r="H166" s="68"/>
      <c r="I166" s="68"/>
      <c r="J166" s="72"/>
      <c r="K166" s="72"/>
      <c r="L166" s="72"/>
      <c r="M166" s="72"/>
      <c r="N166" s="26"/>
      <c r="O166" s="26"/>
      <c r="P166" s="25"/>
      <c r="Q166" s="25"/>
      <c r="U166" s="74"/>
      <c r="V166" s="70"/>
      <c r="W166" s="70"/>
      <c r="X166" s="70"/>
      <c r="Y166" s="70"/>
      <c r="Z166" s="70"/>
      <c r="AA166" s="24"/>
    </row>
    <row r="167" spans="6:27" ht="15" customHeight="1" x14ac:dyDescent="0.25">
      <c r="F167" s="68"/>
      <c r="G167" s="68"/>
      <c r="H167" s="68"/>
      <c r="I167" s="68"/>
      <c r="J167" s="72"/>
      <c r="K167" s="72"/>
      <c r="L167" s="72"/>
      <c r="M167" s="72"/>
      <c r="N167" s="26"/>
      <c r="O167" s="26"/>
      <c r="P167" s="25"/>
      <c r="Q167" s="25"/>
      <c r="U167" s="74"/>
      <c r="V167" s="70"/>
      <c r="W167" s="70"/>
      <c r="X167" s="70"/>
      <c r="Y167" s="70"/>
      <c r="Z167" s="70"/>
      <c r="AA167" s="24"/>
    </row>
    <row r="168" spans="6:27" ht="15" customHeight="1" x14ac:dyDescent="0.25">
      <c r="F168" s="68"/>
      <c r="G168" s="68"/>
      <c r="H168" s="68"/>
      <c r="I168" s="68"/>
      <c r="J168" s="72"/>
      <c r="K168" s="72"/>
      <c r="L168" s="72"/>
      <c r="M168" s="72"/>
      <c r="N168" s="26"/>
      <c r="O168" s="26"/>
      <c r="P168" s="25"/>
      <c r="Q168" s="25"/>
      <c r="U168" s="74"/>
      <c r="V168" s="70"/>
      <c r="W168" s="70"/>
      <c r="X168" s="70"/>
      <c r="Y168" s="70"/>
      <c r="Z168" s="70"/>
      <c r="AA168" s="24"/>
    </row>
    <row r="169" spans="6:27" ht="15" customHeight="1" x14ac:dyDescent="0.25">
      <c r="F169" s="68"/>
      <c r="G169" s="68"/>
      <c r="H169" s="68"/>
      <c r="I169" s="68"/>
      <c r="J169" s="72"/>
      <c r="K169" s="72"/>
      <c r="L169" s="72"/>
      <c r="M169" s="72"/>
      <c r="N169" s="26"/>
      <c r="O169" s="26"/>
      <c r="P169" s="25"/>
      <c r="Q169" s="25"/>
      <c r="U169" s="74"/>
      <c r="V169" s="70"/>
      <c r="W169" s="70"/>
      <c r="X169" s="70"/>
      <c r="Y169" s="70"/>
      <c r="Z169" s="70"/>
      <c r="AA169" s="24"/>
    </row>
    <row r="170" spans="6:27" ht="15" customHeight="1" x14ac:dyDescent="0.25">
      <c r="F170" s="68"/>
      <c r="G170" s="68"/>
      <c r="H170" s="68"/>
      <c r="I170" s="68"/>
      <c r="J170" s="72"/>
      <c r="K170" s="72"/>
      <c r="L170" s="72"/>
      <c r="M170" s="72"/>
      <c r="N170" s="26"/>
      <c r="O170" s="26"/>
      <c r="P170" s="25"/>
      <c r="Q170" s="25"/>
      <c r="U170" s="74"/>
      <c r="V170" s="70"/>
      <c r="W170" s="70"/>
      <c r="X170" s="70"/>
      <c r="Y170" s="70"/>
      <c r="Z170" s="70"/>
      <c r="AA170" s="24"/>
    </row>
    <row r="171" spans="6:27" ht="15" customHeight="1" x14ac:dyDescent="0.25">
      <c r="F171" s="68"/>
      <c r="G171" s="68"/>
      <c r="H171" s="68"/>
      <c r="I171" s="68"/>
      <c r="J171" s="72"/>
      <c r="K171" s="72"/>
      <c r="L171" s="72"/>
      <c r="M171" s="72"/>
      <c r="N171" s="26"/>
      <c r="O171" s="26"/>
      <c r="P171" s="25"/>
      <c r="Q171" s="25"/>
      <c r="U171" s="74"/>
      <c r="V171" s="70"/>
      <c r="W171" s="70"/>
      <c r="X171" s="70"/>
      <c r="Y171" s="70"/>
      <c r="Z171" s="70"/>
      <c r="AA171" s="24"/>
    </row>
    <row r="172" spans="6:27" ht="15" customHeight="1" x14ac:dyDescent="0.25">
      <c r="F172" s="68"/>
      <c r="G172" s="68"/>
      <c r="H172" s="68"/>
      <c r="I172" s="68"/>
      <c r="J172" s="72"/>
      <c r="K172" s="72"/>
      <c r="L172" s="72"/>
      <c r="M172" s="72"/>
      <c r="N172" s="26"/>
      <c r="O172" s="26"/>
      <c r="P172" s="25"/>
      <c r="Q172" s="25"/>
      <c r="U172" s="74"/>
      <c r="V172" s="70"/>
      <c r="W172" s="70"/>
      <c r="X172" s="70"/>
      <c r="Y172" s="70"/>
      <c r="Z172" s="70"/>
      <c r="AA172" s="24"/>
    </row>
    <row r="173" spans="6:27" ht="15" customHeight="1" x14ac:dyDescent="0.25">
      <c r="F173" s="68"/>
      <c r="G173" s="68"/>
      <c r="H173" s="68"/>
      <c r="I173" s="68"/>
      <c r="J173" s="72"/>
      <c r="K173" s="72"/>
      <c r="L173" s="72"/>
      <c r="M173" s="72"/>
      <c r="N173" s="26"/>
      <c r="O173" s="26"/>
      <c r="P173" s="25"/>
      <c r="Q173" s="25"/>
      <c r="U173" s="74"/>
      <c r="V173" s="70"/>
      <c r="W173" s="70"/>
      <c r="X173" s="70"/>
      <c r="Y173" s="70"/>
      <c r="Z173" s="70"/>
      <c r="AA173" s="24"/>
    </row>
    <row r="174" spans="6:27" ht="15" customHeight="1" x14ac:dyDescent="0.25">
      <c r="F174" s="68"/>
      <c r="G174" s="68"/>
      <c r="H174" s="68"/>
      <c r="I174" s="68"/>
      <c r="J174" s="72"/>
      <c r="K174" s="72"/>
      <c r="L174" s="72"/>
      <c r="M174" s="72"/>
      <c r="N174" s="26"/>
      <c r="O174" s="26"/>
      <c r="P174" s="25"/>
      <c r="Q174" s="25"/>
      <c r="U174" s="74"/>
      <c r="V174" s="70"/>
      <c r="W174" s="70"/>
      <c r="X174" s="70"/>
      <c r="Y174" s="70"/>
      <c r="Z174" s="70"/>
      <c r="AA174" s="24"/>
    </row>
    <row r="175" spans="6:27" ht="15" customHeight="1" x14ac:dyDescent="0.25">
      <c r="F175" s="68"/>
      <c r="G175" s="68"/>
      <c r="H175" s="68"/>
      <c r="I175" s="68"/>
      <c r="J175" s="72"/>
      <c r="K175" s="72"/>
      <c r="L175" s="72"/>
      <c r="M175" s="72"/>
      <c r="N175" s="26"/>
      <c r="O175" s="26"/>
      <c r="P175" s="25"/>
      <c r="Q175" s="25"/>
      <c r="U175" s="74"/>
      <c r="V175" s="70"/>
      <c r="W175" s="70"/>
      <c r="X175" s="70"/>
      <c r="Y175" s="70"/>
      <c r="Z175" s="70"/>
      <c r="AA175" s="24"/>
    </row>
    <row r="176" spans="6:27" ht="15" customHeight="1" x14ac:dyDescent="0.25">
      <c r="F176" s="68"/>
      <c r="G176" s="68"/>
      <c r="H176" s="68"/>
      <c r="I176" s="68"/>
      <c r="J176" s="72"/>
      <c r="K176" s="72"/>
      <c r="L176" s="72"/>
      <c r="M176" s="72"/>
      <c r="N176" s="26"/>
      <c r="O176" s="26"/>
      <c r="P176" s="25"/>
      <c r="Q176" s="25"/>
      <c r="U176" s="74"/>
      <c r="V176" s="70"/>
      <c r="W176" s="70"/>
      <c r="X176" s="70"/>
      <c r="Y176" s="70"/>
      <c r="Z176" s="70"/>
      <c r="AA176" s="24"/>
    </row>
    <row r="177" spans="6:27" ht="15" customHeight="1" x14ac:dyDescent="0.25">
      <c r="F177" s="68"/>
      <c r="G177" s="68"/>
      <c r="H177" s="68"/>
      <c r="I177" s="68"/>
      <c r="J177" s="72"/>
      <c r="K177" s="72"/>
      <c r="L177" s="72"/>
      <c r="M177" s="72"/>
      <c r="N177" s="26"/>
      <c r="O177" s="26"/>
      <c r="P177" s="25"/>
      <c r="Q177" s="25"/>
      <c r="U177" s="74"/>
      <c r="V177" s="70"/>
      <c r="W177" s="70"/>
      <c r="X177" s="70"/>
      <c r="Y177" s="70"/>
      <c r="Z177" s="70"/>
      <c r="AA177" s="24"/>
    </row>
    <row r="178" spans="6:27" ht="15" customHeight="1" x14ac:dyDescent="0.25">
      <c r="F178" s="68"/>
      <c r="G178" s="68"/>
      <c r="H178" s="68"/>
      <c r="I178" s="68"/>
      <c r="J178" s="72"/>
      <c r="K178" s="72"/>
      <c r="L178" s="72"/>
      <c r="M178" s="72"/>
      <c r="N178" s="26"/>
      <c r="O178" s="26"/>
      <c r="P178" s="25"/>
      <c r="Q178" s="25"/>
      <c r="U178" s="74"/>
      <c r="V178" s="70"/>
      <c r="W178" s="70"/>
      <c r="X178" s="70"/>
      <c r="Y178" s="70"/>
      <c r="Z178" s="70"/>
      <c r="AA178" s="24"/>
    </row>
    <row r="179" spans="6:27" ht="15" customHeight="1" x14ac:dyDescent="0.25">
      <c r="F179" s="68"/>
      <c r="G179" s="68"/>
      <c r="H179" s="68"/>
      <c r="I179" s="68"/>
      <c r="J179" s="72"/>
      <c r="K179" s="72"/>
      <c r="L179" s="72"/>
      <c r="M179" s="72"/>
      <c r="N179" s="26"/>
      <c r="O179" s="26"/>
      <c r="P179" s="25"/>
      <c r="Q179" s="25"/>
      <c r="U179" s="74"/>
      <c r="V179" s="70"/>
      <c r="W179" s="70"/>
      <c r="X179" s="70"/>
      <c r="Y179" s="70"/>
      <c r="Z179" s="70"/>
      <c r="AA179" s="24"/>
    </row>
    <row r="180" spans="6:27" ht="15" customHeight="1" x14ac:dyDescent="0.25">
      <c r="F180" s="68"/>
      <c r="G180" s="68"/>
      <c r="H180" s="68"/>
      <c r="I180" s="68"/>
      <c r="J180" s="72"/>
      <c r="K180" s="72"/>
      <c r="L180" s="72"/>
      <c r="M180" s="72"/>
      <c r="N180" s="26"/>
      <c r="O180" s="26"/>
      <c r="P180" s="25"/>
      <c r="Q180" s="25"/>
      <c r="U180" s="74"/>
      <c r="V180" s="70"/>
      <c r="W180" s="70"/>
      <c r="X180" s="70"/>
      <c r="Y180" s="70"/>
      <c r="Z180" s="70"/>
      <c r="AA180" s="24"/>
    </row>
    <row r="181" spans="6:27" ht="15" customHeight="1" x14ac:dyDescent="0.25">
      <c r="F181" s="68"/>
      <c r="G181" s="68"/>
      <c r="H181" s="68"/>
      <c r="I181" s="68"/>
      <c r="J181" s="72"/>
      <c r="K181" s="72"/>
      <c r="L181" s="72"/>
      <c r="M181" s="72"/>
      <c r="N181" s="26"/>
      <c r="O181" s="26"/>
      <c r="P181" s="25"/>
      <c r="Q181" s="25"/>
      <c r="U181" s="74"/>
      <c r="V181" s="70"/>
      <c r="W181" s="70"/>
      <c r="X181" s="70"/>
      <c r="Y181" s="70"/>
      <c r="Z181" s="70"/>
      <c r="AA181" s="24"/>
    </row>
    <row r="182" spans="6:27" ht="15" customHeight="1" x14ac:dyDescent="0.25">
      <c r="F182" s="84"/>
      <c r="G182" s="84"/>
      <c r="H182" s="68"/>
      <c r="I182" s="68"/>
      <c r="J182" s="72"/>
      <c r="K182" s="72"/>
      <c r="L182" s="72"/>
      <c r="M182" s="72"/>
      <c r="N182" s="26"/>
      <c r="O182" s="26"/>
      <c r="P182" s="25"/>
      <c r="Q182" s="25"/>
      <c r="U182" s="74"/>
      <c r="V182" s="70"/>
      <c r="W182" s="70"/>
      <c r="X182" s="70"/>
      <c r="Y182" s="70"/>
      <c r="Z182" s="70"/>
      <c r="AA182" s="24"/>
    </row>
    <row r="183" spans="6:27" ht="15" customHeight="1" x14ac:dyDescent="0.25">
      <c r="F183" s="68"/>
      <c r="G183" s="68"/>
      <c r="H183" s="68"/>
      <c r="I183" s="68"/>
      <c r="J183" s="72"/>
      <c r="K183" s="72"/>
      <c r="L183" s="72"/>
      <c r="M183" s="72"/>
      <c r="N183" s="26"/>
      <c r="O183" s="26"/>
      <c r="P183" s="25"/>
      <c r="Q183" s="25"/>
      <c r="U183" s="74"/>
      <c r="V183" s="70"/>
      <c r="W183" s="70"/>
      <c r="X183" s="70"/>
      <c r="Y183" s="70"/>
      <c r="Z183" s="70"/>
      <c r="AA183" s="24"/>
    </row>
    <row r="184" spans="6:27" ht="15" customHeight="1" x14ac:dyDescent="0.25">
      <c r="F184" s="68"/>
      <c r="G184" s="68"/>
      <c r="H184" s="68"/>
      <c r="I184" s="68"/>
      <c r="J184" s="72"/>
      <c r="K184" s="72"/>
      <c r="L184" s="72"/>
      <c r="M184" s="72"/>
      <c r="N184" s="26"/>
      <c r="O184" s="26"/>
      <c r="P184" s="25"/>
      <c r="Q184" s="25"/>
      <c r="U184" s="74"/>
      <c r="V184" s="70"/>
      <c r="W184" s="70"/>
      <c r="X184" s="70"/>
      <c r="Y184" s="70"/>
      <c r="Z184" s="70"/>
      <c r="AA184" s="24"/>
    </row>
    <row r="185" spans="6:27" ht="15" customHeight="1" x14ac:dyDescent="0.25">
      <c r="F185" s="68"/>
      <c r="G185" s="68"/>
      <c r="H185" s="84"/>
      <c r="I185" s="84"/>
      <c r="J185" s="72"/>
      <c r="K185" s="72"/>
      <c r="L185" s="72"/>
      <c r="M185" s="72"/>
      <c r="N185" s="26"/>
      <c r="O185" s="26"/>
      <c r="P185" s="25"/>
      <c r="Q185" s="25"/>
      <c r="U185" s="74"/>
      <c r="V185" s="70"/>
      <c r="W185" s="70"/>
      <c r="X185" s="70"/>
      <c r="Y185" s="70"/>
      <c r="Z185" s="70"/>
      <c r="AA185" s="24"/>
    </row>
    <row r="186" spans="6:27" ht="15" customHeight="1" x14ac:dyDescent="0.25">
      <c r="F186" s="68"/>
      <c r="G186" s="68"/>
      <c r="H186" s="68"/>
      <c r="I186" s="68"/>
      <c r="J186" s="72"/>
      <c r="K186" s="72"/>
      <c r="L186" s="72"/>
      <c r="M186" s="72"/>
      <c r="N186" s="26"/>
      <c r="O186" s="26"/>
      <c r="P186" s="25"/>
      <c r="Q186" s="25"/>
      <c r="U186" s="74"/>
      <c r="V186" s="70"/>
      <c r="W186" s="70"/>
      <c r="X186" s="70"/>
      <c r="Y186" s="70"/>
      <c r="Z186" s="70"/>
      <c r="AA186" s="24"/>
    </row>
    <row r="187" spans="6:27" ht="15" customHeight="1" x14ac:dyDescent="0.25">
      <c r="F187" s="68"/>
      <c r="G187" s="68"/>
      <c r="H187" s="68"/>
      <c r="I187" s="68"/>
      <c r="J187" s="72"/>
      <c r="K187" s="72"/>
      <c r="L187" s="72"/>
      <c r="M187" s="72"/>
      <c r="N187" s="26"/>
      <c r="O187" s="26"/>
      <c r="P187" s="25"/>
      <c r="Q187" s="25"/>
      <c r="U187" s="74"/>
      <c r="V187" s="70"/>
      <c r="W187" s="70"/>
      <c r="X187" s="70"/>
      <c r="Y187" s="70"/>
      <c r="Z187" s="70"/>
      <c r="AA187" s="24"/>
    </row>
    <row r="188" spans="6:27" ht="15" customHeight="1" x14ac:dyDescent="0.25">
      <c r="F188" s="68"/>
      <c r="G188" s="68"/>
      <c r="H188" s="68"/>
      <c r="I188" s="68"/>
      <c r="J188" s="72"/>
      <c r="K188" s="72"/>
      <c r="L188" s="72"/>
      <c r="M188" s="72"/>
      <c r="N188" s="26"/>
      <c r="O188" s="26"/>
      <c r="P188" s="25"/>
      <c r="Q188" s="25"/>
      <c r="U188" s="74"/>
      <c r="V188" s="70"/>
      <c r="W188" s="70"/>
      <c r="X188" s="70"/>
      <c r="Y188" s="70"/>
      <c r="Z188" s="70"/>
      <c r="AA188" s="24"/>
    </row>
    <row r="189" spans="6:27" ht="15" customHeight="1" x14ac:dyDescent="0.25">
      <c r="F189" s="68"/>
      <c r="G189" s="68"/>
      <c r="H189" s="68"/>
      <c r="I189" s="68"/>
      <c r="J189" s="72"/>
      <c r="K189" s="72"/>
      <c r="L189" s="72"/>
      <c r="M189" s="72"/>
      <c r="N189" s="26"/>
      <c r="O189" s="26"/>
      <c r="P189" s="25"/>
      <c r="Q189" s="25"/>
      <c r="U189" s="74"/>
      <c r="V189" s="70"/>
      <c r="W189" s="70"/>
      <c r="X189" s="70"/>
      <c r="Y189" s="70"/>
      <c r="Z189" s="70"/>
      <c r="AA189" s="24"/>
    </row>
    <row r="190" spans="6:27" ht="15" customHeight="1" x14ac:dyDescent="0.25">
      <c r="F190" s="68"/>
      <c r="G190" s="68"/>
      <c r="H190" s="68"/>
      <c r="I190" s="68"/>
      <c r="J190" s="72"/>
      <c r="K190" s="72"/>
      <c r="L190" s="72"/>
      <c r="M190" s="72"/>
      <c r="N190" s="26"/>
      <c r="O190" s="26"/>
      <c r="P190" s="25"/>
      <c r="Q190" s="25"/>
      <c r="U190" s="74"/>
      <c r="V190" s="70"/>
      <c r="W190" s="70"/>
      <c r="X190" s="70"/>
      <c r="Y190" s="70"/>
      <c r="Z190" s="70"/>
      <c r="AA190" s="24"/>
    </row>
    <row r="191" spans="6:27" ht="15" customHeight="1" x14ac:dyDescent="0.25">
      <c r="F191" s="68"/>
      <c r="G191" s="68"/>
      <c r="H191" s="68"/>
      <c r="I191" s="68"/>
      <c r="J191" s="72"/>
      <c r="K191" s="72"/>
      <c r="L191" s="72"/>
      <c r="M191" s="72"/>
      <c r="N191" s="26"/>
      <c r="O191" s="26"/>
      <c r="P191" s="25"/>
      <c r="Q191" s="25"/>
      <c r="U191" s="74"/>
      <c r="V191" s="70"/>
      <c r="W191" s="70"/>
      <c r="X191" s="70"/>
      <c r="Y191" s="70"/>
      <c r="Z191" s="70"/>
      <c r="AA191" s="24"/>
    </row>
    <row r="192" spans="6:27" ht="15" customHeight="1" x14ac:dyDescent="0.25">
      <c r="F192" s="68"/>
      <c r="G192" s="68"/>
      <c r="H192" s="68"/>
      <c r="I192" s="68"/>
      <c r="J192" s="72"/>
      <c r="K192" s="72"/>
      <c r="L192" s="72"/>
      <c r="M192" s="72"/>
      <c r="N192" s="26"/>
      <c r="O192" s="26"/>
      <c r="P192" s="25"/>
      <c r="Q192" s="25"/>
      <c r="U192" s="74"/>
      <c r="V192" s="70"/>
      <c r="W192" s="70"/>
      <c r="X192" s="70"/>
      <c r="Y192" s="70"/>
      <c r="Z192" s="70"/>
      <c r="AA192" s="24"/>
    </row>
    <row r="193" spans="6:27" ht="15" customHeight="1" x14ac:dyDescent="0.25">
      <c r="F193" s="68"/>
      <c r="G193" s="68"/>
      <c r="H193" s="68"/>
      <c r="I193" s="68"/>
      <c r="J193" s="72"/>
      <c r="K193" s="72"/>
      <c r="L193" s="72"/>
      <c r="M193" s="72"/>
      <c r="N193" s="26"/>
      <c r="O193" s="26"/>
      <c r="P193" s="25"/>
      <c r="Q193" s="25"/>
      <c r="U193" s="74"/>
      <c r="V193" s="70"/>
      <c r="W193" s="70"/>
      <c r="X193" s="70"/>
      <c r="Y193" s="70"/>
      <c r="Z193" s="70"/>
      <c r="AA193" s="24"/>
    </row>
    <row r="194" spans="6:27" ht="15" customHeight="1" x14ac:dyDescent="0.25">
      <c r="F194" s="68"/>
      <c r="G194" s="68"/>
      <c r="H194" s="68"/>
      <c r="I194" s="68"/>
      <c r="J194" s="72"/>
      <c r="K194" s="72"/>
      <c r="L194" s="72"/>
      <c r="M194" s="72"/>
      <c r="N194" s="26"/>
      <c r="O194" s="26"/>
      <c r="P194" s="25"/>
      <c r="Q194" s="25"/>
      <c r="U194" s="74"/>
      <c r="V194" s="70"/>
      <c r="W194" s="70"/>
      <c r="X194" s="70"/>
      <c r="Y194" s="70"/>
      <c r="Z194" s="70"/>
      <c r="AA194" s="24"/>
    </row>
    <row r="195" spans="6:27" ht="15" customHeight="1" x14ac:dyDescent="0.25">
      <c r="F195" s="68"/>
      <c r="G195" s="68"/>
      <c r="H195" s="68"/>
      <c r="I195" s="68"/>
      <c r="J195" s="72"/>
      <c r="K195" s="72"/>
      <c r="L195" s="72"/>
      <c r="M195" s="72"/>
      <c r="N195" s="26"/>
      <c r="O195" s="26"/>
      <c r="P195" s="25"/>
      <c r="Q195" s="25"/>
      <c r="U195" s="74"/>
      <c r="V195" s="70"/>
      <c r="W195" s="70"/>
      <c r="X195" s="70"/>
      <c r="Y195" s="70"/>
      <c r="Z195" s="70"/>
      <c r="AA195" s="24"/>
    </row>
    <row r="196" spans="6:27" ht="15" customHeight="1" x14ac:dyDescent="0.25">
      <c r="F196" s="68"/>
      <c r="G196" s="68"/>
      <c r="H196" s="68"/>
      <c r="I196" s="68"/>
      <c r="J196" s="72"/>
      <c r="K196" s="72"/>
      <c r="L196" s="72"/>
      <c r="M196" s="72"/>
      <c r="N196" s="26"/>
      <c r="O196" s="26"/>
      <c r="P196" s="25"/>
      <c r="Q196" s="25"/>
      <c r="U196" s="74"/>
      <c r="V196" s="70"/>
      <c r="W196" s="70"/>
      <c r="X196" s="70"/>
      <c r="Y196" s="70"/>
      <c r="Z196" s="70"/>
      <c r="AA196" s="24"/>
    </row>
    <row r="197" spans="6:27" ht="15" customHeight="1" x14ac:dyDescent="0.25">
      <c r="F197" s="68"/>
      <c r="G197" s="68"/>
      <c r="H197" s="68"/>
      <c r="I197" s="68"/>
      <c r="J197" s="72"/>
      <c r="K197" s="72"/>
      <c r="L197" s="72"/>
      <c r="M197" s="72"/>
      <c r="N197" s="26"/>
      <c r="O197" s="26"/>
      <c r="P197" s="25"/>
      <c r="Q197" s="25"/>
      <c r="U197" s="74"/>
      <c r="V197" s="70"/>
      <c r="W197" s="70"/>
      <c r="X197" s="70"/>
      <c r="Y197" s="70"/>
      <c r="Z197" s="70"/>
      <c r="AA197" s="24"/>
    </row>
    <row r="198" spans="6:27" ht="15" customHeight="1" x14ac:dyDescent="0.25">
      <c r="F198" s="68"/>
      <c r="G198" s="68"/>
      <c r="H198" s="68"/>
      <c r="I198" s="68"/>
      <c r="J198" s="72"/>
      <c r="K198" s="72"/>
      <c r="L198" s="72"/>
      <c r="M198" s="72"/>
      <c r="N198" s="26"/>
      <c r="O198" s="26"/>
      <c r="P198" s="25"/>
      <c r="Q198" s="25"/>
      <c r="U198" s="74"/>
      <c r="V198" s="70"/>
      <c r="W198" s="70"/>
      <c r="X198" s="70"/>
      <c r="Y198" s="70"/>
      <c r="Z198" s="70"/>
      <c r="AA198" s="24"/>
    </row>
    <row r="199" spans="6:27" ht="15" customHeight="1" x14ac:dyDescent="0.25">
      <c r="F199" s="68"/>
      <c r="G199" s="68"/>
      <c r="H199" s="68"/>
      <c r="I199" s="68"/>
      <c r="J199" s="72"/>
      <c r="K199" s="72"/>
      <c r="L199" s="72"/>
      <c r="M199" s="72"/>
      <c r="N199" s="26"/>
      <c r="O199" s="26"/>
      <c r="P199" s="25"/>
      <c r="Q199" s="25"/>
      <c r="U199" s="74"/>
      <c r="V199" s="70"/>
      <c r="W199" s="70"/>
      <c r="X199" s="70"/>
      <c r="Y199" s="70"/>
      <c r="Z199" s="70"/>
      <c r="AA199" s="24"/>
    </row>
    <row r="200" spans="6:27" ht="15" customHeight="1" x14ac:dyDescent="0.25">
      <c r="F200" s="68"/>
      <c r="G200" s="68"/>
      <c r="H200" s="68"/>
      <c r="I200" s="68"/>
      <c r="J200" s="72"/>
      <c r="K200" s="72"/>
      <c r="L200" s="72"/>
      <c r="M200" s="72"/>
      <c r="N200" s="26"/>
      <c r="O200" s="26"/>
      <c r="P200" s="25"/>
      <c r="Q200" s="25"/>
      <c r="U200" s="74"/>
      <c r="V200" s="70"/>
      <c r="W200" s="70"/>
      <c r="X200" s="70"/>
      <c r="Y200" s="70"/>
      <c r="Z200" s="70"/>
      <c r="AA200" s="24"/>
    </row>
    <row r="201" spans="6:27" ht="15" customHeight="1" x14ac:dyDescent="0.25">
      <c r="F201" s="68"/>
      <c r="G201" s="68"/>
      <c r="H201" s="68"/>
      <c r="I201" s="68"/>
      <c r="J201" s="72"/>
      <c r="K201" s="72"/>
      <c r="L201" s="72"/>
      <c r="M201" s="72"/>
      <c r="N201" s="26"/>
      <c r="O201" s="26"/>
      <c r="P201" s="25"/>
      <c r="Q201" s="25"/>
      <c r="U201" s="74"/>
      <c r="V201" s="70"/>
      <c r="W201" s="70"/>
      <c r="X201" s="70"/>
      <c r="Y201" s="70"/>
      <c r="Z201" s="70"/>
      <c r="AA201" s="24"/>
    </row>
    <row r="202" spans="6:27" ht="15" customHeight="1" x14ac:dyDescent="0.25">
      <c r="F202" s="68"/>
      <c r="G202" s="68"/>
      <c r="H202" s="68"/>
      <c r="I202" s="68"/>
      <c r="J202" s="72"/>
      <c r="K202" s="72"/>
      <c r="L202" s="72"/>
      <c r="M202" s="72"/>
      <c r="N202" s="26"/>
      <c r="O202" s="26"/>
      <c r="P202" s="25"/>
      <c r="Q202" s="25"/>
      <c r="U202" s="74"/>
      <c r="V202" s="70"/>
      <c r="W202" s="70"/>
      <c r="X202" s="70"/>
      <c r="Y202" s="70"/>
      <c r="Z202" s="70"/>
      <c r="AA202" s="24"/>
    </row>
    <row r="203" spans="6:27" ht="15" customHeight="1" x14ac:dyDescent="0.25">
      <c r="F203" s="68"/>
      <c r="G203" s="68"/>
      <c r="H203" s="68"/>
      <c r="I203" s="68"/>
      <c r="J203" s="72"/>
      <c r="K203" s="72"/>
      <c r="L203" s="72"/>
      <c r="M203" s="72"/>
      <c r="N203" s="26"/>
      <c r="O203" s="26"/>
      <c r="P203" s="25"/>
      <c r="Q203" s="25"/>
      <c r="U203" s="74"/>
      <c r="V203" s="70"/>
      <c r="W203" s="70"/>
      <c r="X203" s="70"/>
      <c r="Y203" s="70"/>
      <c r="Z203" s="70"/>
      <c r="AA203" s="24"/>
    </row>
    <row r="204" spans="6:27" ht="15" customHeight="1" x14ac:dyDescent="0.25">
      <c r="F204" s="68"/>
      <c r="G204" s="68"/>
      <c r="H204" s="68"/>
      <c r="I204" s="68"/>
      <c r="J204" s="72"/>
      <c r="K204" s="72"/>
      <c r="L204" s="72"/>
      <c r="M204" s="72"/>
      <c r="N204" s="26"/>
      <c r="O204" s="26"/>
      <c r="P204" s="25"/>
      <c r="Q204" s="25"/>
      <c r="U204" s="74"/>
      <c r="V204" s="70"/>
      <c r="W204" s="70"/>
      <c r="X204" s="70"/>
      <c r="Y204" s="70"/>
      <c r="Z204" s="70"/>
      <c r="AA204" s="24"/>
    </row>
    <row r="205" spans="6:27" ht="15" customHeight="1" x14ac:dyDescent="0.25">
      <c r="F205" s="68"/>
      <c r="G205" s="68"/>
      <c r="H205" s="68"/>
      <c r="I205" s="68"/>
      <c r="J205" s="72"/>
      <c r="K205" s="72"/>
      <c r="L205" s="72"/>
      <c r="M205" s="72"/>
      <c r="N205" s="26"/>
      <c r="O205" s="26"/>
      <c r="P205" s="25"/>
      <c r="Q205" s="25"/>
      <c r="U205" s="74"/>
      <c r="V205" s="70"/>
      <c r="W205" s="70"/>
      <c r="X205" s="70"/>
      <c r="Y205" s="70"/>
      <c r="Z205" s="70"/>
      <c r="AA205" s="24"/>
    </row>
    <row r="206" spans="6:27" ht="15" customHeight="1" x14ac:dyDescent="0.25">
      <c r="F206" s="68"/>
      <c r="G206" s="68"/>
      <c r="H206" s="68"/>
      <c r="I206" s="68"/>
      <c r="J206" s="72"/>
      <c r="K206" s="72"/>
      <c r="L206" s="72"/>
      <c r="M206" s="72"/>
      <c r="N206" s="26"/>
      <c r="O206" s="26"/>
      <c r="P206" s="25"/>
      <c r="Q206" s="25"/>
      <c r="U206" s="74"/>
      <c r="V206" s="70"/>
      <c r="W206" s="70"/>
      <c r="X206" s="70"/>
      <c r="Y206" s="70"/>
      <c r="Z206" s="70"/>
      <c r="AA206" s="24"/>
    </row>
    <row r="207" spans="6:27" ht="15" customHeight="1" x14ac:dyDescent="0.25">
      <c r="F207" s="68"/>
      <c r="G207" s="68"/>
      <c r="H207" s="68"/>
      <c r="I207" s="68"/>
      <c r="J207" s="72"/>
      <c r="K207" s="72"/>
      <c r="L207" s="72"/>
      <c r="M207" s="72"/>
      <c r="N207" s="26"/>
      <c r="O207" s="26"/>
      <c r="P207" s="25"/>
      <c r="Q207" s="25"/>
      <c r="U207" s="74"/>
      <c r="V207" s="70"/>
      <c r="W207" s="70"/>
      <c r="X207" s="70"/>
      <c r="Y207" s="70"/>
      <c r="Z207" s="70"/>
      <c r="AA207" s="24"/>
    </row>
    <row r="208" spans="6:27" ht="15" customHeight="1" x14ac:dyDescent="0.25">
      <c r="F208" s="68"/>
      <c r="G208" s="68"/>
      <c r="H208" s="68"/>
      <c r="I208" s="68"/>
      <c r="J208" s="72"/>
      <c r="K208" s="72"/>
      <c r="L208" s="72"/>
      <c r="M208" s="72"/>
      <c r="N208" s="26"/>
      <c r="O208" s="26"/>
      <c r="P208" s="25"/>
      <c r="Q208" s="25"/>
      <c r="U208" s="74"/>
      <c r="V208" s="70"/>
      <c r="W208" s="70"/>
      <c r="X208" s="70"/>
      <c r="Y208" s="70"/>
      <c r="Z208" s="70"/>
      <c r="AA208" s="24"/>
    </row>
    <row r="209" spans="1:27" ht="15" customHeight="1" x14ac:dyDescent="0.25">
      <c r="F209" s="68"/>
      <c r="G209" s="68"/>
      <c r="H209" s="68"/>
      <c r="I209" s="68"/>
      <c r="J209" s="72"/>
      <c r="K209" s="72"/>
      <c r="L209" s="72"/>
      <c r="M209" s="72"/>
      <c r="N209" s="26"/>
      <c r="O209" s="26"/>
      <c r="P209" s="25"/>
      <c r="Q209" s="25"/>
      <c r="U209" s="74"/>
      <c r="V209" s="70"/>
      <c r="W209" s="70"/>
      <c r="X209" s="70"/>
      <c r="Y209" s="70"/>
      <c r="Z209" s="70"/>
      <c r="AA209" s="24"/>
    </row>
    <row r="210" spans="1:27" ht="15" customHeight="1" x14ac:dyDescent="0.25">
      <c r="F210" s="68"/>
      <c r="G210" s="68"/>
      <c r="H210" s="68"/>
      <c r="I210" s="68"/>
      <c r="J210" s="72"/>
      <c r="K210" s="72"/>
      <c r="L210" s="72"/>
      <c r="M210" s="72"/>
      <c r="N210" s="26"/>
      <c r="O210" s="26"/>
      <c r="P210" s="25"/>
      <c r="Q210" s="25"/>
      <c r="U210" s="74"/>
      <c r="V210" s="70"/>
      <c r="W210" s="70"/>
      <c r="X210" s="70"/>
      <c r="Y210" s="70"/>
      <c r="Z210" s="70"/>
      <c r="AA210" s="24"/>
    </row>
    <row r="211" spans="1:27" ht="15" customHeight="1" x14ac:dyDescent="0.25">
      <c r="F211" s="68"/>
      <c r="G211" s="68"/>
      <c r="H211" s="68"/>
      <c r="I211" s="68"/>
      <c r="J211" s="72"/>
      <c r="K211" s="72"/>
      <c r="L211" s="72"/>
      <c r="M211" s="72"/>
      <c r="N211" s="26"/>
      <c r="O211" s="26"/>
      <c r="P211" s="25"/>
      <c r="Q211" s="25"/>
      <c r="U211" s="74"/>
      <c r="V211" s="70"/>
      <c r="W211" s="70"/>
      <c r="X211" s="70"/>
      <c r="Y211" s="70"/>
      <c r="Z211" s="70"/>
      <c r="AA211" s="24"/>
    </row>
    <row r="212" spans="1:27" ht="15" customHeight="1" x14ac:dyDescent="0.25">
      <c r="F212" s="68"/>
      <c r="G212" s="68"/>
      <c r="H212" s="68"/>
      <c r="I212" s="68"/>
      <c r="J212" s="72"/>
      <c r="K212" s="72"/>
      <c r="L212" s="72"/>
      <c r="M212" s="72"/>
      <c r="N212" s="26"/>
      <c r="O212" s="26"/>
      <c r="P212" s="25"/>
      <c r="Q212" s="25"/>
      <c r="U212" s="74"/>
      <c r="V212" s="70"/>
      <c r="W212" s="70"/>
      <c r="X212" s="70"/>
      <c r="Y212" s="70"/>
      <c r="Z212" s="70"/>
      <c r="AA212" s="24"/>
    </row>
    <row r="213" spans="1:27" ht="15" customHeight="1" x14ac:dyDescent="0.25">
      <c r="F213" s="68"/>
      <c r="G213" s="68"/>
      <c r="H213" s="68"/>
      <c r="I213" s="68"/>
      <c r="J213" s="72"/>
      <c r="K213" s="72"/>
      <c r="L213" s="72"/>
      <c r="M213" s="72"/>
      <c r="N213" s="26"/>
      <c r="O213" s="26"/>
      <c r="P213" s="25"/>
      <c r="Q213" s="25"/>
      <c r="U213" s="74"/>
      <c r="V213" s="70"/>
      <c r="W213" s="70"/>
      <c r="X213" s="70"/>
      <c r="Y213" s="70"/>
      <c r="Z213" s="70"/>
      <c r="AA213" s="24"/>
    </row>
    <row r="214" spans="1:27" ht="15" customHeight="1" x14ac:dyDescent="0.25">
      <c r="F214" s="68"/>
      <c r="G214" s="68"/>
      <c r="H214" s="68"/>
      <c r="I214" s="68"/>
      <c r="J214" s="72"/>
      <c r="K214" s="72"/>
      <c r="L214" s="72"/>
      <c r="M214" s="72"/>
      <c r="N214" s="26"/>
      <c r="O214" s="26"/>
      <c r="P214" s="25"/>
      <c r="Q214" s="25"/>
      <c r="U214" s="74"/>
      <c r="V214" s="70"/>
      <c r="W214" s="70"/>
      <c r="X214" s="70"/>
      <c r="Y214" s="70"/>
      <c r="Z214" s="70"/>
      <c r="AA214" s="24"/>
    </row>
    <row r="215" spans="1:27" ht="15" customHeight="1" x14ac:dyDescent="0.25">
      <c r="F215" s="68"/>
      <c r="G215" s="68"/>
      <c r="H215" s="68"/>
      <c r="I215" s="68"/>
      <c r="J215" s="72"/>
      <c r="K215" s="72"/>
      <c r="L215" s="72"/>
      <c r="M215" s="72"/>
      <c r="N215" s="26"/>
      <c r="O215" s="26"/>
      <c r="P215" s="25"/>
      <c r="Q215" s="25"/>
      <c r="U215" s="74"/>
      <c r="V215" s="70"/>
      <c r="W215" s="70"/>
      <c r="X215" s="70"/>
      <c r="Y215" s="70"/>
      <c r="Z215" s="70"/>
      <c r="AA215" s="24"/>
    </row>
    <row r="216" spans="1:27" ht="15" customHeight="1" x14ac:dyDescent="0.25">
      <c r="A216" s="71"/>
      <c r="B216" s="71"/>
      <c r="C216" s="68"/>
      <c r="D216" s="68"/>
      <c r="E216" s="68"/>
      <c r="F216" s="68"/>
      <c r="G216" s="68"/>
      <c r="H216" s="68"/>
      <c r="I216" s="68"/>
      <c r="J216" s="72"/>
      <c r="K216" s="72"/>
      <c r="L216" s="72"/>
      <c r="M216" s="72"/>
      <c r="N216" s="26"/>
      <c r="O216" s="26"/>
      <c r="P216" s="25"/>
      <c r="Q216" s="25"/>
      <c r="U216" s="74"/>
      <c r="V216" s="70"/>
      <c r="W216" s="70"/>
      <c r="X216" s="70"/>
      <c r="Y216" s="70"/>
      <c r="Z216" s="70"/>
      <c r="AA216" s="24"/>
    </row>
    <row r="217" spans="1:27" ht="15" customHeight="1" x14ac:dyDescent="0.25">
      <c r="A217" s="71"/>
      <c r="B217" s="71"/>
      <c r="C217" s="68"/>
      <c r="D217" s="68"/>
      <c r="E217" s="68"/>
      <c r="F217" s="68"/>
      <c r="G217" s="68"/>
      <c r="H217" s="68"/>
      <c r="I217" s="68"/>
      <c r="J217" s="72"/>
      <c r="K217" s="72"/>
      <c r="L217" s="72"/>
      <c r="M217" s="72"/>
      <c r="N217" s="26"/>
      <c r="O217" s="26"/>
      <c r="P217" s="25"/>
      <c r="Q217" s="25"/>
      <c r="U217" s="74"/>
      <c r="V217" s="70"/>
      <c r="W217" s="70"/>
      <c r="X217" s="70"/>
      <c r="Y217" s="70"/>
      <c r="Z217" s="70"/>
      <c r="AA217" s="24"/>
    </row>
    <row r="218" spans="1:27" ht="15" customHeight="1" x14ac:dyDescent="0.25">
      <c r="A218" s="71"/>
      <c r="B218" s="71"/>
      <c r="C218" s="68"/>
      <c r="D218" s="68"/>
      <c r="E218" s="68"/>
      <c r="F218" s="68"/>
      <c r="G218" s="68"/>
      <c r="H218" s="68"/>
      <c r="I218" s="68"/>
      <c r="J218" s="72"/>
      <c r="K218" s="72"/>
      <c r="L218" s="72"/>
      <c r="M218" s="72"/>
      <c r="N218" s="26"/>
      <c r="O218" s="26"/>
      <c r="P218" s="25"/>
      <c r="Q218" s="25"/>
      <c r="U218" s="74"/>
      <c r="V218" s="70"/>
      <c r="W218" s="70"/>
      <c r="X218" s="70"/>
      <c r="Y218" s="70"/>
      <c r="Z218" s="70"/>
      <c r="AA218" s="24"/>
    </row>
    <row r="219" spans="1:27" ht="15" customHeight="1" x14ac:dyDescent="0.25">
      <c r="A219" s="71"/>
      <c r="B219" s="71"/>
      <c r="C219" s="68"/>
      <c r="D219" s="68"/>
      <c r="E219" s="68"/>
      <c r="F219" s="68"/>
      <c r="G219" s="68"/>
      <c r="H219" s="68"/>
      <c r="I219" s="68"/>
      <c r="J219" s="72"/>
      <c r="K219" s="72"/>
      <c r="L219" s="72"/>
      <c r="M219" s="72"/>
      <c r="N219" s="26"/>
      <c r="O219" s="26"/>
      <c r="P219" s="25"/>
      <c r="Q219" s="25"/>
      <c r="U219" s="74"/>
      <c r="V219" s="70"/>
      <c r="W219" s="70"/>
      <c r="X219" s="70"/>
      <c r="Y219" s="70"/>
      <c r="Z219" s="70"/>
      <c r="AA219" s="24"/>
    </row>
    <row r="220" spans="1:27" ht="15" customHeight="1" x14ac:dyDescent="0.25">
      <c r="A220" s="71"/>
      <c r="B220" s="71"/>
      <c r="C220" s="68"/>
      <c r="D220" s="68"/>
      <c r="E220" s="68"/>
      <c r="F220" s="68"/>
      <c r="G220" s="68"/>
      <c r="H220" s="68"/>
      <c r="I220" s="68"/>
      <c r="J220" s="72"/>
      <c r="K220" s="72"/>
      <c r="L220" s="72"/>
      <c r="M220" s="72"/>
      <c r="N220" s="26"/>
      <c r="O220" s="26"/>
      <c r="P220" s="25"/>
      <c r="Q220" s="25"/>
      <c r="U220" s="74"/>
      <c r="V220" s="70"/>
      <c r="W220" s="70"/>
      <c r="X220" s="70"/>
      <c r="Y220" s="70"/>
      <c r="Z220" s="70"/>
      <c r="AA220" s="24"/>
    </row>
    <row r="221" spans="1:27" ht="15" customHeight="1" x14ac:dyDescent="0.25">
      <c r="A221" s="71"/>
      <c r="B221" s="71"/>
      <c r="C221" s="68"/>
      <c r="D221" s="68"/>
      <c r="E221" s="68"/>
      <c r="F221" s="68"/>
      <c r="G221" s="68"/>
      <c r="H221" s="68"/>
      <c r="I221" s="68"/>
      <c r="J221" s="72"/>
      <c r="K221" s="72"/>
      <c r="L221" s="72"/>
      <c r="M221" s="72"/>
      <c r="N221" s="26"/>
      <c r="O221" s="26"/>
      <c r="P221" s="25"/>
      <c r="Q221" s="25"/>
      <c r="U221" s="74"/>
      <c r="V221" s="70"/>
      <c r="W221" s="70"/>
      <c r="X221" s="70"/>
      <c r="Y221" s="70"/>
      <c r="Z221" s="70"/>
      <c r="AA221" s="24"/>
    </row>
    <row r="222" spans="1:27" ht="15" customHeight="1" x14ac:dyDescent="0.25">
      <c r="A222" s="71"/>
      <c r="B222" s="71"/>
      <c r="C222" s="68"/>
      <c r="D222" s="68"/>
      <c r="E222" s="68"/>
      <c r="F222" s="68"/>
      <c r="G222" s="68"/>
      <c r="H222" s="68"/>
      <c r="I222" s="68"/>
      <c r="J222" s="72"/>
      <c r="K222" s="72"/>
      <c r="L222" s="72"/>
      <c r="M222" s="72"/>
      <c r="N222" s="26"/>
      <c r="O222" s="26"/>
      <c r="P222" s="25"/>
      <c r="Q222" s="25"/>
      <c r="U222" s="74"/>
      <c r="V222" s="70"/>
      <c r="W222" s="70"/>
      <c r="X222" s="70"/>
      <c r="Y222" s="70"/>
      <c r="Z222" s="70"/>
      <c r="AA222" s="24"/>
    </row>
    <row r="223" spans="1:27" ht="15" customHeight="1" x14ac:dyDescent="0.25">
      <c r="A223" s="71"/>
      <c r="B223" s="71"/>
      <c r="C223" s="68"/>
      <c r="D223" s="68"/>
      <c r="E223" s="68"/>
      <c r="F223" s="68"/>
      <c r="G223" s="68"/>
      <c r="H223" s="68"/>
      <c r="I223" s="68"/>
      <c r="J223" s="72"/>
      <c r="K223" s="72"/>
      <c r="L223" s="72"/>
      <c r="M223" s="72"/>
      <c r="N223" s="26"/>
      <c r="O223" s="26"/>
      <c r="P223" s="25"/>
      <c r="Q223" s="25"/>
      <c r="U223" s="74"/>
      <c r="V223" s="70"/>
      <c r="W223" s="70"/>
      <c r="X223" s="70"/>
      <c r="Y223" s="70"/>
      <c r="Z223" s="70"/>
      <c r="AA223" s="24"/>
    </row>
    <row r="224" spans="1:27" ht="15" customHeight="1" x14ac:dyDescent="0.25">
      <c r="A224" s="71"/>
      <c r="B224" s="71"/>
      <c r="C224" s="68"/>
      <c r="D224" s="68"/>
      <c r="E224" s="68"/>
      <c r="F224" s="68"/>
      <c r="G224" s="68"/>
      <c r="H224" s="68"/>
      <c r="I224" s="68"/>
      <c r="J224" s="72"/>
      <c r="K224" s="72"/>
      <c r="L224" s="72"/>
      <c r="M224" s="72"/>
      <c r="N224" s="26"/>
      <c r="O224" s="26"/>
      <c r="P224" s="25"/>
      <c r="Q224" s="25"/>
      <c r="U224" s="74"/>
      <c r="V224" s="70"/>
      <c r="W224" s="70"/>
      <c r="X224" s="70"/>
      <c r="Y224" s="70"/>
      <c r="Z224" s="70"/>
      <c r="AA224" s="24"/>
    </row>
    <row r="225" spans="1:27" ht="15" customHeight="1" x14ac:dyDescent="0.25">
      <c r="A225" s="71"/>
      <c r="B225" s="71"/>
      <c r="C225" s="68"/>
      <c r="D225" s="68"/>
      <c r="E225" s="68"/>
      <c r="F225" s="68"/>
      <c r="G225" s="68"/>
      <c r="H225" s="68"/>
      <c r="I225" s="68"/>
      <c r="J225" s="72"/>
      <c r="K225" s="72"/>
      <c r="L225" s="72"/>
      <c r="M225" s="72"/>
      <c r="N225" s="26"/>
      <c r="O225" s="26"/>
      <c r="P225" s="25"/>
      <c r="Q225" s="25"/>
      <c r="U225" s="74"/>
      <c r="V225" s="70"/>
      <c r="W225" s="70"/>
      <c r="X225" s="70"/>
      <c r="Y225" s="70"/>
      <c r="Z225" s="70"/>
      <c r="AA225" s="24"/>
    </row>
    <row r="226" spans="1:27" ht="15" customHeight="1" x14ac:dyDescent="0.25">
      <c r="A226" s="71"/>
      <c r="B226" s="71"/>
      <c r="C226" s="68"/>
      <c r="D226" s="68"/>
      <c r="E226" s="68"/>
      <c r="F226" s="68"/>
      <c r="G226" s="68"/>
      <c r="H226" s="68"/>
      <c r="I226" s="68"/>
      <c r="J226" s="72"/>
      <c r="K226" s="72"/>
      <c r="L226" s="72"/>
      <c r="M226" s="72"/>
      <c r="N226" s="26"/>
      <c r="O226" s="26"/>
      <c r="P226" s="25"/>
      <c r="Q226" s="25"/>
      <c r="U226" s="74"/>
      <c r="V226" s="70"/>
      <c r="W226" s="70"/>
      <c r="X226" s="70"/>
      <c r="Y226" s="70"/>
      <c r="Z226" s="70"/>
      <c r="AA226" s="24"/>
    </row>
    <row r="227" spans="1:27" ht="15" customHeight="1" x14ac:dyDescent="0.25">
      <c r="A227" s="71"/>
      <c r="B227" s="71"/>
      <c r="C227" s="68"/>
      <c r="D227" s="68"/>
      <c r="E227" s="68"/>
      <c r="F227" s="68"/>
      <c r="G227" s="68"/>
      <c r="H227" s="68"/>
      <c r="I227" s="68"/>
      <c r="J227" s="72"/>
      <c r="K227" s="72"/>
      <c r="L227" s="72"/>
      <c r="M227" s="72"/>
      <c r="N227" s="26"/>
      <c r="O227" s="26"/>
      <c r="P227" s="25"/>
      <c r="Q227" s="25"/>
      <c r="U227" s="74"/>
      <c r="V227" s="70"/>
      <c r="W227" s="70"/>
      <c r="X227" s="70"/>
      <c r="Y227" s="70"/>
      <c r="Z227" s="70"/>
      <c r="AA227" s="24"/>
    </row>
    <row r="228" spans="1:27" ht="15" customHeight="1" x14ac:dyDescent="0.25">
      <c r="A228" s="71"/>
      <c r="B228" s="71"/>
      <c r="C228" s="68"/>
      <c r="D228" s="68"/>
      <c r="E228" s="68"/>
      <c r="F228" s="68"/>
      <c r="G228" s="68"/>
      <c r="H228" s="68"/>
      <c r="I228" s="68"/>
      <c r="J228" s="72"/>
      <c r="K228" s="72"/>
      <c r="L228" s="72"/>
      <c r="M228" s="72"/>
      <c r="N228" s="26"/>
      <c r="O228" s="26"/>
      <c r="P228" s="25"/>
      <c r="Q228" s="25"/>
      <c r="U228" s="74"/>
      <c r="V228" s="70"/>
      <c r="W228" s="70"/>
      <c r="X228" s="70"/>
      <c r="Y228" s="70"/>
      <c r="Z228" s="70"/>
      <c r="AA228" s="24"/>
    </row>
    <row r="229" spans="1:27" ht="15" customHeight="1" x14ac:dyDescent="0.25">
      <c r="A229" s="71"/>
      <c r="B229" s="71"/>
      <c r="C229" s="68"/>
      <c r="D229" s="68"/>
      <c r="E229" s="68"/>
      <c r="F229" s="68"/>
      <c r="G229" s="68"/>
      <c r="H229" s="68"/>
      <c r="I229" s="68"/>
      <c r="J229" s="72"/>
      <c r="K229" s="72"/>
      <c r="L229" s="72"/>
      <c r="M229" s="72"/>
      <c r="N229" s="26"/>
      <c r="O229" s="26"/>
      <c r="P229" s="25"/>
      <c r="Q229" s="25"/>
      <c r="U229" s="74"/>
      <c r="V229" s="70"/>
      <c r="W229" s="70"/>
      <c r="X229" s="70"/>
      <c r="Y229" s="70"/>
      <c r="Z229" s="70"/>
      <c r="AA229" s="24"/>
    </row>
    <row r="230" spans="1:27" ht="15" customHeight="1" x14ac:dyDescent="0.25">
      <c r="A230" s="71"/>
      <c r="B230" s="71"/>
      <c r="C230" s="68"/>
      <c r="D230" s="68"/>
      <c r="E230" s="68"/>
      <c r="F230" s="68"/>
      <c r="G230" s="68"/>
      <c r="H230" s="68"/>
      <c r="I230" s="68"/>
      <c r="J230" s="72"/>
      <c r="K230" s="72"/>
      <c r="L230" s="72"/>
      <c r="M230" s="72"/>
      <c r="N230" s="26"/>
      <c r="O230" s="26"/>
      <c r="P230" s="25"/>
      <c r="Q230" s="25"/>
      <c r="U230" s="74"/>
      <c r="V230" s="70"/>
      <c r="W230" s="70"/>
      <c r="X230" s="70"/>
      <c r="Y230" s="70"/>
      <c r="Z230" s="70"/>
      <c r="AA230" s="24"/>
    </row>
    <row r="231" spans="1:27" ht="15" customHeight="1" x14ac:dyDescent="0.25">
      <c r="A231" s="71"/>
      <c r="B231" s="71"/>
      <c r="C231" s="68"/>
      <c r="D231" s="68"/>
      <c r="E231" s="68"/>
      <c r="F231" s="68"/>
      <c r="G231" s="68"/>
      <c r="H231" s="68"/>
      <c r="I231" s="68"/>
      <c r="J231" s="72"/>
      <c r="K231" s="72"/>
      <c r="L231" s="72"/>
      <c r="M231" s="72"/>
      <c r="N231" s="26"/>
      <c r="O231" s="26"/>
      <c r="P231" s="25"/>
      <c r="Q231" s="25"/>
      <c r="U231" s="74"/>
      <c r="V231" s="70"/>
      <c r="W231" s="70"/>
      <c r="X231" s="70"/>
      <c r="Y231" s="70"/>
      <c r="Z231" s="70"/>
      <c r="AA231" s="24"/>
    </row>
    <row r="232" spans="1:27" ht="15" customHeight="1" x14ac:dyDescent="0.25">
      <c r="A232" s="71"/>
      <c r="B232" s="71"/>
      <c r="C232" s="68"/>
      <c r="D232" s="68"/>
      <c r="E232" s="68"/>
      <c r="F232" s="68"/>
      <c r="G232" s="68"/>
      <c r="H232" s="68"/>
      <c r="I232" s="68"/>
      <c r="J232" s="72"/>
      <c r="K232" s="72"/>
      <c r="L232" s="72"/>
      <c r="M232" s="72"/>
      <c r="N232" s="26"/>
      <c r="O232" s="26"/>
      <c r="P232" s="25"/>
      <c r="Q232" s="25"/>
      <c r="U232" s="74"/>
      <c r="V232" s="70"/>
      <c r="W232" s="70"/>
      <c r="X232" s="70"/>
      <c r="Y232" s="70"/>
      <c r="Z232" s="70"/>
      <c r="AA232" s="24"/>
    </row>
    <row r="233" spans="1:27" ht="15" customHeight="1" x14ac:dyDescent="0.25">
      <c r="A233" s="71"/>
      <c r="B233" s="71"/>
      <c r="C233" s="68"/>
      <c r="D233" s="68"/>
      <c r="E233" s="68"/>
      <c r="F233" s="68"/>
      <c r="G233" s="68"/>
      <c r="H233" s="68"/>
      <c r="I233" s="68"/>
      <c r="J233" s="72"/>
      <c r="K233" s="72"/>
      <c r="L233" s="72"/>
      <c r="M233" s="72"/>
      <c r="N233" s="26"/>
      <c r="O233" s="26"/>
      <c r="P233" s="25"/>
      <c r="Q233" s="25"/>
      <c r="U233" s="74"/>
      <c r="V233" s="70"/>
      <c r="W233" s="70"/>
      <c r="X233" s="70"/>
      <c r="Y233" s="70"/>
      <c r="Z233" s="70"/>
      <c r="AA233" s="24"/>
    </row>
    <row r="234" spans="1:27" ht="15" customHeight="1" x14ac:dyDescent="0.25">
      <c r="A234" s="71"/>
      <c r="B234" s="71"/>
      <c r="C234" s="68"/>
      <c r="D234" s="68"/>
      <c r="E234" s="68"/>
      <c r="F234" s="68"/>
      <c r="G234" s="68"/>
      <c r="H234" s="68"/>
      <c r="I234" s="68"/>
      <c r="J234" s="72"/>
      <c r="K234" s="72"/>
      <c r="L234" s="72"/>
      <c r="M234" s="72"/>
      <c r="N234" s="26"/>
      <c r="O234" s="26"/>
      <c r="P234" s="25"/>
      <c r="Q234" s="25"/>
      <c r="U234" s="74"/>
      <c r="V234" s="70"/>
      <c r="W234" s="70"/>
      <c r="X234" s="70"/>
      <c r="Y234" s="70"/>
      <c r="Z234" s="70"/>
      <c r="AA234" s="24"/>
    </row>
    <row r="235" spans="1:27" ht="15" customHeight="1" x14ac:dyDescent="0.25">
      <c r="A235" s="71"/>
      <c r="B235" s="71"/>
      <c r="C235" s="68"/>
      <c r="D235" s="68"/>
      <c r="E235" s="68"/>
      <c r="F235" s="68"/>
      <c r="G235" s="68"/>
      <c r="H235" s="68"/>
      <c r="I235" s="68"/>
      <c r="J235" s="72"/>
      <c r="K235" s="72"/>
      <c r="L235" s="72"/>
      <c r="M235" s="72"/>
      <c r="N235" s="26"/>
      <c r="O235" s="26"/>
      <c r="P235" s="25"/>
      <c r="Q235" s="25"/>
      <c r="U235" s="74"/>
      <c r="V235" s="70"/>
      <c r="W235" s="70"/>
      <c r="X235" s="70"/>
      <c r="Y235" s="70"/>
      <c r="Z235" s="70"/>
      <c r="AA235" s="24"/>
    </row>
    <row r="236" spans="1:27" ht="15" customHeight="1" x14ac:dyDescent="0.25">
      <c r="A236" s="71"/>
      <c r="B236" s="71"/>
      <c r="C236" s="68"/>
      <c r="D236" s="68"/>
      <c r="E236" s="68"/>
      <c r="F236" s="68"/>
      <c r="G236" s="68"/>
      <c r="H236" s="68"/>
      <c r="I236" s="68"/>
      <c r="J236" s="72"/>
      <c r="K236" s="72"/>
      <c r="L236" s="72"/>
      <c r="M236" s="72"/>
      <c r="N236" s="26"/>
      <c r="O236" s="26"/>
      <c r="P236" s="25"/>
      <c r="Q236" s="25"/>
      <c r="U236" s="74"/>
      <c r="V236" s="70"/>
      <c r="W236" s="70"/>
      <c r="X236" s="70"/>
      <c r="Y236" s="70"/>
      <c r="Z236" s="70"/>
      <c r="AA236" s="24"/>
    </row>
    <row r="237" spans="1:27" ht="15" customHeight="1" x14ac:dyDescent="0.25">
      <c r="A237" s="71"/>
      <c r="B237" s="71"/>
      <c r="C237" s="68"/>
      <c r="D237" s="68"/>
      <c r="E237" s="68"/>
      <c r="F237" s="68"/>
      <c r="G237" s="68"/>
      <c r="H237" s="68"/>
      <c r="I237" s="68"/>
      <c r="J237" s="72"/>
      <c r="K237" s="72"/>
      <c r="L237" s="72"/>
      <c r="M237" s="72"/>
      <c r="N237" s="26"/>
      <c r="O237" s="26"/>
      <c r="P237" s="25"/>
      <c r="Q237" s="25"/>
      <c r="U237" s="74"/>
      <c r="V237" s="70"/>
      <c r="W237" s="70"/>
      <c r="X237" s="70"/>
      <c r="Y237" s="70"/>
      <c r="Z237" s="70"/>
      <c r="AA237" s="24"/>
    </row>
    <row r="238" spans="1:27" ht="15" customHeight="1" x14ac:dyDescent="0.25">
      <c r="A238" s="71"/>
      <c r="B238" s="71"/>
      <c r="C238" s="68"/>
      <c r="D238" s="68"/>
      <c r="E238" s="68"/>
      <c r="F238" s="68"/>
      <c r="G238" s="68"/>
      <c r="H238" s="68"/>
      <c r="I238" s="68"/>
      <c r="J238" s="72"/>
      <c r="K238" s="72"/>
      <c r="L238" s="72"/>
      <c r="M238" s="72"/>
      <c r="N238" s="26"/>
      <c r="O238" s="26"/>
      <c r="P238" s="25"/>
      <c r="Q238" s="25"/>
      <c r="U238" s="74"/>
      <c r="V238" s="70"/>
      <c r="W238" s="70"/>
      <c r="X238" s="70"/>
      <c r="Y238" s="70"/>
      <c r="Z238" s="70"/>
      <c r="AA238" s="24"/>
    </row>
    <row r="239" spans="1:27" ht="15" customHeight="1" x14ac:dyDescent="0.25">
      <c r="A239" s="71"/>
      <c r="B239" s="71"/>
      <c r="C239" s="68"/>
      <c r="D239" s="68"/>
      <c r="E239" s="68"/>
      <c r="F239" s="68"/>
      <c r="G239" s="68"/>
      <c r="H239" s="68"/>
      <c r="I239" s="68"/>
      <c r="J239" s="72"/>
      <c r="K239" s="72"/>
      <c r="L239" s="72"/>
      <c r="M239" s="72"/>
      <c r="N239" s="26"/>
      <c r="O239" s="26"/>
      <c r="P239" s="25"/>
      <c r="Q239" s="25"/>
      <c r="U239" s="74"/>
      <c r="V239" s="70"/>
      <c r="W239" s="70"/>
      <c r="X239" s="70"/>
      <c r="Y239" s="70"/>
      <c r="Z239" s="70"/>
      <c r="AA239" s="24"/>
    </row>
    <row r="240" spans="1:27" ht="15" customHeight="1" x14ac:dyDescent="0.25">
      <c r="A240" s="71"/>
      <c r="B240" s="71"/>
      <c r="C240" s="68"/>
      <c r="D240" s="68"/>
      <c r="E240" s="68"/>
      <c r="F240" s="68"/>
      <c r="G240" s="68"/>
      <c r="H240" s="68"/>
      <c r="I240" s="68"/>
      <c r="J240" s="72"/>
      <c r="K240" s="72"/>
      <c r="L240" s="72"/>
      <c r="M240" s="72"/>
      <c r="N240" s="26"/>
      <c r="O240" s="26"/>
      <c r="P240" s="25"/>
      <c r="Q240" s="25"/>
      <c r="U240" s="74"/>
      <c r="V240" s="70"/>
      <c r="W240" s="70"/>
      <c r="X240" s="70"/>
      <c r="Y240" s="70"/>
      <c r="Z240" s="70"/>
      <c r="AA240" s="24"/>
    </row>
    <row r="241" spans="1:27" ht="15" customHeight="1" x14ac:dyDescent="0.25">
      <c r="A241" s="71"/>
      <c r="B241" s="71"/>
      <c r="C241" s="68"/>
      <c r="D241" s="68"/>
      <c r="E241" s="68"/>
      <c r="F241" s="68"/>
      <c r="G241" s="68"/>
      <c r="H241" s="68"/>
      <c r="I241" s="68"/>
      <c r="J241" s="72"/>
      <c r="K241" s="72"/>
      <c r="L241" s="72"/>
      <c r="M241" s="72"/>
      <c r="N241" s="26"/>
      <c r="O241" s="26"/>
      <c r="P241" s="25"/>
      <c r="Q241" s="25"/>
      <c r="U241" s="74"/>
      <c r="V241" s="70"/>
      <c r="W241" s="70"/>
      <c r="X241" s="70"/>
      <c r="Y241" s="70"/>
      <c r="Z241" s="70"/>
      <c r="AA241" s="24"/>
    </row>
    <row r="242" spans="1:27" ht="15" customHeight="1" x14ac:dyDescent="0.25">
      <c r="A242" s="71"/>
      <c r="B242" s="71"/>
      <c r="C242" s="68"/>
      <c r="D242" s="68"/>
      <c r="E242" s="68"/>
      <c r="F242" s="68"/>
      <c r="G242" s="68"/>
      <c r="H242" s="68"/>
      <c r="I242" s="68"/>
      <c r="J242" s="72"/>
      <c r="K242" s="72"/>
      <c r="L242" s="72"/>
      <c r="M242" s="72"/>
      <c r="N242" s="26"/>
      <c r="O242" s="26"/>
      <c r="P242" s="25"/>
      <c r="Q242" s="25"/>
      <c r="U242" s="74"/>
      <c r="V242" s="70"/>
      <c r="W242" s="70"/>
      <c r="X242" s="70"/>
      <c r="Y242" s="70"/>
      <c r="Z242" s="70"/>
      <c r="AA242" s="24"/>
    </row>
    <row r="243" spans="1:27" ht="15" customHeight="1" x14ac:dyDescent="0.25">
      <c r="A243" s="71"/>
      <c r="B243" s="71"/>
      <c r="C243" s="68"/>
      <c r="D243" s="68"/>
      <c r="E243" s="68"/>
      <c r="F243" s="68"/>
      <c r="G243" s="68"/>
      <c r="H243" s="68"/>
      <c r="I243" s="68"/>
      <c r="J243" s="72"/>
      <c r="K243" s="72"/>
      <c r="L243" s="72"/>
      <c r="M243" s="72"/>
      <c r="N243" s="26"/>
      <c r="O243" s="26"/>
      <c r="P243" s="25"/>
      <c r="Q243" s="25"/>
      <c r="U243" s="74"/>
      <c r="V243" s="70"/>
      <c r="W243" s="70"/>
      <c r="X243" s="70"/>
      <c r="Y243" s="70"/>
      <c r="Z243" s="70"/>
      <c r="AA243" s="24"/>
    </row>
    <row r="244" spans="1:27" ht="15" customHeight="1" x14ac:dyDescent="0.25">
      <c r="A244" s="71"/>
      <c r="B244" s="71"/>
      <c r="C244" s="68"/>
      <c r="D244" s="68"/>
      <c r="E244" s="68"/>
      <c r="F244" s="68"/>
      <c r="G244" s="68"/>
      <c r="H244" s="68"/>
      <c r="I244" s="68"/>
      <c r="J244" s="72"/>
      <c r="K244" s="72"/>
      <c r="L244" s="72"/>
      <c r="M244" s="72"/>
      <c r="N244" s="26"/>
      <c r="O244" s="26"/>
      <c r="P244" s="25"/>
      <c r="Q244" s="25"/>
      <c r="U244" s="74"/>
      <c r="V244" s="70"/>
      <c r="W244" s="70"/>
      <c r="X244" s="70"/>
      <c r="Y244" s="70"/>
      <c r="Z244" s="70"/>
      <c r="AA244" s="24"/>
    </row>
    <row r="245" spans="1:27" ht="15" customHeight="1" x14ac:dyDescent="0.25">
      <c r="A245" s="71"/>
      <c r="B245" s="71"/>
      <c r="C245" s="68"/>
      <c r="D245" s="68"/>
      <c r="E245" s="68"/>
      <c r="F245" s="68"/>
      <c r="G245" s="68"/>
      <c r="H245" s="68"/>
      <c r="I245" s="68"/>
      <c r="J245" s="72"/>
      <c r="K245" s="72"/>
      <c r="L245" s="72"/>
      <c r="M245" s="72"/>
      <c r="N245" s="26"/>
      <c r="O245" s="26"/>
      <c r="P245" s="25"/>
      <c r="Q245" s="25"/>
      <c r="U245" s="74"/>
      <c r="V245" s="70"/>
      <c r="W245" s="70"/>
      <c r="X245" s="70"/>
      <c r="Y245" s="70"/>
      <c r="Z245" s="70"/>
      <c r="AA245" s="24"/>
    </row>
    <row r="246" spans="1:27" ht="15" customHeight="1" x14ac:dyDescent="0.25">
      <c r="A246" s="71"/>
      <c r="B246" s="71"/>
      <c r="C246" s="68"/>
      <c r="D246" s="68"/>
      <c r="E246" s="68"/>
      <c r="F246" s="68"/>
      <c r="G246" s="68"/>
      <c r="H246" s="68"/>
      <c r="I246" s="68"/>
      <c r="J246" s="72"/>
      <c r="K246" s="72"/>
      <c r="L246" s="72"/>
      <c r="M246" s="72"/>
      <c r="N246" s="26"/>
      <c r="O246" s="26"/>
      <c r="P246" s="25"/>
      <c r="Q246" s="25"/>
      <c r="U246" s="74"/>
      <c r="V246" s="70"/>
      <c r="W246" s="70"/>
      <c r="X246" s="70"/>
      <c r="Y246" s="70"/>
      <c r="Z246" s="70"/>
      <c r="AA246" s="24"/>
    </row>
    <row r="247" spans="1:27" ht="15" customHeight="1" x14ac:dyDescent="0.25">
      <c r="A247" s="71"/>
      <c r="B247" s="71"/>
      <c r="C247" s="68"/>
      <c r="D247" s="68"/>
      <c r="E247" s="68"/>
      <c r="F247" s="68"/>
      <c r="G247" s="68"/>
      <c r="H247" s="68"/>
      <c r="I247" s="68"/>
      <c r="J247" s="72"/>
      <c r="K247" s="72"/>
      <c r="L247" s="72"/>
      <c r="M247" s="72"/>
      <c r="N247" s="26"/>
      <c r="O247" s="26"/>
      <c r="P247" s="25"/>
      <c r="Q247" s="25"/>
      <c r="U247" s="74"/>
      <c r="V247" s="70"/>
      <c r="W247" s="70"/>
      <c r="X247" s="70"/>
      <c r="Y247" s="70"/>
      <c r="Z247" s="70"/>
      <c r="AA247" s="24"/>
    </row>
    <row r="248" spans="1:27" ht="15" customHeight="1" x14ac:dyDescent="0.25">
      <c r="A248" s="71"/>
      <c r="B248" s="71"/>
      <c r="C248" s="68"/>
      <c r="D248" s="68"/>
      <c r="E248" s="68"/>
      <c r="F248" s="68"/>
      <c r="G248" s="68"/>
      <c r="H248" s="68"/>
      <c r="I248" s="68"/>
      <c r="J248" s="72"/>
      <c r="K248" s="72"/>
      <c r="L248" s="72"/>
      <c r="M248" s="72"/>
      <c r="N248" s="26"/>
      <c r="O248" s="26"/>
      <c r="P248" s="25"/>
      <c r="Q248" s="25"/>
      <c r="U248" s="74"/>
      <c r="V248" s="70"/>
      <c r="W248" s="70"/>
      <c r="X248" s="70"/>
      <c r="Y248" s="70"/>
      <c r="Z248" s="70"/>
      <c r="AA248" s="24"/>
    </row>
    <row r="249" spans="1:27" ht="15" customHeight="1" x14ac:dyDescent="0.25">
      <c r="A249" s="71"/>
      <c r="B249" s="71"/>
      <c r="C249" s="68"/>
      <c r="D249" s="68"/>
      <c r="E249" s="68"/>
      <c r="F249" s="68"/>
      <c r="G249" s="68"/>
      <c r="H249" s="68"/>
      <c r="I249" s="68"/>
      <c r="J249" s="72"/>
      <c r="K249" s="72"/>
      <c r="L249" s="72"/>
      <c r="M249" s="72"/>
      <c r="N249" s="26"/>
      <c r="O249" s="26"/>
      <c r="P249" s="25"/>
      <c r="Q249" s="25"/>
      <c r="U249" s="74"/>
      <c r="V249" s="70"/>
      <c r="W249" s="70"/>
      <c r="X249" s="70"/>
      <c r="Y249" s="70"/>
      <c r="Z249" s="70"/>
      <c r="AA249" s="24"/>
    </row>
    <row r="250" spans="1:27" ht="15" customHeight="1" x14ac:dyDescent="0.25">
      <c r="A250" s="71"/>
      <c r="B250" s="71"/>
      <c r="C250" s="68"/>
      <c r="D250" s="68"/>
      <c r="E250" s="68"/>
      <c r="F250" s="68"/>
      <c r="G250" s="68"/>
      <c r="H250" s="68"/>
      <c r="I250" s="68"/>
      <c r="J250" s="72"/>
      <c r="K250" s="72"/>
      <c r="L250" s="72"/>
      <c r="M250" s="72"/>
      <c r="N250" s="26"/>
      <c r="O250" s="26"/>
      <c r="P250" s="25"/>
      <c r="Q250" s="25"/>
      <c r="U250" s="74"/>
      <c r="V250" s="70"/>
      <c r="W250" s="70"/>
      <c r="X250" s="70"/>
      <c r="Y250" s="70"/>
      <c r="Z250" s="70"/>
      <c r="AA250" s="24"/>
    </row>
    <row r="251" spans="1:27" ht="15" customHeight="1" x14ac:dyDescent="0.25">
      <c r="A251" s="71"/>
      <c r="B251" s="71"/>
      <c r="C251" s="68"/>
      <c r="D251" s="68"/>
      <c r="E251" s="68"/>
      <c r="F251" s="68"/>
      <c r="G251" s="68"/>
      <c r="H251" s="68"/>
      <c r="I251" s="68"/>
      <c r="J251" s="72"/>
      <c r="K251" s="72"/>
      <c r="L251" s="72"/>
      <c r="M251" s="72"/>
      <c r="N251" s="26"/>
      <c r="O251" s="26"/>
      <c r="P251" s="25"/>
      <c r="Q251" s="25"/>
      <c r="U251" s="74"/>
      <c r="V251" s="70"/>
      <c r="W251" s="70"/>
      <c r="X251" s="70"/>
      <c r="Y251" s="70"/>
      <c r="Z251" s="70"/>
      <c r="AA251" s="24"/>
    </row>
    <row r="252" spans="1:27" ht="15" customHeight="1" x14ac:dyDescent="0.25">
      <c r="A252" s="71"/>
      <c r="B252" s="71"/>
      <c r="C252" s="68"/>
      <c r="D252" s="68"/>
      <c r="E252" s="68"/>
      <c r="F252" s="68"/>
      <c r="G252" s="68"/>
      <c r="H252" s="68"/>
      <c r="I252" s="68"/>
      <c r="J252" s="72"/>
      <c r="K252" s="72"/>
      <c r="L252" s="72"/>
      <c r="M252" s="72"/>
      <c r="N252" s="26"/>
      <c r="O252" s="26"/>
      <c r="P252" s="25"/>
      <c r="Q252" s="25"/>
      <c r="U252" s="74"/>
      <c r="V252" s="70"/>
      <c r="W252" s="70"/>
      <c r="X252" s="70"/>
      <c r="Y252" s="70"/>
      <c r="Z252" s="70"/>
      <c r="AA252" s="24"/>
    </row>
    <row r="253" spans="1:27" ht="15" customHeight="1" x14ac:dyDescent="0.25">
      <c r="A253" s="71"/>
      <c r="B253" s="71"/>
      <c r="C253" s="68"/>
      <c r="D253" s="68"/>
      <c r="E253" s="68"/>
      <c r="F253" s="68"/>
      <c r="G253" s="68"/>
      <c r="H253" s="68"/>
      <c r="I253" s="68"/>
      <c r="J253" s="72"/>
      <c r="K253" s="72"/>
      <c r="L253" s="72"/>
      <c r="M253" s="72"/>
      <c r="N253" s="26"/>
      <c r="O253" s="26"/>
      <c r="P253" s="25"/>
      <c r="Q253" s="25"/>
      <c r="U253" s="74"/>
      <c r="V253" s="70"/>
      <c r="W253" s="70"/>
      <c r="X253" s="70"/>
      <c r="Y253" s="70"/>
      <c r="Z253" s="70"/>
      <c r="AA253" s="24"/>
    </row>
    <row r="254" spans="1:27" ht="15" customHeight="1" x14ac:dyDescent="0.25">
      <c r="A254" s="71"/>
      <c r="B254" s="71"/>
      <c r="C254" s="68"/>
      <c r="D254" s="68"/>
      <c r="E254" s="68"/>
      <c r="F254" s="68"/>
      <c r="G254" s="68"/>
      <c r="H254" s="68"/>
      <c r="I254" s="68"/>
      <c r="J254" s="72"/>
      <c r="K254" s="72"/>
      <c r="L254" s="72"/>
      <c r="M254" s="72"/>
      <c r="N254" s="26"/>
      <c r="O254" s="26"/>
      <c r="P254" s="25"/>
      <c r="Q254" s="25"/>
      <c r="U254" s="74"/>
      <c r="V254" s="70"/>
      <c r="W254" s="70"/>
      <c r="X254" s="70"/>
      <c r="Y254" s="70"/>
      <c r="Z254" s="70"/>
      <c r="AA254" s="24"/>
    </row>
    <row r="255" spans="1:27" ht="15" customHeight="1" x14ac:dyDescent="0.25">
      <c r="A255" s="71"/>
      <c r="B255" s="71"/>
      <c r="C255" s="68"/>
      <c r="D255" s="68"/>
      <c r="E255" s="68"/>
      <c r="F255" s="68"/>
      <c r="G255" s="68"/>
      <c r="H255" s="68"/>
      <c r="I255" s="68"/>
      <c r="J255" s="72"/>
      <c r="K255" s="72"/>
      <c r="L255" s="72"/>
      <c r="M255" s="72"/>
      <c r="N255" s="26"/>
      <c r="O255" s="26"/>
      <c r="P255" s="25"/>
      <c r="Q255" s="25"/>
      <c r="U255" s="74"/>
      <c r="V255" s="70"/>
      <c r="W255" s="70"/>
      <c r="X255" s="70"/>
      <c r="Y255" s="70"/>
      <c r="Z255" s="70"/>
      <c r="AA255" s="24"/>
    </row>
    <row r="256" spans="1:27" ht="15" customHeight="1" x14ac:dyDescent="0.25">
      <c r="A256" s="71"/>
      <c r="B256" s="71"/>
      <c r="C256" s="68"/>
      <c r="D256" s="68"/>
      <c r="E256" s="68"/>
      <c r="F256" s="68"/>
      <c r="G256" s="68"/>
      <c r="H256" s="68"/>
      <c r="I256" s="68"/>
      <c r="J256" s="72"/>
      <c r="K256" s="72"/>
      <c r="L256" s="72"/>
      <c r="M256" s="72"/>
      <c r="N256" s="26"/>
      <c r="O256" s="26"/>
      <c r="P256" s="25"/>
      <c r="Q256" s="25"/>
      <c r="U256" s="74"/>
      <c r="V256" s="70"/>
      <c r="W256" s="70"/>
      <c r="X256" s="70"/>
      <c r="Y256" s="70"/>
      <c r="Z256" s="70"/>
      <c r="AA256" s="24"/>
    </row>
    <row r="257" spans="1:27" ht="15" customHeight="1" x14ac:dyDescent="0.25">
      <c r="A257" s="71"/>
      <c r="B257" s="71"/>
      <c r="C257" s="68"/>
      <c r="D257" s="68"/>
      <c r="E257" s="68"/>
      <c r="F257" s="68"/>
      <c r="G257" s="68"/>
      <c r="H257" s="68"/>
      <c r="I257" s="68"/>
      <c r="J257" s="72"/>
      <c r="K257" s="72"/>
      <c r="L257" s="72"/>
      <c r="M257" s="72"/>
      <c r="N257" s="26"/>
      <c r="O257" s="26"/>
      <c r="P257" s="25"/>
      <c r="Q257" s="25"/>
      <c r="U257" s="74"/>
      <c r="V257" s="70"/>
      <c r="W257" s="70"/>
      <c r="X257" s="70"/>
      <c r="Y257" s="70"/>
      <c r="Z257" s="70"/>
      <c r="AA257" s="24"/>
    </row>
    <row r="258" spans="1:27" ht="15" customHeight="1" x14ac:dyDescent="0.25">
      <c r="A258" s="71"/>
      <c r="B258" s="71"/>
      <c r="C258" s="68"/>
      <c r="D258" s="68"/>
      <c r="E258" s="68"/>
      <c r="F258" s="68"/>
      <c r="G258" s="68"/>
      <c r="H258" s="68"/>
      <c r="I258" s="68"/>
      <c r="J258" s="72"/>
      <c r="K258" s="72"/>
      <c r="L258" s="72"/>
      <c r="M258" s="72"/>
      <c r="N258" s="26"/>
      <c r="O258" s="26"/>
      <c r="P258" s="25"/>
      <c r="Q258" s="25"/>
      <c r="U258" s="74"/>
      <c r="V258" s="70"/>
      <c r="W258" s="70"/>
      <c r="X258" s="70"/>
      <c r="Y258" s="70"/>
      <c r="Z258" s="70"/>
      <c r="AA258" s="24"/>
    </row>
    <row r="259" spans="1:27" ht="15" customHeight="1" x14ac:dyDescent="0.25">
      <c r="A259" s="71"/>
      <c r="B259" s="71"/>
      <c r="C259" s="68"/>
      <c r="D259" s="68"/>
      <c r="E259" s="68"/>
      <c r="F259" s="68"/>
      <c r="G259" s="68"/>
      <c r="H259" s="68"/>
      <c r="I259" s="68"/>
      <c r="J259" s="72"/>
      <c r="K259" s="72"/>
      <c r="L259" s="72"/>
      <c r="M259" s="72"/>
      <c r="N259" s="26"/>
      <c r="O259" s="26"/>
      <c r="P259" s="25"/>
      <c r="Q259" s="25"/>
      <c r="U259" s="74"/>
      <c r="V259" s="70"/>
      <c r="W259" s="70"/>
      <c r="X259" s="70"/>
      <c r="Y259" s="70"/>
      <c r="Z259" s="70"/>
      <c r="AA259" s="24"/>
    </row>
    <row r="260" spans="1:27" ht="15" customHeight="1" x14ac:dyDescent="0.25">
      <c r="A260" s="71"/>
      <c r="B260" s="71"/>
      <c r="C260" s="68"/>
      <c r="D260" s="68"/>
      <c r="E260" s="68"/>
      <c r="F260" s="68"/>
      <c r="G260" s="68"/>
      <c r="H260" s="68"/>
      <c r="I260" s="68"/>
      <c r="J260" s="72"/>
      <c r="K260" s="72"/>
      <c r="L260" s="72"/>
      <c r="M260" s="72"/>
      <c r="N260" s="26"/>
      <c r="O260" s="26"/>
      <c r="P260" s="25"/>
      <c r="Q260" s="25"/>
      <c r="U260" s="74"/>
      <c r="V260" s="70"/>
      <c r="W260" s="70"/>
      <c r="X260" s="70"/>
      <c r="Y260" s="70"/>
      <c r="Z260" s="70"/>
      <c r="AA260" s="24"/>
    </row>
    <row r="261" spans="1:27" ht="15" customHeight="1" x14ac:dyDescent="0.25">
      <c r="A261" s="71"/>
      <c r="B261" s="71"/>
      <c r="C261" s="68"/>
      <c r="D261" s="68"/>
      <c r="E261" s="68"/>
      <c r="F261" s="68"/>
      <c r="G261" s="68"/>
      <c r="H261" s="68"/>
      <c r="I261" s="68"/>
      <c r="J261" s="72"/>
      <c r="K261" s="72"/>
      <c r="L261" s="72"/>
      <c r="M261" s="72"/>
      <c r="N261" s="26"/>
      <c r="O261" s="26"/>
      <c r="P261" s="25"/>
      <c r="Q261" s="25"/>
      <c r="U261" s="74"/>
      <c r="V261" s="70"/>
      <c r="W261" s="70"/>
      <c r="X261" s="70"/>
      <c r="Y261" s="70"/>
      <c r="Z261" s="70"/>
      <c r="AA261" s="24"/>
    </row>
    <row r="262" spans="1:27" ht="15" customHeight="1" x14ac:dyDescent="0.25">
      <c r="A262" s="71"/>
      <c r="B262" s="71"/>
      <c r="C262" s="68"/>
      <c r="D262" s="68"/>
      <c r="E262" s="68"/>
      <c r="F262" s="68"/>
      <c r="G262" s="68"/>
      <c r="H262" s="68"/>
      <c r="I262" s="68"/>
      <c r="J262" s="72"/>
      <c r="K262" s="72"/>
      <c r="L262" s="72"/>
      <c r="M262" s="72"/>
      <c r="N262" s="26"/>
      <c r="O262" s="26"/>
      <c r="P262" s="25"/>
      <c r="Q262" s="25"/>
      <c r="U262" s="74"/>
      <c r="V262" s="70"/>
      <c r="W262" s="70"/>
      <c r="X262" s="70"/>
      <c r="Y262" s="70"/>
      <c r="Z262" s="70"/>
      <c r="AA262" s="24"/>
    </row>
    <row r="263" spans="1:27" ht="15" customHeight="1" x14ac:dyDescent="0.25">
      <c r="A263" s="71"/>
      <c r="B263" s="71"/>
      <c r="C263" s="68"/>
      <c r="D263" s="68"/>
      <c r="E263" s="68"/>
      <c r="F263" s="68"/>
      <c r="G263" s="68"/>
      <c r="H263" s="68"/>
      <c r="I263" s="68"/>
      <c r="J263" s="72"/>
      <c r="K263" s="72"/>
      <c r="L263" s="72"/>
      <c r="M263" s="72"/>
      <c r="N263" s="26"/>
      <c r="O263" s="26"/>
      <c r="P263" s="25"/>
      <c r="Q263" s="25"/>
      <c r="U263" s="74"/>
      <c r="V263" s="70"/>
      <c r="W263" s="70"/>
      <c r="X263" s="70"/>
      <c r="Y263" s="70"/>
      <c r="Z263" s="70"/>
      <c r="AA263" s="24"/>
    </row>
    <row r="264" spans="1:27" ht="15" customHeight="1" x14ac:dyDescent="0.25">
      <c r="A264" s="71"/>
      <c r="B264" s="71"/>
      <c r="C264" s="68"/>
      <c r="D264" s="68"/>
      <c r="E264" s="68"/>
      <c r="F264" s="68"/>
      <c r="G264" s="68"/>
      <c r="H264" s="68"/>
      <c r="I264" s="68"/>
      <c r="J264" s="72"/>
      <c r="K264" s="72"/>
      <c r="L264" s="72"/>
      <c r="M264" s="72"/>
      <c r="N264" s="26"/>
      <c r="O264" s="26"/>
      <c r="P264" s="25"/>
      <c r="Q264" s="25"/>
      <c r="U264" s="74"/>
      <c r="V264" s="70"/>
      <c r="W264" s="70"/>
      <c r="X264" s="70"/>
      <c r="Y264" s="70"/>
      <c r="Z264" s="70"/>
      <c r="AA264" s="24"/>
    </row>
    <row r="265" spans="1:27" ht="15" customHeight="1" x14ac:dyDescent="0.25">
      <c r="A265" s="71"/>
      <c r="B265" s="71"/>
      <c r="C265" s="68"/>
      <c r="D265" s="68"/>
      <c r="E265" s="68"/>
      <c r="F265" s="68"/>
      <c r="G265" s="68"/>
      <c r="H265" s="68"/>
      <c r="I265" s="68"/>
      <c r="J265" s="72"/>
      <c r="K265" s="72"/>
      <c r="L265" s="72"/>
      <c r="M265" s="72"/>
      <c r="N265" s="26"/>
      <c r="O265" s="26"/>
      <c r="P265" s="25"/>
      <c r="Q265" s="25"/>
      <c r="U265" s="74"/>
      <c r="V265" s="70"/>
      <c r="W265" s="70"/>
      <c r="X265" s="70"/>
      <c r="Y265" s="70"/>
      <c r="Z265" s="70"/>
      <c r="AA265" s="24"/>
    </row>
    <row r="266" spans="1:27" ht="15" customHeight="1" x14ac:dyDescent="0.25">
      <c r="A266" s="71"/>
      <c r="B266" s="71"/>
      <c r="C266" s="68"/>
      <c r="D266" s="68"/>
      <c r="E266" s="68"/>
      <c r="F266" s="68"/>
      <c r="G266" s="68"/>
      <c r="H266" s="68"/>
      <c r="I266" s="68"/>
      <c r="J266" s="72"/>
      <c r="K266" s="72"/>
      <c r="L266" s="72"/>
      <c r="M266" s="72"/>
      <c r="N266" s="26"/>
      <c r="O266" s="26"/>
      <c r="P266" s="25"/>
      <c r="Q266" s="25"/>
      <c r="U266" s="74"/>
      <c r="V266" s="70"/>
      <c r="W266" s="70"/>
      <c r="X266" s="70"/>
      <c r="Y266" s="70"/>
      <c r="Z266" s="70"/>
      <c r="AA266" s="24"/>
    </row>
    <row r="267" spans="1:27" x14ac:dyDescent="0.2">
      <c r="U267" s="74"/>
      <c r="V267" s="70"/>
      <c r="W267" s="70"/>
      <c r="X267" s="70"/>
      <c r="Y267" s="70"/>
      <c r="Z267" s="70"/>
      <c r="AA267" s="24"/>
    </row>
    <row r="268" spans="1:27" x14ac:dyDescent="0.2">
      <c r="U268" s="74"/>
      <c r="V268" s="70"/>
      <c r="W268" s="70"/>
      <c r="X268" s="70"/>
      <c r="Y268" s="70"/>
      <c r="Z268" s="70"/>
      <c r="AA268" s="24"/>
    </row>
    <row r="269" spans="1:27" x14ac:dyDescent="0.2">
      <c r="U269" s="74"/>
      <c r="V269" s="70"/>
      <c r="W269" s="70"/>
      <c r="X269" s="70"/>
      <c r="Y269" s="70"/>
      <c r="Z269" s="70"/>
      <c r="AA269" s="24"/>
    </row>
    <row r="270" spans="1:27" x14ac:dyDescent="0.2">
      <c r="U270" s="74"/>
      <c r="V270" s="70"/>
      <c r="W270" s="70"/>
      <c r="X270" s="70"/>
      <c r="Y270" s="70"/>
      <c r="Z270" s="70"/>
      <c r="AA270" s="24"/>
    </row>
    <row r="271" spans="1:27" x14ac:dyDescent="0.2">
      <c r="U271" s="74"/>
      <c r="V271" s="70"/>
      <c r="W271" s="70"/>
      <c r="X271" s="70"/>
      <c r="Y271" s="70"/>
      <c r="Z271" s="70"/>
      <c r="AA271" s="24"/>
    </row>
    <row r="272" spans="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AB278"/>
  <sheetViews>
    <sheetView topLeftCell="M1" workbookViewId="0">
      <selection activeCell="R19" sqref="R19:S21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2.25" style="23" customWidth="1"/>
    <col min="5" max="5" width="20.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5.375" style="23" customWidth="1"/>
    <col min="16" max="16" width="19.375" style="23" customWidth="1"/>
    <col min="17" max="17" width="12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2118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347</v>
      </c>
      <c r="B2" s="71">
        <v>440</v>
      </c>
      <c r="C2" s="68">
        <v>4.63</v>
      </c>
      <c r="D2" s="68">
        <v>270.58</v>
      </c>
      <c r="E2" s="68">
        <v>211.53</v>
      </c>
      <c r="F2" s="68">
        <f t="shared" ref="F2:F40" si="0">($A$41-A2)/(ROW($A$41)-ROW(A2))</f>
        <v>45.410256410256409</v>
      </c>
      <c r="G2" s="68">
        <v>0</v>
      </c>
      <c r="H2" s="68">
        <f t="shared" ref="H2:H40" si="1">($A$41-B2)/(ROW($A$41)-ROW(B2))</f>
        <v>43.025641025641029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5.0000000000000001E-3</v>
      </c>
      <c r="P2" s="32" t="s">
        <v>39</v>
      </c>
      <c r="Q2" s="25">
        <f>LARGE(A:A,2)</f>
        <v>2042</v>
      </c>
      <c r="T2" s="22">
        <v>0</v>
      </c>
      <c r="U2" s="74">
        <f t="shared" ref="U2:U33" si="3">T2-B2</f>
        <v>-440</v>
      </c>
      <c r="V2" s="70">
        <f t="shared" ref="V2:V33" si="4">ROUND(U2,0)</f>
        <v>-440</v>
      </c>
      <c r="W2" s="70">
        <v>4766</v>
      </c>
      <c r="X2" s="70">
        <f t="shared" ref="X2:X33" si="5">B2/$W$2*$W$3</f>
        <v>483.66764582459081</v>
      </c>
      <c r="Y2" s="70">
        <f t="shared" ref="Y2:Y33" si="6">X2-B2</f>
        <v>43.667645824590807</v>
      </c>
      <c r="Z2" s="70">
        <f t="shared" ref="Z2:Z33" si="7">ROUND(Y2,0)</f>
        <v>44</v>
      </c>
      <c r="AA2" s="24">
        <f t="shared" ref="AA2:AA33" si="8">IF(V2&gt;=0,V2,Z2)</f>
        <v>44</v>
      </c>
      <c r="AB2" s="67">
        <f t="shared" ref="AB2:AB33" si="9">B2+AA2</f>
        <v>484</v>
      </c>
    </row>
    <row r="3" spans="1:28" ht="15" customHeight="1" x14ac:dyDescent="0.25">
      <c r="A3" s="71">
        <v>406</v>
      </c>
      <c r="B3" s="71">
        <v>440</v>
      </c>
      <c r="C3" s="68">
        <v>5.41</v>
      </c>
      <c r="D3" s="68">
        <v>270.58</v>
      </c>
      <c r="E3" s="68">
        <v>211.53</v>
      </c>
      <c r="F3" s="68">
        <f t="shared" si="0"/>
        <v>45.05263157894737</v>
      </c>
      <c r="G3" s="68">
        <v>0</v>
      </c>
      <c r="H3" s="68">
        <f t="shared" si="1"/>
        <v>44.157894736842103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94</v>
      </c>
      <c r="P3" s="32" t="s">
        <v>41</v>
      </c>
      <c r="Q3" s="25">
        <f>LARGE(A:A,3)</f>
        <v>2042</v>
      </c>
      <c r="T3" s="22">
        <v>0</v>
      </c>
      <c r="U3" s="74">
        <f t="shared" si="3"/>
        <v>-440</v>
      </c>
      <c r="V3" s="70">
        <f t="shared" si="4"/>
        <v>-440</v>
      </c>
      <c r="W3" s="70">
        <v>5239</v>
      </c>
      <c r="X3" s="70">
        <f t="shared" si="5"/>
        <v>483.66764582459081</v>
      </c>
      <c r="Y3" s="70">
        <f t="shared" si="6"/>
        <v>43.667645824590807</v>
      </c>
      <c r="Z3" s="70">
        <f t="shared" si="7"/>
        <v>44</v>
      </c>
      <c r="AA3" s="24">
        <f t="shared" si="8"/>
        <v>44</v>
      </c>
      <c r="AB3" s="67">
        <f t="shared" si="9"/>
        <v>484</v>
      </c>
    </row>
    <row r="4" spans="1:28" ht="15" customHeight="1" x14ac:dyDescent="0.25">
      <c r="A4" s="71">
        <v>464</v>
      </c>
      <c r="B4" s="71">
        <v>440</v>
      </c>
      <c r="C4" s="68">
        <v>6.19</v>
      </c>
      <c r="D4" s="68">
        <v>270.58</v>
      </c>
      <c r="E4" s="68">
        <v>211.53</v>
      </c>
      <c r="F4" s="68">
        <f t="shared" si="0"/>
        <v>44.702702702702702</v>
      </c>
      <c r="G4" s="68">
        <v>0</v>
      </c>
      <c r="H4" s="68">
        <f t="shared" si="1"/>
        <v>45.351351351351354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2118</v>
      </c>
      <c r="P4" s="32" t="s">
        <v>43</v>
      </c>
      <c r="Q4" s="25">
        <f>LARGE(B:B,1)</f>
        <v>770</v>
      </c>
      <c r="T4" s="22">
        <v>0</v>
      </c>
      <c r="U4" s="74">
        <f t="shared" si="3"/>
        <v>-440</v>
      </c>
      <c r="V4" s="70">
        <f t="shared" si="4"/>
        <v>-440</v>
      </c>
      <c r="W4" s="70"/>
      <c r="X4" s="70">
        <f t="shared" si="5"/>
        <v>483.66764582459081</v>
      </c>
      <c r="Y4" s="70">
        <f t="shared" si="6"/>
        <v>43.667645824590807</v>
      </c>
      <c r="Z4" s="70">
        <f t="shared" si="7"/>
        <v>44</v>
      </c>
      <c r="AA4" s="24">
        <f t="shared" si="8"/>
        <v>44</v>
      </c>
      <c r="AB4" s="67">
        <f t="shared" si="9"/>
        <v>484</v>
      </c>
    </row>
    <row r="5" spans="1:28" ht="15" customHeight="1" x14ac:dyDescent="0.25">
      <c r="A5" s="71">
        <v>523</v>
      </c>
      <c r="B5" s="71">
        <v>440</v>
      </c>
      <c r="C5" s="68">
        <v>6.97</v>
      </c>
      <c r="D5" s="68">
        <v>270.58999999999997</v>
      </c>
      <c r="E5" s="68">
        <v>211.53</v>
      </c>
      <c r="F5" s="68">
        <f t="shared" si="0"/>
        <v>44.305555555555557</v>
      </c>
      <c r="G5" s="68">
        <v>0</v>
      </c>
      <c r="H5" s="68">
        <f t="shared" si="1"/>
        <v>46.611111111111114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2.9030399999999998</v>
      </c>
      <c r="P5" s="32" t="s">
        <v>45</v>
      </c>
      <c r="Q5" s="25">
        <f>LARGE(B:B,2)</f>
        <v>770</v>
      </c>
      <c r="T5" s="22">
        <v>0</v>
      </c>
      <c r="U5" s="74">
        <f t="shared" si="3"/>
        <v>-440</v>
      </c>
      <c r="V5" s="70">
        <f t="shared" si="4"/>
        <v>-440</v>
      </c>
      <c r="W5" s="70"/>
      <c r="X5" s="70">
        <f t="shared" si="5"/>
        <v>483.66764582459081</v>
      </c>
      <c r="Y5" s="70">
        <f t="shared" si="6"/>
        <v>43.667645824590807</v>
      </c>
      <c r="Z5" s="70">
        <f t="shared" si="7"/>
        <v>44</v>
      </c>
      <c r="AA5" s="24">
        <f t="shared" si="8"/>
        <v>44</v>
      </c>
      <c r="AB5" s="67">
        <f t="shared" si="9"/>
        <v>484</v>
      </c>
    </row>
    <row r="6" spans="1:28" ht="15" customHeight="1" x14ac:dyDescent="0.25">
      <c r="A6" s="71">
        <v>498</v>
      </c>
      <c r="B6" s="71">
        <v>770</v>
      </c>
      <c r="C6" s="68">
        <v>6.63</v>
      </c>
      <c r="D6" s="68">
        <v>270.56</v>
      </c>
      <c r="E6" s="68">
        <v>211.96</v>
      </c>
      <c r="F6" s="68">
        <f t="shared" si="0"/>
        <v>46.285714285714285</v>
      </c>
      <c r="G6" s="68">
        <v>0</v>
      </c>
      <c r="H6" s="68">
        <f t="shared" si="1"/>
        <v>38.514285714285712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4.8395520000000003</v>
      </c>
      <c r="P6" s="32" t="s">
        <v>47</v>
      </c>
      <c r="Q6" s="25">
        <f>LARGE(B:B,3)</f>
        <v>770</v>
      </c>
      <c r="T6" s="22">
        <v>0</v>
      </c>
      <c r="U6" s="74">
        <f t="shared" si="3"/>
        <v>-770</v>
      </c>
      <c r="V6" s="70">
        <f t="shared" si="4"/>
        <v>-770</v>
      </c>
      <c r="W6" s="70"/>
      <c r="X6" s="70">
        <f t="shared" si="5"/>
        <v>846.41838019303407</v>
      </c>
      <c r="Y6" s="70">
        <f t="shared" si="6"/>
        <v>76.418380193034068</v>
      </c>
      <c r="Z6" s="70">
        <f t="shared" si="7"/>
        <v>76</v>
      </c>
      <c r="AA6" s="24">
        <f t="shared" si="8"/>
        <v>76</v>
      </c>
      <c r="AB6" s="67">
        <f t="shared" si="9"/>
        <v>846</v>
      </c>
    </row>
    <row r="7" spans="1:28" ht="15" customHeight="1" x14ac:dyDescent="0.25">
      <c r="A7" s="71">
        <v>472</v>
      </c>
      <c r="B7" s="71">
        <v>770</v>
      </c>
      <c r="C7" s="68">
        <v>6.29</v>
      </c>
      <c r="D7" s="68">
        <v>270.52999999999997</v>
      </c>
      <c r="E7" s="68">
        <v>211.96</v>
      </c>
      <c r="F7" s="68">
        <f t="shared" si="0"/>
        <v>48.411764705882355</v>
      </c>
      <c r="G7" s="68">
        <v>0</v>
      </c>
      <c r="H7" s="68">
        <f t="shared" si="1"/>
        <v>39.647058823529413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5.445792</v>
      </c>
      <c r="P7" s="25"/>
      <c r="Q7" s="25"/>
      <c r="T7" s="22">
        <v>0</v>
      </c>
      <c r="U7" s="74">
        <f t="shared" si="3"/>
        <v>-770</v>
      </c>
      <c r="V7" s="70">
        <f t="shared" si="4"/>
        <v>-770</v>
      </c>
      <c r="W7" s="70"/>
      <c r="X7" s="70">
        <f t="shared" si="5"/>
        <v>846.41838019303407</v>
      </c>
      <c r="Y7" s="70">
        <f t="shared" si="6"/>
        <v>76.418380193034068</v>
      </c>
      <c r="Z7" s="70">
        <f t="shared" si="7"/>
        <v>76</v>
      </c>
      <c r="AA7" s="24">
        <f t="shared" si="8"/>
        <v>76</v>
      </c>
      <c r="AB7" s="67">
        <f t="shared" si="9"/>
        <v>846</v>
      </c>
    </row>
    <row r="8" spans="1:28" ht="15" customHeight="1" x14ac:dyDescent="0.25">
      <c r="A8" s="71">
        <v>446</v>
      </c>
      <c r="B8" s="71">
        <v>770</v>
      </c>
      <c r="C8" s="68">
        <v>5.95</v>
      </c>
      <c r="D8" s="68">
        <v>270.49</v>
      </c>
      <c r="E8" s="68">
        <v>211.96</v>
      </c>
      <c r="F8" s="68">
        <f t="shared" si="0"/>
        <v>50.666666666666664</v>
      </c>
      <c r="G8" s="68">
        <v>0</v>
      </c>
      <c r="H8" s="68">
        <f t="shared" si="1"/>
        <v>40.848484848484851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-770</v>
      </c>
      <c r="V8" s="70">
        <f t="shared" si="4"/>
        <v>-770</v>
      </c>
      <c r="W8" s="70"/>
      <c r="X8" s="70">
        <f t="shared" si="5"/>
        <v>846.41838019303407</v>
      </c>
      <c r="Y8" s="70">
        <f t="shared" si="6"/>
        <v>76.418380193034068</v>
      </c>
      <c r="Z8" s="70">
        <f t="shared" si="7"/>
        <v>76</v>
      </c>
      <c r="AA8" s="24">
        <f t="shared" si="8"/>
        <v>76</v>
      </c>
      <c r="AB8" s="67">
        <f t="shared" si="9"/>
        <v>846</v>
      </c>
    </row>
    <row r="9" spans="1:28" ht="15" customHeight="1" x14ac:dyDescent="0.25">
      <c r="A9" s="71">
        <v>512</v>
      </c>
      <c r="B9" s="71">
        <v>770</v>
      </c>
      <c r="C9" s="68">
        <v>6.83</v>
      </c>
      <c r="D9" s="68">
        <v>270.45999999999998</v>
      </c>
      <c r="E9" s="68">
        <v>211.96</v>
      </c>
      <c r="F9" s="68">
        <f t="shared" si="0"/>
        <v>50.1875</v>
      </c>
      <c r="G9" s="68">
        <v>0</v>
      </c>
      <c r="H9" s="68">
        <f t="shared" si="1"/>
        <v>42.125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-770</v>
      </c>
      <c r="V9" s="70">
        <f t="shared" si="4"/>
        <v>-770</v>
      </c>
      <c r="W9" s="70"/>
      <c r="X9" s="70">
        <f t="shared" si="5"/>
        <v>846.41838019303407</v>
      </c>
      <c r="Y9" s="70">
        <f t="shared" si="6"/>
        <v>76.418380193034068</v>
      </c>
      <c r="Z9" s="70">
        <f t="shared" si="7"/>
        <v>76</v>
      </c>
      <c r="AA9" s="24">
        <f t="shared" si="8"/>
        <v>76</v>
      </c>
      <c r="AB9" s="67">
        <f t="shared" si="9"/>
        <v>846</v>
      </c>
    </row>
    <row r="10" spans="1:28" ht="15" customHeight="1" x14ac:dyDescent="0.25">
      <c r="A10" s="71">
        <v>578</v>
      </c>
      <c r="B10" s="71">
        <v>770</v>
      </c>
      <c r="C10" s="68">
        <v>0</v>
      </c>
      <c r="D10" s="68">
        <v>270.44</v>
      </c>
      <c r="E10" s="68">
        <v>211.96</v>
      </c>
      <c r="F10" s="68">
        <f t="shared" si="0"/>
        <v>49.677419354838712</v>
      </c>
      <c r="G10" s="68">
        <v>0</v>
      </c>
      <c r="H10" s="68">
        <f t="shared" si="1"/>
        <v>43.483870967741936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-770</v>
      </c>
      <c r="V10" s="70">
        <f t="shared" si="4"/>
        <v>-770</v>
      </c>
      <c r="W10" s="70"/>
      <c r="X10" s="70">
        <f t="shared" si="5"/>
        <v>846.41838019303407</v>
      </c>
      <c r="Y10" s="70">
        <f t="shared" si="6"/>
        <v>76.418380193034068</v>
      </c>
      <c r="Z10" s="70">
        <f t="shared" si="7"/>
        <v>76</v>
      </c>
      <c r="AA10" s="24">
        <f t="shared" si="8"/>
        <v>76</v>
      </c>
      <c r="AB10" s="67">
        <f t="shared" si="9"/>
        <v>846</v>
      </c>
    </row>
    <row r="11" spans="1:28" ht="15" customHeight="1" x14ac:dyDescent="0.25">
      <c r="A11" s="71">
        <v>644</v>
      </c>
      <c r="B11" s="71">
        <v>770</v>
      </c>
      <c r="C11" s="68">
        <v>0</v>
      </c>
      <c r="D11" s="68">
        <v>270.43</v>
      </c>
      <c r="E11" s="68">
        <v>211.96</v>
      </c>
      <c r="F11" s="68">
        <f t="shared" si="0"/>
        <v>49.133333333333333</v>
      </c>
      <c r="G11" s="68">
        <v>0</v>
      </c>
      <c r="H11" s="68">
        <f t="shared" si="1"/>
        <v>44.93333333333333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270.43</v>
      </c>
      <c r="R11" s="43"/>
      <c r="S11" s="43"/>
      <c r="T11" s="22">
        <v>0</v>
      </c>
      <c r="U11" s="74">
        <f t="shared" si="3"/>
        <v>-770</v>
      </c>
      <c r="V11" s="70">
        <f t="shared" si="4"/>
        <v>-770</v>
      </c>
      <c r="W11" s="70"/>
      <c r="X11" s="70">
        <f t="shared" si="5"/>
        <v>846.41838019303407</v>
      </c>
      <c r="Y11" s="70">
        <f t="shared" si="6"/>
        <v>76.418380193034068</v>
      </c>
      <c r="Z11" s="70">
        <f t="shared" si="7"/>
        <v>76</v>
      </c>
      <c r="AA11" s="24">
        <f t="shared" si="8"/>
        <v>76</v>
      </c>
      <c r="AB11" s="67">
        <f t="shared" si="9"/>
        <v>846</v>
      </c>
    </row>
    <row r="12" spans="1:28" ht="15" customHeight="1" x14ac:dyDescent="0.25">
      <c r="A12" s="71">
        <v>770</v>
      </c>
      <c r="B12" s="71">
        <v>770</v>
      </c>
      <c r="C12" s="68">
        <v>0</v>
      </c>
      <c r="D12" s="68">
        <v>270.43</v>
      </c>
      <c r="E12" s="68">
        <v>211.96</v>
      </c>
      <c r="F12" s="68">
        <f t="shared" si="0"/>
        <v>46.482758620689658</v>
      </c>
      <c r="G12" s="68">
        <v>0</v>
      </c>
      <c r="H12" s="68">
        <f t="shared" si="1"/>
        <v>46.482758620689658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270.58</v>
      </c>
      <c r="R12" s="43"/>
      <c r="S12" s="43"/>
      <c r="T12" s="22">
        <v>0</v>
      </c>
      <c r="U12" s="74">
        <f t="shared" si="3"/>
        <v>-770</v>
      </c>
      <c r="V12" s="70">
        <f t="shared" si="4"/>
        <v>-770</v>
      </c>
      <c r="W12" s="70"/>
      <c r="X12" s="70">
        <f t="shared" si="5"/>
        <v>846.41838019303407</v>
      </c>
      <c r="Y12" s="70">
        <f t="shared" si="6"/>
        <v>76.418380193034068</v>
      </c>
      <c r="Z12" s="70">
        <f t="shared" si="7"/>
        <v>76</v>
      </c>
      <c r="AA12" s="24">
        <f t="shared" si="8"/>
        <v>76</v>
      </c>
      <c r="AB12" s="67">
        <f t="shared" si="9"/>
        <v>846</v>
      </c>
    </row>
    <row r="13" spans="1:28" ht="15" customHeight="1" x14ac:dyDescent="0.25">
      <c r="A13" s="71">
        <v>896</v>
      </c>
      <c r="B13" s="71">
        <v>770</v>
      </c>
      <c r="C13" s="68">
        <v>11.95</v>
      </c>
      <c r="D13" s="68">
        <v>270.44</v>
      </c>
      <c r="E13" s="68">
        <v>211.96</v>
      </c>
      <c r="F13" s="68">
        <f t="shared" si="0"/>
        <v>43.642857142857146</v>
      </c>
      <c r="G13" s="68">
        <v>0</v>
      </c>
      <c r="H13" s="68">
        <f t="shared" si="1"/>
        <v>48.142857142857146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-770</v>
      </c>
      <c r="V13" s="70">
        <f t="shared" si="4"/>
        <v>-770</v>
      </c>
      <c r="W13" s="70"/>
      <c r="X13" s="70">
        <f t="shared" si="5"/>
        <v>846.41838019303407</v>
      </c>
      <c r="Y13" s="70">
        <f t="shared" si="6"/>
        <v>76.418380193034068</v>
      </c>
      <c r="Z13" s="70">
        <f t="shared" si="7"/>
        <v>76</v>
      </c>
      <c r="AA13" s="24">
        <f t="shared" si="8"/>
        <v>76</v>
      </c>
      <c r="AB13" s="67">
        <f t="shared" si="9"/>
        <v>846</v>
      </c>
    </row>
    <row r="14" spans="1:28" ht="15" customHeight="1" x14ac:dyDescent="0.25">
      <c r="A14" s="71">
        <v>1022</v>
      </c>
      <c r="B14" s="71">
        <v>770</v>
      </c>
      <c r="C14" s="68">
        <v>13.63</v>
      </c>
      <c r="D14" s="68">
        <v>270.47000000000003</v>
      </c>
      <c r="E14" s="68">
        <v>211.96</v>
      </c>
      <c r="F14" s="68">
        <f t="shared" si="0"/>
        <v>40.592592592592595</v>
      </c>
      <c r="G14" s="68">
        <v>0</v>
      </c>
      <c r="H14" s="68">
        <f t="shared" si="1"/>
        <v>49.925925925925924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770</v>
      </c>
      <c r="R14" s="43"/>
      <c r="S14" s="43"/>
      <c r="T14" s="22">
        <v>0</v>
      </c>
      <c r="U14" s="74">
        <f t="shared" si="3"/>
        <v>-770</v>
      </c>
      <c r="V14" s="70">
        <f t="shared" si="4"/>
        <v>-770</v>
      </c>
      <c r="W14" s="70"/>
      <c r="X14" s="70">
        <f t="shared" si="5"/>
        <v>846.41838019303407</v>
      </c>
      <c r="Y14" s="70">
        <f t="shared" si="6"/>
        <v>76.418380193034068</v>
      </c>
      <c r="Z14" s="70">
        <f t="shared" si="7"/>
        <v>76</v>
      </c>
      <c r="AA14" s="24">
        <f t="shared" si="8"/>
        <v>76</v>
      </c>
      <c r="AB14" s="67">
        <f t="shared" si="9"/>
        <v>846</v>
      </c>
    </row>
    <row r="15" spans="1:28" ht="15" customHeight="1" x14ac:dyDescent="0.25">
      <c r="A15" s="71">
        <v>1147</v>
      </c>
      <c r="B15" s="71">
        <v>770</v>
      </c>
      <c r="C15" s="68">
        <v>15.29</v>
      </c>
      <c r="D15" s="68">
        <v>270.51</v>
      </c>
      <c r="E15" s="68">
        <v>211.96</v>
      </c>
      <c r="F15" s="68">
        <f t="shared" si="0"/>
        <v>37.346153846153847</v>
      </c>
      <c r="G15" s="68">
        <v>0</v>
      </c>
      <c r="H15" s="68">
        <f t="shared" si="1"/>
        <v>51.846153846153847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94</v>
      </c>
      <c r="P15" s="14" t="s">
        <v>61</v>
      </c>
      <c r="Q15" s="13">
        <f>MAX(D:D)</f>
        <v>273.49</v>
      </c>
      <c r="R15" s="43">
        <f ca="1">TREND(OFFSET('Z-V'!B1,MATCH(Q15,'Z-V'!A:A,1)-1,,2,1),OFFSET('Z-V'!A1,MATCH(Q15,'Z-V'!A:A,1)-1,,2,1),Q15)</f>
        <v>64715</v>
      </c>
      <c r="S15" s="43"/>
      <c r="T15" s="22">
        <v>0</v>
      </c>
      <c r="U15" s="74">
        <f t="shared" si="3"/>
        <v>-770</v>
      </c>
      <c r="V15" s="70">
        <f t="shared" si="4"/>
        <v>-770</v>
      </c>
      <c r="W15" s="70"/>
      <c r="X15" s="70">
        <f t="shared" si="5"/>
        <v>846.41838019303407</v>
      </c>
      <c r="Y15" s="70">
        <f t="shared" si="6"/>
        <v>76.418380193034068</v>
      </c>
      <c r="Z15" s="70">
        <f t="shared" si="7"/>
        <v>76</v>
      </c>
      <c r="AA15" s="24">
        <f t="shared" si="8"/>
        <v>76</v>
      </c>
      <c r="AB15" s="67">
        <f t="shared" si="9"/>
        <v>846</v>
      </c>
    </row>
    <row r="16" spans="1:28" ht="15" customHeight="1" x14ac:dyDescent="0.25">
      <c r="A16" s="71">
        <v>1271</v>
      </c>
      <c r="B16" s="71">
        <v>770</v>
      </c>
      <c r="C16" s="68">
        <v>16.95</v>
      </c>
      <c r="D16" s="68">
        <v>270.56</v>
      </c>
      <c r="E16" s="68">
        <v>211.96</v>
      </c>
      <c r="F16" s="68">
        <f t="shared" si="0"/>
        <v>33.880000000000003</v>
      </c>
      <c r="G16" s="68">
        <v>0</v>
      </c>
      <c r="H16" s="68">
        <f t="shared" si="1"/>
        <v>53.92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28.23</v>
      </c>
      <c r="P16" s="14" t="s">
        <v>63</v>
      </c>
      <c r="Q16" s="56">
        <f>D2</f>
        <v>270.58</v>
      </c>
      <c r="R16" s="43">
        <f ca="1">TREND(OFFSET('Z-V'!B1,MATCH(Q16,'Z-V'!A:A,1)-1,,2,1),OFFSET('Z-V'!A1,MATCH(Q16,'Z-V'!A:A,1)-1,,2,1),Q16)</f>
        <v>54413.999999999884</v>
      </c>
      <c r="S16" s="43"/>
      <c r="T16" s="22">
        <v>0</v>
      </c>
      <c r="U16" s="74">
        <f t="shared" si="3"/>
        <v>-770</v>
      </c>
      <c r="V16" s="70">
        <f t="shared" si="4"/>
        <v>-770</v>
      </c>
      <c r="W16" s="70"/>
      <c r="X16" s="70">
        <f t="shared" si="5"/>
        <v>846.41838019303407</v>
      </c>
      <c r="Y16" s="70">
        <f t="shared" si="6"/>
        <v>76.418380193034068</v>
      </c>
      <c r="Z16" s="70">
        <f t="shared" si="7"/>
        <v>76</v>
      </c>
      <c r="AA16" s="24">
        <f t="shared" si="8"/>
        <v>76</v>
      </c>
      <c r="AB16" s="67">
        <f t="shared" si="9"/>
        <v>846</v>
      </c>
    </row>
    <row r="17" spans="1:28" ht="15" customHeight="1" x14ac:dyDescent="0.25">
      <c r="A17" s="71">
        <v>1395</v>
      </c>
      <c r="B17" s="71">
        <v>770</v>
      </c>
      <c r="C17" s="68">
        <v>18.600000000000001</v>
      </c>
      <c r="D17" s="68">
        <v>270.63</v>
      </c>
      <c r="E17" s="68">
        <v>211.96</v>
      </c>
      <c r="F17" s="68">
        <f t="shared" si="0"/>
        <v>30.125</v>
      </c>
      <c r="G17" s="68">
        <v>0</v>
      </c>
      <c r="H17" s="68">
        <f t="shared" si="1"/>
        <v>56.166666666666664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273.01</v>
      </c>
      <c r="R17" s="43"/>
      <c r="S17" s="43"/>
      <c r="T17" s="22">
        <v>0</v>
      </c>
      <c r="U17" s="74">
        <f t="shared" si="3"/>
        <v>-770</v>
      </c>
      <c r="V17" s="70">
        <f t="shared" si="4"/>
        <v>-770</v>
      </c>
      <c r="W17" s="70"/>
      <c r="X17" s="70">
        <f t="shared" si="5"/>
        <v>846.41838019303407</v>
      </c>
      <c r="Y17" s="70">
        <f t="shared" si="6"/>
        <v>76.418380193034068</v>
      </c>
      <c r="Z17" s="70">
        <f t="shared" si="7"/>
        <v>76</v>
      </c>
      <c r="AA17" s="24">
        <f t="shared" si="8"/>
        <v>76</v>
      </c>
      <c r="AB17" s="67">
        <f t="shared" si="9"/>
        <v>846</v>
      </c>
    </row>
    <row r="18" spans="1:28" ht="15" customHeight="1" x14ac:dyDescent="0.2">
      <c r="A18" s="71">
        <v>1389</v>
      </c>
      <c r="B18" s="71">
        <v>770</v>
      </c>
      <c r="C18" s="68">
        <v>18.510000000000002</v>
      </c>
      <c r="D18" s="68">
        <v>270.7</v>
      </c>
      <c r="E18" s="68">
        <v>211.96</v>
      </c>
      <c r="F18" s="68">
        <f t="shared" si="0"/>
        <v>31.695652173913043</v>
      </c>
      <c r="G18" s="68">
        <v>0</v>
      </c>
      <c r="H18" s="68">
        <f t="shared" si="1"/>
        <v>58.608695652173914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770</v>
      </c>
      <c r="R18" s="43"/>
      <c r="S18" s="43"/>
      <c r="T18" s="22">
        <v>0</v>
      </c>
      <c r="U18" s="74">
        <f t="shared" si="3"/>
        <v>-770</v>
      </c>
      <c r="V18" s="70">
        <f t="shared" si="4"/>
        <v>-770</v>
      </c>
      <c r="W18" s="70"/>
      <c r="X18" s="70">
        <f t="shared" si="5"/>
        <v>846.41838019303407</v>
      </c>
      <c r="Y18" s="70">
        <f t="shared" si="6"/>
        <v>76.418380193034068</v>
      </c>
      <c r="Z18" s="70">
        <f t="shared" si="7"/>
        <v>76</v>
      </c>
      <c r="AA18" s="24">
        <f t="shared" si="8"/>
        <v>76</v>
      </c>
      <c r="AB18" s="67">
        <f t="shared" si="9"/>
        <v>846</v>
      </c>
    </row>
    <row r="19" spans="1:28" ht="15" customHeight="1" x14ac:dyDescent="0.25">
      <c r="A19" s="71">
        <v>1382</v>
      </c>
      <c r="B19" s="71">
        <v>770</v>
      </c>
      <c r="C19" s="68">
        <v>18.43</v>
      </c>
      <c r="D19" s="68">
        <v>270.77</v>
      </c>
      <c r="E19" s="68">
        <v>211.96</v>
      </c>
      <c r="F19" s="68">
        <f t="shared" si="0"/>
        <v>33.454545454545453</v>
      </c>
      <c r="G19" s="68">
        <v>0</v>
      </c>
      <c r="H19" s="68">
        <f t="shared" si="1"/>
        <v>61.272727272727273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0.90587437353825595</v>
      </c>
      <c r="R19" s="58">
        <f>MAX(AB:AB)</f>
        <v>846</v>
      </c>
      <c r="S19" s="58">
        <f>'Z-V'!P8-R19</f>
        <v>8133</v>
      </c>
      <c r="T19" s="22">
        <v>0</v>
      </c>
      <c r="U19" s="74">
        <f t="shared" si="3"/>
        <v>-770</v>
      </c>
      <c r="V19" s="70">
        <f t="shared" si="4"/>
        <v>-770</v>
      </c>
      <c r="W19" s="70"/>
      <c r="X19" s="70">
        <f t="shared" si="5"/>
        <v>846.41838019303407</v>
      </c>
      <c r="Y19" s="70">
        <f t="shared" si="6"/>
        <v>76.418380193034068</v>
      </c>
      <c r="Z19" s="70">
        <f t="shared" si="7"/>
        <v>76</v>
      </c>
      <c r="AA19" s="24">
        <f t="shared" si="8"/>
        <v>76</v>
      </c>
      <c r="AB19" s="67">
        <f t="shared" si="9"/>
        <v>846</v>
      </c>
    </row>
    <row r="20" spans="1:28" ht="15" customHeight="1" x14ac:dyDescent="0.25">
      <c r="A20" s="71">
        <v>1375</v>
      </c>
      <c r="B20" s="71">
        <v>770</v>
      </c>
      <c r="C20" s="68">
        <v>18.329999999999998</v>
      </c>
      <c r="D20" s="68">
        <v>270.83</v>
      </c>
      <c r="E20" s="68">
        <v>211.96</v>
      </c>
      <c r="F20" s="68">
        <f t="shared" si="0"/>
        <v>35.38095238095238</v>
      </c>
      <c r="G20" s="68">
        <v>0</v>
      </c>
      <c r="H20" s="68">
        <f t="shared" si="1"/>
        <v>64.19047619047619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0.80757855272999046</v>
      </c>
      <c r="R20" s="43">
        <f ca="1">R15-R16</f>
        <v>10301.000000000116</v>
      </c>
      <c r="S20" s="43">
        <f ca="1">'Z-V'!P9-R20</f>
        <v>43178.999999999884</v>
      </c>
      <c r="T20" s="22">
        <v>0</v>
      </c>
      <c r="U20" s="74">
        <f t="shared" si="3"/>
        <v>-770</v>
      </c>
      <c r="V20" s="70">
        <f t="shared" si="4"/>
        <v>-770</v>
      </c>
      <c r="W20" s="70"/>
      <c r="X20" s="70">
        <f t="shared" si="5"/>
        <v>846.41838019303407</v>
      </c>
      <c r="Y20" s="70">
        <f t="shared" si="6"/>
        <v>76.418380193034068</v>
      </c>
      <c r="Z20" s="70">
        <f t="shared" si="7"/>
        <v>76</v>
      </c>
      <c r="AA20" s="24">
        <f t="shared" si="8"/>
        <v>76</v>
      </c>
      <c r="AB20" s="67">
        <f t="shared" si="9"/>
        <v>846</v>
      </c>
    </row>
    <row r="21" spans="1:28" ht="15" customHeight="1" x14ac:dyDescent="0.25">
      <c r="A21" s="71">
        <v>1275</v>
      </c>
      <c r="B21" s="71">
        <v>770</v>
      </c>
      <c r="C21" s="68">
        <v>17</v>
      </c>
      <c r="D21" s="68">
        <v>270.89</v>
      </c>
      <c r="E21" s="68">
        <v>211.96</v>
      </c>
      <c r="F21" s="68">
        <f t="shared" si="0"/>
        <v>42.15</v>
      </c>
      <c r="G21" s="68">
        <v>0</v>
      </c>
      <c r="H21" s="68">
        <f t="shared" si="1"/>
        <v>67.400000000000006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0.88910141617176763</v>
      </c>
      <c r="R21" s="43">
        <f>ABS(Q12-Q17)</f>
        <v>2.4300000000000068</v>
      </c>
      <c r="S21" s="43">
        <f>'Z-V'!P10-R21</f>
        <v>19.459999999999994</v>
      </c>
      <c r="T21" s="22">
        <v>0</v>
      </c>
      <c r="U21" s="74">
        <f t="shared" si="3"/>
        <v>-770</v>
      </c>
      <c r="V21" s="70">
        <f t="shared" si="4"/>
        <v>-770</v>
      </c>
      <c r="W21" s="70"/>
      <c r="X21" s="70">
        <f t="shared" si="5"/>
        <v>846.41838019303407</v>
      </c>
      <c r="Y21" s="70">
        <f t="shared" si="6"/>
        <v>76.418380193034068</v>
      </c>
      <c r="Z21" s="70">
        <f t="shared" si="7"/>
        <v>76</v>
      </c>
      <c r="AA21" s="24">
        <f t="shared" si="8"/>
        <v>76</v>
      </c>
      <c r="AB21" s="67">
        <f t="shared" si="9"/>
        <v>846</v>
      </c>
    </row>
    <row r="22" spans="1:28" ht="15" customHeight="1" x14ac:dyDescent="0.25">
      <c r="A22" s="71">
        <v>1175</v>
      </c>
      <c r="B22" s="71">
        <v>770</v>
      </c>
      <c r="C22" s="68">
        <v>15.67</v>
      </c>
      <c r="D22" s="68">
        <v>270.93</v>
      </c>
      <c r="E22" s="68">
        <v>211.96</v>
      </c>
      <c r="F22" s="68">
        <f t="shared" si="0"/>
        <v>49.631578947368418</v>
      </c>
      <c r="G22" s="68">
        <v>0</v>
      </c>
      <c r="H22" s="68">
        <f t="shared" si="1"/>
        <v>70.94736842105263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0.88060000000000005</v>
      </c>
      <c r="R22" s="43"/>
      <c r="S22" s="43"/>
      <c r="T22" s="22">
        <v>0</v>
      </c>
      <c r="U22" s="74">
        <f t="shared" si="3"/>
        <v>-770</v>
      </c>
      <c r="V22" s="70">
        <f t="shared" si="4"/>
        <v>-770</v>
      </c>
      <c r="W22" s="70"/>
      <c r="X22" s="70">
        <f t="shared" si="5"/>
        <v>846.41838019303407</v>
      </c>
      <c r="Y22" s="70">
        <f t="shared" si="6"/>
        <v>76.418380193034068</v>
      </c>
      <c r="Z22" s="70">
        <f t="shared" si="7"/>
        <v>76</v>
      </c>
      <c r="AA22" s="24">
        <f t="shared" si="8"/>
        <v>76</v>
      </c>
      <c r="AB22" s="67">
        <f t="shared" si="9"/>
        <v>846</v>
      </c>
    </row>
    <row r="23" spans="1:28" ht="15" customHeight="1" x14ac:dyDescent="0.25">
      <c r="A23" s="71">
        <v>1075</v>
      </c>
      <c r="B23" s="71">
        <v>770</v>
      </c>
      <c r="C23" s="68">
        <v>14.33</v>
      </c>
      <c r="D23" s="68">
        <v>270.97000000000003</v>
      </c>
      <c r="E23" s="68">
        <v>211.96</v>
      </c>
      <c r="F23" s="68">
        <f t="shared" si="0"/>
        <v>57.944444444444443</v>
      </c>
      <c r="G23" s="68">
        <v>0</v>
      </c>
      <c r="H23" s="68">
        <f t="shared" si="1"/>
        <v>74.888888888888886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-770</v>
      </c>
      <c r="V23" s="70">
        <f t="shared" si="4"/>
        <v>-770</v>
      </c>
      <c r="W23" s="70"/>
      <c r="X23" s="70">
        <f t="shared" si="5"/>
        <v>846.41838019303407</v>
      </c>
      <c r="Y23" s="70">
        <f t="shared" si="6"/>
        <v>76.418380193034068</v>
      </c>
      <c r="Z23" s="70">
        <f t="shared" si="7"/>
        <v>76</v>
      </c>
      <c r="AA23" s="24">
        <f t="shared" si="8"/>
        <v>76</v>
      </c>
      <c r="AB23" s="67">
        <f t="shared" si="9"/>
        <v>846</v>
      </c>
    </row>
    <row r="24" spans="1:28" ht="15" customHeight="1" x14ac:dyDescent="0.25">
      <c r="A24" s="71">
        <v>1158</v>
      </c>
      <c r="B24" s="71">
        <v>770</v>
      </c>
      <c r="C24" s="68">
        <v>15.44</v>
      </c>
      <c r="D24" s="68">
        <v>271.01</v>
      </c>
      <c r="E24" s="68">
        <v>211.96</v>
      </c>
      <c r="F24" s="68">
        <f t="shared" si="0"/>
        <v>56.470588235294116</v>
      </c>
      <c r="G24" s="68">
        <v>0</v>
      </c>
      <c r="H24" s="68">
        <f t="shared" si="1"/>
        <v>79.294117647058826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-770</v>
      </c>
      <c r="V24" s="70">
        <f t="shared" si="4"/>
        <v>-770</v>
      </c>
      <c r="W24" s="70"/>
      <c r="X24" s="70">
        <f t="shared" si="5"/>
        <v>846.41838019303407</v>
      </c>
      <c r="Y24" s="70">
        <f t="shared" si="6"/>
        <v>76.418380193034068</v>
      </c>
      <c r="Z24" s="70">
        <f t="shared" si="7"/>
        <v>76</v>
      </c>
      <c r="AA24" s="24">
        <f t="shared" si="8"/>
        <v>76</v>
      </c>
      <c r="AB24" s="67">
        <f t="shared" si="9"/>
        <v>846</v>
      </c>
    </row>
    <row r="25" spans="1:28" ht="15" customHeight="1" x14ac:dyDescent="0.25">
      <c r="A25" s="71">
        <v>1242</v>
      </c>
      <c r="B25" s="71">
        <v>770</v>
      </c>
      <c r="C25" s="68">
        <v>16.55</v>
      </c>
      <c r="D25" s="68">
        <v>271.05</v>
      </c>
      <c r="E25" s="68">
        <v>211.96</v>
      </c>
      <c r="F25" s="68">
        <f t="shared" si="0"/>
        <v>54.75</v>
      </c>
      <c r="G25" s="68">
        <v>0</v>
      </c>
      <c r="H25" s="68">
        <f t="shared" si="1"/>
        <v>84.25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-770</v>
      </c>
      <c r="V25" s="70">
        <f t="shared" si="4"/>
        <v>-770</v>
      </c>
      <c r="W25" s="70"/>
      <c r="X25" s="70">
        <f t="shared" si="5"/>
        <v>846.41838019303407</v>
      </c>
      <c r="Y25" s="70">
        <f t="shared" si="6"/>
        <v>76.418380193034068</v>
      </c>
      <c r="Z25" s="70">
        <f t="shared" si="7"/>
        <v>76</v>
      </c>
      <c r="AA25" s="24">
        <f t="shared" si="8"/>
        <v>76</v>
      </c>
      <c r="AB25" s="67">
        <f t="shared" si="9"/>
        <v>846</v>
      </c>
    </row>
    <row r="26" spans="1:28" ht="15" customHeight="1" x14ac:dyDescent="0.25">
      <c r="A26" s="71">
        <v>1325</v>
      </c>
      <c r="B26" s="71">
        <v>770</v>
      </c>
      <c r="C26" s="68">
        <v>17.670000000000002</v>
      </c>
      <c r="D26" s="68">
        <v>271.11</v>
      </c>
      <c r="E26" s="68">
        <v>211.96</v>
      </c>
      <c r="F26" s="68">
        <f t="shared" si="0"/>
        <v>52.866666666666667</v>
      </c>
      <c r="G26" s="68">
        <v>0</v>
      </c>
      <c r="H26" s="68">
        <f t="shared" si="1"/>
        <v>89.86666666666666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-770</v>
      </c>
      <c r="V26" s="70">
        <f t="shared" si="4"/>
        <v>-770</v>
      </c>
      <c r="W26" s="70"/>
      <c r="X26" s="70">
        <f t="shared" si="5"/>
        <v>846.41838019303407</v>
      </c>
      <c r="Y26" s="70">
        <f t="shared" si="6"/>
        <v>76.418380193034068</v>
      </c>
      <c r="Z26" s="70">
        <f t="shared" si="7"/>
        <v>76</v>
      </c>
      <c r="AA26" s="24">
        <f t="shared" si="8"/>
        <v>76</v>
      </c>
      <c r="AB26" s="67">
        <f t="shared" si="9"/>
        <v>846</v>
      </c>
    </row>
    <row r="27" spans="1:28" ht="15" customHeight="1" x14ac:dyDescent="0.25">
      <c r="A27" s="71">
        <v>1257</v>
      </c>
      <c r="B27" s="71">
        <v>770</v>
      </c>
      <c r="C27" s="68">
        <v>16.75</v>
      </c>
      <c r="D27" s="68">
        <v>271.16000000000003</v>
      </c>
      <c r="E27" s="68">
        <v>211.96</v>
      </c>
      <c r="F27" s="68">
        <f t="shared" si="0"/>
        <v>61.5</v>
      </c>
      <c r="G27" s="68">
        <v>0</v>
      </c>
      <c r="H27" s="68">
        <f t="shared" si="1"/>
        <v>96.285714285714292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-770</v>
      </c>
      <c r="V27" s="70">
        <f t="shared" si="4"/>
        <v>-770</v>
      </c>
      <c r="W27" s="70"/>
      <c r="X27" s="70">
        <f t="shared" si="5"/>
        <v>846.41838019303407</v>
      </c>
      <c r="Y27" s="70">
        <f t="shared" si="6"/>
        <v>76.418380193034068</v>
      </c>
      <c r="Z27" s="70">
        <f t="shared" si="7"/>
        <v>76</v>
      </c>
      <c r="AA27" s="24">
        <f t="shared" si="8"/>
        <v>76</v>
      </c>
      <c r="AB27" s="67">
        <f t="shared" si="9"/>
        <v>846</v>
      </c>
    </row>
    <row r="28" spans="1:28" ht="15" customHeight="1" x14ac:dyDescent="0.25">
      <c r="A28" s="71">
        <v>1188</v>
      </c>
      <c r="B28" s="71">
        <v>770</v>
      </c>
      <c r="C28" s="68">
        <v>15.84</v>
      </c>
      <c r="D28" s="68">
        <v>271.2</v>
      </c>
      <c r="E28" s="68">
        <v>211.96</v>
      </c>
      <c r="F28" s="68">
        <f t="shared" si="0"/>
        <v>71.538461538461533</v>
      </c>
      <c r="G28" s="68">
        <v>0</v>
      </c>
      <c r="H28" s="68">
        <f t="shared" si="1"/>
        <v>103.69230769230769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0</v>
      </c>
      <c r="U28" s="74">
        <f t="shared" si="3"/>
        <v>-770</v>
      </c>
      <c r="V28" s="70">
        <f t="shared" si="4"/>
        <v>-770</v>
      </c>
      <c r="W28" s="70"/>
      <c r="X28" s="70">
        <f t="shared" si="5"/>
        <v>846.41838019303407</v>
      </c>
      <c r="Y28" s="70">
        <f t="shared" si="6"/>
        <v>76.418380193034068</v>
      </c>
      <c r="Z28" s="70">
        <f t="shared" si="7"/>
        <v>76</v>
      </c>
      <c r="AA28" s="24">
        <f t="shared" si="8"/>
        <v>76</v>
      </c>
      <c r="AB28" s="67">
        <f t="shared" si="9"/>
        <v>846</v>
      </c>
    </row>
    <row r="29" spans="1:28" ht="15" customHeight="1" x14ac:dyDescent="0.25">
      <c r="A29" s="71">
        <v>1120</v>
      </c>
      <c r="B29" s="71">
        <v>770</v>
      </c>
      <c r="C29" s="68">
        <v>14.93</v>
      </c>
      <c r="D29" s="68">
        <v>271.23</v>
      </c>
      <c r="E29" s="68">
        <v>211.96</v>
      </c>
      <c r="F29" s="68">
        <f t="shared" si="0"/>
        <v>83.166666666666671</v>
      </c>
      <c r="G29" s="68">
        <v>0</v>
      </c>
      <c r="H29" s="68">
        <f t="shared" si="1"/>
        <v>112.33333333333333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0</v>
      </c>
      <c r="U29" s="74">
        <f t="shared" si="3"/>
        <v>-770</v>
      </c>
      <c r="V29" s="70">
        <f t="shared" si="4"/>
        <v>-770</v>
      </c>
      <c r="W29" s="70"/>
      <c r="X29" s="70">
        <f t="shared" si="5"/>
        <v>846.41838019303407</v>
      </c>
      <c r="Y29" s="70">
        <f t="shared" si="6"/>
        <v>76.418380193034068</v>
      </c>
      <c r="Z29" s="70">
        <f t="shared" si="7"/>
        <v>76</v>
      </c>
      <c r="AA29" s="24">
        <f t="shared" si="8"/>
        <v>76</v>
      </c>
      <c r="AB29" s="67">
        <f t="shared" si="9"/>
        <v>846</v>
      </c>
    </row>
    <row r="30" spans="1:28" ht="15" customHeight="1" x14ac:dyDescent="0.25">
      <c r="A30" s="71">
        <v>1237</v>
      </c>
      <c r="B30" s="71">
        <v>770</v>
      </c>
      <c r="C30" s="68">
        <v>16.489999999999998</v>
      </c>
      <c r="D30" s="68">
        <v>271.27999999999997</v>
      </c>
      <c r="E30" s="68">
        <v>211.96</v>
      </c>
      <c r="F30" s="68">
        <f t="shared" si="0"/>
        <v>80.090909090909093</v>
      </c>
      <c r="G30" s="68">
        <v>0</v>
      </c>
      <c r="H30" s="68">
        <f t="shared" si="1"/>
        <v>122.54545454545455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-770</v>
      </c>
      <c r="V30" s="70">
        <f t="shared" si="4"/>
        <v>-770</v>
      </c>
      <c r="W30" s="70"/>
      <c r="X30" s="70">
        <f t="shared" si="5"/>
        <v>846.41838019303407</v>
      </c>
      <c r="Y30" s="70">
        <f t="shared" si="6"/>
        <v>76.418380193034068</v>
      </c>
      <c r="Z30" s="70">
        <f t="shared" si="7"/>
        <v>76</v>
      </c>
      <c r="AA30" s="24">
        <f t="shared" si="8"/>
        <v>76</v>
      </c>
      <c r="AB30" s="67">
        <f t="shared" si="9"/>
        <v>846</v>
      </c>
    </row>
    <row r="31" spans="1:28" ht="15" customHeight="1" x14ac:dyDescent="0.25">
      <c r="A31" s="71">
        <v>1353</v>
      </c>
      <c r="B31" s="71">
        <v>770</v>
      </c>
      <c r="C31" s="68">
        <v>18.04</v>
      </c>
      <c r="D31" s="68">
        <v>271.33999999999997</v>
      </c>
      <c r="E31" s="68">
        <v>211.96</v>
      </c>
      <c r="F31" s="68">
        <f t="shared" si="0"/>
        <v>76.5</v>
      </c>
      <c r="G31" s="68">
        <v>0</v>
      </c>
      <c r="H31" s="68">
        <f t="shared" si="1"/>
        <v>134.80000000000001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-770</v>
      </c>
      <c r="V31" s="70">
        <f t="shared" si="4"/>
        <v>-770</v>
      </c>
      <c r="W31" s="70"/>
      <c r="X31" s="70">
        <f t="shared" si="5"/>
        <v>846.41838019303407</v>
      </c>
      <c r="Y31" s="70">
        <f t="shared" si="6"/>
        <v>76.418380193034068</v>
      </c>
      <c r="Z31" s="70">
        <f t="shared" si="7"/>
        <v>76</v>
      </c>
      <c r="AA31" s="24">
        <f t="shared" si="8"/>
        <v>76</v>
      </c>
      <c r="AB31" s="67">
        <f t="shared" si="9"/>
        <v>846</v>
      </c>
    </row>
    <row r="32" spans="1:28" ht="15" customHeight="1" x14ac:dyDescent="0.25">
      <c r="A32" s="71">
        <v>1470</v>
      </c>
      <c r="B32" s="71">
        <v>770</v>
      </c>
      <c r="C32" s="68">
        <v>19.600000000000001</v>
      </c>
      <c r="D32" s="68">
        <v>271.41000000000003</v>
      </c>
      <c r="E32" s="68">
        <v>211.96</v>
      </c>
      <c r="F32" s="68">
        <f t="shared" si="0"/>
        <v>72</v>
      </c>
      <c r="G32" s="68">
        <v>0</v>
      </c>
      <c r="H32" s="68">
        <f t="shared" si="1"/>
        <v>149.77777777777777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-770</v>
      </c>
      <c r="V32" s="70">
        <f t="shared" si="4"/>
        <v>-770</v>
      </c>
      <c r="W32" s="70"/>
      <c r="X32" s="70">
        <f t="shared" si="5"/>
        <v>846.41838019303407</v>
      </c>
      <c r="Y32" s="70">
        <f t="shared" si="6"/>
        <v>76.418380193034068</v>
      </c>
      <c r="Z32" s="70">
        <f t="shared" si="7"/>
        <v>76</v>
      </c>
      <c r="AA32" s="24">
        <f t="shared" si="8"/>
        <v>76</v>
      </c>
      <c r="AB32" s="67">
        <f t="shared" si="9"/>
        <v>846</v>
      </c>
    </row>
    <row r="33" spans="1:28" ht="15" customHeight="1" x14ac:dyDescent="0.25">
      <c r="A33" s="71">
        <v>1565</v>
      </c>
      <c r="B33" s="71">
        <v>770</v>
      </c>
      <c r="C33" s="68">
        <v>20.86</v>
      </c>
      <c r="D33" s="68">
        <v>271.49</v>
      </c>
      <c r="E33" s="68">
        <v>211.96</v>
      </c>
      <c r="F33" s="68">
        <f t="shared" si="0"/>
        <v>69.125</v>
      </c>
      <c r="G33" s="68">
        <v>0</v>
      </c>
      <c r="H33" s="68">
        <f t="shared" si="1"/>
        <v>168.5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-770</v>
      </c>
      <c r="V33" s="70">
        <f t="shared" si="4"/>
        <v>-770</v>
      </c>
      <c r="W33" s="70"/>
      <c r="X33" s="70">
        <f t="shared" si="5"/>
        <v>846.41838019303407</v>
      </c>
      <c r="Y33" s="70">
        <f t="shared" si="6"/>
        <v>76.418380193034068</v>
      </c>
      <c r="Z33" s="70">
        <f t="shared" si="7"/>
        <v>76</v>
      </c>
      <c r="AA33" s="24">
        <f t="shared" si="8"/>
        <v>76</v>
      </c>
      <c r="AB33" s="67">
        <f t="shared" si="9"/>
        <v>846</v>
      </c>
    </row>
    <row r="34" spans="1:28" ht="15" customHeight="1" x14ac:dyDescent="0.25">
      <c r="A34" s="71">
        <v>1659</v>
      </c>
      <c r="B34" s="71">
        <v>770</v>
      </c>
      <c r="C34" s="68">
        <v>22.12</v>
      </c>
      <c r="D34" s="68">
        <v>271.58</v>
      </c>
      <c r="E34" s="68">
        <v>211.96</v>
      </c>
      <c r="F34" s="68">
        <f t="shared" si="0"/>
        <v>65.571428571428569</v>
      </c>
      <c r="G34" s="68">
        <v>0</v>
      </c>
      <c r="H34" s="68">
        <f t="shared" si="1"/>
        <v>192.57142857142858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3">IF(RAND()&lt;0.5,0,1)</f>
        <v>1</v>
      </c>
      <c r="N34" s="26"/>
      <c r="O34" s="26"/>
      <c r="P34" s="25"/>
      <c r="Q34" s="25"/>
      <c r="T34" s="22">
        <v>0</v>
      </c>
      <c r="U34" s="74">
        <f t="shared" ref="U34:U65" si="14">T34-B34</f>
        <v>-770</v>
      </c>
      <c r="V34" s="70">
        <f t="shared" ref="V34:V65" si="15">ROUND(U34,0)</f>
        <v>-770</v>
      </c>
      <c r="W34" s="70"/>
      <c r="X34" s="70">
        <f t="shared" ref="X34:X65" si="16">B34/$W$2*$W$3</f>
        <v>846.41838019303407</v>
      </c>
      <c r="Y34" s="70">
        <f t="shared" ref="Y34:Y65" si="17">X34-B34</f>
        <v>76.418380193034068</v>
      </c>
      <c r="Z34" s="70">
        <f t="shared" ref="Z34:Z65" si="18">ROUND(Y34,0)</f>
        <v>76</v>
      </c>
      <c r="AA34" s="24">
        <f t="shared" ref="AA34:AA65" si="19">IF(V34&gt;=0,V34,Z34)</f>
        <v>76</v>
      </c>
      <c r="AB34" s="67">
        <f t="shared" ref="AB34:AB65" si="20">B34+AA34</f>
        <v>846</v>
      </c>
    </row>
    <row r="35" spans="1:28" ht="15" customHeight="1" x14ac:dyDescent="0.25">
      <c r="A35" s="71">
        <v>1754</v>
      </c>
      <c r="B35" s="71">
        <v>770</v>
      </c>
      <c r="C35" s="68">
        <v>23.39</v>
      </c>
      <c r="D35" s="68">
        <v>271.68</v>
      </c>
      <c r="E35" s="68">
        <v>211.96</v>
      </c>
      <c r="F35" s="68">
        <f t="shared" si="0"/>
        <v>60.666666666666664</v>
      </c>
      <c r="G35" s="68">
        <v>0</v>
      </c>
      <c r="H35" s="68">
        <f t="shared" si="1"/>
        <v>224.66666666666666</v>
      </c>
      <c r="I35" s="68">
        <v>0</v>
      </c>
      <c r="J35" s="72">
        <f t="shared" ref="J35:J66" si="21">IF(ABS(B35-B34)&lt;=50,1,0)</f>
        <v>1</v>
      </c>
      <c r="K35" s="72">
        <f t="shared" ref="K35:K66" si="22">IF(ABS((B35-B34))&lt;=50,1,IF((B35-B34)*(1)&gt;=0,1,-1))</f>
        <v>1</v>
      </c>
      <c r="L35" s="72">
        <f t="shared" si="12"/>
        <v>1</v>
      </c>
      <c r="M35" s="72">
        <f t="shared" ca="1" si="13"/>
        <v>0</v>
      </c>
      <c r="N35" s="26"/>
      <c r="O35" s="26"/>
      <c r="P35" s="25"/>
      <c r="Q35" s="25"/>
      <c r="T35" s="22">
        <v>0</v>
      </c>
      <c r="U35" s="74">
        <f t="shared" si="14"/>
        <v>-770</v>
      </c>
      <c r="V35" s="70">
        <f t="shared" si="15"/>
        <v>-770</v>
      </c>
      <c r="W35" s="70"/>
      <c r="X35" s="70">
        <f t="shared" si="16"/>
        <v>846.41838019303407</v>
      </c>
      <c r="Y35" s="70">
        <f t="shared" si="17"/>
        <v>76.418380193034068</v>
      </c>
      <c r="Z35" s="70">
        <f t="shared" si="18"/>
        <v>76</v>
      </c>
      <c r="AA35" s="24">
        <f t="shared" si="19"/>
        <v>76</v>
      </c>
      <c r="AB35" s="67">
        <f t="shared" si="20"/>
        <v>846</v>
      </c>
    </row>
    <row r="36" spans="1:28" ht="15" customHeight="1" x14ac:dyDescent="0.25">
      <c r="A36" s="71">
        <v>1800</v>
      </c>
      <c r="B36" s="71">
        <v>770</v>
      </c>
      <c r="C36" s="68">
        <v>23.99</v>
      </c>
      <c r="D36" s="68">
        <v>271.77999999999997</v>
      </c>
      <c r="E36" s="68">
        <v>211.96</v>
      </c>
      <c r="F36" s="68">
        <f t="shared" si="0"/>
        <v>63.6</v>
      </c>
      <c r="G36" s="68">
        <v>0</v>
      </c>
      <c r="H36" s="68">
        <f t="shared" si="1"/>
        <v>269.60000000000002</v>
      </c>
      <c r="I36" s="68">
        <v>0</v>
      </c>
      <c r="J36" s="72">
        <f t="shared" si="21"/>
        <v>1</v>
      </c>
      <c r="K36" s="72">
        <f t="shared" si="22"/>
        <v>1</v>
      </c>
      <c r="L36" s="72">
        <f t="shared" si="12"/>
        <v>1</v>
      </c>
      <c r="M36" s="72">
        <f t="shared" ca="1" si="13"/>
        <v>0</v>
      </c>
      <c r="N36" s="26"/>
      <c r="O36" s="26"/>
      <c r="P36" s="25"/>
      <c r="Q36" s="25"/>
      <c r="T36" s="22">
        <v>0</v>
      </c>
      <c r="U36" s="74">
        <f t="shared" si="14"/>
        <v>-770</v>
      </c>
      <c r="V36" s="70">
        <f t="shared" si="15"/>
        <v>-770</v>
      </c>
      <c r="W36" s="70"/>
      <c r="X36" s="70">
        <f t="shared" si="16"/>
        <v>846.41838019303407</v>
      </c>
      <c r="Y36" s="70">
        <f t="shared" si="17"/>
        <v>76.418380193034068</v>
      </c>
      <c r="Z36" s="70">
        <f t="shared" si="18"/>
        <v>76</v>
      </c>
      <c r="AA36" s="24">
        <f t="shared" si="19"/>
        <v>76</v>
      </c>
      <c r="AB36" s="67">
        <f t="shared" si="20"/>
        <v>846</v>
      </c>
    </row>
    <row r="37" spans="1:28" ht="15" customHeight="1" x14ac:dyDescent="0.25">
      <c r="A37" s="71">
        <v>1845</v>
      </c>
      <c r="B37" s="71">
        <v>770</v>
      </c>
      <c r="C37" s="68">
        <v>24.6</v>
      </c>
      <c r="D37" s="68">
        <v>271.89</v>
      </c>
      <c r="E37" s="68">
        <v>211.96</v>
      </c>
      <c r="F37" s="68">
        <f t="shared" si="0"/>
        <v>68.25</v>
      </c>
      <c r="G37" s="68">
        <v>0</v>
      </c>
      <c r="H37" s="68">
        <f t="shared" si="1"/>
        <v>337</v>
      </c>
      <c r="I37" s="68">
        <v>0</v>
      </c>
      <c r="J37" s="72">
        <f t="shared" si="21"/>
        <v>1</v>
      </c>
      <c r="K37" s="72">
        <f t="shared" si="22"/>
        <v>1</v>
      </c>
      <c r="L37" s="72">
        <f t="shared" si="12"/>
        <v>1</v>
      </c>
      <c r="M37" s="72">
        <f t="shared" ca="1" si="13"/>
        <v>1</v>
      </c>
      <c r="N37" s="26"/>
      <c r="O37" s="26"/>
      <c r="P37" s="25"/>
      <c r="Q37" s="25"/>
      <c r="T37" s="22">
        <v>0</v>
      </c>
      <c r="U37" s="74">
        <f t="shared" si="14"/>
        <v>-770</v>
      </c>
      <c r="V37" s="70">
        <f t="shared" si="15"/>
        <v>-770</v>
      </c>
      <c r="W37" s="70"/>
      <c r="X37" s="70">
        <f t="shared" si="16"/>
        <v>846.41838019303407</v>
      </c>
      <c r="Y37" s="70">
        <f t="shared" si="17"/>
        <v>76.418380193034068</v>
      </c>
      <c r="Z37" s="70">
        <f t="shared" si="18"/>
        <v>76</v>
      </c>
      <c r="AA37" s="24">
        <f t="shared" si="19"/>
        <v>76</v>
      </c>
      <c r="AB37" s="67">
        <f t="shared" si="20"/>
        <v>846</v>
      </c>
    </row>
    <row r="38" spans="1:28" ht="15" customHeight="1" x14ac:dyDescent="0.25">
      <c r="A38" s="71">
        <v>1890</v>
      </c>
      <c r="B38" s="71">
        <v>770</v>
      </c>
      <c r="C38" s="68">
        <v>25.2</v>
      </c>
      <c r="D38" s="68">
        <v>272</v>
      </c>
      <c r="E38" s="68">
        <v>211.96</v>
      </c>
      <c r="F38" s="68">
        <f t="shared" si="0"/>
        <v>76</v>
      </c>
      <c r="G38" s="68">
        <v>0</v>
      </c>
      <c r="H38" s="68">
        <f t="shared" si="1"/>
        <v>449.33333333333331</v>
      </c>
      <c r="I38" s="68">
        <v>0</v>
      </c>
      <c r="J38" s="72">
        <f t="shared" si="21"/>
        <v>1</v>
      </c>
      <c r="K38" s="72">
        <f t="shared" si="22"/>
        <v>1</v>
      </c>
      <c r="L38" s="72">
        <f t="shared" si="12"/>
        <v>1</v>
      </c>
      <c r="M38" s="72">
        <f t="shared" ca="1" si="13"/>
        <v>1</v>
      </c>
      <c r="N38" s="26"/>
      <c r="O38" s="26"/>
      <c r="P38" s="25"/>
      <c r="Q38" s="25"/>
      <c r="T38" s="22">
        <v>0</v>
      </c>
      <c r="U38" s="74">
        <f t="shared" si="14"/>
        <v>-770</v>
      </c>
      <c r="V38" s="70">
        <f t="shared" si="15"/>
        <v>-770</v>
      </c>
      <c r="W38" s="70"/>
      <c r="X38" s="70">
        <f t="shared" si="16"/>
        <v>846.41838019303407</v>
      </c>
      <c r="Y38" s="70">
        <f t="shared" si="17"/>
        <v>76.418380193034068</v>
      </c>
      <c r="Z38" s="70">
        <f t="shared" si="18"/>
        <v>76</v>
      </c>
      <c r="AA38" s="24">
        <f t="shared" si="19"/>
        <v>76</v>
      </c>
      <c r="AB38" s="67">
        <f t="shared" si="20"/>
        <v>846</v>
      </c>
    </row>
    <row r="39" spans="1:28" ht="15" customHeight="1" x14ac:dyDescent="0.25">
      <c r="A39" s="71">
        <v>1966</v>
      </c>
      <c r="B39" s="71">
        <v>770</v>
      </c>
      <c r="C39" s="68">
        <v>26.21</v>
      </c>
      <c r="D39" s="68">
        <v>272.12</v>
      </c>
      <c r="E39" s="68">
        <v>211.96</v>
      </c>
      <c r="F39" s="68">
        <f t="shared" si="0"/>
        <v>76</v>
      </c>
      <c r="G39" s="68">
        <v>0</v>
      </c>
      <c r="H39" s="68">
        <f t="shared" si="1"/>
        <v>674</v>
      </c>
      <c r="I39" s="68">
        <v>0</v>
      </c>
      <c r="J39" s="72">
        <f t="shared" si="21"/>
        <v>1</v>
      </c>
      <c r="K39" s="72">
        <f t="shared" si="22"/>
        <v>1</v>
      </c>
      <c r="L39" s="72">
        <f t="shared" ref="L39:L70" si="23">IF(OR(COUNTIF(K35:K39,1)=5,COUNTIF(K35:K39,-1)=5),1,0)</f>
        <v>1</v>
      </c>
      <c r="M39" s="72">
        <f t="shared" ca="1" si="13"/>
        <v>0</v>
      </c>
      <c r="N39" s="26"/>
      <c r="O39" s="26"/>
      <c r="P39" s="25"/>
      <c r="Q39" s="25"/>
      <c r="T39" s="22">
        <v>0</v>
      </c>
      <c r="U39" s="74">
        <f t="shared" si="14"/>
        <v>-770</v>
      </c>
      <c r="V39" s="70">
        <f t="shared" si="15"/>
        <v>-770</v>
      </c>
      <c r="W39" s="70"/>
      <c r="X39" s="70">
        <f t="shared" si="16"/>
        <v>846.41838019303407</v>
      </c>
      <c r="Y39" s="70">
        <f t="shared" si="17"/>
        <v>76.418380193034068</v>
      </c>
      <c r="Z39" s="70">
        <f t="shared" si="18"/>
        <v>76</v>
      </c>
      <c r="AA39" s="24">
        <f t="shared" si="19"/>
        <v>76</v>
      </c>
      <c r="AB39" s="67">
        <f t="shared" si="20"/>
        <v>846</v>
      </c>
    </row>
    <row r="40" spans="1:28" ht="15" customHeight="1" x14ac:dyDescent="0.25">
      <c r="A40" s="71">
        <v>2042</v>
      </c>
      <c r="B40" s="71">
        <v>770</v>
      </c>
      <c r="C40" s="68">
        <v>27.23</v>
      </c>
      <c r="D40" s="68">
        <v>272.25</v>
      </c>
      <c r="E40" s="68">
        <v>211.96</v>
      </c>
      <c r="F40" s="68">
        <f t="shared" si="0"/>
        <v>76</v>
      </c>
      <c r="G40" s="68">
        <v>0</v>
      </c>
      <c r="H40" s="68">
        <f t="shared" si="1"/>
        <v>1348</v>
      </c>
      <c r="I40" s="68">
        <v>0</v>
      </c>
      <c r="J40" s="72">
        <f t="shared" si="21"/>
        <v>1</v>
      </c>
      <c r="K40" s="72">
        <f t="shared" si="22"/>
        <v>1</v>
      </c>
      <c r="L40" s="72">
        <f t="shared" si="23"/>
        <v>1</v>
      </c>
      <c r="M40" s="72">
        <f t="shared" ca="1" si="13"/>
        <v>1</v>
      </c>
      <c r="N40" s="26"/>
      <c r="O40" s="26"/>
      <c r="P40" s="25"/>
      <c r="Q40" s="25"/>
      <c r="T40" s="22">
        <v>0</v>
      </c>
      <c r="U40" s="74">
        <f t="shared" si="14"/>
        <v>-770</v>
      </c>
      <c r="V40" s="70">
        <f t="shared" si="15"/>
        <v>-770</v>
      </c>
      <c r="W40" s="70"/>
      <c r="X40" s="70">
        <f t="shared" si="16"/>
        <v>846.41838019303407</v>
      </c>
      <c r="Y40" s="70">
        <f t="shared" si="17"/>
        <v>76.418380193034068</v>
      </c>
      <c r="Z40" s="70">
        <f t="shared" si="18"/>
        <v>76</v>
      </c>
      <c r="AA40" s="24">
        <f t="shared" si="19"/>
        <v>76</v>
      </c>
      <c r="AB40" s="67">
        <f t="shared" si="20"/>
        <v>846</v>
      </c>
    </row>
    <row r="41" spans="1:28" ht="15" customHeight="1" x14ac:dyDescent="0.25">
      <c r="A41" s="79">
        <v>2118</v>
      </c>
      <c r="B41" s="71">
        <v>770</v>
      </c>
      <c r="C41" s="68">
        <v>28.23</v>
      </c>
      <c r="D41" s="68">
        <v>272.38</v>
      </c>
      <c r="E41" s="68">
        <v>211.96</v>
      </c>
      <c r="F41" s="80">
        <v>0</v>
      </c>
      <c r="G41" s="80">
        <v>0</v>
      </c>
      <c r="H41" s="80">
        <f>($B$44-B41)/(ROW($B$44)-ROW(B41))</f>
        <v>0</v>
      </c>
      <c r="I41" s="80">
        <v>0</v>
      </c>
      <c r="J41" s="72">
        <f t="shared" si="21"/>
        <v>1</v>
      </c>
      <c r="K41" s="72">
        <f t="shared" si="22"/>
        <v>1</v>
      </c>
      <c r="L41" s="72">
        <f t="shared" si="23"/>
        <v>1</v>
      </c>
      <c r="M41" s="72">
        <f t="shared" ca="1" si="13"/>
        <v>0</v>
      </c>
      <c r="N41" s="26"/>
      <c r="O41" s="26"/>
      <c r="P41" s="25"/>
      <c r="Q41" s="25"/>
      <c r="T41" s="22">
        <v>0</v>
      </c>
      <c r="U41" s="74">
        <f t="shared" si="14"/>
        <v>-770</v>
      </c>
      <c r="V41" s="70">
        <f t="shared" si="15"/>
        <v>-770</v>
      </c>
      <c r="W41" s="70"/>
      <c r="X41" s="70">
        <f t="shared" si="16"/>
        <v>846.41838019303407</v>
      </c>
      <c r="Y41" s="70">
        <f t="shared" si="17"/>
        <v>76.418380193034068</v>
      </c>
      <c r="Z41" s="70">
        <f t="shared" si="18"/>
        <v>76</v>
      </c>
      <c r="AA41" s="24">
        <f t="shared" si="19"/>
        <v>76</v>
      </c>
      <c r="AB41" s="67">
        <f t="shared" si="20"/>
        <v>846</v>
      </c>
    </row>
    <row r="42" spans="1:28" ht="15" customHeight="1" x14ac:dyDescent="0.25">
      <c r="A42" s="71">
        <v>2042</v>
      </c>
      <c r="B42" s="71">
        <v>770</v>
      </c>
      <c r="C42" s="68">
        <v>27.22</v>
      </c>
      <c r="D42" s="68">
        <v>272.51</v>
      </c>
      <c r="E42" s="68">
        <v>211.96</v>
      </c>
      <c r="F42" s="68">
        <v>0</v>
      </c>
      <c r="G42" s="68">
        <f t="shared" ref="G42:G73" si="24">($A$41-A42)/(ROW(A42)-ROW($A$41))</f>
        <v>76</v>
      </c>
      <c r="H42" s="68">
        <v>0</v>
      </c>
      <c r="I42" s="68">
        <f t="shared" ref="I42:I73" si="25">($A$41-B42)/(ROW(B42)-ROW($A$41))</f>
        <v>1348</v>
      </c>
      <c r="J42" s="72">
        <f t="shared" si="21"/>
        <v>1</v>
      </c>
      <c r="K42" s="72">
        <f t="shared" si="22"/>
        <v>1</v>
      </c>
      <c r="L42" s="72">
        <f t="shared" si="23"/>
        <v>1</v>
      </c>
      <c r="M42" s="72">
        <f t="shared" ca="1" si="13"/>
        <v>1</v>
      </c>
      <c r="N42" s="26"/>
      <c r="O42" s="26"/>
      <c r="P42" s="25"/>
      <c r="Q42" s="25"/>
      <c r="T42" s="22">
        <v>0</v>
      </c>
      <c r="U42" s="74">
        <f t="shared" si="14"/>
        <v>-770</v>
      </c>
      <c r="V42" s="70">
        <f t="shared" si="15"/>
        <v>-770</v>
      </c>
      <c r="W42" s="70"/>
      <c r="X42" s="70">
        <f t="shared" si="16"/>
        <v>846.41838019303407</v>
      </c>
      <c r="Y42" s="70">
        <f t="shared" si="17"/>
        <v>76.418380193034068</v>
      </c>
      <c r="Z42" s="70">
        <f t="shared" si="18"/>
        <v>76</v>
      </c>
      <c r="AA42" s="24">
        <f t="shared" si="19"/>
        <v>76</v>
      </c>
      <c r="AB42" s="67">
        <f t="shared" si="20"/>
        <v>846</v>
      </c>
    </row>
    <row r="43" spans="1:28" ht="15" customHeight="1" x14ac:dyDescent="0.25">
      <c r="A43" s="71">
        <v>1966</v>
      </c>
      <c r="B43" s="71">
        <v>770</v>
      </c>
      <c r="C43" s="68">
        <v>26.21</v>
      </c>
      <c r="D43" s="68">
        <v>272.63</v>
      </c>
      <c r="E43" s="68">
        <v>211.96</v>
      </c>
      <c r="F43" s="68">
        <v>0</v>
      </c>
      <c r="G43" s="68">
        <f t="shared" si="24"/>
        <v>76</v>
      </c>
      <c r="H43" s="68">
        <v>0</v>
      </c>
      <c r="I43" s="68">
        <f t="shared" si="25"/>
        <v>674</v>
      </c>
      <c r="J43" s="72">
        <f t="shared" si="21"/>
        <v>1</v>
      </c>
      <c r="K43" s="72">
        <f t="shared" si="22"/>
        <v>1</v>
      </c>
      <c r="L43" s="72">
        <f t="shared" si="23"/>
        <v>1</v>
      </c>
      <c r="M43" s="72">
        <f t="shared" ca="1" si="13"/>
        <v>0</v>
      </c>
      <c r="N43" s="26"/>
      <c r="O43" s="26"/>
      <c r="P43" s="25"/>
      <c r="Q43" s="25"/>
      <c r="T43" s="22">
        <v>0</v>
      </c>
      <c r="U43" s="74">
        <f t="shared" si="14"/>
        <v>-770</v>
      </c>
      <c r="V43" s="70">
        <f t="shared" si="15"/>
        <v>-770</v>
      </c>
      <c r="W43" s="70"/>
      <c r="X43" s="70">
        <f t="shared" si="16"/>
        <v>846.41838019303407</v>
      </c>
      <c r="Y43" s="70">
        <f t="shared" si="17"/>
        <v>76.418380193034068</v>
      </c>
      <c r="Z43" s="70">
        <f t="shared" si="18"/>
        <v>76</v>
      </c>
      <c r="AA43" s="24">
        <f t="shared" si="19"/>
        <v>76</v>
      </c>
      <c r="AB43" s="67">
        <f t="shared" si="20"/>
        <v>846</v>
      </c>
    </row>
    <row r="44" spans="1:28" ht="15" customHeight="1" x14ac:dyDescent="0.25">
      <c r="A44" s="71">
        <v>1890</v>
      </c>
      <c r="B44" s="79">
        <v>770</v>
      </c>
      <c r="C44" s="68">
        <v>25.2</v>
      </c>
      <c r="D44" s="68">
        <v>272.74</v>
      </c>
      <c r="E44" s="68">
        <v>211.96</v>
      </c>
      <c r="F44" s="68">
        <v>0</v>
      </c>
      <c r="G44" s="68">
        <f t="shared" si="24"/>
        <v>76</v>
      </c>
      <c r="H44" s="68">
        <v>0</v>
      </c>
      <c r="I44" s="68">
        <f t="shared" si="25"/>
        <v>449.33333333333331</v>
      </c>
      <c r="J44" s="72">
        <f t="shared" si="21"/>
        <v>1</v>
      </c>
      <c r="K44" s="72">
        <f t="shared" si="22"/>
        <v>1</v>
      </c>
      <c r="L44" s="72">
        <f t="shared" si="23"/>
        <v>1</v>
      </c>
      <c r="M44" s="72">
        <f t="shared" ca="1" si="13"/>
        <v>0</v>
      </c>
      <c r="N44" s="26"/>
      <c r="O44" s="26"/>
      <c r="P44" s="25"/>
      <c r="Q44" s="25"/>
      <c r="T44" s="22">
        <v>0</v>
      </c>
      <c r="U44" s="74">
        <f t="shared" si="14"/>
        <v>-770</v>
      </c>
      <c r="V44" s="70">
        <f t="shared" si="15"/>
        <v>-770</v>
      </c>
      <c r="W44" s="70"/>
      <c r="X44" s="70">
        <f t="shared" si="16"/>
        <v>846.41838019303407</v>
      </c>
      <c r="Y44" s="70">
        <f t="shared" si="17"/>
        <v>76.418380193034068</v>
      </c>
      <c r="Z44" s="70">
        <f t="shared" si="18"/>
        <v>76</v>
      </c>
      <c r="AA44" s="24">
        <f t="shared" si="19"/>
        <v>76</v>
      </c>
      <c r="AB44" s="67">
        <f t="shared" si="20"/>
        <v>846</v>
      </c>
    </row>
    <row r="45" spans="1:28" ht="15" customHeight="1" x14ac:dyDescent="0.25">
      <c r="A45" s="71">
        <v>1762</v>
      </c>
      <c r="B45" s="71">
        <v>770</v>
      </c>
      <c r="C45" s="68">
        <v>23.49</v>
      </c>
      <c r="D45" s="68">
        <v>272.83999999999997</v>
      </c>
      <c r="E45" s="68">
        <v>211.96</v>
      </c>
      <c r="F45" s="68">
        <v>0</v>
      </c>
      <c r="G45" s="68">
        <f t="shared" si="24"/>
        <v>89</v>
      </c>
      <c r="H45" s="68">
        <v>0</v>
      </c>
      <c r="I45" s="68">
        <f t="shared" si="25"/>
        <v>337</v>
      </c>
      <c r="J45" s="72">
        <f t="shared" si="21"/>
        <v>1</v>
      </c>
      <c r="K45" s="72">
        <f t="shared" si="22"/>
        <v>1</v>
      </c>
      <c r="L45" s="72">
        <f t="shared" si="23"/>
        <v>1</v>
      </c>
      <c r="M45" s="72">
        <f t="shared" ca="1" si="13"/>
        <v>1</v>
      </c>
      <c r="N45" s="26"/>
      <c r="O45" s="26"/>
      <c r="P45" s="25"/>
      <c r="Q45" s="25"/>
      <c r="T45" s="22">
        <v>0</v>
      </c>
      <c r="U45" s="74">
        <f t="shared" si="14"/>
        <v>-770</v>
      </c>
      <c r="V45" s="70">
        <f t="shared" si="15"/>
        <v>-770</v>
      </c>
      <c r="W45" s="70"/>
      <c r="X45" s="70">
        <f t="shared" si="16"/>
        <v>846.41838019303407</v>
      </c>
      <c r="Y45" s="70">
        <f t="shared" si="17"/>
        <v>76.418380193034068</v>
      </c>
      <c r="Z45" s="70">
        <f t="shared" si="18"/>
        <v>76</v>
      </c>
      <c r="AA45" s="24">
        <f t="shared" si="19"/>
        <v>76</v>
      </c>
      <c r="AB45" s="67">
        <f t="shared" si="20"/>
        <v>846</v>
      </c>
    </row>
    <row r="46" spans="1:28" ht="15" customHeight="1" x14ac:dyDescent="0.25">
      <c r="A46" s="71">
        <v>1633</v>
      </c>
      <c r="B46" s="71">
        <v>770</v>
      </c>
      <c r="C46" s="68">
        <v>21.77</v>
      </c>
      <c r="D46" s="68">
        <v>272.92</v>
      </c>
      <c r="E46" s="68">
        <v>211.96</v>
      </c>
      <c r="F46" s="68">
        <v>0</v>
      </c>
      <c r="G46" s="68">
        <f t="shared" si="24"/>
        <v>97</v>
      </c>
      <c r="H46" s="68">
        <v>0</v>
      </c>
      <c r="I46" s="68">
        <f t="shared" si="25"/>
        <v>269.60000000000002</v>
      </c>
      <c r="J46" s="72">
        <f t="shared" si="21"/>
        <v>1</v>
      </c>
      <c r="K46" s="72">
        <f t="shared" si="22"/>
        <v>1</v>
      </c>
      <c r="L46" s="72">
        <f t="shared" si="23"/>
        <v>1</v>
      </c>
      <c r="M46" s="72">
        <f t="shared" ca="1" si="13"/>
        <v>0</v>
      </c>
      <c r="N46" s="26"/>
      <c r="O46" s="26"/>
      <c r="P46" s="25"/>
      <c r="Q46" s="25"/>
      <c r="T46" s="22">
        <v>0</v>
      </c>
      <c r="U46" s="74">
        <f t="shared" si="14"/>
        <v>-770</v>
      </c>
      <c r="V46" s="70">
        <f t="shared" si="15"/>
        <v>-770</v>
      </c>
      <c r="W46" s="70"/>
      <c r="X46" s="70">
        <f t="shared" si="16"/>
        <v>846.41838019303407</v>
      </c>
      <c r="Y46" s="70">
        <f t="shared" si="17"/>
        <v>76.418380193034068</v>
      </c>
      <c r="Z46" s="70">
        <f t="shared" si="18"/>
        <v>76</v>
      </c>
      <c r="AA46" s="24">
        <f t="shared" si="19"/>
        <v>76</v>
      </c>
      <c r="AB46" s="67">
        <f t="shared" si="20"/>
        <v>846</v>
      </c>
    </row>
    <row r="47" spans="1:28" ht="15" customHeight="1" x14ac:dyDescent="0.25">
      <c r="A47" s="71">
        <v>1505</v>
      </c>
      <c r="B47" s="71">
        <v>770</v>
      </c>
      <c r="C47" s="68">
        <v>20.07</v>
      </c>
      <c r="D47" s="68">
        <v>273</v>
      </c>
      <c r="E47" s="68">
        <v>211.96</v>
      </c>
      <c r="F47" s="68">
        <v>0</v>
      </c>
      <c r="G47" s="68">
        <f t="shared" si="24"/>
        <v>102.16666666666667</v>
      </c>
      <c r="H47" s="68">
        <v>0</v>
      </c>
      <c r="I47" s="68">
        <f t="shared" si="25"/>
        <v>224.66666666666666</v>
      </c>
      <c r="J47" s="72">
        <f t="shared" si="21"/>
        <v>1</v>
      </c>
      <c r="K47" s="72">
        <f t="shared" si="22"/>
        <v>1</v>
      </c>
      <c r="L47" s="72">
        <f t="shared" si="23"/>
        <v>1</v>
      </c>
      <c r="M47" s="72">
        <f t="shared" ca="1" si="13"/>
        <v>0</v>
      </c>
      <c r="N47" s="26"/>
      <c r="O47" s="26"/>
      <c r="P47" s="25"/>
      <c r="Q47" s="25"/>
      <c r="T47" s="22">
        <v>0</v>
      </c>
      <c r="U47" s="74">
        <f t="shared" si="14"/>
        <v>-770</v>
      </c>
      <c r="V47" s="70">
        <f t="shared" si="15"/>
        <v>-770</v>
      </c>
      <c r="W47" s="70"/>
      <c r="X47" s="70">
        <f t="shared" si="16"/>
        <v>846.41838019303407</v>
      </c>
      <c r="Y47" s="70">
        <f t="shared" si="17"/>
        <v>76.418380193034068</v>
      </c>
      <c r="Z47" s="70">
        <f t="shared" si="18"/>
        <v>76</v>
      </c>
      <c r="AA47" s="24">
        <f t="shared" si="19"/>
        <v>76</v>
      </c>
      <c r="AB47" s="67">
        <f t="shared" si="20"/>
        <v>846</v>
      </c>
    </row>
    <row r="48" spans="1:28" ht="15" customHeight="1" x14ac:dyDescent="0.25">
      <c r="A48" s="71">
        <v>1476</v>
      </c>
      <c r="B48" s="71">
        <v>770</v>
      </c>
      <c r="C48" s="68">
        <v>19.68</v>
      </c>
      <c r="D48" s="68">
        <v>273.07</v>
      </c>
      <c r="E48" s="68">
        <v>211.96</v>
      </c>
      <c r="F48" s="68">
        <v>0</v>
      </c>
      <c r="G48" s="68">
        <f t="shared" si="24"/>
        <v>91.714285714285708</v>
      </c>
      <c r="H48" s="68">
        <v>0</v>
      </c>
      <c r="I48" s="68">
        <f t="shared" si="25"/>
        <v>192.57142857142858</v>
      </c>
      <c r="J48" s="72">
        <f t="shared" si="21"/>
        <v>1</v>
      </c>
      <c r="K48" s="72">
        <f t="shared" si="22"/>
        <v>1</v>
      </c>
      <c r="L48" s="72">
        <f t="shared" si="23"/>
        <v>1</v>
      </c>
      <c r="M48" s="72">
        <f t="shared" ca="1" si="13"/>
        <v>1</v>
      </c>
      <c r="N48" s="26"/>
      <c r="O48" s="26"/>
      <c r="P48" s="25"/>
      <c r="Q48" s="25"/>
      <c r="T48" s="22">
        <v>0</v>
      </c>
      <c r="U48" s="74">
        <f t="shared" si="14"/>
        <v>-770</v>
      </c>
      <c r="V48" s="70">
        <f t="shared" si="15"/>
        <v>-770</v>
      </c>
      <c r="W48" s="70"/>
      <c r="X48" s="70">
        <f t="shared" si="16"/>
        <v>846.41838019303407</v>
      </c>
      <c r="Y48" s="70">
        <f t="shared" si="17"/>
        <v>76.418380193034068</v>
      </c>
      <c r="Z48" s="70">
        <f t="shared" si="18"/>
        <v>76</v>
      </c>
      <c r="AA48" s="24">
        <f t="shared" si="19"/>
        <v>76</v>
      </c>
      <c r="AB48" s="67">
        <f t="shared" si="20"/>
        <v>846</v>
      </c>
    </row>
    <row r="49" spans="1:28" ht="15" customHeight="1" x14ac:dyDescent="0.25">
      <c r="A49" s="71">
        <v>1447</v>
      </c>
      <c r="B49" s="71">
        <v>770</v>
      </c>
      <c r="C49" s="68">
        <v>19.29</v>
      </c>
      <c r="D49" s="68">
        <v>273.14</v>
      </c>
      <c r="E49" s="68">
        <v>211.96</v>
      </c>
      <c r="F49" s="68">
        <v>0</v>
      </c>
      <c r="G49" s="68">
        <f t="shared" si="24"/>
        <v>83.875</v>
      </c>
      <c r="H49" s="68">
        <v>0</v>
      </c>
      <c r="I49" s="68">
        <f t="shared" si="25"/>
        <v>168.5</v>
      </c>
      <c r="J49" s="72">
        <f t="shared" si="21"/>
        <v>1</v>
      </c>
      <c r="K49" s="72">
        <f t="shared" si="22"/>
        <v>1</v>
      </c>
      <c r="L49" s="72">
        <f t="shared" si="23"/>
        <v>1</v>
      </c>
      <c r="M49" s="72">
        <f t="shared" ca="1" si="13"/>
        <v>0</v>
      </c>
      <c r="N49" s="26"/>
      <c r="O49" s="26"/>
      <c r="P49" s="25"/>
      <c r="Q49" s="25"/>
      <c r="T49" s="22">
        <v>0</v>
      </c>
      <c r="U49" s="74">
        <f t="shared" si="14"/>
        <v>-770</v>
      </c>
      <c r="V49" s="70">
        <f t="shared" si="15"/>
        <v>-770</v>
      </c>
      <c r="W49" s="70"/>
      <c r="X49" s="70">
        <f t="shared" si="16"/>
        <v>846.41838019303407</v>
      </c>
      <c r="Y49" s="70">
        <f t="shared" si="17"/>
        <v>76.418380193034068</v>
      </c>
      <c r="Z49" s="70">
        <f t="shared" si="18"/>
        <v>76</v>
      </c>
      <c r="AA49" s="24">
        <f t="shared" si="19"/>
        <v>76</v>
      </c>
      <c r="AB49" s="67">
        <f t="shared" si="20"/>
        <v>846</v>
      </c>
    </row>
    <row r="50" spans="1:28" ht="15" customHeight="1" x14ac:dyDescent="0.25">
      <c r="A50" s="71">
        <v>1418</v>
      </c>
      <c r="B50" s="71">
        <v>770</v>
      </c>
      <c r="C50" s="68">
        <v>18.899999999999999</v>
      </c>
      <c r="D50" s="68">
        <v>273.20999999999998</v>
      </c>
      <c r="E50" s="68">
        <v>211.96</v>
      </c>
      <c r="F50" s="68">
        <v>0</v>
      </c>
      <c r="G50" s="68">
        <f t="shared" si="24"/>
        <v>77.777777777777771</v>
      </c>
      <c r="H50" s="68">
        <v>0</v>
      </c>
      <c r="I50" s="68">
        <f t="shared" si="25"/>
        <v>149.77777777777777</v>
      </c>
      <c r="J50" s="72">
        <f t="shared" si="21"/>
        <v>1</v>
      </c>
      <c r="K50" s="72">
        <f t="shared" si="22"/>
        <v>1</v>
      </c>
      <c r="L50" s="72">
        <f t="shared" si="23"/>
        <v>1</v>
      </c>
      <c r="M50" s="72">
        <f t="shared" ca="1" si="13"/>
        <v>1</v>
      </c>
      <c r="N50" s="26"/>
      <c r="O50" s="26"/>
      <c r="P50" s="25"/>
      <c r="Q50" s="25"/>
      <c r="T50" s="22">
        <v>0</v>
      </c>
      <c r="U50" s="74">
        <f t="shared" si="14"/>
        <v>-770</v>
      </c>
      <c r="V50" s="70">
        <f t="shared" si="15"/>
        <v>-770</v>
      </c>
      <c r="W50" s="70"/>
      <c r="X50" s="70">
        <f t="shared" si="16"/>
        <v>846.41838019303407</v>
      </c>
      <c r="Y50" s="70">
        <f t="shared" si="17"/>
        <v>76.418380193034068</v>
      </c>
      <c r="Z50" s="70">
        <f t="shared" si="18"/>
        <v>76</v>
      </c>
      <c r="AA50" s="24">
        <f t="shared" si="19"/>
        <v>76</v>
      </c>
      <c r="AB50" s="67">
        <f t="shared" si="20"/>
        <v>846</v>
      </c>
    </row>
    <row r="51" spans="1:28" ht="15" customHeight="1" x14ac:dyDescent="0.25">
      <c r="A51" s="71">
        <v>1382</v>
      </c>
      <c r="B51" s="71">
        <v>770</v>
      </c>
      <c r="C51" s="68">
        <v>18.420000000000002</v>
      </c>
      <c r="D51" s="68">
        <v>273.27</v>
      </c>
      <c r="E51" s="68">
        <v>211.96</v>
      </c>
      <c r="F51" s="68">
        <v>0</v>
      </c>
      <c r="G51" s="68">
        <f t="shared" si="24"/>
        <v>73.599999999999994</v>
      </c>
      <c r="H51" s="68">
        <v>0</v>
      </c>
      <c r="I51" s="68">
        <f t="shared" si="25"/>
        <v>134.80000000000001</v>
      </c>
      <c r="J51" s="72">
        <f t="shared" si="21"/>
        <v>1</v>
      </c>
      <c r="K51" s="72">
        <f t="shared" si="22"/>
        <v>1</v>
      </c>
      <c r="L51" s="72">
        <f t="shared" si="23"/>
        <v>1</v>
      </c>
      <c r="M51" s="72">
        <f t="shared" ca="1" si="13"/>
        <v>1</v>
      </c>
      <c r="N51" s="26"/>
      <c r="O51" s="26"/>
      <c r="P51" s="25"/>
      <c r="Q51" s="25"/>
      <c r="T51" s="22">
        <v>0</v>
      </c>
      <c r="U51" s="74">
        <f t="shared" si="14"/>
        <v>-770</v>
      </c>
      <c r="V51" s="70">
        <f t="shared" si="15"/>
        <v>-770</v>
      </c>
      <c r="W51" s="70"/>
      <c r="X51" s="70">
        <f t="shared" si="16"/>
        <v>846.41838019303407</v>
      </c>
      <c r="Y51" s="70">
        <f t="shared" si="17"/>
        <v>76.418380193034068</v>
      </c>
      <c r="Z51" s="70">
        <f t="shared" si="18"/>
        <v>76</v>
      </c>
      <c r="AA51" s="24">
        <f t="shared" si="19"/>
        <v>76</v>
      </c>
      <c r="AB51" s="67">
        <f t="shared" si="20"/>
        <v>846</v>
      </c>
    </row>
    <row r="52" spans="1:28" ht="15" customHeight="1" x14ac:dyDescent="0.25">
      <c r="A52" s="71">
        <v>1346</v>
      </c>
      <c r="B52" s="71">
        <v>770</v>
      </c>
      <c r="C52" s="68">
        <v>17.940000000000001</v>
      </c>
      <c r="D52" s="68">
        <v>273.33</v>
      </c>
      <c r="E52" s="68">
        <v>211.96</v>
      </c>
      <c r="F52" s="68">
        <v>0</v>
      </c>
      <c r="G52" s="68">
        <f t="shared" si="24"/>
        <v>70.181818181818187</v>
      </c>
      <c r="H52" s="68">
        <v>0</v>
      </c>
      <c r="I52" s="68">
        <f t="shared" si="25"/>
        <v>122.54545454545455</v>
      </c>
      <c r="J52" s="72">
        <f t="shared" si="21"/>
        <v>1</v>
      </c>
      <c r="K52" s="72">
        <f t="shared" si="22"/>
        <v>1</v>
      </c>
      <c r="L52" s="72">
        <f t="shared" si="23"/>
        <v>1</v>
      </c>
      <c r="M52" s="72">
        <f t="shared" ca="1" si="13"/>
        <v>1</v>
      </c>
      <c r="N52" s="26"/>
      <c r="O52" s="26"/>
      <c r="P52" s="25"/>
      <c r="Q52" s="25"/>
      <c r="T52" s="22">
        <v>0</v>
      </c>
      <c r="U52" s="74">
        <f t="shared" si="14"/>
        <v>-770</v>
      </c>
      <c r="V52" s="70">
        <f t="shared" si="15"/>
        <v>-770</v>
      </c>
      <c r="W52" s="70"/>
      <c r="X52" s="70">
        <f t="shared" si="16"/>
        <v>846.41838019303407</v>
      </c>
      <c r="Y52" s="70">
        <f t="shared" si="17"/>
        <v>76.418380193034068</v>
      </c>
      <c r="Z52" s="70">
        <f t="shared" si="18"/>
        <v>76</v>
      </c>
      <c r="AA52" s="24">
        <f t="shared" si="19"/>
        <v>76</v>
      </c>
      <c r="AB52" s="67">
        <f t="shared" si="20"/>
        <v>846</v>
      </c>
    </row>
    <row r="53" spans="1:28" ht="15" customHeight="1" x14ac:dyDescent="0.25">
      <c r="A53" s="71">
        <v>1310</v>
      </c>
      <c r="B53" s="71">
        <v>770</v>
      </c>
      <c r="C53" s="68">
        <v>17.47</v>
      </c>
      <c r="D53" s="68">
        <v>273.39</v>
      </c>
      <c r="E53" s="68">
        <v>211.96</v>
      </c>
      <c r="F53" s="68">
        <v>0</v>
      </c>
      <c r="G53" s="68">
        <f t="shared" si="24"/>
        <v>67.333333333333329</v>
      </c>
      <c r="H53" s="68">
        <v>0</v>
      </c>
      <c r="I53" s="68">
        <f t="shared" si="25"/>
        <v>112.33333333333333</v>
      </c>
      <c r="J53" s="72">
        <f t="shared" si="21"/>
        <v>1</v>
      </c>
      <c r="K53" s="72">
        <f t="shared" si="22"/>
        <v>1</v>
      </c>
      <c r="L53" s="72">
        <f t="shared" si="23"/>
        <v>1</v>
      </c>
      <c r="M53" s="72">
        <f t="shared" ca="1" si="13"/>
        <v>0</v>
      </c>
      <c r="N53" s="26"/>
      <c r="O53" s="26"/>
      <c r="P53" s="25"/>
      <c r="Q53" s="25"/>
      <c r="T53" s="22">
        <v>0</v>
      </c>
      <c r="U53" s="74">
        <f t="shared" si="14"/>
        <v>-770</v>
      </c>
      <c r="V53" s="70">
        <f t="shared" si="15"/>
        <v>-770</v>
      </c>
      <c r="W53" s="70"/>
      <c r="X53" s="70">
        <f t="shared" si="16"/>
        <v>846.41838019303407</v>
      </c>
      <c r="Y53" s="70">
        <f t="shared" si="17"/>
        <v>76.418380193034068</v>
      </c>
      <c r="Z53" s="70">
        <f t="shared" si="18"/>
        <v>76</v>
      </c>
      <c r="AA53" s="24">
        <f t="shared" si="19"/>
        <v>76</v>
      </c>
      <c r="AB53" s="67">
        <f t="shared" si="20"/>
        <v>846</v>
      </c>
    </row>
    <row r="54" spans="1:28" ht="15" customHeight="1" x14ac:dyDescent="0.25">
      <c r="A54" s="71">
        <v>1152</v>
      </c>
      <c r="B54" s="71">
        <v>770</v>
      </c>
      <c r="C54" s="68">
        <v>15.35</v>
      </c>
      <c r="D54" s="68">
        <v>273.42</v>
      </c>
      <c r="E54" s="68">
        <v>211.96</v>
      </c>
      <c r="F54" s="68">
        <v>0</v>
      </c>
      <c r="G54" s="68">
        <f t="shared" si="24"/>
        <v>74.307692307692307</v>
      </c>
      <c r="H54" s="68">
        <v>0</v>
      </c>
      <c r="I54" s="68">
        <f t="shared" si="25"/>
        <v>103.69230769230769</v>
      </c>
      <c r="J54" s="72">
        <f t="shared" si="21"/>
        <v>1</v>
      </c>
      <c r="K54" s="72">
        <f t="shared" si="22"/>
        <v>1</v>
      </c>
      <c r="L54" s="72">
        <f t="shared" si="23"/>
        <v>1</v>
      </c>
      <c r="M54" s="72">
        <f t="shared" ca="1" si="13"/>
        <v>1</v>
      </c>
      <c r="N54" s="26"/>
      <c r="O54" s="26"/>
      <c r="P54" s="25"/>
      <c r="Q54" s="25"/>
      <c r="T54" s="22">
        <v>0</v>
      </c>
      <c r="U54" s="74">
        <f t="shared" si="14"/>
        <v>-770</v>
      </c>
      <c r="V54" s="70">
        <f t="shared" si="15"/>
        <v>-770</v>
      </c>
      <c r="W54" s="70"/>
      <c r="X54" s="70">
        <f t="shared" si="16"/>
        <v>846.41838019303407</v>
      </c>
      <c r="Y54" s="70">
        <f t="shared" si="17"/>
        <v>76.418380193034068</v>
      </c>
      <c r="Z54" s="70">
        <f t="shared" si="18"/>
        <v>76</v>
      </c>
      <c r="AA54" s="24">
        <f t="shared" si="19"/>
        <v>76</v>
      </c>
      <c r="AB54" s="67">
        <f t="shared" si="20"/>
        <v>846</v>
      </c>
    </row>
    <row r="55" spans="1:28" ht="15" customHeight="1" x14ac:dyDescent="0.25">
      <c r="A55" s="71">
        <v>993</v>
      </c>
      <c r="B55" s="71">
        <v>770</v>
      </c>
      <c r="C55" s="68">
        <v>13.24</v>
      </c>
      <c r="D55" s="68">
        <v>273.45</v>
      </c>
      <c r="E55" s="68">
        <v>211.96</v>
      </c>
      <c r="F55" s="68">
        <v>0</v>
      </c>
      <c r="G55" s="68">
        <f t="shared" si="24"/>
        <v>80.357142857142861</v>
      </c>
      <c r="H55" s="68">
        <v>0</v>
      </c>
      <c r="I55" s="68">
        <f t="shared" si="25"/>
        <v>96.285714285714292</v>
      </c>
      <c r="J55" s="72">
        <f t="shared" si="21"/>
        <v>1</v>
      </c>
      <c r="K55" s="72">
        <f t="shared" si="22"/>
        <v>1</v>
      </c>
      <c r="L55" s="72">
        <f t="shared" si="23"/>
        <v>1</v>
      </c>
      <c r="M55" s="72">
        <f t="shared" ca="1" si="13"/>
        <v>1</v>
      </c>
      <c r="N55" s="26"/>
      <c r="O55" s="26"/>
      <c r="P55" s="25"/>
      <c r="Q55" s="25"/>
      <c r="T55" s="22">
        <v>0</v>
      </c>
      <c r="U55" s="74">
        <f t="shared" si="14"/>
        <v>-770</v>
      </c>
      <c r="V55" s="70">
        <f t="shared" si="15"/>
        <v>-770</v>
      </c>
      <c r="W55" s="70"/>
      <c r="X55" s="70">
        <f t="shared" si="16"/>
        <v>846.41838019303407</v>
      </c>
      <c r="Y55" s="70">
        <f t="shared" si="17"/>
        <v>76.418380193034068</v>
      </c>
      <c r="Z55" s="70">
        <f t="shared" si="18"/>
        <v>76</v>
      </c>
      <c r="AA55" s="24">
        <f t="shared" si="19"/>
        <v>76</v>
      </c>
      <c r="AB55" s="67">
        <f t="shared" si="20"/>
        <v>846</v>
      </c>
    </row>
    <row r="56" spans="1:28" ht="15" customHeight="1" x14ac:dyDescent="0.25">
      <c r="A56" s="71">
        <v>835</v>
      </c>
      <c r="B56" s="71">
        <v>770</v>
      </c>
      <c r="C56" s="68">
        <v>11.13</v>
      </c>
      <c r="D56" s="68">
        <v>273.45</v>
      </c>
      <c r="E56" s="68">
        <v>211.96</v>
      </c>
      <c r="F56" s="68">
        <v>0</v>
      </c>
      <c r="G56" s="68">
        <f t="shared" si="24"/>
        <v>85.533333333333331</v>
      </c>
      <c r="H56" s="68">
        <v>0</v>
      </c>
      <c r="I56" s="68">
        <f t="shared" si="25"/>
        <v>89.86666666666666</v>
      </c>
      <c r="J56" s="72">
        <f t="shared" si="21"/>
        <v>1</v>
      </c>
      <c r="K56" s="72">
        <f t="shared" si="22"/>
        <v>1</v>
      </c>
      <c r="L56" s="72">
        <f t="shared" si="23"/>
        <v>1</v>
      </c>
      <c r="M56" s="72">
        <f t="shared" ca="1" si="13"/>
        <v>1</v>
      </c>
      <c r="N56" s="26"/>
      <c r="O56" s="26"/>
      <c r="P56" s="25"/>
      <c r="Q56" s="25"/>
      <c r="T56" s="22">
        <v>0</v>
      </c>
      <c r="U56" s="74">
        <f t="shared" si="14"/>
        <v>-770</v>
      </c>
      <c r="V56" s="70">
        <f t="shared" si="15"/>
        <v>-770</v>
      </c>
      <c r="W56" s="70"/>
      <c r="X56" s="70">
        <f t="shared" si="16"/>
        <v>846.41838019303407</v>
      </c>
      <c r="Y56" s="70">
        <f t="shared" si="17"/>
        <v>76.418380193034068</v>
      </c>
      <c r="Z56" s="70">
        <f t="shared" si="18"/>
        <v>76</v>
      </c>
      <c r="AA56" s="24">
        <f t="shared" si="19"/>
        <v>76</v>
      </c>
      <c r="AB56" s="67">
        <f t="shared" si="20"/>
        <v>846</v>
      </c>
    </row>
    <row r="57" spans="1:28" ht="15" customHeight="1" x14ac:dyDescent="0.25">
      <c r="A57" s="71">
        <v>860</v>
      </c>
      <c r="B57" s="71">
        <v>770</v>
      </c>
      <c r="C57" s="68">
        <v>11.47</v>
      </c>
      <c r="D57" s="68">
        <v>273.45999999999998</v>
      </c>
      <c r="E57" s="68">
        <v>211.96</v>
      </c>
      <c r="F57" s="68">
        <v>0</v>
      </c>
      <c r="G57" s="68">
        <f t="shared" si="24"/>
        <v>78.625</v>
      </c>
      <c r="H57" s="68">
        <v>0</v>
      </c>
      <c r="I57" s="68">
        <f t="shared" si="25"/>
        <v>84.25</v>
      </c>
      <c r="J57" s="72">
        <f t="shared" si="21"/>
        <v>1</v>
      </c>
      <c r="K57" s="72">
        <f t="shared" si="22"/>
        <v>1</v>
      </c>
      <c r="L57" s="72">
        <f t="shared" si="23"/>
        <v>1</v>
      </c>
      <c r="M57" s="72">
        <f t="shared" ca="1" si="13"/>
        <v>0</v>
      </c>
      <c r="N57" s="26"/>
      <c r="O57" s="26"/>
      <c r="P57" s="25"/>
      <c r="Q57" s="25"/>
      <c r="T57" s="22">
        <v>0</v>
      </c>
      <c r="U57" s="74">
        <f t="shared" si="14"/>
        <v>-770</v>
      </c>
      <c r="V57" s="70">
        <f t="shared" si="15"/>
        <v>-770</v>
      </c>
      <c r="W57" s="70"/>
      <c r="X57" s="70">
        <f t="shared" si="16"/>
        <v>846.41838019303407</v>
      </c>
      <c r="Y57" s="70">
        <f t="shared" si="17"/>
        <v>76.418380193034068</v>
      </c>
      <c r="Z57" s="70">
        <f t="shared" si="18"/>
        <v>76</v>
      </c>
      <c r="AA57" s="24">
        <f t="shared" si="19"/>
        <v>76</v>
      </c>
      <c r="AB57" s="67">
        <f t="shared" si="20"/>
        <v>846</v>
      </c>
    </row>
    <row r="58" spans="1:28" ht="15" customHeight="1" x14ac:dyDescent="0.25">
      <c r="A58" s="71">
        <v>885</v>
      </c>
      <c r="B58" s="71">
        <v>770</v>
      </c>
      <c r="C58" s="68">
        <v>11.8</v>
      </c>
      <c r="D58" s="68">
        <v>273.48</v>
      </c>
      <c r="E58" s="68">
        <v>211.96</v>
      </c>
      <c r="F58" s="68">
        <v>0</v>
      </c>
      <c r="G58" s="68">
        <f t="shared" si="24"/>
        <v>72.529411764705884</v>
      </c>
      <c r="H58" s="68">
        <v>0</v>
      </c>
      <c r="I58" s="68">
        <f t="shared" si="25"/>
        <v>79.294117647058826</v>
      </c>
      <c r="J58" s="72">
        <f t="shared" si="21"/>
        <v>1</v>
      </c>
      <c r="K58" s="72">
        <f t="shared" si="22"/>
        <v>1</v>
      </c>
      <c r="L58" s="72">
        <f t="shared" si="23"/>
        <v>1</v>
      </c>
      <c r="M58" s="72">
        <f t="shared" ca="1" si="13"/>
        <v>0</v>
      </c>
      <c r="N58" s="26"/>
      <c r="O58" s="26"/>
      <c r="P58" s="25"/>
      <c r="Q58" s="25"/>
      <c r="T58" s="22">
        <v>0</v>
      </c>
      <c r="U58" s="74">
        <f t="shared" si="14"/>
        <v>-770</v>
      </c>
      <c r="V58" s="70">
        <f t="shared" si="15"/>
        <v>-770</v>
      </c>
      <c r="W58" s="70"/>
      <c r="X58" s="70">
        <f t="shared" si="16"/>
        <v>846.41838019303407</v>
      </c>
      <c r="Y58" s="70">
        <f t="shared" si="17"/>
        <v>76.418380193034068</v>
      </c>
      <c r="Z58" s="70">
        <f t="shared" si="18"/>
        <v>76</v>
      </c>
      <c r="AA58" s="24">
        <f t="shared" si="19"/>
        <v>76</v>
      </c>
      <c r="AB58" s="67">
        <f t="shared" si="20"/>
        <v>846</v>
      </c>
    </row>
    <row r="59" spans="1:28" ht="15" customHeight="1" x14ac:dyDescent="0.25">
      <c r="A59" s="71">
        <v>911</v>
      </c>
      <c r="B59" s="71">
        <v>770</v>
      </c>
      <c r="C59" s="68">
        <v>12.14</v>
      </c>
      <c r="D59" s="68">
        <v>273.49</v>
      </c>
      <c r="E59" s="68">
        <v>211.96</v>
      </c>
      <c r="F59" s="68">
        <v>0</v>
      </c>
      <c r="G59" s="68">
        <f t="shared" si="24"/>
        <v>67.055555555555557</v>
      </c>
      <c r="H59" s="68">
        <v>0</v>
      </c>
      <c r="I59" s="68">
        <f t="shared" si="25"/>
        <v>74.888888888888886</v>
      </c>
      <c r="J59" s="72">
        <f t="shared" si="21"/>
        <v>1</v>
      </c>
      <c r="K59" s="72">
        <f t="shared" si="22"/>
        <v>1</v>
      </c>
      <c r="L59" s="72">
        <f t="shared" si="23"/>
        <v>1</v>
      </c>
      <c r="M59" s="72">
        <f t="shared" ca="1" si="13"/>
        <v>1</v>
      </c>
      <c r="N59" s="26"/>
      <c r="O59" s="26"/>
      <c r="P59" s="25"/>
      <c r="Q59" s="25"/>
      <c r="T59" s="22">
        <v>0</v>
      </c>
      <c r="U59" s="74">
        <f t="shared" si="14"/>
        <v>-770</v>
      </c>
      <c r="V59" s="70">
        <f t="shared" si="15"/>
        <v>-770</v>
      </c>
      <c r="W59" s="70"/>
      <c r="X59" s="70">
        <f t="shared" si="16"/>
        <v>846.41838019303407</v>
      </c>
      <c r="Y59" s="70">
        <f t="shared" si="17"/>
        <v>76.418380193034068</v>
      </c>
      <c r="Z59" s="70">
        <f t="shared" si="18"/>
        <v>76</v>
      </c>
      <c r="AA59" s="24">
        <f t="shared" si="19"/>
        <v>76</v>
      </c>
      <c r="AB59" s="67">
        <f t="shared" si="20"/>
        <v>846</v>
      </c>
    </row>
    <row r="60" spans="1:28" ht="15" customHeight="1" x14ac:dyDescent="0.25">
      <c r="A60" s="71">
        <v>746</v>
      </c>
      <c r="B60" s="71">
        <v>710</v>
      </c>
      <c r="C60" s="68">
        <v>9.9499999999999993</v>
      </c>
      <c r="D60" s="68">
        <v>273.49</v>
      </c>
      <c r="E60" s="68">
        <v>211.88</v>
      </c>
      <c r="F60" s="68">
        <v>0</v>
      </c>
      <c r="G60" s="68">
        <f t="shared" si="24"/>
        <v>72.21052631578948</v>
      </c>
      <c r="H60" s="68">
        <v>0</v>
      </c>
      <c r="I60" s="68">
        <f t="shared" si="25"/>
        <v>74.10526315789474</v>
      </c>
      <c r="J60" s="72">
        <f t="shared" si="21"/>
        <v>0</v>
      </c>
      <c r="K60" s="72">
        <f t="shared" si="22"/>
        <v>-1</v>
      </c>
      <c r="L60" s="72">
        <f t="shared" si="23"/>
        <v>0</v>
      </c>
      <c r="M60" s="72">
        <f t="shared" ca="1" si="13"/>
        <v>1</v>
      </c>
      <c r="N60" s="26"/>
      <c r="O60" s="26"/>
      <c r="P60" s="25"/>
      <c r="Q60" s="25"/>
      <c r="T60" s="22">
        <v>0</v>
      </c>
      <c r="U60" s="74">
        <f t="shared" si="14"/>
        <v>-710</v>
      </c>
      <c r="V60" s="70">
        <f t="shared" si="15"/>
        <v>-710</v>
      </c>
      <c r="W60" s="70"/>
      <c r="X60" s="70">
        <f t="shared" si="16"/>
        <v>780.4637012169535</v>
      </c>
      <c r="Y60" s="70">
        <f t="shared" si="17"/>
        <v>70.463701216953496</v>
      </c>
      <c r="Z60" s="70">
        <f t="shared" si="18"/>
        <v>70</v>
      </c>
      <c r="AA60" s="24">
        <f t="shared" si="19"/>
        <v>70</v>
      </c>
      <c r="AB60" s="67">
        <f t="shared" si="20"/>
        <v>780</v>
      </c>
    </row>
    <row r="61" spans="1:28" ht="15" customHeight="1" x14ac:dyDescent="0.25">
      <c r="A61" s="71">
        <v>582</v>
      </c>
      <c r="B61" s="71">
        <v>710</v>
      </c>
      <c r="C61" s="68">
        <v>7.75</v>
      </c>
      <c r="D61" s="68">
        <v>273.48</v>
      </c>
      <c r="E61" s="68">
        <v>211.88</v>
      </c>
      <c r="F61" s="68">
        <v>0</v>
      </c>
      <c r="G61" s="68">
        <f t="shared" si="24"/>
        <v>76.8</v>
      </c>
      <c r="H61" s="68">
        <v>0</v>
      </c>
      <c r="I61" s="68">
        <f t="shared" si="25"/>
        <v>70.400000000000006</v>
      </c>
      <c r="J61" s="72">
        <f t="shared" si="21"/>
        <v>1</v>
      </c>
      <c r="K61" s="72">
        <f t="shared" si="22"/>
        <v>1</v>
      </c>
      <c r="L61" s="72">
        <f t="shared" si="23"/>
        <v>0</v>
      </c>
      <c r="M61" s="72">
        <f t="shared" ca="1" si="13"/>
        <v>0</v>
      </c>
      <c r="N61" s="26"/>
      <c r="O61" s="26"/>
      <c r="P61" s="25"/>
      <c r="Q61" s="25"/>
      <c r="T61" s="22">
        <v>0</v>
      </c>
      <c r="U61" s="74">
        <f t="shared" si="14"/>
        <v>-710</v>
      </c>
      <c r="V61" s="70">
        <f t="shared" si="15"/>
        <v>-710</v>
      </c>
      <c r="W61" s="70"/>
      <c r="X61" s="70">
        <f t="shared" si="16"/>
        <v>780.4637012169535</v>
      </c>
      <c r="Y61" s="70">
        <f t="shared" si="17"/>
        <v>70.463701216953496</v>
      </c>
      <c r="Z61" s="70">
        <f t="shared" si="18"/>
        <v>70</v>
      </c>
      <c r="AA61" s="24">
        <f t="shared" si="19"/>
        <v>70</v>
      </c>
      <c r="AB61" s="67">
        <f t="shared" si="20"/>
        <v>780</v>
      </c>
    </row>
    <row r="62" spans="1:28" ht="15" customHeight="1" x14ac:dyDescent="0.25">
      <c r="A62" s="71">
        <v>417</v>
      </c>
      <c r="B62" s="71">
        <v>710</v>
      </c>
      <c r="C62" s="68">
        <v>0</v>
      </c>
      <c r="D62" s="68">
        <v>273.45</v>
      </c>
      <c r="E62" s="68">
        <v>211.88</v>
      </c>
      <c r="F62" s="68">
        <v>0</v>
      </c>
      <c r="G62" s="68">
        <f t="shared" si="24"/>
        <v>81</v>
      </c>
      <c r="H62" s="68">
        <v>0</v>
      </c>
      <c r="I62" s="68">
        <f t="shared" si="25"/>
        <v>67.047619047619051</v>
      </c>
      <c r="J62" s="72">
        <f t="shared" si="21"/>
        <v>1</v>
      </c>
      <c r="K62" s="72">
        <f t="shared" si="22"/>
        <v>1</v>
      </c>
      <c r="L62" s="72">
        <f t="shared" si="23"/>
        <v>0</v>
      </c>
      <c r="M62" s="72">
        <f t="shared" ca="1" si="13"/>
        <v>1</v>
      </c>
      <c r="N62" s="26"/>
      <c r="O62" s="26"/>
      <c r="P62" s="25"/>
      <c r="Q62" s="25"/>
      <c r="T62" s="22">
        <v>0</v>
      </c>
      <c r="U62" s="74">
        <f t="shared" si="14"/>
        <v>-710</v>
      </c>
      <c r="V62" s="70">
        <f t="shared" si="15"/>
        <v>-710</v>
      </c>
      <c r="W62" s="70"/>
      <c r="X62" s="70">
        <f t="shared" si="16"/>
        <v>780.4637012169535</v>
      </c>
      <c r="Y62" s="70">
        <f t="shared" si="17"/>
        <v>70.463701216953496</v>
      </c>
      <c r="Z62" s="70">
        <f t="shared" si="18"/>
        <v>70</v>
      </c>
      <c r="AA62" s="24">
        <f t="shared" si="19"/>
        <v>70</v>
      </c>
      <c r="AB62" s="67">
        <f t="shared" si="20"/>
        <v>780</v>
      </c>
    </row>
    <row r="63" spans="1:28" ht="15" customHeight="1" x14ac:dyDescent="0.25">
      <c r="A63" s="71">
        <v>461</v>
      </c>
      <c r="B63" s="71">
        <v>710</v>
      </c>
      <c r="C63" s="68">
        <v>6.14</v>
      </c>
      <c r="D63" s="68">
        <v>273.42</v>
      </c>
      <c r="E63" s="68">
        <v>211.88</v>
      </c>
      <c r="F63" s="68">
        <v>0</v>
      </c>
      <c r="G63" s="68">
        <f t="shared" si="24"/>
        <v>75.318181818181813</v>
      </c>
      <c r="H63" s="68">
        <v>0</v>
      </c>
      <c r="I63" s="68">
        <f t="shared" si="25"/>
        <v>64</v>
      </c>
      <c r="J63" s="72">
        <f t="shared" si="21"/>
        <v>1</v>
      </c>
      <c r="K63" s="72">
        <f t="shared" si="22"/>
        <v>1</v>
      </c>
      <c r="L63" s="72">
        <f t="shared" si="23"/>
        <v>0</v>
      </c>
      <c r="M63" s="72">
        <f t="shared" ca="1" si="13"/>
        <v>1</v>
      </c>
      <c r="N63" s="26"/>
      <c r="O63" s="26"/>
      <c r="P63" s="25"/>
      <c r="Q63" s="25"/>
      <c r="T63" s="22">
        <v>0</v>
      </c>
      <c r="U63" s="74">
        <f t="shared" si="14"/>
        <v>-710</v>
      </c>
      <c r="V63" s="70">
        <f t="shared" si="15"/>
        <v>-710</v>
      </c>
      <c r="W63" s="70"/>
      <c r="X63" s="70">
        <f t="shared" si="16"/>
        <v>780.4637012169535</v>
      </c>
      <c r="Y63" s="70">
        <f t="shared" si="17"/>
        <v>70.463701216953496</v>
      </c>
      <c r="Z63" s="70">
        <f t="shared" si="18"/>
        <v>70</v>
      </c>
      <c r="AA63" s="24">
        <f t="shared" si="19"/>
        <v>70</v>
      </c>
      <c r="AB63" s="67">
        <f t="shared" si="20"/>
        <v>780</v>
      </c>
    </row>
    <row r="64" spans="1:28" ht="15" customHeight="1" x14ac:dyDescent="0.25">
      <c r="A64" s="71">
        <v>505</v>
      </c>
      <c r="B64" s="71">
        <v>710</v>
      </c>
      <c r="C64" s="68">
        <v>6.73</v>
      </c>
      <c r="D64" s="68">
        <v>273.39999999999998</v>
      </c>
      <c r="E64" s="68">
        <v>211.88</v>
      </c>
      <c r="F64" s="68">
        <v>0</v>
      </c>
      <c r="G64" s="68">
        <f t="shared" si="24"/>
        <v>70.130434782608702</v>
      </c>
      <c r="H64" s="68">
        <v>0</v>
      </c>
      <c r="I64" s="68">
        <f t="shared" si="25"/>
        <v>61.217391304347828</v>
      </c>
      <c r="J64" s="72">
        <f t="shared" si="21"/>
        <v>1</v>
      </c>
      <c r="K64" s="72">
        <f t="shared" si="22"/>
        <v>1</v>
      </c>
      <c r="L64" s="72">
        <f t="shared" si="23"/>
        <v>0</v>
      </c>
      <c r="M64" s="72">
        <f t="shared" ca="1" si="13"/>
        <v>1</v>
      </c>
      <c r="N64" s="26"/>
      <c r="O64" s="26"/>
      <c r="P64" s="25"/>
      <c r="Q64" s="25"/>
      <c r="T64" s="22">
        <v>0</v>
      </c>
      <c r="U64" s="74">
        <f t="shared" si="14"/>
        <v>-710</v>
      </c>
      <c r="V64" s="70">
        <f t="shared" si="15"/>
        <v>-710</v>
      </c>
      <c r="W64" s="70"/>
      <c r="X64" s="70">
        <f t="shared" si="16"/>
        <v>780.4637012169535</v>
      </c>
      <c r="Y64" s="70">
        <f t="shared" si="17"/>
        <v>70.463701216953496</v>
      </c>
      <c r="Z64" s="70">
        <f t="shared" si="18"/>
        <v>70</v>
      </c>
      <c r="AA64" s="24">
        <f t="shared" si="19"/>
        <v>70</v>
      </c>
      <c r="AB64" s="67">
        <f t="shared" si="20"/>
        <v>780</v>
      </c>
    </row>
    <row r="65" spans="1:28" ht="15" customHeight="1" x14ac:dyDescent="0.25">
      <c r="A65" s="71">
        <v>549</v>
      </c>
      <c r="B65" s="71">
        <v>650</v>
      </c>
      <c r="C65" s="68">
        <v>7.31</v>
      </c>
      <c r="D65" s="68">
        <v>273.39</v>
      </c>
      <c r="E65" s="68">
        <v>211.8</v>
      </c>
      <c r="F65" s="68">
        <v>0</v>
      </c>
      <c r="G65" s="68">
        <f t="shared" si="24"/>
        <v>65.375</v>
      </c>
      <c r="H65" s="68">
        <v>0</v>
      </c>
      <c r="I65" s="68">
        <f t="shared" si="25"/>
        <v>61.166666666666664</v>
      </c>
      <c r="J65" s="72">
        <f t="shared" si="21"/>
        <v>0</v>
      </c>
      <c r="K65" s="72">
        <f t="shared" si="22"/>
        <v>-1</v>
      </c>
      <c r="L65" s="72">
        <f t="shared" si="23"/>
        <v>0</v>
      </c>
      <c r="M65" s="72">
        <f t="shared" ca="1" si="13"/>
        <v>1</v>
      </c>
      <c r="N65" s="26"/>
      <c r="O65" s="26"/>
      <c r="P65" s="25"/>
      <c r="Q65" s="25"/>
      <c r="T65" s="22">
        <v>0</v>
      </c>
      <c r="U65" s="74">
        <f t="shared" si="14"/>
        <v>-650</v>
      </c>
      <c r="V65" s="70">
        <f t="shared" si="15"/>
        <v>-650</v>
      </c>
      <c r="W65" s="70"/>
      <c r="X65" s="70">
        <f t="shared" si="16"/>
        <v>714.50902224087281</v>
      </c>
      <c r="Y65" s="70">
        <f t="shared" si="17"/>
        <v>64.50902224087281</v>
      </c>
      <c r="Z65" s="70">
        <f t="shared" si="18"/>
        <v>65</v>
      </c>
      <c r="AA65" s="24">
        <f t="shared" si="19"/>
        <v>65</v>
      </c>
      <c r="AB65" s="67">
        <f t="shared" si="20"/>
        <v>715</v>
      </c>
    </row>
    <row r="66" spans="1:28" ht="15" customHeight="1" x14ac:dyDescent="0.25">
      <c r="A66" s="71">
        <v>516</v>
      </c>
      <c r="B66" s="71">
        <v>650</v>
      </c>
      <c r="C66" s="68">
        <v>6.87</v>
      </c>
      <c r="D66" s="68">
        <v>273.38</v>
      </c>
      <c r="E66" s="68">
        <v>211.8</v>
      </c>
      <c r="F66" s="68">
        <v>0</v>
      </c>
      <c r="G66" s="68">
        <f t="shared" si="24"/>
        <v>64.08</v>
      </c>
      <c r="H66" s="68">
        <v>0</v>
      </c>
      <c r="I66" s="68">
        <f t="shared" si="25"/>
        <v>58.72</v>
      </c>
      <c r="J66" s="72">
        <f t="shared" si="21"/>
        <v>1</v>
      </c>
      <c r="K66" s="72">
        <f t="shared" si="22"/>
        <v>1</v>
      </c>
      <c r="L66" s="72">
        <f t="shared" si="23"/>
        <v>0</v>
      </c>
      <c r="M66" s="72">
        <f t="shared" ref="M66:M95" ca="1" si="26">IF(RAND()&lt;0.5,0,1)</f>
        <v>0</v>
      </c>
      <c r="N66" s="26"/>
      <c r="O66" s="26"/>
      <c r="P66" s="25"/>
      <c r="Q66" s="25"/>
      <c r="T66" s="22">
        <v>0</v>
      </c>
      <c r="U66" s="74">
        <f t="shared" ref="U66:U95" si="27">T66-B66</f>
        <v>-650</v>
      </c>
      <c r="V66" s="70">
        <f t="shared" ref="V66:V95" si="28">ROUND(U66,0)</f>
        <v>-650</v>
      </c>
      <c r="W66" s="70"/>
      <c r="X66" s="70">
        <f t="shared" ref="X66:X95" si="29">B66/$W$2*$W$3</f>
        <v>714.50902224087281</v>
      </c>
      <c r="Y66" s="70">
        <f t="shared" ref="Y66:Y95" si="30">X66-B66</f>
        <v>64.50902224087281</v>
      </c>
      <c r="Z66" s="70">
        <f t="shared" ref="Z66:Z95" si="31">ROUND(Y66,0)</f>
        <v>65</v>
      </c>
      <c r="AA66" s="24">
        <f t="shared" ref="AA66:AA95" si="32">IF(V66&gt;=0,V66,Z66)</f>
        <v>65</v>
      </c>
      <c r="AB66" s="67">
        <f t="shared" ref="AB66:AB95" si="33">B66+AA66</f>
        <v>715</v>
      </c>
    </row>
    <row r="67" spans="1:28" ht="15" customHeight="1" x14ac:dyDescent="0.25">
      <c r="A67" s="71">
        <v>483</v>
      </c>
      <c r="B67" s="71">
        <v>650</v>
      </c>
      <c r="C67" s="68">
        <v>6.43</v>
      </c>
      <c r="D67" s="68">
        <v>273.36</v>
      </c>
      <c r="E67" s="68">
        <v>211.8</v>
      </c>
      <c r="F67" s="68">
        <v>0</v>
      </c>
      <c r="G67" s="68">
        <f t="shared" si="24"/>
        <v>62.884615384615387</v>
      </c>
      <c r="H67" s="68">
        <v>0</v>
      </c>
      <c r="I67" s="68">
        <f t="shared" si="25"/>
        <v>56.46153846153846</v>
      </c>
      <c r="J67" s="72">
        <f t="shared" ref="J67:J95" si="34">IF(ABS(B67-B66)&lt;=50,1,0)</f>
        <v>1</v>
      </c>
      <c r="K67" s="72">
        <f t="shared" ref="K67:K95" si="35">IF(ABS((B67-B66))&lt;=50,1,IF((B67-B66)*(1)&gt;=0,1,-1))</f>
        <v>1</v>
      </c>
      <c r="L67" s="72">
        <f t="shared" si="23"/>
        <v>0</v>
      </c>
      <c r="M67" s="72">
        <f t="shared" ca="1" si="26"/>
        <v>0</v>
      </c>
      <c r="N67" s="26"/>
      <c r="O67" s="26"/>
      <c r="P67" s="25"/>
      <c r="Q67" s="25"/>
      <c r="T67" s="22">
        <v>0</v>
      </c>
      <c r="U67" s="74">
        <f t="shared" si="27"/>
        <v>-650</v>
      </c>
      <c r="V67" s="70">
        <f t="shared" si="28"/>
        <v>-650</v>
      </c>
      <c r="W67" s="70"/>
      <c r="X67" s="70">
        <f t="shared" si="29"/>
        <v>714.50902224087281</v>
      </c>
      <c r="Y67" s="70">
        <f t="shared" si="30"/>
        <v>64.50902224087281</v>
      </c>
      <c r="Z67" s="70">
        <f t="shared" si="31"/>
        <v>65</v>
      </c>
      <c r="AA67" s="24">
        <f t="shared" si="32"/>
        <v>65</v>
      </c>
      <c r="AB67" s="67">
        <f t="shared" si="33"/>
        <v>715</v>
      </c>
    </row>
    <row r="68" spans="1:28" ht="15" customHeight="1" x14ac:dyDescent="0.25">
      <c r="A68" s="71">
        <v>450</v>
      </c>
      <c r="B68" s="71">
        <v>650</v>
      </c>
      <c r="C68" s="68">
        <v>6</v>
      </c>
      <c r="D68" s="68">
        <v>273.33999999999997</v>
      </c>
      <c r="E68" s="68">
        <v>211.8</v>
      </c>
      <c r="F68" s="68">
        <v>0</v>
      </c>
      <c r="G68" s="68">
        <f t="shared" si="24"/>
        <v>61.777777777777779</v>
      </c>
      <c r="H68" s="68">
        <v>0</v>
      </c>
      <c r="I68" s="68">
        <f t="shared" si="25"/>
        <v>54.370370370370374</v>
      </c>
      <c r="J68" s="72">
        <f t="shared" si="34"/>
        <v>1</v>
      </c>
      <c r="K68" s="72">
        <f t="shared" si="35"/>
        <v>1</v>
      </c>
      <c r="L68" s="72">
        <f t="shared" si="23"/>
        <v>0</v>
      </c>
      <c r="M68" s="72">
        <f t="shared" ca="1" si="26"/>
        <v>0</v>
      </c>
      <c r="N68" s="26"/>
      <c r="O68" s="26"/>
      <c r="P68" s="25"/>
      <c r="Q68" s="25"/>
      <c r="T68" s="22">
        <v>0</v>
      </c>
      <c r="U68" s="74">
        <f t="shared" si="27"/>
        <v>-650</v>
      </c>
      <c r="V68" s="70">
        <f t="shared" si="28"/>
        <v>-650</v>
      </c>
      <c r="W68" s="70"/>
      <c r="X68" s="70">
        <f t="shared" si="29"/>
        <v>714.50902224087281</v>
      </c>
      <c r="Y68" s="70">
        <f t="shared" si="30"/>
        <v>64.50902224087281</v>
      </c>
      <c r="Z68" s="70">
        <f t="shared" si="31"/>
        <v>65</v>
      </c>
      <c r="AA68" s="24">
        <f t="shared" si="32"/>
        <v>65</v>
      </c>
      <c r="AB68" s="67">
        <f t="shared" si="33"/>
        <v>715</v>
      </c>
    </row>
    <row r="69" spans="1:28" ht="15" customHeight="1" x14ac:dyDescent="0.25">
      <c r="A69" s="71">
        <v>434</v>
      </c>
      <c r="B69" s="71">
        <v>650</v>
      </c>
      <c r="C69" s="68">
        <v>5.78</v>
      </c>
      <c r="D69" s="68">
        <v>273.32</v>
      </c>
      <c r="E69" s="68">
        <v>211.8</v>
      </c>
      <c r="F69" s="68">
        <v>0</v>
      </c>
      <c r="G69" s="68">
        <f t="shared" si="24"/>
        <v>60.142857142857146</v>
      </c>
      <c r="H69" s="68">
        <v>0</v>
      </c>
      <c r="I69" s="68">
        <f t="shared" si="25"/>
        <v>52.428571428571431</v>
      </c>
      <c r="J69" s="72">
        <f t="shared" si="34"/>
        <v>1</v>
      </c>
      <c r="K69" s="72">
        <f t="shared" si="35"/>
        <v>1</v>
      </c>
      <c r="L69" s="72">
        <f t="shared" si="23"/>
        <v>0</v>
      </c>
      <c r="M69" s="72">
        <f t="shared" ca="1" si="26"/>
        <v>1</v>
      </c>
      <c r="N69" s="26"/>
      <c r="O69" s="26"/>
      <c r="P69" s="25"/>
      <c r="Q69" s="25"/>
      <c r="T69" s="22">
        <v>0</v>
      </c>
      <c r="U69" s="74">
        <f t="shared" si="27"/>
        <v>-650</v>
      </c>
      <c r="V69" s="70">
        <f t="shared" si="28"/>
        <v>-650</v>
      </c>
      <c r="W69" s="70"/>
      <c r="X69" s="70">
        <f t="shared" si="29"/>
        <v>714.50902224087281</v>
      </c>
      <c r="Y69" s="70">
        <f t="shared" si="30"/>
        <v>64.50902224087281</v>
      </c>
      <c r="Z69" s="70">
        <f t="shared" si="31"/>
        <v>65</v>
      </c>
      <c r="AA69" s="24">
        <f t="shared" si="32"/>
        <v>65</v>
      </c>
      <c r="AB69" s="67">
        <f t="shared" si="33"/>
        <v>715</v>
      </c>
    </row>
    <row r="70" spans="1:28" ht="15" customHeight="1" x14ac:dyDescent="0.25">
      <c r="A70" s="71">
        <v>417</v>
      </c>
      <c r="B70" s="71">
        <v>590</v>
      </c>
      <c r="C70" s="68">
        <v>5.56</v>
      </c>
      <c r="D70" s="68">
        <v>273.3</v>
      </c>
      <c r="E70" s="68">
        <v>211.72</v>
      </c>
      <c r="F70" s="68">
        <v>0</v>
      </c>
      <c r="G70" s="68">
        <f t="shared" si="24"/>
        <v>58.655172413793103</v>
      </c>
      <c r="H70" s="68">
        <v>0</v>
      </c>
      <c r="I70" s="68">
        <f t="shared" si="25"/>
        <v>52.689655172413794</v>
      </c>
      <c r="J70" s="72">
        <f t="shared" si="34"/>
        <v>0</v>
      </c>
      <c r="K70" s="72">
        <f t="shared" si="35"/>
        <v>-1</v>
      </c>
      <c r="L70" s="72">
        <f t="shared" si="23"/>
        <v>0</v>
      </c>
      <c r="M70" s="72">
        <f t="shared" ca="1" si="26"/>
        <v>0</v>
      </c>
      <c r="N70" s="26"/>
      <c r="O70" s="26"/>
      <c r="P70" s="25"/>
      <c r="Q70" s="25"/>
      <c r="T70" s="22">
        <v>0</v>
      </c>
      <c r="U70" s="74">
        <f t="shared" si="27"/>
        <v>-590</v>
      </c>
      <c r="V70" s="70">
        <f t="shared" si="28"/>
        <v>-590</v>
      </c>
      <c r="W70" s="70"/>
      <c r="X70" s="70">
        <f t="shared" si="29"/>
        <v>648.55434326479235</v>
      </c>
      <c r="Y70" s="70">
        <f t="shared" si="30"/>
        <v>58.554343264792351</v>
      </c>
      <c r="Z70" s="70">
        <f t="shared" si="31"/>
        <v>59</v>
      </c>
      <c r="AA70" s="24">
        <f t="shared" si="32"/>
        <v>59</v>
      </c>
      <c r="AB70" s="67">
        <f t="shared" si="33"/>
        <v>649</v>
      </c>
    </row>
    <row r="71" spans="1:28" ht="15" customHeight="1" x14ac:dyDescent="0.25">
      <c r="A71" s="71">
        <v>400</v>
      </c>
      <c r="B71" s="71">
        <v>590</v>
      </c>
      <c r="C71" s="68">
        <v>5.33</v>
      </c>
      <c r="D71" s="68">
        <v>273.27999999999997</v>
      </c>
      <c r="E71" s="68">
        <v>211.72</v>
      </c>
      <c r="F71" s="68">
        <v>0</v>
      </c>
      <c r="G71" s="68">
        <f t="shared" si="24"/>
        <v>57.266666666666666</v>
      </c>
      <c r="H71" s="68">
        <v>0</v>
      </c>
      <c r="I71" s="68">
        <f t="shared" si="25"/>
        <v>50.93333333333333</v>
      </c>
      <c r="J71" s="72">
        <f t="shared" si="34"/>
        <v>1</v>
      </c>
      <c r="K71" s="72">
        <f t="shared" si="35"/>
        <v>1</v>
      </c>
      <c r="L71" s="72">
        <f t="shared" ref="L71:L95" si="36">IF(OR(COUNTIF(K67:K71,1)=5,COUNTIF(K67:K71,-1)=5),1,0)</f>
        <v>0</v>
      </c>
      <c r="M71" s="72">
        <f t="shared" ca="1" si="26"/>
        <v>1</v>
      </c>
      <c r="N71" s="26"/>
      <c r="O71" s="26"/>
      <c r="P71" s="25"/>
      <c r="Q71" s="25"/>
      <c r="T71" s="22">
        <v>0</v>
      </c>
      <c r="U71" s="74">
        <f t="shared" si="27"/>
        <v>-590</v>
      </c>
      <c r="V71" s="70">
        <f t="shared" si="28"/>
        <v>-590</v>
      </c>
      <c r="W71" s="70"/>
      <c r="X71" s="70">
        <f t="shared" si="29"/>
        <v>648.55434326479235</v>
      </c>
      <c r="Y71" s="70">
        <f t="shared" si="30"/>
        <v>58.554343264792351</v>
      </c>
      <c r="Z71" s="70">
        <f t="shared" si="31"/>
        <v>59</v>
      </c>
      <c r="AA71" s="24">
        <f t="shared" si="32"/>
        <v>59</v>
      </c>
      <c r="AB71" s="67">
        <f t="shared" si="33"/>
        <v>649</v>
      </c>
    </row>
    <row r="72" spans="1:28" ht="15" customHeight="1" x14ac:dyDescent="0.25">
      <c r="A72" s="71">
        <v>400</v>
      </c>
      <c r="B72" s="71">
        <v>590</v>
      </c>
      <c r="C72" s="68">
        <v>5.33</v>
      </c>
      <c r="D72" s="68">
        <v>273.26</v>
      </c>
      <c r="E72" s="68">
        <v>211.72</v>
      </c>
      <c r="F72" s="68">
        <v>0</v>
      </c>
      <c r="G72" s="68">
        <f t="shared" si="24"/>
        <v>55.41935483870968</v>
      </c>
      <c r="H72" s="68">
        <v>0</v>
      </c>
      <c r="I72" s="68">
        <f t="shared" si="25"/>
        <v>49.29032258064516</v>
      </c>
      <c r="J72" s="72">
        <f t="shared" si="34"/>
        <v>1</v>
      </c>
      <c r="K72" s="72">
        <f t="shared" si="35"/>
        <v>1</v>
      </c>
      <c r="L72" s="72">
        <f t="shared" si="36"/>
        <v>0</v>
      </c>
      <c r="M72" s="72">
        <f t="shared" ca="1" si="26"/>
        <v>1</v>
      </c>
      <c r="N72" s="26"/>
      <c r="O72" s="26"/>
      <c r="P72" s="25"/>
      <c r="Q72" s="25"/>
      <c r="T72" s="22">
        <v>0</v>
      </c>
      <c r="U72" s="74">
        <f t="shared" si="27"/>
        <v>-590</v>
      </c>
      <c r="V72" s="70">
        <f t="shared" si="28"/>
        <v>-590</v>
      </c>
      <c r="W72" s="70"/>
      <c r="X72" s="70">
        <f t="shared" si="29"/>
        <v>648.55434326479235</v>
      </c>
      <c r="Y72" s="70">
        <f t="shared" si="30"/>
        <v>58.554343264792351</v>
      </c>
      <c r="Z72" s="70">
        <f t="shared" si="31"/>
        <v>59</v>
      </c>
      <c r="AA72" s="24">
        <f t="shared" si="32"/>
        <v>59</v>
      </c>
      <c r="AB72" s="67">
        <f t="shared" si="33"/>
        <v>649</v>
      </c>
    </row>
    <row r="73" spans="1:28" ht="15" customHeight="1" x14ac:dyDescent="0.25">
      <c r="A73" s="71">
        <v>400</v>
      </c>
      <c r="B73" s="71">
        <v>590</v>
      </c>
      <c r="C73" s="68">
        <v>5.33</v>
      </c>
      <c r="D73" s="68">
        <v>273.24</v>
      </c>
      <c r="E73" s="68">
        <v>211.72</v>
      </c>
      <c r="F73" s="68">
        <v>0</v>
      </c>
      <c r="G73" s="68">
        <f t="shared" si="24"/>
        <v>53.6875</v>
      </c>
      <c r="H73" s="68">
        <v>0</v>
      </c>
      <c r="I73" s="68">
        <f t="shared" si="25"/>
        <v>47.75</v>
      </c>
      <c r="J73" s="72">
        <f t="shared" si="34"/>
        <v>1</v>
      </c>
      <c r="K73" s="72">
        <f t="shared" si="35"/>
        <v>1</v>
      </c>
      <c r="L73" s="72">
        <f t="shared" si="36"/>
        <v>0</v>
      </c>
      <c r="M73" s="72">
        <f t="shared" ca="1" si="26"/>
        <v>0</v>
      </c>
      <c r="N73" s="26"/>
      <c r="O73" s="26"/>
      <c r="P73" s="25"/>
      <c r="Q73" s="25"/>
      <c r="T73" s="22">
        <v>0</v>
      </c>
      <c r="U73" s="74">
        <f t="shared" si="27"/>
        <v>-590</v>
      </c>
      <c r="V73" s="70">
        <f t="shared" si="28"/>
        <v>-590</v>
      </c>
      <c r="W73" s="70"/>
      <c r="X73" s="70">
        <f t="shared" si="29"/>
        <v>648.55434326479235</v>
      </c>
      <c r="Y73" s="70">
        <f t="shared" si="30"/>
        <v>58.554343264792351</v>
      </c>
      <c r="Z73" s="70">
        <f t="shared" si="31"/>
        <v>59</v>
      </c>
      <c r="AA73" s="24">
        <f t="shared" si="32"/>
        <v>59</v>
      </c>
      <c r="AB73" s="67">
        <f t="shared" si="33"/>
        <v>649</v>
      </c>
    </row>
    <row r="74" spans="1:28" ht="15" customHeight="1" x14ac:dyDescent="0.25">
      <c r="A74" s="71">
        <v>400</v>
      </c>
      <c r="B74" s="71">
        <v>590</v>
      </c>
      <c r="C74" s="68">
        <v>0</v>
      </c>
      <c r="D74" s="68">
        <v>273.22000000000003</v>
      </c>
      <c r="E74" s="68">
        <v>211.72</v>
      </c>
      <c r="F74" s="68">
        <v>0</v>
      </c>
      <c r="G74" s="68">
        <f t="shared" ref="G74:G95" si="37">($A$41-A74)/(ROW(A74)-ROW($A$41))</f>
        <v>52.060606060606062</v>
      </c>
      <c r="H74" s="68">
        <v>0</v>
      </c>
      <c r="I74" s="68">
        <f t="shared" ref="I74:I95" si="38">($A$41-B74)/(ROW(B74)-ROW($A$41))</f>
        <v>46.303030303030305</v>
      </c>
      <c r="J74" s="72">
        <f t="shared" si="34"/>
        <v>1</v>
      </c>
      <c r="K74" s="72">
        <f t="shared" si="35"/>
        <v>1</v>
      </c>
      <c r="L74" s="72">
        <f t="shared" si="36"/>
        <v>0</v>
      </c>
      <c r="M74" s="72">
        <f t="shared" ca="1" si="26"/>
        <v>1</v>
      </c>
      <c r="N74" s="26"/>
      <c r="O74" s="26"/>
      <c r="P74" s="25"/>
      <c r="Q74" s="25"/>
      <c r="T74" s="22">
        <v>0</v>
      </c>
      <c r="U74" s="74">
        <f t="shared" si="27"/>
        <v>-590</v>
      </c>
      <c r="V74" s="70">
        <f t="shared" si="28"/>
        <v>-590</v>
      </c>
      <c r="W74" s="70"/>
      <c r="X74" s="70">
        <f t="shared" si="29"/>
        <v>648.55434326479235</v>
      </c>
      <c r="Y74" s="70">
        <f t="shared" si="30"/>
        <v>58.554343264792351</v>
      </c>
      <c r="Z74" s="70">
        <f t="shared" si="31"/>
        <v>59</v>
      </c>
      <c r="AA74" s="24">
        <f t="shared" si="32"/>
        <v>59</v>
      </c>
      <c r="AB74" s="67">
        <f t="shared" si="33"/>
        <v>649</v>
      </c>
    </row>
    <row r="75" spans="1:28" ht="15" customHeight="1" x14ac:dyDescent="0.25">
      <c r="A75" s="71">
        <v>395</v>
      </c>
      <c r="B75" s="71">
        <v>530</v>
      </c>
      <c r="C75" s="68">
        <v>0</v>
      </c>
      <c r="D75" s="68">
        <v>273.20999999999998</v>
      </c>
      <c r="E75" s="68">
        <v>211.64</v>
      </c>
      <c r="F75" s="68">
        <v>0</v>
      </c>
      <c r="G75" s="68">
        <f t="shared" si="37"/>
        <v>50.676470588235297</v>
      </c>
      <c r="H75" s="68">
        <v>0</v>
      </c>
      <c r="I75" s="68">
        <f t="shared" si="38"/>
        <v>46.705882352941174</v>
      </c>
      <c r="J75" s="72">
        <f t="shared" si="34"/>
        <v>0</v>
      </c>
      <c r="K75" s="72">
        <f t="shared" si="35"/>
        <v>-1</v>
      </c>
      <c r="L75" s="72">
        <f t="shared" si="36"/>
        <v>0</v>
      </c>
      <c r="M75" s="72">
        <f t="shared" ca="1" si="26"/>
        <v>0</v>
      </c>
      <c r="N75" s="26"/>
      <c r="O75" s="26"/>
      <c r="P75" s="25"/>
      <c r="Q75" s="25"/>
      <c r="T75" s="22">
        <v>0</v>
      </c>
      <c r="U75" s="74">
        <f t="shared" si="27"/>
        <v>-530</v>
      </c>
      <c r="V75" s="70">
        <f t="shared" si="28"/>
        <v>-530</v>
      </c>
      <c r="W75" s="70"/>
      <c r="X75" s="70">
        <f t="shared" si="29"/>
        <v>582.59966428871178</v>
      </c>
      <c r="Y75" s="70">
        <f t="shared" si="30"/>
        <v>52.599664288711779</v>
      </c>
      <c r="Z75" s="70">
        <f t="shared" si="31"/>
        <v>53</v>
      </c>
      <c r="AA75" s="24">
        <f t="shared" si="32"/>
        <v>53</v>
      </c>
      <c r="AB75" s="67">
        <f t="shared" si="33"/>
        <v>583</v>
      </c>
    </row>
    <row r="76" spans="1:28" ht="15" customHeight="1" x14ac:dyDescent="0.25">
      <c r="A76" s="71">
        <v>390</v>
      </c>
      <c r="B76" s="71">
        <v>530</v>
      </c>
      <c r="C76" s="68">
        <v>0</v>
      </c>
      <c r="D76" s="68">
        <v>273.19</v>
      </c>
      <c r="E76" s="68">
        <v>211.64</v>
      </c>
      <c r="F76" s="68">
        <v>0</v>
      </c>
      <c r="G76" s="68">
        <f t="shared" si="37"/>
        <v>49.371428571428574</v>
      </c>
      <c r="H76" s="68">
        <v>0</v>
      </c>
      <c r="I76" s="68">
        <f t="shared" si="38"/>
        <v>45.371428571428574</v>
      </c>
      <c r="J76" s="72">
        <f t="shared" si="34"/>
        <v>1</v>
      </c>
      <c r="K76" s="72">
        <f t="shared" si="35"/>
        <v>1</v>
      </c>
      <c r="L76" s="72">
        <f t="shared" si="36"/>
        <v>0</v>
      </c>
      <c r="M76" s="72">
        <f t="shared" ca="1" si="26"/>
        <v>0</v>
      </c>
      <c r="N76" s="26"/>
      <c r="O76" s="26"/>
      <c r="P76" s="25"/>
      <c r="Q76" s="25"/>
      <c r="T76" s="22">
        <v>0</v>
      </c>
      <c r="U76" s="74">
        <f t="shared" si="27"/>
        <v>-530</v>
      </c>
      <c r="V76" s="70">
        <f t="shared" si="28"/>
        <v>-530</v>
      </c>
      <c r="W76" s="70"/>
      <c r="X76" s="70">
        <f t="shared" si="29"/>
        <v>582.59966428871178</v>
      </c>
      <c r="Y76" s="70">
        <f t="shared" si="30"/>
        <v>52.599664288711779</v>
      </c>
      <c r="Z76" s="70">
        <f t="shared" si="31"/>
        <v>53</v>
      </c>
      <c r="AA76" s="24">
        <f t="shared" si="32"/>
        <v>53</v>
      </c>
      <c r="AB76" s="67">
        <f t="shared" si="33"/>
        <v>583</v>
      </c>
    </row>
    <row r="77" spans="1:28" ht="15" customHeight="1" x14ac:dyDescent="0.25">
      <c r="A77" s="71">
        <v>385</v>
      </c>
      <c r="B77" s="71">
        <v>530</v>
      </c>
      <c r="C77" s="68">
        <v>0</v>
      </c>
      <c r="D77" s="68">
        <v>273.18</v>
      </c>
      <c r="E77" s="68">
        <v>211.64</v>
      </c>
      <c r="F77" s="68">
        <v>0</v>
      </c>
      <c r="G77" s="68">
        <f t="shared" si="37"/>
        <v>48.138888888888886</v>
      </c>
      <c r="H77" s="68">
        <v>0</v>
      </c>
      <c r="I77" s="68">
        <f t="shared" si="38"/>
        <v>44.111111111111114</v>
      </c>
      <c r="J77" s="72">
        <f t="shared" si="34"/>
        <v>1</v>
      </c>
      <c r="K77" s="72">
        <f t="shared" si="35"/>
        <v>1</v>
      </c>
      <c r="L77" s="72">
        <f t="shared" si="36"/>
        <v>0</v>
      </c>
      <c r="M77" s="72">
        <f t="shared" ca="1" si="26"/>
        <v>0</v>
      </c>
      <c r="N77" s="26"/>
      <c r="O77" s="26"/>
      <c r="P77" s="25"/>
      <c r="Q77" s="25"/>
      <c r="T77" s="22">
        <v>0</v>
      </c>
      <c r="U77" s="74">
        <f t="shared" si="27"/>
        <v>-530</v>
      </c>
      <c r="V77" s="70">
        <f t="shared" si="28"/>
        <v>-530</v>
      </c>
      <c r="W77" s="70"/>
      <c r="X77" s="70">
        <f t="shared" si="29"/>
        <v>582.59966428871178</v>
      </c>
      <c r="Y77" s="70">
        <f t="shared" si="30"/>
        <v>52.599664288711779</v>
      </c>
      <c r="Z77" s="70">
        <f t="shared" si="31"/>
        <v>53</v>
      </c>
      <c r="AA77" s="24">
        <f t="shared" si="32"/>
        <v>53</v>
      </c>
      <c r="AB77" s="67">
        <f t="shared" si="33"/>
        <v>583</v>
      </c>
    </row>
    <row r="78" spans="1:28" ht="15" customHeight="1" x14ac:dyDescent="0.25">
      <c r="A78" s="71">
        <v>380</v>
      </c>
      <c r="B78" s="71">
        <v>530</v>
      </c>
      <c r="C78" s="68">
        <v>0</v>
      </c>
      <c r="D78" s="68">
        <v>273.16000000000003</v>
      </c>
      <c r="E78" s="68">
        <v>211.64</v>
      </c>
      <c r="F78" s="68">
        <v>0</v>
      </c>
      <c r="G78" s="68">
        <f t="shared" si="37"/>
        <v>46.972972972972975</v>
      </c>
      <c r="H78" s="68">
        <v>0</v>
      </c>
      <c r="I78" s="68">
        <f t="shared" si="38"/>
        <v>42.918918918918919</v>
      </c>
      <c r="J78" s="72">
        <f t="shared" si="34"/>
        <v>1</v>
      </c>
      <c r="K78" s="72">
        <f t="shared" si="35"/>
        <v>1</v>
      </c>
      <c r="L78" s="72">
        <f t="shared" si="36"/>
        <v>0</v>
      </c>
      <c r="M78" s="72">
        <f t="shared" ca="1" si="26"/>
        <v>0</v>
      </c>
      <c r="N78" s="26"/>
      <c r="O78" s="26"/>
      <c r="P78" s="25"/>
      <c r="Q78" s="25"/>
      <c r="T78" s="22">
        <v>0</v>
      </c>
      <c r="U78" s="74">
        <f t="shared" si="27"/>
        <v>-530</v>
      </c>
      <c r="V78" s="70">
        <f t="shared" si="28"/>
        <v>-530</v>
      </c>
      <c r="W78" s="70"/>
      <c r="X78" s="70">
        <f t="shared" si="29"/>
        <v>582.59966428871178</v>
      </c>
      <c r="Y78" s="70">
        <f t="shared" si="30"/>
        <v>52.599664288711779</v>
      </c>
      <c r="Z78" s="70">
        <f t="shared" si="31"/>
        <v>53</v>
      </c>
      <c r="AA78" s="24">
        <f t="shared" si="32"/>
        <v>53</v>
      </c>
      <c r="AB78" s="67">
        <f t="shared" si="33"/>
        <v>583</v>
      </c>
    </row>
    <row r="79" spans="1:28" ht="15" customHeight="1" x14ac:dyDescent="0.25">
      <c r="A79" s="71">
        <v>375</v>
      </c>
      <c r="B79" s="71">
        <v>530</v>
      </c>
      <c r="C79" s="68">
        <v>0</v>
      </c>
      <c r="D79" s="68">
        <v>273.14999999999998</v>
      </c>
      <c r="E79" s="68">
        <v>211.64</v>
      </c>
      <c r="F79" s="68">
        <v>0</v>
      </c>
      <c r="G79" s="68">
        <f t="shared" si="37"/>
        <v>45.868421052631582</v>
      </c>
      <c r="H79" s="68">
        <v>0</v>
      </c>
      <c r="I79" s="68">
        <f t="shared" si="38"/>
        <v>41.789473684210527</v>
      </c>
      <c r="J79" s="72">
        <f t="shared" si="34"/>
        <v>1</v>
      </c>
      <c r="K79" s="72">
        <f t="shared" si="35"/>
        <v>1</v>
      </c>
      <c r="L79" s="72">
        <f t="shared" si="36"/>
        <v>0</v>
      </c>
      <c r="M79" s="72">
        <f t="shared" ca="1" si="26"/>
        <v>1</v>
      </c>
      <c r="N79" s="26"/>
      <c r="O79" s="26"/>
      <c r="P79" s="25"/>
      <c r="Q79" s="25"/>
      <c r="T79" s="22">
        <v>0</v>
      </c>
      <c r="U79" s="74">
        <f t="shared" si="27"/>
        <v>-530</v>
      </c>
      <c r="V79" s="70">
        <f t="shared" si="28"/>
        <v>-530</v>
      </c>
      <c r="W79" s="70"/>
      <c r="X79" s="70">
        <f t="shared" si="29"/>
        <v>582.59966428871178</v>
      </c>
      <c r="Y79" s="70">
        <f t="shared" si="30"/>
        <v>52.599664288711779</v>
      </c>
      <c r="Z79" s="70">
        <f t="shared" si="31"/>
        <v>53</v>
      </c>
      <c r="AA79" s="24">
        <f t="shared" si="32"/>
        <v>53</v>
      </c>
      <c r="AB79" s="67">
        <f t="shared" si="33"/>
        <v>583</v>
      </c>
    </row>
    <row r="80" spans="1:28" ht="15" customHeight="1" x14ac:dyDescent="0.25">
      <c r="A80" s="71">
        <v>370</v>
      </c>
      <c r="B80" s="71">
        <v>470</v>
      </c>
      <c r="C80" s="68">
        <v>0</v>
      </c>
      <c r="D80" s="68">
        <v>273.14</v>
      </c>
      <c r="E80" s="68">
        <v>211.57</v>
      </c>
      <c r="F80" s="68">
        <v>0</v>
      </c>
      <c r="G80" s="68">
        <f t="shared" si="37"/>
        <v>44.820512820512818</v>
      </c>
      <c r="H80" s="68">
        <v>0</v>
      </c>
      <c r="I80" s="68">
        <f t="shared" si="38"/>
        <v>42.256410256410255</v>
      </c>
      <c r="J80" s="72">
        <f t="shared" si="34"/>
        <v>0</v>
      </c>
      <c r="K80" s="72">
        <f t="shared" si="35"/>
        <v>-1</v>
      </c>
      <c r="L80" s="72">
        <f t="shared" si="36"/>
        <v>0</v>
      </c>
      <c r="M80" s="72">
        <f t="shared" ca="1" si="26"/>
        <v>1</v>
      </c>
      <c r="N80" s="26"/>
      <c r="O80" s="26"/>
      <c r="P80" s="25"/>
      <c r="Q80" s="25"/>
      <c r="T80" s="22">
        <v>0</v>
      </c>
      <c r="U80" s="74">
        <f t="shared" si="27"/>
        <v>-470</v>
      </c>
      <c r="V80" s="70">
        <f t="shared" si="28"/>
        <v>-470</v>
      </c>
      <c r="W80" s="70"/>
      <c r="X80" s="70">
        <f t="shared" si="29"/>
        <v>516.64498531263109</v>
      </c>
      <c r="Y80" s="70">
        <f t="shared" si="30"/>
        <v>46.644985312631093</v>
      </c>
      <c r="Z80" s="70">
        <f t="shared" si="31"/>
        <v>47</v>
      </c>
      <c r="AA80" s="24">
        <f t="shared" si="32"/>
        <v>47</v>
      </c>
      <c r="AB80" s="67">
        <f t="shared" si="33"/>
        <v>517</v>
      </c>
    </row>
    <row r="81" spans="1:28" ht="15" customHeight="1" x14ac:dyDescent="0.25">
      <c r="A81" s="71">
        <v>353</v>
      </c>
      <c r="B81" s="71">
        <v>470</v>
      </c>
      <c r="C81" s="68">
        <v>0</v>
      </c>
      <c r="D81" s="68">
        <v>273.13</v>
      </c>
      <c r="E81" s="68">
        <v>211.57</v>
      </c>
      <c r="F81" s="68">
        <v>0</v>
      </c>
      <c r="G81" s="68">
        <f t="shared" si="37"/>
        <v>44.125</v>
      </c>
      <c r="H81" s="68">
        <v>0</v>
      </c>
      <c r="I81" s="68">
        <f t="shared" si="38"/>
        <v>41.2</v>
      </c>
      <c r="J81" s="72">
        <f t="shared" si="34"/>
        <v>1</v>
      </c>
      <c r="K81" s="72">
        <f t="shared" si="35"/>
        <v>1</v>
      </c>
      <c r="L81" s="72">
        <f t="shared" si="36"/>
        <v>0</v>
      </c>
      <c r="M81" s="72">
        <f t="shared" ca="1" si="26"/>
        <v>1</v>
      </c>
      <c r="N81" s="26"/>
      <c r="O81" s="26"/>
      <c r="P81" s="25"/>
      <c r="Q81" s="25"/>
      <c r="T81" s="22">
        <v>0</v>
      </c>
      <c r="U81" s="74">
        <f t="shared" si="27"/>
        <v>-470</v>
      </c>
      <c r="V81" s="70">
        <f t="shared" si="28"/>
        <v>-470</v>
      </c>
      <c r="W81" s="70"/>
      <c r="X81" s="70">
        <f t="shared" si="29"/>
        <v>516.64498531263109</v>
      </c>
      <c r="Y81" s="70">
        <f t="shared" si="30"/>
        <v>46.644985312631093</v>
      </c>
      <c r="Z81" s="70">
        <f t="shared" si="31"/>
        <v>47</v>
      </c>
      <c r="AA81" s="24">
        <f t="shared" si="32"/>
        <v>47</v>
      </c>
      <c r="AB81" s="67">
        <f t="shared" si="33"/>
        <v>517</v>
      </c>
    </row>
    <row r="82" spans="1:28" ht="15" customHeight="1" x14ac:dyDescent="0.25">
      <c r="A82" s="71">
        <v>335</v>
      </c>
      <c r="B82" s="71">
        <v>470</v>
      </c>
      <c r="C82" s="68">
        <v>0</v>
      </c>
      <c r="D82" s="68">
        <v>273.11</v>
      </c>
      <c r="E82" s="68">
        <v>211.57</v>
      </c>
      <c r="F82" s="68">
        <v>0</v>
      </c>
      <c r="G82" s="68">
        <f t="shared" si="37"/>
        <v>43.487804878048777</v>
      </c>
      <c r="H82" s="68">
        <v>0</v>
      </c>
      <c r="I82" s="68">
        <f t="shared" si="38"/>
        <v>40.195121951219512</v>
      </c>
      <c r="J82" s="72">
        <f t="shared" si="34"/>
        <v>1</v>
      </c>
      <c r="K82" s="72">
        <f t="shared" si="35"/>
        <v>1</v>
      </c>
      <c r="L82" s="72">
        <f t="shared" si="36"/>
        <v>0</v>
      </c>
      <c r="M82" s="72">
        <f t="shared" ca="1" si="26"/>
        <v>0</v>
      </c>
      <c r="N82" s="26"/>
      <c r="O82" s="26"/>
      <c r="P82" s="25"/>
      <c r="Q82" s="25"/>
      <c r="T82" s="22">
        <v>0</v>
      </c>
      <c r="U82" s="74">
        <f t="shared" si="27"/>
        <v>-470</v>
      </c>
      <c r="V82" s="70">
        <f t="shared" si="28"/>
        <v>-470</v>
      </c>
      <c r="W82" s="70"/>
      <c r="X82" s="70">
        <f t="shared" si="29"/>
        <v>516.64498531263109</v>
      </c>
      <c r="Y82" s="70">
        <f t="shared" si="30"/>
        <v>46.644985312631093</v>
      </c>
      <c r="Z82" s="70">
        <f t="shared" si="31"/>
        <v>47</v>
      </c>
      <c r="AA82" s="24">
        <f t="shared" si="32"/>
        <v>47</v>
      </c>
      <c r="AB82" s="67">
        <f t="shared" si="33"/>
        <v>517</v>
      </c>
    </row>
    <row r="83" spans="1:28" ht="15" customHeight="1" x14ac:dyDescent="0.25">
      <c r="A83" s="71">
        <v>318</v>
      </c>
      <c r="B83" s="71">
        <v>470</v>
      </c>
      <c r="C83" s="68">
        <v>0</v>
      </c>
      <c r="D83" s="68">
        <v>273.10000000000002</v>
      </c>
      <c r="E83" s="68">
        <v>211.57</v>
      </c>
      <c r="F83" s="68">
        <v>0</v>
      </c>
      <c r="G83" s="68">
        <f t="shared" si="37"/>
        <v>42.857142857142854</v>
      </c>
      <c r="H83" s="68">
        <v>0</v>
      </c>
      <c r="I83" s="68">
        <f t="shared" si="38"/>
        <v>39.238095238095241</v>
      </c>
      <c r="J83" s="72">
        <f t="shared" si="34"/>
        <v>1</v>
      </c>
      <c r="K83" s="72">
        <f t="shared" si="35"/>
        <v>1</v>
      </c>
      <c r="L83" s="72">
        <f t="shared" si="36"/>
        <v>0</v>
      </c>
      <c r="M83" s="72">
        <f t="shared" ca="1" si="26"/>
        <v>0</v>
      </c>
      <c r="N83" s="26"/>
      <c r="O83" s="26"/>
      <c r="P83" s="25"/>
      <c r="Q83" s="25"/>
      <c r="T83" s="22">
        <v>0</v>
      </c>
      <c r="U83" s="74">
        <f t="shared" si="27"/>
        <v>-470</v>
      </c>
      <c r="V83" s="70">
        <f t="shared" si="28"/>
        <v>-470</v>
      </c>
      <c r="W83" s="70"/>
      <c r="X83" s="70">
        <f t="shared" si="29"/>
        <v>516.64498531263109</v>
      </c>
      <c r="Y83" s="70">
        <f t="shared" si="30"/>
        <v>46.644985312631093</v>
      </c>
      <c r="Z83" s="70">
        <f t="shared" si="31"/>
        <v>47</v>
      </c>
      <c r="AA83" s="24">
        <f t="shared" si="32"/>
        <v>47</v>
      </c>
      <c r="AB83" s="67">
        <f t="shared" si="33"/>
        <v>517</v>
      </c>
    </row>
    <row r="84" spans="1:28" ht="15" customHeight="1" x14ac:dyDescent="0.25">
      <c r="A84" s="71">
        <v>318</v>
      </c>
      <c r="B84" s="71">
        <v>470</v>
      </c>
      <c r="C84" s="68">
        <v>0</v>
      </c>
      <c r="D84" s="68">
        <v>273.08</v>
      </c>
      <c r="E84" s="68">
        <v>211.57</v>
      </c>
      <c r="F84" s="68">
        <v>0</v>
      </c>
      <c r="G84" s="68">
        <f t="shared" si="37"/>
        <v>41.860465116279073</v>
      </c>
      <c r="H84" s="68">
        <v>0</v>
      </c>
      <c r="I84" s="68">
        <f t="shared" si="38"/>
        <v>38.325581395348834</v>
      </c>
      <c r="J84" s="72">
        <f t="shared" si="34"/>
        <v>1</v>
      </c>
      <c r="K84" s="72">
        <f t="shared" si="35"/>
        <v>1</v>
      </c>
      <c r="L84" s="72">
        <f t="shared" si="36"/>
        <v>0</v>
      </c>
      <c r="M84" s="72">
        <f t="shared" ca="1" si="26"/>
        <v>0</v>
      </c>
      <c r="N84" s="26"/>
      <c r="O84" s="26"/>
      <c r="P84" s="25"/>
      <c r="Q84" s="25"/>
      <c r="T84" s="22">
        <v>0</v>
      </c>
      <c r="U84" s="74">
        <f t="shared" si="27"/>
        <v>-470</v>
      </c>
      <c r="V84" s="70">
        <f t="shared" si="28"/>
        <v>-470</v>
      </c>
      <c r="W84" s="70"/>
      <c r="X84" s="70">
        <f t="shared" si="29"/>
        <v>516.64498531263109</v>
      </c>
      <c r="Y84" s="70">
        <f t="shared" si="30"/>
        <v>46.644985312631093</v>
      </c>
      <c r="Z84" s="70">
        <f t="shared" si="31"/>
        <v>47</v>
      </c>
      <c r="AA84" s="24">
        <f t="shared" si="32"/>
        <v>47</v>
      </c>
      <c r="AB84" s="67">
        <f t="shared" si="33"/>
        <v>517</v>
      </c>
    </row>
    <row r="85" spans="1:28" ht="15" customHeight="1" x14ac:dyDescent="0.25">
      <c r="A85" s="71">
        <v>318</v>
      </c>
      <c r="B85" s="71">
        <v>410</v>
      </c>
      <c r="C85" s="68">
        <v>0</v>
      </c>
      <c r="D85" s="68">
        <v>273.07</v>
      </c>
      <c r="E85" s="68">
        <v>211.48</v>
      </c>
      <c r="F85" s="68">
        <v>0</v>
      </c>
      <c r="G85" s="68">
        <f t="shared" si="37"/>
        <v>40.909090909090907</v>
      </c>
      <c r="H85" s="68">
        <v>0</v>
      </c>
      <c r="I85" s="68">
        <f t="shared" si="38"/>
        <v>38.81818181818182</v>
      </c>
      <c r="J85" s="72">
        <f t="shared" si="34"/>
        <v>0</v>
      </c>
      <c r="K85" s="72">
        <f t="shared" si="35"/>
        <v>-1</v>
      </c>
      <c r="L85" s="72">
        <f t="shared" si="36"/>
        <v>0</v>
      </c>
      <c r="M85" s="72">
        <f t="shared" ca="1" si="26"/>
        <v>0</v>
      </c>
      <c r="N85" s="26"/>
      <c r="O85" s="26"/>
      <c r="P85" s="25"/>
      <c r="Q85" s="25"/>
      <c r="T85" s="22">
        <v>0</v>
      </c>
      <c r="U85" s="74">
        <f t="shared" si="27"/>
        <v>-410</v>
      </c>
      <c r="V85" s="70">
        <f t="shared" si="28"/>
        <v>-410</v>
      </c>
      <c r="W85" s="70"/>
      <c r="X85" s="70">
        <f t="shared" si="29"/>
        <v>450.69030633655058</v>
      </c>
      <c r="Y85" s="70">
        <f t="shared" si="30"/>
        <v>40.690306336550577</v>
      </c>
      <c r="Z85" s="70">
        <f t="shared" si="31"/>
        <v>41</v>
      </c>
      <c r="AA85" s="24">
        <f t="shared" si="32"/>
        <v>41</v>
      </c>
      <c r="AB85" s="67">
        <f t="shared" si="33"/>
        <v>451</v>
      </c>
    </row>
    <row r="86" spans="1:28" ht="15" customHeight="1" x14ac:dyDescent="0.25">
      <c r="A86" s="71">
        <v>318</v>
      </c>
      <c r="B86" s="71">
        <v>410</v>
      </c>
      <c r="C86" s="68">
        <v>0</v>
      </c>
      <c r="D86" s="68">
        <v>273.06</v>
      </c>
      <c r="E86" s="68">
        <v>211.48</v>
      </c>
      <c r="F86" s="68">
        <v>0</v>
      </c>
      <c r="G86" s="68">
        <f t="shared" si="37"/>
        <v>40</v>
      </c>
      <c r="H86" s="68">
        <v>0</v>
      </c>
      <c r="I86" s="68">
        <f t="shared" si="38"/>
        <v>37.955555555555556</v>
      </c>
      <c r="J86" s="72">
        <f t="shared" si="34"/>
        <v>1</v>
      </c>
      <c r="K86" s="72">
        <f t="shared" si="35"/>
        <v>1</v>
      </c>
      <c r="L86" s="72">
        <f t="shared" si="36"/>
        <v>0</v>
      </c>
      <c r="M86" s="72">
        <f t="shared" ca="1" si="26"/>
        <v>0</v>
      </c>
      <c r="N86" s="26"/>
      <c r="O86" s="26"/>
      <c r="P86" s="25"/>
      <c r="Q86" s="25"/>
      <c r="T86" s="22">
        <v>0</v>
      </c>
      <c r="U86" s="74">
        <f t="shared" si="27"/>
        <v>-410</v>
      </c>
      <c r="V86" s="70">
        <f t="shared" si="28"/>
        <v>-410</v>
      </c>
      <c r="W86" s="70"/>
      <c r="X86" s="70">
        <f t="shared" si="29"/>
        <v>450.69030633655058</v>
      </c>
      <c r="Y86" s="70">
        <f t="shared" si="30"/>
        <v>40.690306336550577</v>
      </c>
      <c r="Z86" s="70">
        <f t="shared" si="31"/>
        <v>41</v>
      </c>
      <c r="AA86" s="24">
        <f t="shared" si="32"/>
        <v>41</v>
      </c>
      <c r="AB86" s="67">
        <f t="shared" si="33"/>
        <v>451</v>
      </c>
    </row>
    <row r="87" spans="1:28" ht="15" customHeight="1" x14ac:dyDescent="0.25">
      <c r="A87" s="71">
        <v>318</v>
      </c>
      <c r="B87" s="71">
        <v>410</v>
      </c>
      <c r="C87" s="68">
        <v>0</v>
      </c>
      <c r="D87" s="68">
        <v>273.05</v>
      </c>
      <c r="E87" s="68">
        <v>211.48</v>
      </c>
      <c r="F87" s="68">
        <v>0</v>
      </c>
      <c r="G87" s="68">
        <f t="shared" si="37"/>
        <v>39.130434782608695</v>
      </c>
      <c r="H87" s="68">
        <v>0</v>
      </c>
      <c r="I87" s="68">
        <f t="shared" si="38"/>
        <v>37.130434782608695</v>
      </c>
      <c r="J87" s="72">
        <f t="shared" si="34"/>
        <v>1</v>
      </c>
      <c r="K87" s="72">
        <f t="shared" si="35"/>
        <v>1</v>
      </c>
      <c r="L87" s="72">
        <f t="shared" si="36"/>
        <v>0</v>
      </c>
      <c r="M87" s="72">
        <f t="shared" ca="1" si="26"/>
        <v>1</v>
      </c>
      <c r="N87" s="26"/>
      <c r="O87" s="26"/>
      <c r="P87" s="25"/>
      <c r="Q87" s="25"/>
      <c r="T87" s="22">
        <v>0</v>
      </c>
      <c r="U87" s="74">
        <f t="shared" si="27"/>
        <v>-410</v>
      </c>
      <c r="V87" s="70">
        <f t="shared" si="28"/>
        <v>-410</v>
      </c>
      <c r="W87" s="70"/>
      <c r="X87" s="70">
        <f t="shared" si="29"/>
        <v>450.69030633655058</v>
      </c>
      <c r="Y87" s="70">
        <f t="shared" si="30"/>
        <v>40.690306336550577</v>
      </c>
      <c r="Z87" s="70">
        <f t="shared" si="31"/>
        <v>41</v>
      </c>
      <c r="AA87" s="24">
        <f t="shared" si="32"/>
        <v>41</v>
      </c>
      <c r="AB87" s="67">
        <f t="shared" si="33"/>
        <v>451</v>
      </c>
    </row>
    <row r="88" spans="1:28" ht="15" customHeight="1" x14ac:dyDescent="0.25">
      <c r="A88" s="71">
        <v>318</v>
      </c>
      <c r="B88" s="71">
        <v>410</v>
      </c>
      <c r="C88" s="68">
        <v>0</v>
      </c>
      <c r="D88" s="68">
        <v>273.04000000000002</v>
      </c>
      <c r="E88" s="68">
        <v>211.48</v>
      </c>
      <c r="F88" s="68">
        <v>0</v>
      </c>
      <c r="G88" s="68">
        <f t="shared" si="37"/>
        <v>38.297872340425535</v>
      </c>
      <c r="H88" s="68">
        <v>0</v>
      </c>
      <c r="I88" s="68">
        <f t="shared" si="38"/>
        <v>36.340425531914896</v>
      </c>
      <c r="J88" s="72">
        <f t="shared" si="34"/>
        <v>1</v>
      </c>
      <c r="K88" s="72">
        <f t="shared" si="35"/>
        <v>1</v>
      </c>
      <c r="L88" s="72">
        <f t="shared" si="36"/>
        <v>0</v>
      </c>
      <c r="M88" s="72">
        <f t="shared" ca="1" si="26"/>
        <v>1</v>
      </c>
      <c r="N88" s="26"/>
      <c r="O88" s="26"/>
      <c r="P88" s="25"/>
      <c r="Q88" s="25"/>
      <c r="T88" s="22">
        <v>0</v>
      </c>
      <c r="U88" s="74">
        <f t="shared" si="27"/>
        <v>-410</v>
      </c>
      <c r="V88" s="70">
        <f t="shared" si="28"/>
        <v>-410</v>
      </c>
      <c r="W88" s="70"/>
      <c r="X88" s="70">
        <f t="shared" si="29"/>
        <v>450.69030633655058</v>
      </c>
      <c r="Y88" s="70">
        <f t="shared" si="30"/>
        <v>40.690306336550577</v>
      </c>
      <c r="Z88" s="70">
        <f t="shared" si="31"/>
        <v>41</v>
      </c>
      <c r="AA88" s="24">
        <f t="shared" si="32"/>
        <v>41</v>
      </c>
      <c r="AB88" s="67">
        <f t="shared" si="33"/>
        <v>451</v>
      </c>
    </row>
    <row r="89" spans="1:28" ht="15" customHeight="1" x14ac:dyDescent="0.25">
      <c r="A89" s="71">
        <v>318</v>
      </c>
      <c r="B89" s="71">
        <v>410</v>
      </c>
      <c r="C89" s="68">
        <v>0</v>
      </c>
      <c r="D89" s="68">
        <v>273.02999999999997</v>
      </c>
      <c r="E89" s="68">
        <v>211.48</v>
      </c>
      <c r="F89" s="68">
        <v>0</v>
      </c>
      <c r="G89" s="68">
        <f t="shared" si="37"/>
        <v>37.5</v>
      </c>
      <c r="H89" s="68">
        <v>0</v>
      </c>
      <c r="I89" s="68">
        <f t="shared" si="38"/>
        <v>35.583333333333336</v>
      </c>
      <c r="J89" s="72">
        <f t="shared" si="34"/>
        <v>1</v>
      </c>
      <c r="K89" s="72">
        <f t="shared" si="35"/>
        <v>1</v>
      </c>
      <c r="L89" s="72">
        <f t="shared" si="36"/>
        <v>0</v>
      </c>
      <c r="M89" s="72">
        <f t="shared" ca="1" si="26"/>
        <v>1</v>
      </c>
      <c r="N89" s="26"/>
      <c r="O89" s="26"/>
      <c r="P89" s="25"/>
      <c r="Q89" s="25"/>
      <c r="T89" s="22">
        <v>0</v>
      </c>
      <c r="U89" s="74">
        <f t="shared" si="27"/>
        <v>-410</v>
      </c>
      <c r="V89" s="70">
        <f t="shared" si="28"/>
        <v>-410</v>
      </c>
      <c r="W89" s="70"/>
      <c r="X89" s="70">
        <f t="shared" si="29"/>
        <v>450.69030633655058</v>
      </c>
      <c r="Y89" s="70">
        <f t="shared" si="30"/>
        <v>40.690306336550577</v>
      </c>
      <c r="Z89" s="70">
        <f t="shared" si="31"/>
        <v>41</v>
      </c>
      <c r="AA89" s="24">
        <f t="shared" si="32"/>
        <v>41</v>
      </c>
      <c r="AB89" s="67">
        <f t="shared" si="33"/>
        <v>451</v>
      </c>
    </row>
    <row r="90" spans="1:28" ht="15" customHeight="1" x14ac:dyDescent="0.25">
      <c r="A90" s="71">
        <v>329</v>
      </c>
      <c r="B90" s="71">
        <v>360</v>
      </c>
      <c r="C90" s="68">
        <v>0</v>
      </c>
      <c r="D90" s="68">
        <v>273.02999999999997</v>
      </c>
      <c r="E90" s="68">
        <v>211.36</v>
      </c>
      <c r="F90" s="68">
        <v>0</v>
      </c>
      <c r="G90" s="68">
        <f t="shared" si="37"/>
        <v>36.510204081632651</v>
      </c>
      <c r="H90" s="68">
        <v>0</v>
      </c>
      <c r="I90" s="68">
        <f t="shared" si="38"/>
        <v>35.877551020408163</v>
      </c>
      <c r="J90" s="72">
        <f t="shared" si="34"/>
        <v>1</v>
      </c>
      <c r="K90" s="72">
        <f t="shared" si="35"/>
        <v>1</v>
      </c>
      <c r="L90" s="72">
        <f t="shared" si="36"/>
        <v>1</v>
      </c>
      <c r="M90" s="72">
        <f t="shared" ca="1" si="26"/>
        <v>1</v>
      </c>
      <c r="N90" s="26"/>
      <c r="O90" s="26"/>
      <c r="P90" s="25"/>
      <c r="Q90" s="25"/>
      <c r="T90" s="22">
        <v>0</v>
      </c>
      <c r="U90" s="74">
        <f t="shared" si="27"/>
        <v>-360</v>
      </c>
      <c r="V90" s="70">
        <f t="shared" si="28"/>
        <v>-360</v>
      </c>
      <c r="W90" s="70"/>
      <c r="X90" s="70">
        <f t="shared" si="29"/>
        <v>395.72807385648343</v>
      </c>
      <c r="Y90" s="70">
        <f t="shared" si="30"/>
        <v>35.728073856483434</v>
      </c>
      <c r="Z90" s="70">
        <f t="shared" si="31"/>
        <v>36</v>
      </c>
      <c r="AA90" s="24">
        <f t="shared" si="32"/>
        <v>36</v>
      </c>
      <c r="AB90" s="67">
        <f t="shared" si="33"/>
        <v>396</v>
      </c>
    </row>
    <row r="91" spans="1:28" ht="15" customHeight="1" x14ac:dyDescent="0.25">
      <c r="A91" s="71">
        <v>340</v>
      </c>
      <c r="B91" s="71">
        <v>360</v>
      </c>
      <c r="C91" s="68">
        <v>0</v>
      </c>
      <c r="D91" s="68">
        <v>273.02999999999997</v>
      </c>
      <c r="E91" s="68">
        <v>211.36</v>
      </c>
      <c r="F91" s="68">
        <v>0</v>
      </c>
      <c r="G91" s="68">
        <f t="shared" si="37"/>
        <v>35.56</v>
      </c>
      <c r="H91" s="68">
        <v>0</v>
      </c>
      <c r="I91" s="68">
        <f t="shared" si="38"/>
        <v>35.159999999999997</v>
      </c>
      <c r="J91" s="72">
        <f t="shared" si="34"/>
        <v>1</v>
      </c>
      <c r="K91" s="72">
        <f t="shared" si="35"/>
        <v>1</v>
      </c>
      <c r="L91" s="72">
        <f t="shared" si="36"/>
        <v>1</v>
      </c>
      <c r="M91" s="72">
        <f t="shared" ca="1" si="26"/>
        <v>0</v>
      </c>
      <c r="N91" s="26"/>
      <c r="O91" s="26"/>
      <c r="P91" s="25"/>
      <c r="Q91" s="25"/>
      <c r="T91" s="22">
        <v>0</v>
      </c>
      <c r="U91" s="74">
        <f t="shared" si="27"/>
        <v>-360</v>
      </c>
      <c r="V91" s="70">
        <f t="shared" si="28"/>
        <v>-360</v>
      </c>
      <c r="W91" s="70"/>
      <c r="X91" s="70">
        <f t="shared" si="29"/>
        <v>395.72807385648343</v>
      </c>
      <c r="Y91" s="70">
        <f t="shared" si="30"/>
        <v>35.728073856483434</v>
      </c>
      <c r="Z91" s="70">
        <f t="shared" si="31"/>
        <v>36</v>
      </c>
      <c r="AA91" s="24">
        <f t="shared" si="32"/>
        <v>36</v>
      </c>
      <c r="AB91" s="67">
        <f t="shared" si="33"/>
        <v>396</v>
      </c>
    </row>
    <row r="92" spans="1:28" ht="15" customHeight="1" x14ac:dyDescent="0.25">
      <c r="A92" s="71">
        <v>350</v>
      </c>
      <c r="B92" s="71">
        <v>360</v>
      </c>
      <c r="C92" s="68">
        <v>0</v>
      </c>
      <c r="D92" s="68">
        <v>273.02999999999997</v>
      </c>
      <c r="E92" s="68">
        <v>211.36</v>
      </c>
      <c r="F92" s="68">
        <v>0</v>
      </c>
      <c r="G92" s="68">
        <f t="shared" si="37"/>
        <v>34.666666666666664</v>
      </c>
      <c r="H92" s="68">
        <v>0</v>
      </c>
      <c r="I92" s="68">
        <f t="shared" si="38"/>
        <v>34.470588235294116</v>
      </c>
      <c r="J92" s="72">
        <f t="shared" si="34"/>
        <v>1</v>
      </c>
      <c r="K92" s="72">
        <f t="shared" si="35"/>
        <v>1</v>
      </c>
      <c r="L92" s="72">
        <f t="shared" si="36"/>
        <v>1</v>
      </c>
      <c r="M92" s="72">
        <f t="shared" ca="1" si="26"/>
        <v>1</v>
      </c>
      <c r="N92" s="26"/>
      <c r="O92" s="26"/>
      <c r="P92" s="25"/>
      <c r="Q92" s="25"/>
      <c r="T92" s="22">
        <v>0</v>
      </c>
      <c r="U92" s="74">
        <f t="shared" si="27"/>
        <v>-360</v>
      </c>
      <c r="V92" s="70">
        <f t="shared" si="28"/>
        <v>-360</v>
      </c>
      <c r="W92" s="70"/>
      <c r="X92" s="70">
        <f t="shared" si="29"/>
        <v>395.72807385648343</v>
      </c>
      <c r="Y92" s="70">
        <f t="shared" si="30"/>
        <v>35.728073856483434</v>
      </c>
      <c r="Z92" s="70">
        <f t="shared" si="31"/>
        <v>36</v>
      </c>
      <c r="AA92" s="24">
        <f t="shared" si="32"/>
        <v>36</v>
      </c>
      <c r="AB92" s="67">
        <f t="shared" si="33"/>
        <v>396</v>
      </c>
    </row>
    <row r="93" spans="1:28" ht="15" customHeight="1" x14ac:dyDescent="0.25">
      <c r="A93" s="71">
        <v>310</v>
      </c>
      <c r="B93" s="71">
        <v>360</v>
      </c>
      <c r="C93" s="68">
        <v>0</v>
      </c>
      <c r="D93" s="68">
        <v>273.02</v>
      </c>
      <c r="E93" s="68">
        <v>211.36</v>
      </c>
      <c r="F93" s="68">
        <v>0</v>
      </c>
      <c r="G93" s="68">
        <f t="shared" si="37"/>
        <v>34.769230769230766</v>
      </c>
      <c r="H93" s="68">
        <v>0</v>
      </c>
      <c r="I93" s="68">
        <f t="shared" si="38"/>
        <v>33.807692307692307</v>
      </c>
      <c r="J93" s="72">
        <f t="shared" si="34"/>
        <v>1</v>
      </c>
      <c r="K93" s="72">
        <f t="shared" si="35"/>
        <v>1</v>
      </c>
      <c r="L93" s="72">
        <f t="shared" si="36"/>
        <v>1</v>
      </c>
      <c r="M93" s="72">
        <f t="shared" ca="1" si="26"/>
        <v>0</v>
      </c>
      <c r="N93" s="26"/>
      <c r="O93" s="26"/>
      <c r="P93" s="25"/>
      <c r="Q93" s="25"/>
      <c r="T93" s="22">
        <v>0</v>
      </c>
      <c r="U93" s="74">
        <f t="shared" si="27"/>
        <v>-360</v>
      </c>
      <c r="V93" s="70">
        <f t="shared" si="28"/>
        <v>-360</v>
      </c>
      <c r="W93" s="70"/>
      <c r="X93" s="70">
        <f t="shared" si="29"/>
        <v>395.72807385648343</v>
      </c>
      <c r="Y93" s="70">
        <f t="shared" si="30"/>
        <v>35.728073856483434</v>
      </c>
      <c r="Z93" s="70">
        <f t="shared" si="31"/>
        <v>36</v>
      </c>
      <c r="AA93" s="24">
        <f t="shared" si="32"/>
        <v>36</v>
      </c>
      <c r="AB93" s="67">
        <f t="shared" si="33"/>
        <v>396</v>
      </c>
    </row>
    <row r="94" spans="1:28" ht="15" customHeight="1" x14ac:dyDescent="0.25">
      <c r="A94" s="71">
        <v>270</v>
      </c>
      <c r="B94" s="71">
        <v>360</v>
      </c>
      <c r="C94" s="68">
        <v>0</v>
      </c>
      <c r="D94" s="68">
        <v>273.01</v>
      </c>
      <c r="E94" s="68">
        <v>211.36</v>
      </c>
      <c r="F94" s="68">
        <v>0</v>
      </c>
      <c r="G94" s="68">
        <f t="shared" si="37"/>
        <v>34.867924528301884</v>
      </c>
      <c r="H94" s="68">
        <v>0</v>
      </c>
      <c r="I94" s="68">
        <f t="shared" si="38"/>
        <v>33.169811320754718</v>
      </c>
      <c r="J94" s="72">
        <f t="shared" si="34"/>
        <v>1</v>
      </c>
      <c r="K94" s="72">
        <f t="shared" si="35"/>
        <v>1</v>
      </c>
      <c r="L94" s="72">
        <f t="shared" si="36"/>
        <v>1</v>
      </c>
      <c r="M94" s="72">
        <f t="shared" ca="1" si="26"/>
        <v>1</v>
      </c>
      <c r="N94" s="26"/>
      <c r="O94" s="26"/>
      <c r="P94" s="25"/>
      <c r="Q94" s="25"/>
      <c r="T94" s="22">
        <v>0</v>
      </c>
      <c r="U94" s="74">
        <f t="shared" si="27"/>
        <v>-360</v>
      </c>
      <c r="V94" s="70">
        <f t="shared" si="28"/>
        <v>-360</v>
      </c>
      <c r="W94" s="70"/>
      <c r="X94" s="70">
        <f t="shared" si="29"/>
        <v>395.72807385648343</v>
      </c>
      <c r="Y94" s="70">
        <f t="shared" si="30"/>
        <v>35.728073856483434</v>
      </c>
      <c r="Z94" s="70">
        <f t="shared" si="31"/>
        <v>36</v>
      </c>
      <c r="AA94" s="24">
        <f t="shared" si="32"/>
        <v>36</v>
      </c>
      <c r="AB94" s="67">
        <f t="shared" si="33"/>
        <v>396</v>
      </c>
    </row>
    <row r="95" spans="1:28" ht="15" customHeight="1" x14ac:dyDescent="0.25">
      <c r="A95" s="71">
        <v>231</v>
      </c>
      <c r="B95" s="71">
        <v>300</v>
      </c>
      <c r="C95" s="68">
        <v>0</v>
      </c>
      <c r="D95" s="68">
        <v>273.01</v>
      </c>
      <c r="E95" s="68">
        <v>211.23</v>
      </c>
      <c r="F95" s="68">
        <v>0</v>
      </c>
      <c r="G95" s="68">
        <f t="shared" si="37"/>
        <v>34.944444444444443</v>
      </c>
      <c r="H95" s="68">
        <v>0</v>
      </c>
      <c r="I95" s="68">
        <f t="shared" si="38"/>
        <v>33.666666666666664</v>
      </c>
      <c r="J95" s="72">
        <f t="shared" si="34"/>
        <v>0</v>
      </c>
      <c r="K95" s="72">
        <f t="shared" si="35"/>
        <v>-1</v>
      </c>
      <c r="L95" s="72">
        <f t="shared" si="36"/>
        <v>0</v>
      </c>
      <c r="M95" s="72">
        <f t="shared" ca="1" si="26"/>
        <v>0</v>
      </c>
      <c r="N95" s="26"/>
      <c r="O95" s="26"/>
      <c r="P95" s="25"/>
      <c r="Q95" s="25"/>
      <c r="T95" s="22">
        <v>0</v>
      </c>
      <c r="U95" s="74">
        <f t="shared" si="27"/>
        <v>-300</v>
      </c>
      <c r="V95" s="70">
        <f t="shared" si="28"/>
        <v>-300</v>
      </c>
      <c r="W95" s="70"/>
      <c r="X95" s="70">
        <f t="shared" si="29"/>
        <v>329.77339488040286</v>
      </c>
      <c r="Y95" s="70">
        <f t="shared" si="30"/>
        <v>29.773394880402861</v>
      </c>
      <c r="Z95" s="70">
        <f t="shared" si="31"/>
        <v>30</v>
      </c>
      <c r="AA95" s="24">
        <f t="shared" si="32"/>
        <v>30</v>
      </c>
      <c r="AB95" s="67">
        <f t="shared" si="33"/>
        <v>330</v>
      </c>
    </row>
    <row r="96" spans="1:28" ht="15" customHeight="1" x14ac:dyDescent="0.25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N96" s="26"/>
      <c r="O96" s="26"/>
      <c r="P96" s="25"/>
      <c r="Q96" s="25"/>
      <c r="U96" s="74"/>
      <c r="V96" s="70"/>
      <c r="W96" s="70"/>
      <c r="X96" s="70"/>
      <c r="Y96" s="70"/>
      <c r="Z96" s="70"/>
      <c r="AA96" s="24"/>
    </row>
    <row r="97" spans="1:27" ht="15" customHeight="1" x14ac:dyDescent="0.25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N97" s="26"/>
      <c r="O97" s="26"/>
      <c r="P97" s="25"/>
      <c r="Q97" s="25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71"/>
      <c r="B98" s="71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N98" s="26"/>
      <c r="O98" s="26"/>
      <c r="P98" s="25"/>
      <c r="Q98" s="25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6"/>
      <c r="O99" s="26"/>
      <c r="P99" s="25"/>
      <c r="Q99" s="25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71"/>
      <c r="B100" s="71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N100" s="26"/>
      <c r="O100" s="26"/>
      <c r="P100" s="25"/>
      <c r="Q100" s="25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71"/>
      <c r="B101" s="71"/>
      <c r="C101" s="68"/>
      <c r="D101" s="68"/>
      <c r="E101" s="68"/>
      <c r="F101" s="68"/>
      <c r="G101" s="68"/>
      <c r="H101" s="68"/>
      <c r="I101" s="68"/>
      <c r="J101" s="72"/>
      <c r="K101" s="72"/>
      <c r="L101" s="72"/>
      <c r="M101" s="72"/>
      <c r="N101" s="26"/>
      <c r="O101" s="26"/>
      <c r="P101" s="25"/>
      <c r="Q101" s="25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71"/>
      <c r="B102" s="71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N102" s="26"/>
      <c r="O102" s="26"/>
      <c r="P102" s="25"/>
      <c r="Q102" s="25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71"/>
      <c r="B103" s="71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N103" s="26"/>
      <c r="O103" s="26"/>
      <c r="P103" s="25"/>
      <c r="Q103" s="25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71"/>
      <c r="B104" s="71"/>
      <c r="C104" s="68"/>
      <c r="D104" s="68"/>
      <c r="E104" s="68"/>
      <c r="F104" s="68"/>
      <c r="G104" s="68"/>
      <c r="H104" s="68"/>
      <c r="I104" s="68"/>
      <c r="J104" s="72"/>
      <c r="K104" s="72"/>
      <c r="L104" s="72"/>
      <c r="M104" s="72"/>
      <c r="N104" s="26"/>
      <c r="O104" s="26"/>
      <c r="P104" s="25"/>
      <c r="Q104" s="25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71"/>
      <c r="B105" s="71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N105" s="26"/>
      <c r="O105" s="26"/>
      <c r="P105" s="25"/>
      <c r="Q105" s="25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71"/>
      <c r="B106" s="71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N106" s="26"/>
      <c r="O106" s="26"/>
      <c r="P106" s="25"/>
      <c r="Q106" s="25"/>
      <c r="U106" s="74"/>
      <c r="V106" s="70"/>
      <c r="W106" s="70"/>
      <c r="X106" s="70"/>
      <c r="Y106" s="70"/>
      <c r="Z106" s="70"/>
      <c r="AA106" s="24"/>
    </row>
    <row r="107" spans="1:27" ht="15" customHeight="1" x14ac:dyDescent="0.25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6"/>
      <c r="O107" s="26"/>
      <c r="P107" s="25"/>
      <c r="Q107" s="25"/>
      <c r="U107" s="74"/>
      <c r="V107" s="70"/>
      <c r="W107" s="70"/>
      <c r="X107" s="70"/>
      <c r="Y107" s="70"/>
      <c r="Z107" s="70"/>
      <c r="AA107" s="24"/>
    </row>
    <row r="108" spans="1:27" ht="15" customHeight="1" x14ac:dyDescent="0.25">
      <c r="A108" s="71"/>
      <c r="B108" s="71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6"/>
      <c r="O108" s="26"/>
      <c r="P108" s="25"/>
      <c r="Q108" s="25"/>
      <c r="U108" s="74"/>
      <c r="V108" s="70"/>
      <c r="W108" s="70"/>
      <c r="X108" s="70"/>
      <c r="Y108" s="70"/>
      <c r="Z108" s="70"/>
      <c r="AA108" s="24"/>
    </row>
    <row r="109" spans="1:27" ht="15" customHeight="1" x14ac:dyDescent="0.25">
      <c r="A109" s="71"/>
      <c r="B109" s="71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6"/>
      <c r="O109" s="26"/>
      <c r="P109" s="25"/>
      <c r="Q109" s="25"/>
      <c r="U109" s="74"/>
      <c r="V109" s="70"/>
      <c r="W109" s="70"/>
      <c r="X109" s="70"/>
      <c r="Y109" s="70"/>
      <c r="Z109" s="70"/>
      <c r="AA109" s="24"/>
    </row>
    <row r="110" spans="1:27" ht="15" customHeight="1" x14ac:dyDescent="0.25">
      <c r="A110" s="71"/>
      <c r="B110" s="71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6"/>
      <c r="O110" s="26"/>
      <c r="P110" s="25"/>
      <c r="Q110" s="25"/>
      <c r="U110" s="74"/>
      <c r="V110" s="70"/>
      <c r="W110" s="70"/>
      <c r="X110" s="70"/>
      <c r="Y110" s="70"/>
      <c r="Z110" s="70"/>
      <c r="AA110" s="24"/>
    </row>
    <row r="111" spans="1:27" ht="15" customHeight="1" x14ac:dyDescent="0.25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6"/>
      <c r="O111" s="26"/>
      <c r="P111" s="25"/>
      <c r="Q111" s="25"/>
      <c r="U111" s="74"/>
      <c r="V111" s="70"/>
      <c r="W111" s="70"/>
      <c r="X111" s="70"/>
      <c r="Y111" s="70"/>
      <c r="Z111" s="70"/>
      <c r="AA111" s="24"/>
    </row>
    <row r="112" spans="1:27" ht="15" customHeight="1" x14ac:dyDescent="0.25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6"/>
      <c r="O112" s="26"/>
      <c r="P112" s="25"/>
      <c r="Q112" s="25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5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6"/>
      <c r="O113" s="26"/>
      <c r="P113" s="25"/>
      <c r="Q113" s="25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5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6"/>
      <c r="O114" s="26"/>
      <c r="P114" s="25"/>
      <c r="Q114" s="25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6"/>
      <c r="O115" s="26"/>
      <c r="P115" s="25"/>
      <c r="Q115" s="25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5"/>
      <c r="O116" s="25"/>
      <c r="P116" s="25"/>
      <c r="Q116" s="25"/>
      <c r="U116" s="74"/>
      <c r="V116" s="70"/>
      <c r="W116" s="70"/>
      <c r="X116" s="70"/>
      <c r="Y116" s="70"/>
      <c r="Z116" s="70"/>
      <c r="AA116" s="24"/>
    </row>
    <row r="117" spans="1:27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5"/>
      <c r="O117" s="25"/>
      <c r="P117" s="25"/>
      <c r="Q117" s="25"/>
      <c r="U117" s="74"/>
      <c r="V117" s="70"/>
      <c r="W117" s="70"/>
      <c r="X117" s="70"/>
      <c r="Y117" s="70"/>
      <c r="Z117" s="70"/>
      <c r="AA117" s="24"/>
    </row>
    <row r="118" spans="1:27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5"/>
      <c r="O118" s="25"/>
      <c r="P118" s="25"/>
      <c r="Q118" s="25"/>
      <c r="U118" s="74"/>
      <c r="V118" s="70"/>
      <c r="W118" s="70"/>
      <c r="X118" s="70"/>
      <c r="Y118" s="70"/>
      <c r="Z118" s="70"/>
      <c r="AA118" s="24"/>
    </row>
    <row r="119" spans="1:27" ht="15" customHeight="1" x14ac:dyDescent="0.25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5"/>
      <c r="O119" s="25"/>
      <c r="P119" s="25"/>
      <c r="Q119" s="25"/>
      <c r="U119" s="74"/>
      <c r="V119" s="70"/>
      <c r="W119" s="70"/>
      <c r="X119" s="70"/>
      <c r="Y119" s="70"/>
      <c r="Z119" s="70"/>
      <c r="AA119" s="24"/>
    </row>
    <row r="120" spans="1:27" ht="15" customHeight="1" x14ac:dyDescent="0.25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5"/>
      <c r="O120" s="25"/>
      <c r="P120" s="25"/>
      <c r="Q120" s="25"/>
      <c r="U120" s="74"/>
      <c r="V120" s="70"/>
      <c r="W120" s="70"/>
      <c r="X120" s="70"/>
      <c r="Y120" s="70"/>
      <c r="Z120" s="70"/>
      <c r="AA120" s="24"/>
    </row>
    <row r="121" spans="1:27" ht="15" customHeight="1" x14ac:dyDescent="0.25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5"/>
      <c r="O121" s="25"/>
      <c r="P121" s="25"/>
      <c r="Q121" s="25"/>
      <c r="U121" s="74"/>
      <c r="V121" s="70"/>
      <c r="W121" s="70"/>
      <c r="X121" s="70"/>
      <c r="Y121" s="70"/>
      <c r="Z121" s="70"/>
      <c r="AA121" s="24"/>
    </row>
    <row r="122" spans="1:27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5"/>
      <c r="O122" s="25"/>
      <c r="P122" s="25"/>
      <c r="Q122" s="25"/>
      <c r="U122" s="74"/>
      <c r="V122" s="70"/>
      <c r="W122" s="70"/>
      <c r="X122" s="70"/>
      <c r="Y122" s="70"/>
      <c r="Z122" s="70"/>
      <c r="AA122" s="24"/>
    </row>
    <row r="123" spans="1:27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5"/>
      <c r="O123" s="25"/>
      <c r="P123" s="25"/>
      <c r="Q123" s="25"/>
      <c r="U123" s="74"/>
      <c r="V123" s="70"/>
      <c r="W123" s="70"/>
      <c r="X123" s="70"/>
      <c r="Y123" s="70"/>
      <c r="Z123" s="70"/>
      <c r="AA123" s="24"/>
    </row>
    <row r="124" spans="1:27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5"/>
      <c r="O124" s="25"/>
      <c r="P124" s="25"/>
      <c r="Q124" s="25"/>
      <c r="U124" s="74"/>
      <c r="V124" s="70"/>
      <c r="W124" s="70"/>
      <c r="X124" s="70"/>
      <c r="Y124" s="70"/>
      <c r="Z124" s="70"/>
      <c r="AA124" s="24"/>
    </row>
    <row r="125" spans="1:27" ht="15" customHeight="1" x14ac:dyDescent="0.2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U125" s="74"/>
      <c r="V125" s="70"/>
      <c r="W125" s="70"/>
      <c r="X125" s="70"/>
      <c r="Y125" s="70"/>
      <c r="Z125" s="70"/>
      <c r="AA125" s="24"/>
    </row>
    <row r="126" spans="1:27" ht="15" customHeight="1" x14ac:dyDescent="0.2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U126" s="74"/>
      <c r="V126" s="70"/>
      <c r="W126" s="70"/>
      <c r="X126" s="70"/>
      <c r="Y126" s="70"/>
      <c r="Z126" s="70"/>
      <c r="AA126" s="24"/>
    </row>
    <row r="127" spans="1:27" ht="15" customHeight="1" x14ac:dyDescent="0.2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U127" s="74"/>
      <c r="V127" s="70"/>
      <c r="W127" s="70"/>
      <c r="X127" s="70"/>
      <c r="Y127" s="70"/>
      <c r="Z127" s="70"/>
      <c r="AA127" s="24"/>
    </row>
    <row r="128" spans="1:27" ht="15" customHeight="1" x14ac:dyDescent="0.2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U128" s="74"/>
      <c r="V128" s="70"/>
      <c r="W128" s="70"/>
      <c r="X128" s="70"/>
      <c r="Y128" s="70"/>
      <c r="Z128" s="70"/>
      <c r="AA128" s="24"/>
    </row>
    <row r="129" spans="1:27" ht="15" customHeight="1" x14ac:dyDescent="0.2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U134" s="74"/>
      <c r="V134" s="70"/>
      <c r="W134" s="70"/>
      <c r="X134" s="70"/>
      <c r="Y134" s="70"/>
      <c r="Z134" s="70"/>
      <c r="AA134" s="24"/>
    </row>
    <row r="135" spans="1:27" ht="15" customHeight="1" x14ac:dyDescent="0.2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U135" s="74"/>
      <c r="V135" s="70"/>
      <c r="W135" s="70"/>
      <c r="X135" s="70"/>
      <c r="Y135" s="70"/>
      <c r="Z135" s="70"/>
      <c r="AA135" s="24"/>
    </row>
    <row r="136" spans="1:27" ht="15" customHeight="1" x14ac:dyDescent="0.2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U136" s="74"/>
      <c r="V136" s="70"/>
      <c r="W136" s="70"/>
      <c r="X136" s="70"/>
      <c r="Y136" s="70"/>
      <c r="Z136" s="70"/>
      <c r="AA136" s="24"/>
    </row>
    <row r="137" spans="1:27" ht="15" customHeight="1" x14ac:dyDescent="0.2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U137" s="74"/>
      <c r="V137" s="70"/>
      <c r="W137" s="70"/>
      <c r="X137" s="70"/>
      <c r="Y137" s="70"/>
      <c r="Z137" s="70"/>
      <c r="AA137" s="24"/>
    </row>
    <row r="138" spans="1:27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U138" s="74"/>
      <c r="V138" s="70"/>
      <c r="W138" s="70"/>
      <c r="X138" s="70"/>
      <c r="Y138" s="70"/>
      <c r="Z138" s="70"/>
      <c r="AA138" s="24"/>
    </row>
    <row r="139" spans="1:27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U139" s="74"/>
      <c r="V139" s="70"/>
      <c r="W139" s="70"/>
      <c r="X139" s="70"/>
      <c r="Y139" s="70"/>
      <c r="Z139" s="70"/>
      <c r="AA139" s="24"/>
    </row>
    <row r="140" spans="1:27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U140" s="74"/>
      <c r="V140" s="70"/>
      <c r="W140" s="70"/>
      <c r="X140" s="70"/>
      <c r="Y140" s="70"/>
      <c r="Z140" s="70"/>
      <c r="AA140" s="24"/>
    </row>
    <row r="141" spans="1:27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U141" s="74"/>
      <c r="V141" s="70"/>
      <c r="W141" s="70"/>
      <c r="X141" s="70"/>
      <c r="Y141" s="70"/>
      <c r="Z141" s="70"/>
      <c r="AA141" s="24"/>
    </row>
    <row r="142" spans="1:27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U142" s="74"/>
      <c r="V142" s="70"/>
      <c r="W142" s="70"/>
      <c r="X142" s="70"/>
      <c r="Y142" s="70"/>
      <c r="Z142" s="70"/>
      <c r="AA142" s="24"/>
    </row>
    <row r="143" spans="1:27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U143" s="74"/>
      <c r="V143" s="70"/>
      <c r="W143" s="70"/>
      <c r="X143" s="70"/>
      <c r="Y143" s="70"/>
      <c r="Z143" s="70"/>
      <c r="AA143" s="24"/>
    </row>
    <row r="144" spans="1:27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U146" s="74"/>
      <c r="V146" s="70"/>
      <c r="W146" s="70"/>
      <c r="X146" s="70"/>
      <c r="Y146" s="70"/>
      <c r="Z146" s="70"/>
      <c r="AA146" s="24"/>
    </row>
    <row r="147" spans="1:27" x14ac:dyDescent="0.2">
      <c r="U147" s="74"/>
      <c r="V147" s="70"/>
      <c r="W147" s="70"/>
      <c r="X147" s="70"/>
      <c r="Y147" s="70"/>
      <c r="Z147" s="70"/>
      <c r="AA147" s="24"/>
    </row>
    <row r="148" spans="1:27" x14ac:dyDescent="0.2">
      <c r="U148" s="74"/>
      <c r="V148" s="70"/>
      <c r="W148" s="70"/>
      <c r="X148" s="70"/>
      <c r="Y148" s="70"/>
      <c r="Z148" s="70"/>
      <c r="AA148" s="24"/>
    </row>
    <row r="149" spans="1:27" x14ac:dyDescent="0.2">
      <c r="U149" s="74"/>
      <c r="V149" s="70"/>
      <c r="W149" s="70"/>
      <c r="X149" s="70"/>
      <c r="Y149" s="70"/>
      <c r="Z149" s="70"/>
      <c r="AA149" s="24"/>
    </row>
    <row r="150" spans="1:27" x14ac:dyDescent="0.2">
      <c r="U150" s="74"/>
      <c r="V150" s="70"/>
      <c r="W150" s="70"/>
      <c r="X150" s="70"/>
      <c r="Y150" s="70"/>
      <c r="Z150" s="70"/>
      <c r="AA150" s="24"/>
    </row>
    <row r="151" spans="1:27" x14ac:dyDescent="0.2">
      <c r="U151" s="74"/>
      <c r="V151" s="70"/>
      <c r="W151" s="70"/>
      <c r="X151" s="70"/>
      <c r="Y151" s="70"/>
      <c r="Z151" s="70"/>
      <c r="AA151" s="24"/>
    </row>
    <row r="152" spans="1:27" x14ac:dyDescent="0.2">
      <c r="U152" s="74"/>
      <c r="V152" s="70"/>
      <c r="W152" s="70"/>
      <c r="X152" s="70"/>
      <c r="Y152" s="70"/>
      <c r="Z152" s="70"/>
      <c r="AA152" s="24"/>
    </row>
    <row r="153" spans="1:27" x14ac:dyDescent="0.2">
      <c r="U153" s="74"/>
      <c r="V153" s="70"/>
      <c r="W153" s="70"/>
      <c r="X153" s="70"/>
      <c r="Y153" s="70"/>
      <c r="Z153" s="70"/>
      <c r="AA153" s="24"/>
    </row>
    <row r="154" spans="1:27" x14ac:dyDescent="0.2">
      <c r="U154" s="74"/>
      <c r="V154" s="70"/>
      <c r="W154" s="70"/>
      <c r="X154" s="70"/>
      <c r="Y154" s="70"/>
      <c r="Z154" s="70"/>
      <c r="AA154" s="24"/>
    </row>
    <row r="155" spans="1:27" x14ac:dyDescent="0.2">
      <c r="U155" s="74"/>
      <c r="V155" s="70"/>
      <c r="W155" s="70"/>
      <c r="X155" s="70"/>
      <c r="Y155" s="70"/>
      <c r="Z155" s="70"/>
      <c r="AA155" s="24"/>
    </row>
    <row r="156" spans="1:27" x14ac:dyDescent="0.2">
      <c r="U156" s="74"/>
      <c r="V156" s="70"/>
      <c r="W156" s="70"/>
      <c r="X156" s="70"/>
      <c r="Y156" s="70"/>
      <c r="Z156" s="70"/>
      <c r="AA156" s="24"/>
    </row>
    <row r="157" spans="1:27" x14ac:dyDescent="0.2">
      <c r="U157" s="74"/>
      <c r="V157" s="70"/>
      <c r="W157" s="70"/>
      <c r="X157" s="70"/>
      <c r="Y157" s="70"/>
      <c r="Z157" s="70"/>
      <c r="AA157" s="24"/>
    </row>
    <row r="158" spans="1:27" x14ac:dyDescent="0.2">
      <c r="U158" s="74"/>
      <c r="V158" s="70"/>
      <c r="W158" s="70"/>
      <c r="X158" s="70"/>
      <c r="Y158" s="70"/>
      <c r="Z158" s="70"/>
      <c r="AA158" s="24"/>
    </row>
    <row r="159" spans="1:27" x14ac:dyDescent="0.2">
      <c r="U159" s="74"/>
      <c r="V159" s="70"/>
      <c r="W159" s="70"/>
      <c r="X159" s="70"/>
      <c r="Y159" s="70"/>
      <c r="Z159" s="70"/>
      <c r="AA159" s="24"/>
    </row>
    <row r="160" spans="1:27" x14ac:dyDescent="0.2">
      <c r="U160" s="74"/>
      <c r="V160" s="70"/>
      <c r="W160" s="70"/>
      <c r="X160" s="70"/>
      <c r="Y160" s="70"/>
      <c r="Z160" s="70"/>
      <c r="AA160" s="24"/>
    </row>
    <row r="161" spans="21:27" x14ac:dyDescent="0.2">
      <c r="U161" s="74"/>
      <c r="V161" s="70"/>
      <c r="W161" s="70"/>
      <c r="X161" s="70"/>
      <c r="Y161" s="70"/>
      <c r="Z161" s="70"/>
      <c r="AA161" s="24"/>
    </row>
    <row r="162" spans="21:27" x14ac:dyDescent="0.2">
      <c r="U162" s="74"/>
      <c r="V162" s="70"/>
      <c r="W162" s="70"/>
      <c r="X162" s="70"/>
      <c r="Y162" s="70"/>
      <c r="Z162" s="70"/>
      <c r="AA162" s="24"/>
    </row>
    <row r="163" spans="21:27" x14ac:dyDescent="0.2">
      <c r="U163" s="74"/>
      <c r="V163" s="70"/>
      <c r="W163" s="70"/>
      <c r="X163" s="70"/>
      <c r="Y163" s="70"/>
      <c r="Z163" s="70"/>
      <c r="AA163" s="24"/>
    </row>
    <row r="164" spans="21:27" x14ac:dyDescent="0.2">
      <c r="U164" s="74"/>
      <c r="V164" s="70"/>
      <c r="W164" s="70"/>
      <c r="X164" s="70"/>
      <c r="Y164" s="70"/>
      <c r="Z164" s="70"/>
      <c r="AA164" s="24"/>
    </row>
    <row r="165" spans="21:27" x14ac:dyDescent="0.2">
      <c r="U165" s="74"/>
      <c r="V165" s="70"/>
      <c r="W165" s="70"/>
      <c r="X165" s="70"/>
      <c r="Y165" s="70"/>
      <c r="Z165" s="70"/>
      <c r="AA165" s="24"/>
    </row>
    <row r="166" spans="21:27" x14ac:dyDescent="0.2">
      <c r="U166" s="74"/>
      <c r="V166" s="70"/>
      <c r="W166" s="70"/>
      <c r="X166" s="70"/>
      <c r="Y166" s="70"/>
      <c r="Z166" s="70"/>
      <c r="AA166" s="24"/>
    </row>
    <row r="167" spans="21:27" x14ac:dyDescent="0.2">
      <c r="U167" s="74"/>
      <c r="V167" s="70"/>
      <c r="W167" s="70"/>
      <c r="X167" s="70"/>
      <c r="Y167" s="70"/>
      <c r="Z167" s="70"/>
      <c r="AA167" s="24"/>
    </row>
    <row r="168" spans="21:27" x14ac:dyDescent="0.2">
      <c r="U168" s="74"/>
      <c r="V168" s="70"/>
      <c r="W168" s="70"/>
      <c r="X168" s="70"/>
      <c r="Y168" s="70"/>
      <c r="Z168" s="70"/>
      <c r="AA168" s="24"/>
    </row>
    <row r="169" spans="21:27" x14ac:dyDescent="0.2">
      <c r="U169" s="74"/>
      <c r="V169" s="70"/>
      <c r="W169" s="70"/>
      <c r="X169" s="70"/>
      <c r="Y169" s="70"/>
      <c r="Z169" s="70"/>
      <c r="AA169" s="24"/>
    </row>
    <row r="170" spans="21:27" x14ac:dyDescent="0.2">
      <c r="U170" s="74"/>
      <c r="V170" s="70"/>
      <c r="W170" s="70"/>
      <c r="X170" s="70"/>
      <c r="Y170" s="70"/>
      <c r="Z170" s="70"/>
      <c r="AA170" s="24"/>
    </row>
    <row r="171" spans="21:27" x14ac:dyDescent="0.2">
      <c r="U171" s="74"/>
      <c r="V171" s="70"/>
      <c r="W171" s="70"/>
      <c r="X171" s="70"/>
      <c r="Y171" s="70"/>
      <c r="Z171" s="70"/>
      <c r="AA171" s="24"/>
    </row>
    <row r="172" spans="21:27" x14ac:dyDescent="0.2">
      <c r="U172" s="74"/>
      <c r="V172" s="70"/>
      <c r="W172" s="70"/>
      <c r="X172" s="70"/>
      <c r="Y172" s="70"/>
      <c r="Z172" s="70"/>
      <c r="AA172" s="24"/>
    </row>
    <row r="173" spans="21:27" x14ac:dyDescent="0.2">
      <c r="U173" s="74"/>
      <c r="V173" s="70"/>
      <c r="W173" s="70"/>
      <c r="X173" s="70"/>
      <c r="Y173" s="70"/>
      <c r="Z173" s="70"/>
      <c r="AA173" s="24"/>
    </row>
    <row r="174" spans="21:27" x14ac:dyDescent="0.2">
      <c r="U174" s="74"/>
      <c r="V174" s="70"/>
      <c r="W174" s="70"/>
      <c r="X174" s="70"/>
      <c r="Y174" s="70"/>
      <c r="Z174" s="70"/>
      <c r="AA174" s="24"/>
    </row>
    <row r="175" spans="21:27" x14ac:dyDescent="0.2">
      <c r="U175" s="74"/>
      <c r="V175" s="70"/>
      <c r="W175" s="70"/>
      <c r="X175" s="70"/>
      <c r="Y175" s="70"/>
      <c r="Z175" s="70"/>
      <c r="AA175" s="24"/>
    </row>
    <row r="176" spans="21:27" x14ac:dyDescent="0.2">
      <c r="U176" s="74"/>
      <c r="V176" s="70"/>
      <c r="W176" s="70"/>
      <c r="X176" s="70"/>
      <c r="Y176" s="70"/>
      <c r="Z176" s="70"/>
      <c r="AA176" s="24"/>
    </row>
    <row r="177" spans="21:27" x14ac:dyDescent="0.2">
      <c r="U177" s="74"/>
      <c r="V177" s="70"/>
      <c r="W177" s="70"/>
      <c r="X177" s="70"/>
      <c r="Y177" s="70"/>
      <c r="Z177" s="70"/>
      <c r="AA177" s="24"/>
    </row>
    <row r="178" spans="21:27" x14ac:dyDescent="0.2">
      <c r="U178" s="74"/>
      <c r="V178" s="70"/>
      <c r="W178" s="70"/>
      <c r="X178" s="70"/>
      <c r="Y178" s="70"/>
      <c r="Z178" s="70"/>
      <c r="AA178" s="24"/>
    </row>
    <row r="179" spans="21:27" x14ac:dyDescent="0.2">
      <c r="U179" s="74"/>
      <c r="V179" s="70"/>
      <c r="W179" s="70"/>
      <c r="X179" s="70"/>
      <c r="Y179" s="70"/>
      <c r="Z179" s="70"/>
      <c r="AA179" s="24"/>
    </row>
    <row r="180" spans="21:27" x14ac:dyDescent="0.2">
      <c r="U180" s="74"/>
      <c r="V180" s="70"/>
      <c r="W180" s="70"/>
      <c r="X180" s="70"/>
      <c r="Y180" s="70"/>
      <c r="Z180" s="70"/>
      <c r="AA180" s="24"/>
    </row>
    <row r="181" spans="21:27" x14ac:dyDescent="0.2">
      <c r="U181" s="74"/>
      <c r="V181" s="70"/>
      <c r="W181" s="70"/>
      <c r="X181" s="70"/>
      <c r="Y181" s="70"/>
      <c r="Z181" s="70"/>
      <c r="AA181" s="24"/>
    </row>
    <row r="182" spans="21:27" x14ac:dyDescent="0.2">
      <c r="U182" s="74"/>
      <c r="V182" s="70"/>
      <c r="W182" s="70"/>
      <c r="X182" s="70"/>
      <c r="Y182" s="70"/>
      <c r="Z182" s="70"/>
      <c r="AA182" s="24"/>
    </row>
    <row r="183" spans="21:27" x14ac:dyDescent="0.2">
      <c r="U183" s="74"/>
      <c r="V183" s="70"/>
      <c r="W183" s="70"/>
      <c r="X183" s="70"/>
      <c r="Y183" s="70"/>
      <c r="Z183" s="70"/>
      <c r="AA183" s="24"/>
    </row>
    <row r="184" spans="21:27" x14ac:dyDescent="0.2">
      <c r="U184" s="74"/>
      <c r="V184" s="70"/>
      <c r="W184" s="70"/>
      <c r="X184" s="70"/>
      <c r="Y184" s="70"/>
      <c r="Z184" s="70"/>
      <c r="AA184" s="24"/>
    </row>
    <row r="185" spans="21:27" x14ac:dyDescent="0.2">
      <c r="U185" s="74"/>
      <c r="V185" s="70"/>
      <c r="W185" s="70"/>
      <c r="X185" s="70"/>
      <c r="Y185" s="70"/>
      <c r="Z185" s="70"/>
      <c r="AA185" s="24"/>
    </row>
    <row r="186" spans="21:27" x14ac:dyDescent="0.2">
      <c r="U186" s="74"/>
      <c r="V186" s="70"/>
      <c r="W186" s="70"/>
      <c r="X186" s="70"/>
      <c r="Y186" s="70"/>
      <c r="Z186" s="70"/>
      <c r="AA186" s="24"/>
    </row>
    <row r="187" spans="21:27" x14ac:dyDescent="0.2">
      <c r="U187" s="74"/>
      <c r="V187" s="70"/>
      <c r="W187" s="70"/>
      <c r="X187" s="70"/>
      <c r="Y187" s="70"/>
      <c r="Z187" s="70"/>
      <c r="AA187" s="24"/>
    </row>
    <row r="188" spans="21:27" x14ac:dyDescent="0.2">
      <c r="U188" s="74"/>
      <c r="V188" s="70"/>
      <c r="W188" s="70"/>
      <c r="X188" s="70"/>
      <c r="Y188" s="70"/>
      <c r="Z188" s="70"/>
      <c r="AA188" s="24"/>
    </row>
    <row r="189" spans="21:27" x14ac:dyDescent="0.2">
      <c r="U189" s="74"/>
      <c r="V189" s="70"/>
      <c r="W189" s="70"/>
      <c r="X189" s="70"/>
      <c r="Y189" s="70"/>
      <c r="Z189" s="70"/>
      <c r="AA189" s="24"/>
    </row>
    <row r="190" spans="21:27" x14ac:dyDescent="0.2">
      <c r="U190" s="74"/>
      <c r="V190" s="70"/>
      <c r="W190" s="70"/>
      <c r="X190" s="70"/>
      <c r="Y190" s="70"/>
      <c r="Z190" s="70"/>
      <c r="AA190" s="24"/>
    </row>
    <row r="191" spans="21:27" x14ac:dyDescent="0.2">
      <c r="U191" s="74"/>
      <c r="V191" s="70"/>
      <c r="W191" s="70"/>
      <c r="X191" s="70"/>
      <c r="Y191" s="70"/>
      <c r="Z191" s="70"/>
      <c r="AA191" s="24"/>
    </row>
    <row r="192" spans="2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AB278"/>
  <sheetViews>
    <sheetView topLeftCell="N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625" style="23" customWidth="1"/>
    <col min="5" max="5" width="19.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3.375" style="23" customWidth="1"/>
    <col min="16" max="16" width="20.25" style="23" customWidth="1"/>
    <col min="17" max="17" width="12.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885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100</v>
      </c>
      <c r="B2" s="71">
        <v>130</v>
      </c>
      <c r="C2" s="68">
        <v>0</v>
      </c>
      <c r="D2" s="68">
        <v>271.33999999999997</v>
      </c>
      <c r="E2" s="68">
        <v>210.39</v>
      </c>
      <c r="F2" s="68">
        <f t="shared" ref="F2:F19" si="0">($A$20-A2)/(ROW($A$20)-ROW(A2))</f>
        <v>43.611111111111114</v>
      </c>
      <c r="G2" s="68">
        <v>0</v>
      </c>
      <c r="H2" s="68">
        <f t="shared" ref="H2:H19" si="1">($A$20-B2)/(ROW($A$20)-ROW(B2))</f>
        <v>41.944444444444443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0.05</v>
      </c>
      <c r="P2" s="32" t="s">
        <v>39</v>
      </c>
      <c r="Q2" s="25">
        <f>LARGE(A:A,2)</f>
        <v>840</v>
      </c>
      <c r="T2" s="22">
        <v>0</v>
      </c>
      <c r="U2" s="74">
        <f t="shared" ref="U2:U33" si="3">T2-B2</f>
        <v>-130</v>
      </c>
      <c r="V2" s="70">
        <f t="shared" ref="V2:V33" si="4">ROUND(U2,0)</f>
        <v>-130</v>
      </c>
      <c r="W2" s="70">
        <v>4766</v>
      </c>
      <c r="X2" s="70">
        <f t="shared" ref="X2:X33" si="5">B2/$W$2*$W$3</f>
        <v>142.90180444817457</v>
      </c>
      <c r="Y2" s="70">
        <f t="shared" ref="Y2:Y33" si="6">X2-B2</f>
        <v>12.901804448174573</v>
      </c>
      <c r="Z2" s="70">
        <f t="shared" ref="Z2:Z33" si="7">ROUND(Y2,0)</f>
        <v>13</v>
      </c>
      <c r="AA2" s="24">
        <f t="shared" ref="AA2:AA33" si="8">IF(V2&gt;=0,V2,Z2)</f>
        <v>13</v>
      </c>
      <c r="AB2" s="67">
        <f t="shared" ref="AB2:AB33" si="9">B2+AA2</f>
        <v>143</v>
      </c>
    </row>
    <row r="3" spans="1:28" ht="15" customHeight="1" x14ac:dyDescent="0.25">
      <c r="A3" s="71">
        <v>100</v>
      </c>
      <c r="B3" s="71">
        <v>130</v>
      </c>
      <c r="C3" s="68">
        <v>0.18</v>
      </c>
      <c r="D3" s="68">
        <v>271.33</v>
      </c>
      <c r="E3" s="68">
        <v>210.39</v>
      </c>
      <c r="F3" s="68">
        <f t="shared" si="0"/>
        <v>46.176470588235297</v>
      </c>
      <c r="G3" s="68">
        <v>0</v>
      </c>
      <c r="H3" s="68">
        <f t="shared" si="1"/>
        <v>44.411764705882355</v>
      </c>
      <c r="I3" s="68">
        <v>0</v>
      </c>
      <c r="J3" s="72">
        <f t="shared" ref="J3:J50" si="10">IF(ABS(B3-B2)&lt;=50,1,0)</f>
        <v>1</v>
      </c>
      <c r="K3" s="72">
        <f t="shared" ref="K3:K50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49</v>
      </c>
      <c r="P3" s="32" t="s">
        <v>41</v>
      </c>
      <c r="Q3" s="25">
        <f>LARGE(A:A,3)</f>
        <v>823</v>
      </c>
      <c r="T3" s="22">
        <v>0</v>
      </c>
      <c r="U3" s="74">
        <f t="shared" si="3"/>
        <v>-130</v>
      </c>
      <c r="V3" s="70">
        <f t="shared" si="4"/>
        <v>-130</v>
      </c>
      <c r="W3" s="70">
        <v>5239</v>
      </c>
      <c r="X3" s="70">
        <f t="shared" si="5"/>
        <v>142.90180444817457</v>
      </c>
      <c r="Y3" s="70">
        <f t="shared" si="6"/>
        <v>12.901804448174573</v>
      </c>
      <c r="Z3" s="70">
        <f t="shared" si="7"/>
        <v>13</v>
      </c>
      <c r="AA3" s="24">
        <f t="shared" si="8"/>
        <v>13</v>
      </c>
      <c r="AB3" s="67">
        <f t="shared" si="9"/>
        <v>143</v>
      </c>
    </row>
    <row r="4" spans="1:28" ht="15" customHeight="1" x14ac:dyDescent="0.25">
      <c r="A4" s="71">
        <v>100</v>
      </c>
      <c r="B4" s="71">
        <v>130</v>
      </c>
      <c r="C4" s="68">
        <v>0.36</v>
      </c>
      <c r="D4" s="68">
        <v>271.33</v>
      </c>
      <c r="E4" s="68">
        <v>210.39</v>
      </c>
      <c r="F4" s="68">
        <f t="shared" si="0"/>
        <v>49.0625</v>
      </c>
      <c r="G4" s="68">
        <v>0</v>
      </c>
      <c r="H4" s="68">
        <f t="shared" si="1"/>
        <v>47.1875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885</v>
      </c>
      <c r="P4" s="32" t="s">
        <v>43</v>
      </c>
      <c r="Q4" s="25">
        <f>LARGE(B:B,1)</f>
        <v>130</v>
      </c>
      <c r="T4" s="22">
        <v>0</v>
      </c>
      <c r="U4" s="74">
        <f t="shared" si="3"/>
        <v>-130</v>
      </c>
      <c r="V4" s="70">
        <f t="shared" si="4"/>
        <v>-130</v>
      </c>
      <c r="W4" s="70"/>
      <c r="X4" s="70">
        <f t="shared" si="5"/>
        <v>142.90180444817457</v>
      </c>
      <c r="Y4" s="70">
        <f t="shared" si="6"/>
        <v>12.901804448174573</v>
      </c>
      <c r="Z4" s="70">
        <f t="shared" si="7"/>
        <v>13</v>
      </c>
      <c r="AA4" s="24">
        <f t="shared" si="8"/>
        <v>13</v>
      </c>
      <c r="AB4" s="67">
        <f t="shared" si="9"/>
        <v>143</v>
      </c>
    </row>
    <row r="5" spans="1:28" ht="15" customHeight="1" x14ac:dyDescent="0.25">
      <c r="A5" s="71">
        <v>100</v>
      </c>
      <c r="B5" s="71">
        <v>130</v>
      </c>
      <c r="C5" s="68">
        <v>0.54</v>
      </c>
      <c r="D5" s="68">
        <v>271.33</v>
      </c>
      <c r="E5" s="68">
        <v>210.39</v>
      </c>
      <c r="F5" s="68">
        <f t="shared" si="0"/>
        <v>52.333333333333336</v>
      </c>
      <c r="G5" s="68">
        <v>0</v>
      </c>
      <c r="H5" s="68">
        <f t="shared" si="1"/>
        <v>50.333333333333336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0.88</v>
      </c>
      <c r="P5" s="32" t="s">
        <v>45</v>
      </c>
      <c r="Q5" s="25">
        <f>LARGE(B:B,2)</f>
        <v>130</v>
      </c>
      <c r="T5" s="22">
        <v>0</v>
      </c>
      <c r="U5" s="74">
        <f t="shared" si="3"/>
        <v>-130</v>
      </c>
      <c r="V5" s="70">
        <f t="shared" si="4"/>
        <v>-130</v>
      </c>
      <c r="W5" s="70"/>
      <c r="X5" s="70">
        <f t="shared" si="5"/>
        <v>142.90180444817457</v>
      </c>
      <c r="Y5" s="70">
        <f t="shared" si="6"/>
        <v>12.901804448174573</v>
      </c>
      <c r="Z5" s="70">
        <f t="shared" si="7"/>
        <v>13</v>
      </c>
      <c r="AA5" s="24">
        <f t="shared" si="8"/>
        <v>13</v>
      </c>
      <c r="AB5" s="67">
        <f t="shared" si="9"/>
        <v>143</v>
      </c>
    </row>
    <row r="6" spans="1:28" ht="15" customHeight="1" x14ac:dyDescent="0.25">
      <c r="A6" s="71">
        <v>100</v>
      </c>
      <c r="B6" s="71">
        <v>130</v>
      </c>
      <c r="C6" s="68">
        <v>1.8</v>
      </c>
      <c r="D6" s="68">
        <v>271.33</v>
      </c>
      <c r="E6" s="68">
        <v>210.39</v>
      </c>
      <c r="F6" s="68">
        <f t="shared" si="0"/>
        <v>56.071428571428569</v>
      </c>
      <c r="G6" s="68">
        <v>0</v>
      </c>
      <c r="H6" s="68">
        <f t="shared" si="1"/>
        <v>53.928571428571431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1.47</v>
      </c>
      <c r="P6" s="32" t="s">
        <v>47</v>
      </c>
      <c r="Q6" s="25">
        <f>LARGE(B:B,3)</f>
        <v>130</v>
      </c>
      <c r="T6" s="22">
        <v>0</v>
      </c>
      <c r="U6" s="74">
        <f t="shared" si="3"/>
        <v>-130</v>
      </c>
      <c r="V6" s="70">
        <f t="shared" si="4"/>
        <v>-130</v>
      </c>
      <c r="W6" s="70"/>
      <c r="X6" s="70">
        <f t="shared" si="5"/>
        <v>142.90180444817457</v>
      </c>
      <c r="Y6" s="70">
        <f t="shared" si="6"/>
        <v>12.901804448174573</v>
      </c>
      <c r="Z6" s="70">
        <f t="shared" si="7"/>
        <v>13</v>
      </c>
      <c r="AA6" s="24">
        <f t="shared" si="8"/>
        <v>13</v>
      </c>
      <c r="AB6" s="67">
        <f t="shared" si="9"/>
        <v>143</v>
      </c>
    </row>
    <row r="7" spans="1:28" ht="15" customHeight="1" x14ac:dyDescent="0.25">
      <c r="A7" s="71">
        <v>100</v>
      </c>
      <c r="B7" s="71">
        <v>130</v>
      </c>
      <c r="C7" s="68">
        <v>3.06</v>
      </c>
      <c r="D7" s="68">
        <v>271.32</v>
      </c>
      <c r="E7" s="68">
        <v>210.39</v>
      </c>
      <c r="F7" s="68">
        <f t="shared" si="0"/>
        <v>60.384615384615387</v>
      </c>
      <c r="G7" s="68">
        <v>0</v>
      </c>
      <c r="H7" s="68">
        <f t="shared" si="1"/>
        <v>58.07692307692308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50" si="12">IF(OR(COUNTIF(K3:K7,1)=5,COUNTIF(K3:K7,-1)=5),1,0)</f>
        <v>1</v>
      </c>
      <c r="M7" s="72">
        <f t="shared" ca="1" si="2"/>
        <v>0</v>
      </c>
      <c r="N7" s="26" t="s">
        <v>48</v>
      </c>
      <c r="O7" s="76">
        <v>1.47</v>
      </c>
      <c r="P7" s="25"/>
      <c r="Q7" s="25"/>
      <c r="T7" s="22">
        <v>0</v>
      </c>
      <c r="U7" s="74">
        <f t="shared" si="3"/>
        <v>-130</v>
      </c>
      <c r="V7" s="70">
        <f t="shared" si="4"/>
        <v>-130</v>
      </c>
      <c r="W7" s="70"/>
      <c r="X7" s="70">
        <f t="shared" si="5"/>
        <v>142.90180444817457</v>
      </c>
      <c r="Y7" s="70">
        <f t="shared" si="6"/>
        <v>12.901804448174573</v>
      </c>
      <c r="Z7" s="70">
        <f t="shared" si="7"/>
        <v>13</v>
      </c>
      <c r="AA7" s="24">
        <f t="shared" si="8"/>
        <v>13</v>
      </c>
      <c r="AB7" s="67">
        <f t="shared" si="9"/>
        <v>143</v>
      </c>
    </row>
    <row r="8" spans="1:28" ht="15" customHeight="1" x14ac:dyDescent="0.25">
      <c r="A8" s="71">
        <v>100</v>
      </c>
      <c r="B8" s="71">
        <v>130</v>
      </c>
      <c r="C8" s="68">
        <v>4.32</v>
      </c>
      <c r="D8" s="68">
        <v>271.32</v>
      </c>
      <c r="E8" s="68">
        <v>210.39</v>
      </c>
      <c r="F8" s="68">
        <f t="shared" si="0"/>
        <v>65.416666666666671</v>
      </c>
      <c r="G8" s="68">
        <v>0</v>
      </c>
      <c r="H8" s="68">
        <f t="shared" si="1"/>
        <v>62.916666666666664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-130</v>
      </c>
      <c r="V8" s="70">
        <f t="shared" si="4"/>
        <v>-130</v>
      </c>
      <c r="W8" s="70"/>
      <c r="X8" s="70">
        <f t="shared" si="5"/>
        <v>142.90180444817457</v>
      </c>
      <c r="Y8" s="70">
        <f t="shared" si="6"/>
        <v>12.901804448174573</v>
      </c>
      <c r="Z8" s="70">
        <f t="shared" si="7"/>
        <v>13</v>
      </c>
      <c r="AA8" s="24">
        <f t="shared" si="8"/>
        <v>13</v>
      </c>
      <c r="AB8" s="67">
        <f t="shared" si="9"/>
        <v>143</v>
      </c>
    </row>
    <row r="9" spans="1:28" ht="15" customHeight="1" x14ac:dyDescent="0.25">
      <c r="A9" s="71">
        <v>155</v>
      </c>
      <c r="B9" s="71">
        <v>130</v>
      </c>
      <c r="C9" s="68">
        <v>9.69</v>
      </c>
      <c r="D9" s="68">
        <v>271.32</v>
      </c>
      <c r="E9" s="68">
        <v>210.39</v>
      </c>
      <c r="F9" s="68">
        <f t="shared" si="0"/>
        <v>66.36363636363636</v>
      </c>
      <c r="G9" s="68">
        <v>0</v>
      </c>
      <c r="H9" s="68">
        <f t="shared" si="1"/>
        <v>68.63636363636364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-130</v>
      </c>
      <c r="V9" s="70">
        <f t="shared" si="4"/>
        <v>-130</v>
      </c>
      <c r="W9" s="70"/>
      <c r="X9" s="70">
        <f t="shared" si="5"/>
        <v>142.90180444817457</v>
      </c>
      <c r="Y9" s="70">
        <f t="shared" si="6"/>
        <v>12.901804448174573</v>
      </c>
      <c r="Z9" s="70">
        <f t="shared" si="7"/>
        <v>13</v>
      </c>
      <c r="AA9" s="24">
        <f t="shared" si="8"/>
        <v>13</v>
      </c>
      <c r="AB9" s="67">
        <f t="shared" si="9"/>
        <v>143</v>
      </c>
    </row>
    <row r="10" spans="1:28" ht="15" customHeight="1" x14ac:dyDescent="0.25">
      <c r="A10" s="71">
        <v>210</v>
      </c>
      <c r="B10" s="71">
        <v>130</v>
      </c>
      <c r="C10" s="68">
        <v>15.06</v>
      </c>
      <c r="D10" s="68">
        <v>271.33</v>
      </c>
      <c r="E10" s="68">
        <v>210.39</v>
      </c>
      <c r="F10" s="68">
        <f t="shared" si="0"/>
        <v>67.5</v>
      </c>
      <c r="G10" s="68">
        <v>0</v>
      </c>
      <c r="H10" s="68">
        <f t="shared" si="1"/>
        <v>75.5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-130</v>
      </c>
      <c r="V10" s="70">
        <f t="shared" si="4"/>
        <v>-130</v>
      </c>
      <c r="W10" s="70"/>
      <c r="X10" s="70">
        <f t="shared" si="5"/>
        <v>142.90180444817457</v>
      </c>
      <c r="Y10" s="70">
        <f t="shared" si="6"/>
        <v>12.901804448174573</v>
      </c>
      <c r="Z10" s="70">
        <f t="shared" si="7"/>
        <v>13</v>
      </c>
      <c r="AA10" s="24">
        <f t="shared" si="8"/>
        <v>13</v>
      </c>
      <c r="AB10" s="67">
        <f t="shared" si="9"/>
        <v>143</v>
      </c>
    </row>
    <row r="11" spans="1:28" ht="15" customHeight="1" x14ac:dyDescent="0.25">
      <c r="A11" s="71">
        <v>265</v>
      </c>
      <c r="B11" s="71">
        <v>130</v>
      </c>
      <c r="C11" s="68">
        <v>20.420000000000002</v>
      </c>
      <c r="D11" s="68">
        <v>271.33999999999997</v>
      </c>
      <c r="E11" s="68">
        <v>210.39</v>
      </c>
      <c r="F11" s="68">
        <f t="shared" si="0"/>
        <v>68.888888888888886</v>
      </c>
      <c r="G11" s="68">
        <v>0</v>
      </c>
      <c r="H11" s="68">
        <f t="shared" si="1"/>
        <v>83.888888888888886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271.32</v>
      </c>
      <c r="R11" s="43"/>
      <c r="S11" s="43"/>
      <c r="T11" s="22">
        <v>0</v>
      </c>
      <c r="U11" s="74">
        <f t="shared" si="3"/>
        <v>-130</v>
      </c>
      <c r="V11" s="70">
        <f t="shared" si="4"/>
        <v>-130</v>
      </c>
      <c r="W11" s="70"/>
      <c r="X11" s="70">
        <f t="shared" si="5"/>
        <v>142.90180444817457</v>
      </c>
      <c r="Y11" s="70">
        <f t="shared" si="6"/>
        <v>12.901804448174573</v>
      </c>
      <c r="Z11" s="70">
        <f t="shared" si="7"/>
        <v>13</v>
      </c>
      <c r="AA11" s="24">
        <f t="shared" si="8"/>
        <v>13</v>
      </c>
      <c r="AB11" s="67">
        <f t="shared" si="9"/>
        <v>143</v>
      </c>
    </row>
    <row r="12" spans="1:28" ht="15" customHeight="1" x14ac:dyDescent="0.25">
      <c r="A12" s="71">
        <v>394</v>
      </c>
      <c r="B12" s="71">
        <v>130</v>
      </c>
      <c r="C12" s="68">
        <v>19.899999999999999</v>
      </c>
      <c r="D12" s="68">
        <v>271.37</v>
      </c>
      <c r="E12" s="68">
        <v>210.39</v>
      </c>
      <c r="F12" s="68">
        <f t="shared" si="0"/>
        <v>61.375</v>
      </c>
      <c r="G12" s="68">
        <v>0</v>
      </c>
      <c r="H12" s="68">
        <f t="shared" si="1"/>
        <v>94.375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271.33999999999997</v>
      </c>
      <c r="R12" s="43"/>
      <c r="S12" s="43"/>
      <c r="T12" s="22">
        <v>0</v>
      </c>
      <c r="U12" s="74">
        <f t="shared" si="3"/>
        <v>-130</v>
      </c>
      <c r="V12" s="70">
        <f t="shared" si="4"/>
        <v>-130</v>
      </c>
      <c r="W12" s="70"/>
      <c r="X12" s="70">
        <f t="shared" si="5"/>
        <v>142.90180444817457</v>
      </c>
      <c r="Y12" s="70">
        <f t="shared" si="6"/>
        <v>12.901804448174573</v>
      </c>
      <c r="Z12" s="70">
        <f t="shared" si="7"/>
        <v>13</v>
      </c>
      <c r="AA12" s="24">
        <f t="shared" si="8"/>
        <v>13</v>
      </c>
      <c r="AB12" s="67">
        <f t="shared" si="9"/>
        <v>143</v>
      </c>
    </row>
    <row r="13" spans="1:28" ht="15" customHeight="1" x14ac:dyDescent="0.25">
      <c r="A13" s="71">
        <v>522</v>
      </c>
      <c r="B13" s="71">
        <v>130</v>
      </c>
      <c r="C13" s="68">
        <v>19.37</v>
      </c>
      <c r="D13" s="68">
        <v>271.41000000000003</v>
      </c>
      <c r="E13" s="68">
        <v>210.39</v>
      </c>
      <c r="F13" s="68">
        <f t="shared" si="0"/>
        <v>51.857142857142854</v>
      </c>
      <c r="G13" s="68">
        <v>0</v>
      </c>
      <c r="H13" s="68">
        <f t="shared" si="1"/>
        <v>107.85714285714286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-130</v>
      </c>
      <c r="V13" s="70">
        <f t="shared" si="4"/>
        <v>-130</v>
      </c>
      <c r="W13" s="70"/>
      <c r="X13" s="70">
        <f t="shared" si="5"/>
        <v>142.90180444817457</v>
      </c>
      <c r="Y13" s="70">
        <f t="shared" si="6"/>
        <v>12.901804448174573</v>
      </c>
      <c r="Z13" s="70">
        <f t="shared" si="7"/>
        <v>13</v>
      </c>
      <c r="AA13" s="24">
        <f t="shared" si="8"/>
        <v>13</v>
      </c>
      <c r="AB13" s="67">
        <f t="shared" si="9"/>
        <v>143</v>
      </c>
    </row>
    <row r="14" spans="1:28" ht="15" customHeight="1" x14ac:dyDescent="0.25">
      <c r="A14" s="71">
        <v>650</v>
      </c>
      <c r="B14" s="71">
        <v>130</v>
      </c>
      <c r="C14" s="68">
        <v>18.850000000000001</v>
      </c>
      <c r="D14" s="68">
        <v>271.45999999999998</v>
      </c>
      <c r="E14" s="68">
        <v>210.39</v>
      </c>
      <c r="F14" s="68">
        <f t="shared" si="0"/>
        <v>39.166666666666664</v>
      </c>
      <c r="G14" s="68">
        <v>0</v>
      </c>
      <c r="H14" s="68">
        <f t="shared" si="1"/>
        <v>125.83333333333333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130</v>
      </c>
      <c r="R14" s="43"/>
      <c r="S14" s="43"/>
      <c r="T14" s="22">
        <v>0</v>
      </c>
      <c r="U14" s="74">
        <f t="shared" si="3"/>
        <v>-130</v>
      </c>
      <c r="V14" s="70">
        <f t="shared" si="4"/>
        <v>-130</v>
      </c>
      <c r="W14" s="70"/>
      <c r="X14" s="70">
        <f t="shared" si="5"/>
        <v>142.90180444817457</v>
      </c>
      <c r="Y14" s="70">
        <f t="shared" si="6"/>
        <v>12.901804448174573</v>
      </c>
      <c r="Z14" s="70">
        <f t="shared" si="7"/>
        <v>13</v>
      </c>
      <c r="AA14" s="24">
        <f t="shared" si="8"/>
        <v>13</v>
      </c>
      <c r="AB14" s="67">
        <f t="shared" si="9"/>
        <v>143</v>
      </c>
    </row>
    <row r="15" spans="1:28" ht="15" customHeight="1" x14ac:dyDescent="0.25">
      <c r="A15" s="71">
        <v>667</v>
      </c>
      <c r="B15" s="71">
        <v>130</v>
      </c>
      <c r="C15" s="68">
        <v>14.07</v>
      </c>
      <c r="D15" s="68">
        <v>271.51</v>
      </c>
      <c r="E15" s="68">
        <v>210.39</v>
      </c>
      <c r="F15" s="68">
        <f t="shared" si="0"/>
        <v>43.6</v>
      </c>
      <c r="G15" s="68">
        <v>0</v>
      </c>
      <c r="H15" s="68">
        <f t="shared" si="1"/>
        <v>151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49</v>
      </c>
      <c r="P15" s="14" t="s">
        <v>61</v>
      </c>
      <c r="Q15" s="13">
        <f>MAX(D:D)</f>
        <v>272.70999999999998</v>
      </c>
      <c r="R15" s="43">
        <f ca="1">TREND(OFFSET('Z-V'!B1,MATCH(Q15,'Z-V'!A:A,1)-1,,2,1),OFFSET('Z-V'!A1,MATCH(Q15,'Z-V'!A:A,1)-1,,2,1),Q15)</f>
        <v>61956</v>
      </c>
      <c r="S15" s="43"/>
      <c r="T15" s="22">
        <v>0</v>
      </c>
      <c r="U15" s="74">
        <f t="shared" si="3"/>
        <v>-130</v>
      </c>
      <c r="V15" s="70">
        <f t="shared" si="4"/>
        <v>-130</v>
      </c>
      <c r="W15" s="70"/>
      <c r="X15" s="70">
        <f t="shared" si="5"/>
        <v>142.90180444817457</v>
      </c>
      <c r="Y15" s="70">
        <f t="shared" si="6"/>
        <v>12.901804448174573</v>
      </c>
      <c r="Z15" s="70">
        <f t="shared" si="7"/>
        <v>13</v>
      </c>
      <c r="AA15" s="24">
        <f t="shared" si="8"/>
        <v>13</v>
      </c>
      <c r="AB15" s="67">
        <f t="shared" si="9"/>
        <v>143</v>
      </c>
    </row>
    <row r="16" spans="1:28" ht="15" customHeight="1" x14ac:dyDescent="0.25">
      <c r="A16" s="71">
        <v>683</v>
      </c>
      <c r="B16" s="71">
        <v>130</v>
      </c>
      <c r="C16" s="68">
        <v>9.2899999999999991</v>
      </c>
      <c r="D16" s="68">
        <v>271.57</v>
      </c>
      <c r="E16" s="68">
        <v>210.39</v>
      </c>
      <c r="F16" s="68">
        <f t="shared" si="0"/>
        <v>50.5</v>
      </c>
      <c r="G16" s="68">
        <v>0</v>
      </c>
      <c r="H16" s="68">
        <f t="shared" si="1"/>
        <v>188.75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20.420000000000002</v>
      </c>
      <c r="P16" s="14" t="s">
        <v>63</v>
      </c>
      <c r="Q16" s="56">
        <f>D2</f>
        <v>271.33999999999997</v>
      </c>
      <c r="R16" s="43">
        <f ca="1">TREND(OFFSET('Z-V'!B1,MATCH(Q16,'Z-V'!A:A,1)-1,,2,1),OFFSET('Z-V'!A1,MATCH(Q16,'Z-V'!A:A,1)-1,,2,1),Q16)</f>
        <v>57023.999999999767</v>
      </c>
      <c r="S16" s="43"/>
      <c r="T16" s="22">
        <v>0</v>
      </c>
      <c r="U16" s="74">
        <f t="shared" si="3"/>
        <v>-130</v>
      </c>
      <c r="V16" s="70">
        <f t="shared" si="4"/>
        <v>-130</v>
      </c>
      <c r="W16" s="70"/>
      <c r="X16" s="70">
        <f t="shared" si="5"/>
        <v>142.90180444817457</v>
      </c>
      <c r="Y16" s="70">
        <f t="shared" si="6"/>
        <v>12.901804448174573</v>
      </c>
      <c r="Z16" s="70">
        <f t="shared" si="7"/>
        <v>13</v>
      </c>
      <c r="AA16" s="24">
        <f t="shared" si="8"/>
        <v>13</v>
      </c>
      <c r="AB16" s="67">
        <f t="shared" si="9"/>
        <v>143</v>
      </c>
    </row>
    <row r="17" spans="1:28" ht="15" customHeight="1" x14ac:dyDescent="0.25">
      <c r="A17" s="71">
        <v>700</v>
      </c>
      <c r="B17" s="71">
        <v>130</v>
      </c>
      <c r="C17" s="68">
        <v>4.51</v>
      </c>
      <c r="D17" s="68">
        <v>271.63</v>
      </c>
      <c r="E17" s="68">
        <v>210.39</v>
      </c>
      <c r="F17" s="68">
        <f t="shared" si="0"/>
        <v>61.666666666666664</v>
      </c>
      <c r="G17" s="68">
        <v>0</v>
      </c>
      <c r="H17" s="68">
        <f t="shared" si="1"/>
        <v>251.66666666666666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272.70999999999998</v>
      </c>
      <c r="R17" s="43"/>
      <c r="S17" s="43"/>
      <c r="T17" s="22">
        <v>0</v>
      </c>
      <c r="U17" s="74">
        <f t="shared" si="3"/>
        <v>-130</v>
      </c>
      <c r="V17" s="70">
        <f t="shared" si="4"/>
        <v>-130</v>
      </c>
      <c r="W17" s="70"/>
      <c r="X17" s="70">
        <f t="shared" si="5"/>
        <v>142.90180444817457</v>
      </c>
      <c r="Y17" s="70">
        <f t="shared" si="6"/>
        <v>12.901804448174573</v>
      </c>
      <c r="Z17" s="70">
        <f t="shared" si="7"/>
        <v>13</v>
      </c>
      <c r="AA17" s="24">
        <f t="shared" si="8"/>
        <v>13</v>
      </c>
      <c r="AB17" s="67">
        <f t="shared" si="9"/>
        <v>143</v>
      </c>
    </row>
    <row r="18" spans="1:28" ht="15" customHeight="1" x14ac:dyDescent="0.2">
      <c r="A18" s="71">
        <v>762</v>
      </c>
      <c r="B18" s="71">
        <v>130</v>
      </c>
      <c r="C18" s="68">
        <v>4</v>
      </c>
      <c r="D18" s="68">
        <v>271.69</v>
      </c>
      <c r="E18" s="68">
        <v>210.39</v>
      </c>
      <c r="F18" s="68">
        <f t="shared" si="0"/>
        <v>61.5</v>
      </c>
      <c r="G18" s="68">
        <v>0</v>
      </c>
      <c r="H18" s="68">
        <f t="shared" si="1"/>
        <v>377.5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130</v>
      </c>
      <c r="R18" s="43"/>
      <c r="S18" s="43"/>
      <c r="T18" s="22">
        <v>0</v>
      </c>
      <c r="U18" s="74">
        <f t="shared" si="3"/>
        <v>-130</v>
      </c>
      <c r="V18" s="70">
        <f t="shared" si="4"/>
        <v>-130</v>
      </c>
      <c r="W18" s="70"/>
      <c r="X18" s="70">
        <f t="shared" si="5"/>
        <v>142.90180444817457</v>
      </c>
      <c r="Y18" s="70">
        <f t="shared" si="6"/>
        <v>12.901804448174573</v>
      </c>
      <c r="Z18" s="70">
        <f t="shared" si="7"/>
        <v>13</v>
      </c>
      <c r="AA18" s="24">
        <f t="shared" si="8"/>
        <v>13</v>
      </c>
      <c r="AB18" s="67">
        <f t="shared" si="9"/>
        <v>143</v>
      </c>
    </row>
    <row r="19" spans="1:28" ht="15" customHeight="1" x14ac:dyDescent="0.25">
      <c r="A19" s="71">
        <v>823</v>
      </c>
      <c r="B19" s="71">
        <v>130</v>
      </c>
      <c r="C19" s="68">
        <v>3.49</v>
      </c>
      <c r="D19" s="68">
        <v>271.76</v>
      </c>
      <c r="E19" s="68">
        <v>210.39</v>
      </c>
      <c r="F19" s="68">
        <f t="shared" si="0"/>
        <v>62</v>
      </c>
      <c r="G19" s="68">
        <v>0</v>
      </c>
      <c r="H19" s="68">
        <f t="shared" si="1"/>
        <v>755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0.98408987637821588</v>
      </c>
      <c r="R19" s="58">
        <f>MAX(AB:AB)</f>
        <v>143</v>
      </c>
      <c r="S19" s="58">
        <f>'Z-V'!P8-R19</f>
        <v>8836</v>
      </c>
      <c r="T19" s="22">
        <v>0</v>
      </c>
      <c r="U19" s="74">
        <f t="shared" si="3"/>
        <v>-130</v>
      </c>
      <c r="V19" s="70">
        <f t="shared" si="4"/>
        <v>-130</v>
      </c>
      <c r="W19" s="70"/>
      <c r="X19" s="70">
        <f t="shared" si="5"/>
        <v>142.90180444817457</v>
      </c>
      <c r="Y19" s="70">
        <f t="shared" si="6"/>
        <v>12.901804448174573</v>
      </c>
      <c r="Z19" s="70">
        <f t="shared" si="7"/>
        <v>13</v>
      </c>
      <c r="AA19" s="24">
        <f t="shared" si="8"/>
        <v>13</v>
      </c>
      <c r="AB19" s="67">
        <f t="shared" si="9"/>
        <v>143</v>
      </c>
    </row>
    <row r="20" spans="1:28" ht="15" customHeight="1" x14ac:dyDescent="0.25">
      <c r="A20" s="79">
        <v>885</v>
      </c>
      <c r="B20" s="71">
        <v>130</v>
      </c>
      <c r="C20" s="68">
        <v>2.99</v>
      </c>
      <c r="D20" s="68">
        <v>271.83</v>
      </c>
      <c r="E20" s="68">
        <v>210.39</v>
      </c>
      <c r="F20" s="80">
        <v>0</v>
      </c>
      <c r="G20" s="80">
        <v>0</v>
      </c>
      <c r="H20" s="80">
        <v>0</v>
      </c>
      <c r="I20" s="80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0.90787083021689907</v>
      </c>
      <c r="R20" s="43">
        <f ca="1">R15-R16</f>
        <v>4932.0000000002328</v>
      </c>
      <c r="S20" s="43">
        <f ca="1">'Z-V'!P9-R20</f>
        <v>48547.999999999767</v>
      </c>
      <c r="T20" s="22">
        <v>0</v>
      </c>
      <c r="U20" s="74">
        <f t="shared" si="3"/>
        <v>-130</v>
      </c>
      <c r="V20" s="70">
        <f t="shared" si="4"/>
        <v>-130</v>
      </c>
      <c r="W20" s="70"/>
      <c r="X20" s="70">
        <f t="shared" si="5"/>
        <v>142.90180444817457</v>
      </c>
      <c r="Y20" s="70">
        <f t="shared" si="6"/>
        <v>12.901804448174573</v>
      </c>
      <c r="Z20" s="70">
        <f t="shared" si="7"/>
        <v>13</v>
      </c>
      <c r="AA20" s="24">
        <f t="shared" si="8"/>
        <v>13</v>
      </c>
      <c r="AB20" s="67">
        <f t="shared" si="9"/>
        <v>143</v>
      </c>
    </row>
    <row r="21" spans="1:28" ht="15" customHeight="1" x14ac:dyDescent="0.25">
      <c r="A21" s="71">
        <v>840</v>
      </c>
      <c r="B21" s="71">
        <v>130</v>
      </c>
      <c r="C21" s="68">
        <v>2.54</v>
      </c>
      <c r="D21" s="68">
        <v>271.91000000000003</v>
      </c>
      <c r="E21" s="68">
        <v>210.39</v>
      </c>
      <c r="F21" s="68">
        <v>0</v>
      </c>
      <c r="G21" s="68">
        <f t="shared" ref="G21:G50" si="13">($A$20-A21)/(ROW(A21)-ROW($A$20))</f>
        <v>45</v>
      </c>
      <c r="H21" s="68">
        <v>0</v>
      </c>
      <c r="I21" s="68">
        <f t="shared" ref="I21:I50" si="14">($A$20-B21)/(ROW(B21)-ROW($A$20))</f>
        <v>755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0.93747693010507049</v>
      </c>
      <c r="R21" s="43">
        <f>ABS(Q12-Q17)</f>
        <v>1.3700000000000045</v>
      </c>
      <c r="S21" s="43">
        <f>'Z-V'!P10-R21</f>
        <v>20.519999999999996</v>
      </c>
      <c r="T21" s="22">
        <v>0</v>
      </c>
      <c r="U21" s="74">
        <f t="shared" si="3"/>
        <v>-130</v>
      </c>
      <c r="V21" s="70">
        <f t="shared" si="4"/>
        <v>-130</v>
      </c>
      <c r="W21" s="70"/>
      <c r="X21" s="70">
        <f t="shared" si="5"/>
        <v>142.90180444817457</v>
      </c>
      <c r="Y21" s="70">
        <f t="shared" si="6"/>
        <v>12.901804448174573</v>
      </c>
      <c r="Z21" s="70">
        <f t="shared" si="7"/>
        <v>13</v>
      </c>
      <c r="AA21" s="24">
        <f t="shared" si="8"/>
        <v>13</v>
      </c>
      <c r="AB21" s="67">
        <f t="shared" si="9"/>
        <v>143</v>
      </c>
    </row>
    <row r="22" spans="1:28" ht="15" customHeight="1" x14ac:dyDescent="0.25">
      <c r="A22" s="71">
        <v>795</v>
      </c>
      <c r="B22" s="71">
        <v>130</v>
      </c>
      <c r="C22" s="68">
        <v>2.08</v>
      </c>
      <c r="D22" s="68">
        <v>271.97000000000003</v>
      </c>
      <c r="E22" s="68">
        <v>210.39</v>
      </c>
      <c r="F22" s="68">
        <v>0</v>
      </c>
      <c r="G22" s="68">
        <f t="shared" si="13"/>
        <v>45</v>
      </c>
      <c r="H22" s="68">
        <v>0</v>
      </c>
      <c r="I22" s="68">
        <f t="shared" si="14"/>
        <v>377.5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0.9577</v>
      </c>
      <c r="R22" s="43"/>
      <c r="S22" s="43"/>
      <c r="T22" s="22">
        <v>0</v>
      </c>
      <c r="U22" s="74">
        <f t="shared" si="3"/>
        <v>-130</v>
      </c>
      <c r="V22" s="70">
        <f t="shared" si="4"/>
        <v>-130</v>
      </c>
      <c r="W22" s="70"/>
      <c r="X22" s="70">
        <f t="shared" si="5"/>
        <v>142.90180444817457</v>
      </c>
      <c r="Y22" s="70">
        <f t="shared" si="6"/>
        <v>12.901804448174573</v>
      </c>
      <c r="Z22" s="70">
        <f t="shared" si="7"/>
        <v>13</v>
      </c>
      <c r="AA22" s="24">
        <f t="shared" si="8"/>
        <v>13</v>
      </c>
      <c r="AB22" s="67">
        <f t="shared" si="9"/>
        <v>143</v>
      </c>
    </row>
    <row r="23" spans="1:28" ht="15" customHeight="1" x14ac:dyDescent="0.25">
      <c r="A23" s="71">
        <v>750</v>
      </c>
      <c r="B23" s="71">
        <v>130</v>
      </c>
      <c r="C23" s="68">
        <v>1.62</v>
      </c>
      <c r="D23" s="68">
        <v>272.02999999999997</v>
      </c>
      <c r="E23" s="68">
        <v>210.39</v>
      </c>
      <c r="F23" s="68">
        <v>0</v>
      </c>
      <c r="G23" s="68">
        <f t="shared" si="13"/>
        <v>45</v>
      </c>
      <c r="H23" s="68">
        <v>0</v>
      </c>
      <c r="I23" s="68">
        <f t="shared" si="14"/>
        <v>251.66666666666666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-130</v>
      </c>
      <c r="V23" s="70">
        <f t="shared" si="4"/>
        <v>-130</v>
      </c>
      <c r="W23" s="70"/>
      <c r="X23" s="70">
        <f t="shared" si="5"/>
        <v>142.90180444817457</v>
      </c>
      <c r="Y23" s="70">
        <f t="shared" si="6"/>
        <v>12.901804448174573</v>
      </c>
      <c r="Z23" s="70">
        <f t="shared" si="7"/>
        <v>13</v>
      </c>
      <c r="AA23" s="24">
        <f t="shared" si="8"/>
        <v>13</v>
      </c>
      <c r="AB23" s="67">
        <f t="shared" si="9"/>
        <v>143</v>
      </c>
    </row>
    <row r="24" spans="1:28" ht="15" customHeight="1" x14ac:dyDescent="0.25">
      <c r="A24" s="71">
        <v>700</v>
      </c>
      <c r="B24" s="71">
        <v>130</v>
      </c>
      <c r="C24" s="68">
        <v>1.48</v>
      </c>
      <c r="D24" s="68">
        <v>272.08999999999997</v>
      </c>
      <c r="E24" s="68">
        <v>210.39</v>
      </c>
      <c r="F24" s="68">
        <v>0</v>
      </c>
      <c r="G24" s="68">
        <f t="shared" si="13"/>
        <v>46.25</v>
      </c>
      <c r="H24" s="68">
        <v>0</v>
      </c>
      <c r="I24" s="68">
        <f t="shared" si="14"/>
        <v>188.75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-130</v>
      </c>
      <c r="V24" s="70">
        <f t="shared" si="4"/>
        <v>-130</v>
      </c>
      <c r="W24" s="70"/>
      <c r="X24" s="70">
        <f t="shared" si="5"/>
        <v>142.90180444817457</v>
      </c>
      <c r="Y24" s="70">
        <f t="shared" si="6"/>
        <v>12.901804448174573</v>
      </c>
      <c r="Z24" s="70">
        <f t="shared" si="7"/>
        <v>13</v>
      </c>
      <c r="AA24" s="24">
        <f t="shared" si="8"/>
        <v>13</v>
      </c>
      <c r="AB24" s="67">
        <f t="shared" si="9"/>
        <v>143</v>
      </c>
    </row>
    <row r="25" spans="1:28" ht="15" customHeight="1" x14ac:dyDescent="0.25">
      <c r="A25" s="71">
        <v>650</v>
      </c>
      <c r="B25" s="71">
        <v>130</v>
      </c>
      <c r="C25" s="68">
        <v>1.34</v>
      </c>
      <c r="D25" s="68">
        <v>272.14</v>
      </c>
      <c r="E25" s="68">
        <v>210.39</v>
      </c>
      <c r="F25" s="68">
        <v>0</v>
      </c>
      <c r="G25" s="68">
        <f t="shared" si="13"/>
        <v>47</v>
      </c>
      <c r="H25" s="68">
        <v>0</v>
      </c>
      <c r="I25" s="68">
        <f t="shared" si="14"/>
        <v>151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-130</v>
      </c>
      <c r="V25" s="70">
        <f t="shared" si="4"/>
        <v>-130</v>
      </c>
      <c r="W25" s="70"/>
      <c r="X25" s="70">
        <f t="shared" si="5"/>
        <v>142.90180444817457</v>
      </c>
      <c r="Y25" s="70">
        <f t="shared" si="6"/>
        <v>12.901804448174573</v>
      </c>
      <c r="Z25" s="70">
        <f t="shared" si="7"/>
        <v>13</v>
      </c>
      <c r="AA25" s="24">
        <f t="shared" si="8"/>
        <v>13</v>
      </c>
      <c r="AB25" s="67">
        <f t="shared" si="9"/>
        <v>143</v>
      </c>
    </row>
    <row r="26" spans="1:28" ht="15" customHeight="1" x14ac:dyDescent="0.25">
      <c r="A26" s="71">
        <v>600</v>
      </c>
      <c r="B26" s="71">
        <v>130</v>
      </c>
      <c r="C26" s="68">
        <v>1.19</v>
      </c>
      <c r="D26" s="68">
        <v>272.19</v>
      </c>
      <c r="E26" s="68">
        <v>210.39</v>
      </c>
      <c r="F26" s="68">
        <v>0</v>
      </c>
      <c r="G26" s="68">
        <f t="shared" si="13"/>
        <v>47.5</v>
      </c>
      <c r="H26" s="68">
        <v>0</v>
      </c>
      <c r="I26" s="68">
        <f t="shared" si="14"/>
        <v>125.83333333333333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-130</v>
      </c>
      <c r="V26" s="70">
        <f t="shared" si="4"/>
        <v>-130</v>
      </c>
      <c r="W26" s="70"/>
      <c r="X26" s="70">
        <f t="shared" si="5"/>
        <v>142.90180444817457</v>
      </c>
      <c r="Y26" s="70">
        <f t="shared" si="6"/>
        <v>12.901804448174573</v>
      </c>
      <c r="Z26" s="70">
        <f t="shared" si="7"/>
        <v>13</v>
      </c>
      <c r="AA26" s="24">
        <f t="shared" si="8"/>
        <v>13</v>
      </c>
      <c r="AB26" s="67">
        <f t="shared" si="9"/>
        <v>143</v>
      </c>
    </row>
    <row r="27" spans="1:28" ht="15" customHeight="1" x14ac:dyDescent="0.25">
      <c r="A27" s="71">
        <v>567</v>
      </c>
      <c r="B27" s="79">
        <v>130</v>
      </c>
      <c r="C27" s="68">
        <v>1.36</v>
      </c>
      <c r="D27" s="68">
        <v>272.23</v>
      </c>
      <c r="E27" s="68">
        <v>210.39</v>
      </c>
      <c r="F27" s="68">
        <v>0</v>
      </c>
      <c r="G27" s="68">
        <f t="shared" si="13"/>
        <v>45.428571428571431</v>
      </c>
      <c r="H27" s="68">
        <v>0</v>
      </c>
      <c r="I27" s="68">
        <f t="shared" si="14"/>
        <v>107.85714285714286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0</v>
      </c>
      <c r="U27" s="74">
        <f t="shared" si="3"/>
        <v>-130</v>
      </c>
      <c r="V27" s="70">
        <f t="shared" si="4"/>
        <v>-130</v>
      </c>
      <c r="W27" s="70"/>
      <c r="X27" s="70">
        <f t="shared" si="5"/>
        <v>142.90180444817457</v>
      </c>
      <c r="Y27" s="70">
        <f t="shared" si="6"/>
        <v>12.901804448174573</v>
      </c>
      <c r="Z27" s="70">
        <f t="shared" si="7"/>
        <v>13</v>
      </c>
      <c r="AA27" s="24">
        <f t="shared" si="8"/>
        <v>13</v>
      </c>
      <c r="AB27" s="67">
        <f t="shared" si="9"/>
        <v>143</v>
      </c>
    </row>
    <row r="28" spans="1:28" ht="15" customHeight="1" x14ac:dyDescent="0.25">
      <c r="A28" s="71">
        <v>533</v>
      </c>
      <c r="B28" s="71">
        <v>130</v>
      </c>
      <c r="C28" s="68">
        <v>1.53</v>
      </c>
      <c r="D28" s="68">
        <v>272.27</v>
      </c>
      <c r="E28" s="68">
        <v>210.39</v>
      </c>
      <c r="F28" s="68">
        <v>0</v>
      </c>
      <c r="G28" s="68">
        <f t="shared" si="13"/>
        <v>44</v>
      </c>
      <c r="H28" s="68">
        <v>0</v>
      </c>
      <c r="I28" s="68">
        <f t="shared" si="14"/>
        <v>94.375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-130</v>
      </c>
      <c r="V28" s="70">
        <f t="shared" si="4"/>
        <v>-130</v>
      </c>
      <c r="W28" s="70"/>
      <c r="X28" s="70">
        <f t="shared" si="5"/>
        <v>142.90180444817457</v>
      </c>
      <c r="Y28" s="70">
        <f t="shared" si="6"/>
        <v>12.901804448174573</v>
      </c>
      <c r="Z28" s="70">
        <f t="shared" si="7"/>
        <v>13</v>
      </c>
      <c r="AA28" s="24">
        <f t="shared" si="8"/>
        <v>13</v>
      </c>
      <c r="AB28" s="67">
        <f t="shared" si="9"/>
        <v>143</v>
      </c>
    </row>
    <row r="29" spans="1:28" ht="15" customHeight="1" x14ac:dyDescent="0.25">
      <c r="A29" s="71">
        <v>500</v>
      </c>
      <c r="B29" s="71">
        <v>130</v>
      </c>
      <c r="C29" s="68">
        <v>1.71</v>
      </c>
      <c r="D29" s="68">
        <v>272.31</v>
      </c>
      <c r="E29" s="68">
        <v>210.39</v>
      </c>
      <c r="F29" s="68">
        <v>0</v>
      </c>
      <c r="G29" s="68">
        <f t="shared" si="13"/>
        <v>42.777777777777779</v>
      </c>
      <c r="H29" s="68">
        <v>0</v>
      </c>
      <c r="I29" s="68">
        <f t="shared" si="14"/>
        <v>83.888888888888886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0</v>
      </c>
      <c r="U29" s="74">
        <f t="shared" si="3"/>
        <v>-130</v>
      </c>
      <c r="V29" s="70">
        <f t="shared" si="4"/>
        <v>-130</v>
      </c>
      <c r="W29" s="70"/>
      <c r="X29" s="70">
        <f t="shared" si="5"/>
        <v>142.90180444817457</v>
      </c>
      <c r="Y29" s="70">
        <f t="shared" si="6"/>
        <v>12.901804448174573</v>
      </c>
      <c r="Z29" s="70">
        <f t="shared" si="7"/>
        <v>13</v>
      </c>
      <c r="AA29" s="24">
        <f t="shared" si="8"/>
        <v>13</v>
      </c>
      <c r="AB29" s="67">
        <f t="shared" si="9"/>
        <v>143</v>
      </c>
    </row>
    <row r="30" spans="1:28" ht="15" customHeight="1" x14ac:dyDescent="0.25">
      <c r="A30" s="71">
        <v>500</v>
      </c>
      <c r="B30" s="71">
        <v>130</v>
      </c>
      <c r="C30" s="68">
        <v>1.8</v>
      </c>
      <c r="D30" s="68">
        <v>272.35000000000002</v>
      </c>
      <c r="E30" s="68">
        <v>210.39</v>
      </c>
      <c r="F30" s="68">
        <v>0</v>
      </c>
      <c r="G30" s="68">
        <f t="shared" si="13"/>
        <v>38.5</v>
      </c>
      <c r="H30" s="68">
        <v>0</v>
      </c>
      <c r="I30" s="68">
        <f t="shared" si="14"/>
        <v>75.5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-130</v>
      </c>
      <c r="V30" s="70">
        <f t="shared" si="4"/>
        <v>-130</v>
      </c>
      <c r="W30" s="70"/>
      <c r="X30" s="70">
        <f t="shared" si="5"/>
        <v>142.90180444817457</v>
      </c>
      <c r="Y30" s="70">
        <f t="shared" si="6"/>
        <v>12.901804448174573</v>
      </c>
      <c r="Z30" s="70">
        <f t="shared" si="7"/>
        <v>13</v>
      </c>
      <c r="AA30" s="24">
        <f t="shared" si="8"/>
        <v>13</v>
      </c>
      <c r="AB30" s="67">
        <f t="shared" si="9"/>
        <v>143</v>
      </c>
    </row>
    <row r="31" spans="1:28" ht="15" customHeight="1" x14ac:dyDescent="0.25">
      <c r="A31" s="71">
        <v>500</v>
      </c>
      <c r="B31" s="71">
        <v>130</v>
      </c>
      <c r="C31" s="68">
        <v>1.89</v>
      </c>
      <c r="D31" s="68">
        <v>272.38</v>
      </c>
      <c r="E31" s="68">
        <v>210.39</v>
      </c>
      <c r="F31" s="68">
        <v>0</v>
      </c>
      <c r="G31" s="68">
        <f t="shared" si="13"/>
        <v>35</v>
      </c>
      <c r="H31" s="68">
        <v>0</v>
      </c>
      <c r="I31" s="68">
        <f t="shared" si="14"/>
        <v>68.63636363636364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-130</v>
      </c>
      <c r="V31" s="70">
        <f t="shared" si="4"/>
        <v>-130</v>
      </c>
      <c r="W31" s="70"/>
      <c r="X31" s="70">
        <f t="shared" si="5"/>
        <v>142.90180444817457</v>
      </c>
      <c r="Y31" s="70">
        <f t="shared" si="6"/>
        <v>12.901804448174573</v>
      </c>
      <c r="Z31" s="70">
        <f t="shared" si="7"/>
        <v>13</v>
      </c>
      <c r="AA31" s="24">
        <f t="shared" si="8"/>
        <v>13</v>
      </c>
      <c r="AB31" s="67">
        <f t="shared" si="9"/>
        <v>143</v>
      </c>
    </row>
    <row r="32" spans="1:28" ht="15" customHeight="1" x14ac:dyDescent="0.25">
      <c r="A32" s="71">
        <v>500</v>
      </c>
      <c r="B32" s="71">
        <v>130</v>
      </c>
      <c r="C32" s="68">
        <v>1.98</v>
      </c>
      <c r="D32" s="68">
        <v>272.42</v>
      </c>
      <c r="E32" s="68">
        <v>210.39</v>
      </c>
      <c r="F32" s="68">
        <v>0</v>
      </c>
      <c r="G32" s="68">
        <f t="shared" si="13"/>
        <v>32.083333333333336</v>
      </c>
      <c r="H32" s="68">
        <v>0</v>
      </c>
      <c r="I32" s="68">
        <f t="shared" si="14"/>
        <v>62.916666666666664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-130</v>
      </c>
      <c r="V32" s="70">
        <f t="shared" si="4"/>
        <v>-130</v>
      </c>
      <c r="W32" s="70"/>
      <c r="X32" s="70">
        <f t="shared" si="5"/>
        <v>142.90180444817457</v>
      </c>
      <c r="Y32" s="70">
        <f t="shared" si="6"/>
        <v>12.901804448174573</v>
      </c>
      <c r="Z32" s="70">
        <f t="shared" si="7"/>
        <v>13</v>
      </c>
      <c r="AA32" s="24">
        <f t="shared" si="8"/>
        <v>13</v>
      </c>
      <c r="AB32" s="67">
        <f t="shared" si="9"/>
        <v>143</v>
      </c>
    </row>
    <row r="33" spans="1:28" ht="15" customHeight="1" x14ac:dyDescent="0.25">
      <c r="A33" s="71">
        <v>417</v>
      </c>
      <c r="B33" s="71">
        <v>130</v>
      </c>
      <c r="C33" s="68">
        <v>1.33</v>
      </c>
      <c r="D33" s="68">
        <v>272.45</v>
      </c>
      <c r="E33" s="68">
        <v>210.39</v>
      </c>
      <c r="F33" s="68">
        <v>0</v>
      </c>
      <c r="G33" s="68">
        <f t="shared" si="13"/>
        <v>36</v>
      </c>
      <c r="H33" s="68">
        <v>0</v>
      </c>
      <c r="I33" s="68">
        <f t="shared" si="14"/>
        <v>58.07692307692308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-130</v>
      </c>
      <c r="V33" s="70">
        <f t="shared" si="4"/>
        <v>-130</v>
      </c>
      <c r="W33" s="70"/>
      <c r="X33" s="70">
        <f t="shared" si="5"/>
        <v>142.90180444817457</v>
      </c>
      <c r="Y33" s="70">
        <f t="shared" si="6"/>
        <v>12.901804448174573</v>
      </c>
      <c r="Z33" s="70">
        <f t="shared" si="7"/>
        <v>13</v>
      </c>
      <c r="AA33" s="24">
        <f t="shared" si="8"/>
        <v>13</v>
      </c>
      <c r="AB33" s="67">
        <f t="shared" si="9"/>
        <v>143</v>
      </c>
    </row>
    <row r="34" spans="1:28" ht="15" customHeight="1" x14ac:dyDescent="0.25">
      <c r="A34" s="71">
        <v>333</v>
      </c>
      <c r="B34" s="71">
        <v>130</v>
      </c>
      <c r="C34" s="68">
        <v>0.69</v>
      </c>
      <c r="D34" s="68">
        <v>272.47000000000003</v>
      </c>
      <c r="E34" s="68">
        <v>210.39</v>
      </c>
      <c r="F34" s="68">
        <v>0</v>
      </c>
      <c r="G34" s="68">
        <f t="shared" si="13"/>
        <v>39.428571428571431</v>
      </c>
      <c r="H34" s="68">
        <v>0</v>
      </c>
      <c r="I34" s="68">
        <f t="shared" si="14"/>
        <v>53.928571428571431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50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50" si="16">T34-B34</f>
        <v>-130</v>
      </c>
      <c r="V34" s="70">
        <f t="shared" ref="V34:V50" si="17">ROUND(U34,0)</f>
        <v>-130</v>
      </c>
      <c r="W34" s="70"/>
      <c r="X34" s="70">
        <f t="shared" ref="X34:X50" si="18">B34/$W$2*$W$3</f>
        <v>142.90180444817457</v>
      </c>
      <c r="Y34" s="70">
        <f t="shared" ref="Y34:Y50" si="19">X34-B34</f>
        <v>12.901804448174573</v>
      </c>
      <c r="Z34" s="70">
        <f t="shared" ref="Z34:Z50" si="20">ROUND(Y34,0)</f>
        <v>13</v>
      </c>
      <c r="AA34" s="24">
        <f t="shared" ref="AA34:AA50" si="21">IF(V34&gt;=0,V34,Z34)</f>
        <v>13</v>
      </c>
      <c r="AB34" s="67">
        <f t="shared" ref="AB34:AB50" si="22">B34+AA34</f>
        <v>143</v>
      </c>
    </row>
    <row r="35" spans="1:28" ht="15" customHeight="1" x14ac:dyDescent="0.25">
      <c r="A35" s="71">
        <v>250</v>
      </c>
      <c r="B35" s="71">
        <v>130</v>
      </c>
      <c r="C35" s="68">
        <v>0</v>
      </c>
      <c r="D35" s="68">
        <v>272.48</v>
      </c>
      <c r="E35" s="68">
        <v>210.39</v>
      </c>
      <c r="F35" s="68">
        <v>0</v>
      </c>
      <c r="G35" s="68">
        <f t="shared" si="13"/>
        <v>42.333333333333336</v>
      </c>
      <c r="H35" s="68">
        <v>0</v>
      </c>
      <c r="I35" s="68">
        <f t="shared" si="14"/>
        <v>50.333333333333336</v>
      </c>
      <c r="J35" s="72">
        <f t="shared" si="10"/>
        <v>1</v>
      </c>
      <c r="K35" s="72">
        <f t="shared" si="11"/>
        <v>1</v>
      </c>
      <c r="L35" s="72">
        <f t="shared" si="12"/>
        <v>1</v>
      </c>
      <c r="M35" s="72">
        <f t="shared" ca="1" si="15"/>
        <v>1</v>
      </c>
      <c r="N35" s="26"/>
      <c r="O35" s="26"/>
      <c r="P35" s="25"/>
      <c r="Q35" s="25"/>
      <c r="T35" s="22">
        <v>0</v>
      </c>
      <c r="U35" s="74">
        <f t="shared" si="16"/>
        <v>-130</v>
      </c>
      <c r="V35" s="70">
        <f t="shared" si="17"/>
        <v>-130</v>
      </c>
      <c r="W35" s="70"/>
      <c r="X35" s="70">
        <f t="shared" si="18"/>
        <v>142.90180444817457</v>
      </c>
      <c r="Y35" s="70">
        <f t="shared" si="19"/>
        <v>12.901804448174573</v>
      </c>
      <c r="Z35" s="70">
        <f t="shared" si="20"/>
        <v>13</v>
      </c>
      <c r="AA35" s="24">
        <f t="shared" si="21"/>
        <v>13</v>
      </c>
      <c r="AB35" s="67">
        <f t="shared" si="22"/>
        <v>143</v>
      </c>
    </row>
    <row r="36" spans="1:28" ht="15" customHeight="1" x14ac:dyDescent="0.25">
      <c r="A36" s="71">
        <v>297</v>
      </c>
      <c r="B36" s="71">
        <v>130</v>
      </c>
      <c r="C36" s="68">
        <v>0</v>
      </c>
      <c r="D36" s="68">
        <v>272.5</v>
      </c>
      <c r="E36" s="68">
        <v>210.39</v>
      </c>
      <c r="F36" s="68">
        <v>0</v>
      </c>
      <c r="G36" s="68">
        <f t="shared" si="13"/>
        <v>36.75</v>
      </c>
      <c r="H36" s="68">
        <v>0</v>
      </c>
      <c r="I36" s="68">
        <f t="shared" si="14"/>
        <v>47.1875</v>
      </c>
      <c r="J36" s="72">
        <f t="shared" si="10"/>
        <v>1</v>
      </c>
      <c r="K36" s="72">
        <f t="shared" si="11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0</v>
      </c>
      <c r="U36" s="74">
        <f t="shared" si="16"/>
        <v>-130</v>
      </c>
      <c r="V36" s="70">
        <f t="shared" si="17"/>
        <v>-130</v>
      </c>
      <c r="W36" s="70"/>
      <c r="X36" s="70">
        <f t="shared" si="18"/>
        <v>142.90180444817457</v>
      </c>
      <c r="Y36" s="70">
        <f t="shared" si="19"/>
        <v>12.901804448174573</v>
      </c>
      <c r="Z36" s="70">
        <f t="shared" si="20"/>
        <v>13</v>
      </c>
      <c r="AA36" s="24">
        <f t="shared" si="21"/>
        <v>13</v>
      </c>
      <c r="AB36" s="67">
        <f t="shared" si="22"/>
        <v>143</v>
      </c>
    </row>
    <row r="37" spans="1:28" ht="15" customHeight="1" x14ac:dyDescent="0.25">
      <c r="A37" s="71">
        <v>343</v>
      </c>
      <c r="B37" s="71">
        <v>130</v>
      </c>
      <c r="C37" s="68">
        <v>0</v>
      </c>
      <c r="D37" s="68">
        <v>272.52</v>
      </c>
      <c r="E37" s="68">
        <v>210.39</v>
      </c>
      <c r="F37" s="68">
        <v>0</v>
      </c>
      <c r="G37" s="68">
        <f t="shared" si="13"/>
        <v>31.882352941176471</v>
      </c>
      <c r="H37" s="68">
        <v>0</v>
      </c>
      <c r="I37" s="68">
        <f t="shared" si="14"/>
        <v>44.411764705882355</v>
      </c>
      <c r="J37" s="72">
        <f t="shared" si="10"/>
        <v>1</v>
      </c>
      <c r="K37" s="72">
        <f t="shared" si="11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-130</v>
      </c>
      <c r="V37" s="70">
        <f t="shared" si="17"/>
        <v>-130</v>
      </c>
      <c r="W37" s="70"/>
      <c r="X37" s="70">
        <f t="shared" si="18"/>
        <v>142.90180444817457</v>
      </c>
      <c r="Y37" s="70">
        <f t="shared" si="19"/>
        <v>12.901804448174573</v>
      </c>
      <c r="Z37" s="70">
        <f t="shared" si="20"/>
        <v>13</v>
      </c>
      <c r="AA37" s="24">
        <f t="shared" si="21"/>
        <v>13</v>
      </c>
      <c r="AB37" s="67">
        <f t="shared" si="22"/>
        <v>143</v>
      </c>
    </row>
    <row r="38" spans="1:28" ht="15" customHeight="1" x14ac:dyDescent="0.25">
      <c r="A38" s="71">
        <v>390</v>
      </c>
      <c r="B38" s="71">
        <v>130</v>
      </c>
      <c r="C38" s="68">
        <v>0</v>
      </c>
      <c r="D38" s="68">
        <v>272.55</v>
      </c>
      <c r="E38" s="68">
        <v>210.39</v>
      </c>
      <c r="F38" s="68">
        <v>0</v>
      </c>
      <c r="G38" s="68">
        <f t="shared" si="13"/>
        <v>27.5</v>
      </c>
      <c r="H38" s="68">
        <v>0</v>
      </c>
      <c r="I38" s="68">
        <f t="shared" si="14"/>
        <v>41.944444444444443</v>
      </c>
      <c r="J38" s="72">
        <f t="shared" si="10"/>
        <v>1</v>
      </c>
      <c r="K38" s="72">
        <f t="shared" si="11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-130</v>
      </c>
      <c r="V38" s="70">
        <f t="shared" si="17"/>
        <v>-130</v>
      </c>
      <c r="W38" s="70"/>
      <c r="X38" s="70">
        <f t="shared" si="18"/>
        <v>142.90180444817457</v>
      </c>
      <c r="Y38" s="70">
        <f t="shared" si="19"/>
        <v>12.901804448174573</v>
      </c>
      <c r="Z38" s="70">
        <f t="shared" si="20"/>
        <v>13</v>
      </c>
      <c r="AA38" s="24">
        <f t="shared" si="21"/>
        <v>13</v>
      </c>
      <c r="AB38" s="67">
        <f t="shared" si="22"/>
        <v>143</v>
      </c>
    </row>
    <row r="39" spans="1:28" ht="15" customHeight="1" x14ac:dyDescent="0.25">
      <c r="A39" s="71">
        <v>340</v>
      </c>
      <c r="B39" s="71">
        <v>130</v>
      </c>
      <c r="C39" s="68">
        <v>0</v>
      </c>
      <c r="D39" s="68">
        <v>272.57</v>
      </c>
      <c r="E39" s="68">
        <v>210.39</v>
      </c>
      <c r="F39" s="68">
        <v>0</v>
      </c>
      <c r="G39" s="68">
        <f t="shared" si="13"/>
        <v>28.684210526315791</v>
      </c>
      <c r="H39" s="68">
        <v>0</v>
      </c>
      <c r="I39" s="68">
        <f t="shared" si="14"/>
        <v>39.736842105263158</v>
      </c>
      <c r="J39" s="72">
        <f t="shared" si="10"/>
        <v>1</v>
      </c>
      <c r="K39" s="72">
        <f t="shared" si="11"/>
        <v>1</v>
      </c>
      <c r="L39" s="72">
        <f t="shared" si="12"/>
        <v>1</v>
      </c>
      <c r="M39" s="72">
        <f t="shared" ca="1" si="15"/>
        <v>1</v>
      </c>
      <c r="N39" s="26"/>
      <c r="O39" s="26"/>
      <c r="P39" s="25"/>
      <c r="Q39" s="25"/>
      <c r="T39" s="22">
        <v>0</v>
      </c>
      <c r="U39" s="74">
        <f t="shared" si="16"/>
        <v>-130</v>
      </c>
      <c r="V39" s="70">
        <f t="shared" si="17"/>
        <v>-130</v>
      </c>
      <c r="W39" s="70"/>
      <c r="X39" s="70">
        <f t="shared" si="18"/>
        <v>142.90180444817457</v>
      </c>
      <c r="Y39" s="70">
        <f t="shared" si="19"/>
        <v>12.901804448174573</v>
      </c>
      <c r="Z39" s="70">
        <f t="shared" si="20"/>
        <v>13</v>
      </c>
      <c r="AA39" s="24">
        <f t="shared" si="21"/>
        <v>13</v>
      </c>
      <c r="AB39" s="67">
        <f t="shared" si="22"/>
        <v>143</v>
      </c>
    </row>
    <row r="40" spans="1:28" ht="15" customHeight="1" x14ac:dyDescent="0.25">
      <c r="A40" s="71">
        <v>290</v>
      </c>
      <c r="B40" s="71">
        <v>130</v>
      </c>
      <c r="C40" s="68">
        <v>0</v>
      </c>
      <c r="D40" s="68">
        <v>272.58</v>
      </c>
      <c r="E40" s="68">
        <v>210.39</v>
      </c>
      <c r="F40" s="68">
        <v>0</v>
      </c>
      <c r="G40" s="68">
        <f t="shared" si="13"/>
        <v>29.75</v>
      </c>
      <c r="H40" s="68">
        <v>0</v>
      </c>
      <c r="I40" s="68">
        <f t="shared" si="14"/>
        <v>37.75</v>
      </c>
      <c r="J40" s="72">
        <f t="shared" si="10"/>
        <v>1</v>
      </c>
      <c r="K40" s="72">
        <f t="shared" si="11"/>
        <v>1</v>
      </c>
      <c r="L40" s="72">
        <f t="shared" si="12"/>
        <v>1</v>
      </c>
      <c r="M40" s="72">
        <f t="shared" ca="1" si="15"/>
        <v>0</v>
      </c>
      <c r="N40" s="26"/>
      <c r="O40" s="26"/>
      <c r="P40" s="25"/>
      <c r="Q40" s="25"/>
      <c r="T40" s="22">
        <v>0</v>
      </c>
      <c r="U40" s="74">
        <f t="shared" si="16"/>
        <v>-130</v>
      </c>
      <c r="V40" s="70">
        <f t="shared" si="17"/>
        <v>-130</v>
      </c>
      <c r="W40" s="70"/>
      <c r="X40" s="70">
        <f t="shared" si="18"/>
        <v>142.90180444817457</v>
      </c>
      <c r="Y40" s="70">
        <f t="shared" si="19"/>
        <v>12.901804448174573</v>
      </c>
      <c r="Z40" s="70">
        <f t="shared" si="20"/>
        <v>13</v>
      </c>
      <c r="AA40" s="24">
        <f t="shared" si="21"/>
        <v>13</v>
      </c>
      <c r="AB40" s="67">
        <f t="shared" si="22"/>
        <v>143</v>
      </c>
    </row>
    <row r="41" spans="1:28" ht="15" customHeight="1" x14ac:dyDescent="0.25">
      <c r="A41" s="71">
        <v>240</v>
      </c>
      <c r="B41" s="71">
        <v>130</v>
      </c>
      <c r="C41" s="68">
        <v>0</v>
      </c>
      <c r="D41" s="68">
        <v>272.58999999999997</v>
      </c>
      <c r="E41" s="68">
        <v>210.39</v>
      </c>
      <c r="F41" s="68">
        <v>0</v>
      </c>
      <c r="G41" s="68">
        <f t="shared" si="13"/>
        <v>30.714285714285715</v>
      </c>
      <c r="H41" s="68">
        <v>0</v>
      </c>
      <c r="I41" s="68">
        <f t="shared" si="14"/>
        <v>35.952380952380949</v>
      </c>
      <c r="J41" s="72">
        <f t="shared" si="10"/>
        <v>1</v>
      </c>
      <c r="K41" s="72">
        <f t="shared" si="11"/>
        <v>1</v>
      </c>
      <c r="L41" s="72">
        <f t="shared" si="12"/>
        <v>1</v>
      </c>
      <c r="M41" s="72">
        <f t="shared" ca="1" si="15"/>
        <v>0</v>
      </c>
      <c r="N41" s="26"/>
      <c r="O41" s="26"/>
      <c r="P41" s="25"/>
      <c r="Q41" s="25"/>
      <c r="T41" s="22">
        <v>0</v>
      </c>
      <c r="U41" s="74">
        <f t="shared" si="16"/>
        <v>-130</v>
      </c>
      <c r="V41" s="70">
        <f t="shared" si="17"/>
        <v>-130</v>
      </c>
      <c r="W41" s="70"/>
      <c r="X41" s="70">
        <f t="shared" si="18"/>
        <v>142.90180444817457</v>
      </c>
      <c r="Y41" s="70">
        <f t="shared" si="19"/>
        <v>12.901804448174573</v>
      </c>
      <c r="Z41" s="70">
        <f t="shared" si="20"/>
        <v>13</v>
      </c>
      <c r="AA41" s="24">
        <f t="shared" si="21"/>
        <v>13</v>
      </c>
      <c r="AB41" s="67">
        <f t="shared" si="22"/>
        <v>143</v>
      </c>
    </row>
    <row r="42" spans="1:28" ht="15" customHeight="1" x14ac:dyDescent="0.25">
      <c r="A42" s="71">
        <v>269</v>
      </c>
      <c r="B42" s="71">
        <v>130</v>
      </c>
      <c r="C42" s="68">
        <v>0</v>
      </c>
      <c r="D42" s="68">
        <v>272.61</v>
      </c>
      <c r="E42" s="68">
        <v>210.39</v>
      </c>
      <c r="F42" s="68">
        <v>0</v>
      </c>
      <c r="G42" s="68">
        <f t="shared" si="13"/>
        <v>28</v>
      </c>
      <c r="H42" s="68">
        <v>0</v>
      </c>
      <c r="I42" s="68">
        <f t="shared" si="14"/>
        <v>34.31818181818182</v>
      </c>
      <c r="J42" s="72">
        <f t="shared" si="10"/>
        <v>1</v>
      </c>
      <c r="K42" s="72">
        <f t="shared" si="11"/>
        <v>1</v>
      </c>
      <c r="L42" s="72">
        <f t="shared" si="12"/>
        <v>1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-130</v>
      </c>
      <c r="V42" s="70">
        <f t="shared" si="17"/>
        <v>-130</v>
      </c>
      <c r="W42" s="70"/>
      <c r="X42" s="70">
        <f t="shared" si="18"/>
        <v>142.90180444817457</v>
      </c>
      <c r="Y42" s="70">
        <f t="shared" si="19"/>
        <v>12.901804448174573</v>
      </c>
      <c r="Z42" s="70">
        <f t="shared" si="20"/>
        <v>13</v>
      </c>
      <c r="AA42" s="24">
        <f t="shared" si="21"/>
        <v>13</v>
      </c>
      <c r="AB42" s="67">
        <f t="shared" si="22"/>
        <v>143</v>
      </c>
    </row>
    <row r="43" spans="1:28" ht="15" customHeight="1" x14ac:dyDescent="0.25">
      <c r="A43" s="71">
        <v>297</v>
      </c>
      <c r="B43" s="71">
        <v>130</v>
      </c>
      <c r="C43" s="68">
        <v>0</v>
      </c>
      <c r="D43" s="68">
        <v>272.63</v>
      </c>
      <c r="E43" s="68">
        <v>210.39</v>
      </c>
      <c r="F43" s="68">
        <v>0</v>
      </c>
      <c r="G43" s="68">
        <f t="shared" si="13"/>
        <v>25.565217391304348</v>
      </c>
      <c r="H43" s="68">
        <v>0</v>
      </c>
      <c r="I43" s="68">
        <f t="shared" si="14"/>
        <v>32.826086956521742</v>
      </c>
      <c r="J43" s="72">
        <f t="shared" si="10"/>
        <v>1</v>
      </c>
      <c r="K43" s="72">
        <f t="shared" si="11"/>
        <v>1</v>
      </c>
      <c r="L43" s="72">
        <f t="shared" si="12"/>
        <v>1</v>
      </c>
      <c r="M43" s="72">
        <f t="shared" ca="1" si="15"/>
        <v>1</v>
      </c>
      <c r="N43" s="26"/>
      <c r="O43" s="26"/>
      <c r="P43" s="25"/>
      <c r="Q43" s="25"/>
      <c r="T43" s="22">
        <v>0</v>
      </c>
      <c r="U43" s="74">
        <f t="shared" si="16"/>
        <v>-130</v>
      </c>
      <c r="V43" s="70">
        <f t="shared" si="17"/>
        <v>-130</v>
      </c>
      <c r="W43" s="70"/>
      <c r="X43" s="70">
        <f t="shared" si="18"/>
        <v>142.90180444817457</v>
      </c>
      <c r="Y43" s="70">
        <f t="shared" si="19"/>
        <v>12.901804448174573</v>
      </c>
      <c r="Z43" s="70">
        <f t="shared" si="20"/>
        <v>13</v>
      </c>
      <c r="AA43" s="24">
        <f t="shared" si="21"/>
        <v>13</v>
      </c>
      <c r="AB43" s="67">
        <f t="shared" si="22"/>
        <v>143</v>
      </c>
    </row>
    <row r="44" spans="1:28" ht="15" customHeight="1" x14ac:dyDescent="0.25">
      <c r="A44" s="71">
        <v>325</v>
      </c>
      <c r="B44" s="71">
        <v>130</v>
      </c>
      <c r="C44" s="68">
        <v>0</v>
      </c>
      <c r="D44" s="68">
        <v>272.64</v>
      </c>
      <c r="E44" s="68">
        <v>210.39</v>
      </c>
      <c r="F44" s="68">
        <v>0</v>
      </c>
      <c r="G44" s="68">
        <f t="shared" si="13"/>
        <v>23.333333333333332</v>
      </c>
      <c r="H44" s="68">
        <v>0</v>
      </c>
      <c r="I44" s="68">
        <f t="shared" si="14"/>
        <v>31.458333333333332</v>
      </c>
      <c r="J44" s="72">
        <f t="shared" si="10"/>
        <v>1</v>
      </c>
      <c r="K44" s="72">
        <f t="shared" si="11"/>
        <v>1</v>
      </c>
      <c r="L44" s="72">
        <f t="shared" si="12"/>
        <v>1</v>
      </c>
      <c r="M44" s="72">
        <f t="shared" ca="1" si="15"/>
        <v>1</v>
      </c>
      <c r="N44" s="26"/>
      <c r="O44" s="26"/>
      <c r="P44" s="25"/>
      <c r="Q44" s="25"/>
      <c r="T44" s="22">
        <v>0</v>
      </c>
      <c r="U44" s="74">
        <f t="shared" si="16"/>
        <v>-130</v>
      </c>
      <c r="V44" s="70">
        <f t="shared" si="17"/>
        <v>-130</v>
      </c>
      <c r="W44" s="70"/>
      <c r="X44" s="70">
        <f t="shared" si="18"/>
        <v>142.90180444817457</v>
      </c>
      <c r="Y44" s="70">
        <f t="shared" si="19"/>
        <v>12.901804448174573</v>
      </c>
      <c r="Z44" s="70">
        <f t="shared" si="20"/>
        <v>13</v>
      </c>
      <c r="AA44" s="24">
        <f t="shared" si="21"/>
        <v>13</v>
      </c>
      <c r="AB44" s="67">
        <f t="shared" si="22"/>
        <v>143</v>
      </c>
    </row>
    <row r="45" spans="1:28" ht="15" customHeight="1" x14ac:dyDescent="0.25">
      <c r="A45" s="71">
        <v>284</v>
      </c>
      <c r="B45" s="71">
        <v>130</v>
      </c>
      <c r="C45" s="68">
        <v>0</v>
      </c>
      <c r="D45" s="68">
        <v>272.66000000000003</v>
      </c>
      <c r="E45" s="68">
        <v>210.39</v>
      </c>
      <c r="F45" s="68">
        <v>0</v>
      </c>
      <c r="G45" s="68">
        <f t="shared" si="13"/>
        <v>24.04</v>
      </c>
      <c r="H45" s="68">
        <v>0</v>
      </c>
      <c r="I45" s="68">
        <f t="shared" si="14"/>
        <v>30.2</v>
      </c>
      <c r="J45" s="72">
        <f t="shared" si="10"/>
        <v>1</v>
      </c>
      <c r="K45" s="72">
        <f t="shared" si="11"/>
        <v>1</v>
      </c>
      <c r="L45" s="72">
        <f t="shared" si="12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-130</v>
      </c>
      <c r="V45" s="70">
        <f t="shared" si="17"/>
        <v>-130</v>
      </c>
      <c r="W45" s="70"/>
      <c r="X45" s="70">
        <f t="shared" si="18"/>
        <v>142.90180444817457</v>
      </c>
      <c r="Y45" s="70">
        <f t="shared" si="19"/>
        <v>12.901804448174573</v>
      </c>
      <c r="Z45" s="70">
        <f t="shared" si="20"/>
        <v>13</v>
      </c>
      <c r="AA45" s="24">
        <f t="shared" si="21"/>
        <v>13</v>
      </c>
      <c r="AB45" s="67">
        <f t="shared" si="22"/>
        <v>143</v>
      </c>
    </row>
    <row r="46" spans="1:28" ht="15" customHeight="1" x14ac:dyDescent="0.25">
      <c r="A46" s="71">
        <v>242</v>
      </c>
      <c r="B46" s="71">
        <v>130</v>
      </c>
      <c r="C46" s="68">
        <v>0</v>
      </c>
      <c r="D46" s="68">
        <v>272.67</v>
      </c>
      <c r="E46" s="68">
        <v>210.39</v>
      </c>
      <c r="F46" s="68">
        <v>0</v>
      </c>
      <c r="G46" s="68">
        <f t="shared" si="13"/>
        <v>24.73076923076923</v>
      </c>
      <c r="H46" s="68">
        <v>0</v>
      </c>
      <c r="I46" s="68">
        <f t="shared" si="14"/>
        <v>29.03846153846154</v>
      </c>
      <c r="J46" s="72">
        <f t="shared" si="10"/>
        <v>1</v>
      </c>
      <c r="K46" s="72">
        <f t="shared" si="11"/>
        <v>1</v>
      </c>
      <c r="L46" s="72">
        <f t="shared" si="12"/>
        <v>1</v>
      </c>
      <c r="M46" s="72">
        <f t="shared" ca="1" si="15"/>
        <v>0</v>
      </c>
      <c r="N46" s="26"/>
      <c r="O46" s="26"/>
      <c r="P46" s="25"/>
      <c r="Q46" s="25"/>
      <c r="T46" s="22">
        <v>0</v>
      </c>
      <c r="U46" s="74">
        <f t="shared" si="16"/>
        <v>-130</v>
      </c>
      <c r="V46" s="70">
        <f t="shared" si="17"/>
        <v>-130</v>
      </c>
      <c r="W46" s="70"/>
      <c r="X46" s="70">
        <f t="shared" si="18"/>
        <v>142.90180444817457</v>
      </c>
      <c r="Y46" s="70">
        <f t="shared" si="19"/>
        <v>12.901804448174573</v>
      </c>
      <c r="Z46" s="70">
        <f t="shared" si="20"/>
        <v>13</v>
      </c>
      <c r="AA46" s="24">
        <f t="shared" si="21"/>
        <v>13</v>
      </c>
      <c r="AB46" s="67">
        <f t="shared" si="22"/>
        <v>143</v>
      </c>
    </row>
    <row r="47" spans="1:28" ht="15" customHeight="1" x14ac:dyDescent="0.25">
      <c r="A47" s="71">
        <v>200</v>
      </c>
      <c r="B47" s="71">
        <v>130</v>
      </c>
      <c r="C47" s="68">
        <v>0</v>
      </c>
      <c r="D47" s="68">
        <v>272.68</v>
      </c>
      <c r="E47" s="68">
        <v>210.39</v>
      </c>
      <c r="F47" s="68">
        <v>0</v>
      </c>
      <c r="G47" s="68">
        <f t="shared" si="13"/>
        <v>25.37037037037037</v>
      </c>
      <c r="H47" s="68">
        <v>0</v>
      </c>
      <c r="I47" s="68">
        <f t="shared" si="14"/>
        <v>27.962962962962962</v>
      </c>
      <c r="J47" s="72">
        <f t="shared" si="10"/>
        <v>1</v>
      </c>
      <c r="K47" s="72">
        <f t="shared" si="11"/>
        <v>1</v>
      </c>
      <c r="L47" s="72">
        <f t="shared" si="12"/>
        <v>1</v>
      </c>
      <c r="M47" s="72">
        <f t="shared" ca="1" si="15"/>
        <v>0</v>
      </c>
      <c r="N47" s="26"/>
      <c r="O47" s="26"/>
      <c r="P47" s="25"/>
      <c r="Q47" s="25"/>
      <c r="T47" s="22">
        <v>0</v>
      </c>
      <c r="U47" s="74">
        <f t="shared" si="16"/>
        <v>-130</v>
      </c>
      <c r="V47" s="70">
        <f t="shared" si="17"/>
        <v>-130</v>
      </c>
      <c r="W47" s="70"/>
      <c r="X47" s="70">
        <f t="shared" si="18"/>
        <v>142.90180444817457</v>
      </c>
      <c r="Y47" s="70">
        <f t="shared" si="19"/>
        <v>12.901804448174573</v>
      </c>
      <c r="Z47" s="70">
        <f t="shared" si="20"/>
        <v>13</v>
      </c>
      <c r="AA47" s="24">
        <f t="shared" si="21"/>
        <v>13</v>
      </c>
      <c r="AB47" s="67">
        <f t="shared" si="22"/>
        <v>143</v>
      </c>
    </row>
    <row r="48" spans="1:28" ht="15" customHeight="1" x14ac:dyDescent="0.25">
      <c r="A48" s="71">
        <v>224</v>
      </c>
      <c r="B48" s="71">
        <v>130</v>
      </c>
      <c r="C48" s="68">
        <v>0</v>
      </c>
      <c r="D48" s="68">
        <v>272.69</v>
      </c>
      <c r="E48" s="68">
        <v>210.39</v>
      </c>
      <c r="F48" s="68">
        <v>0</v>
      </c>
      <c r="G48" s="68">
        <f t="shared" si="13"/>
        <v>23.607142857142858</v>
      </c>
      <c r="H48" s="68">
        <v>0</v>
      </c>
      <c r="I48" s="68">
        <f t="shared" si="14"/>
        <v>26.964285714285715</v>
      </c>
      <c r="J48" s="72">
        <f t="shared" si="10"/>
        <v>1</v>
      </c>
      <c r="K48" s="72">
        <f t="shared" si="11"/>
        <v>1</v>
      </c>
      <c r="L48" s="72">
        <f t="shared" si="12"/>
        <v>1</v>
      </c>
      <c r="M48" s="72">
        <f t="shared" ca="1" si="15"/>
        <v>1</v>
      </c>
      <c r="N48" s="26"/>
      <c r="O48" s="26"/>
      <c r="P48" s="25"/>
      <c r="Q48" s="25"/>
      <c r="T48" s="22">
        <v>0</v>
      </c>
      <c r="U48" s="74">
        <f t="shared" si="16"/>
        <v>-130</v>
      </c>
      <c r="V48" s="70">
        <f t="shared" si="17"/>
        <v>-130</v>
      </c>
      <c r="W48" s="70"/>
      <c r="X48" s="70">
        <f t="shared" si="18"/>
        <v>142.90180444817457</v>
      </c>
      <c r="Y48" s="70">
        <f t="shared" si="19"/>
        <v>12.901804448174573</v>
      </c>
      <c r="Z48" s="70">
        <f t="shared" si="20"/>
        <v>13</v>
      </c>
      <c r="AA48" s="24">
        <f t="shared" si="21"/>
        <v>13</v>
      </c>
      <c r="AB48" s="67">
        <f t="shared" si="22"/>
        <v>143</v>
      </c>
    </row>
    <row r="49" spans="1:28" ht="15" customHeight="1" x14ac:dyDescent="0.25">
      <c r="A49" s="71">
        <v>247</v>
      </c>
      <c r="B49" s="71">
        <v>130</v>
      </c>
      <c r="C49" s="68">
        <v>0</v>
      </c>
      <c r="D49" s="68">
        <v>272.7</v>
      </c>
      <c r="E49" s="68">
        <v>210.39</v>
      </c>
      <c r="F49" s="68">
        <v>0</v>
      </c>
      <c r="G49" s="68">
        <f t="shared" si="13"/>
        <v>22</v>
      </c>
      <c r="H49" s="68">
        <v>0</v>
      </c>
      <c r="I49" s="68">
        <f t="shared" si="14"/>
        <v>26.03448275862069</v>
      </c>
      <c r="J49" s="72">
        <f t="shared" si="10"/>
        <v>1</v>
      </c>
      <c r="K49" s="72">
        <f t="shared" si="11"/>
        <v>1</v>
      </c>
      <c r="L49" s="72">
        <f t="shared" si="12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-130</v>
      </c>
      <c r="V49" s="70">
        <f t="shared" si="17"/>
        <v>-130</v>
      </c>
      <c r="W49" s="70"/>
      <c r="X49" s="70">
        <f t="shared" si="18"/>
        <v>142.90180444817457</v>
      </c>
      <c r="Y49" s="70">
        <f t="shared" si="19"/>
        <v>12.901804448174573</v>
      </c>
      <c r="Z49" s="70">
        <f t="shared" si="20"/>
        <v>13</v>
      </c>
      <c r="AA49" s="24">
        <f t="shared" si="21"/>
        <v>13</v>
      </c>
      <c r="AB49" s="67">
        <f t="shared" si="22"/>
        <v>143</v>
      </c>
    </row>
    <row r="50" spans="1:28" ht="15" customHeight="1" x14ac:dyDescent="0.25">
      <c r="A50" s="71">
        <v>270</v>
      </c>
      <c r="B50" s="71">
        <v>130</v>
      </c>
      <c r="C50" s="68">
        <v>0</v>
      </c>
      <c r="D50" s="68">
        <v>272.70999999999998</v>
      </c>
      <c r="E50" s="68">
        <v>210.39</v>
      </c>
      <c r="F50" s="68">
        <v>0</v>
      </c>
      <c r="G50" s="68">
        <f t="shared" si="13"/>
        <v>20.5</v>
      </c>
      <c r="H50" s="68">
        <v>0</v>
      </c>
      <c r="I50" s="68">
        <f t="shared" si="14"/>
        <v>25.166666666666668</v>
      </c>
      <c r="J50" s="72">
        <f t="shared" si="10"/>
        <v>1</v>
      </c>
      <c r="K50" s="72">
        <f t="shared" si="11"/>
        <v>1</v>
      </c>
      <c r="L50" s="72">
        <f t="shared" si="12"/>
        <v>1</v>
      </c>
      <c r="M50" s="72">
        <f t="shared" ca="1" si="15"/>
        <v>0</v>
      </c>
      <c r="N50" s="26"/>
      <c r="O50" s="26"/>
      <c r="P50" s="25"/>
      <c r="Q50" s="25"/>
      <c r="T50" s="22">
        <v>0</v>
      </c>
      <c r="U50" s="74">
        <f t="shared" si="16"/>
        <v>-130</v>
      </c>
      <c r="V50" s="70">
        <f t="shared" si="17"/>
        <v>-130</v>
      </c>
      <c r="W50" s="70"/>
      <c r="X50" s="70">
        <f t="shared" si="18"/>
        <v>142.90180444817457</v>
      </c>
      <c r="Y50" s="70">
        <f t="shared" si="19"/>
        <v>12.901804448174573</v>
      </c>
      <c r="Z50" s="70">
        <f t="shared" si="20"/>
        <v>13</v>
      </c>
      <c r="AA50" s="24">
        <f t="shared" si="21"/>
        <v>13</v>
      </c>
      <c r="AB50" s="67">
        <f t="shared" si="22"/>
        <v>143</v>
      </c>
    </row>
    <row r="51" spans="1:28" ht="15" customHeight="1" x14ac:dyDescent="0.25">
      <c r="A51" s="71"/>
      <c r="B51" s="71"/>
      <c r="C51" s="68"/>
      <c r="D51" s="68"/>
      <c r="E51" s="68"/>
      <c r="F51" s="68"/>
      <c r="G51" s="68"/>
      <c r="H51" s="68"/>
      <c r="I51" s="68"/>
      <c r="J51" s="72"/>
      <c r="K51" s="72"/>
      <c r="L51" s="72"/>
      <c r="M51" s="72"/>
      <c r="N51" s="26"/>
      <c r="O51" s="26"/>
      <c r="P51" s="25"/>
      <c r="Q51" s="25"/>
      <c r="U51" s="74"/>
      <c r="V51" s="70"/>
      <c r="W51" s="70"/>
      <c r="X51" s="70"/>
      <c r="Y51" s="70"/>
      <c r="Z51" s="70"/>
      <c r="AA51" s="24"/>
    </row>
    <row r="52" spans="1:28" ht="15" customHeight="1" x14ac:dyDescent="0.25">
      <c r="A52" s="71"/>
      <c r="B52" s="71"/>
      <c r="C52" s="68"/>
      <c r="D52" s="68"/>
      <c r="E52" s="68"/>
      <c r="F52" s="68"/>
      <c r="G52" s="68"/>
      <c r="H52" s="68"/>
      <c r="I52" s="68"/>
      <c r="J52" s="72"/>
      <c r="K52" s="72"/>
      <c r="L52" s="72"/>
      <c r="M52" s="72"/>
      <c r="N52" s="26"/>
      <c r="O52" s="26"/>
      <c r="P52" s="25"/>
      <c r="Q52" s="25"/>
      <c r="U52" s="74"/>
      <c r="V52" s="70"/>
      <c r="W52" s="70"/>
      <c r="X52" s="70"/>
      <c r="Y52" s="70"/>
      <c r="Z52" s="70"/>
      <c r="AA52" s="24"/>
    </row>
    <row r="53" spans="1:28" ht="15" customHeight="1" x14ac:dyDescent="0.25">
      <c r="A53" s="71"/>
      <c r="B53" s="71"/>
      <c r="C53" s="68"/>
      <c r="D53" s="68"/>
      <c r="E53" s="68"/>
      <c r="F53" s="68"/>
      <c r="G53" s="68"/>
      <c r="H53" s="68"/>
      <c r="I53" s="68"/>
      <c r="J53" s="72"/>
      <c r="K53" s="72"/>
      <c r="L53" s="72"/>
      <c r="M53" s="72"/>
      <c r="N53" s="26"/>
      <c r="O53" s="26"/>
      <c r="P53" s="25"/>
      <c r="Q53" s="25"/>
      <c r="U53" s="74"/>
      <c r="V53" s="70"/>
      <c r="W53" s="70"/>
      <c r="X53" s="70"/>
      <c r="Y53" s="70"/>
      <c r="Z53" s="70"/>
      <c r="AA53" s="24"/>
    </row>
    <row r="54" spans="1:28" ht="15" customHeight="1" x14ac:dyDescent="0.25">
      <c r="A54" s="71"/>
      <c r="B54" s="71"/>
      <c r="C54" s="68"/>
      <c r="D54" s="68"/>
      <c r="E54" s="68"/>
      <c r="F54" s="68"/>
      <c r="G54" s="68"/>
      <c r="H54" s="68"/>
      <c r="I54" s="68"/>
      <c r="J54" s="72"/>
      <c r="K54" s="72"/>
      <c r="L54" s="72"/>
      <c r="M54" s="72"/>
      <c r="N54" s="26"/>
      <c r="O54" s="26"/>
      <c r="P54" s="25"/>
      <c r="Q54" s="25"/>
      <c r="U54" s="74"/>
      <c r="V54" s="70"/>
      <c r="W54" s="70"/>
      <c r="X54" s="70"/>
      <c r="Y54" s="70"/>
      <c r="Z54" s="70"/>
      <c r="AA54" s="24"/>
    </row>
    <row r="55" spans="1:28" ht="15" customHeight="1" x14ac:dyDescent="0.25">
      <c r="A55" s="71"/>
      <c r="B55" s="71"/>
      <c r="C55" s="68"/>
      <c r="D55" s="68"/>
      <c r="E55" s="68"/>
      <c r="F55" s="68"/>
      <c r="G55" s="68"/>
      <c r="H55" s="68"/>
      <c r="I55" s="68"/>
      <c r="J55" s="72"/>
      <c r="K55" s="72"/>
      <c r="L55" s="72"/>
      <c r="M55" s="72"/>
      <c r="N55" s="26"/>
      <c r="O55" s="26"/>
      <c r="P55" s="25"/>
      <c r="Q55" s="25"/>
      <c r="U55" s="74"/>
      <c r="V55" s="70"/>
      <c r="W55" s="70"/>
      <c r="X55" s="70"/>
      <c r="Y55" s="70"/>
      <c r="Z55" s="70"/>
      <c r="AA55" s="24"/>
    </row>
    <row r="56" spans="1:28" ht="15" customHeight="1" x14ac:dyDescent="0.25">
      <c r="A56" s="71"/>
      <c r="B56" s="71"/>
      <c r="C56" s="68"/>
      <c r="D56" s="68"/>
      <c r="E56" s="68"/>
      <c r="F56" s="68"/>
      <c r="G56" s="68"/>
      <c r="H56" s="68"/>
      <c r="I56" s="68"/>
      <c r="J56" s="72"/>
      <c r="K56" s="72"/>
      <c r="L56" s="72"/>
      <c r="M56" s="72"/>
      <c r="N56" s="26"/>
      <c r="O56" s="26"/>
      <c r="P56" s="25"/>
      <c r="Q56" s="25"/>
      <c r="U56" s="74"/>
      <c r="V56" s="70"/>
      <c r="W56" s="70"/>
      <c r="X56" s="70"/>
      <c r="Y56" s="70"/>
      <c r="Z56" s="70"/>
      <c r="AA56" s="24"/>
    </row>
    <row r="57" spans="1:28" ht="15" customHeight="1" x14ac:dyDescent="0.25">
      <c r="A57" s="71"/>
      <c r="B57" s="71"/>
      <c r="C57" s="68"/>
      <c r="D57" s="68"/>
      <c r="E57" s="68"/>
      <c r="F57" s="68"/>
      <c r="G57" s="68"/>
      <c r="H57" s="68"/>
      <c r="I57" s="68"/>
      <c r="J57" s="72"/>
      <c r="K57" s="72"/>
      <c r="L57" s="72"/>
      <c r="M57" s="72"/>
      <c r="N57" s="26"/>
      <c r="O57" s="26"/>
      <c r="P57" s="25"/>
      <c r="Q57" s="25"/>
      <c r="U57" s="74"/>
      <c r="V57" s="70"/>
      <c r="W57" s="70"/>
      <c r="X57" s="70"/>
      <c r="Y57" s="70"/>
      <c r="Z57" s="70"/>
      <c r="AA57" s="24"/>
    </row>
    <row r="58" spans="1:28" ht="15" customHeight="1" x14ac:dyDescent="0.25">
      <c r="A58" s="71"/>
      <c r="B58" s="71"/>
      <c r="C58" s="68"/>
      <c r="D58" s="68"/>
      <c r="E58" s="68"/>
      <c r="F58" s="68"/>
      <c r="G58" s="68"/>
      <c r="H58" s="68"/>
      <c r="I58" s="68"/>
      <c r="J58" s="72"/>
      <c r="K58" s="72"/>
      <c r="L58" s="72"/>
      <c r="M58" s="72"/>
      <c r="N58" s="26"/>
      <c r="O58" s="26"/>
      <c r="P58" s="25"/>
      <c r="Q58" s="25"/>
      <c r="U58" s="74"/>
      <c r="V58" s="70"/>
      <c r="W58" s="70"/>
      <c r="X58" s="70"/>
      <c r="Y58" s="70"/>
      <c r="Z58" s="70"/>
      <c r="AA58" s="24"/>
    </row>
    <row r="59" spans="1:28" ht="15" customHeight="1" x14ac:dyDescent="0.25">
      <c r="A59" s="71"/>
      <c r="B59" s="71"/>
      <c r="C59" s="68"/>
      <c r="D59" s="68"/>
      <c r="E59" s="68"/>
      <c r="F59" s="68"/>
      <c r="G59" s="68"/>
      <c r="H59" s="68"/>
      <c r="I59" s="68"/>
      <c r="J59" s="72"/>
      <c r="K59" s="72"/>
      <c r="L59" s="72"/>
      <c r="M59" s="72"/>
      <c r="N59" s="26"/>
      <c r="O59" s="26"/>
      <c r="P59" s="25"/>
      <c r="Q59" s="25"/>
      <c r="U59" s="74"/>
      <c r="V59" s="70"/>
      <c r="W59" s="70"/>
      <c r="X59" s="70"/>
      <c r="Y59" s="70"/>
      <c r="Z59" s="70"/>
      <c r="AA59" s="24"/>
    </row>
    <row r="60" spans="1:28" ht="15" customHeight="1" x14ac:dyDescent="0.25">
      <c r="A60" s="71"/>
      <c r="B60" s="71"/>
      <c r="C60" s="68"/>
      <c r="D60" s="68"/>
      <c r="E60" s="68"/>
      <c r="F60" s="68"/>
      <c r="G60" s="68"/>
      <c r="H60" s="68"/>
      <c r="I60" s="68"/>
      <c r="J60" s="72"/>
      <c r="K60" s="72"/>
      <c r="L60" s="72"/>
      <c r="M60" s="72"/>
      <c r="N60" s="26"/>
      <c r="O60" s="26"/>
      <c r="P60" s="25"/>
      <c r="Q60" s="25"/>
      <c r="U60" s="74"/>
      <c r="V60" s="70"/>
      <c r="W60" s="70"/>
      <c r="X60" s="70"/>
      <c r="Y60" s="70"/>
      <c r="Z60" s="70"/>
      <c r="AA60" s="24"/>
    </row>
    <row r="61" spans="1:28" ht="15" customHeight="1" x14ac:dyDescent="0.25">
      <c r="A61" s="71"/>
      <c r="B61" s="71"/>
      <c r="C61" s="68"/>
      <c r="D61" s="68"/>
      <c r="E61" s="68"/>
      <c r="F61" s="68"/>
      <c r="G61" s="68"/>
      <c r="H61" s="68"/>
      <c r="I61" s="68"/>
      <c r="J61" s="72"/>
      <c r="K61" s="72"/>
      <c r="L61" s="72"/>
      <c r="M61" s="72"/>
      <c r="N61" s="26"/>
      <c r="O61" s="26"/>
      <c r="P61" s="25"/>
      <c r="Q61" s="25"/>
      <c r="U61" s="74"/>
      <c r="V61" s="70"/>
      <c r="W61" s="70"/>
      <c r="X61" s="70"/>
      <c r="Y61" s="70"/>
      <c r="Z61" s="70"/>
      <c r="AA61" s="24"/>
    </row>
    <row r="62" spans="1:28" ht="15" customHeight="1" x14ac:dyDescent="0.25">
      <c r="A62" s="71"/>
      <c r="B62" s="71"/>
      <c r="C62" s="68"/>
      <c r="D62" s="68"/>
      <c r="E62" s="68"/>
      <c r="F62" s="68"/>
      <c r="G62" s="68"/>
      <c r="H62" s="68"/>
      <c r="I62" s="68"/>
      <c r="J62" s="72"/>
      <c r="K62" s="72"/>
      <c r="L62" s="72"/>
      <c r="M62" s="72"/>
      <c r="N62" s="26"/>
      <c r="O62" s="26"/>
      <c r="P62" s="25"/>
      <c r="Q62" s="25"/>
      <c r="U62" s="74"/>
      <c r="V62" s="70"/>
      <c r="W62" s="70"/>
      <c r="X62" s="70"/>
      <c r="Y62" s="70"/>
      <c r="Z62" s="70"/>
      <c r="AA62" s="24"/>
    </row>
    <row r="63" spans="1:28" ht="15" customHeight="1" x14ac:dyDescent="0.25">
      <c r="A63" s="71"/>
      <c r="B63" s="71"/>
      <c r="C63" s="68"/>
      <c r="D63" s="68"/>
      <c r="E63" s="68"/>
      <c r="F63" s="68"/>
      <c r="G63" s="68"/>
      <c r="H63" s="68"/>
      <c r="I63" s="68"/>
      <c r="J63" s="72"/>
      <c r="K63" s="72"/>
      <c r="L63" s="72"/>
      <c r="M63" s="72"/>
      <c r="N63" s="26"/>
      <c r="O63" s="26"/>
      <c r="P63" s="25"/>
      <c r="Q63" s="25"/>
      <c r="U63" s="74"/>
      <c r="V63" s="70"/>
      <c r="W63" s="70"/>
      <c r="X63" s="70"/>
      <c r="Y63" s="70"/>
      <c r="Z63" s="70"/>
      <c r="AA63" s="24"/>
    </row>
    <row r="64" spans="1:28" ht="15" customHeight="1" x14ac:dyDescent="0.25">
      <c r="A64" s="71"/>
      <c r="B64" s="71"/>
      <c r="C64" s="68"/>
      <c r="D64" s="68"/>
      <c r="E64" s="68"/>
      <c r="F64" s="68"/>
      <c r="G64" s="68"/>
      <c r="H64" s="68"/>
      <c r="I64" s="68"/>
      <c r="J64" s="72"/>
      <c r="K64" s="72"/>
      <c r="L64" s="72"/>
      <c r="M64" s="72"/>
      <c r="N64" s="26"/>
      <c r="O64" s="26"/>
      <c r="P64" s="25"/>
      <c r="Q64" s="25"/>
      <c r="U64" s="74"/>
      <c r="V64" s="70"/>
      <c r="W64" s="70"/>
      <c r="X64" s="70"/>
      <c r="Y64" s="70"/>
      <c r="Z64" s="70"/>
      <c r="AA64" s="24"/>
    </row>
    <row r="65" spans="1:27" ht="15" customHeight="1" x14ac:dyDescent="0.25">
      <c r="A65" s="71"/>
      <c r="B65" s="71"/>
      <c r="C65" s="68"/>
      <c r="D65" s="68"/>
      <c r="E65" s="68"/>
      <c r="F65" s="68"/>
      <c r="G65" s="68"/>
      <c r="H65" s="68"/>
      <c r="I65" s="68"/>
      <c r="J65" s="72"/>
      <c r="K65" s="72"/>
      <c r="L65" s="72"/>
      <c r="M65" s="72"/>
      <c r="N65" s="26"/>
      <c r="O65" s="26"/>
      <c r="P65" s="25"/>
      <c r="Q65" s="25"/>
      <c r="U65" s="74"/>
      <c r="V65" s="70"/>
      <c r="W65" s="70"/>
      <c r="X65" s="70"/>
      <c r="Y65" s="70"/>
      <c r="Z65" s="70"/>
      <c r="AA65" s="24"/>
    </row>
    <row r="66" spans="1:27" ht="15" customHeight="1" x14ac:dyDescent="0.25">
      <c r="A66" s="71"/>
      <c r="B66" s="71"/>
      <c r="C66" s="68"/>
      <c r="D66" s="68"/>
      <c r="E66" s="68"/>
      <c r="F66" s="68"/>
      <c r="G66" s="68"/>
      <c r="H66" s="68"/>
      <c r="I66" s="68"/>
      <c r="J66" s="72"/>
      <c r="K66" s="72"/>
      <c r="L66" s="72"/>
      <c r="M66" s="72"/>
      <c r="N66" s="26"/>
      <c r="O66" s="26"/>
      <c r="P66" s="25"/>
      <c r="Q66" s="25"/>
      <c r="U66" s="74"/>
      <c r="V66" s="70"/>
      <c r="W66" s="70"/>
      <c r="X66" s="70"/>
      <c r="Y66" s="70"/>
      <c r="Z66" s="70"/>
      <c r="AA66" s="24"/>
    </row>
    <row r="67" spans="1:27" ht="15" customHeight="1" x14ac:dyDescent="0.25">
      <c r="A67" s="71"/>
      <c r="B67" s="71"/>
      <c r="C67" s="68"/>
      <c r="D67" s="68"/>
      <c r="E67" s="68"/>
      <c r="F67" s="68"/>
      <c r="G67" s="68"/>
      <c r="H67" s="68"/>
      <c r="I67" s="68"/>
      <c r="J67" s="72"/>
      <c r="K67" s="72"/>
      <c r="L67" s="72"/>
      <c r="M67" s="72"/>
      <c r="N67" s="26"/>
      <c r="O67" s="26"/>
      <c r="P67" s="25"/>
      <c r="Q67" s="25"/>
      <c r="U67" s="74"/>
      <c r="V67" s="70"/>
      <c r="W67" s="70"/>
      <c r="X67" s="70"/>
      <c r="Y67" s="70"/>
      <c r="Z67" s="70"/>
      <c r="AA67" s="24"/>
    </row>
    <row r="68" spans="1:27" ht="15" customHeight="1" x14ac:dyDescent="0.25">
      <c r="A68" s="71"/>
      <c r="B68" s="71"/>
      <c r="C68" s="68"/>
      <c r="D68" s="68"/>
      <c r="E68" s="68"/>
      <c r="F68" s="68"/>
      <c r="G68" s="68"/>
      <c r="H68" s="68"/>
      <c r="I68" s="68"/>
      <c r="J68" s="72"/>
      <c r="K68" s="72"/>
      <c r="L68" s="72"/>
      <c r="M68" s="72"/>
      <c r="N68" s="26"/>
      <c r="O68" s="26"/>
      <c r="P68" s="25"/>
      <c r="Q68" s="25"/>
      <c r="U68" s="74"/>
      <c r="V68" s="70"/>
      <c r="W68" s="70"/>
      <c r="X68" s="70"/>
      <c r="Y68" s="70"/>
      <c r="Z68" s="70"/>
      <c r="AA68" s="24"/>
    </row>
    <row r="69" spans="1:27" ht="15" customHeight="1" x14ac:dyDescent="0.25">
      <c r="A69" s="71"/>
      <c r="B69" s="71"/>
      <c r="C69" s="68"/>
      <c r="D69" s="68"/>
      <c r="E69" s="68"/>
      <c r="F69" s="68"/>
      <c r="G69" s="68"/>
      <c r="H69" s="68"/>
      <c r="I69" s="68"/>
      <c r="J69" s="72"/>
      <c r="K69" s="72"/>
      <c r="L69" s="72"/>
      <c r="M69" s="72"/>
      <c r="N69" s="26"/>
      <c r="O69" s="26"/>
      <c r="P69" s="25"/>
      <c r="Q69" s="25"/>
      <c r="U69" s="74"/>
      <c r="V69" s="70"/>
      <c r="W69" s="70"/>
      <c r="X69" s="70"/>
      <c r="Y69" s="70"/>
      <c r="Z69" s="70"/>
      <c r="AA69" s="24"/>
    </row>
    <row r="70" spans="1:27" ht="15" customHeight="1" x14ac:dyDescent="0.25">
      <c r="A70" s="71"/>
      <c r="B70" s="71"/>
      <c r="C70" s="68"/>
      <c r="D70" s="68"/>
      <c r="E70" s="68"/>
      <c r="F70" s="68"/>
      <c r="G70" s="68"/>
      <c r="H70" s="68"/>
      <c r="I70" s="68"/>
      <c r="J70" s="72"/>
      <c r="K70" s="72"/>
      <c r="L70" s="72"/>
      <c r="M70" s="72"/>
      <c r="N70" s="26"/>
      <c r="O70" s="26"/>
      <c r="P70" s="25"/>
      <c r="Q70" s="25"/>
      <c r="U70" s="74"/>
      <c r="V70" s="70"/>
      <c r="W70" s="70"/>
      <c r="X70" s="70"/>
      <c r="Y70" s="70"/>
      <c r="Z70" s="70"/>
      <c r="AA70" s="24"/>
    </row>
    <row r="71" spans="1:27" ht="15" customHeight="1" x14ac:dyDescent="0.25">
      <c r="A71" s="71"/>
      <c r="B71" s="71"/>
      <c r="C71" s="68"/>
      <c r="D71" s="68"/>
      <c r="E71" s="68"/>
      <c r="F71" s="68"/>
      <c r="G71" s="68"/>
      <c r="H71" s="68"/>
      <c r="I71" s="68"/>
      <c r="J71" s="72"/>
      <c r="K71" s="72"/>
      <c r="L71" s="72"/>
      <c r="M71" s="72"/>
      <c r="N71" s="26"/>
      <c r="O71" s="26"/>
      <c r="P71" s="25"/>
      <c r="Q71" s="25"/>
      <c r="U71" s="74"/>
      <c r="V71" s="70"/>
      <c r="W71" s="70"/>
      <c r="X71" s="70"/>
      <c r="Y71" s="70"/>
      <c r="Z71" s="70"/>
      <c r="AA71" s="24"/>
    </row>
    <row r="72" spans="1:27" ht="15" customHeight="1" x14ac:dyDescent="0.25">
      <c r="A72" s="71"/>
      <c r="B72" s="71"/>
      <c r="C72" s="68"/>
      <c r="D72" s="68"/>
      <c r="E72" s="68"/>
      <c r="F72" s="68"/>
      <c r="G72" s="68"/>
      <c r="H72" s="68"/>
      <c r="I72" s="68"/>
      <c r="J72" s="72"/>
      <c r="K72" s="72"/>
      <c r="L72" s="72"/>
      <c r="M72" s="72"/>
      <c r="N72" s="26"/>
      <c r="O72" s="26"/>
      <c r="P72" s="25"/>
      <c r="Q72" s="25"/>
      <c r="U72" s="74"/>
      <c r="V72" s="70"/>
      <c r="W72" s="70"/>
      <c r="X72" s="70"/>
      <c r="Y72" s="70"/>
      <c r="Z72" s="70"/>
      <c r="AA72" s="24"/>
    </row>
    <row r="73" spans="1:27" ht="15" customHeight="1" x14ac:dyDescent="0.25">
      <c r="A73" s="71"/>
      <c r="B73" s="71"/>
      <c r="C73" s="68"/>
      <c r="D73" s="68"/>
      <c r="E73" s="68"/>
      <c r="F73" s="68"/>
      <c r="G73" s="68"/>
      <c r="H73" s="68"/>
      <c r="I73" s="68"/>
      <c r="J73" s="72"/>
      <c r="K73" s="72"/>
      <c r="L73" s="72"/>
      <c r="M73" s="72"/>
      <c r="N73" s="26"/>
      <c r="O73" s="26"/>
      <c r="P73" s="25"/>
      <c r="Q73" s="25"/>
      <c r="U73" s="74"/>
      <c r="V73" s="70"/>
      <c r="W73" s="70"/>
      <c r="X73" s="70"/>
      <c r="Y73" s="70"/>
      <c r="Z73" s="70"/>
      <c r="AA73" s="24"/>
    </row>
    <row r="74" spans="1:27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U74" s="74"/>
      <c r="V74" s="70"/>
      <c r="W74" s="70"/>
      <c r="X74" s="70"/>
      <c r="Y74" s="70"/>
      <c r="Z74" s="70"/>
      <c r="AA74" s="24"/>
    </row>
    <row r="75" spans="1:27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U75" s="74"/>
      <c r="V75" s="70"/>
      <c r="W75" s="70"/>
      <c r="X75" s="70"/>
      <c r="Y75" s="70"/>
      <c r="Z75" s="70"/>
      <c r="AA75" s="24"/>
    </row>
    <row r="76" spans="1:27" ht="15" customHeight="1" x14ac:dyDescent="0.25">
      <c r="A76" s="71"/>
      <c r="B76" s="71"/>
      <c r="C76" s="68"/>
      <c r="D76" s="68"/>
      <c r="E76" s="68"/>
      <c r="F76" s="68"/>
      <c r="G76" s="68"/>
      <c r="H76" s="68"/>
      <c r="I76" s="68"/>
      <c r="J76" s="72"/>
      <c r="K76" s="72"/>
      <c r="L76" s="72"/>
      <c r="M76" s="72"/>
      <c r="N76" s="26"/>
      <c r="O76" s="26"/>
      <c r="P76" s="25"/>
      <c r="Q76" s="25"/>
      <c r="U76" s="74"/>
      <c r="V76" s="70"/>
      <c r="W76" s="70"/>
      <c r="X76" s="70"/>
      <c r="Y76" s="70"/>
      <c r="Z76" s="70"/>
      <c r="AA76" s="24"/>
    </row>
    <row r="77" spans="1:27" ht="15" customHeight="1" x14ac:dyDescent="0.25">
      <c r="A77" s="71"/>
      <c r="B77" s="71"/>
      <c r="C77" s="68"/>
      <c r="D77" s="68"/>
      <c r="E77" s="68"/>
      <c r="F77" s="68"/>
      <c r="G77" s="68"/>
      <c r="H77" s="68"/>
      <c r="I77" s="68"/>
      <c r="J77" s="72"/>
      <c r="K77" s="72"/>
      <c r="L77" s="72"/>
      <c r="M77" s="72"/>
      <c r="N77" s="26"/>
      <c r="O77" s="26"/>
      <c r="P77" s="25"/>
      <c r="Q77" s="25"/>
      <c r="U77" s="74"/>
      <c r="V77" s="70"/>
      <c r="W77" s="70"/>
      <c r="X77" s="70"/>
      <c r="Y77" s="70"/>
      <c r="Z77" s="70"/>
      <c r="AA77" s="24"/>
    </row>
    <row r="78" spans="1:27" ht="15" customHeight="1" x14ac:dyDescent="0.25">
      <c r="A78" s="71"/>
      <c r="B78" s="71"/>
      <c r="C78" s="68"/>
      <c r="D78" s="68"/>
      <c r="E78" s="68"/>
      <c r="F78" s="68"/>
      <c r="G78" s="68"/>
      <c r="H78" s="68"/>
      <c r="I78" s="68"/>
      <c r="J78" s="72"/>
      <c r="K78" s="72"/>
      <c r="L78" s="72"/>
      <c r="M78" s="72"/>
      <c r="N78" s="26"/>
      <c r="O78" s="26"/>
      <c r="P78" s="25"/>
      <c r="Q78" s="25"/>
      <c r="U78" s="74"/>
      <c r="V78" s="70"/>
      <c r="W78" s="70"/>
      <c r="X78" s="70"/>
      <c r="Y78" s="70"/>
      <c r="Z78" s="70"/>
      <c r="AA78" s="24"/>
    </row>
    <row r="79" spans="1:27" ht="15" customHeight="1" x14ac:dyDescent="0.25">
      <c r="A79" s="71"/>
      <c r="B79" s="71"/>
      <c r="C79" s="68"/>
      <c r="D79" s="68"/>
      <c r="E79" s="68"/>
      <c r="F79" s="68"/>
      <c r="G79" s="68"/>
      <c r="H79" s="68"/>
      <c r="I79" s="68"/>
      <c r="J79" s="72"/>
      <c r="K79" s="72"/>
      <c r="L79" s="72"/>
      <c r="M79" s="72"/>
      <c r="N79" s="26"/>
      <c r="O79" s="26"/>
      <c r="P79" s="25"/>
      <c r="Q79" s="25"/>
      <c r="U79" s="74"/>
      <c r="V79" s="70"/>
      <c r="W79" s="70"/>
      <c r="X79" s="70"/>
      <c r="Y79" s="70"/>
      <c r="Z79" s="70"/>
      <c r="AA79" s="24"/>
    </row>
    <row r="80" spans="1:27" ht="15" customHeight="1" x14ac:dyDescent="0.25">
      <c r="A80" s="71"/>
      <c r="B80" s="71"/>
      <c r="C80" s="68"/>
      <c r="D80" s="68"/>
      <c r="E80" s="68"/>
      <c r="F80" s="68"/>
      <c r="G80" s="68"/>
      <c r="H80" s="68"/>
      <c r="I80" s="68"/>
      <c r="J80" s="72"/>
      <c r="K80" s="72"/>
      <c r="L80" s="72"/>
      <c r="M80" s="72"/>
      <c r="N80" s="26"/>
      <c r="O80" s="26"/>
      <c r="P80" s="25"/>
      <c r="Q80" s="25"/>
      <c r="U80" s="74"/>
      <c r="V80" s="70"/>
      <c r="W80" s="70"/>
      <c r="X80" s="70"/>
      <c r="Y80" s="70"/>
      <c r="Z80" s="70"/>
      <c r="AA80" s="24"/>
    </row>
    <row r="81" spans="1:27" ht="15" customHeight="1" x14ac:dyDescent="0.25">
      <c r="A81" s="71"/>
      <c r="B81" s="71"/>
      <c r="C81" s="68"/>
      <c r="D81" s="68"/>
      <c r="E81" s="68"/>
      <c r="F81" s="68"/>
      <c r="G81" s="68"/>
      <c r="H81" s="68"/>
      <c r="I81" s="68"/>
      <c r="J81" s="72"/>
      <c r="K81" s="72"/>
      <c r="L81" s="72"/>
      <c r="M81" s="72"/>
      <c r="N81" s="26"/>
      <c r="O81" s="26"/>
      <c r="P81" s="25"/>
      <c r="Q81" s="25"/>
      <c r="U81" s="74"/>
      <c r="V81" s="70"/>
      <c r="W81" s="70"/>
      <c r="X81" s="70"/>
      <c r="Y81" s="70"/>
      <c r="Z81" s="70"/>
      <c r="AA81" s="24"/>
    </row>
    <row r="82" spans="1:27" ht="15" customHeight="1" x14ac:dyDescent="0.25">
      <c r="A82" s="71"/>
      <c r="B82" s="71"/>
      <c r="C82" s="68"/>
      <c r="D82" s="68"/>
      <c r="E82" s="68"/>
      <c r="F82" s="68"/>
      <c r="G82" s="68"/>
      <c r="H82" s="68"/>
      <c r="I82" s="68"/>
      <c r="J82" s="72"/>
      <c r="K82" s="72"/>
      <c r="L82" s="72"/>
      <c r="M82" s="72"/>
      <c r="N82" s="26"/>
      <c r="O82" s="26"/>
      <c r="P82" s="25"/>
      <c r="Q82" s="25"/>
      <c r="U82" s="74"/>
      <c r="V82" s="70"/>
      <c r="W82" s="70"/>
      <c r="X82" s="70"/>
      <c r="Y82" s="70"/>
      <c r="Z82" s="70"/>
      <c r="AA82" s="24"/>
    </row>
    <row r="83" spans="1:27" ht="15" customHeight="1" x14ac:dyDescent="0.25">
      <c r="A83" s="71"/>
      <c r="B83" s="71"/>
      <c r="C83" s="68"/>
      <c r="D83" s="68"/>
      <c r="E83" s="68"/>
      <c r="F83" s="68"/>
      <c r="G83" s="68"/>
      <c r="H83" s="68"/>
      <c r="I83" s="68"/>
      <c r="J83" s="72"/>
      <c r="K83" s="72"/>
      <c r="L83" s="72"/>
      <c r="M83" s="72"/>
      <c r="N83" s="26"/>
      <c r="O83" s="26"/>
      <c r="P83" s="25"/>
      <c r="Q83" s="25"/>
      <c r="U83" s="74"/>
      <c r="V83" s="70"/>
      <c r="W83" s="70"/>
      <c r="X83" s="70"/>
      <c r="Y83" s="70"/>
      <c r="Z83" s="70"/>
      <c r="AA83" s="24"/>
    </row>
    <row r="84" spans="1:27" ht="15" customHeight="1" x14ac:dyDescent="0.25">
      <c r="A84" s="71"/>
      <c r="B84" s="71"/>
      <c r="C84" s="68"/>
      <c r="D84" s="68"/>
      <c r="E84" s="68"/>
      <c r="F84" s="68"/>
      <c r="G84" s="68"/>
      <c r="H84" s="68"/>
      <c r="I84" s="68"/>
      <c r="J84" s="72"/>
      <c r="K84" s="72"/>
      <c r="L84" s="72"/>
      <c r="M84" s="72"/>
      <c r="N84" s="26"/>
      <c r="O84" s="26"/>
      <c r="P84" s="25"/>
      <c r="Q84" s="25"/>
      <c r="U84" s="74"/>
      <c r="V84" s="70"/>
      <c r="W84" s="70"/>
      <c r="X84" s="70"/>
      <c r="Y84" s="70"/>
      <c r="Z84" s="70"/>
      <c r="AA84" s="24"/>
    </row>
    <row r="85" spans="1:27" ht="15" customHeight="1" x14ac:dyDescent="0.25">
      <c r="A85" s="71"/>
      <c r="B85" s="71"/>
      <c r="C85" s="68"/>
      <c r="D85" s="68"/>
      <c r="E85" s="68"/>
      <c r="F85" s="68"/>
      <c r="G85" s="68"/>
      <c r="H85" s="68"/>
      <c r="I85" s="68"/>
      <c r="J85" s="72"/>
      <c r="K85" s="72"/>
      <c r="L85" s="72"/>
      <c r="M85" s="72"/>
      <c r="N85" s="26"/>
      <c r="O85" s="26"/>
      <c r="P85" s="25"/>
      <c r="Q85" s="25"/>
      <c r="U85" s="74"/>
      <c r="V85" s="70"/>
      <c r="W85" s="70"/>
      <c r="X85" s="70"/>
      <c r="Y85" s="70"/>
      <c r="Z85" s="70"/>
      <c r="AA85" s="24"/>
    </row>
    <row r="86" spans="1:27" ht="15" customHeight="1" x14ac:dyDescent="0.25">
      <c r="A86" s="71"/>
      <c r="B86" s="71"/>
      <c r="C86" s="68"/>
      <c r="D86" s="68"/>
      <c r="E86" s="68"/>
      <c r="F86" s="68"/>
      <c r="G86" s="68"/>
      <c r="H86" s="68"/>
      <c r="I86" s="68"/>
      <c r="J86" s="72"/>
      <c r="K86" s="72"/>
      <c r="L86" s="72"/>
      <c r="M86" s="72"/>
      <c r="N86" s="26"/>
      <c r="O86" s="26"/>
      <c r="P86" s="25"/>
      <c r="Q86" s="25"/>
      <c r="U86" s="74"/>
      <c r="V86" s="70"/>
      <c r="W86" s="70"/>
      <c r="X86" s="70"/>
      <c r="Y86" s="70"/>
      <c r="Z86" s="70"/>
      <c r="AA86" s="24"/>
    </row>
    <row r="87" spans="1:27" ht="15" customHeight="1" x14ac:dyDescent="0.25">
      <c r="A87" s="71"/>
      <c r="B87" s="71"/>
      <c r="C87" s="68"/>
      <c r="D87" s="68"/>
      <c r="E87" s="68"/>
      <c r="F87" s="68"/>
      <c r="G87" s="68"/>
      <c r="H87" s="68"/>
      <c r="I87" s="68"/>
      <c r="J87" s="72"/>
      <c r="K87" s="72"/>
      <c r="L87" s="72"/>
      <c r="M87" s="72"/>
      <c r="N87" s="26"/>
      <c r="O87" s="26"/>
      <c r="P87" s="25"/>
      <c r="Q87" s="25"/>
      <c r="U87" s="74"/>
      <c r="V87" s="70"/>
      <c r="W87" s="70"/>
      <c r="X87" s="70"/>
      <c r="Y87" s="70"/>
      <c r="Z87" s="70"/>
      <c r="AA87" s="24"/>
    </row>
    <row r="88" spans="1:27" ht="15" customHeight="1" x14ac:dyDescent="0.25">
      <c r="A88" s="71"/>
      <c r="B88" s="71"/>
      <c r="C88" s="68"/>
      <c r="D88" s="68"/>
      <c r="E88" s="68"/>
      <c r="F88" s="68"/>
      <c r="G88" s="68"/>
      <c r="H88" s="68"/>
      <c r="I88" s="68"/>
      <c r="J88" s="72"/>
      <c r="K88" s="72"/>
      <c r="L88" s="72"/>
      <c r="M88" s="72"/>
      <c r="N88" s="25"/>
      <c r="O88" s="25"/>
      <c r="P88" s="25"/>
      <c r="Q88" s="25"/>
      <c r="U88" s="74"/>
      <c r="V88" s="70"/>
      <c r="W88" s="70"/>
      <c r="X88" s="70"/>
      <c r="Y88" s="70"/>
      <c r="Z88" s="70"/>
      <c r="AA88" s="24"/>
    </row>
    <row r="89" spans="1:27" ht="15" customHeight="1" x14ac:dyDescent="0.25">
      <c r="A89" s="71"/>
      <c r="B89" s="71"/>
      <c r="C89" s="68"/>
      <c r="D89" s="68"/>
      <c r="E89" s="68"/>
      <c r="F89" s="68"/>
      <c r="G89" s="68"/>
      <c r="H89" s="68"/>
      <c r="I89" s="68"/>
      <c r="J89" s="72"/>
      <c r="K89" s="72"/>
      <c r="L89" s="72"/>
      <c r="M89" s="72"/>
      <c r="N89" s="25"/>
      <c r="O89" s="25"/>
      <c r="P89" s="25"/>
      <c r="Q89" s="25"/>
      <c r="U89" s="74"/>
      <c r="V89" s="70"/>
      <c r="W89" s="70"/>
      <c r="X89" s="70"/>
      <c r="Y89" s="70"/>
      <c r="Z89" s="70"/>
      <c r="AA89" s="24"/>
    </row>
    <row r="90" spans="1:27" ht="15" customHeight="1" x14ac:dyDescent="0.25">
      <c r="A90" s="71"/>
      <c r="B90" s="71"/>
      <c r="C90" s="68"/>
      <c r="D90" s="68"/>
      <c r="E90" s="68"/>
      <c r="F90" s="68"/>
      <c r="G90" s="68"/>
      <c r="H90" s="68"/>
      <c r="I90" s="68"/>
      <c r="J90" s="72"/>
      <c r="K90" s="72"/>
      <c r="L90" s="72"/>
      <c r="M90" s="72"/>
      <c r="N90" s="25"/>
      <c r="O90" s="25"/>
      <c r="P90" s="25"/>
      <c r="Q90" s="25"/>
      <c r="U90" s="74"/>
      <c r="V90" s="70"/>
      <c r="W90" s="70"/>
      <c r="X90" s="70"/>
      <c r="Y90" s="70"/>
      <c r="Z90" s="70"/>
      <c r="AA90" s="24"/>
    </row>
    <row r="91" spans="1:27" ht="15" customHeight="1" x14ac:dyDescent="0.25">
      <c r="A91" s="71"/>
      <c r="B91" s="71"/>
      <c r="C91" s="68"/>
      <c r="D91" s="68"/>
      <c r="E91" s="68"/>
      <c r="F91" s="68"/>
      <c r="G91" s="68"/>
      <c r="H91" s="68"/>
      <c r="I91" s="68"/>
      <c r="J91" s="72"/>
      <c r="K91" s="72"/>
      <c r="L91" s="72"/>
      <c r="M91" s="72"/>
      <c r="N91" s="25"/>
      <c r="O91" s="25"/>
      <c r="P91" s="25"/>
      <c r="Q91" s="25"/>
      <c r="U91" s="74"/>
      <c r="V91" s="70"/>
      <c r="W91" s="70"/>
      <c r="X91" s="70"/>
      <c r="Y91" s="70"/>
      <c r="Z91" s="70"/>
      <c r="AA91" s="24"/>
    </row>
    <row r="92" spans="1:27" ht="15" customHeight="1" x14ac:dyDescent="0.25">
      <c r="A92" s="71"/>
      <c r="B92" s="71"/>
      <c r="C92" s="68"/>
      <c r="D92" s="68"/>
      <c r="E92" s="68"/>
      <c r="F92" s="68"/>
      <c r="G92" s="68"/>
      <c r="H92" s="68"/>
      <c r="I92" s="68"/>
      <c r="J92" s="72"/>
      <c r="K92" s="72"/>
      <c r="L92" s="72"/>
      <c r="M92" s="72"/>
      <c r="N92" s="25"/>
      <c r="O92" s="25"/>
      <c r="P92" s="25"/>
      <c r="Q92" s="25"/>
      <c r="U92" s="74"/>
      <c r="V92" s="70"/>
      <c r="W92" s="70"/>
      <c r="X92" s="70"/>
      <c r="Y92" s="70"/>
      <c r="Z92" s="70"/>
      <c r="AA92" s="24"/>
    </row>
    <row r="93" spans="1:27" ht="15" customHeight="1" x14ac:dyDescent="0.25">
      <c r="A93" s="71"/>
      <c r="B93" s="71"/>
      <c r="C93" s="68"/>
      <c r="D93" s="68"/>
      <c r="E93" s="68"/>
      <c r="F93" s="68"/>
      <c r="G93" s="68"/>
      <c r="H93" s="68"/>
      <c r="I93" s="68"/>
      <c r="J93" s="72"/>
      <c r="K93" s="72"/>
      <c r="L93" s="72"/>
      <c r="M93" s="72"/>
      <c r="N93" s="25"/>
      <c r="O93" s="25"/>
      <c r="P93" s="25"/>
      <c r="Q93" s="25"/>
      <c r="U93" s="74"/>
      <c r="V93" s="70"/>
      <c r="W93" s="70"/>
      <c r="X93" s="70"/>
      <c r="Y93" s="70"/>
      <c r="Z93" s="70"/>
      <c r="AA93" s="24"/>
    </row>
    <row r="94" spans="1:27" ht="15" customHeight="1" x14ac:dyDescent="0.25">
      <c r="A94" s="71"/>
      <c r="B94" s="71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N94" s="25"/>
      <c r="O94" s="25"/>
      <c r="P94" s="25"/>
      <c r="Q94" s="25"/>
      <c r="U94" s="74"/>
      <c r="V94" s="70"/>
      <c r="W94" s="70"/>
      <c r="X94" s="70"/>
      <c r="Y94" s="70"/>
      <c r="Z94" s="70"/>
      <c r="AA94" s="24"/>
    </row>
    <row r="95" spans="1:27" ht="15" customHeight="1" x14ac:dyDescent="0.25">
      <c r="A95" s="71"/>
      <c r="B95" s="71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N95" s="25"/>
      <c r="O95" s="25"/>
      <c r="P95" s="25"/>
      <c r="Q95" s="25"/>
      <c r="U95" s="74"/>
      <c r="V95" s="70"/>
      <c r="W95" s="70"/>
      <c r="X95" s="70"/>
      <c r="Y95" s="70"/>
      <c r="Z95" s="70"/>
      <c r="AA95" s="24"/>
    </row>
    <row r="96" spans="1:27" ht="15" customHeight="1" x14ac:dyDescent="0.25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N96" s="25"/>
      <c r="O96" s="25"/>
      <c r="P96" s="25"/>
      <c r="Q96" s="25"/>
      <c r="U96" s="74"/>
      <c r="V96" s="70"/>
      <c r="W96" s="70"/>
      <c r="X96" s="70"/>
      <c r="Y96" s="70"/>
      <c r="Z96" s="70"/>
      <c r="AA96" s="24"/>
    </row>
    <row r="97" spans="1:27" ht="15" customHeight="1" x14ac:dyDescent="0.2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U97" s="74"/>
      <c r="V97" s="70"/>
      <c r="W97" s="70"/>
      <c r="X97" s="70"/>
      <c r="Y97" s="70"/>
      <c r="Z97" s="70"/>
      <c r="AA97" s="24"/>
    </row>
    <row r="98" spans="1:27" ht="15" customHeight="1" x14ac:dyDescent="0.2">
      <c r="A98" s="71"/>
      <c r="B98" s="71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U98" s="74"/>
      <c r="V98" s="70"/>
      <c r="W98" s="70"/>
      <c r="X98" s="70"/>
      <c r="Y98" s="70"/>
      <c r="Z98" s="70"/>
      <c r="AA98" s="24"/>
    </row>
    <row r="99" spans="1:27" ht="15" customHeight="1" x14ac:dyDescent="0.2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U99" s="74"/>
      <c r="V99" s="70"/>
      <c r="W99" s="70"/>
      <c r="X99" s="70"/>
      <c r="Y99" s="70"/>
      <c r="Z99" s="70"/>
      <c r="AA99" s="24"/>
    </row>
    <row r="100" spans="1:27" ht="15" customHeight="1" x14ac:dyDescent="0.2">
      <c r="A100" s="71"/>
      <c r="B100" s="71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">
      <c r="A101" s="71"/>
      <c r="B101" s="71"/>
      <c r="C101" s="68"/>
      <c r="D101" s="68"/>
      <c r="E101" s="68"/>
      <c r="F101" s="68"/>
      <c r="G101" s="68"/>
      <c r="H101" s="68"/>
      <c r="I101" s="68"/>
      <c r="J101" s="72"/>
      <c r="K101" s="72"/>
      <c r="L101" s="72"/>
      <c r="M101" s="72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">
      <c r="A102" s="71"/>
      <c r="B102" s="71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">
      <c r="A103" s="71"/>
      <c r="B103" s="71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">
      <c r="A104" s="71"/>
      <c r="B104" s="71"/>
      <c r="C104" s="68"/>
      <c r="D104" s="68"/>
      <c r="E104" s="68"/>
      <c r="F104" s="68"/>
      <c r="G104" s="68"/>
      <c r="H104" s="68"/>
      <c r="I104" s="68"/>
      <c r="J104" s="72"/>
      <c r="K104" s="72"/>
      <c r="L104" s="72"/>
      <c r="M104" s="72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">
      <c r="A105" s="71"/>
      <c r="B105" s="71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">
      <c r="A106" s="71"/>
      <c r="B106" s="71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U106" s="74"/>
      <c r="V106" s="70"/>
      <c r="W106" s="70"/>
      <c r="X106" s="70"/>
      <c r="Y106" s="70"/>
      <c r="Z106" s="70"/>
      <c r="AA106" s="24"/>
    </row>
    <row r="107" spans="1:27" ht="15" customHeight="1" x14ac:dyDescent="0.2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U107" s="74"/>
      <c r="V107" s="70"/>
      <c r="W107" s="70"/>
      <c r="X107" s="70"/>
      <c r="Y107" s="70"/>
      <c r="Z107" s="70"/>
      <c r="AA107" s="24"/>
    </row>
    <row r="108" spans="1:27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U108" s="74"/>
      <c r="V108" s="70"/>
      <c r="W108" s="70"/>
      <c r="X108" s="70"/>
      <c r="Y108" s="70"/>
      <c r="Z108" s="70"/>
      <c r="AA108" s="24"/>
    </row>
    <row r="109" spans="1:27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U109" s="74"/>
      <c r="V109" s="70"/>
      <c r="W109" s="70"/>
      <c r="X109" s="70"/>
      <c r="Y109" s="70"/>
      <c r="Z109" s="70"/>
      <c r="AA109" s="24"/>
    </row>
    <row r="110" spans="1:27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U110" s="74"/>
      <c r="V110" s="70"/>
      <c r="W110" s="70"/>
      <c r="X110" s="70"/>
      <c r="Y110" s="70"/>
      <c r="Z110" s="70"/>
      <c r="AA110" s="24"/>
    </row>
    <row r="111" spans="1:27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U111" s="74"/>
      <c r="V111" s="70"/>
      <c r="W111" s="70"/>
      <c r="X111" s="70"/>
      <c r="Y111" s="70"/>
      <c r="Z111" s="70"/>
      <c r="AA111" s="24"/>
    </row>
    <row r="112" spans="1:27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U116" s="74"/>
      <c r="V116" s="70"/>
      <c r="W116" s="70"/>
      <c r="X116" s="70"/>
      <c r="Y116" s="70"/>
      <c r="Z116" s="70"/>
      <c r="AA116" s="24"/>
    </row>
    <row r="117" spans="1:27" x14ac:dyDescent="0.2">
      <c r="U117" s="74"/>
      <c r="V117" s="70"/>
      <c r="W117" s="70"/>
      <c r="X117" s="70"/>
      <c r="Y117" s="70"/>
      <c r="Z117" s="70"/>
      <c r="AA117" s="24"/>
    </row>
    <row r="118" spans="1:27" x14ac:dyDescent="0.2">
      <c r="U118" s="74"/>
      <c r="V118" s="70"/>
      <c r="W118" s="70"/>
      <c r="X118" s="70"/>
      <c r="Y118" s="70"/>
      <c r="Z118" s="70"/>
      <c r="AA118" s="24"/>
    </row>
    <row r="119" spans="1:27" x14ac:dyDescent="0.2">
      <c r="U119" s="74"/>
      <c r="V119" s="70"/>
      <c r="W119" s="70"/>
      <c r="X119" s="70"/>
      <c r="Y119" s="70"/>
      <c r="Z119" s="70"/>
      <c r="AA119" s="24"/>
    </row>
    <row r="120" spans="1:27" x14ac:dyDescent="0.2">
      <c r="U120" s="74"/>
      <c r="V120" s="70"/>
      <c r="W120" s="70"/>
      <c r="X120" s="70"/>
      <c r="Y120" s="70"/>
      <c r="Z120" s="70"/>
      <c r="AA120" s="24"/>
    </row>
    <row r="121" spans="1:27" x14ac:dyDescent="0.2">
      <c r="U121" s="74"/>
      <c r="V121" s="70"/>
      <c r="W121" s="70"/>
      <c r="X121" s="70"/>
      <c r="Y121" s="70"/>
      <c r="Z121" s="70"/>
      <c r="AA121" s="24"/>
    </row>
    <row r="122" spans="1:27" x14ac:dyDescent="0.2">
      <c r="U122" s="74"/>
      <c r="V122" s="70"/>
      <c r="W122" s="70"/>
      <c r="X122" s="70"/>
      <c r="Y122" s="70"/>
      <c r="Z122" s="70"/>
      <c r="AA122" s="24"/>
    </row>
    <row r="123" spans="1:27" x14ac:dyDescent="0.2">
      <c r="U123" s="74"/>
      <c r="V123" s="70"/>
      <c r="W123" s="70"/>
      <c r="X123" s="70"/>
      <c r="Y123" s="70"/>
      <c r="Z123" s="70"/>
      <c r="AA123" s="24"/>
    </row>
    <row r="124" spans="1:27" x14ac:dyDescent="0.2">
      <c r="U124" s="74"/>
      <c r="V124" s="70"/>
      <c r="W124" s="70"/>
      <c r="X124" s="70"/>
      <c r="Y124" s="70"/>
      <c r="Z124" s="70"/>
      <c r="AA124" s="24"/>
    </row>
    <row r="125" spans="1:27" x14ac:dyDescent="0.2">
      <c r="U125" s="74"/>
      <c r="V125" s="70"/>
      <c r="W125" s="70"/>
      <c r="X125" s="70"/>
      <c r="Y125" s="70"/>
      <c r="Z125" s="70"/>
      <c r="AA125" s="24"/>
    </row>
    <row r="126" spans="1:27" x14ac:dyDescent="0.2">
      <c r="U126" s="74"/>
      <c r="V126" s="70"/>
      <c r="W126" s="70"/>
      <c r="X126" s="70"/>
      <c r="Y126" s="70"/>
      <c r="Z126" s="70"/>
      <c r="AA126" s="24"/>
    </row>
    <row r="127" spans="1:27" x14ac:dyDescent="0.2">
      <c r="U127" s="74"/>
      <c r="V127" s="70"/>
      <c r="W127" s="70"/>
      <c r="X127" s="70"/>
      <c r="Y127" s="70"/>
      <c r="Z127" s="70"/>
      <c r="AA127" s="24"/>
    </row>
    <row r="128" spans="1:27" x14ac:dyDescent="0.2">
      <c r="U128" s="74"/>
      <c r="V128" s="70"/>
      <c r="W128" s="70"/>
      <c r="X128" s="70"/>
      <c r="Y128" s="70"/>
      <c r="Z128" s="70"/>
      <c r="AA128" s="24"/>
    </row>
    <row r="129" spans="21:27" x14ac:dyDescent="0.2">
      <c r="U129" s="74"/>
      <c r="V129" s="70"/>
      <c r="W129" s="70"/>
      <c r="X129" s="70"/>
      <c r="Y129" s="70"/>
      <c r="Z129" s="70"/>
      <c r="AA129" s="24"/>
    </row>
    <row r="130" spans="21:27" x14ac:dyDescent="0.2">
      <c r="U130" s="74"/>
      <c r="V130" s="70"/>
      <c r="W130" s="70"/>
      <c r="X130" s="70"/>
      <c r="Y130" s="70"/>
      <c r="Z130" s="70"/>
      <c r="AA130" s="24"/>
    </row>
    <row r="131" spans="21:27" x14ac:dyDescent="0.2">
      <c r="U131" s="74"/>
      <c r="V131" s="70"/>
      <c r="W131" s="70"/>
      <c r="X131" s="70"/>
      <c r="Y131" s="70"/>
      <c r="Z131" s="70"/>
      <c r="AA131" s="24"/>
    </row>
    <row r="132" spans="21:27" x14ac:dyDescent="0.2">
      <c r="U132" s="74"/>
      <c r="V132" s="70"/>
      <c r="W132" s="70"/>
      <c r="X132" s="70"/>
      <c r="Y132" s="70"/>
      <c r="Z132" s="70"/>
      <c r="AA132" s="24"/>
    </row>
    <row r="133" spans="21:27" x14ac:dyDescent="0.2">
      <c r="U133" s="74"/>
      <c r="V133" s="70"/>
      <c r="W133" s="70"/>
      <c r="X133" s="70"/>
      <c r="Y133" s="70"/>
      <c r="Z133" s="70"/>
      <c r="AA133" s="24"/>
    </row>
    <row r="134" spans="21:27" x14ac:dyDescent="0.2">
      <c r="U134" s="74"/>
      <c r="V134" s="70"/>
      <c r="W134" s="70"/>
      <c r="X134" s="70"/>
      <c r="Y134" s="70"/>
      <c r="Z134" s="70"/>
      <c r="AA134" s="24"/>
    </row>
    <row r="135" spans="21:27" x14ac:dyDescent="0.2">
      <c r="U135" s="74"/>
      <c r="V135" s="70"/>
      <c r="W135" s="70"/>
      <c r="X135" s="70"/>
      <c r="Y135" s="70"/>
      <c r="Z135" s="70"/>
      <c r="AA135" s="24"/>
    </row>
    <row r="136" spans="21:27" x14ac:dyDescent="0.2">
      <c r="U136" s="74"/>
      <c r="V136" s="70"/>
      <c r="W136" s="70"/>
      <c r="X136" s="70"/>
      <c r="Y136" s="70"/>
      <c r="Z136" s="70"/>
      <c r="AA136" s="24"/>
    </row>
    <row r="137" spans="21:27" x14ac:dyDescent="0.2">
      <c r="U137" s="74"/>
      <c r="V137" s="70"/>
      <c r="W137" s="70"/>
      <c r="X137" s="70"/>
      <c r="Y137" s="70"/>
      <c r="Z137" s="70"/>
      <c r="AA137" s="24"/>
    </row>
    <row r="138" spans="21:27" x14ac:dyDescent="0.2">
      <c r="U138" s="74"/>
      <c r="V138" s="70"/>
      <c r="W138" s="70"/>
      <c r="X138" s="70"/>
      <c r="Y138" s="70"/>
      <c r="Z138" s="70"/>
      <c r="AA138" s="24"/>
    </row>
    <row r="139" spans="21:27" x14ac:dyDescent="0.2">
      <c r="U139" s="74"/>
      <c r="V139" s="70"/>
      <c r="W139" s="70"/>
      <c r="X139" s="70"/>
      <c r="Y139" s="70"/>
      <c r="Z139" s="70"/>
      <c r="AA139" s="24"/>
    </row>
    <row r="140" spans="21:27" x14ac:dyDescent="0.2">
      <c r="U140" s="74"/>
      <c r="V140" s="70"/>
      <c r="W140" s="70"/>
      <c r="X140" s="70"/>
      <c r="Y140" s="70"/>
      <c r="Z140" s="70"/>
      <c r="AA140" s="24"/>
    </row>
    <row r="141" spans="21:27" x14ac:dyDescent="0.2">
      <c r="U141" s="74"/>
      <c r="V141" s="70"/>
      <c r="W141" s="70"/>
      <c r="X141" s="70"/>
      <c r="Y141" s="70"/>
      <c r="Z141" s="70"/>
      <c r="AA141" s="24"/>
    </row>
    <row r="142" spans="21:27" x14ac:dyDescent="0.2">
      <c r="U142" s="74"/>
      <c r="V142" s="70"/>
      <c r="W142" s="70"/>
      <c r="X142" s="70"/>
      <c r="Y142" s="70"/>
      <c r="Z142" s="70"/>
      <c r="AA142" s="24"/>
    </row>
    <row r="143" spans="21:27" x14ac:dyDescent="0.2">
      <c r="U143" s="74"/>
      <c r="V143" s="70"/>
      <c r="W143" s="70"/>
      <c r="X143" s="70"/>
      <c r="Y143" s="70"/>
      <c r="Z143" s="70"/>
      <c r="AA143" s="24"/>
    </row>
    <row r="144" spans="21:27" x14ac:dyDescent="0.2">
      <c r="U144" s="74"/>
      <c r="V144" s="70"/>
      <c r="W144" s="70"/>
      <c r="X144" s="70"/>
      <c r="Y144" s="70"/>
      <c r="Z144" s="70"/>
      <c r="AA144" s="24"/>
    </row>
    <row r="145" spans="21:27" x14ac:dyDescent="0.2">
      <c r="U145" s="74"/>
      <c r="V145" s="70"/>
      <c r="W145" s="70"/>
      <c r="X145" s="70"/>
      <c r="Y145" s="70"/>
      <c r="Z145" s="70"/>
      <c r="AA145" s="24"/>
    </row>
    <row r="146" spans="21:27" x14ac:dyDescent="0.2">
      <c r="U146" s="74"/>
      <c r="V146" s="70"/>
      <c r="W146" s="70"/>
      <c r="X146" s="70"/>
      <c r="Y146" s="70"/>
      <c r="Z146" s="70"/>
      <c r="AA146" s="24"/>
    </row>
    <row r="147" spans="21:27" x14ac:dyDescent="0.2">
      <c r="U147" s="74"/>
      <c r="V147" s="70"/>
      <c r="W147" s="70"/>
      <c r="X147" s="70"/>
      <c r="Y147" s="70"/>
      <c r="Z147" s="70"/>
      <c r="AA147" s="24"/>
    </row>
    <row r="148" spans="21:27" x14ac:dyDescent="0.2">
      <c r="U148" s="74"/>
      <c r="V148" s="70"/>
      <c r="W148" s="70"/>
      <c r="X148" s="70"/>
      <c r="Y148" s="70"/>
      <c r="Z148" s="70"/>
      <c r="AA148" s="24"/>
    </row>
    <row r="149" spans="21:27" x14ac:dyDescent="0.2">
      <c r="U149" s="74"/>
      <c r="V149" s="70"/>
      <c r="W149" s="70"/>
      <c r="X149" s="70"/>
      <c r="Y149" s="70"/>
      <c r="Z149" s="70"/>
      <c r="AA149" s="24"/>
    </row>
    <row r="150" spans="21:27" x14ac:dyDescent="0.2">
      <c r="U150" s="74"/>
      <c r="V150" s="70"/>
      <c r="W150" s="70"/>
      <c r="X150" s="70"/>
      <c r="Y150" s="70"/>
      <c r="Z150" s="70"/>
      <c r="AA150" s="24"/>
    </row>
    <row r="151" spans="21:27" x14ac:dyDescent="0.2">
      <c r="U151" s="74"/>
      <c r="V151" s="70"/>
      <c r="W151" s="70"/>
      <c r="X151" s="70"/>
      <c r="Y151" s="70"/>
      <c r="Z151" s="70"/>
      <c r="AA151" s="24"/>
    </row>
    <row r="152" spans="21:27" x14ac:dyDescent="0.2">
      <c r="U152" s="74"/>
      <c r="V152" s="70"/>
      <c r="W152" s="70"/>
      <c r="X152" s="70"/>
      <c r="Y152" s="70"/>
      <c r="Z152" s="70"/>
      <c r="AA152" s="24"/>
    </row>
    <row r="153" spans="21:27" x14ac:dyDescent="0.2">
      <c r="U153" s="74"/>
      <c r="V153" s="70"/>
      <c r="W153" s="70"/>
      <c r="X153" s="70"/>
      <c r="Y153" s="70"/>
      <c r="Z153" s="70"/>
      <c r="AA153" s="24"/>
    </row>
    <row r="154" spans="21:27" x14ac:dyDescent="0.2">
      <c r="U154" s="74"/>
      <c r="V154" s="70"/>
      <c r="W154" s="70"/>
      <c r="X154" s="70"/>
      <c r="Y154" s="70"/>
      <c r="Z154" s="70"/>
      <c r="AA154" s="24"/>
    </row>
    <row r="155" spans="21:27" x14ac:dyDescent="0.2">
      <c r="U155" s="74"/>
      <c r="V155" s="70"/>
      <c r="W155" s="70"/>
      <c r="X155" s="70"/>
      <c r="Y155" s="70"/>
      <c r="Z155" s="70"/>
      <c r="AA155" s="24"/>
    </row>
    <row r="156" spans="21:27" x14ac:dyDescent="0.2">
      <c r="U156" s="74"/>
      <c r="V156" s="70"/>
      <c r="W156" s="70"/>
      <c r="X156" s="70"/>
      <c r="Y156" s="70"/>
      <c r="Z156" s="70"/>
      <c r="AA156" s="24"/>
    </row>
    <row r="157" spans="21:27" x14ac:dyDescent="0.2">
      <c r="U157" s="74"/>
      <c r="V157" s="70"/>
      <c r="W157" s="70"/>
      <c r="X157" s="70"/>
      <c r="Y157" s="70"/>
      <c r="Z157" s="70"/>
      <c r="AA157" s="24"/>
    </row>
    <row r="158" spans="21:27" x14ac:dyDescent="0.2">
      <c r="U158" s="74"/>
      <c r="V158" s="70"/>
      <c r="W158" s="70"/>
      <c r="X158" s="70"/>
      <c r="Y158" s="70"/>
      <c r="Z158" s="70"/>
      <c r="AA158" s="24"/>
    </row>
    <row r="159" spans="21:27" x14ac:dyDescent="0.2">
      <c r="U159" s="74"/>
      <c r="V159" s="70"/>
      <c r="W159" s="70"/>
      <c r="X159" s="70"/>
      <c r="Y159" s="70"/>
      <c r="Z159" s="70"/>
      <c r="AA159" s="24"/>
    </row>
    <row r="160" spans="21:27" x14ac:dyDescent="0.2">
      <c r="U160" s="74"/>
      <c r="V160" s="70"/>
      <c r="W160" s="70"/>
      <c r="X160" s="70"/>
      <c r="Y160" s="70"/>
      <c r="Z160" s="70"/>
      <c r="AA160" s="24"/>
    </row>
    <row r="161" spans="21:27" x14ac:dyDescent="0.2">
      <c r="U161" s="74"/>
      <c r="V161" s="70"/>
      <c r="W161" s="70"/>
      <c r="X161" s="70"/>
      <c r="Y161" s="70"/>
      <c r="Z161" s="70"/>
      <c r="AA161" s="24"/>
    </row>
    <row r="162" spans="21:27" x14ac:dyDescent="0.2">
      <c r="U162" s="74"/>
      <c r="V162" s="70"/>
      <c r="W162" s="70"/>
      <c r="X162" s="70"/>
      <c r="Y162" s="70"/>
      <c r="Z162" s="70"/>
      <c r="AA162" s="24"/>
    </row>
    <row r="163" spans="21:27" x14ac:dyDescent="0.2">
      <c r="U163" s="74"/>
      <c r="V163" s="70"/>
      <c r="W163" s="70"/>
      <c r="X163" s="70"/>
      <c r="Y163" s="70"/>
      <c r="Z163" s="70"/>
      <c r="AA163" s="24"/>
    </row>
    <row r="164" spans="21:27" x14ac:dyDescent="0.2">
      <c r="U164" s="74"/>
      <c r="V164" s="70"/>
      <c r="W164" s="70"/>
      <c r="X164" s="70"/>
      <c r="Y164" s="70"/>
      <c r="Z164" s="70"/>
      <c r="AA164" s="24"/>
    </row>
    <row r="165" spans="21:27" x14ac:dyDescent="0.2">
      <c r="U165" s="74"/>
      <c r="V165" s="70"/>
      <c r="W165" s="70"/>
      <c r="X165" s="70"/>
      <c r="Y165" s="70"/>
      <c r="Z165" s="70"/>
      <c r="AA165" s="24"/>
    </row>
    <row r="166" spans="21:27" x14ac:dyDescent="0.2">
      <c r="U166" s="74"/>
      <c r="V166" s="70"/>
      <c r="W166" s="70"/>
      <c r="X166" s="70"/>
      <c r="Y166" s="70"/>
      <c r="Z166" s="70"/>
      <c r="AA166" s="24"/>
    </row>
    <row r="167" spans="21:27" x14ac:dyDescent="0.2">
      <c r="U167" s="74"/>
      <c r="V167" s="70"/>
      <c r="W167" s="70"/>
      <c r="X167" s="70"/>
      <c r="Y167" s="70"/>
      <c r="Z167" s="70"/>
      <c r="AA167" s="24"/>
    </row>
    <row r="168" spans="21:27" x14ac:dyDescent="0.2">
      <c r="U168" s="74"/>
      <c r="V168" s="70"/>
      <c r="W168" s="70"/>
      <c r="X168" s="70"/>
      <c r="Y168" s="70"/>
      <c r="Z168" s="70"/>
      <c r="AA168" s="24"/>
    </row>
    <row r="169" spans="21:27" x14ac:dyDescent="0.2">
      <c r="U169" s="74"/>
      <c r="V169" s="70"/>
      <c r="W169" s="70"/>
      <c r="X169" s="70"/>
      <c r="Y169" s="70"/>
      <c r="Z169" s="70"/>
      <c r="AA169" s="24"/>
    </row>
    <row r="170" spans="21:27" x14ac:dyDescent="0.2">
      <c r="U170" s="74"/>
      <c r="V170" s="70"/>
      <c r="W170" s="70"/>
      <c r="X170" s="70"/>
      <c r="Y170" s="70"/>
      <c r="Z170" s="70"/>
      <c r="AA170" s="24"/>
    </row>
    <row r="171" spans="21:27" x14ac:dyDescent="0.2">
      <c r="U171" s="74"/>
      <c r="V171" s="70"/>
      <c r="W171" s="70"/>
      <c r="X171" s="70"/>
      <c r="Y171" s="70"/>
      <c r="Z171" s="70"/>
      <c r="AA171" s="24"/>
    </row>
    <row r="172" spans="21:27" x14ac:dyDescent="0.2">
      <c r="U172" s="74"/>
      <c r="V172" s="70"/>
      <c r="W172" s="70"/>
      <c r="X172" s="70"/>
      <c r="Y172" s="70"/>
      <c r="Z172" s="70"/>
      <c r="AA172" s="24"/>
    </row>
    <row r="173" spans="21:27" x14ac:dyDescent="0.2">
      <c r="U173" s="74"/>
      <c r="V173" s="70"/>
      <c r="W173" s="70"/>
      <c r="X173" s="70"/>
      <c r="Y173" s="70"/>
      <c r="Z173" s="70"/>
      <c r="AA173" s="24"/>
    </row>
    <row r="174" spans="21:27" x14ac:dyDescent="0.2">
      <c r="U174" s="74"/>
      <c r="V174" s="70"/>
      <c r="W174" s="70"/>
      <c r="X174" s="70"/>
      <c r="Y174" s="70"/>
      <c r="Z174" s="70"/>
      <c r="AA174" s="24"/>
    </row>
    <row r="175" spans="21:27" x14ac:dyDescent="0.2">
      <c r="U175" s="74"/>
      <c r="V175" s="70"/>
      <c r="W175" s="70"/>
      <c r="X175" s="70"/>
      <c r="Y175" s="70"/>
      <c r="Z175" s="70"/>
      <c r="AA175" s="24"/>
    </row>
    <row r="176" spans="21:27" x14ac:dyDescent="0.2">
      <c r="U176" s="74"/>
      <c r="V176" s="70"/>
      <c r="W176" s="70"/>
      <c r="X176" s="70"/>
      <c r="Y176" s="70"/>
      <c r="Z176" s="70"/>
      <c r="AA176" s="24"/>
    </row>
    <row r="177" spans="21:27" x14ac:dyDescent="0.2">
      <c r="U177" s="74"/>
      <c r="V177" s="70"/>
      <c r="W177" s="70"/>
      <c r="X177" s="70"/>
      <c r="Y177" s="70"/>
      <c r="Z177" s="70"/>
      <c r="AA177" s="24"/>
    </row>
    <row r="178" spans="21:27" x14ac:dyDescent="0.2">
      <c r="U178" s="74"/>
      <c r="V178" s="70"/>
      <c r="W178" s="70"/>
      <c r="X178" s="70"/>
      <c r="Y178" s="70"/>
      <c r="Z178" s="70"/>
      <c r="AA178" s="24"/>
    </row>
    <row r="179" spans="21:27" x14ac:dyDescent="0.2">
      <c r="U179" s="74"/>
      <c r="V179" s="70"/>
      <c r="W179" s="70"/>
      <c r="X179" s="70"/>
      <c r="Y179" s="70"/>
      <c r="Z179" s="70"/>
      <c r="AA179" s="24"/>
    </row>
    <row r="180" spans="21:27" x14ac:dyDescent="0.2">
      <c r="U180" s="74"/>
      <c r="V180" s="70"/>
      <c r="W180" s="70"/>
      <c r="X180" s="70"/>
      <c r="Y180" s="70"/>
      <c r="Z180" s="70"/>
      <c r="AA180" s="24"/>
    </row>
    <row r="181" spans="21:27" x14ac:dyDescent="0.2">
      <c r="U181" s="74"/>
      <c r="V181" s="70"/>
      <c r="W181" s="70"/>
      <c r="X181" s="70"/>
      <c r="Y181" s="70"/>
      <c r="Z181" s="70"/>
      <c r="AA181" s="24"/>
    </row>
    <row r="182" spans="21:27" x14ac:dyDescent="0.2">
      <c r="U182" s="74"/>
      <c r="V182" s="70"/>
      <c r="W182" s="70"/>
      <c r="X182" s="70"/>
      <c r="Y182" s="70"/>
      <c r="Z182" s="70"/>
      <c r="AA182" s="24"/>
    </row>
    <row r="183" spans="21:27" x14ac:dyDescent="0.2">
      <c r="U183" s="74"/>
      <c r="V183" s="70"/>
      <c r="W183" s="70"/>
      <c r="X183" s="70"/>
      <c r="Y183" s="70"/>
      <c r="Z183" s="70"/>
      <c r="AA183" s="24"/>
    </row>
    <row r="184" spans="21:27" x14ac:dyDescent="0.2">
      <c r="U184" s="74"/>
      <c r="V184" s="70"/>
      <c r="W184" s="70"/>
      <c r="X184" s="70"/>
      <c r="Y184" s="70"/>
      <c r="Z184" s="70"/>
      <c r="AA184" s="24"/>
    </row>
    <row r="185" spans="21:27" x14ac:dyDescent="0.2">
      <c r="U185" s="74"/>
      <c r="V185" s="70"/>
      <c r="W185" s="70"/>
      <c r="X185" s="70"/>
      <c r="Y185" s="70"/>
      <c r="Z185" s="70"/>
      <c r="AA185" s="24"/>
    </row>
    <row r="186" spans="21:27" x14ac:dyDescent="0.2">
      <c r="U186" s="74"/>
      <c r="V186" s="70"/>
      <c r="W186" s="70"/>
      <c r="X186" s="70"/>
      <c r="Y186" s="70"/>
      <c r="Z186" s="70"/>
      <c r="AA186" s="24"/>
    </row>
    <row r="187" spans="21:27" x14ac:dyDescent="0.2">
      <c r="U187" s="74"/>
      <c r="V187" s="70"/>
      <c r="W187" s="70"/>
      <c r="X187" s="70"/>
      <c r="Y187" s="70"/>
      <c r="Z187" s="70"/>
      <c r="AA187" s="24"/>
    </row>
    <row r="188" spans="21:27" x14ac:dyDescent="0.2">
      <c r="U188" s="74"/>
      <c r="V188" s="70"/>
      <c r="W188" s="70"/>
      <c r="X188" s="70"/>
      <c r="Y188" s="70"/>
      <c r="Z188" s="70"/>
      <c r="AA188" s="24"/>
    </row>
    <row r="189" spans="21:27" x14ac:dyDescent="0.2">
      <c r="U189" s="74"/>
      <c r="V189" s="70"/>
      <c r="W189" s="70"/>
      <c r="X189" s="70"/>
      <c r="Y189" s="70"/>
      <c r="Z189" s="70"/>
      <c r="AA189" s="24"/>
    </row>
    <row r="190" spans="21:27" x14ac:dyDescent="0.2">
      <c r="U190" s="74"/>
      <c r="V190" s="70"/>
      <c r="W190" s="70"/>
      <c r="X190" s="70"/>
      <c r="Y190" s="70"/>
      <c r="Z190" s="70"/>
      <c r="AA190" s="24"/>
    </row>
    <row r="191" spans="21:27" x14ac:dyDescent="0.2">
      <c r="U191" s="74"/>
      <c r="V191" s="70"/>
      <c r="W191" s="70"/>
      <c r="X191" s="70"/>
      <c r="Y191" s="70"/>
      <c r="Z191" s="70"/>
      <c r="AA191" s="24"/>
    </row>
    <row r="192" spans="2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:AB464"/>
  <sheetViews>
    <sheetView topLeftCell="I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3.875" style="23" customWidth="1"/>
    <col min="5" max="5" width="20.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625" style="23" customWidth="1"/>
    <col min="16" max="16" width="20.25" style="23" customWidth="1"/>
    <col min="17" max="17" width="11.8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5" width="9" style="22" customWidth="1"/>
    <col min="36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344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296</v>
      </c>
      <c r="B2" s="71">
        <v>200</v>
      </c>
      <c r="C2" s="68">
        <v>0</v>
      </c>
      <c r="D2" s="68">
        <v>274.47000000000003</v>
      </c>
      <c r="E2" s="68">
        <v>211</v>
      </c>
      <c r="F2" s="68">
        <f t="shared" ref="F2:F20" si="0">($A$21-A2)/(ROW($A$21)-ROW(A2))</f>
        <v>2.5263157894736841</v>
      </c>
      <c r="G2" s="68">
        <v>0</v>
      </c>
      <c r="H2" s="68">
        <f t="shared" ref="H2:H20" si="1">($A$21-B2)/(ROW($A$21)-ROW(B2))</f>
        <v>7.5789473684210522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1E-3</v>
      </c>
      <c r="P2" s="32" t="s">
        <v>39</v>
      </c>
      <c r="Q2" s="25">
        <f>LARGE(A:A,2)</f>
        <v>337</v>
      </c>
      <c r="T2" s="22">
        <v>0</v>
      </c>
      <c r="U2" s="74">
        <f t="shared" ref="U2:U33" si="3">T2-B2</f>
        <v>-200</v>
      </c>
      <c r="V2" s="70">
        <f t="shared" ref="V2:V33" si="4">ROUND(U2,0)</f>
        <v>-200</v>
      </c>
      <c r="W2" s="70">
        <v>4766</v>
      </c>
      <c r="X2" s="70">
        <f t="shared" ref="X2:X33" si="5">B2/$W$2*$W$3</f>
        <v>219.84892992026857</v>
      </c>
      <c r="Y2" s="70">
        <f t="shared" ref="Y2:Y33" si="6">X2-B2</f>
        <v>19.848929920268574</v>
      </c>
      <c r="Z2" s="70">
        <f t="shared" ref="Z2:Z33" si="7">ROUND(Y2,0)</f>
        <v>20</v>
      </c>
      <c r="AA2" s="24">
        <f t="shared" ref="AA2:AA33" si="8">IF(V2&gt;=0,V2,Z2)</f>
        <v>20</v>
      </c>
      <c r="AB2" s="67">
        <f t="shared" ref="AB2:AB33" si="9">B2+AA2</f>
        <v>220</v>
      </c>
    </row>
    <row r="3" spans="1:28" ht="15" customHeight="1" x14ac:dyDescent="0.25">
      <c r="A3" s="71">
        <v>247</v>
      </c>
      <c r="B3" s="71">
        <v>200</v>
      </c>
      <c r="C3" s="68">
        <v>0</v>
      </c>
      <c r="D3" s="68">
        <v>274.47000000000003</v>
      </c>
      <c r="E3" s="68">
        <v>211</v>
      </c>
      <c r="F3" s="68">
        <f t="shared" si="0"/>
        <v>5.3888888888888893</v>
      </c>
      <c r="G3" s="68">
        <v>0</v>
      </c>
      <c r="H3" s="68">
        <f t="shared" si="1"/>
        <v>8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IF(ABS((B3-B2))&lt;=50,1,IF((B3-B2)*($B$4-$B$2)&gt;=0,1,-1))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92</v>
      </c>
      <c r="P3" s="32" t="s">
        <v>41</v>
      </c>
      <c r="Q3" s="25">
        <f>LARGE(A:A,3)</f>
        <v>297</v>
      </c>
      <c r="T3" s="22">
        <v>0</v>
      </c>
      <c r="U3" s="74">
        <f t="shared" si="3"/>
        <v>-200</v>
      </c>
      <c r="V3" s="70">
        <f t="shared" si="4"/>
        <v>-200</v>
      </c>
      <c r="W3" s="70">
        <v>5239</v>
      </c>
      <c r="X3" s="70">
        <f t="shared" si="5"/>
        <v>219.84892992026857</v>
      </c>
      <c r="Y3" s="70">
        <f t="shared" si="6"/>
        <v>19.848929920268574</v>
      </c>
      <c r="Z3" s="70">
        <f t="shared" si="7"/>
        <v>20</v>
      </c>
      <c r="AA3" s="24">
        <f t="shared" si="8"/>
        <v>20</v>
      </c>
      <c r="AB3" s="67">
        <f t="shared" si="9"/>
        <v>220</v>
      </c>
    </row>
    <row r="4" spans="1:28" ht="15" customHeight="1" x14ac:dyDescent="0.25">
      <c r="A4" s="71">
        <v>282</v>
      </c>
      <c r="B4" s="71">
        <v>200</v>
      </c>
      <c r="C4" s="68">
        <v>0</v>
      </c>
      <c r="D4" s="68">
        <v>274.48</v>
      </c>
      <c r="E4" s="68">
        <v>211</v>
      </c>
      <c r="F4" s="68">
        <f t="shared" si="0"/>
        <v>3.6470588235294117</v>
      </c>
      <c r="G4" s="68">
        <v>0</v>
      </c>
      <c r="H4" s="68">
        <f t="shared" si="1"/>
        <v>8.4705882352941178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344</v>
      </c>
      <c r="P4" s="32" t="s">
        <v>43</v>
      </c>
      <c r="Q4" s="25">
        <f>LARGE(B:B,1)</f>
        <v>200</v>
      </c>
      <c r="T4" s="22">
        <v>0</v>
      </c>
      <c r="U4" s="74">
        <f t="shared" si="3"/>
        <v>-200</v>
      </c>
      <c r="V4" s="70">
        <f t="shared" si="4"/>
        <v>-200</v>
      </c>
      <c r="W4" s="70"/>
      <c r="X4" s="70">
        <f t="shared" si="5"/>
        <v>219.84892992026857</v>
      </c>
      <c r="Y4" s="70">
        <f t="shared" si="6"/>
        <v>19.848929920268574</v>
      </c>
      <c r="Z4" s="70">
        <f t="shared" si="7"/>
        <v>20</v>
      </c>
      <c r="AA4" s="24">
        <f t="shared" si="8"/>
        <v>20</v>
      </c>
      <c r="AB4" s="67">
        <f t="shared" si="9"/>
        <v>220</v>
      </c>
    </row>
    <row r="5" spans="1:28" ht="15" customHeight="1" x14ac:dyDescent="0.25">
      <c r="A5" s="71">
        <v>278</v>
      </c>
      <c r="B5" s="71">
        <v>200</v>
      </c>
      <c r="C5" s="68">
        <v>0</v>
      </c>
      <c r="D5" s="68">
        <v>274.49</v>
      </c>
      <c r="E5" s="68">
        <v>211</v>
      </c>
      <c r="F5" s="68">
        <f t="shared" si="0"/>
        <v>4.125</v>
      </c>
      <c r="G5" s="68">
        <v>0</v>
      </c>
      <c r="H5" s="68">
        <f t="shared" si="1"/>
        <v>9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5.76</v>
      </c>
      <c r="P5" s="32" t="s">
        <v>45</v>
      </c>
      <c r="Q5" s="25">
        <f>LARGE(B:B,2)</f>
        <v>200</v>
      </c>
      <c r="T5" s="22">
        <v>0</v>
      </c>
      <c r="U5" s="74">
        <f t="shared" si="3"/>
        <v>-200</v>
      </c>
      <c r="V5" s="70">
        <f t="shared" si="4"/>
        <v>-200</v>
      </c>
      <c r="W5" s="70"/>
      <c r="X5" s="70">
        <f t="shared" si="5"/>
        <v>219.84892992026857</v>
      </c>
      <c r="Y5" s="70">
        <f t="shared" si="6"/>
        <v>19.848929920268574</v>
      </c>
      <c r="Z5" s="70">
        <f t="shared" si="7"/>
        <v>20</v>
      </c>
      <c r="AA5" s="24">
        <f t="shared" si="8"/>
        <v>20</v>
      </c>
      <c r="AB5" s="67">
        <f t="shared" si="9"/>
        <v>220</v>
      </c>
    </row>
    <row r="6" spans="1:28" ht="15" customHeight="1" x14ac:dyDescent="0.25">
      <c r="A6" s="71">
        <v>52</v>
      </c>
      <c r="B6" s="71">
        <v>200</v>
      </c>
      <c r="C6" s="68">
        <v>0</v>
      </c>
      <c r="D6" s="68">
        <v>274.48</v>
      </c>
      <c r="E6" s="68">
        <v>211</v>
      </c>
      <c r="F6" s="68">
        <f t="shared" si="0"/>
        <v>19.466666666666665</v>
      </c>
      <c r="G6" s="68">
        <v>0</v>
      </c>
      <c r="H6" s="68">
        <f t="shared" si="1"/>
        <v>9.6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7.68</v>
      </c>
      <c r="P6" s="32" t="s">
        <v>47</v>
      </c>
      <c r="Q6" s="25">
        <f>LARGE(B:B,3)</f>
        <v>200</v>
      </c>
      <c r="T6" s="22">
        <v>0</v>
      </c>
      <c r="U6" s="74">
        <f t="shared" si="3"/>
        <v>-200</v>
      </c>
      <c r="V6" s="70">
        <f t="shared" si="4"/>
        <v>-200</v>
      </c>
      <c r="W6" s="70"/>
      <c r="X6" s="70">
        <f t="shared" si="5"/>
        <v>219.84892992026857</v>
      </c>
      <c r="Y6" s="70">
        <f t="shared" si="6"/>
        <v>19.848929920268574</v>
      </c>
      <c r="Z6" s="70">
        <f t="shared" si="7"/>
        <v>20</v>
      </c>
      <c r="AA6" s="24">
        <f t="shared" si="8"/>
        <v>20</v>
      </c>
      <c r="AB6" s="67">
        <f t="shared" si="9"/>
        <v>220</v>
      </c>
    </row>
    <row r="7" spans="1:28" ht="15" customHeight="1" x14ac:dyDescent="0.25">
      <c r="A7" s="71">
        <v>198</v>
      </c>
      <c r="B7" s="71">
        <v>190</v>
      </c>
      <c r="C7" s="68">
        <v>0</v>
      </c>
      <c r="D7" s="68">
        <v>274.48</v>
      </c>
      <c r="E7" s="68">
        <v>210.91</v>
      </c>
      <c r="F7" s="68">
        <f t="shared" si="0"/>
        <v>10.428571428571429</v>
      </c>
      <c r="G7" s="68">
        <v>0</v>
      </c>
      <c r="H7" s="68">
        <f t="shared" si="1"/>
        <v>11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8.56</v>
      </c>
      <c r="P7" s="25"/>
      <c r="Q7" s="25"/>
      <c r="T7" s="22">
        <v>0</v>
      </c>
      <c r="U7" s="74">
        <f t="shared" si="3"/>
        <v>-190</v>
      </c>
      <c r="V7" s="70">
        <f t="shared" si="4"/>
        <v>-190</v>
      </c>
      <c r="W7" s="70"/>
      <c r="X7" s="70">
        <f t="shared" si="5"/>
        <v>208.85648342425515</v>
      </c>
      <c r="Y7" s="70">
        <f t="shared" si="6"/>
        <v>18.856483424255146</v>
      </c>
      <c r="Z7" s="70">
        <f t="shared" si="7"/>
        <v>19</v>
      </c>
      <c r="AA7" s="24">
        <f t="shared" si="8"/>
        <v>19</v>
      </c>
      <c r="AB7" s="67">
        <f t="shared" si="9"/>
        <v>209</v>
      </c>
    </row>
    <row r="8" spans="1:28" ht="15" customHeight="1" x14ac:dyDescent="0.25">
      <c r="A8" s="71">
        <v>295</v>
      </c>
      <c r="B8" s="71">
        <v>190</v>
      </c>
      <c r="C8" s="68">
        <v>0</v>
      </c>
      <c r="D8" s="68">
        <v>274.49</v>
      </c>
      <c r="E8" s="68">
        <v>210.91</v>
      </c>
      <c r="F8" s="68">
        <f t="shared" si="0"/>
        <v>3.7692307692307692</v>
      </c>
      <c r="G8" s="68">
        <v>0</v>
      </c>
      <c r="H8" s="68">
        <f t="shared" si="1"/>
        <v>11.846153846153847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-190</v>
      </c>
      <c r="V8" s="70">
        <f t="shared" si="4"/>
        <v>-190</v>
      </c>
      <c r="W8" s="70"/>
      <c r="X8" s="70">
        <f t="shared" si="5"/>
        <v>208.85648342425515</v>
      </c>
      <c r="Y8" s="70">
        <f t="shared" si="6"/>
        <v>18.856483424255146</v>
      </c>
      <c r="Z8" s="70">
        <f t="shared" si="7"/>
        <v>19</v>
      </c>
      <c r="AA8" s="24">
        <f t="shared" si="8"/>
        <v>19</v>
      </c>
      <c r="AB8" s="67">
        <f t="shared" si="9"/>
        <v>209</v>
      </c>
    </row>
    <row r="9" spans="1:28" ht="15" customHeight="1" x14ac:dyDescent="0.25">
      <c r="A9" s="71">
        <v>149</v>
      </c>
      <c r="B9" s="71">
        <v>190</v>
      </c>
      <c r="C9" s="68">
        <v>0</v>
      </c>
      <c r="D9" s="68">
        <v>274.48</v>
      </c>
      <c r="E9" s="68">
        <v>210.91</v>
      </c>
      <c r="F9" s="68">
        <f t="shared" si="0"/>
        <v>16.25</v>
      </c>
      <c r="G9" s="68">
        <v>0</v>
      </c>
      <c r="H9" s="68">
        <f t="shared" si="1"/>
        <v>12.833333333333334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-190</v>
      </c>
      <c r="V9" s="70">
        <f t="shared" si="4"/>
        <v>-190</v>
      </c>
      <c r="W9" s="70"/>
      <c r="X9" s="70">
        <f t="shared" si="5"/>
        <v>208.85648342425515</v>
      </c>
      <c r="Y9" s="70">
        <f t="shared" si="6"/>
        <v>18.856483424255146</v>
      </c>
      <c r="Z9" s="70">
        <f t="shared" si="7"/>
        <v>19</v>
      </c>
      <c r="AA9" s="24">
        <f t="shared" si="8"/>
        <v>19</v>
      </c>
      <c r="AB9" s="67">
        <f t="shared" si="9"/>
        <v>209</v>
      </c>
    </row>
    <row r="10" spans="1:28" ht="15" customHeight="1" x14ac:dyDescent="0.25">
      <c r="A10" s="71">
        <v>149</v>
      </c>
      <c r="B10" s="71">
        <v>190</v>
      </c>
      <c r="C10" s="68">
        <v>0</v>
      </c>
      <c r="D10" s="68">
        <v>274.48</v>
      </c>
      <c r="E10" s="68">
        <v>210.91</v>
      </c>
      <c r="F10" s="68">
        <f t="shared" si="0"/>
        <v>17.727272727272727</v>
      </c>
      <c r="G10" s="68">
        <v>0</v>
      </c>
      <c r="H10" s="68">
        <f t="shared" si="1"/>
        <v>14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-190</v>
      </c>
      <c r="V10" s="70">
        <f t="shared" si="4"/>
        <v>-190</v>
      </c>
      <c r="W10" s="70"/>
      <c r="X10" s="70">
        <f t="shared" si="5"/>
        <v>208.85648342425515</v>
      </c>
      <c r="Y10" s="70">
        <f t="shared" si="6"/>
        <v>18.856483424255146</v>
      </c>
      <c r="Z10" s="70">
        <f t="shared" si="7"/>
        <v>19</v>
      </c>
      <c r="AA10" s="24">
        <f t="shared" si="8"/>
        <v>19</v>
      </c>
      <c r="AB10" s="67">
        <f t="shared" si="9"/>
        <v>209</v>
      </c>
    </row>
    <row r="11" spans="1:28" ht="15" customHeight="1" x14ac:dyDescent="0.25">
      <c r="A11" s="71">
        <v>337</v>
      </c>
      <c r="B11" s="71">
        <v>190</v>
      </c>
      <c r="C11" s="68">
        <v>0</v>
      </c>
      <c r="D11" s="68">
        <v>274.49</v>
      </c>
      <c r="E11" s="68">
        <v>210.91</v>
      </c>
      <c r="F11" s="68">
        <f t="shared" si="0"/>
        <v>0.7</v>
      </c>
      <c r="G11" s="68">
        <v>0</v>
      </c>
      <c r="H11" s="68">
        <f t="shared" si="1"/>
        <v>15.4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274.47000000000003</v>
      </c>
      <c r="R11" s="43"/>
      <c r="S11" s="43"/>
      <c r="T11" s="22">
        <v>0</v>
      </c>
      <c r="U11" s="74">
        <f t="shared" si="3"/>
        <v>-190</v>
      </c>
      <c r="V11" s="70">
        <f t="shared" si="4"/>
        <v>-190</v>
      </c>
      <c r="W11" s="70"/>
      <c r="X11" s="70">
        <f t="shared" si="5"/>
        <v>208.85648342425515</v>
      </c>
      <c r="Y11" s="70">
        <f t="shared" si="6"/>
        <v>18.856483424255146</v>
      </c>
      <c r="Z11" s="70">
        <f t="shared" si="7"/>
        <v>19</v>
      </c>
      <c r="AA11" s="24">
        <f t="shared" si="8"/>
        <v>19</v>
      </c>
      <c r="AB11" s="67">
        <f t="shared" si="9"/>
        <v>209</v>
      </c>
    </row>
    <row r="12" spans="1:28" ht="15" customHeight="1" x14ac:dyDescent="0.25">
      <c r="A12" s="71">
        <v>256</v>
      </c>
      <c r="B12" s="71">
        <v>190</v>
      </c>
      <c r="C12" s="68">
        <v>0</v>
      </c>
      <c r="D12" s="68">
        <v>274.5</v>
      </c>
      <c r="E12" s="68">
        <v>210.91</v>
      </c>
      <c r="F12" s="68">
        <f t="shared" si="0"/>
        <v>9.7777777777777786</v>
      </c>
      <c r="G12" s="68">
        <v>0</v>
      </c>
      <c r="H12" s="68">
        <f t="shared" si="1"/>
        <v>17.111111111111111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274.47000000000003</v>
      </c>
      <c r="R12" s="43"/>
      <c r="S12" s="43"/>
      <c r="T12" s="22">
        <v>0</v>
      </c>
      <c r="U12" s="74">
        <f t="shared" si="3"/>
        <v>-190</v>
      </c>
      <c r="V12" s="70">
        <f t="shared" si="4"/>
        <v>-190</v>
      </c>
      <c r="W12" s="70"/>
      <c r="X12" s="70">
        <f t="shared" si="5"/>
        <v>208.85648342425515</v>
      </c>
      <c r="Y12" s="70">
        <f t="shared" si="6"/>
        <v>18.856483424255146</v>
      </c>
      <c r="Z12" s="70">
        <f t="shared" si="7"/>
        <v>19</v>
      </c>
      <c r="AA12" s="24">
        <f t="shared" si="8"/>
        <v>19</v>
      </c>
      <c r="AB12" s="67">
        <f t="shared" si="9"/>
        <v>209</v>
      </c>
    </row>
    <row r="13" spans="1:28" ht="15" customHeight="1" x14ac:dyDescent="0.25">
      <c r="A13" s="71">
        <v>141</v>
      </c>
      <c r="B13" s="71">
        <v>190</v>
      </c>
      <c r="C13" s="68">
        <v>0</v>
      </c>
      <c r="D13" s="68">
        <v>274.5</v>
      </c>
      <c r="E13" s="68">
        <v>210.91</v>
      </c>
      <c r="F13" s="68">
        <f t="shared" si="0"/>
        <v>25.375</v>
      </c>
      <c r="G13" s="68">
        <v>0</v>
      </c>
      <c r="H13" s="68">
        <f t="shared" si="1"/>
        <v>19.25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-190</v>
      </c>
      <c r="V13" s="70">
        <f t="shared" si="4"/>
        <v>-190</v>
      </c>
      <c r="W13" s="70"/>
      <c r="X13" s="70">
        <f t="shared" si="5"/>
        <v>208.85648342425515</v>
      </c>
      <c r="Y13" s="70">
        <f t="shared" si="6"/>
        <v>18.856483424255146</v>
      </c>
      <c r="Z13" s="70">
        <f t="shared" si="7"/>
        <v>19</v>
      </c>
      <c r="AA13" s="24">
        <f t="shared" si="8"/>
        <v>19</v>
      </c>
      <c r="AB13" s="67">
        <f t="shared" si="9"/>
        <v>209</v>
      </c>
    </row>
    <row r="14" spans="1:28" ht="15" customHeight="1" x14ac:dyDescent="0.25">
      <c r="A14" s="71">
        <v>295</v>
      </c>
      <c r="B14" s="71">
        <v>190</v>
      </c>
      <c r="C14" s="68">
        <v>0</v>
      </c>
      <c r="D14" s="68">
        <v>274.51</v>
      </c>
      <c r="E14" s="68">
        <v>210.91</v>
      </c>
      <c r="F14" s="68">
        <f t="shared" si="0"/>
        <v>7</v>
      </c>
      <c r="G14" s="68">
        <v>0</v>
      </c>
      <c r="H14" s="68">
        <f t="shared" si="1"/>
        <v>22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200</v>
      </c>
      <c r="R14" s="43"/>
      <c r="S14" s="43"/>
      <c r="T14" s="22">
        <v>0</v>
      </c>
      <c r="U14" s="74">
        <f t="shared" si="3"/>
        <v>-190</v>
      </c>
      <c r="V14" s="70">
        <f t="shared" si="4"/>
        <v>-190</v>
      </c>
      <c r="W14" s="70"/>
      <c r="X14" s="70">
        <f t="shared" si="5"/>
        <v>208.85648342425515</v>
      </c>
      <c r="Y14" s="70">
        <f t="shared" si="6"/>
        <v>18.856483424255146</v>
      </c>
      <c r="Z14" s="70">
        <f t="shared" si="7"/>
        <v>19</v>
      </c>
      <c r="AA14" s="24">
        <f t="shared" si="8"/>
        <v>19</v>
      </c>
      <c r="AB14" s="67">
        <f t="shared" si="9"/>
        <v>209</v>
      </c>
    </row>
    <row r="15" spans="1:28" ht="15" customHeight="1" x14ac:dyDescent="0.25">
      <c r="A15" s="71">
        <v>148</v>
      </c>
      <c r="B15" s="71">
        <v>190</v>
      </c>
      <c r="C15" s="68">
        <v>0</v>
      </c>
      <c r="D15" s="68">
        <v>274.5</v>
      </c>
      <c r="E15" s="68">
        <v>210.91</v>
      </c>
      <c r="F15" s="68">
        <f t="shared" si="0"/>
        <v>32.666666666666664</v>
      </c>
      <c r="G15" s="68">
        <v>0</v>
      </c>
      <c r="H15" s="68">
        <f t="shared" si="1"/>
        <v>25.666666666666668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92</v>
      </c>
      <c r="P15" s="14" t="s">
        <v>61</v>
      </c>
      <c r="Q15" s="13">
        <f>MAX(D:D)</f>
        <v>274.58</v>
      </c>
      <c r="R15" s="43">
        <f ca="1">TREND(OFFSET('Z-V'!B1,MATCH(Q15,'Z-V'!A:A,1)-1,,2,1),OFFSET('Z-V'!A1,MATCH(Q15,'Z-V'!A:A,1)-1,,2,1),Q15)</f>
        <v>68529.999999999884</v>
      </c>
      <c r="S15" s="43"/>
      <c r="T15" s="22">
        <v>0</v>
      </c>
      <c r="U15" s="74">
        <f t="shared" si="3"/>
        <v>-190</v>
      </c>
      <c r="V15" s="70">
        <f t="shared" si="4"/>
        <v>-190</v>
      </c>
      <c r="W15" s="70"/>
      <c r="X15" s="70">
        <f t="shared" si="5"/>
        <v>208.85648342425515</v>
      </c>
      <c r="Y15" s="70">
        <f t="shared" si="6"/>
        <v>18.856483424255146</v>
      </c>
      <c r="Z15" s="70">
        <f t="shared" si="7"/>
        <v>19</v>
      </c>
      <c r="AA15" s="24">
        <f t="shared" si="8"/>
        <v>19</v>
      </c>
      <c r="AB15" s="67">
        <f t="shared" si="9"/>
        <v>209</v>
      </c>
    </row>
    <row r="16" spans="1:28" ht="15" customHeight="1" x14ac:dyDescent="0.25">
      <c r="A16" s="71">
        <v>246</v>
      </c>
      <c r="B16" s="71">
        <v>190</v>
      </c>
      <c r="C16" s="68">
        <v>0</v>
      </c>
      <c r="D16" s="68">
        <v>274.51</v>
      </c>
      <c r="E16" s="68">
        <v>210.91</v>
      </c>
      <c r="F16" s="68">
        <f t="shared" si="0"/>
        <v>19.600000000000001</v>
      </c>
      <c r="G16" s="68">
        <v>0</v>
      </c>
      <c r="H16" s="68">
        <f t="shared" si="1"/>
        <v>30.8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0.1</v>
      </c>
      <c r="P16" s="14" t="s">
        <v>63</v>
      </c>
      <c r="Q16" s="56">
        <f>D2</f>
        <v>274.47000000000003</v>
      </c>
      <c r="R16" s="43">
        <f ca="1">TREND(OFFSET('Z-V'!B1,MATCH(Q16,'Z-V'!A:A,1)-1,,2,1),OFFSET('Z-V'!A1,MATCH(Q16,'Z-V'!A:A,1)-1,,2,1),Q16)</f>
        <v>68145.000000000116</v>
      </c>
      <c r="S16" s="43"/>
      <c r="T16" s="22">
        <v>0</v>
      </c>
      <c r="U16" s="74">
        <f t="shared" si="3"/>
        <v>-190</v>
      </c>
      <c r="V16" s="70">
        <f t="shared" si="4"/>
        <v>-190</v>
      </c>
      <c r="W16" s="70"/>
      <c r="X16" s="70">
        <f t="shared" si="5"/>
        <v>208.85648342425515</v>
      </c>
      <c r="Y16" s="70">
        <f t="shared" si="6"/>
        <v>18.856483424255146</v>
      </c>
      <c r="Z16" s="70">
        <f t="shared" si="7"/>
        <v>19</v>
      </c>
      <c r="AA16" s="24">
        <f t="shared" si="8"/>
        <v>19</v>
      </c>
      <c r="AB16" s="67">
        <f t="shared" si="9"/>
        <v>209</v>
      </c>
    </row>
    <row r="17" spans="1:28" ht="15" customHeight="1" x14ac:dyDescent="0.25">
      <c r="A17" s="71">
        <v>197</v>
      </c>
      <c r="B17" s="71">
        <v>190</v>
      </c>
      <c r="C17" s="68">
        <v>0</v>
      </c>
      <c r="D17" s="68">
        <v>274.51</v>
      </c>
      <c r="E17" s="68">
        <v>210.91</v>
      </c>
      <c r="F17" s="68">
        <f t="shared" si="0"/>
        <v>36.75</v>
      </c>
      <c r="G17" s="68">
        <v>0</v>
      </c>
      <c r="H17" s="68">
        <f t="shared" si="1"/>
        <v>38.5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274.57</v>
      </c>
      <c r="R17" s="43"/>
      <c r="S17" s="43"/>
      <c r="T17" s="22">
        <v>0</v>
      </c>
      <c r="U17" s="74">
        <f t="shared" si="3"/>
        <v>-190</v>
      </c>
      <c r="V17" s="70">
        <f t="shared" si="4"/>
        <v>-190</v>
      </c>
      <c r="W17" s="70"/>
      <c r="X17" s="70">
        <f t="shared" si="5"/>
        <v>208.85648342425515</v>
      </c>
      <c r="Y17" s="70">
        <f t="shared" si="6"/>
        <v>18.856483424255146</v>
      </c>
      <c r="Z17" s="70">
        <f t="shared" si="7"/>
        <v>19</v>
      </c>
      <c r="AA17" s="24">
        <f t="shared" si="8"/>
        <v>19</v>
      </c>
      <c r="AB17" s="67">
        <f t="shared" si="9"/>
        <v>209</v>
      </c>
    </row>
    <row r="18" spans="1:28" ht="15" customHeight="1" x14ac:dyDescent="0.2">
      <c r="A18" s="71">
        <v>246</v>
      </c>
      <c r="B18" s="71">
        <v>190</v>
      </c>
      <c r="C18" s="68">
        <v>0</v>
      </c>
      <c r="D18" s="68">
        <v>274.51</v>
      </c>
      <c r="E18" s="68">
        <v>210.91</v>
      </c>
      <c r="F18" s="68">
        <f t="shared" si="0"/>
        <v>32.666666666666664</v>
      </c>
      <c r="G18" s="68">
        <v>0</v>
      </c>
      <c r="H18" s="68">
        <f t="shared" si="1"/>
        <v>51.333333333333336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200</v>
      </c>
      <c r="R18" s="43"/>
      <c r="S18" s="43"/>
      <c r="T18" s="22">
        <v>0</v>
      </c>
      <c r="U18" s="74">
        <f t="shared" si="3"/>
        <v>-190</v>
      </c>
      <c r="V18" s="70">
        <f t="shared" si="4"/>
        <v>-190</v>
      </c>
      <c r="W18" s="70"/>
      <c r="X18" s="70">
        <f t="shared" si="5"/>
        <v>208.85648342425515</v>
      </c>
      <c r="Y18" s="70">
        <f t="shared" si="6"/>
        <v>18.856483424255146</v>
      </c>
      <c r="Z18" s="70">
        <f t="shared" si="7"/>
        <v>19</v>
      </c>
      <c r="AA18" s="24">
        <f t="shared" si="8"/>
        <v>19</v>
      </c>
      <c r="AB18" s="67">
        <f t="shared" si="9"/>
        <v>209</v>
      </c>
    </row>
    <row r="19" spans="1:28" ht="15" customHeight="1" x14ac:dyDescent="0.25">
      <c r="A19" s="71">
        <v>198</v>
      </c>
      <c r="B19" s="71">
        <v>190</v>
      </c>
      <c r="C19" s="68">
        <v>0</v>
      </c>
      <c r="D19" s="68">
        <v>274.52</v>
      </c>
      <c r="E19" s="68">
        <v>210.91</v>
      </c>
      <c r="F19" s="68">
        <f t="shared" si="0"/>
        <v>73</v>
      </c>
      <c r="G19" s="68">
        <v>0</v>
      </c>
      <c r="H19" s="68">
        <f t="shared" si="1"/>
        <v>77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0.97552288673571663</v>
      </c>
      <c r="R19" s="58">
        <f>MAX(AB:AB)</f>
        <v>220</v>
      </c>
      <c r="S19" s="58">
        <f>'Z-V'!P8-R19</f>
        <v>8759</v>
      </c>
      <c r="T19" s="22">
        <v>0</v>
      </c>
      <c r="U19" s="74">
        <f t="shared" si="3"/>
        <v>-190</v>
      </c>
      <c r="V19" s="70">
        <f t="shared" si="4"/>
        <v>-190</v>
      </c>
      <c r="W19" s="70"/>
      <c r="X19" s="70">
        <f t="shared" si="5"/>
        <v>208.85648342425515</v>
      </c>
      <c r="Y19" s="70">
        <f t="shared" si="6"/>
        <v>18.856483424255146</v>
      </c>
      <c r="Z19" s="70">
        <f t="shared" si="7"/>
        <v>19</v>
      </c>
      <c r="AA19" s="24">
        <f t="shared" si="8"/>
        <v>19</v>
      </c>
      <c r="AB19" s="67">
        <f t="shared" si="9"/>
        <v>209</v>
      </c>
    </row>
    <row r="20" spans="1:28" ht="15" customHeight="1" x14ac:dyDescent="0.25">
      <c r="A20" s="71">
        <v>100</v>
      </c>
      <c r="B20" s="71">
        <v>190</v>
      </c>
      <c r="C20" s="68">
        <v>0</v>
      </c>
      <c r="D20" s="68">
        <v>274.51</v>
      </c>
      <c r="E20" s="68">
        <v>210.91</v>
      </c>
      <c r="F20" s="68">
        <f t="shared" si="0"/>
        <v>244</v>
      </c>
      <c r="G20" s="68">
        <v>0</v>
      </c>
      <c r="H20" s="68">
        <f t="shared" si="1"/>
        <v>154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0.99280824607330276</v>
      </c>
      <c r="R20" s="43">
        <f ca="1">R15-R16</f>
        <v>384.99999999976717</v>
      </c>
      <c r="S20" s="43">
        <f ca="1">'Z-V'!P9-R20</f>
        <v>53095.000000000233</v>
      </c>
      <c r="T20" s="22">
        <v>0</v>
      </c>
      <c r="U20" s="74">
        <f t="shared" si="3"/>
        <v>-190</v>
      </c>
      <c r="V20" s="70">
        <f t="shared" si="4"/>
        <v>-190</v>
      </c>
      <c r="W20" s="70"/>
      <c r="X20" s="70">
        <f t="shared" si="5"/>
        <v>208.85648342425515</v>
      </c>
      <c r="Y20" s="70">
        <f t="shared" si="6"/>
        <v>18.856483424255146</v>
      </c>
      <c r="Z20" s="70">
        <f t="shared" si="7"/>
        <v>19</v>
      </c>
      <c r="AA20" s="24">
        <f t="shared" si="8"/>
        <v>19</v>
      </c>
      <c r="AB20" s="67">
        <f t="shared" si="9"/>
        <v>209</v>
      </c>
    </row>
    <row r="21" spans="1:28" ht="15" customHeight="1" x14ac:dyDescent="0.25">
      <c r="A21" s="79">
        <v>344</v>
      </c>
      <c r="B21" s="71">
        <v>190</v>
      </c>
      <c r="C21" s="68">
        <v>0</v>
      </c>
      <c r="D21" s="68">
        <v>274.52</v>
      </c>
      <c r="E21" s="68">
        <v>210.91</v>
      </c>
      <c r="F21" s="80">
        <v>0</v>
      </c>
      <c r="G21" s="80">
        <v>0</v>
      </c>
      <c r="H21" s="80">
        <v>0</v>
      </c>
      <c r="I21" s="80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0.99543627227044473</v>
      </c>
      <c r="R21" s="43">
        <f>ABS(Q12-Q17)</f>
        <v>9.9999999999965894E-2</v>
      </c>
      <c r="S21" s="43">
        <f>'Z-V'!P10-R21</f>
        <v>21.790000000000035</v>
      </c>
      <c r="T21" s="22">
        <v>0</v>
      </c>
      <c r="U21" s="74">
        <f t="shared" si="3"/>
        <v>-190</v>
      </c>
      <c r="V21" s="70">
        <f t="shared" si="4"/>
        <v>-190</v>
      </c>
      <c r="W21" s="70"/>
      <c r="X21" s="70">
        <f t="shared" si="5"/>
        <v>208.85648342425515</v>
      </c>
      <c r="Y21" s="70">
        <f t="shared" si="6"/>
        <v>18.856483424255146</v>
      </c>
      <c r="Z21" s="70">
        <f t="shared" si="7"/>
        <v>19</v>
      </c>
      <c r="AA21" s="24">
        <f t="shared" si="8"/>
        <v>19</v>
      </c>
      <c r="AB21" s="67">
        <f t="shared" si="9"/>
        <v>209</v>
      </c>
    </row>
    <row r="22" spans="1:28" ht="15" customHeight="1" x14ac:dyDescent="0.25">
      <c r="A22" s="71">
        <v>193</v>
      </c>
      <c r="B22" s="71">
        <v>180</v>
      </c>
      <c r="C22" s="68">
        <v>0</v>
      </c>
      <c r="D22" s="68">
        <v>274.52</v>
      </c>
      <c r="E22" s="68">
        <v>210.83</v>
      </c>
      <c r="F22" s="68">
        <v>0</v>
      </c>
      <c r="G22" s="68">
        <f t="shared" ref="G22:G53" si="13">($A$21-A22)/(ROW(A22)-ROW($A$21))</f>
        <v>151</v>
      </c>
      <c r="H22" s="68">
        <v>0</v>
      </c>
      <c r="I22" s="68">
        <f t="shared" ref="I22:I53" si="14">($A$21-B22)/(ROW(B22)-ROW($A$21))</f>
        <v>164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1</v>
      </c>
      <c r="R22" s="43"/>
      <c r="S22" s="43"/>
      <c r="T22" s="22">
        <v>0</v>
      </c>
      <c r="U22" s="74">
        <f t="shared" si="3"/>
        <v>-180</v>
      </c>
      <c r="V22" s="70">
        <f t="shared" si="4"/>
        <v>-180</v>
      </c>
      <c r="W22" s="70"/>
      <c r="X22" s="70">
        <f t="shared" si="5"/>
        <v>197.86403692824172</v>
      </c>
      <c r="Y22" s="70">
        <f t="shared" si="6"/>
        <v>17.864036928241717</v>
      </c>
      <c r="Z22" s="70">
        <f t="shared" si="7"/>
        <v>18</v>
      </c>
      <c r="AA22" s="24">
        <f t="shared" si="8"/>
        <v>18</v>
      </c>
      <c r="AB22" s="67">
        <f t="shared" si="9"/>
        <v>198</v>
      </c>
    </row>
    <row r="23" spans="1:28" ht="15" customHeight="1" x14ac:dyDescent="0.25">
      <c r="A23" s="71">
        <v>52</v>
      </c>
      <c r="B23" s="71">
        <v>180</v>
      </c>
      <c r="C23" s="68">
        <v>0</v>
      </c>
      <c r="D23" s="68">
        <v>274.51</v>
      </c>
      <c r="E23" s="68">
        <v>210.83</v>
      </c>
      <c r="F23" s="68">
        <v>0</v>
      </c>
      <c r="G23" s="68">
        <f t="shared" si="13"/>
        <v>146</v>
      </c>
      <c r="H23" s="68">
        <v>0</v>
      </c>
      <c r="I23" s="68">
        <f t="shared" si="14"/>
        <v>82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-180</v>
      </c>
      <c r="V23" s="70">
        <f t="shared" si="4"/>
        <v>-180</v>
      </c>
      <c r="W23" s="70"/>
      <c r="X23" s="70">
        <f t="shared" si="5"/>
        <v>197.86403692824172</v>
      </c>
      <c r="Y23" s="70">
        <f t="shared" si="6"/>
        <v>17.864036928241717</v>
      </c>
      <c r="Z23" s="70">
        <f t="shared" si="7"/>
        <v>18</v>
      </c>
      <c r="AA23" s="24">
        <f t="shared" si="8"/>
        <v>18</v>
      </c>
      <c r="AB23" s="67">
        <f t="shared" si="9"/>
        <v>198</v>
      </c>
    </row>
    <row r="24" spans="1:28" ht="15" customHeight="1" x14ac:dyDescent="0.25">
      <c r="A24" s="71">
        <v>198</v>
      </c>
      <c r="B24" s="71">
        <v>180</v>
      </c>
      <c r="C24" s="68">
        <v>0.1</v>
      </c>
      <c r="D24" s="68">
        <v>274.51</v>
      </c>
      <c r="E24" s="68">
        <v>210.83</v>
      </c>
      <c r="F24" s="68">
        <v>0</v>
      </c>
      <c r="G24" s="68">
        <f t="shared" si="13"/>
        <v>48.666666666666664</v>
      </c>
      <c r="H24" s="68">
        <v>0</v>
      </c>
      <c r="I24" s="68">
        <f t="shared" si="14"/>
        <v>54.666666666666664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-180</v>
      </c>
      <c r="V24" s="70">
        <f t="shared" si="4"/>
        <v>-180</v>
      </c>
      <c r="W24" s="70"/>
      <c r="X24" s="70">
        <f t="shared" si="5"/>
        <v>197.86403692824172</v>
      </c>
      <c r="Y24" s="70">
        <f t="shared" si="6"/>
        <v>17.864036928241717</v>
      </c>
      <c r="Z24" s="70">
        <f t="shared" si="7"/>
        <v>18</v>
      </c>
      <c r="AA24" s="24">
        <f t="shared" si="8"/>
        <v>18</v>
      </c>
      <c r="AB24" s="67">
        <f t="shared" si="9"/>
        <v>198</v>
      </c>
    </row>
    <row r="25" spans="1:28" ht="15" customHeight="1" x14ac:dyDescent="0.25">
      <c r="A25" s="71">
        <v>247</v>
      </c>
      <c r="B25" s="71">
        <v>180</v>
      </c>
      <c r="C25" s="68">
        <v>0</v>
      </c>
      <c r="D25" s="68">
        <v>274.52</v>
      </c>
      <c r="E25" s="68">
        <v>210.83</v>
      </c>
      <c r="F25" s="68">
        <v>0</v>
      </c>
      <c r="G25" s="68">
        <f t="shared" si="13"/>
        <v>24.25</v>
      </c>
      <c r="H25" s="68">
        <v>0</v>
      </c>
      <c r="I25" s="68">
        <f t="shared" si="14"/>
        <v>41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-180</v>
      </c>
      <c r="V25" s="70">
        <f t="shared" si="4"/>
        <v>-180</v>
      </c>
      <c r="W25" s="70"/>
      <c r="X25" s="70">
        <f t="shared" si="5"/>
        <v>197.86403692824172</v>
      </c>
      <c r="Y25" s="70">
        <f t="shared" si="6"/>
        <v>17.864036928241717</v>
      </c>
      <c r="Z25" s="70">
        <f t="shared" si="7"/>
        <v>18</v>
      </c>
      <c r="AA25" s="24">
        <f t="shared" si="8"/>
        <v>18</v>
      </c>
      <c r="AB25" s="67">
        <f t="shared" si="9"/>
        <v>198</v>
      </c>
    </row>
    <row r="26" spans="1:28" ht="15" customHeight="1" x14ac:dyDescent="0.25">
      <c r="A26" s="71">
        <v>198</v>
      </c>
      <c r="B26" s="71">
        <v>180</v>
      </c>
      <c r="C26" s="68">
        <v>0</v>
      </c>
      <c r="D26" s="68">
        <v>274.52</v>
      </c>
      <c r="E26" s="68">
        <v>210.83</v>
      </c>
      <c r="F26" s="68">
        <v>0</v>
      </c>
      <c r="G26" s="68">
        <f t="shared" si="13"/>
        <v>29.2</v>
      </c>
      <c r="H26" s="68">
        <v>0</v>
      </c>
      <c r="I26" s="68">
        <f t="shared" si="14"/>
        <v>32.799999999999997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-180</v>
      </c>
      <c r="V26" s="70">
        <f t="shared" si="4"/>
        <v>-180</v>
      </c>
      <c r="W26" s="70"/>
      <c r="X26" s="70">
        <f t="shared" si="5"/>
        <v>197.86403692824172</v>
      </c>
      <c r="Y26" s="70">
        <f t="shared" si="6"/>
        <v>17.864036928241717</v>
      </c>
      <c r="Z26" s="70">
        <f t="shared" si="7"/>
        <v>18</v>
      </c>
      <c r="AA26" s="24">
        <f t="shared" si="8"/>
        <v>18</v>
      </c>
      <c r="AB26" s="67">
        <f t="shared" si="9"/>
        <v>198</v>
      </c>
    </row>
    <row r="27" spans="1:28" ht="15" customHeight="1" x14ac:dyDescent="0.25">
      <c r="A27" s="71">
        <v>198</v>
      </c>
      <c r="B27" s="71">
        <v>180</v>
      </c>
      <c r="C27" s="68">
        <v>0</v>
      </c>
      <c r="D27" s="68">
        <v>274.52</v>
      </c>
      <c r="E27" s="68">
        <v>210.83</v>
      </c>
      <c r="F27" s="68">
        <v>0</v>
      </c>
      <c r="G27" s="68">
        <f t="shared" si="13"/>
        <v>24.333333333333332</v>
      </c>
      <c r="H27" s="68">
        <v>0</v>
      </c>
      <c r="I27" s="68">
        <f t="shared" si="14"/>
        <v>27.333333333333332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-180</v>
      </c>
      <c r="V27" s="70">
        <f t="shared" si="4"/>
        <v>-180</v>
      </c>
      <c r="W27" s="70"/>
      <c r="X27" s="70">
        <f t="shared" si="5"/>
        <v>197.86403692824172</v>
      </c>
      <c r="Y27" s="70">
        <f t="shared" si="6"/>
        <v>17.864036928241717</v>
      </c>
      <c r="Z27" s="70">
        <f t="shared" si="7"/>
        <v>18</v>
      </c>
      <c r="AA27" s="24">
        <f t="shared" si="8"/>
        <v>18</v>
      </c>
      <c r="AB27" s="67">
        <f t="shared" si="9"/>
        <v>198</v>
      </c>
    </row>
    <row r="28" spans="1:28" ht="15" customHeight="1" x14ac:dyDescent="0.25">
      <c r="A28" s="71">
        <v>98</v>
      </c>
      <c r="B28" s="71">
        <v>180</v>
      </c>
      <c r="C28" s="68">
        <v>0</v>
      </c>
      <c r="D28" s="68">
        <v>274.51</v>
      </c>
      <c r="E28" s="68">
        <v>210.83</v>
      </c>
      <c r="F28" s="68">
        <v>0</v>
      </c>
      <c r="G28" s="68">
        <f t="shared" si="13"/>
        <v>35.142857142857146</v>
      </c>
      <c r="H28" s="68">
        <v>0</v>
      </c>
      <c r="I28" s="68">
        <f t="shared" si="14"/>
        <v>23.428571428571427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0</v>
      </c>
      <c r="U28" s="74">
        <f t="shared" si="3"/>
        <v>-180</v>
      </c>
      <c r="V28" s="70">
        <f t="shared" si="4"/>
        <v>-180</v>
      </c>
      <c r="W28" s="70"/>
      <c r="X28" s="70">
        <f t="shared" si="5"/>
        <v>197.86403692824172</v>
      </c>
      <c r="Y28" s="70">
        <f t="shared" si="6"/>
        <v>17.864036928241717</v>
      </c>
      <c r="Z28" s="70">
        <f t="shared" si="7"/>
        <v>18</v>
      </c>
      <c r="AA28" s="24">
        <f t="shared" si="8"/>
        <v>18</v>
      </c>
      <c r="AB28" s="67">
        <f t="shared" si="9"/>
        <v>198</v>
      </c>
    </row>
    <row r="29" spans="1:28" ht="15" customHeight="1" x14ac:dyDescent="0.25">
      <c r="A29" s="71">
        <v>199</v>
      </c>
      <c r="B29" s="71">
        <v>180</v>
      </c>
      <c r="C29" s="68">
        <v>0</v>
      </c>
      <c r="D29" s="68">
        <v>274.52</v>
      </c>
      <c r="E29" s="68">
        <v>210.83</v>
      </c>
      <c r="F29" s="68">
        <v>0</v>
      </c>
      <c r="G29" s="68">
        <f t="shared" si="13"/>
        <v>18.125</v>
      </c>
      <c r="H29" s="68">
        <v>0</v>
      </c>
      <c r="I29" s="68">
        <f t="shared" si="14"/>
        <v>20.5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-180</v>
      </c>
      <c r="V29" s="70">
        <f t="shared" si="4"/>
        <v>-180</v>
      </c>
      <c r="W29" s="70"/>
      <c r="X29" s="70">
        <f t="shared" si="5"/>
        <v>197.86403692824172</v>
      </c>
      <c r="Y29" s="70">
        <f t="shared" si="6"/>
        <v>17.864036928241717</v>
      </c>
      <c r="Z29" s="70">
        <f t="shared" si="7"/>
        <v>18</v>
      </c>
      <c r="AA29" s="24">
        <f t="shared" si="8"/>
        <v>18</v>
      </c>
      <c r="AB29" s="67">
        <f t="shared" si="9"/>
        <v>198</v>
      </c>
    </row>
    <row r="30" spans="1:28" ht="15" customHeight="1" x14ac:dyDescent="0.25">
      <c r="A30" s="71">
        <v>297</v>
      </c>
      <c r="B30" s="71">
        <v>180</v>
      </c>
      <c r="C30" s="68">
        <v>0</v>
      </c>
      <c r="D30" s="68">
        <v>274.52999999999997</v>
      </c>
      <c r="E30" s="68">
        <v>210.83</v>
      </c>
      <c r="F30" s="68">
        <v>0</v>
      </c>
      <c r="G30" s="68">
        <f t="shared" si="13"/>
        <v>5.2222222222222223</v>
      </c>
      <c r="H30" s="68">
        <v>0</v>
      </c>
      <c r="I30" s="68">
        <f t="shared" si="14"/>
        <v>18.222222222222221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-180</v>
      </c>
      <c r="V30" s="70">
        <f t="shared" si="4"/>
        <v>-180</v>
      </c>
      <c r="W30" s="70"/>
      <c r="X30" s="70">
        <f t="shared" si="5"/>
        <v>197.86403692824172</v>
      </c>
      <c r="Y30" s="70">
        <f t="shared" si="6"/>
        <v>17.864036928241717</v>
      </c>
      <c r="Z30" s="70">
        <f t="shared" si="7"/>
        <v>18</v>
      </c>
      <c r="AA30" s="24">
        <f t="shared" si="8"/>
        <v>18</v>
      </c>
      <c r="AB30" s="67">
        <f t="shared" si="9"/>
        <v>198</v>
      </c>
    </row>
    <row r="31" spans="1:28" ht="15" customHeight="1" x14ac:dyDescent="0.25">
      <c r="A31" s="71">
        <v>152</v>
      </c>
      <c r="B31" s="71">
        <v>180</v>
      </c>
      <c r="C31" s="68">
        <v>0</v>
      </c>
      <c r="D31" s="68">
        <v>274.52999999999997</v>
      </c>
      <c r="E31" s="68">
        <v>210.83</v>
      </c>
      <c r="F31" s="68">
        <v>0</v>
      </c>
      <c r="G31" s="68">
        <f t="shared" si="13"/>
        <v>19.2</v>
      </c>
      <c r="H31" s="68">
        <v>0</v>
      </c>
      <c r="I31" s="68">
        <f t="shared" si="14"/>
        <v>16.399999999999999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-180</v>
      </c>
      <c r="V31" s="70">
        <f t="shared" si="4"/>
        <v>-180</v>
      </c>
      <c r="W31" s="70"/>
      <c r="X31" s="70">
        <f t="shared" si="5"/>
        <v>197.86403692824172</v>
      </c>
      <c r="Y31" s="70">
        <f t="shared" si="6"/>
        <v>17.864036928241717</v>
      </c>
      <c r="Z31" s="70">
        <f t="shared" si="7"/>
        <v>18</v>
      </c>
      <c r="AA31" s="24">
        <f t="shared" si="8"/>
        <v>18</v>
      </c>
      <c r="AB31" s="67">
        <f t="shared" si="9"/>
        <v>198</v>
      </c>
    </row>
    <row r="32" spans="1:28" ht="15" customHeight="1" x14ac:dyDescent="0.25">
      <c r="A32" s="71">
        <v>250</v>
      </c>
      <c r="B32" s="71">
        <v>180</v>
      </c>
      <c r="C32" s="68">
        <v>0</v>
      </c>
      <c r="D32" s="68">
        <v>274.52999999999997</v>
      </c>
      <c r="E32" s="68">
        <v>210.83</v>
      </c>
      <c r="F32" s="68">
        <v>0</v>
      </c>
      <c r="G32" s="68">
        <f t="shared" si="13"/>
        <v>8.545454545454545</v>
      </c>
      <c r="H32" s="68">
        <v>0</v>
      </c>
      <c r="I32" s="68">
        <f t="shared" si="14"/>
        <v>14.909090909090908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-180</v>
      </c>
      <c r="V32" s="70">
        <f t="shared" si="4"/>
        <v>-180</v>
      </c>
      <c r="W32" s="70"/>
      <c r="X32" s="70">
        <f t="shared" si="5"/>
        <v>197.86403692824172</v>
      </c>
      <c r="Y32" s="70">
        <f t="shared" si="6"/>
        <v>17.864036928241717</v>
      </c>
      <c r="Z32" s="70">
        <f t="shared" si="7"/>
        <v>18</v>
      </c>
      <c r="AA32" s="24">
        <f t="shared" si="8"/>
        <v>18</v>
      </c>
      <c r="AB32" s="67">
        <f t="shared" si="9"/>
        <v>198</v>
      </c>
    </row>
    <row r="33" spans="1:28" ht="15" customHeight="1" x14ac:dyDescent="0.25">
      <c r="A33" s="71">
        <v>201</v>
      </c>
      <c r="B33" s="71">
        <v>180</v>
      </c>
      <c r="C33" s="68">
        <v>0</v>
      </c>
      <c r="D33" s="68">
        <v>274.52999999999997</v>
      </c>
      <c r="E33" s="68">
        <v>210.83</v>
      </c>
      <c r="F33" s="68">
        <v>0</v>
      </c>
      <c r="G33" s="68">
        <f t="shared" si="13"/>
        <v>11.916666666666666</v>
      </c>
      <c r="H33" s="68">
        <v>0</v>
      </c>
      <c r="I33" s="68">
        <f t="shared" si="14"/>
        <v>13.666666666666666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0</v>
      </c>
      <c r="U33" s="74">
        <f t="shared" si="3"/>
        <v>-180</v>
      </c>
      <c r="V33" s="70">
        <f t="shared" si="4"/>
        <v>-180</v>
      </c>
      <c r="W33" s="70"/>
      <c r="X33" s="70">
        <f t="shared" si="5"/>
        <v>197.86403692824172</v>
      </c>
      <c r="Y33" s="70">
        <f t="shared" si="6"/>
        <v>17.864036928241717</v>
      </c>
      <c r="Z33" s="70">
        <f t="shared" si="7"/>
        <v>18</v>
      </c>
      <c r="AA33" s="24">
        <f t="shared" si="8"/>
        <v>18</v>
      </c>
      <c r="AB33" s="67">
        <f t="shared" si="9"/>
        <v>198</v>
      </c>
    </row>
    <row r="34" spans="1:28" ht="15" customHeight="1" x14ac:dyDescent="0.25">
      <c r="A34" s="71">
        <v>153</v>
      </c>
      <c r="B34" s="71">
        <v>180</v>
      </c>
      <c r="C34" s="68">
        <v>0</v>
      </c>
      <c r="D34" s="68">
        <v>274.52999999999997</v>
      </c>
      <c r="E34" s="68">
        <v>210.83</v>
      </c>
      <c r="F34" s="68">
        <v>0</v>
      </c>
      <c r="G34" s="68">
        <f t="shared" si="13"/>
        <v>14.692307692307692</v>
      </c>
      <c r="H34" s="68">
        <v>0</v>
      </c>
      <c r="I34" s="68">
        <f t="shared" si="14"/>
        <v>12.615384615384615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-180</v>
      </c>
      <c r="V34" s="70">
        <f t="shared" ref="V34:V65" si="17">ROUND(U34,0)</f>
        <v>-180</v>
      </c>
      <c r="W34" s="70"/>
      <c r="X34" s="70">
        <f t="shared" ref="X34:X65" si="18">B34/$W$2*$W$3</f>
        <v>197.86403692824172</v>
      </c>
      <c r="Y34" s="70">
        <f t="shared" ref="Y34:Y65" si="19">X34-B34</f>
        <v>17.864036928241717</v>
      </c>
      <c r="Z34" s="70">
        <f t="shared" ref="Z34:Z65" si="20">ROUND(Y34,0)</f>
        <v>18</v>
      </c>
      <c r="AA34" s="24">
        <f t="shared" ref="AA34:AA65" si="21">IF(V34&gt;=0,V34,Z34)</f>
        <v>18</v>
      </c>
      <c r="AB34" s="67">
        <f t="shared" ref="AB34:AB65" si="22">B34+AA34</f>
        <v>198</v>
      </c>
    </row>
    <row r="35" spans="1:28" ht="15" customHeight="1" x14ac:dyDescent="0.25">
      <c r="A35" s="71">
        <v>201</v>
      </c>
      <c r="B35" s="71">
        <v>180</v>
      </c>
      <c r="C35" s="68">
        <v>0</v>
      </c>
      <c r="D35" s="68">
        <v>274.52999999999997</v>
      </c>
      <c r="E35" s="68">
        <v>210.83</v>
      </c>
      <c r="F35" s="68">
        <v>0</v>
      </c>
      <c r="G35" s="68">
        <f t="shared" si="13"/>
        <v>10.214285714285714</v>
      </c>
      <c r="H35" s="68">
        <v>0</v>
      </c>
      <c r="I35" s="68">
        <f t="shared" si="14"/>
        <v>11.714285714285714</v>
      </c>
      <c r="J35" s="72">
        <f t="shared" ref="J35:J66" si="23">IF(ABS(B35-B34)&lt;=50,1,0)</f>
        <v>1</v>
      </c>
      <c r="K35" s="72">
        <f t="shared" ref="K35:K66" si="24">IF(ABS((B35-B34))&lt;=50,1,IF((B35-B34)*($B$4-$B$2)&gt;=0,1,-1))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-180</v>
      </c>
      <c r="V35" s="70">
        <f t="shared" si="17"/>
        <v>-180</v>
      </c>
      <c r="W35" s="70"/>
      <c r="X35" s="70">
        <f t="shared" si="18"/>
        <v>197.86403692824172</v>
      </c>
      <c r="Y35" s="70">
        <f t="shared" si="19"/>
        <v>17.864036928241717</v>
      </c>
      <c r="Z35" s="70">
        <f t="shared" si="20"/>
        <v>18</v>
      </c>
      <c r="AA35" s="24">
        <f t="shared" si="21"/>
        <v>18</v>
      </c>
      <c r="AB35" s="67">
        <f t="shared" si="22"/>
        <v>198</v>
      </c>
    </row>
    <row r="36" spans="1:28" ht="15" customHeight="1" x14ac:dyDescent="0.25">
      <c r="A36" s="71">
        <v>153</v>
      </c>
      <c r="B36" s="71">
        <v>180</v>
      </c>
      <c r="C36" s="68">
        <v>0</v>
      </c>
      <c r="D36" s="68">
        <v>274.52999999999997</v>
      </c>
      <c r="E36" s="68">
        <v>210.83</v>
      </c>
      <c r="F36" s="68">
        <v>0</v>
      </c>
      <c r="G36" s="68">
        <f t="shared" si="13"/>
        <v>12.733333333333333</v>
      </c>
      <c r="H36" s="68">
        <v>0</v>
      </c>
      <c r="I36" s="68">
        <f t="shared" si="14"/>
        <v>10.933333333333334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0</v>
      </c>
      <c r="U36" s="74">
        <f t="shared" si="16"/>
        <v>-180</v>
      </c>
      <c r="V36" s="70">
        <f t="shared" si="17"/>
        <v>-180</v>
      </c>
      <c r="W36" s="70"/>
      <c r="X36" s="70">
        <f t="shared" si="18"/>
        <v>197.86403692824172</v>
      </c>
      <c r="Y36" s="70">
        <f t="shared" si="19"/>
        <v>17.864036928241717</v>
      </c>
      <c r="Z36" s="70">
        <f t="shared" si="20"/>
        <v>18</v>
      </c>
      <c r="AA36" s="24">
        <f t="shared" si="21"/>
        <v>18</v>
      </c>
      <c r="AB36" s="67">
        <f t="shared" si="22"/>
        <v>198</v>
      </c>
    </row>
    <row r="37" spans="1:28" ht="15" customHeight="1" x14ac:dyDescent="0.25">
      <c r="A37" s="71">
        <v>201</v>
      </c>
      <c r="B37" s="71">
        <v>170</v>
      </c>
      <c r="C37" s="68">
        <v>0</v>
      </c>
      <c r="D37" s="68">
        <v>274.52999999999997</v>
      </c>
      <c r="E37" s="68">
        <v>210.74</v>
      </c>
      <c r="F37" s="68">
        <v>0</v>
      </c>
      <c r="G37" s="68">
        <f t="shared" si="13"/>
        <v>8.9375</v>
      </c>
      <c r="H37" s="68">
        <v>0</v>
      </c>
      <c r="I37" s="68">
        <f t="shared" si="14"/>
        <v>10.875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-170</v>
      </c>
      <c r="V37" s="70">
        <f t="shared" si="17"/>
        <v>-170</v>
      </c>
      <c r="W37" s="70"/>
      <c r="X37" s="70">
        <f t="shared" si="18"/>
        <v>186.87159043222829</v>
      </c>
      <c r="Y37" s="70">
        <f t="shared" si="19"/>
        <v>16.871590432228288</v>
      </c>
      <c r="Z37" s="70">
        <f t="shared" si="20"/>
        <v>17</v>
      </c>
      <c r="AA37" s="24">
        <f t="shared" si="21"/>
        <v>17</v>
      </c>
      <c r="AB37" s="67">
        <f t="shared" si="22"/>
        <v>187</v>
      </c>
    </row>
    <row r="38" spans="1:28" ht="15" customHeight="1" x14ac:dyDescent="0.25">
      <c r="A38" s="71">
        <v>201</v>
      </c>
      <c r="B38" s="71">
        <v>170</v>
      </c>
      <c r="C38" s="68">
        <v>0</v>
      </c>
      <c r="D38" s="68">
        <v>274.54000000000002</v>
      </c>
      <c r="E38" s="68">
        <v>210.74</v>
      </c>
      <c r="F38" s="68">
        <v>0</v>
      </c>
      <c r="G38" s="68">
        <f t="shared" si="13"/>
        <v>8.4117647058823533</v>
      </c>
      <c r="H38" s="68">
        <v>0</v>
      </c>
      <c r="I38" s="68">
        <f t="shared" si="14"/>
        <v>10.235294117647058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-170</v>
      </c>
      <c r="V38" s="70">
        <f t="shared" si="17"/>
        <v>-170</v>
      </c>
      <c r="W38" s="70"/>
      <c r="X38" s="70">
        <f t="shared" si="18"/>
        <v>186.87159043222829</v>
      </c>
      <c r="Y38" s="70">
        <f t="shared" si="19"/>
        <v>16.871590432228288</v>
      </c>
      <c r="Z38" s="70">
        <f t="shared" si="20"/>
        <v>17</v>
      </c>
      <c r="AA38" s="24">
        <f t="shared" si="21"/>
        <v>17</v>
      </c>
      <c r="AB38" s="67">
        <f t="shared" si="22"/>
        <v>187</v>
      </c>
    </row>
    <row r="39" spans="1:28" ht="15" customHeight="1" x14ac:dyDescent="0.25">
      <c r="A39" s="71">
        <v>153</v>
      </c>
      <c r="B39" s="71">
        <v>170</v>
      </c>
      <c r="C39" s="68">
        <v>0</v>
      </c>
      <c r="D39" s="68">
        <v>274.54000000000002</v>
      </c>
      <c r="E39" s="68">
        <v>210.74</v>
      </c>
      <c r="F39" s="68">
        <v>0</v>
      </c>
      <c r="G39" s="68">
        <f t="shared" si="13"/>
        <v>10.611111111111111</v>
      </c>
      <c r="H39" s="68">
        <v>0</v>
      </c>
      <c r="I39" s="68">
        <f t="shared" si="14"/>
        <v>9.6666666666666661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0</v>
      </c>
      <c r="U39" s="74">
        <f t="shared" si="16"/>
        <v>-170</v>
      </c>
      <c r="V39" s="70">
        <f t="shared" si="17"/>
        <v>-170</v>
      </c>
      <c r="W39" s="70"/>
      <c r="X39" s="70">
        <f t="shared" si="18"/>
        <v>186.87159043222829</v>
      </c>
      <c r="Y39" s="70">
        <f t="shared" si="19"/>
        <v>16.871590432228288</v>
      </c>
      <c r="Z39" s="70">
        <f t="shared" si="20"/>
        <v>17</v>
      </c>
      <c r="AA39" s="24">
        <f t="shared" si="21"/>
        <v>17</v>
      </c>
      <c r="AB39" s="67">
        <f t="shared" si="22"/>
        <v>187</v>
      </c>
    </row>
    <row r="40" spans="1:28" ht="15" customHeight="1" x14ac:dyDescent="0.25">
      <c r="A40" s="71">
        <v>201</v>
      </c>
      <c r="B40" s="71">
        <v>170</v>
      </c>
      <c r="C40" s="68">
        <v>0</v>
      </c>
      <c r="D40" s="68">
        <v>274.54000000000002</v>
      </c>
      <c r="E40" s="68">
        <v>210.74</v>
      </c>
      <c r="F40" s="68">
        <v>0</v>
      </c>
      <c r="G40" s="68">
        <f t="shared" si="13"/>
        <v>7.5263157894736841</v>
      </c>
      <c r="H40" s="68">
        <v>0</v>
      </c>
      <c r="I40" s="68">
        <f t="shared" si="14"/>
        <v>9.1578947368421044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1</v>
      </c>
      <c r="N40" s="26"/>
      <c r="O40" s="26"/>
      <c r="P40" s="25"/>
      <c r="Q40" s="25"/>
      <c r="T40" s="22">
        <v>0</v>
      </c>
      <c r="U40" s="74">
        <f t="shared" si="16"/>
        <v>-170</v>
      </c>
      <c r="V40" s="70">
        <f t="shared" si="17"/>
        <v>-170</v>
      </c>
      <c r="W40" s="70"/>
      <c r="X40" s="70">
        <f t="shared" si="18"/>
        <v>186.87159043222829</v>
      </c>
      <c r="Y40" s="70">
        <f t="shared" si="19"/>
        <v>16.871590432228288</v>
      </c>
      <c r="Z40" s="70">
        <f t="shared" si="20"/>
        <v>17</v>
      </c>
      <c r="AA40" s="24">
        <f t="shared" si="21"/>
        <v>17</v>
      </c>
      <c r="AB40" s="67">
        <f t="shared" si="22"/>
        <v>187</v>
      </c>
    </row>
    <row r="41" spans="1:28" ht="15" customHeight="1" x14ac:dyDescent="0.25">
      <c r="A41" s="71">
        <v>200</v>
      </c>
      <c r="B41" s="71">
        <v>170</v>
      </c>
      <c r="C41" s="68">
        <v>0</v>
      </c>
      <c r="D41" s="68">
        <v>274.54000000000002</v>
      </c>
      <c r="E41" s="68">
        <v>210.74</v>
      </c>
      <c r="F41" s="68">
        <v>0</v>
      </c>
      <c r="G41" s="68">
        <f t="shared" si="13"/>
        <v>7.2</v>
      </c>
      <c r="H41" s="68">
        <v>0</v>
      </c>
      <c r="I41" s="68">
        <f t="shared" si="14"/>
        <v>8.6999999999999993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0</v>
      </c>
      <c r="N41" s="26"/>
      <c r="O41" s="26"/>
      <c r="P41" s="25"/>
      <c r="Q41" s="25"/>
      <c r="T41" s="22">
        <v>0</v>
      </c>
      <c r="U41" s="74">
        <f t="shared" si="16"/>
        <v>-170</v>
      </c>
      <c r="V41" s="70">
        <f t="shared" si="17"/>
        <v>-170</v>
      </c>
      <c r="W41" s="70"/>
      <c r="X41" s="70">
        <f t="shared" si="18"/>
        <v>186.87159043222829</v>
      </c>
      <c r="Y41" s="70">
        <f t="shared" si="19"/>
        <v>16.871590432228288</v>
      </c>
      <c r="Z41" s="70">
        <f t="shared" si="20"/>
        <v>17</v>
      </c>
      <c r="AA41" s="24">
        <f t="shared" si="21"/>
        <v>17</v>
      </c>
      <c r="AB41" s="67">
        <f t="shared" si="22"/>
        <v>187</v>
      </c>
    </row>
    <row r="42" spans="1:28" ht="15" customHeight="1" x14ac:dyDescent="0.25">
      <c r="A42" s="71">
        <v>152</v>
      </c>
      <c r="B42" s="71">
        <v>170</v>
      </c>
      <c r="C42" s="68">
        <v>0</v>
      </c>
      <c r="D42" s="68">
        <v>274.54000000000002</v>
      </c>
      <c r="E42" s="68">
        <v>210.74</v>
      </c>
      <c r="F42" s="68">
        <v>0</v>
      </c>
      <c r="G42" s="68">
        <f t="shared" si="13"/>
        <v>9.1428571428571423</v>
      </c>
      <c r="H42" s="68">
        <v>0</v>
      </c>
      <c r="I42" s="68">
        <f t="shared" si="14"/>
        <v>8.2857142857142865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-170</v>
      </c>
      <c r="V42" s="70">
        <f t="shared" si="17"/>
        <v>-170</v>
      </c>
      <c r="W42" s="70"/>
      <c r="X42" s="70">
        <f t="shared" si="18"/>
        <v>186.87159043222829</v>
      </c>
      <c r="Y42" s="70">
        <f t="shared" si="19"/>
        <v>16.871590432228288</v>
      </c>
      <c r="Z42" s="70">
        <f t="shared" si="20"/>
        <v>17</v>
      </c>
      <c r="AA42" s="24">
        <f t="shared" si="21"/>
        <v>17</v>
      </c>
      <c r="AB42" s="67">
        <f t="shared" si="22"/>
        <v>187</v>
      </c>
    </row>
    <row r="43" spans="1:28" ht="15" customHeight="1" x14ac:dyDescent="0.25">
      <c r="A43" s="71">
        <v>103</v>
      </c>
      <c r="B43" s="71">
        <v>170</v>
      </c>
      <c r="C43" s="68">
        <v>0</v>
      </c>
      <c r="D43" s="68">
        <v>274.52999999999997</v>
      </c>
      <c r="E43" s="68">
        <v>210.74</v>
      </c>
      <c r="F43" s="68">
        <v>0</v>
      </c>
      <c r="G43" s="68">
        <f t="shared" si="13"/>
        <v>10.954545454545455</v>
      </c>
      <c r="H43" s="68">
        <v>0</v>
      </c>
      <c r="I43" s="68">
        <f t="shared" si="14"/>
        <v>7.9090909090909092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0</v>
      </c>
      <c r="N43" s="26"/>
      <c r="O43" s="26"/>
      <c r="P43" s="25"/>
      <c r="Q43" s="25"/>
      <c r="T43" s="22">
        <v>0</v>
      </c>
      <c r="U43" s="74">
        <f t="shared" si="16"/>
        <v>-170</v>
      </c>
      <c r="V43" s="70">
        <f t="shared" si="17"/>
        <v>-170</v>
      </c>
      <c r="W43" s="70"/>
      <c r="X43" s="70">
        <f t="shared" si="18"/>
        <v>186.87159043222829</v>
      </c>
      <c r="Y43" s="70">
        <f t="shared" si="19"/>
        <v>16.871590432228288</v>
      </c>
      <c r="Z43" s="70">
        <f t="shared" si="20"/>
        <v>17</v>
      </c>
      <c r="AA43" s="24">
        <f t="shared" si="21"/>
        <v>17</v>
      </c>
      <c r="AB43" s="67">
        <f t="shared" si="22"/>
        <v>187</v>
      </c>
    </row>
    <row r="44" spans="1:28" ht="15" customHeight="1" x14ac:dyDescent="0.25">
      <c r="A44" s="71">
        <v>161</v>
      </c>
      <c r="B44" s="71">
        <v>170</v>
      </c>
      <c r="C44" s="68">
        <v>0</v>
      </c>
      <c r="D44" s="68">
        <v>274.52999999999997</v>
      </c>
      <c r="E44" s="68">
        <v>210.74</v>
      </c>
      <c r="F44" s="68">
        <v>0</v>
      </c>
      <c r="G44" s="68">
        <f t="shared" si="13"/>
        <v>7.9565217391304346</v>
      </c>
      <c r="H44" s="68">
        <v>0</v>
      </c>
      <c r="I44" s="68">
        <f t="shared" si="14"/>
        <v>7.5652173913043477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1</v>
      </c>
      <c r="N44" s="26"/>
      <c r="O44" s="26"/>
      <c r="P44" s="25"/>
      <c r="Q44" s="25"/>
      <c r="T44" s="22">
        <v>0</v>
      </c>
      <c r="U44" s="74">
        <f t="shared" si="16"/>
        <v>-170</v>
      </c>
      <c r="V44" s="70">
        <f t="shared" si="17"/>
        <v>-170</v>
      </c>
      <c r="W44" s="70"/>
      <c r="X44" s="70">
        <f t="shared" si="18"/>
        <v>186.87159043222829</v>
      </c>
      <c r="Y44" s="70">
        <f t="shared" si="19"/>
        <v>16.871590432228288</v>
      </c>
      <c r="Z44" s="70">
        <f t="shared" si="20"/>
        <v>17</v>
      </c>
      <c r="AA44" s="24">
        <f t="shared" si="21"/>
        <v>17</v>
      </c>
      <c r="AB44" s="67">
        <f t="shared" si="22"/>
        <v>187</v>
      </c>
    </row>
    <row r="45" spans="1:28" ht="15" customHeight="1" x14ac:dyDescent="0.25">
      <c r="A45" s="71">
        <v>199</v>
      </c>
      <c r="B45" s="71">
        <v>170</v>
      </c>
      <c r="C45" s="68">
        <v>0</v>
      </c>
      <c r="D45" s="68">
        <v>274.54000000000002</v>
      </c>
      <c r="E45" s="68">
        <v>210.74</v>
      </c>
      <c r="F45" s="68">
        <v>0</v>
      </c>
      <c r="G45" s="68">
        <f t="shared" si="13"/>
        <v>6.041666666666667</v>
      </c>
      <c r="H45" s="68">
        <v>0</v>
      </c>
      <c r="I45" s="68">
        <f t="shared" si="14"/>
        <v>7.25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-170</v>
      </c>
      <c r="V45" s="70">
        <f t="shared" si="17"/>
        <v>-170</v>
      </c>
      <c r="W45" s="70"/>
      <c r="X45" s="70">
        <f t="shared" si="18"/>
        <v>186.87159043222829</v>
      </c>
      <c r="Y45" s="70">
        <f t="shared" si="19"/>
        <v>16.871590432228288</v>
      </c>
      <c r="Z45" s="70">
        <f t="shared" si="20"/>
        <v>17</v>
      </c>
      <c r="AA45" s="24">
        <f t="shared" si="21"/>
        <v>17</v>
      </c>
      <c r="AB45" s="67">
        <f t="shared" si="22"/>
        <v>187</v>
      </c>
    </row>
    <row r="46" spans="1:28" ht="15" customHeight="1" x14ac:dyDescent="0.25">
      <c r="A46" s="71">
        <v>151</v>
      </c>
      <c r="B46" s="71">
        <v>170</v>
      </c>
      <c r="C46" s="68">
        <v>0</v>
      </c>
      <c r="D46" s="68">
        <v>274.52999999999997</v>
      </c>
      <c r="E46" s="68">
        <v>210.74</v>
      </c>
      <c r="F46" s="68">
        <v>0</v>
      </c>
      <c r="G46" s="68">
        <f t="shared" si="13"/>
        <v>7.72</v>
      </c>
      <c r="H46" s="68">
        <v>0</v>
      </c>
      <c r="I46" s="68">
        <f t="shared" si="14"/>
        <v>6.96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0</v>
      </c>
      <c r="U46" s="74">
        <f t="shared" si="16"/>
        <v>-170</v>
      </c>
      <c r="V46" s="70">
        <f t="shared" si="17"/>
        <v>-170</v>
      </c>
      <c r="W46" s="70"/>
      <c r="X46" s="70">
        <f t="shared" si="18"/>
        <v>186.87159043222829</v>
      </c>
      <c r="Y46" s="70">
        <f t="shared" si="19"/>
        <v>16.871590432228288</v>
      </c>
      <c r="Z46" s="70">
        <f t="shared" si="20"/>
        <v>17</v>
      </c>
      <c r="AA46" s="24">
        <f t="shared" si="21"/>
        <v>17</v>
      </c>
      <c r="AB46" s="67">
        <f t="shared" si="22"/>
        <v>187</v>
      </c>
    </row>
    <row r="47" spans="1:28" ht="15" customHeight="1" x14ac:dyDescent="0.25">
      <c r="A47" s="71">
        <v>151</v>
      </c>
      <c r="B47" s="71">
        <v>160</v>
      </c>
      <c r="C47" s="68">
        <v>0</v>
      </c>
      <c r="D47" s="68">
        <v>274.52999999999997</v>
      </c>
      <c r="E47" s="68">
        <v>210.66</v>
      </c>
      <c r="F47" s="68">
        <v>0</v>
      </c>
      <c r="G47" s="68">
        <f t="shared" si="13"/>
        <v>7.4230769230769234</v>
      </c>
      <c r="H47" s="68">
        <v>0</v>
      </c>
      <c r="I47" s="68">
        <f t="shared" si="14"/>
        <v>7.0769230769230766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0</v>
      </c>
      <c r="U47" s="74">
        <f t="shared" si="16"/>
        <v>-160</v>
      </c>
      <c r="V47" s="70">
        <f t="shared" si="17"/>
        <v>-160</v>
      </c>
      <c r="W47" s="70"/>
      <c r="X47" s="70">
        <f t="shared" si="18"/>
        <v>175.87914393621486</v>
      </c>
      <c r="Y47" s="70">
        <f t="shared" si="19"/>
        <v>15.879143936214859</v>
      </c>
      <c r="Z47" s="70">
        <f t="shared" si="20"/>
        <v>16</v>
      </c>
      <c r="AA47" s="24">
        <f t="shared" si="21"/>
        <v>16</v>
      </c>
      <c r="AB47" s="67">
        <f t="shared" si="22"/>
        <v>176</v>
      </c>
    </row>
    <row r="48" spans="1:28" ht="15" customHeight="1" x14ac:dyDescent="0.25">
      <c r="A48" s="71">
        <v>199</v>
      </c>
      <c r="B48" s="71">
        <v>160</v>
      </c>
      <c r="C48" s="68">
        <v>0</v>
      </c>
      <c r="D48" s="68">
        <v>274.54000000000002</v>
      </c>
      <c r="E48" s="68">
        <v>210.66</v>
      </c>
      <c r="F48" s="68">
        <v>0</v>
      </c>
      <c r="G48" s="68">
        <f t="shared" si="13"/>
        <v>5.3703703703703702</v>
      </c>
      <c r="H48" s="68">
        <v>0</v>
      </c>
      <c r="I48" s="68">
        <f t="shared" si="14"/>
        <v>6.8148148148148149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1</v>
      </c>
      <c r="N48" s="26"/>
      <c r="O48" s="26"/>
      <c r="P48" s="25"/>
      <c r="Q48" s="25"/>
      <c r="T48" s="22">
        <v>0</v>
      </c>
      <c r="U48" s="74">
        <f t="shared" si="16"/>
        <v>-160</v>
      </c>
      <c r="V48" s="70">
        <f t="shared" si="17"/>
        <v>-160</v>
      </c>
      <c r="W48" s="70"/>
      <c r="X48" s="70">
        <f t="shared" si="18"/>
        <v>175.87914393621486</v>
      </c>
      <c r="Y48" s="70">
        <f t="shared" si="19"/>
        <v>15.879143936214859</v>
      </c>
      <c r="Z48" s="70">
        <f t="shared" si="20"/>
        <v>16</v>
      </c>
      <c r="AA48" s="24">
        <f t="shared" si="21"/>
        <v>16</v>
      </c>
      <c r="AB48" s="67">
        <f t="shared" si="22"/>
        <v>176</v>
      </c>
    </row>
    <row r="49" spans="1:28" ht="15" customHeight="1" x14ac:dyDescent="0.25">
      <c r="A49" s="71">
        <v>151</v>
      </c>
      <c r="B49" s="71">
        <v>160</v>
      </c>
      <c r="C49" s="68">
        <v>0</v>
      </c>
      <c r="D49" s="68">
        <v>274.52999999999997</v>
      </c>
      <c r="E49" s="68">
        <v>210.66</v>
      </c>
      <c r="F49" s="68">
        <v>0</v>
      </c>
      <c r="G49" s="68">
        <f t="shared" si="13"/>
        <v>6.8928571428571432</v>
      </c>
      <c r="H49" s="68">
        <v>0</v>
      </c>
      <c r="I49" s="68">
        <f t="shared" si="14"/>
        <v>6.5714285714285712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1</v>
      </c>
      <c r="N49" s="26"/>
      <c r="O49" s="26"/>
      <c r="P49" s="25"/>
      <c r="Q49" s="25"/>
      <c r="T49" s="22">
        <v>0</v>
      </c>
      <c r="U49" s="74">
        <f t="shared" si="16"/>
        <v>-160</v>
      </c>
      <c r="V49" s="70">
        <f t="shared" si="17"/>
        <v>-160</v>
      </c>
      <c r="W49" s="70"/>
      <c r="X49" s="70">
        <f t="shared" si="18"/>
        <v>175.87914393621486</v>
      </c>
      <c r="Y49" s="70">
        <f t="shared" si="19"/>
        <v>15.879143936214859</v>
      </c>
      <c r="Z49" s="70">
        <f t="shared" si="20"/>
        <v>16</v>
      </c>
      <c r="AA49" s="24">
        <f t="shared" si="21"/>
        <v>16</v>
      </c>
      <c r="AB49" s="67">
        <f t="shared" si="22"/>
        <v>176</v>
      </c>
    </row>
    <row r="50" spans="1:28" ht="15" customHeight="1" x14ac:dyDescent="0.25">
      <c r="A50" s="71">
        <v>151</v>
      </c>
      <c r="B50" s="71">
        <v>160</v>
      </c>
      <c r="C50" s="68">
        <v>0</v>
      </c>
      <c r="D50" s="68">
        <v>274.52999999999997</v>
      </c>
      <c r="E50" s="68">
        <v>210.66</v>
      </c>
      <c r="F50" s="68">
        <v>0</v>
      </c>
      <c r="G50" s="68">
        <f t="shared" si="13"/>
        <v>6.6551724137931032</v>
      </c>
      <c r="H50" s="68">
        <v>0</v>
      </c>
      <c r="I50" s="68">
        <f t="shared" si="14"/>
        <v>6.3448275862068968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25"/>
      <c r="T50" s="22">
        <v>0</v>
      </c>
      <c r="U50" s="74">
        <f t="shared" si="16"/>
        <v>-160</v>
      </c>
      <c r="V50" s="70">
        <f t="shared" si="17"/>
        <v>-160</v>
      </c>
      <c r="W50" s="70"/>
      <c r="X50" s="70">
        <f t="shared" si="18"/>
        <v>175.87914393621486</v>
      </c>
      <c r="Y50" s="70">
        <f t="shared" si="19"/>
        <v>15.879143936214859</v>
      </c>
      <c r="Z50" s="70">
        <f t="shared" si="20"/>
        <v>16</v>
      </c>
      <c r="AA50" s="24">
        <f t="shared" si="21"/>
        <v>16</v>
      </c>
      <c r="AB50" s="67">
        <f t="shared" si="22"/>
        <v>176</v>
      </c>
    </row>
    <row r="51" spans="1:28" ht="15" customHeight="1" x14ac:dyDescent="0.25">
      <c r="A51" s="71">
        <v>199</v>
      </c>
      <c r="B51" s="71">
        <v>160</v>
      </c>
      <c r="C51" s="68">
        <v>0</v>
      </c>
      <c r="D51" s="68">
        <v>274.54000000000002</v>
      </c>
      <c r="E51" s="68">
        <v>210.66</v>
      </c>
      <c r="F51" s="68">
        <v>0</v>
      </c>
      <c r="G51" s="68">
        <f t="shared" si="13"/>
        <v>4.833333333333333</v>
      </c>
      <c r="H51" s="68">
        <v>0</v>
      </c>
      <c r="I51" s="68">
        <f t="shared" si="14"/>
        <v>6.1333333333333337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25"/>
      <c r="T51" s="22">
        <v>0</v>
      </c>
      <c r="U51" s="74">
        <f t="shared" si="16"/>
        <v>-160</v>
      </c>
      <c r="V51" s="70">
        <f t="shared" si="17"/>
        <v>-160</v>
      </c>
      <c r="W51" s="70"/>
      <c r="X51" s="70">
        <f t="shared" si="18"/>
        <v>175.87914393621486</v>
      </c>
      <c r="Y51" s="70">
        <f t="shared" si="19"/>
        <v>15.879143936214859</v>
      </c>
      <c r="Z51" s="70">
        <f t="shared" si="20"/>
        <v>16</v>
      </c>
      <c r="AA51" s="24">
        <f t="shared" si="21"/>
        <v>16</v>
      </c>
      <c r="AB51" s="67">
        <f t="shared" si="22"/>
        <v>176</v>
      </c>
    </row>
    <row r="52" spans="1:28" ht="15" customHeight="1" x14ac:dyDescent="0.25">
      <c r="A52" s="71">
        <v>150</v>
      </c>
      <c r="B52" s="71">
        <v>160</v>
      </c>
      <c r="C52" s="68">
        <v>0</v>
      </c>
      <c r="D52" s="68">
        <v>274.54000000000002</v>
      </c>
      <c r="E52" s="68">
        <v>210.66</v>
      </c>
      <c r="F52" s="68">
        <v>0</v>
      </c>
      <c r="G52" s="68">
        <f t="shared" si="13"/>
        <v>6.258064516129032</v>
      </c>
      <c r="H52" s="68">
        <v>0</v>
      </c>
      <c r="I52" s="68">
        <f t="shared" si="14"/>
        <v>5.935483870967742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0</v>
      </c>
      <c r="U52" s="74">
        <f t="shared" si="16"/>
        <v>-160</v>
      </c>
      <c r="V52" s="70">
        <f t="shared" si="17"/>
        <v>-160</v>
      </c>
      <c r="W52" s="70"/>
      <c r="X52" s="70">
        <f t="shared" si="18"/>
        <v>175.87914393621486</v>
      </c>
      <c r="Y52" s="70">
        <f t="shared" si="19"/>
        <v>15.879143936214859</v>
      </c>
      <c r="Z52" s="70">
        <f t="shared" si="20"/>
        <v>16</v>
      </c>
      <c r="AA52" s="24">
        <f t="shared" si="21"/>
        <v>16</v>
      </c>
      <c r="AB52" s="67">
        <f t="shared" si="22"/>
        <v>176</v>
      </c>
    </row>
    <row r="53" spans="1:28" ht="15" customHeight="1" x14ac:dyDescent="0.25">
      <c r="A53" s="71">
        <v>247</v>
      </c>
      <c r="B53" s="71">
        <v>160</v>
      </c>
      <c r="C53" s="68">
        <v>0</v>
      </c>
      <c r="D53" s="68">
        <v>274.55</v>
      </c>
      <c r="E53" s="68">
        <v>210.66</v>
      </c>
      <c r="F53" s="68">
        <v>0</v>
      </c>
      <c r="G53" s="68">
        <f t="shared" si="13"/>
        <v>3.03125</v>
      </c>
      <c r="H53" s="68">
        <v>0</v>
      </c>
      <c r="I53" s="68">
        <f t="shared" si="14"/>
        <v>5.75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0</v>
      </c>
      <c r="U53" s="74">
        <f t="shared" si="16"/>
        <v>-160</v>
      </c>
      <c r="V53" s="70">
        <f t="shared" si="17"/>
        <v>-160</v>
      </c>
      <c r="W53" s="70"/>
      <c r="X53" s="70">
        <f t="shared" si="18"/>
        <v>175.87914393621486</v>
      </c>
      <c r="Y53" s="70">
        <f t="shared" si="19"/>
        <v>15.879143936214859</v>
      </c>
      <c r="Z53" s="70">
        <f t="shared" si="20"/>
        <v>16</v>
      </c>
      <c r="AA53" s="24">
        <f t="shared" si="21"/>
        <v>16</v>
      </c>
      <c r="AB53" s="67">
        <f t="shared" si="22"/>
        <v>176</v>
      </c>
    </row>
    <row r="54" spans="1:28" ht="15" customHeight="1" x14ac:dyDescent="0.25">
      <c r="A54" s="71">
        <v>102</v>
      </c>
      <c r="B54" s="71">
        <v>160</v>
      </c>
      <c r="C54" s="68">
        <v>0</v>
      </c>
      <c r="D54" s="68">
        <v>274.54000000000002</v>
      </c>
      <c r="E54" s="68">
        <v>210.66</v>
      </c>
      <c r="F54" s="68">
        <v>0</v>
      </c>
      <c r="G54" s="68">
        <f t="shared" ref="G54:G85" si="26">($A$21-A54)/(ROW(A54)-ROW($A$21))</f>
        <v>7.333333333333333</v>
      </c>
      <c r="H54" s="68">
        <v>0</v>
      </c>
      <c r="I54" s="68">
        <f t="shared" ref="I54:I85" si="27">($A$21-B54)/(ROW(B54)-ROW($A$21))</f>
        <v>5.5757575757575761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-160</v>
      </c>
      <c r="V54" s="70">
        <f t="shared" si="17"/>
        <v>-160</v>
      </c>
      <c r="W54" s="70"/>
      <c r="X54" s="70">
        <f t="shared" si="18"/>
        <v>175.87914393621486</v>
      </c>
      <c r="Y54" s="70">
        <f t="shared" si="19"/>
        <v>15.879143936214859</v>
      </c>
      <c r="Z54" s="70">
        <f t="shared" si="20"/>
        <v>16</v>
      </c>
      <c r="AA54" s="24">
        <f t="shared" si="21"/>
        <v>16</v>
      </c>
      <c r="AB54" s="67">
        <f t="shared" si="22"/>
        <v>176</v>
      </c>
    </row>
    <row r="55" spans="1:28" ht="15" customHeight="1" x14ac:dyDescent="0.25">
      <c r="A55" s="71">
        <v>248</v>
      </c>
      <c r="B55" s="71">
        <v>160</v>
      </c>
      <c r="C55" s="68">
        <v>0</v>
      </c>
      <c r="D55" s="68">
        <v>274.55</v>
      </c>
      <c r="E55" s="68">
        <v>210.66</v>
      </c>
      <c r="F55" s="68">
        <v>0</v>
      </c>
      <c r="G55" s="68">
        <f t="shared" si="26"/>
        <v>2.8235294117647061</v>
      </c>
      <c r="H55" s="68">
        <v>0</v>
      </c>
      <c r="I55" s="68">
        <f t="shared" si="27"/>
        <v>5.4117647058823533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0</v>
      </c>
      <c r="N55" s="26"/>
      <c r="O55" s="26"/>
      <c r="P55" s="25"/>
      <c r="Q55" s="25"/>
      <c r="T55" s="22">
        <v>0</v>
      </c>
      <c r="U55" s="74">
        <f t="shared" si="16"/>
        <v>-160</v>
      </c>
      <c r="V55" s="70">
        <f t="shared" si="17"/>
        <v>-160</v>
      </c>
      <c r="W55" s="70"/>
      <c r="X55" s="70">
        <f t="shared" si="18"/>
        <v>175.87914393621486</v>
      </c>
      <c r="Y55" s="70">
        <f t="shared" si="19"/>
        <v>15.879143936214859</v>
      </c>
      <c r="Z55" s="70">
        <f t="shared" si="20"/>
        <v>16</v>
      </c>
      <c r="AA55" s="24">
        <f t="shared" si="21"/>
        <v>16</v>
      </c>
      <c r="AB55" s="67">
        <f t="shared" si="22"/>
        <v>176</v>
      </c>
    </row>
    <row r="56" spans="1:28" ht="15" customHeight="1" x14ac:dyDescent="0.25">
      <c r="A56" s="71">
        <v>53</v>
      </c>
      <c r="B56" s="71">
        <v>160</v>
      </c>
      <c r="C56" s="68">
        <v>0</v>
      </c>
      <c r="D56" s="68">
        <v>274.54000000000002</v>
      </c>
      <c r="E56" s="68">
        <v>210.66</v>
      </c>
      <c r="F56" s="68">
        <v>0</v>
      </c>
      <c r="G56" s="68">
        <f t="shared" si="26"/>
        <v>8.3142857142857149</v>
      </c>
      <c r="H56" s="68">
        <v>0</v>
      </c>
      <c r="I56" s="68">
        <f t="shared" si="27"/>
        <v>5.2571428571428571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-160</v>
      </c>
      <c r="V56" s="70">
        <f t="shared" si="17"/>
        <v>-160</v>
      </c>
      <c r="W56" s="70"/>
      <c r="X56" s="70">
        <f t="shared" si="18"/>
        <v>175.87914393621486</v>
      </c>
      <c r="Y56" s="70">
        <f t="shared" si="19"/>
        <v>15.879143936214859</v>
      </c>
      <c r="Z56" s="70">
        <f t="shared" si="20"/>
        <v>16</v>
      </c>
      <c r="AA56" s="24">
        <f t="shared" si="21"/>
        <v>16</v>
      </c>
      <c r="AB56" s="67">
        <f t="shared" si="22"/>
        <v>176</v>
      </c>
    </row>
    <row r="57" spans="1:28" ht="15" customHeight="1" x14ac:dyDescent="0.25">
      <c r="A57" s="71">
        <v>219</v>
      </c>
      <c r="B57" s="71">
        <v>160</v>
      </c>
      <c r="C57" s="68">
        <v>0</v>
      </c>
      <c r="D57" s="68">
        <v>274.54000000000002</v>
      </c>
      <c r="E57" s="68">
        <v>210.66</v>
      </c>
      <c r="F57" s="68">
        <v>0</v>
      </c>
      <c r="G57" s="68">
        <f t="shared" si="26"/>
        <v>3.4722222222222223</v>
      </c>
      <c r="H57" s="68">
        <v>0</v>
      </c>
      <c r="I57" s="68">
        <f t="shared" si="27"/>
        <v>5.1111111111111107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-160</v>
      </c>
      <c r="V57" s="70">
        <f t="shared" si="17"/>
        <v>-160</v>
      </c>
      <c r="W57" s="70"/>
      <c r="X57" s="70">
        <f t="shared" si="18"/>
        <v>175.87914393621486</v>
      </c>
      <c r="Y57" s="70">
        <f t="shared" si="19"/>
        <v>15.879143936214859</v>
      </c>
      <c r="Z57" s="70">
        <f t="shared" si="20"/>
        <v>16</v>
      </c>
      <c r="AA57" s="24">
        <f t="shared" si="21"/>
        <v>16</v>
      </c>
      <c r="AB57" s="67">
        <f t="shared" si="22"/>
        <v>176</v>
      </c>
    </row>
    <row r="58" spans="1:28" ht="15" customHeight="1" x14ac:dyDescent="0.25">
      <c r="A58" s="71">
        <v>176</v>
      </c>
      <c r="B58" s="71">
        <v>160</v>
      </c>
      <c r="C58" s="68">
        <v>0</v>
      </c>
      <c r="D58" s="68">
        <v>274.55</v>
      </c>
      <c r="E58" s="68">
        <v>210.66</v>
      </c>
      <c r="F58" s="68">
        <v>0</v>
      </c>
      <c r="G58" s="68">
        <f t="shared" si="26"/>
        <v>4.5405405405405403</v>
      </c>
      <c r="H58" s="68">
        <v>0</v>
      </c>
      <c r="I58" s="68">
        <f t="shared" si="27"/>
        <v>4.9729729729729728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0</v>
      </c>
      <c r="U58" s="74">
        <f t="shared" si="16"/>
        <v>-160</v>
      </c>
      <c r="V58" s="70">
        <f t="shared" si="17"/>
        <v>-160</v>
      </c>
      <c r="W58" s="70"/>
      <c r="X58" s="70">
        <f t="shared" si="18"/>
        <v>175.87914393621486</v>
      </c>
      <c r="Y58" s="70">
        <f t="shared" si="19"/>
        <v>15.879143936214859</v>
      </c>
      <c r="Z58" s="70">
        <f t="shared" si="20"/>
        <v>16</v>
      </c>
      <c r="AA58" s="24">
        <f t="shared" si="21"/>
        <v>16</v>
      </c>
      <c r="AB58" s="67">
        <f t="shared" si="22"/>
        <v>176</v>
      </c>
    </row>
    <row r="59" spans="1:28" ht="15" customHeight="1" x14ac:dyDescent="0.25">
      <c r="A59" s="71">
        <v>128</v>
      </c>
      <c r="B59" s="71">
        <v>160</v>
      </c>
      <c r="C59" s="68">
        <v>0</v>
      </c>
      <c r="D59" s="68">
        <v>274.54000000000002</v>
      </c>
      <c r="E59" s="68">
        <v>210.66</v>
      </c>
      <c r="F59" s="68">
        <v>0</v>
      </c>
      <c r="G59" s="68">
        <f t="shared" si="26"/>
        <v>5.6842105263157894</v>
      </c>
      <c r="H59" s="68">
        <v>0</v>
      </c>
      <c r="I59" s="68">
        <f t="shared" si="27"/>
        <v>4.8421052631578947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0</v>
      </c>
      <c r="U59" s="74">
        <f t="shared" si="16"/>
        <v>-160</v>
      </c>
      <c r="V59" s="70">
        <f t="shared" si="17"/>
        <v>-160</v>
      </c>
      <c r="W59" s="70"/>
      <c r="X59" s="70">
        <f t="shared" si="18"/>
        <v>175.87914393621486</v>
      </c>
      <c r="Y59" s="70">
        <f t="shared" si="19"/>
        <v>15.879143936214859</v>
      </c>
      <c r="Z59" s="70">
        <f t="shared" si="20"/>
        <v>16</v>
      </c>
      <c r="AA59" s="24">
        <f t="shared" si="21"/>
        <v>16</v>
      </c>
      <c r="AB59" s="67">
        <f t="shared" si="22"/>
        <v>176</v>
      </c>
    </row>
    <row r="60" spans="1:28" ht="15" customHeight="1" x14ac:dyDescent="0.25">
      <c r="A60" s="71">
        <v>225</v>
      </c>
      <c r="B60" s="71">
        <v>160</v>
      </c>
      <c r="C60" s="68">
        <v>0</v>
      </c>
      <c r="D60" s="68">
        <v>274.55</v>
      </c>
      <c r="E60" s="68">
        <v>210.66</v>
      </c>
      <c r="F60" s="68">
        <v>0</v>
      </c>
      <c r="G60" s="68">
        <f t="shared" si="26"/>
        <v>3.0512820512820511</v>
      </c>
      <c r="H60" s="68">
        <v>0</v>
      </c>
      <c r="I60" s="68">
        <f t="shared" si="27"/>
        <v>4.7179487179487181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0</v>
      </c>
      <c r="U60" s="74">
        <f t="shared" si="16"/>
        <v>-160</v>
      </c>
      <c r="V60" s="70">
        <f t="shared" si="17"/>
        <v>-160</v>
      </c>
      <c r="W60" s="70"/>
      <c r="X60" s="70">
        <f t="shared" si="18"/>
        <v>175.87914393621486</v>
      </c>
      <c r="Y60" s="70">
        <f t="shared" si="19"/>
        <v>15.879143936214859</v>
      </c>
      <c r="Z60" s="70">
        <f t="shared" si="20"/>
        <v>16</v>
      </c>
      <c r="AA60" s="24">
        <f t="shared" si="21"/>
        <v>16</v>
      </c>
      <c r="AB60" s="67">
        <f t="shared" si="22"/>
        <v>176</v>
      </c>
    </row>
    <row r="61" spans="1:28" ht="15" customHeight="1" x14ac:dyDescent="0.25">
      <c r="A61" s="71">
        <v>79</v>
      </c>
      <c r="B61" s="71">
        <v>160</v>
      </c>
      <c r="C61" s="68">
        <v>0</v>
      </c>
      <c r="D61" s="68">
        <v>274.54000000000002</v>
      </c>
      <c r="E61" s="68">
        <v>210.66</v>
      </c>
      <c r="F61" s="68">
        <v>0</v>
      </c>
      <c r="G61" s="68">
        <f t="shared" si="26"/>
        <v>6.625</v>
      </c>
      <c r="H61" s="68">
        <v>0</v>
      </c>
      <c r="I61" s="68">
        <f t="shared" si="27"/>
        <v>4.5999999999999996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0</v>
      </c>
      <c r="U61" s="74">
        <f t="shared" si="16"/>
        <v>-160</v>
      </c>
      <c r="V61" s="70">
        <f t="shared" si="17"/>
        <v>-160</v>
      </c>
      <c r="W61" s="70"/>
      <c r="X61" s="70">
        <f t="shared" si="18"/>
        <v>175.87914393621486</v>
      </c>
      <c r="Y61" s="70">
        <f t="shared" si="19"/>
        <v>15.879143936214859</v>
      </c>
      <c r="Z61" s="70">
        <f t="shared" si="20"/>
        <v>16</v>
      </c>
      <c r="AA61" s="24">
        <f t="shared" si="21"/>
        <v>16</v>
      </c>
      <c r="AB61" s="67">
        <f t="shared" si="22"/>
        <v>176</v>
      </c>
    </row>
    <row r="62" spans="1:28" ht="15" customHeight="1" x14ac:dyDescent="0.25">
      <c r="A62" s="71">
        <v>225</v>
      </c>
      <c r="B62" s="71">
        <v>150</v>
      </c>
      <c r="C62" s="68">
        <v>0</v>
      </c>
      <c r="D62" s="68">
        <v>274.55</v>
      </c>
      <c r="E62" s="68">
        <v>210.57</v>
      </c>
      <c r="F62" s="68">
        <v>0</v>
      </c>
      <c r="G62" s="68">
        <f t="shared" si="26"/>
        <v>2.9024390243902438</v>
      </c>
      <c r="H62" s="68">
        <v>0</v>
      </c>
      <c r="I62" s="68">
        <f t="shared" si="27"/>
        <v>4.7317073170731705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0</v>
      </c>
      <c r="N62" s="26"/>
      <c r="O62" s="26"/>
      <c r="P62" s="25"/>
      <c r="Q62" s="25"/>
      <c r="T62" s="22">
        <v>0</v>
      </c>
      <c r="U62" s="74">
        <f t="shared" si="16"/>
        <v>-150</v>
      </c>
      <c r="V62" s="70">
        <f t="shared" si="17"/>
        <v>-150</v>
      </c>
      <c r="W62" s="70"/>
      <c r="X62" s="70">
        <f t="shared" si="18"/>
        <v>164.88669744020143</v>
      </c>
      <c r="Y62" s="70">
        <f t="shared" si="19"/>
        <v>14.886697440201431</v>
      </c>
      <c r="Z62" s="70">
        <f t="shared" si="20"/>
        <v>15</v>
      </c>
      <c r="AA62" s="24">
        <f t="shared" si="21"/>
        <v>15</v>
      </c>
      <c r="AB62" s="67">
        <f t="shared" si="22"/>
        <v>165</v>
      </c>
    </row>
    <row r="63" spans="1:28" ht="15" customHeight="1" x14ac:dyDescent="0.25">
      <c r="A63" s="71">
        <v>128</v>
      </c>
      <c r="B63" s="71">
        <v>150</v>
      </c>
      <c r="C63" s="68">
        <v>0</v>
      </c>
      <c r="D63" s="68">
        <v>274.55</v>
      </c>
      <c r="E63" s="68">
        <v>210.57</v>
      </c>
      <c r="F63" s="68">
        <v>0</v>
      </c>
      <c r="G63" s="68">
        <f t="shared" si="26"/>
        <v>5.1428571428571432</v>
      </c>
      <c r="H63" s="68">
        <v>0</v>
      </c>
      <c r="I63" s="68">
        <f t="shared" si="27"/>
        <v>4.6190476190476186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0</v>
      </c>
      <c r="N63" s="26"/>
      <c r="O63" s="26"/>
      <c r="P63" s="25"/>
      <c r="Q63" s="25"/>
      <c r="T63" s="22">
        <v>0</v>
      </c>
      <c r="U63" s="74">
        <f t="shared" si="16"/>
        <v>-150</v>
      </c>
      <c r="V63" s="70">
        <f t="shared" si="17"/>
        <v>-150</v>
      </c>
      <c r="W63" s="70"/>
      <c r="X63" s="70">
        <f t="shared" si="18"/>
        <v>164.88669744020143</v>
      </c>
      <c r="Y63" s="70">
        <f t="shared" si="19"/>
        <v>14.886697440201431</v>
      </c>
      <c r="Z63" s="70">
        <f t="shared" si="20"/>
        <v>15</v>
      </c>
      <c r="AA63" s="24">
        <f t="shared" si="21"/>
        <v>15</v>
      </c>
      <c r="AB63" s="67">
        <f t="shared" si="22"/>
        <v>165</v>
      </c>
    </row>
    <row r="64" spans="1:28" ht="15" customHeight="1" x14ac:dyDescent="0.25">
      <c r="A64" s="71">
        <v>176</v>
      </c>
      <c r="B64" s="71">
        <v>150</v>
      </c>
      <c r="C64" s="68">
        <v>0</v>
      </c>
      <c r="D64" s="68">
        <v>274.55</v>
      </c>
      <c r="E64" s="68">
        <v>210.57</v>
      </c>
      <c r="F64" s="68">
        <v>0</v>
      </c>
      <c r="G64" s="68">
        <f t="shared" si="26"/>
        <v>3.9069767441860463</v>
      </c>
      <c r="H64" s="68">
        <v>0</v>
      </c>
      <c r="I64" s="68">
        <f t="shared" si="27"/>
        <v>4.5116279069767442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0</v>
      </c>
      <c r="N64" s="26"/>
      <c r="O64" s="26"/>
      <c r="P64" s="25"/>
      <c r="Q64" s="25"/>
      <c r="T64" s="22">
        <v>0</v>
      </c>
      <c r="U64" s="74">
        <f t="shared" si="16"/>
        <v>-150</v>
      </c>
      <c r="V64" s="70">
        <f t="shared" si="17"/>
        <v>-150</v>
      </c>
      <c r="W64" s="70"/>
      <c r="X64" s="70">
        <f t="shared" si="18"/>
        <v>164.88669744020143</v>
      </c>
      <c r="Y64" s="70">
        <f t="shared" si="19"/>
        <v>14.886697440201431</v>
      </c>
      <c r="Z64" s="70">
        <f t="shared" si="20"/>
        <v>15</v>
      </c>
      <c r="AA64" s="24">
        <f t="shared" si="21"/>
        <v>15</v>
      </c>
      <c r="AB64" s="67">
        <f t="shared" si="22"/>
        <v>165</v>
      </c>
    </row>
    <row r="65" spans="1:28" ht="15" customHeight="1" x14ac:dyDescent="0.25">
      <c r="A65" s="71">
        <v>128</v>
      </c>
      <c r="B65" s="71">
        <v>150</v>
      </c>
      <c r="C65" s="68">
        <v>0</v>
      </c>
      <c r="D65" s="68">
        <v>274.55</v>
      </c>
      <c r="E65" s="68">
        <v>210.57</v>
      </c>
      <c r="F65" s="68">
        <v>0</v>
      </c>
      <c r="G65" s="68">
        <f t="shared" si="26"/>
        <v>4.9090909090909092</v>
      </c>
      <c r="H65" s="68">
        <v>0</v>
      </c>
      <c r="I65" s="68">
        <f t="shared" si="27"/>
        <v>4.4090909090909092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25"/>
      <c r="T65" s="22">
        <v>0</v>
      </c>
      <c r="U65" s="74">
        <f t="shared" si="16"/>
        <v>-150</v>
      </c>
      <c r="V65" s="70">
        <f t="shared" si="17"/>
        <v>-150</v>
      </c>
      <c r="W65" s="70"/>
      <c r="X65" s="70">
        <f t="shared" si="18"/>
        <v>164.88669744020143</v>
      </c>
      <c r="Y65" s="70">
        <f t="shared" si="19"/>
        <v>14.886697440201431</v>
      </c>
      <c r="Z65" s="70">
        <f t="shared" si="20"/>
        <v>15</v>
      </c>
      <c r="AA65" s="24">
        <f t="shared" si="21"/>
        <v>15</v>
      </c>
      <c r="AB65" s="67">
        <f t="shared" si="22"/>
        <v>165</v>
      </c>
    </row>
    <row r="66" spans="1:28" ht="15" customHeight="1" x14ac:dyDescent="0.25">
      <c r="A66" s="71">
        <v>137</v>
      </c>
      <c r="B66" s="71">
        <v>150</v>
      </c>
      <c r="C66" s="68">
        <v>0</v>
      </c>
      <c r="D66" s="68">
        <v>274.54000000000002</v>
      </c>
      <c r="E66" s="68">
        <v>210.57</v>
      </c>
      <c r="F66" s="68">
        <v>0</v>
      </c>
      <c r="G66" s="68">
        <f t="shared" si="26"/>
        <v>4.5999999999999996</v>
      </c>
      <c r="H66" s="68">
        <v>0</v>
      </c>
      <c r="I66" s="68">
        <f t="shared" si="27"/>
        <v>4.3111111111111109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3" ca="1" si="28">IF(RAND()&lt;0.5,0,1)</f>
        <v>1</v>
      </c>
      <c r="N66" s="26"/>
      <c r="O66" s="26"/>
      <c r="P66" s="25"/>
      <c r="Q66" s="25"/>
      <c r="T66" s="22">
        <v>0</v>
      </c>
      <c r="U66" s="74">
        <f t="shared" ref="U66:U93" si="29">T66-B66</f>
        <v>-150</v>
      </c>
      <c r="V66" s="70">
        <f t="shared" ref="V66:V93" si="30">ROUND(U66,0)</f>
        <v>-150</v>
      </c>
      <c r="W66" s="70"/>
      <c r="X66" s="70">
        <f t="shared" ref="X66:X93" si="31">B66/$W$2*$W$3</f>
        <v>164.88669744020143</v>
      </c>
      <c r="Y66" s="70">
        <f t="shared" ref="Y66:Y93" si="32">X66-B66</f>
        <v>14.886697440201431</v>
      </c>
      <c r="Z66" s="70">
        <f t="shared" ref="Z66:Z93" si="33">ROUND(Y66,0)</f>
        <v>15</v>
      </c>
      <c r="AA66" s="24">
        <f t="shared" ref="AA66:AA93" si="34">IF(V66&gt;=0,V66,Z66)</f>
        <v>15</v>
      </c>
      <c r="AB66" s="67">
        <f t="shared" ref="AB66:AB93" si="35">B66+AA66</f>
        <v>165</v>
      </c>
    </row>
    <row r="67" spans="1:28" ht="15" customHeight="1" x14ac:dyDescent="0.25">
      <c r="A67" s="71">
        <v>201</v>
      </c>
      <c r="B67" s="71">
        <v>150</v>
      </c>
      <c r="C67" s="68">
        <v>0</v>
      </c>
      <c r="D67" s="68">
        <v>274.55</v>
      </c>
      <c r="E67" s="68">
        <v>210.57</v>
      </c>
      <c r="F67" s="68">
        <v>0</v>
      </c>
      <c r="G67" s="68">
        <f t="shared" si="26"/>
        <v>3.1086956521739131</v>
      </c>
      <c r="H67" s="68">
        <v>0</v>
      </c>
      <c r="I67" s="68">
        <f t="shared" si="27"/>
        <v>4.2173913043478262</v>
      </c>
      <c r="J67" s="72">
        <f t="shared" ref="J67:J93" si="36">IF(ABS(B67-B66)&lt;=50,1,0)</f>
        <v>1</v>
      </c>
      <c r="K67" s="72">
        <f t="shared" ref="K67:K93" si="37">IF(ABS((B67-B66))&lt;=50,1,IF((B67-B66)*($B$4-$B$2)&gt;=0,1,-1))</f>
        <v>1</v>
      </c>
      <c r="L67" s="72">
        <f t="shared" si="25"/>
        <v>1</v>
      </c>
      <c r="M67" s="72">
        <f t="shared" ca="1" si="28"/>
        <v>0</v>
      </c>
      <c r="N67" s="26"/>
      <c r="O67" s="26"/>
      <c r="P67" s="25"/>
      <c r="Q67" s="25"/>
      <c r="T67" s="22">
        <v>0</v>
      </c>
      <c r="U67" s="74">
        <f t="shared" si="29"/>
        <v>-150</v>
      </c>
      <c r="V67" s="70">
        <f t="shared" si="30"/>
        <v>-150</v>
      </c>
      <c r="W67" s="70"/>
      <c r="X67" s="70">
        <f t="shared" si="31"/>
        <v>164.88669744020143</v>
      </c>
      <c r="Y67" s="70">
        <f t="shared" si="32"/>
        <v>14.886697440201431</v>
      </c>
      <c r="Z67" s="70">
        <f t="shared" si="33"/>
        <v>15</v>
      </c>
      <c r="AA67" s="24">
        <f t="shared" si="34"/>
        <v>15</v>
      </c>
      <c r="AB67" s="67">
        <f t="shared" si="35"/>
        <v>165</v>
      </c>
    </row>
    <row r="68" spans="1:28" ht="15" customHeight="1" x14ac:dyDescent="0.25">
      <c r="A68" s="71">
        <v>153</v>
      </c>
      <c r="B68" s="71">
        <v>150</v>
      </c>
      <c r="C68" s="68">
        <v>0</v>
      </c>
      <c r="D68" s="68">
        <v>274.55</v>
      </c>
      <c r="E68" s="68">
        <v>210.57</v>
      </c>
      <c r="F68" s="68">
        <v>0</v>
      </c>
      <c r="G68" s="68">
        <f t="shared" si="26"/>
        <v>4.0638297872340425</v>
      </c>
      <c r="H68" s="68">
        <v>0</v>
      </c>
      <c r="I68" s="68">
        <f t="shared" si="27"/>
        <v>4.1276595744680851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0</v>
      </c>
      <c r="N68" s="26"/>
      <c r="O68" s="26"/>
      <c r="P68" s="25"/>
      <c r="Q68" s="25"/>
      <c r="T68" s="22">
        <v>0</v>
      </c>
      <c r="U68" s="74">
        <f t="shared" si="29"/>
        <v>-150</v>
      </c>
      <c r="V68" s="70">
        <f t="shared" si="30"/>
        <v>-150</v>
      </c>
      <c r="W68" s="70"/>
      <c r="X68" s="70">
        <f t="shared" si="31"/>
        <v>164.88669744020143</v>
      </c>
      <c r="Y68" s="70">
        <f t="shared" si="32"/>
        <v>14.886697440201431</v>
      </c>
      <c r="Z68" s="70">
        <f t="shared" si="33"/>
        <v>15</v>
      </c>
      <c r="AA68" s="24">
        <f t="shared" si="34"/>
        <v>15</v>
      </c>
      <c r="AB68" s="67">
        <f t="shared" si="35"/>
        <v>165</v>
      </c>
    </row>
    <row r="69" spans="1:28" ht="15" customHeight="1" x14ac:dyDescent="0.25">
      <c r="A69" s="71">
        <v>153</v>
      </c>
      <c r="B69" s="71">
        <v>150</v>
      </c>
      <c r="C69" s="68">
        <v>0</v>
      </c>
      <c r="D69" s="68">
        <v>274.55</v>
      </c>
      <c r="E69" s="68">
        <v>210.57</v>
      </c>
      <c r="F69" s="68">
        <v>0</v>
      </c>
      <c r="G69" s="68">
        <f t="shared" si="26"/>
        <v>3.9791666666666665</v>
      </c>
      <c r="H69" s="68">
        <v>0</v>
      </c>
      <c r="I69" s="68">
        <f t="shared" si="27"/>
        <v>4.041666666666667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0</v>
      </c>
      <c r="N69" s="26"/>
      <c r="O69" s="26"/>
      <c r="P69" s="25"/>
      <c r="Q69" s="25"/>
      <c r="T69" s="22">
        <v>0</v>
      </c>
      <c r="U69" s="74">
        <f t="shared" si="29"/>
        <v>-150</v>
      </c>
      <c r="V69" s="70">
        <f t="shared" si="30"/>
        <v>-150</v>
      </c>
      <c r="W69" s="70"/>
      <c r="X69" s="70">
        <f t="shared" si="31"/>
        <v>164.88669744020143</v>
      </c>
      <c r="Y69" s="70">
        <f t="shared" si="32"/>
        <v>14.886697440201431</v>
      </c>
      <c r="Z69" s="70">
        <f t="shared" si="33"/>
        <v>15</v>
      </c>
      <c r="AA69" s="24">
        <f t="shared" si="34"/>
        <v>15</v>
      </c>
      <c r="AB69" s="67">
        <f t="shared" si="35"/>
        <v>165</v>
      </c>
    </row>
    <row r="70" spans="1:28" ht="15" customHeight="1" x14ac:dyDescent="0.25">
      <c r="A70" s="71">
        <v>153</v>
      </c>
      <c r="B70" s="71">
        <v>150</v>
      </c>
      <c r="C70" s="68">
        <v>0</v>
      </c>
      <c r="D70" s="68">
        <v>274.55</v>
      </c>
      <c r="E70" s="68">
        <v>210.57</v>
      </c>
      <c r="F70" s="68">
        <v>0</v>
      </c>
      <c r="G70" s="68">
        <f t="shared" si="26"/>
        <v>3.8979591836734695</v>
      </c>
      <c r="H70" s="68">
        <v>0</v>
      </c>
      <c r="I70" s="68">
        <f t="shared" si="27"/>
        <v>3.9591836734693877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1</v>
      </c>
      <c r="N70" s="26"/>
      <c r="O70" s="26"/>
      <c r="P70" s="25"/>
      <c r="Q70" s="25"/>
      <c r="T70" s="22">
        <v>0</v>
      </c>
      <c r="U70" s="74">
        <f t="shared" si="29"/>
        <v>-150</v>
      </c>
      <c r="V70" s="70">
        <f t="shared" si="30"/>
        <v>-150</v>
      </c>
      <c r="W70" s="70"/>
      <c r="X70" s="70">
        <f t="shared" si="31"/>
        <v>164.88669744020143</v>
      </c>
      <c r="Y70" s="70">
        <f t="shared" si="32"/>
        <v>14.886697440201431</v>
      </c>
      <c r="Z70" s="70">
        <f t="shared" si="33"/>
        <v>15</v>
      </c>
      <c r="AA70" s="24">
        <f t="shared" si="34"/>
        <v>15</v>
      </c>
      <c r="AB70" s="67">
        <f t="shared" si="35"/>
        <v>165</v>
      </c>
    </row>
    <row r="71" spans="1:28" ht="15" customHeight="1" x14ac:dyDescent="0.25">
      <c r="A71" s="71">
        <v>153</v>
      </c>
      <c r="B71" s="71">
        <v>150</v>
      </c>
      <c r="C71" s="68">
        <v>0</v>
      </c>
      <c r="D71" s="68">
        <v>274.55</v>
      </c>
      <c r="E71" s="68">
        <v>210.57</v>
      </c>
      <c r="F71" s="68">
        <v>0</v>
      </c>
      <c r="G71" s="68">
        <f t="shared" si="26"/>
        <v>3.82</v>
      </c>
      <c r="H71" s="68">
        <v>0</v>
      </c>
      <c r="I71" s="68">
        <f t="shared" si="27"/>
        <v>3.88</v>
      </c>
      <c r="J71" s="72">
        <f t="shared" si="36"/>
        <v>1</v>
      </c>
      <c r="K71" s="72">
        <f t="shared" si="37"/>
        <v>1</v>
      </c>
      <c r="L71" s="72">
        <f t="shared" ref="L71:L93" si="38">IF(OR(COUNTIF(K67:K71,1)=5,COUNTIF(K67:K71,-1)=5),1,0)</f>
        <v>1</v>
      </c>
      <c r="M71" s="72">
        <f t="shared" ca="1" si="28"/>
        <v>1</v>
      </c>
      <c r="N71" s="26"/>
      <c r="O71" s="26"/>
      <c r="P71" s="25"/>
      <c r="Q71" s="25"/>
      <c r="T71" s="22">
        <v>0</v>
      </c>
      <c r="U71" s="74">
        <f t="shared" si="29"/>
        <v>-150</v>
      </c>
      <c r="V71" s="70">
        <f t="shared" si="30"/>
        <v>-150</v>
      </c>
      <c r="W71" s="70"/>
      <c r="X71" s="70">
        <f t="shared" si="31"/>
        <v>164.88669744020143</v>
      </c>
      <c r="Y71" s="70">
        <f t="shared" si="32"/>
        <v>14.886697440201431</v>
      </c>
      <c r="Z71" s="70">
        <f t="shared" si="33"/>
        <v>15</v>
      </c>
      <c r="AA71" s="24">
        <f t="shared" si="34"/>
        <v>15</v>
      </c>
      <c r="AB71" s="67">
        <f t="shared" si="35"/>
        <v>165</v>
      </c>
    </row>
    <row r="72" spans="1:28" ht="15" customHeight="1" x14ac:dyDescent="0.25">
      <c r="A72" s="71">
        <v>153</v>
      </c>
      <c r="B72" s="71">
        <v>150</v>
      </c>
      <c r="C72" s="68">
        <v>0</v>
      </c>
      <c r="D72" s="68">
        <v>274.55</v>
      </c>
      <c r="E72" s="68">
        <v>210.57</v>
      </c>
      <c r="F72" s="68">
        <v>0</v>
      </c>
      <c r="G72" s="68">
        <f t="shared" si="26"/>
        <v>3.7450980392156863</v>
      </c>
      <c r="H72" s="68">
        <v>0</v>
      </c>
      <c r="I72" s="68">
        <f t="shared" si="27"/>
        <v>3.8039215686274508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1</v>
      </c>
      <c r="N72" s="26"/>
      <c r="O72" s="26"/>
      <c r="P72" s="25"/>
      <c r="Q72" s="25"/>
      <c r="T72" s="22">
        <v>0</v>
      </c>
      <c r="U72" s="74">
        <f t="shared" si="29"/>
        <v>-150</v>
      </c>
      <c r="V72" s="70">
        <f t="shared" si="30"/>
        <v>-150</v>
      </c>
      <c r="W72" s="70"/>
      <c r="X72" s="70">
        <f t="shared" si="31"/>
        <v>164.88669744020143</v>
      </c>
      <c r="Y72" s="70">
        <f t="shared" si="32"/>
        <v>14.886697440201431</v>
      </c>
      <c r="Z72" s="70">
        <f t="shared" si="33"/>
        <v>15</v>
      </c>
      <c r="AA72" s="24">
        <f t="shared" si="34"/>
        <v>15</v>
      </c>
      <c r="AB72" s="67">
        <f t="shared" si="35"/>
        <v>165</v>
      </c>
    </row>
    <row r="73" spans="1:28" ht="15" customHeight="1" x14ac:dyDescent="0.25">
      <c r="A73" s="71">
        <v>152</v>
      </c>
      <c r="B73" s="71">
        <v>150</v>
      </c>
      <c r="C73" s="68">
        <v>0</v>
      </c>
      <c r="D73" s="68">
        <v>274.55</v>
      </c>
      <c r="E73" s="68">
        <v>210.57</v>
      </c>
      <c r="F73" s="68">
        <v>0</v>
      </c>
      <c r="G73" s="68">
        <f t="shared" si="26"/>
        <v>3.6923076923076925</v>
      </c>
      <c r="H73" s="68">
        <v>0</v>
      </c>
      <c r="I73" s="68">
        <f t="shared" si="27"/>
        <v>3.7307692307692308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1</v>
      </c>
      <c r="N73" s="26"/>
      <c r="O73" s="26"/>
      <c r="P73" s="25"/>
      <c r="Q73" s="25"/>
      <c r="T73" s="22">
        <v>0</v>
      </c>
      <c r="U73" s="74">
        <f t="shared" si="29"/>
        <v>-150</v>
      </c>
      <c r="V73" s="70">
        <f t="shared" si="30"/>
        <v>-150</v>
      </c>
      <c r="W73" s="70"/>
      <c r="X73" s="70">
        <f t="shared" si="31"/>
        <v>164.88669744020143</v>
      </c>
      <c r="Y73" s="70">
        <f t="shared" si="32"/>
        <v>14.886697440201431</v>
      </c>
      <c r="Z73" s="70">
        <f t="shared" si="33"/>
        <v>15</v>
      </c>
      <c r="AA73" s="24">
        <f t="shared" si="34"/>
        <v>15</v>
      </c>
      <c r="AB73" s="67">
        <f t="shared" si="35"/>
        <v>165</v>
      </c>
    </row>
    <row r="74" spans="1:28" ht="15" customHeight="1" x14ac:dyDescent="0.25">
      <c r="A74" s="71">
        <v>152</v>
      </c>
      <c r="B74" s="71">
        <v>150</v>
      </c>
      <c r="C74" s="68">
        <v>0</v>
      </c>
      <c r="D74" s="68">
        <v>274.55</v>
      </c>
      <c r="E74" s="68">
        <v>210.57</v>
      </c>
      <c r="F74" s="68">
        <v>0</v>
      </c>
      <c r="G74" s="68">
        <f t="shared" si="26"/>
        <v>3.6226415094339623</v>
      </c>
      <c r="H74" s="68">
        <v>0</v>
      </c>
      <c r="I74" s="68">
        <f t="shared" si="27"/>
        <v>3.6603773584905661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1</v>
      </c>
      <c r="N74" s="26"/>
      <c r="O74" s="26"/>
      <c r="P74" s="25"/>
      <c r="Q74" s="25"/>
      <c r="T74" s="22">
        <v>0</v>
      </c>
      <c r="U74" s="74">
        <f t="shared" si="29"/>
        <v>-150</v>
      </c>
      <c r="V74" s="70">
        <f t="shared" si="30"/>
        <v>-150</v>
      </c>
      <c r="W74" s="70"/>
      <c r="X74" s="70">
        <f t="shared" si="31"/>
        <v>164.88669744020143</v>
      </c>
      <c r="Y74" s="70">
        <f t="shared" si="32"/>
        <v>14.886697440201431</v>
      </c>
      <c r="Z74" s="70">
        <f t="shared" si="33"/>
        <v>15</v>
      </c>
      <c r="AA74" s="24">
        <f t="shared" si="34"/>
        <v>15</v>
      </c>
      <c r="AB74" s="67">
        <f t="shared" si="35"/>
        <v>165</v>
      </c>
    </row>
    <row r="75" spans="1:28" ht="15" customHeight="1" x14ac:dyDescent="0.25">
      <c r="A75" s="71">
        <v>201</v>
      </c>
      <c r="B75" s="71">
        <v>150</v>
      </c>
      <c r="C75" s="68">
        <v>0</v>
      </c>
      <c r="D75" s="68">
        <v>274.56</v>
      </c>
      <c r="E75" s="68">
        <v>210.57</v>
      </c>
      <c r="F75" s="68">
        <v>0</v>
      </c>
      <c r="G75" s="68">
        <f t="shared" si="26"/>
        <v>2.6481481481481484</v>
      </c>
      <c r="H75" s="68">
        <v>0</v>
      </c>
      <c r="I75" s="68">
        <f t="shared" si="27"/>
        <v>3.5925925925925926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0</v>
      </c>
      <c r="N75" s="26"/>
      <c r="O75" s="26"/>
      <c r="P75" s="25"/>
      <c r="Q75" s="25"/>
      <c r="T75" s="22">
        <v>0</v>
      </c>
      <c r="U75" s="74">
        <f t="shared" si="29"/>
        <v>-150</v>
      </c>
      <c r="V75" s="70">
        <f t="shared" si="30"/>
        <v>-150</v>
      </c>
      <c r="W75" s="70"/>
      <c r="X75" s="70">
        <f t="shared" si="31"/>
        <v>164.88669744020143</v>
      </c>
      <c r="Y75" s="70">
        <f t="shared" si="32"/>
        <v>14.886697440201431</v>
      </c>
      <c r="Z75" s="70">
        <f t="shared" si="33"/>
        <v>15</v>
      </c>
      <c r="AA75" s="24">
        <f t="shared" si="34"/>
        <v>15</v>
      </c>
      <c r="AB75" s="67">
        <f t="shared" si="35"/>
        <v>165</v>
      </c>
    </row>
    <row r="76" spans="1:28" ht="15" customHeight="1" x14ac:dyDescent="0.25">
      <c r="A76" s="71">
        <v>104</v>
      </c>
      <c r="B76" s="71">
        <v>150</v>
      </c>
      <c r="C76" s="68">
        <v>0</v>
      </c>
      <c r="D76" s="68">
        <v>274.55</v>
      </c>
      <c r="E76" s="68">
        <v>210.57</v>
      </c>
      <c r="F76" s="68">
        <v>0</v>
      </c>
      <c r="G76" s="68">
        <f t="shared" si="26"/>
        <v>4.3636363636363633</v>
      </c>
      <c r="H76" s="68">
        <v>0</v>
      </c>
      <c r="I76" s="68">
        <f t="shared" si="27"/>
        <v>3.5272727272727273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0</v>
      </c>
      <c r="N76" s="26"/>
      <c r="O76" s="26"/>
      <c r="P76" s="25"/>
      <c r="Q76" s="25"/>
      <c r="T76" s="22">
        <v>0</v>
      </c>
      <c r="U76" s="74">
        <f t="shared" si="29"/>
        <v>-150</v>
      </c>
      <c r="V76" s="70">
        <f t="shared" si="30"/>
        <v>-150</v>
      </c>
      <c r="W76" s="70"/>
      <c r="X76" s="70">
        <f t="shared" si="31"/>
        <v>164.88669744020143</v>
      </c>
      <c r="Y76" s="70">
        <f t="shared" si="32"/>
        <v>14.886697440201431</v>
      </c>
      <c r="Z76" s="70">
        <f t="shared" si="33"/>
        <v>15</v>
      </c>
      <c r="AA76" s="24">
        <f t="shared" si="34"/>
        <v>15</v>
      </c>
      <c r="AB76" s="67">
        <f t="shared" si="35"/>
        <v>165</v>
      </c>
    </row>
    <row r="77" spans="1:28" ht="15" customHeight="1" x14ac:dyDescent="0.25">
      <c r="A77" s="71">
        <v>152</v>
      </c>
      <c r="B77" s="71">
        <v>140</v>
      </c>
      <c r="C77" s="68">
        <v>0</v>
      </c>
      <c r="D77" s="68">
        <v>274.55</v>
      </c>
      <c r="E77" s="68">
        <v>210.48</v>
      </c>
      <c r="F77" s="68">
        <v>0</v>
      </c>
      <c r="G77" s="68">
        <f t="shared" si="26"/>
        <v>3.4285714285714284</v>
      </c>
      <c r="H77" s="68">
        <v>0</v>
      </c>
      <c r="I77" s="68">
        <f t="shared" si="27"/>
        <v>3.6428571428571428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1</v>
      </c>
      <c r="N77" s="26"/>
      <c r="O77" s="26"/>
      <c r="P77" s="25"/>
      <c r="Q77" s="25"/>
      <c r="T77" s="22">
        <v>0</v>
      </c>
      <c r="U77" s="74">
        <f t="shared" si="29"/>
        <v>-140</v>
      </c>
      <c r="V77" s="70">
        <f t="shared" si="30"/>
        <v>-140</v>
      </c>
      <c r="W77" s="70"/>
      <c r="X77" s="70">
        <f t="shared" si="31"/>
        <v>153.894250944188</v>
      </c>
      <c r="Y77" s="70">
        <f t="shared" si="32"/>
        <v>13.894250944188002</v>
      </c>
      <c r="Z77" s="70">
        <f t="shared" si="33"/>
        <v>14</v>
      </c>
      <c r="AA77" s="24">
        <f t="shared" si="34"/>
        <v>14</v>
      </c>
      <c r="AB77" s="67">
        <f t="shared" si="35"/>
        <v>154</v>
      </c>
    </row>
    <row r="78" spans="1:28" ht="15" customHeight="1" x14ac:dyDescent="0.25">
      <c r="A78" s="71">
        <v>151</v>
      </c>
      <c r="B78" s="71">
        <v>140</v>
      </c>
      <c r="C78" s="68">
        <v>0</v>
      </c>
      <c r="D78" s="68">
        <v>274.55</v>
      </c>
      <c r="E78" s="68">
        <v>210.48</v>
      </c>
      <c r="F78" s="68">
        <v>0</v>
      </c>
      <c r="G78" s="68">
        <f t="shared" si="26"/>
        <v>3.3859649122807016</v>
      </c>
      <c r="H78" s="68">
        <v>0</v>
      </c>
      <c r="I78" s="68">
        <f t="shared" si="27"/>
        <v>3.5789473684210527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1</v>
      </c>
      <c r="N78" s="26"/>
      <c r="O78" s="26"/>
      <c r="P78" s="25"/>
      <c r="Q78" s="25"/>
      <c r="T78" s="22">
        <v>0</v>
      </c>
      <c r="U78" s="74">
        <f t="shared" si="29"/>
        <v>-140</v>
      </c>
      <c r="V78" s="70">
        <f t="shared" si="30"/>
        <v>-140</v>
      </c>
      <c r="W78" s="70"/>
      <c r="X78" s="70">
        <f t="shared" si="31"/>
        <v>153.894250944188</v>
      </c>
      <c r="Y78" s="70">
        <f t="shared" si="32"/>
        <v>13.894250944188002</v>
      </c>
      <c r="Z78" s="70">
        <f t="shared" si="33"/>
        <v>14</v>
      </c>
      <c r="AA78" s="24">
        <f t="shared" si="34"/>
        <v>14</v>
      </c>
      <c r="AB78" s="67">
        <f t="shared" si="35"/>
        <v>154</v>
      </c>
    </row>
    <row r="79" spans="1:28" ht="15" customHeight="1" x14ac:dyDescent="0.25">
      <c r="A79" s="71">
        <v>102</v>
      </c>
      <c r="B79" s="71">
        <v>140</v>
      </c>
      <c r="C79" s="68">
        <v>0</v>
      </c>
      <c r="D79" s="68">
        <v>274.55</v>
      </c>
      <c r="E79" s="68">
        <v>210.48</v>
      </c>
      <c r="F79" s="68">
        <v>0</v>
      </c>
      <c r="G79" s="68">
        <f t="shared" si="26"/>
        <v>4.1724137931034484</v>
      </c>
      <c r="H79" s="68">
        <v>0</v>
      </c>
      <c r="I79" s="68">
        <f t="shared" si="27"/>
        <v>3.5172413793103448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1</v>
      </c>
      <c r="N79" s="26"/>
      <c r="O79" s="26"/>
      <c r="P79" s="25"/>
      <c r="Q79" s="25"/>
      <c r="T79" s="22">
        <v>0</v>
      </c>
      <c r="U79" s="74">
        <f t="shared" si="29"/>
        <v>-140</v>
      </c>
      <c r="V79" s="70">
        <f t="shared" si="30"/>
        <v>-140</v>
      </c>
      <c r="W79" s="70"/>
      <c r="X79" s="70">
        <f t="shared" si="31"/>
        <v>153.894250944188</v>
      </c>
      <c r="Y79" s="70">
        <f t="shared" si="32"/>
        <v>13.894250944188002</v>
      </c>
      <c r="Z79" s="70">
        <f t="shared" si="33"/>
        <v>14</v>
      </c>
      <c r="AA79" s="24">
        <f t="shared" si="34"/>
        <v>14</v>
      </c>
      <c r="AB79" s="67">
        <f t="shared" si="35"/>
        <v>154</v>
      </c>
    </row>
    <row r="80" spans="1:28" ht="15" customHeight="1" x14ac:dyDescent="0.25">
      <c r="A80" s="71">
        <v>103</v>
      </c>
      <c r="B80" s="71">
        <v>140</v>
      </c>
      <c r="C80" s="68">
        <v>0</v>
      </c>
      <c r="D80" s="68">
        <v>274.55</v>
      </c>
      <c r="E80" s="68">
        <v>210.48</v>
      </c>
      <c r="F80" s="68">
        <v>0</v>
      </c>
      <c r="G80" s="68">
        <f t="shared" si="26"/>
        <v>4.0847457627118642</v>
      </c>
      <c r="H80" s="68">
        <v>0</v>
      </c>
      <c r="I80" s="68">
        <f t="shared" si="27"/>
        <v>3.4576271186440679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1</v>
      </c>
      <c r="N80" s="26"/>
      <c r="O80" s="26"/>
      <c r="P80" s="25"/>
      <c r="Q80" s="25"/>
      <c r="T80" s="22">
        <v>0</v>
      </c>
      <c r="U80" s="74">
        <f t="shared" si="29"/>
        <v>-140</v>
      </c>
      <c r="V80" s="70">
        <f t="shared" si="30"/>
        <v>-140</v>
      </c>
      <c r="W80" s="70"/>
      <c r="X80" s="70">
        <f t="shared" si="31"/>
        <v>153.894250944188</v>
      </c>
      <c r="Y80" s="70">
        <f t="shared" si="32"/>
        <v>13.894250944188002</v>
      </c>
      <c r="Z80" s="70">
        <f t="shared" si="33"/>
        <v>14</v>
      </c>
      <c r="AA80" s="24">
        <f t="shared" si="34"/>
        <v>14</v>
      </c>
      <c r="AB80" s="67">
        <f t="shared" si="35"/>
        <v>154</v>
      </c>
    </row>
    <row r="81" spans="1:28" ht="15" customHeight="1" x14ac:dyDescent="0.25">
      <c r="A81" s="71">
        <v>200</v>
      </c>
      <c r="B81" s="71">
        <v>140</v>
      </c>
      <c r="C81" s="68">
        <v>0</v>
      </c>
      <c r="D81" s="68">
        <v>274.55</v>
      </c>
      <c r="E81" s="68">
        <v>210.48</v>
      </c>
      <c r="F81" s="68">
        <v>0</v>
      </c>
      <c r="G81" s="68">
        <f t="shared" si="26"/>
        <v>2.4</v>
      </c>
      <c r="H81" s="68">
        <v>0</v>
      </c>
      <c r="I81" s="68">
        <f t="shared" si="27"/>
        <v>3.4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0</v>
      </c>
      <c r="N81" s="26"/>
      <c r="O81" s="26"/>
      <c r="P81" s="25"/>
      <c r="Q81" s="25"/>
      <c r="T81" s="22">
        <v>0</v>
      </c>
      <c r="U81" s="74">
        <f t="shared" si="29"/>
        <v>-140</v>
      </c>
      <c r="V81" s="70">
        <f t="shared" si="30"/>
        <v>-140</v>
      </c>
      <c r="W81" s="70"/>
      <c r="X81" s="70">
        <f t="shared" si="31"/>
        <v>153.894250944188</v>
      </c>
      <c r="Y81" s="70">
        <f t="shared" si="32"/>
        <v>13.894250944188002</v>
      </c>
      <c r="Z81" s="70">
        <f t="shared" si="33"/>
        <v>14</v>
      </c>
      <c r="AA81" s="24">
        <f t="shared" si="34"/>
        <v>14</v>
      </c>
      <c r="AB81" s="67">
        <f t="shared" si="35"/>
        <v>154</v>
      </c>
    </row>
    <row r="82" spans="1:28" ht="15" customHeight="1" x14ac:dyDescent="0.25">
      <c r="A82" s="71">
        <v>200</v>
      </c>
      <c r="B82" s="71">
        <v>140</v>
      </c>
      <c r="C82" s="68">
        <v>0</v>
      </c>
      <c r="D82" s="68">
        <v>274.56</v>
      </c>
      <c r="E82" s="68">
        <v>210.48</v>
      </c>
      <c r="F82" s="68">
        <v>0</v>
      </c>
      <c r="G82" s="68">
        <f t="shared" si="26"/>
        <v>2.360655737704918</v>
      </c>
      <c r="H82" s="68">
        <v>0</v>
      </c>
      <c r="I82" s="68">
        <f t="shared" si="27"/>
        <v>3.3442622950819674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0</v>
      </c>
      <c r="N82" s="26"/>
      <c r="O82" s="26"/>
      <c r="P82" s="25"/>
      <c r="Q82" s="25"/>
      <c r="T82" s="22">
        <v>0</v>
      </c>
      <c r="U82" s="74">
        <f t="shared" si="29"/>
        <v>-140</v>
      </c>
      <c r="V82" s="70">
        <f t="shared" si="30"/>
        <v>-140</v>
      </c>
      <c r="W82" s="70"/>
      <c r="X82" s="70">
        <f t="shared" si="31"/>
        <v>153.894250944188</v>
      </c>
      <c r="Y82" s="70">
        <f t="shared" si="32"/>
        <v>13.894250944188002</v>
      </c>
      <c r="Z82" s="70">
        <f t="shared" si="33"/>
        <v>14</v>
      </c>
      <c r="AA82" s="24">
        <f t="shared" si="34"/>
        <v>14</v>
      </c>
      <c r="AB82" s="67">
        <f t="shared" si="35"/>
        <v>154</v>
      </c>
    </row>
    <row r="83" spans="1:28" ht="15" customHeight="1" x14ac:dyDescent="0.25">
      <c r="A83" s="71">
        <v>249</v>
      </c>
      <c r="B83" s="71">
        <v>140</v>
      </c>
      <c r="C83" s="68">
        <v>0</v>
      </c>
      <c r="D83" s="68">
        <v>274.57</v>
      </c>
      <c r="E83" s="68">
        <v>210.48</v>
      </c>
      <c r="F83" s="68">
        <v>0</v>
      </c>
      <c r="G83" s="68">
        <f t="shared" si="26"/>
        <v>1.532258064516129</v>
      </c>
      <c r="H83" s="68">
        <v>0</v>
      </c>
      <c r="I83" s="68">
        <f t="shared" si="27"/>
        <v>3.2903225806451615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0</v>
      </c>
      <c r="N83" s="26"/>
      <c r="O83" s="26"/>
      <c r="P83" s="25"/>
      <c r="Q83" s="25"/>
      <c r="T83" s="22">
        <v>0</v>
      </c>
      <c r="U83" s="74">
        <f t="shared" si="29"/>
        <v>-140</v>
      </c>
      <c r="V83" s="70">
        <f t="shared" si="30"/>
        <v>-140</v>
      </c>
      <c r="W83" s="70"/>
      <c r="X83" s="70">
        <f t="shared" si="31"/>
        <v>153.894250944188</v>
      </c>
      <c r="Y83" s="70">
        <f t="shared" si="32"/>
        <v>13.894250944188002</v>
      </c>
      <c r="Z83" s="70">
        <f t="shared" si="33"/>
        <v>14</v>
      </c>
      <c r="AA83" s="24">
        <f t="shared" si="34"/>
        <v>14</v>
      </c>
      <c r="AB83" s="67">
        <f t="shared" si="35"/>
        <v>154</v>
      </c>
    </row>
    <row r="84" spans="1:28" ht="15" customHeight="1" x14ac:dyDescent="0.25">
      <c r="A84" s="71">
        <v>103</v>
      </c>
      <c r="B84" s="71">
        <v>140</v>
      </c>
      <c r="C84" s="68">
        <v>0</v>
      </c>
      <c r="D84" s="68">
        <v>274.57</v>
      </c>
      <c r="E84" s="68">
        <v>210.48</v>
      </c>
      <c r="F84" s="68">
        <v>0</v>
      </c>
      <c r="G84" s="68">
        <f t="shared" si="26"/>
        <v>3.8253968253968256</v>
      </c>
      <c r="H84" s="68">
        <v>0</v>
      </c>
      <c r="I84" s="68">
        <f t="shared" si="27"/>
        <v>3.2380952380952381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0</v>
      </c>
      <c r="N84" s="26"/>
      <c r="O84" s="26"/>
      <c r="P84" s="25"/>
      <c r="Q84" s="25"/>
      <c r="T84" s="22">
        <v>0</v>
      </c>
      <c r="U84" s="74">
        <f t="shared" si="29"/>
        <v>-140</v>
      </c>
      <c r="V84" s="70">
        <f t="shared" si="30"/>
        <v>-140</v>
      </c>
      <c r="W84" s="70"/>
      <c r="X84" s="70">
        <f t="shared" si="31"/>
        <v>153.894250944188</v>
      </c>
      <c r="Y84" s="70">
        <f t="shared" si="32"/>
        <v>13.894250944188002</v>
      </c>
      <c r="Z84" s="70">
        <f t="shared" si="33"/>
        <v>14</v>
      </c>
      <c r="AA84" s="24">
        <f t="shared" si="34"/>
        <v>14</v>
      </c>
      <c r="AB84" s="67">
        <f t="shared" si="35"/>
        <v>154</v>
      </c>
    </row>
    <row r="85" spans="1:28" ht="15" customHeight="1" x14ac:dyDescent="0.25">
      <c r="A85" s="71">
        <v>103</v>
      </c>
      <c r="B85" s="71">
        <v>140</v>
      </c>
      <c r="C85" s="68">
        <v>0</v>
      </c>
      <c r="D85" s="68">
        <v>274.56</v>
      </c>
      <c r="E85" s="68">
        <v>210.48</v>
      </c>
      <c r="F85" s="68">
        <v>0</v>
      </c>
      <c r="G85" s="68">
        <f t="shared" si="26"/>
        <v>3.765625</v>
      </c>
      <c r="H85" s="68">
        <v>0</v>
      </c>
      <c r="I85" s="68">
        <f t="shared" si="27"/>
        <v>3.1875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0</v>
      </c>
      <c r="N85" s="26"/>
      <c r="O85" s="26"/>
      <c r="P85" s="25"/>
      <c r="Q85" s="25"/>
      <c r="T85" s="22">
        <v>0</v>
      </c>
      <c r="U85" s="74">
        <f t="shared" si="29"/>
        <v>-140</v>
      </c>
      <c r="V85" s="70">
        <f t="shared" si="30"/>
        <v>-140</v>
      </c>
      <c r="W85" s="70"/>
      <c r="X85" s="70">
        <f t="shared" si="31"/>
        <v>153.894250944188</v>
      </c>
      <c r="Y85" s="70">
        <f t="shared" si="32"/>
        <v>13.894250944188002</v>
      </c>
      <c r="Z85" s="70">
        <f t="shared" si="33"/>
        <v>14</v>
      </c>
      <c r="AA85" s="24">
        <f t="shared" si="34"/>
        <v>14</v>
      </c>
      <c r="AB85" s="67">
        <f t="shared" si="35"/>
        <v>154</v>
      </c>
    </row>
    <row r="86" spans="1:28" ht="15" customHeight="1" x14ac:dyDescent="0.25">
      <c r="A86" s="71">
        <v>151</v>
      </c>
      <c r="B86" s="71">
        <v>140</v>
      </c>
      <c r="C86" s="68">
        <v>0</v>
      </c>
      <c r="D86" s="68">
        <v>274.56</v>
      </c>
      <c r="E86" s="68">
        <v>210.48</v>
      </c>
      <c r="F86" s="68">
        <v>0</v>
      </c>
      <c r="G86" s="68">
        <f t="shared" ref="G86:G93" si="39">($A$21-A86)/(ROW(A86)-ROW($A$21))</f>
        <v>2.9692307692307693</v>
      </c>
      <c r="H86" s="68">
        <v>0</v>
      </c>
      <c r="I86" s="68">
        <f t="shared" ref="I86:I93" si="40">($A$21-B86)/(ROW(B86)-ROW($A$21))</f>
        <v>3.1384615384615384</v>
      </c>
      <c r="J86" s="72">
        <f t="shared" si="36"/>
        <v>1</v>
      </c>
      <c r="K86" s="72">
        <f t="shared" si="37"/>
        <v>1</v>
      </c>
      <c r="L86" s="72">
        <f t="shared" si="38"/>
        <v>1</v>
      </c>
      <c r="M86" s="72">
        <f t="shared" ca="1" si="28"/>
        <v>0</v>
      </c>
      <c r="N86" s="26"/>
      <c r="O86" s="26"/>
      <c r="P86" s="25"/>
      <c r="Q86" s="25"/>
      <c r="T86" s="22">
        <v>0</v>
      </c>
      <c r="U86" s="74">
        <f t="shared" si="29"/>
        <v>-140</v>
      </c>
      <c r="V86" s="70">
        <f t="shared" si="30"/>
        <v>-140</v>
      </c>
      <c r="W86" s="70"/>
      <c r="X86" s="70">
        <f t="shared" si="31"/>
        <v>153.894250944188</v>
      </c>
      <c r="Y86" s="70">
        <f t="shared" si="32"/>
        <v>13.894250944188002</v>
      </c>
      <c r="Z86" s="70">
        <f t="shared" si="33"/>
        <v>14</v>
      </c>
      <c r="AA86" s="24">
        <f t="shared" si="34"/>
        <v>14</v>
      </c>
      <c r="AB86" s="67">
        <f t="shared" si="35"/>
        <v>154</v>
      </c>
    </row>
    <row r="87" spans="1:28" ht="15" customHeight="1" x14ac:dyDescent="0.25">
      <c r="A87" s="71">
        <v>147</v>
      </c>
      <c r="B87" s="71">
        <v>140</v>
      </c>
      <c r="C87" s="68">
        <v>0</v>
      </c>
      <c r="D87" s="68">
        <v>274.56</v>
      </c>
      <c r="E87" s="68">
        <v>210.48</v>
      </c>
      <c r="F87" s="68">
        <v>0</v>
      </c>
      <c r="G87" s="68">
        <f t="shared" si="39"/>
        <v>2.9848484848484849</v>
      </c>
      <c r="H87" s="68">
        <v>0</v>
      </c>
      <c r="I87" s="68">
        <f t="shared" si="40"/>
        <v>3.0909090909090908</v>
      </c>
      <c r="J87" s="72">
        <f t="shared" si="36"/>
        <v>1</v>
      </c>
      <c r="K87" s="72">
        <f t="shared" si="37"/>
        <v>1</v>
      </c>
      <c r="L87" s="72">
        <f t="shared" si="38"/>
        <v>1</v>
      </c>
      <c r="M87" s="72">
        <f t="shared" ca="1" si="28"/>
        <v>0</v>
      </c>
      <c r="N87" s="26"/>
      <c r="O87" s="26"/>
      <c r="P87" s="25"/>
      <c r="Q87" s="25"/>
      <c r="T87" s="22">
        <v>0</v>
      </c>
      <c r="U87" s="74">
        <f t="shared" si="29"/>
        <v>-140</v>
      </c>
      <c r="V87" s="70">
        <f t="shared" si="30"/>
        <v>-140</v>
      </c>
      <c r="W87" s="70"/>
      <c r="X87" s="70">
        <f t="shared" si="31"/>
        <v>153.894250944188</v>
      </c>
      <c r="Y87" s="70">
        <f t="shared" si="32"/>
        <v>13.894250944188002</v>
      </c>
      <c r="Z87" s="70">
        <f t="shared" si="33"/>
        <v>14</v>
      </c>
      <c r="AA87" s="24">
        <f t="shared" si="34"/>
        <v>14</v>
      </c>
      <c r="AB87" s="67">
        <f t="shared" si="35"/>
        <v>154</v>
      </c>
    </row>
    <row r="88" spans="1:28" ht="15" customHeight="1" x14ac:dyDescent="0.25">
      <c r="A88" s="71">
        <v>202</v>
      </c>
      <c r="B88" s="71">
        <v>140</v>
      </c>
      <c r="C88" s="68">
        <v>0</v>
      </c>
      <c r="D88" s="68">
        <v>274.57</v>
      </c>
      <c r="E88" s="68">
        <v>210.48</v>
      </c>
      <c r="F88" s="68">
        <v>0</v>
      </c>
      <c r="G88" s="68">
        <f t="shared" si="39"/>
        <v>2.1194029850746268</v>
      </c>
      <c r="H88" s="68">
        <v>0</v>
      </c>
      <c r="I88" s="68">
        <f t="shared" si="40"/>
        <v>3.044776119402985</v>
      </c>
      <c r="J88" s="72">
        <f t="shared" si="36"/>
        <v>1</v>
      </c>
      <c r="K88" s="72">
        <f t="shared" si="37"/>
        <v>1</v>
      </c>
      <c r="L88" s="72">
        <f t="shared" si="38"/>
        <v>1</v>
      </c>
      <c r="M88" s="72">
        <f t="shared" ca="1" si="28"/>
        <v>1</v>
      </c>
      <c r="N88" s="26"/>
      <c r="O88" s="26"/>
      <c r="P88" s="25"/>
      <c r="Q88" s="25"/>
      <c r="T88" s="22">
        <v>0</v>
      </c>
      <c r="U88" s="74">
        <f t="shared" si="29"/>
        <v>-140</v>
      </c>
      <c r="V88" s="70">
        <f t="shared" si="30"/>
        <v>-140</v>
      </c>
      <c r="W88" s="70"/>
      <c r="X88" s="70">
        <f t="shared" si="31"/>
        <v>153.894250944188</v>
      </c>
      <c r="Y88" s="70">
        <f t="shared" si="32"/>
        <v>13.894250944188002</v>
      </c>
      <c r="Z88" s="70">
        <f t="shared" si="33"/>
        <v>14</v>
      </c>
      <c r="AA88" s="24">
        <f t="shared" si="34"/>
        <v>14</v>
      </c>
      <c r="AB88" s="67">
        <f t="shared" si="35"/>
        <v>154</v>
      </c>
    </row>
    <row r="89" spans="1:28" ht="15" customHeight="1" x14ac:dyDescent="0.25">
      <c r="A89" s="71">
        <v>154</v>
      </c>
      <c r="B89" s="71">
        <v>140</v>
      </c>
      <c r="C89" s="68">
        <v>0</v>
      </c>
      <c r="D89" s="68">
        <v>274.57</v>
      </c>
      <c r="E89" s="68">
        <v>210.48</v>
      </c>
      <c r="F89" s="68">
        <v>0</v>
      </c>
      <c r="G89" s="68">
        <f t="shared" si="39"/>
        <v>2.7941176470588234</v>
      </c>
      <c r="H89" s="68">
        <v>0</v>
      </c>
      <c r="I89" s="68">
        <f t="shared" si="40"/>
        <v>3</v>
      </c>
      <c r="J89" s="72">
        <f t="shared" si="36"/>
        <v>1</v>
      </c>
      <c r="K89" s="72">
        <f t="shared" si="37"/>
        <v>1</v>
      </c>
      <c r="L89" s="72">
        <f t="shared" si="38"/>
        <v>1</v>
      </c>
      <c r="M89" s="72">
        <f t="shared" ca="1" si="28"/>
        <v>1</v>
      </c>
      <c r="N89" s="26"/>
      <c r="O89" s="26"/>
      <c r="P89" s="25"/>
      <c r="Q89" s="25"/>
      <c r="T89" s="22">
        <v>0</v>
      </c>
      <c r="U89" s="74">
        <f t="shared" si="29"/>
        <v>-140</v>
      </c>
      <c r="V89" s="70">
        <f t="shared" si="30"/>
        <v>-140</v>
      </c>
      <c r="W89" s="70"/>
      <c r="X89" s="70">
        <f t="shared" si="31"/>
        <v>153.894250944188</v>
      </c>
      <c r="Y89" s="70">
        <f t="shared" si="32"/>
        <v>13.894250944188002</v>
      </c>
      <c r="Z89" s="70">
        <f t="shared" si="33"/>
        <v>14</v>
      </c>
      <c r="AA89" s="24">
        <f t="shared" si="34"/>
        <v>14</v>
      </c>
      <c r="AB89" s="67">
        <f t="shared" si="35"/>
        <v>154</v>
      </c>
    </row>
    <row r="90" spans="1:28" ht="15" customHeight="1" x14ac:dyDescent="0.25">
      <c r="A90" s="71">
        <v>202</v>
      </c>
      <c r="B90" s="71">
        <v>140</v>
      </c>
      <c r="C90" s="68">
        <v>0</v>
      </c>
      <c r="D90" s="68">
        <v>274.58</v>
      </c>
      <c r="E90" s="68">
        <v>210.48</v>
      </c>
      <c r="F90" s="68">
        <v>0</v>
      </c>
      <c r="G90" s="68">
        <f t="shared" si="39"/>
        <v>2.0579710144927534</v>
      </c>
      <c r="H90" s="68">
        <v>0</v>
      </c>
      <c r="I90" s="68">
        <f t="shared" si="40"/>
        <v>2.9565217391304346</v>
      </c>
      <c r="J90" s="72">
        <f t="shared" si="36"/>
        <v>1</v>
      </c>
      <c r="K90" s="72">
        <f t="shared" si="37"/>
        <v>1</v>
      </c>
      <c r="L90" s="72">
        <f t="shared" si="38"/>
        <v>1</v>
      </c>
      <c r="M90" s="72">
        <f t="shared" ca="1" si="28"/>
        <v>1</v>
      </c>
      <c r="N90" s="26"/>
      <c r="O90" s="26"/>
      <c r="P90" s="25"/>
      <c r="Q90" s="25"/>
      <c r="T90" s="22">
        <v>0</v>
      </c>
      <c r="U90" s="74">
        <f t="shared" si="29"/>
        <v>-140</v>
      </c>
      <c r="V90" s="70">
        <f t="shared" si="30"/>
        <v>-140</v>
      </c>
      <c r="W90" s="70"/>
      <c r="X90" s="70">
        <f t="shared" si="31"/>
        <v>153.894250944188</v>
      </c>
      <c r="Y90" s="70">
        <f t="shared" si="32"/>
        <v>13.894250944188002</v>
      </c>
      <c r="Z90" s="70">
        <f t="shared" si="33"/>
        <v>14</v>
      </c>
      <c r="AA90" s="24">
        <f t="shared" si="34"/>
        <v>14</v>
      </c>
      <c r="AB90" s="67">
        <f t="shared" si="35"/>
        <v>154</v>
      </c>
    </row>
    <row r="91" spans="1:28" ht="15" customHeight="1" x14ac:dyDescent="0.25">
      <c r="A91" s="71">
        <v>55</v>
      </c>
      <c r="B91" s="71">
        <v>140</v>
      </c>
      <c r="C91" s="68">
        <v>0</v>
      </c>
      <c r="D91" s="68">
        <v>274.57</v>
      </c>
      <c r="E91" s="68">
        <v>210.48</v>
      </c>
      <c r="F91" s="68">
        <v>0</v>
      </c>
      <c r="G91" s="68">
        <f t="shared" si="39"/>
        <v>4.128571428571429</v>
      </c>
      <c r="H91" s="68">
        <v>0</v>
      </c>
      <c r="I91" s="68">
        <f t="shared" si="40"/>
        <v>2.9142857142857141</v>
      </c>
      <c r="J91" s="72">
        <f t="shared" si="36"/>
        <v>1</v>
      </c>
      <c r="K91" s="72">
        <f t="shared" si="37"/>
        <v>1</v>
      </c>
      <c r="L91" s="72">
        <f t="shared" si="38"/>
        <v>1</v>
      </c>
      <c r="M91" s="72">
        <f t="shared" ca="1" si="28"/>
        <v>1</v>
      </c>
      <c r="N91" s="26"/>
      <c r="O91" s="26"/>
      <c r="P91" s="25"/>
      <c r="Q91" s="25"/>
      <c r="T91" s="22">
        <v>0</v>
      </c>
      <c r="U91" s="74">
        <f t="shared" si="29"/>
        <v>-140</v>
      </c>
      <c r="V91" s="70">
        <f t="shared" si="30"/>
        <v>-140</v>
      </c>
      <c r="W91" s="70"/>
      <c r="X91" s="70">
        <f t="shared" si="31"/>
        <v>153.894250944188</v>
      </c>
      <c r="Y91" s="70">
        <f t="shared" si="32"/>
        <v>13.894250944188002</v>
      </c>
      <c r="Z91" s="70">
        <f t="shared" si="33"/>
        <v>14</v>
      </c>
      <c r="AA91" s="24">
        <f t="shared" si="34"/>
        <v>14</v>
      </c>
      <c r="AB91" s="67">
        <f t="shared" si="35"/>
        <v>154</v>
      </c>
    </row>
    <row r="92" spans="1:28" ht="15" customHeight="1" x14ac:dyDescent="0.25">
      <c r="A92" s="71">
        <v>201</v>
      </c>
      <c r="B92" s="71">
        <v>130</v>
      </c>
      <c r="C92" s="68">
        <v>0</v>
      </c>
      <c r="D92" s="68">
        <v>274.58</v>
      </c>
      <c r="E92" s="68">
        <v>210.39</v>
      </c>
      <c r="F92" s="68">
        <v>0</v>
      </c>
      <c r="G92" s="68">
        <f t="shared" si="39"/>
        <v>2.0140845070422535</v>
      </c>
      <c r="H92" s="68">
        <v>0</v>
      </c>
      <c r="I92" s="68">
        <f t="shared" si="40"/>
        <v>3.0140845070422535</v>
      </c>
      <c r="J92" s="72">
        <f t="shared" si="36"/>
        <v>1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6"/>
      <c r="O92" s="26"/>
      <c r="P92" s="25"/>
      <c r="Q92" s="25"/>
      <c r="T92" s="22">
        <v>0</v>
      </c>
      <c r="U92" s="74">
        <f t="shared" si="29"/>
        <v>-130</v>
      </c>
      <c r="V92" s="70">
        <f t="shared" si="30"/>
        <v>-130</v>
      </c>
      <c r="W92" s="70"/>
      <c r="X92" s="70">
        <f t="shared" si="31"/>
        <v>142.90180444817457</v>
      </c>
      <c r="Y92" s="70">
        <f t="shared" si="32"/>
        <v>12.901804448174573</v>
      </c>
      <c r="Z92" s="70">
        <f t="shared" si="33"/>
        <v>13</v>
      </c>
      <c r="AA92" s="24">
        <f t="shared" si="34"/>
        <v>13</v>
      </c>
      <c r="AB92" s="67">
        <f t="shared" si="35"/>
        <v>143</v>
      </c>
    </row>
    <row r="93" spans="1:28" ht="15" customHeight="1" x14ac:dyDescent="0.25">
      <c r="A93" s="71">
        <v>104</v>
      </c>
      <c r="B93" s="71">
        <v>130</v>
      </c>
      <c r="C93" s="68">
        <v>0</v>
      </c>
      <c r="D93" s="68">
        <v>274.57</v>
      </c>
      <c r="E93" s="68">
        <v>210.39</v>
      </c>
      <c r="F93" s="68">
        <v>0</v>
      </c>
      <c r="G93" s="68">
        <f t="shared" si="39"/>
        <v>3.3333333333333335</v>
      </c>
      <c r="H93" s="68">
        <v>0</v>
      </c>
      <c r="I93" s="68">
        <f t="shared" si="40"/>
        <v>2.9722222222222223</v>
      </c>
      <c r="J93" s="72">
        <f t="shared" si="36"/>
        <v>1</v>
      </c>
      <c r="K93" s="72">
        <f t="shared" si="37"/>
        <v>1</v>
      </c>
      <c r="L93" s="72">
        <f t="shared" si="38"/>
        <v>1</v>
      </c>
      <c r="M93" s="72">
        <f t="shared" ca="1" si="28"/>
        <v>0</v>
      </c>
      <c r="N93" s="26"/>
      <c r="O93" s="26"/>
      <c r="P93" s="25"/>
      <c r="Q93" s="25"/>
      <c r="T93" s="22">
        <v>0</v>
      </c>
      <c r="U93" s="74">
        <f t="shared" si="29"/>
        <v>-130</v>
      </c>
      <c r="V93" s="70">
        <f t="shared" si="30"/>
        <v>-130</v>
      </c>
      <c r="W93" s="70"/>
      <c r="X93" s="70">
        <f t="shared" si="31"/>
        <v>142.90180444817457</v>
      </c>
      <c r="Y93" s="70">
        <f t="shared" si="32"/>
        <v>12.901804448174573</v>
      </c>
      <c r="Z93" s="70">
        <f t="shared" si="33"/>
        <v>13</v>
      </c>
      <c r="AA93" s="24">
        <f t="shared" si="34"/>
        <v>13</v>
      </c>
      <c r="AB93" s="67">
        <f t="shared" si="35"/>
        <v>143</v>
      </c>
    </row>
    <row r="94" spans="1:28" ht="15" customHeight="1" x14ac:dyDescent="0.25">
      <c r="A94" s="71"/>
      <c r="B94" s="71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N94" s="26"/>
      <c r="O94" s="26"/>
      <c r="P94" s="25"/>
      <c r="Q94" s="25"/>
      <c r="U94" s="74"/>
      <c r="V94" s="70"/>
      <c r="W94" s="70"/>
      <c r="X94" s="70"/>
      <c r="Y94" s="70"/>
      <c r="Z94" s="70"/>
      <c r="AA94" s="24"/>
    </row>
    <row r="95" spans="1:28" ht="15" customHeight="1" x14ac:dyDescent="0.25">
      <c r="A95" s="71"/>
      <c r="B95" s="71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N95" s="26"/>
      <c r="O95" s="26"/>
      <c r="P95" s="25"/>
      <c r="Q95" s="25"/>
      <c r="U95" s="74"/>
      <c r="V95" s="70"/>
      <c r="W95" s="70"/>
      <c r="X95" s="70"/>
      <c r="Y95" s="70"/>
      <c r="Z95" s="70"/>
      <c r="AA95" s="24"/>
    </row>
    <row r="96" spans="1:28" ht="15" customHeight="1" x14ac:dyDescent="0.25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N96" s="26"/>
      <c r="O96" s="26"/>
      <c r="P96" s="25"/>
      <c r="Q96" s="25"/>
      <c r="U96" s="74"/>
      <c r="V96" s="70"/>
      <c r="W96" s="70"/>
      <c r="X96" s="70"/>
      <c r="Y96" s="70"/>
      <c r="Z96" s="70"/>
      <c r="AA96" s="24"/>
    </row>
    <row r="97" spans="1:27" ht="15" customHeight="1" x14ac:dyDescent="0.25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N97" s="26"/>
      <c r="O97" s="26"/>
      <c r="P97" s="25"/>
      <c r="Q97" s="25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71"/>
      <c r="B98" s="71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N98" s="26"/>
      <c r="O98" s="26"/>
      <c r="P98" s="25"/>
      <c r="Q98" s="25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6"/>
      <c r="O99" s="26"/>
      <c r="P99" s="25"/>
      <c r="Q99" s="25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71"/>
      <c r="B100" s="71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N100" s="26"/>
      <c r="O100" s="26"/>
      <c r="P100" s="25"/>
      <c r="Q100" s="25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71"/>
      <c r="B101" s="71"/>
      <c r="C101" s="68"/>
      <c r="D101" s="68"/>
      <c r="E101" s="68"/>
      <c r="F101" s="68"/>
      <c r="G101" s="68"/>
      <c r="H101" s="68"/>
      <c r="I101" s="68"/>
      <c r="J101" s="72"/>
      <c r="K101" s="72"/>
      <c r="L101" s="72"/>
      <c r="M101" s="72"/>
      <c r="N101" s="26"/>
      <c r="O101" s="26"/>
      <c r="P101" s="25"/>
      <c r="Q101" s="25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71"/>
      <c r="B102" s="71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N102" s="26"/>
      <c r="O102" s="26"/>
      <c r="P102" s="25"/>
      <c r="Q102" s="25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71"/>
      <c r="B103" s="71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N103" s="26"/>
      <c r="O103" s="26"/>
      <c r="P103" s="25"/>
      <c r="Q103" s="25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71"/>
      <c r="B104" s="71"/>
      <c r="C104" s="68"/>
      <c r="D104" s="68"/>
      <c r="E104" s="68"/>
      <c r="F104" s="68"/>
      <c r="G104" s="68"/>
      <c r="H104" s="68"/>
      <c r="I104" s="68"/>
      <c r="J104" s="72"/>
      <c r="K104" s="72"/>
      <c r="L104" s="72"/>
      <c r="M104" s="72"/>
      <c r="N104" s="26"/>
      <c r="O104" s="26"/>
      <c r="P104" s="25"/>
      <c r="Q104" s="25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71"/>
      <c r="B105" s="71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N105" s="26"/>
      <c r="O105" s="26"/>
      <c r="P105" s="25"/>
      <c r="Q105" s="25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71"/>
      <c r="B106" s="71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N106" s="26"/>
      <c r="O106" s="26"/>
      <c r="P106" s="25"/>
      <c r="Q106" s="25"/>
      <c r="U106" s="74"/>
      <c r="V106" s="70"/>
      <c r="W106" s="70"/>
      <c r="X106" s="70"/>
      <c r="Y106" s="70"/>
      <c r="Z106" s="70"/>
      <c r="AA106" s="24"/>
    </row>
    <row r="107" spans="1:27" ht="15" customHeight="1" x14ac:dyDescent="0.25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6"/>
      <c r="O107" s="26"/>
      <c r="P107" s="25"/>
      <c r="Q107" s="25"/>
      <c r="U107" s="74"/>
      <c r="V107" s="70"/>
      <c r="W107" s="70"/>
      <c r="X107" s="70"/>
      <c r="Y107" s="70"/>
      <c r="Z107" s="70"/>
      <c r="AA107" s="24"/>
    </row>
    <row r="108" spans="1:27" ht="15" customHeight="1" x14ac:dyDescent="0.25">
      <c r="A108" s="71"/>
      <c r="B108" s="71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6"/>
      <c r="O108" s="26"/>
      <c r="P108" s="25"/>
      <c r="Q108" s="25"/>
      <c r="U108" s="74"/>
      <c r="V108" s="70"/>
      <c r="W108" s="70"/>
      <c r="X108" s="70"/>
      <c r="Y108" s="70"/>
      <c r="Z108" s="70"/>
      <c r="AA108" s="24"/>
    </row>
    <row r="109" spans="1:27" ht="15" customHeight="1" x14ac:dyDescent="0.25">
      <c r="A109" s="71"/>
      <c r="B109" s="71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6"/>
      <c r="O109" s="26"/>
      <c r="P109" s="25"/>
      <c r="Q109" s="25"/>
      <c r="U109" s="74"/>
      <c r="V109" s="70"/>
      <c r="W109" s="70"/>
      <c r="X109" s="70"/>
      <c r="Y109" s="70"/>
      <c r="Z109" s="70"/>
      <c r="AA109" s="24"/>
    </row>
    <row r="110" spans="1:27" ht="15" customHeight="1" x14ac:dyDescent="0.25">
      <c r="A110" s="71"/>
      <c r="B110" s="71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6"/>
      <c r="O110" s="26"/>
      <c r="P110" s="25"/>
      <c r="Q110" s="25"/>
      <c r="U110" s="74"/>
      <c r="V110" s="70"/>
      <c r="W110" s="70"/>
      <c r="X110" s="70"/>
      <c r="Y110" s="70"/>
      <c r="Z110" s="70"/>
      <c r="AA110" s="24"/>
    </row>
    <row r="111" spans="1:27" ht="15" customHeight="1" x14ac:dyDescent="0.25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6"/>
      <c r="O111" s="26"/>
      <c r="P111" s="25"/>
      <c r="Q111" s="25"/>
      <c r="U111" s="74"/>
      <c r="V111" s="70"/>
      <c r="W111" s="70"/>
      <c r="X111" s="70"/>
      <c r="Y111" s="70"/>
      <c r="Z111" s="70"/>
      <c r="AA111" s="24"/>
    </row>
    <row r="112" spans="1:27" ht="15" customHeight="1" x14ac:dyDescent="0.25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6"/>
      <c r="O112" s="26"/>
      <c r="P112" s="25"/>
      <c r="Q112" s="25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5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6"/>
      <c r="O113" s="26"/>
      <c r="P113" s="25"/>
      <c r="Q113" s="25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5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6"/>
      <c r="O114" s="26"/>
      <c r="P114" s="25"/>
      <c r="Q114" s="25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6"/>
      <c r="O115" s="26"/>
      <c r="P115" s="25"/>
      <c r="Q115" s="25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6"/>
      <c r="O116" s="26"/>
      <c r="P116" s="25"/>
      <c r="Q116" s="25"/>
      <c r="U116" s="74"/>
      <c r="V116" s="70"/>
      <c r="W116" s="70"/>
      <c r="X116" s="70"/>
      <c r="Y116" s="70"/>
      <c r="Z116" s="70"/>
      <c r="AA116" s="24"/>
    </row>
    <row r="117" spans="1:27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6"/>
      <c r="O117" s="26"/>
      <c r="P117" s="25"/>
      <c r="Q117" s="25"/>
      <c r="U117" s="74"/>
      <c r="V117" s="70"/>
      <c r="W117" s="70"/>
      <c r="X117" s="70"/>
      <c r="Y117" s="70"/>
      <c r="Z117" s="70"/>
      <c r="AA117" s="24"/>
    </row>
    <row r="118" spans="1:27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6"/>
      <c r="O118" s="26"/>
      <c r="P118" s="25"/>
      <c r="Q118" s="25"/>
      <c r="U118" s="74"/>
      <c r="V118" s="70"/>
      <c r="W118" s="70"/>
      <c r="X118" s="70"/>
      <c r="Y118" s="70"/>
      <c r="Z118" s="70"/>
      <c r="AA118" s="24"/>
    </row>
    <row r="119" spans="1:27" ht="15" customHeight="1" x14ac:dyDescent="0.25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6"/>
      <c r="O119" s="26"/>
      <c r="P119" s="25"/>
      <c r="Q119" s="25"/>
      <c r="U119" s="74"/>
      <c r="V119" s="70"/>
      <c r="W119" s="70"/>
      <c r="X119" s="70"/>
      <c r="Y119" s="70"/>
      <c r="Z119" s="70"/>
      <c r="AA119" s="24"/>
    </row>
    <row r="120" spans="1:27" ht="15" customHeight="1" x14ac:dyDescent="0.25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6"/>
      <c r="O120" s="26"/>
      <c r="P120" s="25"/>
      <c r="Q120" s="25"/>
      <c r="U120" s="74"/>
      <c r="V120" s="70"/>
      <c r="W120" s="70"/>
      <c r="X120" s="70"/>
      <c r="Y120" s="70"/>
      <c r="Z120" s="70"/>
      <c r="AA120" s="24"/>
    </row>
    <row r="121" spans="1:27" ht="15" customHeight="1" x14ac:dyDescent="0.25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6"/>
      <c r="O121" s="26"/>
      <c r="P121" s="25"/>
      <c r="Q121" s="25"/>
      <c r="U121" s="74"/>
      <c r="V121" s="70"/>
      <c r="W121" s="70"/>
      <c r="X121" s="70"/>
      <c r="Y121" s="70"/>
      <c r="Z121" s="70"/>
      <c r="AA121" s="24"/>
    </row>
    <row r="122" spans="1:27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6"/>
      <c r="O122" s="26"/>
      <c r="P122" s="25"/>
      <c r="Q122" s="25"/>
      <c r="U122" s="74"/>
      <c r="V122" s="70"/>
      <c r="W122" s="70"/>
      <c r="X122" s="70"/>
      <c r="Y122" s="70"/>
      <c r="Z122" s="70"/>
      <c r="AA122" s="24"/>
    </row>
    <row r="123" spans="1:27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6"/>
      <c r="O123" s="26"/>
      <c r="P123" s="25"/>
      <c r="Q123" s="25"/>
      <c r="U123" s="74"/>
      <c r="V123" s="70"/>
      <c r="W123" s="70"/>
      <c r="X123" s="70"/>
      <c r="Y123" s="70"/>
      <c r="Z123" s="70"/>
      <c r="AA123" s="24"/>
    </row>
    <row r="124" spans="1:27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6"/>
      <c r="O124" s="26"/>
      <c r="P124" s="25"/>
      <c r="Q124" s="25"/>
      <c r="U124" s="74"/>
      <c r="V124" s="70"/>
      <c r="W124" s="70"/>
      <c r="X124" s="70"/>
      <c r="Y124" s="70"/>
      <c r="Z124" s="70"/>
      <c r="AA124" s="24"/>
    </row>
    <row r="125" spans="1:27" ht="15" customHeight="1" x14ac:dyDescent="0.25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6"/>
      <c r="O125" s="26"/>
      <c r="P125" s="25"/>
      <c r="Q125" s="25"/>
      <c r="U125" s="74"/>
      <c r="V125" s="70"/>
      <c r="W125" s="70"/>
      <c r="X125" s="70"/>
      <c r="Y125" s="70"/>
      <c r="Z125" s="70"/>
      <c r="AA125" s="24"/>
    </row>
    <row r="126" spans="1:27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6"/>
      <c r="O126" s="26"/>
      <c r="P126" s="25"/>
      <c r="Q126" s="25"/>
      <c r="U126" s="74"/>
      <c r="V126" s="70"/>
      <c r="W126" s="70"/>
      <c r="X126" s="70"/>
      <c r="Y126" s="70"/>
      <c r="Z126" s="70"/>
      <c r="AA126" s="24"/>
    </row>
    <row r="127" spans="1:27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6"/>
      <c r="O127" s="26"/>
      <c r="P127" s="25"/>
      <c r="Q127" s="25"/>
      <c r="U127" s="74"/>
      <c r="V127" s="70"/>
      <c r="W127" s="70"/>
      <c r="X127" s="70"/>
      <c r="Y127" s="70"/>
      <c r="Z127" s="70"/>
      <c r="AA127" s="24"/>
    </row>
    <row r="128" spans="1:27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6"/>
      <c r="O128" s="26"/>
      <c r="P128" s="25"/>
      <c r="Q128" s="25"/>
      <c r="U128" s="74"/>
      <c r="V128" s="70"/>
      <c r="W128" s="70"/>
      <c r="X128" s="70"/>
      <c r="Y128" s="70"/>
      <c r="Z128" s="70"/>
      <c r="AA128" s="24"/>
    </row>
    <row r="129" spans="1:2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  <c r="U134" s="74"/>
      <c r="V134" s="70"/>
      <c r="W134" s="70"/>
      <c r="X134" s="70"/>
      <c r="Y134" s="70"/>
      <c r="Z134" s="70"/>
      <c r="AA134" s="24"/>
    </row>
    <row r="135" spans="1:2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  <c r="U135" s="74"/>
      <c r="V135" s="70"/>
      <c r="W135" s="70"/>
      <c r="X135" s="70"/>
      <c r="Y135" s="70"/>
      <c r="Z135" s="70"/>
      <c r="AA135" s="24"/>
    </row>
    <row r="136" spans="1:2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  <c r="U136" s="74"/>
      <c r="V136" s="70"/>
      <c r="W136" s="70"/>
      <c r="X136" s="70"/>
      <c r="Y136" s="70"/>
      <c r="Z136" s="70"/>
      <c r="AA136" s="24"/>
    </row>
    <row r="137" spans="1:27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  <c r="U137" s="74"/>
      <c r="V137" s="70"/>
      <c r="W137" s="70"/>
      <c r="X137" s="70"/>
      <c r="Y137" s="70"/>
      <c r="Z137" s="70"/>
      <c r="AA137" s="24"/>
    </row>
    <row r="138" spans="1:2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  <c r="U138" s="74"/>
      <c r="V138" s="70"/>
      <c r="W138" s="70"/>
      <c r="X138" s="70"/>
      <c r="Y138" s="70"/>
      <c r="Z138" s="70"/>
      <c r="AA138" s="24"/>
    </row>
    <row r="139" spans="1:2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  <c r="U139" s="74"/>
      <c r="V139" s="70"/>
      <c r="W139" s="70"/>
      <c r="X139" s="70"/>
      <c r="Y139" s="70"/>
      <c r="Z139" s="70"/>
      <c r="AA139" s="24"/>
    </row>
    <row r="140" spans="1:27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  <c r="U140" s="74"/>
      <c r="V140" s="70"/>
      <c r="W140" s="70"/>
      <c r="X140" s="70"/>
      <c r="Y140" s="70"/>
      <c r="Z140" s="70"/>
      <c r="AA140" s="24"/>
    </row>
    <row r="141" spans="1:27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  <c r="U141" s="74"/>
      <c r="V141" s="70"/>
      <c r="W141" s="70"/>
      <c r="X141" s="70"/>
      <c r="Y141" s="70"/>
      <c r="Z141" s="70"/>
      <c r="AA141" s="24"/>
    </row>
    <row r="142" spans="1:27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  <c r="U142" s="74"/>
      <c r="V142" s="70"/>
      <c r="W142" s="70"/>
      <c r="X142" s="70"/>
      <c r="Y142" s="70"/>
      <c r="Z142" s="70"/>
      <c r="AA142" s="24"/>
    </row>
    <row r="143" spans="1:27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  <c r="U143" s="74"/>
      <c r="V143" s="70"/>
      <c r="W143" s="70"/>
      <c r="X143" s="70"/>
      <c r="Y143" s="70"/>
      <c r="Z143" s="70"/>
      <c r="AA143" s="24"/>
    </row>
    <row r="144" spans="1:27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6"/>
      <c r="O144" s="26"/>
      <c r="P144" s="25"/>
      <c r="Q144" s="25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6"/>
      <c r="O145" s="26"/>
      <c r="P145" s="25"/>
      <c r="Q145" s="25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6"/>
      <c r="O146" s="26"/>
      <c r="P146" s="25"/>
      <c r="Q146" s="25"/>
      <c r="U146" s="74"/>
      <c r="V146" s="70"/>
      <c r="W146" s="70"/>
      <c r="X146" s="70"/>
      <c r="Y146" s="70"/>
      <c r="Z146" s="70"/>
      <c r="AA146" s="24"/>
    </row>
    <row r="147" spans="1:2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6"/>
      <c r="O147" s="26"/>
      <c r="P147" s="25"/>
      <c r="Q147" s="25"/>
      <c r="U147" s="74"/>
      <c r="V147" s="70"/>
      <c r="W147" s="70"/>
      <c r="X147" s="70"/>
      <c r="Y147" s="70"/>
      <c r="Z147" s="70"/>
      <c r="AA147" s="24"/>
    </row>
    <row r="148" spans="1:2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6"/>
      <c r="O148" s="26"/>
      <c r="P148" s="25"/>
      <c r="Q148" s="25"/>
      <c r="U148" s="74"/>
      <c r="V148" s="70"/>
      <c r="W148" s="70"/>
      <c r="X148" s="70"/>
      <c r="Y148" s="70"/>
      <c r="Z148" s="70"/>
      <c r="AA148" s="24"/>
    </row>
    <row r="149" spans="1:2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6"/>
      <c r="O149" s="26"/>
      <c r="P149" s="25"/>
      <c r="Q149" s="25"/>
      <c r="U149" s="74"/>
      <c r="V149" s="70"/>
      <c r="W149" s="70"/>
      <c r="X149" s="70"/>
      <c r="Y149" s="70"/>
      <c r="Z149" s="70"/>
      <c r="AA149" s="24"/>
    </row>
    <row r="150" spans="1:27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6"/>
      <c r="O150" s="26"/>
      <c r="P150" s="25"/>
      <c r="Q150" s="25"/>
      <c r="U150" s="74"/>
      <c r="V150" s="70"/>
      <c r="W150" s="70"/>
      <c r="X150" s="70"/>
      <c r="Y150" s="70"/>
      <c r="Z150" s="70"/>
      <c r="AA150" s="24"/>
    </row>
    <row r="151" spans="1:27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6"/>
      <c r="O151" s="26"/>
      <c r="P151" s="25"/>
      <c r="Q151" s="25"/>
      <c r="U151" s="74"/>
      <c r="V151" s="70"/>
      <c r="W151" s="70"/>
      <c r="X151" s="70"/>
      <c r="Y151" s="70"/>
      <c r="Z151" s="70"/>
      <c r="AA151" s="24"/>
    </row>
    <row r="152" spans="1:27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6"/>
      <c r="O152" s="26"/>
      <c r="P152" s="25"/>
      <c r="Q152" s="25"/>
      <c r="U152" s="74"/>
      <c r="V152" s="70"/>
      <c r="W152" s="70"/>
      <c r="X152" s="70"/>
      <c r="Y152" s="70"/>
      <c r="Z152" s="70"/>
      <c r="AA152" s="24"/>
    </row>
    <row r="153" spans="1:27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  <c r="U153" s="74"/>
      <c r="V153" s="70"/>
      <c r="W153" s="70"/>
      <c r="X153" s="70"/>
      <c r="Y153" s="70"/>
      <c r="Z153" s="70"/>
      <c r="AA153" s="24"/>
    </row>
    <row r="154" spans="1:27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  <c r="U154" s="74"/>
      <c r="V154" s="70"/>
      <c r="W154" s="70"/>
      <c r="X154" s="70"/>
      <c r="Y154" s="70"/>
      <c r="Z154" s="70"/>
      <c r="AA154" s="24"/>
    </row>
    <row r="155" spans="1:27" ht="15" customHeight="1" x14ac:dyDescent="0.25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  <c r="U155" s="74"/>
      <c r="V155" s="70"/>
      <c r="W155" s="70"/>
      <c r="X155" s="70"/>
      <c r="Y155" s="70"/>
      <c r="Z155" s="70"/>
      <c r="AA155" s="24"/>
    </row>
    <row r="156" spans="1:27" ht="15" customHeight="1" x14ac:dyDescent="0.25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  <c r="U156" s="74"/>
      <c r="V156" s="70"/>
      <c r="W156" s="70"/>
      <c r="X156" s="70"/>
      <c r="Y156" s="70"/>
      <c r="Z156" s="70"/>
      <c r="AA156" s="24"/>
    </row>
    <row r="157" spans="1:27" ht="15" customHeight="1" x14ac:dyDescent="0.25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N157" s="26"/>
      <c r="O157" s="26"/>
      <c r="P157" s="25"/>
      <c r="Q157" s="25"/>
      <c r="U157" s="74"/>
      <c r="V157" s="70"/>
      <c r="W157" s="70"/>
      <c r="X157" s="70"/>
      <c r="Y157" s="70"/>
      <c r="Z157" s="70"/>
      <c r="AA157" s="24"/>
    </row>
    <row r="158" spans="1:27" ht="15" customHeight="1" x14ac:dyDescent="0.25">
      <c r="A158" s="71"/>
      <c r="B158" s="71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N158" s="26"/>
      <c r="O158" s="26"/>
      <c r="P158" s="25"/>
      <c r="Q158" s="25"/>
      <c r="U158" s="74"/>
      <c r="V158" s="70"/>
      <c r="W158" s="70"/>
      <c r="X158" s="70"/>
      <c r="Y158" s="70"/>
      <c r="Z158" s="70"/>
      <c r="AA158" s="24"/>
    </row>
    <row r="159" spans="1:27" ht="15" customHeight="1" x14ac:dyDescent="0.25">
      <c r="A159" s="71"/>
      <c r="B159" s="71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N159" s="26"/>
      <c r="O159" s="26"/>
      <c r="P159" s="25"/>
      <c r="Q159" s="25"/>
      <c r="U159" s="74"/>
      <c r="V159" s="70"/>
      <c r="W159" s="70"/>
      <c r="X159" s="70"/>
      <c r="Y159" s="70"/>
      <c r="Z159" s="70"/>
      <c r="AA159" s="24"/>
    </row>
    <row r="160" spans="1:27" ht="15" customHeight="1" x14ac:dyDescent="0.25">
      <c r="A160" s="71"/>
      <c r="B160" s="71"/>
      <c r="C160" s="68"/>
      <c r="D160" s="68"/>
      <c r="E160" s="68"/>
      <c r="F160" s="68"/>
      <c r="G160" s="68"/>
      <c r="H160" s="68"/>
      <c r="I160" s="68"/>
      <c r="J160" s="72"/>
      <c r="K160" s="72"/>
      <c r="L160" s="72"/>
      <c r="M160" s="72"/>
      <c r="N160" s="26"/>
      <c r="O160" s="26"/>
      <c r="P160" s="25"/>
      <c r="Q160" s="25"/>
      <c r="U160" s="74"/>
      <c r="V160" s="70"/>
      <c r="W160" s="70"/>
      <c r="X160" s="70"/>
      <c r="Y160" s="70"/>
      <c r="Z160" s="70"/>
      <c r="AA160" s="24"/>
    </row>
    <row r="161" spans="1:27" ht="15" customHeight="1" x14ac:dyDescent="0.25">
      <c r="A161" s="71"/>
      <c r="B161" s="71"/>
      <c r="C161" s="68"/>
      <c r="D161" s="68"/>
      <c r="E161" s="68"/>
      <c r="F161" s="68"/>
      <c r="G161" s="68"/>
      <c r="H161" s="68"/>
      <c r="I161" s="68"/>
      <c r="J161" s="72"/>
      <c r="K161" s="72"/>
      <c r="L161" s="72"/>
      <c r="M161" s="72"/>
      <c r="N161" s="26"/>
      <c r="O161" s="26"/>
      <c r="P161" s="25"/>
      <c r="Q161" s="25"/>
      <c r="U161" s="74"/>
      <c r="V161" s="70"/>
      <c r="W161" s="70"/>
      <c r="X161" s="70"/>
      <c r="Y161" s="70"/>
      <c r="Z161" s="70"/>
      <c r="AA161" s="24"/>
    </row>
    <row r="162" spans="1:27" ht="15" customHeight="1" x14ac:dyDescent="0.25">
      <c r="A162" s="71"/>
      <c r="B162" s="71"/>
      <c r="C162" s="68"/>
      <c r="D162" s="68"/>
      <c r="E162" s="68"/>
      <c r="F162" s="68"/>
      <c r="G162" s="68"/>
      <c r="H162" s="68"/>
      <c r="I162" s="68"/>
      <c r="J162" s="72"/>
      <c r="K162" s="72"/>
      <c r="L162" s="72"/>
      <c r="M162" s="72"/>
      <c r="N162" s="26"/>
      <c r="O162" s="26"/>
      <c r="P162" s="25"/>
      <c r="Q162" s="25"/>
      <c r="U162" s="74"/>
      <c r="V162" s="70"/>
      <c r="W162" s="70"/>
      <c r="X162" s="70"/>
      <c r="Y162" s="70"/>
      <c r="Z162" s="70"/>
      <c r="AA162" s="24"/>
    </row>
    <row r="163" spans="1:27" ht="15" customHeight="1" x14ac:dyDescent="0.25">
      <c r="A163" s="71"/>
      <c r="B163" s="71"/>
      <c r="C163" s="68"/>
      <c r="D163" s="68"/>
      <c r="E163" s="68"/>
      <c r="F163" s="68"/>
      <c r="G163" s="68"/>
      <c r="H163" s="68"/>
      <c r="I163" s="68"/>
      <c r="J163" s="72"/>
      <c r="K163" s="72"/>
      <c r="L163" s="72"/>
      <c r="M163" s="72"/>
      <c r="N163" s="26"/>
      <c r="O163" s="26"/>
      <c r="P163" s="25"/>
      <c r="Q163" s="25"/>
      <c r="U163" s="74"/>
      <c r="V163" s="70"/>
      <c r="W163" s="70"/>
      <c r="X163" s="70"/>
      <c r="Y163" s="70"/>
      <c r="Z163" s="70"/>
      <c r="AA163" s="24"/>
    </row>
    <row r="164" spans="1:27" ht="15" customHeight="1" x14ac:dyDescent="0.25">
      <c r="A164" s="71"/>
      <c r="B164" s="71"/>
      <c r="C164" s="68"/>
      <c r="D164" s="68"/>
      <c r="E164" s="68"/>
      <c r="F164" s="68"/>
      <c r="G164" s="68"/>
      <c r="H164" s="68"/>
      <c r="I164" s="68"/>
      <c r="J164" s="72"/>
      <c r="K164" s="72"/>
      <c r="L164" s="72"/>
      <c r="M164" s="72"/>
      <c r="N164" s="26"/>
      <c r="O164" s="26"/>
      <c r="P164" s="25"/>
      <c r="Q164" s="25"/>
      <c r="U164" s="74"/>
      <c r="V164" s="70"/>
      <c r="W164" s="70"/>
      <c r="X164" s="70"/>
      <c r="Y164" s="70"/>
      <c r="Z164" s="70"/>
      <c r="AA164" s="24"/>
    </row>
    <row r="165" spans="1:27" ht="15" customHeight="1" x14ac:dyDescent="0.25">
      <c r="A165" s="71"/>
      <c r="B165" s="71"/>
      <c r="C165" s="68"/>
      <c r="D165" s="68"/>
      <c r="E165" s="68"/>
      <c r="F165" s="68"/>
      <c r="G165" s="68"/>
      <c r="H165" s="68"/>
      <c r="I165" s="68"/>
      <c r="J165" s="72"/>
      <c r="K165" s="72"/>
      <c r="L165" s="72"/>
      <c r="M165" s="72"/>
      <c r="N165" s="26"/>
      <c r="O165" s="26"/>
      <c r="P165" s="25"/>
      <c r="Q165" s="25"/>
      <c r="U165" s="74"/>
      <c r="V165" s="70"/>
      <c r="W165" s="70"/>
      <c r="X165" s="70"/>
      <c r="Y165" s="70"/>
      <c r="Z165" s="70"/>
      <c r="AA165" s="24"/>
    </row>
    <row r="166" spans="1:27" ht="15" customHeight="1" x14ac:dyDescent="0.25">
      <c r="A166" s="71"/>
      <c r="B166" s="71"/>
      <c r="C166" s="68"/>
      <c r="D166" s="68"/>
      <c r="E166" s="68"/>
      <c r="F166" s="68"/>
      <c r="G166" s="68"/>
      <c r="H166" s="68"/>
      <c r="I166" s="68"/>
      <c r="J166" s="72"/>
      <c r="K166" s="72"/>
      <c r="L166" s="72"/>
      <c r="M166" s="72"/>
      <c r="N166" s="26"/>
      <c r="O166" s="26"/>
      <c r="P166" s="25"/>
      <c r="Q166" s="25"/>
      <c r="U166" s="74"/>
      <c r="V166" s="70"/>
      <c r="W166" s="70"/>
      <c r="X166" s="70"/>
      <c r="Y166" s="70"/>
      <c r="Z166" s="70"/>
      <c r="AA166" s="24"/>
    </row>
    <row r="167" spans="1:27" ht="15" customHeight="1" x14ac:dyDescent="0.25">
      <c r="A167" s="71"/>
      <c r="B167" s="71"/>
      <c r="C167" s="68"/>
      <c r="D167" s="68"/>
      <c r="E167" s="68"/>
      <c r="F167" s="68"/>
      <c r="G167" s="68"/>
      <c r="H167" s="68"/>
      <c r="I167" s="68"/>
      <c r="J167" s="72"/>
      <c r="K167" s="72"/>
      <c r="L167" s="72"/>
      <c r="M167" s="72"/>
      <c r="N167" s="26"/>
      <c r="O167" s="26"/>
      <c r="P167" s="25"/>
      <c r="Q167" s="25"/>
      <c r="U167" s="74"/>
      <c r="V167" s="70"/>
      <c r="W167" s="70"/>
      <c r="X167" s="70"/>
      <c r="Y167" s="70"/>
      <c r="Z167" s="70"/>
      <c r="AA167" s="24"/>
    </row>
    <row r="168" spans="1:27" ht="15" customHeight="1" x14ac:dyDescent="0.25">
      <c r="A168" s="71"/>
      <c r="B168" s="71"/>
      <c r="C168" s="68"/>
      <c r="D168" s="68"/>
      <c r="E168" s="68"/>
      <c r="F168" s="68"/>
      <c r="G168" s="68"/>
      <c r="H168" s="68"/>
      <c r="I168" s="68"/>
      <c r="J168" s="72"/>
      <c r="K168" s="72"/>
      <c r="L168" s="72"/>
      <c r="M168" s="72"/>
      <c r="N168" s="26"/>
      <c r="O168" s="26"/>
      <c r="P168" s="25"/>
      <c r="Q168" s="25"/>
      <c r="U168" s="74"/>
      <c r="V168" s="70"/>
      <c r="W168" s="70"/>
      <c r="X168" s="70"/>
      <c r="Y168" s="70"/>
      <c r="Z168" s="70"/>
      <c r="AA168" s="24"/>
    </row>
    <row r="169" spans="1:27" ht="15" customHeight="1" x14ac:dyDescent="0.25">
      <c r="A169" s="71"/>
      <c r="B169" s="71"/>
      <c r="C169" s="68"/>
      <c r="D169" s="68"/>
      <c r="E169" s="68"/>
      <c r="F169" s="68"/>
      <c r="G169" s="68"/>
      <c r="H169" s="68"/>
      <c r="I169" s="68"/>
      <c r="J169" s="72"/>
      <c r="K169" s="72"/>
      <c r="L169" s="72"/>
      <c r="M169" s="72"/>
      <c r="N169" s="26"/>
      <c r="O169" s="26"/>
      <c r="P169" s="25"/>
      <c r="Q169" s="25"/>
      <c r="U169" s="74"/>
      <c r="V169" s="70"/>
      <c r="W169" s="70"/>
      <c r="X169" s="70"/>
      <c r="Y169" s="70"/>
      <c r="Z169" s="70"/>
      <c r="AA169" s="24"/>
    </row>
    <row r="170" spans="1:27" ht="15" customHeight="1" x14ac:dyDescent="0.25">
      <c r="A170" s="71"/>
      <c r="B170" s="71"/>
      <c r="C170" s="68"/>
      <c r="D170" s="68"/>
      <c r="E170" s="68"/>
      <c r="F170" s="68"/>
      <c r="G170" s="68"/>
      <c r="H170" s="68"/>
      <c r="I170" s="68"/>
      <c r="J170" s="72"/>
      <c r="K170" s="72"/>
      <c r="L170" s="72"/>
      <c r="M170" s="72"/>
      <c r="N170" s="26"/>
      <c r="O170" s="26"/>
      <c r="P170" s="25"/>
      <c r="Q170" s="25"/>
      <c r="U170" s="74"/>
      <c r="V170" s="70"/>
      <c r="W170" s="70"/>
      <c r="X170" s="70"/>
      <c r="Y170" s="70"/>
      <c r="Z170" s="70"/>
      <c r="AA170" s="24"/>
    </row>
    <row r="171" spans="1:27" ht="15" customHeight="1" x14ac:dyDescent="0.25">
      <c r="A171" s="71"/>
      <c r="B171" s="71"/>
      <c r="C171" s="68"/>
      <c r="D171" s="68"/>
      <c r="E171" s="68"/>
      <c r="F171" s="68"/>
      <c r="G171" s="68"/>
      <c r="H171" s="68"/>
      <c r="I171" s="68"/>
      <c r="J171" s="72"/>
      <c r="K171" s="72"/>
      <c r="L171" s="72"/>
      <c r="M171" s="72"/>
      <c r="N171" s="26"/>
      <c r="O171" s="26"/>
      <c r="P171" s="25"/>
      <c r="Q171" s="25"/>
      <c r="U171" s="74"/>
      <c r="V171" s="70"/>
      <c r="W171" s="70"/>
      <c r="X171" s="70"/>
      <c r="Y171" s="70"/>
      <c r="Z171" s="70"/>
      <c r="AA171" s="24"/>
    </row>
    <row r="172" spans="1:27" ht="15" customHeight="1" x14ac:dyDescent="0.25">
      <c r="A172" s="71"/>
      <c r="B172" s="71"/>
      <c r="C172" s="68"/>
      <c r="D172" s="68"/>
      <c r="E172" s="68"/>
      <c r="F172" s="68"/>
      <c r="G172" s="68"/>
      <c r="H172" s="68"/>
      <c r="I172" s="68"/>
      <c r="J172" s="72"/>
      <c r="K172" s="72"/>
      <c r="L172" s="72"/>
      <c r="M172" s="72"/>
      <c r="N172" s="26"/>
      <c r="O172" s="26"/>
      <c r="P172" s="25"/>
      <c r="Q172" s="25"/>
      <c r="U172" s="74"/>
      <c r="V172" s="70"/>
      <c r="W172" s="70"/>
      <c r="X172" s="70"/>
      <c r="Y172" s="70"/>
      <c r="Z172" s="70"/>
      <c r="AA172" s="24"/>
    </row>
    <row r="173" spans="1:27" ht="15" customHeight="1" x14ac:dyDescent="0.25">
      <c r="A173" s="71"/>
      <c r="B173" s="71"/>
      <c r="C173" s="68"/>
      <c r="D173" s="68"/>
      <c r="E173" s="68"/>
      <c r="F173" s="68"/>
      <c r="G173" s="68"/>
      <c r="H173" s="68"/>
      <c r="I173" s="68"/>
      <c r="J173" s="72"/>
      <c r="K173" s="72"/>
      <c r="L173" s="72"/>
      <c r="M173" s="72"/>
      <c r="N173" s="26"/>
      <c r="O173" s="26"/>
      <c r="P173" s="25"/>
      <c r="Q173" s="25"/>
      <c r="U173" s="74"/>
      <c r="V173" s="70"/>
      <c r="W173" s="70"/>
      <c r="X173" s="70"/>
      <c r="Y173" s="70"/>
      <c r="Z173" s="70"/>
      <c r="AA173" s="24"/>
    </row>
    <row r="174" spans="1:27" ht="15" customHeight="1" x14ac:dyDescent="0.25">
      <c r="A174" s="71"/>
      <c r="B174" s="71"/>
      <c r="C174" s="68"/>
      <c r="D174" s="68"/>
      <c r="E174" s="68"/>
      <c r="F174" s="68"/>
      <c r="G174" s="68"/>
      <c r="H174" s="68"/>
      <c r="I174" s="68"/>
      <c r="J174" s="72"/>
      <c r="K174" s="72"/>
      <c r="L174" s="72"/>
      <c r="M174" s="72"/>
      <c r="N174" s="26"/>
      <c r="O174" s="26"/>
      <c r="P174" s="25"/>
      <c r="Q174" s="25"/>
      <c r="U174" s="74"/>
      <c r="V174" s="70"/>
      <c r="W174" s="70"/>
      <c r="X174" s="70"/>
      <c r="Y174" s="70"/>
      <c r="Z174" s="70"/>
      <c r="AA174" s="24"/>
    </row>
    <row r="175" spans="1:27" ht="15" customHeight="1" x14ac:dyDescent="0.25">
      <c r="A175" s="71"/>
      <c r="B175" s="71"/>
      <c r="C175" s="68"/>
      <c r="D175" s="68"/>
      <c r="E175" s="68"/>
      <c r="F175" s="68"/>
      <c r="G175" s="68"/>
      <c r="H175" s="68"/>
      <c r="I175" s="68"/>
      <c r="J175" s="72"/>
      <c r="K175" s="72"/>
      <c r="L175" s="72"/>
      <c r="M175" s="72"/>
      <c r="N175" s="26"/>
      <c r="O175" s="26"/>
      <c r="P175" s="25"/>
      <c r="Q175" s="25"/>
      <c r="U175" s="74"/>
      <c r="V175" s="70"/>
      <c r="W175" s="70"/>
      <c r="X175" s="70"/>
      <c r="Y175" s="70"/>
      <c r="Z175" s="70"/>
      <c r="AA175" s="24"/>
    </row>
    <row r="176" spans="1:27" ht="15" customHeight="1" x14ac:dyDescent="0.25">
      <c r="A176" s="71"/>
      <c r="B176" s="71"/>
      <c r="C176" s="68"/>
      <c r="D176" s="68"/>
      <c r="E176" s="68"/>
      <c r="F176" s="68"/>
      <c r="G176" s="68"/>
      <c r="H176" s="68"/>
      <c r="I176" s="68"/>
      <c r="J176" s="72"/>
      <c r="K176" s="72"/>
      <c r="L176" s="72"/>
      <c r="M176" s="72"/>
      <c r="N176" s="26"/>
      <c r="O176" s="26"/>
      <c r="P176" s="25"/>
      <c r="Q176" s="25"/>
      <c r="U176" s="74"/>
      <c r="V176" s="70"/>
      <c r="W176" s="70"/>
      <c r="X176" s="70"/>
      <c r="Y176" s="70"/>
      <c r="Z176" s="70"/>
      <c r="AA176" s="24"/>
    </row>
    <row r="177" spans="1:27" ht="15" customHeight="1" x14ac:dyDescent="0.25">
      <c r="A177" s="71"/>
      <c r="B177" s="71"/>
      <c r="C177" s="68"/>
      <c r="D177" s="68"/>
      <c r="E177" s="68"/>
      <c r="F177" s="68"/>
      <c r="G177" s="68"/>
      <c r="H177" s="68"/>
      <c r="I177" s="68"/>
      <c r="J177" s="72"/>
      <c r="K177" s="72"/>
      <c r="L177" s="72"/>
      <c r="M177" s="72"/>
      <c r="N177" s="26"/>
      <c r="O177" s="26"/>
      <c r="P177" s="25"/>
      <c r="Q177" s="25"/>
      <c r="U177" s="74"/>
      <c r="V177" s="70"/>
      <c r="W177" s="70"/>
      <c r="X177" s="70"/>
      <c r="Y177" s="70"/>
      <c r="Z177" s="70"/>
      <c r="AA177" s="24"/>
    </row>
    <row r="178" spans="1:27" ht="15" customHeight="1" x14ac:dyDescent="0.25">
      <c r="A178" s="71"/>
      <c r="B178" s="71"/>
      <c r="C178" s="68"/>
      <c r="D178" s="68"/>
      <c r="E178" s="68"/>
      <c r="F178" s="68"/>
      <c r="G178" s="68"/>
      <c r="H178" s="68"/>
      <c r="I178" s="68"/>
      <c r="J178" s="72"/>
      <c r="K178" s="72"/>
      <c r="L178" s="72"/>
      <c r="M178" s="72"/>
      <c r="N178" s="26"/>
      <c r="O178" s="26"/>
      <c r="P178" s="25"/>
      <c r="Q178" s="25"/>
      <c r="U178" s="74"/>
      <c r="V178" s="70"/>
      <c r="W178" s="70"/>
      <c r="X178" s="70"/>
      <c r="Y178" s="70"/>
      <c r="Z178" s="70"/>
      <c r="AA178" s="24"/>
    </row>
    <row r="179" spans="1:27" ht="15" customHeight="1" x14ac:dyDescent="0.25">
      <c r="A179" s="71"/>
      <c r="B179" s="71"/>
      <c r="C179" s="68"/>
      <c r="D179" s="68"/>
      <c r="E179" s="68"/>
      <c r="F179" s="68"/>
      <c r="G179" s="68"/>
      <c r="H179" s="68"/>
      <c r="I179" s="68"/>
      <c r="J179" s="72"/>
      <c r="K179" s="72"/>
      <c r="L179" s="72"/>
      <c r="M179" s="72"/>
      <c r="N179" s="26"/>
      <c r="O179" s="26"/>
      <c r="P179" s="25"/>
      <c r="Q179" s="25"/>
      <c r="U179" s="74"/>
      <c r="V179" s="70"/>
      <c r="W179" s="70"/>
      <c r="X179" s="70"/>
      <c r="Y179" s="70"/>
      <c r="Z179" s="70"/>
      <c r="AA179" s="24"/>
    </row>
    <row r="180" spans="1:27" ht="15" customHeight="1" x14ac:dyDescent="0.25">
      <c r="A180" s="71"/>
      <c r="B180" s="71"/>
      <c r="C180" s="68"/>
      <c r="D180" s="68"/>
      <c r="E180" s="68"/>
      <c r="F180" s="68"/>
      <c r="G180" s="68"/>
      <c r="H180" s="68"/>
      <c r="I180" s="68"/>
      <c r="J180" s="72"/>
      <c r="K180" s="72"/>
      <c r="L180" s="72"/>
      <c r="M180" s="72"/>
      <c r="N180" s="26"/>
      <c r="O180" s="26"/>
      <c r="P180" s="25"/>
      <c r="Q180" s="25"/>
      <c r="U180" s="74"/>
      <c r="V180" s="70"/>
      <c r="W180" s="70"/>
      <c r="X180" s="70"/>
      <c r="Y180" s="70"/>
      <c r="Z180" s="70"/>
      <c r="AA180" s="24"/>
    </row>
    <row r="181" spans="1:27" ht="15" customHeight="1" x14ac:dyDescent="0.25">
      <c r="A181" s="71"/>
      <c r="B181" s="71"/>
      <c r="C181" s="68"/>
      <c r="D181" s="68"/>
      <c r="E181" s="68"/>
      <c r="F181" s="68"/>
      <c r="G181" s="68"/>
      <c r="H181" s="68"/>
      <c r="I181" s="68"/>
      <c r="J181" s="72"/>
      <c r="K181" s="72"/>
      <c r="L181" s="72"/>
      <c r="M181" s="72"/>
      <c r="N181" s="26"/>
      <c r="O181" s="26"/>
      <c r="P181" s="25"/>
      <c r="Q181" s="25"/>
      <c r="U181" s="74"/>
      <c r="V181" s="70"/>
      <c r="W181" s="70"/>
      <c r="X181" s="70"/>
      <c r="Y181" s="70"/>
      <c r="Z181" s="70"/>
      <c r="AA181" s="24"/>
    </row>
    <row r="182" spans="1:27" ht="15" customHeight="1" x14ac:dyDescent="0.25">
      <c r="A182" s="71"/>
      <c r="B182" s="71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N182" s="26"/>
      <c r="O182" s="26"/>
      <c r="P182" s="25"/>
      <c r="Q182" s="25"/>
      <c r="U182" s="74"/>
      <c r="V182" s="70"/>
      <c r="W182" s="70"/>
      <c r="X182" s="70"/>
      <c r="Y182" s="70"/>
      <c r="Z182" s="70"/>
      <c r="AA182" s="24"/>
    </row>
    <row r="183" spans="1:27" ht="15" customHeight="1" x14ac:dyDescent="0.25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N183" s="26"/>
      <c r="O183" s="26"/>
      <c r="P183" s="25"/>
      <c r="Q183" s="25"/>
      <c r="U183" s="74"/>
      <c r="V183" s="70"/>
      <c r="W183" s="70"/>
      <c r="X183" s="70"/>
      <c r="Y183" s="70"/>
      <c r="Z183" s="70"/>
      <c r="AA183" s="24"/>
    </row>
    <row r="184" spans="1:27" ht="15" customHeight="1" x14ac:dyDescent="0.25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N184" s="26"/>
      <c r="O184" s="26"/>
      <c r="P184" s="25"/>
      <c r="Q184" s="25"/>
      <c r="U184" s="74"/>
      <c r="V184" s="70"/>
      <c r="W184" s="70"/>
      <c r="X184" s="70"/>
      <c r="Y184" s="70"/>
      <c r="Z184" s="70"/>
      <c r="AA184" s="24"/>
    </row>
    <row r="185" spans="1:27" ht="15" customHeight="1" x14ac:dyDescent="0.25">
      <c r="A185" s="71"/>
      <c r="B185" s="71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  <c r="N185" s="26"/>
      <c r="O185" s="26"/>
      <c r="P185" s="25"/>
      <c r="Q185" s="25"/>
      <c r="U185" s="74"/>
      <c r="V185" s="70"/>
      <c r="W185" s="70"/>
      <c r="X185" s="70"/>
      <c r="Y185" s="70"/>
      <c r="Z185" s="70"/>
      <c r="AA185" s="24"/>
    </row>
    <row r="186" spans="1:27" ht="15" customHeight="1" x14ac:dyDescent="0.25">
      <c r="A186" s="71"/>
      <c r="B186" s="71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  <c r="N186" s="26"/>
      <c r="O186" s="26"/>
      <c r="P186" s="25"/>
      <c r="Q186" s="25"/>
      <c r="U186" s="74"/>
      <c r="V186" s="70"/>
      <c r="W186" s="70"/>
      <c r="X186" s="70"/>
      <c r="Y186" s="70"/>
      <c r="Z186" s="70"/>
      <c r="AA186" s="24"/>
    </row>
    <row r="187" spans="1:27" ht="15" customHeight="1" x14ac:dyDescent="0.25">
      <c r="A187" s="71"/>
      <c r="B187" s="71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  <c r="N187" s="26"/>
      <c r="O187" s="26"/>
      <c r="P187" s="25"/>
      <c r="Q187" s="25"/>
      <c r="U187" s="74"/>
      <c r="V187" s="70"/>
      <c r="W187" s="70"/>
      <c r="X187" s="70"/>
      <c r="Y187" s="70"/>
      <c r="Z187" s="70"/>
      <c r="AA187" s="24"/>
    </row>
    <row r="188" spans="1:27" ht="15" customHeight="1" x14ac:dyDescent="0.25">
      <c r="A188" s="71"/>
      <c r="B188" s="71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  <c r="N188" s="26"/>
      <c r="O188" s="26"/>
      <c r="P188" s="25"/>
      <c r="Q188" s="25"/>
      <c r="U188" s="74"/>
      <c r="V188" s="70"/>
      <c r="W188" s="70"/>
      <c r="X188" s="70"/>
      <c r="Y188" s="70"/>
      <c r="Z188" s="70"/>
      <c r="AA188" s="24"/>
    </row>
    <row r="189" spans="1:27" ht="15" customHeight="1" x14ac:dyDescent="0.25">
      <c r="A189" s="71"/>
      <c r="B189" s="71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  <c r="N189" s="26"/>
      <c r="O189" s="26"/>
      <c r="P189" s="25"/>
      <c r="Q189" s="25"/>
      <c r="U189" s="74"/>
      <c r="V189" s="70"/>
      <c r="W189" s="70"/>
      <c r="X189" s="70"/>
      <c r="Y189" s="70"/>
      <c r="Z189" s="70"/>
      <c r="AA189" s="24"/>
    </row>
    <row r="190" spans="1:27" ht="15" customHeight="1" x14ac:dyDescent="0.25">
      <c r="A190" s="71"/>
      <c r="B190" s="71"/>
      <c r="C190" s="68"/>
      <c r="D190" s="68"/>
      <c r="E190" s="68"/>
      <c r="F190" s="68"/>
      <c r="G190" s="68"/>
      <c r="H190" s="68"/>
      <c r="I190" s="68"/>
      <c r="J190" s="72"/>
      <c r="K190" s="72"/>
      <c r="L190" s="72"/>
      <c r="M190" s="72"/>
      <c r="N190" s="26"/>
      <c r="O190" s="26"/>
      <c r="P190" s="25"/>
      <c r="Q190" s="25"/>
      <c r="U190" s="74"/>
      <c r="V190" s="70"/>
      <c r="W190" s="70"/>
      <c r="X190" s="70"/>
      <c r="Y190" s="70"/>
      <c r="Z190" s="70"/>
      <c r="AA190" s="24"/>
    </row>
    <row r="191" spans="1:27" ht="15" customHeight="1" x14ac:dyDescent="0.25">
      <c r="A191" s="71"/>
      <c r="B191" s="71"/>
      <c r="C191" s="68"/>
      <c r="D191" s="68"/>
      <c r="E191" s="68"/>
      <c r="F191" s="68"/>
      <c r="G191" s="68"/>
      <c r="H191" s="68"/>
      <c r="I191" s="68"/>
      <c r="J191" s="72"/>
      <c r="K191" s="72"/>
      <c r="L191" s="72"/>
      <c r="M191" s="72"/>
      <c r="N191" s="26"/>
      <c r="O191" s="26"/>
      <c r="P191" s="25"/>
      <c r="Q191" s="25"/>
      <c r="U191" s="74"/>
      <c r="V191" s="70"/>
      <c r="W191" s="70"/>
      <c r="X191" s="70"/>
      <c r="Y191" s="70"/>
      <c r="Z191" s="70"/>
      <c r="AA191" s="24"/>
    </row>
    <row r="192" spans="1:27" ht="15" customHeight="1" x14ac:dyDescent="0.25">
      <c r="A192" s="71"/>
      <c r="B192" s="71"/>
      <c r="C192" s="68"/>
      <c r="D192" s="68"/>
      <c r="E192" s="68"/>
      <c r="F192" s="68"/>
      <c r="G192" s="68"/>
      <c r="H192" s="68"/>
      <c r="I192" s="68"/>
      <c r="J192" s="72"/>
      <c r="K192" s="72"/>
      <c r="L192" s="72"/>
      <c r="M192" s="72"/>
      <c r="N192" s="26"/>
      <c r="O192" s="26"/>
      <c r="P192" s="25"/>
      <c r="Q192" s="25"/>
      <c r="U192" s="74"/>
      <c r="V192" s="70"/>
      <c r="W192" s="70"/>
      <c r="X192" s="70"/>
      <c r="Y192" s="70"/>
      <c r="Z192" s="70"/>
      <c r="AA192" s="24"/>
    </row>
    <row r="193" spans="1:27" ht="15" customHeight="1" x14ac:dyDescent="0.25">
      <c r="A193" s="71"/>
      <c r="B193" s="71"/>
      <c r="C193" s="68"/>
      <c r="D193" s="68"/>
      <c r="E193" s="68"/>
      <c r="F193" s="68"/>
      <c r="G193" s="68"/>
      <c r="H193" s="68"/>
      <c r="I193" s="68"/>
      <c r="J193" s="72"/>
      <c r="K193" s="72"/>
      <c r="L193" s="72"/>
      <c r="M193" s="72"/>
      <c r="N193" s="26"/>
      <c r="O193" s="26"/>
      <c r="P193" s="25"/>
      <c r="Q193" s="25"/>
      <c r="U193" s="74"/>
      <c r="V193" s="70"/>
      <c r="W193" s="70"/>
      <c r="X193" s="70"/>
      <c r="Y193" s="70"/>
      <c r="Z193" s="70"/>
      <c r="AA193" s="24"/>
    </row>
    <row r="194" spans="1:27" ht="15" customHeight="1" x14ac:dyDescent="0.25">
      <c r="A194" s="71"/>
      <c r="B194" s="71"/>
      <c r="C194" s="68"/>
      <c r="D194" s="68"/>
      <c r="E194" s="68"/>
      <c r="F194" s="68"/>
      <c r="G194" s="68"/>
      <c r="H194" s="68"/>
      <c r="I194" s="68"/>
      <c r="J194" s="72"/>
      <c r="K194" s="72"/>
      <c r="L194" s="72"/>
      <c r="M194" s="72"/>
      <c r="N194" s="26"/>
      <c r="O194" s="26"/>
      <c r="P194" s="25"/>
      <c r="Q194" s="25"/>
      <c r="U194" s="74"/>
      <c r="V194" s="70"/>
      <c r="W194" s="70"/>
      <c r="X194" s="70"/>
      <c r="Y194" s="70"/>
      <c r="Z194" s="70"/>
      <c r="AA194" s="24"/>
    </row>
    <row r="195" spans="1:27" ht="15" customHeight="1" x14ac:dyDescent="0.25">
      <c r="A195" s="71"/>
      <c r="B195" s="71"/>
      <c r="C195" s="68"/>
      <c r="D195" s="68"/>
      <c r="E195" s="68"/>
      <c r="F195" s="68"/>
      <c r="G195" s="68"/>
      <c r="H195" s="68"/>
      <c r="I195" s="68"/>
      <c r="J195" s="72"/>
      <c r="K195" s="72"/>
      <c r="L195" s="72"/>
      <c r="M195" s="72"/>
      <c r="N195" s="26"/>
      <c r="O195" s="26"/>
      <c r="P195" s="25"/>
      <c r="Q195" s="25"/>
      <c r="U195" s="74"/>
      <c r="V195" s="70"/>
      <c r="W195" s="70"/>
      <c r="X195" s="70"/>
      <c r="Y195" s="70"/>
      <c r="Z195" s="70"/>
      <c r="AA195" s="24"/>
    </row>
    <row r="196" spans="1:27" ht="15" customHeight="1" x14ac:dyDescent="0.25">
      <c r="A196" s="71"/>
      <c r="B196" s="71"/>
      <c r="C196" s="68"/>
      <c r="D196" s="68"/>
      <c r="E196" s="68"/>
      <c r="F196" s="68"/>
      <c r="G196" s="68"/>
      <c r="H196" s="68"/>
      <c r="I196" s="68"/>
      <c r="J196" s="72"/>
      <c r="K196" s="72"/>
      <c r="L196" s="72"/>
      <c r="M196" s="72"/>
      <c r="N196" s="26"/>
      <c r="O196" s="26"/>
      <c r="P196" s="25"/>
      <c r="Q196" s="25"/>
      <c r="U196" s="74"/>
      <c r="V196" s="70"/>
      <c r="W196" s="70"/>
      <c r="X196" s="70"/>
      <c r="Y196" s="70"/>
      <c r="Z196" s="70"/>
      <c r="AA196" s="24"/>
    </row>
    <row r="197" spans="1:27" ht="15" customHeight="1" x14ac:dyDescent="0.25">
      <c r="A197" s="71"/>
      <c r="B197" s="71"/>
      <c r="C197" s="68"/>
      <c r="D197" s="68"/>
      <c r="E197" s="68"/>
      <c r="F197" s="68"/>
      <c r="G197" s="68"/>
      <c r="H197" s="68"/>
      <c r="I197" s="68"/>
      <c r="J197" s="72"/>
      <c r="K197" s="72"/>
      <c r="L197" s="72"/>
      <c r="M197" s="72"/>
      <c r="N197" s="26"/>
      <c r="O197" s="26"/>
      <c r="P197" s="25"/>
      <c r="Q197" s="25"/>
      <c r="U197" s="74"/>
      <c r="V197" s="70"/>
      <c r="W197" s="70"/>
      <c r="X197" s="70"/>
      <c r="Y197" s="70"/>
      <c r="Z197" s="70"/>
      <c r="AA197" s="24"/>
    </row>
    <row r="198" spans="1:27" ht="15" customHeight="1" x14ac:dyDescent="0.25">
      <c r="A198" s="71"/>
      <c r="B198" s="71"/>
      <c r="C198" s="68"/>
      <c r="D198" s="68"/>
      <c r="E198" s="68"/>
      <c r="F198" s="68"/>
      <c r="G198" s="68"/>
      <c r="H198" s="68"/>
      <c r="I198" s="68"/>
      <c r="J198" s="72"/>
      <c r="K198" s="72"/>
      <c r="L198" s="72"/>
      <c r="M198" s="72"/>
      <c r="N198" s="26"/>
      <c r="O198" s="26"/>
      <c r="P198" s="25"/>
      <c r="Q198" s="25"/>
      <c r="U198" s="74"/>
      <c r="V198" s="70"/>
      <c r="W198" s="70"/>
      <c r="X198" s="70"/>
      <c r="Y198" s="70"/>
      <c r="Z198" s="70"/>
      <c r="AA198" s="24"/>
    </row>
    <row r="199" spans="1:27" ht="15" customHeight="1" x14ac:dyDescent="0.25">
      <c r="A199" s="71"/>
      <c r="B199" s="71"/>
      <c r="C199" s="68"/>
      <c r="D199" s="68"/>
      <c r="E199" s="68"/>
      <c r="F199" s="68"/>
      <c r="G199" s="68"/>
      <c r="H199" s="68"/>
      <c r="I199" s="68"/>
      <c r="J199" s="72"/>
      <c r="K199" s="72"/>
      <c r="L199" s="72"/>
      <c r="M199" s="72"/>
      <c r="N199" s="26"/>
      <c r="O199" s="26"/>
      <c r="P199" s="25"/>
      <c r="Q199" s="25"/>
      <c r="U199" s="74"/>
      <c r="V199" s="70"/>
      <c r="W199" s="70"/>
      <c r="X199" s="70"/>
      <c r="Y199" s="70"/>
      <c r="Z199" s="70"/>
      <c r="AA199" s="24"/>
    </row>
    <row r="200" spans="1:27" ht="15" customHeight="1" x14ac:dyDescent="0.25">
      <c r="A200" s="71"/>
      <c r="B200" s="71"/>
      <c r="C200" s="68"/>
      <c r="D200" s="68"/>
      <c r="E200" s="68"/>
      <c r="F200" s="68"/>
      <c r="G200" s="68"/>
      <c r="H200" s="68"/>
      <c r="I200" s="68"/>
      <c r="J200" s="72"/>
      <c r="K200" s="72"/>
      <c r="L200" s="72"/>
      <c r="M200" s="72"/>
      <c r="N200" s="26"/>
      <c r="O200" s="26"/>
      <c r="P200" s="25"/>
      <c r="Q200" s="25"/>
      <c r="U200" s="74"/>
      <c r="V200" s="70"/>
      <c r="W200" s="70"/>
      <c r="X200" s="70"/>
      <c r="Y200" s="70"/>
      <c r="Z200" s="70"/>
      <c r="AA200" s="24"/>
    </row>
    <row r="201" spans="1:27" ht="15" customHeight="1" x14ac:dyDescent="0.25">
      <c r="A201" s="71"/>
      <c r="B201" s="71"/>
      <c r="C201" s="68"/>
      <c r="D201" s="68"/>
      <c r="E201" s="68"/>
      <c r="F201" s="68"/>
      <c r="G201" s="68"/>
      <c r="H201" s="68"/>
      <c r="I201" s="68"/>
      <c r="J201" s="72"/>
      <c r="K201" s="72"/>
      <c r="L201" s="72"/>
      <c r="M201" s="72"/>
      <c r="N201" s="26"/>
      <c r="O201" s="26"/>
      <c r="P201" s="25"/>
      <c r="Q201" s="25"/>
      <c r="U201" s="74"/>
      <c r="V201" s="70"/>
      <c r="W201" s="70"/>
      <c r="X201" s="70"/>
      <c r="Y201" s="70"/>
      <c r="Z201" s="70"/>
      <c r="AA201" s="24"/>
    </row>
    <row r="202" spans="1:27" ht="15" customHeight="1" x14ac:dyDescent="0.25">
      <c r="A202" s="71"/>
      <c r="B202" s="71"/>
      <c r="C202" s="68"/>
      <c r="D202" s="68"/>
      <c r="E202" s="68"/>
      <c r="F202" s="68"/>
      <c r="G202" s="68"/>
      <c r="H202" s="68"/>
      <c r="I202" s="68"/>
      <c r="J202" s="72"/>
      <c r="K202" s="72"/>
      <c r="L202" s="72"/>
      <c r="M202" s="72"/>
      <c r="N202" s="26"/>
      <c r="O202" s="26"/>
      <c r="P202" s="25"/>
      <c r="Q202" s="25"/>
      <c r="U202" s="74"/>
      <c r="V202" s="70"/>
      <c r="W202" s="70"/>
      <c r="X202" s="70"/>
      <c r="Y202" s="70"/>
      <c r="Z202" s="70"/>
      <c r="AA202" s="24"/>
    </row>
    <row r="203" spans="1:27" ht="15" customHeight="1" x14ac:dyDescent="0.25">
      <c r="A203" s="71"/>
      <c r="B203" s="71"/>
      <c r="C203" s="68"/>
      <c r="D203" s="68"/>
      <c r="E203" s="68"/>
      <c r="F203" s="68"/>
      <c r="G203" s="68"/>
      <c r="H203" s="68"/>
      <c r="I203" s="68"/>
      <c r="J203" s="72"/>
      <c r="K203" s="72"/>
      <c r="L203" s="72"/>
      <c r="M203" s="72"/>
      <c r="N203" s="26"/>
      <c r="O203" s="26"/>
      <c r="P203" s="25"/>
      <c r="Q203" s="25"/>
      <c r="U203" s="74"/>
      <c r="V203" s="70"/>
      <c r="W203" s="70"/>
      <c r="X203" s="70"/>
      <c r="Y203" s="70"/>
      <c r="Z203" s="70"/>
      <c r="AA203" s="24"/>
    </row>
    <row r="204" spans="1:27" ht="15" customHeight="1" x14ac:dyDescent="0.25">
      <c r="A204" s="71"/>
      <c r="B204" s="71"/>
      <c r="C204" s="68"/>
      <c r="D204" s="68"/>
      <c r="E204" s="68"/>
      <c r="F204" s="68"/>
      <c r="G204" s="68"/>
      <c r="H204" s="68"/>
      <c r="I204" s="68"/>
      <c r="J204" s="72"/>
      <c r="K204" s="72"/>
      <c r="L204" s="72"/>
      <c r="M204" s="72"/>
      <c r="N204" s="26"/>
      <c r="O204" s="26"/>
      <c r="P204" s="25"/>
      <c r="Q204" s="25"/>
      <c r="U204" s="74"/>
      <c r="V204" s="70"/>
      <c r="W204" s="70"/>
      <c r="X204" s="70"/>
      <c r="Y204" s="70"/>
      <c r="Z204" s="70"/>
      <c r="AA204" s="24"/>
    </row>
    <row r="205" spans="1:27" ht="15" customHeight="1" x14ac:dyDescent="0.25">
      <c r="A205" s="71"/>
      <c r="B205" s="71"/>
      <c r="C205" s="68"/>
      <c r="D205" s="68"/>
      <c r="E205" s="68"/>
      <c r="F205" s="68"/>
      <c r="G205" s="68"/>
      <c r="H205" s="68"/>
      <c r="I205" s="68"/>
      <c r="J205" s="72"/>
      <c r="K205" s="72"/>
      <c r="L205" s="72"/>
      <c r="M205" s="72"/>
      <c r="N205" s="26"/>
      <c r="O205" s="26"/>
      <c r="P205" s="25"/>
      <c r="Q205" s="25"/>
      <c r="U205" s="74"/>
      <c r="V205" s="70"/>
      <c r="W205" s="70"/>
      <c r="X205" s="70"/>
      <c r="Y205" s="70"/>
      <c r="Z205" s="70"/>
      <c r="AA205" s="24"/>
    </row>
    <row r="206" spans="1:27" ht="15" customHeight="1" x14ac:dyDescent="0.25">
      <c r="A206" s="71"/>
      <c r="B206" s="71"/>
      <c r="C206" s="68"/>
      <c r="D206" s="68"/>
      <c r="E206" s="68"/>
      <c r="F206" s="68"/>
      <c r="G206" s="68"/>
      <c r="H206" s="68"/>
      <c r="I206" s="68"/>
      <c r="J206" s="72"/>
      <c r="K206" s="72"/>
      <c r="L206" s="72"/>
      <c r="M206" s="72"/>
      <c r="N206" s="26"/>
      <c r="O206" s="26"/>
      <c r="P206" s="25"/>
      <c r="Q206" s="25"/>
      <c r="U206" s="74"/>
      <c r="V206" s="70"/>
      <c r="W206" s="70"/>
      <c r="X206" s="70"/>
      <c r="Y206" s="70"/>
      <c r="Z206" s="70"/>
      <c r="AA206" s="24"/>
    </row>
    <row r="207" spans="1:27" ht="15" customHeight="1" x14ac:dyDescent="0.25">
      <c r="A207" s="71"/>
      <c r="B207" s="71"/>
      <c r="C207" s="68"/>
      <c r="D207" s="68"/>
      <c r="E207" s="68"/>
      <c r="F207" s="68"/>
      <c r="G207" s="68"/>
      <c r="H207" s="68"/>
      <c r="I207" s="68"/>
      <c r="J207" s="72"/>
      <c r="K207" s="72"/>
      <c r="L207" s="72"/>
      <c r="M207" s="72"/>
      <c r="N207" s="26"/>
      <c r="O207" s="26"/>
      <c r="P207" s="25"/>
      <c r="Q207" s="25"/>
      <c r="U207" s="74"/>
      <c r="V207" s="70"/>
      <c r="W207" s="70"/>
      <c r="X207" s="70"/>
      <c r="Y207" s="70"/>
      <c r="Z207" s="70"/>
      <c r="AA207" s="24"/>
    </row>
    <row r="208" spans="1:27" ht="15" customHeight="1" x14ac:dyDescent="0.25">
      <c r="A208" s="71"/>
      <c r="B208" s="71"/>
      <c r="C208" s="68"/>
      <c r="D208" s="68"/>
      <c r="E208" s="68"/>
      <c r="F208" s="68"/>
      <c r="G208" s="68"/>
      <c r="H208" s="68"/>
      <c r="I208" s="68"/>
      <c r="J208" s="72"/>
      <c r="K208" s="72"/>
      <c r="L208" s="72"/>
      <c r="M208" s="72"/>
      <c r="N208" s="26"/>
      <c r="O208" s="26"/>
      <c r="P208" s="25"/>
      <c r="Q208" s="25"/>
      <c r="U208" s="74"/>
      <c r="V208" s="70"/>
      <c r="W208" s="70"/>
      <c r="X208" s="70"/>
      <c r="Y208" s="70"/>
      <c r="Z208" s="70"/>
      <c r="AA208" s="24"/>
    </row>
    <row r="209" spans="1:27" ht="15" customHeight="1" x14ac:dyDescent="0.25">
      <c r="A209" s="71"/>
      <c r="B209" s="71"/>
      <c r="C209" s="68"/>
      <c r="D209" s="68"/>
      <c r="E209" s="68"/>
      <c r="F209" s="68"/>
      <c r="G209" s="68"/>
      <c r="H209" s="68"/>
      <c r="I209" s="68"/>
      <c r="J209" s="72"/>
      <c r="K209" s="72"/>
      <c r="L209" s="72"/>
      <c r="M209" s="72"/>
      <c r="N209" s="26"/>
      <c r="O209" s="26"/>
      <c r="P209" s="25"/>
      <c r="Q209" s="25"/>
      <c r="U209" s="74"/>
      <c r="V209" s="70"/>
      <c r="W209" s="70"/>
      <c r="X209" s="70"/>
      <c r="Y209" s="70"/>
      <c r="Z209" s="70"/>
      <c r="AA209" s="24"/>
    </row>
    <row r="210" spans="1:27" ht="15" customHeight="1" x14ac:dyDescent="0.25">
      <c r="A210" s="71"/>
      <c r="B210" s="71"/>
      <c r="C210" s="68"/>
      <c r="D210" s="68"/>
      <c r="E210" s="68"/>
      <c r="F210" s="68"/>
      <c r="G210" s="68"/>
      <c r="H210" s="68"/>
      <c r="I210" s="68"/>
      <c r="J210" s="72"/>
      <c r="K210" s="72"/>
      <c r="L210" s="72"/>
      <c r="M210" s="72"/>
      <c r="N210" s="26"/>
      <c r="O210" s="26"/>
      <c r="P210" s="25"/>
      <c r="Q210" s="25"/>
      <c r="U210" s="74"/>
      <c r="V210" s="70"/>
      <c r="W210" s="70"/>
      <c r="X210" s="70"/>
      <c r="Y210" s="70"/>
      <c r="Z210" s="70"/>
      <c r="AA210" s="24"/>
    </row>
    <row r="211" spans="1:27" ht="15" customHeight="1" x14ac:dyDescent="0.25">
      <c r="A211" s="71"/>
      <c r="B211" s="71"/>
      <c r="C211" s="68"/>
      <c r="D211" s="68"/>
      <c r="E211" s="68"/>
      <c r="F211" s="68"/>
      <c r="G211" s="68"/>
      <c r="H211" s="68"/>
      <c r="I211" s="68"/>
      <c r="J211" s="72"/>
      <c r="K211" s="72"/>
      <c r="L211" s="72"/>
      <c r="M211" s="72"/>
      <c r="N211" s="26"/>
      <c r="O211" s="26"/>
      <c r="P211" s="25"/>
      <c r="Q211" s="25"/>
      <c r="U211" s="74"/>
      <c r="V211" s="70"/>
      <c r="W211" s="70"/>
      <c r="X211" s="70"/>
      <c r="Y211" s="70"/>
      <c r="Z211" s="70"/>
      <c r="AA211" s="24"/>
    </row>
    <row r="212" spans="1:27" ht="15" customHeight="1" x14ac:dyDescent="0.25">
      <c r="A212" s="71"/>
      <c r="B212" s="71"/>
      <c r="C212" s="68"/>
      <c r="D212" s="68"/>
      <c r="E212" s="68"/>
      <c r="F212" s="68"/>
      <c r="G212" s="68"/>
      <c r="H212" s="68"/>
      <c r="I212" s="68"/>
      <c r="J212" s="72"/>
      <c r="K212" s="72"/>
      <c r="L212" s="72"/>
      <c r="M212" s="72"/>
      <c r="N212" s="26"/>
      <c r="O212" s="26"/>
      <c r="P212" s="25"/>
      <c r="Q212" s="25"/>
      <c r="U212" s="74"/>
      <c r="V212" s="70"/>
      <c r="W212" s="70"/>
      <c r="X212" s="70"/>
      <c r="Y212" s="70"/>
      <c r="Z212" s="70"/>
      <c r="AA212" s="24"/>
    </row>
    <row r="213" spans="1:27" ht="15" customHeight="1" x14ac:dyDescent="0.25">
      <c r="A213" s="71"/>
      <c r="B213" s="71"/>
      <c r="C213" s="68"/>
      <c r="D213" s="68"/>
      <c r="E213" s="68"/>
      <c r="F213" s="68"/>
      <c r="G213" s="68"/>
      <c r="H213" s="68"/>
      <c r="I213" s="68"/>
      <c r="J213" s="72"/>
      <c r="K213" s="72"/>
      <c r="L213" s="72"/>
      <c r="M213" s="72"/>
      <c r="N213" s="26"/>
      <c r="O213" s="26"/>
      <c r="P213" s="25"/>
      <c r="Q213" s="25"/>
      <c r="U213" s="74"/>
      <c r="V213" s="70"/>
      <c r="W213" s="70"/>
      <c r="X213" s="70"/>
      <c r="Y213" s="70"/>
      <c r="Z213" s="70"/>
      <c r="AA213" s="24"/>
    </row>
    <row r="214" spans="1:27" ht="15" customHeight="1" x14ac:dyDescent="0.25">
      <c r="A214" s="71"/>
      <c r="B214" s="71"/>
      <c r="C214" s="68"/>
      <c r="D214" s="68"/>
      <c r="E214" s="68"/>
      <c r="F214" s="68"/>
      <c r="G214" s="68"/>
      <c r="H214" s="68"/>
      <c r="I214" s="68"/>
      <c r="J214" s="72"/>
      <c r="K214" s="72"/>
      <c r="L214" s="72"/>
      <c r="M214" s="72"/>
      <c r="N214" s="26"/>
      <c r="O214" s="26"/>
      <c r="P214" s="25"/>
      <c r="Q214" s="25"/>
      <c r="U214" s="74"/>
      <c r="V214" s="70"/>
      <c r="W214" s="70"/>
      <c r="X214" s="70"/>
      <c r="Y214" s="70"/>
      <c r="Z214" s="70"/>
      <c r="AA214" s="24"/>
    </row>
    <row r="215" spans="1:27" ht="15" customHeight="1" x14ac:dyDescent="0.25">
      <c r="A215" s="71"/>
      <c r="B215" s="71"/>
      <c r="C215" s="68"/>
      <c r="D215" s="68"/>
      <c r="E215" s="68"/>
      <c r="F215" s="68"/>
      <c r="G215" s="68"/>
      <c r="H215" s="68"/>
      <c r="I215" s="68"/>
      <c r="J215" s="72"/>
      <c r="K215" s="72"/>
      <c r="L215" s="72"/>
      <c r="M215" s="72"/>
      <c r="N215" s="26"/>
      <c r="O215" s="26"/>
      <c r="P215" s="25"/>
      <c r="Q215" s="25"/>
      <c r="U215" s="74"/>
      <c r="V215" s="70"/>
      <c r="W215" s="70"/>
      <c r="X215" s="70"/>
      <c r="Y215" s="70"/>
      <c r="Z215" s="70"/>
      <c r="AA215" s="24"/>
    </row>
    <row r="216" spans="1:27" ht="15" customHeight="1" x14ac:dyDescent="0.25">
      <c r="A216" s="71"/>
      <c r="B216" s="71"/>
      <c r="C216" s="68"/>
      <c r="D216" s="68"/>
      <c r="E216" s="68"/>
      <c r="F216" s="68"/>
      <c r="G216" s="68"/>
      <c r="H216" s="68"/>
      <c r="I216" s="68"/>
      <c r="J216" s="72"/>
      <c r="K216" s="72"/>
      <c r="L216" s="72"/>
      <c r="M216" s="72"/>
      <c r="N216" s="26"/>
      <c r="O216" s="26"/>
      <c r="P216" s="25"/>
      <c r="Q216" s="25"/>
      <c r="U216" s="74"/>
      <c r="V216" s="70"/>
      <c r="W216" s="70"/>
      <c r="X216" s="70"/>
      <c r="Y216" s="70"/>
      <c r="Z216" s="70"/>
      <c r="AA216" s="24"/>
    </row>
    <row r="217" spans="1:27" ht="15" customHeight="1" x14ac:dyDescent="0.25">
      <c r="A217" s="71"/>
      <c r="B217" s="71"/>
      <c r="C217" s="68"/>
      <c r="D217" s="68"/>
      <c r="E217" s="68"/>
      <c r="F217" s="68"/>
      <c r="G217" s="68"/>
      <c r="H217" s="68"/>
      <c r="I217" s="68"/>
      <c r="J217" s="72"/>
      <c r="K217" s="72"/>
      <c r="L217" s="72"/>
      <c r="M217" s="72"/>
      <c r="N217" s="26"/>
      <c r="O217" s="26"/>
      <c r="P217" s="25"/>
      <c r="Q217" s="25"/>
      <c r="U217" s="74"/>
      <c r="V217" s="70"/>
      <c r="W217" s="70"/>
      <c r="X217" s="70"/>
      <c r="Y217" s="70"/>
      <c r="Z217" s="70"/>
      <c r="AA217" s="24"/>
    </row>
    <row r="218" spans="1:27" ht="15" customHeight="1" x14ac:dyDescent="0.25">
      <c r="A218" s="71"/>
      <c r="B218" s="71"/>
      <c r="C218" s="68"/>
      <c r="D218" s="68"/>
      <c r="E218" s="68"/>
      <c r="F218" s="68"/>
      <c r="G218" s="68"/>
      <c r="H218" s="68"/>
      <c r="I218" s="68"/>
      <c r="J218" s="72"/>
      <c r="K218" s="72"/>
      <c r="L218" s="72"/>
      <c r="M218" s="72"/>
      <c r="N218" s="26"/>
      <c r="O218" s="26"/>
      <c r="P218" s="25"/>
      <c r="Q218" s="25"/>
      <c r="U218" s="74"/>
      <c r="V218" s="70"/>
      <c r="W218" s="70"/>
      <c r="X218" s="70"/>
      <c r="Y218" s="70"/>
      <c r="Z218" s="70"/>
      <c r="AA218" s="24"/>
    </row>
    <row r="219" spans="1:27" ht="15" customHeight="1" x14ac:dyDescent="0.25">
      <c r="A219" s="71"/>
      <c r="B219" s="71"/>
      <c r="C219" s="68"/>
      <c r="D219" s="68"/>
      <c r="E219" s="68"/>
      <c r="F219" s="68"/>
      <c r="G219" s="68"/>
      <c r="H219" s="68"/>
      <c r="I219" s="68"/>
      <c r="J219" s="72"/>
      <c r="K219" s="72"/>
      <c r="L219" s="72"/>
      <c r="M219" s="72"/>
      <c r="N219" s="26"/>
      <c r="O219" s="26"/>
      <c r="P219" s="25"/>
      <c r="Q219" s="25"/>
      <c r="U219" s="74"/>
      <c r="V219" s="70"/>
      <c r="W219" s="70"/>
      <c r="X219" s="70"/>
      <c r="Y219" s="70"/>
      <c r="Z219" s="70"/>
      <c r="AA219" s="24"/>
    </row>
    <row r="220" spans="1:27" ht="15" customHeight="1" x14ac:dyDescent="0.25">
      <c r="A220" s="71"/>
      <c r="B220" s="71"/>
      <c r="C220" s="68"/>
      <c r="D220" s="68"/>
      <c r="E220" s="68"/>
      <c r="F220" s="68"/>
      <c r="G220" s="68"/>
      <c r="H220" s="68"/>
      <c r="I220" s="68"/>
      <c r="J220" s="72"/>
      <c r="K220" s="72"/>
      <c r="L220" s="72"/>
      <c r="M220" s="72"/>
      <c r="N220" s="26"/>
      <c r="O220" s="26"/>
      <c r="P220" s="25"/>
      <c r="Q220" s="25"/>
      <c r="U220" s="74"/>
      <c r="V220" s="70"/>
      <c r="W220" s="70"/>
      <c r="X220" s="70"/>
      <c r="Y220" s="70"/>
      <c r="Z220" s="70"/>
      <c r="AA220" s="24"/>
    </row>
    <row r="221" spans="1:27" ht="15" customHeight="1" x14ac:dyDescent="0.25">
      <c r="A221" s="71"/>
      <c r="B221" s="71"/>
      <c r="C221" s="68"/>
      <c r="D221" s="68"/>
      <c r="E221" s="68"/>
      <c r="F221" s="68"/>
      <c r="G221" s="68"/>
      <c r="H221" s="68"/>
      <c r="I221" s="68"/>
      <c r="J221" s="72"/>
      <c r="K221" s="72"/>
      <c r="L221" s="72"/>
      <c r="M221" s="72"/>
      <c r="N221" s="26"/>
      <c r="O221" s="26"/>
      <c r="P221" s="25"/>
      <c r="Q221" s="25"/>
      <c r="U221" s="74"/>
      <c r="V221" s="70"/>
      <c r="W221" s="70"/>
      <c r="X221" s="70"/>
      <c r="Y221" s="70"/>
      <c r="Z221" s="70"/>
      <c r="AA221" s="24"/>
    </row>
    <row r="222" spans="1:27" ht="15" customHeight="1" x14ac:dyDescent="0.25">
      <c r="A222" s="71"/>
      <c r="B222" s="71"/>
      <c r="C222" s="68"/>
      <c r="D222" s="68"/>
      <c r="E222" s="68"/>
      <c r="F222" s="68"/>
      <c r="G222" s="68"/>
      <c r="H222" s="68"/>
      <c r="I222" s="68"/>
      <c r="J222" s="72"/>
      <c r="K222" s="72"/>
      <c r="L222" s="72"/>
      <c r="M222" s="72"/>
      <c r="N222" s="26"/>
      <c r="O222" s="26"/>
      <c r="P222" s="25"/>
      <c r="Q222" s="25"/>
      <c r="U222" s="74"/>
      <c r="V222" s="70"/>
      <c r="W222" s="70"/>
      <c r="X222" s="70"/>
      <c r="Y222" s="70"/>
      <c r="Z222" s="70"/>
      <c r="AA222" s="24"/>
    </row>
    <row r="223" spans="1:27" ht="15" customHeight="1" x14ac:dyDescent="0.25">
      <c r="A223" s="71"/>
      <c r="B223" s="71"/>
      <c r="C223" s="68"/>
      <c r="D223" s="68"/>
      <c r="E223" s="68"/>
      <c r="F223" s="68"/>
      <c r="G223" s="68"/>
      <c r="H223" s="68"/>
      <c r="I223" s="68"/>
      <c r="J223" s="72"/>
      <c r="K223" s="72"/>
      <c r="L223" s="72"/>
      <c r="M223" s="72"/>
      <c r="N223" s="26"/>
      <c r="O223" s="26"/>
      <c r="P223" s="25"/>
      <c r="Q223" s="25"/>
      <c r="U223" s="74"/>
      <c r="V223" s="70"/>
      <c r="W223" s="70"/>
      <c r="X223" s="70"/>
      <c r="Y223" s="70"/>
      <c r="Z223" s="70"/>
      <c r="AA223" s="24"/>
    </row>
    <row r="224" spans="1:27" ht="15" customHeight="1" x14ac:dyDescent="0.25">
      <c r="A224" s="71"/>
      <c r="B224" s="71"/>
      <c r="C224" s="68"/>
      <c r="D224" s="68"/>
      <c r="E224" s="68"/>
      <c r="F224" s="68"/>
      <c r="G224" s="68"/>
      <c r="H224" s="68"/>
      <c r="I224" s="68"/>
      <c r="J224" s="72"/>
      <c r="K224" s="72"/>
      <c r="L224" s="72"/>
      <c r="M224" s="72"/>
      <c r="N224" s="26"/>
      <c r="O224" s="26"/>
      <c r="P224" s="25"/>
      <c r="Q224" s="25"/>
      <c r="U224" s="74"/>
      <c r="V224" s="70"/>
      <c r="W224" s="70"/>
      <c r="X224" s="70"/>
      <c r="Y224" s="70"/>
      <c r="Z224" s="70"/>
      <c r="AA224" s="24"/>
    </row>
    <row r="225" spans="1:27" ht="15" customHeight="1" x14ac:dyDescent="0.25">
      <c r="A225" s="71"/>
      <c r="B225" s="71"/>
      <c r="C225" s="68"/>
      <c r="D225" s="68"/>
      <c r="E225" s="68"/>
      <c r="F225" s="68"/>
      <c r="G225" s="68"/>
      <c r="H225" s="68"/>
      <c r="I225" s="68"/>
      <c r="J225" s="72"/>
      <c r="K225" s="72"/>
      <c r="L225" s="72"/>
      <c r="M225" s="72"/>
      <c r="N225" s="26"/>
      <c r="O225" s="26"/>
      <c r="P225" s="25"/>
      <c r="Q225" s="25"/>
      <c r="U225" s="74"/>
      <c r="V225" s="70"/>
      <c r="W225" s="70"/>
      <c r="X225" s="70"/>
      <c r="Y225" s="70"/>
      <c r="Z225" s="70"/>
      <c r="AA225" s="24"/>
    </row>
    <row r="226" spans="1:27" ht="15" customHeight="1" x14ac:dyDescent="0.25">
      <c r="A226" s="71"/>
      <c r="B226" s="71"/>
      <c r="C226" s="68"/>
      <c r="D226" s="68"/>
      <c r="E226" s="68"/>
      <c r="F226" s="68"/>
      <c r="G226" s="68"/>
      <c r="H226" s="68"/>
      <c r="I226" s="68"/>
      <c r="J226" s="72"/>
      <c r="K226" s="72"/>
      <c r="L226" s="72"/>
      <c r="M226" s="72"/>
      <c r="N226" s="26"/>
      <c r="O226" s="26"/>
      <c r="P226" s="25"/>
      <c r="Q226" s="25"/>
      <c r="U226" s="74"/>
      <c r="V226" s="70"/>
      <c r="W226" s="70"/>
      <c r="X226" s="70"/>
      <c r="Y226" s="70"/>
      <c r="Z226" s="70"/>
      <c r="AA226" s="24"/>
    </row>
    <row r="227" spans="1:27" ht="15" customHeight="1" x14ac:dyDescent="0.25">
      <c r="A227" s="71"/>
      <c r="B227" s="71"/>
      <c r="C227" s="68"/>
      <c r="D227" s="68"/>
      <c r="E227" s="68"/>
      <c r="F227" s="68"/>
      <c r="G227" s="68"/>
      <c r="H227" s="68"/>
      <c r="I227" s="68"/>
      <c r="J227" s="72"/>
      <c r="K227" s="72"/>
      <c r="L227" s="72"/>
      <c r="M227" s="72"/>
      <c r="N227" s="26"/>
      <c r="O227" s="26"/>
      <c r="P227" s="25"/>
      <c r="Q227" s="25"/>
      <c r="U227" s="74"/>
      <c r="V227" s="70"/>
      <c r="W227" s="70"/>
      <c r="X227" s="70"/>
      <c r="Y227" s="70"/>
      <c r="Z227" s="70"/>
      <c r="AA227" s="24"/>
    </row>
    <row r="228" spans="1:27" ht="15" customHeight="1" x14ac:dyDescent="0.25">
      <c r="A228" s="71"/>
      <c r="B228" s="71"/>
      <c r="C228" s="68"/>
      <c r="D228" s="68"/>
      <c r="E228" s="68"/>
      <c r="F228" s="68"/>
      <c r="G228" s="68"/>
      <c r="H228" s="68"/>
      <c r="I228" s="68"/>
      <c r="J228" s="72"/>
      <c r="K228" s="72"/>
      <c r="L228" s="72"/>
      <c r="M228" s="72"/>
      <c r="N228" s="26"/>
      <c r="O228" s="26"/>
      <c r="P228" s="25"/>
      <c r="Q228" s="25"/>
      <c r="U228" s="74"/>
      <c r="V228" s="70"/>
      <c r="W228" s="70"/>
      <c r="X228" s="70"/>
      <c r="Y228" s="70"/>
      <c r="Z228" s="70"/>
      <c r="AA228" s="24"/>
    </row>
    <row r="229" spans="1:27" ht="15" customHeight="1" x14ac:dyDescent="0.25">
      <c r="A229" s="71"/>
      <c r="B229" s="71"/>
      <c r="C229" s="68"/>
      <c r="D229" s="68"/>
      <c r="E229" s="68"/>
      <c r="F229" s="68"/>
      <c r="G229" s="68"/>
      <c r="H229" s="68"/>
      <c r="I229" s="68"/>
      <c r="J229" s="72"/>
      <c r="K229" s="72"/>
      <c r="L229" s="72"/>
      <c r="M229" s="72"/>
      <c r="N229" s="26"/>
      <c r="O229" s="26"/>
      <c r="P229" s="25"/>
      <c r="Q229" s="25"/>
      <c r="U229" s="74"/>
      <c r="V229" s="70"/>
      <c r="W229" s="70"/>
      <c r="X229" s="70"/>
      <c r="Y229" s="70"/>
      <c r="Z229" s="70"/>
      <c r="AA229" s="24"/>
    </row>
    <row r="230" spans="1:27" ht="15" customHeight="1" x14ac:dyDescent="0.25">
      <c r="A230" s="71"/>
      <c r="B230" s="71"/>
      <c r="C230" s="68"/>
      <c r="D230" s="68"/>
      <c r="E230" s="68"/>
      <c r="F230" s="68"/>
      <c r="G230" s="68"/>
      <c r="H230" s="68"/>
      <c r="I230" s="68"/>
      <c r="J230" s="72"/>
      <c r="K230" s="72"/>
      <c r="L230" s="72"/>
      <c r="M230" s="72"/>
      <c r="N230" s="26"/>
      <c r="O230" s="26"/>
      <c r="P230" s="25"/>
      <c r="Q230" s="25"/>
      <c r="U230" s="74"/>
      <c r="V230" s="70"/>
      <c r="W230" s="70"/>
      <c r="X230" s="70"/>
      <c r="Y230" s="70"/>
      <c r="Z230" s="70"/>
      <c r="AA230" s="24"/>
    </row>
    <row r="231" spans="1:27" ht="15" customHeight="1" x14ac:dyDescent="0.25">
      <c r="A231" s="71"/>
      <c r="B231" s="71"/>
      <c r="C231" s="68"/>
      <c r="D231" s="68"/>
      <c r="E231" s="68"/>
      <c r="F231" s="68"/>
      <c r="G231" s="68"/>
      <c r="H231" s="68"/>
      <c r="I231" s="68"/>
      <c r="J231" s="72"/>
      <c r="K231" s="72"/>
      <c r="L231" s="72"/>
      <c r="M231" s="72"/>
      <c r="N231" s="26"/>
      <c r="O231" s="26"/>
      <c r="P231" s="25"/>
      <c r="Q231" s="25"/>
      <c r="U231" s="74"/>
      <c r="V231" s="70"/>
      <c r="W231" s="70"/>
      <c r="X231" s="70"/>
      <c r="Y231" s="70"/>
      <c r="Z231" s="70"/>
      <c r="AA231" s="24"/>
    </row>
    <row r="232" spans="1:27" ht="15" customHeight="1" x14ac:dyDescent="0.25">
      <c r="A232" s="71"/>
      <c r="B232" s="71"/>
      <c r="C232" s="68"/>
      <c r="D232" s="68"/>
      <c r="E232" s="68"/>
      <c r="F232" s="68"/>
      <c r="G232" s="68"/>
      <c r="H232" s="68"/>
      <c r="I232" s="68"/>
      <c r="J232" s="72"/>
      <c r="K232" s="72"/>
      <c r="L232" s="72"/>
      <c r="M232" s="72"/>
      <c r="N232" s="26"/>
      <c r="O232" s="26"/>
      <c r="P232" s="25"/>
      <c r="Q232" s="25"/>
      <c r="U232" s="74"/>
      <c r="V232" s="70"/>
      <c r="W232" s="70"/>
      <c r="X232" s="70"/>
      <c r="Y232" s="70"/>
      <c r="Z232" s="70"/>
      <c r="AA232" s="24"/>
    </row>
    <row r="233" spans="1:27" ht="15" customHeight="1" x14ac:dyDescent="0.25">
      <c r="A233" s="71"/>
      <c r="B233" s="71"/>
      <c r="C233" s="68"/>
      <c r="D233" s="68"/>
      <c r="E233" s="68"/>
      <c r="F233" s="68"/>
      <c r="G233" s="68"/>
      <c r="H233" s="68"/>
      <c r="I233" s="68"/>
      <c r="J233" s="72"/>
      <c r="K233" s="72"/>
      <c r="L233" s="72"/>
      <c r="M233" s="72"/>
      <c r="N233" s="26"/>
      <c r="O233" s="26"/>
      <c r="P233" s="25"/>
      <c r="Q233" s="25"/>
      <c r="U233" s="74"/>
      <c r="V233" s="70"/>
      <c r="W233" s="70"/>
      <c r="X233" s="70"/>
      <c r="Y233" s="70"/>
      <c r="Z233" s="70"/>
      <c r="AA233" s="24"/>
    </row>
    <row r="234" spans="1:27" ht="15" customHeight="1" x14ac:dyDescent="0.25">
      <c r="A234" s="71"/>
      <c r="B234" s="71"/>
      <c r="C234" s="68"/>
      <c r="D234" s="68"/>
      <c r="E234" s="68"/>
      <c r="F234" s="68"/>
      <c r="G234" s="68"/>
      <c r="H234" s="68"/>
      <c r="I234" s="68"/>
      <c r="J234" s="72"/>
      <c r="K234" s="72"/>
      <c r="L234" s="72"/>
      <c r="M234" s="72"/>
      <c r="N234" s="26"/>
      <c r="O234" s="26"/>
      <c r="P234" s="25"/>
      <c r="Q234" s="25"/>
      <c r="U234" s="74"/>
      <c r="V234" s="70"/>
      <c r="W234" s="70"/>
      <c r="X234" s="70"/>
      <c r="Y234" s="70"/>
      <c r="Z234" s="70"/>
      <c r="AA234" s="24"/>
    </row>
    <row r="235" spans="1:27" ht="15" customHeight="1" x14ac:dyDescent="0.25">
      <c r="A235" s="71"/>
      <c r="B235" s="71"/>
      <c r="C235" s="68"/>
      <c r="D235" s="68"/>
      <c r="E235" s="68"/>
      <c r="F235" s="68"/>
      <c r="G235" s="68"/>
      <c r="H235" s="68"/>
      <c r="I235" s="68"/>
      <c r="J235" s="72"/>
      <c r="K235" s="72"/>
      <c r="L235" s="72"/>
      <c r="M235" s="72"/>
      <c r="N235" s="26"/>
      <c r="O235" s="26"/>
      <c r="P235" s="25"/>
      <c r="Q235" s="25"/>
      <c r="U235" s="74"/>
      <c r="V235" s="70"/>
      <c r="W235" s="70"/>
      <c r="X235" s="70"/>
      <c r="Y235" s="70"/>
      <c r="Z235" s="70"/>
      <c r="AA235" s="24"/>
    </row>
    <row r="236" spans="1:27" ht="15" customHeight="1" x14ac:dyDescent="0.25">
      <c r="A236" s="71"/>
      <c r="B236" s="71"/>
      <c r="C236" s="68"/>
      <c r="D236" s="68"/>
      <c r="E236" s="68"/>
      <c r="F236" s="68"/>
      <c r="G236" s="68"/>
      <c r="H236" s="68"/>
      <c r="I236" s="68"/>
      <c r="J236" s="72"/>
      <c r="K236" s="72"/>
      <c r="L236" s="72"/>
      <c r="M236" s="72"/>
      <c r="N236" s="26"/>
      <c r="O236" s="26"/>
      <c r="P236" s="25"/>
      <c r="Q236" s="25"/>
      <c r="U236" s="74"/>
      <c r="V236" s="70"/>
      <c r="W236" s="70"/>
      <c r="X236" s="70"/>
      <c r="Y236" s="70"/>
      <c r="Z236" s="70"/>
      <c r="AA236" s="24"/>
    </row>
    <row r="237" spans="1:27" ht="15" customHeight="1" x14ac:dyDescent="0.25">
      <c r="A237" s="71"/>
      <c r="B237" s="71"/>
      <c r="C237" s="68"/>
      <c r="D237" s="68"/>
      <c r="E237" s="68"/>
      <c r="F237" s="68"/>
      <c r="G237" s="68"/>
      <c r="H237" s="68"/>
      <c r="I237" s="68"/>
      <c r="J237" s="72"/>
      <c r="K237" s="72"/>
      <c r="L237" s="72"/>
      <c r="M237" s="72"/>
      <c r="N237" s="26"/>
      <c r="O237" s="26"/>
      <c r="P237" s="25"/>
      <c r="Q237" s="25"/>
      <c r="U237" s="74"/>
      <c r="V237" s="70"/>
      <c r="W237" s="70"/>
      <c r="X237" s="70"/>
      <c r="Y237" s="70"/>
      <c r="Z237" s="70"/>
      <c r="AA237" s="24"/>
    </row>
    <row r="238" spans="1:27" ht="15" customHeight="1" x14ac:dyDescent="0.25">
      <c r="A238" s="71"/>
      <c r="B238" s="71"/>
      <c r="C238" s="68"/>
      <c r="D238" s="68"/>
      <c r="E238" s="68"/>
      <c r="F238" s="68"/>
      <c r="G238" s="68"/>
      <c r="H238" s="68"/>
      <c r="I238" s="68"/>
      <c r="J238" s="72"/>
      <c r="K238" s="72"/>
      <c r="L238" s="72"/>
      <c r="M238" s="72"/>
      <c r="N238" s="26"/>
      <c r="O238" s="26"/>
      <c r="P238" s="25"/>
      <c r="Q238" s="25"/>
      <c r="U238" s="74"/>
      <c r="V238" s="70"/>
      <c r="W238" s="70"/>
      <c r="X238" s="70"/>
      <c r="Y238" s="70"/>
      <c r="Z238" s="70"/>
      <c r="AA238" s="24"/>
    </row>
    <row r="239" spans="1:27" ht="15" customHeight="1" x14ac:dyDescent="0.25">
      <c r="A239" s="71"/>
      <c r="B239" s="71"/>
      <c r="C239" s="68"/>
      <c r="D239" s="68"/>
      <c r="E239" s="68"/>
      <c r="F239" s="68"/>
      <c r="G239" s="68"/>
      <c r="H239" s="68"/>
      <c r="I239" s="68"/>
      <c r="J239" s="72"/>
      <c r="K239" s="72"/>
      <c r="L239" s="72"/>
      <c r="M239" s="72"/>
      <c r="N239" s="26"/>
      <c r="O239" s="26"/>
      <c r="P239" s="25"/>
      <c r="Q239" s="25"/>
      <c r="U239" s="74"/>
      <c r="V239" s="70"/>
      <c r="W239" s="70"/>
      <c r="X239" s="70"/>
      <c r="Y239" s="70"/>
      <c r="Z239" s="70"/>
      <c r="AA239" s="24"/>
    </row>
    <row r="240" spans="1:27" ht="15" customHeight="1" x14ac:dyDescent="0.25">
      <c r="A240" s="71"/>
      <c r="B240" s="71"/>
      <c r="C240" s="68"/>
      <c r="D240" s="68"/>
      <c r="E240" s="68"/>
      <c r="F240" s="68"/>
      <c r="G240" s="68"/>
      <c r="H240" s="68"/>
      <c r="I240" s="68"/>
      <c r="J240" s="72"/>
      <c r="K240" s="72"/>
      <c r="L240" s="72"/>
      <c r="M240" s="72"/>
      <c r="N240" s="26"/>
      <c r="O240" s="26"/>
      <c r="P240" s="25"/>
      <c r="Q240" s="25"/>
      <c r="U240" s="74"/>
      <c r="V240" s="70"/>
      <c r="W240" s="70"/>
      <c r="X240" s="70"/>
      <c r="Y240" s="70"/>
      <c r="Z240" s="70"/>
      <c r="AA240" s="24"/>
    </row>
    <row r="241" spans="1:27" ht="15" customHeight="1" x14ac:dyDescent="0.25">
      <c r="A241" s="71"/>
      <c r="B241" s="71"/>
      <c r="C241" s="68"/>
      <c r="D241" s="68"/>
      <c r="E241" s="68"/>
      <c r="F241" s="68"/>
      <c r="G241" s="68"/>
      <c r="H241" s="68"/>
      <c r="I241" s="68"/>
      <c r="J241" s="72"/>
      <c r="K241" s="72"/>
      <c r="L241" s="72"/>
      <c r="M241" s="72"/>
      <c r="N241" s="26"/>
      <c r="O241" s="26"/>
      <c r="P241" s="25"/>
      <c r="Q241" s="25"/>
      <c r="U241" s="74"/>
      <c r="V241" s="70"/>
      <c r="W241" s="70"/>
      <c r="X241" s="70"/>
      <c r="Y241" s="70"/>
      <c r="Z241" s="70"/>
      <c r="AA241" s="24"/>
    </row>
    <row r="242" spans="1:27" ht="15" customHeight="1" x14ac:dyDescent="0.25">
      <c r="A242" s="71"/>
      <c r="B242" s="71"/>
      <c r="C242" s="68"/>
      <c r="D242" s="68"/>
      <c r="E242" s="68"/>
      <c r="F242" s="68"/>
      <c r="G242" s="68"/>
      <c r="H242" s="68"/>
      <c r="I242" s="68"/>
      <c r="J242" s="72"/>
      <c r="K242" s="72"/>
      <c r="L242" s="72"/>
      <c r="M242" s="72"/>
      <c r="N242" s="26"/>
      <c r="O242" s="26"/>
      <c r="P242" s="25"/>
      <c r="Q242" s="25"/>
      <c r="U242" s="74"/>
      <c r="V242" s="70"/>
      <c r="W242" s="70"/>
      <c r="X242" s="70"/>
      <c r="Y242" s="70"/>
      <c r="Z242" s="70"/>
      <c r="AA242" s="24"/>
    </row>
    <row r="243" spans="1:27" ht="15" customHeight="1" x14ac:dyDescent="0.25">
      <c r="A243" s="71"/>
      <c r="B243" s="71"/>
      <c r="C243" s="68"/>
      <c r="D243" s="68"/>
      <c r="E243" s="68"/>
      <c r="F243" s="68"/>
      <c r="G243" s="68"/>
      <c r="H243" s="68"/>
      <c r="I243" s="68"/>
      <c r="J243" s="72"/>
      <c r="K243" s="72"/>
      <c r="L243" s="72"/>
      <c r="M243" s="72"/>
      <c r="N243" s="26"/>
      <c r="O243" s="26"/>
      <c r="P243" s="25"/>
      <c r="Q243" s="25"/>
      <c r="U243" s="74"/>
      <c r="V243" s="70"/>
      <c r="W243" s="70"/>
      <c r="X243" s="70"/>
      <c r="Y243" s="70"/>
      <c r="Z243" s="70"/>
      <c r="AA243" s="24"/>
    </row>
    <row r="244" spans="1:27" ht="15" customHeight="1" x14ac:dyDescent="0.25">
      <c r="A244" s="71"/>
      <c r="B244" s="71"/>
      <c r="C244" s="68"/>
      <c r="D244" s="68"/>
      <c r="E244" s="68"/>
      <c r="F244" s="68"/>
      <c r="G244" s="68"/>
      <c r="H244" s="68"/>
      <c r="I244" s="68"/>
      <c r="J244" s="72"/>
      <c r="K244" s="72"/>
      <c r="L244" s="72"/>
      <c r="M244" s="72"/>
      <c r="N244" s="26"/>
      <c r="O244" s="26"/>
      <c r="P244" s="25"/>
      <c r="Q244" s="25"/>
      <c r="U244" s="74"/>
      <c r="V244" s="70"/>
      <c r="W244" s="70"/>
      <c r="X244" s="70"/>
      <c r="Y244" s="70"/>
      <c r="Z244" s="70"/>
      <c r="AA244" s="24"/>
    </row>
    <row r="245" spans="1:27" ht="15" customHeight="1" x14ac:dyDescent="0.25">
      <c r="A245" s="71"/>
      <c r="B245" s="71"/>
      <c r="C245" s="68"/>
      <c r="D245" s="68"/>
      <c r="E245" s="68"/>
      <c r="F245" s="68"/>
      <c r="G245" s="68"/>
      <c r="H245" s="68"/>
      <c r="I245" s="68"/>
      <c r="J245" s="72"/>
      <c r="K245" s="72"/>
      <c r="L245" s="72"/>
      <c r="M245" s="72"/>
      <c r="N245" s="26"/>
      <c r="O245" s="26"/>
      <c r="P245" s="25"/>
      <c r="Q245" s="25"/>
      <c r="U245" s="74"/>
      <c r="V245" s="70"/>
      <c r="W245" s="70"/>
      <c r="X245" s="70"/>
      <c r="Y245" s="70"/>
      <c r="Z245" s="70"/>
      <c r="AA245" s="24"/>
    </row>
    <row r="246" spans="1:27" ht="15" customHeight="1" x14ac:dyDescent="0.25">
      <c r="A246" s="71"/>
      <c r="B246" s="71"/>
      <c r="C246" s="68"/>
      <c r="D246" s="68"/>
      <c r="E246" s="68"/>
      <c r="F246" s="68"/>
      <c r="G246" s="68"/>
      <c r="H246" s="68"/>
      <c r="I246" s="68"/>
      <c r="J246" s="72"/>
      <c r="K246" s="72"/>
      <c r="L246" s="72"/>
      <c r="M246" s="72"/>
      <c r="N246" s="26"/>
      <c r="O246" s="26"/>
      <c r="P246" s="25"/>
      <c r="Q246" s="25"/>
      <c r="U246" s="74"/>
      <c r="V246" s="70"/>
      <c r="W246" s="70"/>
      <c r="X246" s="70"/>
      <c r="Y246" s="70"/>
      <c r="Z246" s="70"/>
      <c r="AA246" s="24"/>
    </row>
    <row r="247" spans="1:27" ht="15" customHeight="1" x14ac:dyDescent="0.25">
      <c r="A247" s="71"/>
      <c r="B247" s="71"/>
      <c r="C247" s="68"/>
      <c r="D247" s="68"/>
      <c r="E247" s="68"/>
      <c r="F247" s="68"/>
      <c r="G247" s="68"/>
      <c r="H247" s="68"/>
      <c r="I247" s="68"/>
      <c r="J247" s="72"/>
      <c r="K247" s="72"/>
      <c r="L247" s="72"/>
      <c r="M247" s="72"/>
      <c r="N247" s="26"/>
      <c r="O247" s="26"/>
      <c r="P247" s="25"/>
      <c r="Q247" s="25"/>
      <c r="U247" s="74"/>
      <c r="V247" s="70"/>
      <c r="W247" s="70"/>
      <c r="X247" s="70"/>
      <c r="Y247" s="70"/>
      <c r="Z247" s="70"/>
      <c r="AA247" s="24"/>
    </row>
    <row r="248" spans="1:27" ht="15" customHeight="1" x14ac:dyDescent="0.25">
      <c r="A248" s="71"/>
      <c r="B248" s="71"/>
      <c r="C248" s="68"/>
      <c r="D248" s="68"/>
      <c r="E248" s="68"/>
      <c r="F248" s="68"/>
      <c r="G248" s="68"/>
      <c r="H248" s="68"/>
      <c r="I248" s="68"/>
      <c r="J248" s="72"/>
      <c r="K248" s="72"/>
      <c r="L248" s="72"/>
      <c r="M248" s="72"/>
      <c r="N248" s="26"/>
      <c r="O248" s="26"/>
      <c r="P248" s="25"/>
      <c r="Q248" s="25"/>
      <c r="U248" s="74"/>
      <c r="V248" s="70"/>
      <c r="W248" s="70"/>
      <c r="X248" s="70"/>
      <c r="Y248" s="70"/>
      <c r="Z248" s="70"/>
      <c r="AA248" s="24"/>
    </row>
    <row r="249" spans="1:27" ht="15" customHeight="1" x14ac:dyDescent="0.25">
      <c r="A249" s="71"/>
      <c r="B249" s="71"/>
      <c r="C249" s="68"/>
      <c r="D249" s="68"/>
      <c r="E249" s="68"/>
      <c r="F249" s="68"/>
      <c r="G249" s="68"/>
      <c r="H249" s="68"/>
      <c r="I249" s="68"/>
      <c r="J249" s="72"/>
      <c r="K249" s="72"/>
      <c r="L249" s="72"/>
      <c r="M249" s="72"/>
      <c r="N249" s="26"/>
      <c r="O249" s="26"/>
      <c r="P249" s="25"/>
      <c r="Q249" s="25"/>
      <c r="U249" s="74"/>
      <c r="V249" s="70"/>
      <c r="W249" s="70"/>
      <c r="X249" s="70"/>
      <c r="Y249" s="70"/>
      <c r="Z249" s="70"/>
      <c r="AA249" s="24"/>
    </row>
    <row r="250" spans="1:27" ht="15" customHeight="1" x14ac:dyDescent="0.25">
      <c r="A250" s="71"/>
      <c r="B250" s="71"/>
      <c r="C250" s="68"/>
      <c r="D250" s="68"/>
      <c r="E250" s="68"/>
      <c r="F250" s="68"/>
      <c r="G250" s="68"/>
      <c r="H250" s="68"/>
      <c r="I250" s="68"/>
      <c r="J250" s="72"/>
      <c r="K250" s="72"/>
      <c r="L250" s="72"/>
      <c r="M250" s="72"/>
      <c r="N250" s="26"/>
      <c r="O250" s="26"/>
      <c r="P250" s="25"/>
      <c r="Q250" s="25"/>
      <c r="U250" s="74"/>
      <c r="V250" s="70"/>
      <c r="W250" s="70"/>
      <c r="X250" s="70"/>
      <c r="Y250" s="70"/>
      <c r="Z250" s="70"/>
      <c r="AA250" s="24"/>
    </row>
    <row r="251" spans="1:27" ht="15" customHeight="1" x14ac:dyDescent="0.25">
      <c r="A251" s="71"/>
      <c r="B251" s="71"/>
      <c r="C251" s="68"/>
      <c r="D251" s="68"/>
      <c r="E251" s="68"/>
      <c r="F251" s="68"/>
      <c r="G251" s="68"/>
      <c r="H251" s="68"/>
      <c r="I251" s="68"/>
      <c r="J251" s="72"/>
      <c r="K251" s="72"/>
      <c r="L251" s="72"/>
      <c r="M251" s="72"/>
      <c r="N251" s="26"/>
      <c r="O251" s="26"/>
      <c r="P251" s="25"/>
      <c r="Q251" s="25"/>
      <c r="U251" s="74"/>
      <c r="V251" s="70"/>
      <c r="W251" s="70"/>
      <c r="X251" s="70"/>
      <c r="Y251" s="70"/>
      <c r="Z251" s="70"/>
      <c r="AA251" s="24"/>
    </row>
    <row r="252" spans="1:27" ht="15" customHeight="1" x14ac:dyDescent="0.25">
      <c r="A252" s="71"/>
      <c r="B252" s="71"/>
      <c r="C252" s="68"/>
      <c r="D252" s="68"/>
      <c r="E252" s="68"/>
      <c r="F252" s="68"/>
      <c r="G252" s="68"/>
      <c r="H252" s="68"/>
      <c r="I252" s="68"/>
      <c r="J252" s="72"/>
      <c r="K252" s="72"/>
      <c r="L252" s="72"/>
      <c r="M252" s="72"/>
      <c r="N252" s="26"/>
      <c r="O252" s="26"/>
      <c r="P252" s="25"/>
      <c r="Q252" s="25"/>
      <c r="U252" s="74"/>
      <c r="V252" s="70"/>
      <c r="W252" s="70"/>
      <c r="X252" s="70"/>
      <c r="Y252" s="70"/>
      <c r="Z252" s="70"/>
      <c r="AA252" s="24"/>
    </row>
    <row r="253" spans="1:27" ht="15" customHeight="1" x14ac:dyDescent="0.25">
      <c r="A253" s="71"/>
      <c r="B253" s="71"/>
      <c r="C253" s="68"/>
      <c r="D253" s="68"/>
      <c r="E253" s="68"/>
      <c r="F253" s="68"/>
      <c r="G253" s="68"/>
      <c r="H253" s="68"/>
      <c r="I253" s="68"/>
      <c r="J253" s="72"/>
      <c r="K253" s="72"/>
      <c r="L253" s="72"/>
      <c r="M253" s="72"/>
      <c r="N253" s="26"/>
      <c r="O253" s="26"/>
      <c r="P253" s="25"/>
      <c r="Q253" s="25"/>
      <c r="U253" s="74"/>
      <c r="V253" s="70"/>
      <c r="W253" s="70"/>
      <c r="X253" s="70"/>
      <c r="Y253" s="70"/>
      <c r="Z253" s="70"/>
      <c r="AA253" s="24"/>
    </row>
    <row r="254" spans="1:27" ht="15" customHeight="1" x14ac:dyDescent="0.25">
      <c r="A254" s="71"/>
      <c r="B254" s="71"/>
      <c r="C254" s="68"/>
      <c r="D254" s="68"/>
      <c r="E254" s="68"/>
      <c r="F254" s="68"/>
      <c r="G254" s="68"/>
      <c r="H254" s="68"/>
      <c r="I254" s="68"/>
      <c r="J254" s="72"/>
      <c r="K254" s="72"/>
      <c r="L254" s="72"/>
      <c r="M254" s="72"/>
      <c r="N254" s="26"/>
      <c r="O254" s="26"/>
      <c r="P254" s="25"/>
      <c r="Q254" s="25"/>
      <c r="U254" s="74"/>
      <c r="V254" s="70"/>
      <c r="W254" s="70"/>
      <c r="X254" s="70"/>
      <c r="Y254" s="70"/>
      <c r="Z254" s="70"/>
      <c r="AA254" s="24"/>
    </row>
    <row r="255" spans="1:27" ht="15" customHeight="1" x14ac:dyDescent="0.25">
      <c r="A255" s="71"/>
      <c r="B255" s="71"/>
      <c r="C255" s="68"/>
      <c r="D255" s="68"/>
      <c r="E255" s="68"/>
      <c r="F255" s="68"/>
      <c r="G255" s="68"/>
      <c r="H255" s="68"/>
      <c r="I255" s="68"/>
      <c r="J255" s="72"/>
      <c r="K255" s="72"/>
      <c r="L255" s="72"/>
      <c r="M255" s="72"/>
      <c r="N255" s="26"/>
      <c r="O255" s="26"/>
      <c r="P255" s="25"/>
      <c r="Q255" s="25"/>
      <c r="U255" s="74"/>
      <c r="V255" s="70"/>
      <c r="W255" s="70"/>
      <c r="X255" s="70"/>
      <c r="Y255" s="70"/>
      <c r="Z255" s="70"/>
      <c r="AA255" s="24"/>
    </row>
    <row r="256" spans="1:27" ht="15" customHeight="1" x14ac:dyDescent="0.25">
      <c r="A256" s="71"/>
      <c r="B256" s="71"/>
      <c r="C256" s="68"/>
      <c r="D256" s="68"/>
      <c r="E256" s="68"/>
      <c r="F256" s="68"/>
      <c r="G256" s="68"/>
      <c r="H256" s="68"/>
      <c r="I256" s="68"/>
      <c r="J256" s="72"/>
      <c r="K256" s="72"/>
      <c r="L256" s="72"/>
      <c r="M256" s="72"/>
      <c r="N256" s="26"/>
      <c r="O256" s="26"/>
      <c r="P256" s="25"/>
      <c r="Q256" s="25"/>
      <c r="U256" s="74"/>
      <c r="V256" s="70"/>
      <c r="W256" s="70"/>
      <c r="X256" s="70"/>
      <c r="Y256" s="70"/>
      <c r="Z256" s="70"/>
      <c r="AA256" s="24"/>
    </row>
    <row r="257" spans="1:27" ht="15" customHeight="1" x14ac:dyDescent="0.25">
      <c r="A257" s="71"/>
      <c r="B257" s="71"/>
      <c r="C257" s="68"/>
      <c r="D257" s="68"/>
      <c r="E257" s="68"/>
      <c r="F257" s="68"/>
      <c r="G257" s="68"/>
      <c r="H257" s="68"/>
      <c r="I257" s="68"/>
      <c r="J257" s="72"/>
      <c r="K257" s="72"/>
      <c r="L257" s="72"/>
      <c r="M257" s="72"/>
      <c r="N257" s="26"/>
      <c r="O257" s="26"/>
      <c r="P257" s="25"/>
      <c r="Q257" s="25"/>
      <c r="U257" s="74"/>
      <c r="V257" s="70"/>
      <c r="W257" s="70"/>
      <c r="X257" s="70"/>
      <c r="Y257" s="70"/>
      <c r="Z257" s="70"/>
      <c r="AA257" s="24"/>
    </row>
    <row r="258" spans="1:27" ht="15" customHeight="1" x14ac:dyDescent="0.25">
      <c r="A258" s="71"/>
      <c r="B258" s="71"/>
      <c r="C258" s="68"/>
      <c r="D258" s="68"/>
      <c r="E258" s="68"/>
      <c r="F258" s="68"/>
      <c r="G258" s="68"/>
      <c r="H258" s="68"/>
      <c r="I258" s="68"/>
      <c r="J258" s="72"/>
      <c r="K258" s="72"/>
      <c r="L258" s="72"/>
      <c r="M258" s="72"/>
      <c r="N258" s="26"/>
      <c r="O258" s="26"/>
      <c r="P258" s="25"/>
      <c r="Q258" s="25"/>
      <c r="U258" s="74"/>
      <c r="V258" s="70"/>
      <c r="W258" s="70"/>
      <c r="X258" s="70"/>
      <c r="Y258" s="70"/>
      <c r="Z258" s="70"/>
      <c r="AA258" s="24"/>
    </row>
    <row r="259" spans="1:27" ht="15" customHeight="1" x14ac:dyDescent="0.25">
      <c r="A259" s="71"/>
      <c r="B259" s="71"/>
      <c r="C259" s="68"/>
      <c r="D259" s="68"/>
      <c r="E259" s="68"/>
      <c r="F259" s="68"/>
      <c r="G259" s="68"/>
      <c r="H259" s="68"/>
      <c r="I259" s="68"/>
      <c r="J259" s="72"/>
      <c r="K259" s="72"/>
      <c r="L259" s="72"/>
      <c r="M259" s="72"/>
      <c r="N259" s="26"/>
      <c r="O259" s="26"/>
      <c r="P259" s="25"/>
      <c r="Q259" s="25"/>
      <c r="U259" s="74"/>
      <c r="V259" s="70"/>
      <c r="W259" s="70"/>
      <c r="X259" s="70"/>
      <c r="Y259" s="70"/>
      <c r="Z259" s="70"/>
      <c r="AA259" s="24"/>
    </row>
    <row r="260" spans="1:27" ht="15" customHeight="1" x14ac:dyDescent="0.25">
      <c r="A260" s="71"/>
      <c r="B260" s="71"/>
      <c r="C260" s="68"/>
      <c r="D260" s="68"/>
      <c r="E260" s="68"/>
      <c r="F260" s="68"/>
      <c r="G260" s="68"/>
      <c r="H260" s="68"/>
      <c r="I260" s="68"/>
      <c r="J260" s="72"/>
      <c r="K260" s="72"/>
      <c r="L260" s="72"/>
      <c r="M260" s="72"/>
      <c r="N260" s="26"/>
      <c r="O260" s="26"/>
      <c r="P260" s="25"/>
      <c r="Q260" s="25"/>
      <c r="U260" s="74"/>
      <c r="V260" s="70"/>
      <c r="W260" s="70"/>
      <c r="X260" s="70"/>
      <c r="Y260" s="70"/>
      <c r="Z260" s="70"/>
      <c r="AA260" s="24"/>
    </row>
    <row r="261" spans="1:27" ht="15" customHeight="1" x14ac:dyDescent="0.25">
      <c r="A261" s="71"/>
      <c r="B261" s="71"/>
      <c r="C261" s="68"/>
      <c r="D261" s="68"/>
      <c r="E261" s="68"/>
      <c r="F261" s="68"/>
      <c r="G261" s="68"/>
      <c r="H261" s="68"/>
      <c r="I261" s="68"/>
      <c r="J261" s="72"/>
      <c r="K261" s="72"/>
      <c r="L261" s="72"/>
      <c r="M261" s="72"/>
      <c r="N261" s="26"/>
      <c r="O261" s="26"/>
      <c r="P261" s="25"/>
      <c r="Q261" s="25"/>
      <c r="U261" s="74"/>
      <c r="V261" s="70"/>
      <c r="W261" s="70"/>
      <c r="X261" s="70"/>
      <c r="Y261" s="70"/>
      <c r="Z261" s="70"/>
      <c r="AA261" s="24"/>
    </row>
    <row r="262" spans="1:27" ht="15" customHeight="1" x14ac:dyDescent="0.25">
      <c r="A262" s="71"/>
      <c r="B262" s="71"/>
      <c r="C262" s="68"/>
      <c r="D262" s="68"/>
      <c r="E262" s="68"/>
      <c r="F262" s="68"/>
      <c r="G262" s="68"/>
      <c r="H262" s="68"/>
      <c r="I262" s="68"/>
      <c r="J262" s="72"/>
      <c r="K262" s="72"/>
      <c r="L262" s="72"/>
      <c r="M262" s="72"/>
      <c r="N262" s="26"/>
      <c r="O262" s="26"/>
      <c r="P262" s="25"/>
      <c r="Q262" s="25"/>
      <c r="U262" s="74"/>
      <c r="V262" s="70"/>
      <c r="W262" s="70"/>
      <c r="X262" s="70"/>
      <c r="Y262" s="70"/>
      <c r="Z262" s="70"/>
      <c r="AA262" s="24"/>
    </row>
    <row r="263" spans="1:27" ht="15" customHeight="1" x14ac:dyDescent="0.25">
      <c r="A263" s="71"/>
      <c r="B263" s="71"/>
      <c r="C263" s="68"/>
      <c r="D263" s="68"/>
      <c r="E263" s="68"/>
      <c r="F263" s="68"/>
      <c r="G263" s="68"/>
      <c r="H263" s="68"/>
      <c r="I263" s="68"/>
      <c r="J263" s="72"/>
      <c r="K263" s="72"/>
      <c r="L263" s="72"/>
      <c r="M263" s="72"/>
      <c r="N263" s="26"/>
      <c r="O263" s="26"/>
      <c r="P263" s="25"/>
      <c r="Q263" s="25"/>
      <c r="U263" s="74"/>
      <c r="V263" s="70"/>
      <c r="W263" s="70"/>
      <c r="X263" s="70"/>
      <c r="Y263" s="70"/>
      <c r="Z263" s="70"/>
      <c r="AA263" s="24"/>
    </row>
    <row r="264" spans="1:27" ht="15" customHeight="1" x14ac:dyDescent="0.25">
      <c r="A264" s="71"/>
      <c r="B264" s="71"/>
      <c r="C264" s="68"/>
      <c r="D264" s="68"/>
      <c r="E264" s="68"/>
      <c r="F264" s="68"/>
      <c r="G264" s="68"/>
      <c r="H264" s="68"/>
      <c r="I264" s="68"/>
      <c r="J264" s="72"/>
      <c r="K264" s="72"/>
      <c r="L264" s="72"/>
      <c r="M264" s="72"/>
      <c r="N264" s="26"/>
      <c r="O264" s="26"/>
      <c r="P264" s="25"/>
      <c r="Q264" s="25"/>
      <c r="U264" s="74"/>
      <c r="V264" s="70"/>
      <c r="W264" s="70"/>
      <c r="X264" s="70"/>
      <c r="Y264" s="70"/>
      <c r="Z264" s="70"/>
      <c r="AA264" s="24"/>
    </row>
    <row r="265" spans="1:27" ht="15" customHeight="1" x14ac:dyDescent="0.25">
      <c r="A265" s="71"/>
      <c r="B265" s="71"/>
      <c r="C265" s="68"/>
      <c r="D265" s="68"/>
      <c r="E265" s="68"/>
      <c r="F265" s="68"/>
      <c r="G265" s="68"/>
      <c r="H265" s="68"/>
      <c r="I265" s="68"/>
      <c r="J265" s="72"/>
      <c r="K265" s="72"/>
      <c r="L265" s="72"/>
      <c r="M265" s="72"/>
      <c r="N265" s="26"/>
      <c r="O265" s="26"/>
      <c r="P265" s="25"/>
      <c r="Q265" s="25"/>
      <c r="U265" s="74"/>
      <c r="V265" s="70"/>
      <c r="W265" s="70"/>
      <c r="X265" s="70"/>
      <c r="Y265" s="70"/>
      <c r="Z265" s="70"/>
      <c r="AA265" s="24"/>
    </row>
    <row r="266" spans="1:27" ht="15" customHeight="1" x14ac:dyDescent="0.25">
      <c r="A266" s="71"/>
      <c r="B266" s="71"/>
      <c r="C266" s="68"/>
      <c r="D266" s="68"/>
      <c r="E266" s="68"/>
      <c r="F266" s="68"/>
      <c r="G266" s="68"/>
      <c r="H266" s="68"/>
      <c r="I266" s="68"/>
      <c r="J266" s="72"/>
      <c r="K266" s="72"/>
      <c r="L266" s="72"/>
      <c r="M266" s="72"/>
      <c r="N266" s="26"/>
      <c r="O266" s="26"/>
      <c r="P266" s="25"/>
      <c r="Q266" s="25"/>
      <c r="U266" s="74"/>
      <c r="V266" s="70"/>
      <c r="W266" s="70"/>
      <c r="X266" s="70"/>
      <c r="Y266" s="70"/>
      <c r="Z266" s="70"/>
      <c r="AA266" s="24"/>
    </row>
    <row r="267" spans="1:27" ht="15" customHeight="1" x14ac:dyDescent="0.25">
      <c r="A267" s="71"/>
      <c r="B267" s="71"/>
      <c r="C267" s="68"/>
      <c r="D267" s="68"/>
      <c r="E267" s="68"/>
      <c r="F267" s="68"/>
      <c r="G267" s="68"/>
      <c r="H267" s="68"/>
      <c r="I267" s="68"/>
      <c r="J267" s="72"/>
      <c r="K267" s="72"/>
      <c r="L267" s="72"/>
      <c r="M267" s="72"/>
      <c r="N267" s="26"/>
      <c r="O267" s="26"/>
      <c r="P267" s="25"/>
      <c r="Q267" s="25"/>
      <c r="U267" s="74"/>
      <c r="V267" s="70"/>
      <c r="W267" s="70"/>
      <c r="X267" s="70"/>
      <c r="Y267" s="70"/>
      <c r="Z267" s="70"/>
      <c r="AA267" s="24"/>
    </row>
    <row r="268" spans="1:27" ht="15" customHeight="1" x14ac:dyDescent="0.25">
      <c r="A268" s="71"/>
      <c r="B268" s="71"/>
      <c r="C268" s="68"/>
      <c r="D268" s="68"/>
      <c r="E268" s="68"/>
      <c r="F268" s="68"/>
      <c r="G268" s="68"/>
      <c r="H268" s="68"/>
      <c r="I268" s="68"/>
      <c r="J268" s="72"/>
      <c r="K268" s="72"/>
      <c r="L268" s="72"/>
      <c r="M268" s="72"/>
      <c r="N268" s="26"/>
      <c r="O268" s="26"/>
      <c r="P268" s="25"/>
      <c r="Q268" s="25"/>
      <c r="U268" s="74"/>
      <c r="V268" s="70"/>
      <c r="W268" s="70"/>
      <c r="X268" s="70"/>
      <c r="Y268" s="70"/>
      <c r="Z268" s="70"/>
      <c r="AA268" s="24"/>
    </row>
    <row r="269" spans="1:27" ht="15" customHeight="1" x14ac:dyDescent="0.25">
      <c r="A269" s="71"/>
      <c r="B269" s="71"/>
      <c r="C269" s="68"/>
      <c r="D269" s="68"/>
      <c r="E269" s="68"/>
      <c r="F269" s="68"/>
      <c r="G269" s="68"/>
      <c r="H269" s="68"/>
      <c r="I269" s="68"/>
      <c r="J269" s="72"/>
      <c r="K269" s="72"/>
      <c r="L269" s="72"/>
      <c r="M269" s="72"/>
      <c r="N269" s="26"/>
      <c r="O269" s="26"/>
      <c r="P269" s="25"/>
      <c r="Q269" s="25"/>
      <c r="U269" s="74"/>
      <c r="V269" s="70"/>
      <c r="W269" s="70"/>
      <c r="X269" s="70"/>
      <c r="Y269" s="70"/>
      <c r="Z269" s="70"/>
      <c r="AA269" s="24"/>
    </row>
    <row r="270" spans="1:27" ht="15" customHeight="1" x14ac:dyDescent="0.25">
      <c r="A270" s="71"/>
      <c r="B270" s="71"/>
      <c r="C270" s="68"/>
      <c r="D270" s="68"/>
      <c r="E270" s="68"/>
      <c r="F270" s="68"/>
      <c r="G270" s="68"/>
      <c r="H270" s="68"/>
      <c r="I270" s="68"/>
      <c r="J270" s="72"/>
      <c r="K270" s="72"/>
      <c r="L270" s="72"/>
      <c r="M270" s="72"/>
      <c r="N270" s="26"/>
      <c r="O270" s="26"/>
      <c r="P270" s="25"/>
      <c r="Q270" s="25"/>
      <c r="U270" s="74"/>
      <c r="V270" s="70"/>
      <c r="W270" s="70"/>
      <c r="X270" s="70"/>
      <c r="Y270" s="70"/>
      <c r="Z270" s="70"/>
      <c r="AA270" s="24"/>
    </row>
    <row r="271" spans="1:27" ht="15" customHeight="1" x14ac:dyDescent="0.25">
      <c r="A271" s="71"/>
      <c r="B271" s="71"/>
      <c r="C271" s="68"/>
      <c r="D271" s="68"/>
      <c r="E271" s="68"/>
      <c r="F271" s="68"/>
      <c r="G271" s="68"/>
      <c r="H271" s="68"/>
      <c r="I271" s="68"/>
      <c r="J271" s="72"/>
      <c r="K271" s="72"/>
      <c r="L271" s="72"/>
      <c r="M271" s="72"/>
      <c r="N271" s="26"/>
      <c r="O271" s="26"/>
      <c r="P271" s="25"/>
      <c r="Q271" s="25"/>
      <c r="U271" s="74"/>
      <c r="V271" s="70"/>
      <c r="W271" s="70"/>
      <c r="X271" s="70"/>
      <c r="Y271" s="70"/>
      <c r="Z271" s="70"/>
      <c r="AA271" s="24"/>
    </row>
    <row r="272" spans="1:27" ht="15" customHeight="1" x14ac:dyDescent="0.25">
      <c r="A272" s="71"/>
      <c r="B272" s="71"/>
      <c r="C272" s="68"/>
      <c r="D272" s="68"/>
      <c r="E272" s="68"/>
      <c r="F272" s="68"/>
      <c r="G272" s="68"/>
      <c r="H272" s="68"/>
      <c r="I272" s="68"/>
      <c r="J272" s="72"/>
      <c r="K272" s="72"/>
      <c r="L272" s="72"/>
      <c r="M272" s="72"/>
      <c r="N272" s="26"/>
      <c r="O272" s="26"/>
      <c r="P272" s="25"/>
      <c r="Q272" s="25"/>
      <c r="U272" s="74"/>
      <c r="V272" s="70"/>
      <c r="W272" s="70"/>
      <c r="X272" s="70"/>
      <c r="Y272" s="70"/>
      <c r="Z272" s="70"/>
      <c r="AA272" s="24"/>
    </row>
    <row r="273" spans="1:27" ht="15" customHeight="1" x14ac:dyDescent="0.25">
      <c r="A273" s="71"/>
      <c r="B273" s="71"/>
      <c r="C273" s="68"/>
      <c r="D273" s="68"/>
      <c r="E273" s="68"/>
      <c r="F273" s="68"/>
      <c r="G273" s="68"/>
      <c r="H273" s="68"/>
      <c r="I273" s="68"/>
      <c r="J273" s="72"/>
      <c r="K273" s="72"/>
      <c r="L273" s="72"/>
      <c r="M273" s="72"/>
      <c r="N273" s="26"/>
      <c r="O273" s="26"/>
      <c r="P273" s="25"/>
      <c r="Q273" s="25"/>
      <c r="U273" s="74"/>
      <c r="V273" s="70"/>
      <c r="W273" s="70"/>
      <c r="X273" s="70"/>
      <c r="Y273" s="70"/>
      <c r="Z273" s="70"/>
      <c r="AA273" s="24"/>
    </row>
    <row r="274" spans="1:27" ht="15" customHeight="1" x14ac:dyDescent="0.25">
      <c r="A274" s="71"/>
      <c r="B274" s="71"/>
      <c r="C274" s="68"/>
      <c r="D274" s="68"/>
      <c r="E274" s="68"/>
      <c r="F274" s="68"/>
      <c r="G274" s="68"/>
      <c r="H274" s="68"/>
      <c r="I274" s="68"/>
      <c r="J274" s="72"/>
      <c r="K274" s="72"/>
      <c r="L274" s="72"/>
      <c r="M274" s="72"/>
      <c r="N274" s="26"/>
      <c r="O274" s="26"/>
      <c r="P274" s="25"/>
      <c r="Q274" s="25"/>
    </row>
    <row r="275" spans="1:27" ht="15" customHeight="1" x14ac:dyDescent="0.25">
      <c r="A275" s="71"/>
      <c r="B275" s="71"/>
      <c r="C275" s="68"/>
      <c r="D275" s="68"/>
      <c r="E275" s="68"/>
      <c r="F275" s="68"/>
      <c r="G275" s="68"/>
      <c r="H275" s="68"/>
      <c r="I275" s="68"/>
      <c r="J275" s="72"/>
      <c r="K275" s="72"/>
      <c r="L275" s="72"/>
      <c r="M275" s="72"/>
      <c r="N275" s="26"/>
      <c r="O275" s="26"/>
      <c r="P275" s="25"/>
      <c r="Q275" s="25"/>
    </row>
    <row r="276" spans="1:27" ht="15" customHeight="1" x14ac:dyDescent="0.25">
      <c r="A276" s="71"/>
      <c r="B276" s="71"/>
      <c r="C276" s="68"/>
      <c r="D276" s="68"/>
      <c r="E276" s="68"/>
      <c r="F276" s="68"/>
      <c r="G276" s="68"/>
      <c r="H276" s="68"/>
      <c r="I276" s="68"/>
      <c r="J276" s="72"/>
      <c r="K276" s="72"/>
      <c r="L276" s="72"/>
      <c r="M276" s="72"/>
      <c r="N276" s="26"/>
      <c r="O276" s="26"/>
      <c r="P276" s="25"/>
      <c r="Q276" s="25"/>
    </row>
    <row r="277" spans="1:27" ht="15" customHeight="1" x14ac:dyDescent="0.25">
      <c r="A277" s="71"/>
      <c r="B277" s="71"/>
      <c r="C277" s="68"/>
      <c r="D277" s="68"/>
      <c r="E277" s="68"/>
      <c r="F277" s="68"/>
      <c r="G277" s="68"/>
      <c r="H277" s="68"/>
      <c r="I277" s="68"/>
      <c r="J277" s="72"/>
      <c r="K277" s="72"/>
      <c r="L277" s="72"/>
      <c r="M277" s="72"/>
      <c r="N277" s="26"/>
      <c r="O277" s="26"/>
      <c r="P277" s="25"/>
      <c r="Q277" s="25"/>
    </row>
    <row r="278" spans="1:27" ht="15" customHeight="1" x14ac:dyDescent="0.25">
      <c r="A278" s="71"/>
      <c r="B278" s="71"/>
      <c r="C278" s="68"/>
      <c r="D278" s="68"/>
      <c r="E278" s="68"/>
      <c r="F278" s="68"/>
      <c r="G278" s="68"/>
      <c r="H278" s="68"/>
      <c r="I278" s="68"/>
      <c r="J278" s="72"/>
      <c r="K278" s="72"/>
      <c r="L278" s="72"/>
      <c r="M278" s="72"/>
      <c r="N278" s="26"/>
      <c r="O278" s="26"/>
      <c r="P278" s="25"/>
      <c r="Q278" s="25"/>
    </row>
    <row r="279" spans="1:27" ht="15" customHeight="1" x14ac:dyDescent="0.25">
      <c r="A279" s="71"/>
      <c r="B279" s="71"/>
      <c r="C279" s="68"/>
      <c r="D279" s="68"/>
      <c r="E279" s="68"/>
      <c r="F279" s="68"/>
      <c r="G279" s="68"/>
      <c r="H279" s="68"/>
      <c r="I279" s="68"/>
      <c r="J279" s="72"/>
      <c r="K279" s="72"/>
      <c r="L279" s="72"/>
      <c r="M279" s="72"/>
      <c r="N279" s="26"/>
      <c r="O279" s="26"/>
      <c r="P279" s="25"/>
      <c r="Q279" s="25"/>
    </row>
    <row r="280" spans="1:27" ht="15" customHeight="1" x14ac:dyDescent="0.25">
      <c r="A280" s="71"/>
      <c r="B280" s="71"/>
      <c r="C280" s="68"/>
      <c r="D280" s="68"/>
      <c r="E280" s="68"/>
      <c r="F280" s="68"/>
      <c r="G280" s="68"/>
      <c r="H280" s="68"/>
      <c r="I280" s="68"/>
      <c r="J280" s="72"/>
      <c r="K280" s="72"/>
      <c r="L280" s="72"/>
      <c r="M280" s="72"/>
      <c r="N280" s="26"/>
      <c r="O280" s="26"/>
      <c r="P280" s="25"/>
      <c r="Q280" s="25"/>
    </row>
    <row r="281" spans="1:27" ht="15" customHeight="1" x14ac:dyDescent="0.25">
      <c r="A281" s="71"/>
      <c r="B281" s="71"/>
      <c r="C281" s="68"/>
      <c r="D281" s="68"/>
      <c r="E281" s="68"/>
      <c r="F281" s="68"/>
      <c r="G281" s="68"/>
      <c r="H281" s="68"/>
      <c r="I281" s="68"/>
      <c r="J281" s="72"/>
      <c r="K281" s="72"/>
      <c r="L281" s="72"/>
      <c r="M281" s="72"/>
      <c r="N281" s="26"/>
      <c r="O281" s="26"/>
      <c r="P281" s="25"/>
      <c r="Q281" s="25"/>
    </row>
    <row r="282" spans="1:27" ht="15" customHeight="1" x14ac:dyDescent="0.25">
      <c r="A282" s="71"/>
      <c r="B282" s="71"/>
      <c r="C282" s="68"/>
      <c r="D282" s="68"/>
      <c r="E282" s="68"/>
      <c r="F282" s="68"/>
      <c r="G282" s="68"/>
      <c r="H282" s="68"/>
      <c r="I282" s="68"/>
      <c r="J282" s="72"/>
      <c r="K282" s="72"/>
      <c r="L282" s="72"/>
      <c r="M282" s="72"/>
      <c r="N282" s="26"/>
      <c r="O282" s="26"/>
      <c r="P282" s="25"/>
      <c r="Q282" s="25"/>
    </row>
    <row r="283" spans="1:27" ht="15" customHeight="1" x14ac:dyDescent="0.25">
      <c r="A283" s="71"/>
      <c r="B283" s="71"/>
      <c r="C283" s="68"/>
      <c r="D283" s="68"/>
      <c r="E283" s="68"/>
      <c r="F283" s="68"/>
      <c r="G283" s="68"/>
      <c r="H283" s="68"/>
      <c r="I283" s="68"/>
      <c r="J283" s="72"/>
      <c r="K283" s="72"/>
      <c r="L283" s="72"/>
      <c r="M283" s="72"/>
      <c r="N283" s="26"/>
      <c r="O283" s="26"/>
      <c r="P283" s="25"/>
      <c r="Q283" s="25"/>
    </row>
    <row r="284" spans="1:27" ht="15" customHeight="1" x14ac:dyDescent="0.25">
      <c r="A284" s="71"/>
      <c r="B284" s="71"/>
      <c r="C284" s="68"/>
      <c r="D284" s="68"/>
      <c r="E284" s="68"/>
      <c r="F284" s="68"/>
      <c r="G284" s="68"/>
      <c r="H284" s="68"/>
      <c r="I284" s="68"/>
      <c r="J284" s="72"/>
      <c r="K284" s="72"/>
      <c r="L284" s="72"/>
      <c r="M284" s="72"/>
      <c r="N284" s="26"/>
      <c r="O284" s="26"/>
      <c r="P284" s="25"/>
      <c r="Q284" s="25"/>
    </row>
    <row r="285" spans="1:27" ht="15" customHeight="1" x14ac:dyDescent="0.25">
      <c r="A285" s="71"/>
      <c r="B285" s="71"/>
      <c r="C285" s="68"/>
      <c r="D285" s="68"/>
      <c r="E285" s="68"/>
      <c r="F285" s="68"/>
      <c r="G285" s="68"/>
      <c r="H285" s="68"/>
      <c r="I285" s="68"/>
      <c r="J285" s="72"/>
      <c r="K285" s="72"/>
      <c r="L285" s="72"/>
      <c r="M285" s="72"/>
      <c r="N285" s="26"/>
      <c r="O285" s="26"/>
      <c r="P285" s="25"/>
      <c r="Q285" s="25"/>
    </row>
    <row r="286" spans="1:27" ht="15" customHeight="1" x14ac:dyDescent="0.25">
      <c r="A286" s="71"/>
      <c r="B286" s="71"/>
      <c r="C286" s="68"/>
      <c r="D286" s="68"/>
      <c r="E286" s="68"/>
      <c r="F286" s="68"/>
      <c r="G286" s="68"/>
      <c r="H286" s="68"/>
      <c r="I286" s="68"/>
      <c r="J286" s="72"/>
      <c r="K286" s="72"/>
      <c r="L286" s="72"/>
      <c r="M286" s="72"/>
      <c r="N286" s="26"/>
      <c r="O286" s="26"/>
      <c r="P286" s="25"/>
      <c r="Q286" s="25"/>
    </row>
    <row r="287" spans="1:27" ht="15" customHeight="1" x14ac:dyDescent="0.25">
      <c r="A287" s="71"/>
      <c r="B287" s="71"/>
      <c r="C287" s="68"/>
      <c r="D287" s="68"/>
      <c r="E287" s="68"/>
      <c r="F287" s="68"/>
      <c r="G287" s="68"/>
      <c r="H287" s="68"/>
      <c r="I287" s="68"/>
      <c r="J287" s="72"/>
      <c r="K287" s="72"/>
      <c r="L287" s="72"/>
      <c r="M287" s="72"/>
      <c r="N287" s="26"/>
      <c r="O287" s="26"/>
      <c r="P287" s="25"/>
      <c r="Q287" s="25"/>
    </row>
    <row r="288" spans="1:27" ht="15" customHeight="1" x14ac:dyDescent="0.25">
      <c r="A288" s="71"/>
      <c r="B288" s="71"/>
      <c r="C288" s="68"/>
      <c r="D288" s="68"/>
      <c r="E288" s="68"/>
      <c r="F288" s="68"/>
      <c r="G288" s="68"/>
      <c r="H288" s="68"/>
      <c r="I288" s="68"/>
      <c r="J288" s="72"/>
      <c r="K288" s="72"/>
      <c r="L288" s="72"/>
      <c r="M288" s="72"/>
      <c r="N288" s="26"/>
      <c r="O288" s="26"/>
      <c r="P288" s="25"/>
      <c r="Q288" s="25"/>
    </row>
    <row r="289" spans="1:17" ht="15" customHeight="1" x14ac:dyDescent="0.25">
      <c r="A289" s="71"/>
      <c r="B289" s="71"/>
      <c r="C289" s="68"/>
      <c r="D289" s="68"/>
      <c r="E289" s="68"/>
      <c r="F289" s="68"/>
      <c r="G289" s="68"/>
      <c r="H289" s="68"/>
      <c r="I289" s="68"/>
      <c r="J289" s="72"/>
      <c r="K289" s="72"/>
      <c r="L289" s="72"/>
      <c r="M289" s="72"/>
      <c r="N289" s="26"/>
      <c r="O289" s="26"/>
      <c r="P289" s="25"/>
      <c r="Q289" s="25"/>
    </row>
    <row r="290" spans="1:17" ht="15" customHeight="1" x14ac:dyDescent="0.25">
      <c r="A290" s="71"/>
      <c r="B290" s="71"/>
      <c r="C290" s="68"/>
      <c r="D290" s="68"/>
      <c r="E290" s="68"/>
      <c r="F290" s="68"/>
      <c r="G290" s="68"/>
      <c r="H290" s="68"/>
      <c r="I290" s="68"/>
      <c r="J290" s="72"/>
      <c r="K290" s="72"/>
      <c r="L290" s="72"/>
      <c r="M290" s="72"/>
      <c r="N290" s="26"/>
      <c r="O290" s="26"/>
      <c r="P290" s="25"/>
      <c r="Q290" s="25"/>
    </row>
    <row r="291" spans="1:17" ht="15" customHeight="1" x14ac:dyDescent="0.25">
      <c r="A291" s="71"/>
      <c r="B291" s="71"/>
      <c r="C291" s="68"/>
      <c r="D291" s="68"/>
      <c r="E291" s="68"/>
      <c r="F291" s="68"/>
      <c r="G291" s="68"/>
      <c r="H291" s="68"/>
      <c r="I291" s="68"/>
      <c r="J291" s="72"/>
      <c r="K291" s="72"/>
      <c r="L291" s="72"/>
      <c r="M291" s="72"/>
      <c r="N291" s="26"/>
      <c r="O291" s="26"/>
      <c r="P291" s="25"/>
      <c r="Q291" s="25"/>
    </row>
    <row r="292" spans="1:17" ht="15" customHeight="1" x14ac:dyDescent="0.25">
      <c r="A292" s="71"/>
      <c r="B292" s="71"/>
      <c r="C292" s="68"/>
      <c r="D292" s="68"/>
      <c r="E292" s="68"/>
      <c r="F292" s="68"/>
      <c r="G292" s="68"/>
      <c r="H292" s="68"/>
      <c r="I292" s="68"/>
      <c r="J292" s="72"/>
      <c r="K292" s="72"/>
      <c r="L292" s="72"/>
      <c r="M292" s="72"/>
      <c r="N292" s="26"/>
      <c r="O292" s="26"/>
      <c r="P292" s="25"/>
      <c r="Q292" s="25"/>
    </row>
    <row r="293" spans="1:17" ht="15" customHeight="1" x14ac:dyDescent="0.25">
      <c r="A293" s="71"/>
      <c r="B293" s="71"/>
      <c r="C293" s="68"/>
      <c r="D293" s="68"/>
      <c r="E293" s="68"/>
      <c r="F293" s="68"/>
      <c r="G293" s="68"/>
      <c r="H293" s="68"/>
      <c r="I293" s="68"/>
      <c r="J293" s="72"/>
      <c r="K293" s="72"/>
      <c r="L293" s="72"/>
      <c r="M293" s="72"/>
      <c r="N293" s="26"/>
      <c r="O293" s="26"/>
      <c r="P293" s="25"/>
      <c r="Q293" s="25"/>
    </row>
    <row r="294" spans="1:17" ht="15" customHeight="1" x14ac:dyDescent="0.25">
      <c r="A294" s="71"/>
      <c r="B294" s="71"/>
      <c r="C294" s="68"/>
      <c r="D294" s="68"/>
      <c r="E294" s="68"/>
      <c r="F294" s="68"/>
      <c r="G294" s="68"/>
      <c r="H294" s="68"/>
      <c r="I294" s="68"/>
      <c r="J294" s="72"/>
      <c r="K294" s="72"/>
      <c r="L294" s="72"/>
      <c r="M294" s="72"/>
      <c r="N294" s="26"/>
      <c r="O294" s="26"/>
      <c r="P294" s="25"/>
      <c r="Q294" s="25"/>
    </row>
    <row r="295" spans="1:17" ht="15" customHeight="1" x14ac:dyDescent="0.25">
      <c r="A295" s="71"/>
      <c r="B295" s="71"/>
      <c r="C295" s="68"/>
      <c r="D295" s="68"/>
      <c r="E295" s="68"/>
      <c r="F295" s="68"/>
      <c r="G295" s="68"/>
      <c r="H295" s="68"/>
      <c r="I295" s="68"/>
      <c r="J295" s="72"/>
      <c r="K295" s="72"/>
      <c r="L295" s="72"/>
      <c r="M295" s="72"/>
      <c r="N295" s="26"/>
      <c r="O295" s="26"/>
      <c r="P295" s="25"/>
      <c r="Q295" s="25"/>
    </row>
    <row r="296" spans="1:17" ht="15" customHeight="1" x14ac:dyDescent="0.25">
      <c r="A296" s="71"/>
      <c r="B296" s="71"/>
      <c r="C296" s="68"/>
      <c r="D296" s="68"/>
      <c r="E296" s="68"/>
      <c r="F296" s="68"/>
      <c r="G296" s="68"/>
      <c r="H296" s="68"/>
      <c r="I296" s="68"/>
      <c r="J296" s="72"/>
      <c r="K296" s="72"/>
      <c r="L296" s="72"/>
      <c r="M296" s="72"/>
      <c r="N296" s="26"/>
      <c r="O296" s="26"/>
      <c r="P296" s="25"/>
      <c r="Q296" s="25"/>
    </row>
    <row r="297" spans="1:17" ht="15" customHeight="1" x14ac:dyDescent="0.25">
      <c r="A297" s="71"/>
      <c r="B297" s="71"/>
      <c r="C297" s="68"/>
      <c r="D297" s="68"/>
      <c r="E297" s="68"/>
      <c r="F297" s="68"/>
      <c r="G297" s="68"/>
      <c r="H297" s="68"/>
      <c r="I297" s="68"/>
      <c r="J297" s="72"/>
      <c r="K297" s="72"/>
      <c r="L297" s="72"/>
      <c r="M297" s="72"/>
      <c r="N297" s="26"/>
      <c r="O297" s="26"/>
      <c r="P297" s="25"/>
      <c r="Q297" s="25"/>
    </row>
    <row r="298" spans="1:17" ht="15" customHeight="1" x14ac:dyDescent="0.25">
      <c r="A298" s="71"/>
      <c r="B298" s="71"/>
      <c r="C298" s="68"/>
      <c r="D298" s="68"/>
      <c r="E298" s="68"/>
      <c r="F298" s="68"/>
      <c r="G298" s="68"/>
      <c r="H298" s="68"/>
      <c r="I298" s="68"/>
      <c r="J298" s="72"/>
      <c r="K298" s="72"/>
      <c r="L298" s="72"/>
      <c r="M298" s="72"/>
      <c r="N298" s="26"/>
      <c r="O298" s="26"/>
      <c r="P298" s="25"/>
      <c r="Q298" s="25"/>
    </row>
    <row r="299" spans="1:17" ht="15" customHeight="1" x14ac:dyDescent="0.25">
      <c r="A299" s="71"/>
      <c r="B299" s="71"/>
      <c r="C299" s="68"/>
      <c r="D299" s="68"/>
      <c r="E299" s="68"/>
      <c r="F299" s="68"/>
      <c r="G299" s="68"/>
      <c r="H299" s="68"/>
      <c r="I299" s="68"/>
      <c r="J299" s="72"/>
      <c r="K299" s="72"/>
      <c r="L299" s="72"/>
      <c r="M299" s="72"/>
      <c r="N299" s="26"/>
      <c r="O299" s="26"/>
      <c r="P299" s="25"/>
      <c r="Q299" s="25"/>
    </row>
    <row r="300" spans="1:17" ht="15" customHeight="1" x14ac:dyDescent="0.25">
      <c r="A300" s="71"/>
      <c r="B300" s="71"/>
      <c r="C300" s="68"/>
      <c r="D300" s="68"/>
      <c r="E300" s="68"/>
      <c r="F300" s="68"/>
      <c r="G300" s="68"/>
      <c r="H300" s="68"/>
      <c r="I300" s="68"/>
      <c r="J300" s="72"/>
      <c r="K300" s="72"/>
      <c r="L300" s="72"/>
      <c r="M300" s="72"/>
      <c r="N300" s="26"/>
      <c r="O300" s="26"/>
      <c r="P300" s="25"/>
      <c r="Q300" s="25"/>
    </row>
    <row r="301" spans="1:17" ht="15" customHeight="1" x14ac:dyDescent="0.25">
      <c r="A301" s="71"/>
      <c r="B301" s="71"/>
      <c r="C301" s="68"/>
      <c r="D301" s="68"/>
      <c r="E301" s="68"/>
      <c r="F301" s="68"/>
      <c r="G301" s="68"/>
      <c r="H301" s="68"/>
      <c r="I301" s="68"/>
      <c r="J301" s="72"/>
      <c r="K301" s="72"/>
      <c r="L301" s="72"/>
      <c r="M301" s="72"/>
      <c r="N301" s="26"/>
      <c r="O301" s="26"/>
      <c r="P301" s="25"/>
      <c r="Q301" s="25"/>
    </row>
    <row r="302" spans="1:17" ht="15" customHeight="1" x14ac:dyDescent="0.25">
      <c r="A302" s="71"/>
      <c r="B302" s="71"/>
      <c r="C302" s="68"/>
      <c r="D302" s="68"/>
      <c r="E302" s="68"/>
      <c r="F302" s="68"/>
      <c r="G302" s="68"/>
      <c r="H302" s="68"/>
      <c r="I302" s="68"/>
      <c r="J302" s="72"/>
      <c r="K302" s="72"/>
      <c r="L302" s="72"/>
      <c r="M302" s="72"/>
      <c r="N302" s="26"/>
      <c r="O302" s="26"/>
      <c r="P302" s="25"/>
      <c r="Q302" s="25"/>
    </row>
    <row r="303" spans="1:17" ht="15" customHeight="1" x14ac:dyDescent="0.25">
      <c r="A303" s="71"/>
      <c r="B303" s="71"/>
      <c r="C303" s="68"/>
      <c r="D303" s="68"/>
      <c r="E303" s="68"/>
      <c r="F303" s="68"/>
      <c r="G303" s="68"/>
      <c r="H303" s="68"/>
      <c r="I303" s="68"/>
      <c r="J303" s="72"/>
      <c r="K303" s="72"/>
      <c r="L303" s="72"/>
      <c r="M303" s="72"/>
      <c r="N303" s="26"/>
      <c r="O303" s="26"/>
      <c r="P303" s="25"/>
      <c r="Q303" s="25"/>
    </row>
    <row r="304" spans="1:17" ht="15" customHeight="1" x14ac:dyDescent="0.25">
      <c r="A304" s="71"/>
      <c r="B304" s="71"/>
      <c r="C304" s="68"/>
      <c r="D304" s="68"/>
      <c r="E304" s="68"/>
      <c r="F304" s="68"/>
      <c r="G304" s="68"/>
      <c r="H304" s="68"/>
      <c r="I304" s="68"/>
      <c r="J304" s="72"/>
      <c r="K304" s="72"/>
      <c r="L304" s="72"/>
      <c r="M304" s="72"/>
      <c r="N304" s="26"/>
      <c r="O304" s="26"/>
      <c r="P304" s="25"/>
      <c r="Q304" s="25"/>
    </row>
    <row r="305" spans="1:17" ht="15" customHeight="1" x14ac:dyDescent="0.25">
      <c r="A305" s="71"/>
      <c r="B305" s="71"/>
      <c r="C305" s="68"/>
      <c r="D305" s="68"/>
      <c r="E305" s="68"/>
      <c r="F305" s="68"/>
      <c r="G305" s="68"/>
      <c r="H305" s="68"/>
      <c r="I305" s="68"/>
      <c r="J305" s="72"/>
      <c r="K305" s="72"/>
      <c r="L305" s="72"/>
      <c r="M305" s="72"/>
      <c r="N305" s="26"/>
      <c r="O305" s="26"/>
      <c r="P305" s="25"/>
      <c r="Q305" s="25"/>
    </row>
    <row r="306" spans="1:17" ht="15" customHeight="1" x14ac:dyDescent="0.25">
      <c r="A306" s="71"/>
      <c r="B306" s="71"/>
      <c r="C306" s="68"/>
      <c r="D306" s="68"/>
      <c r="E306" s="68"/>
      <c r="F306" s="68"/>
      <c r="G306" s="68"/>
      <c r="H306" s="68"/>
      <c r="I306" s="68"/>
      <c r="J306" s="72"/>
      <c r="K306" s="72"/>
      <c r="L306" s="72"/>
      <c r="M306" s="72"/>
      <c r="N306" s="26"/>
      <c r="O306" s="26"/>
      <c r="P306" s="25"/>
      <c r="Q306" s="25"/>
    </row>
    <row r="307" spans="1:17" ht="15" customHeight="1" x14ac:dyDescent="0.25">
      <c r="A307" s="71"/>
      <c r="B307" s="71"/>
      <c r="C307" s="68"/>
      <c r="D307" s="68"/>
      <c r="E307" s="68"/>
      <c r="F307" s="68"/>
      <c r="G307" s="68"/>
      <c r="H307" s="68"/>
      <c r="I307" s="68"/>
      <c r="J307" s="72"/>
      <c r="K307" s="72"/>
      <c r="L307" s="72"/>
      <c r="M307" s="72"/>
      <c r="N307" s="26"/>
      <c r="O307" s="26"/>
      <c r="P307" s="25"/>
      <c r="Q307" s="25"/>
    </row>
    <row r="308" spans="1:17" ht="15" customHeight="1" x14ac:dyDescent="0.25">
      <c r="A308" s="71"/>
      <c r="B308" s="71"/>
      <c r="C308" s="68"/>
      <c r="D308" s="68"/>
      <c r="E308" s="68"/>
      <c r="F308" s="68"/>
      <c r="G308" s="68"/>
      <c r="H308" s="68"/>
      <c r="I308" s="68"/>
      <c r="J308" s="72"/>
      <c r="K308" s="72"/>
      <c r="L308" s="72"/>
      <c r="M308" s="72"/>
      <c r="N308" s="26"/>
      <c r="O308" s="26"/>
      <c r="P308" s="25"/>
      <c r="Q308" s="25"/>
    </row>
    <row r="309" spans="1:17" ht="15" customHeight="1" x14ac:dyDescent="0.25">
      <c r="A309" s="71"/>
      <c r="B309" s="71"/>
      <c r="C309" s="68"/>
      <c r="D309" s="68"/>
      <c r="E309" s="68"/>
      <c r="F309" s="68"/>
      <c r="G309" s="68"/>
      <c r="H309" s="68"/>
      <c r="I309" s="68"/>
      <c r="J309" s="72"/>
      <c r="K309" s="72"/>
      <c r="L309" s="72"/>
      <c r="M309" s="72"/>
      <c r="N309" s="26"/>
      <c r="O309" s="26"/>
      <c r="P309" s="25"/>
      <c r="Q309" s="25"/>
    </row>
    <row r="310" spans="1:17" ht="15" customHeight="1" x14ac:dyDescent="0.25">
      <c r="A310" s="71"/>
      <c r="B310" s="71"/>
      <c r="C310" s="68"/>
      <c r="D310" s="68"/>
      <c r="E310" s="68"/>
      <c r="F310" s="68"/>
      <c r="G310" s="68"/>
      <c r="H310" s="68"/>
      <c r="I310" s="68"/>
      <c r="J310" s="72"/>
      <c r="K310" s="72"/>
      <c r="L310" s="72"/>
      <c r="M310" s="72"/>
      <c r="N310" s="26"/>
      <c r="O310" s="26"/>
      <c r="P310" s="25"/>
      <c r="Q310" s="25"/>
    </row>
    <row r="311" spans="1:17" ht="15" customHeight="1" x14ac:dyDescent="0.25">
      <c r="A311" s="71"/>
      <c r="B311" s="71"/>
      <c r="C311" s="68"/>
      <c r="D311" s="68"/>
      <c r="E311" s="68"/>
      <c r="F311" s="68"/>
      <c r="G311" s="68"/>
      <c r="H311" s="68"/>
      <c r="I311" s="68"/>
      <c r="J311" s="72"/>
      <c r="K311" s="72"/>
      <c r="L311" s="72"/>
      <c r="M311" s="72"/>
      <c r="N311" s="26"/>
      <c r="O311" s="26"/>
      <c r="P311" s="25"/>
      <c r="Q311" s="25"/>
    </row>
    <row r="312" spans="1:17" ht="15" customHeight="1" x14ac:dyDescent="0.25">
      <c r="A312" s="71"/>
      <c r="B312" s="71"/>
      <c r="C312" s="68"/>
      <c r="D312" s="68"/>
      <c r="E312" s="68"/>
      <c r="F312" s="68"/>
      <c r="G312" s="68"/>
      <c r="H312" s="68"/>
      <c r="I312" s="68"/>
      <c r="J312" s="72"/>
      <c r="K312" s="72"/>
      <c r="L312" s="72"/>
      <c r="M312" s="72"/>
      <c r="N312" s="26"/>
      <c r="O312" s="26"/>
      <c r="P312" s="25"/>
      <c r="Q312" s="25"/>
    </row>
    <row r="313" spans="1:17" ht="15" customHeight="1" x14ac:dyDescent="0.25">
      <c r="A313" s="71"/>
      <c r="B313" s="71"/>
      <c r="C313" s="68"/>
      <c r="D313" s="68"/>
      <c r="E313" s="68"/>
      <c r="F313" s="68"/>
      <c r="G313" s="68"/>
      <c r="H313" s="68"/>
      <c r="I313" s="68"/>
      <c r="J313" s="72"/>
      <c r="K313" s="72"/>
      <c r="L313" s="72"/>
      <c r="M313" s="72"/>
      <c r="N313" s="26"/>
      <c r="O313" s="26"/>
      <c r="P313" s="25"/>
      <c r="Q313" s="25"/>
    </row>
    <row r="314" spans="1:17" ht="15" customHeight="1" x14ac:dyDescent="0.25">
      <c r="A314" s="71"/>
      <c r="B314" s="71"/>
      <c r="C314" s="68"/>
      <c r="D314" s="68"/>
      <c r="E314" s="68"/>
      <c r="F314" s="68"/>
      <c r="G314" s="68"/>
      <c r="H314" s="68"/>
      <c r="I314" s="68"/>
      <c r="J314" s="72"/>
      <c r="K314" s="72"/>
      <c r="L314" s="72"/>
      <c r="M314" s="72"/>
      <c r="N314" s="26"/>
      <c r="O314" s="26"/>
      <c r="P314" s="25"/>
      <c r="Q314" s="25"/>
    </row>
    <row r="315" spans="1:17" ht="15" customHeight="1" x14ac:dyDescent="0.25">
      <c r="A315" s="71"/>
      <c r="B315" s="71"/>
      <c r="C315" s="68"/>
      <c r="D315" s="68"/>
      <c r="E315" s="68"/>
      <c r="F315" s="68"/>
      <c r="G315" s="68"/>
      <c r="H315" s="68"/>
      <c r="I315" s="68"/>
      <c r="J315" s="72"/>
      <c r="K315" s="72"/>
      <c r="L315" s="72"/>
      <c r="M315" s="72"/>
      <c r="N315" s="26"/>
      <c r="O315" s="26"/>
      <c r="P315" s="25"/>
      <c r="Q315" s="25"/>
    </row>
    <row r="316" spans="1:17" ht="15" customHeight="1" x14ac:dyDescent="0.25">
      <c r="A316" s="71"/>
      <c r="B316" s="71"/>
      <c r="C316" s="68"/>
      <c r="D316" s="68"/>
      <c r="E316" s="68"/>
      <c r="F316" s="68"/>
      <c r="G316" s="68"/>
      <c r="H316" s="68"/>
      <c r="I316" s="68"/>
      <c r="J316" s="72"/>
      <c r="K316" s="72"/>
      <c r="L316" s="72"/>
      <c r="M316" s="72"/>
      <c r="N316" s="26"/>
      <c r="O316" s="26"/>
      <c r="P316" s="25"/>
      <c r="Q316" s="25"/>
    </row>
    <row r="317" spans="1:17" ht="15" customHeight="1" x14ac:dyDescent="0.25">
      <c r="A317" s="71"/>
      <c r="B317" s="71"/>
      <c r="C317" s="68"/>
      <c r="D317" s="68"/>
      <c r="E317" s="68"/>
      <c r="F317" s="68"/>
      <c r="G317" s="68"/>
      <c r="H317" s="68"/>
      <c r="I317" s="68"/>
      <c r="J317" s="72"/>
      <c r="K317" s="72"/>
      <c r="L317" s="72"/>
      <c r="M317" s="72"/>
      <c r="N317" s="26"/>
      <c r="O317" s="26"/>
      <c r="P317" s="25"/>
      <c r="Q317" s="25"/>
    </row>
    <row r="318" spans="1:17" ht="15" customHeight="1" x14ac:dyDescent="0.25">
      <c r="A318" s="71"/>
      <c r="B318" s="71"/>
      <c r="C318" s="68"/>
      <c r="D318" s="68"/>
      <c r="E318" s="68"/>
      <c r="F318" s="68"/>
      <c r="G318" s="68"/>
      <c r="H318" s="68"/>
      <c r="I318" s="68"/>
      <c r="J318" s="72"/>
      <c r="K318" s="72"/>
      <c r="L318" s="72"/>
      <c r="M318" s="72"/>
      <c r="N318" s="26"/>
      <c r="O318" s="26"/>
      <c r="P318" s="25"/>
      <c r="Q318" s="25"/>
    </row>
    <row r="319" spans="1:17" ht="15" customHeight="1" x14ac:dyDescent="0.25">
      <c r="A319" s="71"/>
      <c r="B319" s="71"/>
      <c r="C319" s="68"/>
      <c r="D319" s="68"/>
      <c r="E319" s="68"/>
      <c r="F319" s="68"/>
      <c r="G319" s="68"/>
      <c r="H319" s="68"/>
      <c r="I319" s="68"/>
      <c r="J319" s="72"/>
      <c r="K319" s="72"/>
      <c r="L319" s="72"/>
      <c r="M319" s="72"/>
      <c r="N319" s="26"/>
      <c r="O319" s="26"/>
      <c r="P319" s="25"/>
      <c r="Q319" s="25"/>
    </row>
    <row r="320" spans="1:17" ht="15" customHeight="1" x14ac:dyDescent="0.25">
      <c r="A320" s="71"/>
      <c r="B320" s="71"/>
      <c r="C320" s="68"/>
      <c r="D320" s="68"/>
      <c r="E320" s="68"/>
      <c r="F320" s="68"/>
      <c r="G320" s="68"/>
      <c r="H320" s="68"/>
      <c r="I320" s="68"/>
      <c r="J320" s="72"/>
      <c r="K320" s="72"/>
      <c r="L320" s="72"/>
      <c r="M320" s="72"/>
      <c r="N320" s="26"/>
      <c r="O320" s="26"/>
      <c r="P320" s="25"/>
      <c r="Q320" s="25"/>
    </row>
    <row r="321" spans="1:17" ht="15" customHeight="1" x14ac:dyDescent="0.25">
      <c r="A321" s="71"/>
      <c r="B321" s="71"/>
      <c r="C321" s="68"/>
      <c r="D321" s="68"/>
      <c r="E321" s="68"/>
      <c r="F321" s="68"/>
      <c r="G321" s="68"/>
      <c r="H321" s="68"/>
      <c r="I321" s="68"/>
      <c r="J321" s="72"/>
      <c r="K321" s="72"/>
      <c r="L321" s="72"/>
      <c r="M321" s="72"/>
      <c r="N321" s="26"/>
      <c r="O321" s="26"/>
      <c r="P321" s="25"/>
      <c r="Q321" s="25"/>
    </row>
    <row r="322" spans="1:17" ht="15" customHeight="1" x14ac:dyDescent="0.25">
      <c r="A322" s="71"/>
      <c r="B322" s="71"/>
      <c r="C322" s="68"/>
      <c r="D322" s="68"/>
      <c r="E322" s="68"/>
      <c r="F322" s="68"/>
      <c r="G322" s="68"/>
      <c r="H322" s="68"/>
      <c r="I322" s="68"/>
      <c r="J322" s="72"/>
      <c r="K322" s="72"/>
      <c r="L322" s="72"/>
      <c r="M322" s="72"/>
      <c r="N322" s="26"/>
      <c r="O322" s="26"/>
      <c r="P322" s="25"/>
      <c r="Q322" s="25"/>
    </row>
    <row r="323" spans="1:17" ht="15" customHeight="1" x14ac:dyDescent="0.25">
      <c r="A323" s="71"/>
      <c r="B323" s="71"/>
      <c r="C323" s="68"/>
      <c r="D323" s="68"/>
      <c r="E323" s="68"/>
      <c r="F323" s="68"/>
      <c r="G323" s="68"/>
      <c r="H323" s="68"/>
      <c r="I323" s="68"/>
      <c r="J323" s="72"/>
      <c r="K323" s="72"/>
      <c r="L323" s="72"/>
      <c r="M323" s="72"/>
      <c r="N323" s="26"/>
      <c r="O323" s="26"/>
      <c r="P323" s="25"/>
      <c r="Q323" s="25"/>
    </row>
    <row r="324" spans="1:17" ht="15" customHeight="1" x14ac:dyDescent="0.25">
      <c r="A324" s="71"/>
      <c r="B324" s="71"/>
      <c r="C324" s="68"/>
      <c r="D324" s="68"/>
      <c r="E324" s="68"/>
      <c r="F324" s="68"/>
      <c r="G324" s="68"/>
      <c r="H324" s="68"/>
      <c r="I324" s="68"/>
      <c r="J324" s="72"/>
      <c r="K324" s="72"/>
      <c r="L324" s="72"/>
      <c r="M324" s="72"/>
      <c r="N324" s="26"/>
      <c r="O324" s="26"/>
      <c r="P324" s="25"/>
      <c r="Q324" s="25"/>
    </row>
    <row r="325" spans="1:17" ht="15" customHeight="1" x14ac:dyDescent="0.25">
      <c r="A325" s="71"/>
      <c r="B325" s="71"/>
      <c r="C325" s="68"/>
      <c r="D325" s="68"/>
      <c r="E325" s="68"/>
      <c r="F325" s="68"/>
      <c r="G325" s="68"/>
      <c r="H325" s="68"/>
      <c r="I325" s="68"/>
      <c r="J325" s="72"/>
      <c r="K325" s="72"/>
      <c r="L325" s="72"/>
      <c r="M325" s="72"/>
      <c r="N325" s="26"/>
      <c r="O325" s="26"/>
      <c r="P325" s="25"/>
      <c r="Q325" s="25"/>
    </row>
    <row r="326" spans="1:17" ht="15" customHeight="1" x14ac:dyDescent="0.25">
      <c r="A326" s="71"/>
      <c r="B326" s="71"/>
      <c r="C326" s="68"/>
      <c r="D326" s="68"/>
      <c r="E326" s="68"/>
      <c r="F326" s="68"/>
      <c r="G326" s="68"/>
      <c r="H326" s="68"/>
      <c r="I326" s="68"/>
      <c r="J326" s="72"/>
      <c r="K326" s="72"/>
      <c r="L326" s="72"/>
      <c r="M326" s="72"/>
      <c r="N326" s="26"/>
      <c r="O326" s="26"/>
      <c r="P326" s="25"/>
      <c r="Q326" s="25"/>
    </row>
    <row r="327" spans="1:17" ht="15" customHeight="1" x14ac:dyDescent="0.25">
      <c r="A327" s="71"/>
      <c r="B327" s="71"/>
      <c r="C327" s="68"/>
      <c r="D327" s="68"/>
      <c r="E327" s="68"/>
      <c r="F327" s="68"/>
      <c r="G327" s="68"/>
      <c r="H327" s="68"/>
      <c r="I327" s="68"/>
      <c r="J327" s="72"/>
      <c r="K327" s="72"/>
      <c r="L327" s="72"/>
      <c r="M327" s="72"/>
      <c r="N327" s="26"/>
      <c r="O327" s="26"/>
      <c r="P327" s="25"/>
      <c r="Q327" s="25"/>
    </row>
    <row r="328" spans="1:17" ht="15" customHeight="1" x14ac:dyDescent="0.25">
      <c r="A328" s="71"/>
      <c r="B328" s="71"/>
      <c r="C328" s="68"/>
      <c r="D328" s="68"/>
      <c r="E328" s="68"/>
      <c r="F328" s="68"/>
      <c r="G328" s="68"/>
      <c r="H328" s="68"/>
      <c r="I328" s="68"/>
      <c r="J328" s="72"/>
      <c r="K328" s="72"/>
      <c r="L328" s="72"/>
      <c r="M328" s="72"/>
      <c r="N328" s="26"/>
      <c r="O328" s="26"/>
      <c r="P328" s="25"/>
      <c r="Q328" s="25"/>
    </row>
    <row r="329" spans="1:17" ht="15" customHeight="1" x14ac:dyDescent="0.25">
      <c r="A329" s="71"/>
      <c r="B329" s="71"/>
      <c r="C329" s="68"/>
      <c r="D329" s="68"/>
      <c r="E329" s="68"/>
      <c r="F329" s="68"/>
      <c r="G329" s="68"/>
      <c r="H329" s="68"/>
      <c r="I329" s="68"/>
      <c r="J329" s="72"/>
      <c r="K329" s="72"/>
      <c r="L329" s="72"/>
      <c r="M329" s="72"/>
      <c r="N329" s="26"/>
      <c r="O329" s="26"/>
      <c r="P329" s="25"/>
      <c r="Q329" s="25"/>
    </row>
    <row r="330" spans="1:17" ht="15" customHeight="1" x14ac:dyDescent="0.25">
      <c r="A330" s="71"/>
      <c r="B330" s="71"/>
      <c r="C330" s="68"/>
      <c r="D330" s="68"/>
      <c r="E330" s="68"/>
      <c r="F330" s="68"/>
      <c r="G330" s="68"/>
      <c r="H330" s="68"/>
      <c r="I330" s="68"/>
      <c r="J330" s="72"/>
      <c r="K330" s="72"/>
      <c r="L330" s="72"/>
      <c r="M330" s="72"/>
      <c r="N330" s="26"/>
      <c r="O330" s="26"/>
      <c r="P330" s="25"/>
      <c r="Q330" s="25"/>
    </row>
    <row r="331" spans="1:17" ht="15" customHeight="1" x14ac:dyDescent="0.25">
      <c r="A331" s="71"/>
      <c r="B331" s="71"/>
      <c r="C331" s="68"/>
      <c r="D331" s="68"/>
      <c r="E331" s="68"/>
      <c r="F331" s="68"/>
      <c r="G331" s="68"/>
      <c r="H331" s="68"/>
      <c r="I331" s="68"/>
      <c r="J331" s="72"/>
      <c r="K331" s="72"/>
      <c r="L331" s="72"/>
      <c r="M331" s="72"/>
      <c r="N331" s="26"/>
      <c r="O331" s="26"/>
      <c r="P331" s="25"/>
      <c r="Q331" s="25"/>
    </row>
    <row r="332" spans="1:17" ht="15" customHeight="1" x14ac:dyDescent="0.25">
      <c r="A332" s="71"/>
      <c r="B332" s="71"/>
      <c r="C332" s="68"/>
      <c r="D332" s="68"/>
      <c r="E332" s="68"/>
      <c r="F332" s="68"/>
      <c r="G332" s="68"/>
      <c r="H332" s="68"/>
      <c r="I332" s="68"/>
      <c r="J332" s="72"/>
      <c r="K332" s="72"/>
      <c r="L332" s="72"/>
      <c r="M332" s="72"/>
      <c r="N332" s="26"/>
      <c r="O332" s="26"/>
      <c r="P332" s="25"/>
      <c r="Q332" s="25"/>
    </row>
    <row r="333" spans="1:17" ht="15" customHeight="1" x14ac:dyDescent="0.25">
      <c r="A333" s="71"/>
      <c r="B333" s="71"/>
      <c r="C333" s="68"/>
      <c r="D333" s="68"/>
      <c r="E333" s="68"/>
      <c r="F333" s="68"/>
      <c r="G333" s="68"/>
      <c r="H333" s="68"/>
      <c r="I333" s="68"/>
      <c r="J333" s="72"/>
      <c r="K333" s="72"/>
      <c r="L333" s="72"/>
      <c r="M333" s="72"/>
      <c r="N333" s="26"/>
      <c r="O333" s="26"/>
      <c r="P333" s="25"/>
      <c r="Q333" s="25"/>
    </row>
    <row r="334" spans="1:17" ht="15" customHeight="1" x14ac:dyDescent="0.25">
      <c r="A334" s="71"/>
      <c r="B334" s="71"/>
      <c r="C334" s="68"/>
      <c r="D334" s="68"/>
      <c r="E334" s="68"/>
      <c r="F334" s="68"/>
      <c r="G334" s="68"/>
      <c r="H334" s="68"/>
      <c r="I334" s="68"/>
      <c r="J334" s="72"/>
      <c r="K334" s="72"/>
      <c r="L334" s="72"/>
      <c r="M334" s="72"/>
      <c r="N334" s="26"/>
      <c r="O334" s="26"/>
      <c r="P334" s="25"/>
      <c r="Q334" s="25"/>
    </row>
    <row r="335" spans="1:17" ht="15" customHeight="1" x14ac:dyDescent="0.25">
      <c r="A335" s="71"/>
      <c r="B335" s="71"/>
      <c r="C335" s="68"/>
      <c r="D335" s="68"/>
      <c r="E335" s="68"/>
      <c r="F335" s="68"/>
      <c r="G335" s="68"/>
      <c r="H335" s="68"/>
      <c r="I335" s="68"/>
      <c r="J335" s="72"/>
      <c r="K335" s="72"/>
      <c r="L335" s="72"/>
      <c r="M335" s="72"/>
      <c r="N335" s="26"/>
      <c r="O335" s="26"/>
      <c r="P335" s="25"/>
      <c r="Q335" s="25"/>
    </row>
    <row r="336" spans="1:17" ht="15" customHeight="1" x14ac:dyDescent="0.25">
      <c r="A336" s="71"/>
      <c r="B336" s="71"/>
      <c r="C336" s="68"/>
      <c r="D336" s="68"/>
      <c r="E336" s="68"/>
      <c r="F336" s="68"/>
      <c r="G336" s="68"/>
      <c r="H336" s="68"/>
      <c r="I336" s="68"/>
      <c r="J336" s="72"/>
      <c r="K336" s="72"/>
      <c r="L336" s="72"/>
      <c r="M336" s="72"/>
      <c r="N336" s="26"/>
      <c r="O336" s="26"/>
      <c r="P336" s="25"/>
      <c r="Q336" s="25"/>
    </row>
    <row r="337" spans="1:17" ht="15" customHeight="1" x14ac:dyDescent="0.25">
      <c r="A337" s="71"/>
      <c r="B337" s="71"/>
      <c r="C337" s="68"/>
      <c r="D337" s="68"/>
      <c r="E337" s="68"/>
      <c r="F337" s="68"/>
      <c r="G337" s="68"/>
      <c r="H337" s="68"/>
      <c r="I337" s="68"/>
      <c r="J337" s="72"/>
      <c r="K337" s="72"/>
      <c r="L337" s="72"/>
      <c r="M337" s="72"/>
      <c r="N337" s="26"/>
      <c r="O337" s="26"/>
      <c r="P337" s="25"/>
      <c r="Q337" s="25"/>
    </row>
    <row r="338" spans="1:17" ht="15" customHeight="1" x14ac:dyDescent="0.25">
      <c r="A338" s="71"/>
      <c r="B338" s="71"/>
      <c r="C338" s="68"/>
      <c r="D338" s="68"/>
      <c r="E338" s="68"/>
      <c r="F338" s="68"/>
      <c r="G338" s="68"/>
      <c r="H338" s="68"/>
      <c r="I338" s="68"/>
      <c r="J338" s="72"/>
      <c r="K338" s="72"/>
      <c r="L338" s="72"/>
      <c r="M338" s="72"/>
      <c r="N338" s="26"/>
      <c r="O338" s="26"/>
      <c r="P338" s="25"/>
      <c r="Q338" s="25"/>
    </row>
    <row r="339" spans="1:17" ht="15" customHeight="1" x14ac:dyDescent="0.25">
      <c r="A339" s="71"/>
      <c r="B339" s="71"/>
      <c r="C339" s="68"/>
      <c r="D339" s="68"/>
      <c r="E339" s="68"/>
      <c r="F339" s="68"/>
      <c r="G339" s="68"/>
      <c r="H339" s="68"/>
      <c r="I339" s="68"/>
      <c r="J339" s="72"/>
      <c r="K339" s="72"/>
      <c r="L339" s="72"/>
      <c r="M339" s="72"/>
      <c r="N339" s="26"/>
      <c r="O339" s="26"/>
      <c r="P339" s="25"/>
      <c r="Q339" s="25"/>
    </row>
    <row r="340" spans="1:17" ht="15" customHeight="1" x14ac:dyDescent="0.25">
      <c r="A340" s="71"/>
      <c r="B340" s="71"/>
      <c r="C340" s="68"/>
      <c r="D340" s="68"/>
      <c r="E340" s="68"/>
      <c r="F340" s="68"/>
      <c r="G340" s="68"/>
      <c r="H340" s="68"/>
      <c r="I340" s="68"/>
      <c r="J340" s="72"/>
      <c r="K340" s="72"/>
      <c r="L340" s="72"/>
      <c r="M340" s="72"/>
      <c r="N340" s="26"/>
      <c r="O340" s="26"/>
      <c r="P340" s="25"/>
      <c r="Q340" s="25"/>
    </row>
    <row r="341" spans="1:17" ht="15" customHeight="1" x14ac:dyDescent="0.25">
      <c r="A341" s="71"/>
      <c r="B341" s="71"/>
      <c r="C341" s="68"/>
      <c r="D341" s="68"/>
      <c r="E341" s="68"/>
      <c r="F341" s="68"/>
      <c r="G341" s="68"/>
      <c r="H341" s="68"/>
      <c r="I341" s="68"/>
      <c r="J341" s="72"/>
      <c r="K341" s="72"/>
      <c r="L341" s="72"/>
      <c r="M341" s="72"/>
      <c r="N341" s="26"/>
      <c r="O341" s="26"/>
      <c r="P341" s="25"/>
      <c r="Q341" s="25"/>
    </row>
    <row r="342" spans="1:17" ht="15" customHeight="1" x14ac:dyDescent="0.25">
      <c r="A342" s="71"/>
      <c r="B342" s="71"/>
      <c r="C342" s="68"/>
      <c r="D342" s="68"/>
      <c r="E342" s="68"/>
      <c r="F342" s="68"/>
      <c r="G342" s="68"/>
      <c r="H342" s="68"/>
      <c r="I342" s="68"/>
      <c r="J342" s="72"/>
      <c r="K342" s="72"/>
      <c r="L342" s="72"/>
      <c r="M342" s="72"/>
      <c r="N342" s="26"/>
      <c r="O342" s="26"/>
      <c r="P342" s="25"/>
      <c r="Q342" s="25"/>
    </row>
    <row r="343" spans="1:17" ht="15" customHeight="1" x14ac:dyDescent="0.25">
      <c r="A343" s="71"/>
      <c r="B343" s="71"/>
      <c r="C343" s="68"/>
      <c r="D343" s="68"/>
      <c r="E343" s="68"/>
      <c r="F343" s="68"/>
      <c r="G343" s="68"/>
      <c r="H343" s="68"/>
      <c r="I343" s="68"/>
      <c r="J343" s="72"/>
      <c r="K343" s="72"/>
      <c r="L343" s="72"/>
      <c r="M343" s="72"/>
      <c r="N343" s="26"/>
      <c r="O343" s="26"/>
      <c r="P343" s="25"/>
      <c r="Q343" s="25"/>
    </row>
    <row r="344" spans="1:17" ht="15" customHeight="1" x14ac:dyDescent="0.25">
      <c r="A344" s="71"/>
      <c r="B344" s="71"/>
      <c r="C344" s="68"/>
      <c r="D344" s="68"/>
      <c r="E344" s="68"/>
      <c r="F344" s="68"/>
      <c r="G344" s="68"/>
      <c r="H344" s="68"/>
      <c r="I344" s="68"/>
      <c r="J344" s="72"/>
      <c r="K344" s="72"/>
      <c r="L344" s="72"/>
      <c r="M344" s="72"/>
      <c r="N344" s="26"/>
      <c r="O344" s="26"/>
      <c r="P344" s="25"/>
      <c r="Q344" s="25"/>
    </row>
    <row r="345" spans="1:17" ht="15" customHeight="1" x14ac:dyDescent="0.25">
      <c r="A345" s="71"/>
      <c r="B345" s="71"/>
      <c r="C345" s="68"/>
      <c r="D345" s="68"/>
      <c r="E345" s="68"/>
      <c r="F345" s="68"/>
      <c r="G345" s="68"/>
      <c r="H345" s="68"/>
      <c r="I345" s="68"/>
      <c r="J345" s="72"/>
      <c r="K345" s="72"/>
      <c r="L345" s="72"/>
      <c r="M345" s="72"/>
      <c r="N345" s="26"/>
      <c r="O345" s="26"/>
      <c r="P345" s="25"/>
      <c r="Q345" s="25"/>
    </row>
    <row r="346" spans="1:17" ht="15" customHeight="1" x14ac:dyDescent="0.25">
      <c r="A346" s="71"/>
      <c r="B346" s="71"/>
      <c r="C346" s="68"/>
      <c r="D346" s="68"/>
      <c r="E346" s="68"/>
      <c r="F346" s="68"/>
      <c r="G346" s="68"/>
      <c r="H346" s="68"/>
      <c r="I346" s="68"/>
      <c r="J346" s="72"/>
      <c r="K346" s="72"/>
      <c r="L346" s="72"/>
      <c r="M346" s="72"/>
      <c r="N346" s="26"/>
      <c r="O346" s="26"/>
      <c r="P346" s="25"/>
      <c r="Q346" s="25"/>
    </row>
    <row r="347" spans="1:17" ht="15" customHeight="1" x14ac:dyDescent="0.25">
      <c r="A347" s="71"/>
      <c r="B347" s="71"/>
      <c r="C347" s="68"/>
      <c r="D347" s="68"/>
      <c r="E347" s="68"/>
      <c r="F347" s="68"/>
      <c r="G347" s="68"/>
      <c r="H347" s="68"/>
      <c r="I347" s="68"/>
      <c r="J347" s="72"/>
      <c r="K347" s="72"/>
      <c r="L347" s="72"/>
      <c r="M347" s="72"/>
      <c r="N347" s="26"/>
      <c r="O347" s="26"/>
      <c r="P347" s="25"/>
      <c r="Q347" s="25"/>
    </row>
    <row r="348" spans="1:17" ht="15" customHeight="1" x14ac:dyDescent="0.25">
      <c r="A348" s="71"/>
      <c r="B348" s="71"/>
      <c r="C348" s="68"/>
      <c r="D348" s="68"/>
      <c r="E348" s="68"/>
      <c r="F348" s="68"/>
      <c r="G348" s="68"/>
      <c r="H348" s="68"/>
      <c r="I348" s="68"/>
      <c r="J348" s="72"/>
      <c r="K348" s="72"/>
      <c r="L348" s="72"/>
      <c r="M348" s="72"/>
      <c r="N348" s="26"/>
      <c r="O348" s="26"/>
      <c r="P348" s="25"/>
      <c r="Q348" s="25"/>
    </row>
    <row r="349" spans="1:17" ht="15" customHeight="1" x14ac:dyDescent="0.25">
      <c r="A349" s="71"/>
      <c r="B349" s="71"/>
      <c r="C349" s="68"/>
      <c r="D349" s="68"/>
      <c r="E349" s="68"/>
      <c r="F349" s="68"/>
      <c r="G349" s="68"/>
      <c r="H349" s="68"/>
      <c r="I349" s="68"/>
      <c r="J349" s="72"/>
      <c r="K349" s="72"/>
      <c r="L349" s="72"/>
      <c r="M349" s="72"/>
      <c r="N349" s="26"/>
      <c r="O349" s="26"/>
      <c r="P349" s="25"/>
      <c r="Q349" s="25"/>
    </row>
    <row r="350" spans="1:17" ht="15" customHeight="1" x14ac:dyDescent="0.25">
      <c r="A350" s="71"/>
      <c r="B350" s="71"/>
      <c r="C350" s="68"/>
      <c r="D350" s="68"/>
      <c r="E350" s="68"/>
      <c r="F350" s="68"/>
      <c r="G350" s="68"/>
      <c r="H350" s="68"/>
      <c r="I350" s="68"/>
      <c r="J350" s="72"/>
      <c r="K350" s="72"/>
      <c r="L350" s="72"/>
      <c r="M350" s="72"/>
      <c r="N350" s="26"/>
      <c r="O350" s="26"/>
      <c r="P350" s="25"/>
      <c r="Q350" s="25"/>
    </row>
    <row r="351" spans="1:17" ht="15" customHeight="1" x14ac:dyDescent="0.25">
      <c r="A351" s="71"/>
      <c r="B351" s="71"/>
      <c r="C351" s="68"/>
      <c r="D351" s="68"/>
      <c r="E351" s="68"/>
      <c r="F351" s="68"/>
      <c r="G351" s="68"/>
      <c r="H351" s="68"/>
      <c r="I351" s="68"/>
      <c r="J351" s="72"/>
      <c r="K351" s="72"/>
      <c r="L351" s="72"/>
      <c r="M351" s="72"/>
      <c r="N351" s="26"/>
      <c r="O351" s="26"/>
      <c r="P351" s="25"/>
      <c r="Q351" s="25"/>
    </row>
    <row r="352" spans="1:17" ht="15" customHeight="1" x14ac:dyDescent="0.25">
      <c r="A352" s="71"/>
      <c r="B352" s="71"/>
      <c r="C352" s="68"/>
      <c r="D352" s="68"/>
      <c r="E352" s="68"/>
      <c r="F352" s="68"/>
      <c r="G352" s="68"/>
      <c r="H352" s="68"/>
      <c r="I352" s="68"/>
      <c r="J352" s="72"/>
      <c r="K352" s="72"/>
      <c r="L352" s="72"/>
      <c r="M352" s="72"/>
      <c r="N352" s="26"/>
      <c r="O352" s="26"/>
      <c r="P352" s="25"/>
      <c r="Q352" s="25"/>
    </row>
    <row r="353" spans="1:17" ht="15" customHeight="1" x14ac:dyDescent="0.25">
      <c r="A353" s="71"/>
      <c r="B353" s="71"/>
      <c r="C353" s="68"/>
      <c r="D353" s="68"/>
      <c r="E353" s="68"/>
      <c r="F353" s="68"/>
      <c r="G353" s="68"/>
      <c r="H353" s="68"/>
      <c r="I353" s="68"/>
      <c r="J353" s="72"/>
      <c r="K353" s="72"/>
      <c r="L353" s="72"/>
      <c r="M353" s="72"/>
      <c r="N353" s="26"/>
      <c r="O353" s="26"/>
      <c r="P353" s="25"/>
      <c r="Q353" s="25"/>
    </row>
    <row r="354" spans="1:17" ht="15" customHeight="1" x14ac:dyDescent="0.25">
      <c r="A354" s="71"/>
      <c r="B354" s="71"/>
      <c r="C354" s="68"/>
      <c r="D354" s="68"/>
      <c r="E354" s="68"/>
      <c r="F354" s="68"/>
      <c r="G354" s="68"/>
      <c r="H354" s="68"/>
      <c r="I354" s="68"/>
      <c r="J354" s="72"/>
      <c r="K354" s="72"/>
      <c r="L354" s="72"/>
      <c r="M354" s="72"/>
      <c r="N354" s="26"/>
      <c r="O354" s="26"/>
      <c r="P354" s="25"/>
      <c r="Q354" s="25"/>
    </row>
    <row r="355" spans="1:17" ht="15" customHeight="1" x14ac:dyDescent="0.25">
      <c r="A355" s="71"/>
      <c r="B355" s="71"/>
      <c r="C355" s="68"/>
      <c r="D355" s="68"/>
      <c r="E355" s="68"/>
      <c r="F355" s="68"/>
      <c r="G355" s="68"/>
      <c r="H355" s="68"/>
      <c r="I355" s="68"/>
      <c r="J355" s="72"/>
      <c r="K355" s="72"/>
      <c r="L355" s="72"/>
      <c r="M355" s="72"/>
      <c r="N355" s="26"/>
      <c r="O355" s="26"/>
      <c r="P355" s="25"/>
      <c r="Q355" s="25"/>
    </row>
    <row r="356" spans="1:17" ht="15" customHeight="1" x14ac:dyDescent="0.25">
      <c r="A356" s="71"/>
      <c r="B356" s="71"/>
      <c r="C356" s="68"/>
      <c r="D356" s="68"/>
      <c r="E356" s="68"/>
      <c r="F356" s="68"/>
      <c r="G356" s="68"/>
      <c r="H356" s="68"/>
      <c r="I356" s="68"/>
      <c r="J356" s="72"/>
      <c r="K356" s="72"/>
      <c r="L356" s="72"/>
      <c r="M356" s="72"/>
      <c r="N356" s="26"/>
      <c r="O356" s="26"/>
      <c r="P356" s="25"/>
      <c r="Q356" s="25"/>
    </row>
    <row r="357" spans="1:17" ht="15" customHeight="1" x14ac:dyDescent="0.25">
      <c r="A357" s="71"/>
      <c r="B357" s="71"/>
      <c r="C357" s="68"/>
      <c r="D357" s="68"/>
      <c r="E357" s="68"/>
      <c r="F357" s="68"/>
      <c r="G357" s="68"/>
      <c r="H357" s="68"/>
      <c r="I357" s="68"/>
      <c r="J357" s="72"/>
      <c r="K357" s="72"/>
      <c r="L357" s="72"/>
      <c r="M357" s="72"/>
      <c r="N357" s="26"/>
      <c r="O357" s="26"/>
      <c r="P357" s="25"/>
      <c r="Q357" s="25"/>
    </row>
    <row r="358" spans="1:17" ht="15" customHeight="1" x14ac:dyDescent="0.25">
      <c r="A358" s="71"/>
      <c r="B358" s="71"/>
      <c r="C358" s="68"/>
      <c r="D358" s="68"/>
      <c r="E358" s="68"/>
      <c r="F358" s="68"/>
      <c r="G358" s="68"/>
      <c r="H358" s="68"/>
      <c r="I358" s="68"/>
      <c r="J358" s="72"/>
      <c r="K358" s="72"/>
      <c r="L358" s="72"/>
      <c r="M358" s="72"/>
      <c r="N358" s="26"/>
      <c r="O358" s="26"/>
      <c r="P358" s="25"/>
      <c r="Q358" s="25"/>
    </row>
    <row r="359" spans="1:17" ht="15" customHeight="1" x14ac:dyDescent="0.25">
      <c r="A359" s="71"/>
      <c r="B359" s="71"/>
      <c r="C359" s="68"/>
      <c r="D359" s="68"/>
      <c r="E359" s="68"/>
      <c r="F359" s="68"/>
      <c r="G359" s="68"/>
      <c r="H359" s="68"/>
      <c r="I359" s="68"/>
      <c r="J359" s="72"/>
      <c r="K359" s="72"/>
      <c r="L359" s="72"/>
      <c r="M359" s="72"/>
      <c r="N359" s="26"/>
      <c r="O359" s="26"/>
      <c r="P359" s="25"/>
      <c r="Q359" s="25"/>
    </row>
    <row r="360" spans="1:17" ht="15" customHeight="1" x14ac:dyDescent="0.25">
      <c r="A360" s="71"/>
      <c r="B360" s="71"/>
      <c r="C360" s="68"/>
      <c r="D360" s="68"/>
      <c r="E360" s="68"/>
      <c r="F360" s="68"/>
      <c r="G360" s="68"/>
      <c r="H360" s="68"/>
      <c r="I360" s="68"/>
      <c r="J360" s="72"/>
      <c r="K360" s="72"/>
      <c r="L360" s="72"/>
      <c r="M360" s="72"/>
      <c r="N360" s="26"/>
      <c r="O360" s="26"/>
      <c r="P360" s="25"/>
      <c r="Q360" s="25"/>
    </row>
    <row r="361" spans="1:17" ht="15" customHeight="1" x14ac:dyDescent="0.25">
      <c r="A361" s="71"/>
      <c r="B361" s="71"/>
      <c r="C361" s="68"/>
      <c r="D361" s="68"/>
      <c r="E361" s="68"/>
      <c r="F361" s="68"/>
      <c r="G361" s="68"/>
      <c r="H361" s="68"/>
      <c r="I361" s="68"/>
      <c r="J361" s="72"/>
      <c r="K361" s="72"/>
      <c r="L361" s="72"/>
      <c r="M361" s="72"/>
      <c r="N361" s="26"/>
      <c r="O361" s="26"/>
      <c r="P361" s="25"/>
      <c r="Q361" s="25"/>
    </row>
    <row r="362" spans="1:17" ht="15" customHeight="1" x14ac:dyDescent="0.25">
      <c r="A362" s="71"/>
      <c r="B362" s="71"/>
      <c r="C362" s="68"/>
      <c r="D362" s="68"/>
      <c r="E362" s="68"/>
      <c r="F362" s="68"/>
      <c r="G362" s="68"/>
      <c r="H362" s="68"/>
      <c r="I362" s="68"/>
      <c r="J362" s="72"/>
      <c r="K362" s="72"/>
      <c r="L362" s="72"/>
      <c r="M362" s="72"/>
      <c r="N362" s="26"/>
      <c r="O362" s="26"/>
      <c r="P362" s="25"/>
      <c r="Q362" s="25"/>
    </row>
    <row r="363" spans="1:17" ht="15" customHeight="1" x14ac:dyDescent="0.25">
      <c r="A363" s="71"/>
      <c r="B363" s="71"/>
      <c r="C363" s="68"/>
      <c r="D363" s="68"/>
      <c r="E363" s="68"/>
      <c r="F363" s="68"/>
      <c r="G363" s="68"/>
      <c r="H363" s="68"/>
      <c r="I363" s="68"/>
      <c r="J363" s="72"/>
      <c r="K363" s="72"/>
      <c r="L363" s="72"/>
      <c r="M363" s="72"/>
      <c r="N363" s="26"/>
      <c r="O363" s="26"/>
      <c r="P363" s="25"/>
      <c r="Q363" s="25"/>
    </row>
    <row r="364" spans="1:17" ht="15" customHeight="1" x14ac:dyDescent="0.25">
      <c r="A364" s="71"/>
      <c r="B364" s="71"/>
      <c r="C364" s="68"/>
      <c r="D364" s="68"/>
      <c r="E364" s="68"/>
      <c r="F364" s="68"/>
      <c r="G364" s="68"/>
      <c r="H364" s="68"/>
      <c r="I364" s="68"/>
      <c r="J364" s="72"/>
      <c r="K364" s="72"/>
      <c r="L364" s="72"/>
      <c r="M364" s="72"/>
      <c r="N364" s="26"/>
      <c r="O364" s="26"/>
      <c r="P364" s="25"/>
      <c r="Q364" s="25"/>
    </row>
    <row r="365" spans="1:17" ht="15" customHeight="1" x14ac:dyDescent="0.25">
      <c r="A365" s="71"/>
      <c r="B365" s="71"/>
      <c r="C365" s="68"/>
      <c r="D365" s="68"/>
      <c r="E365" s="68"/>
      <c r="F365" s="68"/>
      <c r="G365" s="68"/>
      <c r="H365" s="68"/>
      <c r="I365" s="68"/>
      <c r="J365" s="72"/>
      <c r="K365" s="72"/>
      <c r="L365" s="72"/>
      <c r="M365" s="72"/>
      <c r="N365" s="26"/>
      <c r="O365" s="26"/>
      <c r="P365" s="25"/>
      <c r="Q365" s="25"/>
    </row>
    <row r="366" spans="1:17" ht="15" customHeight="1" x14ac:dyDescent="0.25">
      <c r="A366" s="71"/>
      <c r="B366" s="71"/>
      <c r="C366" s="68"/>
      <c r="D366" s="68"/>
      <c r="E366" s="68"/>
      <c r="F366" s="68"/>
      <c r="G366" s="68"/>
      <c r="H366" s="68"/>
      <c r="I366" s="68"/>
      <c r="J366" s="72"/>
      <c r="K366" s="72"/>
      <c r="L366" s="72"/>
      <c r="M366" s="72"/>
      <c r="N366" s="26"/>
      <c r="O366" s="26"/>
      <c r="P366" s="25"/>
      <c r="Q366" s="25"/>
    </row>
    <row r="367" spans="1:17" ht="15" customHeight="1" x14ac:dyDescent="0.25">
      <c r="A367" s="71"/>
      <c r="B367" s="71"/>
      <c r="C367" s="68"/>
      <c r="D367" s="68"/>
      <c r="E367" s="68"/>
      <c r="F367" s="68"/>
      <c r="G367" s="68"/>
      <c r="H367" s="68"/>
      <c r="I367" s="68"/>
      <c r="J367" s="72"/>
      <c r="K367" s="72"/>
      <c r="L367" s="72"/>
      <c r="M367" s="72"/>
      <c r="N367" s="26"/>
      <c r="O367" s="26"/>
      <c r="P367" s="25"/>
      <c r="Q367" s="25"/>
    </row>
    <row r="368" spans="1:17" ht="15" customHeight="1" x14ac:dyDescent="0.25">
      <c r="A368" s="71"/>
      <c r="B368" s="71"/>
      <c r="C368" s="68"/>
      <c r="D368" s="68"/>
      <c r="E368" s="68"/>
      <c r="F368" s="68"/>
      <c r="G368" s="68"/>
      <c r="H368" s="68"/>
      <c r="I368" s="68"/>
      <c r="J368" s="72"/>
      <c r="K368" s="72"/>
      <c r="L368" s="72"/>
      <c r="M368" s="72"/>
      <c r="N368" s="26"/>
      <c r="O368" s="26"/>
      <c r="P368" s="25"/>
      <c r="Q368" s="25"/>
    </row>
    <row r="369" spans="1:17" ht="15" customHeight="1" x14ac:dyDescent="0.25">
      <c r="A369" s="71"/>
      <c r="B369" s="71"/>
      <c r="C369" s="68"/>
      <c r="D369" s="68"/>
      <c r="E369" s="68"/>
      <c r="F369" s="68"/>
      <c r="G369" s="68"/>
      <c r="H369" s="68"/>
      <c r="I369" s="68"/>
      <c r="J369" s="72"/>
      <c r="K369" s="72"/>
      <c r="L369" s="72"/>
      <c r="M369" s="72"/>
      <c r="N369" s="26"/>
      <c r="O369" s="26"/>
      <c r="P369" s="25"/>
      <c r="Q369" s="25"/>
    </row>
    <row r="370" spans="1:17" ht="15" customHeight="1" x14ac:dyDescent="0.25">
      <c r="A370" s="71"/>
      <c r="B370" s="71"/>
      <c r="C370" s="68"/>
      <c r="D370" s="68"/>
      <c r="E370" s="68"/>
      <c r="F370" s="68"/>
      <c r="G370" s="68"/>
      <c r="H370" s="68"/>
      <c r="I370" s="68"/>
      <c r="J370" s="72"/>
      <c r="K370" s="72"/>
      <c r="L370" s="72"/>
      <c r="M370" s="72"/>
      <c r="N370" s="26"/>
      <c r="O370" s="26"/>
      <c r="P370" s="25"/>
      <c r="Q370" s="25"/>
    </row>
    <row r="371" spans="1:17" ht="15" customHeight="1" x14ac:dyDescent="0.25">
      <c r="A371" s="71"/>
      <c r="B371" s="71"/>
      <c r="C371" s="68"/>
      <c r="D371" s="68"/>
      <c r="E371" s="68"/>
      <c r="F371" s="68"/>
      <c r="G371" s="68"/>
      <c r="H371" s="68"/>
      <c r="I371" s="68"/>
      <c r="J371" s="72"/>
      <c r="K371" s="72"/>
      <c r="L371" s="72"/>
      <c r="M371" s="72"/>
      <c r="N371" s="26"/>
      <c r="O371" s="26"/>
      <c r="P371" s="25"/>
      <c r="Q371" s="25"/>
    </row>
    <row r="372" spans="1:17" ht="15" customHeight="1" x14ac:dyDescent="0.25">
      <c r="A372" s="71"/>
      <c r="B372" s="71"/>
      <c r="C372" s="68"/>
      <c r="D372" s="68"/>
      <c r="E372" s="68"/>
      <c r="F372" s="68"/>
      <c r="G372" s="68"/>
      <c r="H372" s="68"/>
      <c r="I372" s="68"/>
      <c r="J372" s="72"/>
      <c r="K372" s="72"/>
      <c r="L372" s="72"/>
      <c r="M372" s="72"/>
      <c r="N372" s="26"/>
      <c r="O372" s="26"/>
      <c r="P372" s="25"/>
      <c r="Q372" s="25"/>
    </row>
    <row r="373" spans="1:17" ht="15" customHeight="1" x14ac:dyDescent="0.25">
      <c r="A373" s="71"/>
      <c r="B373" s="71"/>
      <c r="C373" s="68"/>
      <c r="D373" s="68"/>
      <c r="E373" s="68"/>
      <c r="F373" s="68"/>
      <c r="G373" s="68"/>
      <c r="H373" s="68"/>
      <c r="I373" s="68"/>
      <c r="J373" s="72"/>
      <c r="K373" s="72"/>
      <c r="L373" s="72"/>
      <c r="M373" s="72"/>
      <c r="N373" s="26"/>
      <c r="O373" s="26"/>
      <c r="P373" s="25"/>
      <c r="Q373" s="25"/>
    </row>
    <row r="374" spans="1:17" ht="15" customHeight="1" x14ac:dyDescent="0.25">
      <c r="A374" s="71"/>
      <c r="B374" s="71"/>
      <c r="C374" s="68"/>
      <c r="D374" s="68"/>
      <c r="E374" s="68"/>
      <c r="F374" s="68"/>
      <c r="G374" s="68"/>
      <c r="H374" s="68"/>
      <c r="I374" s="68"/>
      <c r="J374" s="72"/>
      <c r="K374" s="72"/>
      <c r="L374" s="72"/>
      <c r="M374" s="72"/>
      <c r="N374" s="26"/>
      <c r="O374" s="26"/>
      <c r="P374" s="25"/>
      <c r="Q374" s="25"/>
    </row>
    <row r="375" spans="1:17" ht="15" customHeight="1" x14ac:dyDescent="0.25">
      <c r="A375" s="71"/>
      <c r="B375" s="71"/>
      <c r="C375" s="68"/>
      <c r="D375" s="68"/>
      <c r="E375" s="68"/>
      <c r="F375" s="68"/>
      <c r="G375" s="68"/>
      <c r="H375" s="68"/>
      <c r="I375" s="68"/>
      <c r="J375" s="72"/>
      <c r="K375" s="72"/>
      <c r="L375" s="72"/>
      <c r="M375" s="72"/>
      <c r="N375" s="26"/>
      <c r="O375" s="26"/>
      <c r="P375" s="25"/>
      <c r="Q375" s="25"/>
    </row>
    <row r="376" spans="1:17" ht="15" customHeight="1" x14ac:dyDescent="0.25">
      <c r="A376" s="71"/>
      <c r="B376" s="71"/>
      <c r="C376" s="68"/>
      <c r="D376" s="68"/>
      <c r="E376" s="68"/>
      <c r="F376" s="68"/>
      <c r="G376" s="68"/>
      <c r="H376" s="68"/>
      <c r="I376" s="68"/>
      <c r="J376" s="72"/>
      <c r="K376" s="72"/>
      <c r="L376" s="72"/>
      <c r="M376" s="72"/>
      <c r="N376" s="26"/>
      <c r="O376" s="26"/>
      <c r="P376" s="25"/>
      <c r="Q376" s="25"/>
    </row>
    <row r="377" spans="1:17" ht="15" customHeight="1" x14ac:dyDescent="0.25">
      <c r="A377" s="71"/>
      <c r="B377" s="71"/>
      <c r="C377" s="68"/>
      <c r="D377" s="68"/>
      <c r="E377" s="68"/>
      <c r="F377" s="68"/>
      <c r="G377" s="68"/>
      <c r="H377" s="68"/>
      <c r="I377" s="68"/>
      <c r="J377" s="72"/>
      <c r="K377" s="72"/>
      <c r="L377" s="72"/>
      <c r="M377" s="72"/>
      <c r="N377" s="26"/>
      <c r="O377" s="26"/>
      <c r="P377" s="25"/>
      <c r="Q377" s="25"/>
    </row>
    <row r="378" spans="1:17" ht="15" customHeight="1" x14ac:dyDescent="0.25">
      <c r="A378" s="71"/>
      <c r="B378" s="71"/>
      <c r="C378" s="68"/>
      <c r="D378" s="68"/>
      <c r="E378" s="68"/>
      <c r="F378" s="68"/>
      <c r="G378" s="68"/>
      <c r="H378" s="68"/>
      <c r="I378" s="68"/>
      <c r="J378" s="72"/>
      <c r="K378" s="72"/>
      <c r="L378" s="72"/>
      <c r="M378" s="72"/>
      <c r="N378" s="26"/>
      <c r="O378" s="26"/>
      <c r="P378" s="25"/>
      <c r="Q378" s="25"/>
    </row>
    <row r="379" spans="1:17" ht="15" customHeight="1" x14ac:dyDescent="0.25">
      <c r="A379" s="71"/>
      <c r="B379" s="71"/>
      <c r="C379" s="68"/>
      <c r="D379" s="68"/>
      <c r="E379" s="68"/>
      <c r="F379" s="68"/>
      <c r="G379" s="68"/>
      <c r="H379" s="68"/>
      <c r="I379" s="68"/>
      <c r="J379" s="72"/>
      <c r="K379" s="72"/>
      <c r="L379" s="72"/>
      <c r="M379" s="72"/>
      <c r="N379" s="26"/>
      <c r="O379" s="26"/>
      <c r="P379" s="25"/>
      <c r="Q379" s="25"/>
    </row>
    <row r="380" spans="1:17" ht="15" customHeight="1" x14ac:dyDescent="0.25">
      <c r="A380" s="71"/>
      <c r="B380" s="71"/>
      <c r="C380" s="68"/>
      <c r="D380" s="68"/>
      <c r="E380" s="68"/>
      <c r="F380" s="68"/>
      <c r="G380" s="68"/>
      <c r="H380" s="68"/>
      <c r="I380" s="68"/>
      <c r="J380" s="72"/>
      <c r="K380" s="72"/>
      <c r="L380" s="72"/>
      <c r="M380" s="72"/>
      <c r="N380" s="26"/>
      <c r="O380" s="26"/>
      <c r="P380" s="25"/>
      <c r="Q380" s="25"/>
    </row>
    <row r="381" spans="1:17" ht="15" customHeight="1" x14ac:dyDescent="0.25">
      <c r="A381" s="71"/>
      <c r="B381" s="71"/>
      <c r="C381" s="68"/>
      <c r="D381" s="68"/>
      <c r="E381" s="68"/>
      <c r="F381" s="68"/>
      <c r="G381" s="68"/>
      <c r="H381" s="68"/>
      <c r="I381" s="68"/>
      <c r="J381" s="72"/>
      <c r="K381" s="72"/>
      <c r="L381" s="72"/>
      <c r="M381" s="72"/>
      <c r="N381" s="26"/>
      <c r="O381" s="26"/>
      <c r="P381" s="25"/>
      <c r="Q381" s="25"/>
    </row>
    <row r="382" spans="1:17" ht="15" customHeight="1" x14ac:dyDescent="0.25">
      <c r="A382" s="71"/>
      <c r="B382" s="71"/>
      <c r="C382" s="68"/>
      <c r="D382" s="68"/>
      <c r="E382" s="68"/>
      <c r="F382" s="68"/>
      <c r="G382" s="68"/>
      <c r="H382" s="68"/>
      <c r="I382" s="68"/>
      <c r="J382" s="72"/>
      <c r="K382" s="72"/>
      <c r="L382" s="72"/>
      <c r="M382" s="72"/>
      <c r="N382" s="26"/>
      <c r="O382" s="26"/>
      <c r="P382" s="25"/>
      <c r="Q382" s="25"/>
    </row>
    <row r="383" spans="1:17" ht="15" customHeight="1" x14ac:dyDescent="0.25">
      <c r="A383" s="71"/>
      <c r="B383" s="71"/>
      <c r="C383" s="68"/>
      <c r="D383" s="68"/>
      <c r="E383" s="68"/>
      <c r="F383" s="68"/>
      <c r="G383" s="68"/>
      <c r="H383" s="68"/>
      <c r="I383" s="68"/>
      <c r="J383" s="72"/>
      <c r="K383" s="72"/>
      <c r="L383" s="72"/>
      <c r="M383" s="72"/>
      <c r="N383" s="26"/>
      <c r="O383" s="26"/>
      <c r="P383" s="25"/>
      <c r="Q383" s="25"/>
    </row>
    <row r="384" spans="1:17" ht="15" customHeight="1" x14ac:dyDescent="0.25">
      <c r="A384" s="71"/>
      <c r="B384" s="71"/>
      <c r="C384" s="68"/>
      <c r="D384" s="68"/>
      <c r="E384" s="68"/>
      <c r="F384" s="68"/>
      <c r="G384" s="68"/>
      <c r="H384" s="68"/>
      <c r="I384" s="68"/>
      <c r="J384" s="72"/>
      <c r="K384" s="72"/>
      <c r="L384" s="72"/>
      <c r="M384" s="72"/>
      <c r="N384" s="26"/>
      <c r="O384" s="26"/>
      <c r="P384" s="25"/>
      <c r="Q384" s="25"/>
    </row>
    <row r="385" spans="1:17" ht="15" customHeight="1" x14ac:dyDescent="0.25">
      <c r="A385" s="71"/>
      <c r="B385" s="71"/>
      <c r="C385" s="68"/>
      <c r="D385" s="68"/>
      <c r="E385" s="68"/>
      <c r="F385" s="68"/>
      <c r="G385" s="68"/>
      <c r="H385" s="68"/>
      <c r="I385" s="68"/>
      <c r="J385" s="72"/>
      <c r="K385" s="72"/>
      <c r="L385" s="72"/>
      <c r="M385" s="72"/>
      <c r="N385" s="26"/>
      <c r="O385" s="26"/>
      <c r="P385" s="25"/>
      <c r="Q385" s="25"/>
    </row>
    <row r="386" spans="1:17" ht="15" customHeight="1" x14ac:dyDescent="0.25">
      <c r="A386" s="71"/>
      <c r="B386" s="71"/>
      <c r="C386" s="68"/>
      <c r="D386" s="68"/>
      <c r="E386" s="68"/>
      <c r="F386" s="68"/>
      <c r="G386" s="68"/>
      <c r="H386" s="68"/>
      <c r="I386" s="68"/>
      <c r="J386" s="72"/>
      <c r="K386" s="72"/>
      <c r="L386" s="72"/>
      <c r="M386" s="72"/>
      <c r="N386" s="26"/>
      <c r="O386" s="26"/>
      <c r="P386" s="25"/>
      <c r="Q386" s="25"/>
    </row>
    <row r="387" spans="1:17" ht="15" customHeight="1" x14ac:dyDescent="0.25">
      <c r="A387" s="71"/>
      <c r="B387" s="71"/>
      <c r="C387" s="68"/>
      <c r="D387" s="68"/>
      <c r="E387" s="68"/>
      <c r="F387" s="68"/>
      <c r="G387" s="68"/>
      <c r="H387" s="68"/>
      <c r="I387" s="68"/>
      <c r="J387" s="72"/>
      <c r="K387" s="72"/>
      <c r="L387" s="72"/>
      <c r="M387" s="72"/>
      <c r="N387" s="26"/>
      <c r="O387" s="26"/>
      <c r="P387" s="25"/>
      <c r="Q387" s="25"/>
    </row>
    <row r="388" spans="1:17" ht="15" customHeight="1" x14ac:dyDescent="0.25">
      <c r="A388" s="71"/>
      <c r="B388" s="71"/>
      <c r="C388" s="68"/>
      <c r="D388" s="68"/>
      <c r="E388" s="68"/>
      <c r="F388" s="68"/>
      <c r="G388" s="68"/>
      <c r="H388" s="68"/>
      <c r="I388" s="68"/>
      <c r="J388" s="72"/>
      <c r="K388" s="72"/>
      <c r="L388" s="72"/>
      <c r="M388" s="72"/>
      <c r="N388" s="26"/>
      <c r="O388" s="26"/>
      <c r="P388" s="25"/>
      <c r="Q388" s="25"/>
    </row>
    <row r="389" spans="1:17" ht="15" customHeight="1" x14ac:dyDescent="0.25">
      <c r="A389" s="71"/>
      <c r="B389" s="71"/>
      <c r="C389" s="68"/>
      <c r="D389" s="68"/>
      <c r="E389" s="68"/>
      <c r="F389" s="68"/>
      <c r="G389" s="68"/>
      <c r="H389" s="68"/>
      <c r="I389" s="68"/>
      <c r="J389" s="72"/>
      <c r="K389" s="72"/>
      <c r="L389" s="72"/>
      <c r="M389" s="72"/>
      <c r="N389" s="26"/>
      <c r="O389" s="26"/>
      <c r="P389" s="25"/>
      <c r="Q389" s="25"/>
    </row>
    <row r="390" spans="1:17" ht="15" customHeight="1" x14ac:dyDescent="0.25">
      <c r="A390" s="71"/>
      <c r="B390" s="71"/>
      <c r="C390" s="68"/>
      <c r="D390" s="68"/>
      <c r="E390" s="68"/>
      <c r="F390" s="68"/>
      <c r="G390" s="68"/>
      <c r="H390" s="68"/>
      <c r="I390" s="68"/>
      <c r="J390" s="72"/>
      <c r="K390" s="72"/>
      <c r="L390" s="72"/>
      <c r="M390" s="72"/>
      <c r="N390" s="26"/>
      <c r="O390" s="26"/>
      <c r="P390" s="25"/>
      <c r="Q390" s="25"/>
    </row>
    <row r="391" spans="1:17" ht="15" customHeight="1" x14ac:dyDescent="0.25">
      <c r="A391" s="71"/>
      <c r="B391" s="71"/>
      <c r="C391" s="68"/>
      <c r="D391" s="68"/>
      <c r="E391" s="68"/>
      <c r="F391" s="68"/>
      <c r="G391" s="68"/>
      <c r="H391" s="68"/>
      <c r="I391" s="68"/>
      <c r="J391" s="72"/>
      <c r="K391" s="72"/>
      <c r="L391" s="72"/>
      <c r="M391" s="72"/>
      <c r="N391" s="26"/>
      <c r="O391" s="26"/>
      <c r="P391" s="25"/>
      <c r="Q391" s="25"/>
    </row>
    <row r="392" spans="1:17" ht="15" customHeight="1" x14ac:dyDescent="0.25">
      <c r="A392" s="71"/>
      <c r="B392" s="71"/>
      <c r="C392" s="68"/>
      <c r="D392" s="68"/>
      <c r="E392" s="68"/>
      <c r="F392" s="68"/>
      <c r="G392" s="68"/>
      <c r="H392" s="68"/>
      <c r="I392" s="68"/>
      <c r="J392" s="72"/>
      <c r="K392" s="72"/>
      <c r="L392" s="72"/>
      <c r="M392" s="72"/>
      <c r="N392" s="26"/>
      <c r="O392" s="26"/>
      <c r="P392" s="25"/>
      <c r="Q392" s="25"/>
    </row>
    <row r="393" spans="1:17" ht="15" customHeight="1" x14ac:dyDescent="0.25">
      <c r="A393" s="71"/>
      <c r="B393" s="71"/>
      <c r="C393" s="68"/>
      <c r="D393" s="68"/>
      <c r="E393" s="68"/>
      <c r="F393" s="68"/>
      <c r="G393" s="68"/>
      <c r="H393" s="68"/>
      <c r="I393" s="68"/>
      <c r="J393" s="72"/>
      <c r="K393" s="72"/>
      <c r="L393" s="72"/>
      <c r="M393" s="72"/>
      <c r="N393" s="26"/>
      <c r="O393" s="26"/>
      <c r="P393" s="25"/>
      <c r="Q393" s="25"/>
    </row>
    <row r="394" spans="1:17" ht="15" customHeight="1" x14ac:dyDescent="0.25">
      <c r="A394" s="71"/>
      <c r="B394" s="71"/>
      <c r="C394" s="68"/>
      <c r="D394" s="68"/>
      <c r="E394" s="68"/>
      <c r="F394" s="68"/>
      <c r="G394" s="68"/>
      <c r="H394" s="68"/>
      <c r="I394" s="68"/>
      <c r="J394" s="72"/>
      <c r="K394" s="72"/>
      <c r="L394" s="72"/>
      <c r="M394" s="72"/>
      <c r="N394" s="26"/>
      <c r="O394" s="26"/>
      <c r="P394" s="25"/>
      <c r="Q394" s="25"/>
    </row>
    <row r="395" spans="1:17" ht="15" customHeight="1" x14ac:dyDescent="0.25">
      <c r="A395" s="71"/>
      <c r="B395" s="71"/>
      <c r="C395" s="68"/>
      <c r="D395" s="68"/>
      <c r="E395" s="68"/>
      <c r="F395" s="68"/>
      <c r="G395" s="68"/>
      <c r="H395" s="68"/>
      <c r="I395" s="68"/>
      <c r="J395" s="72"/>
      <c r="K395" s="72"/>
      <c r="L395" s="72"/>
      <c r="M395" s="72"/>
      <c r="N395" s="26"/>
      <c r="O395" s="26"/>
      <c r="P395" s="25"/>
      <c r="Q395" s="25"/>
    </row>
    <row r="396" spans="1:17" ht="15" customHeight="1" x14ac:dyDescent="0.25">
      <c r="A396" s="71"/>
      <c r="B396" s="71"/>
      <c r="C396" s="68"/>
      <c r="D396" s="68"/>
      <c r="E396" s="68"/>
      <c r="F396" s="68"/>
      <c r="G396" s="68"/>
      <c r="H396" s="68"/>
      <c r="I396" s="68"/>
      <c r="J396" s="72"/>
      <c r="K396" s="72"/>
      <c r="L396" s="72"/>
      <c r="M396" s="72"/>
      <c r="N396" s="26"/>
      <c r="O396" s="26"/>
      <c r="P396" s="25"/>
      <c r="Q396" s="25"/>
    </row>
    <row r="397" spans="1:17" ht="15" customHeight="1" x14ac:dyDescent="0.25">
      <c r="A397" s="71"/>
      <c r="B397" s="71"/>
      <c r="C397" s="68"/>
      <c r="D397" s="68"/>
      <c r="E397" s="68"/>
      <c r="F397" s="68"/>
      <c r="G397" s="68"/>
      <c r="H397" s="68"/>
      <c r="I397" s="68"/>
      <c r="J397" s="72"/>
      <c r="K397" s="72"/>
      <c r="L397" s="72"/>
      <c r="M397" s="72"/>
      <c r="N397" s="26"/>
      <c r="O397" s="26"/>
      <c r="P397" s="25"/>
      <c r="Q397" s="25"/>
    </row>
    <row r="398" spans="1:17" ht="15" customHeight="1" x14ac:dyDescent="0.25">
      <c r="A398" s="71"/>
      <c r="B398" s="71"/>
      <c r="C398" s="68"/>
      <c r="D398" s="68"/>
      <c r="E398" s="68"/>
      <c r="F398" s="68"/>
      <c r="G398" s="68"/>
      <c r="H398" s="68"/>
      <c r="I398" s="68"/>
      <c r="J398" s="72"/>
      <c r="K398" s="72"/>
      <c r="L398" s="72"/>
      <c r="M398" s="72"/>
      <c r="N398" s="26"/>
      <c r="O398" s="26"/>
      <c r="P398" s="25"/>
      <c r="Q398" s="25"/>
    </row>
    <row r="399" spans="1:17" ht="15" customHeight="1" x14ac:dyDescent="0.25">
      <c r="A399" s="71"/>
      <c r="B399" s="71"/>
      <c r="C399" s="68"/>
      <c r="D399" s="68"/>
      <c r="E399" s="68"/>
      <c r="F399" s="68"/>
      <c r="G399" s="68"/>
      <c r="H399" s="68"/>
      <c r="I399" s="68"/>
      <c r="J399" s="72"/>
      <c r="K399" s="72"/>
      <c r="L399" s="72"/>
      <c r="M399" s="72"/>
      <c r="N399" s="26"/>
      <c r="O399" s="26"/>
      <c r="P399" s="25"/>
      <c r="Q399" s="25"/>
    </row>
    <row r="400" spans="1:17" ht="15" customHeight="1" x14ac:dyDescent="0.25">
      <c r="A400" s="71"/>
      <c r="B400" s="71"/>
      <c r="C400" s="68"/>
      <c r="D400" s="68"/>
      <c r="E400" s="68"/>
      <c r="F400" s="68"/>
      <c r="G400" s="68"/>
      <c r="H400" s="68"/>
      <c r="I400" s="68"/>
      <c r="J400" s="72"/>
      <c r="K400" s="72"/>
      <c r="L400" s="72"/>
      <c r="M400" s="72"/>
      <c r="N400" s="26"/>
      <c r="O400" s="26"/>
      <c r="P400" s="25"/>
      <c r="Q400" s="25"/>
    </row>
    <row r="401" spans="1:17" ht="15" customHeight="1" x14ac:dyDescent="0.25">
      <c r="A401" s="71"/>
      <c r="B401" s="71"/>
      <c r="C401" s="68"/>
      <c r="D401" s="68"/>
      <c r="E401" s="68"/>
      <c r="F401" s="68"/>
      <c r="G401" s="68"/>
      <c r="H401" s="68"/>
      <c r="I401" s="68"/>
      <c r="J401" s="72"/>
      <c r="K401" s="72"/>
      <c r="L401" s="72"/>
      <c r="M401" s="72"/>
      <c r="N401" s="26"/>
      <c r="O401" s="26"/>
      <c r="P401" s="25"/>
      <c r="Q401" s="25"/>
    </row>
    <row r="402" spans="1:17" ht="15" customHeight="1" x14ac:dyDescent="0.25">
      <c r="A402" s="71"/>
      <c r="B402" s="71"/>
      <c r="C402" s="68"/>
      <c r="D402" s="68"/>
      <c r="E402" s="68"/>
      <c r="F402" s="68"/>
      <c r="G402" s="68"/>
      <c r="H402" s="68"/>
      <c r="I402" s="68"/>
      <c r="J402" s="72"/>
      <c r="K402" s="72"/>
      <c r="L402" s="72"/>
      <c r="M402" s="72"/>
      <c r="N402" s="26"/>
      <c r="O402" s="26"/>
      <c r="P402" s="25"/>
      <c r="Q402" s="25"/>
    </row>
    <row r="403" spans="1:17" ht="15" customHeight="1" x14ac:dyDescent="0.25">
      <c r="A403" s="71"/>
      <c r="B403" s="71"/>
      <c r="C403" s="68"/>
      <c r="D403" s="68"/>
      <c r="E403" s="68"/>
      <c r="F403" s="68"/>
      <c r="G403" s="68"/>
      <c r="H403" s="68"/>
      <c r="I403" s="68"/>
      <c r="J403" s="72"/>
      <c r="K403" s="72"/>
      <c r="L403" s="72"/>
      <c r="M403" s="72"/>
      <c r="N403" s="26"/>
      <c r="O403" s="26"/>
      <c r="P403" s="25"/>
      <c r="Q403" s="25"/>
    </row>
    <row r="404" spans="1:17" ht="15" customHeight="1" x14ac:dyDescent="0.25">
      <c r="A404" s="71"/>
      <c r="B404" s="71"/>
      <c r="C404" s="68"/>
      <c r="D404" s="68"/>
      <c r="E404" s="68"/>
      <c r="F404" s="68"/>
      <c r="G404" s="68"/>
      <c r="H404" s="68"/>
      <c r="I404" s="68"/>
      <c r="J404" s="72"/>
      <c r="K404" s="72"/>
      <c r="L404" s="72"/>
      <c r="M404" s="72"/>
      <c r="N404" s="26"/>
      <c r="O404" s="26"/>
      <c r="P404" s="25"/>
      <c r="Q404" s="25"/>
    </row>
    <row r="405" spans="1:17" ht="15" customHeight="1" x14ac:dyDescent="0.25">
      <c r="A405" s="71"/>
      <c r="B405" s="71"/>
      <c r="C405" s="68"/>
      <c r="D405" s="68"/>
      <c r="E405" s="68"/>
      <c r="F405" s="68"/>
      <c r="G405" s="68"/>
      <c r="H405" s="68"/>
      <c r="I405" s="68"/>
      <c r="J405" s="72"/>
      <c r="K405" s="72"/>
      <c r="L405" s="72"/>
      <c r="M405" s="72"/>
      <c r="N405" s="26"/>
      <c r="O405" s="26"/>
      <c r="P405" s="25"/>
      <c r="Q405" s="25"/>
    </row>
    <row r="406" spans="1:17" ht="15" customHeight="1" x14ac:dyDescent="0.25">
      <c r="A406" s="71"/>
      <c r="B406" s="71"/>
      <c r="C406" s="68"/>
      <c r="D406" s="68"/>
      <c r="E406" s="68"/>
      <c r="F406" s="68"/>
      <c r="G406" s="68"/>
      <c r="H406" s="68"/>
      <c r="I406" s="68"/>
      <c r="J406" s="72"/>
      <c r="K406" s="72"/>
      <c r="L406" s="72"/>
      <c r="M406" s="72"/>
      <c r="N406" s="26"/>
      <c r="O406" s="26"/>
      <c r="P406" s="25"/>
      <c r="Q406" s="25"/>
    </row>
    <row r="407" spans="1:17" ht="15" customHeight="1" x14ac:dyDescent="0.25">
      <c r="A407" s="71"/>
      <c r="B407" s="71"/>
      <c r="C407" s="68"/>
      <c r="D407" s="68"/>
      <c r="E407" s="68"/>
      <c r="F407" s="68"/>
      <c r="G407" s="68"/>
      <c r="H407" s="68"/>
      <c r="I407" s="68"/>
      <c r="J407" s="72"/>
      <c r="K407" s="72"/>
      <c r="L407" s="72"/>
      <c r="M407" s="72"/>
      <c r="N407" s="26"/>
      <c r="O407" s="26"/>
      <c r="P407" s="25"/>
      <c r="Q407" s="25"/>
    </row>
    <row r="408" spans="1:17" ht="15" customHeight="1" x14ac:dyDescent="0.25">
      <c r="A408" s="71"/>
      <c r="B408" s="71"/>
      <c r="C408" s="68"/>
      <c r="D408" s="68"/>
      <c r="E408" s="68"/>
      <c r="F408" s="68"/>
      <c r="G408" s="68"/>
      <c r="H408" s="68"/>
      <c r="I408" s="68"/>
      <c r="J408" s="72"/>
      <c r="K408" s="72"/>
      <c r="L408" s="72"/>
      <c r="M408" s="72"/>
      <c r="N408" s="26"/>
      <c r="O408" s="26"/>
      <c r="P408" s="25"/>
      <c r="Q408" s="25"/>
    </row>
    <row r="409" spans="1:17" ht="15" customHeight="1" x14ac:dyDescent="0.25">
      <c r="A409" s="71"/>
      <c r="B409" s="71"/>
      <c r="C409" s="68"/>
      <c r="D409" s="68"/>
      <c r="E409" s="68"/>
      <c r="F409" s="68"/>
      <c r="G409" s="68"/>
      <c r="H409" s="68"/>
      <c r="I409" s="68"/>
      <c r="J409" s="72"/>
      <c r="K409" s="72"/>
      <c r="L409" s="72"/>
      <c r="M409" s="72"/>
      <c r="N409" s="26"/>
      <c r="O409" s="26"/>
      <c r="P409" s="25"/>
      <c r="Q409" s="25"/>
    </row>
    <row r="410" spans="1:17" ht="15" customHeight="1" x14ac:dyDescent="0.25">
      <c r="A410" s="71"/>
      <c r="B410" s="71"/>
      <c r="C410" s="68"/>
      <c r="D410" s="68"/>
      <c r="E410" s="68"/>
      <c r="F410" s="68"/>
      <c r="G410" s="68"/>
      <c r="H410" s="68"/>
      <c r="I410" s="68"/>
      <c r="J410" s="72"/>
      <c r="K410" s="72"/>
      <c r="L410" s="72"/>
      <c r="M410" s="72"/>
      <c r="N410" s="26"/>
      <c r="O410" s="26"/>
      <c r="P410" s="25"/>
      <c r="Q410" s="25"/>
    </row>
    <row r="411" spans="1:17" ht="15" customHeight="1" x14ac:dyDescent="0.25">
      <c r="A411" s="71"/>
      <c r="B411" s="71"/>
      <c r="C411" s="68"/>
      <c r="D411" s="68"/>
      <c r="E411" s="68"/>
      <c r="F411" s="68"/>
      <c r="G411" s="68"/>
      <c r="H411" s="68"/>
      <c r="I411" s="68"/>
      <c r="J411" s="72"/>
      <c r="K411" s="72"/>
      <c r="L411" s="72"/>
      <c r="M411" s="72"/>
      <c r="N411" s="26"/>
      <c r="O411" s="26"/>
      <c r="P411" s="25"/>
      <c r="Q411" s="25"/>
    </row>
    <row r="412" spans="1:17" ht="15" customHeight="1" x14ac:dyDescent="0.25">
      <c r="A412" s="71"/>
      <c r="B412" s="71"/>
      <c r="C412" s="68"/>
      <c r="D412" s="68"/>
      <c r="E412" s="68"/>
      <c r="F412" s="68"/>
      <c r="G412" s="68"/>
      <c r="H412" s="68"/>
      <c r="I412" s="68"/>
      <c r="J412" s="72"/>
      <c r="K412" s="72"/>
      <c r="L412" s="72"/>
      <c r="M412" s="72"/>
      <c r="N412" s="26"/>
      <c r="O412" s="26"/>
      <c r="P412" s="25"/>
      <c r="Q412" s="25"/>
    </row>
    <row r="413" spans="1:17" ht="15" customHeight="1" x14ac:dyDescent="0.25">
      <c r="A413" s="71"/>
      <c r="B413" s="71"/>
      <c r="C413" s="68"/>
      <c r="D413" s="68"/>
      <c r="E413" s="68"/>
      <c r="F413" s="68"/>
      <c r="G413" s="68"/>
      <c r="H413" s="68"/>
      <c r="I413" s="68"/>
      <c r="J413" s="72"/>
      <c r="K413" s="72"/>
      <c r="L413" s="72"/>
      <c r="M413" s="72"/>
      <c r="N413" s="26"/>
      <c r="O413" s="26"/>
      <c r="P413" s="25"/>
      <c r="Q413" s="25"/>
    </row>
    <row r="414" spans="1:17" ht="15" customHeight="1" x14ac:dyDescent="0.25">
      <c r="A414" s="71"/>
      <c r="B414" s="71"/>
      <c r="C414" s="68"/>
      <c r="D414" s="68"/>
      <c r="E414" s="68"/>
      <c r="F414" s="68"/>
      <c r="G414" s="68"/>
      <c r="H414" s="68"/>
      <c r="I414" s="68"/>
      <c r="J414" s="72"/>
      <c r="K414" s="72"/>
      <c r="L414" s="72"/>
      <c r="M414" s="72"/>
      <c r="N414" s="26"/>
      <c r="O414" s="26"/>
      <c r="P414" s="25"/>
      <c r="Q414" s="25"/>
    </row>
    <row r="415" spans="1:17" ht="15" customHeight="1" x14ac:dyDescent="0.25">
      <c r="A415" s="71"/>
      <c r="B415" s="71"/>
      <c r="C415" s="68"/>
      <c r="D415" s="68"/>
      <c r="E415" s="68"/>
      <c r="F415" s="68"/>
      <c r="G415" s="68"/>
      <c r="H415" s="68"/>
      <c r="I415" s="68"/>
      <c r="J415" s="72"/>
      <c r="K415" s="72"/>
      <c r="L415" s="72"/>
      <c r="M415" s="72"/>
      <c r="N415" s="26"/>
      <c r="O415" s="26"/>
      <c r="P415" s="25"/>
      <c r="Q415" s="25"/>
    </row>
    <row r="416" spans="1:17" ht="15" customHeight="1" x14ac:dyDescent="0.25">
      <c r="A416" s="71"/>
      <c r="B416" s="71"/>
      <c r="C416" s="68"/>
      <c r="D416" s="68"/>
      <c r="E416" s="68"/>
      <c r="F416" s="68"/>
      <c r="G416" s="68"/>
      <c r="H416" s="68"/>
      <c r="I416" s="68"/>
      <c r="J416" s="72"/>
      <c r="K416" s="72"/>
      <c r="L416" s="72"/>
      <c r="M416" s="72"/>
      <c r="N416" s="26"/>
      <c r="O416" s="26"/>
      <c r="P416" s="25"/>
      <c r="Q416" s="25"/>
    </row>
    <row r="417" spans="1:17" ht="15" customHeight="1" x14ac:dyDescent="0.25">
      <c r="A417" s="71"/>
      <c r="B417" s="71"/>
      <c r="C417" s="68"/>
      <c r="D417" s="68"/>
      <c r="E417" s="68"/>
      <c r="F417" s="68"/>
      <c r="G417" s="68"/>
      <c r="H417" s="68"/>
      <c r="I417" s="68"/>
      <c r="J417" s="72"/>
      <c r="K417" s="72"/>
      <c r="L417" s="72"/>
      <c r="M417" s="72"/>
      <c r="N417" s="26"/>
      <c r="O417" s="26"/>
      <c r="P417" s="25"/>
      <c r="Q417" s="25"/>
    </row>
    <row r="418" spans="1:17" ht="15" customHeight="1" x14ac:dyDescent="0.25">
      <c r="A418" s="71"/>
      <c r="B418" s="71"/>
      <c r="C418" s="68"/>
      <c r="D418" s="68"/>
      <c r="E418" s="68"/>
      <c r="F418" s="68"/>
      <c r="G418" s="68"/>
      <c r="H418" s="68"/>
      <c r="I418" s="68"/>
      <c r="J418" s="72"/>
      <c r="K418" s="72"/>
      <c r="L418" s="72"/>
      <c r="M418" s="72"/>
      <c r="N418" s="26"/>
      <c r="O418" s="26"/>
      <c r="P418" s="25"/>
      <c r="Q418" s="25"/>
    </row>
    <row r="419" spans="1:17" ht="15" customHeight="1" x14ac:dyDescent="0.25">
      <c r="A419" s="71"/>
      <c r="B419" s="71"/>
      <c r="C419" s="68"/>
      <c r="D419" s="68"/>
      <c r="E419" s="68"/>
      <c r="F419" s="68"/>
      <c r="G419" s="68"/>
      <c r="H419" s="68"/>
      <c r="I419" s="68"/>
      <c r="J419" s="72"/>
      <c r="K419" s="72"/>
      <c r="L419" s="72"/>
      <c r="M419" s="72"/>
      <c r="N419" s="26"/>
      <c r="O419" s="26"/>
      <c r="P419" s="25"/>
      <c r="Q419" s="25"/>
    </row>
    <row r="420" spans="1:17" ht="15" customHeight="1" x14ac:dyDescent="0.25">
      <c r="A420" s="71"/>
      <c r="B420" s="71"/>
      <c r="C420" s="68"/>
      <c r="D420" s="68"/>
      <c r="E420" s="68"/>
      <c r="F420" s="68"/>
      <c r="G420" s="68"/>
      <c r="H420" s="68"/>
      <c r="I420" s="68"/>
      <c r="J420" s="72"/>
      <c r="K420" s="72"/>
      <c r="L420" s="72"/>
      <c r="M420" s="72"/>
      <c r="N420" s="26"/>
      <c r="O420" s="26"/>
      <c r="P420" s="25"/>
      <c r="Q420" s="25"/>
    </row>
    <row r="421" spans="1:17" ht="15" customHeight="1" x14ac:dyDescent="0.25">
      <c r="A421" s="71"/>
      <c r="B421" s="71"/>
      <c r="C421" s="68"/>
      <c r="D421" s="68"/>
      <c r="E421" s="68"/>
      <c r="F421" s="68"/>
      <c r="G421" s="68"/>
      <c r="H421" s="68"/>
      <c r="I421" s="68"/>
      <c r="J421" s="72"/>
      <c r="K421" s="72"/>
      <c r="L421" s="72"/>
      <c r="M421" s="72"/>
      <c r="N421" s="26"/>
      <c r="O421" s="26"/>
      <c r="P421" s="25"/>
      <c r="Q421" s="25"/>
    </row>
    <row r="422" spans="1:17" ht="15" customHeight="1" x14ac:dyDescent="0.25">
      <c r="A422" s="71"/>
      <c r="B422" s="71"/>
      <c r="C422" s="68"/>
      <c r="D422" s="68"/>
      <c r="E422" s="68"/>
      <c r="F422" s="68"/>
      <c r="G422" s="68"/>
      <c r="H422" s="68"/>
      <c r="I422" s="68"/>
      <c r="J422" s="72"/>
      <c r="K422" s="72"/>
      <c r="L422" s="72"/>
      <c r="M422" s="72"/>
      <c r="N422" s="26"/>
      <c r="O422" s="26"/>
      <c r="P422" s="25"/>
      <c r="Q422" s="25"/>
    </row>
    <row r="423" spans="1:17" ht="15" customHeight="1" x14ac:dyDescent="0.25">
      <c r="A423" s="71"/>
      <c r="B423" s="71"/>
      <c r="C423" s="68"/>
      <c r="D423" s="68"/>
      <c r="E423" s="68"/>
      <c r="F423" s="68"/>
      <c r="G423" s="68"/>
      <c r="H423" s="68"/>
      <c r="I423" s="68"/>
      <c r="J423" s="72"/>
      <c r="K423" s="72"/>
      <c r="L423" s="72"/>
      <c r="M423" s="72"/>
      <c r="N423" s="26"/>
      <c r="O423" s="26"/>
      <c r="P423" s="25"/>
      <c r="Q423" s="25"/>
    </row>
    <row r="424" spans="1:17" ht="15" customHeight="1" x14ac:dyDescent="0.25">
      <c r="A424" s="71"/>
      <c r="B424" s="71"/>
      <c r="C424" s="68"/>
      <c r="D424" s="68"/>
      <c r="E424" s="68"/>
      <c r="F424" s="68"/>
      <c r="G424" s="68"/>
      <c r="H424" s="68"/>
      <c r="I424" s="68"/>
      <c r="J424" s="72"/>
      <c r="K424" s="72"/>
      <c r="L424" s="72"/>
      <c r="M424" s="72"/>
      <c r="N424" s="26"/>
      <c r="O424" s="26"/>
      <c r="P424" s="25"/>
      <c r="Q424" s="25"/>
    </row>
    <row r="425" spans="1:17" ht="15" customHeight="1" x14ac:dyDescent="0.25">
      <c r="A425" s="71"/>
      <c r="B425" s="71"/>
      <c r="C425" s="68"/>
      <c r="D425" s="68"/>
      <c r="E425" s="68"/>
      <c r="F425" s="68"/>
      <c r="G425" s="68"/>
      <c r="H425" s="68"/>
      <c r="I425" s="68"/>
      <c r="J425" s="72"/>
      <c r="K425" s="72"/>
      <c r="L425" s="72"/>
      <c r="M425" s="72"/>
      <c r="N425" s="26"/>
      <c r="O425" s="26"/>
      <c r="P425" s="25"/>
      <c r="Q425" s="25"/>
    </row>
    <row r="426" spans="1:17" ht="15" customHeight="1" x14ac:dyDescent="0.25">
      <c r="A426" s="71"/>
      <c r="B426" s="71"/>
      <c r="C426" s="68"/>
      <c r="D426" s="68"/>
      <c r="E426" s="68"/>
      <c r="F426" s="68"/>
      <c r="G426" s="68"/>
      <c r="H426" s="68"/>
      <c r="I426" s="68"/>
      <c r="J426" s="72"/>
      <c r="K426" s="72"/>
      <c r="L426" s="72"/>
      <c r="M426" s="72"/>
      <c r="N426" s="26"/>
      <c r="O426" s="26"/>
      <c r="P426" s="25"/>
      <c r="Q426" s="25"/>
    </row>
    <row r="427" spans="1:17" ht="15" customHeight="1" x14ac:dyDescent="0.25">
      <c r="A427" s="71"/>
      <c r="B427" s="71"/>
      <c r="C427" s="68"/>
      <c r="D427" s="68"/>
      <c r="E427" s="68"/>
      <c r="F427" s="68"/>
      <c r="G427" s="68"/>
      <c r="H427" s="68"/>
      <c r="I427" s="68"/>
      <c r="J427" s="72"/>
      <c r="K427" s="72"/>
      <c r="L427" s="72"/>
      <c r="M427" s="72"/>
      <c r="N427" s="26"/>
      <c r="O427" s="26"/>
      <c r="P427" s="25"/>
      <c r="Q427" s="25"/>
    </row>
    <row r="428" spans="1:17" ht="15" customHeight="1" x14ac:dyDescent="0.25">
      <c r="A428" s="71"/>
      <c r="B428" s="71"/>
      <c r="C428" s="68"/>
      <c r="D428" s="68"/>
      <c r="E428" s="68"/>
      <c r="F428" s="68"/>
      <c r="G428" s="68"/>
      <c r="H428" s="68"/>
      <c r="I428" s="68"/>
      <c r="J428" s="72"/>
      <c r="K428" s="72"/>
      <c r="L428" s="72"/>
      <c r="M428" s="72"/>
      <c r="N428" s="26"/>
      <c r="O428" s="26"/>
      <c r="P428" s="25"/>
      <c r="Q428" s="25"/>
    </row>
    <row r="429" spans="1:17" ht="15" customHeight="1" x14ac:dyDescent="0.25">
      <c r="A429" s="71"/>
      <c r="B429" s="71"/>
      <c r="C429" s="68"/>
      <c r="D429" s="68"/>
      <c r="E429" s="68"/>
      <c r="F429" s="68"/>
      <c r="G429" s="68"/>
      <c r="H429" s="68"/>
      <c r="I429" s="68"/>
      <c r="J429" s="72"/>
      <c r="K429" s="72"/>
      <c r="L429" s="72"/>
      <c r="M429" s="72"/>
      <c r="N429" s="26"/>
      <c r="O429" s="26"/>
      <c r="P429" s="25"/>
      <c r="Q429" s="25"/>
    </row>
    <row r="430" spans="1:17" ht="15" customHeight="1" x14ac:dyDescent="0.25">
      <c r="A430" s="71"/>
      <c r="B430" s="71"/>
      <c r="C430" s="68"/>
      <c r="D430" s="68"/>
      <c r="E430" s="68"/>
      <c r="F430" s="68"/>
      <c r="G430" s="68"/>
      <c r="H430" s="68"/>
      <c r="I430" s="68"/>
      <c r="J430" s="72"/>
      <c r="K430" s="72"/>
      <c r="L430" s="72"/>
      <c r="M430" s="72"/>
      <c r="N430" s="26"/>
      <c r="O430" s="26"/>
      <c r="P430" s="25"/>
      <c r="Q430" s="25"/>
    </row>
    <row r="431" spans="1:17" ht="15" customHeight="1" x14ac:dyDescent="0.25">
      <c r="A431" s="71"/>
      <c r="B431" s="71"/>
      <c r="C431" s="68"/>
      <c r="D431" s="68"/>
      <c r="E431" s="68"/>
      <c r="F431" s="68"/>
      <c r="G431" s="68"/>
      <c r="H431" s="68"/>
      <c r="I431" s="68"/>
      <c r="J431" s="72"/>
      <c r="K431" s="72"/>
      <c r="L431" s="72"/>
      <c r="M431" s="72"/>
      <c r="N431" s="26"/>
      <c r="O431" s="26"/>
      <c r="P431" s="25"/>
      <c r="Q431" s="25"/>
    </row>
    <row r="432" spans="1:17" ht="15" customHeight="1" x14ac:dyDescent="0.25">
      <c r="A432" s="71"/>
      <c r="B432" s="71"/>
      <c r="C432" s="68"/>
      <c r="D432" s="68"/>
      <c r="E432" s="68"/>
      <c r="F432" s="68"/>
      <c r="G432" s="68"/>
      <c r="H432" s="68"/>
      <c r="I432" s="68"/>
      <c r="J432" s="72"/>
      <c r="K432" s="72"/>
      <c r="L432" s="72"/>
      <c r="M432" s="72"/>
      <c r="N432" s="26"/>
      <c r="O432" s="26"/>
      <c r="P432" s="25"/>
      <c r="Q432" s="25"/>
    </row>
    <row r="433" spans="1:17" ht="15" customHeight="1" x14ac:dyDescent="0.25">
      <c r="A433" s="71"/>
      <c r="B433" s="71"/>
      <c r="C433" s="68"/>
      <c r="D433" s="68"/>
      <c r="E433" s="68"/>
      <c r="F433" s="68"/>
      <c r="G433" s="68"/>
      <c r="H433" s="68"/>
      <c r="I433" s="68"/>
      <c r="J433" s="72"/>
      <c r="K433" s="72"/>
      <c r="L433" s="72"/>
      <c r="M433" s="72"/>
      <c r="N433" s="26"/>
      <c r="O433" s="26"/>
      <c r="P433" s="25"/>
      <c r="Q433" s="25"/>
    </row>
    <row r="434" spans="1:17" ht="15" customHeight="1" x14ac:dyDescent="0.25">
      <c r="A434" s="71"/>
      <c r="B434" s="71"/>
      <c r="C434" s="68"/>
      <c r="D434" s="68"/>
      <c r="E434" s="68"/>
      <c r="F434" s="68"/>
      <c r="G434" s="68"/>
      <c r="H434" s="68"/>
      <c r="I434" s="68"/>
      <c r="J434" s="72"/>
      <c r="K434" s="72"/>
      <c r="L434" s="72"/>
      <c r="M434" s="72"/>
      <c r="N434" s="26"/>
      <c r="O434" s="26"/>
      <c r="P434" s="25"/>
      <c r="Q434" s="25"/>
    </row>
    <row r="435" spans="1:17" ht="15" customHeight="1" x14ac:dyDescent="0.25">
      <c r="A435" s="71"/>
      <c r="B435" s="71"/>
      <c r="C435" s="68"/>
      <c r="D435" s="68"/>
      <c r="E435" s="68"/>
      <c r="F435" s="68"/>
      <c r="G435" s="68"/>
      <c r="H435" s="68"/>
      <c r="I435" s="68"/>
      <c r="J435" s="72"/>
      <c r="K435" s="72"/>
      <c r="L435" s="72"/>
      <c r="M435" s="72"/>
      <c r="N435" s="26"/>
      <c r="O435" s="26"/>
      <c r="P435" s="25"/>
      <c r="Q435" s="25"/>
    </row>
    <row r="436" spans="1:17" ht="15" customHeight="1" x14ac:dyDescent="0.25">
      <c r="A436" s="71"/>
      <c r="B436" s="71"/>
      <c r="C436" s="68"/>
      <c r="D436" s="68"/>
      <c r="E436" s="68"/>
      <c r="F436" s="68"/>
      <c r="G436" s="68"/>
      <c r="H436" s="68"/>
      <c r="I436" s="68"/>
      <c r="J436" s="72"/>
      <c r="K436" s="72"/>
      <c r="L436" s="72"/>
      <c r="M436" s="72"/>
      <c r="N436" s="26"/>
      <c r="O436" s="26"/>
      <c r="P436" s="25"/>
      <c r="Q436" s="25"/>
    </row>
    <row r="437" spans="1:17" ht="15" customHeight="1" x14ac:dyDescent="0.25">
      <c r="A437" s="71"/>
      <c r="B437" s="71"/>
      <c r="C437" s="68"/>
      <c r="D437" s="68"/>
      <c r="E437" s="68"/>
      <c r="F437" s="68"/>
      <c r="G437" s="68"/>
      <c r="H437" s="68"/>
      <c r="I437" s="68"/>
      <c r="J437" s="72"/>
      <c r="K437" s="72"/>
      <c r="L437" s="72"/>
      <c r="M437" s="72"/>
      <c r="N437" s="26"/>
      <c r="O437" s="26"/>
      <c r="P437" s="25"/>
      <c r="Q437" s="25"/>
    </row>
    <row r="438" spans="1:17" ht="15" customHeight="1" x14ac:dyDescent="0.25">
      <c r="A438" s="71"/>
      <c r="B438" s="71"/>
      <c r="C438" s="68"/>
      <c r="D438" s="68"/>
      <c r="E438" s="68"/>
      <c r="F438" s="68"/>
      <c r="G438" s="68"/>
      <c r="H438" s="68"/>
      <c r="I438" s="68"/>
      <c r="J438" s="72"/>
      <c r="K438" s="72"/>
      <c r="L438" s="72"/>
      <c r="M438" s="72"/>
      <c r="N438" s="26"/>
      <c r="O438" s="26"/>
      <c r="P438" s="25"/>
      <c r="Q438" s="25"/>
    </row>
    <row r="439" spans="1:17" ht="15" customHeight="1" x14ac:dyDescent="0.25">
      <c r="A439" s="71"/>
      <c r="B439" s="71"/>
      <c r="C439" s="68"/>
      <c r="D439" s="68"/>
      <c r="E439" s="68"/>
      <c r="F439" s="68"/>
      <c r="G439" s="68"/>
      <c r="H439" s="68"/>
      <c r="I439" s="68"/>
      <c r="J439" s="72"/>
      <c r="K439" s="72"/>
      <c r="L439" s="72"/>
      <c r="M439" s="72"/>
      <c r="N439" s="26"/>
      <c r="O439" s="26"/>
      <c r="P439" s="25"/>
      <c r="Q439" s="25"/>
    </row>
    <row r="440" spans="1:17" ht="15" customHeight="1" x14ac:dyDescent="0.25">
      <c r="A440" s="71"/>
      <c r="B440" s="71"/>
      <c r="C440" s="68"/>
      <c r="D440" s="68"/>
      <c r="E440" s="68"/>
      <c r="F440" s="68"/>
      <c r="G440" s="68"/>
      <c r="H440" s="68"/>
      <c r="I440" s="68"/>
      <c r="J440" s="72"/>
      <c r="K440" s="72"/>
      <c r="L440" s="72"/>
      <c r="M440" s="72"/>
      <c r="N440" s="26"/>
      <c r="O440" s="26"/>
      <c r="P440" s="25"/>
      <c r="Q440" s="25"/>
    </row>
    <row r="441" spans="1:17" ht="15" customHeight="1" x14ac:dyDescent="0.25">
      <c r="A441" s="71"/>
      <c r="B441" s="71"/>
      <c r="C441" s="68"/>
      <c r="D441" s="68"/>
      <c r="E441" s="68"/>
      <c r="F441" s="68"/>
      <c r="G441" s="68"/>
      <c r="H441" s="68"/>
      <c r="I441" s="68"/>
      <c r="J441" s="72"/>
      <c r="K441" s="72"/>
      <c r="L441" s="72"/>
      <c r="M441" s="72"/>
      <c r="N441" s="26"/>
      <c r="O441" s="26"/>
      <c r="P441" s="25"/>
      <c r="Q441" s="25"/>
    </row>
    <row r="442" spans="1:17" ht="15" customHeight="1" x14ac:dyDescent="0.25">
      <c r="A442" s="71"/>
      <c r="B442" s="71"/>
      <c r="C442" s="68"/>
      <c r="D442" s="68"/>
      <c r="E442" s="68"/>
      <c r="F442" s="68"/>
      <c r="G442" s="68"/>
      <c r="H442" s="68"/>
      <c r="I442" s="68"/>
      <c r="J442" s="72"/>
      <c r="K442" s="72"/>
      <c r="L442" s="72"/>
      <c r="M442" s="72"/>
      <c r="N442" s="26"/>
      <c r="O442" s="26"/>
      <c r="P442" s="25"/>
      <c r="Q442" s="25"/>
    </row>
    <row r="443" spans="1:17" ht="15" customHeight="1" x14ac:dyDescent="0.25">
      <c r="A443" s="71"/>
      <c r="B443" s="71"/>
      <c r="C443" s="68"/>
      <c r="D443" s="68"/>
      <c r="E443" s="68"/>
      <c r="F443" s="68"/>
      <c r="G443" s="68"/>
      <c r="H443" s="68"/>
      <c r="I443" s="68"/>
      <c r="J443" s="72"/>
      <c r="K443" s="72"/>
      <c r="L443" s="72"/>
      <c r="M443" s="72"/>
      <c r="N443" s="26"/>
      <c r="O443" s="26"/>
      <c r="P443" s="25"/>
      <c r="Q443" s="25"/>
    </row>
    <row r="444" spans="1:17" ht="15" customHeight="1" x14ac:dyDescent="0.25">
      <c r="A444" s="71"/>
      <c r="B444" s="71"/>
      <c r="C444" s="68"/>
      <c r="D444" s="68"/>
      <c r="E444" s="68"/>
      <c r="F444" s="68"/>
      <c r="G444" s="68"/>
      <c r="H444" s="68"/>
      <c r="I444" s="68"/>
      <c r="J444" s="72"/>
      <c r="K444" s="72"/>
      <c r="L444" s="72"/>
      <c r="M444" s="72"/>
      <c r="N444" s="26"/>
      <c r="O444" s="26"/>
      <c r="P444" s="25"/>
      <c r="Q444" s="25"/>
    </row>
    <row r="445" spans="1:17" ht="15" customHeight="1" x14ac:dyDescent="0.25">
      <c r="A445" s="71"/>
      <c r="B445" s="71"/>
      <c r="C445" s="68"/>
      <c r="D445" s="68"/>
      <c r="E445" s="68"/>
      <c r="F445" s="68"/>
      <c r="G445" s="68"/>
      <c r="H445" s="68"/>
      <c r="I445" s="68"/>
      <c r="J445" s="72"/>
      <c r="K445" s="72"/>
      <c r="L445" s="72"/>
      <c r="M445" s="72"/>
      <c r="N445" s="26"/>
      <c r="O445" s="26"/>
      <c r="P445" s="25"/>
      <c r="Q445" s="25"/>
    </row>
    <row r="446" spans="1:17" ht="15" customHeight="1" x14ac:dyDescent="0.25">
      <c r="A446" s="71"/>
      <c r="B446" s="71"/>
      <c r="C446" s="68"/>
      <c r="D446" s="68"/>
      <c r="E446" s="68"/>
      <c r="F446" s="68"/>
      <c r="G446" s="68"/>
      <c r="H446" s="68"/>
      <c r="I446" s="68"/>
      <c r="J446" s="72"/>
      <c r="K446" s="72"/>
      <c r="L446" s="72"/>
      <c r="M446" s="72"/>
      <c r="N446" s="26"/>
      <c r="O446" s="26"/>
      <c r="P446" s="25"/>
      <c r="Q446" s="25"/>
    </row>
    <row r="447" spans="1:17" ht="15" customHeight="1" x14ac:dyDescent="0.25">
      <c r="A447" s="71"/>
      <c r="B447" s="71"/>
      <c r="C447" s="68"/>
      <c r="D447" s="68"/>
      <c r="E447" s="68"/>
      <c r="F447" s="68"/>
      <c r="G447" s="68"/>
      <c r="H447" s="68"/>
      <c r="I447" s="68"/>
      <c r="J447" s="72"/>
      <c r="K447" s="72"/>
      <c r="L447" s="72"/>
      <c r="M447" s="72"/>
      <c r="N447" s="26"/>
      <c r="O447" s="26"/>
      <c r="P447" s="25"/>
      <c r="Q447" s="25"/>
    </row>
    <row r="448" spans="1:17" ht="15" customHeight="1" x14ac:dyDescent="0.25">
      <c r="A448" s="71"/>
      <c r="B448" s="71"/>
      <c r="C448" s="68"/>
      <c r="D448" s="68"/>
      <c r="E448" s="68"/>
      <c r="F448" s="68"/>
      <c r="G448" s="68"/>
      <c r="H448" s="68"/>
      <c r="I448" s="68"/>
      <c r="J448" s="72"/>
      <c r="K448" s="72"/>
      <c r="L448" s="72"/>
      <c r="M448" s="72"/>
      <c r="N448" s="26"/>
      <c r="O448" s="26"/>
      <c r="P448" s="25"/>
      <c r="Q448" s="25"/>
    </row>
    <row r="449" spans="1:17" ht="15" customHeight="1" x14ac:dyDescent="0.25">
      <c r="A449" s="71"/>
      <c r="B449" s="71"/>
      <c r="C449" s="68"/>
      <c r="D449" s="68"/>
      <c r="E449" s="68"/>
      <c r="F449" s="68"/>
      <c r="G449" s="68"/>
      <c r="H449" s="68"/>
      <c r="I449" s="68"/>
      <c r="J449" s="72"/>
      <c r="K449" s="72"/>
      <c r="L449" s="72"/>
      <c r="M449" s="72"/>
      <c r="N449" s="26"/>
      <c r="O449" s="26"/>
      <c r="P449" s="25"/>
      <c r="Q449" s="25"/>
    </row>
    <row r="450" spans="1:17" ht="15" customHeight="1" x14ac:dyDescent="0.25">
      <c r="A450" s="71"/>
      <c r="B450" s="71"/>
      <c r="C450" s="68"/>
      <c r="D450" s="68"/>
      <c r="E450" s="68"/>
      <c r="F450" s="68"/>
      <c r="G450" s="68"/>
      <c r="H450" s="68"/>
      <c r="I450" s="68"/>
      <c r="J450" s="72"/>
      <c r="K450" s="72"/>
      <c r="L450" s="72"/>
      <c r="M450" s="72"/>
      <c r="N450" s="26"/>
      <c r="O450" s="26"/>
      <c r="P450" s="25"/>
      <c r="Q450" s="25"/>
    </row>
    <row r="451" spans="1:17" ht="15" customHeight="1" x14ac:dyDescent="0.25">
      <c r="A451" s="71"/>
      <c r="B451" s="71"/>
      <c r="C451" s="68"/>
      <c r="D451" s="68"/>
      <c r="E451" s="68"/>
      <c r="F451" s="68"/>
      <c r="G451" s="68"/>
      <c r="H451" s="68"/>
      <c r="I451" s="68"/>
      <c r="J451" s="72"/>
      <c r="K451" s="72"/>
      <c r="L451" s="72"/>
      <c r="M451" s="72"/>
      <c r="N451" s="26"/>
      <c r="O451" s="26"/>
      <c r="P451" s="25"/>
      <c r="Q451" s="25"/>
    </row>
    <row r="452" spans="1:17" ht="15" customHeight="1" x14ac:dyDescent="0.25">
      <c r="A452" s="71"/>
      <c r="B452" s="71"/>
      <c r="C452" s="68"/>
      <c r="D452" s="68"/>
      <c r="E452" s="68"/>
      <c r="F452" s="68"/>
      <c r="G452" s="68"/>
      <c r="H452" s="68"/>
      <c r="I452" s="68"/>
      <c r="J452" s="72"/>
      <c r="K452" s="72"/>
      <c r="L452" s="72"/>
      <c r="M452" s="72"/>
      <c r="N452" s="26"/>
      <c r="O452" s="26"/>
      <c r="P452" s="25"/>
      <c r="Q452" s="25"/>
    </row>
    <row r="453" spans="1:17" ht="15" customHeight="1" x14ac:dyDescent="0.25">
      <c r="A453" s="71"/>
      <c r="B453" s="71"/>
      <c r="C453" s="68"/>
      <c r="D453" s="68"/>
      <c r="E453" s="68"/>
      <c r="F453" s="68"/>
      <c r="G453" s="68"/>
      <c r="H453" s="68"/>
      <c r="I453" s="68"/>
      <c r="J453" s="72"/>
      <c r="K453" s="72"/>
      <c r="L453" s="72"/>
      <c r="M453" s="72"/>
      <c r="N453" s="26"/>
      <c r="O453" s="26"/>
      <c r="P453" s="25"/>
      <c r="Q453" s="25"/>
    </row>
    <row r="454" spans="1:17" ht="15" customHeight="1" x14ac:dyDescent="0.25">
      <c r="A454" s="71"/>
      <c r="B454" s="71"/>
      <c r="C454" s="68"/>
      <c r="D454" s="68"/>
      <c r="E454" s="68"/>
      <c r="F454" s="68"/>
      <c r="G454" s="68"/>
      <c r="H454" s="68"/>
      <c r="I454" s="68"/>
      <c r="J454" s="72"/>
      <c r="K454" s="72"/>
      <c r="L454" s="72"/>
      <c r="M454" s="72"/>
      <c r="N454" s="26"/>
      <c r="O454" s="26"/>
      <c r="P454" s="25"/>
      <c r="Q454" s="25"/>
    </row>
    <row r="455" spans="1:17" ht="15" customHeight="1" x14ac:dyDescent="0.25">
      <c r="A455" s="71"/>
      <c r="B455" s="71"/>
      <c r="C455" s="68"/>
      <c r="D455" s="68"/>
      <c r="E455" s="68"/>
      <c r="F455" s="68"/>
      <c r="G455" s="68"/>
      <c r="H455" s="68"/>
      <c r="I455" s="68"/>
      <c r="J455" s="72"/>
      <c r="K455" s="72"/>
      <c r="L455" s="72"/>
      <c r="M455" s="72"/>
      <c r="N455" s="26"/>
      <c r="O455" s="26"/>
      <c r="P455" s="25"/>
      <c r="Q455" s="25"/>
    </row>
    <row r="456" spans="1:17" ht="15" customHeight="1" x14ac:dyDescent="0.25">
      <c r="A456" s="71"/>
      <c r="B456" s="71"/>
      <c r="C456" s="68"/>
      <c r="D456" s="68"/>
      <c r="E456" s="68"/>
      <c r="F456" s="68"/>
      <c r="G456" s="68"/>
      <c r="H456" s="68"/>
      <c r="I456" s="68"/>
      <c r="J456" s="72"/>
      <c r="K456" s="72"/>
      <c r="L456" s="72"/>
      <c r="M456" s="72"/>
      <c r="N456" s="26"/>
      <c r="O456" s="26"/>
      <c r="P456" s="25"/>
      <c r="Q456" s="25"/>
    </row>
    <row r="457" spans="1:17" ht="15" customHeight="1" x14ac:dyDescent="0.25">
      <c r="A457" s="71"/>
      <c r="B457" s="71"/>
      <c r="C457" s="68"/>
      <c r="D457" s="68"/>
      <c r="E457" s="68"/>
      <c r="F457" s="68"/>
      <c r="G457" s="68"/>
      <c r="H457" s="68"/>
      <c r="I457" s="68"/>
      <c r="J457" s="72"/>
      <c r="K457" s="72"/>
      <c r="L457" s="72"/>
      <c r="M457" s="72"/>
      <c r="N457" s="26"/>
      <c r="O457" s="26"/>
      <c r="P457" s="25"/>
      <c r="Q457" s="25"/>
    </row>
    <row r="458" spans="1:17" ht="15" customHeight="1" x14ac:dyDescent="0.25">
      <c r="A458" s="71"/>
      <c r="B458" s="71"/>
      <c r="C458" s="68"/>
      <c r="D458" s="68"/>
      <c r="E458" s="68"/>
      <c r="F458" s="68"/>
      <c r="G458" s="68"/>
      <c r="H458" s="68"/>
      <c r="I458" s="68"/>
      <c r="J458" s="72"/>
      <c r="K458" s="72"/>
      <c r="L458" s="72"/>
      <c r="M458" s="72"/>
      <c r="N458" s="26"/>
      <c r="O458" s="26"/>
      <c r="P458" s="25"/>
      <c r="Q458" s="25"/>
    </row>
    <row r="459" spans="1:17" ht="15" customHeight="1" x14ac:dyDescent="0.25">
      <c r="A459" s="71"/>
      <c r="B459" s="71"/>
      <c r="C459" s="68"/>
      <c r="D459" s="68"/>
      <c r="E459" s="68"/>
      <c r="F459" s="68"/>
      <c r="G459" s="68"/>
      <c r="H459" s="68"/>
      <c r="I459" s="68"/>
      <c r="J459" s="72"/>
      <c r="K459" s="72"/>
      <c r="L459" s="72"/>
      <c r="M459" s="72"/>
      <c r="N459" s="26"/>
      <c r="O459" s="26"/>
      <c r="P459" s="25"/>
      <c r="Q459" s="25"/>
    </row>
    <row r="460" spans="1:17" ht="15" customHeight="1" x14ac:dyDescent="0.25">
      <c r="A460" s="71"/>
      <c r="B460" s="71"/>
      <c r="C460" s="68"/>
      <c r="D460" s="68"/>
      <c r="E460" s="68"/>
      <c r="F460" s="68"/>
      <c r="G460" s="68"/>
      <c r="H460" s="68"/>
      <c r="I460" s="68"/>
      <c r="J460" s="72"/>
      <c r="K460" s="72"/>
      <c r="L460" s="72"/>
      <c r="M460" s="72"/>
      <c r="N460" s="26"/>
      <c r="O460" s="26"/>
      <c r="P460" s="25"/>
      <c r="Q460" s="25"/>
    </row>
    <row r="461" spans="1:17" ht="15" customHeight="1" x14ac:dyDescent="0.25">
      <c r="A461" s="71"/>
      <c r="B461" s="71"/>
      <c r="C461" s="68"/>
      <c r="D461" s="68"/>
      <c r="E461" s="68"/>
      <c r="F461" s="68"/>
      <c r="G461" s="68"/>
      <c r="H461" s="68"/>
      <c r="I461" s="68"/>
      <c r="J461" s="72"/>
      <c r="K461" s="72"/>
      <c r="L461" s="72"/>
      <c r="M461" s="72"/>
      <c r="N461" s="26"/>
      <c r="O461" s="26"/>
      <c r="P461" s="25"/>
      <c r="Q461" s="25"/>
    </row>
    <row r="462" spans="1:17" ht="15" customHeight="1" x14ac:dyDescent="0.25">
      <c r="A462" s="71"/>
      <c r="B462" s="71"/>
      <c r="C462" s="68"/>
      <c r="D462" s="68"/>
      <c r="E462" s="68"/>
      <c r="F462" s="68"/>
      <c r="G462" s="68"/>
      <c r="H462" s="68"/>
      <c r="I462" s="68"/>
      <c r="J462" s="72"/>
      <c r="K462" s="72"/>
      <c r="L462" s="72"/>
      <c r="M462" s="72"/>
      <c r="N462" s="26"/>
      <c r="O462" s="26"/>
      <c r="P462" s="25"/>
      <c r="Q462" s="25"/>
    </row>
    <row r="463" spans="1:17" ht="15" customHeight="1" x14ac:dyDescent="0.25">
      <c r="A463" s="71"/>
      <c r="B463" s="71"/>
      <c r="C463" s="68"/>
      <c r="D463" s="68"/>
      <c r="E463" s="68"/>
      <c r="F463" s="68"/>
      <c r="G463" s="68"/>
      <c r="H463" s="68"/>
      <c r="I463" s="68"/>
      <c r="J463" s="72"/>
      <c r="K463" s="72"/>
      <c r="L463" s="72"/>
      <c r="M463" s="72"/>
      <c r="N463" s="26"/>
      <c r="O463" s="26"/>
      <c r="P463" s="25"/>
      <c r="Q463" s="25"/>
    </row>
    <row r="464" spans="1:17" ht="15" customHeight="1" x14ac:dyDescent="0.25">
      <c r="A464" s="71"/>
      <c r="B464" s="71"/>
      <c r="C464" s="68"/>
      <c r="D464" s="68"/>
      <c r="E464" s="68"/>
      <c r="F464" s="68"/>
      <c r="G464" s="68"/>
      <c r="H464" s="68"/>
      <c r="I464" s="68"/>
      <c r="J464" s="72"/>
      <c r="K464" s="72"/>
      <c r="L464" s="72"/>
      <c r="M464" s="72"/>
      <c r="N464" s="26"/>
      <c r="O464" s="26"/>
      <c r="P464" s="25"/>
      <c r="Q464" s="25"/>
    </row>
  </sheetData>
  <phoneticPr fontId="3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1"/>
  <dimension ref="A1:AB273"/>
  <sheetViews>
    <sheetView topLeftCell="N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0.25" style="23" customWidth="1"/>
    <col min="5" max="5" width="19.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3" style="23" customWidth="1"/>
    <col min="16" max="16" width="19.75" style="23" customWidth="1"/>
    <col min="17" max="17" width="11.3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18.625" style="23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765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78</v>
      </c>
      <c r="B2" s="71">
        <v>30</v>
      </c>
      <c r="C2" s="68">
        <v>1.83</v>
      </c>
      <c r="D2" s="68">
        <v>254.02</v>
      </c>
      <c r="E2" s="68">
        <v>209.4</v>
      </c>
      <c r="F2" s="68">
        <f t="shared" ref="F2:F10" si="0">($A$11-A2)/(ROW($A$11)-ROW(A2))</f>
        <v>76.333333333333329</v>
      </c>
      <c r="G2" s="68">
        <v>0</v>
      </c>
      <c r="H2" s="68">
        <f t="shared" ref="H2:H10" si="1">($A$11-B2)/(ROW($A$11)-ROW(B2))</f>
        <v>81.666666666666671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0.1</v>
      </c>
      <c r="P2" s="32" t="s">
        <v>39</v>
      </c>
      <c r="Q2" s="25">
        <f>LARGE(A:A,2)</f>
        <v>718</v>
      </c>
      <c r="T2" s="22">
        <v>0</v>
      </c>
      <c r="U2" s="74">
        <f t="shared" ref="U2:U33" si="3">T2-B2</f>
        <v>-30</v>
      </c>
      <c r="V2" s="70">
        <f t="shared" ref="V2:V33" si="4">ROUND(U2,0)</f>
        <v>-30</v>
      </c>
      <c r="W2" s="70">
        <v>4766</v>
      </c>
      <c r="X2" s="70">
        <f t="shared" ref="X2:X33" si="5">B2/$W$2*$W$3</f>
        <v>32.977339488040286</v>
      </c>
      <c r="Y2" s="70">
        <f t="shared" ref="Y2:Y33" si="6">X2-B2</f>
        <v>2.9773394880402861</v>
      </c>
      <c r="Z2" s="70">
        <f t="shared" ref="Z2:Z33" si="7">ROUND(Y2,0)</f>
        <v>3</v>
      </c>
      <c r="AA2" s="24">
        <f t="shared" ref="AA2:AA33" si="8">IF(V2&gt;=0,V2,Z2)</f>
        <v>3</v>
      </c>
      <c r="AB2" s="67">
        <f t="shared" ref="AB2:AB33" si="9">B2+AA2</f>
        <v>33</v>
      </c>
    </row>
    <row r="3" spans="1:28" ht="15" customHeight="1" x14ac:dyDescent="0.25">
      <c r="A3" s="71">
        <v>0</v>
      </c>
      <c r="B3" s="71">
        <v>30</v>
      </c>
      <c r="C3" s="68">
        <v>3.72</v>
      </c>
      <c r="D3" s="68">
        <v>254.01</v>
      </c>
      <c r="E3" s="68">
        <v>209.4</v>
      </c>
      <c r="F3" s="68">
        <f t="shared" si="0"/>
        <v>95.625</v>
      </c>
      <c r="G3" s="68">
        <v>0</v>
      </c>
      <c r="H3" s="68">
        <f t="shared" si="1"/>
        <v>91.875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IF(ABS((B3-B2))&lt;=50,1,IF((B3-B2)*($B$4-$B$2)&gt;=0,1,-1))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83</v>
      </c>
      <c r="P3" s="32" t="s">
        <v>41</v>
      </c>
      <c r="Q3" s="25">
        <f>LARGE(A:A,3)</f>
        <v>663</v>
      </c>
      <c r="T3" s="22">
        <v>0</v>
      </c>
      <c r="U3" s="74">
        <f t="shared" si="3"/>
        <v>-30</v>
      </c>
      <c r="V3" s="70">
        <f t="shared" si="4"/>
        <v>-30</v>
      </c>
      <c r="W3" s="70">
        <v>5239</v>
      </c>
      <c r="X3" s="70">
        <f t="shared" si="5"/>
        <v>32.977339488040286</v>
      </c>
      <c r="Y3" s="70">
        <f t="shared" si="6"/>
        <v>2.9773394880402861</v>
      </c>
      <c r="Z3" s="70">
        <f t="shared" si="7"/>
        <v>3</v>
      </c>
      <c r="AA3" s="24">
        <f t="shared" si="8"/>
        <v>3</v>
      </c>
      <c r="AB3" s="67">
        <f t="shared" si="9"/>
        <v>33</v>
      </c>
    </row>
    <row r="4" spans="1:28" ht="15" customHeight="1" x14ac:dyDescent="0.25">
      <c r="A4" s="71">
        <v>34</v>
      </c>
      <c r="B4" s="71">
        <v>30</v>
      </c>
      <c r="C4" s="68">
        <v>9.61</v>
      </c>
      <c r="D4" s="68">
        <v>254.01</v>
      </c>
      <c r="E4" s="68">
        <v>209.4</v>
      </c>
      <c r="F4" s="68">
        <f t="shared" si="0"/>
        <v>104.42857142857143</v>
      </c>
      <c r="G4" s="68">
        <v>0</v>
      </c>
      <c r="H4" s="68">
        <f t="shared" si="1"/>
        <v>105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765</v>
      </c>
      <c r="P4" s="32" t="s">
        <v>43</v>
      </c>
      <c r="Q4" s="25">
        <f>LARGE(B:B,1)</f>
        <v>30</v>
      </c>
      <c r="T4" s="22">
        <v>0</v>
      </c>
      <c r="U4" s="74">
        <f t="shared" si="3"/>
        <v>-30</v>
      </c>
      <c r="V4" s="70">
        <f t="shared" si="4"/>
        <v>-30</v>
      </c>
      <c r="W4" s="70"/>
      <c r="X4" s="70">
        <f t="shared" si="5"/>
        <v>32.977339488040286</v>
      </c>
      <c r="Y4" s="70">
        <f t="shared" si="6"/>
        <v>2.9773394880402861</v>
      </c>
      <c r="Z4" s="70">
        <f t="shared" si="7"/>
        <v>3</v>
      </c>
      <c r="AA4" s="24">
        <f t="shared" si="8"/>
        <v>3</v>
      </c>
      <c r="AB4" s="67">
        <f t="shared" si="9"/>
        <v>33</v>
      </c>
    </row>
    <row r="5" spans="1:28" ht="15" customHeight="1" x14ac:dyDescent="0.25">
      <c r="A5" s="71">
        <v>169</v>
      </c>
      <c r="B5" s="71">
        <v>30</v>
      </c>
      <c r="C5" s="68">
        <v>12.89</v>
      </c>
      <c r="D5" s="68">
        <v>254.05</v>
      </c>
      <c r="E5" s="68">
        <v>209.4</v>
      </c>
      <c r="F5" s="68">
        <f t="shared" si="0"/>
        <v>99.333333333333329</v>
      </c>
      <c r="G5" s="68">
        <v>0</v>
      </c>
      <c r="H5" s="68">
        <f t="shared" si="1"/>
        <v>122.5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0.8</v>
      </c>
      <c r="P5" s="32" t="s">
        <v>45</v>
      </c>
      <c r="Q5" s="25">
        <f>LARGE(B:B,2)</f>
        <v>30</v>
      </c>
      <c r="T5" s="22">
        <v>0</v>
      </c>
      <c r="U5" s="74">
        <f t="shared" si="3"/>
        <v>-30</v>
      </c>
      <c r="V5" s="70">
        <f t="shared" si="4"/>
        <v>-30</v>
      </c>
      <c r="W5" s="70"/>
      <c r="X5" s="70">
        <f t="shared" si="5"/>
        <v>32.977339488040286</v>
      </c>
      <c r="Y5" s="70">
        <f t="shared" si="6"/>
        <v>2.9773394880402861</v>
      </c>
      <c r="Z5" s="70">
        <f t="shared" si="7"/>
        <v>3</v>
      </c>
      <c r="AA5" s="24">
        <f t="shared" si="8"/>
        <v>3</v>
      </c>
      <c r="AB5" s="67">
        <f t="shared" si="9"/>
        <v>33</v>
      </c>
    </row>
    <row r="6" spans="1:28" ht="15" customHeight="1" x14ac:dyDescent="0.25">
      <c r="A6" s="71">
        <v>51</v>
      </c>
      <c r="B6" s="71">
        <v>30</v>
      </c>
      <c r="C6" s="68">
        <v>8.94</v>
      </c>
      <c r="D6" s="68">
        <v>254.05</v>
      </c>
      <c r="E6" s="68">
        <v>209.4</v>
      </c>
      <c r="F6" s="68">
        <f t="shared" si="0"/>
        <v>142.80000000000001</v>
      </c>
      <c r="G6" s="68">
        <v>0</v>
      </c>
      <c r="H6" s="68">
        <f t="shared" si="1"/>
        <v>147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1.08</v>
      </c>
      <c r="P6" s="32" t="s">
        <v>47</v>
      </c>
      <c r="Q6" s="25">
        <f>LARGE(B:B,3)</f>
        <v>30</v>
      </c>
      <c r="T6" s="22">
        <v>0</v>
      </c>
      <c r="U6" s="74">
        <f t="shared" si="3"/>
        <v>-30</v>
      </c>
      <c r="V6" s="70">
        <f t="shared" si="4"/>
        <v>-30</v>
      </c>
      <c r="W6" s="70"/>
      <c r="X6" s="70">
        <f t="shared" si="5"/>
        <v>32.977339488040286</v>
      </c>
      <c r="Y6" s="70">
        <f t="shared" si="6"/>
        <v>2.9773394880402861</v>
      </c>
      <c r="Z6" s="70">
        <f t="shared" si="7"/>
        <v>3</v>
      </c>
      <c r="AA6" s="24">
        <f t="shared" si="8"/>
        <v>3</v>
      </c>
      <c r="AB6" s="67">
        <f t="shared" si="9"/>
        <v>33</v>
      </c>
    </row>
    <row r="7" spans="1:28" ht="15" customHeight="1" x14ac:dyDescent="0.25">
      <c r="A7" s="71">
        <v>188</v>
      </c>
      <c r="B7" s="71">
        <v>30</v>
      </c>
      <c r="C7" s="68">
        <v>10.83</v>
      </c>
      <c r="D7" s="68">
        <v>254.09</v>
      </c>
      <c r="E7" s="68">
        <v>209.4</v>
      </c>
      <c r="F7" s="68">
        <f t="shared" si="0"/>
        <v>144.25</v>
      </c>
      <c r="G7" s="68">
        <v>0</v>
      </c>
      <c r="H7" s="68">
        <f t="shared" si="1"/>
        <v>183.75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1.22</v>
      </c>
      <c r="P7" s="25"/>
      <c r="Q7" s="71"/>
      <c r="T7" s="22">
        <v>0</v>
      </c>
      <c r="U7" s="74">
        <f t="shared" si="3"/>
        <v>-30</v>
      </c>
      <c r="V7" s="70">
        <f t="shared" si="4"/>
        <v>-30</v>
      </c>
      <c r="W7" s="70"/>
      <c r="X7" s="70">
        <f t="shared" si="5"/>
        <v>32.977339488040286</v>
      </c>
      <c r="Y7" s="70">
        <f t="shared" si="6"/>
        <v>2.9773394880402861</v>
      </c>
      <c r="Z7" s="70">
        <f t="shared" si="7"/>
        <v>3</v>
      </c>
      <c r="AA7" s="24">
        <f t="shared" si="8"/>
        <v>3</v>
      </c>
      <c r="AB7" s="67">
        <f t="shared" si="9"/>
        <v>33</v>
      </c>
    </row>
    <row r="8" spans="1:28" ht="15" customHeight="1" x14ac:dyDescent="0.25">
      <c r="A8" s="71">
        <v>129</v>
      </c>
      <c r="B8" s="71">
        <v>30</v>
      </c>
      <c r="C8" s="68">
        <v>7.28</v>
      </c>
      <c r="D8" s="68">
        <v>254.11</v>
      </c>
      <c r="E8" s="68">
        <v>209.4</v>
      </c>
      <c r="F8" s="68">
        <f t="shared" si="0"/>
        <v>212</v>
      </c>
      <c r="G8" s="68">
        <v>0</v>
      </c>
      <c r="H8" s="68">
        <f t="shared" si="1"/>
        <v>245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71"/>
      <c r="T8" s="22">
        <v>0</v>
      </c>
      <c r="U8" s="74">
        <f t="shared" si="3"/>
        <v>-30</v>
      </c>
      <c r="V8" s="70">
        <f t="shared" si="4"/>
        <v>-30</v>
      </c>
      <c r="W8" s="70"/>
      <c r="X8" s="70">
        <f t="shared" si="5"/>
        <v>32.977339488040286</v>
      </c>
      <c r="Y8" s="70">
        <f t="shared" si="6"/>
        <v>2.9773394880402861</v>
      </c>
      <c r="Z8" s="70">
        <f t="shared" si="7"/>
        <v>3</v>
      </c>
      <c r="AA8" s="24">
        <f t="shared" si="8"/>
        <v>3</v>
      </c>
      <c r="AB8" s="67">
        <f t="shared" si="9"/>
        <v>33</v>
      </c>
    </row>
    <row r="9" spans="1:28" ht="15" customHeight="1" x14ac:dyDescent="0.25">
      <c r="A9" s="71">
        <v>403</v>
      </c>
      <c r="B9" s="71">
        <v>30</v>
      </c>
      <c r="C9" s="68">
        <v>6.44</v>
      </c>
      <c r="D9" s="68">
        <v>254.19</v>
      </c>
      <c r="E9" s="68">
        <v>209.4</v>
      </c>
      <c r="F9" s="68">
        <f t="shared" si="0"/>
        <v>181</v>
      </c>
      <c r="G9" s="68">
        <v>0</v>
      </c>
      <c r="H9" s="68">
        <f t="shared" si="1"/>
        <v>367.5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71"/>
      <c r="T9" s="22">
        <v>0</v>
      </c>
      <c r="U9" s="74">
        <f t="shared" si="3"/>
        <v>-30</v>
      </c>
      <c r="V9" s="70">
        <f t="shared" si="4"/>
        <v>-30</v>
      </c>
      <c r="W9" s="70"/>
      <c r="X9" s="70">
        <f t="shared" si="5"/>
        <v>32.977339488040286</v>
      </c>
      <c r="Y9" s="70">
        <f t="shared" si="6"/>
        <v>2.9773394880402861</v>
      </c>
      <c r="Z9" s="70">
        <f t="shared" si="7"/>
        <v>3</v>
      </c>
      <c r="AA9" s="24">
        <f t="shared" si="8"/>
        <v>3</v>
      </c>
      <c r="AB9" s="67">
        <f t="shared" si="9"/>
        <v>33</v>
      </c>
    </row>
    <row r="10" spans="1:28" ht="15" customHeight="1" x14ac:dyDescent="0.25">
      <c r="A10" s="71">
        <v>402</v>
      </c>
      <c r="B10" s="71">
        <v>30</v>
      </c>
      <c r="C10" s="68">
        <v>2.78</v>
      </c>
      <c r="D10" s="68">
        <v>254.28</v>
      </c>
      <c r="E10" s="68">
        <v>209.4</v>
      </c>
      <c r="F10" s="68">
        <f t="shared" si="0"/>
        <v>363</v>
      </c>
      <c r="G10" s="68">
        <v>0</v>
      </c>
      <c r="H10" s="68">
        <f t="shared" si="1"/>
        <v>735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71"/>
      <c r="T10" s="22">
        <v>0</v>
      </c>
      <c r="U10" s="74">
        <f t="shared" si="3"/>
        <v>-30</v>
      </c>
      <c r="V10" s="70">
        <f t="shared" si="4"/>
        <v>-30</v>
      </c>
      <c r="W10" s="70"/>
      <c r="X10" s="70">
        <f t="shared" si="5"/>
        <v>32.977339488040286</v>
      </c>
      <c r="Y10" s="70">
        <f t="shared" si="6"/>
        <v>2.9773394880402861</v>
      </c>
      <c r="Z10" s="70">
        <f t="shared" si="7"/>
        <v>3</v>
      </c>
      <c r="AA10" s="24">
        <f t="shared" si="8"/>
        <v>3</v>
      </c>
      <c r="AB10" s="67">
        <f t="shared" si="9"/>
        <v>33</v>
      </c>
    </row>
    <row r="11" spans="1:28" ht="15" customHeight="1" x14ac:dyDescent="0.25">
      <c r="A11" s="79">
        <v>765</v>
      </c>
      <c r="B11" s="71">
        <v>30</v>
      </c>
      <c r="C11" s="68">
        <v>2.06</v>
      </c>
      <c r="D11" s="68">
        <v>254.44</v>
      </c>
      <c r="E11" s="68">
        <v>209.4</v>
      </c>
      <c r="F11" s="80">
        <v>0</v>
      </c>
      <c r="G11" s="80">
        <v>0</v>
      </c>
      <c r="H11" s="80">
        <v>0</v>
      </c>
      <c r="I11" s="80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254.01</v>
      </c>
      <c r="R11" s="43"/>
      <c r="S11" s="43"/>
      <c r="T11" s="22">
        <v>0</v>
      </c>
      <c r="U11" s="74">
        <f t="shared" si="3"/>
        <v>-30</v>
      </c>
      <c r="V11" s="70">
        <f t="shared" si="4"/>
        <v>-30</v>
      </c>
      <c r="W11" s="70"/>
      <c r="X11" s="70">
        <f t="shared" si="5"/>
        <v>32.977339488040286</v>
      </c>
      <c r="Y11" s="70">
        <f t="shared" si="6"/>
        <v>2.9773394880402861</v>
      </c>
      <c r="Z11" s="70">
        <f t="shared" si="7"/>
        <v>3</v>
      </c>
      <c r="AA11" s="24">
        <f t="shared" si="8"/>
        <v>3</v>
      </c>
      <c r="AB11" s="67">
        <f t="shared" si="9"/>
        <v>33</v>
      </c>
    </row>
    <row r="12" spans="1:28" ht="15" customHeight="1" x14ac:dyDescent="0.25">
      <c r="A12" s="71">
        <v>620</v>
      </c>
      <c r="B12" s="71">
        <v>30</v>
      </c>
      <c r="C12" s="68">
        <v>2.2200000000000002</v>
      </c>
      <c r="D12" s="68">
        <v>254.57</v>
      </c>
      <c r="E12" s="68">
        <v>209.4</v>
      </c>
      <c r="F12" s="68">
        <v>0</v>
      </c>
      <c r="G12" s="85">
        <f t="shared" ref="G12:G43" si="13">($A$11-A12)/(ROW(A12)-ROW($A$11))</f>
        <v>145</v>
      </c>
      <c r="H12" s="68">
        <v>0</v>
      </c>
      <c r="I12" s="85">
        <f t="shared" ref="I12:I43" si="14">($A$11-B12)/(ROW(B12)-ROW($A$11))</f>
        <v>735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254.02</v>
      </c>
      <c r="R12" s="43"/>
      <c r="S12" s="43"/>
      <c r="T12" s="22">
        <v>0</v>
      </c>
      <c r="U12" s="74">
        <f t="shared" si="3"/>
        <v>-30</v>
      </c>
      <c r="V12" s="70">
        <f t="shared" si="4"/>
        <v>-30</v>
      </c>
      <c r="W12" s="70"/>
      <c r="X12" s="70">
        <f t="shared" si="5"/>
        <v>32.977339488040286</v>
      </c>
      <c r="Y12" s="70">
        <f t="shared" si="6"/>
        <v>2.9773394880402861</v>
      </c>
      <c r="Z12" s="70">
        <f t="shared" si="7"/>
        <v>3</v>
      </c>
      <c r="AA12" s="24">
        <f t="shared" si="8"/>
        <v>3</v>
      </c>
      <c r="AB12" s="67">
        <f t="shared" si="9"/>
        <v>33</v>
      </c>
    </row>
    <row r="13" spans="1:28" ht="15" customHeight="1" x14ac:dyDescent="0.25">
      <c r="A13" s="71">
        <v>718</v>
      </c>
      <c r="B13" s="71">
        <v>30</v>
      </c>
      <c r="C13" s="68">
        <v>0.83</v>
      </c>
      <c r="D13" s="68">
        <v>254.73</v>
      </c>
      <c r="E13" s="68">
        <v>209.4</v>
      </c>
      <c r="F13" s="68">
        <v>0</v>
      </c>
      <c r="G13" s="85">
        <f t="shared" si="13"/>
        <v>23.5</v>
      </c>
      <c r="H13" s="68">
        <v>0</v>
      </c>
      <c r="I13" s="85">
        <f t="shared" si="14"/>
        <v>367.5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-30</v>
      </c>
      <c r="V13" s="70">
        <f t="shared" si="4"/>
        <v>-30</v>
      </c>
      <c r="W13" s="70"/>
      <c r="X13" s="70">
        <f t="shared" si="5"/>
        <v>32.977339488040286</v>
      </c>
      <c r="Y13" s="70">
        <f t="shared" si="6"/>
        <v>2.9773394880402861</v>
      </c>
      <c r="Z13" s="70">
        <f t="shared" si="7"/>
        <v>3</v>
      </c>
      <c r="AA13" s="24">
        <f t="shared" si="8"/>
        <v>3</v>
      </c>
      <c r="AB13" s="67">
        <f t="shared" si="9"/>
        <v>33</v>
      </c>
    </row>
    <row r="14" spans="1:28" ht="15" customHeight="1" x14ac:dyDescent="0.25">
      <c r="A14" s="71">
        <v>663</v>
      </c>
      <c r="B14" s="71">
        <v>30</v>
      </c>
      <c r="C14" s="68">
        <v>0.22</v>
      </c>
      <c r="D14" s="68">
        <v>254.87</v>
      </c>
      <c r="E14" s="68">
        <v>209.4</v>
      </c>
      <c r="F14" s="68">
        <v>0</v>
      </c>
      <c r="G14" s="85">
        <f t="shared" si="13"/>
        <v>34</v>
      </c>
      <c r="H14" s="68">
        <v>0</v>
      </c>
      <c r="I14" s="85">
        <f t="shared" si="14"/>
        <v>245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30</v>
      </c>
      <c r="R14" s="43"/>
      <c r="S14" s="43"/>
      <c r="T14" s="22">
        <v>0</v>
      </c>
      <c r="U14" s="74">
        <f t="shared" si="3"/>
        <v>-30</v>
      </c>
      <c r="V14" s="70">
        <f t="shared" si="4"/>
        <v>-30</v>
      </c>
      <c r="W14" s="70"/>
      <c r="X14" s="70">
        <f t="shared" si="5"/>
        <v>32.977339488040286</v>
      </c>
      <c r="Y14" s="70">
        <f t="shared" si="6"/>
        <v>2.9773394880402861</v>
      </c>
      <c r="Z14" s="70">
        <f t="shared" si="7"/>
        <v>3</v>
      </c>
      <c r="AA14" s="24">
        <f t="shared" si="8"/>
        <v>3</v>
      </c>
      <c r="AB14" s="67">
        <f t="shared" si="9"/>
        <v>33</v>
      </c>
    </row>
    <row r="15" spans="1:28" ht="15" customHeight="1" x14ac:dyDescent="0.25">
      <c r="A15" s="71">
        <v>650</v>
      </c>
      <c r="B15" s="71">
        <v>30</v>
      </c>
      <c r="C15" s="68">
        <v>0.72</v>
      </c>
      <c r="D15" s="68">
        <v>255.01</v>
      </c>
      <c r="E15" s="68">
        <v>209.4</v>
      </c>
      <c r="F15" s="68">
        <v>0</v>
      </c>
      <c r="G15" s="85">
        <f t="shared" si="13"/>
        <v>28.75</v>
      </c>
      <c r="H15" s="68">
        <v>0</v>
      </c>
      <c r="I15" s="85">
        <f t="shared" si="14"/>
        <v>183.75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83</v>
      </c>
      <c r="P15" s="14" t="s">
        <v>61</v>
      </c>
      <c r="Q15" s="13">
        <f>MAX(D:D)</f>
        <v>257.42</v>
      </c>
      <c r="R15" s="43">
        <f ca="1">TREND(OFFSET('Z-V'!B1,MATCH(Q15,'Z-V'!A:A,1)-1,,2,1),OFFSET('Z-V'!A1,MATCH(Q15,'Z-V'!A:A,1)-1,,2,1),Q15)</f>
        <v>23314.000000000058</v>
      </c>
      <c r="S15" s="43"/>
      <c r="T15" s="22">
        <v>0</v>
      </c>
      <c r="U15" s="74">
        <f t="shared" si="3"/>
        <v>-30</v>
      </c>
      <c r="V15" s="70">
        <f t="shared" si="4"/>
        <v>-30</v>
      </c>
      <c r="W15" s="70"/>
      <c r="X15" s="70">
        <f t="shared" si="5"/>
        <v>32.977339488040286</v>
      </c>
      <c r="Y15" s="70">
        <f t="shared" si="6"/>
        <v>2.9773394880402861</v>
      </c>
      <c r="Z15" s="70">
        <f t="shared" si="7"/>
        <v>3</v>
      </c>
      <c r="AA15" s="24">
        <f t="shared" si="8"/>
        <v>3</v>
      </c>
      <c r="AB15" s="67">
        <f t="shared" si="9"/>
        <v>33</v>
      </c>
    </row>
    <row r="16" spans="1:28" ht="15" customHeight="1" x14ac:dyDescent="0.25">
      <c r="A16" s="71">
        <v>653</v>
      </c>
      <c r="B16" s="71">
        <v>30</v>
      </c>
      <c r="C16" s="68">
        <v>0.78</v>
      </c>
      <c r="D16" s="68">
        <v>255.15</v>
      </c>
      <c r="E16" s="68">
        <v>209.4</v>
      </c>
      <c r="F16" s="68">
        <v>0</v>
      </c>
      <c r="G16" s="85">
        <f t="shared" si="13"/>
        <v>22.4</v>
      </c>
      <c r="H16" s="68">
        <v>0</v>
      </c>
      <c r="I16" s="85">
        <f t="shared" si="14"/>
        <v>147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12.89</v>
      </c>
      <c r="P16" s="14" t="s">
        <v>63</v>
      </c>
      <c r="Q16" s="56">
        <f>D2</f>
        <v>254.02</v>
      </c>
      <c r="R16" s="43">
        <f ca="1">TREND(OFFSET('Z-V'!B1,MATCH(Q16,'Z-V'!A:A,1)-1,,2,1),OFFSET('Z-V'!A1,MATCH(Q16,'Z-V'!A:A,1)-1,,2,1),Q16)</f>
        <v>17832</v>
      </c>
      <c r="S16" s="43"/>
      <c r="T16" s="22">
        <v>0</v>
      </c>
      <c r="U16" s="74">
        <f t="shared" si="3"/>
        <v>-30</v>
      </c>
      <c r="V16" s="70">
        <f t="shared" si="4"/>
        <v>-30</v>
      </c>
      <c r="W16" s="70"/>
      <c r="X16" s="70">
        <f t="shared" si="5"/>
        <v>32.977339488040286</v>
      </c>
      <c r="Y16" s="70">
        <f t="shared" si="6"/>
        <v>2.9773394880402861</v>
      </c>
      <c r="Z16" s="70">
        <f t="shared" si="7"/>
        <v>3</v>
      </c>
      <c r="AA16" s="24">
        <f t="shared" si="8"/>
        <v>3</v>
      </c>
      <c r="AB16" s="67">
        <f t="shared" si="9"/>
        <v>33</v>
      </c>
    </row>
    <row r="17" spans="1:28" ht="15" customHeight="1" x14ac:dyDescent="0.25">
      <c r="A17" s="71">
        <v>567</v>
      </c>
      <c r="B17" s="71">
        <v>30</v>
      </c>
      <c r="C17" s="68">
        <v>2.33</v>
      </c>
      <c r="D17" s="68">
        <v>255.27</v>
      </c>
      <c r="E17" s="68">
        <v>209.4</v>
      </c>
      <c r="F17" s="68">
        <v>0</v>
      </c>
      <c r="G17" s="85">
        <f t="shared" si="13"/>
        <v>33</v>
      </c>
      <c r="H17" s="68">
        <v>0</v>
      </c>
      <c r="I17" s="85">
        <f t="shared" si="14"/>
        <v>122.5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257.42</v>
      </c>
      <c r="R17" s="43"/>
      <c r="S17" s="43"/>
      <c r="T17" s="22">
        <v>0</v>
      </c>
      <c r="U17" s="74">
        <f t="shared" si="3"/>
        <v>-30</v>
      </c>
      <c r="V17" s="70">
        <f t="shared" si="4"/>
        <v>-30</v>
      </c>
      <c r="W17" s="70"/>
      <c r="X17" s="70">
        <f t="shared" si="5"/>
        <v>32.977339488040286</v>
      </c>
      <c r="Y17" s="70">
        <f t="shared" si="6"/>
        <v>2.9773394880402861</v>
      </c>
      <c r="Z17" s="70">
        <f t="shared" si="7"/>
        <v>3</v>
      </c>
      <c r="AA17" s="24">
        <f t="shared" si="8"/>
        <v>3</v>
      </c>
      <c r="AB17" s="67">
        <f t="shared" si="9"/>
        <v>33</v>
      </c>
    </row>
    <row r="18" spans="1:28" ht="15" customHeight="1" x14ac:dyDescent="0.2">
      <c r="A18" s="71">
        <v>634</v>
      </c>
      <c r="B18" s="71">
        <v>30</v>
      </c>
      <c r="C18" s="68">
        <v>1.67</v>
      </c>
      <c r="D18" s="68">
        <v>255.41</v>
      </c>
      <c r="E18" s="68">
        <v>209.4</v>
      </c>
      <c r="F18" s="68">
        <v>0</v>
      </c>
      <c r="G18" s="85">
        <f t="shared" si="13"/>
        <v>18.714285714285715</v>
      </c>
      <c r="H18" s="68">
        <v>0</v>
      </c>
      <c r="I18" s="85">
        <f t="shared" si="14"/>
        <v>105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30</v>
      </c>
      <c r="R18" s="43"/>
      <c r="S18" s="43"/>
      <c r="T18" s="22">
        <v>0</v>
      </c>
      <c r="U18" s="74">
        <f t="shared" si="3"/>
        <v>-30</v>
      </c>
      <c r="V18" s="70">
        <f t="shared" si="4"/>
        <v>-30</v>
      </c>
      <c r="W18" s="70"/>
      <c r="X18" s="70">
        <f t="shared" si="5"/>
        <v>32.977339488040286</v>
      </c>
      <c r="Y18" s="70">
        <f t="shared" si="6"/>
        <v>2.9773394880402861</v>
      </c>
      <c r="Z18" s="70">
        <f t="shared" si="7"/>
        <v>3</v>
      </c>
      <c r="AA18" s="24">
        <f t="shared" si="8"/>
        <v>3</v>
      </c>
      <c r="AB18" s="67">
        <f t="shared" si="9"/>
        <v>33</v>
      </c>
    </row>
    <row r="19" spans="1:28" ht="15" customHeight="1" x14ac:dyDescent="0.25">
      <c r="A19" s="71">
        <v>501</v>
      </c>
      <c r="B19" s="71">
        <v>30</v>
      </c>
      <c r="C19" s="68">
        <v>0.22</v>
      </c>
      <c r="D19" s="68">
        <v>255.51</v>
      </c>
      <c r="E19" s="68">
        <v>209.4</v>
      </c>
      <c r="F19" s="68">
        <v>0</v>
      </c>
      <c r="G19" s="85">
        <f t="shared" si="13"/>
        <v>33</v>
      </c>
      <c r="H19" s="68">
        <v>0</v>
      </c>
      <c r="I19" s="85">
        <f t="shared" si="14"/>
        <v>91.875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0.99632843301035756</v>
      </c>
      <c r="R19" s="58">
        <f>MAX(AB:AB)</f>
        <v>33</v>
      </c>
      <c r="S19" s="58">
        <f>'Z-V'!P8-R19</f>
        <v>8946</v>
      </c>
      <c r="T19" s="22">
        <v>0</v>
      </c>
      <c r="U19" s="74">
        <f t="shared" si="3"/>
        <v>-30</v>
      </c>
      <c r="V19" s="70">
        <f t="shared" si="4"/>
        <v>-30</v>
      </c>
      <c r="W19" s="70"/>
      <c r="X19" s="70">
        <f t="shared" si="5"/>
        <v>32.977339488040286</v>
      </c>
      <c r="Y19" s="70">
        <f t="shared" si="6"/>
        <v>2.9773394880402861</v>
      </c>
      <c r="Z19" s="70">
        <f t="shared" si="7"/>
        <v>3</v>
      </c>
      <c r="AA19" s="24">
        <f t="shared" si="8"/>
        <v>3</v>
      </c>
      <c r="AB19" s="67">
        <f t="shared" si="9"/>
        <v>33</v>
      </c>
    </row>
    <row r="20" spans="1:28" ht="15" customHeight="1" x14ac:dyDescent="0.25">
      <c r="A20" s="71">
        <v>510</v>
      </c>
      <c r="B20" s="71">
        <v>30</v>
      </c>
      <c r="C20" s="68">
        <v>0.06</v>
      </c>
      <c r="D20" s="68">
        <v>255.62</v>
      </c>
      <c r="E20" s="68">
        <v>209.4</v>
      </c>
      <c r="F20" s="68">
        <v>0</v>
      </c>
      <c r="G20" s="85">
        <f t="shared" si="13"/>
        <v>28.333333333333332</v>
      </c>
      <c r="H20" s="68">
        <v>0</v>
      </c>
      <c r="I20" s="85">
        <f t="shared" si="14"/>
        <v>81.666666666666671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0.8975968960359002</v>
      </c>
      <c r="R20" s="43">
        <f ca="1">R15-R16</f>
        <v>5482.0000000000582</v>
      </c>
      <c r="S20" s="43">
        <f ca="1">'Z-V'!P9-R20</f>
        <v>47997.999999999942</v>
      </c>
      <c r="T20" s="22">
        <v>0</v>
      </c>
      <c r="U20" s="74">
        <f t="shared" si="3"/>
        <v>-30</v>
      </c>
      <c r="V20" s="70">
        <f t="shared" si="4"/>
        <v>-30</v>
      </c>
      <c r="W20" s="70"/>
      <c r="X20" s="70">
        <f t="shared" si="5"/>
        <v>32.977339488040286</v>
      </c>
      <c r="Y20" s="70">
        <f t="shared" si="6"/>
        <v>2.9773394880402861</v>
      </c>
      <c r="Z20" s="70">
        <f t="shared" si="7"/>
        <v>3</v>
      </c>
      <c r="AA20" s="24">
        <f t="shared" si="8"/>
        <v>3</v>
      </c>
      <c r="AB20" s="67">
        <f t="shared" si="9"/>
        <v>33</v>
      </c>
    </row>
    <row r="21" spans="1:28" ht="15" customHeight="1" x14ac:dyDescent="0.25">
      <c r="A21" s="71">
        <v>467</v>
      </c>
      <c r="B21" s="71">
        <v>30</v>
      </c>
      <c r="C21" s="68">
        <v>0.17</v>
      </c>
      <c r="D21" s="68">
        <v>255.72</v>
      </c>
      <c r="E21" s="68">
        <v>209.4</v>
      </c>
      <c r="F21" s="68">
        <v>0</v>
      </c>
      <c r="G21" s="85">
        <f t="shared" si="13"/>
        <v>29.8</v>
      </c>
      <c r="H21" s="68">
        <v>0</v>
      </c>
      <c r="I21" s="85">
        <f t="shared" si="14"/>
        <v>73.5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0.84483325719506597</v>
      </c>
      <c r="R21" s="43">
        <f>ABS(Q12-Q17)</f>
        <v>3.4000000000000057</v>
      </c>
      <c r="S21" s="43">
        <f>'Z-V'!P10-R21</f>
        <v>18.489999999999995</v>
      </c>
      <c r="T21" s="22">
        <v>0</v>
      </c>
      <c r="U21" s="74">
        <f t="shared" si="3"/>
        <v>-30</v>
      </c>
      <c r="V21" s="70">
        <f t="shared" si="4"/>
        <v>-30</v>
      </c>
      <c r="W21" s="70"/>
      <c r="X21" s="70">
        <f t="shared" si="5"/>
        <v>32.977339488040286</v>
      </c>
      <c r="Y21" s="70">
        <f t="shared" si="6"/>
        <v>2.9773394880402861</v>
      </c>
      <c r="Z21" s="70">
        <f t="shared" si="7"/>
        <v>3</v>
      </c>
      <c r="AA21" s="24">
        <f t="shared" si="8"/>
        <v>3</v>
      </c>
      <c r="AB21" s="67">
        <f t="shared" si="9"/>
        <v>33</v>
      </c>
    </row>
    <row r="22" spans="1:28" ht="15" customHeight="1" x14ac:dyDescent="0.25">
      <c r="A22" s="71">
        <v>400</v>
      </c>
      <c r="B22" s="71">
        <v>30</v>
      </c>
      <c r="C22" s="68">
        <v>0.17</v>
      </c>
      <c r="D22" s="68">
        <v>255.8</v>
      </c>
      <c r="E22" s="68">
        <v>209.4</v>
      </c>
      <c r="F22" s="68">
        <v>0</v>
      </c>
      <c r="G22" s="85">
        <f t="shared" si="13"/>
        <v>33.18181818181818</v>
      </c>
      <c r="H22" s="68">
        <v>0</v>
      </c>
      <c r="I22" s="85">
        <f t="shared" si="14"/>
        <v>66.818181818181813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0.93020000000000003</v>
      </c>
      <c r="R22" s="43"/>
      <c r="S22" s="43"/>
      <c r="T22" s="22">
        <v>0</v>
      </c>
      <c r="U22" s="74">
        <f t="shared" si="3"/>
        <v>-30</v>
      </c>
      <c r="V22" s="70">
        <f t="shared" si="4"/>
        <v>-30</v>
      </c>
      <c r="W22" s="70"/>
      <c r="X22" s="70">
        <f t="shared" si="5"/>
        <v>32.977339488040286</v>
      </c>
      <c r="Y22" s="70">
        <f t="shared" si="6"/>
        <v>2.9773394880402861</v>
      </c>
      <c r="Z22" s="70">
        <f t="shared" si="7"/>
        <v>3</v>
      </c>
      <c r="AA22" s="24">
        <f t="shared" si="8"/>
        <v>3</v>
      </c>
      <c r="AB22" s="67">
        <f t="shared" si="9"/>
        <v>33</v>
      </c>
    </row>
    <row r="23" spans="1:28" ht="15" customHeight="1" x14ac:dyDescent="0.25">
      <c r="A23" s="71">
        <v>422</v>
      </c>
      <c r="B23" s="71">
        <v>30</v>
      </c>
      <c r="C23" s="68">
        <v>0.17</v>
      </c>
      <c r="D23" s="68">
        <v>255.89</v>
      </c>
      <c r="E23" s="68">
        <v>209.4</v>
      </c>
      <c r="F23" s="68">
        <v>0</v>
      </c>
      <c r="G23" s="85">
        <f t="shared" si="13"/>
        <v>28.583333333333332</v>
      </c>
      <c r="H23" s="68">
        <v>0</v>
      </c>
      <c r="I23" s="85">
        <f t="shared" si="14"/>
        <v>61.25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71"/>
      <c r="T23" s="22">
        <v>0</v>
      </c>
      <c r="U23" s="74">
        <f t="shared" si="3"/>
        <v>-30</v>
      </c>
      <c r="V23" s="70">
        <f t="shared" si="4"/>
        <v>-30</v>
      </c>
      <c r="W23" s="70"/>
      <c r="X23" s="70">
        <f t="shared" si="5"/>
        <v>32.977339488040286</v>
      </c>
      <c r="Y23" s="70">
        <f t="shared" si="6"/>
        <v>2.9773394880402861</v>
      </c>
      <c r="Z23" s="70">
        <f t="shared" si="7"/>
        <v>3</v>
      </c>
      <c r="AA23" s="24">
        <f t="shared" si="8"/>
        <v>3</v>
      </c>
      <c r="AB23" s="67">
        <f t="shared" si="9"/>
        <v>33</v>
      </c>
    </row>
    <row r="24" spans="1:28" ht="15" customHeight="1" x14ac:dyDescent="0.25">
      <c r="A24" s="71">
        <v>378</v>
      </c>
      <c r="B24" s="71">
        <v>30</v>
      </c>
      <c r="C24" s="68">
        <v>0</v>
      </c>
      <c r="D24" s="68">
        <v>255.97</v>
      </c>
      <c r="E24" s="68">
        <v>209.4</v>
      </c>
      <c r="F24" s="68">
        <v>0</v>
      </c>
      <c r="G24" s="85">
        <f t="shared" si="13"/>
        <v>29.76923076923077</v>
      </c>
      <c r="H24" s="68">
        <v>0</v>
      </c>
      <c r="I24" s="85">
        <f t="shared" si="14"/>
        <v>56.53846153846154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71"/>
      <c r="T24" s="22">
        <v>0</v>
      </c>
      <c r="U24" s="74">
        <f t="shared" si="3"/>
        <v>-30</v>
      </c>
      <c r="V24" s="70">
        <f t="shared" si="4"/>
        <v>-30</v>
      </c>
      <c r="W24" s="70"/>
      <c r="X24" s="70">
        <f t="shared" si="5"/>
        <v>32.977339488040286</v>
      </c>
      <c r="Y24" s="70">
        <f t="shared" si="6"/>
        <v>2.9773394880402861</v>
      </c>
      <c r="Z24" s="70">
        <f t="shared" si="7"/>
        <v>3</v>
      </c>
      <c r="AA24" s="24">
        <f t="shared" si="8"/>
        <v>3</v>
      </c>
      <c r="AB24" s="67">
        <f t="shared" si="9"/>
        <v>33</v>
      </c>
    </row>
    <row r="25" spans="1:28" ht="15" customHeight="1" x14ac:dyDescent="0.25">
      <c r="A25" s="71">
        <v>334</v>
      </c>
      <c r="B25" s="71">
        <v>30</v>
      </c>
      <c r="C25" s="68">
        <v>0</v>
      </c>
      <c r="D25" s="68">
        <v>256.04000000000002</v>
      </c>
      <c r="E25" s="68">
        <v>209.4</v>
      </c>
      <c r="F25" s="68">
        <v>0</v>
      </c>
      <c r="G25" s="85">
        <f t="shared" si="13"/>
        <v>30.785714285714285</v>
      </c>
      <c r="H25" s="68">
        <v>0</v>
      </c>
      <c r="I25" s="85">
        <f t="shared" si="14"/>
        <v>52.5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71"/>
      <c r="T25" s="22">
        <v>0</v>
      </c>
      <c r="U25" s="74">
        <f t="shared" si="3"/>
        <v>-30</v>
      </c>
      <c r="V25" s="70">
        <f t="shared" si="4"/>
        <v>-30</v>
      </c>
      <c r="W25" s="70"/>
      <c r="X25" s="70">
        <f t="shared" si="5"/>
        <v>32.977339488040286</v>
      </c>
      <c r="Y25" s="70">
        <f t="shared" si="6"/>
        <v>2.9773394880402861</v>
      </c>
      <c r="Z25" s="70">
        <f t="shared" si="7"/>
        <v>3</v>
      </c>
      <c r="AA25" s="24">
        <f t="shared" si="8"/>
        <v>3</v>
      </c>
      <c r="AB25" s="67">
        <f t="shared" si="9"/>
        <v>33</v>
      </c>
    </row>
    <row r="26" spans="1:28" ht="15" customHeight="1" x14ac:dyDescent="0.25">
      <c r="A26" s="71">
        <v>311</v>
      </c>
      <c r="B26" s="71">
        <v>30</v>
      </c>
      <c r="C26" s="68">
        <v>0</v>
      </c>
      <c r="D26" s="68">
        <v>256.10000000000002</v>
      </c>
      <c r="E26" s="68">
        <v>209.4</v>
      </c>
      <c r="F26" s="68">
        <v>0</v>
      </c>
      <c r="G26" s="85">
        <f t="shared" si="13"/>
        <v>30.266666666666666</v>
      </c>
      <c r="H26" s="68">
        <v>0</v>
      </c>
      <c r="I26" s="85">
        <f t="shared" si="14"/>
        <v>49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71"/>
      <c r="T26" s="22">
        <v>0</v>
      </c>
      <c r="U26" s="74">
        <f t="shared" si="3"/>
        <v>-30</v>
      </c>
      <c r="V26" s="70">
        <f t="shared" si="4"/>
        <v>-30</v>
      </c>
      <c r="W26" s="70"/>
      <c r="X26" s="70">
        <f t="shared" si="5"/>
        <v>32.977339488040286</v>
      </c>
      <c r="Y26" s="70">
        <f t="shared" si="6"/>
        <v>2.9773394880402861</v>
      </c>
      <c r="Z26" s="70">
        <f t="shared" si="7"/>
        <v>3</v>
      </c>
      <c r="AA26" s="24">
        <f t="shared" si="8"/>
        <v>3</v>
      </c>
      <c r="AB26" s="67">
        <f t="shared" si="9"/>
        <v>33</v>
      </c>
    </row>
    <row r="27" spans="1:28" ht="15" customHeight="1" x14ac:dyDescent="0.25">
      <c r="A27" s="71">
        <v>289</v>
      </c>
      <c r="B27" s="71">
        <v>30</v>
      </c>
      <c r="C27" s="68">
        <v>0</v>
      </c>
      <c r="D27" s="68">
        <v>256.16000000000003</v>
      </c>
      <c r="E27" s="68">
        <v>209.4</v>
      </c>
      <c r="F27" s="68">
        <v>0</v>
      </c>
      <c r="G27" s="85">
        <f t="shared" si="13"/>
        <v>29.75</v>
      </c>
      <c r="H27" s="68">
        <v>0</v>
      </c>
      <c r="I27" s="85">
        <f t="shared" si="14"/>
        <v>45.9375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71"/>
      <c r="T27" s="22">
        <v>0</v>
      </c>
      <c r="U27" s="74">
        <f t="shared" si="3"/>
        <v>-30</v>
      </c>
      <c r="V27" s="70">
        <f t="shared" si="4"/>
        <v>-30</v>
      </c>
      <c r="W27" s="70"/>
      <c r="X27" s="70">
        <f t="shared" si="5"/>
        <v>32.977339488040286</v>
      </c>
      <c r="Y27" s="70">
        <f t="shared" si="6"/>
        <v>2.9773394880402861</v>
      </c>
      <c r="Z27" s="70">
        <f t="shared" si="7"/>
        <v>3</v>
      </c>
      <c r="AA27" s="24">
        <f t="shared" si="8"/>
        <v>3</v>
      </c>
      <c r="AB27" s="67">
        <f t="shared" si="9"/>
        <v>33</v>
      </c>
    </row>
    <row r="28" spans="1:28" ht="15" customHeight="1" x14ac:dyDescent="0.25">
      <c r="A28" s="71">
        <v>267</v>
      </c>
      <c r="B28" s="71">
        <v>30</v>
      </c>
      <c r="C28" s="68">
        <v>0.28000000000000003</v>
      </c>
      <c r="D28" s="68">
        <v>256.20999999999998</v>
      </c>
      <c r="E28" s="68">
        <v>209.4</v>
      </c>
      <c r="F28" s="68">
        <v>0</v>
      </c>
      <c r="G28" s="85">
        <f t="shared" si="13"/>
        <v>29.294117647058822</v>
      </c>
      <c r="H28" s="68">
        <v>0</v>
      </c>
      <c r="I28" s="85">
        <f t="shared" si="14"/>
        <v>43.235294117647058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71"/>
      <c r="T28" s="22">
        <v>0</v>
      </c>
      <c r="U28" s="74">
        <f t="shared" si="3"/>
        <v>-30</v>
      </c>
      <c r="V28" s="70">
        <f t="shared" si="4"/>
        <v>-30</v>
      </c>
      <c r="W28" s="70"/>
      <c r="X28" s="70">
        <f t="shared" si="5"/>
        <v>32.977339488040286</v>
      </c>
      <c r="Y28" s="70">
        <f t="shared" si="6"/>
        <v>2.9773394880402861</v>
      </c>
      <c r="Z28" s="70">
        <f t="shared" si="7"/>
        <v>3</v>
      </c>
      <c r="AA28" s="24">
        <f t="shared" si="8"/>
        <v>3</v>
      </c>
      <c r="AB28" s="67">
        <f t="shared" si="9"/>
        <v>33</v>
      </c>
    </row>
    <row r="29" spans="1:28" ht="15" customHeight="1" x14ac:dyDescent="0.25">
      <c r="A29" s="71">
        <v>304</v>
      </c>
      <c r="B29" s="71">
        <v>30</v>
      </c>
      <c r="C29" s="68">
        <v>0</v>
      </c>
      <c r="D29" s="68">
        <v>256.27</v>
      </c>
      <c r="E29" s="68">
        <v>209.4</v>
      </c>
      <c r="F29" s="68">
        <v>0</v>
      </c>
      <c r="G29" s="85">
        <f t="shared" si="13"/>
        <v>25.611111111111111</v>
      </c>
      <c r="H29" s="68">
        <v>0</v>
      </c>
      <c r="I29" s="85">
        <f t="shared" si="14"/>
        <v>40.833333333333336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71"/>
      <c r="T29" s="22">
        <v>0</v>
      </c>
      <c r="U29" s="74">
        <f t="shared" si="3"/>
        <v>-30</v>
      </c>
      <c r="V29" s="70">
        <f t="shared" si="4"/>
        <v>-30</v>
      </c>
      <c r="W29" s="70"/>
      <c r="X29" s="70">
        <f t="shared" si="5"/>
        <v>32.977339488040286</v>
      </c>
      <c r="Y29" s="70">
        <f t="shared" si="6"/>
        <v>2.9773394880402861</v>
      </c>
      <c r="Z29" s="70">
        <f t="shared" si="7"/>
        <v>3</v>
      </c>
      <c r="AA29" s="24">
        <f t="shared" si="8"/>
        <v>3</v>
      </c>
      <c r="AB29" s="67">
        <f t="shared" si="9"/>
        <v>33</v>
      </c>
    </row>
    <row r="30" spans="1:28" ht="15" customHeight="1" x14ac:dyDescent="0.25">
      <c r="A30" s="71">
        <v>327</v>
      </c>
      <c r="B30" s="71">
        <v>30</v>
      </c>
      <c r="C30" s="68">
        <v>0</v>
      </c>
      <c r="D30" s="68">
        <v>256.33999999999997</v>
      </c>
      <c r="E30" s="68">
        <v>209.4</v>
      </c>
      <c r="F30" s="68">
        <v>0</v>
      </c>
      <c r="G30" s="85">
        <f t="shared" si="13"/>
        <v>23.05263157894737</v>
      </c>
      <c r="H30" s="68">
        <v>0</v>
      </c>
      <c r="I30" s="85">
        <f t="shared" si="14"/>
        <v>38.684210526315788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71"/>
      <c r="T30" s="22">
        <v>0</v>
      </c>
      <c r="U30" s="74">
        <f t="shared" si="3"/>
        <v>-30</v>
      </c>
      <c r="V30" s="70">
        <f t="shared" si="4"/>
        <v>-30</v>
      </c>
      <c r="W30" s="70"/>
      <c r="X30" s="70">
        <f t="shared" si="5"/>
        <v>32.977339488040286</v>
      </c>
      <c r="Y30" s="70">
        <f t="shared" si="6"/>
        <v>2.9773394880402861</v>
      </c>
      <c r="Z30" s="70">
        <f t="shared" si="7"/>
        <v>3</v>
      </c>
      <c r="AA30" s="24">
        <f t="shared" si="8"/>
        <v>3</v>
      </c>
      <c r="AB30" s="67">
        <f t="shared" si="9"/>
        <v>33</v>
      </c>
    </row>
    <row r="31" spans="1:28" ht="15" customHeight="1" x14ac:dyDescent="0.25">
      <c r="A31" s="71">
        <v>256</v>
      </c>
      <c r="B31" s="71">
        <v>30</v>
      </c>
      <c r="C31" s="68">
        <v>0</v>
      </c>
      <c r="D31" s="68">
        <v>256.39</v>
      </c>
      <c r="E31" s="68">
        <v>209.4</v>
      </c>
      <c r="F31" s="68">
        <v>0</v>
      </c>
      <c r="G31" s="85">
        <f t="shared" si="13"/>
        <v>25.45</v>
      </c>
      <c r="H31" s="68">
        <v>0</v>
      </c>
      <c r="I31" s="85">
        <f t="shared" si="14"/>
        <v>36.75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71"/>
      <c r="T31" s="22">
        <v>0</v>
      </c>
      <c r="U31" s="74">
        <f t="shared" si="3"/>
        <v>-30</v>
      </c>
      <c r="V31" s="70">
        <f t="shared" si="4"/>
        <v>-30</v>
      </c>
      <c r="W31" s="70"/>
      <c r="X31" s="70">
        <f t="shared" si="5"/>
        <v>32.977339488040286</v>
      </c>
      <c r="Y31" s="70">
        <f t="shared" si="6"/>
        <v>2.9773394880402861</v>
      </c>
      <c r="Z31" s="70">
        <f t="shared" si="7"/>
        <v>3</v>
      </c>
      <c r="AA31" s="24">
        <f t="shared" si="8"/>
        <v>3</v>
      </c>
      <c r="AB31" s="67">
        <f t="shared" si="9"/>
        <v>33</v>
      </c>
    </row>
    <row r="32" spans="1:28" ht="15" customHeight="1" x14ac:dyDescent="0.25">
      <c r="A32" s="71">
        <v>239</v>
      </c>
      <c r="B32" s="71">
        <v>30</v>
      </c>
      <c r="C32" s="68">
        <v>0</v>
      </c>
      <c r="D32" s="68">
        <v>256.44</v>
      </c>
      <c r="E32" s="68">
        <v>209.4</v>
      </c>
      <c r="F32" s="68">
        <v>0</v>
      </c>
      <c r="G32" s="85">
        <f t="shared" si="13"/>
        <v>25.047619047619047</v>
      </c>
      <c r="H32" s="68">
        <v>0</v>
      </c>
      <c r="I32" s="85">
        <f t="shared" si="14"/>
        <v>35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71"/>
      <c r="T32" s="22">
        <v>0</v>
      </c>
      <c r="U32" s="74">
        <f t="shared" si="3"/>
        <v>-30</v>
      </c>
      <c r="V32" s="70">
        <f t="shared" si="4"/>
        <v>-30</v>
      </c>
      <c r="W32" s="70"/>
      <c r="X32" s="70">
        <f t="shared" si="5"/>
        <v>32.977339488040286</v>
      </c>
      <c r="Y32" s="70">
        <f t="shared" si="6"/>
        <v>2.9773394880402861</v>
      </c>
      <c r="Z32" s="70">
        <f t="shared" si="7"/>
        <v>3</v>
      </c>
      <c r="AA32" s="24">
        <f t="shared" si="8"/>
        <v>3</v>
      </c>
      <c r="AB32" s="67">
        <f t="shared" si="9"/>
        <v>33</v>
      </c>
    </row>
    <row r="33" spans="1:28" ht="15" customHeight="1" x14ac:dyDescent="0.25">
      <c r="A33" s="71">
        <v>118</v>
      </c>
      <c r="B33" s="71">
        <v>30</v>
      </c>
      <c r="C33" s="68">
        <v>0.11</v>
      </c>
      <c r="D33" s="68">
        <v>256.45999999999998</v>
      </c>
      <c r="E33" s="68">
        <v>209.4</v>
      </c>
      <c r="F33" s="68">
        <v>0</v>
      </c>
      <c r="G33" s="85">
        <f t="shared" si="13"/>
        <v>29.40909090909091</v>
      </c>
      <c r="H33" s="68">
        <v>0</v>
      </c>
      <c r="I33" s="85">
        <f t="shared" si="14"/>
        <v>33.409090909090907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71"/>
      <c r="T33" s="22">
        <v>0</v>
      </c>
      <c r="U33" s="74">
        <f t="shared" si="3"/>
        <v>-30</v>
      </c>
      <c r="V33" s="70">
        <f t="shared" si="4"/>
        <v>-30</v>
      </c>
      <c r="W33" s="70"/>
      <c r="X33" s="70">
        <f t="shared" si="5"/>
        <v>32.977339488040286</v>
      </c>
      <c r="Y33" s="70">
        <f t="shared" si="6"/>
        <v>2.9773394880402861</v>
      </c>
      <c r="Z33" s="70">
        <f t="shared" si="7"/>
        <v>3</v>
      </c>
      <c r="AA33" s="24">
        <f t="shared" si="8"/>
        <v>3</v>
      </c>
      <c r="AB33" s="67">
        <f t="shared" si="9"/>
        <v>33</v>
      </c>
    </row>
    <row r="34" spans="1:28" ht="15" customHeight="1" x14ac:dyDescent="0.25">
      <c r="A34" s="71">
        <v>227</v>
      </c>
      <c r="B34" s="71">
        <v>30</v>
      </c>
      <c r="C34" s="68">
        <v>1.44</v>
      </c>
      <c r="D34" s="68">
        <v>256.5</v>
      </c>
      <c r="E34" s="68">
        <v>209.4</v>
      </c>
      <c r="F34" s="68">
        <v>0</v>
      </c>
      <c r="G34" s="85">
        <f t="shared" si="13"/>
        <v>23.391304347826086</v>
      </c>
      <c r="H34" s="68">
        <v>0</v>
      </c>
      <c r="I34" s="85">
        <f t="shared" si="14"/>
        <v>31.956521739130434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1</v>
      </c>
      <c r="N34" s="26"/>
      <c r="O34" s="26"/>
      <c r="P34" s="25"/>
      <c r="Q34" s="71"/>
      <c r="T34" s="22">
        <v>0</v>
      </c>
      <c r="U34" s="74">
        <f t="shared" ref="U34:U65" si="16">T34-B34</f>
        <v>-30</v>
      </c>
      <c r="V34" s="70">
        <f t="shared" ref="V34:V65" si="17">ROUND(U34,0)</f>
        <v>-30</v>
      </c>
      <c r="W34" s="70"/>
      <c r="X34" s="70">
        <f t="shared" ref="X34:X65" si="18">B34/$W$2*$W$3</f>
        <v>32.977339488040286</v>
      </c>
      <c r="Y34" s="70">
        <f t="shared" ref="Y34:Y65" si="19">X34-B34</f>
        <v>2.9773394880402861</v>
      </c>
      <c r="Z34" s="70">
        <f t="shared" ref="Z34:Z65" si="20">ROUND(Y34,0)</f>
        <v>3</v>
      </c>
      <c r="AA34" s="24">
        <f t="shared" ref="AA34:AA65" si="21">IF(V34&gt;=0,V34,Z34)</f>
        <v>3</v>
      </c>
      <c r="AB34" s="67">
        <f t="shared" ref="AB34:AB65" si="22">B34+AA34</f>
        <v>33</v>
      </c>
    </row>
    <row r="35" spans="1:28" ht="15" customHeight="1" x14ac:dyDescent="0.25">
      <c r="A35" s="71">
        <v>232</v>
      </c>
      <c r="B35" s="71">
        <v>30</v>
      </c>
      <c r="C35" s="68">
        <v>2.61</v>
      </c>
      <c r="D35" s="68">
        <v>256.55</v>
      </c>
      <c r="E35" s="68">
        <v>209.4</v>
      </c>
      <c r="F35" s="68">
        <v>0</v>
      </c>
      <c r="G35" s="85">
        <f t="shared" si="13"/>
        <v>22.208333333333332</v>
      </c>
      <c r="H35" s="68">
        <v>0</v>
      </c>
      <c r="I35" s="85">
        <f t="shared" si="14"/>
        <v>30.625</v>
      </c>
      <c r="J35" s="72">
        <f t="shared" ref="J35:J66" si="23">IF(ABS(B35-B34)&lt;=50,1,0)</f>
        <v>1</v>
      </c>
      <c r="K35" s="72">
        <f t="shared" ref="K35:K66" si="24">IF(ABS((B35-B34))&lt;=50,1,IF((B35-B34)*($B$4-$B$2)&gt;=0,1,-1))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71"/>
      <c r="T35" s="22">
        <v>0</v>
      </c>
      <c r="U35" s="74">
        <f t="shared" si="16"/>
        <v>-30</v>
      </c>
      <c r="V35" s="70">
        <f t="shared" si="17"/>
        <v>-30</v>
      </c>
      <c r="W35" s="70"/>
      <c r="X35" s="70">
        <f t="shared" si="18"/>
        <v>32.977339488040286</v>
      </c>
      <c r="Y35" s="70">
        <f t="shared" si="19"/>
        <v>2.9773394880402861</v>
      </c>
      <c r="Z35" s="70">
        <f t="shared" si="20"/>
        <v>3</v>
      </c>
      <c r="AA35" s="24">
        <f t="shared" si="21"/>
        <v>3</v>
      </c>
      <c r="AB35" s="67">
        <f t="shared" si="22"/>
        <v>33</v>
      </c>
    </row>
    <row r="36" spans="1:28" ht="15" customHeight="1" x14ac:dyDescent="0.25">
      <c r="A36" s="71">
        <v>241</v>
      </c>
      <c r="B36" s="71">
        <v>30</v>
      </c>
      <c r="C36" s="68">
        <v>1.72</v>
      </c>
      <c r="D36" s="68">
        <v>256.60000000000002</v>
      </c>
      <c r="E36" s="68">
        <v>209.4</v>
      </c>
      <c r="F36" s="68">
        <v>0</v>
      </c>
      <c r="G36" s="85">
        <f t="shared" si="13"/>
        <v>20.96</v>
      </c>
      <c r="H36" s="68">
        <v>0</v>
      </c>
      <c r="I36" s="85">
        <f t="shared" si="14"/>
        <v>29.4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71"/>
      <c r="T36" s="22">
        <v>0</v>
      </c>
      <c r="U36" s="74">
        <f t="shared" si="16"/>
        <v>-30</v>
      </c>
      <c r="V36" s="70">
        <f t="shared" si="17"/>
        <v>-30</v>
      </c>
      <c r="W36" s="70"/>
      <c r="X36" s="70">
        <f t="shared" si="18"/>
        <v>32.977339488040286</v>
      </c>
      <c r="Y36" s="70">
        <f t="shared" si="19"/>
        <v>2.9773394880402861</v>
      </c>
      <c r="Z36" s="70">
        <f t="shared" si="20"/>
        <v>3</v>
      </c>
      <c r="AA36" s="24">
        <f t="shared" si="21"/>
        <v>3</v>
      </c>
      <c r="AB36" s="67">
        <f t="shared" si="22"/>
        <v>33</v>
      </c>
    </row>
    <row r="37" spans="1:28" ht="15" customHeight="1" x14ac:dyDescent="0.25">
      <c r="A37" s="71">
        <v>170</v>
      </c>
      <c r="B37" s="71">
        <v>30</v>
      </c>
      <c r="C37" s="68">
        <v>0.56000000000000005</v>
      </c>
      <c r="D37" s="68">
        <v>256.63</v>
      </c>
      <c r="E37" s="68">
        <v>209.4</v>
      </c>
      <c r="F37" s="68">
        <v>0</v>
      </c>
      <c r="G37" s="85">
        <f t="shared" si="13"/>
        <v>22.884615384615383</v>
      </c>
      <c r="H37" s="68">
        <v>0</v>
      </c>
      <c r="I37" s="85">
        <f t="shared" si="14"/>
        <v>28.26923076923077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71"/>
      <c r="T37" s="22">
        <v>0</v>
      </c>
      <c r="U37" s="74">
        <f t="shared" si="16"/>
        <v>-30</v>
      </c>
      <c r="V37" s="70">
        <f t="shared" si="17"/>
        <v>-30</v>
      </c>
      <c r="W37" s="70"/>
      <c r="X37" s="70">
        <f t="shared" si="18"/>
        <v>32.977339488040286</v>
      </c>
      <c r="Y37" s="70">
        <f t="shared" si="19"/>
        <v>2.9773394880402861</v>
      </c>
      <c r="Z37" s="70">
        <f t="shared" si="20"/>
        <v>3</v>
      </c>
      <c r="AA37" s="24">
        <f t="shared" si="21"/>
        <v>3</v>
      </c>
      <c r="AB37" s="67">
        <f t="shared" si="22"/>
        <v>33</v>
      </c>
    </row>
    <row r="38" spans="1:28" ht="15" customHeight="1" x14ac:dyDescent="0.25">
      <c r="A38" s="71">
        <v>222</v>
      </c>
      <c r="B38" s="71">
        <v>30</v>
      </c>
      <c r="C38" s="68">
        <v>0</v>
      </c>
      <c r="D38" s="68">
        <v>256.67</v>
      </c>
      <c r="E38" s="68">
        <v>209.4</v>
      </c>
      <c r="F38" s="68">
        <v>0</v>
      </c>
      <c r="G38" s="85">
        <f t="shared" si="13"/>
        <v>20.111111111111111</v>
      </c>
      <c r="H38" s="68">
        <v>0</v>
      </c>
      <c r="I38" s="85">
        <f t="shared" si="14"/>
        <v>27.222222222222221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1</v>
      </c>
      <c r="N38" s="26"/>
      <c r="O38" s="26"/>
      <c r="P38" s="25"/>
      <c r="Q38" s="71"/>
      <c r="T38" s="22">
        <v>0</v>
      </c>
      <c r="U38" s="74">
        <f t="shared" si="16"/>
        <v>-30</v>
      </c>
      <c r="V38" s="70">
        <f t="shared" si="17"/>
        <v>-30</v>
      </c>
      <c r="W38" s="70"/>
      <c r="X38" s="70">
        <f t="shared" si="18"/>
        <v>32.977339488040286</v>
      </c>
      <c r="Y38" s="70">
        <f t="shared" si="19"/>
        <v>2.9773394880402861</v>
      </c>
      <c r="Z38" s="70">
        <f t="shared" si="20"/>
        <v>3</v>
      </c>
      <c r="AA38" s="24">
        <f t="shared" si="21"/>
        <v>3</v>
      </c>
      <c r="AB38" s="67">
        <f t="shared" si="22"/>
        <v>33</v>
      </c>
    </row>
    <row r="39" spans="1:28" ht="15" customHeight="1" x14ac:dyDescent="0.25">
      <c r="A39" s="71">
        <v>95</v>
      </c>
      <c r="B39" s="71">
        <v>30</v>
      </c>
      <c r="C39" s="68">
        <v>0</v>
      </c>
      <c r="D39" s="68">
        <v>256.69</v>
      </c>
      <c r="E39" s="68">
        <v>209.4</v>
      </c>
      <c r="F39" s="68">
        <v>0</v>
      </c>
      <c r="G39" s="85">
        <f t="shared" si="13"/>
        <v>23.928571428571427</v>
      </c>
      <c r="H39" s="68">
        <v>0</v>
      </c>
      <c r="I39" s="85">
        <f t="shared" si="14"/>
        <v>26.25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71"/>
      <c r="T39" s="22">
        <v>0</v>
      </c>
      <c r="U39" s="74">
        <f t="shared" si="16"/>
        <v>-30</v>
      </c>
      <c r="V39" s="70">
        <f t="shared" si="17"/>
        <v>-30</v>
      </c>
      <c r="W39" s="70"/>
      <c r="X39" s="70">
        <f t="shared" si="18"/>
        <v>32.977339488040286</v>
      </c>
      <c r="Y39" s="70">
        <f t="shared" si="19"/>
        <v>2.9773394880402861</v>
      </c>
      <c r="Z39" s="70">
        <f t="shared" si="20"/>
        <v>3</v>
      </c>
      <c r="AA39" s="24">
        <f t="shared" si="21"/>
        <v>3</v>
      </c>
      <c r="AB39" s="67">
        <f t="shared" si="22"/>
        <v>33</v>
      </c>
    </row>
    <row r="40" spans="1:28" ht="15" customHeight="1" x14ac:dyDescent="0.25">
      <c r="A40" s="71">
        <v>231</v>
      </c>
      <c r="B40" s="71">
        <v>30</v>
      </c>
      <c r="C40" s="68">
        <v>0</v>
      </c>
      <c r="D40" s="68">
        <v>256.73</v>
      </c>
      <c r="E40" s="68">
        <v>209.4</v>
      </c>
      <c r="F40" s="68">
        <v>0</v>
      </c>
      <c r="G40" s="85">
        <f t="shared" si="13"/>
        <v>18.413793103448278</v>
      </c>
      <c r="H40" s="68">
        <v>0</v>
      </c>
      <c r="I40" s="85">
        <f t="shared" si="14"/>
        <v>25.344827586206897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1</v>
      </c>
      <c r="N40" s="26"/>
      <c r="O40" s="26"/>
      <c r="P40" s="25"/>
      <c r="Q40" s="71"/>
      <c r="T40" s="22">
        <v>0</v>
      </c>
      <c r="U40" s="74">
        <f t="shared" si="16"/>
        <v>-30</v>
      </c>
      <c r="V40" s="70">
        <f t="shared" si="17"/>
        <v>-30</v>
      </c>
      <c r="W40" s="70"/>
      <c r="X40" s="70">
        <f t="shared" si="18"/>
        <v>32.977339488040286</v>
      </c>
      <c r="Y40" s="70">
        <f t="shared" si="19"/>
        <v>2.9773394880402861</v>
      </c>
      <c r="Z40" s="70">
        <f t="shared" si="20"/>
        <v>3</v>
      </c>
      <c r="AA40" s="24">
        <f t="shared" si="21"/>
        <v>3</v>
      </c>
      <c r="AB40" s="67">
        <f t="shared" si="22"/>
        <v>33</v>
      </c>
    </row>
    <row r="41" spans="1:28" ht="15" customHeight="1" x14ac:dyDescent="0.25">
      <c r="A41" s="71">
        <v>154</v>
      </c>
      <c r="B41" s="71">
        <v>30</v>
      </c>
      <c r="C41" s="68">
        <v>0</v>
      </c>
      <c r="D41" s="68">
        <v>256.76</v>
      </c>
      <c r="E41" s="68">
        <v>209.4</v>
      </c>
      <c r="F41" s="68">
        <v>0</v>
      </c>
      <c r="G41" s="85">
        <f t="shared" si="13"/>
        <v>20.366666666666667</v>
      </c>
      <c r="H41" s="68">
        <v>0</v>
      </c>
      <c r="I41" s="85">
        <f t="shared" si="14"/>
        <v>24.5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0</v>
      </c>
      <c r="N41" s="26"/>
      <c r="O41" s="26"/>
      <c r="P41" s="25"/>
      <c r="Q41" s="71"/>
      <c r="T41" s="22">
        <v>0</v>
      </c>
      <c r="U41" s="74">
        <f t="shared" si="16"/>
        <v>-30</v>
      </c>
      <c r="V41" s="70">
        <f t="shared" si="17"/>
        <v>-30</v>
      </c>
      <c r="W41" s="70"/>
      <c r="X41" s="70">
        <f t="shared" si="18"/>
        <v>32.977339488040286</v>
      </c>
      <c r="Y41" s="70">
        <f t="shared" si="19"/>
        <v>2.9773394880402861</v>
      </c>
      <c r="Z41" s="70">
        <f t="shared" si="20"/>
        <v>3</v>
      </c>
      <c r="AA41" s="24">
        <f t="shared" si="21"/>
        <v>3</v>
      </c>
      <c r="AB41" s="67">
        <f t="shared" si="22"/>
        <v>33</v>
      </c>
    </row>
    <row r="42" spans="1:28" ht="15" customHeight="1" x14ac:dyDescent="0.25">
      <c r="A42" s="71">
        <v>154</v>
      </c>
      <c r="B42" s="71">
        <v>30</v>
      </c>
      <c r="C42" s="68">
        <v>0</v>
      </c>
      <c r="D42" s="68">
        <v>256.79000000000002</v>
      </c>
      <c r="E42" s="68">
        <v>209.4</v>
      </c>
      <c r="F42" s="68">
        <v>0</v>
      </c>
      <c r="G42" s="85">
        <f t="shared" si="13"/>
        <v>19.70967741935484</v>
      </c>
      <c r="H42" s="68">
        <v>0</v>
      </c>
      <c r="I42" s="85">
        <f t="shared" si="14"/>
        <v>23.70967741935484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1</v>
      </c>
      <c r="N42" s="26"/>
      <c r="O42" s="26"/>
      <c r="P42" s="25"/>
      <c r="Q42" s="71"/>
      <c r="T42" s="22">
        <v>0</v>
      </c>
      <c r="U42" s="74">
        <f t="shared" si="16"/>
        <v>-30</v>
      </c>
      <c r="V42" s="70">
        <f t="shared" si="17"/>
        <v>-30</v>
      </c>
      <c r="W42" s="70"/>
      <c r="X42" s="70">
        <f t="shared" si="18"/>
        <v>32.977339488040286</v>
      </c>
      <c r="Y42" s="70">
        <f t="shared" si="19"/>
        <v>2.9773394880402861</v>
      </c>
      <c r="Z42" s="70">
        <f t="shared" si="20"/>
        <v>3</v>
      </c>
      <c r="AA42" s="24">
        <f t="shared" si="21"/>
        <v>3</v>
      </c>
      <c r="AB42" s="67">
        <f t="shared" si="22"/>
        <v>33</v>
      </c>
    </row>
    <row r="43" spans="1:28" ht="15" customHeight="1" x14ac:dyDescent="0.25">
      <c r="A43" s="71">
        <v>138</v>
      </c>
      <c r="B43" s="71">
        <v>30</v>
      </c>
      <c r="C43" s="68">
        <v>0</v>
      </c>
      <c r="D43" s="68">
        <v>256.81</v>
      </c>
      <c r="E43" s="68">
        <v>209.4</v>
      </c>
      <c r="F43" s="68">
        <v>0</v>
      </c>
      <c r="G43" s="85">
        <f t="shared" si="13"/>
        <v>19.59375</v>
      </c>
      <c r="H43" s="68">
        <v>0</v>
      </c>
      <c r="I43" s="85">
        <f t="shared" si="14"/>
        <v>22.96875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71"/>
      <c r="T43" s="22">
        <v>0</v>
      </c>
      <c r="U43" s="74">
        <f t="shared" si="16"/>
        <v>-30</v>
      </c>
      <c r="V43" s="70">
        <f t="shared" si="17"/>
        <v>-30</v>
      </c>
      <c r="W43" s="70"/>
      <c r="X43" s="70">
        <f t="shared" si="18"/>
        <v>32.977339488040286</v>
      </c>
      <c r="Y43" s="70">
        <f t="shared" si="19"/>
        <v>2.9773394880402861</v>
      </c>
      <c r="Z43" s="70">
        <f t="shared" si="20"/>
        <v>3</v>
      </c>
      <c r="AA43" s="24">
        <f t="shared" si="21"/>
        <v>3</v>
      </c>
      <c r="AB43" s="67">
        <f t="shared" si="22"/>
        <v>33</v>
      </c>
    </row>
    <row r="44" spans="1:28" ht="15" customHeight="1" x14ac:dyDescent="0.25">
      <c r="A44" s="71">
        <v>162</v>
      </c>
      <c r="B44" s="71">
        <v>30</v>
      </c>
      <c r="C44" s="68">
        <v>0</v>
      </c>
      <c r="D44" s="68">
        <v>256.83999999999997</v>
      </c>
      <c r="E44" s="68">
        <v>209.4</v>
      </c>
      <c r="F44" s="68">
        <v>0</v>
      </c>
      <c r="G44" s="85">
        <f t="shared" ref="G44:G75" si="26">($A$11-A44)/(ROW(A44)-ROW($A$11))</f>
        <v>18.272727272727273</v>
      </c>
      <c r="H44" s="68">
        <v>0</v>
      </c>
      <c r="I44" s="85">
        <f t="shared" ref="I44:I75" si="27">($A$11-B44)/(ROW(B44)-ROW($A$11))</f>
        <v>22.272727272727273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1</v>
      </c>
      <c r="N44" s="26"/>
      <c r="O44" s="26"/>
      <c r="P44" s="25"/>
      <c r="Q44" s="71"/>
      <c r="T44" s="22">
        <v>0</v>
      </c>
      <c r="U44" s="74">
        <f t="shared" si="16"/>
        <v>-30</v>
      </c>
      <c r="V44" s="70">
        <f t="shared" si="17"/>
        <v>-30</v>
      </c>
      <c r="W44" s="70"/>
      <c r="X44" s="70">
        <f t="shared" si="18"/>
        <v>32.977339488040286</v>
      </c>
      <c r="Y44" s="70">
        <f t="shared" si="19"/>
        <v>2.9773394880402861</v>
      </c>
      <c r="Z44" s="70">
        <f t="shared" si="20"/>
        <v>3</v>
      </c>
      <c r="AA44" s="24">
        <f t="shared" si="21"/>
        <v>3</v>
      </c>
      <c r="AB44" s="67">
        <f t="shared" si="22"/>
        <v>33</v>
      </c>
    </row>
    <row r="45" spans="1:28" ht="15" customHeight="1" x14ac:dyDescent="0.25">
      <c r="A45" s="71">
        <v>197</v>
      </c>
      <c r="B45" s="71">
        <v>30</v>
      </c>
      <c r="C45" s="68">
        <v>0</v>
      </c>
      <c r="D45" s="68">
        <v>256.88</v>
      </c>
      <c r="E45" s="68">
        <v>209.4</v>
      </c>
      <c r="F45" s="68">
        <v>0</v>
      </c>
      <c r="G45" s="85">
        <f t="shared" si="26"/>
        <v>16.705882352941178</v>
      </c>
      <c r="H45" s="68">
        <v>0</v>
      </c>
      <c r="I45" s="85">
        <f t="shared" si="27"/>
        <v>21.617647058823529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71"/>
      <c r="T45" s="22">
        <v>0</v>
      </c>
      <c r="U45" s="74">
        <f t="shared" si="16"/>
        <v>-30</v>
      </c>
      <c r="V45" s="70">
        <f t="shared" si="17"/>
        <v>-30</v>
      </c>
      <c r="W45" s="70"/>
      <c r="X45" s="70">
        <f t="shared" si="18"/>
        <v>32.977339488040286</v>
      </c>
      <c r="Y45" s="70">
        <f t="shared" si="19"/>
        <v>2.9773394880402861</v>
      </c>
      <c r="Z45" s="70">
        <f t="shared" si="20"/>
        <v>3</v>
      </c>
      <c r="AA45" s="24">
        <f t="shared" si="21"/>
        <v>3</v>
      </c>
      <c r="AB45" s="67">
        <f t="shared" si="22"/>
        <v>33</v>
      </c>
    </row>
    <row r="46" spans="1:28" ht="15" customHeight="1" x14ac:dyDescent="0.25">
      <c r="A46" s="71">
        <v>49</v>
      </c>
      <c r="B46" s="71">
        <v>30</v>
      </c>
      <c r="C46" s="68">
        <v>0</v>
      </c>
      <c r="D46" s="68">
        <v>256.88</v>
      </c>
      <c r="E46" s="68">
        <v>209.4</v>
      </c>
      <c r="F46" s="68">
        <v>0</v>
      </c>
      <c r="G46" s="85">
        <f t="shared" si="26"/>
        <v>20.457142857142856</v>
      </c>
      <c r="H46" s="68">
        <v>0</v>
      </c>
      <c r="I46" s="85">
        <f t="shared" si="27"/>
        <v>21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71"/>
      <c r="T46" s="22">
        <v>0</v>
      </c>
      <c r="U46" s="74">
        <f t="shared" si="16"/>
        <v>-30</v>
      </c>
      <c r="V46" s="70">
        <f t="shared" si="17"/>
        <v>-30</v>
      </c>
      <c r="W46" s="70"/>
      <c r="X46" s="70">
        <f t="shared" si="18"/>
        <v>32.977339488040286</v>
      </c>
      <c r="Y46" s="70">
        <f t="shared" si="19"/>
        <v>2.9773394880402861</v>
      </c>
      <c r="Z46" s="70">
        <f t="shared" si="20"/>
        <v>3</v>
      </c>
      <c r="AA46" s="24">
        <f t="shared" si="21"/>
        <v>3</v>
      </c>
      <c r="AB46" s="67">
        <f t="shared" si="22"/>
        <v>33</v>
      </c>
    </row>
    <row r="47" spans="1:28" ht="15" customHeight="1" x14ac:dyDescent="0.25">
      <c r="A47" s="71">
        <v>229</v>
      </c>
      <c r="B47" s="71">
        <v>30</v>
      </c>
      <c r="C47" s="68">
        <v>0.06</v>
      </c>
      <c r="D47" s="68">
        <v>256.93</v>
      </c>
      <c r="E47" s="68">
        <v>209.4</v>
      </c>
      <c r="F47" s="68">
        <v>0</v>
      </c>
      <c r="G47" s="85">
        <f t="shared" si="26"/>
        <v>14.888888888888889</v>
      </c>
      <c r="H47" s="68">
        <v>0</v>
      </c>
      <c r="I47" s="85">
        <f t="shared" si="27"/>
        <v>20.416666666666668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71"/>
      <c r="T47" s="22">
        <v>0</v>
      </c>
      <c r="U47" s="74">
        <f t="shared" si="16"/>
        <v>-30</v>
      </c>
      <c r="V47" s="70">
        <f t="shared" si="17"/>
        <v>-30</v>
      </c>
      <c r="W47" s="70"/>
      <c r="X47" s="70">
        <f t="shared" si="18"/>
        <v>32.977339488040286</v>
      </c>
      <c r="Y47" s="70">
        <f t="shared" si="19"/>
        <v>2.9773394880402861</v>
      </c>
      <c r="Z47" s="70">
        <f t="shared" si="20"/>
        <v>3</v>
      </c>
      <c r="AA47" s="24">
        <f t="shared" si="21"/>
        <v>3</v>
      </c>
      <c r="AB47" s="67">
        <f t="shared" si="22"/>
        <v>33</v>
      </c>
    </row>
    <row r="48" spans="1:28" ht="15" customHeight="1" x14ac:dyDescent="0.25">
      <c r="A48" s="71">
        <v>66</v>
      </c>
      <c r="B48" s="71">
        <v>30</v>
      </c>
      <c r="C48" s="68">
        <v>0</v>
      </c>
      <c r="D48" s="68">
        <v>256.93</v>
      </c>
      <c r="E48" s="68">
        <v>209.4</v>
      </c>
      <c r="F48" s="68">
        <v>0</v>
      </c>
      <c r="G48" s="85">
        <f t="shared" si="26"/>
        <v>18.891891891891891</v>
      </c>
      <c r="H48" s="68">
        <v>0</v>
      </c>
      <c r="I48" s="85">
        <f t="shared" si="27"/>
        <v>19.864864864864863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71"/>
      <c r="T48" s="22">
        <v>0</v>
      </c>
      <c r="U48" s="74">
        <f t="shared" si="16"/>
        <v>-30</v>
      </c>
      <c r="V48" s="70">
        <f t="shared" si="17"/>
        <v>-30</v>
      </c>
      <c r="W48" s="70"/>
      <c r="X48" s="70">
        <f t="shared" si="18"/>
        <v>32.977339488040286</v>
      </c>
      <c r="Y48" s="70">
        <f t="shared" si="19"/>
        <v>2.9773394880402861</v>
      </c>
      <c r="Z48" s="70">
        <f t="shared" si="20"/>
        <v>3</v>
      </c>
      <c r="AA48" s="24">
        <f t="shared" si="21"/>
        <v>3</v>
      </c>
      <c r="AB48" s="67">
        <f t="shared" si="22"/>
        <v>33</v>
      </c>
    </row>
    <row r="49" spans="1:28" ht="15" customHeight="1" x14ac:dyDescent="0.25">
      <c r="A49" s="71">
        <v>223</v>
      </c>
      <c r="B49" s="71">
        <v>30</v>
      </c>
      <c r="C49" s="68">
        <v>0</v>
      </c>
      <c r="D49" s="68">
        <v>256.98</v>
      </c>
      <c r="E49" s="68">
        <v>209.4</v>
      </c>
      <c r="F49" s="68">
        <v>0</v>
      </c>
      <c r="G49" s="85">
        <f t="shared" si="26"/>
        <v>14.263157894736842</v>
      </c>
      <c r="H49" s="68">
        <v>0</v>
      </c>
      <c r="I49" s="85">
        <f t="shared" si="27"/>
        <v>19.342105263157894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1</v>
      </c>
      <c r="N49" s="26"/>
      <c r="O49" s="26"/>
      <c r="P49" s="25"/>
      <c r="Q49" s="71"/>
      <c r="T49" s="22">
        <v>0</v>
      </c>
      <c r="U49" s="74">
        <f t="shared" si="16"/>
        <v>-30</v>
      </c>
      <c r="V49" s="70">
        <f t="shared" si="17"/>
        <v>-30</v>
      </c>
      <c r="W49" s="70"/>
      <c r="X49" s="70">
        <f t="shared" si="18"/>
        <v>32.977339488040286</v>
      </c>
      <c r="Y49" s="70">
        <f t="shared" si="19"/>
        <v>2.9773394880402861</v>
      </c>
      <c r="Z49" s="70">
        <f t="shared" si="20"/>
        <v>3</v>
      </c>
      <c r="AA49" s="24">
        <f t="shared" si="21"/>
        <v>3</v>
      </c>
      <c r="AB49" s="67">
        <f t="shared" si="22"/>
        <v>33</v>
      </c>
    </row>
    <row r="50" spans="1:28" ht="15" customHeight="1" x14ac:dyDescent="0.25">
      <c r="A50" s="71">
        <v>24</v>
      </c>
      <c r="B50" s="71">
        <v>30</v>
      </c>
      <c r="C50" s="68">
        <v>0</v>
      </c>
      <c r="D50" s="68">
        <v>256.98</v>
      </c>
      <c r="E50" s="68">
        <v>209.4</v>
      </c>
      <c r="F50" s="68">
        <v>0</v>
      </c>
      <c r="G50" s="85">
        <f t="shared" si="26"/>
        <v>19</v>
      </c>
      <c r="H50" s="68">
        <v>0</v>
      </c>
      <c r="I50" s="85">
        <f t="shared" si="27"/>
        <v>18.846153846153847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71"/>
      <c r="T50" s="22">
        <v>0</v>
      </c>
      <c r="U50" s="74">
        <f t="shared" si="16"/>
        <v>-30</v>
      </c>
      <c r="V50" s="70">
        <f t="shared" si="17"/>
        <v>-30</v>
      </c>
      <c r="W50" s="70"/>
      <c r="X50" s="70">
        <f t="shared" si="18"/>
        <v>32.977339488040286</v>
      </c>
      <c r="Y50" s="70">
        <f t="shared" si="19"/>
        <v>2.9773394880402861</v>
      </c>
      <c r="Z50" s="70">
        <f t="shared" si="20"/>
        <v>3</v>
      </c>
      <c r="AA50" s="24">
        <f t="shared" si="21"/>
        <v>3</v>
      </c>
      <c r="AB50" s="67">
        <f t="shared" si="22"/>
        <v>33</v>
      </c>
    </row>
    <row r="51" spans="1:28" ht="15" customHeight="1" x14ac:dyDescent="0.25">
      <c r="A51" s="71">
        <v>166</v>
      </c>
      <c r="B51" s="71">
        <v>30</v>
      </c>
      <c r="C51" s="68">
        <v>0</v>
      </c>
      <c r="D51" s="68">
        <v>257.01</v>
      </c>
      <c r="E51" s="68">
        <v>209.4</v>
      </c>
      <c r="F51" s="68">
        <v>0</v>
      </c>
      <c r="G51" s="85">
        <f t="shared" si="26"/>
        <v>14.975</v>
      </c>
      <c r="H51" s="68">
        <v>0</v>
      </c>
      <c r="I51" s="85">
        <f t="shared" si="27"/>
        <v>18.375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71"/>
      <c r="T51" s="22">
        <v>0</v>
      </c>
      <c r="U51" s="74">
        <f t="shared" si="16"/>
        <v>-30</v>
      </c>
      <c r="V51" s="70">
        <f t="shared" si="17"/>
        <v>-30</v>
      </c>
      <c r="W51" s="70"/>
      <c r="X51" s="70">
        <f t="shared" si="18"/>
        <v>32.977339488040286</v>
      </c>
      <c r="Y51" s="70">
        <f t="shared" si="19"/>
        <v>2.9773394880402861</v>
      </c>
      <c r="Z51" s="70">
        <f t="shared" si="20"/>
        <v>3</v>
      </c>
      <c r="AA51" s="24">
        <f t="shared" si="21"/>
        <v>3</v>
      </c>
      <c r="AB51" s="67">
        <f t="shared" si="22"/>
        <v>33</v>
      </c>
    </row>
    <row r="52" spans="1:28" ht="15" customHeight="1" x14ac:dyDescent="0.25">
      <c r="A52" s="71">
        <v>58</v>
      </c>
      <c r="B52" s="71">
        <v>30</v>
      </c>
      <c r="C52" s="68">
        <v>0</v>
      </c>
      <c r="D52" s="68">
        <v>257.01</v>
      </c>
      <c r="E52" s="68">
        <v>209.4</v>
      </c>
      <c r="F52" s="68">
        <v>0</v>
      </c>
      <c r="G52" s="85">
        <f t="shared" si="26"/>
        <v>17.243902439024389</v>
      </c>
      <c r="H52" s="68">
        <v>0</v>
      </c>
      <c r="I52" s="85">
        <f t="shared" si="27"/>
        <v>17.926829268292682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71"/>
      <c r="T52" s="22">
        <v>0</v>
      </c>
      <c r="U52" s="74">
        <f t="shared" si="16"/>
        <v>-30</v>
      </c>
      <c r="V52" s="70">
        <f t="shared" si="17"/>
        <v>-30</v>
      </c>
      <c r="W52" s="70"/>
      <c r="X52" s="70">
        <f t="shared" si="18"/>
        <v>32.977339488040286</v>
      </c>
      <c r="Y52" s="70">
        <f t="shared" si="19"/>
        <v>2.9773394880402861</v>
      </c>
      <c r="Z52" s="70">
        <f t="shared" si="20"/>
        <v>3</v>
      </c>
      <c r="AA52" s="24">
        <f t="shared" si="21"/>
        <v>3</v>
      </c>
      <c r="AB52" s="67">
        <f t="shared" si="22"/>
        <v>33</v>
      </c>
    </row>
    <row r="53" spans="1:28" ht="15" customHeight="1" x14ac:dyDescent="0.25">
      <c r="A53" s="71">
        <v>162</v>
      </c>
      <c r="B53" s="71">
        <v>30</v>
      </c>
      <c r="C53" s="68">
        <v>0</v>
      </c>
      <c r="D53" s="68">
        <v>257.04000000000002</v>
      </c>
      <c r="E53" s="68">
        <v>209.4</v>
      </c>
      <c r="F53" s="68">
        <v>0</v>
      </c>
      <c r="G53" s="85">
        <f t="shared" si="26"/>
        <v>14.357142857142858</v>
      </c>
      <c r="H53" s="68">
        <v>0</v>
      </c>
      <c r="I53" s="85">
        <f t="shared" si="27"/>
        <v>17.5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71"/>
      <c r="T53" s="22">
        <v>0</v>
      </c>
      <c r="U53" s="74">
        <f t="shared" si="16"/>
        <v>-30</v>
      </c>
      <c r="V53" s="70">
        <f t="shared" si="17"/>
        <v>-30</v>
      </c>
      <c r="W53" s="70"/>
      <c r="X53" s="70">
        <f t="shared" si="18"/>
        <v>32.977339488040286</v>
      </c>
      <c r="Y53" s="70">
        <f t="shared" si="19"/>
        <v>2.9773394880402861</v>
      </c>
      <c r="Z53" s="70">
        <f t="shared" si="20"/>
        <v>3</v>
      </c>
      <c r="AA53" s="24">
        <f t="shared" si="21"/>
        <v>3</v>
      </c>
      <c r="AB53" s="67">
        <f t="shared" si="22"/>
        <v>33</v>
      </c>
    </row>
    <row r="54" spans="1:28" ht="15" customHeight="1" x14ac:dyDescent="0.25">
      <c r="A54" s="71">
        <v>92</v>
      </c>
      <c r="B54" s="71">
        <v>30</v>
      </c>
      <c r="C54" s="68">
        <v>0</v>
      </c>
      <c r="D54" s="68">
        <v>257.05</v>
      </c>
      <c r="E54" s="68">
        <v>209.4</v>
      </c>
      <c r="F54" s="68">
        <v>0</v>
      </c>
      <c r="G54" s="85">
        <f t="shared" si="26"/>
        <v>15.651162790697674</v>
      </c>
      <c r="H54" s="68">
        <v>0</v>
      </c>
      <c r="I54" s="85">
        <f t="shared" si="27"/>
        <v>17.093023255813954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0</v>
      </c>
      <c r="N54" s="26"/>
      <c r="O54" s="26"/>
      <c r="P54" s="25"/>
      <c r="Q54" s="71"/>
      <c r="T54" s="22">
        <v>0</v>
      </c>
      <c r="U54" s="74">
        <f t="shared" si="16"/>
        <v>-30</v>
      </c>
      <c r="V54" s="70">
        <f t="shared" si="17"/>
        <v>-30</v>
      </c>
      <c r="W54" s="70"/>
      <c r="X54" s="70">
        <f t="shared" si="18"/>
        <v>32.977339488040286</v>
      </c>
      <c r="Y54" s="70">
        <f t="shared" si="19"/>
        <v>2.9773394880402861</v>
      </c>
      <c r="Z54" s="70">
        <f t="shared" si="20"/>
        <v>3</v>
      </c>
      <c r="AA54" s="24">
        <f t="shared" si="21"/>
        <v>3</v>
      </c>
      <c r="AB54" s="67">
        <f t="shared" si="22"/>
        <v>33</v>
      </c>
    </row>
    <row r="55" spans="1:28" ht="15" customHeight="1" x14ac:dyDescent="0.25">
      <c r="A55" s="71">
        <v>116</v>
      </c>
      <c r="B55" s="71">
        <v>30</v>
      </c>
      <c r="C55" s="68">
        <v>0</v>
      </c>
      <c r="D55" s="68">
        <v>257.07</v>
      </c>
      <c r="E55" s="68">
        <v>209.4</v>
      </c>
      <c r="F55" s="68">
        <v>0</v>
      </c>
      <c r="G55" s="85">
        <f t="shared" si="26"/>
        <v>14.75</v>
      </c>
      <c r="H55" s="68">
        <v>0</v>
      </c>
      <c r="I55" s="85">
        <f t="shared" si="27"/>
        <v>16.704545454545453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0</v>
      </c>
      <c r="N55" s="26"/>
      <c r="O55" s="26"/>
      <c r="P55" s="25"/>
      <c r="Q55" s="71"/>
      <c r="T55" s="22">
        <v>0</v>
      </c>
      <c r="U55" s="74">
        <f t="shared" si="16"/>
        <v>-30</v>
      </c>
      <c r="V55" s="70">
        <f t="shared" si="17"/>
        <v>-30</v>
      </c>
      <c r="W55" s="70"/>
      <c r="X55" s="70">
        <f t="shared" si="18"/>
        <v>32.977339488040286</v>
      </c>
      <c r="Y55" s="70">
        <f t="shared" si="19"/>
        <v>2.9773394880402861</v>
      </c>
      <c r="Z55" s="70">
        <f t="shared" si="20"/>
        <v>3</v>
      </c>
      <c r="AA55" s="24">
        <f t="shared" si="21"/>
        <v>3</v>
      </c>
      <c r="AB55" s="67">
        <f t="shared" si="22"/>
        <v>33</v>
      </c>
    </row>
    <row r="56" spans="1:28" ht="15" customHeight="1" x14ac:dyDescent="0.25">
      <c r="A56" s="71">
        <v>116</v>
      </c>
      <c r="B56" s="71">
        <v>30</v>
      </c>
      <c r="C56" s="68">
        <v>0</v>
      </c>
      <c r="D56" s="68">
        <v>257.08999999999997</v>
      </c>
      <c r="E56" s="68">
        <v>209.4</v>
      </c>
      <c r="F56" s="68">
        <v>0</v>
      </c>
      <c r="G56" s="85">
        <f t="shared" si="26"/>
        <v>14.422222222222222</v>
      </c>
      <c r="H56" s="68">
        <v>0</v>
      </c>
      <c r="I56" s="85">
        <f t="shared" si="27"/>
        <v>16.333333333333332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71"/>
      <c r="T56" s="22">
        <v>0</v>
      </c>
      <c r="U56" s="74">
        <f t="shared" si="16"/>
        <v>-30</v>
      </c>
      <c r="V56" s="70">
        <f t="shared" si="17"/>
        <v>-30</v>
      </c>
      <c r="W56" s="70"/>
      <c r="X56" s="70">
        <f t="shared" si="18"/>
        <v>32.977339488040286</v>
      </c>
      <c r="Y56" s="70">
        <f t="shared" si="19"/>
        <v>2.9773394880402861</v>
      </c>
      <c r="Z56" s="70">
        <f t="shared" si="20"/>
        <v>3</v>
      </c>
      <c r="AA56" s="24">
        <f t="shared" si="21"/>
        <v>3</v>
      </c>
      <c r="AB56" s="67">
        <f t="shared" si="22"/>
        <v>33</v>
      </c>
    </row>
    <row r="57" spans="1:28" ht="15" customHeight="1" x14ac:dyDescent="0.25">
      <c r="A57" s="71">
        <v>116</v>
      </c>
      <c r="B57" s="71">
        <v>30</v>
      </c>
      <c r="C57" s="68">
        <v>0.11</v>
      </c>
      <c r="D57" s="68">
        <v>257.11</v>
      </c>
      <c r="E57" s="68">
        <v>209.4</v>
      </c>
      <c r="F57" s="68">
        <v>0</v>
      </c>
      <c r="G57" s="85">
        <f t="shared" si="26"/>
        <v>14.108695652173912</v>
      </c>
      <c r="H57" s="68">
        <v>0</v>
      </c>
      <c r="I57" s="85">
        <f t="shared" si="27"/>
        <v>15.978260869565217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71"/>
      <c r="T57" s="22">
        <v>0</v>
      </c>
      <c r="U57" s="74">
        <f t="shared" si="16"/>
        <v>-30</v>
      </c>
      <c r="V57" s="70">
        <f t="shared" si="17"/>
        <v>-30</v>
      </c>
      <c r="W57" s="70"/>
      <c r="X57" s="70">
        <f t="shared" si="18"/>
        <v>32.977339488040286</v>
      </c>
      <c r="Y57" s="70">
        <f t="shared" si="19"/>
        <v>2.9773394880402861</v>
      </c>
      <c r="Z57" s="70">
        <f t="shared" si="20"/>
        <v>3</v>
      </c>
      <c r="AA57" s="24">
        <f t="shared" si="21"/>
        <v>3</v>
      </c>
      <c r="AB57" s="67">
        <f t="shared" si="22"/>
        <v>33</v>
      </c>
    </row>
    <row r="58" spans="1:28" ht="15" customHeight="1" x14ac:dyDescent="0.25">
      <c r="A58" s="71">
        <v>92</v>
      </c>
      <c r="B58" s="71">
        <v>30</v>
      </c>
      <c r="C58" s="68">
        <v>0.11</v>
      </c>
      <c r="D58" s="68">
        <v>257.12</v>
      </c>
      <c r="E58" s="68">
        <v>209.4</v>
      </c>
      <c r="F58" s="68">
        <v>0</v>
      </c>
      <c r="G58" s="85">
        <f t="shared" si="26"/>
        <v>14.319148936170214</v>
      </c>
      <c r="H58" s="68">
        <v>0</v>
      </c>
      <c r="I58" s="85">
        <f t="shared" si="27"/>
        <v>15.638297872340425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71"/>
      <c r="T58" s="22">
        <v>0</v>
      </c>
      <c r="U58" s="74">
        <f t="shared" si="16"/>
        <v>-30</v>
      </c>
      <c r="V58" s="70">
        <f t="shared" si="17"/>
        <v>-30</v>
      </c>
      <c r="W58" s="70"/>
      <c r="X58" s="70">
        <f t="shared" si="18"/>
        <v>32.977339488040286</v>
      </c>
      <c r="Y58" s="70">
        <f t="shared" si="19"/>
        <v>2.9773394880402861</v>
      </c>
      <c r="Z58" s="70">
        <f t="shared" si="20"/>
        <v>3</v>
      </c>
      <c r="AA58" s="24">
        <f t="shared" si="21"/>
        <v>3</v>
      </c>
      <c r="AB58" s="67">
        <f t="shared" si="22"/>
        <v>33</v>
      </c>
    </row>
    <row r="59" spans="1:28" ht="15" customHeight="1" x14ac:dyDescent="0.25">
      <c r="A59" s="71">
        <v>116</v>
      </c>
      <c r="B59" s="71">
        <v>30</v>
      </c>
      <c r="C59" s="68">
        <v>0</v>
      </c>
      <c r="D59" s="68">
        <v>257.14</v>
      </c>
      <c r="E59" s="68">
        <v>209.4</v>
      </c>
      <c r="F59" s="68">
        <v>0</v>
      </c>
      <c r="G59" s="85">
        <f t="shared" si="26"/>
        <v>13.520833333333334</v>
      </c>
      <c r="H59" s="68">
        <v>0</v>
      </c>
      <c r="I59" s="85">
        <f t="shared" si="27"/>
        <v>15.3125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71"/>
      <c r="T59" s="22">
        <v>0</v>
      </c>
      <c r="U59" s="74">
        <f t="shared" si="16"/>
        <v>-30</v>
      </c>
      <c r="V59" s="70">
        <f t="shared" si="17"/>
        <v>-30</v>
      </c>
      <c r="W59" s="70"/>
      <c r="X59" s="70">
        <f t="shared" si="18"/>
        <v>32.977339488040286</v>
      </c>
      <c r="Y59" s="70">
        <f t="shared" si="19"/>
        <v>2.9773394880402861</v>
      </c>
      <c r="Z59" s="70">
        <f t="shared" si="20"/>
        <v>3</v>
      </c>
      <c r="AA59" s="24">
        <f t="shared" si="21"/>
        <v>3</v>
      </c>
      <c r="AB59" s="67">
        <f t="shared" si="22"/>
        <v>33</v>
      </c>
    </row>
    <row r="60" spans="1:28" ht="15" customHeight="1" x14ac:dyDescent="0.25">
      <c r="A60" s="71">
        <v>139</v>
      </c>
      <c r="B60" s="71">
        <v>30</v>
      </c>
      <c r="C60" s="68">
        <v>0</v>
      </c>
      <c r="D60" s="68">
        <v>257.16000000000003</v>
      </c>
      <c r="E60" s="68">
        <v>209.4</v>
      </c>
      <c r="F60" s="68">
        <v>0</v>
      </c>
      <c r="G60" s="85">
        <f t="shared" si="26"/>
        <v>12.775510204081632</v>
      </c>
      <c r="H60" s="68">
        <v>0</v>
      </c>
      <c r="I60" s="85">
        <f t="shared" si="27"/>
        <v>15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71"/>
      <c r="T60" s="22">
        <v>0</v>
      </c>
      <c r="U60" s="74">
        <f t="shared" si="16"/>
        <v>-30</v>
      </c>
      <c r="V60" s="70">
        <f t="shared" si="17"/>
        <v>-30</v>
      </c>
      <c r="W60" s="70"/>
      <c r="X60" s="70">
        <f t="shared" si="18"/>
        <v>32.977339488040286</v>
      </c>
      <c r="Y60" s="70">
        <f t="shared" si="19"/>
        <v>2.9773394880402861</v>
      </c>
      <c r="Z60" s="70">
        <f t="shared" si="20"/>
        <v>3</v>
      </c>
      <c r="AA60" s="24">
        <f t="shared" si="21"/>
        <v>3</v>
      </c>
      <c r="AB60" s="67">
        <f t="shared" si="22"/>
        <v>33</v>
      </c>
    </row>
    <row r="61" spans="1:28" ht="15" customHeight="1" x14ac:dyDescent="0.25">
      <c r="A61" s="71">
        <v>92</v>
      </c>
      <c r="B61" s="71">
        <v>30</v>
      </c>
      <c r="C61" s="68">
        <v>0.06</v>
      </c>
      <c r="D61" s="68">
        <v>257.18</v>
      </c>
      <c r="E61" s="68">
        <v>209.4</v>
      </c>
      <c r="F61" s="68">
        <v>0</v>
      </c>
      <c r="G61" s="85">
        <f t="shared" si="26"/>
        <v>13.46</v>
      </c>
      <c r="H61" s="68">
        <v>0</v>
      </c>
      <c r="I61" s="85">
        <f t="shared" si="27"/>
        <v>14.7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71"/>
      <c r="T61" s="22">
        <v>0</v>
      </c>
      <c r="U61" s="74">
        <f t="shared" si="16"/>
        <v>-30</v>
      </c>
      <c r="V61" s="70">
        <f t="shared" si="17"/>
        <v>-30</v>
      </c>
      <c r="W61" s="70"/>
      <c r="X61" s="70">
        <f t="shared" si="18"/>
        <v>32.977339488040286</v>
      </c>
      <c r="Y61" s="70">
        <f t="shared" si="19"/>
        <v>2.9773394880402861</v>
      </c>
      <c r="Z61" s="70">
        <f t="shared" si="20"/>
        <v>3</v>
      </c>
      <c r="AA61" s="24">
        <f t="shared" si="21"/>
        <v>3</v>
      </c>
      <c r="AB61" s="67">
        <f t="shared" si="22"/>
        <v>33</v>
      </c>
    </row>
    <row r="62" spans="1:28" ht="15" customHeight="1" x14ac:dyDescent="0.25">
      <c r="A62" s="71">
        <v>116</v>
      </c>
      <c r="B62" s="79">
        <v>30</v>
      </c>
      <c r="C62" s="68">
        <v>0</v>
      </c>
      <c r="D62" s="68">
        <v>257.19</v>
      </c>
      <c r="E62" s="68">
        <v>209.4</v>
      </c>
      <c r="F62" s="68">
        <v>0</v>
      </c>
      <c r="G62" s="85">
        <f t="shared" si="26"/>
        <v>12.725490196078431</v>
      </c>
      <c r="H62" s="68">
        <v>0</v>
      </c>
      <c r="I62" s="85">
        <f t="shared" si="27"/>
        <v>14.411764705882353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71"/>
      <c r="T62" s="22">
        <v>0</v>
      </c>
      <c r="U62" s="74">
        <f t="shared" si="16"/>
        <v>-30</v>
      </c>
      <c r="V62" s="70">
        <f t="shared" si="17"/>
        <v>-30</v>
      </c>
      <c r="W62" s="70"/>
      <c r="X62" s="70">
        <f t="shared" si="18"/>
        <v>32.977339488040286</v>
      </c>
      <c r="Y62" s="70">
        <f t="shared" si="19"/>
        <v>2.9773394880402861</v>
      </c>
      <c r="Z62" s="70">
        <f t="shared" si="20"/>
        <v>3</v>
      </c>
      <c r="AA62" s="24">
        <f t="shared" si="21"/>
        <v>3</v>
      </c>
      <c r="AB62" s="67">
        <f t="shared" si="22"/>
        <v>33</v>
      </c>
    </row>
    <row r="63" spans="1:28" ht="15" customHeight="1" x14ac:dyDescent="0.25">
      <c r="A63" s="71">
        <v>92</v>
      </c>
      <c r="B63" s="71">
        <v>30</v>
      </c>
      <c r="C63" s="68">
        <v>0</v>
      </c>
      <c r="D63" s="68">
        <v>257.20999999999998</v>
      </c>
      <c r="E63" s="68">
        <v>209.4</v>
      </c>
      <c r="F63" s="68">
        <v>0</v>
      </c>
      <c r="G63" s="85">
        <f t="shared" si="26"/>
        <v>12.942307692307692</v>
      </c>
      <c r="H63" s="85">
        <v>0</v>
      </c>
      <c r="I63" s="85">
        <f t="shared" si="27"/>
        <v>14.134615384615385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0</v>
      </c>
      <c r="N63" s="26"/>
      <c r="O63" s="26"/>
      <c r="P63" s="25"/>
      <c r="Q63" s="71"/>
      <c r="T63" s="22">
        <v>0</v>
      </c>
      <c r="U63" s="74">
        <f t="shared" si="16"/>
        <v>-30</v>
      </c>
      <c r="V63" s="70">
        <f t="shared" si="17"/>
        <v>-30</v>
      </c>
      <c r="W63" s="70"/>
      <c r="X63" s="70">
        <f t="shared" si="18"/>
        <v>32.977339488040286</v>
      </c>
      <c r="Y63" s="70">
        <f t="shared" si="19"/>
        <v>2.9773394880402861</v>
      </c>
      <c r="Z63" s="70">
        <f t="shared" si="20"/>
        <v>3</v>
      </c>
      <c r="AA63" s="24">
        <f t="shared" si="21"/>
        <v>3</v>
      </c>
      <c r="AB63" s="67">
        <f t="shared" si="22"/>
        <v>33</v>
      </c>
    </row>
    <row r="64" spans="1:28" ht="15" customHeight="1" x14ac:dyDescent="0.25">
      <c r="A64" s="71">
        <v>92</v>
      </c>
      <c r="B64" s="71">
        <v>30</v>
      </c>
      <c r="C64" s="68">
        <v>0</v>
      </c>
      <c r="D64" s="68">
        <v>257.22000000000003</v>
      </c>
      <c r="E64" s="68">
        <v>209.4</v>
      </c>
      <c r="F64" s="68">
        <v>0</v>
      </c>
      <c r="G64" s="85">
        <f t="shared" si="26"/>
        <v>12.69811320754717</v>
      </c>
      <c r="H64" s="85">
        <v>0</v>
      </c>
      <c r="I64" s="85">
        <f t="shared" si="27"/>
        <v>13.867924528301886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71"/>
      <c r="T64" s="22">
        <v>0</v>
      </c>
      <c r="U64" s="74">
        <f t="shared" si="16"/>
        <v>-30</v>
      </c>
      <c r="V64" s="70">
        <f t="shared" si="17"/>
        <v>-30</v>
      </c>
      <c r="W64" s="70"/>
      <c r="X64" s="70">
        <f t="shared" si="18"/>
        <v>32.977339488040286</v>
      </c>
      <c r="Y64" s="70">
        <f t="shared" si="19"/>
        <v>2.9773394880402861</v>
      </c>
      <c r="Z64" s="70">
        <f t="shared" si="20"/>
        <v>3</v>
      </c>
      <c r="AA64" s="24">
        <f t="shared" si="21"/>
        <v>3</v>
      </c>
      <c r="AB64" s="67">
        <f t="shared" si="22"/>
        <v>33</v>
      </c>
    </row>
    <row r="65" spans="1:28" ht="15" customHeight="1" x14ac:dyDescent="0.25">
      <c r="A65" s="71">
        <v>116</v>
      </c>
      <c r="B65" s="71">
        <v>30</v>
      </c>
      <c r="C65" s="68">
        <v>0</v>
      </c>
      <c r="D65" s="68">
        <v>257.24</v>
      </c>
      <c r="E65" s="68">
        <v>209.4</v>
      </c>
      <c r="F65" s="68">
        <v>0</v>
      </c>
      <c r="G65" s="85">
        <f t="shared" si="26"/>
        <v>12.018518518518519</v>
      </c>
      <c r="H65" s="85">
        <v>0</v>
      </c>
      <c r="I65" s="85">
        <f t="shared" si="27"/>
        <v>13.611111111111111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71"/>
      <c r="T65" s="22">
        <v>0</v>
      </c>
      <c r="U65" s="74">
        <f t="shared" si="16"/>
        <v>-30</v>
      </c>
      <c r="V65" s="70">
        <f t="shared" si="17"/>
        <v>-30</v>
      </c>
      <c r="W65" s="70"/>
      <c r="X65" s="70">
        <f t="shared" si="18"/>
        <v>32.977339488040286</v>
      </c>
      <c r="Y65" s="70">
        <f t="shared" si="19"/>
        <v>2.9773394880402861</v>
      </c>
      <c r="Z65" s="70">
        <f t="shared" si="20"/>
        <v>3</v>
      </c>
      <c r="AA65" s="24">
        <f t="shared" si="21"/>
        <v>3</v>
      </c>
      <c r="AB65" s="67">
        <f t="shared" si="22"/>
        <v>33</v>
      </c>
    </row>
    <row r="66" spans="1:28" ht="15" customHeight="1" x14ac:dyDescent="0.25">
      <c r="A66" s="71">
        <v>92</v>
      </c>
      <c r="B66" s="71">
        <v>30</v>
      </c>
      <c r="C66" s="68">
        <v>0</v>
      </c>
      <c r="D66" s="68">
        <v>257.25</v>
      </c>
      <c r="E66" s="68">
        <v>209.4</v>
      </c>
      <c r="F66" s="68">
        <v>0</v>
      </c>
      <c r="G66" s="85">
        <f t="shared" si="26"/>
        <v>12.236363636363636</v>
      </c>
      <c r="H66" s="85">
        <v>0</v>
      </c>
      <c r="I66" s="85">
        <f t="shared" si="27"/>
        <v>13.363636363636363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84" ca="1" si="28">IF(RAND()&lt;0.5,0,1)</f>
        <v>1</v>
      </c>
      <c r="N66" s="26"/>
      <c r="O66" s="26"/>
      <c r="P66" s="25"/>
      <c r="Q66" s="71"/>
      <c r="T66" s="22">
        <v>0</v>
      </c>
      <c r="U66" s="74">
        <f t="shared" ref="U66:U84" si="29">T66-B66</f>
        <v>-30</v>
      </c>
      <c r="V66" s="70">
        <f t="shared" ref="V66:V84" si="30">ROUND(U66,0)</f>
        <v>-30</v>
      </c>
      <c r="W66" s="70"/>
      <c r="X66" s="70">
        <f t="shared" ref="X66:X84" si="31">B66/$W$2*$W$3</f>
        <v>32.977339488040286</v>
      </c>
      <c r="Y66" s="70">
        <f t="shared" ref="Y66:Y84" si="32">X66-B66</f>
        <v>2.9773394880402861</v>
      </c>
      <c r="Z66" s="70">
        <f t="shared" ref="Z66:Z84" si="33">ROUND(Y66,0)</f>
        <v>3</v>
      </c>
      <c r="AA66" s="24">
        <f t="shared" ref="AA66:AA84" si="34">IF(V66&gt;=0,V66,Z66)</f>
        <v>3</v>
      </c>
      <c r="AB66" s="67">
        <f t="shared" ref="AB66:AB84" si="35">B66+AA66</f>
        <v>33</v>
      </c>
    </row>
    <row r="67" spans="1:28" ht="15" customHeight="1" x14ac:dyDescent="0.25">
      <c r="A67" s="71">
        <v>116</v>
      </c>
      <c r="B67" s="71">
        <v>30</v>
      </c>
      <c r="C67" s="68">
        <v>0</v>
      </c>
      <c r="D67" s="68">
        <v>257.27</v>
      </c>
      <c r="E67" s="68">
        <v>209.4</v>
      </c>
      <c r="F67" s="68">
        <v>0</v>
      </c>
      <c r="G67" s="85">
        <f t="shared" si="26"/>
        <v>11.589285714285714</v>
      </c>
      <c r="H67" s="85">
        <v>0</v>
      </c>
      <c r="I67" s="85">
        <f t="shared" si="27"/>
        <v>13.125</v>
      </c>
      <c r="J67" s="72">
        <f t="shared" ref="J67:J84" si="36">IF(ABS(B67-B66)&lt;=50,1,0)</f>
        <v>1</v>
      </c>
      <c r="K67" s="72">
        <f t="shared" ref="K67:K84" si="37">IF(ABS((B67-B66))&lt;=50,1,IF((B67-B66)*($B$4-$B$2)&gt;=0,1,-1))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71"/>
      <c r="T67" s="22">
        <v>0</v>
      </c>
      <c r="U67" s="74">
        <f t="shared" si="29"/>
        <v>-30</v>
      </c>
      <c r="V67" s="70">
        <f t="shared" si="30"/>
        <v>-30</v>
      </c>
      <c r="W67" s="70"/>
      <c r="X67" s="70">
        <f t="shared" si="31"/>
        <v>32.977339488040286</v>
      </c>
      <c r="Y67" s="70">
        <f t="shared" si="32"/>
        <v>2.9773394880402861</v>
      </c>
      <c r="Z67" s="70">
        <f t="shared" si="33"/>
        <v>3</v>
      </c>
      <c r="AA67" s="24">
        <f t="shared" si="34"/>
        <v>3</v>
      </c>
      <c r="AB67" s="67">
        <f t="shared" si="35"/>
        <v>33</v>
      </c>
    </row>
    <row r="68" spans="1:28" ht="15" customHeight="1" x14ac:dyDescent="0.25">
      <c r="A68" s="71">
        <v>92</v>
      </c>
      <c r="B68" s="71">
        <v>30</v>
      </c>
      <c r="C68" s="68">
        <v>0</v>
      </c>
      <c r="D68" s="68">
        <v>257.27999999999997</v>
      </c>
      <c r="E68" s="68">
        <v>209.4</v>
      </c>
      <c r="F68" s="68">
        <v>0</v>
      </c>
      <c r="G68" s="85">
        <f t="shared" si="26"/>
        <v>11.807017543859649</v>
      </c>
      <c r="H68" s="85">
        <v>0</v>
      </c>
      <c r="I68" s="85">
        <f t="shared" si="27"/>
        <v>12.894736842105264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1</v>
      </c>
      <c r="N68" s="26"/>
      <c r="O68" s="26"/>
      <c r="P68" s="25"/>
      <c r="Q68" s="71"/>
      <c r="T68" s="22">
        <v>0</v>
      </c>
      <c r="U68" s="74">
        <f t="shared" si="29"/>
        <v>-30</v>
      </c>
      <c r="V68" s="70">
        <f t="shared" si="30"/>
        <v>-30</v>
      </c>
      <c r="W68" s="70"/>
      <c r="X68" s="70">
        <f t="shared" si="31"/>
        <v>32.977339488040286</v>
      </c>
      <c r="Y68" s="70">
        <f t="shared" si="32"/>
        <v>2.9773394880402861</v>
      </c>
      <c r="Z68" s="70">
        <f t="shared" si="33"/>
        <v>3</v>
      </c>
      <c r="AA68" s="24">
        <f t="shared" si="34"/>
        <v>3</v>
      </c>
      <c r="AB68" s="67">
        <f t="shared" si="35"/>
        <v>33</v>
      </c>
    </row>
    <row r="69" spans="1:28" ht="15" customHeight="1" x14ac:dyDescent="0.25">
      <c r="A69" s="71">
        <v>116</v>
      </c>
      <c r="B69" s="71">
        <v>30</v>
      </c>
      <c r="C69" s="68">
        <v>0</v>
      </c>
      <c r="D69" s="68">
        <v>257.3</v>
      </c>
      <c r="E69" s="68">
        <v>209.4</v>
      </c>
      <c r="F69" s="68">
        <v>0</v>
      </c>
      <c r="G69" s="85">
        <f t="shared" si="26"/>
        <v>11.189655172413794</v>
      </c>
      <c r="H69" s="85">
        <v>0</v>
      </c>
      <c r="I69" s="85">
        <f t="shared" si="27"/>
        <v>12.672413793103448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0</v>
      </c>
      <c r="N69" s="26"/>
      <c r="O69" s="26"/>
      <c r="P69" s="25"/>
      <c r="Q69" s="71"/>
      <c r="T69" s="22">
        <v>0</v>
      </c>
      <c r="U69" s="74">
        <f t="shared" si="29"/>
        <v>-30</v>
      </c>
      <c r="V69" s="70">
        <f t="shared" si="30"/>
        <v>-30</v>
      </c>
      <c r="W69" s="70"/>
      <c r="X69" s="70">
        <f t="shared" si="31"/>
        <v>32.977339488040286</v>
      </c>
      <c r="Y69" s="70">
        <f t="shared" si="32"/>
        <v>2.9773394880402861</v>
      </c>
      <c r="Z69" s="70">
        <f t="shared" si="33"/>
        <v>3</v>
      </c>
      <c r="AA69" s="24">
        <f t="shared" si="34"/>
        <v>3</v>
      </c>
      <c r="AB69" s="67">
        <f t="shared" si="35"/>
        <v>33</v>
      </c>
    </row>
    <row r="70" spans="1:28" ht="15" customHeight="1" x14ac:dyDescent="0.25">
      <c r="A70" s="71">
        <v>116</v>
      </c>
      <c r="B70" s="71">
        <v>30</v>
      </c>
      <c r="C70" s="68">
        <v>0</v>
      </c>
      <c r="D70" s="68">
        <v>257.32</v>
      </c>
      <c r="E70" s="68">
        <v>209.4</v>
      </c>
      <c r="F70" s="68">
        <v>0</v>
      </c>
      <c r="G70" s="85">
        <f t="shared" si="26"/>
        <v>11</v>
      </c>
      <c r="H70" s="85">
        <v>0</v>
      </c>
      <c r="I70" s="85">
        <f t="shared" si="27"/>
        <v>12.457627118644067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71"/>
      <c r="T70" s="22">
        <v>0</v>
      </c>
      <c r="U70" s="74">
        <f t="shared" si="29"/>
        <v>-30</v>
      </c>
      <c r="V70" s="70">
        <f t="shared" si="30"/>
        <v>-30</v>
      </c>
      <c r="W70" s="70"/>
      <c r="X70" s="70">
        <f t="shared" si="31"/>
        <v>32.977339488040286</v>
      </c>
      <c r="Y70" s="70">
        <f t="shared" si="32"/>
        <v>2.9773394880402861</v>
      </c>
      <c r="Z70" s="70">
        <f t="shared" si="33"/>
        <v>3</v>
      </c>
      <c r="AA70" s="24">
        <f t="shared" si="34"/>
        <v>3</v>
      </c>
      <c r="AB70" s="67">
        <f t="shared" si="35"/>
        <v>33</v>
      </c>
    </row>
    <row r="71" spans="1:28" ht="15" customHeight="1" x14ac:dyDescent="0.25">
      <c r="A71" s="71">
        <v>100</v>
      </c>
      <c r="B71" s="71">
        <v>30</v>
      </c>
      <c r="C71" s="68">
        <v>0</v>
      </c>
      <c r="D71" s="68">
        <v>257.33</v>
      </c>
      <c r="E71" s="68">
        <v>209.4</v>
      </c>
      <c r="F71" s="68">
        <v>0</v>
      </c>
      <c r="G71" s="85">
        <f t="shared" si="26"/>
        <v>11.083333333333334</v>
      </c>
      <c r="H71" s="85">
        <v>0</v>
      </c>
      <c r="I71" s="85">
        <f t="shared" si="27"/>
        <v>12.25</v>
      </c>
      <c r="J71" s="72">
        <f t="shared" si="36"/>
        <v>1</v>
      </c>
      <c r="K71" s="72">
        <f t="shared" si="37"/>
        <v>1</v>
      </c>
      <c r="L71" s="72">
        <f t="shared" ref="L71:L84" si="38">IF(OR(COUNTIF(K67:K71,1)=5,COUNTIF(K67:K71,-1)=5),1,0)</f>
        <v>1</v>
      </c>
      <c r="M71" s="72">
        <f t="shared" ca="1" si="28"/>
        <v>0</v>
      </c>
      <c r="N71" s="26"/>
      <c r="O71" s="26"/>
      <c r="P71" s="25"/>
      <c r="Q71" s="71"/>
      <c r="T71" s="22">
        <v>0</v>
      </c>
      <c r="U71" s="74">
        <f t="shared" si="29"/>
        <v>-30</v>
      </c>
      <c r="V71" s="70">
        <f t="shared" si="30"/>
        <v>-30</v>
      </c>
      <c r="W71" s="70"/>
      <c r="X71" s="70">
        <f t="shared" si="31"/>
        <v>32.977339488040286</v>
      </c>
      <c r="Y71" s="70">
        <f t="shared" si="32"/>
        <v>2.9773394880402861</v>
      </c>
      <c r="Z71" s="70">
        <f t="shared" si="33"/>
        <v>3</v>
      </c>
      <c r="AA71" s="24">
        <f t="shared" si="34"/>
        <v>3</v>
      </c>
      <c r="AB71" s="67">
        <f t="shared" si="35"/>
        <v>33</v>
      </c>
    </row>
    <row r="72" spans="1:28" ht="15" customHeight="1" x14ac:dyDescent="0.25">
      <c r="A72" s="71">
        <v>0</v>
      </c>
      <c r="B72" s="71">
        <v>30</v>
      </c>
      <c r="C72" s="68">
        <v>0</v>
      </c>
      <c r="D72" s="68">
        <v>257.33</v>
      </c>
      <c r="E72" s="68">
        <v>209.4</v>
      </c>
      <c r="F72" s="68">
        <v>0</v>
      </c>
      <c r="G72" s="85">
        <f t="shared" si="26"/>
        <v>12.540983606557377</v>
      </c>
      <c r="H72" s="85">
        <v>0</v>
      </c>
      <c r="I72" s="85">
        <f t="shared" si="27"/>
        <v>12.049180327868852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0</v>
      </c>
      <c r="N72" s="26"/>
      <c r="O72" s="26"/>
      <c r="P72" s="25"/>
      <c r="Q72" s="71"/>
      <c r="T72" s="22">
        <v>0</v>
      </c>
      <c r="U72" s="74">
        <f t="shared" si="29"/>
        <v>-30</v>
      </c>
      <c r="V72" s="70">
        <f t="shared" si="30"/>
        <v>-30</v>
      </c>
      <c r="W72" s="70"/>
      <c r="X72" s="70">
        <f t="shared" si="31"/>
        <v>32.977339488040286</v>
      </c>
      <c r="Y72" s="70">
        <f t="shared" si="32"/>
        <v>2.9773394880402861</v>
      </c>
      <c r="Z72" s="70">
        <f t="shared" si="33"/>
        <v>3</v>
      </c>
      <c r="AA72" s="24">
        <f t="shared" si="34"/>
        <v>3</v>
      </c>
      <c r="AB72" s="67">
        <f t="shared" si="35"/>
        <v>33</v>
      </c>
    </row>
    <row r="73" spans="1:28" ht="15" customHeight="1" x14ac:dyDescent="0.25">
      <c r="A73" s="71">
        <v>24</v>
      </c>
      <c r="B73" s="71">
        <v>30</v>
      </c>
      <c r="C73" s="68">
        <v>0</v>
      </c>
      <c r="D73" s="68">
        <v>257.33</v>
      </c>
      <c r="E73" s="68">
        <v>209.4</v>
      </c>
      <c r="F73" s="68">
        <v>0</v>
      </c>
      <c r="G73" s="85">
        <f t="shared" si="26"/>
        <v>11.951612903225806</v>
      </c>
      <c r="H73" s="85">
        <v>0</v>
      </c>
      <c r="I73" s="85">
        <f t="shared" si="27"/>
        <v>11.85483870967742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1</v>
      </c>
      <c r="N73" s="26"/>
      <c r="O73" s="26"/>
      <c r="P73" s="25"/>
      <c r="Q73" s="71"/>
      <c r="T73" s="22">
        <v>0</v>
      </c>
      <c r="U73" s="74">
        <f t="shared" si="29"/>
        <v>-30</v>
      </c>
      <c r="V73" s="70">
        <f t="shared" si="30"/>
        <v>-30</v>
      </c>
      <c r="W73" s="70"/>
      <c r="X73" s="70">
        <f t="shared" si="31"/>
        <v>32.977339488040286</v>
      </c>
      <c r="Y73" s="70">
        <f t="shared" si="32"/>
        <v>2.9773394880402861</v>
      </c>
      <c r="Z73" s="70">
        <f t="shared" si="33"/>
        <v>3</v>
      </c>
      <c r="AA73" s="24">
        <f t="shared" si="34"/>
        <v>3</v>
      </c>
      <c r="AB73" s="67">
        <f t="shared" si="35"/>
        <v>33</v>
      </c>
    </row>
    <row r="74" spans="1:28" ht="15" customHeight="1" x14ac:dyDescent="0.25">
      <c r="A74" s="71">
        <v>48</v>
      </c>
      <c r="B74" s="71">
        <v>30</v>
      </c>
      <c r="C74" s="68">
        <v>0</v>
      </c>
      <c r="D74" s="68">
        <v>257.33</v>
      </c>
      <c r="E74" s="68">
        <v>209.4</v>
      </c>
      <c r="F74" s="68">
        <v>0</v>
      </c>
      <c r="G74" s="85">
        <f t="shared" si="26"/>
        <v>11.380952380952381</v>
      </c>
      <c r="H74" s="85">
        <v>0</v>
      </c>
      <c r="I74" s="85">
        <f t="shared" si="27"/>
        <v>11.666666666666666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71"/>
      <c r="T74" s="22">
        <v>0</v>
      </c>
      <c r="U74" s="74">
        <f t="shared" si="29"/>
        <v>-30</v>
      </c>
      <c r="V74" s="70">
        <f t="shared" si="30"/>
        <v>-30</v>
      </c>
      <c r="W74" s="70"/>
      <c r="X74" s="70">
        <f t="shared" si="31"/>
        <v>32.977339488040286</v>
      </c>
      <c r="Y74" s="70">
        <f t="shared" si="32"/>
        <v>2.9773394880402861</v>
      </c>
      <c r="Z74" s="70">
        <f t="shared" si="33"/>
        <v>3</v>
      </c>
      <c r="AA74" s="24">
        <f t="shared" si="34"/>
        <v>3</v>
      </c>
      <c r="AB74" s="67">
        <f t="shared" si="35"/>
        <v>33</v>
      </c>
    </row>
    <row r="75" spans="1:28" ht="15" customHeight="1" x14ac:dyDescent="0.25">
      <c r="A75" s="71">
        <v>17</v>
      </c>
      <c r="B75" s="71">
        <v>30</v>
      </c>
      <c r="C75" s="68">
        <v>0</v>
      </c>
      <c r="D75" s="68">
        <v>257.33</v>
      </c>
      <c r="E75" s="68">
        <v>209.4</v>
      </c>
      <c r="F75" s="68">
        <v>0</v>
      </c>
      <c r="G75" s="85">
        <f t="shared" si="26"/>
        <v>11.6875</v>
      </c>
      <c r="H75" s="85">
        <v>0</v>
      </c>
      <c r="I75" s="85">
        <f t="shared" si="27"/>
        <v>11.484375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71"/>
      <c r="T75" s="22">
        <v>0</v>
      </c>
      <c r="U75" s="74">
        <f t="shared" si="29"/>
        <v>-30</v>
      </c>
      <c r="V75" s="70">
        <f t="shared" si="30"/>
        <v>-30</v>
      </c>
      <c r="W75" s="70"/>
      <c r="X75" s="70">
        <f t="shared" si="31"/>
        <v>32.977339488040286</v>
      </c>
      <c r="Y75" s="70">
        <f t="shared" si="32"/>
        <v>2.9773394880402861</v>
      </c>
      <c r="Z75" s="70">
        <f t="shared" si="33"/>
        <v>3</v>
      </c>
      <c r="AA75" s="24">
        <f t="shared" si="34"/>
        <v>3</v>
      </c>
      <c r="AB75" s="67">
        <f t="shared" si="35"/>
        <v>33</v>
      </c>
    </row>
    <row r="76" spans="1:28" ht="15" customHeight="1" x14ac:dyDescent="0.25">
      <c r="A76" s="71">
        <v>17</v>
      </c>
      <c r="B76" s="71">
        <v>30</v>
      </c>
      <c r="C76" s="68">
        <v>0</v>
      </c>
      <c r="D76" s="68">
        <v>257.33</v>
      </c>
      <c r="E76" s="68">
        <v>209.4</v>
      </c>
      <c r="F76" s="68">
        <v>0</v>
      </c>
      <c r="G76" s="85">
        <f t="shared" ref="G76:G84" si="39">($A$11-A76)/(ROW(A76)-ROW($A$11))</f>
        <v>11.507692307692308</v>
      </c>
      <c r="H76" s="85">
        <v>0</v>
      </c>
      <c r="I76" s="85">
        <f t="shared" ref="I76:I84" si="40">($A$11-B76)/(ROW(B76)-ROW($A$11))</f>
        <v>11.307692307692308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0</v>
      </c>
      <c r="N76" s="26"/>
      <c r="O76" s="26"/>
      <c r="P76" s="25"/>
      <c r="Q76" s="71"/>
      <c r="T76" s="22">
        <v>0</v>
      </c>
      <c r="U76" s="74">
        <f t="shared" si="29"/>
        <v>-30</v>
      </c>
      <c r="V76" s="70">
        <f t="shared" si="30"/>
        <v>-30</v>
      </c>
      <c r="W76" s="70"/>
      <c r="X76" s="70">
        <f t="shared" si="31"/>
        <v>32.977339488040286</v>
      </c>
      <c r="Y76" s="70">
        <f t="shared" si="32"/>
        <v>2.9773394880402861</v>
      </c>
      <c r="Z76" s="70">
        <f t="shared" si="33"/>
        <v>3</v>
      </c>
      <c r="AA76" s="24">
        <f t="shared" si="34"/>
        <v>3</v>
      </c>
      <c r="AB76" s="67">
        <f t="shared" si="35"/>
        <v>33</v>
      </c>
    </row>
    <row r="77" spans="1:28" ht="15" customHeight="1" x14ac:dyDescent="0.25">
      <c r="A77" s="71">
        <v>209</v>
      </c>
      <c r="B77" s="71">
        <v>30</v>
      </c>
      <c r="C77" s="68">
        <v>0</v>
      </c>
      <c r="D77" s="68">
        <v>257.36</v>
      </c>
      <c r="E77" s="68">
        <v>209.4</v>
      </c>
      <c r="F77" s="68">
        <v>0</v>
      </c>
      <c r="G77" s="85">
        <f t="shared" si="39"/>
        <v>8.4242424242424239</v>
      </c>
      <c r="H77" s="85">
        <v>0</v>
      </c>
      <c r="I77" s="85">
        <f t="shared" si="40"/>
        <v>11.136363636363637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1</v>
      </c>
      <c r="N77" s="26"/>
      <c r="O77" s="26"/>
      <c r="P77" s="25"/>
      <c r="Q77" s="71"/>
      <c r="T77" s="22">
        <v>0</v>
      </c>
      <c r="U77" s="74">
        <f t="shared" si="29"/>
        <v>-30</v>
      </c>
      <c r="V77" s="70">
        <f t="shared" si="30"/>
        <v>-30</v>
      </c>
      <c r="W77" s="70"/>
      <c r="X77" s="70">
        <f t="shared" si="31"/>
        <v>32.977339488040286</v>
      </c>
      <c r="Y77" s="70">
        <f t="shared" si="32"/>
        <v>2.9773394880402861</v>
      </c>
      <c r="Z77" s="70">
        <f t="shared" si="33"/>
        <v>3</v>
      </c>
      <c r="AA77" s="24">
        <f t="shared" si="34"/>
        <v>3</v>
      </c>
      <c r="AB77" s="67">
        <f t="shared" si="35"/>
        <v>33</v>
      </c>
    </row>
    <row r="78" spans="1:28" ht="15" customHeight="1" x14ac:dyDescent="0.25">
      <c r="A78" s="71">
        <v>20</v>
      </c>
      <c r="B78" s="71">
        <v>30</v>
      </c>
      <c r="C78" s="68">
        <v>0</v>
      </c>
      <c r="D78" s="68">
        <v>257.36</v>
      </c>
      <c r="E78" s="68">
        <v>209.4</v>
      </c>
      <c r="F78" s="68">
        <v>0</v>
      </c>
      <c r="G78" s="85">
        <f t="shared" si="39"/>
        <v>11.119402985074627</v>
      </c>
      <c r="H78" s="85">
        <v>0</v>
      </c>
      <c r="I78" s="85">
        <f t="shared" si="40"/>
        <v>10.970149253731343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0</v>
      </c>
      <c r="N78" s="26"/>
      <c r="O78" s="26"/>
      <c r="P78" s="25"/>
      <c r="Q78" s="71"/>
      <c r="T78" s="22">
        <v>0</v>
      </c>
      <c r="U78" s="74">
        <f t="shared" si="29"/>
        <v>-30</v>
      </c>
      <c r="V78" s="70">
        <f t="shared" si="30"/>
        <v>-30</v>
      </c>
      <c r="W78" s="70"/>
      <c r="X78" s="70">
        <f t="shared" si="31"/>
        <v>32.977339488040286</v>
      </c>
      <c r="Y78" s="70">
        <f t="shared" si="32"/>
        <v>2.9773394880402861</v>
      </c>
      <c r="Z78" s="70">
        <f t="shared" si="33"/>
        <v>3</v>
      </c>
      <c r="AA78" s="24">
        <f t="shared" si="34"/>
        <v>3</v>
      </c>
      <c r="AB78" s="67">
        <f t="shared" si="35"/>
        <v>33</v>
      </c>
    </row>
    <row r="79" spans="1:28" ht="15" customHeight="1" x14ac:dyDescent="0.25">
      <c r="A79" s="71">
        <v>138</v>
      </c>
      <c r="B79" s="71">
        <v>30</v>
      </c>
      <c r="C79" s="68">
        <v>0</v>
      </c>
      <c r="D79" s="68">
        <v>257.38</v>
      </c>
      <c r="E79" s="68">
        <v>209.4</v>
      </c>
      <c r="F79" s="68">
        <v>0</v>
      </c>
      <c r="G79" s="85">
        <f t="shared" si="39"/>
        <v>9.2205882352941178</v>
      </c>
      <c r="H79" s="85">
        <v>0</v>
      </c>
      <c r="I79" s="85">
        <f t="shared" si="40"/>
        <v>10.808823529411764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0</v>
      </c>
      <c r="N79" s="26"/>
      <c r="O79" s="26"/>
      <c r="P79" s="25"/>
      <c r="Q79" s="71"/>
      <c r="T79" s="22">
        <v>0</v>
      </c>
      <c r="U79" s="74">
        <f t="shared" si="29"/>
        <v>-30</v>
      </c>
      <c r="V79" s="70">
        <f t="shared" si="30"/>
        <v>-30</v>
      </c>
      <c r="W79" s="70"/>
      <c r="X79" s="70">
        <f t="shared" si="31"/>
        <v>32.977339488040286</v>
      </c>
      <c r="Y79" s="70">
        <f t="shared" si="32"/>
        <v>2.9773394880402861</v>
      </c>
      <c r="Z79" s="70">
        <f t="shared" si="33"/>
        <v>3</v>
      </c>
      <c r="AA79" s="24">
        <f t="shared" si="34"/>
        <v>3</v>
      </c>
      <c r="AB79" s="67">
        <f t="shared" si="35"/>
        <v>33</v>
      </c>
    </row>
    <row r="80" spans="1:28" ht="15" customHeight="1" x14ac:dyDescent="0.25">
      <c r="A80" s="71">
        <v>20</v>
      </c>
      <c r="B80" s="71">
        <v>30</v>
      </c>
      <c r="C80" s="68">
        <v>0</v>
      </c>
      <c r="D80" s="68">
        <v>257.38</v>
      </c>
      <c r="E80" s="68">
        <v>209.4</v>
      </c>
      <c r="F80" s="68">
        <v>0</v>
      </c>
      <c r="G80" s="85">
        <f t="shared" si="39"/>
        <v>10.797101449275363</v>
      </c>
      <c r="H80" s="85">
        <v>0</v>
      </c>
      <c r="I80" s="85">
        <f t="shared" si="40"/>
        <v>10.652173913043478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0</v>
      </c>
      <c r="N80" s="26"/>
      <c r="O80" s="26"/>
      <c r="P80" s="25"/>
      <c r="Q80" s="71"/>
      <c r="T80" s="22">
        <v>0</v>
      </c>
      <c r="U80" s="74">
        <f t="shared" si="29"/>
        <v>-30</v>
      </c>
      <c r="V80" s="70">
        <f t="shared" si="30"/>
        <v>-30</v>
      </c>
      <c r="W80" s="70"/>
      <c r="X80" s="70">
        <f t="shared" si="31"/>
        <v>32.977339488040286</v>
      </c>
      <c r="Y80" s="70">
        <f t="shared" si="32"/>
        <v>2.9773394880402861</v>
      </c>
      <c r="Z80" s="70">
        <f t="shared" si="33"/>
        <v>3</v>
      </c>
      <c r="AA80" s="24">
        <f t="shared" si="34"/>
        <v>3</v>
      </c>
      <c r="AB80" s="67">
        <f t="shared" si="35"/>
        <v>33</v>
      </c>
    </row>
    <row r="81" spans="1:28" ht="15" customHeight="1" x14ac:dyDescent="0.25">
      <c r="A81" s="71">
        <v>115</v>
      </c>
      <c r="B81" s="71">
        <v>30</v>
      </c>
      <c r="C81" s="68">
        <v>0</v>
      </c>
      <c r="D81" s="68">
        <v>257.39999999999998</v>
      </c>
      <c r="E81" s="68">
        <v>209.4</v>
      </c>
      <c r="F81" s="68">
        <v>0</v>
      </c>
      <c r="G81" s="85">
        <f t="shared" si="39"/>
        <v>9.2857142857142865</v>
      </c>
      <c r="H81" s="85">
        <v>0</v>
      </c>
      <c r="I81" s="85">
        <f t="shared" si="40"/>
        <v>10.5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0</v>
      </c>
      <c r="N81" s="26"/>
      <c r="O81" s="26"/>
      <c r="P81" s="25"/>
      <c r="Q81" s="71"/>
      <c r="T81" s="22">
        <v>0</v>
      </c>
      <c r="U81" s="74">
        <f t="shared" si="29"/>
        <v>-30</v>
      </c>
      <c r="V81" s="70">
        <f t="shared" si="30"/>
        <v>-30</v>
      </c>
      <c r="W81" s="70"/>
      <c r="X81" s="70">
        <f t="shared" si="31"/>
        <v>32.977339488040286</v>
      </c>
      <c r="Y81" s="70">
        <f t="shared" si="32"/>
        <v>2.9773394880402861</v>
      </c>
      <c r="Z81" s="70">
        <f t="shared" si="33"/>
        <v>3</v>
      </c>
      <c r="AA81" s="24">
        <f t="shared" si="34"/>
        <v>3</v>
      </c>
      <c r="AB81" s="67">
        <f t="shared" si="35"/>
        <v>33</v>
      </c>
    </row>
    <row r="82" spans="1:28" ht="15" customHeight="1" x14ac:dyDescent="0.25">
      <c r="A82" s="71">
        <v>44</v>
      </c>
      <c r="B82" s="71">
        <v>30</v>
      </c>
      <c r="C82" s="68">
        <v>0</v>
      </c>
      <c r="D82" s="68">
        <v>257.39999999999998</v>
      </c>
      <c r="E82" s="68">
        <v>209.4</v>
      </c>
      <c r="F82" s="68">
        <v>0</v>
      </c>
      <c r="G82" s="85">
        <f t="shared" si="39"/>
        <v>10.154929577464788</v>
      </c>
      <c r="H82" s="85">
        <v>0</v>
      </c>
      <c r="I82" s="85">
        <f t="shared" si="40"/>
        <v>10.352112676056338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1</v>
      </c>
      <c r="N82" s="26"/>
      <c r="O82" s="26"/>
      <c r="P82" s="25"/>
      <c r="Q82" s="71"/>
      <c r="T82" s="22">
        <v>0</v>
      </c>
      <c r="U82" s="74">
        <f t="shared" si="29"/>
        <v>-30</v>
      </c>
      <c r="V82" s="70">
        <f t="shared" si="30"/>
        <v>-30</v>
      </c>
      <c r="W82" s="70"/>
      <c r="X82" s="70">
        <f t="shared" si="31"/>
        <v>32.977339488040286</v>
      </c>
      <c r="Y82" s="70">
        <f t="shared" si="32"/>
        <v>2.9773394880402861</v>
      </c>
      <c r="Z82" s="70">
        <f t="shared" si="33"/>
        <v>3</v>
      </c>
      <c r="AA82" s="24">
        <f t="shared" si="34"/>
        <v>3</v>
      </c>
      <c r="AB82" s="67">
        <f t="shared" si="35"/>
        <v>33</v>
      </c>
    </row>
    <row r="83" spans="1:28" ht="15" customHeight="1" x14ac:dyDescent="0.25">
      <c r="A83" s="71">
        <v>91</v>
      </c>
      <c r="B83" s="71">
        <v>30</v>
      </c>
      <c r="C83" s="68">
        <v>0.67</v>
      </c>
      <c r="D83" s="68">
        <v>257.42</v>
      </c>
      <c r="E83" s="68">
        <v>209.4</v>
      </c>
      <c r="F83" s="68">
        <v>0</v>
      </c>
      <c r="G83" s="85">
        <f t="shared" si="39"/>
        <v>9.3611111111111107</v>
      </c>
      <c r="H83" s="85">
        <v>0</v>
      </c>
      <c r="I83" s="85">
        <f t="shared" si="40"/>
        <v>10.208333333333334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1</v>
      </c>
      <c r="N83" s="26"/>
      <c r="O83" s="26"/>
      <c r="P83" s="25"/>
      <c r="Q83" s="71"/>
      <c r="T83" s="22">
        <v>0</v>
      </c>
      <c r="U83" s="74">
        <f t="shared" si="29"/>
        <v>-30</v>
      </c>
      <c r="V83" s="70">
        <f t="shared" si="30"/>
        <v>-30</v>
      </c>
      <c r="W83" s="70"/>
      <c r="X83" s="70">
        <f t="shared" si="31"/>
        <v>32.977339488040286</v>
      </c>
      <c r="Y83" s="70">
        <f t="shared" si="32"/>
        <v>2.9773394880402861</v>
      </c>
      <c r="Z83" s="70">
        <f t="shared" si="33"/>
        <v>3</v>
      </c>
      <c r="AA83" s="24">
        <f t="shared" si="34"/>
        <v>3</v>
      </c>
      <c r="AB83" s="67">
        <f t="shared" si="35"/>
        <v>33</v>
      </c>
    </row>
    <row r="84" spans="1:28" ht="15" customHeight="1" x14ac:dyDescent="0.25">
      <c r="A84" s="71">
        <v>68</v>
      </c>
      <c r="B84" s="71">
        <v>30</v>
      </c>
      <c r="C84" s="68">
        <v>0</v>
      </c>
      <c r="D84" s="68">
        <v>257.42</v>
      </c>
      <c r="E84" s="68">
        <v>209.4</v>
      </c>
      <c r="F84" s="68">
        <v>0</v>
      </c>
      <c r="G84" s="85">
        <f t="shared" si="39"/>
        <v>9.5479452054794525</v>
      </c>
      <c r="H84" s="85">
        <v>0</v>
      </c>
      <c r="I84" s="85">
        <f t="shared" si="40"/>
        <v>10.068493150684931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1</v>
      </c>
      <c r="N84" s="26"/>
      <c r="O84" s="26"/>
      <c r="P84" s="25"/>
      <c r="Q84" s="71"/>
      <c r="T84" s="22">
        <v>0</v>
      </c>
      <c r="U84" s="74">
        <f t="shared" si="29"/>
        <v>-30</v>
      </c>
      <c r="V84" s="70">
        <f t="shared" si="30"/>
        <v>-30</v>
      </c>
      <c r="W84" s="70"/>
      <c r="X84" s="70">
        <f t="shared" si="31"/>
        <v>32.977339488040286</v>
      </c>
      <c r="Y84" s="70">
        <f t="shared" si="32"/>
        <v>2.9773394880402861</v>
      </c>
      <c r="Z84" s="70">
        <f t="shared" si="33"/>
        <v>3</v>
      </c>
      <c r="AA84" s="24">
        <f t="shared" si="34"/>
        <v>3</v>
      </c>
      <c r="AB84" s="67">
        <f t="shared" si="35"/>
        <v>33</v>
      </c>
    </row>
    <row r="85" spans="1:28" ht="15" customHeight="1" x14ac:dyDescent="0.25">
      <c r="A85" s="71"/>
      <c r="B85" s="71"/>
      <c r="C85" s="68"/>
      <c r="D85" s="68"/>
      <c r="E85" s="68"/>
      <c r="F85" s="85"/>
      <c r="G85" s="85"/>
      <c r="H85" s="85"/>
      <c r="I85" s="85"/>
      <c r="J85" s="72"/>
      <c r="K85" s="72"/>
      <c r="L85" s="72"/>
      <c r="M85" s="72"/>
      <c r="N85" s="26"/>
      <c r="O85" s="26"/>
      <c r="P85" s="25"/>
      <c r="Q85" s="71"/>
      <c r="U85" s="74"/>
      <c r="V85" s="70"/>
      <c r="W85" s="70"/>
      <c r="X85" s="70"/>
      <c r="Y85" s="70"/>
      <c r="Z85" s="70"/>
      <c r="AA85" s="24"/>
    </row>
    <row r="86" spans="1:28" ht="15" customHeight="1" x14ac:dyDescent="0.25">
      <c r="A86" s="71"/>
      <c r="B86" s="71"/>
      <c r="C86" s="68"/>
      <c r="D86" s="68"/>
      <c r="E86" s="68"/>
      <c r="F86" s="85"/>
      <c r="G86" s="85"/>
      <c r="H86" s="85"/>
      <c r="I86" s="85"/>
      <c r="J86" s="72"/>
      <c r="K86" s="72"/>
      <c r="L86" s="72"/>
      <c r="M86" s="72"/>
      <c r="N86" s="26"/>
      <c r="O86" s="26"/>
      <c r="P86" s="25"/>
      <c r="Q86" s="71"/>
      <c r="U86" s="74"/>
      <c r="V86" s="70"/>
      <c r="W86" s="70"/>
      <c r="X86" s="70"/>
      <c r="Y86" s="70"/>
      <c r="Z86" s="70"/>
      <c r="AA86" s="24"/>
    </row>
    <row r="87" spans="1:28" ht="15" customHeight="1" x14ac:dyDescent="0.25">
      <c r="A87" s="71"/>
      <c r="B87" s="71"/>
      <c r="C87" s="68"/>
      <c r="D87" s="68"/>
      <c r="E87" s="68"/>
      <c r="F87" s="85"/>
      <c r="G87" s="85"/>
      <c r="H87" s="85"/>
      <c r="I87" s="85"/>
      <c r="J87" s="72"/>
      <c r="K87" s="72"/>
      <c r="L87" s="72"/>
      <c r="M87" s="72"/>
      <c r="N87" s="26"/>
      <c r="O87" s="26"/>
      <c r="P87" s="25"/>
      <c r="Q87" s="71"/>
      <c r="U87" s="74"/>
      <c r="V87" s="70"/>
      <c r="W87" s="70"/>
      <c r="X87" s="70"/>
      <c r="Y87" s="70"/>
      <c r="Z87" s="70"/>
      <c r="AA87" s="24"/>
    </row>
    <row r="88" spans="1:28" ht="15" customHeight="1" x14ac:dyDescent="0.25">
      <c r="A88" s="71"/>
      <c r="B88" s="71"/>
      <c r="C88" s="68"/>
      <c r="D88" s="68"/>
      <c r="E88" s="68"/>
      <c r="F88" s="85"/>
      <c r="G88" s="85"/>
      <c r="H88" s="85"/>
      <c r="I88" s="85"/>
      <c r="J88" s="72"/>
      <c r="K88" s="72"/>
      <c r="L88" s="72"/>
      <c r="M88" s="72"/>
      <c r="N88" s="26"/>
      <c r="O88" s="26"/>
      <c r="P88" s="25"/>
      <c r="Q88" s="71"/>
      <c r="U88" s="74"/>
      <c r="V88" s="70"/>
      <c r="W88" s="70"/>
      <c r="X88" s="70"/>
      <c r="Y88" s="70"/>
      <c r="Z88" s="70"/>
      <c r="AA88" s="24"/>
    </row>
    <row r="89" spans="1:28" ht="15" customHeight="1" x14ac:dyDescent="0.25">
      <c r="A89" s="71"/>
      <c r="B89" s="71"/>
      <c r="C89" s="68"/>
      <c r="D89" s="68"/>
      <c r="E89" s="68"/>
      <c r="F89" s="85"/>
      <c r="G89" s="85"/>
      <c r="H89" s="85"/>
      <c r="I89" s="85"/>
      <c r="J89" s="72"/>
      <c r="K89" s="72"/>
      <c r="L89" s="72"/>
      <c r="M89" s="72"/>
      <c r="N89" s="26"/>
      <c r="O89" s="26"/>
      <c r="P89" s="25"/>
      <c r="Q89" s="71"/>
      <c r="U89" s="74"/>
      <c r="V89" s="70"/>
      <c r="W89" s="70"/>
      <c r="X89" s="70"/>
      <c r="Y89" s="70"/>
      <c r="Z89" s="70"/>
      <c r="AA89" s="24"/>
    </row>
    <row r="90" spans="1:28" ht="15" customHeight="1" x14ac:dyDescent="0.25">
      <c r="A90" s="71"/>
      <c r="B90" s="71"/>
      <c r="C90" s="68"/>
      <c r="D90" s="68"/>
      <c r="E90" s="68"/>
      <c r="F90" s="85"/>
      <c r="G90" s="85"/>
      <c r="H90" s="85"/>
      <c r="I90" s="85"/>
      <c r="J90" s="72"/>
      <c r="K90" s="72"/>
      <c r="L90" s="72"/>
      <c r="M90" s="72"/>
      <c r="N90" s="26"/>
      <c r="O90" s="26"/>
      <c r="P90" s="25"/>
      <c r="Q90" s="71"/>
      <c r="U90" s="74"/>
      <c r="V90" s="70"/>
      <c r="W90" s="70"/>
      <c r="X90" s="70"/>
      <c r="Y90" s="70"/>
      <c r="Z90" s="70"/>
      <c r="AA90" s="24"/>
    </row>
    <row r="91" spans="1:28" ht="15" customHeight="1" x14ac:dyDescent="0.25">
      <c r="A91" s="71"/>
      <c r="B91" s="71"/>
      <c r="C91" s="68"/>
      <c r="D91" s="68"/>
      <c r="E91" s="68"/>
      <c r="F91" s="85"/>
      <c r="G91" s="85"/>
      <c r="H91" s="85"/>
      <c r="I91" s="85"/>
      <c r="J91" s="72"/>
      <c r="K91" s="72"/>
      <c r="L91" s="72"/>
      <c r="M91" s="72"/>
      <c r="N91" s="26"/>
      <c r="O91" s="26"/>
      <c r="P91" s="25"/>
      <c r="Q91" s="71"/>
      <c r="U91" s="74"/>
      <c r="V91" s="70"/>
      <c r="W91" s="70"/>
      <c r="X91" s="70"/>
      <c r="Y91" s="70"/>
      <c r="Z91" s="70"/>
      <c r="AA91" s="24"/>
    </row>
    <row r="92" spans="1:28" ht="15" customHeight="1" x14ac:dyDescent="0.25">
      <c r="A92" s="71"/>
      <c r="B92" s="71"/>
      <c r="C92" s="68"/>
      <c r="D92" s="68"/>
      <c r="E92" s="68"/>
      <c r="F92" s="85"/>
      <c r="G92" s="85"/>
      <c r="H92" s="85"/>
      <c r="I92" s="85"/>
      <c r="J92" s="72"/>
      <c r="K92" s="72"/>
      <c r="L92" s="72"/>
      <c r="M92" s="72"/>
      <c r="N92" s="26"/>
      <c r="O92" s="26"/>
      <c r="P92" s="25"/>
      <c r="Q92" s="71"/>
      <c r="U92" s="74"/>
      <c r="V92" s="70"/>
      <c r="W92" s="70"/>
      <c r="X92" s="70"/>
      <c r="Y92" s="70"/>
      <c r="Z92" s="70"/>
      <c r="AA92" s="24"/>
    </row>
    <row r="93" spans="1:28" ht="15" customHeight="1" x14ac:dyDescent="0.25">
      <c r="A93" s="71"/>
      <c r="B93" s="71"/>
      <c r="C93" s="68"/>
      <c r="D93" s="68"/>
      <c r="E93" s="68"/>
      <c r="F93" s="85"/>
      <c r="G93" s="85"/>
      <c r="H93" s="85"/>
      <c r="I93" s="85"/>
      <c r="J93" s="72"/>
      <c r="K93" s="72"/>
      <c r="L93" s="72"/>
      <c r="M93" s="72"/>
      <c r="N93" s="26"/>
      <c r="O93" s="26"/>
      <c r="P93" s="25"/>
      <c r="Q93" s="71"/>
      <c r="U93" s="74"/>
      <c r="V93" s="70"/>
      <c r="W93" s="70"/>
      <c r="X93" s="70"/>
      <c r="Y93" s="70"/>
      <c r="Z93" s="70"/>
      <c r="AA93" s="24"/>
    </row>
    <row r="94" spans="1:28" ht="15" customHeight="1" x14ac:dyDescent="0.25">
      <c r="A94" s="71"/>
      <c r="B94" s="71"/>
      <c r="C94" s="68"/>
      <c r="D94" s="68"/>
      <c r="E94" s="68"/>
      <c r="F94" s="85"/>
      <c r="G94" s="85"/>
      <c r="H94" s="85"/>
      <c r="I94" s="85"/>
      <c r="J94" s="72"/>
      <c r="K94" s="72"/>
      <c r="L94" s="72"/>
      <c r="M94" s="72"/>
      <c r="N94" s="26"/>
      <c r="O94" s="26"/>
      <c r="P94" s="25"/>
      <c r="Q94" s="71"/>
      <c r="U94" s="74"/>
      <c r="V94" s="70"/>
      <c r="W94" s="70"/>
      <c r="X94" s="70"/>
      <c r="Y94" s="70"/>
      <c r="Z94" s="70"/>
      <c r="AA94" s="24"/>
    </row>
    <row r="95" spans="1:28" ht="15" customHeight="1" x14ac:dyDescent="0.25">
      <c r="A95" s="71"/>
      <c r="B95" s="71"/>
      <c r="C95" s="68"/>
      <c r="D95" s="68"/>
      <c r="E95" s="68"/>
      <c r="F95" s="85"/>
      <c r="G95" s="85"/>
      <c r="H95" s="85"/>
      <c r="I95" s="85"/>
      <c r="J95" s="72"/>
      <c r="K95" s="72"/>
      <c r="L95" s="72"/>
      <c r="M95" s="72"/>
      <c r="N95" s="26"/>
      <c r="O95" s="26"/>
      <c r="P95" s="25"/>
      <c r="Q95" s="71"/>
      <c r="U95" s="74"/>
      <c r="V95" s="70"/>
      <c r="W95" s="70"/>
      <c r="X95" s="70"/>
      <c r="Y95" s="70"/>
      <c r="Z95" s="70"/>
      <c r="AA95" s="24"/>
    </row>
    <row r="96" spans="1:28" ht="15" customHeight="1" x14ac:dyDescent="0.25">
      <c r="A96" s="71"/>
      <c r="B96" s="71"/>
      <c r="C96" s="68"/>
      <c r="D96" s="68"/>
      <c r="E96" s="68"/>
      <c r="F96" s="85"/>
      <c r="G96" s="85"/>
      <c r="H96" s="85"/>
      <c r="I96" s="85"/>
      <c r="J96" s="72"/>
      <c r="K96" s="72"/>
      <c r="L96" s="72"/>
      <c r="M96" s="72"/>
      <c r="N96" s="26"/>
      <c r="O96" s="26"/>
      <c r="P96" s="25"/>
      <c r="Q96" s="71"/>
      <c r="U96" s="74"/>
      <c r="V96" s="70"/>
      <c r="W96" s="70"/>
      <c r="X96" s="70"/>
      <c r="Y96" s="70"/>
      <c r="Z96" s="70"/>
      <c r="AA96" s="24"/>
    </row>
    <row r="97" spans="1:27" ht="15" customHeight="1" x14ac:dyDescent="0.25">
      <c r="A97" s="71"/>
      <c r="B97" s="71"/>
      <c r="C97" s="68"/>
      <c r="D97" s="68"/>
      <c r="E97" s="68"/>
      <c r="F97" s="85"/>
      <c r="G97" s="85"/>
      <c r="H97" s="85"/>
      <c r="I97" s="85"/>
      <c r="J97" s="72"/>
      <c r="K97" s="72"/>
      <c r="L97" s="72"/>
      <c r="M97" s="72"/>
      <c r="N97" s="26"/>
      <c r="O97" s="26"/>
      <c r="P97" s="25"/>
      <c r="Q97" s="71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71"/>
      <c r="B98" s="71"/>
      <c r="C98" s="68"/>
      <c r="D98" s="68"/>
      <c r="E98" s="68"/>
      <c r="F98" s="85"/>
      <c r="G98" s="85"/>
      <c r="H98" s="85"/>
      <c r="I98" s="85"/>
      <c r="J98" s="72"/>
      <c r="K98" s="72"/>
      <c r="L98" s="72"/>
      <c r="M98" s="72"/>
      <c r="N98" s="26"/>
      <c r="O98" s="26"/>
      <c r="P98" s="25"/>
      <c r="Q98" s="71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71"/>
      <c r="B99" s="71"/>
      <c r="C99" s="68"/>
      <c r="D99" s="68"/>
      <c r="E99" s="68"/>
      <c r="F99" s="85"/>
      <c r="G99" s="85"/>
      <c r="H99" s="85"/>
      <c r="I99" s="85"/>
      <c r="J99" s="72"/>
      <c r="K99" s="72"/>
      <c r="L99" s="72"/>
      <c r="M99" s="72"/>
      <c r="N99" s="26"/>
      <c r="O99" s="26"/>
      <c r="P99" s="25"/>
      <c r="Q99" s="71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71"/>
      <c r="B100" s="71"/>
      <c r="C100" s="68"/>
      <c r="D100" s="68"/>
      <c r="E100" s="68"/>
      <c r="F100" s="85"/>
      <c r="G100" s="85"/>
      <c r="H100" s="85"/>
      <c r="I100" s="85"/>
      <c r="J100" s="72"/>
      <c r="K100" s="72"/>
      <c r="L100" s="72"/>
      <c r="M100" s="72"/>
      <c r="N100" s="26"/>
      <c r="O100" s="26"/>
      <c r="P100" s="25"/>
      <c r="Q100" s="71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71"/>
      <c r="B101" s="71"/>
      <c r="C101" s="68"/>
      <c r="D101" s="68"/>
      <c r="E101" s="68"/>
      <c r="F101" s="85"/>
      <c r="G101" s="85"/>
      <c r="H101" s="85"/>
      <c r="I101" s="85"/>
      <c r="J101" s="72"/>
      <c r="K101" s="72"/>
      <c r="L101" s="72"/>
      <c r="M101" s="72"/>
      <c r="N101" s="26"/>
      <c r="O101" s="26"/>
      <c r="P101" s="25"/>
      <c r="Q101" s="71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71"/>
      <c r="B102" s="71"/>
      <c r="C102" s="68"/>
      <c r="D102" s="68"/>
      <c r="E102" s="68"/>
      <c r="F102" s="85"/>
      <c r="G102" s="85"/>
      <c r="H102" s="85"/>
      <c r="I102" s="85"/>
      <c r="J102" s="72"/>
      <c r="K102" s="72"/>
      <c r="L102" s="72"/>
      <c r="M102" s="72"/>
      <c r="N102" s="26"/>
      <c r="O102" s="26"/>
      <c r="P102" s="25"/>
      <c r="Q102" s="71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71"/>
      <c r="B103" s="71"/>
      <c r="C103" s="68"/>
      <c r="D103" s="68"/>
      <c r="E103" s="68"/>
      <c r="F103" s="85"/>
      <c r="G103" s="85"/>
      <c r="H103" s="85"/>
      <c r="I103" s="85"/>
      <c r="J103" s="72"/>
      <c r="K103" s="72"/>
      <c r="L103" s="72"/>
      <c r="M103" s="72"/>
      <c r="N103" s="26"/>
      <c r="O103" s="26"/>
      <c r="P103" s="25"/>
      <c r="Q103" s="71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71"/>
      <c r="B104" s="71"/>
      <c r="C104" s="68"/>
      <c r="D104" s="68"/>
      <c r="E104" s="68"/>
      <c r="F104" s="85"/>
      <c r="G104" s="85"/>
      <c r="H104" s="85"/>
      <c r="I104" s="85"/>
      <c r="J104" s="72"/>
      <c r="K104" s="72"/>
      <c r="L104" s="72"/>
      <c r="M104" s="72"/>
      <c r="N104" s="26"/>
      <c r="O104" s="26"/>
      <c r="P104" s="25"/>
      <c r="Q104" s="71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71"/>
      <c r="B105" s="71"/>
      <c r="C105" s="68"/>
      <c r="D105" s="68"/>
      <c r="E105" s="68"/>
      <c r="F105" s="85"/>
      <c r="G105" s="85"/>
      <c r="H105" s="85"/>
      <c r="I105" s="85"/>
      <c r="J105" s="72"/>
      <c r="K105" s="72"/>
      <c r="L105" s="72"/>
      <c r="M105" s="72"/>
      <c r="N105" s="26"/>
      <c r="O105" s="26"/>
      <c r="P105" s="25"/>
      <c r="Q105" s="71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71"/>
      <c r="B106" s="71"/>
      <c r="C106" s="68"/>
      <c r="D106" s="68"/>
      <c r="E106" s="68"/>
      <c r="F106" s="85"/>
      <c r="G106" s="85"/>
      <c r="H106" s="85"/>
      <c r="I106" s="85"/>
      <c r="J106" s="72"/>
      <c r="K106" s="72"/>
      <c r="L106" s="72"/>
      <c r="M106" s="72"/>
      <c r="N106" s="26"/>
      <c r="O106" s="26"/>
      <c r="P106" s="25"/>
      <c r="Q106" s="71"/>
      <c r="U106" s="74"/>
      <c r="V106" s="70"/>
      <c r="W106" s="70"/>
      <c r="X106" s="70"/>
      <c r="Y106" s="70"/>
      <c r="Z106" s="70"/>
      <c r="AA106" s="24"/>
    </row>
    <row r="107" spans="1:27" ht="15" customHeight="1" x14ac:dyDescent="0.25">
      <c r="A107" s="71"/>
      <c r="B107" s="71"/>
      <c r="C107" s="68"/>
      <c r="D107" s="68"/>
      <c r="E107" s="68"/>
      <c r="F107" s="85"/>
      <c r="G107" s="85"/>
      <c r="H107" s="85"/>
      <c r="I107" s="85"/>
      <c r="J107" s="72"/>
      <c r="K107" s="72"/>
      <c r="L107" s="72"/>
      <c r="M107" s="72"/>
      <c r="N107" s="26"/>
      <c r="O107" s="26"/>
      <c r="P107" s="25"/>
      <c r="Q107" s="71"/>
      <c r="U107" s="74"/>
      <c r="V107" s="70"/>
      <c r="W107" s="70"/>
      <c r="X107" s="70"/>
      <c r="Y107" s="70"/>
      <c r="Z107" s="70"/>
      <c r="AA107" s="24"/>
    </row>
    <row r="108" spans="1:27" ht="15" customHeight="1" x14ac:dyDescent="0.25">
      <c r="A108" s="71"/>
      <c r="B108" s="71"/>
      <c r="C108" s="68"/>
      <c r="D108" s="68"/>
      <c r="E108" s="68"/>
      <c r="F108" s="85"/>
      <c r="G108" s="85"/>
      <c r="H108" s="85"/>
      <c r="I108" s="85"/>
      <c r="J108" s="72"/>
      <c r="K108" s="72"/>
      <c r="L108" s="72"/>
      <c r="M108" s="72"/>
      <c r="N108" s="26"/>
      <c r="O108" s="26"/>
      <c r="P108" s="25"/>
      <c r="Q108" s="71"/>
      <c r="U108" s="74"/>
      <c r="V108" s="70"/>
      <c r="W108" s="70"/>
      <c r="X108" s="70"/>
      <c r="Y108" s="70"/>
      <c r="Z108" s="70"/>
      <c r="AA108" s="24"/>
    </row>
    <row r="109" spans="1:27" ht="15" customHeight="1" x14ac:dyDescent="0.25">
      <c r="A109" s="71"/>
      <c r="B109" s="71"/>
      <c r="C109" s="68"/>
      <c r="D109" s="68"/>
      <c r="E109" s="68"/>
      <c r="F109" s="85"/>
      <c r="G109" s="85"/>
      <c r="H109" s="85"/>
      <c r="I109" s="85"/>
      <c r="J109" s="72"/>
      <c r="K109" s="72"/>
      <c r="L109" s="72"/>
      <c r="M109" s="72"/>
      <c r="N109" s="26"/>
      <c r="O109" s="26"/>
      <c r="P109" s="25"/>
      <c r="Q109" s="71"/>
      <c r="U109" s="74"/>
      <c r="V109" s="70"/>
      <c r="W109" s="70"/>
      <c r="X109" s="70"/>
      <c r="Y109" s="70"/>
      <c r="Z109" s="70"/>
      <c r="AA109" s="24"/>
    </row>
    <row r="110" spans="1:27" ht="15" customHeight="1" x14ac:dyDescent="0.25">
      <c r="A110" s="71"/>
      <c r="B110" s="71"/>
      <c r="C110" s="68"/>
      <c r="D110" s="68"/>
      <c r="E110" s="68"/>
      <c r="F110" s="85"/>
      <c r="G110" s="85"/>
      <c r="H110" s="85"/>
      <c r="I110" s="85"/>
      <c r="J110" s="72"/>
      <c r="K110" s="72"/>
      <c r="L110" s="72"/>
      <c r="M110" s="72"/>
      <c r="N110" s="26"/>
      <c r="O110" s="26"/>
      <c r="P110" s="25"/>
      <c r="Q110" s="71"/>
      <c r="U110" s="74"/>
      <c r="V110" s="70"/>
      <c r="W110" s="70"/>
      <c r="X110" s="70"/>
      <c r="Y110" s="70"/>
      <c r="Z110" s="70"/>
      <c r="AA110" s="24"/>
    </row>
    <row r="111" spans="1:27" ht="15" customHeight="1" x14ac:dyDescent="0.25">
      <c r="A111" s="71"/>
      <c r="B111" s="71"/>
      <c r="C111" s="68"/>
      <c r="D111" s="68"/>
      <c r="E111" s="68"/>
      <c r="F111" s="85"/>
      <c r="G111" s="85"/>
      <c r="H111" s="85"/>
      <c r="I111" s="85"/>
      <c r="J111" s="72"/>
      <c r="K111" s="72"/>
      <c r="L111" s="72"/>
      <c r="M111" s="72"/>
      <c r="N111" s="26"/>
      <c r="O111" s="26"/>
      <c r="P111" s="25"/>
      <c r="Q111" s="71"/>
      <c r="U111" s="74"/>
      <c r="V111" s="70"/>
      <c r="W111" s="70"/>
      <c r="X111" s="70"/>
      <c r="Y111" s="70"/>
      <c r="Z111" s="70"/>
      <c r="AA111" s="24"/>
    </row>
    <row r="112" spans="1:27" ht="15" customHeight="1" x14ac:dyDescent="0.25">
      <c r="A112" s="71"/>
      <c r="B112" s="71"/>
      <c r="C112" s="68"/>
      <c r="D112" s="68"/>
      <c r="E112" s="68"/>
      <c r="F112" s="85"/>
      <c r="G112" s="85"/>
      <c r="H112" s="85"/>
      <c r="I112" s="85"/>
      <c r="J112" s="72"/>
      <c r="K112" s="72"/>
      <c r="L112" s="72"/>
      <c r="M112" s="72"/>
      <c r="N112" s="26"/>
      <c r="O112" s="26"/>
      <c r="P112" s="25"/>
      <c r="Q112" s="71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5">
      <c r="A113" s="71"/>
      <c r="B113" s="71"/>
      <c r="C113" s="68"/>
      <c r="D113" s="68"/>
      <c r="E113" s="68"/>
      <c r="F113" s="85"/>
      <c r="G113" s="85"/>
      <c r="H113" s="85"/>
      <c r="I113" s="85"/>
      <c r="J113" s="72"/>
      <c r="K113" s="72"/>
      <c r="L113" s="72"/>
      <c r="M113" s="72"/>
      <c r="N113" s="26"/>
      <c r="O113" s="26"/>
      <c r="P113" s="25"/>
      <c r="Q113" s="71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5">
      <c r="A114" s="71"/>
      <c r="B114" s="71"/>
      <c r="C114" s="68"/>
      <c r="D114" s="68"/>
      <c r="E114" s="68"/>
      <c r="F114" s="85"/>
      <c r="G114" s="85"/>
      <c r="H114" s="85"/>
      <c r="I114" s="85"/>
      <c r="J114" s="72"/>
      <c r="K114" s="72"/>
      <c r="L114" s="72"/>
      <c r="M114" s="72"/>
      <c r="N114" s="26"/>
      <c r="O114" s="26"/>
      <c r="P114" s="25"/>
      <c r="Q114" s="71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5">
      <c r="A115" s="71"/>
      <c r="B115" s="71"/>
      <c r="C115" s="68"/>
      <c r="D115" s="68"/>
      <c r="E115" s="68"/>
      <c r="F115" s="85"/>
      <c r="G115" s="85"/>
      <c r="H115" s="85"/>
      <c r="I115" s="85"/>
      <c r="J115" s="72"/>
      <c r="K115" s="72"/>
      <c r="L115" s="72"/>
      <c r="M115" s="72"/>
      <c r="N115" s="26"/>
      <c r="O115" s="26"/>
      <c r="P115" s="25"/>
      <c r="Q115" s="71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5">
      <c r="A116" s="71"/>
      <c r="B116" s="71"/>
      <c r="C116" s="68"/>
      <c r="D116" s="68"/>
      <c r="E116" s="68"/>
      <c r="F116" s="85"/>
      <c r="G116" s="85"/>
      <c r="H116" s="85"/>
      <c r="I116" s="85"/>
      <c r="J116" s="72"/>
      <c r="K116" s="72"/>
      <c r="L116" s="72"/>
      <c r="M116" s="72"/>
      <c r="N116" s="26"/>
      <c r="O116" s="26"/>
      <c r="P116" s="25"/>
      <c r="Q116" s="71"/>
      <c r="U116" s="74"/>
      <c r="V116" s="70"/>
      <c r="W116" s="70"/>
      <c r="X116" s="70"/>
      <c r="Y116" s="70"/>
      <c r="Z116" s="70"/>
      <c r="AA116" s="24"/>
    </row>
    <row r="117" spans="1:27" ht="15" customHeight="1" x14ac:dyDescent="0.25">
      <c r="A117" s="71"/>
      <c r="B117" s="71"/>
      <c r="C117" s="68"/>
      <c r="D117" s="68"/>
      <c r="E117" s="68"/>
      <c r="F117" s="85"/>
      <c r="G117" s="85"/>
      <c r="H117" s="85"/>
      <c r="I117" s="85"/>
      <c r="J117" s="72"/>
      <c r="K117" s="72"/>
      <c r="L117" s="72"/>
      <c r="M117" s="72"/>
      <c r="N117" s="26"/>
      <c r="O117" s="26"/>
      <c r="P117" s="25"/>
      <c r="Q117" s="71"/>
      <c r="U117" s="74"/>
      <c r="V117" s="70"/>
      <c r="W117" s="70"/>
      <c r="X117" s="70"/>
      <c r="Y117" s="70"/>
      <c r="Z117" s="70"/>
      <c r="AA117" s="24"/>
    </row>
    <row r="118" spans="1:27" ht="15" customHeight="1" x14ac:dyDescent="0.25">
      <c r="A118" s="71"/>
      <c r="B118" s="71"/>
      <c r="C118" s="68"/>
      <c r="D118" s="68"/>
      <c r="E118" s="68"/>
      <c r="F118" s="85"/>
      <c r="G118" s="85"/>
      <c r="H118" s="85"/>
      <c r="I118" s="85"/>
      <c r="J118" s="72"/>
      <c r="K118" s="72"/>
      <c r="L118" s="72"/>
      <c r="M118" s="72"/>
      <c r="N118" s="26"/>
      <c r="O118" s="26"/>
      <c r="P118" s="25"/>
      <c r="Q118" s="71"/>
      <c r="U118" s="74"/>
      <c r="V118" s="70"/>
      <c r="W118" s="70"/>
      <c r="X118" s="70"/>
      <c r="Y118" s="70"/>
      <c r="Z118" s="70"/>
      <c r="AA118" s="24"/>
    </row>
    <row r="119" spans="1:27" ht="15" customHeight="1" x14ac:dyDescent="0.25">
      <c r="A119" s="71"/>
      <c r="B119" s="71"/>
      <c r="C119" s="68"/>
      <c r="D119" s="68"/>
      <c r="E119" s="68"/>
      <c r="F119" s="85"/>
      <c r="G119" s="85"/>
      <c r="H119" s="85"/>
      <c r="I119" s="85"/>
      <c r="J119" s="72"/>
      <c r="K119" s="72"/>
      <c r="L119" s="72"/>
      <c r="M119" s="72"/>
      <c r="N119" s="26"/>
      <c r="O119" s="26"/>
      <c r="P119" s="25"/>
      <c r="Q119" s="71"/>
      <c r="U119" s="74"/>
      <c r="V119" s="70"/>
      <c r="W119" s="70"/>
      <c r="X119" s="70"/>
      <c r="Y119" s="70"/>
      <c r="Z119" s="70"/>
      <c r="AA119" s="24"/>
    </row>
    <row r="120" spans="1:27" ht="15" customHeight="1" x14ac:dyDescent="0.25">
      <c r="A120" s="71"/>
      <c r="B120" s="71"/>
      <c r="C120" s="68"/>
      <c r="D120" s="68"/>
      <c r="E120" s="68"/>
      <c r="F120" s="85"/>
      <c r="G120" s="85"/>
      <c r="H120" s="85"/>
      <c r="I120" s="85"/>
      <c r="J120" s="72"/>
      <c r="K120" s="72"/>
      <c r="L120" s="72"/>
      <c r="M120" s="72"/>
      <c r="N120" s="26"/>
      <c r="O120" s="26"/>
      <c r="P120" s="25"/>
      <c r="Q120" s="71"/>
      <c r="U120" s="74"/>
      <c r="V120" s="70"/>
      <c r="W120" s="70"/>
      <c r="X120" s="70"/>
      <c r="Y120" s="70"/>
      <c r="Z120" s="70"/>
      <c r="AA120" s="24"/>
    </row>
    <row r="121" spans="1:27" ht="15" customHeight="1" x14ac:dyDescent="0.25">
      <c r="A121" s="71"/>
      <c r="B121" s="71"/>
      <c r="C121" s="68"/>
      <c r="D121" s="68"/>
      <c r="E121" s="68"/>
      <c r="F121" s="85"/>
      <c r="G121" s="85"/>
      <c r="H121" s="85"/>
      <c r="I121" s="85"/>
      <c r="J121" s="72"/>
      <c r="K121" s="72"/>
      <c r="L121" s="72"/>
      <c r="M121" s="72"/>
      <c r="N121" s="26"/>
      <c r="O121" s="26"/>
      <c r="P121" s="25"/>
      <c r="Q121" s="71"/>
      <c r="U121" s="74"/>
      <c r="V121" s="70"/>
      <c r="W121" s="70"/>
      <c r="X121" s="70"/>
      <c r="Y121" s="70"/>
      <c r="Z121" s="70"/>
      <c r="AA121" s="24"/>
    </row>
    <row r="122" spans="1:27" ht="15" customHeight="1" x14ac:dyDescent="0.25">
      <c r="A122" s="71"/>
      <c r="B122" s="71"/>
      <c r="C122" s="68"/>
      <c r="D122" s="68"/>
      <c r="E122" s="68"/>
      <c r="F122" s="85"/>
      <c r="G122" s="85"/>
      <c r="H122" s="85"/>
      <c r="I122" s="85"/>
      <c r="J122" s="72"/>
      <c r="K122" s="72"/>
      <c r="L122" s="72"/>
      <c r="M122" s="72"/>
      <c r="N122" s="26"/>
      <c r="O122" s="26"/>
      <c r="P122" s="25"/>
      <c r="Q122" s="71"/>
      <c r="U122" s="74"/>
      <c r="V122" s="70"/>
      <c r="W122" s="70"/>
      <c r="X122" s="70"/>
      <c r="Y122" s="70"/>
      <c r="Z122" s="70"/>
      <c r="AA122" s="24"/>
    </row>
    <row r="123" spans="1:27" ht="15" customHeight="1" x14ac:dyDescent="0.25">
      <c r="A123" s="71"/>
      <c r="B123" s="71"/>
      <c r="C123" s="68"/>
      <c r="D123" s="68"/>
      <c r="E123" s="68"/>
      <c r="F123" s="85"/>
      <c r="G123" s="85"/>
      <c r="H123" s="85"/>
      <c r="I123" s="85"/>
      <c r="J123" s="72"/>
      <c r="K123" s="72"/>
      <c r="L123" s="72"/>
      <c r="M123" s="72"/>
      <c r="N123" s="26"/>
      <c r="O123" s="26"/>
      <c r="P123" s="25"/>
      <c r="Q123" s="71"/>
      <c r="U123" s="74"/>
      <c r="V123" s="70"/>
      <c r="W123" s="70"/>
      <c r="X123" s="70"/>
      <c r="Y123" s="70"/>
      <c r="Z123" s="70"/>
      <c r="AA123" s="24"/>
    </row>
    <row r="124" spans="1:27" ht="15" customHeight="1" x14ac:dyDescent="0.25">
      <c r="A124" s="71"/>
      <c r="B124" s="71"/>
      <c r="C124" s="68"/>
      <c r="D124" s="68"/>
      <c r="E124" s="68"/>
      <c r="F124" s="85"/>
      <c r="G124" s="85"/>
      <c r="H124" s="85"/>
      <c r="I124" s="85"/>
      <c r="J124" s="72"/>
      <c r="K124" s="72"/>
      <c r="L124" s="72"/>
      <c r="M124" s="72"/>
      <c r="N124" s="26"/>
      <c r="O124" s="26"/>
      <c r="P124" s="25"/>
      <c r="Q124" s="71"/>
      <c r="U124" s="74"/>
      <c r="V124" s="70"/>
      <c r="W124" s="70"/>
      <c r="X124" s="70"/>
      <c r="Y124" s="70"/>
      <c r="Z124" s="70"/>
      <c r="AA124" s="24"/>
    </row>
    <row r="125" spans="1:27" ht="15" customHeight="1" x14ac:dyDescent="0.25">
      <c r="A125" s="71"/>
      <c r="B125" s="71"/>
      <c r="C125" s="68"/>
      <c r="D125" s="68"/>
      <c r="E125" s="68"/>
      <c r="F125" s="85"/>
      <c r="G125" s="85"/>
      <c r="H125" s="85"/>
      <c r="I125" s="85"/>
      <c r="J125" s="72"/>
      <c r="K125" s="72"/>
      <c r="L125" s="72"/>
      <c r="M125" s="72"/>
      <c r="N125" s="26"/>
      <c r="O125" s="26"/>
      <c r="P125" s="25"/>
      <c r="Q125" s="71"/>
      <c r="U125" s="74"/>
      <c r="V125" s="70"/>
      <c r="W125" s="70"/>
      <c r="X125" s="70"/>
      <c r="Y125" s="70"/>
      <c r="Z125" s="70"/>
      <c r="AA125" s="24"/>
    </row>
    <row r="126" spans="1:27" ht="15" customHeight="1" x14ac:dyDescent="0.25">
      <c r="A126" s="71"/>
      <c r="B126" s="71"/>
      <c r="C126" s="68"/>
      <c r="D126" s="68"/>
      <c r="E126" s="68"/>
      <c r="F126" s="85"/>
      <c r="G126" s="85"/>
      <c r="H126" s="85"/>
      <c r="I126" s="85"/>
      <c r="J126" s="72"/>
      <c r="K126" s="72"/>
      <c r="L126" s="72"/>
      <c r="M126" s="72"/>
      <c r="N126" s="26"/>
      <c r="O126" s="26"/>
      <c r="P126" s="25"/>
      <c r="Q126" s="71"/>
      <c r="U126" s="74"/>
      <c r="V126" s="70"/>
      <c r="W126" s="70"/>
      <c r="X126" s="70"/>
      <c r="Y126" s="70"/>
      <c r="Z126" s="70"/>
      <c r="AA126" s="24"/>
    </row>
    <row r="127" spans="1:27" ht="15" customHeight="1" x14ac:dyDescent="0.25">
      <c r="A127" s="71"/>
      <c r="B127" s="71"/>
      <c r="C127" s="68"/>
      <c r="D127" s="68"/>
      <c r="E127" s="68"/>
      <c r="F127" s="85"/>
      <c r="G127" s="85"/>
      <c r="H127" s="85"/>
      <c r="I127" s="85"/>
      <c r="J127" s="72"/>
      <c r="K127" s="72"/>
      <c r="L127" s="72"/>
      <c r="M127" s="72"/>
      <c r="N127" s="26"/>
      <c r="O127" s="26"/>
      <c r="P127" s="25"/>
      <c r="Q127" s="71"/>
      <c r="U127" s="74"/>
      <c r="V127" s="70"/>
      <c r="W127" s="70"/>
      <c r="X127" s="70"/>
      <c r="Y127" s="70"/>
      <c r="Z127" s="70"/>
      <c r="AA127" s="24"/>
    </row>
    <row r="128" spans="1:27" ht="15" customHeight="1" x14ac:dyDescent="0.25">
      <c r="A128" s="71"/>
      <c r="B128" s="71"/>
      <c r="C128" s="68"/>
      <c r="D128" s="68"/>
      <c r="E128" s="68"/>
      <c r="F128" s="85"/>
      <c r="G128" s="85"/>
      <c r="H128" s="85"/>
      <c r="I128" s="85"/>
      <c r="J128" s="72"/>
      <c r="K128" s="72"/>
      <c r="L128" s="72"/>
      <c r="M128" s="72"/>
      <c r="N128" s="26"/>
      <c r="O128" s="26"/>
      <c r="P128" s="25"/>
      <c r="Q128" s="71"/>
      <c r="U128" s="74"/>
      <c r="V128" s="70"/>
      <c r="W128" s="70"/>
      <c r="X128" s="70"/>
      <c r="Y128" s="70"/>
      <c r="Z128" s="70"/>
      <c r="AA128" s="24"/>
    </row>
    <row r="129" spans="1:27" ht="15" customHeight="1" x14ac:dyDescent="0.25">
      <c r="A129" s="71"/>
      <c r="B129" s="71"/>
      <c r="C129" s="68"/>
      <c r="D129" s="68"/>
      <c r="E129" s="68"/>
      <c r="F129" s="85"/>
      <c r="G129" s="85"/>
      <c r="H129" s="85"/>
      <c r="I129" s="85"/>
      <c r="J129" s="72"/>
      <c r="K129" s="72"/>
      <c r="L129" s="72"/>
      <c r="M129" s="72"/>
      <c r="N129" s="26"/>
      <c r="O129" s="26"/>
      <c r="P129" s="25"/>
      <c r="Q129" s="71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5">
      <c r="A130" s="71"/>
      <c r="B130" s="71"/>
      <c r="C130" s="68"/>
      <c r="D130" s="68"/>
      <c r="E130" s="68"/>
      <c r="F130" s="85"/>
      <c r="G130" s="85"/>
      <c r="H130" s="85"/>
      <c r="I130" s="85"/>
      <c r="J130" s="72"/>
      <c r="K130" s="72"/>
      <c r="L130" s="72"/>
      <c r="M130" s="72"/>
      <c r="N130" s="26"/>
      <c r="O130" s="26"/>
      <c r="P130" s="25"/>
      <c r="Q130" s="71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5">
      <c r="A131" s="71"/>
      <c r="B131" s="71"/>
      <c r="C131" s="68"/>
      <c r="D131" s="68"/>
      <c r="E131" s="68"/>
      <c r="F131" s="85"/>
      <c r="G131" s="85"/>
      <c r="H131" s="85"/>
      <c r="I131" s="85"/>
      <c r="J131" s="72"/>
      <c r="K131" s="72"/>
      <c r="L131" s="72"/>
      <c r="M131" s="72"/>
      <c r="N131" s="26"/>
      <c r="O131" s="26"/>
      <c r="P131" s="25"/>
      <c r="Q131" s="71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5">
      <c r="A132" s="71"/>
      <c r="B132" s="71"/>
      <c r="C132" s="68"/>
      <c r="D132" s="68"/>
      <c r="E132" s="68"/>
      <c r="F132" s="85"/>
      <c r="G132" s="85"/>
      <c r="H132" s="85"/>
      <c r="I132" s="85"/>
      <c r="J132" s="72"/>
      <c r="K132" s="72"/>
      <c r="L132" s="72"/>
      <c r="M132" s="72"/>
      <c r="N132" s="26"/>
      <c r="O132" s="26"/>
      <c r="P132" s="25"/>
      <c r="Q132" s="71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5">
      <c r="A133" s="71"/>
      <c r="B133" s="71"/>
      <c r="C133" s="68"/>
      <c r="D133" s="68"/>
      <c r="E133" s="68"/>
      <c r="F133" s="85"/>
      <c r="G133" s="85"/>
      <c r="H133" s="85"/>
      <c r="I133" s="85"/>
      <c r="J133" s="72"/>
      <c r="K133" s="72"/>
      <c r="L133" s="72"/>
      <c r="M133" s="72"/>
      <c r="N133" s="26"/>
      <c r="O133" s="26"/>
      <c r="P133" s="25"/>
      <c r="Q133" s="71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5">
      <c r="A134" s="71"/>
      <c r="B134" s="71"/>
      <c r="C134" s="68"/>
      <c r="D134" s="68"/>
      <c r="E134" s="68"/>
      <c r="F134" s="85"/>
      <c r="G134" s="85"/>
      <c r="H134" s="85"/>
      <c r="I134" s="85"/>
      <c r="J134" s="72"/>
      <c r="K134" s="72"/>
      <c r="L134" s="72"/>
      <c r="M134" s="72"/>
      <c r="N134" s="26"/>
      <c r="O134" s="26"/>
      <c r="P134" s="25"/>
      <c r="Q134" s="71"/>
      <c r="U134" s="74"/>
      <c r="V134" s="70"/>
      <c r="W134" s="70"/>
      <c r="X134" s="70"/>
      <c r="Y134" s="70"/>
      <c r="Z134" s="70"/>
      <c r="AA134" s="24"/>
    </row>
    <row r="135" spans="1:27" ht="15" customHeight="1" x14ac:dyDescent="0.25">
      <c r="A135" s="71"/>
      <c r="B135" s="71"/>
      <c r="C135" s="68"/>
      <c r="D135" s="68"/>
      <c r="E135" s="68"/>
      <c r="F135" s="85"/>
      <c r="G135" s="85"/>
      <c r="H135" s="85"/>
      <c r="I135" s="85"/>
      <c r="J135" s="72"/>
      <c r="K135" s="72"/>
      <c r="L135" s="72"/>
      <c r="M135" s="72"/>
      <c r="N135" s="26"/>
      <c r="O135" s="26"/>
      <c r="P135" s="25"/>
      <c r="Q135" s="71"/>
      <c r="U135" s="74"/>
      <c r="V135" s="70"/>
      <c r="W135" s="70"/>
      <c r="X135" s="70"/>
      <c r="Y135" s="70"/>
      <c r="Z135" s="70"/>
      <c r="AA135" s="24"/>
    </row>
    <row r="136" spans="1:27" ht="15" customHeight="1" x14ac:dyDescent="0.25">
      <c r="A136" s="71"/>
      <c r="B136" s="71"/>
      <c r="C136" s="68"/>
      <c r="D136" s="68"/>
      <c r="E136" s="68"/>
      <c r="F136" s="85"/>
      <c r="G136" s="85"/>
      <c r="H136" s="85"/>
      <c r="I136" s="85"/>
      <c r="J136" s="72"/>
      <c r="K136" s="72"/>
      <c r="L136" s="72"/>
      <c r="M136" s="72"/>
      <c r="N136" s="26"/>
      <c r="O136" s="26"/>
      <c r="P136" s="25"/>
      <c r="Q136" s="71"/>
      <c r="U136" s="74"/>
      <c r="V136" s="70"/>
      <c r="W136" s="70"/>
      <c r="X136" s="70"/>
      <c r="Y136" s="70"/>
      <c r="Z136" s="70"/>
      <c r="AA136" s="24"/>
    </row>
    <row r="137" spans="1:27" ht="15" customHeight="1" x14ac:dyDescent="0.25">
      <c r="A137" s="71"/>
      <c r="B137" s="71"/>
      <c r="C137" s="68"/>
      <c r="D137" s="68"/>
      <c r="E137" s="68"/>
      <c r="F137" s="85"/>
      <c r="G137" s="85"/>
      <c r="H137" s="85"/>
      <c r="I137" s="85"/>
      <c r="J137" s="72"/>
      <c r="K137" s="72"/>
      <c r="L137" s="72"/>
      <c r="M137" s="72"/>
      <c r="N137" s="26"/>
      <c r="O137" s="26"/>
      <c r="P137" s="25"/>
      <c r="Q137" s="71"/>
      <c r="U137" s="74"/>
      <c r="V137" s="70"/>
      <c r="W137" s="70"/>
      <c r="X137" s="70"/>
      <c r="Y137" s="70"/>
      <c r="Z137" s="70"/>
      <c r="AA137" s="24"/>
    </row>
    <row r="138" spans="1:27" ht="15" customHeight="1" x14ac:dyDescent="0.25">
      <c r="A138" s="71"/>
      <c r="B138" s="71"/>
      <c r="C138" s="68"/>
      <c r="D138" s="68"/>
      <c r="E138" s="68"/>
      <c r="F138" s="85"/>
      <c r="G138" s="85"/>
      <c r="H138" s="85"/>
      <c r="I138" s="85"/>
      <c r="J138" s="72"/>
      <c r="K138" s="72"/>
      <c r="L138" s="72"/>
      <c r="M138" s="72"/>
      <c r="N138" s="26"/>
      <c r="O138" s="26"/>
      <c r="P138" s="25"/>
      <c r="Q138" s="71"/>
      <c r="U138" s="74"/>
      <c r="V138" s="70"/>
      <c r="W138" s="70"/>
      <c r="X138" s="70"/>
      <c r="Y138" s="70"/>
      <c r="Z138" s="70"/>
      <c r="AA138" s="24"/>
    </row>
    <row r="139" spans="1:27" ht="15" customHeight="1" x14ac:dyDescent="0.25">
      <c r="A139" s="71"/>
      <c r="B139" s="71"/>
      <c r="C139" s="68"/>
      <c r="D139" s="68"/>
      <c r="E139" s="68"/>
      <c r="F139" s="85"/>
      <c r="G139" s="85"/>
      <c r="H139" s="85"/>
      <c r="I139" s="85"/>
      <c r="J139" s="72"/>
      <c r="K139" s="72"/>
      <c r="L139" s="72"/>
      <c r="M139" s="72"/>
      <c r="N139" s="26"/>
      <c r="O139" s="26"/>
      <c r="P139" s="25"/>
      <c r="Q139" s="71"/>
      <c r="U139" s="74"/>
      <c r="V139" s="70"/>
      <c r="W139" s="70"/>
      <c r="X139" s="70"/>
      <c r="Y139" s="70"/>
      <c r="Z139" s="70"/>
      <c r="AA139" s="24"/>
    </row>
    <row r="140" spans="1:27" ht="15" customHeight="1" x14ac:dyDescent="0.25">
      <c r="A140" s="71"/>
      <c r="B140" s="71"/>
      <c r="C140" s="68"/>
      <c r="D140" s="68"/>
      <c r="E140" s="68"/>
      <c r="F140" s="85"/>
      <c r="G140" s="85"/>
      <c r="H140" s="85"/>
      <c r="I140" s="85"/>
      <c r="J140" s="72"/>
      <c r="K140" s="72"/>
      <c r="L140" s="72"/>
      <c r="M140" s="72"/>
      <c r="N140" s="26"/>
      <c r="O140" s="26"/>
      <c r="P140" s="25"/>
      <c r="Q140" s="71"/>
      <c r="U140" s="74"/>
      <c r="V140" s="70"/>
      <c r="W140" s="70"/>
      <c r="X140" s="70"/>
      <c r="Y140" s="70"/>
      <c r="Z140" s="70"/>
      <c r="AA140" s="24"/>
    </row>
    <row r="141" spans="1:27" ht="15" customHeight="1" x14ac:dyDescent="0.25">
      <c r="A141" s="71"/>
      <c r="B141" s="71"/>
      <c r="C141" s="68"/>
      <c r="D141" s="68"/>
      <c r="E141" s="68"/>
      <c r="F141" s="85"/>
      <c r="G141" s="85"/>
      <c r="H141" s="85"/>
      <c r="I141" s="85"/>
      <c r="J141" s="72"/>
      <c r="K141" s="72"/>
      <c r="L141" s="72"/>
      <c r="M141" s="72"/>
      <c r="N141" s="26"/>
      <c r="O141" s="26"/>
      <c r="P141" s="25"/>
      <c r="Q141" s="71"/>
      <c r="U141" s="74"/>
      <c r="V141" s="70"/>
      <c r="W141" s="70"/>
      <c r="X141" s="70"/>
      <c r="Y141" s="70"/>
      <c r="Z141" s="70"/>
      <c r="AA141" s="24"/>
    </row>
    <row r="142" spans="1:27" ht="15" customHeight="1" x14ac:dyDescent="0.25">
      <c r="A142" s="71"/>
      <c r="B142" s="71"/>
      <c r="C142" s="68"/>
      <c r="D142" s="68"/>
      <c r="E142" s="68"/>
      <c r="F142" s="85"/>
      <c r="G142" s="85"/>
      <c r="H142" s="85"/>
      <c r="I142" s="85"/>
      <c r="J142" s="72"/>
      <c r="K142" s="72"/>
      <c r="L142" s="72"/>
      <c r="M142" s="72"/>
      <c r="N142" s="26"/>
      <c r="O142" s="26"/>
      <c r="P142" s="25"/>
      <c r="Q142" s="71"/>
      <c r="U142" s="74"/>
      <c r="V142" s="70"/>
      <c r="W142" s="70"/>
      <c r="X142" s="70"/>
      <c r="Y142" s="70"/>
      <c r="Z142" s="70"/>
      <c r="AA142" s="24"/>
    </row>
    <row r="143" spans="1:27" ht="15" customHeight="1" x14ac:dyDescent="0.25">
      <c r="A143" s="71"/>
      <c r="B143" s="71"/>
      <c r="C143" s="68"/>
      <c r="D143" s="68"/>
      <c r="E143" s="68"/>
      <c r="F143" s="85"/>
      <c r="G143" s="85"/>
      <c r="H143" s="85"/>
      <c r="I143" s="85"/>
      <c r="J143" s="72"/>
      <c r="K143" s="72"/>
      <c r="L143" s="72"/>
      <c r="M143" s="72"/>
      <c r="N143" s="26"/>
      <c r="O143" s="26"/>
      <c r="P143" s="25"/>
      <c r="Q143" s="71"/>
      <c r="U143" s="74"/>
      <c r="V143" s="70"/>
      <c r="W143" s="70"/>
      <c r="X143" s="70"/>
      <c r="Y143" s="70"/>
      <c r="Z143" s="70"/>
      <c r="AA143" s="24"/>
    </row>
    <row r="144" spans="1:27" ht="15" customHeight="1" x14ac:dyDescent="0.25">
      <c r="A144" s="71"/>
      <c r="B144" s="71"/>
      <c r="C144" s="68"/>
      <c r="D144" s="68"/>
      <c r="E144" s="68"/>
      <c r="F144" s="85"/>
      <c r="G144" s="85"/>
      <c r="H144" s="85"/>
      <c r="I144" s="85"/>
      <c r="J144" s="72"/>
      <c r="K144" s="72"/>
      <c r="L144" s="72"/>
      <c r="M144" s="72"/>
      <c r="N144" s="26"/>
      <c r="O144" s="26"/>
      <c r="P144" s="25"/>
      <c r="Q144" s="71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71"/>
      <c r="B145" s="71"/>
      <c r="C145" s="68"/>
      <c r="D145" s="68"/>
      <c r="E145" s="68"/>
      <c r="F145" s="85"/>
      <c r="G145" s="85"/>
      <c r="H145" s="85"/>
      <c r="I145" s="85"/>
      <c r="J145" s="72"/>
      <c r="K145" s="72"/>
      <c r="L145" s="72"/>
      <c r="M145" s="72"/>
      <c r="N145" s="26"/>
      <c r="O145" s="26"/>
      <c r="P145" s="25"/>
      <c r="Q145" s="71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71"/>
      <c r="B146" s="71"/>
      <c r="C146" s="68"/>
      <c r="D146" s="68"/>
      <c r="E146" s="68"/>
      <c r="F146" s="85"/>
      <c r="G146" s="85"/>
      <c r="H146" s="85"/>
      <c r="I146" s="85"/>
      <c r="J146" s="72"/>
      <c r="K146" s="72"/>
      <c r="L146" s="72"/>
      <c r="M146" s="72"/>
      <c r="N146" s="26"/>
      <c r="O146" s="26"/>
      <c r="P146" s="25"/>
      <c r="Q146" s="71"/>
      <c r="U146" s="74"/>
      <c r="V146" s="70"/>
      <c r="W146" s="70"/>
      <c r="X146" s="70"/>
      <c r="Y146" s="70"/>
      <c r="Z146" s="70"/>
      <c r="AA146" s="24"/>
    </row>
    <row r="147" spans="1:27" ht="15" customHeight="1" x14ac:dyDescent="0.25">
      <c r="A147" s="71"/>
      <c r="B147" s="71"/>
      <c r="C147" s="68"/>
      <c r="D147" s="68"/>
      <c r="E147" s="68"/>
      <c r="F147" s="85"/>
      <c r="G147" s="85"/>
      <c r="H147" s="85"/>
      <c r="I147" s="85"/>
      <c r="J147" s="72"/>
      <c r="K147" s="72"/>
      <c r="L147" s="72"/>
      <c r="M147" s="72"/>
      <c r="N147" s="26"/>
      <c r="O147" s="26"/>
      <c r="P147" s="25"/>
      <c r="Q147" s="71"/>
      <c r="U147" s="74"/>
      <c r="V147" s="70"/>
      <c r="W147" s="70"/>
      <c r="X147" s="70"/>
      <c r="Y147" s="70"/>
      <c r="Z147" s="70"/>
      <c r="AA147" s="24"/>
    </row>
    <row r="148" spans="1:27" ht="15" customHeight="1" x14ac:dyDescent="0.25">
      <c r="A148" s="71"/>
      <c r="B148" s="71"/>
      <c r="C148" s="68"/>
      <c r="D148" s="68"/>
      <c r="E148" s="68"/>
      <c r="F148" s="85"/>
      <c r="G148" s="85"/>
      <c r="H148" s="85"/>
      <c r="I148" s="85"/>
      <c r="J148" s="72"/>
      <c r="K148" s="72"/>
      <c r="L148" s="72"/>
      <c r="M148" s="72"/>
      <c r="N148" s="26"/>
      <c r="O148" s="26"/>
      <c r="P148" s="25"/>
      <c r="Q148" s="71"/>
      <c r="U148" s="74"/>
      <c r="V148" s="70"/>
      <c r="W148" s="70"/>
      <c r="X148" s="70"/>
      <c r="Y148" s="70"/>
      <c r="Z148" s="70"/>
      <c r="AA148" s="24"/>
    </row>
    <row r="149" spans="1:27" ht="15" customHeight="1" x14ac:dyDescent="0.25">
      <c r="A149" s="71"/>
      <c r="B149" s="71"/>
      <c r="C149" s="68"/>
      <c r="D149" s="68"/>
      <c r="E149" s="68"/>
      <c r="F149" s="85"/>
      <c r="G149" s="85"/>
      <c r="H149" s="85"/>
      <c r="I149" s="85"/>
      <c r="J149" s="72"/>
      <c r="K149" s="72"/>
      <c r="L149" s="72"/>
      <c r="M149" s="72"/>
      <c r="N149" s="26"/>
      <c r="O149" s="26"/>
      <c r="P149" s="25"/>
      <c r="Q149" s="71"/>
      <c r="U149" s="74"/>
      <c r="V149" s="70"/>
      <c r="W149" s="70"/>
      <c r="X149" s="70"/>
      <c r="Y149" s="70"/>
      <c r="Z149" s="70"/>
      <c r="AA149" s="24"/>
    </row>
    <row r="150" spans="1:27" ht="15" customHeight="1" x14ac:dyDescent="0.25">
      <c r="A150" s="71"/>
      <c r="B150" s="71"/>
      <c r="C150" s="68"/>
      <c r="D150" s="68"/>
      <c r="E150" s="68"/>
      <c r="F150" s="85"/>
      <c r="G150" s="85"/>
      <c r="H150" s="85"/>
      <c r="I150" s="85"/>
      <c r="J150" s="72"/>
      <c r="K150" s="72"/>
      <c r="L150" s="72"/>
      <c r="M150" s="72"/>
      <c r="N150" s="26"/>
      <c r="O150" s="26"/>
      <c r="P150" s="25"/>
      <c r="Q150" s="71"/>
      <c r="U150" s="74"/>
      <c r="V150" s="70"/>
      <c r="W150" s="70"/>
      <c r="X150" s="70"/>
      <c r="Y150" s="70"/>
      <c r="Z150" s="70"/>
      <c r="AA150" s="24"/>
    </row>
    <row r="151" spans="1:27" ht="15" customHeight="1" x14ac:dyDescent="0.25">
      <c r="A151" s="71"/>
      <c r="B151" s="71"/>
      <c r="C151" s="68"/>
      <c r="D151" s="68"/>
      <c r="E151" s="68"/>
      <c r="F151" s="85"/>
      <c r="G151" s="85"/>
      <c r="H151" s="85"/>
      <c r="I151" s="85"/>
      <c r="J151" s="72"/>
      <c r="K151" s="72"/>
      <c r="L151" s="72"/>
      <c r="M151" s="72"/>
      <c r="N151" s="26"/>
      <c r="O151" s="26"/>
      <c r="P151" s="25"/>
      <c r="Q151" s="71"/>
      <c r="U151" s="74"/>
      <c r="V151" s="70"/>
      <c r="W151" s="70"/>
      <c r="X151" s="70"/>
      <c r="Y151" s="70"/>
      <c r="Z151" s="70"/>
      <c r="AA151" s="24"/>
    </row>
    <row r="152" spans="1:27" ht="15" customHeight="1" x14ac:dyDescent="0.25">
      <c r="A152" s="71"/>
      <c r="B152" s="71"/>
      <c r="C152" s="68"/>
      <c r="D152" s="68"/>
      <c r="E152" s="68"/>
      <c r="F152" s="85"/>
      <c r="G152" s="85"/>
      <c r="H152" s="85"/>
      <c r="I152" s="85"/>
      <c r="J152" s="72"/>
      <c r="K152" s="72"/>
      <c r="L152" s="72"/>
      <c r="M152" s="72"/>
      <c r="N152" s="26"/>
      <c r="O152" s="26"/>
      <c r="P152" s="25"/>
      <c r="Q152" s="71"/>
      <c r="U152" s="74"/>
      <c r="V152" s="70"/>
      <c r="W152" s="70"/>
      <c r="X152" s="70"/>
      <c r="Y152" s="70"/>
      <c r="Z152" s="70"/>
      <c r="AA152" s="24"/>
    </row>
    <row r="153" spans="1:27" ht="15" customHeight="1" x14ac:dyDescent="0.25">
      <c r="A153" s="71"/>
      <c r="B153" s="71"/>
      <c r="C153" s="68"/>
      <c r="D153" s="68"/>
      <c r="E153" s="68"/>
      <c r="F153" s="85"/>
      <c r="G153" s="85"/>
      <c r="H153" s="85"/>
      <c r="I153" s="85"/>
      <c r="J153" s="72"/>
      <c r="K153" s="72"/>
      <c r="L153" s="72"/>
      <c r="M153" s="72"/>
      <c r="N153" s="26"/>
      <c r="O153" s="26"/>
      <c r="P153" s="25"/>
      <c r="Q153" s="71"/>
      <c r="U153" s="74"/>
      <c r="V153" s="70"/>
      <c r="W153" s="70"/>
      <c r="X153" s="70"/>
      <c r="Y153" s="70"/>
      <c r="Z153" s="70"/>
      <c r="AA153" s="24"/>
    </row>
    <row r="154" spans="1:27" ht="15" customHeight="1" x14ac:dyDescent="0.25">
      <c r="A154" s="71"/>
      <c r="B154" s="71"/>
      <c r="C154" s="68"/>
      <c r="D154" s="68"/>
      <c r="E154" s="68"/>
      <c r="F154" s="85"/>
      <c r="G154" s="85"/>
      <c r="H154" s="85"/>
      <c r="I154" s="85"/>
      <c r="J154" s="72"/>
      <c r="K154" s="72"/>
      <c r="L154" s="72"/>
      <c r="M154" s="72"/>
      <c r="N154" s="26"/>
      <c r="O154" s="26"/>
      <c r="P154" s="25"/>
      <c r="Q154" s="71"/>
      <c r="U154" s="74"/>
      <c r="V154" s="70"/>
      <c r="W154" s="70"/>
      <c r="X154" s="70"/>
      <c r="Y154" s="70"/>
      <c r="Z154" s="70"/>
      <c r="AA154" s="24"/>
    </row>
    <row r="155" spans="1:27" ht="15" customHeight="1" x14ac:dyDescent="0.25">
      <c r="A155" s="71"/>
      <c r="B155" s="71"/>
      <c r="C155" s="68"/>
      <c r="D155" s="68"/>
      <c r="E155" s="68"/>
      <c r="F155" s="85"/>
      <c r="G155" s="85"/>
      <c r="H155" s="85"/>
      <c r="I155" s="85"/>
      <c r="J155" s="72"/>
      <c r="K155" s="72"/>
      <c r="L155" s="72"/>
      <c r="M155" s="72"/>
      <c r="N155" s="26"/>
      <c r="O155" s="26"/>
      <c r="P155" s="25"/>
      <c r="Q155" s="71"/>
      <c r="U155" s="74"/>
      <c r="V155" s="70"/>
      <c r="W155" s="70"/>
      <c r="X155" s="70"/>
      <c r="Y155" s="70"/>
      <c r="Z155" s="70"/>
      <c r="AA155" s="24"/>
    </row>
    <row r="156" spans="1:27" ht="15" customHeight="1" x14ac:dyDescent="0.25">
      <c r="A156" s="71"/>
      <c r="B156" s="71"/>
      <c r="C156" s="68"/>
      <c r="D156" s="68"/>
      <c r="E156" s="68"/>
      <c r="F156" s="85"/>
      <c r="G156" s="85"/>
      <c r="H156" s="85"/>
      <c r="I156" s="85"/>
      <c r="J156" s="72"/>
      <c r="K156" s="72"/>
      <c r="L156" s="72"/>
      <c r="M156" s="72"/>
      <c r="N156" s="26"/>
      <c r="O156" s="26"/>
      <c r="P156" s="25"/>
      <c r="Q156" s="71"/>
      <c r="U156" s="74"/>
      <c r="V156" s="70"/>
      <c r="W156" s="70"/>
      <c r="X156" s="70"/>
      <c r="Y156" s="70"/>
      <c r="Z156" s="70"/>
      <c r="AA156" s="24"/>
    </row>
    <row r="157" spans="1:27" ht="15" customHeight="1" x14ac:dyDescent="0.25">
      <c r="A157" s="71"/>
      <c r="B157" s="71"/>
      <c r="C157" s="68"/>
      <c r="D157" s="68"/>
      <c r="E157" s="68"/>
      <c r="F157" s="85"/>
      <c r="G157" s="85"/>
      <c r="H157" s="85"/>
      <c r="I157" s="85"/>
      <c r="J157" s="72"/>
      <c r="K157" s="72"/>
      <c r="L157" s="72"/>
      <c r="M157" s="72"/>
      <c r="N157" s="26"/>
      <c r="O157" s="26"/>
      <c r="P157" s="25"/>
      <c r="Q157" s="71"/>
      <c r="U157" s="74"/>
      <c r="V157" s="70"/>
      <c r="W157" s="70"/>
      <c r="X157" s="70"/>
      <c r="Y157" s="70"/>
      <c r="Z157" s="70"/>
      <c r="AA157" s="24"/>
    </row>
    <row r="158" spans="1:27" ht="15" customHeight="1" x14ac:dyDescent="0.25">
      <c r="A158" s="71"/>
      <c r="B158" s="71"/>
      <c r="C158" s="68"/>
      <c r="D158" s="68"/>
      <c r="E158" s="68"/>
      <c r="F158" s="85"/>
      <c r="G158" s="85"/>
      <c r="H158" s="85"/>
      <c r="I158" s="85"/>
      <c r="J158" s="72"/>
      <c r="K158" s="72"/>
      <c r="L158" s="72"/>
      <c r="M158" s="72"/>
      <c r="N158" s="26"/>
      <c r="O158" s="26"/>
      <c r="P158" s="25"/>
      <c r="Q158" s="71"/>
      <c r="U158" s="74"/>
      <c r="V158" s="70"/>
      <c r="W158" s="70"/>
      <c r="X158" s="70"/>
      <c r="Y158" s="70"/>
      <c r="Z158" s="70"/>
      <c r="AA158" s="24"/>
    </row>
    <row r="159" spans="1:27" ht="15" customHeight="1" x14ac:dyDescent="0.25">
      <c r="A159" s="71"/>
      <c r="B159" s="71"/>
      <c r="C159" s="68"/>
      <c r="D159" s="68"/>
      <c r="E159" s="68"/>
      <c r="F159" s="85"/>
      <c r="G159" s="85"/>
      <c r="H159" s="85"/>
      <c r="I159" s="85"/>
      <c r="J159" s="72"/>
      <c r="K159" s="72"/>
      <c r="L159" s="72"/>
      <c r="M159" s="72"/>
      <c r="N159" s="26"/>
      <c r="O159" s="26"/>
      <c r="P159" s="25"/>
      <c r="Q159" s="71"/>
      <c r="U159" s="74"/>
      <c r="V159" s="70"/>
      <c r="W159" s="70"/>
      <c r="X159" s="70"/>
      <c r="Y159" s="70"/>
      <c r="Z159" s="70"/>
      <c r="AA159" s="24"/>
    </row>
    <row r="160" spans="1:27" ht="15" customHeight="1" x14ac:dyDescent="0.25">
      <c r="A160" s="71"/>
      <c r="B160" s="71"/>
      <c r="C160" s="68"/>
      <c r="D160" s="68"/>
      <c r="E160" s="68"/>
      <c r="F160" s="85"/>
      <c r="G160" s="85"/>
      <c r="H160" s="85"/>
      <c r="I160" s="85"/>
      <c r="J160" s="72"/>
      <c r="K160" s="72"/>
      <c r="L160" s="72"/>
      <c r="M160" s="72"/>
      <c r="N160" s="26"/>
      <c r="O160" s="26"/>
      <c r="P160" s="25"/>
      <c r="Q160" s="71"/>
      <c r="U160" s="74"/>
      <c r="V160" s="70"/>
      <c r="W160" s="70"/>
      <c r="X160" s="70"/>
      <c r="Y160" s="70"/>
      <c r="Z160" s="70"/>
      <c r="AA160" s="24"/>
    </row>
    <row r="161" spans="1:27" ht="15" customHeight="1" x14ac:dyDescent="0.25">
      <c r="A161" s="71"/>
      <c r="B161" s="71"/>
      <c r="C161" s="68"/>
      <c r="D161" s="68"/>
      <c r="E161" s="68"/>
      <c r="F161" s="85"/>
      <c r="G161" s="85"/>
      <c r="H161" s="85"/>
      <c r="I161" s="85"/>
      <c r="J161" s="72"/>
      <c r="K161" s="72"/>
      <c r="L161" s="72"/>
      <c r="M161" s="72"/>
      <c r="N161" s="26"/>
      <c r="O161" s="26"/>
      <c r="P161" s="25"/>
      <c r="Q161" s="71"/>
      <c r="U161" s="74"/>
      <c r="V161" s="70"/>
      <c r="W161" s="70"/>
      <c r="X161" s="70"/>
      <c r="Y161" s="70"/>
      <c r="Z161" s="70"/>
      <c r="AA161" s="24"/>
    </row>
    <row r="162" spans="1:27" ht="15" customHeight="1" x14ac:dyDescent="0.25">
      <c r="A162" s="71"/>
      <c r="B162" s="71"/>
      <c r="C162" s="68"/>
      <c r="D162" s="68"/>
      <c r="E162" s="68"/>
      <c r="F162" s="85"/>
      <c r="G162" s="85"/>
      <c r="H162" s="85"/>
      <c r="I162" s="85"/>
      <c r="J162" s="72"/>
      <c r="K162" s="72"/>
      <c r="L162" s="72"/>
      <c r="M162" s="72"/>
      <c r="N162" s="26"/>
      <c r="O162" s="26"/>
      <c r="P162" s="25"/>
      <c r="Q162" s="71"/>
      <c r="U162" s="74"/>
      <c r="V162" s="70"/>
      <c r="W162" s="70"/>
      <c r="X162" s="70"/>
      <c r="Y162" s="70"/>
      <c r="Z162" s="70"/>
      <c r="AA162" s="24"/>
    </row>
    <row r="163" spans="1:27" ht="15" customHeight="1" x14ac:dyDescent="0.25">
      <c r="A163" s="71"/>
      <c r="B163" s="71"/>
      <c r="C163" s="68"/>
      <c r="D163" s="68"/>
      <c r="E163" s="68"/>
      <c r="F163" s="85"/>
      <c r="G163" s="85"/>
      <c r="H163" s="85"/>
      <c r="I163" s="85"/>
      <c r="J163" s="72"/>
      <c r="K163" s="72"/>
      <c r="L163" s="72"/>
      <c r="M163" s="72"/>
      <c r="N163" s="26"/>
      <c r="O163" s="26"/>
      <c r="P163" s="25"/>
      <c r="Q163" s="71"/>
      <c r="U163" s="74"/>
      <c r="V163" s="70"/>
      <c r="W163" s="70"/>
      <c r="X163" s="70"/>
      <c r="Y163" s="70"/>
      <c r="Z163" s="70"/>
      <c r="AA163" s="24"/>
    </row>
    <row r="164" spans="1:27" ht="15" customHeight="1" x14ac:dyDescent="0.25">
      <c r="A164" s="71"/>
      <c r="B164" s="71"/>
      <c r="C164" s="68"/>
      <c r="D164" s="68"/>
      <c r="E164" s="68"/>
      <c r="F164" s="85"/>
      <c r="G164" s="85"/>
      <c r="H164" s="85"/>
      <c r="I164" s="85"/>
      <c r="J164" s="72"/>
      <c r="K164" s="72"/>
      <c r="L164" s="72"/>
      <c r="M164" s="72"/>
      <c r="N164" s="26"/>
      <c r="O164" s="26"/>
      <c r="P164" s="25"/>
      <c r="Q164" s="71"/>
      <c r="U164" s="74"/>
      <c r="V164" s="70"/>
      <c r="W164" s="70"/>
      <c r="X164" s="70"/>
      <c r="Y164" s="70"/>
      <c r="Z164" s="70"/>
      <c r="AA164" s="24"/>
    </row>
    <row r="165" spans="1:27" ht="15" customHeight="1" x14ac:dyDescent="0.25">
      <c r="A165" s="71"/>
      <c r="B165" s="71"/>
      <c r="C165" s="68"/>
      <c r="D165" s="68"/>
      <c r="E165" s="68"/>
      <c r="F165" s="85"/>
      <c r="G165" s="85"/>
      <c r="H165" s="85"/>
      <c r="I165" s="85"/>
      <c r="J165" s="72"/>
      <c r="K165" s="72"/>
      <c r="L165" s="72"/>
      <c r="M165" s="72"/>
      <c r="N165" s="26"/>
      <c r="O165" s="26"/>
      <c r="P165" s="25"/>
      <c r="Q165" s="71"/>
      <c r="U165" s="74"/>
      <c r="V165" s="70"/>
      <c r="W165" s="70"/>
      <c r="X165" s="70"/>
      <c r="Y165" s="70"/>
      <c r="Z165" s="70"/>
      <c r="AA165" s="24"/>
    </row>
    <row r="166" spans="1:27" ht="15" customHeight="1" x14ac:dyDescent="0.25">
      <c r="A166" s="71"/>
      <c r="B166" s="71"/>
      <c r="C166" s="68"/>
      <c r="D166" s="68"/>
      <c r="E166" s="68"/>
      <c r="F166" s="85"/>
      <c r="G166" s="85"/>
      <c r="H166" s="85"/>
      <c r="I166" s="85"/>
      <c r="J166" s="72"/>
      <c r="K166" s="72"/>
      <c r="L166" s="72"/>
      <c r="M166" s="72"/>
      <c r="N166" s="26"/>
      <c r="O166" s="26"/>
      <c r="P166" s="25"/>
      <c r="Q166" s="71"/>
      <c r="U166" s="74"/>
      <c r="V166" s="70"/>
      <c r="W166" s="70"/>
      <c r="X166" s="70"/>
      <c r="Y166" s="70"/>
      <c r="Z166" s="70"/>
      <c r="AA166" s="24"/>
    </row>
    <row r="167" spans="1:27" ht="15" customHeight="1" x14ac:dyDescent="0.25">
      <c r="A167" s="71"/>
      <c r="B167" s="71"/>
      <c r="C167" s="68"/>
      <c r="D167" s="68"/>
      <c r="E167" s="68"/>
      <c r="F167" s="85"/>
      <c r="G167" s="85"/>
      <c r="H167" s="85"/>
      <c r="I167" s="85"/>
      <c r="J167" s="72"/>
      <c r="K167" s="72"/>
      <c r="L167" s="72"/>
      <c r="M167" s="72"/>
      <c r="N167" s="26"/>
      <c r="O167" s="26"/>
      <c r="P167" s="25"/>
      <c r="Q167" s="71"/>
      <c r="U167" s="74"/>
      <c r="V167" s="70"/>
      <c r="W167" s="70"/>
      <c r="X167" s="70"/>
      <c r="Y167" s="70"/>
      <c r="Z167" s="70"/>
      <c r="AA167" s="24"/>
    </row>
    <row r="168" spans="1:27" ht="15" customHeight="1" x14ac:dyDescent="0.25">
      <c r="A168" s="71"/>
      <c r="B168" s="71"/>
      <c r="C168" s="68"/>
      <c r="D168" s="68"/>
      <c r="E168" s="68"/>
      <c r="F168" s="85"/>
      <c r="G168" s="85"/>
      <c r="H168" s="85"/>
      <c r="I168" s="85"/>
      <c r="J168" s="72"/>
      <c r="K168" s="72"/>
      <c r="L168" s="72"/>
      <c r="M168" s="72"/>
      <c r="N168" s="26"/>
      <c r="O168" s="26"/>
      <c r="P168" s="25"/>
      <c r="Q168" s="71"/>
      <c r="U168" s="74"/>
      <c r="V168" s="70"/>
      <c r="W168" s="70"/>
      <c r="X168" s="70"/>
      <c r="Y168" s="70"/>
      <c r="Z168" s="70"/>
      <c r="AA168" s="24"/>
    </row>
    <row r="169" spans="1:27" ht="15" customHeight="1" x14ac:dyDescent="0.25">
      <c r="A169" s="71"/>
      <c r="B169" s="71"/>
      <c r="C169" s="68"/>
      <c r="D169" s="68"/>
      <c r="E169" s="68"/>
      <c r="F169" s="85"/>
      <c r="G169" s="85"/>
      <c r="H169" s="85"/>
      <c r="I169" s="85"/>
      <c r="J169" s="72"/>
      <c r="K169" s="72"/>
      <c r="L169" s="72"/>
      <c r="M169" s="72"/>
      <c r="N169" s="26"/>
      <c r="O169" s="26"/>
      <c r="P169" s="25"/>
      <c r="Q169" s="71"/>
      <c r="U169" s="74"/>
      <c r="V169" s="70"/>
      <c r="W169" s="70"/>
      <c r="X169" s="70"/>
      <c r="Y169" s="70"/>
      <c r="Z169" s="70"/>
      <c r="AA169" s="24"/>
    </row>
    <row r="170" spans="1:27" ht="15" customHeight="1" x14ac:dyDescent="0.25">
      <c r="A170" s="71"/>
      <c r="B170" s="71"/>
      <c r="C170" s="68"/>
      <c r="D170" s="68"/>
      <c r="E170" s="68"/>
      <c r="F170" s="85"/>
      <c r="G170" s="85"/>
      <c r="H170" s="85"/>
      <c r="I170" s="85"/>
      <c r="J170" s="72"/>
      <c r="K170" s="72"/>
      <c r="L170" s="72"/>
      <c r="M170" s="72"/>
      <c r="N170" s="26"/>
      <c r="O170" s="26"/>
      <c r="P170" s="25"/>
      <c r="Q170" s="71"/>
      <c r="U170" s="74"/>
      <c r="V170" s="70"/>
      <c r="W170" s="70"/>
      <c r="X170" s="70"/>
      <c r="Y170" s="70"/>
      <c r="Z170" s="70"/>
      <c r="AA170" s="24"/>
    </row>
    <row r="171" spans="1:27" ht="15" customHeight="1" x14ac:dyDescent="0.25">
      <c r="A171" s="71"/>
      <c r="B171" s="71"/>
      <c r="C171" s="68"/>
      <c r="D171" s="68"/>
      <c r="E171" s="68"/>
      <c r="F171" s="85"/>
      <c r="G171" s="85"/>
      <c r="H171" s="85"/>
      <c r="I171" s="85"/>
      <c r="J171" s="72"/>
      <c r="K171" s="72"/>
      <c r="L171" s="72"/>
      <c r="M171" s="72"/>
      <c r="N171" s="26"/>
      <c r="O171" s="26"/>
      <c r="P171" s="25"/>
      <c r="Q171" s="71"/>
      <c r="U171" s="74"/>
      <c r="V171" s="70"/>
      <c r="W171" s="70"/>
      <c r="X171" s="70"/>
      <c r="Y171" s="70"/>
      <c r="Z171" s="70"/>
      <c r="AA171" s="24"/>
    </row>
    <row r="172" spans="1:27" ht="15" customHeight="1" x14ac:dyDescent="0.25">
      <c r="A172" s="71"/>
      <c r="B172" s="71"/>
      <c r="C172" s="68"/>
      <c r="D172" s="68"/>
      <c r="E172" s="68"/>
      <c r="F172" s="85"/>
      <c r="G172" s="85"/>
      <c r="H172" s="85"/>
      <c r="I172" s="85"/>
      <c r="J172" s="72"/>
      <c r="K172" s="72"/>
      <c r="L172" s="72"/>
      <c r="M172" s="72"/>
      <c r="N172" s="26"/>
      <c r="O172" s="26"/>
      <c r="P172" s="25"/>
      <c r="Q172" s="71"/>
      <c r="U172" s="74"/>
      <c r="V172" s="70"/>
      <c r="W172" s="70"/>
      <c r="X172" s="70"/>
      <c r="Y172" s="70"/>
      <c r="Z172" s="70"/>
      <c r="AA172" s="24"/>
    </row>
    <row r="173" spans="1:27" ht="15" customHeight="1" x14ac:dyDescent="0.25">
      <c r="A173" s="71"/>
      <c r="B173" s="71"/>
      <c r="C173" s="68"/>
      <c r="D173" s="68"/>
      <c r="E173" s="68"/>
      <c r="F173" s="85"/>
      <c r="G173" s="85"/>
      <c r="H173" s="85"/>
      <c r="I173" s="85"/>
      <c r="J173" s="72"/>
      <c r="K173" s="72"/>
      <c r="L173" s="72"/>
      <c r="M173" s="72"/>
      <c r="N173" s="26"/>
      <c r="O173" s="26"/>
      <c r="P173" s="25"/>
      <c r="Q173" s="71"/>
      <c r="U173" s="74"/>
      <c r="V173" s="70"/>
      <c r="W173" s="70"/>
      <c r="X173" s="70"/>
      <c r="Y173" s="70"/>
      <c r="Z173" s="70"/>
      <c r="AA173" s="24"/>
    </row>
    <row r="174" spans="1:27" ht="15" customHeight="1" x14ac:dyDescent="0.25">
      <c r="A174" s="71"/>
      <c r="B174" s="71"/>
      <c r="C174" s="68"/>
      <c r="D174" s="68"/>
      <c r="E174" s="68"/>
      <c r="F174" s="85"/>
      <c r="G174" s="85"/>
      <c r="H174" s="85"/>
      <c r="I174" s="85"/>
      <c r="J174" s="72"/>
      <c r="K174" s="72"/>
      <c r="L174" s="72"/>
      <c r="M174" s="72"/>
      <c r="N174" s="26"/>
      <c r="O174" s="26"/>
      <c r="P174" s="25"/>
      <c r="Q174" s="71"/>
      <c r="U174" s="74"/>
      <c r="V174" s="70"/>
      <c r="W174" s="70"/>
      <c r="X174" s="70"/>
      <c r="Y174" s="70"/>
      <c r="Z174" s="70"/>
      <c r="AA174" s="24"/>
    </row>
    <row r="175" spans="1:27" ht="15" customHeight="1" x14ac:dyDescent="0.25">
      <c r="A175" s="71"/>
      <c r="B175" s="71"/>
      <c r="C175" s="68"/>
      <c r="D175" s="68"/>
      <c r="E175" s="68"/>
      <c r="F175" s="85"/>
      <c r="G175" s="85"/>
      <c r="H175" s="85"/>
      <c r="I175" s="85"/>
      <c r="J175" s="72"/>
      <c r="K175" s="72"/>
      <c r="L175" s="72"/>
      <c r="M175" s="72"/>
      <c r="N175" s="26"/>
      <c r="O175" s="26"/>
      <c r="P175" s="25"/>
      <c r="Q175" s="71"/>
      <c r="U175" s="74"/>
      <c r="V175" s="70"/>
      <c r="W175" s="70"/>
      <c r="X175" s="70"/>
      <c r="Y175" s="70"/>
      <c r="Z175" s="70"/>
      <c r="AA175" s="24"/>
    </row>
    <row r="176" spans="1:27" ht="15" customHeight="1" x14ac:dyDescent="0.25">
      <c r="A176" s="71"/>
      <c r="B176" s="71"/>
      <c r="C176" s="68"/>
      <c r="D176" s="68"/>
      <c r="E176" s="68"/>
      <c r="F176" s="85"/>
      <c r="G176" s="85"/>
      <c r="H176" s="85"/>
      <c r="I176" s="85"/>
      <c r="J176" s="72"/>
      <c r="K176" s="72"/>
      <c r="L176" s="72"/>
      <c r="M176" s="72"/>
      <c r="N176" s="26"/>
      <c r="O176" s="26"/>
      <c r="P176" s="25"/>
      <c r="Q176" s="71"/>
      <c r="U176" s="74"/>
      <c r="V176" s="70"/>
      <c r="W176" s="70"/>
      <c r="X176" s="70"/>
      <c r="Y176" s="70"/>
      <c r="Z176" s="70"/>
      <c r="AA176" s="24"/>
    </row>
    <row r="177" spans="1:27" ht="15" customHeight="1" x14ac:dyDescent="0.25">
      <c r="A177" s="71"/>
      <c r="B177" s="71"/>
      <c r="C177" s="68"/>
      <c r="D177" s="68"/>
      <c r="E177" s="68"/>
      <c r="F177" s="85"/>
      <c r="G177" s="85"/>
      <c r="H177" s="85"/>
      <c r="I177" s="85"/>
      <c r="J177" s="72"/>
      <c r="K177" s="72"/>
      <c r="L177" s="72"/>
      <c r="M177" s="72"/>
      <c r="N177" s="26"/>
      <c r="O177" s="26"/>
      <c r="P177" s="25"/>
      <c r="Q177" s="25"/>
      <c r="U177" s="74"/>
      <c r="V177" s="70"/>
      <c r="W177" s="70"/>
      <c r="X177" s="70"/>
      <c r="Y177" s="70"/>
      <c r="Z177" s="70"/>
      <c r="AA177" s="24"/>
    </row>
    <row r="178" spans="1:27" ht="15" customHeight="1" x14ac:dyDescent="0.25">
      <c r="A178" s="71"/>
      <c r="B178" s="71"/>
      <c r="C178" s="68"/>
      <c r="D178" s="68"/>
      <c r="E178" s="68"/>
      <c r="F178" s="85"/>
      <c r="G178" s="85"/>
      <c r="H178" s="85"/>
      <c r="I178" s="85"/>
      <c r="J178" s="72"/>
      <c r="K178" s="72"/>
      <c r="L178" s="72"/>
      <c r="M178" s="72"/>
      <c r="N178" s="26"/>
      <c r="O178" s="26"/>
      <c r="P178" s="25"/>
      <c r="Q178" s="25"/>
      <c r="U178" s="74"/>
      <c r="V178" s="70"/>
      <c r="W178" s="70"/>
      <c r="X178" s="70"/>
      <c r="Y178" s="70"/>
      <c r="Z178" s="70"/>
      <c r="AA178" s="24"/>
    </row>
    <row r="179" spans="1:27" ht="15" customHeight="1" x14ac:dyDescent="0.25">
      <c r="A179" s="71"/>
      <c r="B179" s="71"/>
      <c r="C179" s="68"/>
      <c r="D179" s="68"/>
      <c r="E179" s="68"/>
      <c r="F179" s="85"/>
      <c r="G179" s="85"/>
      <c r="H179" s="85"/>
      <c r="I179" s="85"/>
      <c r="J179" s="72"/>
      <c r="K179" s="72"/>
      <c r="L179" s="72"/>
      <c r="M179" s="72"/>
      <c r="N179" s="26"/>
      <c r="O179" s="26"/>
      <c r="P179" s="25"/>
      <c r="Q179" s="25"/>
      <c r="U179" s="74"/>
      <c r="V179" s="70"/>
      <c r="W179" s="70"/>
      <c r="X179" s="70"/>
      <c r="Y179" s="70"/>
      <c r="Z179" s="70"/>
      <c r="AA179" s="24"/>
    </row>
    <row r="180" spans="1:27" ht="15" customHeight="1" x14ac:dyDescent="0.25">
      <c r="A180" s="71"/>
      <c r="B180" s="71"/>
      <c r="C180" s="68"/>
      <c r="D180" s="68"/>
      <c r="E180" s="68"/>
      <c r="F180" s="85"/>
      <c r="G180" s="85"/>
      <c r="H180" s="85"/>
      <c r="I180" s="85"/>
      <c r="J180" s="72"/>
      <c r="K180" s="72"/>
      <c r="L180" s="72"/>
      <c r="M180" s="72"/>
      <c r="N180" s="26"/>
      <c r="O180" s="26"/>
      <c r="P180" s="25"/>
      <c r="Q180" s="25"/>
      <c r="U180" s="74"/>
      <c r="V180" s="70"/>
      <c r="W180" s="70"/>
      <c r="X180" s="70"/>
      <c r="Y180" s="70"/>
      <c r="Z180" s="70"/>
      <c r="AA180" s="24"/>
    </row>
    <row r="181" spans="1:27" ht="15" customHeight="1" x14ac:dyDescent="0.25">
      <c r="A181" s="71"/>
      <c r="B181" s="71"/>
      <c r="C181" s="68"/>
      <c r="D181" s="68"/>
      <c r="E181" s="68"/>
      <c r="F181" s="85"/>
      <c r="G181" s="85"/>
      <c r="H181" s="85"/>
      <c r="I181" s="85"/>
      <c r="J181" s="72"/>
      <c r="K181" s="72"/>
      <c r="L181" s="72"/>
      <c r="M181" s="72"/>
      <c r="N181" s="26"/>
      <c r="O181" s="26"/>
      <c r="P181" s="25"/>
      <c r="Q181" s="25"/>
      <c r="U181" s="74"/>
      <c r="V181" s="70"/>
      <c r="W181" s="70"/>
      <c r="X181" s="70"/>
      <c r="Y181" s="70"/>
      <c r="Z181" s="70"/>
      <c r="AA181" s="24"/>
    </row>
    <row r="182" spans="1:27" ht="15" customHeight="1" x14ac:dyDescent="0.25">
      <c r="A182" s="71"/>
      <c r="B182" s="71"/>
      <c r="C182" s="68"/>
      <c r="D182" s="68"/>
      <c r="E182" s="68"/>
      <c r="F182" s="85"/>
      <c r="G182" s="85"/>
      <c r="H182" s="85"/>
      <c r="I182" s="85"/>
      <c r="J182" s="72"/>
      <c r="K182" s="72"/>
      <c r="L182" s="72"/>
      <c r="M182" s="72"/>
      <c r="N182" s="26"/>
      <c r="O182" s="26"/>
      <c r="P182" s="25"/>
      <c r="Q182" s="25"/>
      <c r="U182" s="74"/>
      <c r="V182" s="70"/>
      <c r="W182" s="70"/>
      <c r="X182" s="70"/>
      <c r="Y182" s="70"/>
      <c r="Z182" s="70"/>
      <c r="AA182" s="24"/>
    </row>
    <row r="183" spans="1:27" ht="15" customHeight="1" x14ac:dyDescent="0.25">
      <c r="A183" s="71"/>
      <c r="B183" s="71"/>
      <c r="C183" s="68"/>
      <c r="D183" s="68"/>
      <c r="E183" s="68"/>
      <c r="F183" s="85"/>
      <c r="G183" s="85"/>
      <c r="H183" s="85"/>
      <c r="I183" s="85"/>
      <c r="J183" s="72"/>
      <c r="K183" s="72"/>
      <c r="L183" s="72"/>
      <c r="M183" s="72"/>
      <c r="N183" s="26"/>
      <c r="O183" s="26"/>
      <c r="P183" s="25"/>
      <c r="Q183" s="25"/>
      <c r="U183" s="74"/>
      <c r="V183" s="70"/>
      <c r="W183" s="70"/>
      <c r="X183" s="70"/>
      <c r="Y183" s="70"/>
      <c r="Z183" s="70"/>
      <c r="AA183" s="24"/>
    </row>
    <row r="184" spans="1:27" ht="15" customHeight="1" x14ac:dyDescent="0.25">
      <c r="A184" s="71"/>
      <c r="B184" s="71"/>
      <c r="C184" s="68"/>
      <c r="D184" s="68"/>
      <c r="E184" s="68"/>
      <c r="F184" s="85"/>
      <c r="G184" s="85"/>
      <c r="H184" s="85"/>
      <c r="I184" s="85"/>
      <c r="J184" s="72"/>
      <c r="K184" s="72"/>
      <c r="L184" s="72"/>
      <c r="M184" s="72"/>
      <c r="N184" s="26"/>
      <c r="O184" s="26"/>
      <c r="P184" s="25"/>
      <c r="Q184" s="25"/>
      <c r="U184" s="74"/>
      <c r="V184" s="70"/>
      <c r="W184" s="70"/>
      <c r="X184" s="70"/>
      <c r="Y184" s="70"/>
      <c r="Z184" s="70"/>
      <c r="AA184" s="24"/>
    </row>
    <row r="185" spans="1:27" ht="15" customHeight="1" x14ac:dyDescent="0.25">
      <c r="A185" s="71"/>
      <c r="B185" s="71"/>
      <c r="C185" s="68"/>
      <c r="D185" s="68"/>
      <c r="E185" s="68"/>
      <c r="F185" s="85"/>
      <c r="G185" s="85"/>
      <c r="H185" s="85"/>
      <c r="I185" s="85"/>
      <c r="J185" s="72"/>
      <c r="K185" s="72"/>
      <c r="L185" s="72"/>
      <c r="M185" s="72"/>
      <c r="N185" s="26"/>
      <c r="O185" s="26"/>
      <c r="P185" s="25"/>
      <c r="Q185" s="25"/>
      <c r="U185" s="74"/>
      <c r="V185" s="70"/>
      <c r="W185" s="70"/>
      <c r="X185" s="70"/>
      <c r="Y185" s="70"/>
      <c r="Z185" s="70"/>
      <c r="AA185" s="24"/>
    </row>
    <row r="186" spans="1:27" ht="15" customHeight="1" x14ac:dyDescent="0.25">
      <c r="A186" s="71"/>
      <c r="B186" s="71"/>
      <c r="C186" s="68"/>
      <c r="D186" s="68"/>
      <c r="E186" s="68"/>
      <c r="F186" s="85"/>
      <c r="G186" s="85"/>
      <c r="H186" s="85"/>
      <c r="I186" s="85"/>
      <c r="J186" s="72"/>
      <c r="K186" s="72"/>
      <c r="L186" s="72"/>
      <c r="M186" s="72"/>
      <c r="N186" s="26"/>
      <c r="O186" s="26"/>
      <c r="P186" s="25"/>
      <c r="Q186" s="25"/>
      <c r="U186" s="74"/>
      <c r="V186" s="70"/>
      <c r="W186" s="70"/>
      <c r="X186" s="70"/>
      <c r="Y186" s="70"/>
      <c r="Z186" s="70"/>
      <c r="AA186" s="24"/>
    </row>
    <row r="187" spans="1:27" ht="15" customHeight="1" x14ac:dyDescent="0.25">
      <c r="A187" s="71"/>
      <c r="B187" s="71"/>
      <c r="C187" s="68"/>
      <c r="D187" s="68"/>
      <c r="E187" s="68"/>
      <c r="F187" s="85"/>
      <c r="G187" s="85"/>
      <c r="H187" s="85"/>
      <c r="I187" s="85"/>
      <c r="J187" s="72"/>
      <c r="K187" s="72"/>
      <c r="L187" s="72"/>
      <c r="M187" s="72"/>
      <c r="N187" s="26"/>
      <c r="O187" s="26"/>
      <c r="P187" s="25"/>
      <c r="Q187" s="25"/>
      <c r="U187" s="74"/>
      <c r="V187" s="70"/>
      <c r="W187" s="70"/>
      <c r="X187" s="70"/>
      <c r="Y187" s="70"/>
      <c r="Z187" s="70"/>
      <c r="AA187" s="24"/>
    </row>
    <row r="188" spans="1:27" ht="15" customHeight="1" x14ac:dyDescent="0.25">
      <c r="A188" s="71"/>
      <c r="B188" s="71"/>
      <c r="C188" s="68"/>
      <c r="D188" s="68"/>
      <c r="E188" s="68"/>
      <c r="F188" s="85"/>
      <c r="G188" s="85"/>
      <c r="H188" s="85"/>
      <c r="I188" s="85"/>
      <c r="J188" s="72"/>
      <c r="K188" s="72"/>
      <c r="L188" s="72"/>
      <c r="M188" s="72"/>
      <c r="N188" s="26"/>
      <c r="O188" s="26"/>
      <c r="P188" s="25"/>
      <c r="Q188" s="25"/>
      <c r="U188" s="74"/>
      <c r="V188" s="70"/>
      <c r="W188" s="70"/>
      <c r="X188" s="70"/>
      <c r="Y188" s="70"/>
      <c r="Z188" s="70"/>
      <c r="AA188" s="24"/>
    </row>
    <row r="189" spans="1:27" ht="15" customHeight="1" x14ac:dyDescent="0.25">
      <c r="A189" s="71"/>
      <c r="B189" s="71"/>
      <c r="C189" s="68"/>
      <c r="D189" s="68"/>
      <c r="E189" s="68"/>
      <c r="F189" s="85"/>
      <c r="G189" s="85"/>
      <c r="H189" s="85"/>
      <c r="I189" s="85"/>
      <c r="J189" s="72"/>
      <c r="K189" s="72"/>
      <c r="L189" s="72"/>
      <c r="M189" s="72"/>
      <c r="N189" s="26"/>
      <c r="O189" s="26"/>
      <c r="P189" s="25"/>
      <c r="Q189" s="25"/>
      <c r="U189" s="74"/>
      <c r="V189" s="70"/>
      <c r="W189" s="70"/>
      <c r="X189" s="70"/>
      <c r="Y189" s="70"/>
      <c r="Z189" s="70"/>
      <c r="AA189" s="24"/>
    </row>
    <row r="190" spans="1:27" ht="15" customHeight="1" x14ac:dyDescent="0.25">
      <c r="A190" s="71"/>
      <c r="B190" s="71"/>
      <c r="C190" s="68"/>
      <c r="D190" s="68"/>
      <c r="E190" s="68"/>
      <c r="F190" s="85"/>
      <c r="G190" s="85"/>
      <c r="H190" s="85"/>
      <c r="I190" s="85"/>
      <c r="J190" s="72"/>
      <c r="K190" s="72"/>
      <c r="L190" s="72"/>
      <c r="M190" s="72"/>
      <c r="N190" s="26"/>
      <c r="O190" s="26"/>
      <c r="P190" s="25"/>
      <c r="Q190" s="25"/>
      <c r="U190" s="74"/>
      <c r="V190" s="70"/>
      <c r="W190" s="70"/>
      <c r="X190" s="70"/>
      <c r="Y190" s="70"/>
      <c r="Z190" s="70"/>
      <c r="AA190" s="24"/>
    </row>
    <row r="191" spans="1:27" ht="15" customHeight="1" x14ac:dyDescent="0.25">
      <c r="A191" s="71"/>
      <c r="B191" s="71"/>
      <c r="C191" s="68"/>
      <c r="D191" s="68"/>
      <c r="E191" s="68"/>
      <c r="F191" s="85"/>
      <c r="G191" s="85"/>
      <c r="H191" s="85"/>
      <c r="I191" s="85"/>
      <c r="J191" s="72"/>
      <c r="K191" s="72"/>
      <c r="L191" s="72"/>
      <c r="M191" s="72"/>
      <c r="N191" s="26"/>
      <c r="O191" s="26"/>
      <c r="P191" s="25"/>
      <c r="Q191" s="25"/>
      <c r="U191" s="74"/>
      <c r="V191" s="70"/>
      <c r="W191" s="70"/>
      <c r="X191" s="70"/>
      <c r="Y191" s="70"/>
      <c r="Z191" s="70"/>
      <c r="AA191" s="24"/>
    </row>
    <row r="192" spans="1:27" ht="15" customHeight="1" x14ac:dyDescent="0.25">
      <c r="A192" s="71"/>
      <c r="B192" s="71"/>
      <c r="C192" s="68"/>
      <c r="D192" s="68"/>
      <c r="E192" s="68"/>
      <c r="F192" s="85"/>
      <c r="G192" s="85"/>
      <c r="H192" s="85"/>
      <c r="I192" s="85"/>
      <c r="J192" s="72"/>
      <c r="K192" s="72"/>
      <c r="L192" s="72"/>
      <c r="M192" s="72"/>
      <c r="N192" s="26"/>
      <c r="O192" s="26"/>
      <c r="P192" s="25"/>
      <c r="Q192" s="25"/>
      <c r="U192" s="74"/>
      <c r="V192" s="70"/>
      <c r="W192" s="70"/>
      <c r="X192" s="70"/>
      <c r="Y192" s="70"/>
      <c r="Z192" s="70"/>
      <c r="AA192" s="24"/>
    </row>
    <row r="193" spans="1:27" ht="15" customHeight="1" x14ac:dyDescent="0.25">
      <c r="A193" s="71"/>
      <c r="B193" s="71"/>
      <c r="C193" s="68"/>
      <c r="D193" s="68"/>
      <c r="E193" s="68"/>
      <c r="F193" s="85"/>
      <c r="G193" s="85"/>
      <c r="H193" s="85"/>
      <c r="I193" s="85"/>
      <c r="J193" s="72"/>
      <c r="K193" s="72"/>
      <c r="L193" s="72"/>
      <c r="M193" s="72"/>
      <c r="N193" s="26"/>
      <c r="O193" s="26"/>
      <c r="P193" s="25"/>
      <c r="Q193" s="25"/>
      <c r="U193" s="74"/>
      <c r="V193" s="70"/>
      <c r="W193" s="70"/>
      <c r="X193" s="70"/>
      <c r="Y193" s="70"/>
      <c r="Z193" s="70"/>
      <c r="AA193" s="24"/>
    </row>
    <row r="194" spans="1:27" ht="15" customHeight="1" x14ac:dyDescent="0.25">
      <c r="A194" s="71"/>
      <c r="B194" s="71"/>
      <c r="C194" s="68"/>
      <c r="D194" s="68"/>
      <c r="E194" s="68"/>
      <c r="F194" s="85"/>
      <c r="G194" s="85"/>
      <c r="H194" s="85"/>
      <c r="I194" s="85"/>
      <c r="J194" s="72"/>
      <c r="K194" s="72"/>
      <c r="L194" s="72"/>
      <c r="M194" s="72"/>
      <c r="N194" s="26"/>
      <c r="O194" s="26"/>
      <c r="P194" s="25"/>
      <c r="Q194" s="25"/>
      <c r="U194" s="74"/>
      <c r="V194" s="70"/>
      <c r="W194" s="70"/>
      <c r="X194" s="70"/>
      <c r="Y194" s="70"/>
      <c r="Z194" s="70"/>
      <c r="AA194" s="24"/>
    </row>
    <row r="195" spans="1:27" ht="15" customHeight="1" x14ac:dyDescent="0.25">
      <c r="A195" s="71"/>
      <c r="B195" s="71"/>
      <c r="C195" s="68"/>
      <c r="D195" s="68"/>
      <c r="E195" s="68"/>
      <c r="F195" s="85"/>
      <c r="G195" s="85"/>
      <c r="H195" s="85"/>
      <c r="I195" s="85"/>
      <c r="J195" s="72"/>
      <c r="K195" s="72"/>
      <c r="L195" s="72"/>
      <c r="M195" s="72"/>
      <c r="N195" s="26"/>
      <c r="O195" s="26"/>
      <c r="P195" s="25"/>
      <c r="Q195" s="25"/>
      <c r="U195" s="74"/>
      <c r="V195" s="70"/>
      <c r="W195" s="70"/>
      <c r="X195" s="70"/>
      <c r="Y195" s="70"/>
      <c r="Z195" s="70"/>
      <c r="AA195" s="24"/>
    </row>
    <row r="196" spans="1:27" ht="15" customHeight="1" x14ac:dyDescent="0.25">
      <c r="A196" s="71"/>
      <c r="B196" s="71"/>
      <c r="C196" s="68"/>
      <c r="D196" s="68"/>
      <c r="E196" s="68"/>
      <c r="F196" s="85"/>
      <c r="G196" s="85"/>
      <c r="H196" s="85"/>
      <c r="I196" s="85"/>
      <c r="J196" s="72"/>
      <c r="K196" s="72"/>
      <c r="L196" s="72"/>
      <c r="M196" s="72"/>
      <c r="N196" s="26"/>
      <c r="O196" s="26"/>
      <c r="P196" s="25"/>
      <c r="Q196" s="25"/>
      <c r="U196" s="74"/>
      <c r="V196" s="70"/>
      <c r="W196" s="70"/>
      <c r="X196" s="70"/>
      <c r="Y196" s="70"/>
      <c r="Z196" s="70"/>
      <c r="AA196" s="24"/>
    </row>
    <row r="197" spans="1:27" ht="15" customHeight="1" x14ac:dyDescent="0.25">
      <c r="A197" s="71"/>
      <c r="B197" s="71"/>
      <c r="C197" s="68"/>
      <c r="D197" s="68"/>
      <c r="E197" s="68"/>
      <c r="F197" s="85"/>
      <c r="G197" s="85"/>
      <c r="H197" s="85"/>
      <c r="I197" s="85"/>
      <c r="J197" s="72"/>
      <c r="K197" s="72"/>
      <c r="L197" s="72"/>
      <c r="M197" s="72"/>
      <c r="N197" s="26"/>
      <c r="O197" s="26"/>
      <c r="P197" s="25"/>
      <c r="Q197" s="25"/>
      <c r="U197" s="74"/>
      <c r="V197" s="70"/>
      <c r="W197" s="70"/>
      <c r="X197" s="70"/>
      <c r="Y197" s="70"/>
      <c r="Z197" s="70"/>
      <c r="AA197" s="24"/>
    </row>
    <row r="198" spans="1:27" ht="15" customHeight="1" x14ac:dyDescent="0.25">
      <c r="A198" s="71"/>
      <c r="B198" s="71"/>
      <c r="C198" s="68"/>
      <c r="D198" s="68"/>
      <c r="E198" s="68"/>
      <c r="F198" s="85"/>
      <c r="G198" s="85"/>
      <c r="H198" s="85"/>
      <c r="I198" s="85"/>
      <c r="J198" s="72"/>
      <c r="K198" s="72"/>
      <c r="L198" s="72"/>
      <c r="M198" s="72"/>
      <c r="N198" s="26"/>
      <c r="O198" s="26"/>
      <c r="P198" s="25"/>
      <c r="Q198" s="25"/>
      <c r="U198" s="74"/>
      <c r="V198" s="70"/>
      <c r="W198" s="70"/>
      <c r="X198" s="70"/>
      <c r="Y198" s="70"/>
      <c r="Z198" s="70"/>
      <c r="AA198" s="24"/>
    </row>
    <row r="199" spans="1:27" ht="15" customHeight="1" x14ac:dyDescent="0.25">
      <c r="A199" s="71"/>
      <c r="B199" s="71"/>
      <c r="C199" s="68"/>
      <c r="D199" s="68"/>
      <c r="E199" s="68"/>
      <c r="F199" s="85"/>
      <c r="G199" s="85"/>
      <c r="H199" s="85"/>
      <c r="I199" s="85"/>
      <c r="J199" s="72"/>
      <c r="K199" s="72"/>
      <c r="L199" s="72"/>
      <c r="M199" s="72"/>
      <c r="N199" s="26"/>
      <c r="O199" s="26"/>
      <c r="P199" s="25"/>
      <c r="Q199" s="25"/>
      <c r="U199" s="74"/>
      <c r="V199" s="70"/>
      <c r="W199" s="70"/>
      <c r="X199" s="70"/>
      <c r="Y199" s="70"/>
      <c r="Z199" s="70"/>
      <c r="AA199" s="24"/>
    </row>
    <row r="200" spans="1:27" ht="15" customHeight="1" x14ac:dyDescent="0.25">
      <c r="A200" s="71"/>
      <c r="B200" s="71"/>
      <c r="C200" s="68"/>
      <c r="D200" s="68"/>
      <c r="E200" s="68"/>
      <c r="F200" s="85"/>
      <c r="G200" s="85"/>
      <c r="H200" s="85"/>
      <c r="I200" s="85"/>
      <c r="J200" s="72"/>
      <c r="K200" s="72"/>
      <c r="L200" s="72"/>
      <c r="M200" s="72"/>
      <c r="N200" s="26"/>
      <c r="O200" s="26"/>
      <c r="P200" s="25"/>
      <c r="Q200" s="25"/>
      <c r="U200" s="74"/>
      <c r="V200" s="70"/>
      <c r="W200" s="70"/>
      <c r="X200" s="70"/>
      <c r="Y200" s="70"/>
      <c r="Z200" s="70"/>
      <c r="AA200" s="24"/>
    </row>
    <row r="201" spans="1:27" ht="15" customHeight="1" x14ac:dyDescent="0.25">
      <c r="A201" s="71"/>
      <c r="B201" s="71"/>
      <c r="C201" s="68"/>
      <c r="D201" s="68"/>
      <c r="E201" s="68"/>
      <c r="F201" s="85"/>
      <c r="G201" s="85"/>
      <c r="H201" s="85"/>
      <c r="I201" s="85"/>
      <c r="J201" s="72"/>
      <c r="K201" s="72"/>
      <c r="L201" s="72"/>
      <c r="M201" s="72"/>
      <c r="N201" s="26"/>
      <c r="O201" s="26"/>
      <c r="P201" s="25"/>
      <c r="Q201" s="25"/>
      <c r="U201" s="74"/>
      <c r="V201" s="70"/>
      <c r="W201" s="70"/>
      <c r="X201" s="70"/>
      <c r="Y201" s="70"/>
      <c r="Z201" s="70"/>
      <c r="AA201" s="24"/>
    </row>
    <row r="202" spans="1:27" ht="15" customHeight="1" x14ac:dyDescent="0.25">
      <c r="A202" s="71"/>
      <c r="B202" s="71"/>
      <c r="C202" s="68"/>
      <c r="D202" s="68"/>
      <c r="E202" s="68"/>
      <c r="F202" s="85"/>
      <c r="G202" s="85"/>
      <c r="H202" s="85"/>
      <c r="I202" s="85"/>
      <c r="J202" s="72"/>
      <c r="K202" s="72"/>
      <c r="L202" s="72"/>
      <c r="M202" s="72"/>
      <c r="N202" s="26"/>
      <c r="O202" s="26"/>
      <c r="P202" s="25"/>
      <c r="Q202" s="25"/>
      <c r="U202" s="74"/>
      <c r="V202" s="70"/>
      <c r="W202" s="70"/>
      <c r="X202" s="70"/>
      <c r="Y202" s="70"/>
      <c r="Z202" s="70"/>
      <c r="AA202" s="24"/>
    </row>
    <row r="203" spans="1:27" ht="15" customHeight="1" x14ac:dyDescent="0.25">
      <c r="A203" s="71"/>
      <c r="B203" s="71"/>
      <c r="C203" s="68"/>
      <c r="D203" s="68"/>
      <c r="E203" s="68"/>
      <c r="F203" s="85"/>
      <c r="G203" s="85"/>
      <c r="H203" s="85"/>
      <c r="I203" s="85"/>
      <c r="J203" s="72"/>
      <c r="K203" s="72"/>
      <c r="L203" s="72"/>
      <c r="M203" s="72"/>
      <c r="N203" s="26"/>
      <c r="O203" s="26"/>
      <c r="P203" s="25"/>
      <c r="Q203" s="25"/>
      <c r="U203" s="74"/>
      <c r="V203" s="70"/>
      <c r="W203" s="70"/>
      <c r="X203" s="70"/>
      <c r="Y203" s="70"/>
      <c r="Z203" s="70"/>
      <c r="AA203" s="24"/>
    </row>
    <row r="204" spans="1:27" ht="15" customHeight="1" x14ac:dyDescent="0.25">
      <c r="A204" s="71"/>
      <c r="B204" s="71"/>
      <c r="C204" s="68"/>
      <c r="D204" s="68"/>
      <c r="E204" s="68"/>
      <c r="F204" s="85"/>
      <c r="G204" s="85"/>
      <c r="H204" s="85"/>
      <c r="I204" s="85"/>
      <c r="J204" s="72"/>
      <c r="K204" s="72"/>
      <c r="L204" s="72"/>
      <c r="M204" s="72"/>
      <c r="N204" s="26"/>
      <c r="O204" s="26"/>
      <c r="P204" s="25"/>
      <c r="Q204" s="25"/>
      <c r="U204" s="74"/>
      <c r="V204" s="70"/>
      <c r="W204" s="70"/>
      <c r="X204" s="70"/>
      <c r="Y204" s="70"/>
      <c r="Z204" s="70"/>
      <c r="AA204" s="24"/>
    </row>
    <row r="205" spans="1:27" ht="15" customHeight="1" x14ac:dyDescent="0.25">
      <c r="A205" s="71"/>
      <c r="B205" s="71"/>
      <c r="C205" s="68"/>
      <c r="D205" s="68"/>
      <c r="E205" s="68"/>
      <c r="F205" s="85"/>
      <c r="G205" s="85"/>
      <c r="H205" s="85"/>
      <c r="I205" s="85"/>
      <c r="J205" s="72"/>
      <c r="K205" s="72"/>
      <c r="L205" s="72"/>
      <c r="M205" s="72"/>
      <c r="N205" s="26"/>
      <c r="O205" s="26"/>
      <c r="P205" s="25"/>
      <c r="Q205" s="25"/>
      <c r="U205" s="74"/>
      <c r="V205" s="70"/>
      <c r="W205" s="70"/>
      <c r="X205" s="70"/>
      <c r="Y205" s="70"/>
      <c r="Z205" s="70"/>
      <c r="AA205" s="24"/>
    </row>
    <row r="206" spans="1:27" x14ac:dyDescent="0.2">
      <c r="U206" s="74"/>
      <c r="V206" s="70"/>
      <c r="W206" s="70"/>
      <c r="X206" s="70"/>
      <c r="Y206" s="70"/>
      <c r="Z206" s="70"/>
      <c r="AA206" s="24"/>
    </row>
    <row r="207" spans="1:27" x14ac:dyDescent="0.2">
      <c r="U207" s="74"/>
      <c r="V207" s="70"/>
      <c r="W207" s="70"/>
      <c r="X207" s="70"/>
      <c r="Y207" s="70"/>
      <c r="Z207" s="70"/>
      <c r="AA207" s="24"/>
    </row>
    <row r="208" spans="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</sheetData>
  <phoneticPr fontId="3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6"/>
  <dimension ref="A1:AC284"/>
  <sheetViews>
    <sheetView topLeftCell="N23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8" style="23" customWidth="1"/>
    <col min="5" max="5" width="19.6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0.75" style="23" customWidth="1"/>
    <col min="16" max="16" width="18.75" style="23" customWidth="1"/>
    <col min="17" max="17" width="9.625" style="23" customWidth="1"/>
    <col min="18" max="19" width="9" style="22" customWidth="1"/>
    <col min="20" max="20" width="12.125" style="24" customWidth="1"/>
    <col min="21" max="23" width="9" style="22" customWidth="1"/>
    <col min="24" max="24" width="14.375" style="23" customWidth="1"/>
    <col min="25" max="25" width="13.5" style="23" customWidth="1"/>
    <col min="26" max="26" width="15.75" style="23" customWidth="1"/>
    <col min="27" max="27" width="19.5" style="23" customWidth="1"/>
    <col min="28" max="28" width="17.625" style="22" customWidth="1"/>
    <col min="29" max="29" width="15.125" style="23" customWidth="1"/>
    <col min="30" max="34" width="9" style="22" customWidth="1"/>
    <col min="35" max="16384" width="9" style="22"/>
  </cols>
  <sheetData>
    <row r="1" spans="1:29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1075</v>
      </c>
      <c r="T1" s="24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9" ht="15" customHeight="1" x14ac:dyDescent="0.25">
      <c r="A2" s="71">
        <v>61</v>
      </c>
      <c r="B2" s="71">
        <v>30</v>
      </c>
      <c r="C2" s="68">
        <v>0</v>
      </c>
      <c r="D2" s="68">
        <v>259.27999999999997</v>
      </c>
      <c r="E2" s="68">
        <v>209.4</v>
      </c>
      <c r="F2" s="68">
        <f t="shared" ref="F2:F43" si="0">($A$44-A2)/(ROW($A$44)-ROW(A2))</f>
        <v>24.142857142857142</v>
      </c>
      <c r="G2" s="68">
        <v>0</v>
      </c>
      <c r="H2" s="68">
        <f t="shared" ref="H2:H43" si="1">($A$44-B2)/(ROW($A$44)-ROW(B2))</f>
        <v>24.88095238095238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0.1</v>
      </c>
      <c r="P2" s="32" t="s">
        <v>39</v>
      </c>
      <c r="Q2" s="25">
        <f>LARGE(A:A,2)</f>
        <v>1028</v>
      </c>
      <c r="T2" s="24">
        <v>24.916</v>
      </c>
      <c r="U2" s="74">
        <f t="shared" ref="U2:U33" si="3">T2-B2</f>
        <v>-5.0839999999999996</v>
      </c>
      <c r="V2" s="70">
        <f t="shared" ref="V2:V33" si="4">ROUND(U2,0)</f>
        <v>-5</v>
      </c>
      <c r="W2" s="70">
        <v>4766</v>
      </c>
      <c r="X2" s="70">
        <f t="shared" ref="X2:X33" si="5">B2/$W$2*$W$3</f>
        <v>32.977339488040286</v>
      </c>
      <c r="Y2" s="70">
        <f t="shared" ref="Y2:Y33" si="6">X2-B2</f>
        <v>2.9773394880402861</v>
      </c>
      <c r="Z2" s="70">
        <f t="shared" ref="Z2:Z33" si="7">ROUND(Y2,0)</f>
        <v>3</v>
      </c>
      <c r="AA2" s="24">
        <f t="shared" ref="AA2:AA33" si="8">IF(V2&gt;=0,V2,Z2)</f>
        <v>3</v>
      </c>
      <c r="AB2" s="67">
        <f t="shared" ref="AB2:AB33" si="9">B2+AA2</f>
        <v>33</v>
      </c>
    </row>
    <row r="3" spans="1:29" ht="15" customHeight="1" x14ac:dyDescent="0.25">
      <c r="A3" s="71">
        <v>34</v>
      </c>
      <c r="B3" s="71">
        <v>30</v>
      </c>
      <c r="C3" s="68">
        <v>0</v>
      </c>
      <c r="D3" s="68">
        <v>259.27999999999997</v>
      </c>
      <c r="E3" s="68">
        <v>209.4</v>
      </c>
      <c r="F3" s="68">
        <f t="shared" si="0"/>
        <v>25.390243902439025</v>
      </c>
      <c r="G3" s="68">
        <v>0</v>
      </c>
      <c r="H3" s="68">
        <f t="shared" si="1"/>
        <v>25.487804878048781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96</v>
      </c>
      <c r="P3" s="32" t="s">
        <v>41</v>
      </c>
      <c r="Q3" s="25">
        <f>LARGE(A:A,3)</f>
        <v>964</v>
      </c>
      <c r="T3" s="24">
        <v>8.2789999999999999</v>
      </c>
      <c r="U3" s="74">
        <f t="shared" si="3"/>
        <v>-21.721</v>
      </c>
      <c r="V3" s="70">
        <f t="shared" si="4"/>
        <v>-22</v>
      </c>
      <c r="W3" s="70">
        <v>5239</v>
      </c>
      <c r="X3" s="70">
        <f t="shared" si="5"/>
        <v>32.977339488040286</v>
      </c>
      <c r="Y3" s="70">
        <f t="shared" si="6"/>
        <v>2.9773394880402861</v>
      </c>
      <c r="Z3" s="70">
        <f t="shared" si="7"/>
        <v>3</v>
      </c>
      <c r="AA3" s="24">
        <f t="shared" si="8"/>
        <v>3</v>
      </c>
      <c r="AB3" s="67">
        <f t="shared" si="9"/>
        <v>33</v>
      </c>
      <c r="AC3" s="22"/>
    </row>
    <row r="4" spans="1:29" ht="15" customHeight="1" x14ac:dyDescent="0.25">
      <c r="A4" s="71">
        <v>61</v>
      </c>
      <c r="B4" s="71">
        <v>30</v>
      </c>
      <c r="C4" s="68">
        <v>0</v>
      </c>
      <c r="D4" s="68">
        <v>259.27999999999997</v>
      </c>
      <c r="E4" s="68">
        <v>209.4</v>
      </c>
      <c r="F4" s="68">
        <f t="shared" si="0"/>
        <v>25.35</v>
      </c>
      <c r="G4" s="68">
        <v>0</v>
      </c>
      <c r="H4" s="68">
        <f t="shared" si="1"/>
        <v>26.125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1075</v>
      </c>
      <c r="P4" s="32" t="s">
        <v>43</v>
      </c>
      <c r="Q4" s="25">
        <f>LARGE(B:B,1)</f>
        <v>30</v>
      </c>
      <c r="T4" s="24">
        <v>16.559000000000001</v>
      </c>
      <c r="U4" s="74">
        <f t="shared" si="3"/>
        <v>-13.440999999999999</v>
      </c>
      <c r="V4" s="70">
        <f t="shared" si="4"/>
        <v>-13</v>
      </c>
      <c r="W4" s="70"/>
      <c r="X4" s="70">
        <f t="shared" si="5"/>
        <v>32.977339488040286</v>
      </c>
      <c r="Y4" s="70">
        <f t="shared" si="6"/>
        <v>2.9773394880402861</v>
      </c>
      <c r="Z4" s="70">
        <f t="shared" si="7"/>
        <v>3</v>
      </c>
      <c r="AA4" s="24">
        <f t="shared" si="8"/>
        <v>3</v>
      </c>
      <c r="AB4" s="67">
        <f t="shared" si="9"/>
        <v>33</v>
      </c>
      <c r="AC4" s="22"/>
    </row>
    <row r="5" spans="1:29" ht="15" customHeight="1" x14ac:dyDescent="0.25">
      <c r="A5" s="71">
        <v>34</v>
      </c>
      <c r="B5" s="71">
        <v>30</v>
      </c>
      <c r="C5" s="68">
        <v>0</v>
      </c>
      <c r="D5" s="68">
        <v>259.27999999999997</v>
      </c>
      <c r="E5" s="68">
        <v>209.4</v>
      </c>
      <c r="F5" s="68">
        <f t="shared" si="0"/>
        <v>26.692307692307693</v>
      </c>
      <c r="G5" s="68">
        <v>0</v>
      </c>
      <c r="H5" s="68">
        <f t="shared" si="1"/>
        <v>26.794871794871796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1.24</v>
      </c>
      <c r="P5" s="32" t="s">
        <v>45</v>
      </c>
      <c r="Q5" s="25">
        <f>LARGE(B:B,2)</f>
        <v>30</v>
      </c>
      <c r="T5" s="24">
        <v>16.635999999999999</v>
      </c>
      <c r="U5" s="74">
        <f t="shared" si="3"/>
        <v>-13.364000000000001</v>
      </c>
      <c r="V5" s="70">
        <f t="shared" si="4"/>
        <v>-13</v>
      </c>
      <c r="W5" s="70"/>
      <c r="X5" s="70">
        <f t="shared" si="5"/>
        <v>32.977339488040286</v>
      </c>
      <c r="Y5" s="70">
        <f t="shared" si="6"/>
        <v>2.9773394880402861</v>
      </c>
      <c r="Z5" s="70">
        <f t="shared" si="7"/>
        <v>3</v>
      </c>
      <c r="AA5" s="24">
        <f t="shared" si="8"/>
        <v>3</v>
      </c>
      <c r="AB5" s="67">
        <f t="shared" si="9"/>
        <v>33</v>
      </c>
      <c r="AC5" s="22"/>
    </row>
    <row r="6" spans="1:29" ht="15" customHeight="1" x14ac:dyDescent="0.25">
      <c r="A6" s="71">
        <v>34</v>
      </c>
      <c r="B6" s="71">
        <v>30</v>
      </c>
      <c r="C6" s="68">
        <v>0</v>
      </c>
      <c r="D6" s="68">
        <v>259.27999999999997</v>
      </c>
      <c r="E6" s="68">
        <v>209.4</v>
      </c>
      <c r="F6" s="68">
        <f t="shared" si="0"/>
        <v>27.394736842105264</v>
      </c>
      <c r="G6" s="68">
        <v>0</v>
      </c>
      <c r="H6" s="68">
        <f t="shared" si="1"/>
        <v>27.5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2.65</v>
      </c>
      <c r="P6" s="32" t="s">
        <v>47</v>
      </c>
      <c r="Q6" s="25">
        <f>LARGE(B:B,3)</f>
        <v>30</v>
      </c>
      <c r="T6" s="24">
        <v>12.499000000000001</v>
      </c>
      <c r="U6" s="74">
        <f t="shared" si="3"/>
        <v>-17.500999999999998</v>
      </c>
      <c r="V6" s="70">
        <f t="shared" si="4"/>
        <v>-18</v>
      </c>
      <c r="W6" s="70"/>
      <c r="X6" s="70">
        <f t="shared" si="5"/>
        <v>32.977339488040286</v>
      </c>
      <c r="Y6" s="70">
        <f t="shared" si="6"/>
        <v>2.9773394880402861</v>
      </c>
      <c r="Z6" s="70">
        <f t="shared" si="7"/>
        <v>3</v>
      </c>
      <c r="AA6" s="24">
        <f t="shared" si="8"/>
        <v>3</v>
      </c>
      <c r="AB6" s="67">
        <f t="shared" si="9"/>
        <v>33</v>
      </c>
      <c r="AC6" s="22"/>
    </row>
    <row r="7" spans="1:29" ht="15" customHeight="1" x14ac:dyDescent="0.25">
      <c r="A7" s="71">
        <v>61</v>
      </c>
      <c r="B7" s="71">
        <v>30</v>
      </c>
      <c r="C7" s="68">
        <v>0</v>
      </c>
      <c r="D7" s="68">
        <v>259.29000000000002</v>
      </c>
      <c r="E7" s="68">
        <v>209.4</v>
      </c>
      <c r="F7" s="68">
        <f t="shared" si="0"/>
        <v>27.405405405405407</v>
      </c>
      <c r="G7" s="68">
        <v>0</v>
      </c>
      <c r="H7" s="68">
        <f t="shared" si="1"/>
        <v>28.243243243243242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2.06</v>
      </c>
      <c r="P7" s="25"/>
      <c r="Q7" s="25"/>
      <c r="T7" s="24">
        <v>16.670999999999999</v>
      </c>
      <c r="U7" s="74">
        <f t="shared" si="3"/>
        <v>-13.329000000000001</v>
      </c>
      <c r="V7" s="70">
        <f t="shared" si="4"/>
        <v>-13</v>
      </c>
      <c r="W7" s="70"/>
      <c r="X7" s="70">
        <f t="shared" si="5"/>
        <v>32.977339488040286</v>
      </c>
      <c r="Y7" s="70">
        <f t="shared" si="6"/>
        <v>2.9773394880402861</v>
      </c>
      <c r="Z7" s="70">
        <f t="shared" si="7"/>
        <v>3</v>
      </c>
      <c r="AA7" s="24">
        <f t="shared" si="8"/>
        <v>3</v>
      </c>
      <c r="AB7" s="67">
        <f t="shared" si="9"/>
        <v>33</v>
      </c>
      <c r="AC7" s="22"/>
    </row>
    <row r="8" spans="1:29" ht="15" customHeight="1" x14ac:dyDescent="0.25">
      <c r="A8" s="71">
        <v>34</v>
      </c>
      <c r="B8" s="71">
        <v>30</v>
      </c>
      <c r="C8" s="68">
        <v>0</v>
      </c>
      <c r="D8" s="68">
        <v>259.29000000000002</v>
      </c>
      <c r="E8" s="68">
        <v>209.4</v>
      </c>
      <c r="F8" s="68">
        <f t="shared" si="0"/>
        <v>28.916666666666668</v>
      </c>
      <c r="G8" s="68">
        <v>0</v>
      </c>
      <c r="H8" s="68">
        <f t="shared" si="1"/>
        <v>29.027777777777779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4">
        <v>14.583</v>
      </c>
      <c r="U8" s="74">
        <f t="shared" si="3"/>
        <v>-15.417</v>
      </c>
      <c r="V8" s="70">
        <f t="shared" si="4"/>
        <v>-15</v>
      </c>
      <c r="W8" s="70"/>
      <c r="X8" s="70">
        <f t="shared" si="5"/>
        <v>32.977339488040286</v>
      </c>
      <c r="Y8" s="70">
        <f t="shared" si="6"/>
        <v>2.9773394880402861</v>
      </c>
      <c r="Z8" s="70">
        <f t="shared" si="7"/>
        <v>3</v>
      </c>
      <c r="AA8" s="24">
        <f t="shared" si="8"/>
        <v>3</v>
      </c>
      <c r="AB8" s="67">
        <f t="shared" si="9"/>
        <v>33</v>
      </c>
      <c r="AC8" s="22"/>
    </row>
    <row r="9" spans="1:29" ht="15" customHeight="1" x14ac:dyDescent="0.25">
      <c r="A9" s="71">
        <v>61</v>
      </c>
      <c r="B9" s="71">
        <v>30</v>
      </c>
      <c r="C9" s="68">
        <v>0</v>
      </c>
      <c r="D9" s="68">
        <v>259.3</v>
      </c>
      <c r="E9" s="68">
        <v>209.4</v>
      </c>
      <c r="F9" s="68">
        <f t="shared" si="0"/>
        <v>28.971428571428572</v>
      </c>
      <c r="G9" s="68">
        <v>0</v>
      </c>
      <c r="H9" s="68">
        <f t="shared" si="1"/>
        <v>29.857142857142858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4">
        <v>19.440999999999999</v>
      </c>
      <c r="U9" s="74">
        <f t="shared" si="3"/>
        <v>-10.559000000000001</v>
      </c>
      <c r="V9" s="70">
        <f t="shared" si="4"/>
        <v>-11</v>
      </c>
      <c r="W9" s="70"/>
      <c r="X9" s="70">
        <f t="shared" si="5"/>
        <v>32.977339488040286</v>
      </c>
      <c r="Y9" s="70">
        <f t="shared" si="6"/>
        <v>2.9773394880402861</v>
      </c>
      <c r="Z9" s="70">
        <f t="shared" si="7"/>
        <v>3</v>
      </c>
      <c r="AA9" s="24">
        <f t="shared" si="8"/>
        <v>3</v>
      </c>
      <c r="AB9" s="67">
        <f t="shared" si="9"/>
        <v>33</v>
      </c>
      <c r="AC9" s="22"/>
    </row>
    <row r="10" spans="1:29" ht="15" customHeight="1" x14ac:dyDescent="0.25">
      <c r="A10" s="71">
        <v>34</v>
      </c>
      <c r="B10" s="71">
        <v>30</v>
      </c>
      <c r="C10" s="68">
        <v>0</v>
      </c>
      <c r="D10" s="68">
        <v>259.3</v>
      </c>
      <c r="E10" s="68">
        <v>209.4</v>
      </c>
      <c r="F10" s="68">
        <f t="shared" si="0"/>
        <v>30.617647058823529</v>
      </c>
      <c r="G10" s="68">
        <v>0</v>
      </c>
      <c r="H10" s="68">
        <f t="shared" si="1"/>
        <v>30.735294117647058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4">
        <v>9.7240000000000002</v>
      </c>
      <c r="U10" s="74">
        <f t="shared" si="3"/>
        <v>-20.276</v>
      </c>
      <c r="V10" s="70">
        <f t="shared" si="4"/>
        <v>-20</v>
      </c>
      <c r="W10" s="70"/>
      <c r="X10" s="70">
        <f t="shared" si="5"/>
        <v>32.977339488040286</v>
      </c>
      <c r="Y10" s="70">
        <f t="shared" si="6"/>
        <v>2.9773394880402861</v>
      </c>
      <c r="Z10" s="70">
        <f t="shared" si="7"/>
        <v>3</v>
      </c>
      <c r="AA10" s="24">
        <f t="shared" si="8"/>
        <v>3</v>
      </c>
      <c r="AB10" s="67">
        <f t="shared" si="9"/>
        <v>33</v>
      </c>
      <c r="AC10" s="22"/>
    </row>
    <row r="11" spans="1:29" ht="15" customHeight="1" x14ac:dyDescent="0.25">
      <c r="A11" s="71">
        <v>77</v>
      </c>
      <c r="B11" s="71">
        <v>30</v>
      </c>
      <c r="C11" s="68">
        <v>0</v>
      </c>
      <c r="D11" s="68">
        <v>259.3</v>
      </c>
      <c r="E11" s="68">
        <v>209.4</v>
      </c>
      <c r="F11" s="68">
        <f t="shared" si="0"/>
        <v>30.242424242424242</v>
      </c>
      <c r="G11" s="68">
        <v>0</v>
      </c>
      <c r="H11" s="68">
        <f t="shared" si="1"/>
        <v>31.666666666666668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259.27999999999997</v>
      </c>
      <c r="R11" s="43"/>
      <c r="S11" s="43"/>
      <c r="T11" s="24">
        <v>157.50700000000001</v>
      </c>
      <c r="U11" s="74">
        <f t="shared" si="3"/>
        <v>127.50700000000001</v>
      </c>
      <c r="V11" s="70">
        <f t="shared" si="4"/>
        <v>128</v>
      </c>
      <c r="W11" s="70"/>
      <c r="X11" s="70">
        <f t="shared" si="5"/>
        <v>32.977339488040286</v>
      </c>
      <c r="Y11" s="70">
        <f t="shared" si="6"/>
        <v>2.9773394880402861</v>
      </c>
      <c r="Z11" s="70">
        <f t="shared" si="7"/>
        <v>3</v>
      </c>
      <c r="AA11" s="24">
        <f t="shared" si="8"/>
        <v>128</v>
      </c>
      <c r="AB11" s="67">
        <f t="shared" si="9"/>
        <v>158</v>
      </c>
      <c r="AC11" s="22"/>
    </row>
    <row r="12" spans="1:29" ht="15" customHeight="1" x14ac:dyDescent="0.25">
      <c r="A12" s="71">
        <v>62</v>
      </c>
      <c r="B12" s="71">
        <v>30</v>
      </c>
      <c r="C12" s="68">
        <v>0.1</v>
      </c>
      <c r="D12" s="68">
        <v>259.31</v>
      </c>
      <c r="E12" s="68">
        <v>209.4</v>
      </c>
      <c r="F12" s="68">
        <f t="shared" si="0"/>
        <v>31.65625</v>
      </c>
      <c r="G12" s="68">
        <v>0</v>
      </c>
      <c r="H12" s="68">
        <f t="shared" si="1"/>
        <v>32.65625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259.27999999999997</v>
      </c>
      <c r="R12" s="43"/>
      <c r="S12" s="43"/>
      <c r="T12" s="24">
        <v>211.53299999999999</v>
      </c>
      <c r="U12" s="74">
        <f t="shared" si="3"/>
        <v>181.53299999999999</v>
      </c>
      <c r="V12" s="70">
        <f t="shared" si="4"/>
        <v>182</v>
      </c>
      <c r="W12" s="70"/>
      <c r="X12" s="70">
        <f t="shared" si="5"/>
        <v>32.977339488040286</v>
      </c>
      <c r="Y12" s="70">
        <f t="shared" si="6"/>
        <v>2.9773394880402861</v>
      </c>
      <c r="Z12" s="70">
        <f t="shared" si="7"/>
        <v>3</v>
      </c>
      <c r="AA12" s="24">
        <f t="shared" si="8"/>
        <v>182</v>
      </c>
      <c r="AB12" s="67">
        <f t="shared" si="9"/>
        <v>212</v>
      </c>
      <c r="AC12" s="22"/>
    </row>
    <row r="13" spans="1:29" ht="15" customHeight="1" x14ac:dyDescent="0.25">
      <c r="A13" s="71">
        <v>63</v>
      </c>
      <c r="B13" s="79">
        <v>30</v>
      </c>
      <c r="C13" s="68">
        <v>0.1</v>
      </c>
      <c r="D13" s="68">
        <v>259.32</v>
      </c>
      <c r="E13" s="68">
        <v>209.4</v>
      </c>
      <c r="F13" s="68">
        <f t="shared" si="0"/>
        <v>32.645161290322584</v>
      </c>
      <c r="G13" s="68">
        <v>0</v>
      </c>
      <c r="H13" s="68">
        <f t="shared" si="1"/>
        <v>33.70967741935484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4">
        <v>203.63</v>
      </c>
      <c r="U13" s="74">
        <f t="shared" si="3"/>
        <v>173.63</v>
      </c>
      <c r="V13" s="70">
        <f t="shared" si="4"/>
        <v>174</v>
      </c>
      <c r="W13" s="70"/>
      <c r="X13" s="70">
        <f t="shared" si="5"/>
        <v>32.977339488040286</v>
      </c>
      <c r="Y13" s="70">
        <f t="shared" si="6"/>
        <v>2.9773394880402861</v>
      </c>
      <c r="Z13" s="70">
        <f t="shared" si="7"/>
        <v>3</v>
      </c>
      <c r="AA13" s="24">
        <f t="shared" si="8"/>
        <v>174</v>
      </c>
      <c r="AB13" s="67">
        <f t="shared" si="9"/>
        <v>204</v>
      </c>
      <c r="AC13" s="22"/>
    </row>
    <row r="14" spans="1:29" ht="15" customHeight="1" x14ac:dyDescent="0.25">
      <c r="A14" s="71">
        <v>68</v>
      </c>
      <c r="B14" s="71">
        <v>30</v>
      </c>
      <c r="C14" s="68">
        <v>1.7</v>
      </c>
      <c r="D14" s="68">
        <v>259.32</v>
      </c>
      <c r="E14" s="68">
        <v>209.4</v>
      </c>
      <c r="F14" s="68">
        <f t="shared" si="0"/>
        <v>33.56666666666667</v>
      </c>
      <c r="G14" s="68">
        <v>0</v>
      </c>
      <c r="H14" s="68">
        <f t="shared" si="1"/>
        <v>34.833333333333336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30</v>
      </c>
      <c r="R14" s="43"/>
      <c r="S14" s="43"/>
      <c r="T14" s="24">
        <v>200.45099999999999</v>
      </c>
      <c r="U14" s="74">
        <f t="shared" si="3"/>
        <v>170.45099999999999</v>
      </c>
      <c r="V14" s="70">
        <f t="shared" si="4"/>
        <v>170</v>
      </c>
      <c r="W14" s="70"/>
      <c r="X14" s="70">
        <f t="shared" si="5"/>
        <v>32.977339488040286</v>
      </c>
      <c r="Y14" s="70">
        <f t="shared" si="6"/>
        <v>2.9773394880402861</v>
      </c>
      <c r="Z14" s="70">
        <f t="shared" si="7"/>
        <v>3</v>
      </c>
      <c r="AA14" s="24">
        <f t="shared" si="8"/>
        <v>170</v>
      </c>
      <c r="AB14" s="67">
        <f t="shared" si="9"/>
        <v>200</v>
      </c>
      <c r="AC14" s="22"/>
    </row>
    <row r="15" spans="1:29" ht="15" customHeight="1" x14ac:dyDescent="0.25">
      <c r="A15" s="71">
        <v>6</v>
      </c>
      <c r="B15" s="71">
        <v>30</v>
      </c>
      <c r="C15" s="68">
        <v>5.3</v>
      </c>
      <c r="D15" s="68">
        <v>259.32</v>
      </c>
      <c r="E15" s="68">
        <v>209.4</v>
      </c>
      <c r="F15" s="68">
        <f t="shared" si="0"/>
        <v>36.862068965517238</v>
      </c>
      <c r="G15" s="68">
        <v>0</v>
      </c>
      <c r="H15" s="68">
        <f t="shared" si="1"/>
        <v>36.03448275862069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96</v>
      </c>
      <c r="P15" s="14" t="s">
        <v>61</v>
      </c>
      <c r="Q15" s="13">
        <f>MAX(D:D)</f>
        <v>263.98</v>
      </c>
      <c r="R15" s="43">
        <f ca="1">TREND(OFFSET('Z-V'!B1,MATCH(Q15,'Z-V'!A:A,1)-1,,2,1),OFFSET('Z-V'!A1,MATCH(Q15,'Z-V'!A:A,1)-1,,2,1),Q15)</f>
        <v>36954.000000000116</v>
      </c>
      <c r="S15" s="43"/>
      <c r="T15" s="24">
        <v>0</v>
      </c>
      <c r="U15" s="74">
        <f t="shared" si="3"/>
        <v>-30</v>
      </c>
      <c r="V15" s="70">
        <f t="shared" si="4"/>
        <v>-30</v>
      </c>
      <c r="W15" s="70"/>
      <c r="X15" s="70">
        <f t="shared" si="5"/>
        <v>32.977339488040286</v>
      </c>
      <c r="Y15" s="70">
        <f t="shared" si="6"/>
        <v>2.9773394880402861</v>
      </c>
      <c r="Z15" s="70">
        <f t="shared" si="7"/>
        <v>3</v>
      </c>
      <c r="AA15" s="24">
        <f t="shared" si="8"/>
        <v>3</v>
      </c>
      <c r="AB15" s="67">
        <f t="shared" si="9"/>
        <v>33</v>
      </c>
      <c r="AC15" s="22"/>
    </row>
    <row r="16" spans="1:29" ht="15" customHeight="1" x14ac:dyDescent="0.25">
      <c r="A16" s="71">
        <v>89</v>
      </c>
      <c r="B16" s="71">
        <v>30</v>
      </c>
      <c r="C16" s="68">
        <v>6.2</v>
      </c>
      <c r="D16" s="68">
        <v>259.33</v>
      </c>
      <c r="E16" s="68">
        <v>209.4</v>
      </c>
      <c r="F16" s="68">
        <f t="shared" si="0"/>
        <v>35.214285714285715</v>
      </c>
      <c r="G16" s="68">
        <v>0</v>
      </c>
      <c r="H16" s="68">
        <f t="shared" si="1"/>
        <v>37.321428571428569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16.100000000000001</v>
      </c>
      <c r="P16" s="14" t="s">
        <v>63</v>
      </c>
      <c r="Q16" s="56">
        <f>D2</f>
        <v>259.27999999999997</v>
      </c>
      <c r="R16" s="43">
        <f ca="1">TREND(OFFSET('Z-V'!B1,MATCH(Q16,'Z-V'!A:A,1)-1,,2,1),OFFSET('Z-V'!A1,MATCH(Q16,'Z-V'!A:A,1)-1,,2,1),Q16)</f>
        <v>26759.999999999884</v>
      </c>
      <c r="S16" s="43"/>
      <c r="T16" s="24">
        <v>8.3629999999999995</v>
      </c>
      <c r="U16" s="74">
        <f t="shared" si="3"/>
        <v>-21.637</v>
      </c>
      <c r="V16" s="70">
        <f t="shared" si="4"/>
        <v>-22</v>
      </c>
      <c r="W16" s="70"/>
      <c r="X16" s="70">
        <f t="shared" si="5"/>
        <v>32.977339488040286</v>
      </c>
      <c r="Y16" s="70">
        <f t="shared" si="6"/>
        <v>2.9773394880402861</v>
      </c>
      <c r="Z16" s="70">
        <f t="shared" si="7"/>
        <v>3</v>
      </c>
      <c r="AA16" s="24">
        <f t="shared" si="8"/>
        <v>3</v>
      </c>
      <c r="AB16" s="67">
        <f t="shared" si="9"/>
        <v>33</v>
      </c>
      <c r="AC16" s="22"/>
    </row>
    <row r="17" spans="1:29" ht="15" customHeight="1" x14ac:dyDescent="0.25">
      <c r="A17" s="71">
        <v>61</v>
      </c>
      <c r="B17" s="71">
        <v>30</v>
      </c>
      <c r="C17" s="68">
        <v>8.5</v>
      </c>
      <c r="D17" s="68">
        <v>259.33</v>
      </c>
      <c r="E17" s="68">
        <v>209.4</v>
      </c>
      <c r="F17" s="68">
        <f t="shared" si="0"/>
        <v>37.555555555555557</v>
      </c>
      <c r="G17" s="68">
        <v>0</v>
      </c>
      <c r="H17" s="68">
        <f t="shared" si="1"/>
        <v>38.703703703703702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263.98</v>
      </c>
      <c r="R17" s="43"/>
      <c r="S17" s="43"/>
      <c r="T17" s="24">
        <v>12.5</v>
      </c>
      <c r="U17" s="74">
        <f t="shared" si="3"/>
        <v>-17.5</v>
      </c>
      <c r="V17" s="70">
        <f t="shared" si="4"/>
        <v>-18</v>
      </c>
      <c r="W17" s="70"/>
      <c r="X17" s="70">
        <f t="shared" si="5"/>
        <v>32.977339488040286</v>
      </c>
      <c r="Y17" s="70">
        <f t="shared" si="6"/>
        <v>2.9773394880402861</v>
      </c>
      <c r="Z17" s="70">
        <f t="shared" si="7"/>
        <v>3</v>
      </c>
      <c r="AA17" s="24">
        <f t="shared" si="8"/>
        <v>3</v>
      </c>
      <c r="AB17" s="67">
        <f t="shared" si="9"/>
        <v>33</v>
      </c>
      <c r="AC17" s="22"/>
    </row>
    <row r="18" spans="1:29" ht="15" customHeight="1" x14ac:dyDescent="0.2">
      <c r="A18" s="71">
        <v>116</v>
      </c>
      <c r="B18" s="71">
        <v>30</v>
      </c>
      <c r="C18" s="68">
        <v>10.6</v>
      </c>
      <c r="D18" s="68">
        <v>259.35000000000002</v>
      </c>
      <c r="E18" s="68">
        <v>209.4</v>
      </c>
      <c r="F18" s="68">
        <f t="shared" si="0"/>
        <v>36.884615384615387</v>
      </c>
      <c r="G18" s="68">
        <v>0</v>
      </c>
      <c r="H18" s="68">
        <f t="shared" si="1"/>
        <v>40.192307692307693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30</v>
      </c>
      <c r="R18" s="43"/>
      <c r="S18" s="43"/>
      <c r="T18" s="24">
        <v>20.835000000000001</v>
      </c>
      <c r="U18" s="74">
        <f t="shared" si="3"/>
        <v>-9.1649999999999991</v>
      </c>
      <c r="V18" s="70">
        <f t="shared" si="4"/>
        <v>-9</v>
      </c>
      <c r="W18" s="70"/>
      <c r="X18" s="70">
        <f t="shared" si="5"/>
        <v>32.977339488040286</v>
      </c>
      <c r="Y18" s="70">
        <f t="shared" si="6"/>
        <v>2.9773394880402861</v>
      </c>
      <c r="Z18" s="70">
        <f t="shared" si="7"/>
        <v>3</v>
      </c>
      <c r="AA18" s="24">
        <f t="shared" si="8"/>
        <v>3</v>
      </c>
      <c r="AB18" s="67">
        <f t="shared" si="9"/>
        <v>33</v>
      </c>
      <c r="AC18" s="22"/>
    </row>
    <row r="19" spans="1:29" ht="15" customHeight="1" x14ac:dyDescent="0.25">
      <c r="A19" s="71">
        <v>61</v>
      </c>
      <c r="B19" s="71">
        <v>30</v>
      </c>
      <c r="C19" s="68">
        <v>4.5</v>
      </c>
      <c r="D19" s="68">
        <v>259.36</v>
      </c>
      <c r="E19" s="68">
        <v>209.4</v>
      </c>
      <c r="F19" s="68">
        <f t="shared" si="0"/>
        <v>40.56</v>
      </c>
      <c r="G19" s="68">
        <v>0</v>
      </c>
      <c r="H19" s="68">
        <f t="shared" si="1"/>
        <v>41.8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0.97641296358169061</v>
      </c>
      <c r="R19" s="58">
        <f>MAX(AB:AB)</f>
        <v>212</v>
      </c>
      <c r="S19" s="58">
        <f>'Z-V'!P8-R19</f>
        <v>8767</v>
      </c>
      <c r="T19" s="24">
        <v>29.003</v>
      </c>
      <c r="U19" s="74">
        <f t="shared" si="3"/>
        <v>-0.99699999999999989</v>
      </c>
      <c r="V19" s="70">
        <f t="shared" si="4"/>
        <v>-1</v>
      </c>
      <c r="W19" s="70"/>
      <c r="X19" s="70">
        <f t="shared" si="5"/>
        <v>32.977339488040286</v>
      </c>
      <c r="Y19" s="70">
        <f t="shared" si="6"/>
        <v>2.9773394880402861</v>
      </c>
      <c r="Z19" s="70">
        <f t="shared" si="7"/>
        <v>3</v>
      </c>
      <c r="AA19" s="24">
        <f t="shared" si="8"/>
        <v>3</v>
      </c>
      <c r="AB19" s="67">
        <f t="shared" si="9"/>
        <v>33</v>
      </c>
      <c r="AC19" s="22"/>
    </row>
    <row r="20" spans="1:29" ht="15" customHeight="1" x14ac:dyDescent="0.25">
      <c r="A20" s="71">
        <v>172</v>
      </c>
      <c r="B20" s="71">
        <v>30</v>
      </c>
      <c r="C20" s="68">
        <v>1.7</v>
      </c>
      <c r="D20" s="68">
        <v>259.38</v>
      </c>
      <c r="E20" s="68">
        <v>209.4</v>
      </c>
      <c r="F20" s="68">
        <f t="shared" si="0"/>
        <v>37.625</v>
      </c>
      <c r="G20" s="68">
        <v>0</v>
      </c>
      <c r="H20" s="68">
        <f t="shared" si="1"/>
        <v>43.541666666666664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0.80957729992520133</v>
      </c>
      <c r="R20" s="43">
        <f ca="1">R15-R16</f>
        <v>10194.000000000233</v>
      </c>
      <c r="S20" s="43">
        <f ca="1">'Z-V'!P9-R20</f>
        <v>43285.999999999767</v>
      </c>
      <c r="T20" s="24">
        <v>20.716999999999999</v>
      </c>
      <c r="U20" s="74">
        <f t="shared" si="3"/>
        <v>-9.2830000000000013</v>
      </c>
      <c r="V20" s="70">
        <f t="shared" si="4"/>
        <v>-9</v>
      </c>
      <c r="W20" s="70"/>
      <c r="X20" s="70">
        <f t="shared" si="5"/>
        <v>32.977339488040286</v>
      </c>
      <c r="Y20" s="70">
        <f t="shared" si="6"/>
        <v>2.9773394880402861</v>
      </c>
      <c r="Z20" s="70">
        <f t="shared" si="7"/>
        <v>3</v>
      </c>
      <c r="AA20" s="24">
        <f t="shared" si="8"/>
        <v>3</v>
      </c>
      <c r="AB20" s="67">
        <f t="shared" si="9"/>
        <v>33</v>
      </c>
      <c r="AC20" s="22"/>
    </row>
    <row r="21" spans="1:29" ht="15" customHeight="1" x14ac:dyDescent="0.25">
      <c r="A21" s="71">
        <v>116</v>
      </c>
      <c r="B21" s="71">
        <v>30</v>
      </c>
      <c r="C21" s="68">
        <v>4</v>
      </c>
      <c r="D21" s="68">
        <v>259.39999999999998</v>
      </c>
      <c r="E21" s="68">
        <v>209.4</v>
      </c>
      <c r="F21" s="68">
        <f t="shared" si="0"/>
        <v>41.695652173913047</v>
      </c>
      <c r="G21" s="68">
        <v>0</v>
      </c>
      <c r="H21" s="68">
        <f t="shared" si="1"/>
        <v>45.434782608695649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0.78550479671082485</v>
      </c>
      <c r="R21" s="43">
        <f>ABS(Q12-Q17)</f>
        <v>4.7000000000000455</v>
      </c>
      <c r="S21" s="43">
        <f>'Z-V'!P10-R21</f>
        <v>17.189999999999955</v>
      </c>
      <c r="T21" s="24">
        <v>8.3350000000000009</v>
      </c>
      <c r="U21" s="74">
        <f t="shared" si="3"/>
        <v>-21.664999999999999</v>
      </c>
      <c r="V21" s="70">
        <f t="shared" si="4"/>
        <v>-22</v>
      </c>
      <c r="W21" s="70"/>
      <c r="X21" s="70">
        <f t="shared" si="5"/>
        <v>32.977339488040286</v>
      </c>
      <c r="Y21" s="70">
        <f t="shared" si="6"/>
        <v>2.9773394880402861</v>
      </c>
      <c r="Z21" s="70">
        <f t="shared" si="7"/>
        <v>3</v>
      </c>
      <c r="AA21" s="24">
        <f t="shared" si="8"/>
        <v>3</v>
      </c>
      <c r="AB21" s="67">
        <f t="shared" si="9"/>
        <v>33</v>
      </c>
      <c r="AC21" s="22"/>
    </row>
    <row r="22" spans="1:29" ht="15" customHeight="1" x14ac:dyDescent="0.25">
      <c r="A22" s="71">
        <v>144</v>
      </c>
      <c r="B22" s="71">
        <v>30</v>
      </c>
      <c r="C22" s="68">
        <v>2.2999999999999998</v>
      </c>
      <c r="D22" s="68">
        <v>259.42</v>
      </c>
      <c r="E22" s="68">
        <v>209.4</v>
      </c>
      <c r="F22" s="68">
        <f t="shared" si="0"/>
        <v>42.31818181818182</v>
      </c>
      <c r="G22" s="68">
        <v>0</v>
      </c>
      <c r="H22" s="68">
        <f t="shared" si="1"/>
        <v>47.5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0.87570000000000003</v>
      </c>
      <c r="R22" s="43"/>
      <c r="S22" s="43"/>
      <c r="T22" s="24">
        <v>24.998999999999999</v>
      </c>
      <c r="U22" s="74">
        <f t="shared" si="3"/>
        <v>-5.0010000000000012</v>
      </c>
      <c r="V22" s="70">
        <f t="shared" si="4"/>
        <v>-5</v>
      </c>
      <c r="W22" s="70"/>
      <c r="X22" s="70">
        <f t="shared" si="5"/>
        <v>32.977339488040286</v>
      </c>
      <c r="Y22" s="70">
        <f t="shared" si="6"/>
        <v>2.9773394880402861</v>
      </c>
      <c r="Z22" s="70">
        <f t="shared" si="7"/>
        <v>3</v>
      </c>
      <c r="AA22" s="24">
        <f t="shared" si="8"/>
        <v>3</v>
      </c>
      <c r="AB22" s="67">
        <f t="shared" si="9"/>
        <v>33</v>
      </c>
      <c r="AC22" s="22"/>
    </row>
    <row r="23" spans="1:29" ht="15" customHeight="1" x14ac:dyDescent="0.25">
      <c r="A23" s="71">
        <v>228</v>
      </c>
      <c r="B23" s="71">
        <v>30</v>
      </c>
      <c r="C23" s="68">
        <v>0.3</v>
      </c>
      <c r="D23" s="68">
        <v>259.45</v>
      </c>
      <c r="E23" s="68">
        <v>209.4</v>
      </c>
      <c r="F23" s="68">
        <f t="shared" si="0"/>
        <v>40.333333333333336</v>
      </c>
      <c r="G23" s="68">
        <v>0</v>
      </c>
      <c r="H23" s="68">
        <f t="shared" si="1"/>
        <v>49.761904761904759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4">
        <v>18.754000000000001</v>
      </c>
      <c r="U23" s="74">
        <f t="shared" si="3"/>
        <v>-11.245999999999999</v>
      </c>
      <c r="V23" s="70">
        <f t="shared" si="4"/>
        <v>-11</v>
      </c>
      <c r="W23" s="70"/>
      <c r="X23" s="70">
        <f t="shared" si="5"/>
        <v>32.977339488040286</v>
      </c>
      <c r="Y23" s="70">
        <f t="shared" si="6"/>
        <v>2.9773394880402861</v>
      </c>
      <c r="Z23" s="70">
        <f t="shared" si="7"/>
        <v>3</v>
      </c>
      <c r="AA23" s="24">
        <f t="shared" si="8"/>
        <v>3</v>
      </c>
      <c r="AB23" s="67">
        <f t="shared" si="9"/>
        <v>33</v>
      </c>
      <c r="AC23" s="22"/>
    </row>
    <row r="24" spans="1:29" ht="15" customHeight="1" x14ac:dyDescent="0.25">
      <c r="A24" s="71">
        <v>116</v>
      </c>
      <c r="B24" s="71">
        <v>30</v>
      </c>
      <c r="C24" s="68">
        <v>0</v>
      </c>
      <c r="D24" s="68">
        <v>259.47000000000003</v>
      </c>
      <c r="E24" s="68">
        <v>209.4</v>
      </c>
      <c r="F24" s="68">
        <f t="shared" si="0"/>
        <v>47.95</v>
      </c>
      <c r="G24" s="68">
        <v>0</v>
      </c>
      <c r="H24" s="68">
        <f t="shared" si="1"/>
        <v>52.25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4">
        <v>21.247</v>
      </c>
      <c r="U24" s="74">
        <f t="shared" si="3"/>
        <v>-8.7530000000000001</v>
      </c>
      <c r="V24" s="70">
        <f t="shared" si="4"/>
        <v>-9</v>
      </c>
      <c r="W24" s="70"/>
      <c r="X24" s="70">
        <f t="shared" si="5"/>
        <v>32.977339488040286</v>
      </c>
      <c r="Y24" s="70">
        <f t="shared" si="6"/>
        <v>2.9773394880402861</v>
      </c>
      <c r="Z24" s="70">
        <f t="shared" si="7"/>
        <v>3</v>
      </c>
      <c r="AA24" s="24">
        <f t="shared" si="8"/>
        <v>3</v>
      </c>
      <c r="AB24" s="67">
        <f t="shared" si="9"/>
        <v>33</v>
      </c>
      <c r="AC24" s="22"/>
    </row>
    <row r="25" spans="1:29" ht="15" customHeight="1" x14ac:dyDescent="0.25">
      <c r="A25" s="71">
        <v>256</v>
      </c>
      <c r="B25" s="71">
        <v>30</v>
      </c>
      <c r="C25" s="68">
        <v>0.2</v>
      </c>
      <c r="D25" s="68">
        <v>259.51</v>
      </c>
      <c r="E25" s="68">
        <v>209.4</v>
      </c>
      <c r="F25" s="68">
        <f t="shared" si="0"/>
        <v>43.10526315789474</v>
      </c>
      <c r="G25" s="68">
        <v>0</v>
      </c>
      <c r="H25" s="68">
        <f t="shared" si="1"/>
        <v>55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4">
        <v>18.018999999999998</v>
      </c>
      <c r="U25" s="74">
        <f t="shared" si="3"/>
        <v>-11.981000000000002</v>
      </c>
      <c r="V25" s="70">
        <f t="shared" si="4"/>
        <v>-12</v>
      </c>
      <c r="W25" s="70"/>
      <c r="X25" s="70">
        <f t="shared" si="5"/>
        <v>32.977339488040286</v>
      </c>
      <c r="Y25" s="70">
        <f t="shared" si="6"/>
        <v>2.9773394880402861</v>
      </c>
      <c r="Z25" s="70">
        <f t="shared" si="7"/>
        <v>3</v>
      </c>
      <c r="AA25" s="24">
        <f t="shared" si="8"/>
        <v>3</v>
      </c>
      <c r="AB25" s="67">
        <f t="shared" si="9"/>
        <v>33</v>
      </c>
      <c r="AC25" s="22"/>
    </row>
    <row r="26" spans="1:29" ht="15" customHeight="1" x14ac:dyDescent="0.25">
      <c r="A26" s="71">
        <v>172</v>
      </c>
      <c r="B26" s="71">
        <v>30</v>
      </c>
      <c r="C26" s="68">
        <v>0</v>
      </c>
      <c r="D26" s="68">
        <v>259.52999999999997</v>
      </c>
      <c r="E26" s="68">
        <v>209.4</v>
      </c>
      <c r="F26" s="68">
        <f t="shared" si="0"/>
        <v>50.166666666666664</v>
      </c>
      <c r="G26" s="68">
        <v>0</v>
      </c>
      <c r="H26" s="68">
        <f t="shared" si="1"/>
        <v>58.055555555555557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4">
        <v>0</v>
      </c>
      <c r="U26" s="74">
        <f t="shared" si="3"/>
        <v>-30</v>
      </c>
      <c r="V26" s="70">
        <f t="shared" si="4"/>
        <v>-30</v>
      </c>
      <c r="W26" s="70"/>
      <c r="X26" s="70">
        <f t="shared" si="5"/>
        <v>32.977339488040286</v>
      </c>
      <c r="Y26" s="70">
        <f t="shared" si="6"/>
        <v>2.9773394880402861</v>
      </c>
      <c r="Z26" s="70">
        <f t="shared" si="7"/>
        <v>3</v>
      </c>
      <c r="AA26" s="24">
        <f t="shared" si="8"/>
        <v>3</v>
      </c>
      <c r="AB26" s="67">
        <f t="shared" si="9"/>
        <v>33</v>
      </c>
      <c r="AC26" s="22"/>
    </row>
    <row r="27" spans="1:29" ht="15" customHeight="1" x14ac:dyDescent="0.25">
      <c r="A27" s="71">
        <v>172</v>
      </c>
      <c r="B27" s="71">
        <v>30</v>
      </c>
      <c r="C27" s="68">
        <v>0.2</v>
      </c>
      <c r="D27" s="68">
        <v>259.56</v>
      </c>
      <c r="E27" s="68">
        <v>209.4</v>
      </c>
      <c r="F27" s="68">
        <f t="shared" si="0"/>
        <v>53.117647058823529</v>
      </c>
      <c r="G27" s="68">
        <v>0</v>
      </c>
      <c r="H27" s="68">
        <f t="shared" si="1"/>
        <v>61.470588235294116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4">
        <v>16.747</v>
      </c>
      <c r="U27" s="74">
        <f t="shared" si="3"/>
        <v>-13.253</v>
      </c>
      <c r="V27" s="70">
        <f t="shared" si="4"/>
        <v>-13</v>
      </c>
      <c r="W27" s="70"/>
      <c r="X27" s="70">
        <f t="shared" si="5"/>
        <v>32.977339488040286</v>
      </c>
      <c r="Y27" s="70">
        <f t="shared" si="6"/>
        <v>2.9773394880402861</v>
      </c>
      <c r="Z27" s="70">
        <f t="shared" si="7"/>
        <v>3</v>
      </c>
      <c r="AA27" s="24">
        <f t="shared" si="8"/>
        <v>3</v>
      </c>
      <c r="AB27" s="67">
        <f t="shared" si="9"/>
        <v>33</v>
      </c>
      <c r="AC27" s="22"/>
    </row>
    <row r="28" spans="1:29" ht="15" customHeight="1" x14ac:dyDescent="0.25">
      <c r="A28" s="71">
        <v>285</v>
      </c>
      <c r="B28" s="71">
        <v>30</v>
      </c>
      <c r="C28" s="68">
        <v>0</v>
      </c>
      <c r="D28" s="68">
        <v>259.61</v>
      </c>
      <c r="E28" s="68">
        <v>209.4</v>
      </c>
      <c r="F28" s="68">
        <f t="shared" si="0"/>
        <v>49.375</v>
      </c>
      <c r="G28" s="68">
        <v>0</v>
      </c>
      <c r="H28" s="68">
        <f t="shared" si="1"/>
        <v>65.3125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4">
        <v>20.835000000000001</v>
      </c>
      <c r="U28" s="74">
        <f t="shared" si="3"/>
        <v>-9.1649999999999991</v>
      </c>
      <c r="V28" s="70">
        <f t="shared" si="4"/>
        <v>-9</v>
      </c>
      <c r="W28" s="70"/>
      <c r="X28" s="70">
        <f t="shared" si="5"/>
        <v>32.977339488040286</v>
      </c>
      <c r="Y28" s="70">
        <f t="shared" si="6"/>
        <v>2.9773394880402861</v>
      </c>
      <c r="Z28" s="70">
        <f t="shared" si="7"/>
        <v>3</v>
      </c>
      <c r="AA28" s="24">
        <f t="shared" si="8"/>
        <v>3</v>
      </c>
      <c r="AB28" s="67">
        <f t="shared" si="9"/>
        <v>33</v>
      </c>
      <c r="AC28" s="22"/>
    </row>
    <row r="29" spans="1:29" ht="15" customHeight="1" x14ac:dyDescent="0.25">
      <c r="A29" s="71">
        <v>180</v>
      </c>
      <c r="B29" s="71">
        <v>30</v>
      </c>
      <c r="C29" s="68">
        <v>0</v>
      </c>
      <c r="D29" s="68">
        <v>259.63</v>
      </c>
      <c r="E29" s="68">
        <v>209.4</v>
      </c>
      <c r="F29" s="68">
        <f t="shared" si="0"/>
        <v>59.666666666666664</v>
      </c>
      <c r="G29" s="68">
        <v>0</v>
      </c>
      <c r="H29" s="68">
        <f t="shared" si="1"/>
        <v>69.666666666666671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4">
        <v>16.664000000000001</v>
      </c>
      <c r="U29" s="74">
        <f t="shared" si="3"/>
        <v>-13.335999999999999</v>
      </c>
      <c r="V29" s="70">
        <f t="shared" si="4"/>
        <v>-13</v>
      </c>
      <c r="W29" s="70"/>
      <c r="X29" s="70">
        <f t="shared" si="5"/>
        <v>32.977339488040286</v>
      </c>
      <c r="Y29" s="70">
        <f t="shared" si="6"/>
        <v>2.9773394880402861</v>
      </c>
      <c r="Z29" s="70">
        <f t="shared" si="7"/>
        <v>3</v>
      </c>
      <c r="AA29" s="24">
        <f t="shared" si="8"/>
        <v>3</v>
      </c>
      <c r="AB29" s="67">
        <f t="shared" si="9"/>
        <v>33</v>
      </c>
      <c r="AC29" s="22"/>
    </row>
    <row r="30" spans="1:29" ht="15" customHeight="1" x14ac:dyDescent="0.25">
      <c r="A30" s="71">
        <v>268</v>
      </c>
      <c r="B30" s="71">
        <v>30</v>
      </c>
      <c r="C30" s="68">
        <v>0.9</v>
      </c>
      <c r="D30" s="68">
        <v>259.68</v>
      </c>
      <c r="E30" s="68">
        <v>209.4</v>
      </c>
      <c r="F30" s="68">
        <f t="shared" si="0"/>
        <v>57.642857142857146</v>
      </c>
      <c r="G30" s="68">
        <v>0</v>
      </c>
      <c r="H30" s="68">
        <f t="shared" si="1"/>
        <v>74.642857142857139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4">
        <v>20.696000000000002</v>
      </c>
      <c r="U30" s="74">
        <f t="shared" si="3"/>
        <v>-9.3039999999999985</v>
      </c>
      <c r="V30" s="70">
        <f t="shared" si="4"/>
        <v>-9</v>
      </c>
      <c r="W30" s="70"/>
      <c r="X30" s="70">
        <f t="shared" si="5"/>
        <v>32.977339488040286</v>
      </c>
      <c r="Y30" s="70">
        <f t="shared" si="6"/>
        <v>2.9773394880402861</v>
      </c>
      <c r="Z30" s="70">
        <f t="shared" si="7"/>
        <v>3</v>
      </c>
      <c r="AA30" s="24">
        <f t="shared" si="8"/>
        <v>3</v>
      </c>
      <c r="AB30" s="67">
        <f t="shared" si="9"/>
        <v>33</v>
      </c>
      <c r="AC30" s="22"/>
    </row>
    <row r="31" spans="1:29" ht="15" customHeight="1" x14ac:dyDescent="0.25">
      <c r="A31" s="71">
        <v>210</v>
      </c>
      <c r="B31" s="71">
        <v>30</v>
      </c>
      <c r="C31" s="68">
        <v>4.4000000000000004</v>
      </c>
      <c r="D31" s="68">
        <v>259.70999999999998</v>
      </c>
      <c r="E31" s="68">
        <v>209.4</v>
      </c>
      <c r="F31" s="68">
        <f t="shared" si="0"/>
        <v>66.538461538461533</v>
      </c>
      <c r="G31" s="68">
        <v>0</v>
      </c>
      <c r="H31" s="68">
        <f t="shared" si="1"/>
        <v>80.384615384615387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4">
        <v>16.559000000000001</v>
      </c>
      <c r="U31" s="74">
        <f t="shared" si="3"/>
        <v>-13.440999999999999</v>
      </c>
      <c r="V31" s="70">
        <f t="shared" si="4"/>
        <v>-13</v>
      </c>
      <c r="W31" s="70"/>
      <c r="X31" s="70">
        <f t="shared" si="5"/>
        <v>32.977339488040286</v>
      </c>
      <c r="Y31" s="70">
        <f t="shared" si="6"/>
        <v>2.9773394880402861</v>
      </c>
      <c r="Z31" s="70">
        <f t="shared" si="7"/>
        <v>3</v>
      </c>
      <c r="AA31" s="24">
        <f t="shared" si="8"/>
        <v>3</v>
      </c>
      <c r="AB31" s="67">
        <f t="shared" si="9"/>
        <v>33</v>
      </c>
      <c r="AC31" s="22"/>
    </row>
    <row r="32" spans="1:29" ht="15" customHeight="1" x14ac:dyDescent="0.25">
      <c r="A32" s="71">
        <v>298</v>
      </c>
      <c r="B32" s="71">
        <v>30</v>
      </c>
      <c r="C32" s="68">
        <v>5.3</v>
      </c>
      <c r="D32" s="68">
        <v>259.76</v>
      </c>
      <c r="E32" s="68">
        <v>209.4</v>
      </c>
      <c r="F32" s="68">
        <f t="shared" si="0"/>
        <v>64.75</v>
      </c>
      <c r="G32" s="68">
        <v>0</v>
      </c>
      <c r="H32" s="68">
        <f t="shared" si="1"/>
        <v>87.083333333333329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4">
        <v>12.472</v>
      </c>
      <c r="U32" s="74">
        <f t="shared" si="3"/>
        <v>-17.527999999999999</v>
      </c>
      <c r="V32" s="70">
        <f t="shared" si="4"/>
        <v>-18</v>
      </c>
      <c r="W32" s="70"/>
      <c r="X32" s="70">
        <f t="shared" si="5"/>
        <v>32.977339488040286</v>
      </c>
      <c r="Y32" s="70">
        <f t="shared" si="6"/>
        <v>2.9773394880402861</v>
      </c>
      <c r="Z32" s="70">
        <f t="shared" si="7"/>
        <v>3</v>
      </c>
      <c r="AA32" s="24">
        <f t="shared" si="8"/>
        <v>3</v>
      </c>
      <c r="AB32" s="67">
        <f t="shared" si="9"/>
        <v>33</v>
      </c>
      <c r="AC32" s="22"/>
    </row>
    <row r="33" spans="1:29" ht="15" customHeight="1" x14ac:dyDescent="0.25">
      <c r="A33" s="71">
        <v>298</v>
      </c>
      <c r="B33" s="71">
        <v>30</v>
      </c>
      <c r="C33" s="68">
        <v>1.5</v>
      </c>
      <c r="D33" s="68">
        <v>259.8</v>
      </c>
      <c r="E33" s="68">
        <v>209.4</v>
      </c>
      <c r="F33" s="68">
        <f t="shared" si="0"/>
        <v>70.63636363636364</v>
      </c>
      <c r="G33" s="68">
        <v>0</v>
      </c>
      <c r="H33" s="68">
        <f t="shared" si="1"/>
        <v>95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4">
        <v>16.664000000000001</v>
      </c>
      <c r="U33" s="74">
        <f t="shared" si="3"/>
        <v>-13.335999999999999</v>
      </c>
      <c r="V33" s="70">
        <f t="shared" si="4"/>
        <v>-13</v>
      </c>
      <c r="W33" s="70"/>
      <c r="X33" s="70">
        <f t="shared" si="5"/>
        <v>32.977339488040286</v>
      </c>
      <c r="Y33" s="70">
        <f t="shared" si="6"/>
        <v>2.9773394880402861</v>
      </c>
      <c r="Z33" s="70">
        <f t="shared" si="7"/>
        <v>3</v>
      </c>
      <c r="AA33" s="24">
        <f t="shared" si="8"/>
        <v>3</v>
      </c>
      <c r="AB33" s="67">
        <f t="shared" si="9"/>
        <v>33</v>
      </c>
      <c r="AC33" s="22"/>
    </row>
    <row r="34" spans="1:29" ht="15" customHeight="1" x14ac:dyDescent="0.25">
      <c r="A34" s="71">
        <v>356</v>
      </c>
      <c r="B34" s="71">
        <v>30</v>
      </c>
      <c r="C34" s="68">
        <v>1.7</v>
      </c>
      <c r="D34" s="68">
        <v>259.86</v>
      </c>
      <c r="E34" s="68">
        <v>209.4</v>
      </c>
      <c r="F34" s="68">
        <f t="shared" si="0"/>
        <v>71.900000000000006</v>
      </c>
      <c r="G34" s="68">
        <v>0</v>
      </c>
      <c r="H34" s="68">
        <f t="shared" si="1"/>
        <v>104.5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3">IF(RAND()&lt;0.5,0,1)</f>
        <v>0</v>
      </c>
      <c r="N34" s="26"/>
      <c r="O34" s="26"/>
      <c r="P34" s="25"/>
      <c r="Q34" s="25"/>
      <c r="T34" s="24">
        <v>26.292000000000002</v>
      </c>
      <c r="U34" s="74">
        <f t="shared" ref="U34:U65" si="14">T34-B34</f>
        <v>-3.7079999999999984</v>
      </c>
      <c r="V34" s="70">
        <f t="shared" ref="V34:V65" si="15">ROUND(U34,0)</f>
        <v>-4</v>
      </c>
      <c r="W34" s="70"/>
      <c r="X34" s="70">
        <f t="shared" ref="X34:X65" si="16">B34/$W$2*$W$3</f>
        <v>32.977339488040286</v>
      </c>
      <c r="Y34" s="70">
        <f t="shared" ref="Y34:Y65" si="17">X34-B34</f>
        <v>2.9773394880402861</v>
      </c>
      <c r="Z34" s="70">
        <f t="shared" ref="Z34:Z65" si="18">ROUND(Y34,0)</f>
        <v>3</v>
      </c>
      <c r="AA34" s="24">
        <f t="shared" ref="AA34:AA65" si="19">IF(V34&gt;=0,V34,Z34)</f>
        <v>3</v>
      </c>
      <c r="AB34" s="67">
        <f t="shared" ref="AB34:AB65" si="20">B34+AA34</f>
        <v>33</v>
      </c>
      <c r="AC34" s="22"/>
    </row>
    <row r="35" spans="1:29" ht="15" customHeight="1" x14ac:dyDescent="0.25">
      <c r="A35" s="71">
        <v>332</v>
      </c>
      <c r="B35" s="71">
        <v>30</v>
      </c>
      <c r="C35" s="68">
        <v>2.6</v>
      </c>
      <c r="D35" s="68">
        <v>259.92</v>
      </c>
      <c r="E35" s="68">
        <v>209.4</v>
      </c>
      <c r="F35" s="68">
        <f t="shared" si="0"/>
        <v>82.555555555555557</v>
      </c>
      <c r="G35" s="68">
        <v>0</v>
      </c>
      <c r="H35" s="68">
        <f t="shared" si="1"/>
        <v>116.11111111111111</v>
      </c>
      <c r="I35" s="68">
        <v>0</v>
      </c>
      <c r="J35" s="72">
        <f t="shared" ref="J35:J66" si="21">IF(ABS(B35-B34)&lt;=50,1,0)</f>
        <v>1</v>
      </c>
      <c r="K35" s="72">
        <f t="shared" ref="K35:K66" si="22">IF(ABS((B35-B34))&lt;=50,1,IF((B35-B34)*(1)&gt;=0,1,-1))</f>
        <v>1</v>
      </c>
      <c r="L35" s="72">
        <f t="shared" si="12"/>
        <v>1</v>
      </c>
      <c r="M35" s="72">
        <f t="shared" ca="1" si="13"/>
        <v>1</v>
      </c>
      <c r="N35" s="26"/>
      <c r="O35" s="26"/>
      <c r="P35" s="25"/>
      <c r="Q35" s="25"/>
      <c r="T35" s="24">
        <v>119.22799999999999</v>
      </c>
      <c r="U35" s="74">
        <f t="shared" si="14"/>
        <v>89.227999999999994</v>
      </c>
      <c r="V35" s="70">
        <f t="shared" si="15"/>
        <v>89</v>
      </c>
      <c r="W35" s="70"/>
      <c r="X35" s="70">
        <f t="shared" si="16"/>
        <v>32.977339488040286</v>
      </c>
      <c r="Y35" s="70">
        <f t="shared" si="17"/>
        <v>2.9773394880402861</v>
      </c>
      <c r="Z35" s="70">
        <f t="shared" si="18"/>
        <v>3</v>
      </c>
      <c r="AA35" s="24">
        <f t="shared" si="19"/>
        <v>89</v>
      </c>
      <c r="AB35" s="67">
        <f t="shared" si="20"/>
        <v>119</v>
      </c>
      <c r="AC35" s="22"/>
    </row>
    <row r="36" spans="1:29" ht="15" customHeight="1" x14ac:dyDescent="0.25">
      <c r="A36" s="71">
        <v>170</v>
      </c>
      <c r="B36" s="71">
        <v>30</v>
      </c>
      <c r="C36" s="68">
        <v>7.4</v>
      </c>
      <c r="D36" s="68">
        <v>259.94</v>
      </c>
      <c r="E36" s="68">
        <v>209.4</v>
      </c>
      <c r="F36" s="68">
        <f t="shared" si="0"/>
        <v>113.125</v>
      </c>
      <c r="G36" s="68">
        <v>0</v>
      </c>
      <c r="H36" s="68">
        <f t="shared" si="1"/>
        <v>130.625</v>
      </c>
      <c r="I36" s="68">
        <v>0</v>
      </c>
      <c r="J36" s="72">
        <f t="shared" si="21"/>
        <v>1</v>
      </c>
      <c r="K36" s="72">
        <f t="shared" si="22"/>
        <v>1</v>
      </c>
      <c r="L36" s="72">
        <f t="shared" si="12"/>
        <v>1</v>
      </c>
      <c r="M36" s="72">
        <f t="shared" ca="1" si="13"/>
        <v>1</v>
      </c>
      <c r="N36" s="26"/>
      <c r="O36" s="26"/>
      <c r="P36" s="25"/>
      <c r="Q36" s="25"/>
      <c r="T36" s="24">
        <v>64.444000000000003</v>
      </c>
      <c r="U36" s="74">
        <f t="shared" si="14"/>
        <v>34.444000000000003</v>
      </c>
      <c r="V36" s="70">
        <f t="shared" si="15"/>
        <v>34</v>
      </c>
      <c r="W36" s="70"/>
      <c r="X36" s="70">
        <f t="shared" si="16"/>
        <v>32.977339488040286</v>
      </c>
      <c r="Y36" s="70">
        <f t="shared" si="17"/>
        <v>2.9773394880402861</v>
      </c>
      <c r="Z36" s="70">
        <f t="shared" si="18"/>
        <v>3</v>
      </c>
      <c r="AA36" s="24">
        <f t="shared" si="19"/>
        <v>34</v>
      </c>
      <c r="AB36" s="67">
        <f t="shared" si="20"/>
        <v>64</v>
      </c>
      <c r="AC36" s="22"/>
    </row>
    <row r="37" spans="1:29" ht="15" customHeight="1" x14ac:dyDescent="0.25">
      <c r="A37" s="71">
        <v>502</v>
      </c>
      <c r="B37" s="71">
        <v>30</v>
      </c>
      <c r="C37" s="68">
        <v>16.100000000000001</v>
      </c>
      <c r="D37" s="68">
        <v>260.02999999999997</v>
      </c>
      <c r="E37" s="68">
        <v>209.4</v>
      </c>
      <c r="F37" s="68">
        <f t="shared" si="0"/>
        <v>81.857142857142861</v>
      </c>
      <c r="G37" s="68">
        <v>0</v>
      </c>
      <c r="H37" s="68">
        <f t="shared" si="1"/>
        <v>149.28571428571428</v>
      </c>
      <c r="I37" s="68">
        <v>0</v>
      </c>
      <c r="J37" s="72">
        <f t="shared" si="21"/>
        <v>1</v>
      </c>
      <c r="K37" s="72">
        <f t="shared" si="22"/>
        <v>1</v>
      </c>
      <c r="L37" s="72">
        <f t="shared" si="12"/>
        <v>1</v>
      </c>
      <c r="M37" s="72">
        <f t="shared" ca="1" si="13"/>
        <v>1</v>
      </c>
      <c r="N37" s="26"/>
      <c r="O37" s="26"/>
      <c r="P37" s="25"/>
      <c r="Q37" s="25"/>
      <c r="T37" s="24">
        <v>14.087</v>
      </c>
      <c r="U37" s="74">
        <f t="shared" si="14"/>
        <v>-15.913</v>
      </c>
      <c r="V37" s="70">
        <f t="shared" si="15"/>
        <v>-16</v>
      </c>
      <c r="W37" s="70"/>
      <c r="X37" s="70">
        <f t="shared" si="16"/>
        <v>32.977339488040286</v>
      </c>
      <c r="Y37" s="70">
        <f t="shared" si="17"/>
        <v>2.9773394880402861</v>
      </c>
      <c r="Z37" s="70">
        <f t="shared" si="18"/>
        <v>3</v>
      </c>
      <c r="AA37" s="24">
        <f t="shared" si="19"/>
        <v>3</v>
      </c>
      <c r="AB37" s="67">
        <f t="shared" si="20"/>
        <v>33</v>
      </c>
      <c r="AC37" s="22"/>
    </row>
    <row r="38" spans="1:29" ht="15" customHeight="1" x14ac:dyDescent="0.25">
      <c r="A38" s="71">
        <v>210</v>
      </c>
      <c r="B38" s="71">
        <v>30</v>
      </c>
      <c r="C38" s="68">
        <v>5.5</v>
      </c>
      <c r="D38" s="68">
        <v>260.06</v>
      </c>
      <c r="E38" s="68">
        <v>209.4</v>
      </c>
      <c r="F38" s="68">
        <f t="shared" si="0"/>
        <v>144.16666666666666</v>
      </c>
      <c r="G38" s="68">
        <v>0</v>
      </c>
      <c r="H38" s="68">
        <f t="shared" si="1"/>
        <v>174.16666666666666</v>
      </c>
      <c r="I38" s="68">
        <v>0</v>
      </c>
      <c r="J38" s="72">
        <f t="shared" si="21"/>
        <v>1</v>
      </c>
      <c r="K38" s="72">
        <f t="shared" si="22"/>
        <v>1</v>
      </c>
      <c r="L38" s="72">
        <f t="shared" si="12"/>
        <v>1</v>
      </c>
      <c r="M38" s="72">
        <f t="shared" ca="1" si="13"/>
        <v>1</v>
      </c>
      <c r="N38" s="26"/>
      <c r="O38" s="26"/>
      <c r="P38" s="25"/>
      <c r="Q38" s="25"/>
      <c r="T38" s="24">
        <v>37.554000000000002</v>
      </c>
      <c r="U38" s="74">
        <f t="shared" si="14"/>
        <v>7.554000000000002</v>
      </c>
      <c r="V38" s="70">
        <f t="shared" si="15"/>
        <v>8</v>
      </c>
      <c r="W38" s="70"/>
      <c r="X38" s="70">
        <f t="shared" si="16"/>
        <v>32.977339488040286</v>
      </c>
      <c r="Y38" s="70">
        <f t="shared" si="17"/>
        <v>2.9773394880402861</v>
      </c>
      <c r="Z38" s="70">
        <f t="shared" si="18"/>
        <v>3</v>
      </c>
      <c r="AA38" s="24">
        <f t="shared" si="19"/>
        <v>8</v>
      </c>
      <c r="AB38" s="67">
        <f t="shared" si="20"/>
        <v>38</v>
      </c>
      <c r="AC38" s="22"/>
    </row>
    <row r="39" spans="1:29" ht="15" customHeight="1" x14ac:dyDescent="0.25">
      <c r="A39" s="71">
        <v>647</v>
      </c>
      <c r="B39" s="71">
        <v>30</v>
      </c>
      <c r="C39" s="68">
        <v>3.9</v>
      </c>
      <c r="D39" s="68">
        <v>260.16000000000003</v>
      </c>
      <c r="E39" s="68">
        <v>209.4</v>
      </c>
      <c r="F39" s="68">
        <f t="shared" si="0"/>
        <v>85.6</v>
      </c>
      <c r="G39" s="68">
        <v>0</v>
      </c>
      <c r="H39" s="68">
        <f t="shared" si="1"/>
        <v>209</v>
      </c>
      <c r="I39" s="68">
        <v>0</v>
      </c>
      <c r="J39" s="72">
        <f t="shared" si="21"/>
        <v>1</v>
      </c>
      <c r="K39" s="72">
        <f t="shared" si="22"/>
        <v>1</v>
      </c>
      <c r="L39" s="72">
        <f t="shared" ref="L39:L70" si="23">IF(OR(COUNTIF(K35:K39,1)=5,COUNTIF(K35:K39,-1)=5),1,0)</f>
        <v>1</v>
      </c>
      <c r="M39" s="72">
        <f t="shared" ca="1" si="13"/>
        <v>0</v>
      </c>
      <c r="N39" s="26"/>
      <c r="O39" s="26"/>
      <c r="P39" s="25"/>
      <c r="Q39" s="25"/>
      <c r="T39" s="24">
        <v>20.779</v>
      </c>
      <c r="U39" s="74">
        <f t="shared" si="14"/>
        <v>-9.2210000000000001</v>
      </c>
      <c r="V39" s="70">
        <f t="shared" si="15"/>
        <v>-9</v>
      </c>
      <c r="W39" s="70"/>
      <c r="X39" s="70">
        <f t="shared" si="16"/>
        <v>32.977339488040286</v>
      </c>
      <c r="Y39" s="70">
        <f t="shared" si="17"/>
        <v>2.9773394880402861</v>
      </c>
      <c r="Z39" s="70">
        <f t="shared" si="18"/>
        <v>3</v>
      </c>
      <c r="AA39" s="24">
        <f t="shared" si="19"/>
        <v>3</v>
      </c>
      <c r="AB39" s="67">
        <f t="shared" si="20"/>
        <v>33</v>
      </c>
      <c r="AC39" s="22"/>
    </row>
    <row r="40" spans="1:29" ht="15" customHeight="1" x14ac:dyDescent="0.25">
      <c r="A40" s="71">
        <v>384</v>
      </c>
      <c r="B40" s="71">
        <v>30</v>
      </c>
      <c r="C40" s="68">
        <v>2.6</v>
      </c>
      <c r="D40" s="68">
        <v>260.22000000000003</v>
      </c>
      <c r="E40" s="68">
        <v>209.4</v>
      </c>
      <c r="F40" s="68">
        <f t="shared" si="0"/>
        <v>172.75</v>
      </c>
      <c r="G40" s="68">
        <v>0</v>
      </c>
      <c r="H40" s="68">
        <f t="shared" si="1"/>
        <v>261.25</v>
      </c>
      <c r="I40" s="68">
        <v>0</v>
      </c>
      <c r="J40" s="72">
        <f t="shared" si="21"/>
        <v>1</v>
      </c>
      <c r="K40" s="72">
        <f t="shared" si="22"/>
        <v>1</v>
      </c>
      <c r="L40" s="72">
        <f t="shared" si="23"/>
        <v>1</v>
      </c>
      <c r="M40" s="72">
        <f t="shared" ca="1" si="13"/>
        <v>1</v>
      </c>
      <c r="N40" s="26"/>
      <c r="O40" s="26"/>
      <c r="P40" s="25"/>
      <c r="Q40" s="25"/>
      <c r="T40" s="24">
        <v>33.112000000000002</v>
      </c>
      <c r="U40" s="74">
        <f t="shared" si="14"/>
        <v>3.1120000000000019</v>
      </c>
      <c r="V40" s="70">
        <f t="shared" si="15"/>
        <v>3</v>
      </c>
      <c r="W40" s="70"/>
      <c r="X40" s="70">
        <f t="shared" si="16"/>
        <v>32.977339488040286</v>
      </c>
      <c r="Y40" s="70">
        <f t="shared" si="17"/>
        <v>2.9773394880402861</v>
      </c>
      <c r="Z40" s="70">
        <f t="shared" si="18"/>
        <v>3</v>
      </c>
      <c r="AA40" s="24">
        <f t="shared" si="19"/>
        <v>3</v>
      </c>
      <c r="AB40" s="67">
        <f t="shared" si="20"/>
        <v>33</v>
      </c>
      <c r="AC40" s="22"/>
    </row>
    <row r="41" spans="1:29" ht="15" customHeight="1" x14ac:dyDescent="0.25">
      <c r="A41" s="71">
        <v>734</v>
      </c>
      <c r="B41" s="71">
        <v>30</v>
      </c>
      <c r="C41" s="68">
        <v>2.7</v>
      </c>
      <c r="D41" s="68">
        <v>260.33999999999997</v>
      </c>
      <c r="E41" s="68">
        <v>209.4</v>
      </c>
      <c r="F41" s="68">
        <f t="shared" si="0"/>
        <v>113.66666666666667</v>
      </c>
      <c r="G41" s="68">
        <v>0</v>
      </c>
      <c r="H41" s="68">
        <f t="shared" si="1"/>
        <v>348.33333333333331</v>
      </c>
      <c r="I41" s="68">
        <v>0</v>
      </c>
      <c r="J41" s="72">
        <f t="shared" si="21"/>
        <v>1</v>
      </c>
      <c r="K41" s="72">
        <f t="shared" si="22"/>
        <v>1</v>
      </c>
      <c r="L41" s="72">
        <f t="shared" si="23"/>
        <v>1</v>
      </c>
      <c r="M41" s="72">
        <f t="shared" ca="1" si="13"/>
        <v>1</v>
      </c>
      <c r="N41" s="26"/>
      <c r="O41" s="26"/>
      <c r="P41" s="25"/>
      <c r="Q41" s="25"/>
      <c r="T41" s="24">
        <v>29.17</v>
      </c>
      <c r="U41" s="74">
        <f t="shared" si="14"/>
        <v>-0.82999999999999829</v>
      </c>
      <c r="V41" s="70">
        <f t="shared" si="15"/>
        <v>-1</v>
      </c>
      <c r="W41" s="70"/>
      <c r="X41" s="70">
        <f t="shared" si="16"/>
        <v>32.977339488040286</v>
      </c>
      <c r="Y41" s="70">
        <f t="shared" si="17"/>
        <v>2.9773394880402861</v>
      </c>
      <c r="Z41" s="70">
        <f t="shared" si="18"/>
        <v>3</v>
      </c>
      <c r="AA41" s="24">
        <f t="shared" si="19"/>
        <v>3</v>
      </c>
      <c r="AB41" s="67">
        <f t="shared" si="20"/>
        <v>33</v>
      </c>
      <c r="AC41" s="22"/>
    </row>
    <row r="42" spans="1:29" ht="15" customHeight="1" x14ac:dyDescent="0.25">
      <c r="A42" s="71">
        <v>706</v>
      </c>
      <c r="B42" s="71">
        <v>30</v>
      </c>
      <c r="C42" s="68">
        <v>0.7</v>
      </c>
      <c r="D42" s="68">
        <v>260.45999999999998</v>
      </c>
      <c r="E42" s="68">
        <v>209.4</v>
      </c>
      <c r="F42" s="68">
        <f t="shared" si="0"/>
        <v>184.5</v>
      </c>
      <c r="G42" s="68">
        <v>0</v>
      </c>
      <c r="H42" s="68">
        <f t="shared" si="1"/>
        <v>522.5</v>
      </c>
      <c r="I42" s="68">
        <v>0</v>
      </c>
      <c r="J42" s="72">
        <f t="shared" si="21"/>
        <v>1</v>
      </c>
      <c r="K42" s="72">
        <f t="shared" si="22"/>
        <v>1</v>
      </c>
      <c r="L42" s="72">
        <f t="shared" si="23"/>
        <v>1</v>
      </c>
      <c r="M42" s="72">
        <f t="shared" ca="1" si="13"/>
        <v>1</v>
      </c>
      <c r="N42" s="26"/>
      <c r="O42" s="26"/>
      <c r="P42" s="25"/>
      <c r="Q42" s="25"/>
      <c r="T42" s="24">
        <v>27.082999999999998</v>
      </c>
      <c r="U42" s="74">
        <f t="shared" si="14"/>
        <v>-2.9170000000000016</v>
      </c>
      <c r="V42" s="70">
        <f t="shared" si="15"/>
        <v>-3</v>
      </c>
      <c r="W42" s="70"/>
      <c r="X42" s="70">
        <f t="shared" si="16"/>
        <v>32.977339488040286</v>
      </c>
      <c r="Y42" s="70">
        <f t="shared" si="17"/>
        <v>2.9773394880402861</v>
      </c>
      <c r="Z42" s="70">
        <f t="shared" si="18"/>
        <v>3</v>
      </c>
      <c r="AA42" s="24">
        <f t="shared" si="19"/>
        <v>3</v>
      </c>
      <c r="AB42" s="67">
        <f t="shared" si="20"/>
        <v>33</v>
      </c>
      <c r="AC42" s="22"/>
    </row>
    <row r="43" spans="1:29" ht="15" customHeight="1" x14ac:dyDescent="0.25">
      <c r="A43" s="71">
        <v>530</v>
      </c>
      <c r="B43" s="71">
        <v>30</v>
      </c>
      <c r="C43" s="68">
        <v>0.9</v>
      </c>
      <c r="D43" s="68">
        <v>260.55</v>
      </c>
      <c r="E43" s="68">
        <v>209.4</v>
      </c>
      <c r="F43" s="68">
        <f t="shared" si="0"/>
        <v>545</v>
      </c>
      <c r="G43" s="68">
        <v>0</v>
      </c>
      <c r="H43" s="68">
        <f t="shared" si="1"/>
        <v>1045</v>
      </c>
      <c r="I43" s="68">
        <v>0</v>
      </c>
      <c r="J43" s="72">
        <f t="shared" si="21"/>
        <v>1</v>
      </c>
      <c r="K43" s="72">
        <f t="shared" si="22"/>
        <v>1</v>
      </c>
      <c r="L43" s="72">
        <f t="shared" si="23"/>
        <v>1</v>
      </c>
      <c r="M43" s="72">
        <f t="shared" ca="1" si="13"/>
        <v>1</v>
      </c>
      <c r="N43" s="26"/>
      <c r="O43" s="26"/>
      <c r="P43" s="25"/>
      <c r="Q43" s="25"/>
      <c r="T43" s="24">
        <v>34.024000000000001</v>
      </c>
      <c r="U43" s="74">
        <f t="shared" si="14"/>
        <v>4.0240000000000009</v>
      </c>
      <c r="V43" s="70">
        <f t="shared" si="15"/>
        <v>4</v>
      </c>
      <c r="W43" s="70"/>
      <c r="X43" s="70">
        <f t="shared" si="16"/>
        <v>32.977339488040286</v>
      </c>
      <c r="Y43" s="70">
        <f t="shared" si="17"/>
        <v>2.9773394880402861</v>
      </c>
      <c r="Z43" s="70">
        <f t="shared" si="18"/>
        <v>3</v>
      </c>
      <c r="AA43" s="24">
        <f t="shared" si="19"/>
        <v>4</v>
      </c>
      <c r="AB43" s="67">
        <f t="shared" si="20"/>
        <v>34</v>
      </c>
      <c r="AC43" s="22"/>
    </row>
    <row r="44" spans="1:29" ht="15" customHeight="1" x14ac:dyDescent="0.25">
      <c r="A44" s="79">
        <v>1075</v>
      </c>
      <c r="B44" s="71">
        <v>30</v>
      </c>
      <c r="C44" s="68">
        <v>1.6</v>
      </c>
      <c r="D44" s="68">
        <v>260.73</v>
      </c>
      <c r="E44" s="68">
        <v>209.4</v>
      </c>
      <c r="F44" s="80">
        <v>0</v>
      </c>
      <c r="G44" s="80">
        <v>0</v>
      </c>
      <c r="H44" s="80">
        <v>0</v>
      </c>
      <c r="I44" s="80">
        <v>0</v>
      </c>
      <c r="J44" s="72">
        <f t="shared" si="21"/>
        <v>1</v>
      </c>
      <c r="K44" s="72">
        <f t="shared" si="22"/>
        <v>1</v>
      </c>
      <c r="L44" s="72">
        <f t="shared" si="23"/>
        <v>1</v>
      </c>
      <c r="M44" s="72">
        <f t="shared" ca="1" si="13"/>
        <v>0</v>
      </c>
      <c r="N44" s="26"/>
      <c r="O44" s="26"/>
      <c r="P44" s="25"/>
      <c r="Q44" s="25"/>
      <c r="T44" s="24">
        <v>23.073</v>
      </c>
      <c r="U44" s="74">
        <f t="shared" si="14"/>
        <v>-6.9269999999999996</v>
      </c>
      <c r="V44" s="70">
        <f t="shared" si="15"/>
        <v>-7</v>
      </c>
      <c r="W44" s="70"/>
      <c r="X44" s="70">
        <f t="shared" si="16"/>
        <v>32.977339488040286</v>
      </c>
      <c r="Y44" s="70">
        <f t="shared" si="17"/>
        <v>2.9773394880402861</v>
      </c>
      <c r="Z44" s="70">
        <f t="shared" si="18"/>
        <v>3</v>
      </c>
      <c r="AA44" s="24">
        <f t="shared" si="19"/>
        <v>3</v>
      </c>
      <c r="AB44" s="67">
        <f t="shared" si="20"/>
        <v>33</v>
      </c>
      <c r="AC44" s="22"/>
    </row>
    <row r="45" spans="1:29" ht="15" customHeight="1" x14ac:dyDescent="0.25">
      <c r="A45" s="71">
        <v>580</v>
      </c>
      <c r="B45" s="71">
        <v>30</v>
      </c>
      <c r="C45" s="68">
        <v>0.5</v>
      </c>
      <c r="D45" s="68">
        <v>260.82</v>
      </c>
      <c r="E45" s="68">
        <v>209.4</v>
      </c>
      <c r="F45" s="68">
        <v>0</v>
      </c>
      <c r="G45" s="68">
        <f t="shared" ref="G45:G76" si="24">($A$44-A45)/(ROW(A45)-ROW($A$44))</f>
        <v>495</v>
      </c>
      <c r="H45" s="68">
        <v>0</v>
      </c>
      <c r="I45" s="68">
        <f t="shared" ref="I45:I76" si="25">($A$44-B45)/(ROW(B45)-ROW($A$44))</f>
        <v>1045</v>
      </c>
      <c r="J45" s="72">
        <f t="shared" si="21"/>
        <v>1</v>
      </c>
      <c r="K45" s="72">
        <f t="shared" si="22"/>
        <v>1</v>
      </c>
      <c r="L45" s="72">
        <f t="shared" si="23"/>
        <v>1</v>
      </c>
      <c r="M45" s="72">
        <f t="shared" ca="1" si="13"/>
        <v>0</v>
      </c>
      <c r="N45" s="26"/>
      <c r="O45" s="26"/>
      <c r="P45" s="25"/>
      <c r="Q45" s="25"/>
      <c r="T45" s="24">
        <v>22.92</v>
      </c>
      <c r="U45" s="74">
        <f t="shared" si="14"/>
        <v>-7.0799999999999983</v>
      </c>
      <c r="V45" s="70">
        <f t="shared" si="15"/>
        <v>-7</v>
      </c>
      <c r="W45" s="70"/>
      <c r="X45" s="70">
        <f t="shared" si="16"/>
        <v>32.977339488040286</v>
      </c>
      <c r="Y45" s="70">
        <f t="shared" si="17"/>
        <v>2.9773394880402861</v>
      </c>
      <c r="Z45" s="70">
        <f t="shared" si="18"/>
        <v>3</v>
      </c>
      <c r="AA45" s="24">
        <f t="shared" si="19"/>
        <v>3</v>
      </c>
      <c r="AB45" s="67">
        <f t="shared" si="20"/>
        <v>33</v>
      </c>
      <c r="AC45" s="22"/>
    </row>
    <row r="46" spans="1:29" ht="15" customHeight="1" x14ac:dyDescent="0.25">
      <c r="A46" s="71">
        <v>964</v>
      </c>
      <c r="B46" s="71">
        <v>30</v>
      </c>
      <c r="C46" s="68">
        <v>0.4</v>
      </c>
      <c r="D46" s="68">
        <v>260.98</v>
      </c>
      <c r="E46" s="68">
        <v>209.4</v>
      </c>
      <c r="F46" s="68">
        <v>0</v>
      </c>
      <c r="G46" s="68">
        <f t="shared" si="24"/>
        <v>55.5</v>
      </c>
      <c r="H46" s="68">
        <v>0</v>
      </c>
      <c r="I46" s="68">
        <f t="shared" si="25"/>
        <v>522.5</v>
      </c>
      <c r="J46" s="72">
        <f t="shared" si="21"/>
        <v>1</v>
      </c>
      <c r="K46" s="72">
        <f t="shared" si="22"/>
        <v>1</v>
      </c>
      <c r="L46" s="72">
        <f t="shared" si="23"/>
        <v>1</v>
      </c>
      <c r="M46" s="72">
        <f t="shared" ca="1" si="13"/>
        <v>0</v>
      </c>
      <c r="N46" s="26"/>
      <c r="O46" s="26"/>
      <c r="P46" s="25"/>
      <c r="Q46" s="25"/>
      <c r="T46" s="24">
        <v>24.282</v>
      </c>
      <c r="U46" s="74">
        <f t="shared" si="14"/>
        <v>-5.718</v>
      </c>
      <c r="V46" s="70">
        <f t="shared" si="15"/>
        <v>-6</v>
      </c>
      <c r="W46" s="70"/>
      <c r="X46" s="70">
        <f t="shared" si="16"/>
        <v>32.977339488040286</v>
      </c>
      <c r="Y46" s="70">
        <f t="shared" si="17"/>
        <v>2.9773394880402861</v>
      </c>
      <c r="Z46" s="70">
        <f t="shared" si="18"/>
        <v>3</v>
      </c>
      <c r="AA46" s="24">
        <f t="shared" si="19"/>
        <v>3</v>
      </c>
      <c r="AB46" s="67">
        <f t="shared" si="20"/>
        <v>33</v>
      </c>
      <c r="AC46" s="22"/>
    </row>
    <row r="47" spans="1:29" ht="15" customHeight="1" x14ac:dyDescent="0.25">
      <c r="A47" s="71">
        <v>804</v>
      </c>
      <c r="B47" s="71">
        <v>30</v>
      </c>
      <c r="C47" s="68">
        <v>8.1</v>
      </c>
      <c r="D47" s="68">
        <v>261.11</v>
      </c>
      <c r="E47" s="68">
        <v>209.4</v>
      </c>
      <c r="F47" s="68">
        <v>0</v>
      </c>
      <c r="G47" s="68">
        <f t="shared" si="24"/>
        <v>90.333333333333329</v>
      </c>
      <c r="H47" s="68">
        <v>0</v>
      </c>
      <c r="I47" s="68">
        <f t="shared" si="25"/>
        <v>348.33333333333331</v>
      </c>
      <c r="J47" s="72">
        <f t="shared" si="21"/>
        <v>1</v>
      </c>
      <c r="K47" s="72">
        <f t="shared" si="22"/>
        <v>1</v>
      </c>
      <c r="L47" s="72">
        <f t="shared" si="23"/>
        <v>1</v>
      </c>
      <c r="M47" s="72">
        <f t="shared" ca="1" si="13"/>
        <v>1</v>
      </c>
      <c r="N47" s="26"/>
      <c r="O47" s="26"/>
      <c r="P47" s="25"/>
      <c r="Q47" s="25"/>
      <c r="T47" s="24">
        <v>22.600999999999999</v>
      </c>
      <c r="U47" s="74">
        <f t="shared" si="14"/>
        <v>-7.3990000000000009</v>
      </c>
      <c r="V47" s="70">
        <f t="shared" si="15"/>
        <v>-7</v>
      </c>
      <c r="W47" s="70"/>
      <c r="X47" s="70">
        <f t="shared" si="16"/>
        <v>32.977339488040286</v>
      </c>
      <c r="Y47" s="70">
        <f t="shared" si="17"/>
        <v>2.9773394880402861</v>
      </c>
      <c r="Z47" s="70">
        <f t="shared" si="18"/>
        <v>3</v>
      </c>
      <c r="AA47" s="24">
        <f t="shared" si="19"/>
        <v>3</v>
      </c>
      <c r="AB47" s="67">
        <f t="shared" si="20"/>
        <v>33</v>
      </c>
      <c r="AC47" s="22"/>
    </row>
    <row r="48" spans="1:29" ht="15" customHeight="1" x14ac:dyDescent="0.25">
      <c r="A48" s="71">
        <v>1028</v>
      </c>
      <c r="B48" s="71">
        <v>30</v>
      </c>
      <c r="C48" s="68">
        <v>6.3</v>
      </c>
      <c r="D48" s="68">
        <v>261.27999999999997</v>
      </c>
      <c r="E48" s="68">
        <v>209.4</v>
      </c>
      <c r="F48" s="68">
        <v>0</v>
      </c>
      <c r="G48" s="68">
        <f t="shared" si="24"/>
        <v>11.75</v>
      </c>
      <c r="H48" s="68">
        <v>0</v>
      </c>
      <c r="I48" s="68">
        <f t="shared" si="25"/>
        <v>261.25</v>
      </c>
      <c r="J48" s="72">
        <f t="shared" si="21"/>
        <v>1</v>
      </c>
      <c r="K48" s="72">
        <f t="shared" si="22"/>
        <v>1</v>
      </c>
      <c r="L48" s="72">
        <f t="shared" si="23"/>
        <v>1</v>
      </c>
      <c r="M48" s="72">
        <f t="shared" ca="1" si="13"/>
        <v>1</v>
      </c>
      <c r="N48" s="26"/>
      <c r="O48" s="26"/>
      <c r="P48" s="25"/>
      <c r="Q48" s="25"/>
      <c r="T48" s="24">
        <v>27.117000000000001</v>
      </c>
      <c r="U48" s="74">
        <f t="shared" si="14"/>
        <v>-2.8829999999999991</v>
      </c>
      <c r="V48" s="70">
        <f t="shared" si="15"/>
        <v>-3</v>
      </c>
      <c r="W48" s="70"/>
      <c r="X48" s="70">
        <f t="shared" si="16"/>
        <v>32.977339488040286</v>
      </c>
      <c r="Y48" s="70">
        <f t="shared" si="17"/>
        <v>2.9773394880402861</v>
      </c>
      <c r="Z48" s="70">
        <f t="shared" si="18"/>
        <v>3</v>
      </c>
      <c r="AA48" s="24">
        <f t="shared" si="19"/>
        <v>3</v>
      </c>
      <c r="AB48" s="67">
        <f t="shared" si="20"/>
        <v>33</v>
      </c>
      <c r="AC48" s="22"/>
    </row>
    <row r="49" spans="1:29" ht="15" customHeight="1" x14ac:dyDescent="0.25">
      <c r="A49" s="71">
        <v>868</v>
      </c>
      <c r="B49" s="71">
        <v>30</v>
      </c>
      <c r="C49" s="68">
        <v>1.3</v>
      </c>
      <c r="D49" s="68">
        <v>261.43</v>
      </c>
      <c r="E49" s="68">
        <v>209.4</v>
      </c>
      <c r="F49" s="68">
        <v>0</v>
      </c>
      <c r="G49" s="68">
        <f t="shared" si="24"/>
        <v>41.4</v>
      </c>
      <c r="H49" s="68">
        <v>0</v>
      </c>
      <c r="I49" s="68">
        <f t="shared" si="25"/>
        <v>209</v>
      </c>
      <c r="J49" s="72">
        <f t="shared" si="21"/>
        <v>1</v>
      </c>
      <c r="K49" s="72">
        <f t="shared" si="22"/>
        <v>1</v>
      </c>
      <c r="L49" s="72">
        <f t="shared" si="23"/>
        <v>1</v>
      </c>
      <c r="M49" s="72">
        <f t="shared" ca="1" si="13"/>
        <v>1</v>
      </c>
      <c r="N49" s="26"/>
      <c r="O49" s="26"/>
      <c r="P49" s="25"/>
      <c r="Q49" s="25"/>
      <c r="T49" s="24">
        <v>20.974</v>
      </c>
      <c r="U49" s="74">
        <f t="shared" si="14"/>
        <v>-9.0259999999999998</v>
      </c>
      <c r="V49" s="70">
        <f t="shared" si="15"/>
        <v>-9</v>
      </c>
      <c r="W49" s="70"/>
      <c r="X49" s="70">
        <f t="shared" si="16"/>
        <v>32.977339488040286</v>
      </c>
      <c r="Y49" s="70">
        <f t="shared" si="17"/>
        <v>2.9773394880402861</v>
      </c>
      <c r="Z49" s="70">
        <f t="shared" si="18"/>
        <v>3</v>
      </c>
      <c r="AA49" s="24">
        <f t="shared" si="19"/>
        <v>3</v>
      </c>
      <c r="AB49" s="67">
        <f t="shared" si="20"/>
        <v>33</v>
      </c>
      <c r="AC49" s="22"/>
    </row>
    <row r="50" spans="1:29" ht="15" customHeight="1" x14ac:dyDescent="0.25">
      <c r="A50" s="71">
        <v>804</v>
      </c>
      <c r="B50" s="71">
        <v>30</v>
      </c>
      <c r="C50" s="68">
        <v>1.6</v>
      </c>
      <c r="D50" s="68">
        <v>261.56</v>
      </c>
      <c r="E50" s="68">
        <v>209.4</v>
      </c>
      <c r="F50" s="68">
        <v>0</v>
      </c>
      <c r="G50" s="68">
        <f t="shared" si="24"/>
        <v>45.166666666666664</v>
      </c>
      <c r="H50" s="68">
        <v>0</v>
      </c>
      <c r="I50" s="68">
        <f t="shared" si="25"/>
        <v>174.16666666666666</v>
      </c>
      <c r="J50" s="72">
        <f t="shared" si="21"/>
        <v>1</v>
      </c>
      <c r="K50" s="72">
        <f t="shared" si="22"/>
        <v>1</v>
      </c>
      <c r="L50" s="72">
        <f t="shared" si="23"/>
        <v>1</v>
      </c>
      <c r="M50" s="72">
        <f t="shared" ca="1" si="13"/>
        <v>0</v>
      </c>
      <c r="N50" s="26"/>
      <c r="O50" s="26"/>
      <c r="P50" s="25"/>
      <c r="Q50" s="25"/>
      <c r="T50" s="24">
        <v>33.472999999999999</v>
      </c>
      <c r="U50" s="74">
        <f t="shared" si="14"/>
        <v>3.472999999999999</v>
      </c>
      <c r="V50" s="70">
        <f t="shared" si="15"/>
        <v>3</v>
      </c>
      <c r="W50" s="70"/>
      <c r="X50" s="70">
        <f t="shared" si="16"/>
        <v>32.977339488040286</v>
      </c>
      <c r="Y50" s="70">
        <f t="shared" si="17"/>
        <v>2.9773394880402861</v>
      </c>
      <c r="Z50" s="70">
        <f t="shared" si="18"/>
        <v>3</v>
      </c>
      <c r="AA50" s="24">
        <f t="shared" si="19"/>
        <v>3</v>
      </c>
      <c r="AB50" s="67">
        <f t="shared" si="20"/>
        <v>33</v>
      </c>
      <c r="AC50" s="22"/>
    </row>
    <row r="51" spans="1:29" ht="15" customHeight="1" x14ac:dyDescent="0.25">
      <c r="A51" s="71">
        <v>836</v>
      </c>
      <c r="B51" s="71">
        <v>30</v>
      </c>
      <c r="C51" s="68">
        <v>1.4</v>
      </c>
      <c r="D51" s="68">
        <v>261.7</v>
      </c>
      <c r="E51" s="68">
        <v>209.4</v>
      </c>
      <c r="F51" s="68">
        <v>0</v>
      </c>
      <c r="G51" s="68">
        <f t="shared" si="24"/>
        <v>34.142857142857146</v>
      </c>
      <c r="H51" s="68">
        <v>0</v>
      </c>
      <c r="I51" s="68">
        <f t="shared" si="25"/>
        <v>149.28571428571428</v>
      </c>
      <c r="J51" s="72">
        <f t="shared" si="21"/>
        <v>1</v>
      </c>
      <c r="K51" s="72">
        <f t="shared" si="22"/>
        <v>1</v>
      </c>
      <c r="L51" s="72">
        <f t="shared" si="23"/>
        <v>1</v>
      </c>
      <c r="M51" s="72">
        <f t="shared" ca="1" si="13"/>
        <v>0</v>
      </c>
      <c r="N51" s="26"/>
      <c r="O51" s="26"/>
      <c r="P51" s="25"/>
      <c r="Q51" s="25"/>
      <c r="T51" s="24">
        <v>24.998999999999999</v>
      </c>
      <c r="U51" s="74">
        <f t="shared" si="14"/>
        <v>-5.0010000000000012</v>
      </c>
      <c r="V51" s="70">
        <f t="shared" si="15"/>
        <v>-5</v>
      </c>
      <c r="W51" s="70"/>
      <c r="X51" s="70">
        <f t="shared" si="16"/>
        <v>32.977339488040286</v>
      </c>
      <c r="Y51" s="70">
        <f t="shared" si="17"/>
        <v>2.9773394880402861</v>
      </c>
      <c r="Z51" s="70">
        <f t="shared" si="18"/>
        <v>3</v>
      </c>
      <c r="AA51" s="24">
        <f t="shared" si="19"/>
        <v>3</v>
      </c>
      <c r="AB51" s="67">
        <f t="shared" si="20"/>
        <v>33</v>
      </c>
      <c r="AC51" s="22"/>
    </row>
    <row r="52" spans="1:29" ht="15" customHeight="1" x14ac:dyDescent="0.25">
      <c r="A52" s="71">
        <v>708</v>
      </c>
      <c r="B52" s="71">
        <v>30</v>
      </c>
      <c r="C52" s="68">
        <v>1.4</v>
      </c>
      <c r="D52" s="68">
        <v>261.81</v>
      </c>
      <c r="E52" s="68">
        <v>209.4</v>
      </c>
      <c r="F52" s="68">
        <v>0</v>
      </c>
      <c r="G52" s="68">
        <f t="shared" si="24"/>
        <v>45.875</v>
      </c>
      <c r="H52" s="68">
        <v>0</v>
      </c>
      <c r="I52" s="68">
        <f t="shared" si="25"/>
        <v>130.625</v>
      </c>
      <c r="J52" s="72">
        <f t="shared" si="21"/>
        <v>1</v>
      </c>
      <c r="K52" s="72">
        <f t="shared" si="22"/>
        <v>1</v>
      </c>
      <c r="L52" s="72">
        <f t="shared" si="23"/>
        <v>1</v>
      </c>
      <c r="M52" s="72">
        <f t="shared" ca="1" si="13"/>
        <v>1</v>
      </c>
      <c r="N52" s="26"/>
      <c r="O52" s="26"/>
      <c r="P52" s="25"/>
      <c r="Q52" s="25"/>
      <c r="T52" s="24">
        <v>16.581</v>
      </c>
      <c r="U52" s="74">
        <f t="shared" si="14"/>
        <v>-13.419</v>
      </c>
      <c r="V52" s="70">
        <f t="shared" si="15"/>
        <v>-13</v>
      </c>
      <c r="W52" s="70"/>
      <c r="X52" s="70">
        <f t="shared" si="16"/>
        <v>32.977339488040286</v>
      </c>
      <c r="Y52" s="70">
        <f t="shared" si="17"/>
        <v>2.9773394880402861</v>
      </c>
      <c r="Z52" s="70">
        <f t="shared" si="18"/>
        <v>3</v>
      </c>
      <c r="AA52" s="24">
        <f t="shared" si="19"/>
        <v>3</v>
      </c>
      <c r="AB52" s="67">
        <f t="shared" si="20"/>
        <v>33</v>
      </c>
      <c r="AC52" s="22"/>
    </row>
    <row r="53" spans="1:29" ht="15" customHeight="1" x14ac:dyDescent="0.25">
      <c r="A53" s="71">
        <v>740</v>
      </c>
      <c r="B53" s="71">
        <v>30</v>
      </c>
      <c r="C53" s="68">
        <v>1.8</v>
      </c>
      <c r="D53" s="68">
        <v>261.94</v>
      </c>
      <c r="E53" s="68">
        <v>209.4</v>
      </c>
      <c r="F53" s="68">
        <v>0</v>
      </c>
      <c r="G53" s="68">
        <f t="shared" si="24"/>
        <v>37.222222222222221</v>
      </c>
      <c r="H53" s="68">
        <v>0</v>
      </c>
      <c r="I53" s="68">
        <f t="shared" si="25"/>
        <v>116.11111111111111</v>
      </c>
      <c r="J53" s="72">
        <f t="shared" si="21"/>
        <v>1</v>
      </c>
      <c r="K53" s="72">
        <f t="shared" si="22"/>
        <v>1</v>
      </c>
      <c r="L53" s="72">
        <f t="shared" si="23"/>
        <v>1</v>
      </c>
      <c r="M53" s="72">
        <f t="shared" ca="1" si="13"/>
        <v>0</v>
      </c>
      <c r="N53" s="26"/>
      <c r="O53" s="26"/>
      <c r="P53" s="25"/>
      <c r="Q53" s="25"/>
      <c r="T53" s="24">
        <v>62.308999999999997</v>
      </c>
      <c r="U53" s="74">
        <f t="shared" si="14"/>
        <v>32.308999999999997</v>
      </c>
      <c r="V53" s="70">
        <f t="shared" si="15"/>
        <v>32</v>
      </c>
      <c r="W53" s="70"/>
      <c r="X53" s="70">
        <f t="shared" si="16"/>
        <v>32.977339488040286</v>
      </c>
      <c r="Y53" s="70">
        <f t="shared" si="17"/>
        <v>2.9773394880402861</v>
      </c>
      <c r="Z53" s="70">
        <f t="shared" si="18"/>
        <v>3</v>
      </c>
      <c r="AA53" s="24">
        <f t="shared" si="19"/>
        <v>32</v>
      </c>
      <c r="AB53" s="67">
        <f t="shared" si="20"/>
        <v>62</v>
      </c>
      <c r="AC53" s="22"/>
    </row>
    <row r="54" spans="1:29" ht="15" customHeight="1" x14ac:dyDescent="0.25">
      <c r="A54" s="71">
        <v>740</v>
      </c>
      <c r="B54" s="71">
        <v>30</v>
      </c>
      <c r="C54" s="68">
        <v>1</v>
      </c>
      <c r="D54" s="68">
        <v>262.05</v>
      </c>
      <c r="E54" s="68">
        <v>209.4</v>
      </c>
      <c r="F54" s="68">
        <v>0</v>
      </c>
      <c r="G54" s="68">
        <f t="shared" si="24"/>
        <v>33.5</v>
      </c>
      <c r="H54" s="68">
        <v>0</v>
      </c>
      <c r="I54" s="68">
        <f t="shared" si="25"/>
        <v>104.5</v>
      </c>
      <c r="J54" s="72">
        <f t="shared" si="21"/>
        <v>1</v>
      </c>
      <c r="K54" s="72">
        <f t="shared" si="22"/>
        <v>1</v>
      </c>
      <c r="L54" s="72">
        <f t="shared" si="23"/>
        <v>1</v>
      </c>
      <c r="M54" s="72">
        <f t="shared" ca="1" si="13"/>
        <v>0</v>
      </c>
      <c r="N54" s="26"/>
      <c r="O54" s="26"/>
      <c r="P54" s="25"/>
      <c r="Q54" s="25"/>
      <c r="T54" s="24">
        <v>47.218000000000004</v>
      </c>
      <c r="U54" s="74">
        <f t="shared" si="14"/>
        <v>17.218000000000004</v>
      </c>
      <c r="V54" s="70">
        <f t="shared" si="15"/>
        <v>17</v>
      </c>
      <c r="W54" s="70"/>
      <c r="X54" s="70">
        <f t="shared" si="16"/>
        <v>32.977339488040286</v>
      </c>
      <c r="Y54" s="70">
        <f t="shared" si="17"/>
        <v>2.9773394880402861</v>
      </c>
      <c r="Z54" s="70">
        <f t="shared" si="18"/>
        <v>3</v>
      </c>
      <c r="AA54" s="24">
        <f t="shared" si="19"/>
        <v>17</v>
      </c>
      <c r="AB54" s="67">
        <f t="shared" si="20"/>
        <v>47</v>
      </c>
      <c r="AC54" s="22"/>
    </row>
    <row r="55" spans="1:29" ht="15" customHeight="1" x14ac:dyDescent="0.25">
      <c r="A55" s="71">
        <v>772</v>
      </c>
      <c r="B55" s="71">
        <v>30</v>
      </c>
      <c r="C55" s="68">
        <v>0.3</v>
      </c>
      <c r="D55" s="68">
        <v>262.17</v>
      </c>
      <c r="E55" s="68">
        <v>209.4</v>
      </c>
      <c r="F55" s="68">
        <v>0</v>
      </c>
      <c r="G55" s="68">
        <f t="shared" si="24"/>
        <v>27.545454545454547</v>
      </c>
      <c r="H55" s="68">
        <v>0</v>
      </c>
      <c r="I55" s="68">
        <f t="shared" si="25"/>
        <v>95</v>
      </c>
      <c r="J55" s="72">
        <f t="shared" si="21"/>
        <v>1</v>
      </c>
      <c r="K55" s="72">
        <f t="shared" si="22"/>
        <v>1</v>
      </c>
      <c r="L55" s="72">
        <f t="shared" si="23"/>
        <v>1</v>
      </c>
      <c r="M55" s="72">
        <f t="shared" ca="1" si="13"/>
        <v>0</v>
      </c>
      <c r="N55" s="26"/>
      <c r="O55" s="26"/>
      <c r="P55" s="25"/>
      <c r="Q55" s="25"/>
      <c r="T55" s="24">
        <v>38.241</v>
      </c>
      <c r="U55" s="74">
        <f t="shared" si="14"/>
        <v>8.2409999999999997</v>
      </c>
      <c r="V55" s="70">
        <f t="shared" si="15"/>
        <v>8</v>
      </c>
      <c r="W55" s="70"/>
      <c r="X55" s="70">
        <f t="shared" si="16"/>
        <v>32.977339488040286</v>
      </c>
      <c r="Y55" s="70">
        <f t="shared" si="17"/>
        <v>2.9773394880402861</v>
      </c>
      <c r="Z55" s="70">
        <f t="shared" si="18"/>
        <v>3</v>
      </c>
      <c r="AA55" s="24">
        <f t="shared" si="19"/>
        <v>8</v>
      </c>
      <c r="AB55" s="67">
        <f t="shared" si="20"/>
        <v>38</v>
      </c>
      <c r="AC55" s="22"/>
    </row>
    <row r="56" spans="1:29" ht="15" customHeight="1" x14ac:dyDescent="0.25">
      <c r="A56" s="71">
        <v>772</v>
      </c>
      <c r="B56" s="71">
        <v>30</v>
      </c>
      <c r="C56" s="68">
        <v>0.1</v>
      </c>
      <c r="D56" s="68">
        <v>262.29000000000002</v>
      </c>
      <c r="E56" s="68">
        <v>209.4</v>
      </c>
      <c r="F56" s="68">
        <v>0</v>
      </c>
      <c r="G56" s="68">
        <f t="shared" si="24"/>
        <v>25.25</v>
      </c>
      <c r="H56" s="68">
        <v>0</v>
      </c>
      <c r="I56" s="68">
        <f t="shared" si="25"/>
        <v>87.083333333333329</v>
      </c>
      <c r="J56" s="72">
        <f t="shared" si="21"/>
        <v>1</v>
      </c>
      <c r="K56" s="72">
        <f t="shared" si="22"/>
        <v>1</v>
      </c>
      <c r="L56" s="72">
        <f t="shared" si="23"/>
        <v>1</v>
      </c>
      <c r="M56" s="72">
        <f t="shared" ca="1" si="13"/>
        <v>1</v>
      </c>
      <c r="N56" s="26"/>
      <c r="O56" s="26"/>
      <c r="P56" s="25"/>
      <c r="Q56" s="25"/>
      <c r="T56" s="24">
        <v>21.378</v>
      </c>
      <c r="U56" s="74">
        <f t="shared" si="14"/>
        <v>-8.6219999999999999</v>
      </c>
      <c r="V56" s="70">
        <f t="shared" si="15"/>
        <v>-9</v>
      </c>
      <c r="W56" s="70"/>
      <c r="X56" s="70">
        <f t="shared" si="16"/>
        <v>32.977339488040286</v>
      </c>
      <c r="Y56" s="70">
        <f t="shared" si="17"/>
        <v>2.9773394880402861</v>
      </c>
      <c r="Z56" s="70">
        <f t="shared" si="18"/>
        <v>3</v>
      </c>
      <c r="AA56" s="24">
        <f t="shared" si="19"/>
        <v>3</v>
      </c>
      <c r="AB56" s="67">
        <f t="shared" si="20"/>
        <v>33</v>
      </c>
      <c r="AC56" s="22"/>
    </row>
    <row r="57" spans="1:29" ht="15" customHeight="1" x14ac:dyDescent="0.25">
      <c r="A57" s="71">
        <v>644</v>
      </c>
      <c r="B57" s="71">
        <v>30</v>
      </c>
      <c r="C57" s="68">
        <v>0.6</v>
      </c>
      <c r="D57" s="68">
        <v>262.38</v>
      </c>
      <c r="E57" s="68">
        <v>209.4</v>
      </c>
      <c r="F57" s="68">
        <v>0</v>
      </c>
      <c r="G57" s="68">
        <f t="shared" si="24"/>
        <v>33.153846153846153</v>
      </c>
      <c r="H57" s="68">
        <v>0</v>
      </c>
      <c r="I57" s="68">
        <f t="shared" si="25"/>
        <v>80.384615384615387</v>
      </c>
      <c r="J57" s="72">
        <f t="shared" si="21"/>
        <v>1</v>
      </c>
      <c r="K57" s="72">
        <f t="shared" si="22"/>
        <v>1</v>
      </c>
      <c r="L57" s="72">
        <f t="shared" si="23"/>
        <v>1</v>
      </c>
      <c r="M57" s="72">
        <f t="shared" ca="1" si="13"/>
        <v>1</v>
      </c>
      <c r="N57" s="26"/>
      <c r="O57" s="26"/>
      <c r="P57" s="25"/>
      <c r="Q57" s="25"/>
      <c r="T57" s="24">
        <v>23.863</v>
      </c>
      <c r="U57" s="74">
        <f t="shared" si="14"/>
        <v>-6.1370000000000005</v>
      </c>
      <c r="V57" s="70">
        <f t="shared" si="15"/>
        <v>-6</v>
      </c>
      <c r="W57" s="70"/>
      <c r="X57" s="70">
        <f t="shared" si="16"/>
        <v>32.977339488040286</v>
      </c>
      <c r="Y57" s="70">
        <f t="shared" si="17"/>
        <v>2.9773394880402861</v>
      </c>
      <c r="Z57" s="70">
        <f t="shared" si="18"/>
        <v>3</v>
      </c>
      <c r="AA57" s="24">
        <f t="shared" si="19"/>
        <v>3</v>
      </c>
      <c r="AB57" s="67">
        <f t="shared" si="20"/>
        <v>33</v>
      </c>
      <c r="AC57" s="22"/>
    </row>
    <row r="58" spans="1:29" ht="15" customHeight="1" x14ac:dyDescent="0.25">
      <c r="A58" s="71">
        <v>740</v>
      </c>
      <c r="B58" s="71">
        <v>30</v>
      </c>
      <c r="C58" s="68">
        <v>0</v>
      </c>
      <c r="D58" s="68">
        <v>262.49</v>
      </c>
      <c r="E58" s="68">
        <v>209.4</v>
      </c>
      <c r="F58" s="68">
        <v>0</v>
      </c>
      <c r="G58" s="68">
        <f t="shared" si="24"/>
        <v>23.928571428571427</v>
      </c>
      <c r="H58" s="68">
        <v>0</v>
      </c>
      <c r="I58" s="68">
        <f t="shared" si="25"/>
        <v>74.642857142857139</v>
      </c>
      <c r="J58" s="72">
        <f t="shared" si="21"/>
        <v>1</v>
      </c>
      <c r="K58" s="72">
        <f t="shared" si="22"/>
        <v>1</v>
      </c>
      <c r="L58" s="72">
        <f t="shared" si="23"/>
        <v>1</v>
      </c>
      <c r="M58" s="72">
        <f t="shared" ca="1" si="13"/>
        <v>1</v>
      </c>
      <c r="N58" s="26"/>
      <c r="O58" s="26"/>
      <c r="P58" s="25"/>
      <c r="Q58" s="25"/>
      <c r="T58" s="24">
        <v>36.502000000000002</v>
      </c>
      <c r="U58" s="74">
        <f t="shared" si="14"/>
        <v>6.5020000000000024</v>
      </c>
      <c r="V58" s="70">
        <f t="shared" si="15"/>
        <v>7</v>
      </c>
      <c r="W58" s="70"/>
      <c r="X58" s="70">
        <f t="shared" si="16"/>
        <v>32.977339488040286</v>
      </c>
      <c r="Y58" s="70">
        <f t="shared" si="17"/>
        <v>2.9773394880402861</v>
      </c>
      <c r="Z58" s="70">
        <f t="shared" si="18"/>
        <v>3</v>
      </c>
      <c r="AA58" s="24">
        <f t="shared" si="19"/>
        <v>7</v>
      </c>
      <c r="AB58" s="67">
        <f t="shared" si="20"/>
        <v>37</v>
      </c>
      <c r="AC58" s="22"/>
    </row>
    <row r="59" spans="1:29" ht="15" customHeight="1" x14ac:dyDescent="0.25">
      <c r="A59" s="71">
        <v>548</v>
      </c>
      <c r="B59" s="71">
        <v>30</v>
      </c>
      <c r="C59" s="68">
        <v>0.2</v>
      </c>
      <c r="D59" s="68">
        <v>262.57</v>
      </c>
      <c r="E59" s="68">
        <v>209.4</v>
      </c>
      <c r="F59" s="68">
        <v>0</v>
      </c>
      <c r="G59" s="68">
        <f t="shared" si="24"/>
        <v>35.133333333333333</v>
      </c>
      <c r="H59" s="68">
        <v>0</v>
      </c>
      <c r="I59" s="68">
        <f t="shared" si="25"/>
        <v>69.666666666666671</v>
      </c>
      <c r="J59" s="72">
        <f t="shared" si="21"/>
        <v>1</v>
      </c>
      <c r="K59" s="72">
        <f t="shared" si="22"/>
        <v>1</v>
      </c>
      <c r="L59" s="72">
        <f t="shared" si="23"/>
        <v>1</v>
      </c>
      <c r="M59" s="72">
        <f t="shared" ca="1" si="13"/>
        <v>0</v>
      </c>
      <c r="N59" s="26"/>
      <c r="O59" s="26"/>
      <c r="P59" s="25"/>
      <c r="Q59" s="25"/>
      <c r="T59" s="24">
        <v>12.583</v>
      </c>
      <c r="U59" s="74">
        <f t="shared" si="14"/>
        <v>-17.417000000000002</v>
      </c>
      <c r="V59" s="70">
        <f t="shared" si="15"/>
        <v>-17</v>
      </c>
      <c r="W59" s="70"/>
      <c r="X59" s="70">
        <f t="shared" si="16"/>
        <v>32.977339488040286</v>
      </c>
      <c r="Y59" s="70">
        <f t="shared" si="17"/>
        <v>2.9773394880402861</v>
      </c>
      <c r="Z59" s="70">
        <f t="shared" si="18"/>
        <v>3</v>
      </c>
      <c r="AA59" s="24">
        <f t="shared" si="19"/>
        <v>3</v>
      </c>
      <c r="AB59" s="67">
        <f t="shared" si="20"/>
        <v>33</v>
      </c>
      <c r="AC59" s="22"/>
    </row>
    <row r="60" spans="1:29" ht="15" customHeight="1" x14ac:dyDescent="0.25">
      <c r="A60" s="71">
        <v>588</v>
      </c>
      <c r="B60" s="71">
        <v>30</v>
      </c>
      <c r="C60" s="68">
        <v>0.3</v>
      </c>
      <c r="D60" s="68">
        <v>262.66000000000003</v>
      </c>
      <c r="E60" s="68">
        <v>209.4</v>
      </c>
      <c r="F60" s="68">
        <v>0</v>
      </c>
      <c r="G60" s="68">
        <f t="shared" si="24"/>
        <v>30.4375</v>
      </c>
      <c r="H60" s="68">
        <v>0</v>
      </c>
      <c r="I60" s="68">
        <f t="shared" si="25"/>
        <v>65.3125</v>
      </c>
      <c r="J60" s="72">
        <f t="shared" si="21"/>
        <v>1</v>
      </c>
      <c r="K60" s="72">
        <f t="shared" si="22"/>
        <v>1</v>
      </c>
      <c r="L60" s="72">
        <f t="shared" si="23"/>
        <v>1</v>
      </c>
      <c r="M60" s="72">
        <f t="shared" ca="1" si="13"/>
        <v>1</v>
      </c>
      <c r="N60" s="26"/>
      <c r="O60" s="26"/>
      <c r="P60" s="25"/>
      <c r="Q60" s="25"/>
      <c r="T60" s="24">
        <v>29.308</v>
      </c>
      <c r="U60" s="74">
        <f t="shared" si="14"/>
        <v>-0.69200000000000017</v>
      </c>
      <c r="V60" s="70">
        <f t="shared" si="15"/>
        <v>-1</v>
      </c>
      <c r="W60" s="70"/>
      <c r="X60" s="70">
        <f t="shared" si="16"/>
        <v>32.977339488040286</v>
      </c>
      <c r="Y60" s="70">
        <f t="shared" si="17"/>
        <v>2.9773394880402861</v>
      </c>
      <c r="Z60" s="70">
        <f t="shared" si="18"/>
        <v>3</v>
      </c>
      <c r="AA60" s="24">
        <f t="shared" si="19"/>
        <v>3</v>
      </c>
      <c r="AB60" s="67">
        <f t="shared" si="20"/>
        <v>33</v>
      </c>
      <c r="AC60" s="22"/>
    </row>
    <row r="61" spans="1:29" ht="15" customHeight="1" x14ac:dyDescent="0.25">
      <c r="A61" s="71">
        <v>606</v>
      </c>
      <c r="B61" s="71">
        <v>30</v>
      </c>
      <c r="C61" s="68">
        <v>0.2</v>
      </c>
      <c r="D61" s="68">
        <v>262.75</v>
      </c>
      <c r="E61" s="68">
        <v>209.4</v>
      </c>
      <c r="F61" s="68">
        <v>0</v>
      </c>
      <c r="G61" s="68">
        <f t="shared" si="24"/>
        <v>27.588235294117649</v>
      </c>
      <c r="H61" s="68">
        <v>0</v>
      </c>
      <c r="I61" s="68">
        <f t="shared" si="25"/>
        <v>61.470588235294116</v>
      </c>
      <c r="J61" s="72">
        <f t="shared" si="21"/>
        <v>1</v>
      </c>
      <c r="K61" s="72">
        <f t="shared" si="22"/>
        <v>1</v>
      </c>
      <c r="L61" s="72">
        <f t="shared" si="23"/>
        <v>1</v>
      </c>
      <c r="M61" s="72">
        <f t="shared" ca="1" si="13"/>
        <v>0</v>
      </c>
      <c r="N61" s="26"/>
      <c r="O61" s="26"/>
      <c r="P61" s="25"/>
      <c r="Q61" s="25"/>
      <c r="T61" s="24">
        <v>20.827999999999999</v>
      </c>
      <c r="U61" s="74">
        <f t="shared" si="14"/>
        <v>-9.1720000000000006</v>
      </c>
      <c r="V61" s="70">
        <f t="shared" si="15"/>
        <v>-9</v>
      </c>
      <c r="W61" s="70"/>
      <c r="X61" s="70">
        <f t="shared" si="16"/>
        <v>32.977339488040286</v>
      </c>
      <c r="Y61" s="70">
        <f t="shared" si="17"/>
        <v>2.9773394880402861</v>
      </c>
      <c r="Z61" s="70">
        <f t="shared" si="18"/>
        <v>3</v>
      </c>
      <c r="AA61" s="24">
        <f t="shared" si="19"/>
        <v>3</v>
      </c>
      <c r="AB61" s="67">
        <f t="shared" si="20"/>
        <v>33</v>
      </c>
      <c r="AC61" s="22"/>
    </row>
    <row r="62" spans="1:29" ht="15" customHeight="1" x14ac:dyDescent="0.25">
      <c r="A62" s="71">
        <v>472</v>
      </c>
      <c r="B62" s="71">
        <v>30</v>
      </c>
      <c r="C62" s="68">
        <v>0</v>
      </c>
      <c r="D62" s="68">
        <v>262.82</v>
      </c>
      <c r="E62" s="68">
        <v>209.4</v>
      </c>
      <c r="F62" s="68">
        <v>0</v>
      </c>
      <c r="G62" s="68">
        <f t="shared" si="24"/>
        <v>33.5</v>
      </c>
      <c r="H62" s="68">
        <v>0</v>
      </c>
      <c r="I62" s="68">
        <f t="shared" si="25"/>
        <v>58.055555555555557</v>
      </c>
      <c r="J62" s="72">
        <f t="shared" si="21"/>
        <v>1</v>
      </c>
      <c r="K62" s="72">
        <f t="shared" si="22"/>
        <v>1</v>
      </c>
      <c r="L62" s="72">
        <f t="shared" si="23"/>
        <v>1</v>
      </c>
      <c r="M62" s="72">
        <f t="shared" ca="1" si="13"/>
        <v>0</v>
      </c>
      <c r="N62" s="26"/>
      <c r="O62" s="26"/>
      <c r="P62" s="25"/>
      <c r="Q62" s="25"/>
      <c r="T62" s="24">
        <v>20.779</v>
      </c>
      <c r="U62" s="74">
        <f t="shared" si="14"/>
        <v>-9.2210000000000001</v>
      </c>
      <c r="V62" s="70">
        <f t="shared" si="15"/>
        <v>-9</v>
      </c>
      <c r="W62" s="70"/>
      <c r="X62" s="70">
        <f t="shared" si="16"/>
        <v>32.977339488040286</v>
      </c>
      <c r="Y62" s="70">
        <f t="shared" si="17"/>
        <v>2.9773394880402861</v>
      </c>
      <c r="Z62" s="70">
        <f t="shared" si="18"/>
        <v>3</v>
      </c>
      <c r="AA62" s="24">
        <f t="shared" si="19"/>
        <v>3</v>
      </c>
      <c r="AB62" s="67">
        <f t="shared" si="20"/>
        <v>33</v>
      </c>
      <c r="AC62" s="22"/>
    </row>
    <row r="63" spans="1:29" ht="15" customHeight="1" x14ac:dyDescent="0.25">
      <c r="A63" s="71">
        <v>506</v>
      </c>
      <c r="B63" s="71">
        <v>30</v>
      </c>
      <c r="C63" s="68">
        <v>0.2</v>
      </c>
      <c r="D63" s="68">
        <v>262.89</v>
      </c>
      <c r="E63" s="68">
        <v>209.4</v>
      </c>
      <c r="F63" s="68">
        <v>0</v>
      </c>
      <c r="G63" s="68">
        <f t="shared" si="24"/>
        <v>29.94736842105263</v>
      </c>
      <c r="H63" s="68">
        <v>0</v>
      </c>
      <c r="I63" s="68">
        <f t="shared" si="25"/>
        <v>55</v>
      </c>
      <c r="J63" s="72">
        <f t="shared" si="21"/>
        <v>1</v>
      </c>
      <c r="K63" s="72">
        <f t="shared" si="22"/>
        <v>1</v>
      </c>
      <c r="L63" s="72">
        <f t="shared" si="23"/>
        <v>1</v>
      </c>
      <c r="M63" s="72">
        <f t="shared" ca="1" si="13"/>
        <v>1</v>
      </c>
      <c r="N63" s="26"/>
      <c r="O63" s="26"/>
      <c r="P63" s="25"/>
      <c r="Q63" s="25"/>
      <c r="T63" s="24">
        <v>20.696000000000002</v>
      </c>
      <c r="U63" s="74">
        <f t="shared" si="14"/>
        <v>-9.3039999999999985</v>
      </c>
      <c r="V63" s="70">
        <f t="shared" si="15"/>
        <v>-9</v>
      </c>
      <c r="W63" s="70"/>
      <c r="X63" s="70">
        <f t="shared" si="16"/>
        <v>32.977339488040286</v>
      </c>
      <c r="Y63" s="70">
        <f t="shared" si="17"/>
        <v>2.9773394880402861</v>
      </c>
      <c r="Z63" s="70">
        <f t="shared" si="18"/>
        <v>3</v>
      </c>
      <c r="AA63" s="24">
        <f t="shared" si="19"/>
        <v>3</v>
      </c>
      <c r="AB63" s="67">
        <f t="shared" si="20"/>
        <v>33</v>
      </c>
      <c r="AC63" s="22"/>
    </row>
    <row r="64" spans="1:29" ht="15" customHeight="1" x14ac:dyDescent="0.25">
      <c r="A64" s="71">
        <v>406</v>
      </c>
      <c r="B64" s="71">
        <v>30</v>
      </c>
      <c r="C64" s="68">
        <v>0.2</v>
      </c>
      <c r="D64" s="68">
        <v>262.95</v>
      </c>
      <c r="E64" s="68">
        <v>209.4</v>
      </c>
      <c r="F64" s="68">
        <v>0</v>
      </c>
      <c r="G64" s="68">
        <f t="shared" si="24"/>
        <v>33.450000000000003</v>
      </c>
      <c r="H64" s="68">
        <v>0</v>
      </c>
      <c r="I64" s="68">
        <f t="shared" si="25"/>
        <v>52.25</v>
      </c>
      <c r="J64" s="72">
        <f t="shared" si="21"/>
        <v>1</v>
      </c>
      <c r="K64" s="72">
        <f t="shared" si="22"/>
        <v>1</v>
      </c>
      <c r="L64" s="72">
        <f t="shared" si="23"/>
        <v>1</v>
      </c>
      <c r="M64" s="72">
        <f t="shared" ca="1" si="13"/>
        <v>1</v>
      </c>
      <c r="N64" s="26"/>
      <c r="O64" s="26"/>
      <c r="P64" s="25"/>
      <c r="Q64" s="25"/>
      <c r="T64" s="24">
        <v>20.751000000000001</v>
      </c>
      <c r="U64" s="74">
        <f t="shared" si="14"/>
        <v>-9.2489999999999988</v>
      </c>
      <c r="V64" s="70">
        <f t="shared" si="15"/>
        <v>-9</v>
      </c>
      <c r="W64" s="70"/>
      <c r="X64" s="70">
        <f t="shared" si="16"/>
        <v>32.977339488040286</v>
      </c>
      <c r="Y64" s="70">
        <f t="shared" si="17"/>
        <v>2.9773394880402861</v>
      </c>
      <c r="Z64" s="70">
        <f t="shared" si="18"/>
        <v>3</v>
      </c>
      <c r="AA64" s="24">
        <f t="shared" si="19"/>
        <v>3</v>
      </c>
      <c r="AB64" s="67">
        <f t="shared" si="20"/>
        <v>33</v>
      </c>
      <c r="AC64" s="22"/>
    </row>
    <row r="65" spans="1:29" ht="15" customHeight="1" x14ac:dyDescent="0.25">
      <c r="A65" s="71">
        <v>472</v>
      </c>
      <c r="B65" s="71">
        <v>30</v>
      </c>
      <c r="C65" s="68">
        <v>0.2</v>
      </c>
      <c r="D65" s="68">
        <v>263.02</v>
      </c>
      <c r="E65" s="68">
        <v>209.4</v>
      </c>
      <c r="F65" s="68">
        <v>0</v>
      </c>
      <c r="G65" s="68">
        <f t="shared" si="24"/>
        <v>28.714285714285715</v>
      </c>
      <c r="H65" s="68">
        <v>0</v>
      </c>
      <c r="I65" s="68">
        <f t="shared" si="25"/>
        <v>49.761904761904759</v>
      </c>
      <c r="J65" s="72">
        <f t="shared" si="21"/>
        <v>1</v>
      </c>
      <c r="K65" s="72">
        <f t="shared" si="22"/>
        <v>1</v>
      </c>
      <c r="L65" s="72">
        <f t="shared" si="23"/>
        <v>1</v>
      </c>
      <c r="M65" s="72">
        <f t="shared" ca="1" si="13"/>
        <v>1</v>
      </c>
      <c r="N65" s="26"/>
      <c r="O65" s="26"/>
      <c r="P65" s="25"/>
      <c r="Q65" s="25"/>
      <c r="T65" s="24">
        <v>20.835000000000001</v>
      </c>
      <c r="U65" s="74">
        <f t="shared" si="14"/>
        <v>-9.1649999999999991</v>
      </c>
      <c r="V65" s="70">
        <f t="shared" si="15"/>
        <v>-9</v>
      </c>
      <c r="W65" s="70"/>
      <c r="X65" s="70">
        <f t="shared" si="16"/>
        <v>32.977339488040286</v>
      </c>
      <c r="Y65" s="70">
        <f t="shared" si="17"/>
        <v>2.9773394880402861</v>
      </c>
      <c r="Z65" s="70">
        <f t="shared" si="18"/>
        <v>3</v>
      </c>
      <c r="AA65" s="24">
        <f t="shared" si="19"/>
        <v>3</v>
      </c>
      <c r="AB65" s="67">
        <f t="shared" si="20"/>
        <v>33</v>
      </c>
      <c r="AC65" s="22"/>
    </row>
    <row r="66" spans="1:29" ht="15" customHeight="1" x14ac:dyDescent="0.25">
      <c r="A66" s="71">
        <v>372</v>
      </c>
      <c r="B66" s="71">
        <v>30</v>
      </c>
      <c r="C66" s="68">
        <v>0</v>
      </c>
      <c r="D66" s="68">
        <v>263.08</v>
      </c>
      <c r="E66" s="68">
        <v>209.4</v>
      </c>
      <c r="F66" s="68">
        <v>0</v>
      </c>
      <c r="G66" s="68">
        <f t="shared" si="24"/>
        <v>31.954545454545453</v>
      </c>
      <c r="H66" s="68">
        <v>0</v>
      </c>
      <c r="I66" s="68">
        <f t="shared" si="25"/>
        <v>47.5</v>
      </c>
      <c r="J66" s="72">
        <f t="shared" si="21"/>
        <v>1</v>
      </c>
      <c r="K66" s="72">
        <f t="shared" si="22"/>
        <v>1</v>
      </c>
      <c r="L66" s="72">
        <f t="shared" si="23"/>
        <v>1</v>
      </c>
      <c r="M66" s="72">
        <f t="shared" ref="M66:M97" ca="1" si="26">IF(RAND()&lt;0.5,0,1)</f>
        <v>0</v>
      </c>
      <c r="N66" s="26"/>
      <c r="O66" s="26"/>
      <c r="P66" s="25"/>
      <c r="Q66" s="25"/>
      <c r="T66" s="24">
        <v>22.216999999999999</v>
      </c>
      <c r="U66" s="74">
        <f t="shared" ref="U66:U97" si="27">T66-B66</f>
        <v>-7.7830000000000013</v>
      </c>
      <c r="V66" s="70">
        <f t="shared" ref="V66:V97" si="28">ROUND(U66,0)</f>
        <v>-8</v>
      </c>
      <c r="W66" s="70"/>
      <c r="X66" s="70">
        <f t="shared" ref="X66:X97" si="29">B66/$W$2*$W$3</f>
        <v>32.977339488040286</v>
      </c>
      <c r="Y66" s="70">
        <f t="shared" ref="Y66:Y97" si="30">X66-B66</f>
        <v>2.9773394880402861</v>
      </c>
      <c r="Z66" s="70">
        <f t="shared" ref="Z66:Z97" si="31">ROUND(Y66,0)</f>
        <v>3</v>
      </c>
      <c r="AA66" s="24">
        <f t="shared" ref="AA66:AA97" si="32">IF(V66&gt;=0,V66,Z66)</f>
        <v>3</v>
      </c>
      <c r="AB66" s="67">
        <f t="shared" ref="AB66:AB97" si="33">B66+AA66</f>
        <v>33</v>
      </c>
      <c r="AC66" s="22"/>
    </row>
    <row r="67" spans="1:29" ht="15" customHeight="1" x14ac:dyDescent="0.25">
      <c r="A67" s="71">
        <v>372</v>
      </c>
      <c r="B67" s="71">
        <v>30</v>
      </c>
      <c r="C67" s="68">
        <v>0</v>
      </c>
      <c r="D67" s="68">
        <v>263.13</v>
      </c>
      <c r="E67" s="68">
        <v>209.4</v>
      </c>
      <c r="F67" s="68">
        <v>0</v>
      </c>
      <c r="G67" s="68">
        <f t="shared" si="24"/>
        <v>30.565217391304348</v>
      </c>
      <c r="H67" s="68">
        <v>0</v>
      </c>
      <c r="I67" s="68">
        <f t="shared" si="25"/>
        <v>45.434782608695649</v>
      </c>
      <c r="J67" s="72">
        <f t="shared" ref="J67:J97" si="34">IF(ABS(B67-B66)&lt;=50,1,0)</f>
        <v>1</v>
      </c>
      <c r="K67" s="72">
        <f t="shared" ref="K67:K97" si="35">IF(ABS((B67-B66))&lt;=50,1,IF((B67-B66)*(1)&gt;=0,1,-1))</f>
        <v>1</v>
      </c>
      <c r="L67" s="72">
        <f t="shared" si="23"/>
        <v>1</v>
      </c>
      <c r="M67" s="72">
        <f t="shared" ca="1" si="26"/>
        <v>0</v>
      </c>
      <c r="N67" s="26"/>
      <c r="O67" s="26"/>
      <c r="P67" s="25"/>
      <c r="Q67" s="25"/>
      <c r="T67" s="24">
        <v>14.583</v>
      </c>
      <c r="U67" s="74">
        <f t="shared" si="27"/>
        <v>-15.417</v>
      </c>
      <c r="V67" s="70">
        <f t="shared" si="28"/>
        <v>-15</v>
      </c>
      <c r="W67" s="70"/>
      <c r="X67" s="70">
        <f t="shared" si="29"/>
        <v>32.977339488040286</v>
      </c>
      <c r="Y67" s="70">
        <f t="shared" si="30"/>
        <v>2.9773394880402861</v>
      </c>
      <c r="Z67" s="70">
        <f t="shared" si="31"/>
        <v>3</v>
      </c>
      <c r="AA67" s="24">
        <f t="shared" si="32"/>
        <v>3</v>
      </c>
      <c r="AB67" s="67">
        <f t="shared" si="33"/>
        <v>33</v>
      </c>
      <c r="AC67" s="22"/>
    </row>
    <row r="68" spans="1:29" ht="15" customHeight="1" x14ac:dyDescent="0.25">
      <c r="A68" s="71">
        <v>294</v>
      </c>
      <c r="B68" s="71">
        <v>30</v>
      </c>
      <c r="C68" s="68">
        <v>0</v>
      </c>
      <c r="D68" s="68">
        <v>263.17</v>
      </c>
      <c r="E68" s="68">
        <v>209.4</v>
      </c>
      <c r="F68" s="68">
        <v>0</v>
      </c>
      <c r="G68" s="68">
        <f t="shared" si="24"/>
        <v>32.541666666666664</v>
      </c>
      <c r="H68" s="68">
        <v>0</v>
      </c>
      <c r="I68" s="68">
        <f t="shared" si="25"/>
        <v>43.541666666666664</v>
      </c>
      <c r="J68" s="72">
        <f t="shared" si="34"/>
        <v>1</v>
      </c>
      <c r="K68" s="72">
        <f t="shared" si="35"/>
        <v>1</v>
      </c>
      <c r="L68" s="72">
        <f t="shared" si="23"/>
        <v>1</v>
      </c>
      <c r="M68" s="72">
        <f t="shared" ca="1" si="26"/>
        <v>0</v>
      </c>
      <c r="N68" s="26"/>
      <c r="O68" s="26"/>
      <c r="P68" s="25"/>
      <c r="Q68" s="25"/>
      <c r="T68" s="24">
        <v>24.306999999999999</v>
      </c>
      <c r="U68" s="74">
        <f t="shared" si="27"/>
        <v>-5.6930000000000014</v>
      </c>
      <c r="V68" s="70">
        <f t="shared" si="28"/>
        <v>-6</v>
      </c>
      <c r="W68" s="70"/>
      <c r="X68" s="70">
        <f t="shared" si="29"/>
        <v>32.977339488040286</v>
      </c>
      <c r="Y68" s="70">
        <f t="shared" si="30"/>
        <v>2.9773394880402861</v>
      </c>
      <c r="Z68" s="70">
        <f t="shared" si="31"/>
        <v>3</v>
      </c>
      <c r="AA68" s="24">
        <f t="shared" si="32"/>
        <v>3</v>
      </c>
      <c r="AB68" s="67">
        <f t="shared" si="33"/>
        <v>33</v>
      </c>
      <c r="AC68" s="22"/>
    </row>
    <row r="69" spans="1:29" ht="15" customHeight="1" x14ac:dyDescent="0.25">
      <c r="A69" s="71">
        <v>366</v>
      </c>
      <c r="B69" s="71">
        <v>30</v>
      </c>
      <c r="C69" s="68">
        <v>0</v>
      </c>
      <c r="D69" s="68">
        <v>263.22000000000003</v>
      </c>
      <c r="E69" s="68">
        <v>209.4</v>
      </c>
      <c r="F69" s="68">
        <v>0</v>
      </c>
      <c r="G69" s="68">
        <f t="shared" si="24"/>
        <v>28.36</v>
      </c>
      <c r="H69" s="68">
        <v>0</v>
      </c>
      <c r="I69" s="68">
        <f t="shared" si="25"/>
        <v>41.8</v>
      </c>
      <c r="J69" s="72">
        <f t="shared" si="34"/>
        <v>1</v>
      </c>
      <c r="K69" s="72">
        <f t="shared" si="35"/>
        <v>1</v>
      </c>
      <c r="L69" s="72">
        <f t="shared" si="23"/>
        <v>1</v>
      </c>
      <c r="M69" s="72">
        <f t="shared" ca="1" si="26"/>
        <v>1</v>
      </c>
      <c r="N69" s="26"/>
      <c r="O69" s="26"/>
      <c r="P69" s="25"/>
      <c r="Q69" s="25"/>
      <c r="T69" s="24">
        <v>17.271000000000001</v>
      </c>
      <c r="U69" s="74">
        <f t="shared" si="27"/>
        <v>-12.728999999999999</v>
      </c>
      <c r="V69" s="70">
        <f t="shared" si="28"/>
        <v>-13</v>
      </c>
      <c r="W69" s="70"/>
      <c r="X69" s="70">
        <f t="shared" si="29"/>
        <v>32.977339488040286</v>
      </c>
      <c r="Y69" s="70">
        <f t="shared" si="30"/>
        <v>2.9773394880402861</v>
      </c>
      <c r="Z69" s="70">
        <f t="shared" si="31"/>
        <v>3</v>
      </c>
      <c r="AA69" s="24">
        <f t="shared" si="32"/>
        <v>3</v>
      </c>
      <c r="AB69" s="67">
        <f t="shared" si="33"/>
        <v>33</v>
      </c>
      <c r="AC69" s="22"/>
    </row>
    <row r="70" spans="1:29" ht="15" customHeight="1" x14ac:dyDescent="0.25">
      <c r="A70" s="71">
        <v>222</v>
      </c>
      <c r="B70" s="71">
        <v>30</v>
      </c>
      <c r="C70" s="68">
        <v>0</v>
      </c>
      <c r="D70" s="68">
        <v>263.25</v>
      </c>
      <c r="E70" s="68">
        <v>209.4</v>
      </c>
      <c r="F70" s="68">
        <v>0</v>
      </c>
      <c r="G70" s="68">
        <f t="shared" si="24"/>
        <v>32.807692307692307</v>
      </c>
      <c r="H70" s="68">
        <v>0</v>
      </c>
      <c r="I70" s="68">
        <f t="shared" si="25"/>
        <v>40.192307692307693</v>
      </c>
      <c r="J70" s="72">
        <f t="shared" si="34"/>
        <v>1</v>
      </c>
      <c r="K70" s="72">
        <f t="shared" si="35"/>
        <v>1</v>
      </c>
      <c r="L70" s="72">
        <f t="shared" si="23"/>
        <v>1</v>
      </c>
      <c r="M70" s="72">
        <f t="shared" ca="1" si="26"/>
        <v>1</v>
      </c>
      <c r="N70" s="26"/>
      <c r="O70" s="26"/>
      <c r="P70" s="25"/>
      <c r="Q70" s="25"/>
      <c r="T70" s="24">
        <v>8.9510000000000005</v>
      </c>
      <c r="U70" s="74">
        <f t="shared" si="27"/>
        <v>-21.048999999999999</v>
      </c>
      <c r="V70" s="70">
        <f t="shared" si="28"/>
        <v>-21</v>
      </c>
      <c r="W70" s="70"/>
      <c r="X70" s="70">
        <f t="shared" si="29"/>
        <v>32.977339488040286</v>
      </c>
      <c r="Y70" s="70">
        <f t="shared" si="30"/>
        <v>2.9773394880402861</v>
      </c>
      <c r="Z70" s="70">
        <f t="shared" si="31"/>
        <v>3</v>
      </c>
      <c r="AA70" s="24">
        <f t="shared" si="32"/>
        <v>3</v>
      </c>
      <c r="AB70" s="67">
        <f t="shared" si="33"/>
        <v>33</v>
      </c>
      <c r="AC70" s="22"/>
    </row>
    <row r="71" spans="1:29" ht="15" customHeight="1" x14ac:dyDescent="0.25">
      <c r="A71" s="71">
        <v>294</v>
      </c>
      <c r="B71" s="71">
        <v>30</v>
      </c>
      <c r="C71" s="68">
        <v>0</v>
      </c>
      <c r="D71" s="68">
        <v>263.3</v>
      </c>
      <c r="E71" s="68">
        <v>209.4</v>
      </c>
      <c r="F71" s="68">
        <v>0</v>
      </c>
      <c r="G71" s="68">
        <f t="shared" si="24"/>
        <v>28.925925925925927</v>
      </c>
      <c r="H71" s="68">
        <v>0</v>
      </c>
      <c r="I71" s="68">
        <f t="shared" si="25"/>
        <v>38.703703703703702</v>
      </c>
      <c r="J71" s="72">
        <f t="shared" si="34"/>
        <v>1</v>
      </c>
      <c r="K71" s="72">
        <f t="shared" si="35"/>
        <v>1</v>
      </c>
      <c r="L71" s="72">
        <f t="shared" ref="L71:L97" si="36">IF(OR(COUNTIF(K67:K71,1)=5,COUNTIF(K67:K71,-1)=5),1,0)</f>
        <v>1</v>
      </c>
      <c r="M71" s="72">
        <f t="shared" ca="1" si="26"/>
        <v>1</v>
      </c>
      <c r="N71" s="26"/>
      <c r="O71" s="26"/>
      <c r="P71" s="25"/>
      <c r="Q71" s="25"/>
      <c r="T71" s="24">
        <v>34.790999999999997</v>
      </c>
      <c r="U71" s="74">
        <f t="shared" si="27"/>
        <v>4.7909999999999968</v>
      </c>
      <c r="V71" s="70">
        <f t="shared" si="28"/>
        <v>5</v>
      </c>
      <c r="W71" s="70"/>
      <c r="X71" s="70">
        <f t="shared" si="29"/>
        <v>32.977339488040286</v>
      </c>
      <c r="Y71" s="70">
        <f t="shared" si="30"/>
        <v>2.9773394880402861</v>
      </c>
      <c r="Z71" s="70">
        <f t="shared" si="31"/>
        <v>3</v>
      </c>
      <c r="AA71" s="24">
        <f t="shared" si="32"/>
        <v>5</v>
      </c>
      <c r="AB71" s="67">
        <f t="shared" si="33"/>
        <v>35</v>
      </c>
      <c r="AC71" s="22"/>
    </row>
    <row r="72" spans="1:29" ht="15" customHeight="1" x14ac:dyDescent="0.25">
      <c r="A72" s="71">
        <v>294</v>
      </c>
      <c r="B72" s="71">
        <v>30</v>
      </c>
      <c r="C72" s="68">
        <v>0.1</v>
      </c>
      <c r="D72" s="68">
        <v>263.33999999999997</v>
      </c>
      <c r="E72" s="68">
        <v>209.4</v>
      </c>
      <c r="F72" s="68">
        <v>0</v>
      </c>
      <c r="G72" s="68">
        <f t="shared" si="24"/>
        <v>27.892857142857142</v>
      </c>
      <c r="H72" s="68">
        <v>0</v>
      </c>
      <c r="I72" s="68">
        <f t="shared" si="25"/>
        <v>37.321428571428569</v>
      </c>
      <c r="J72" s="72">
        <f t="shared" si="34"/>
        <v>1</v>
      </c>
      <c r="K72" s="72">
        <f t="shared" si="35"/>
        <v>1</v>
      </c>
      <c r="L72" s="72">
        <f t="shared" si="36"/>
        <v>1</v>
      </c>
      <c r="M72" s="72">
        <f t="shared" ca="1" si="26"/>
        <v>1</v>
      </c>
      <c r="N72" s="26"/>
      <c r="O72" s="26"/>
      <c r="P72" s="25"/>
      <c r="Q72" s="25"/>
      <c r="T72" s="24">
        <v>1.581</v>
      </c>
      <c r="U72" s="74">
        <f t="shared" si="27"/>
        <v>-28.419</v>
      </c>
      <c r="V72" s="70">
        <f t="shared" si="28"/>
        <v>-28</v>
      </c>
      <c r="W72" s="70"/>
      <c r="X72" s="70">
        <f t="shared" si="29"/>
        <v>32.977339488040286</v>
      </c>
      <c r="Y72" s="70">
        <f t="shared" si="30"/>
        <v>2.9773394880402861</v>
      </c>
      <c r="Z72" s="70">
        <f t="shared" si="31"/>
        <v>3</v>
      </c>
      <c r="AA72" s="24">
        <f t="shared" si="32"/>
        <v>3</v>
      </c>
      <c r="AB72" s="67">
        <f t="shared" si="33"/>
        <v>33</v>
      </c>
      <c r="AC72" s="22"/>
    </row>
    <row r="73" spans="1:29" ht="15" customHeight="1" x14ac:dyDescent="0.25">
      <c r="A73" s="71">
        <v>258</v>
      </c>
      <c r="B73" s="71">
        <v>30</v>
      </c>
      <c r="C73" s="68">
        <v>0</v>
      </c>
      <c r="D73" s="68">
        <v>263.37</v>
      </c>
      <c r="E73" s="68">
        <v>209.4</v>
      </c>
      <c r="F73" s="68">
        <v>0</v>
      </c>
      <c r="G73" s="68">
        <f t="shared" si="24"/>
        <v>28.172413793103448</v>
      </c>
      <c r="H73" s="68">
        <v>0</v>
      </c>
      <c r="I73" s="68">
        <f t="shared" si="25"/>
        <v>36.03448275862069</v>
      </c>
      <c r="J73" s="72">
        <f t="shared" si="34"/>
        <v>1</v>
      </c>
      <c r="K73" s="72">
        <f t="shared" si="35"/>
        <v>1</v>
      </c>
      <c r="L73" s="72">
        <f t="shared" si="36"/>
        <v>1</v>
      </c>
      <c r="M73" s="72">
        <f t="shared" ca="1" si="26"/>
        <v>0</v>
      </c>
      <c r="N73" s="26"/>
      <c r="O73" s="26"/>
      <c r="P73" s="25"/>
      <c r="Q73" s="25"/>
      <c r="T73" s="24">
        <v>13.68</v>
      </c>
      <c r="U73" s="74">
        <f t="shared" si="27"/>
        <v>-16.32</v>
      </c>
      <c r="V73" s="70">
        <f t="shared" si="28"/>
        <v>-16</v>
      </c>
      <c r="W73" s="70"/>
      <c r="X73" s="70">
        <f t="shared" si="29"/>
        <v>32.977339488040286</v>
      </c>
      <c r="Y73" s="70">
        <f t="shared" si="30"/>
        <v>2.9773394880402861</v>
      </c>
      <c r="Z73" s="70">
        <f t="shared" si="31"/>
        <v>3</v>
      </c>
      <c r="AA73" s="24">
        <f t="shared" si="32"/>
        <v>3</v>
      </c>
      <c r="AB73" s="67">
        <f t="shared" si="33"/>
        <v>33</v>
      </c>
      <c r="AC73" s="22"/>
    </row>
    <row r="74" spans="1:29" ht="15" customHeight="1" x14ac:dyDescent="0.25">
      <c r="A74" s="71">
        <v>216</v>
      </c>
      <c r="B74" s="71">
        <v>30</v>
      </c>
      <c r="C74" s="68">
        <v>0</v>
      </c>
      <c r="D74" s="68">
        <v>263.39999999999998</v>
      </c>
      <c r="E74" s="68">
        <v>209.4</v>
      </c>
      <c r="F74" s="68">
        <v>0</v>
      </c>
      <c r="G74" s="68">
        <f t="shared" si="24"/>
        <v>28.633333333333333</v>
      </c>
      <c r="H74" s="68">
        <v>0</v>
      </c>
      <c r="I74" s="68">
        <f t="shared" si="25"/>
        <v>34.833333333333336</v>
      </c>
      <c r="J74" s="72">
        <f t="shared" si="34"/>
        <v>1</v>
      </c>
      <c r="K74" s="72">
        <f t="shared" si="35"/>
        <v>1</v>
      </c>
      <c r="L74" s="72">
        <f t="shared" si="36"/>
        <v>1</v>
      </c>
      <c r="M74" s="72">
        <f t="shared" ca="1" si="26"/>
        <v>0</v>
      </c>
      <c r="N74" s="26"/>
      <c r="O74" s="26"/>
      <c r="P74" s="25"/>
      <c r="Q74" s="25"/>
      <c r="T74" s="24">
        <v>16.774999999999999</v>
      </c>
      <c r="U74" s="74">
        <f t="shared" si="27"/>
        <v>-13.225000000000001</v>
      </c>
      <c r="V74" s="70">
        <f t="shared" si="28"/>
        <v>-13</v>
      </c>
      <c r="W74" s="70"/>
      <c r="X74" s="70">
        <f t="shared" si="29"/>
        <v>32.977339488040286</v>
      </c>
      <c r="Y74" s="70">
        <f t="shared" si="30"/>
        <v>2.9773394880402861</v>
      </c>
      <c r="Z74" s="70">
        <f t="shared" si="31"/>
        <v>3</v>
      </c>
      <c r="AA74" s="24">
        <f t="shared" si="32"/>
        <v>3</v>
      </c>
      <c r="AB74" s="67">
        <f t="shared" si="33"/>
        <v>33</v>
      </c>
      <c r="AC74" s="22"/>
    </row>
    <row r="75" spans="1:29" ht="15" customHeight="1" x14ac:dyDescent="0.25">
      <c r="A75" s="71">
        <v>258</v>
      </c>
      <c r="B75" s="71">
        <v>30</v>
      </c>
      <c r="C75" s="68">
        <v>0</v>
      </c>
      <c r="D75" s="68">
        <v>263.44</v>
      </c>
      <c r="E75" s="68">
        <v>209.4</v>
      </c>
      <c r="F75" s="68">
        <v>0</v>
      </c>
      <c r="G75" s="68">
        <f t="shared" si="24"/>
        <v>26.35483870967742</v>
      </c>
      <c r="H75" s="68">
        <v>0</v>
      </c>
      <c r="I75" s="68">
        <f t="shared" si="25"/>
        <v>33.70967741935484</v>
      </c>
      <c r="J75" s="72">
        <f t="shared" si="34"/>
        <v>1</v>
      </c>
      <c r="K75" s="72">
        <f t="shared" si="35"/>
        <v>1</v>
      </c>
      <c r="L75" s="72">
        <f t="shared" si="36"/>
        <v>1</v>
      </c>
      <c r="M75" s="72">
        <f t="shared" ca="1" si="26"/>
        <v>1</v>
      </c>
      <c r="N75" s="26"/>
      <c r="O75" s="26"/>
      <c r="P75" s="25"/>
      <c r="Q75" s="25"/>
      <c r="T75" s="24">
        <v>12.555</v>
      </c>
      <c r="U75" s="74">
        <f t="shared" si="27"/>
        <v>-17.445</v>
      </c>
      <c r="V75" s="70">
        <f t="shared" si="28"/>
        <v>-17</v>
      </c>
      <c r="W75" s="70"/>
      <c r="X75" s="70">
        <f t="shared" si="29"/>
        <v>32.977339488040286</v>
      </c>
      <c r="Y75" s="70">
        <f t="shared" si="30"/>
        <v>2.9773394880402861</v>
      </c>
      <c r="Z75" s="70">
        <f t="shared" si="31"/>
        <v>3</v>
      </c>
      <c r="AA75" s="24">
        <f t="shared" si="32"/>
        <v>3</v>
      </c>
      <c r="AB75" s="67">
        <f t="shared" si="33"/>
        <v>33</v>
      </c>
      <c r="AC75" s="22"/>
    </row>
    <row r="76" spans="1:29" ht="15" customHeight="1" x14ac:dyDescent="0.25">
      <c r="A76" s="25">
        <v>186</v>
      </c>
      <c r="B76" s="25">
        <v>30</v>
      </c>
      <c r="C76" s="68">
        <v>0</v>
      </c>
      <c r="D76" s="68">
        <v>263.45999999999998</v>
      </c>
      <c r="E76" s="68">
        <v>209.4</v>
      </c>
      <c r="F76" s="68">
        <v>0</v>
      </c>
      <c r="G76" s="68">
        <f t="shared" si="24"/>
        <v>27.78125</v>
      </c>
      <c r="H76" s="68">
        <v>0</v>
      </c>
      <c r="I76" s="68">
        <f t="shared" si="25"/>
        <v>32.65625</v>
      </c>
      <c r="J76" s="72">
        <f t="shared" si="34"/>
        <v>1</v>
      </c>
      <c r="K76" s="72">
        <f t="shared" si="35"/>
        <v>1</v>
      </c>
      <c r="L76" s="72">
        <f t="shared" si="36"/>
        <v>1</v>
      </c>
      <c r="M76" s="72">
        <f t="shared" ca="1" si="26"/>
        <v>1</v>
      </c>
      <c r="N76" s="25"/>
      <c r="O76" s="25"/>
      <c r="P76" s="25"/>
      <c r="Q76" s="25"/>
      <c r="T76" s="24">
        <v>16.670000000000002</v>
      </c>
      <c r="U76" s="74">
        <f t="shared" si="27"/>
        <v>-13.329999999999998</v>
      </c>
      <c r="V76" s="70">
        <f t="shared" si="28"/>
        <v>-13</v>
      </c>
      <c r="W76" s="70"/>
      <c r="X76" s="70">
        <f t="shared" si="29"/>
        <v>32.977339488040286</v>
      </c>
      <c r="Y76" s="70">
        <f t="shared" si="30"/>
        <v>2.9773394880402861</v>
      </c>
      <c r="Z76" s="70">
        <f t="shared" si="31"/>
        <v>3</v>
      </c>
      <c r="AA76" s="24">
        <f t="shared" si="32"/>
        <v>3</v>
      </c>
      <c r="AB76" s="67">
        <f t="shared" si="33"/>
        <v>33</v>
      </c>
      <c r="AC76" s="22"/>
    </row>
    <row r="77" spans="1:29" ht="15" customHeight="1" x14ac:dyDescent="0.25">
      <c r="A77" s="25">
        <v>222</v>
      </c>
      <c r="B77" s="25">
        <v>30</v>
      </c>
      <c r="C77" s="68">
        <v>0.2</v>
      </c>
      <c r="D77" s="68">
        <v>263.49</v>
      </c>
      <c r="E77" s="68">
        <v>209.4</v>
      </c>
      <c r="F77" s="68">
        <v>0</v>
      </c>
      <c r="G77" s="68">
        <f t="shared" ref="G77:G97" si="37">($A$44-A77)/(ROW(A77)-ROW($A$44))</f>
        <v>25.848484848484848</v>
      </c>
      <c r="H77" s="68">
        <v>0</v>
      </c>
      <c r="I77" s="68">
        <f t="shared" ref="I77:I97" si="38">($A$44-B77)/(ROW(B77)-ROW($A$44))</f>
        <v>31.666666666666668</v>
      </c>
      <c r="J77" s="72">
        <f t="shared" si="34"/>
        <v>1</v>
      </c>
      <c r="K77" s="72">
        <f t="shared" si="35"/>
        <v>1</v>
      </c>
      <c r="L77" s="72">
        <f t="shared" si="36"/>
        <v>1</v>
      </c>
      <c r="M77" s="72">
        <f t="shared" ca="1" si="26"/>
        <v>1</v>
      </c>
      <c r="N77" s="25"/>
      <c r="O77" s="25"/>
      <c r="P77" s="25"/>
      <c r="Q77" s="25"/>
      <c r="T77" s="24">
        <v>16.664000000000001</v>
      </c>
      <c r="U77" s="74">
        <f t="shared" si="27"/>
        <v>-13.335999999999999</v>
      </c>
      <c r="V77" s="70">
        <f t="shared" si="28"/>
        <v>-13</v>
      </c>
      <c r="W77" s="70"/>
      <c r="X77" s="70">
        <f t="shared" si="29"/>
        <v>32.977339488040286</v>
      </c>
      <c r="Y77" s="70">
        <f t="shared" si="30"/>
        <v>2.9773394880402861</v>
      </c>
      <c r="Z77" s="70">
        <f t="shared" si="31"/>
        <v>3</v>
      </c>
      <c r="AA77" s="24">
        <f t="shared" si="32"/>
        <v>3</v>
      </c>
      <c r="AB77" s="67">
        <f t="shared" si="33"/>
        <v>33</v>
      </c>
      <c r="AC77" s="22"/>
    </row>
    <row r="78" spans="1:29" ht="15" customHeight="1" x14ac:dyDescent="0.25">
      <c r="A78" s="25">
        <v>186</v>
      </c>
      <c r="B78" s="25">
        <v>30</v>
      </c>
      <c r="C78" s="68">
        <v>0.2</v>
      </c>
      <c r="D78" s="68">
        <v>263.52</v>
      </c>
      <c r="E78" s="68">
        <v>209.4</v>
      </c>
      <c r="F78" s="68">
        <v>0</v>
      </c>
      <c r="G78" s="68">
        <f t="shared" si="37"/>
        <v>26.147058823529413</v>
      </c>
      <c r="H78" s="68">
        <v>0</v>
      </c>
      <c r="I78" s="68">
        <f t="shared" si="38"/>
        <v>30.735294117647058</v>
      </c>
      <c r="J78" s="72">
        <f t="shared" si="34"/>
        <v>1</v>
      </c>
      <c r="K78" s="72">
        <f t="shared" si="35"/>
        <v>1</v>
      </c>
      <c r="L78" s="72">
        <f t="shared" si="36"/>
        <v>1</v>
      </c>
      <c r="M78" s="72">
        <f t="shared" ca="1" si="26"/>
        <v>0</v>
      </c>
      <c r="N78" s="25"/>
      <c r="O78" s="25"/>
      <c r="P78" s="25"/>
      <c r="Q78" s="25"/>
      <c r="T78" s="24">
        <v>20.722999999999999</v>
      </c>
      <c r="U78" s="74">
        <f t="shared" si="27"/>
        <v>-9.277000000000001</v>
      </c>
      <c r="V78" s="70">
        <f t="shared" si="28"/>
        <v>-9</v>
      </c>
      <c r="W78" s="70"/>
      <c r="X78" s="70">
        <f t="shared" si="29"/>
        <v>32.977339488040286</v>
      </c>
      <c r="Y78" s="70">
        <f t="shared" si="30"/>
        <v>2.9773394880402861</v>
      </c>
      <c r="Z78" s="70">
        <f t="shared" si="31"/>
        <v>3</v>
      </c>
      <c r="AA78" s="24">
        <f t="shared" si="32"/>
        <v>3</v>
      </c>
      <c r="AB78" s="67">
        <f t="shared" si="33"/>
        <v>33</v>
      </c>
      <c r="AC78" s="22"/>
    </row>
    <row r="79" spans="1:29" ht="15" customHeight="1" x14ac:dyDescent="0.25">
      <c r="A79" s="25">
        <v>186</v>
      </c>
      <c r="B79" s="25">
        <v>30</v>
      </c>
      <c r="C79" s="68">
        <v>0</v>
      </c>
      <c r="D79" s="68">
        <v>263.54000000000002</v>
      </c>
      <c r="E79" s="68">
        <v>209.4</v>
      </c>
      <c r="F79" s="68">
        <v>0</v>
      </c>
      <c r="G79" s="68">
        <f t="shared" si="37"/>
        <v>25.4</v>
      </c>
      <c r="H79" s="68">
        <v>0</v>
      </c>
      <c r="I79" s="68">
        <f t="shared" si="38"/>
        <v>29.857142857142858</v>
      </c>
      <c r="J79" s="72">
        <f t="shared" si="34"/>
        <v>1</v>
      </c>
      <c r="K79" s="72">
        <f t="shared" si="35"/>
        <v>1</v>
      </c>
      <c r="L79" s="72">
        <f t="shared" si="36"/>
        <v>1</v>
      </c>
      <c r="M79" s="72">
        <f t="shared" ca="1" si="26"/>
        <v>1</v>
      </c>
      <c r="N79" s="25"/>
      <c r="O79" s="25"/>
      <c r="P79" s="25"/>
      <c r="Q79" s="25"/>
      <c r="T79" s="24">
        <v>12.416</v>
      </c>
      <c r="U79" s="74">
        <f t="shared" si="27"/>
        <v>-17.584</v>
      </c>
      <c r="V79" s="70">
        <f t="shared" si="28"/>
        <v>-18</v>
      </c>
      <c r="W79" s="70"/>
      <c r="X79" s="70">
        <f t="shared" si="29"/>
        <v>32.977339488040286</v>
      </c>
      <c r="Y79" s="70">
        <f t="shared" si="30"/>
        <v>2.9773394880402861</v>
      </c>
      <c r="Z79" s="70">
        <f t="shared" si="31"/>
        <v>3</v>
      </c>
      <c r="AA79" s="24">
        <f t="shared" si="32"/>
        <v>3</v>
      </c>
      <c r="AB79" s="67">
        <f t="shared" si="33"/>
        <v>33</v>
      </c>
      <c r="AC79" s="22"/>
    </row>
    <row r="80" spans="1:29" ht="15" customHeight="1" x14ac:dyDescent="0.25">
      <c r="A80" s="25">
        <v>222</v>
      </c>
      <c r="B80" s="25">
        <v>30</v>
      </c>
      <c r="C80" s="68">
        <v>0</v>
      </c>
      <c r="D80" s="68">
        <v>263.57</v>
      </c>
      <c r="E80" s="68">
        <v>209.4</v>
      </c>
      <c r="F80" s="68">
        <v>0</v>
      </c>
      <c r="G80" s="68">
        <f t="shared" si="37"/>
        <v>23.694444444444443</v>
      </c>
      <c r="H80" s="68">
        <v>0</v>
      </c>
      <c r="I80" s="68">
        <f t="shared" si="38"/>
        <v>29.027777777777779</v>
      </c>
      <c r="J80" s="72">
        <f t="shared" si="34"/>
        <v>1</v>
      </c>
      <c r="K80" s="72">
        <f t="shared" si="35"/>
        <v>1</v>
      </c>
      <c r="L80" s="72">
        <f t="shared" si="36"/>
        <v>1</v>
      </c>
      <c r="M80" s="72">
        <f t="shared" ca="1" si="26"/>
        <v>0</v>
      </c>
      <c r="N80" s="25"/>
      <c r="O80" s="25"/>
      <c r="P80" s="25"/>
      <c r="Q80" s="25"/>
      <c r="T80" s="24">
        <v>20.751000000000001</v>
      </c>
      <c r="U80" s="74">
        <f t="shared" si="27"/>
        <v>-9.2489999999999988</v>
      </c>
      <c r="V80" s="70">
        <f t="shared" si="28"/>
        <v>-9</v>
      </c>
      <c r="W80" s="70"/>
      <c r="X80" s="70">
        <f t="shared" si="29"/>
        <v>32.977339488040286</v>
      </c>
      <c r="Y80" s="70">
        <f t="shared" si="30"/>
        <v>2.9773394880402861</v>
      </c>
      <c r="Z80" s="70">
        <f t="shared" si="31"/>
        <v>3</v>
      </c>
      <c r="AA80" s="24">
        <f t="shared" si="32"/>
        <v>3</v>
      </c>
      <c r="AB80" s="67">
        <f t="shared" si="33"/>
        <v>33</v>
      </c>
      <c r="AC80" s="22"/>
    </row>
    <row r="81" spans="1:29" ht="15" customHeight="1" x14ac:dyDescent="0.25">
      <c r="A81" s="25">
        <v>222</v>
      </c>
      <c r="B81" s="25">
        <v>30</v>
      </c>
      <c r="C81" s="68">
        <v>0</v>
      </c>
      <c r="D81" s="68">
        <v>263.60000000000002</v>
      </c>
      <c r="E81" s="68">
        <v>209.4</v>
      </c>
      <c r="F81" s="68">
        <v>0</v>
      </c>
      <c r="G81" s="68">
        <f t="shared" si="37"/>
        <v>23.054054054054053</v>
      </c>
      <c r="H81" s="68">
        <v>0</v>
      </c>
      <c r="I81" s="68">
        <f t="shared" si="38"/>
        <v>28.243243243243242</v>
      </c>
      <c r="J81" s="72">
        <f t="shared" si="34"/>
        <v>1</v>
      </c>
      <c r="K81" s="72">
        <f t="shared" si="35"/>
        <v>1</v>
      </c>
      <c r="L81" s="72">
        <f t="shared" si="36"/>
        <v>1</v>
      </c>
      <c r="M81" s="72">
        <f t="shared" ca="1" si="26"/>
        <v>1</v>
      </c>
      <c r="N81" s="25"/>
      <c r="O81" s="25"/>
      <c r="P81" s="25"/>
      <c r="Q81" s="25"/>
      <c r="T81" s="24">
        <v>16.664000000000001</v>
      </c>
      <c r="U81" s="74">
        <f t="shared" si="27"/>
        <v>-13.335999999999999</v>
      </c>
      <c r="V81" s="70">
        <f t="shared" si="28"/>
        <v>-13</v>
      </c>
      <c r="W81" s="70"/>
      <c r="X81" s="70">
        <f t="shared" si="29"/>
        <v>32.977339488040286</v>
      </c>
      <c r="Y81" s="70">
        <f t="shared" si="30"/>
        <v>2.9773394880402861</v>
      </c>
      <c r="Z81" s="70">
        <f t="shared" si="31"/>
        <v>3</v>
      </c>
      <c r="AA81" s="24">
        <f t="shared" si="32"/>
        <v>3</v>
      </c>
      <c r="AB81" s="67">
        <f t="shared" si="33"/>
        <v>33</v>
      </c>
      <c r="AC81" s="22"/>
    </row>
    <row r="82" spans="1:29" ht="15" customHeight="1" x14ac:dyDescent="0.25">
      <c r="A82" s="25">
        <v>186</v>
      </c>
      <c r="B82" s="25">
        <v>30</v>
      </c>
      <c r="C82" s="68">
        <v>0</v>
      </c>
      <c r="D82" s="68">
        <v>263.62</v>
      </c>
      <c r="E82" s="68">
        <v>209.4</v>
      </c>
      <c r="F82" s="68">
        <v>0</v>
      </c>
      <c r="G82" s="68">
        <f t="shared" si="37"/>
        <v>23.394736842105264</v>
      </c>
      <c r="H82" s="68">
        <v>0</v>
      </c>
      <c r="I82" s="68">
        <f t="shared" si="38"/>
        <v>27.5</v>
      </c>
      <c r="J82" s="72">
        <f t="shared" si="34"/>
        <v>1</v>
      </c>
      <c r="K82" s="72">
        <f t="shared" si="35"/>
        <v>1</v>
      </c>
      <c r="L82" s="72">
        <f t="shared" si="36"/>
        <v>1</v>
      </c>
      <c r="M82" s="72">
        <f t="shared" ca="1" si="26"/>
        <v>0</v>
      </c>
      <c r="N82" s="25"/>
      <c r="O82" s="25"/>
      <c r="P82" s="25"/>
      <c r="Q82" s="25"/>
      <c r="T82" s="24">
        <v>15.629</v>
      </c>
      <c r="U82" s="74">
        <f t="shared" si="27"/>
        <v>-14.371</v>
      </c>
      <c r="V82" s="70">
        <f t="shared" si="28"/>
        <v>-14</v>
      </c>
      <c r="W82" s="70"/>
      <c r="X82" s="70">
        <f t="shared" si="29"/>
        <v>32.977339488040286</v>
      </c>
      <c r="Y82" s="70">
        <f t="shared" si="30"/>
        <v>2.9773394880402861</v>
      </c>
      <c r="Z82" s="70">
        <f t="shared" si="31"/>
        <v>3</v>
      </c>
      <c r="AA82" s="24">
        <f t="shared" si="32"/>
        <v>3</v>
      </c>
      <c r="AB82" s="67">
        <f t="shared" si="33"/>
        <v>33</v>
      </c>
      <c r="AC82" s="22"/>
    </row>
    <row r="83" spans="1:29" ht="15" customHeight="1" x14ac:dyDescent="0.25">
      <c r="A83" s="25">
        <v>272</v>
      </c>
      <c r="B83" s="25">
        <v>30</v>
      </c>
      <c r="C83" s="68">
        <v>0.1</v>
      </c>
      <c r="D83" s="68">
        <v>263.66000000000003</v>
      </c>
      <c r="E83" s="68">
        <v>209.4</v>
      </c>
      <c r="F83" s="68">
        <v>0</v>
      </c>
      <c r="G83" s="68">
        <f t="shared" si="37"/>
        <v>20.589743589743591</v>
      </c>
      <c r="H83" s="68">
        <v>0</v>
      </c>
      <c r="I83" s="68">
        <f t="shared" si="38"/>
        <v>26.794871794871796</v>
      </c>
      <c r="J83" s="72">
        <f t="shared" si="34"/>
        <v>1</v>
      </c>
      <c r="K83" s="72">
        <f t="shared" si="35"/>
        <v>1</v>
      </c>
      <c r="L83" s="72">
        <f t="shared" si="36"/>
        <v>1</v>
      </c>
      <c r="M83" s="72">
        <f t="shared" ca="1" si="26"/>
        <v>0</v>
      </c>
      <c r="N83" s="25"/>
      <c r="O83" s="25"/>
      <c r="P83" s="25"/>
      <c r="Q83" s="25"/>
      <c r="T83" s="24">
        <v>6.8410000000000002</v>
      </c>
      <c r="U83" s="74">
        <f t="shared" si="27"/>
        <v>-23.158999999999999</v>
      </c>
      <c r="V83" s="70">
        <f t="shared" si="28"/>
        <v>-23</v>
      </c>
      <c r="W83" s="70"/>
      <c r="X83" s="70">
        <f t="shared" si="29"/>
        <v>32.977339488040286</v>
      </c>
      <c r="Y83" s="70">
        <f t="shared" si="30"/>
        <v>2.9773394880402861</v>
      </c>
      <c r="Z83" s="70">
        <f t="shared" si="31"/>
        <v>3</v>
      </c>
      <c r="AA83" s="24">
        <f t="shared" si="32"/>
        <v>3</v>
      </c>
      <c r="AB83" s="67">
        <f t="shared" si="33"/>
        <v>33</v>
      </c>
      <c r="AC83" s="22"/>
    </row>
    <row r="84" spans="1:29" ht="15" customHeight="1" x14ac:dyDescent="0.25">
      <c r="A84" s="25">
        <v>122</v>
      </c>
      <c r="B84" s="25">
        <v>30</v>
      </c>
      <c r="C84" s="68">
        <v>0</v>
      </c>
      <c r="D84" s="68">
        <v>263.68</v>
      </c>
      <c r="E84" s="68">
        <v>209.4</v>
      </c>
      <c r="F84" s="68">
        <v>0</v>
      </c>
      <c r="G84" s="68">
        <f t="shared" si="37"/>
        <v>23.824999999999999</v>
      </c>
      <c r="H84" s="68">
        <v>0</v>
      </c>
      <c r="I84" s="68">
        <f t="shared" si="38"/>
        <v>26.125</v>
      </c>
      <c r="J84" s="72">
        <f t="shared" si="34"/>
        <v>1</v>
      </c>
      <c r="K84" s="72">
        <f t="shared" si="35"/>
        <v>1</v>
      </c>
      <c r="L84" s="72">
        <f t="shared" si="36"/>
        <v>1</v>
      </c>
      <c r="M84" s="72">
        <f t="shared" ca="1" si="26"/>
        <v>0</v>
      </c>
      <c r="N84" s="25"/>
      <c r="O84" s="25"/>
      <c r="P84" s="25"/>
      <c r="Q84" s="25"/>
      <c r="T84" s="24">
        <v>16.033000000000001</v>
      </c>
      <c r="U84" s="74">
        <f t="shared" si="27"/>
        <v>-13.966999999999999</v>
      </c>
      <c r="V84" s="70">
        <f t="shared" si="28"/>
        <v>-14</v>
      </c>
      <c r="W84" s="70"/>
      <c r="X84" s="70">
        <f t="shared" si="29"/>
        <v>32.977339488040286</v>
      </c>
      <c r="Y84" s="70">
        <f t="shared" si="30"/>
        <v>2.9773394880402861</v>
      </c>
      <c r="Z84" s="70">
        <f t="shared" si="31"/>
        <v>3</v>
      </c>
      <c r="AA84" s="24">
        <f t="shared" si="32"/>
        <v>3</v>
      </c>
      <c r="AB84" s="67">
        <f t="shared" si="33"/>
        <v>33</v>
      </c>
      <c r="AC84" s="22"/>
    </row>
    <row r="85" spans="1:29" ht="15" customHeight="1" x14ac:dyDescent="0.25">
      <c r="A85" s="25">
        <v>200</v>
      </c>
      <c r="B85" s="25">
        <v>30</v>
      </c>
      <c r="C85" s="68">
        <v>0.5</v>
      </c>
      <c r="D85" s="68">
        <v>263.7</v>
      </c>
      <c r="E85" s="68">
        <v>209.4</v>
      </c>
      <c r="F85" s="68">
        <v>0</v>
      </c>
      <c r="G85" s="68">
        <f t="shared" si="37"/>
        <v>21.341463414634145</v>
      </c>
      <c r="H85" s="68">
        <v>0</v>
      </c>
      <c r="I85" s="68">
        <f t="shared" si="38"/>
        <v>25.487804878048781</v>
      </c>
      <c r="J85" s="72">
        <f t="shared" si="34"/>
        <v>1</v>
      </c>
      <c r="K85" s="72">
        <f t="shared" si="35"/>
        <v>1</v>
      </c>
      <c r="L85" s="72">
        <f t="shared" si="36"/>
        <v>1</v>
      </c>
      <c r="M85" s="72">
        <f t="shared" ca="1" si="26"/>
        <v>1</v>
      </c>
      <c r="N85" s="25"/>
      <c r="O85" s="25"/>
      <c r="P85" s="25"/>
      <c r="Q85" s="25"/>
      <c r="T85" s="24">
        <v>8.391</v>
      </c>
      <c r="U85" s="74">
        <f t="shared" si="27"/>
        <v>-21.609000000000002</v>
      </c>
      <c r="V85" s="70">
        <f t="shared" si="28"/>
        <v>-22</v>
      </c>
      <c r="W85" s="70"/>
      <c r="X85" s="70">
        <f t="shared" si="29"/>
        <v>32.977339488040286</v>
      </c>
      <c r="Y85" s="70">
        <f t="shared" si="30"/>
        <v>2.9773394880402861</v>
      </c>
      <c r="Z85" s="70">
        <f t="shared" si="31"/>
        <v>3</v>
      </c>
      <c r="AA85" s="24">
        <f t="shared" si="32"/>
        <v>3</v>
      </c>
      <c r="AB85" s="67">
        <f t="shared" si="33"/>
        <v>33</v>
      </c>
      <c r="AC85" s="22"/>
    </row>
    <row r="86" spans="1:29" ht="15" customHeight="1" x14ac:dyDescent="0.25">
      <c r="A86" s="25">
        <v>162</v>
      </c>
      <c r="B86" s="25">
        <v>30</v>
      </c>
      <c r="C86" s="68">
        <v>0.6</v>
      </c>
      <c r="D86" s="68">
        <v>263.72000000000003</v>
      </c>
      <c r="E86" s="68">
        <v>209.4</v>
      </c>
      <c r="F86" s="68">
        <v>0</v>
      </c>
      <c r="G86" s="68">
        <f t="shared" si="37"/>
        <v>21.738095238095237</v>
      </c>
      <c r="H86" s="68">
        <v>0</v>
      </c>
      <c r="I86" s="68">
        <f t="shared" si="38"/>
        <v>24.88095238095238</v>
      </c>
      <c r="J86" s="72">
        <f t="shared" si="34"/>
        <v>1</v>
      </c>
      <c r="K86" s="72">
        <f t="shared" si="35"/>
        <v>1</v>
      </c>
      <c r="L86" s="72">
        <f t="shared" si="36"/>
        <v>1</v>
      </c>
      <c r="M86" s="72">
        <f t="shared" ca="1" si="26"/>
        <v>1</v>
      </c>
      <c r="N86" s="25"/>
      <c r="O86" s="25"/>
      <c r="P86" s="25"/>
      <c r="Q86" s="25"/>
      <c r="T86" s="24">
        <v>20.972999999999999</v>
      </c>
      <c r="U86" s="74">
        <f t="shared" si="27"/>
        <v>-9.027000000000001</v>
      </c>
      <c r="V86" s="70">
        <f t="shared" si="28"/>
        <v>-9</v>
      </c>
      <c r="W86" s="70"/>
      <c r="X86" s="70">
        <f t="shared" si="29"/>
        <v>32.977339488040286</v>
      </c>
      <c r="Y86" s="70">
        <f t="shared" si="30"/>
        <v>2.9773394880402861</v>
      </c>
      <c r="Z86" s="70">
        <f t="shared" si="31"/>
        <v>3</v>
      </c>
      <c r="AA86" s="24">
        <f t="shared" si="32"/>
        <v>3</v>
      </c>
      <c r="AB86" s="67">
        <f t="shared" si="33"/>
        <v>33</v>
      </c>
      <c r="AC86" s="22"/>
    </row>
    <row r="87" spans="1:29" ht="15" customHeight="1" x14ac:dyDescent="0.25">
      <c r="A87" s="25">
        <v>298</v>
      </c>
      <c r="B87" s="25">
        <v>30</v>
      </c>
      <c r="C87" s="68">
        <v>1.6</v>
      </c>
      <c r="D87" s="68">
        <v>263.77</v>
      </c>
      <c r="E87" s="68">
        <v>209.4</v>
      </c>
      <c r="F87" s="68">
        <v>0</v>
      </c>
      <c r="G87" s="68">
        <f t="shared" si="37"/>
        <v>18.069767441860463</v>
      </c>
      <c r="H87" s="68">
        <v>0</v>
      </c>
      <c r="I87" s="68">
        <f t="shared" si="38"/>
        <v>24.302325581395348</v>
      </c>
      <c r="J87" s="72">
        <f t="shared" si="34"/>
        <v>1</v>
      </c>
      <c r="K87" s="72">
        <f t="shared" si="35"/>
        <v>1</v>
      </c>
      <c r="L87" s="72">
        <f t="shared" si="36"/>
        <v>1</v>
      </c>
      <c r="M87" s="72">
        <f t="shared" ca="1" si="26"/>
        <v>0</v>
      </c>
      <c r="N87" s="25"/>
      <c r="O87" s="25"/>
      <c r="P87" s="25"/>
      <c r="Q87" s="25"/>
      <c r="T87" s="24">
        <v>204.60599999999999</v>
      </c>
      <c r="U87" s="74">
        <f t="shared" si="27"/>
        <v>174.60599999999999</v>
      </c>
      <c r="V87" s="70">
        <f t="shared" si="28"/>
        <v>175</v>
      </c>
      <c r="W87" s="70"/>
      <c r="X87" s="70">
        <f t="shared" si="29"/>
        <v>32.977339488040286</v>
      </c>
      <c r="Y87" s="70">
        <f t="shared" si="30"/>
        <v>2.9773394880402861</v>
      </c>
      <c r="Z87" s="70">
        <f t="shared" si="31"/>
        <v>3</v>
      </c>
      <c r="AA87" s="24">
        <f t="shared" si="32"/>
        <v>175</v>
      </c>
      <c r="AB87" s="67">
        <f t="shared" si="33"/>
        <v>205</v>
      </c>
      <c r="AC87" s="22"/>
    </row>
    <row r="88" spans="1:29" ht="15" customHeight="1" x14ac:dyDescent="0.25">
      <c r="A88" s="25">
        <v>186</v>
      </c>
      <c r="B88" s="25">
        <v>30</v>
      </c>
      <c r="C88" s="68">
        <v>1.4</v>
      </c>
      <c r="D88" s="68">
        <v>263.79000000000002</v>
      </c>
      <c r="E88" s="68">
        <v>209.4</v>
      </c>
      <c r="F88" s="68">
        <v>0</v>
      </c>
      <c r="G88" s="68">
        <f t="shared" si="37"/>
        <v>20.204545454545453</v>
      </c>
      <c r="H88" s="68">
        <v>0</v>
      </c>
      <c r="I88" s="68">
        <f t="shared" si="38"/>
        <v>23.75</v>
      </c>
      <c r="J88" s="72">
        <f t="shared" si="34"/>
        <v>1</v>
      </c>
      <c r="K88" s="72">
        <f t="shared" si="35"/>
        <v>1</v>
      </c>
      <c r="L88" s="72">
        <f t="shared" si="36"/>
        <v>1</v>
      </c>
      <c r="M88" s="72">
        <f t="shared" ca="1" si="26"/>
        <v>1</v>
      </c>
      <c r="N88" s="25"/>
      <c r="O88" s="25"/>
      <c r="P88" s="25"/>
      <c r="Q88" s="25"/>
      <c r="T88" s="24">
        <v>203.37700000000001</v>
      </c>
      <c r="U88" s="74">
        <f t="shared" si="27"/>
        <v>173.37700000000001</v>
      </c>
      <c r="V88" s="70">
        <f t="shared" si="28"/>
        <v>173</v>
      </c>
      <c r="W88" s="70"/>
      <c r="X88" s="70">
        <f t="shared" si="29"/>
        <v>32.977339488040286</v>
      </c>
      <c r="Y88" s="70">
        <f t="shared" si="30"/>
        <v>2.9773394880402861</v>
      </c>
      <c r="Z88" s="70">
        <f t="shared" si="31"/>
        <v>3</v>
      </c>
      <c r="AA88" s="24">
        <f t="shared" si="32"/>
        <v>173</v>
      </c>
      <c r="AB88" s="67">
        <f t="shared" si="33"/>
        <v>203</v>
      </c>
      <c r="AC88" s="22"/>
    </row>
    <row r="89" spans="1:29" ht="15" customHeight="1" x14ac:dyDescent="0.25">
      <c r="A89" s="25">
        <v>147</v>
      </c>
      <c r="B89" s="25">
        <v>30</v>
      </c>
      <c r="C89" s="68">
        <v>0</v>
      </c>
      <c r="D89" s="68">
        <v>263.81</v>
      </c>
      <c r="E89" s="68">
        <v>209.4</v>
      </c>
      <c r="F89" s="68">
        <v>0</v>
      </c>
      <c r="G89" s="68">
        <f t="shared" si="37"/>
        <v>20.622222222222224</v>
      </c>
      <c r="H89" s="68">
        <v>0</v>
      </c>
      <c r="I89" s="68">
        <f t="shared" si="38"/>
        <v>23.222222222222221</v>
      </c>
      <c r="J89" s="72">
        <f t="shared" si="34"/>
        <v>1</v>
      </c>
      <c r="K89" s="72">
        <f t="shared" si="35"/>
        <v>1</v>
      </c>
      <c r="L89" s="72">
        <f t="shared" si="36"/>
        <v>1</v>
      </c>
      <c r="M89" s="72">
        <f t="shared" ca="1" si="26"/>
        <v>0</v>
      </c>
      <c r="N89" s="25"/>
      <c r="O89" s="25"/>
      <c r="P89" s="25"/>
      <c r="Q89" s="25"/>
      <c r="T89" s="24">
        <v>210.184</v>
      </c>
      <c r="U89" s="74">
        <f t="shared" si="27"/>
        <v>180.184</v>
      </c>
      <c r="V89" s="70">
        <f t="shared" si="28"/>
        <v>180</v>
      </c>
      <c r="W89" s="70"/>
      <c r="X89" s="70">
        <f t="shared" si="29"/>
        <v>32.977339488040286</v>
      </c>
      <c r="Y89" s="70">
        <f t="shared" si="30"/>
        <v>2.9773394880402861</v>
      </c>
      <c r="Z89" s="70">
        <f t="shared" si="31"/>
        <v>3</v>
      </c>
      <c r="AA89" s="24">
        <f t="shared" si="32"/>
        <v>180</v>
      </c>
      <c r="AB89" s="67">
        <f t="shared" si="33"/>
        <v>210</v>
      </c>
      <c r="AC89" s="22"/>
    </row>
    <row r="90" spans="1:29" ht="15" customHeight="1" x14ac:dyDescent="0.25">
      <c r="A90" s="25">
        <v>148</v>
      </c>
      <c r="B90" s="25">
        <v>30</v>
      </c>
      <c r="C90" s="68">
        <v>0.2</v>
      </c>
      <c r="D90" s="68">
        <v>263.83</v>
      </c>
      <c r="E90" s="68">
        <v>209.4</v>
      </c>
      <c r="F90" s="68">
        <v>0</v>
      </c>
      <c r="G90" s="68">
        <f t="shared" si="37"/>
        <v>20.152173913043477</v>
      </c>
      <c r="H90" s="68">
        <v>0</v>
      </c>
      <c r="I90" s="68">
        <f t="shared" si="38"/>
        <v>22.717391304347824</v>
      </c>
      <c r="J90" s="72">
        <f t="shared" si="34"/>
        <v>1</v>
      </c>
      <c r="K90" s="72">
        <f t="shared" si="35"/>
        <v>1</v>
      </c>
      <c r="L90" s="72">
        <f t="shared" si="36"/>
        <v>1</v>
      </c>
      <c r="M90" s="72">
        <f t="shared" ca="1" si="26"/>
        <v>1</v>
      </c>
      <c r="N90" s="25"/>
      <c r="O90" s="25"/>
      <c r="P90" s="25"/>
      <c r="Q90" s="25"/>
      <c r="T90" s="24">
        <v>152.84299999999999</v>
      </c>
      <c r="U90" s="74">
        <f t="shared" si="27"/>
        <v>122.84299999999999</v>
      </c>
      <c r="V90" s="70">
        <f t="shared" si="28"/>
        <v>123</v>
      </c>
      <c r="W90" s="70"/>
      <c r="X90" s="70">
        <f t="shared" si="29"/>
        <v>32.977339488040286</v>
      </c>
      <c r="Y90" s="70">
        <f t="shared" si="30"/>
        <v>2.9773394880402861</v>
      </c>
      <c r="Z90" s="70">
        <f t="shared" si="31"/>
        <v>3</v>
      </c>
      <c r="AA90" s="24">
        <f t="shared" si="32"/>
        <v>123</v>
      </c>
      <c r="AB90" s="67">
        <f t="shared" si="33"/>
        <v>153</v>
      </c>
      <c r="AC90" s="22"/>
    </row>
    <row r="91" spans="1:29" ht="15" customHeight="1" x14ac:dyDescent="0.25">
      <c r="A91" s="25">
        <v>148</v>
      </c>
      <c r="B91" s="25">
        <v>30</v>
      </c>
      <c r="C91" s="68">
        <v>0.4</v>
      </c>
      <c r="D91" s="68">
        <v>263.85000000000002</v>
      </c>
      <c r="E91" s="68">
        <v>209.4</v>
      </c>
      <c r="F91" s="68">
        <v>0</v>
      </c>
      <c r="G91" s="68">
        <f t="shared" si="37"/>
        <v>19.723404255319149</v>
      </c>
      <c r="H91" s="68">
        <v>0</v>
      </c>
      <c r="I91" s="68">
        <f t="shared" si="38"/>
        <v>22.23404255319149</v>
      </c>
      <c r="J91" s="72">
        <f t="shared" si="34"/>
        <v>1</v>
      </c>
      <c r="K91" s="72">
        <f t="shared" si="35"/>
        <v>1</v>
      </c>
      <c r="L91" s="72">
        <f t="shared" si="36"/>
        <v>1</v>
      </c>
      <c r="M91" s="72">
        <f t="shared" ca="1" si="26"/>
        <v>1</v>
      </c>
      <c r="N91" s="25"/>
      <c r="O91" s="25"/>
      <c r="P91" s="25"/>
      <c r="Q91" s="25"/>
      <c r="T91" s="24">
        <v>189.12700000000001</v>
      </c>
      <c r="U91" s="74">
        <f t="shared" si="27"/>
        <v>159.12700000000001</v>
      </c>
      <c r="V91" s="70">
        <f t="shared" si="28"/>
        <v>159</v>
      </c>
      <c r="W91" s="70"/>
      <c r="X91" s="70">
        <f t="shared" si="29"/>
        <v>32.977339488040286</v>
      </c>
      <c r="Y91" s="70">
        <f t="shared" si="30"/>
        <v>2.9773394880402861</v>
      </c>
      <c r="Z91" s="70">
        <f t="shared" si="31"/>
        <v>3</v>
      </c>
      <c r="AA91" s="24">
        <f t="shared" si="32"/>
        <v>159</v>
      </c>
      <c r="AB91" s="67">
        <f t="shared" si="33"/>
        <v>189</v>
      </c>
      <c r="AC91" s="22"/>
    </row>
    <row r="92" spans="1:29" ht="15" customHeight="1" x14ac:dyDescent="0.25">
      <c r="A92" s="25">
        <v>187</v>
      </c>
      <c r="B92" s="25">
        <v>30</v>
      </c>
      <c r="C92" s="68">
        <v>0</v>
      </c>
      <c r="D92" s="68">
        <v>263.87</v>
      </c>
      <c r="E92" s="68">
        <v>209.4</v>
      </c>
      <c r="F92" s="68">
        <v>0</v>
      </c>
      <c r="G92" s="68">
        <f t="shared" si="37"/>
        <v>18.5</v>
      </c>
      <c r="H92" s="68">
        <v>0</v>
      </c>
      <c r="I92" s="68">
        <f t="shared" si="38"/>
        <v>21.770833333333332</v>
      </c>
      <c r="J92" s="72">
        <f t="shared" si="34"/>
        <v>1</v>
      </c>
      <c r="K92" s="72">
        <f t="shared" si="35"/>
        <v>1</v>
      </c>
      <c r="L92" s="72">
        <f t="shared" si="36"/>
        <v>1</v>
      </c>
      <c r="M92" s="72">
        <f t="shared" ca="1" si="26"/>
        <v>1</v>
      </c>
      <c r="N92" s="25"/>
      <c r="O92" s="25"/>
      <c r="P92" s="25"/>
      <c r="Q92" s="25"/>
      <c r="T92" s="24">
        <v>201.71799999999999</v>
      </c>
      <c r="U92" s="74">
        <f t="shared" si="27"/>
        <v>171.71799999999999</v>
      </c>
      <c r="V92" s="70">
        <f t="shared" si="28"/>
        <v>172</v>
      </c>
      <c r="W92" s="70"/>
      <c r="X92" s="70">
        <f t="shared" si="29"/>
        <v>32.977339488040286</v>
      </c>
      <c r="Y92" s="70">
        <f t="shared" si="30"/>
        <v>2.9773394880402861</v>
      </c>
      <c r="Z92" s="70">
        <f t="shared" si="31"/>
        <v>3</v>
      </c>
      <c r="AA92" s="24">
        <f t="shared" si="32"/>
        <v>172</v>
      </c>
      <c r="AB92" s="67">
        <f t="shared" si="33"/>
        <v>202</v>
      </c>
      <c r="AC92" s="22"/>
    </row>
    <row r="93" spans="1:29" ht="15" customHeight="1" x14ac:dyDescent="0.25">
      <c r="A93" s="25">
        <v>187</v>
      </c>
      <c r="B93" s="25">
        <v>30</v>
      </c>
      <c r="C93" s="68">
        <v>0.3</v>
      </c>
      <c r="D93" s="68">
        <v>263.89</v>
      </c>
      <c r="E93" s="68">
        <v>209.4</v>
      </c>
      <c r="F93" s="68">
        <v>0</v>
      </c>
      <c r="G93" s="68">
        <f t="shared" si="37"/>
        <v>18.122448979591837</v>
      </c>
      <c r="H93" s="68">
        <v>0</v>
      </c>
      <c r="I93" s="68">
        <f t="shared" si="38"/>
        <v>21.326530612244898</v>
      </c>
      <c r="J93" s="72">
        <f t="shared" si="34"/>
        <v>1</v>
      </c>
      <c r="K93" s="72">
        <f t="shared" si="35"/>
        <v>1</v>
      </c>
      <c r="L93" s="72">
        <f t="shared" si="36"/>
        <v>1</v>
      </c>
      <c r="M93" s="72">
        <f t="shared" ca="1" si="26"/>
        <v>1</v>
      </c>
      <c r="N93" s="25"/>
      <c r="O93" s="25"/>
      <c r="P93" s="25"/>
      <c r="Q93" s="25"/>
      <c r="T93" s="24">
        <v>193.446</v>
      </c>
      <c r="U93" s="74">
        <f t="shared" si="27"/>
        <v>163.446</v>
      </c>
      <c r="V93" s="70">
        <f t="shared" si="28"/>
        <v>163</v>
      </c>
      <c r="W93" s="70"/>
      <c r="X93" s="70">
        <f t="shared" si="29"/>
        <v>32.977339488040286</v>
      </c>
      <c r="Y93" s="70">
        <f t="shared" si="30"/>
        <v>2.9773394880402861</v>
      </c>
      <c r="Z93" s="70">
        <f t="shared" si="31"/>
        <v>3</v>
      </c>
      <c r="AA93" s="24">
        <f t="shared" si="32"/>
        <v>163</v>
      </c>
      <c r="AB93" s="67">
        <f t="shared" si="33"/>
        <v>193</v>
      </c>
      <c r="AC93" s="22"/>
    </row>
    <row r="94" spans="1:29" ht="15" customHeight="1" x14ac:dyDescent="0.25">
      <c r="A94" s="25">
        <v>187</v>
      </c>
      <c r="B94" s="25">
        <v>30</v>
      </c>
      <c r="C94" s="68">
        <v>0.8</v>
      </c>
      <c r="D94" s="68">
        <v>263.92</v>
      </c>
      <c r="E94" s="68">
        <v>209.4</v>
      </c>
      <c r="F94" s="68">
        <v>0</v>
      </c>
      <c r="G94" s="68">
        <f t="shared" si="37"/>
        <v>17.760000000000002</v>
      </c>
      <c r="H94" s="68">
        <v>0</v>
      </c>
      <c r="I94" s="68">
        <f t="shared" si="38"/>
        <v>20.9</v>
      </c>
      <c r="J94" s="72">
        <f t="shared" si="34"/>
        <v>1</v>
      </c>
      <c r="K94" s="72">
        <f t="shared" si="35"/>
        <v>1</v>
      </c>
      <c r="L94" s="72">
        <f t="shared" si="36"/>
        <v>1</v>
      </c>
      <c r="M94" s="72">
        <f t="shared" ca="1" si="26"/>
        <v>0</v>
      </c>
      <c r="N94" s="25"/>
      <c r="O94" s="25"/>
      <c r="P94" s="25"/>
      <c r="Q94" s="25"/>
      <c r="T94" s="24">
        <v>181.15299999999999</v>
      </c>
      <c r="U94" s="74">
        <f t="shared" si="27"/>
        <v>151.15299999999999</v>
      </c>
      <c r="V94" s="70">
        <f t="shared" si="28"/>
        <v>151</v>
      </c>
      <c r="W94" s="70"/>
      <c r="X94" s="70">
        <f t="shared" si="29"/>
        <v>32.977339488040286</v>
      </c>
      <c r="Y94" s="70">
        <f t="shared" si="30"/>
        <v>2.9773394880402861</v>
      </c>
      <c r="Z94" s="70">
        <f t="shared" si="31"/>
        <v>3</v>
      </c>
      <c r="AA94" s="24">
        <f t="shared" si="32"/>
        <v>151</v>
      </c>
      <c r="AB94" s="67">
        <f t="shared" si="33"/>
        <v>181</v>
      </c>
      <c r="AC94" s="22"/>
    </row>
    <row r="95" spans="1:29" ht="15" customHeight="1" x14ac:dyDescent="0.25">
      <c r="A95" s="25">
        <v>187</v>
      </c>
      <c r="B95" s="25">
        <v>30</v>
      </c>
      <c r="C95" s="68">
        <v>0.3</v>
      </c>
      <c r="D95" s="68">
        <v>263.94</v>
      </c>
      <c r="E95" s="68">
        <v>209.4</v>
      </c>
      <c r="F95" s="68">
        <v>0</v>
      </c>
      <c r="G95" s="68">
        <f t="shared" si="37"/>
        <v>17.411764705882351</v>
      </c>
      <c r="H95" s="68">
        <v>0</v>
      </c>
      <c r="I95" s="68">
        <f t="shared" si="38"/>
        <v>20.490196078431371</v>
      </c>
      <c r="J95" s="72">
        <f t="shared" si="34"/>
        <v>1</v>
      </c>
      <c r="K95" s="72">
        <f t="shared" si="35"/>
        <v>1</v>
      </c>
      <c r="L95" s="72">
        <f t="shared" si="36"/>
        <v>1</v>
      </c>
      <c r="M95" s="72">
        <f t="shared" ca="1" si="26"/>
        <v>1</v>
      </c>
      <c r="N95" s="25"/>
      <c r="O95" s="25"/>
      <c r="P95" s="25"/>
      <c r="Q95" s="25"/>
      <c r="T95" s="24">
        <v>189.11</v>
      </c>
      <c r="U95" s="74">
        <f t="shared" si="27"/>
        <v>159.11000000000001</v>
      </c>
      <c r="V95" s="70">
        <f t="shared" si="28"/>
        <v>159</v>
      </c>
      <c r="W95" s="70"/>
      <c r="X95" s="70">
        <f t="shared" si="29"/>
        <v>32.977339488040286</v>
      </c>
      <c r="Y95" s="70">
        <f t="shared" si="30"/>
        <v>2.9773394880402861</v>
      </c>
      <c r="Z95" s="70">
        <f t="shared" si="31"/>
        <v>3</v>
      </c>
      <c r="AA95" s="24">
        <f t="shared" si="32"/>
        <v>159</v>
      </c>
      <c r="AB95" s="67">
        <f t="shared" si="33"/>
        <v>189</v>
      </c>
      <c r="AC95" s="22"/>
    </row>
    <row r="96" spans="1:29" ht="15" customHeight="1" x14ac:dyDescent="0.25">
      <c r="A96" s="25">
        <v>187</v>
      </c>
      <c r="B96" s="25">
        <v>30</v>
      </c>
      <c r="C96" s="68">
        <v>0</v>
      </c>
      <c r="D96" s="68">
        <v>263.97000000000003</v>
      </c>
      <c r="E96" s="68">
        <v>209.4</v>
      </c>
      <c r="F96" s="68">
        <v>0</v>
      </c>
      <c r="G96" s="68">
        <f t="shared" si="37"/>
        <v>17.076923076923077</v>
      </c>
      <c r="H96" s="68">
        <v>0</v>
      </c>
      <c r="I96" s="68">
        <f t="shared" si="38"/>
        <v>20.096153846153847</v>
      </c>
      <c r="J96" s="72">
        <f t="shared" si="34"/>
        <v>1</v>
      </c>
      <c r="K96" s="72">
        <f t="shared" si="35"/>
        <v>1</v>
      </c>
      <c r="L96" s="72">
        <f t="shared" si="36"/>
        <v>1</v>
      </c>
      <c r="M96" s="72">
        <f t="shared" ca="1" si="26"/>
        <v>1</v>
      </c>
      <c r="N96" s="25"/>
      <c r="O96" s="25"/>
      <c r="P96" s="25"/>
      <c r="Q96" s="25"/>
      <c r="T96" s="24">
        <v>184.751</v>
      </c>
      <c r="U96" s="74">
        <f t="shared" si="27"/>
        <v>154.751</v>
      </c>
      <c r="V96" s="70">
        <f t="shared" si="28"/>
        <v>155</v>
      </c>
      <c r="W96" s="70"/>
      <c r="X96" s="70">
        <f t="shared" si="29"/>
        <v>32.977339488040286</v>
      </c>
      <c r="Y96" s="70">
        <f t="shared" si="30"/>
        <v>2.9773394880402861</v>
      </c>
      <c r="Z96" s="70">
        <f t="shared" si="31"/>
        <v>3</v>
      </c>
      <c r="AA96" s="24">
        <f t="shared" si="32"/>
        <v>155</v>
      </c>
      <c r="AB96" s="67">
        <f t="shared" si="33"/>
        <v>185</v>
      </c>
      <c r="AC96" s="22"/>
    </row>
    <row r="97" spans="1:29" ht="15" customHeight="1" x14ac:dyDescent="0.25">
      <c r="A97" s="25">
        <v>109</v>
      </c>
      <c r="B97" s="25">
        <v>30</v>
      </c>
      <c r="C97" s="68">
        <v>0</v>
      </c>
      <c r="D97" s="68">
        <v>263.98</v>
      </c>
      <c r="E97" s="68">
        <v>209.4</v>
      </c>
      <c r="F97" s="68">
        <v>0</v>
      </c>
      <c r="G97" s="68">
        <f t="shared" si="37"/>
        <v>18.226415094339622</v>
      </c>
      <c r="H97" s="68">
        <v>0</v>
      </c>
      <c r="I97" s="68">
        <f t="shared" si="38"/>
        <v>19.716981132075471</v>
      </c>
      <c r="J97" s="72">
        <f t="shared" si="34"/>
        <v>1</v>
      </c>
      <c r="K97" s="72">
        <f t="shared" si="35"/>
        <v>1</v>
      </c>
      <c r="L97" s="72">
        <f t="shared" si="36"/>
        <v>1</v>
      </c>
      <c r="M97" s="72">
        <f t="shared" ca="1" si="26"/>
        <v>0</v>
      </c>
      <c r="N97" s="25"/>
      <c r="O97" s="25"/>
      <c r="P97" s="25"/>
      <c r="Q97" s="25"/>
      <c r="T97" s="24">
        <v>201.66200000000001</v>
      </c>
      <c r="U97" s="74">
        <f t="shared" si="27"/>
        <v>171.66200000000001</v>
      </c>
      <c r="V97" s="70">
        <f t="shared" si="28"/>
        <v>172</v>
      </c>
      <c r="W97" s="70"/>
      <c r="X97" s="70">
        <f t="shared" si="29"/>
        <v>32.977339488040286</v>
      </c>
      <c r="Y97" s="70">
        <f t="shared" si="30"/>
        <v>2.9773394880402861</v>
      </c>
      <c r="Z97" s="70">
        <f t="shared" si="31"/>
        <v>3</v>
      </c>
      <c r="AA97" s="24">
        <f t="shared" si="32"/>
        <v>172</v>
      </c>
      <c r="AB97" s="67">
        <f t="shared" si="33"/>
        <v>202</v>
      </c>
      <c r="AC97" s="22"/>
    </row>
    <row r="98" spans="1:29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N98" s="25"/>
      <c r="O98" s="25"/>
      <c r="P98" s="25"/>
      <c r="Q98" s="25"/>
      <c r="AB98" s="67"/>
    </row>
    <row r="99" spans="1:29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N99" s="25"/>
      <c r="O99" s="25"/>
      <c r="P99" s="25"/>
      <c r="Q99" s="25"/>
      <c r="AB99" s="67"/>
    </row>
    <row r="100" spans="1:29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N100" s="25"/>
      <c r="O100" s="25"/>
      <c r="P100" s="25"/>
      <c r="Q100" s="25"/>
      <c r="AB100" s="67"/>
    </row>
    <row r="101" spans="1:29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N101" s="25"/>
      <c r="O101" s="25"/>
      <c r="P101" s="25"/>
      <c r="Q101" s="25"/>
      <c r="AB101" s="67"/>
    </row>
    <row r="102" spans="1:29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  <c r="AB102" s="67"/>
    </row>
    <row r="103" spans="1:29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  <c r="AB103" s="67"/>
    </row>
    <row r="104" spans="1:29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  <c r="AB104" s="67"/>
    </row>
    <row r="105" spans="1:29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  <c r="AB105" s="67"/>
    </row>
    <row r="106" spans="1:29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  <c r="AB106" s="67"/>
    </row>
    <row r="107" spans="1:29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  <c r="AB107" s="67"/>
    </row>
    <row r="108" spans="1:29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N108" s="25"/>
      <c r="O108" s="25"/>
      <c r="P108" s="25"/>
      <c r="Q108" s="25"/>
      <c r="AB108" s="67"/>
    </row>
    <row r="109" spans="1:29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N109" s="25"/>
      <c r="O109" s="25"/>
      <c r="P109" s="25"/>
      <c r="Q109" s="25"/>
      <c r="AB109" s="67"/>
    </row>
    <row r="110" spans="1:29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N110" s="25"/>
      <c r="O110" s="25"/>
      <c r="P110" s="25"/>
      <c r="Q110" s="25"/>
      <c r="AB110" s="67"/>
    </row>
    <row r="111" spans="1:29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N111" s="25"/>
      <c r="O111" s="25"/>
      <c r="P111" s="25"/>
      <c r="Q111" s="25"/>
      <c r="AB111" s="67"/>
    </row>
    <row r="112" spans="1:29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N112" s="25"/>
      <c r="O112" s="25"/>
      <c r="P112" s="25"/>
      <c r="Q112" s="25"/>
      <c r="AB112" s="67"/>
    </row>
    <row r="113" spans="1:28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N113" s="25"/>
      <c r="O113" s="25"/>
      <c r="P113" s="25"/>
      <c r="Q113" s="25"/>
      <c r="AB113" s="67"/>
    </row>
    <row r="114" spans="1:28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N114" s="25"/>
      <c r="O114" s="25"/>
      <c r="P114" s="25"/>
      <c r="Q114" s="25"/>
      <c r="AB114" s="67"/>
    </row>
    <row r="115" spans="1:28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N115" s="25"/>
      <c r="O115" s="25"/>
      <c r="P115" s="25"/>
      <c r="Q115" s="25"/>
      <c r="AB115" s="67"/>
    </row>
    <row r="116" spans="1:28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N116" s="25"/>
      <c r="O116" s="25"/>
      <c r="P116" s="25"/>
      <c r="Q116" s="25"/>
      <c r="AB116" s="67"/>
    </row>
    <row r="117" spans="1:28" ht="15" customHeight="1" x14ac:dyDescent="0.25">
      <c r="A117" s="25"/>
      <c r="B117" s="25"/>
      <c r="C117" s="25"/>
      <c r="D117" s="25"/>
      <c r="E117" s="25"/>
      <c r="F117" s="25"/>
      <c r="G117" s="68"/>
      <c r="H117" s="25"/>
      <c r="I117" s="68"/>
      <c r="J117" s="72"/>
      <c r="K117" s="72"/>
      <c r="L117" s="72"/>
      <c r="M117" s="72"/>
      <c r="N117" s="25"/>
      <c r="O117" s="25"/>
      <c r="P117" s="25"/>
      <c r="Q117" s="25"/>
      <c r="AB117" s="67"/>
    </row>
    <row r="118" spans="1:28" ht="15" customHeight="1" x14ac:dyDescent="0.25">
      <c r="A118" s="25"/>
      <c r="B118" s="25"/>
      <c r="C118" s="25"/>
      <c r="D118" s="25"/>
      <c r="E118" s="25"/>
      <c r="F118" s="25"/>
      <c r="G118" s="68"/>
      <c r="H118" s="25"/>
      <c r="I118" s="68"/>
      <c r="J118" s="72"/>
      <c r="K118" s="72"/>
      <c r="L118" s="72"/>
      <c r="M118" s="72"/>
      <c r="N118" s="25"/>
      <c r="O118" s="25"/>
      <c r="P118" s="25"/>
      <c r="Q118" s="25"/>
      <c r="AB118" s="67"/>
    </row>
    <row r="119" spans="1:28" ht="15" customHeight="1" x14ac:dyDescent="0.25">
      <c r="A119" s="25"/>
      <c r="B119" s="25"/>
      <c r="C119" s="25"/>
      <c r="D119" s="25"/>
      <c r="E119" s="25"/>
      <c r="F119" s="25"/>
      <c r="G119" s="68"/>
      <c r="H119" s="25"/>
      <c r="I119" s="68"/>
      <c r="J119" s="72"/>
      <c r="K119" s="72"/>
      <c r="L119" s="72"/>
      <c r="M119" s="72"/>
      <c r="N119" s="25"/>
      <c r="O119" s="25"/>
      <c r="P119" s="25"/>
      <c r="Q119" s="25"/>
      <c r="AB119" s="67"/>
    </row>
    <row r="120" spans="1:28" ht="15" customHeight="1" x14ac:dyDescent="0.25">
      <c r="A120" s="25"/>
      <c r="B120" s="25"/>
      <c r="C120" s="25"/>
      <c r="D120" s="25"/>
      <c r="E120" s="25"/>
      <c r="F120" s="25"/>
      <c r="G120" s="68"/>
      <c r="H120" s="25"/>
      <c r="I120" s="68"/>
      <c r="J120" s="72"/>
      <c r="K120" s="72"/>
      <c r="L120" s="72"/>
      <c r="M120" s="72"/>
      <c r="N120" s="25"/>
      <c r="O120" s="25"/>
      <c r="P120" s="25"/>
      <c r="Q120" s="25"/>
      <c r="AB120" s="67"/>
    </row>
    <row r="121" spans="1:28" ht="15" customHeight="1" x14ac:dyDescent="0.25">
      <c r="A121" s="25"/>
      <c r="B121" s="25"/>
      <c r="C121" s="25"/>
      <c r="D121" s="25"/>
      <c r="E121" s="25"/>
      <c r="F121" s="25"/>
      <c r="G121" s="68"/>
      <c r="H121" s="25"/>
      <c r="I121" s="68"/>
      <c r="J121" s="72"/>
      <c r="K121" s="72"/>
      <c r="L121" s="72"/>
      <c r="M121" s="72"/>
      <c r="N121" s="25"/>
      <c r="O121" s="25"/>
      <c r="P121" s="25"/>
      <c r="Q121" s="25"/>
      <c r="AB121" s="67"/>
    </row>
    <row r="122" spans="1:28" ht="15" customHeight="1" x14ac:dyDescent="0.25">
      <c r="A122" s="25"/>
      <c r="B122" s="25"/>
      <c r="C122" s="25"/>
      <c r="D122" s="25"/>
      <c r="E122" s="25"/>
      <c r="F122" s="25"/>
      <c r="G122" s="68"/>
      <c r="H122" s="25"/>
      <c r="I122" s="68"/>
      <c r="J122" s="72"/>
      <c r="K122" s="72"/>
      <c r="L122" s="72"/>
      <c r="M122" s="72"/>
      <c r="N122" s="25"/>
      <c r="O122" s="25"/>
      <c r="P122" s="25"/>
      <c r="Q122" s="25"/>
      <c r="AB122" s="67"/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AB123" s="67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AB124" s="67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AB125" s="67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AB126" s="67"/>
    </row>
    <row r="127" spans="1:28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N127" s="25"/>
      <c r="O127" s="25"/>
      <c r="P127" s="25"/>
      <c r="Q127" s="25"/>
      <c r="AB127" s="67"/>
    </row>
    <row r="128" spans="1:28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N128" s="25"/>
      <c r="O128" s="25"/>
      <c r="P128" s="25"/>
      <c r="Q128" s="25"/>
      <c r="AB128" s="67"/>
    </row>
    <row r="129" spans="1:28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N129" s="25"/>
      <c r="O129" s="25"/>
      <c r="P129" s="25"/>
      <c r="Q129" s="25"/>
      <c r="AB129" s="67"/>
    </row>
    <row r="130" spans="1:28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N130" s="25"/>
      <c r="O130" s="25"/>
      <c r="P130" s="25"/>
      <c r="Q130" s="25"/>
      <c r="AB130" s="67"/>
    </row>
    <row r="131" spans="1:28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N131" s="25"/>
      <c r="O131" s="25"/>
      <c r="P131" s="25"/>
      <c r="Q131" s="25"/>
      <c r="AB131" s="67"/>
    </row>
    <row r="132" spans="1:28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N132" s="25"/>
      <c r="O132" s="25"/>
      <c r="P132" s="25"/>
      <c r="Q132" s="25"/>
      <c r="AB132" s="67"/>
    </row>
    <row r="133" spans="1:28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N133" s="25"/>
      <c r="O133" s="25"/>
      <c r="P133" s="25"/>
      <c r="Q133" s="25"/>
      <c r="AB133" s="67"/>
    </row>
    <row r="134" spans="1:28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N134" s="25"/>
      <c r="O134" s="25"/>
      <c r="P134" s="25"/>
      <c r="Q134" s="25"/>
      <c r="AB134" s="67"/>
    </row>
    <row r="135" spans="1:28" ht="15" customHeight="1" x14ac:dyDescent="0.25">
      <c r="A135" s="25"/>
      <c r="B135" s="25"/>
      <c r="C135" s="25"/>
      <c r="D135" s="25"/>
      <c r="E135" s="25"/>
      <c r="F135" s="25"/>
      <c r="G135" s="68"/>
      <c r="H135" s="25"/>
      <c r="I135" s="68"/>
      <c r="J135" s="72"/>
      <c r="K135" s="72"/>
      <c r="L135" s="72"/>
      <c r="M135" s="72"/>
      <c r="N135" s="25"/>
      <c r="O135" s="25"/>
      <c r="P135" s="25"/>
      <c r="Q135" s="25"/>
      <c r="AB135" s="67"/>
    </row>
    <row r="136" spans="1:28" ht="15" customHeight="1" x14ac:dyDescent="0.25">
      <c r="A136" s="25"/>
      <c r="B136" s="25"/>
      <c r="C136" s="25"/>
      <c r="D136" s="25"/>
      <c r="E136" s="25"/>
      <c r="F136" s="25"/>
      <c r="G136" s="68"/>
      <c r="H136" s="25"/>
      <c r="I136" s="68"/>
      <c r="J136" s="72"/>
      <c r="K136" s="72"/>
      <c r="L136" s="72"/>
      <c r="M136" s="72"/>
      <c r="N136" s="25"/>
      <c r="O136" s="25"/>
      <c r="P136" s="25"/>
      <c r="Q136" s="25"/>
      <c r="AB136" s="67"/>
    </row>
    <row r="137" spans="1:28" ht="15" customHeight="1" x14ac:dyDescent="0.25">
      <c r="A137" s="25"/>
      <c r="B137" s="25"/>
      <c r="C137" s="25"/>
      <c r="D137" s="25"/>
      <c r="E137" s="25"/>
      <c r="F137" s="25"/>
      <c r="G137" s="68"/>
      <c r="H137" s="25"/>
      <c r="I137" s="68"/>
      <c r="J137" s="72"/>
      <c r="K137" s="72"/>
      <c r="L137" s="72"/>
      <c r="M137" s="72"/>
      <c r="N137" s="25"/>
      <c r="O137" s="25"/>
      <c r="P137" s="25"/>
      <c r="Q137" s="25"/>
      <c r="AB137" s="67"/>
    </row>
    <row r="138" spans="1:28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N138" s="25"/>
      <c r="O138" s="25"/>
      <c r="P138" s="25"/>
      <c r="Q138" s="25"/>
      <c r="AB138" s="67"/>
    </row>
    <row r="139" spans="1:28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N139" s="25"/>
      <c r="O139" s="25"/>
      <c r="P139" s="25"/>
      <c r="Q139" s="25"/>
      <c r="AB139" s="67"/>
    </row>
    <row r="140" spans="1:28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AB140" s="67"/>
    </row>
    <row r="141" spans="1:28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AB141" s="67"/>
    </row>
    <row r="142" spans="1:28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AB142" s="67"/>
    </row>
    <row r="143" spans="1:28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N143" s="25"/>
      <c r="O143" s="25"/>
      <c r="P143" s="25"/>
      <c r="Q143" s="25"/>
      <c r="AB143" s="67"/>
    </row>
    <row r="144" spans="1:28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N144" s="25"/>
      <c r="O144" s="25"/>
      <c r="P144" s="25"/>
      <c r="Q144" s="25"/>
      <c r="AB144" s="67"/>
    </row>
    <row r="145" spans="1:28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N145" s="25"/>
      <c r="O145" s="25"/>
      <c r="P145" s="25"/>
      <c r="Q145" s="25"/>
      <c r="AB145" s="67"/>
    </row>
    <row r="146" spans="1:28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N146" s="25"/>
      <c r="O146" s="25"/>
      <c r="P146" s="25"/>
      <c r="Q146" s="25"/>
      <c r="AB146" s="67"/>
    </row>
    <row r="147" spans="1:28" ht="15" customHeight="1" x14ac:dyDescent="0.25">
      <c r="A147" s="25"/>
      <c r="B147" s="25"/>
      <c r="C147" s="25"/>
      <c r="D147" s="25"/>
      <c r="E147" s="25"/>
      <c r="F147" s="25"/>
      <c r="G147" s="68"/>
      <c r="H147" s="25"/>
      <c r="I147" s="68"/>
      <c r="J147" s="72"/>
      <c r="K147" s="72"/>
      <c r="L147" s="72"/>
      <c r="M147" s="72"/>
      <c r="N147" s="25"/>
      <c r="O147" s="25"/>
      <c r="P147" s="25"/>
      <c r="Q147" s="25"/>
      <c r="AB147" s="67"/>
    </row>
    <row r="148" spans="1:28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  <c r="AB148" s="67"/>
    </row>
    <row r="149" spans="1:28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  <c r="AB149" s="67"/>
    </row>
    <row r="150" spans="1:28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  <c r="AB150" s="67"/>
    </row>
    <row r="151" spans="1:28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  <c r="AB151" s="67"/>
    </row>
    <row r="152" spans="1:28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  <c r="AB152" s="67"/>
    </row>
    <row r="153" spans="1:28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  <c r="AB153" s="67"/>
    </row>
    <row r="154" spans="1:28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  <c r="AB154" s="67"/>
    </row>
    <row r="155" spans="1:28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  <c r="AB155" s="67"/>
    </row>
    <row r="156" spans="1:28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N156" s="25"/>
      <c r="O156" s="25"/>
      <c r="P156" s="25"/>
      <c r="Q156" s="25"/>
      <c r="AB156" s="67"/>
    </row>
    <row r="157" spans="1:28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N157" s="25"/>
      <c r="O157" s="25"/>
      <c r="P157" s="25"/>
      <c r="Q157" s="25"/>
      <c r="AB157" s="67"/>
    </row>
    <row r="158" spans="1:28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N158" s="25"/>
      <c r="O158" s="25"/>
      <c r="P158" s="25"/>
      <c r="Q158" s="25"/>
      <c r="AB158" s="67"/>
    </row>
    <row r="159" spans="1:28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N159" s="25"/>
      <c r="O159" s="25"/>
      <c r="P159" s="25"/>
      <c r="Q159" s="25"/>
      <c r="AB159" s="67"/>
    </row>
    <row r="160" spans="1:28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N160" s="25"/>
      <c r="O160" s="25"/>
      <c r="P160" s="25"/>
      <c r="Q160" s="25"/>
      <c r="AB160" s="67"/>
    </row>
    <row r="161" spans="1:28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N161" s="25"/>
      <c r="O161" s="25"/>
      <c r="P161" s="25"/>
      <c r="Q161" s="25"/>
      <c r="AB161" s="67"/>
    </row>
    <row r="162" spans="1:28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N162" s="25"/>
      <c r="O162" s="25"/>
      <c r="P162" s="25"/>
      <c r="Q162" s="25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AB163" s="67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AB164" s="67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AB165" s="67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AB166" s="67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AB167" s="67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AB168" s="67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AB169" s="67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AB170" s="67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AB171" s="67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AB172" s="67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AB173" s="67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AB174" s="67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AB175" s="67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AB176" s="67"/>
    </row>
    <row r="177" spans="1:28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AB177" s="67"/>
    </row>
    <row r="178" spans="1:28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AB178" s="67"/>
    </row>
    <row r="179" spans="1:28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AB179" s="67"/>
    </row>
    <row r="180" spans="1:28" ht="15" customHeight="1" x14ac:dyDescent="0.25">
      <c r="A180" s="25"/>
      <c r="B180" s="25"/>
      <c r="C180" s="25"/>
      <c r="D180" s="25"/>
      <c r="E180" s="25"/>
      <c r="F180" s="25"/>
      <c r="G180" s="68"/>
      <c r="H180" s="25"/>
      <c r="I180" s="68"/>
      <c r="J180" s="72"/>
      <c r="K180" s="72"/>
      <c r="L180" s="72"/>
      <c r="M180" s="72"/>
      <c r="N180" s="25"/>
      <c r="O180" s="25"/>
      <c r="P180" s="25"/>
      <c r="Q180" s="25"/>
      <c r="AB180" s="67"/>
    </row>
    <row r="181" spans="1:28" ht="15" customHeight="1" x14ac:dyDescent="0.25">
      <c r="A181" s="25"/>
      <c r="B181" s="25"/>
      <c r="C181" s="25"/>
      <c r="D181" s="25"/>
      <c r="E181" s="25"/>
      <c r="F181" s="25"/>
      <c r="G181" s="68"/>
      <c r="H181" s="25"/>
      <c r="I181" s="68"/>
      <c r="J181" s="72"/>
      <c r="K181" s="72"/>
      <c r="L181" s="72"/>
      <c r="M181" s="72"/>
      <c r="N181" s="25"/>
      <c r="O181" s="25"/>
      <c r="P181" s="25"/>
      <c r="Q181" s="25"/>
      <c r="AB181" s="67"/>
    </row>
    <row r="182" spans="1:28" ht="15" customHeight="1" x14ac:dyDescent="0.25">
      <c r="A182" s="25"/>
      <c r="B182" s="25"/>
      <c r="C182" s="25"/>
      <c r="D182" s="25"/>
      <c r="E182" s="25"/>
      <c r="F182" s="25"/>
      <c r="G182" s="68"/>
      <c r="H182" s="25"/>
      <c r="I182" s="68"/>
      <c r="J182" s="72"/>
      <c r="K182" s="72"/>
      <c r="L182" s="72"/>
      <c r="M182" s="72"/>
      <c r="N182" s="25"/>
      <c r="O182" s="25"/>
      <c r="P182" s="25"/>
      <c r="Q182" s="25"/>
      <c r="AB182" s="67"/>
    </row>
    <row r="183" spans="1:28" ht="15" customHeight="1" x14ac:dyDescent="0.25">
      <c r="A183" s="25"/>
      <c r="B183" s="25"/>
      <c r="C183" s="25"/>
      <c r="D183" s="25"/>
      <c r="E183" s="25"/>
      <c r="F183" s="25"/>
      <c r="G183" s="68"/>
      <c r="H183" s="25"/>
      <c r="I183" s="68"/>
      <c r="J183" s="72"/>
      <c r="K183" s="72"/>
      <c r="L183" s="72"/>
      <c r="M183" s="72"/>
      <c r="N183" s="25"/>
      <c r="O183" s="25"/>
      <c r="P183" s="25"/>
      <c r="Q183" s="25"/>
      <c r="AB183" s="67"/>
    </row>
    <row r="184" spans="1:28" ht="15" customHeight="1" x14ac:dyDescent="0.25">
      <c r="A184" s="25"/>
      <c r="B184" s="25"/>
      <c r="C184" s="25"/>
      <c r="D184" s="25"/>
      <c r="E184" s="25"/>
      <c r="F184" s="25"/>
      <c r="G184" s="68"/>
      <c r="H184" s="25"/>
      <c r="I184" s="68"/>
      <c r="J184" s="72"/>
      <c r="K184" s="72"/>
      <c r="L184" s="72"/>
      <c r="M184" s="72"/>
      <c r="N184" s="25"/>
      <c r="O184" s="25"/>
      <c r="P184" s="25"/>
      <c r="Q184" s="25"/>
      <c r="AB184" s="67"/>
    </row>
    <row r="185" spans="1:28" ht="15" customHeight="1" x14ac:dyDescent="0.25">
      <c r="A185" s="25"/>
      <c r="B185" s="25"/>
      <c r="C185" s="25"/>
      <c r="D185" s="25"/>
      <c r="E185" s="25"/>
      <c r="F185" s="25"/>
      <c r="G185" s="68"/>
      <c r="H185" s="25"/>
      <c r="I185" s="68"/>
      <c r="J185" s="72"/>
      <c r="K185" s="72"/>
      <c r="L185" s="72"/>
      <c r="M185" s="72"/>
      <c r="N185" s="25"/>
      <c r="O185" s="25"/>
      <c r="P185" s="25"/>
      <c r="Q185" s="25"/>
      <c r="AB185" s="67"/>
    </row>
    <row r="186" spans="1:28" ht="15" customHeight="1" x14ac:dyDescent="0.25">
      <c r="A186" s="25"/>
      <c r="B186" s="25"/>
      <c r="C186" s="25"/>
      <c r="D186" s="25"/>
      <c r="E186" s="25"/>
      <c r="F186" s="25"/>
      <c r="G186" s="68"/>
      <c r="H186" s="25"/>
      <c r="I186" s="68"/>
      <c r="J186" s="72"/>
      <c r="K186" s="72"/>
      <c r="L186" s="72"/>
      <c r="M186" s="72"/>
      <c r="N186" s="25"/>
      <c r="O186" s="25"/>
      <c r="P186" s="25"/>
      <c r="Q186" s="25"/>
      <c r="AB186" s="67"/>
    </row>
    <row r="187" spans="1:28" ht="15" customHeight="1" x14ac:dyDescent="0.25">
      <c r="A187" s="25"/>
      <c r="B187" s="25"/>
      <c r="C187" s="25"/>
      <c r="D187" s="25"/>
      <c r="E187" s="25"/>
      <c r="F187" s="25"/>
      <c r="G187" s="68"/>
      <c r="H187" s="25"/>
      <c r="I187" s="68"/>
      <c r="J187" s="72"/>
      <c r="K187" s="72"/>
      <c r="L187" s="72"/>
      <c r="M187" s="72"/>
      <c r="N187" s="25"/>
      <c r="O187" s="25"/>
      <c r="P187" s="25"/>
      <c r="Q187" s="25"/>
      <c r="AB187" s="67"/>
    </row>
    <row r="188" spans="1:28" ht="15" customHeight="1" x14ac:dyDescent="0.25">
      <c r="A188" s="25"/>
      <c r="B188" s="25"/>
      <c r="C188" s="25"/>
      <c r="D188" s="25"/>
      <c r="E188" s="25"/>
      <c r="F188" s="25"/>
      <c r="G188" s="68"/>
      <c r="H188" s="25"/>
      <c r="I188" s="68"/>
      <c r="J188" s="72"/>
      <c r="K188" s="72"/>
      <c r="L188" s="72"/>
      <c r="M188" s="72"/>
      <c r="N188" s="25"/>
      <c r="O188" s="25"/>
      <c r="P188" s="25"/>
      <c r="Q188" s="25"/>
      <c r="AB188" s="67"/>
    </row>
    <row r="189" spans="1:28" ht="15" customHeight="1" x14ac:dyDescent="0.25">
      <c r="A189" s="25"/>
      <c r="B189" s="25"/>
      <c r="C189" s="25"/>
      <c r="D189" s="25"/>
      <c r="E189" s="25"/>
      <c r="F189" s="25"/>
      <c r="G189" s="68"/>
      <c r="H189" s="25"/>
      <c r="I189" s="68"/>
      <c r="J189" s="72"/>
      <c r="K189" s="72"/>
      <c r="L189" s="72"/>
      <c r="M189" s="72"/>
      <c r="N189" s="25"/>
      <c r="O189" s="25"/>
      <c r="P189" s="25"/>
      <c r="Q189" s="25"/>
      <c r="AB189" s="67"/>
    </row>
    <row r="190" spans="1:28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N190" s="25"/>
      <c r="O190" s="25"/>
      <c r="P190" s="25"/>
      <c r="Q190" s="25"/>
    </row>
    <row r="191" spans="1:28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N191" s="25"/>
      <c r="O191" s="25"/>
      <c r="P191" s="25"/>
      <c r="Q191" s="25"/>
    </row>
    <row r="192" spans="1:28" ht="15" customHeight="1" x14ac:dyDescent="0.25">
      <c r="A192" s="25"/>
      <c r="B192" s="25"/>
      <c r="C192" s="25"/>
      <c r="D192" s="25"/>
      <c r="E192" s="25"/>
      <c r="F192" s="25"/>
      <c r="G192" s="68"/>
      <c r="H192" s="25"/>
      <c r="I192" s="68"/>
      <c r="J192" s="72"/>
      <c r="K192" s="72"/>
      <c r="L192" s="72"/>
      <c r="M192" s="72"/>
      <c r="N192" s="25"/>
      <c r="O192" s="25"/>
      <c r="P192" s="25"/>
      <c r="Q192" s="25"/>
    </row>
    <row r="193" spans="1:17" ht="15" customHeight="1" x14ac:dyDescent="0.25">
      <c r="A193" s="25"/>
      <c r="B193" s="25"/>
      <c r="C193" s="25"/>
      <c r="D193" s="25"/>
      <c r="E193" s="25"/>
      <c r="F193" s="25"/>
      <c r="G193" s="68"/>
      <c r="H193" s="25"/>
      <c r="I193" s="68"/>
      <c r="J193" s="72"/>
      <c r="K193" s="72"/>
      <c r="L193" s="72"/>
      <c r="M193" s="72"/>
      <c r="N193" s="25"/>
      <c r="O193" s="25"/>
      <c r="P193" s="25"/>
      <c r="Q193" s="25"/>
    </row>
    <row r="194" spans="1:17" ht="15" customHeight="1" x14ac:dyDescent="0.25">
      <c r="A194" s="25"/>
      <c r="B194" s="25"/>
      <c r="C194" s="25"/>
      <c r="D194" s="25"/>
      <c r="E194" s="25"/>
      <c r="F194" s="25"/>
      <c r="G194" s="68"/>
      <c r="H194" s="25"/>
      <c r="I194" s="68"/>
      <c r="J194" s="72"/>
      <c r="K194" s="72"/>
      <c r="L194" s="72"/>
      <c r="M194" s="72"/>
      <c r="N194" s="25"/>
      <c r="O194" s="25"/>
      <c r="P194" s="25"/>
      <c r="Q194" s="25"/>
    </row>
    <row r="195" spans="1:17" ht="15" customHeight="1" x14ac:dyDescent="0.25">
      <c r="A195" s="25"/>
      <c r="B195" s="25"/>
      <c r="C195" s="25"/>
      <c r="D195" s="25"/>
      <c r="E195" s="25"/>
      <c r="F195" s="25"/>
      <c r="G195" s="68"/>
      <c r="H195" s="25"/>
      <c r="I195" s="68"/>
      <c r="J195" s="72"/>
      <c r="K195" s="72"/>
      <c r="L195" s="72"/>
      <c r="M195" s="72"/>
      <c r="N195" s="25"/>
      <c r="O195" s="25"/>
      <c r="P195" s="25"/>
      <c r="Q195" s="25"/>
    </row>
    <row r="196" spans="1:17" ht="15" customHeight="1" x14ac:dyDescent="0.25">
      <c r="A196" s="25"/>
      <c r="B196" s="25"/>
      <c r="C196" s="25"/>
      <c r="D196" s="25"/>
      <c r="E196" s="25"/>
      <c r="F196" s="25"/>
      <c r="G196" s="68"/>
      <c r="H196" s="25"/>
      <c r="I196" s="68"/>
      <c r="J196" s="72"/>
      <c r="K196" s="72"/>
      <c r="L196" s="72"/>
      <c r="M196" s="72"/>
      <c r="N196" s="25"/>
      <c r="O196" s="25"/>
      <c r="P196" s="25"/>
      <c r="Q196" s="25"/>
    </row>
    <row r="197" spans="1:17" ht="15" customHeight="1" x14ac:dyDescent="0.25">
      <c r="A197" s="25"/>
      <c r="B197" s="25"/>
      <c r="C197" s="25"/>
      <c r="D197" s="25"/>
      <c r="E197" s="25"/>
      <c r="F197" s="25"/>
      <c r="G197" s="68"/>
      <c r="H197" s="25"/>
      <c r="I197" s="68"/>
      <c r="J197" s="72"/>
      <c r="K197" s="72"/>
      <c r="L197" s="72"/>
      <c r="M197" s="72"/>
      <c r="N197" s="25"/>
      <c r="O197" s="25"/>
      <c r="P197" s="25"/>
      <c r="Q197" s="25"/>
    </row>
    <row r="198" spans="1:17" ht="15" customHeight="1" x14ac:dyDescent="0.25">
      <c r="A198" s="25"/>
      <c r="B198" s="25"/>
      <c r="C198" s="25"/>
      <c r="D198" s="25"/>
      <c r="E198" s="25"/>
      <c r="F198" s="25"/>
      <c r="G198" s="68"/>
      <c r="H198" s="25"/>
      <c r="I198" s="68"/>
      <c r="J198" s="72"/>
      <c r="K198" s="72"/>
      <c r="L198" s="72"/>
      <c r="M198" s="72"/>
      <c r="N198" s="25"/>
      <c r="O198" s="25"/>
      <c r="P198" s="25"/>
      <c r="Q198" s="25"/>
    </row>
    <row r="199" spans="1:17" ht="15" customHeight="1" x14ac:dyDescent="0.25">
      <c r="A199" s="25"/>
      <c r="B199" s="25"/>
      <c r="C199" s="25"/>
      <c r="D199" s="25"/>
      <c r="E199" s="25"/>
      <c r="F199" s="25"/>
      <c r="G199" s="68"/>
      <c r="H199" s="25"/>
      <c r="I199" s="68"/>
      <c r="J199" s="72"/>
      <c r="K199" s="72"/>
      <c r="L199" s="72"/>
      <c r="M199" s="72"/>
      <c r="N199" s="25"/>
      <c r="O199" s="25"/>
      <c r="P199" s="25"/>
      <c r="Q199" s="25"/>
    </row>
    <row r="200" spans="1:17" ht="15" customHeight="1" x14ac:dyDescent="0.25">
      <c r="A200" s="25"/>
      <c r="B200" s="25"/>
      <c r="C200" s="25"/>
      <c r="D200" s="25"/>
      <c r="E200" s="25"/>
      <c r="F200" s="25"/>
      <c r="G200" s="68"/>
      <c r="H200" s="25"/>
      <c r="I200" s="68"/>
      <c r="J200" s="72"/>
      <c r="K200" s="72"/>
      <c r="L200" s="72"/>
      <c r="M200" s="72"/>
      <c r="N200" s="25"/>
      <c r="O200" s="25"/>
      <c r="P200" s="25"/>
      <c r="Q200" s="25"/>
    </row>
    <row r="201" spans="1:17" ht="15" customHeight="1" x14ac:dyDescent="0.25">
      <c r="A201" s="25"/>
      <c r="B201" s="25"/>
      <c r="C201" s="25"/>
      <c r="D201" s="25"/>
      <c r="E201" s="25"/>
      <c r="F201" s="25"/>
      <c r="G201" s="68"/>
      <c r="H201" s="25"/>
      <c r="I201" s="68"/>
      <c r="J201" s="72"/>
      <c r="K201" s="72"/>
      <c r="L201" s="72"/>
      <c r="M201" s="72"/>
      <c r="N201" s="25"/>
      <c r="O201" s="25"/>
      <c r="P201" s="25"/>
      <c r="Q201" s="25"/>
    </row>
    <row r="202" spans="1:17" ht="15" customHeight="1" x14ac:dyDescent="0.25">
      <c r="A202" s="25"/>
      <c r="B202" s="25"/>
      <c r="C202" s="25"/>
      <c r="D202" s="25"/>
      <c r="E202" s="25"/>
      <c r="F202" s="25"/>
      <c r="G202" s="68"/>
      <c r="H202" s="25"/>
      <c r="I202" s="68"/>
      <c r="J202" s="72"/>
      <c r="K202" s="72"/>
      <c r="L202" s="72"/>
      <c r="M202" s="72"/>
      <c r="N202" s="25"/>
      <c r="O202" s="25"/>
      <c r="P202" s="25"/>
      <c r="Q202" s="25"/>
    </row>
    <row r="203" spans="1:17" ht="15" customHeight="1" x14ac:dyDescent="0.25">
      <c r="A203" s="25"/>
      <c r="B203" s="25"/>
      <c r="C203" s="25"/>
      <c r="D203" s="25"/>
      <c r="E203" s="25"/>
      <c r="F203" s="25"/>
      <c r="G203" s="68"/>
      <c r="H203" s="25"/>
      <c r="I203" s="68"/>
      <c r="J203" s="72"/>
      <c r="K203" s="72"/>
      <c r="L203" s="72"/>
      <c r="M203" s="72"/>
      <c r="N203" s="25"/>
      <c r="O203" s="25"/>
      <c r="P203" s="25"/>
      <c r="Q203" s="25"/>
    </row>
    <row r="204" spans="1:17" ht="15" customHeight="1" x14ac:dyDescent="0.25">
      <c r="A204" s="25"/>
      <c r="B204" s="25"/>
      <c r="C204" s="25"/>
      <c r="D204" s="25"/>
      <c r="E204" s="25"/>
      <c r="F204" s="25"/>
      <c r="G204" s="68"/>
      <c r="H204" s="25"/>
      <c r="I204" s="68"/>
      <c r="J204" s="72"/>
      <c r="K204" s="72"/>
      <c r="L204" s="72"/>
      <c r="M204" s="72"/>
      <c r="N204" s="25"/>
      <c r="O204" s="25"/>
      <c r="P204" s="25"/>
      <c r="Q204" s="25"/>
    </row>
    <row r="205" spans="1:17" ht="15" customHeight="1" x14ac:dyDescent="0.25">
      <c r="A205" s="25"/>
      <c r="B205" s="25"/>
      <c r="C205" s="25"/>
      <c r="D205" s="25"/>
      <c r="E205" s="25"/>
      <c r="F205" s="25"/>
      <c r="G205" s="68"/>
      <c r="H205" s="25"/>
      <c r="I205" s="68"/>
      <c r="J205" s="72"/>
      <c r="K205" s="72"/>
      <c r="L205" s="72"/>
      <c r="M205" s="72"/>
      <c r="N205" s="25"/>
      <c r="O205" s="25"/>
      <c r="P205" s="25"/>
      <c r="Q205" s="25"/>
    </row>
    <row r="206" spans="1:17" ht="15" customHeight="1" x14ac:dyDescent="0.25">
      <c r="A206" s="25"/>
      <c r="B206" s="25"/>
      <c r="C206" s="25"/>
      <c r="D206" s="25"/>
      <c r="E206" s="25"/>
      <c r="F206" s="25"/>
      <c r="G206" s="68"/>
      <c r="H206" s="25"/>
      <c r="I206" s="68"/>
      <c r="J206" s="72"/>
      <c r="K206" s="72"/>
      <c r="L206" s="72"/>
      <c r="M206" s="72"/>
      <c r="N206" s="25"/>
      <c r="O206" s="25"/>
      <c r="P206" s="25"/>
      <c r="Q206" s="25"/>
    </row>
    <row r="207" spans="1:17" ht="15" customHeight="1" x14ac:dyDescent="0.25">
      <c r="A207" s="25"/>
      <c r="B207" s="25"/>
      <c r="C207" s="25"/>
      <c r="D207" s="25"/>
      <c r="E207" s="25"/>
      <c r="F207" s="25"/>
      <c r="G207" s="68"/>
      <c r="H207" s="25"/>
      <c r="I207" s="68"/>
      <c r="J207" s="72"/>
      <c r="K207" s="72"/>
      <c r="L207" s="72"/>
      <c r="M207" s="72"/>
      <c r="N207" s="25"/>
      <c r="O207" s="25"/>
      <c r="P207" s="25"/>
      <c r="Q207" s="25"/>
    </row>
    <row r="208" spans="1:17" ht="15" customHeight="1" x14ac:dyDescent="0.25">
      <c r="A208" s="25"/>
      <c r="B208" s="25"/>
      <c r="C208" s="25"/>
      <c r="D208" s="25"/>
      <c r="E208" s="25"/>
      <c r="F208" s="25"/>
      <c r="G208" s="68"/>
      <c r="H208" s="25"/>
      <c r="I208" s="68"/>
      <c r="J208" s="72"/>
      <c r="K208" s="72"/>
      <c r="L208" s="72"/>
      <c r="M208" s="72"/>
      <c r="N208" s="25"/>
      <c r="O208" s="25"/>
      <c r="P208" s="25"/>
      <c r="Q208" s="25"/>
    </row>
    <row r="209" spans="1:17" ht="15" customHeight="1" x14ac:dyDescent="0.25">
      <c r="A209" s="25"/>
      <c r="B209" s="25"/>
      <c r="C209" s="25"/>
      <c r="D209" s="25"/>
      <c r="E209" s="25"/>
      <c r="F209" s="25"/>
      <c r="G209" s="68"/>
      <c r="H209" s="25"/>
      <c r="I209" s="68"/>
      <c r="J209" s="72"/>
      <c r="K209" s="72"/>
      <c r="L209" s="72"/>
      <c r="M209" s="72"/>
      <c r="N209" s="25"/>
      <c r="O209" s="25"/>
      <c r="P209" s="25"/>
      <c r="Q209" s="25"/>
    </row>
    <row r="210" spans="1:17" ht="15" customHeight="1" x14ac:dyDescent="0.25">
      <c r="A210" s="25"/>
      <c r="B210" s="25"/>
      <c r="C210" s="25"/>
      <c r="D210" s="25"/>
      <c r="E210" s="25"/>
      <c r="F210" s="25"/>
      <c r="G210" s="68"/>
      <c r="H210" s="25"/>
      <c r="I210" s="68"/>
      <c r="J210" s="72"/>
      <c r="K210" s="72"/>
      <c r="L210" s="72"/>
      <c r="M210" s="72"/>
      <c r="N210" s="25"/>
      <c r="O210" s="25"/>
      <c r="P210" s="25"/>
      <c r="Q210" s="25"/>
    </row>
    <row r="211" spans="1:17" ht="15" customHeight="1" x14ac:dyDescent="0.25">
      <c r="A211" s="25"/>
      <c r="B211" s="25"/>
      <c r="C211" s="25"/>
      <c r="D211" s="25"/>
      <c r="E211" s="25"/>
      <c r="F211" s="25"/>
      <c r="G211" s="68"/>
      <c r="H211" s="25"/>
      <c r="I211" s="68"/>
      <c r="J211" s="72"/>
      <c r="K211" s="72"/>
      <c r="L211" s="72"/>
      <c r="M211" s="72"/>
      <c r="N211" s="25"/>
      <c r="O211" s="25"/>
      <c r="P211" s="25"/>
      <c r="Q211" s="25"/>
    </row>
    <row r="212" spans="1:17" ht="15" customHeight="1" x14ac:dyDescent="0.25">
      <c r="A212" s="25"/>
      <c r="B212" s="25"/>
      <c r="C212" s="25"/>
      <c r="D212" s="25"/>
      <c r="E212" s="25"/>
      <c r="F212" s="25"/>
      <c r="G212" s="68"/>
      <c r="H212" s="25"/>
      <c r="I212" s="68"/>
      <c r="J212" s="72"/>
      <c r="K212" s="72"/>
      <c r="L212" s="72"/>
      <c r="M212" s="72"/>
      <c r="N212" s="25"/>
      <c r="O212" s="25"/>
      <c r="P212" s="25"/>
      <c r="Q212" s="25"/>
    </row>
    <row r="213" spans="1:17" ht="15" customHeight="1" x14ac:dyDescent="0.25">
      <c r="A213" s="25"/>
      <c r="B213" s="25"/>
      <c r="C213" s="25"/>
      <c r="D213" s="25"/>
      <c r="E213" s="25"/>
      <c r="F213" s="25"/>
      <c r="G213" s="68"/>
      <c r="H213" s="25"/>
      <c r="I213" s="68"/>
      <c r="J213" s="72"/>
      <c r="K213" s="72"/>
      <c r="L213" s="72"/>
      <c r="M213" s="72"/>
      <c r="N213" s="25"/>
      <c r="O213" s="25"/>
      <c r="P213" s="25"/>
      <c r="Q213" s="25"/>
    </row>
    <row r="214" spans="1:17" ht="15" customHeight="1" x14ac:dyDescent="0.25">
      <c r="A214" s="25"/>
      <c r="B214" s="25"/>
      <c r="C214" s="25"/>
      <c r="D214" s="25"/>
      <c r="E214" s="25"/>
      <c r="F214" s="25"/>
      <c r="G214" s="68"/>
      <c r="H214" s="25"/>
      <c r="I214" s="68"/>
      <c r="J214" s="72"/>
      <c r="K214" s="72"/>
      <c r="L214" s="72"/>
      <c r="M214" s="72"/>
      <c r="N214" s="25"/>
      <c r="O214" s="25"/>
      <c r="P214" s="25"/>
      <c r="Q214" s="25"/>
    </row>
    <row r="215" spans="1:17" ht="15" customHeight="1" x14ac:dyDescent="0.25">
      <c r="A215" s="25"/>
      <c r="B215" s="25"/>
      <c r="C215" s="25"/>
      <c r="D215" s="25"/>
      <c r="E215" s="25"/>
      <c r="F215" s="25"/>
      <c r="G215" s="68"/>
      <c r="H215" s="25"/>
      <c r="I215" s="68"/>
      <c r="J215" s="72"/>
      <c r="K215" s="72"/>
      <c r="L215" s="72"/>
      <c r="M215" s="72"/>
      <c r="N215" s="25"/>
      <c r="O215" s="25"/>
      <c r="P215" s="25"/>
      <c r="Q215" s="25"/>
    </row>
    <row r="216" spans="1:17" ht="15" customHeight="1" x14ac:dyDescent="0.25">
      <c r="A216" s="25"/>
      <c r="B216" s="25"/>
      <c r="C216" s="25"/>
      <c r="D216" s="25"/>
      <c r="E216" s="25"/>
      <c r="F216" s="25"/>
      <c r="G216" s="68"/>
      <c r="H216" s="25"/>
      <c r="I216" s="68"/>
      <c r="J216" s="72"/>
      <c r="K216" s="72"/>
      <c r="L216" s="72"/>
      <c r="M216" s="72"/>
      <c r="N216" s="25"/>
      <c r="O216" s="25"/>
      <c r="P216" s="25"/>
      <c r="Q216" s="25"/>
    </row>
    <row r="217" spans="1:17" ht="15" customHeight="1" x14ac:dyDescent="0.25">
      <c r="A217" s="25"/>
      <c r="B217" s="25"/>
      <c r="C217" s="25"/>
      <c r="D217" s="25"/>
      <c r="E217" s="25"/>
      <c r="F217" s="25"/>
      <c r="G217" s="68"/>
      <c r="H217" s="25"/>
      <c r="I217" s="68"/>
      <c r="J217" s="72"/>
      <c r="K217" s="72"/>
      <c r="L217" s="72"/>
      <c r="M217" s="72"/>
      <c r="N217" s="25"/>
      <c r="O217" s="25"/>
      <c r="P217" s="25"/>
      <c r="Q217" s="25"/>
    </row>
    <row r="218" spans="1:17" ht="15" customHeight="1" x14ac:dyDescent="0.25">
      <c r="A218" s="25"/>
      <c r="B218" s="25"/>
      <c r="C218" s="25"/>
      <c r="D218" s="25"/>
      <c r="E218" s="25"/>
      <c r="F218" s="25"/>
      <c r="G218" s="68"/>
      <c r="H218" s="25"/>
      <c r="I218" s="68"/>
      <c r="J218" s="72"/>
      <c r="K218" s="72"/>
      <c r="L218" s="72"/>
      <c r="M218" s="72"/>
      <c r="N218" s="25"/>
      <c r="O218" s="25"/>
      <c r="P218" s="25"/>
      <c r="Q218" s="25"/>
    </row>
    <row r="219" spans="1:17" ht="15" customHeight="1" x14ac:dyDescent="0.25">
      <c r="A219" s="25"/>
      <c r="B219" s="25"/>
      <c r="C219" s="25"/>
      <c r="D219" s="25"/>
      <c r="E219" s="25"/>
      <c r="F219" s="25"/>
      <c r="G219" s="68"/>
      <c r="H219" s="25"/>
      <c r="I219" s="68"/>
      <c r="J219" s="72"/>
      <c r="K219" s="72"/>
      <c r="L219" s="72"/>
      <c r="M219" s="72"/>
      <c r="N219" s="25"/>
      <c r="O219" s="25"/>
      <c r="P219" s="25"/>
      <c r="Q219" s="25"/>
    </row>
    <row r="220" spans="1:17" ht="15" customHeight="1" x14ac:dyDescent="0.25">
      <c r="A220" s="25"/>
      <c r="B220" s="25"/>
      <c r="C220" s="25"/>
      <c r="D220" s="25"/>
      <c r="E220" s="25"/>
      <c r="F220" s="25"/>
      <c r="G220" s="68"/>
      <c r="H220" s="25"/>
      <c r="I220" s="68"/>
      <c r="J220" s="72"/>
      <c r="K220" s="72"/>
      <c r="L220" s="72"/>
      <c r="M220" s="72"/>
      <c r="N220" s="25"/>
      <c r="O220" s="25"/>
      <c r="P220" s="25"/>
      <c r="Q220" s="25"/>
    </row>
    <row r="221" spans="1:17" ht="15" customHeight="1" x14ac:dyDescent="0.25">
      <c r="A221" s="25"/>
      <c r="B221" s="25"/>
      <c r="C221" s="25"/>
      <c r="D221" s="25"/>
      <c r="E221" s="25"/>
      <c r="F221" s="25"/>
      <c r="G221" s="68"/>
      <c r="H221" s="25"/>
      <c r="I221" s="68"/>
      <c r="J221" s="72"/>
      <c r="K221" s="72"/>
      <c r="L221" s="72"/>
      <c r="M221" s="72"/>
      <c r="N221" s="25"/>
      <c r="O221" s="25"/>
      <c r="P221" s="25"/>
      <c r="Q221" s="25"/>
    </row>
    <row r="222" spans="1:17" ht="15" customHeight="1" x14ac:dyDescent="0.25">
      <c r="A222" s="25"/>
      <c r="B222" s="25"/>
      <c r="C222" s="25"/>
      <c r="D222" s="25"/>
      <c r="E222" s="25"/>
      <c r="F222" s="25"/>
      <c r="G222" s="68"/>
      <c r="H222" s="25"/>
      <c r="I222" s="68"/>
      <c r="J222" s="72"/>
      <c r="K222" s="72"/>
      <c r="L222" s="72"/>
      <c r="M222" s="72"/>
      <c r="N222" s="25"/>
      <c r="O222" s="25"/>
      <c r="P222" s="25"/>
      <c r="Q222" s="25"/>
    </row>
    <row r="223" spans="1:17" ht="15" customHeight="1" x14ac:dyDescent="0.25">
      <c r="A223" s="25"/>
      <c r="B223" s="25"/>
      <c r="C223" s="25"/>
      <c r="D223" s="25"/>
      <c r="E223" s="25"/>
      <c r="F223" s="25"/>
      <c r="G223" s="68"/>
      <c r="H223" s="25"/>
      <c r="I223" s="68"/>
      <c r="J223" s="72"/>
      <c r="K223" s="72"/>
      <c r="L223" s="72"/>
      <c r="M223" s="72"/>
      <c r="N223" s="25"/>
      <c r="O223" s="25"/>
      <c r="P223" s="25"/>
      <c r="Q223" s="25"/>
    </row>
    <row r="224" spans="1:17" ht="15" customHeight="1" x14ac:dyDescent="0.25">
      <c r="A224" s="25"/>
      <c r="B224" s="25"/>
      <c r="C224" s="25"/>
      <c r="D224" s="25"/>
      <c r="E224" s="25"/>
      <c r="F224" s="25"/>
      <c r="G224" s="68"/>
      <c r="H224" s="25"/>
      <c r="I224" s="68"/>
      <c r="J224" s="72"/>
      <c r="K224" s="72"/>
      <c r="L224" s="72"/>
      <c r="M224" s="72"/>
      <c r="N224" s="25"/>
      <c r="O224" s="25"/>
      <c r="P224" s="25"/>
      <c r="Q224" s="25"/>
    </row>
    <row r="225" spans="1:17" ht="15" customHeight="1" x14ac:dyDescent="0.25">
      <c r="A225" s="25"/>
      <c r="B225" s="25"/>
      <c r="C225" s="25"/>
      <c r="D225" s="25"/>
      <c r="E225" s="25"/>
      <c r="F225" s="25"/>
      <c r="G225" s="68"/>
      <c r="H225" s="25"/>
      <c r="I225" s="68"/>
      <c r="J225" s="72"/>
      <c r="K225" s="72"/>
      <c r="L225" s="72"/>
      <c r="M225" s="72"/>
      <c r="N225" s="25"/>
      <c r="O225" s="25"/>
      <c r="P225" s="25"/>
      <c r="Q225" s="25"/>
    </row>
    <row r="226" spans="1:17" ht="15" customHeight="1" x14ac:dyDescent="0.25">
      <c r="A226" s="25"/>
      <c r="B226" s="25"/>
      <c r="C226" s="25"/>
      <c r="D226" s="25"/>
      <c r="E226" s="25"/>
      <c r="F226" s="25"/>
      <c r="G226" s="68"/>
      <c r="H226" s="25"/>
      <c r="I226" s="68"/>
      <c r="J226" s="72"/>
      <c r="K226" s="72"/>
      <c r="L226" s="72"/>
      <c r="M226" s="72"/>
      <c r="N226" s="25"/>
      <c r="O226" s="25"/>
      <c r="P226" s="25"/>
      <c r="Q226" s="25"/>
    </row>
    <row r="227" spans="1:17" ht="15" customHeight="1" x14ac:dyDescent="0.25">
      <c r="A227" s="25"/>
      <c r="B227" s="25"/>
      <c r="C227" s="25"/>
      <c r="D227" s="25"/>
      <c r="E227" s="25"/>
      <c r="F227" s="25"/>
      <c r="G227" s="68"/>
      <c r="H227" s="25"/>
      <c r="I227" s="68"/>
      <c r="J227" s="72"/>
      <c r="K227" s="72"/>
      <c r="L227" s="72"/>
      <c r="M227" s="72"/>
      <c r="N227" s="25"/>
      <c r="O227" s="25"/>
      <c r="P227" s="25"/>
      <c r="Q227" s="25"/>
    </row>
    <row r="228" spans="1:17" ht="15" customHeight="1" x14ac:dyDescent="0.25">
      <c r="A228" s="25"/>
      <c r="B228" s="25"/>
      <c r="C228" s="25"/>
      <c r="D228" s="25"/>
      <c r="E228" s="25"/>
      <c r="F228" s="25"/>
      <c r="G228" s="68"/>
      <c r="H228" s="25"/>
      <c r="I228" s="68"/>
      <c r="J228" s="72"/>
      <c r="K228" s="72"/>
      <c r="L228" s="72"/>
      <c r="M228" s="72"/>
      <c r="N228" s="25"/>
      <c r="O228" s="25"/>
      <c r="P228" s="25"/>
      <c r="Q228" s="25"/>
    </row>
    <row r="229" spans="1:17" ht="15" customHeight="1" x14ac:dyDescent="0.25">
      <c r="A229" s="25"/>
      <c r="B229" s="25"/>
      <c r="C229" s="25"/>
      <c r="D229" s="25"/>
      <c r="E229" s="25"/>
      <c r="F229" s="25"/>
      <c r="G229" s="68"/>
      <c r="H229" s="25"/>
      <c r="I229" s="68"/>
      <c r="J229" s="72"/>
      <c r="K229" s="72"/>
      <c r="L229" s="72"/>
      <c r="M229" s="72"/>
      <c r="N229" s="25"/>
      <c r="O229" s="25"/>
      <c r="P229" s="25"/>
      <c r="Q229" s="25"/>
    </row>
    <row r="230" spans="1:17" ht="15" customHeight="1" x14ac:dyDescent="0.25">
      <c r="A230" s="25"/>
      <c r="B230" s="25"/>
      <c r="C230" s="25"/>
      <c r="D230" s="25"/>
      <c r="E230" s="25"/>
      <c r="F230" s="25"/>
      <c r="G230" s="68"/>
      <c r="H230" s="25"/>
      <c r="I230" s="68"/>
      <c r="J230" s="72"/>
      <c r="K230" s="72"/>
      <c r="L230" s="72"/>
      <c r="M230" s="72"/>
      <c r="N230" s="25"/>
      <c r="O230" s="25"/>
      <c r="P230" s="25"/>
      <c r="Q230" s="25"/>
    </row>
    <row r="231" spans="1:17" ht="15" customHeight="1" x14ac:dyDescent="0.25">
      <c r="A231" s="25"/>
      <c r="B231" s="25"/>
      <c r="C231" s="25"/>
      <c r="D231" s="25"/>
      <c r="E231" s="25"/>
      <c r="F231" s="25"/>
      <c r="G231" s="68"/>
      <c r="H231" s="25"/>
      <c r="I231" s="68"/>
      <c r="J231" s="72"/>
      <c r="K231" s="72"/>
      <c r="L231" s="72"/>
      <c r="M231" s="72"/>
      <c r="N231" s="25"/>
      <c r="O231" s="25"/>
      <c r="P231" s="25"/>
      <c r="Q231" s="25"/>
    </row>
    <row r="232" spans="1:17" ht="15" customHeight="1" x14ac:dyDescent="0.25">
      <c r="A232" s="25"/>
      <c r="B232" s="25"/>
      <c r="C232" s="25"/>
      <c r="D232" s="25"/>
      <c r="E232" s="25"/>
      <c r="F232" s="25"/>
      <c r="G232" s="68"/>
      <c r="H232" s="25"/>
      <c r="I232" s="68"/>
      <c r="J232" s="72"/>
      <c r="K232" s="72"/>
      <c r="L232" s="72"/>
      <c r="M232" s="72"/>
      <c r="N232" s="25"/>
      <c r="O232" s="25"/>
      <c r="P232" s="25"/>
      <c r="Q232" s="25"/>
    </row>
    <row r="233" spans="1:17" ht="15" customHeight="1" x14ac:dyDescent="0.25">
      <c r="A233" s="25"/>
      <c r="B233" s="25"/>
      <c r="C233" s="25"/>
      <c r="D233" s="25"/>
      <c r="E233" s="25"/>
      <c r="F233" s="25"/>
      <c r="G233" s="68"/>
      <c r="H233" s="25"/>
      <c r="I233" s="68"/>
      <c r="J233" s="72"/>
      <c r="K233" s="72"/>
      <c r="L233" s="72"/>
      <c r="M233" s="72"/>
      <c r="N233" s="25"/>
      <c r="O233" s="25"/>
      <c r="P233" s="25"/>
      <c r="Q233" s="25"/>
    </row>
    <row r="234" spans="1:17" ht="15" customHeight="1" x14ac:dyDescent="0.25">
      <c r="A234" s="25"/>
      <c r="B234" s="25"/>
      <c r="C234" s="25"/>
      <c r="D234" s="25"/>
      <c r="E234" s="25"/>
      <c r="F234" s="25"/>
      <c r="G234" s="68"/>
      <c r="H234" s="25"/>
      <c r="I234" s="68"/>
      <c r="J234" s="72"/>
      <c r="K234" s="72"/>
      <c r="L234" s="72"/>
      <c r="M234" s="72"/>
      <c r="N234" s="25"/>
      <c r="O234" s="25"/>
      <c r="P234" s="25"/>
      <c r="Q234" s="25"/>
    </row>
    <row r="235" spans="1:17" ht="15" customHeight="1" x14ac:dyDescent="0.25">
      <c r="A235" s="25"/>
      <c r="B235" s="25"/>
      <c r="C235" s="25"/>
      <c r="D235" s="25"/>
      <c r="E235" s="25"/>
      <c r="F235" s="25"/>
      <c r="G235" s="68"/>
      <c r="H235" s="25"/>
      <c r="I235" s="68"/>
      <c r="J235" s="72"/>
      <c r="K235" s="72"/>
      <c r="L235" s="72"/>
      <c r="M235" s="72"/>
      <c r="N235" s="25"/>
      <c r="O235" s="25"/>
      <c r="P235" s="25"/>
      <c r="Q235" s="25"/>
    </row>
    <row r="236" spans="1:17" ht="15" customHeight="1" x14ac:dyDescent="0.25">
      <c r="A236" s="25"/>
      <c r="B236" s="25"/>
      <c r="C236" s="25"/>
      <c r="D236" s="25"/>
      <c r="E236" s="25"/>
      <c r="F236" s="25"/>
      <c r="G236" s="68"/>
      <c r="H236" s="25"/>
      <c r="I236" s="68"/>
      <c r="J236" s="72"/>
      <c r="K236" s="72"/>
      <c r="L236" s="72"/>
      <c r="M236" s="72"/>
      <c r="N236" s="25"/>
      <c r="O236" s="25"/>
      <c r="P236" s="25"/>
      <c r="Q236" s="25"/>
    </row>
    <row r="237" spans="1:17" ht="15" customHeight="1" x14ac:dyDescent="0.25">
      <c r="A237" s="25"/>
      <c r="B237" s="25"/>
      <c r="C237" s="25"/>
      <c r="D237" s="25"/>
      <c r="E237" s="25"/>
      <c r="F237" s="25"/>
      <c r="G237" s="68"/>
      <c r="H237" s="25"/>
      <c r="I237" s="68"/>
      <c r="J237" s="72"/>
      <c r="K237" s="72"/>
      <c r="L237" s="72"/>
      <c r="M237" s="72"/>
      <c r="N237" s="25"/>
      <c r="O237" s="25"/>
      <c r="P237" s="25"/>
      <c r="Q237" s="25"/>
    </row>
    <row r="238" spans="1:17" ht="15" customHeight="1" x14ac:dyDescent="0.25">
      <c r="A238" s="25"/>
      <c r="B238" s="25"/>
      <c r="C238" s="25"/>
      <c r="D238" s="25"/>
      <c r="E238" s="25"/>
      <c r="F238" s="25"/>
      <c r="G238" s="68"/>
      <c r="H238" s="25"/>
      <c r="I238" s="68"/>
      <c r="J238" s="72"/>
      <c r="K238" s="72"/>
      <c r="L238" s="72"/>
      <c r="M238" s="72"/>
      <c r="N238" s="25"/>
      <c r="O238" s="25"/>
      <c r="P238" s="25"/>
      <c r="Q238" s="25"/>
    </row>
    <row r="239" spans="1:17" ht="15" customHeight="1" x14ac:dyDescent="0.25">
      <c r="A239" s="25"/>
      <c r="B239" s="25"/>
      <c r="C239" s="25"/>
      <c r="D239" s="25"/>
      <c r="E239" s="25"/>
      <c r="F239" s="25"/>
      <c r="G239" s="68"/>
      <c r="H239" s="25"/>
      <c r="I239" s="68"/>
      <c r="J239" s="72"/>
      <c r="K239" s="72"/>
      <c r="L239" s="72"/>
      <c r="M239" s="72"/>
      <c r="N239" s="25"/>
      <c r="O239" s="25"/>
      <c r="P239" s="25"/>
      <c r="Q239" s="25"/>
    </row>
    <row r="240" spans="1:17" ht="15" customHeight="1" x14ac:dyDescent="0.25">
      <c r="A240" s="25"/>
      <c r="B240" s="25"/>
      <c r="C240" s="25"/>
      <c r="D240" s="25"/>
      <c r="E240" s="25"/>
      <c r="F240" s="25"/>
      <c r="G240" s="68"/>
      <c r="H240" s="25"/>
      <c r="I240" s="68"/>
      <c r="J240" s="72"/>
      <c r="K240" s="72"/>
      <c r="L240" s="72"/>
      <c r="M240" s="72"/>
      <c r="N240" s="25"/>
      <c r="O240" s="25"/>
      <c r="P240" s="25"/>
      <c r="Q240" s="25"/>
    </row>
    <row r="241" spans="1:17" ht="15" customHeight="1" x14ac:dyDescent="0.25">
      <c r="A241" s="25"/>
      <c r="B241" s="25"/>
      <c r="C241" s="25"/>
      <c r="D241" s="25"/>
      <c r="E241" s="25"/>
      <c r="F241" s="25"/>
      <c r="G241" s="68"/>
      <c r="H241" s="25"/>
      <c r="I241" s="68"/>
      <c r="J241" s="72"/>
      <c r="K241" s="72"/>
      <c r="L241" s="72"/>
      <c r="M241" s="72"/>
      <c r="N241" s="25"/>
      <c r="O241" s="25"/>
      <c r="P241" s="25"/>
      <c r="Q241" s="25"/>
    </row>
    <row r="242" spans="1:17" ht="15" customHeight="1" x14ac:dyDescent="0.25">
      <c r="A242" s="25"/>
      <c r="B242" s="25"/>
      <c r="C242" s="25"/>
      <c r="D242" s="25"/>
      <c r="E242" s="25"/>
      <c r="F242" s="25"/>
      <c r="G242" s="68"/>
      <c r="H242" s="25"/>
      <c r="I242" s="68"/>
      <c r="J242" s="72"/>
      <c r="K242" s="72"/>
      <c r="L242" s="72"/>
      <c r="M242" s="72"/>
      <c r="N242" s="25"/>
      <c r="O242" s="25"/>
      <c r="P242" s="25"/>
      <c r="Q242" s="25"/>
    </row>
    <row r="243" spans="1:17" ht="15" customHeight="1" x14ac:dyDescent="0.25">
      <c r="A243" s="25"/>
      <c r="B243" s="25"/>
      <c r="C243" s="25"/>
      <c r="D243" s="25"/>
      <c r="E243" s="25"/>
      <c r="F243" s="25"/>
      <c r="G243" s="68"/>
      <c r="H243" s="25"/>
      <c r="I243" s="68"/>
      <c r="J243" s="72"/>
      <c r="K243" s="72"/>
      <c r="L243" s="72"/>
      <c r="M243" s="72"/>
      <c r="N243" s="25"/>
      <c r="O243" s="25"/>
      <c r="P243" s="25"/>
      <c r="Q243" s="25"/>
    </row>
    <row r="244" spans="1:17" ht="15" customHeight="1" x14ac:dyDescent="0.25">
      <c r="A244" s="25"/>
      <c r="B244" s="25"/>
      <c r="C244" s="25"/>
      <c r="D244" s="25"/>
      <c r="E244" s="25"/>
      <c r="F244" s="25"/>
      <c r="G244" s="68"/>
      <c r="H244" s="25"/>
      <c r="I244" s="68"/>
      <c r="J244" s="72"/>
      <c r="K244" s="72"/>
      <c r="L244" s="72"/>
      <c r="M244" s="72"/>
      <c r="N244" s="25"/>
      <c r="O244" s="25"/>
      <c r="P244" s="25"/>
      <c r="Q244" s="25"/>
    </row>
    <row r="245" spans="1:17" ht="15" customHeight="1" x14ac:dyDescent="0.25">
      <c r="A245" s="25"/>
      <c r="B245" s="25"/>
      <c r="C245" s="25"/>
      <c r="D245" s="25"/>
      <c r="E245" s="25"/>
      <c r="F245" s="25"/>
      <c r="G245" s="68"/>
      <c r="H245" s="25"/>
      <c r="I245" s="68"/>
      <c r="J245" s="72"/>
      <c r="K245" s="72"/>
      <c r="L245" s="72"/>
      <c r="M245" s="72"/>
      <c r="N245" s="25"/>
      <c r="O245" s="25"/>
      <c r="P245" s="25"/>
      <c r="Q245" s="25"/>
    </row>
    <row r="246" spans="1:17" ht="15" customHeight="1" x14ac:dyDescent="0.25">
      <c r="A246" s="25"/>
      <c r="B246" s="25"/>
      <c r="C246" s="25"/>
      <c r="D246" s="25"/>
      <c r="E246" s="25"/>
      <c r="F246" s="25"/>
      <c r="G246" s="68"/>
      <c r="H246" s="25"/>
      <c r="I246" s="68"/>
      <c r="J246" s="72"/>
      <c r="K246" s="72"/>
      <c r="L246" s="72"/>
      <c r="M246" s="72"/>
      <c r="N246" s="25"/>
      <c r="O246" s="25"/>
      <c r="P246" s="25"/>
      <c r="Q246" s="25"/>
    </row>
    <row r="247" spans="1:17" ht="15" customHeight="1" x14ac:dyDescent="0.25">
      <c r="A247" s="25"/>
      <c r="B247" s="25"/>
      <c r="C247" s="25"/>
      <c r="D247" s="25"/>
      <c r="E247" s="25"/>
      <c r="F247" s="25"/>
      <c r="G247" s="68"/>
      <c r="H247" s="25"/>
      <c r="I247" s="68"/>
      <c r="J247" s="72"/>
      <c r="K247" s="72"/>
      <c r="L247" s="72"/>
      <c r="M247" s="72"/>
      <c r="N247" s="25"/>
      <c r="O247" s="25"/>
      <c r="P247" s="25"/>
      <c r="Q247" s="25"/>
    </row>
    <row r="248" spans="1:17" ht="15" customHeight="1" x14ac:dyDescent="0.25">
      <c r="A248" s="25"/>
      <c r="B248" s="25"/>
      <c r="C248" s="25"/>
      <c r="D248" s="25"/>
      <c r="E248" s="25"/>
      <c r="F248" s="25"/>
      <c r="G248" s="68"/>
      <c r="H248" s="25"/>
      <c r="I248" s="68"/>
      <c r="J248" s="72"/>
      <c r="K248" s="72"/>
      <c r="L248" s="72"/>
      <c r="M248" s="72"/>
      <c r="N248" s="25"/>
      <c r="O248" s="25"/>
      <c r="P248" s="25"/>
      <c r="Q248" s="25"/>
    </row>
    <row r="249" spans="1:17" ht="15" customHeight="1" x14ac:dyDescent="0.25">
      <c r="A249" s="25"/>
      <c r="B249" s="25"/>
      <c r="C249" s="25"/>
      <c r="D249" s="25"/>
      <c r="E249" s="25"/>
      <c r="F249" s="25"/>
      <c r="G249" s="68"/>
      <c r="H249" s="25"/>
      <c r="I249" s="68"/>
      <c r="J249" s="72"/>
      <c r="K249" s="72"/>
      <c r="L249" s="72"/>
      <c r="M249" s="72"/>
      <c r="N249" s="25"/>
      <c r="O249" s="25"/>
      <c r="P249" s="25"/>
      <c r="Q249" s="25"/>
    </row>
    <row r="250" spans="1:17" ht="15" customHeight="1" x14ac:dyDescent="0.25">
      <c r="A250" s="25"/>
      <c r="B250" s="25"/>
      <c r="C250" s="25"/>
      <c r="D250" s="25"/>
      <c r="E250" s="25"/>
      <c r="F250" s="25"/>
      <c r="G250" s="68"/>
      <c r="H250" s="25"/>
      <c r="I250" s="68"/>
      <c r="J250" s="72"/>
      <c r="K250" s="72"/>
      <c r="L250" s="72"/>
      <c r="M250" s="72"/>
      <c r="N250" s="25"/>
      <c r="O250" s="25"/>
      <c r="P250" s="25"/>
      <c r="Q250" s="25"/>
    </row>
    <row r="251" spans="1:17" ht="15" customHeight="1" x14ac:dyDescent="0.25">
      <c r="A251" s="25"/>
      <c r="B251" s="25"/>
      <c r="C251" s="25"/>
      <c r="D251" s="25"/>
      <c r="E251" s="25"/>
      <c r="F251" s="25"/>
      <c r="G251" s="68"/>
      <c r="H251" s="25"/>
      <c r="I251" s="68"/>
      <c r="J251" s="72"/>
      <c r="K251" s="72"/>
      <c r="L251" s="72"/>
      <c r="M251" s="72"/>
      <c r="N251" s="25"/>
      <c r="O251" s="25"/>
      <c r="P251" s="25"/>
      <c r="Q251" s="25"/>
    </row>
    <row r="252" spans="1:17" ht="15" customHeight="1" x14ac:dyDescent="0.25">
      <c r="A252" s="25"/>
      <c r="B252" s="25"/>
      <c r="C252" s="25"/>
      <c r="D252" s="25"/>
      <c r="E252" s="25"/>
      <c r="F252" s="25"/>
      <c r="G252" s="68"/>
      <c r="H252" s="25"/>
      <c r="I252" s="68"/>
      <c r="J252" s="72"/>
      <c r="K252" s="72"/>
      <c r="L252" s="72"/>
      <c r="M252" s="72"/>
      <c r="N252" s="25"/>
      <c r="O252" s="25"/>
      <c r="P252" s="25"/>
      <c r="Q252" s="25"/>
    </row>
    <row r="253" spans="1:17" ht="15" customHeight="1" x14ac:dyDescent="0.25">
      <c r="A253" s="25"/>
      <c r="B253" s="25"/>
      <c r="C253" s="25"/>
      <c r="D253" s="25"/>
      <c r="E253" s="25"/>
      <c r="F253" s="25"/>
      <c r="G253" s="68"/>
      <c r="H253" s="25"/>
      <c r="I253" s="68"/>
      <c r="J253" s="72"/>
      <c r="K253" s="72"/>
      <c r="L253" s="72"/>
      <c r="M253" s="72"/>
      <c r="N253" s="25"/>
      <c r="O253" s="25"/>
      <c r="P253" s="25"/>
      <c r="Q253" s="25"/>
    </row>
    <row r="254" spans="1:17" ht="15" customHeight="1" x14ac:dyDescent="0.25">
      <c r="A254" s="25"/>
      <c r="B254" s="25"/>
      <c r="C254" s="25"/>
      <c r="D254" s="25"/>
      <c r="E254" s="25"/>
      <c r="F254" s="25"/>
      <c r="G254" s="68"/>
      <c r="H254" s="25"/>
      <c r="I254" s="68"/>
      <c r="J254" s="72"/>
      <c r="K254" s="72"/>
      <c r="L254" s="72"/>
      <c r="M254" s="72"/>
      <c r="N254" s="25"/>
      <c r="O254" s="25"/>
      <c r="P254" s="25"/>
      <c r="Q254" s="25"/>
    </row>
    <row r="255" spans="1:17" ht="15" customHeight="1" x14ac:dyDescent="0.25">
      <c r="A255" s="25"/>
      <c r="B255" s="25"/>
      <c r="C255" s="25"/>
      <c r="D255" s="25"/>
      <c r="E255" s="25"/>
      <c r="F255" s="25"/>
      <c r="G255" s="68"/>
      <c r="H255" s="25"/>
      <c r="I255" s="68"/>
      <c r="J255" s="72"/>
      <c r="K255" s="72"/>
      <c r="L255" s="72"/>
      <c r="M255" s="72"/>
      <c r="N255" s="25"/>
      <c r="O255" s="25"/>
      <c r="P255" s="25"/>
      <c r="Q255" s="25"/>
    </row>
    <row r="256" spans="1:17" ht="15" customHeight="1" x14ac:dyDescent="0.25">
      <c r="A256" s="25"/>
      <c r="B256" s="25"/>
      <c r="C256" s="25"/>
      <c r="D256" s="25"/>
      <c r="E256" s="25"/>
      <c r="F256" s="25"/>
      <c r="G256" s="68"/>
      <c r="H256" s="25"/>
      <c r="I256" s="68"/>
      <c r="J256" s="72"/>
      <c r="K256" s="72"/>
      <c r="L256" s="72"/>
      <c r="M256" s="72"/>
      <c r="N256" s="25"/>
      <c r="O256" s="25"/>
      <c r="P256" s="25"/>
      <c r="Q256" s="25"/>
    </row>
    <row r="257" spans="1:17" ht="15" customHeight="1" x14ac:dyDescent="0.25">
      <c r="A257" s="25"/>
      <c r="B257" s="25"/>
      <c r="C257" s="25"/>
      <c r="D257" s="25"/>
      <c r="E257" s="25"/>
      <c r="F257" s="25"/>
      <c r="G257" s="68"/>
      <c r="H257" s="25"/>
      <c r="I257" s="68"/>
      <c r="J257" s="72"/>
      <c r="K257" s="72"/>
      <c r="L257" s="72"/>
      <c r="M257" s="72"/>
      <c r="N257" s="25"/>
      <c r="O257" s="25"/>
      <c r="P257" s="25"/>
      <c r="Q257" s="25"/>
    </row>
    <row r="258" spans="1:17" ht="15" customHeight="1" x14ac:dyDescent="0.25">
      <c r="A258" s="25"/>
      <c r="B258" s="25"/>
      <c r="C258" s="25"/>
      <c r="D258" s="25"/>
      <c r="E258" s="25"/>
      <c r="F258" s="25"/>
      <c r="G258" s="68"/>
      <c r="H258" s="25"/>
      <c r="I258" s="68"/>
      <c r="J258" s="72"/>
      <c r="K258" s="72"/>
      <c r="L258" s="72"/>
      <c r="M258" s="72"/>
      <c r="N258" s="25"/>
      <c r="O258" s="25"/>
      <c r="P258" s="25"/>
      <c r="Q258" s="25"/>
    </row>
    <row r="259" spans="1:17" ht="15" customHeight="1" x14ac:dyDescent="0.25">
      <c r="A259" s="25"/>
      <c r="B259" s="25"/>
      <c r="C259" s="25"/>
      <c r="D259" s="25"/>
      <c r="E259" s="25"/>
      <c r="F259" s="25"/>
      <c r="G259" s="68"/>
      <c r="H259" s="25"/>
      <c r="I259" s="68"/>
      <c r="J259" s="72"/>
      <c r="K259" s="72"/>
      <c r="L259" s="72"/>
      <c r="M259" s="72"/>
      <c r="N259" s="25"/>
      <c r="O259" s="25"/>
      <c r="P259" s="25"/>
      <c r="Q259" s="25"/>
    </row>
    <row r="260" spans="1:17" ht="15" customHeight="1" x14ac:dyDescent="0.25">
      <c r="A260" s="25"/>
      <c r="B260" s="25"/>
      <c r="C260" s="25"/>
      <c r="D260" s="25"/>
      <c r="E260" s="25"/>
      <c r="F260" s="25"/>
      <c r="G260" s="68"/>
      <c r="H260" s="25"/>
      <c r="I260" s="68"/>
      <c r="J260" s="72"/>
      <c r="K260" s="72"/>
      <c r="L260" s="72"/>
      <c r="M260" s="72"/>
      <c r="N260" s="25"/>
      <c r="O260" s="25"/>
      <c r="P260" s="25"/>
      <c r="Q260" s="25"/>
    </row>
    <row r="261" spans="1:17" ht="15" customHeight="1" x14ac:dyDescent="0.25">
      <c r="A261" s="25"/>
      <c r="B261" s="25"/>
      <c r="C261" s="25"/>
      <c r="D261" s="25"/>
      <c r="E261" s="25"/>
      <c r="F261" s="25"/>
      <c r="G261" s="68"/>
      <c r="H261" s="25"/>
      <c r="I261" s="68"/>
      <c r="J261" s="72"/>
      <c r="K261" s="72"/>
      <c r="L261" s="72"/>
      <c r="M261" s="72"/>
      <c r="N261" s="25"/>
      <c r="O261" s="25"/>
      <c r="P261" s="25"/>
      <c r="Q261" s="25"/>
    </row>
    <row r="262" spans="1:17" ht="15" customHeight="1" x14ac:dyDescent="0.25">
      <c r="A262" s="25"/>
      <c r="B262" s="25"/>
      <c r="C262" s="25"/>
      <c r="D262" s="25"/>
      <c r="E262" s="25"/>
      <c r="F262" s="25"/>
      <c r="G262" s="68"/>
      <c r="H262" s="25"/>
      <c r="I262" s="68"/>
      <c r="J262" s="72"/>
      <c r="K262" s="72"/>
      <c r="L262" s="72"/>
      <c r="M262" s="72"/>
      <c r="N262" s="25"/>
      <c r="O262" s="25"/>
      <c r="P262" s="25"/>
      <c r="Q262" s="25"/>
    </row>
    <row r="263" spans="1:17" ht="15" customHeight="1" x14ac:dyDescent="0.25">
      <c r="A263" s="25"/>
      <c r="B263" s="25"/>
      <c r="C263" s="25"/>
      <c r="D263" s="25"/>
      <c r="E263" s="25"/>
      <c r="F263" s="25"/>
      <c r="G263" s="68"/>
      <c r="H263" s="25"/>
      <c r="I263" s="68"/>
      <c r="J263" s="72"/>
      <c r="K263" s="72"/>
      <c r="L263" s="72"/>
      <c r="M263" s="72"/>
      <c r="N263" s="25"/>
      <c r="O263" s="25"/>
      <c r="P263" s="25"/>
      <c r="Q263" s="25"/>
    </row>
    <row r="264" spans="1:17" ht="15" customHeight="1" x14ac:dyDescent="0.25">
      <c r="A264" s="25"/>
      <c r="B264" s="25"/>
      <c r="C264" s="25"/>
      <c r="D264" s="25"/>
      <c r="E264" s="25"/>
      <c r="F264" s="25"/>
      <c r="G264" s="68"/>
      <c r="H264" s="25"/>
      <c r="I264" s="68"/>
      <c r="J264" s="72"/>
      <c r="K264" s="72"/>
      <c r="L264" s="72"/>
      <c r="M264" s="72"/>
      <c r="N264" s="25"/>
      <c r="O264" s="25"/>
      <c r="P264" s="25"/>
      <c r="Q264" s="25"/>
    </row>
    <row r="265" spans="1:17" ht="15" customHeight="1" x14ac:dyDescent="0.25">
      <c r="A265" s="25"/>
      <c r="B265" s="25"/>
      <c r="C265" s="25"/>
      <c r="D265" s="25"/>
      <c r="E265" s="25"/>
      <c r="F265" s="25"/>
      <c r="G265" s="68"/>
      <c r="H265" s="25"/>
      <c r="I265" s="68"/>
      <c r="J265" s="72"/>
      <c r="K265" s="72"/>
      <c r="L265" s="72"/>
      <c r="M265" s="72"/>
      <c r="N265" s="25"/>
      <c r="O265" s="25"/>
      <c r="P265" s="25"/>
      <c r="Q265" s="25"/>
    </row>
    <row r="266" spans="1:17" ht="15" customHeight="1" x14ac:dyDescent="0.25">
      <c r="A266" s="25"/>
      <c r="B266" s="25"/>
      <c r="C266" s="25"/>
      <c r="D266" s="25"/>
      <c r="E266" s="25"/>
      <c r="F266" s="25"/>
      <c r="G266" s="68"/>
      <c r="H266" s="25"/>
      <c r="I266" s="68"/>
      <c r="J266" s="72"/>
      <c r="K266" s="72"/>
      <c r="L266" s="72"/>
      <c r="M266" s="72"/>
      <c r="N266" s="25"/>
      <c r="O266" s="25"/>
      <c r="P266" s="25"/>
      <c r="Q266" s="25"/>
    </row>
    <row r="267" spans="1:17" ht="15" customHeight="1" x14ac:dyDescent="0.25">
      <c r="A267" s="25"/>
      <c r="B267" s="25"/>
      <c r="C267" s="25"/>
      <c r="D267" s="25"/>
      <c r="E267" s="25"/>
      <c r="F267" s="25"/>
      <c r="G267" s="68"/>
      <c r="H267" s="25"/>
      <c r="I267" s="68"/>
      <c r="J267" s="72"/>
      <c r="K267" s="72"/>
      <c r="L267" s="72"/>
      <c r="M267" s="72"/>
      <c r="N267" s="25"/>
      <c r="O267" s="25"/>
      <c r="P267" s="25"/>
      <c r="Q267" s="25"/>
    </row>
    <row r="268" spans="1:17" ht="15" customHeight="1" x14ac:dyDescent="0.25">
      <c r="A268" s="25"/>
      <c r="B268" s="25"/>
      <c r="C268" s="25"/>
      <c r="D268" s="25"/>
      <c r="E268" s="25"/>
      <c r="F268" s="25"/>
      <c r="G268" s="68"/>
      <c r="H268" s="25"/>
      <c r="I268" s="68"/>
      <c r="J268" s="72"/>
      <c r="K268" s="72"/>
      <c r="L268" s="72"/>
      <c r="M268" s="72"/>
      <c r="N268" s="25"/>
      <c r="O268" s="25"/>
      <c r="P268" s="25"/>
      <c r="Q268" s="25"/>
    </row>
    <row r="269" spans="1:17" ht="15" customHeight="1" x14ac:dyDescent="0.25">
      <c r="A269" s="25"/>
      <c r="B269" s="25"/>
      <c r="C269" s="25"/>
      <c r="D269" s="25"/>
      <c r="E269" s="25"/>
      <c r="F269" s="25"/>
      <c r="G269" s="68"/>
      <c r="H269" s="25"/>
      <c r="I269" s="68"/>
      <c r="J269" s="72"/>
      <c r="K269" s="72"/>
      <c r="L269" s="72"/>
      <c r="M269" s="72"/>
      <c r="N269" s="25"/>
      <c r="O269" s="25"/>
      <c r="P269" s="25"/>
      <c r="Q269" s="25"/>
    </row>
    <row r="270" spans="1:17" ht="15" customHeight="1" x14ac:dyDescent="0.25">
      <c r="A270" s="25"/>
      <c r="B270" s="25"/>
      <c r="C270" s="25"/>
      <c r="D270" s="25"/>
      <c r="E270" s="25"/>
      <c r="F270" s="25"/>
      <c r="G270" s="68"/>
      <c r="H270" s="25"/>
      <c r="I270" s="68"/>
      <c r="J270" s="72"/>
      <c r="K270" s="72"/>
      <c r="L270" s="72"/>
      <c r="M270" s="72"/>
      <c r="N270" s="25"/>
      <c r="O270" s="25"/>
      <c r="P270" s="25"/>
      <c r="Q270" s="25"/>
    </row>
    <row r="271" spans="1:17" ht="15" customHeight="1" x14ac:dyDescent="0.25">
      <c r="A271" s="25"/>
      <c r="B271" s="25"/>
      <c r="C271" s="25"/>
      <c r="D271" s="25"/>
      <c r="E271" s="25"/>
      <c r="F271" s="25"/>
      <c r="G271" s="68"/>
      <c r="H271" s="25"/>
      <c r="I271" s="68"/>
      <c r="J271" s="72"/>
      <c r="K271" s="72"/>
      <c r="L271" s="72"/>
      <c r="M271" s="72"/>
      <c r="N271" s="25"/>
      <c r="O271" s="25"/>
      <c r="P271" s="25"/>
      <c r="Q271" s="25"/>
    </row>
    <row r="272" spans="1:17" ht="15" customHeight="1" x14ac:dyDescent="0.25">
      <c r="A272" s="25"/>
      <c r="B272" s="25"/>
      <c r="C272" s="25"/>
      <c r="D272" s="25"/>
      <c r="E272" s="25"/>
      <c r="F272" s="25"/>
      <c r="G272" s="68"/>
      <c r="H272" s="25"/>
      <c r="I272" s="68"/>
      <c r="J272" s="72"/>
      <c r="K272" s="72"/>
      <c r="L272" s="72"/>
      <c r="M272" s="72"/>
      <c r="N272" s="25"/>
      <c r="O272" s="25"/>
      <c r="P272" s="25"/>
      <c r="Q272" s="25"/>
    </row>
    <row r="273" spans="1:17" ht="15" customHeight="1" x14ac:dyDescent="0.25">
      <c r="A273" s="25"/>
      <c r="B273" s="25"/>
      <c r="C273" s="25"/>
      <c r="D273" s="25"/>
      <c r="E273" s="25"/>
      <c r="F273" s="25"/>
      <c r="G273" s="68"/>
      <c r="H273" s="25"/>
      <c r="I273" s="68"/>
      <c r="J273" s="72"/>
      <c r="K273" s="72"/>
      <c r="L273" s="72"/>
      <c r="M273" s="72"/>
      <c r="N273" s="25"/>
      <c r="O273" s="25"/>
      <c r="P273" s="25"/>
      <c r="Q273" s="25"/>
    </row>
    <row r="274" spans="1:17" ht="15" customHeight="1" x14ac:dyDescent="0.25">
      <c r="A274" s="25"/>
      <c r="B274" s="25"/>
      <c r="C274" s="25"/>
      <c r="D274" s="25"/>
      <c r="E274" s="25"/>
      <c r="F274" s="25"/>
      <c r="G274" s="68"/>
      <c r="H274" s="25"/>
      <c r="I274" s="68"/>
      <c r="J274" s="72"/>
      <c r="K274" s="72"/>
      <c r="L274" s="72"/>
      <c r="M274" s="72"/>
      <c r="N274" s="25"/>
      <c r="O274" s="25"/>
      <c r="P274" s="25"/>
      <c r="Q274" s="25"/>
    </row>
    <row r="275" spans="1:17" ht="15" customHeight="1" x14ac:dyDescent="0.25">
      <c r="A275" s="25"/>
      <c r="B275" s="25"/>
      <c r="C275" s="25"/>
      <c r="D275" s="25"/>
      <c r="E275" s="25"/>
      <c r="F275" s="25"/>
      <c r="G275" s="68"/>
      <c r="H275" s="25"/>
      <c r="I275" s="68"/>
      <c r="J275" s="72"/>
      <c r="K275" s="72"/>
      <c r="L275" s="72"/>
      <c r="M275" s="72"/>
      <c r="N275" s="25"/>
      <c r="O275" s="25"/>
      <c r="P275" s="25"/>
      <c r="Q275" s="25"/>
    </row>
    <row r="276" spans="1:17" ht="15" customHeight="1" x14ac:dyDescent="0.25">
      <c r="A276" s="25"/>
      <c r="B276" s="25"/>
      <c r="C276" s="25"/>
      <c r="D276" s="25"/>
      <c r="E276" s="25"/>
      <c r="F276" s="25"/>
      <c r="G276" s="68"/>
      <c r="H276" s="25"/>
      <c r="I276" s="68"/>
      <c r="J276" s="72"/>
      <c r="K276" s="72"/>
      <c r="L276" s="72"/>
      <c r="M276" s="72"/>
      <c r="N276" s="25"/>
      <c r="O276" s="25"/>
      <c r="P276" s="25"/>
      <c r="Q276" s="25"/>
    </row>
    <row r="277" spans="1:17" ht="15" customHeight="1" x14ac:dyDescent="0.25">
      <c r="A277" s="25"/>
      <c r="B277" s="25"/>
      <c r="C277" s="25"/>
      <c r="D277" s="25"/>
      <c r="E277" s="25"/>
      <c r="F277" s="25"/>
      <c r="G277" s="68"/>
      <c r="H277" s="25"/>
      <c r="I277" s="68"/>
      <c r="J277" s="72"/>
      <c r="K277" s="72"/>
      <c r="L277" s="72"/>
      <c r="M277" s="72"/>
      <c r="N277" s="25"/>
      <c r="O277" s="25"/>
      <c r="P277" s="25"/>
      <c r="Q277" s="25"/>
    </row>
    <row r="278" spans="1:17" ht="15" customHeight="1" x14ac:dyDescent="0.25">
      <c r="A278" s="25"/>
      <c r="B278" s="25"/>
      <c r="C278" s="25"/>
      <c r="D278" s="25"/>
      <c r="E278" s="25"/>
      <c r="F278" s="25"/>
      <c r="G278" s="68"/>
      <c r="H278" s="25"/>
      <c r="I278" s="68"/>
      <c r="J278" s="72"/>
      <c r="K278" s="72"/>
      <c r="L278" s="72"/>
      <c r="M278" s="72"/>
      <c r="N278" s="25"/>
      <c r="O278" s="25"/>
      <c r="P278" s="25"/>
      <c r="Q278" s="25"/>
    </row>
    <row r="279" spans="1:17" ht="15" customHeight="1" x14ac:dyDescent="0.25">
      <c r="A279" s="25"/>
      <c r="B279" s="25"/>
      <c r="C279" s="25"/>
      <c r="D279" s="25"/>
      <c r="E279" s="25"/>
      <c r="F279" s="25"/>
      <c r="G279" s="68"/>
      <c r="H279" s="25"/>
      <c r="I279" s="68"/>
      <c r="J279" s="72"/>
      <c r="K279" s="72"/>
      <c r="L279" s="72"/>
      <c r="M279" s="72"/>
      <c r="N279" s="25"/>
      <c r="O279" s="25"/>
      <c r="P279" s="25"/>
      <c r="Q279" s="25"/>
    </row>
    <row r="280" spans="1:17" ht="15" customHeight="1" x14ac:dyDescent="0.25">
      <c r="A280" s="25"/>
      <c r="B280" s="25"/>
      <c r="C280" s="25"/>
      <c r="D280" s="25"/>
      <c r="E280" s="25"/>
      <c r="F280" s="25"/>
      <c r="G280" s="68"/>
      <c r="H280" s="25"/>
      <c r="I280" s="68"/>
      <c r="J280" s="72"/>
      <c r="K280" s="72"/>
      <c r="L280" s="72"/>
      <c r="M280" s="72"/>
      <c r="N280" s="25"/>
      <c r="O280" s="25"/>
      <c r="P280" s="25"/>
      <c r="Q280" s="25"/>
    </row>
    <row r="281" spans="1:17" ht="15" customHeight="1" x14ac:dyDescent="0.25">
      <c r="A281" s="25"/>
      <c r="B281" s="25"/>
      <c r="C281" s="25"/>
      <c r="D281" s="25"/>
      <c r="E281" s="25"/>
      <c r="F281" s="25"/>
      <c r="G281" s="68"/>
      <c r="H281" s="25"/>
      <c r="I281" s="68"/>
      <c r="J281" s="72"/>
      <c r="K281" s="72"/>
      <c r="L281" s="72"/>
      <c r="M281" s="72"/>
      <c r="N281" s="25"/>
      <c r="O281" s="25"/>
      <c r="P281" s="25"/>
      <c r="Q281" s="25"/>
    </row>
    <row r="282" spans="1:17" ht="15" customHeight="1" x14ac:dyDescent="0.25">
      <c r="A282" s="25"/>
      <c r="B282" s="25"/>
      <c r="C282" s="25"/>
      <c r="D282" s="25"/>
      <c r="E282" s="25"/>
      <c r="F282" s="25"/>
      <c r="G282" s="68"/>
      <c r="H282" s="25"/>
      <c r="I282" s="68"/>
      <c r="J282" s="72"/>
      <c r="K282" s="72"/>
      <c r="L282" s="72"/>
      <c r="M282" s="72"/>
      <c r="N282" s="25"/>
      <c r="O282" s="25"/>
      <c r="P282" s="25"/>
      <c r="Q282" s="25"/>
    </row>
    <row r="283" spans="1:17" ht="15" customHeight="1" x14ac:dyDescent="0.25">
      <c r="A283" s="25"/>
      <c r="B283" s="25"/>
      <c r="C283" s="25"/>
      <c r="D283" s="25"/>
      <c r="E283" s="25"/>
      <c r="F283" s="25"/>
      <c r="G283" s="68"/>
      <c r="H283" s="25"/>
      <c r="I283" s="68"/>
      <c r="J283" s="72"/>
      <c r="K283" s="72"/>
      <c r="L283" s="72"/>
      <c r="M283" s="72"/>
      <c r="N283" s="25"/>
      <c r="O283" s="25"/>
      <c r="P283" s="25"/>
      <c r="Q283" s="25"/>
    </row>
    <row r="284" spans="1:17" ht="15" customHeight="1" x14ac:dyDescent="0.25">
      <c r="A284" s="25"/>
      <c r="B284" s="25"/>
      <c r="C284" s="25"/>
      <c r="D284" s="25"/>
      <c r="E284" s="25"/>
      <c r="F284" s="25"/>
      <c r="G284" s="68"/>
      <c r="H284" s="25"/>
      <c r="I284" s="68"/>
      <c r="J284" s="72"/>
      <c r="K284" s="72"/>
      <c r="L284" s="72"/>
      <c r="M284" s="72"/>
      <c r="N284" s="25"/>
      <c r="O284" s="25"/>
      <c r="P284" s="25"/>
      <c r="Q284" s="25"/>
    </row>
  </sheetData>
  <phoneticPr fontId="3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/>
  <dimension ref="A1:AB208"/>
  <sheetViews>
    <sheetView topLeftCell="N12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3.5" style="23" customWidth="1"/>
    <col min="5" max="5" width="22.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" style="23" customWidth="1"/>
    <col min="16" max="16" width="22" style="23" customWidth="1"/>
    <col min="17" max="17" width="16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700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102</v>
      </c>
      <c r="B2" s="71">
        <v>280</v>
      </c>
      <c r="C2" s="68">
        <v>0</v>
      </c>
      <c r="D2" s="68">
        <v>275.06</v>
      </c>
      <c r="E2" s="68">
        <v>211.18</v>
      </c>
      <c r="F2" s="68">
        <f t="shared" ref="F2:F24" si="0">($A$25-A2)/(ROW($A$25)-ROW(A2))</f>
        <v>26</v>
      </c>
      <c r="G2" s="68">
        <v>0</v>
      </c>
      <c r="H2" s="68">
        <f t="shared" ref="H2:H24" si="1">($A$25-B2)/(ROW($A$25)-ROW(B2))</f>
        <v>18.260869565217391</v>
      </c>
      <c r="I2" s="68">
        <v>0</v>
      </c>
      <c r="J2" s="72"/>
      <c r="K2" s="72"/>
      <c r="L2" s="72"/>
      <c r="M2" s="72">
        <f t="shared" ref="M2:M42" ca="1" si="2">IF(RAND()&lt;0.5,0,1)</f>
        <v>1</v>
      </c>
      <c r="N2" s="33" t="s">
        <v>38</v>
      </c>
      <c r="O2" s="73">
        <v>0.2</v>
      </c>
      <c r="P2" s="32" t="s">
        <v>39</v>
      </c>
      <c r="Q2" s="25">
        <f>LARGE(A:A,2)</f>
        <v>555</v>
      </c>
      <c r="T2" s="22">
        <v>277.12</v>
      </c>
      <c r="U2" s="74">
        <f t="shared" ref="U2:U42" si="3">T2-B2</f>
        <v>-2.8799999999999955</v>
      </c>
      <c r="V2" s="70">
        <f t="shared" ref="V2:V42" si="4">ROUND(U2,0)</f>
        <v>-3</v>
      </c>
      <c r="W2" s="70">
        <v>4766</v>
      </c>
      <c r="X2" s="70">
        <f t="shared" ref="X2:X42" si="5">B2/$W$2*$W$3</f>
        <v>307.788501888376</v>
      </c>
      <c r="Y2" s="70">
        <f t="shared" ref="Y2:Y42" si="6">X2-B2</f>
        <v>27.788501888376004</v>
      </c>
      <c r="Z2" s="70">
        <f t="shared" ref="Z2:Z42" si="7">ROUND(Y2,0)</f>
        <v>28</v>
      </c>
      <c r="AA2" s="24">
        <f t="shared" ref="AA2:AA42" si="8">IF(V2&gt;=0,V2,Z2)</f>
        <v>28</v>
      </c>
      <c r="AB2" s="67">
        <f t="shared" ref="AB2:AB42" si="9">B2+AA2</f>
        <v>308</v>
      </c>
    </row>
    <row r="3" spans="1:28" ht="15" customHeight="1" x14ac:dyDescent="0.25">
      <c r="A3" s="71">
        <v>102</v>
      </c>
      <c r="B3" s="71">
        <v>280</v>
      </c>
      <c r="C3" s="68">
        <v>0.67</v>
      </c>
      <c r="D3" s="68">
        <v>275.04000000000002</v>
      </c>
      <c r="E3" s="68">
        <v>211.18</v>
      </c>
      <c r="F3" s="68">
        <f t="shared" si="0"/>
        <v>27.181818181818183</v>
      </c>
      <c r="G3" s="68">
        <v>0</v>
      </c>
      <c r="H3" s="68">
        <f t="shared" si="1"/>
        <v>19.09090909090909</v>
      </c>
      <c r="I3" s="68">
        <v>0</v>
      </c>
      <c r="J3" s="72">
        <f t="shared" ref="J3:J42" si="10">IF(ABS(B3-B2)&lt;=50,1,0)</f>
        <v>1</v>
      </c>
      <c r="K3" s="72">
        <f t="shared" ref="K3:K42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41</v>
      </c>
      <c r="P3" s="32" t="s">
        <v>41</v>
      </c>
      <c r="Q3" s="25">
        <f>LARGE(A:A,3)</f>
        <v>550</v>
      </c>
      <c r="T3" s="22">
        <v>271.46600000000001</v>
      </c>
      <c r="U3" s="74">
        <f t="shared" si="3"/>
        <v>-8.5339999999999918</v>
      </c>
      <c r="V3" s="70">
        <f t="shared" si="4"/>
        <v>-9</v>
      </c>
      <c r="W3" s="70">
        <v>5239</v>
      </c>
      <c r="X3" s="70">
        <f t="shared" si="5"/>
        <v>307.788501888376</v>
      </c>
      <c r="Y3" s="70">
        <f t="shared" si="6"/>
        <v>27.788501888376004</v>
      </c>
      <c r="Z3" s="70">
        <f t="shared" si="7"/>
        <v>28</v>
      </c>
      <c r="AA3" s="24">
        <f t="shared" si="8"/>
        <v>28</v>
      </c>
      <c r="AB3" s="67">
        <f t="shared" si="9"/>
        <v>308</v>
      </c>
    </row>
    <row r="4" spans="1:28" ht="15" customHeight="1" x14ac:dyDescent="0.25">
      <c r="A4" s="71">
        <v>53</v>
      </c>
      <c r="B4" s="71">
        <v>280</v>
      </c>
      <c r="C4" s="68">
        <v>1.02</v>
      </c>
      <c r="D4" s="68">
        <v>275.02</v>
      </c>
      <c r="E4" s="68">
        <v>211.18</v>
      </c>
      <c r="F4" s="68">
        <f t="shared" si="0"/>
        <v>30.80952380952381</v>
      </c>
      <c r="G4" s="68">
        <v>0</v>
      </c>
      <c r="H4" s="68">
        <f t="shared" si="1"/>
        <v>20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700</v>
      </c>
      <c r="P4" s="32" t="s">
        <v>43</v>
      </c>
      <c r="Q4" s="25">
        <f>LARGE(B:B,1)</f>
        <v>280</v>
      </c>
      <c r="T4" s="22">
        <v>279.54399999999998</v>
      </c>
      <c r="U4" s="74">
        <f t="shared" si="3"/>
        <v>-0.45600000000001728</v>
      </c>
      <c r="V4" s="70">
        <f t="shared" si="4"/>
        <v>0</v>
      </c>
      <c r="W4" s="70"/>
      <c r="X4" s="70">
        <f t="shared" si="5"/>
        <v>307.788501888376</v>
      </c>
      <c r="Y4" s="70">
        <f t="shared" si="6"/>
        <v>27.788501888376004</v>
      </c>
      <c r="Z4" s="70">
        <f t="shared" si="7"/>
        <v>28</v>
      </c>
      <c r="AA4" s="24">
        <f t="shared" si="8"/>
        <v>0</v>
      </c>
      <c r="AB4" s="67">
        <f t="shared" si="9"/>
        <v>280</v>
      </c>
    </row>
    <row r="5" spans="1:28" ht="15" customHeight="1" x14ac:dyDescent="0.25">
      <c r="A5" s="71">
        <v>102</v>
      </c>
      <c r="B5" s="71">
        <v>280</v>
      </c>
      <c r="C5" s="68">
        <v>0</v>
      </c>
      <c r="D5" s="68">
        <v>275</v>
      </c>
      <c r="E5" s="68">
        <v>211.18</v>
      </c>
      <c r="F5" s="68">
        <f t="shared" si="0"/>
        <v>29.9</v>
      </c>
      <c r="G5" s="68">
        <v>0</v>
      </c>
      <c r="H5" s="68">
        <f t="shared" si="1"/>
        <v>21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0.65</v>
      </c>
      <c r="P5" s="32" t="s">
        <v>45</v>
      </c>
      <c r="Q5" s="25">
        <f>LARGE(B:B,2)</f>
        <v>280</v>
      </c>
      <c r="T5" s="22">
        <v>275.20400000000001</v>
      </c>
      <c r="U5" s="74">
        <f t="shared" si="3"/>
        <v>-4.7959999999999923</v>
      </c>
      <c r="V5" s="70">
        <f t="shared" si="4"/>
        <v>-5</v>
      </c>
      <c r="W5" s="70"/>
      <c r="X5" s="70">
        <f t="shared" si="5"/>
        <v>307.788501888376</v>
      </c>
      <c r="Y5" s="70">
        <f t="shared" si="6"/>
        <v>27.788501888376004</v>
      </c>
      <c r="Z5" s="70">
        <f t="shared" si="7"/>
        <v>28</v>
      </c>
      <c r="AA5" s="24">
        <f t="shared" si="8"/>
        <v>28</v>
      </c>
      <c r="AB5" s="67">
        <f t="shared" si="9"/>
        <v>308</v>
      </c>
    </row>
    <row r="6" spans="1:28" ht="15" customHeight="1" x14ac:dyDescent="0.25">
      <c r="A6" s="71">
        <v>102</v>
      </c>
      <c r="B6" s="71">
        <v>280</v>
      </c>
      <c r="C6" s="68">
        <v>0.53</v>
      </c>
      <c r="D6" s="68">
        <v>274.98</v>
      </c>
      <c r="E6" s="68">
        <v>211.18</v>
      </c>
      <c r="F6" s="68">
        <f t="shared" si="0"/>
        <v>31.473684210526315</v>
      </c>
      <c r="G6" s="68">
        <v>0</v>
      </c>
      <c r="H6" s="68">
        <f t="shared" si="1"/>
        <v>22.105263157894736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0.78</v>
      </c>
      <c r="P6" s="32" t="s">
        <v>47</v>
      </c>
      <c r="Q6" s="25">
        <f>LARGE(B:B,3)</f>
        <v>280</v>
      </c>
      <c r="T6" s="22">
        <v>256.32</v>
      </c>
      <c r="U6" s="74">
        <f t="shared" si="3"/>
        <v>-23.680000000000007</v>
      </c>
      <c r="V6" s="70">
        <f t="shared" si="4"/>
        <v>-24</v>
      </c>
      <c r="W6" s="70"/>
      <c r="X6" s="70">
        <f t="shared" si="5"/>
        <v>307.788501888376</v>
      </c>
      <c r="Y6" s="70">
        <f t="shared" si="6"/>
        <v>27.788501888376004</v>
      </c>
      <c r="Z6" s="70">
        <f t="shared" si="7"/>
        <v>28</v>
      </c>
      <c r="AA6" s="24">
        <f t="shared" si="8"/>
        <v>28</v>
      </c>
      <c r="AB6" s="67">
        <f t="shared" si="9"/>
        <v>308</v>
      </c>
    </row>
    <row r="7" spans="1:28" ht="15" customHeight="1" x14ac:dyDescent="0.25">
      <c r="A7" s="71">
        <v>102</v>
      </c>
      <c r="B7" s="71">
        <v>270</v>
      </c>
      <c r="C7" s="68">
        <v>0.69</v>
      </c>
      <c r="D7" s="68">
        <v>274.97000000000003</v>
      </c>
      <c r="E7" s="68">
        <v>211.16</v>
      </c>
      <c r="F7" s="68">
        <f t="shared" si="0"/>
        <v>33.222222222222221</v>
      </c>
      <c r="G7" s="68">
        <v>0</v>
      </c>
      <c r="H7" s="68">
        <f t="shared" si="1"/>
        <v>23.888888888888889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42" si="12">IF(OR(COUNTIF(K3:K7,1)=5,COUNTIF(K3:K7,-1)=5),1,0)</f>
        <v>1</v>
      </c>
      <c r="M7" s="72">
        <f t="shared" ca="1" si="2"/>
        <v>1</v>
      </c>
      <c r="N7" s="26" t="s">
        <v>48</v>
      </c>
      <c r="O7" s="76">
        <v>0.86</v>
      </c>
      <c r="P7" s="25"/>
      <c r="Q7" s="25"/>
      <c r="T7" s="22">
        <v>253.661</v>
      </c>
      <c r="U7" s="74">
        <f t="shared" si="3"/>
        <v>-16.338999999999999</v>
      </c>
      <c r="V7" s="70">
        <f t="shared" si="4"/>
        <v>-16</v>
      </c>
      <c r="W7" s="70"/>
      <c r="X7" s="70">
        <f t="shared" si="5"/>
        <v>296.79605539236258</v>
      </c>
      <c r="Y7" s="70">
        <f t="shared" si="6"/>
        <v>26.796055392362575</v>
      </c>
      <c r="Z7" s="70">
        <f t="shared" si="7"/>
        <v>27</v>
      </c>
      <c r="AA7" s="24">
        <f t="shared" si="8"/>
        <v>27</v>
      </c>
      <c r="AB7" s="67">
        <f t="shared" si="9"/>
        <v>297</v>
      </c>
    </row>
    <row r="8" spans="1:28" ht="15" customHeight="1" x14ac:dyDescent="0.25">
      <c r="A8" s="71">
        <v>102</v>
      </c>
      <c r="B8" s="71">
        <v>270</v>
      </c>
      <c r="C8" s="68">
        <v>0.4</v>
      </c>
      <c r="D8" s="68">
        <v>274.95</v>
      </c>
      <c r="E8" s="68">
        <v>211.16</v>
      </c>
      <c r="F8" s="68">
        <f t="shared" si="0"/>
        <v>35.176470588235297</v>
      </c>
      <c r="G8" s="68">
        <v>0</v>
      </c>
      <c r="H8" s="68">
        <f t="shared" si="1"/>
        <v>25.294117647058822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246.18899999999999</v>
      </c>
      <c r="U8" s="74">
        <f t="shared" si="3"/>
        <v>-23.811000000000007</v>
      </c>
      <c r="V8" s="70">
        <f t="shared" si="4"/>
        <v>-24</v>
      </c>
      <c r="W8" s="70"/>
      <c r="X8" s="70">
        <f t="shared" si="5"/>
        <v>296.79605539236258</v>
      </c>
      <c r="Y8" s="70">
        <f t="shared" si="6"/>
        <v>26.796055392362575</v>
      </c>
      <c r="Z8" s="70">
        <f t="shared" si="7"/>
        <v>27</v>
      </c>
      <c r="AA8" s="24">
        <f t="shared" si="8"/>
        <v>27</v>
      </c>
      <c r="AB8" s="67">
        <f t="shared" si="9"/>
        <v>297</v>
      </c>
    </row>
    <row r="9" spans="1:28" ht="15" customHeight="1" x14ac:dyDescent="0.25">
      <c r="A9" s="71">
        <v>101</v>
      </c>
      <c r="B9" s="71">
        <v>270</v>
      </c>
      <c r="C9" s="68">
        <v>0.34</v>
      </c>
      <c r="D9" s="68">
        <v>274.93</v>
      </c>
      <c r="E9" s="68">
        <v>211.16</v>
      </c>
      <c r="F9" s="68">
        <f t="shared" si="0"/>
        <v>37.4375</v>
      </c>
      <c r="G9" s="68">
        <v>0</v>
      </c>
      <c r="H9" s="68">
        <f t="shared" si="1"/>
        <v>26.875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253.69800000000001</v>
      </c>
      <c r="U9" s="74">
        <f t="shared" si="3"/>
        <v>-16.301999999999992</v>
      </c>
      <c r="V9" s="70">
        <f t="shared" si="4"/>
        <v>-16</v>
      </c>
      <c r="W9" s="70"/>
      <c r="X9" s="70">
        <f t="shared" si="5"/>
        <v>296.79605539236258</v>
      </c>
      <c r="Y9" s="70">
        <f t="shared" si="6"/>
        <v>26.796055392362575</v>
      </c>
      <c r="Z9" s="70">
        <f t="shared" si="7"/>
        <v>27</v>
      </c>
      <c r="AA9" s="24">
        <f t="shared" si="8"/>
        <v>27</v>
      </c>
      <c r="AB9" s="67">
        <f t="shared" si="9"/>
        <v>297</v>
      </c>
    </row>
    <row r="10" spans="1:28" ht="15" customHeight="1" x14ac:dyDescent="0.25">
      <c r="A10" s="71">
        <v>130</v>
      </c>
      <c r="B10" s="71">
        <v>270</v>
      </c>
      <c r="C10" s="68">
        <v>0</v>
      </c>
      <c r="D10" s="68">
        <v>274.92</v>
      </c>
      <c r="E10" s="68">
        <v>211.16</v>
      </c>
      <c r="F10" s="68">
        <f t="shared" si="0"/>
        <v>38</v>
      </c>
      <c r="G10" s="68">
        <v>0</v>
      </c>
      <c r="H10" s="68">
        <f t="shared" si="1"/>
        <v>28.666666666666668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235.208</v>
      </c>
      <c r="U10" s="74">
        <f t="shared" si="3"/>
        <v>-34.792000000000002</v>
      </c>
      <c r="V10" s="70">
        <f t="shared" si="4"/>
        <v>-35</v>
      </c>
      <c r="W10" s="70"/>
      <c r="X10" s="70">
        <f t="shared" si="5"/>
        <v>296.79605539236258</v>
      </c>
      <c r="Y10" s="70">
        <f t="shared" si="6"/>
        <v>26.796055392362575</v>
      </c>
      <c r="Z10" s="70">
        <f t="shared" si="7"/>
        <v>27</v>
      </c>
      <c r="AA10" s="24">
        <f t="shared" si="8"/>
        <v>27</v>
      </c>
      <c r="AB10" s="67">
        <f t="shared" si="9"/>
        <v>297</v>
      </c>
    </row>
    <row r="11" spans="1:28" ht="15" customHeight="1" x14ac:dyDescent="0.25">
      <c r="A11" s="71">
        <v>53</v>
      </c>
      <c r="B11" s="71">
        <v>270</v>
      </c>
      <c r="C11" s="68">
        <v>0.37</v>
      </c>
      <c r="D11" s="68">
        <v>274.89</v>
      </c>
      <c r="E11" s="68">
        <v>211.16</v>
      </c>
      <c r="F11" s="68">
        <f t="shared" si="0"/>
        <v>46.214285714285715</v>
      </c>
      <c r="G11" s="68">
        <v>0</v>
      </c>
      <c r="H11" s="68">
        <f t="shared" si="1"/>
        <v>30.714285714285715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274.81</v>
      </c>
      <c r="R11" s="43"/>
      <c r="S11" s="43"/>
      <c r="T11" s="22">
        <v>144.43100000000001</v>
      </c>
      <c r="U11" s="74">
        <f t="shared" si="3"/>
        <v>-125.56899999999999</v>
      </c>
      <c r="V11" s="70">
        <f t="shared" si="4"/>
        <v>-126</v>
      </c>
      <c r="W11" s="70"/>
      <c r="X11" s="70">
        <f t="shared" si="5"/>
        <v>296.79605539236258</v>
      </c>
      <c r="Y11" s="70">
        <f t="shared" si="6"/>
        <v>26.796055392362575</v>
      </c>
      <c r="Z11" s="70">
        <f t="shared" si="7"/>
        <v>27</v>
      </c>
      <c r="AA11" s="24">
        <f t="shared" si="8"/>
        <v>27</v>
      </c>
      <c r="AB11" s="67">
        <f t="shared" si="9"/>
        <v>297</v>
      </c>
    </row>
    <row r="12" spans="1:28" ht="15" customHeight="1" x14ac:dyDescent="0.25">
      <c r="A12" s="71">
        <v>150</v>
      </c>
      <c r="B12" s="71">
        <v>250</v>
      </c>
      <c r="C12" s="68">
        <v>1.1399999999999999</v>
      </c>
      <c r="D12" s="68">
        <v>274.88</v>
      </c>
      <c r="E12" s="68">
        <v>211.11</v>
      </c>
      <c r="F12" s="68">
        <f t="shared" si="0"/>
        <v>42.307692307692307</v>
      </c>
      <c r="G12" s="68">
        <v>0</v>
      </c>
      <c r="H12" s="68">
        <f t="shared" si="1"/>
        <v>34.615384615384613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275.06</v>
      </c>
      <c r="R12" s="43"/>
      <c r="S12" s="43"/>
      <c r="T12" s="22">
        <v>173.678</v>
      </c>
      <c r="U12" s="74">
        <f t="shared" si="3"/>
        <v>-76.322000000000003</v>
      </c>
      <c r="V12" s="70">
        <f t="shared" si="4"/>
        <v>-76</v>
      </c>
      <c r="W12" s="70"/>
      <c r="X12" s="70">
        <f t="shared" si="5"/>
        <v>274.81116240033572</v>
      </c>
      <c r="Y12" s="70">
        <f t="shared" si="6"/>
        <v>24.811162400335718</v>
      </c>
      <c r="Z12" s="70">
        <f t="shared" si="7"/>
        <v>25</v>
      </c>
      <c r="AA12" s="24">
        <f t="shared" si="8"/>
        <v>25</v>
      </c>
      <c r="AB12" s="67">
        <f t="shared" si="9"/>
        <v>275</v>
      </c>
    </row>
    <row r="13" spans="1:28" ht="15" customHeight="1" x14ac:dyDescent="0.25">
      <c r="A13" s="71">
        <v>101</v>
      </c>
      <c r="B13" s="71">
        <v>250</v>
      </c>
      <c r="C13" s="68">
        <v>2.88</v>
      </c>
      <c r="D13" s="68">
        <v>274.87</v>
      </c>
      <c r="E13" s="68">
        <v>211.11</v>
      </c>
      <c r="F13" s="68">
        <f t="shared" si="0"/>
        <v>49.916666666666664</v>
      </c>
      <c r="G13" s="68">
        <v>0</v>
      </c>
      <c r="H13" s="68">
        <f t="shared" si="1"/>
        <v>37.5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174.22499999999999</v>
      </c>
      <c r="U13" s="74">
        <f t="shared" si="3"/>
        <v>-75.775000000000006</v>
      </c>
      <c r="V13" s="70">
        <f t="shared" si="4"/>
        <v>-76</v>
      </c>
      <c r="W13" s="70"/>
      <c r="X13" s="70">
        <f t="shared" si="5"/>
        <v>274.81116240033572</v>
      </c>
      <c r="Y13" s="70">
        <f t="shared" si="6"/>
        <v>24.811162400335718</v>
      </c>
      <c r="Z13" s="70">
        <f t="shared" si="7"/>
        <v>25</v>
      </c>
      <c r="AA13" s="24">
        <f t="shared" si="8"/>
        <v>25</v>
      </c>
      <c r="AB13" s="67">
        <f t="shared" si="9"/>
        <v>275</v>
      </c>
    </row>
    <row r="14" spans="1:28" ht="15" customHeight="1" x14ac:dyDescent="0.25">
      <c r="A14" s="71">
        <v>53</v>
      </c>
      <c r="B14" s="71">
        <v>250</v>
      </c>
      <c r="C14" s="68">
        <v>2.61</v>
      </c>
      <c r="D14" s="68">
        <v>274.85000000000002</v>
      </c>
      <c r="E14" s="68">
        <v>211.11</v>
      </c>
      <c r="F14" s="68">
        <f t="shared" si="0"/>
        <v>58.81818181818182</v>
      </c>
      <c r="G14" s="68">
        <v>0</v>
      </c>
      <c r="H14" s="68">
        <f t="shared" si="1"/>
        <v>40.909090909090907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280</v>
      </c>
      <c r="R14" s="43"/>
      <c r="S14" s="43"/>
      <c r="T14" s="22">
        <v>174.274</v>
      </c>
      <c r="U14" s="74">
        <f t="shared" si="3"/>
        <v>-75.725999999999999</v>
      </c>
      <c r="V14" s="70">
        <f t="shared" si="4"/>
        <v>-76</v>
      </c>
      <c r="W14" s="70"/>
      <c r="X14" s="70">
        <f t="shared" si="5"/>
        <v>274.81116240033572</v>
      </c>
      <c r="Y14" s="70">
        <f t="shared" si="6"/>
        <v>24.811162400335718</v>
      </c>
      <c r="Z14" s="70">
        <f t="shared" si="7"/>
        <v>25</v>
      </c>
      <c r="AA14" s="24">
        <f t="shared" si="8"/>
        <v>25</v>
      </c>
      <c r="AB14" s="67">
        <f t="shared" si="9"/>
        <v>275</v>
      </c>
    </row>
    <row r="15" spans="1:28" ht="15" customHeight="1" x14ac:dyDescent="0.25">
      <c r="A15" s="71">
        <v>150</v>
      </c>
      <c r="B15" s="71">
        <v>250</v>
      </c>
      <c r="C15" s="68">
        <v>1.45</v>
      </c>
      <c r="D15" s="68">
        <v>274.83999999999997</v>
      </c>
      <c r="E15" s="68">
        <v>211.11</v>
      </c>
      <c r="F15" s="68">
        <f t="shared" si="0"/>
        <v>55</v>
      </c>
      <c r="G15" s="68">
        <v>0</v>
      </c>
      <c r="H15" s="68">
        <f t="shared" si="1"/>
        <v>45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41</v>
      </c>
      <c r="P15" s="14" t="s">
        <v>61</v>
      </c>
      <c r="Q15" s="13">
        <f>MAX(D:D)</f>
        <v>275.27999999999997</v>
      </c>
      <c r="R15" s="43">
        <f ca="1">TREND(OFFSET('Z-V'!B1,MATCH(Q15,'Z-V'!A:A,1)-1,,2,1),OFFSET('Z-V'!A1,MATCH(Q15,'Z-V'!A:A,1)-1,,2,1),Q15)</f>
        <v>70979.999999999884</v>
      </c>
      <c r="S15" s="43"/>
      <c r="T15" s="22">
        <v>174.42099999999999</v>
      </c>
      <c r="U15" s="74">
        <f t="shared" si="3"/>
        <v>-75.579000000000008</v>
      </c>
      <c r="V15" s="70">
        <f t="shared" si="4"/>
        <v>-76</v>
      </c>
      <c r="W15" s="70"/>
      <c r="X15" s="70">
        <f t="shared" si="5"/>
        <v>274.81116240033572</v>
      </c>
      <c r="Y15" s="70">
        <f t="shared" si="6"/>
        <v>24.811162400335718</v>
      </c>
      <c r="Z15" s="70">
        <f t="shared" si="7"/>
        <v>25</v>
      </c>
      <c r="AA15" s="24">
        <f t="shared" si="8"/>
        <v>25</v>
      </c>
      <c r="AB15" s="67">
        <f t="shared" si="9"/>
        <v>275</v>
      </c>
    </row>
    <row r="16" spans="1:28" ht="15" customHeight="1" x14ac:dyDescent="0.25">
      <c r="A16" s="71">
        <v>101</v>
      </c>
      <c r="B16" s="71">
        <v>250</v>
      </c>
      <c r="C16" s="68">
        <v>3.72</v>
      </c>
      <c r="D16" s="68">
        <v>274.82</v>
      </c>
      <c r="E16" s="68">
        <v>211.11</v>
      </c>
      <c r="F16" s="68">
        <f t="shared" si="0"/>
        <v>66.555555555555557</v>
      </c>
      <c r="G16" s="68">
        <v>0</v>
      </c>
      <c r="H16" s="68">
        <f t="shared" si="1"/>
        <v>50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6.99</v>
      </c>
      <c r="P16" s="14" t="s">
        <v>63</v>
      </c>
      <c r="Q16" s="56">
        <f>D2</f>
        <v>275.06</v>
      </c>
      <c r="R16" s="43">
        <f ca="1">TREND(OFFSET('Z-V'!B1,MATCH(Q16,'Z-V'!A:A,1)-1,,2,1),OFFSET('Z-V'!A1,MATCH(Q16,'Z-V'!A:A,1)-1,,2,1),Q16)</f>
        <v>70210</v>
      </c>
      <c r="S16" s="43"/>
      <c r="T16" s="22">
        <v>174.274</v>
      </c>
      <c r="U16" s="74">
        <f t="shared" si="3"/>
        <v>-75.725999999999999</v>
      </c>
      <c r="V16" s="70">
        <f t="shared" si="4"/>
        <v>-76</v>
      </c>
      <c r="W16" s="70"/>
      <c r="X16" s="70">
        <f t="shared" si="5"/>
        <v>274.81116240033572</v>
      </c>
      <c r="Y16" s="70">
        <f t="shared" si="6"/>
        <v>24.811162400335718</v>
      </c>
      <c r="Z16" s="70">
        <f t="shared" si="7"/>
        <v>25</v>
      </c>
      <c r="AA16" s="24">
        <f t="shared" si="8"/>
        <v>25</v>
      </c>
      <c r="AB16" s="67">
        <f t="shared" si="9"/>
        <v>275</v>
      </c>
    </row>
    <row r="17" spans="1:28" ht="15" customHeight="1" x14ac:dyDescent="0.25">
      <c r="A17" s="71">
        <v>150</v>
      </c>
      <c r="B17" s="71">
        <v>230</v>
      </c>
      <c r="C17" s="68">
        <v>3.46</v>
      </c>
      <c r="D17" s="68">
        <v>274.81</v>
      </c>
      <c r="E17" s="68">
        <v>211.07</v>
      </c>
      <c r="F17" s="68">
        <f t="shared" si="0"/>
        <v>68.75</v>
      </c>
      <c r="G17" s="68">
        <v>0</v>
      </c>
      <c r="H17" s="68">
        <f t="shared" si="1"/>
        <v>58.75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275.27999999999997</v>
      </c>
      <c r="R17" s="43"/>
      <c r="S17" s="43"/>
      <c r="T17" s="22">
        <v>181.41399999999999</v>
      </c>
      <c r="U17" s="74">
        <f t="shared" si="3"/>
        <v>-48.586000000000013</v>
      </c>
      <c r="V17" s="70">
        <f t="shared" si="4"/>
        <v>-49</v>
      </c>
      <c r="W17" s="70"/>
      <c r="X17" s="70">
        <f t="shared" si="5"/>
        <v>252.82626940830883</v>
      </c>
      <c r="Y17" s="70">
        <f t="shared" si="6"/>
        <v>22.826269408308832</v>
      </c>
      <c r="Z17" s="70">
        <f t="shared" si="7"/>
        <v>23</v>
      </c>
      <c r="AA17" s="24">
        <f t="shared" si="8"/>
        <v>23</v>
      </c>
      <c r="AB17" s="67">
        <f t="shared" si="9"/>
        <v>253</v>
      </c>
    </row>
    <row r="18" spans="1:28" ht="15" customHeight="1" x14ac:dyDescent="0.2">
      <c r="A18" s="71">
        <v>150</v>
      </c>
      <c r="B18" s="71">
        <v>230</v>
      </c>
      <c r="C18" s="68">
        <v>3.48</v>
      </c>
      <c r="D18" s="68">
        <v>274.81</v>
      </c>
      <c r="E18" s="68">
        <v>211.07</v>
      </c>
      <c r="F18" s="68">
        <f t="shared" si="0"/>
        <v>78.571428571428569</v>
      </c>
      <c r="G18" s="68">
        <v>0</v>
      </c>
      <c r="H18" s="68">
        <f t="shared" si="1"/>
        <v>67.142857142857139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280</v>
      </c>
      <c r="R18" s="43"/>
      <c r="S18" s="43"/>
      <c r="T18" s="22">
        <v>184.56200000000001</v>
      </c>
      <c r="U18" s="74">
        <f t="shared" si="3"/>
        <v>-45.437999999999988</v>
      </c>
      <c r="V18" s="70">
        <f t="shared" si="4"/>
        <v>-45</v>
      </c>
      <c r="W18" s="70"/>
      <c r="X18" s="70">
        <f t="shared" si="5"/>
        <v>252.82626940830883</v>
      </c>
      <c r="Y18" s="70">
        <f t="shared" si="6"/>
        <v>22.826269408308832</v>
      </c>
      <c r="Z18" s="70">
        <f t="shared" si="7"/>
        <v>23</v>
      </c>
      <c r="AA18" s="24">
        <f t="shared" si="8"/>
        <v>23</v>
      </c>
      <c r="AB18" s="67">
        <f t="shared" si="9"/>
        <v>253</v>
      </c>
    </row>
    <row r="19" spans="1:28" ht="15" customHeight="1" x14ac:dyDescent="0.25">
      <c r="A19" s="71">
        <v>295</v>
      </c>
      <c r="B19" s="71">
        <v>230</v>
      </c>
      <c r="C19" s="68">
        <v>4.33</v>
      </c>
      <c r="D19" s="68">
        <v>274.81</v>
      </c>
      <c r="E19" s="68">
        <v>211.07</v>
      </c>
      <c r="F19" s="68">
        <f t="shared" si="0"/>
        <v>67.5</v>
      </c>
      <c r="G19" s="68">
        <v>0</v>
      </c>
      <c r="H19" s="68">
        <f t="shared" si="1"/>
        <v>78.333333333333329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0.96573204143000335</v>
      </c>
      <c r="R19" s="58">
        <f>MAX(AB:AB)</f>
        <v>308</v>
      </c>
      <c r="S19" s="58">
        <f>'Z-V'!P8-R19</f>
        <v>8671</v>
      </c>
      <c r="T19" s="22">
        <v>180.797</v>
      </c>
      <c r="U19" s="74">
        <f t="shared" si="3"/>
        <v>-49.203000000000003</v>
      </c>
      <c r="V19" s="70">
        <f t="shared" si="4"/>
        <v>-49</v>
      </c>
      <c r="W19" s="70"/>
      <c r="X19" s="70">
        <f t="shared" si="5"/>
        <v>252.82626940830883</v>
      </c>
      <c r="Y19" s="70">
        <f t="shared" si="6"/>
        <v>22.826269408308832</v>
      </c>
      <c r="Z19" s="70">
        <f t="shared" si="7"/>
        <v>23</v>
      </c>
      <c r="AA19" s="24">
        <f t="shared" si="8"/>
        <v>23</v>
      </c>
      <c r="AB19" s="67">
        <f t="shared" si="9"/>
        <v>253</v>
      </c>
    </row>
    <row r="20" spans="1:28" ht="15" customHeight="1" x14ac:dyDescent="0.25">
      <c r="A20" s="71">
        <v>263</v>
      </c>
      <c r="B20" s="71">
        <v>230</v>
      </c>
      <c r="C20" s="68">
        <v>4.53</v>
      </c>
      <c r="D20" s="68">
        <v>274.82</v>
      </c>
      <c r="E20" s="68">
        <v>211.07</v>
      </c>
      <c r="F20" s="68">
        <f t="shared" si="0"/>
        <v>87.4</v>
      </c>
      <c r="G20" s="68">
        <v>0</v>
      </c>
      <c r="H20" s="68">
        <f t="shared" si="1"/>
        <v>94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0.98561649214659908</v>
      </c>
      <c r="R20" s="43">
        <f ca="1">R15-R16</f>
        <v>769.99999999988358</v>
      </c>
      <c r="S20" s="43">
        <f ca="1">'Z-V'!P9-R20</f>
        <v>52710.000000000116</v>
      </c>
      <c r="T20" s="22">
        <v>220.42699999999999</v>
      </c>
      <c r="U20" s="74">
        <f t="shared" si="3"/>
        <v>-9.5730000000000075</v>
      </c>
      <c r="V20" s="70">
        <f t="shared" si="4"/>
        <v>-10</v>
      </c>
      <c r="W20" s="70"/>
      <c r="X20" s="70">
        <f t="shared" si="5"/>
        <v>252.82626940830883</v>
      </c>
      <c r="Y20" s="70">
        <f t="shared" si="6"/>
        <v>22.826269408308832</v>
      </c>
      <c r="Z20" s="70">
        <f t="shared" si="7"/>
        <v>23</v>
      </c>
      <c r="AA20" s="24">
        <f t="shared" si="8"/>
        <v>23</v>
      </c>
      <c r="AB20" s="67">
        <f t="shared" si="9"/>
        <v>253</v>
      </c>
    </row>
    <row r="21" spans="1:28" ht="15" customHeight="1" x14ac:dyDescent="0.25">
      <c r="A21" s="71">
        <v>409</v>
      </c>
      <c r="B21" s="71">
        <v>230</v>
      </c>
      <c r="C21" s="68">
        <v>5.21</v>
      </c>
      <c r="D21" s="68">
        <v>274.83</v>
      </c>
      <c r="E21" s="68">
        <v>211.07</v>
      </c>
      <c r="F21" s="68">
        <f t="shared" si="0"/>
        <v>72.75</v>
      </c>
      <c r="G21" s="68">
        <v>0</v>
      </c>
      <c r="H21" s="68">
        <f t="shared" si="1"/>
        <v>117.5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0.98995979899497621</v>
      </c>
      <c r="R21" s="43">
        <f>ABS(Q12-Q17)</f>
        <v>0.21999999999997044</v>
      </c>
      <c r="S21" s="43">
        <f>'Z-V'!P10-R21</f>
        <v>21.67000000000003</v>
      </c>
      <c r="T21" s="22">
        <v>283.60399999999998</v>
      </c>
      <c r="U21" s="74">
        <f t="shared" si="3"/>
        <v>53.603999999999985</v>
      </c>
      <c r="V21" s="70">
        <f t="shared" si="4"/>
        <v>54</v>
      </c>
      <c r="W21" s="70"/>
      <c r="X21" s="70">
        <f t="shared" si="5"/>
        <v>252.82626940830883</v>
      </c>
      <c r="Y21" s="70">
        <f t="shared" si="6"/>
        <v>22.826269408308832</v>
      </c>
      <c r="Z21" s="70">
        <f t="shared" si="7"/>
        <v>23</v>
      </c>
      <c r="AA21" s="24">
        <f t="shared" si="8"/>
        <v>54</v>
      </c>
      <c r="AB21" s="67">
        <f t="shared" si="9"/>
        <v>284</v>
      </c>
    </row>
    <row r="22" spans="1:28" ht="15" customHeight="1" x14ac:dyDescent="0.25">
      <c r="A22" s="71">
        <v>338</v>
      </c>
      <c r="B22" s="71">
        <v>210</v>
      </c>
      <c r="C22" s="68">
        <v>6.99</v>
      </c>
      <c r="D22" s="68">
        <v>274.85000000000002</v>
      </c>
      <c r="E22" s="68">
        <v>211.02</v>
      </c>
      <c r="F22" s="68">
        <f t="shared" si="0"/>
        <v>120.66666666666667</v>
      </c>
      <c r="G22" s="68">
        <v>0</v>
      </c>
      <c r="H22" s="68">
        <f t="shared" si="1"/>
        <v>163.33333333333334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0.99229999999999996</v>
      </c>
      <c r="R22" s="43"/>
      <c r="S22" s="43"/>
      <c r="T22" s="22">
        <v>202.58500000000001</v>
      </c>
      <c r="U22" s="74">
        <f t="shared" si="3"/>
        <v>-7.414999999999992</v>
      </c>
      <c r="V22" s="70">
        <f t="shared" si="4"/>
        <v>-7</v>
      </c>
      <c r="W22" s="70"/>
      <c r="X22" s="70">
        <f t="shared" si="5"/>
        <v>230.84137641628197</v>
      </c>
      <c r="Y22" s="70">
        <f t="shared" si="6"/>
        <v>20.841376416281975</v>
      </c>
      <c r="Z22" s="70">
        <f t="shared" si="7"/>
        <v>21</v>
      </c>
      <c r="AA22" s="24">
        <f t="shared" si="8"/>
        <v>21</v>
      </c>
      <c r="AB22" s="67">
        <f t="shared" si="9"/>
        <v>231</v>
      </c>
    </row>
    <row r="23" spans="1:28" ht="15" customHeight="1" x14ac:dyDescent="0.25">
      <c r="A23" s="71">
        <v>464</v>
      </c>
      <c r="B23" s="71">
        <v>210</v>
      </c>
      <c r="C23" s="68">
        <v>2.81</v>
      </c>
      <c r="D23" s="68">
        <v>274.87</v>
      </c>
      <c r="E23" s="68">
        <v>211.02</v>
      </c>
      <c r="F23" s="68">
        <f t="shared" si="0"/>
        <v>118</v>
      </c>
      <c r="G23" s="68">
        <v>0</v>
      </c>
      <c r="H23" s="68">
        <f t="shared" si="1"/>
        <v>245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200.93299999999999</v>
      </c>
      <c r="U23" s="74">
        <f t="shared" si="3"/>
        <v>-9.0670000000000073</v>
      </c>
      <c r="V23" s="70">
        <f t="shared" si="4"/>
        <v>-9</v>
      </c>
      <c r="W23" s="70"/>
      <c r="X23" s="70">
        <f t="shared" si="5"/>
        <v>230.84137641628197</v>
      </c>
      <c r="Y23" s="70">
        <f t="shared" si="6"/>
        <v>20.841376416281975</v>
      </c>
      <c r="Z23" s="70">
        <f t="shared" si="7"/>
        <v>21</v>
      </c>
      <c r="AA23" s="24">
        <f t="shared" si="8"/>
        <v>21</v>
      </c>
      <c r="AB23" s="67">
        <f t="shared" si="9"/>
        <v>231</v>
      </c>
    </row>
    <row r="24" spans="1:28" ht="15" customHeight="1" x14ac:dyDescent="0.25">
      <c r="A24" s="71">
        <v>555</v>
      </c>
      <c r="B24" s="71">
        <v>210</v>
      </c>
      <c r="C24" s="68">
        <v>1.69</v>
      </c>
      <c r="D24" s="68">
        <v>274.91000000000003</v>
      </c>
      <c r="E24" s="68">
        <v>211.02</v>
      </c>
      <c r="F24" s="68">
        <f t="shared" si="0"/>
        <v>145</v>
      </c>
      <c r="G24" s="68">
        <v>0</v>
      </c>
      <c r="H24" s="68">
        <f t="shared" si="1"/>
        <v>490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236.25700000000001</v>
      </c>
      <c r="U24" s="74">
        <f t="shared" si="3"/>
        <v>26.257000000000005</v>
      </c>
      <c r="V24" s="70">
        <f t="shared" si="4"/>
        <v>26</v>
      </c>
      <c r="W24" s="70"/>
      <c r="X24" s="70">
        <f t="shared" si="5"/>
        <v>230.84137641628197</v>
      </c>
      <c r="Y24" s="70">
        <f t="shared" si="6"/>
        <v>20.841376416281975</v>
      </c>
      <c r="Z24" s="70">
        <f t="shared" si="7"/>
        <v>21</v>
      </c>
      <c r="AA24" s="24">
        <f t="shared" si="8"/>
        <v>26</v>
      </c>
      <c r="AB24" s="67">
        <f t="shared" si="9"/>
        <v>236</v>
      </c>
    </row>
    <row r="25" spans="1:28" ht="15" customHeight="1" x14ac:dyDescent="0.25">
      <c r="A25" s="79">
        <v>700</v>
      </c>
      <c r="B25" s="79">
        <v>210</v>
      </c>
      <c r="C25" s="68">
        <v>0.88</v>
      </c>
      <c r="D25" s="68">
        <v>274.95999999999998</v>
      </c>
      <c r="E25" s="68">
        <v>211.02</v>
      </c>
      <c r="F25" s="80">
        <v>0</v>
      </c>
      <c r="G25" s="80">
        <v>0</v>
      </c>
      <c r="H25" s="80">
        <v>0</v>
      </c>
      <c r="I25" s="80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193.78299999999999</v>
      </c>
      <c r="U25" s="74">
        <f t="shared" si="3"/>
        <v>-16.217000000000013</v>
      </c>
      <c r="V25" s="70">
        <f t="shared" si="4"/>
        <v>-16</v>
      </c>
      <c r="W25" s="70"/>
      <c r="X25" s="70">
        <f t="shared" si="5"/>
        <v>230.84137641628197</v>
      </c>
      <c r="Y25" s="70">
        <f t="shared" si="6"/>
        <v>20.841376416281975</v>
      </c>
      <c r="Z25" s="70">
        <f t="shared" si="7"/>
        <v>21</v>
      </c>
      <c r="AA25" s="24">
        <f t="shared" si="8"/>
        <v>21</v>
      </c>
      <c r="AB25" s="67">
        <f t="shared" si="9"/>
        <v>231</v>
      </c>
    </row>
    <row r="26" spans="1:28" ht="15" customHeight="1" x14ac:dyDescent="0.25">
      <c r="A26" s="71">
        <v>550</v>
      </c>
      <c r="B26" s="71">
        <v>210</v>
      </c>
      <c r="C26" s="68">
        <v>0.71</v>
      </c>
      <c r="D26" s="68">
        <v>275</v>
      </c>
      <c r="E26" s="68">
        <v>211.02</v>
      </c>
      <c r="F26" s="68">
        <v>0</v>
      </c>
      <c r="G26" s="68">
        <f t="shared" ref="G26:G42" si="13">($A$25-A26)/(ROW(A26)-ROW($A$25))</f>
        <v>150</v>
      </c>
      <c r="H26" s="68">
        <v>0</v>
      </c>
      <c r="I26" s="68">
        <f t="shared" ref="I26:I42" si="14">($A$25-B26)/(ROW(B26)-ROW($A$25))</f>
        <v>490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201.047</v>
      </c>
      <c r="U26" s="74">
        <f t="shared" si="3"/>
        <v>-8.953000000000003</v>
      </c>
      <c r="V26" s="70">
        <f t="shared" si="4"/>
        <v>-9</v>
      </c>
      <c r="W26" s="70"/>
      <c r="X26" s="70">
        <f t="shared" si="5"/>
        <v>230.84137641628197</v>
      </c>
      <c r="Y26" s="70">
        <f t="shared" si="6"/>
        <v>20.841376416281975</v>
      </c>
      <c r="Z26" s="70">
        <f t="shared" si="7"/>
        <v>21</v>
      </c>
      <c r="AA26" s="24">
        <f t="shared" si="8"/>
        <v>21</v>
      </c>
      <c r="AB26" s="67">
        <f t="shared" si="9"/>
        <v>231</v>
      </c>
    </row>
    <row r="27" spans="1:28" ht="15" customHeight="1" x14ac:dyDescent="0.25">
      <c r="A27" s="71">
        <v>111</v>
      </c>
      <c r="B27" s="71">
        <v>200</v>
      </c>
      <c r="C27" s="68">
        <v>0.99</v>
      </c>
      <c r="D27" s="68">
        <v>274.99</v>
      </c>
      <c r="E27" s="68">
        <v>211</v>
      </c>
      <c r="F27" s="68">
        <v>0</v>
      </c>
      <c r="G27" s="68">
        <f t="shared" si="13"/>
        <v>294.5</v>
      </c>
      <c r="H27" s="68">
        <v>0</v>
      </c>
      <c r="I27" s="68">
        <f t="shared" si="14"/>
        <v>250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225.643</v>
      </c>
      <c r="U27" s="74">
        <f t="shared" si="3"/>
        <v>25.643000000000001</v>
      </c>
      <c r="V27" s="70">
        <f t="shared" si="4"/>
        <v>26</v>
      </c>
      <c r="W27" s="70"/>
      <c r="X27" s="70">
        <f t="shared" si="5"/>
        <v>219.84892992026857</v>
      </c>
      <c r="Y27" s="70">
        <f t="shared" si="6"/>
        <v>19.848929920268574</v>
      </c>
      <c r="Z27" s="70">
        <f t="shared" si="7"/>
        <v>20</v>
      </c>
      <c r="AA27" s="24">
        <f t="shared" si="8"/>
        <v>26</v>
      </c>
      <c r="AB27" s="67">
        <f t="shared" si="9"/>
        <v>226</v>
      </c>
    </row>
    <row r="28" spans="1:28" ht="15" customHeight="1" x14ac:dyDescent="0.25">
      <c r="A28" s="71">
        <v>499</v>
      </c>
      <c r="B28" s="71">
        <v>200</v>
      </c>
      <c r="C28" s="68">
        <v>0.15</v>
      </c>
      <c r="D28" s="68">
        <v>275.02</v>
      </c>
      <c r="E28" s="68">
        <v>211</v>
      </c>
      <c r="F28" s="68">
        <v>0</v>
      </c>
      <c r="G28" s="68">
        <f t="shared" si="13"/>
        <v>67</v>
      </c>
      <c r="H28" s="68">
        <v>0</v>
      </c>
      <c r="I28" s="68">
        <f t="shared" si="14"/>
        <v>166.66666666666666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267.642</v>
      </c>
      <c r="U28" s="74">
        <f t="shared" si="3"/>
        <v>67.641999999999996</v>
      </c>
      <c r="V28" s="70">
        <f t="shared" si="4"/>
        <v>68</v>
      </c>
      <c r="W28" s="70"/>
      <c r="X28" s="70">
        <f t="shared" si="5"/>
        <v>219.84892992026857</v>
      </c>
      <c r="Y28" s="70">
        <f t="shared" si="6"/>
        <v>19.848929920268574</v>
      </c>
      <c r="Z28" s="70">
        <f t="shared" si="7"/>
        <v>20</v>
      </c>
      <c r="AA28" s="24">
        <f t="shared" si="8"/>
        <v>68</v>
      </c>
      <c r="AB28" s="67">
        <f t="shared" si="9"/>
        <v>268</v>
      </c>
    </row>
    <row r="29" spans="1:28" ht="15" customHeight="1" x14ac:dyDescent="0.25">
      <c r="A29" s="71">
        <v>353</v>
      </c>
      <c r="B29" s="71">
        <v>200</v>
      </c>
      <c r="C29" s="68">
        <v>0.08</v>
      </c>
      <c r="D29" s="68">
        <v>275.02999999999997</v>
      </c>
      <c r="E29" s="68">
        <v>211</v>
      </c>
      <c r="F29" s="68">
        <v>0</v>
      </c>
      <c r="G29" s="68">
        <f t="shared" si="13"/>
        <v>86.75</v>
      </c>
      <c r="H29" s="68">
        <v>0</v>
      </c>
      <c r="I29" s="68">
        <f t="shared" si="14"/>
        <v>125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259.976</v>
      </c>
      <c r="U29" s="74">
        <f t="shared" si="3"/>
        <v>59.975999999999999</v>
      </c>
      <c r="V29" s="70">
        <f t="shared" si="4"/>
        <v>60</v>
      </c>
      <c r="W29" s="70"/>
      <c r="X29" s="70">
        <f t="shared" si="5"/>
        <v>219.84892992026857</v>
      </c>
      <c r="Y29" s="70">
        <f t="shared" si="6"/>
        <v>19.848929920268574</v>
      </c>
      <c r="Z29" s="70">
        <f t="shared" si="7"/>
        <v>20</v>
      </c>
      <c r="AA29" s="24">
        <f t="shared" si="8"/>
        <v>60</v>
      </c>
      <c r="AB29" s="67">
        <f t="shared" si="9"/>
        <v>260</v>
      </c>
    </row>
    <row r="30" spans="1:28" ht="15" customHeight="1" x14ac:dyDescent="0.25">
      <c r="A30" s="71">
        <v>352</v>
      </c>
      <c r="B30" s="71">
        <v>200</v>
      </c>
      <c r="C30" s="68">
        <v>0</v>
      </c>
      <c r="D30" s="68">
        <v>275.05</v>
      </c>
      <c r="E30" s="68">
        <v>211</v>
      </c>
      <c r="F30" s="68">
        <v>0</v>
      </c>
      <c r="G30" s="68">
        <f t="shared" si="13"/>
        <v>69.599999999999994</v>
      </c>
      <c r="H30" s="68">
        <v>0</v>
      </c>
      <c r="I30" s="68">
        <f t="shared" si="14"/>
        <v>100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250.27600000000001</v>
      </c>
      <c r="U30" s="74">
        <f t="shared" si="3"/>
        <v>50.27600000000001</v>
      </c>
      <c r="V30" s="70">
        <f t="shared" si="4"/>
        <v>50</v>
      </c>
      <c r="W30" s="70"/>
      <c r="X30" s="70">
        <f t="shared" si="5"/>
        <v>219.84892992026857</v>
      </c>
      <c r="Y30" s="70">
        <f t="shared" si="6"/>
        <v>19.848929920268574</v>
      </c>
      <c r="Z30" s="70">
        <f t="shared" si="7"/>
        <v>20</v>
      </c>
      <c r="AA30" s="24">
        <f t="shared" si="8"/>
        <v>50</v>
      </c>
      <c r="AB30" s="67">
        <f t="shared" si="9"/>
        <v>250</v>
      </c>
    </row>
    <row r="31" spans="1:28" ht="15" customHeight="1" x14ac:dyDescent="0.25">
      <c r="A31" s="71">
        <v>352</v>
      </c>
      <c r="B31" s="71">
        <v>200</v>
      </c>
      <c r="C31" s="68">
        <v>2.42</v>
      </c>
      <c r="D31" s="68">
        <v>275.06</v>
      </c>
      <c r="E31" s="68">
        <v>211</v>
      </c>
      <c r="F31" s="68">
        <v>0</v>
      </c>
      <c r="G31" s="68">
        <f t="shared" si="13"/>
        <v>58</v>
      </c>
      <c r="H31" s="68">
        <v>0</v>
      </c>
      <c r="I31" s="68">
        <f t="shared" si="14"/>
        <v>83.333333333333329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262.10899999999998</v>
      </c>
      <c r="U31" s="74">
        <f t="shared" si="3"/>
        <v>62.10899999999998</v>
      </c>
      <c r="V31" s="70">
        <f t="shared" si="4"/>
        <v>62</v>
      </c>
      <c r="W31" s="70"/>
      <c r="X31" s="70">
        <f t="shared" si="5"/>
        <v>219.84892992026857</v>
      </c>
      <c r="Y31" s="70">
        <f t="shared" si="6"/>
        <v>19.848929920268574</v>
      </c>
      <c r="Z31" s="70">
        <f t="shared" si="7"/>
        <v>20</v>
      </c>
      <c r="AA31" s="24">
        <f t="shared" si="8"/>
        <v>62</v>
      </c>
      <c r="AB31" s="67">
        <f t="shared" si="9"/>
        <v>262</v>
      </c>
    </row>
    <row r="32" spans="1:28" ht="15" customHeight="1" x14ac:dyDescent="0.25">
      <c r="A32" s="71">
        <v>352</v>
      </c>
      <c r="B32" s="71">
        <v>180</v>
      </c>
      <c r="C32" s="68">
        <v>4.92</v>
      </c>
      <c r="D32" s="68">
        <v>275.08</v>
      </c>
      <c r="E32" s="68">
        <v>210.83</v>
      </c>
      <c r="F32" s="68">
        <v>0</v>
      </c>
      <c r="G32" s="68">
        <f t="shared" si="13"/>
        <v>49.714285714285715</v>
      </c>
      <c r="H32" s="68">
        <v>0</v>
      </c>
      <c r="I32" s="68">
        <f t="shared" si="14"/>
        <v>74.285714285714292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233.167</v>
      </c>
      <c r="U32" s="74">
        <f t="shared" si="3"/>
        <v>53.167000000000002</v>
      </c>
      <c r="V32" s="70">
        <f t="shared" si="4"/>
        <v>53</v>
      </c>
      <c r="W32" s="70"/>
      <c r="X32" s="70">
        <f t="shared" si="5"/>
        <v>197.86403692824172</v>
      </c>
      <c r="Y32" s="70">
        <f t="shared" si="6"/>
        <v>17.864036928241717</v>
      </c>
      <c r="Z32" s="70">
        <f t="shared" si="7"/>
        <v>18</v>
      </c>
      <c r="AA32" s="24">
        <f t="shared" si="8"/>
        <v>53</v>
      </c>
      <c r="AB32" s="67">
        <f t="shared" si="9"/>
        <v>233</v>
      </c>
    </row>
    <row r="33" spans="1:28" ht="15" customHeight="1" x14ac:dyDescent="0.25">
      <c r="A33" s="71">
        <v>372</v>
      </c>
      <c r="B33" s="71">
        <v>180</v>
      </c>
      <c r="C33" s="68">
        <v>2.34</v>
      </c>
      <c r="D33" s="68">
        <v>275.10000000000002</v>
      </c>
      <c r="E33" s="68">
        <v>210.83</v>
      </c>
      <c r="F33" s="68">
        <v>0</v>
      </c>
      <c r="G33" s="68">
        <f t="shared" si="13"/>
        <v>41</v>
      </c>
      <c r="H33" s="68">
        <v>0</v>
      </c>
      <c r="I33" s="68">
        <f t="shared" si="14"/>
        <v>65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230.98</v>
      </c>
      <c r="U33" s="74">
        <f t="shared" si="3"/>
        <v>50.97999999999999</v>
      </c>
      <c r="V33" s="70">
        <f t="shared" si="4"/>
        <v>51</v>
      </c>
      <c r="W33" s="70"/>
      <c r="X33" s="70">
        <f t="shared" si="5"/>
        <v>197.86403692824172</v>
      </c>
      <c r="Y33" s="70">
        <f t="shared" si="6"/>
        <v>17.864036928241717</v>
      </c>
      <c r="Z33" s="70">
        <f t="shared" si="7"/>
        <v>18</v>
      </c>
      <c r="AA33" s="24">
        <f t="shared" si="8"/>
        <v>51</v>
      </c>
      <c r="AB33" s="67">
        <f t="shared" si="9"/>
        <v>231</v>
      </c>
    </row>
    <row r="34" spans="1:28" ht="15" customHeight="1" x14ac:dyDescent="0.25">
      <c r="A34" s="71">
        <v>285</v>
      </c>
      <c r="B34" s="71">
        <v>180</v>
      </c>
      <c r="C34" s="68">
        <v>0.5</v>
      </c>
      <c r="D34" s="68">
        <v>275.11</v>
      </c>
      <c r="E34" s="68">
        <v>210.83</v>
      </c>
      <c r="F34" s="68">
        <v>0</v>
      </c>
      <c r="G34" s="68">
        <f t="shared" si="13"/>
        <v>46.111111111111114</v>
      </c>
      <c r="H34" s="68">
        <v>0</v>
      </c>
      <c r="I34" s="68">
        <f t="shared" si="14"/>
        <v>57.777777777777779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ca="1" si="2"/>
        <v>0</v>
      </c>
      <c r="N34" s="26"/>
      <c r="O34" s="26"/>
      <c r="P34" s="25"/>
      <c r="Q34" s="25"/>
      <c r="T34" s="22">
        <v>168.28200000000001</v>
      </c>
      <c r="U34" s="74">
        <f t="shared" si="3"/>
        <v>-11.717999999999989</v>
      </c>
      <c r="V34" s="70">
        <f t="shared" si="4"/>
        <v>-12</v>
      </c>
      <c r="W34" s="70"/>
      <c r="X34" s="70">
        <f t="shared" si="5"/>
        <v>197.86403692824172</v>
      </c>
      <c r="Y34" s="70">
        <f t="shared" si="6"/>
        <v>17.864036928241717</v>
      </c>
      <c r="Z34" s="70">
        <f t="shared" si="7"/>
        <v>18</v>
      </c>
      <c r="AA34" s="24">
        <f t="shared" si="8"/>
        <v>18</v>
      </c>
      <c r="AB34" s="67">
        <f t="shared" si="9"/>
        <v>198</v>
      </c>
    </row>
    <row r="35" spans="1:28" ht="15" customHeight="1" x14ac:dyDescent="0.25">
      <c r="A35" s="71">
        <v>339</v>
      </c>
      <c r="B35" s="71">
        <v>180</v>
      </c>
      <c r="C35" s="68">
        <v>0.5</v>
      </c>
      <c r="D35" s="68">
        <v>275.13</v>
      </c>
      <c r="E35" s="68">
        <v>210.83</v>
      </c>
      <c r="F35" s="68">
        <v>0</v>
      </c>
      <c r="G35" s="68">
        <f t="shared" si="13"/>
        <v>36.1</v>
      </c>
      <c r="H35" s="68">
        <v>0</v>
      </c>
      <c r="I35" s="68">
        <f t="shared" si="14"/>
        <v>52</v>
      </c>
      <c r="J35" s="72">
        <f t="shared" si="10"/>
        <v>1</v>
      </c>
      <c r="K35" s="72">
        <f t="shared" si="11"/>
        <v>1</v>
      </c>
      <c r="L35" s="72">
        <f t="shared" si="12"/>
        <v>1</v>
      </c>
      <c r="M35" s="72">
        <f t="shared" ca="1" si="2"/>
        <v>0</v>
      </c>
      <c r="N35" s="26"/>
      <c r="O35" s="26"/>
      <c r="P35" s="25"/>
      <c r="Q35" s="25"/>
      <c r="T35" s="22">
        <v>216.797</v>
      </c>
      <c r="U35" s="74">
        <f t="shared" si="3"/>
        <v>36.796999999999997</v>
      </c>
      <c r="V35" s="70">
        <f t="shared" si="4"/>
        <v>37</v>
      </c>
      <c r="W35" s="70"/>
      <c r="X35" s="70">
        <f t="shared" si="5"/>
        <v>197.86403692824172</v>
      </c>
      <c r="Y35" s="70">
        <f t="shared" si="6"/>
        <v>17.864036928241717</v>
      </c>
      <c r="Z35" s="70">
        <f t="shared" si="7"/>
        <v>18</v>
      </c>
      <c r="AA35" s="24">
        <f t="shared" si="8"/>
        <v>37</v>
      </c>
      <c r="AB35" s="67">
        <f t="shared" si="9"/>
        <v>217</v>
      </c>
    </row>
    <row r="36" spans="1:28" ht="15" customHeight="1" x14ac:dyDescent="0.25">
      <c r="A36" s="71">
        <v>490</v>
      </c>
      <c r="B36" s="71">
        <v>180</v>
      </c>
      <c r="C36" s="68">
        <v>1.29</v>
      </c>
      <c r="D36" s="68">
        <v>275.16000000000003</v>
      </c>
      <c r="E36" s="68">
        <v>210.83</v>
      </c>
      <c r="F36" s="68">
        <v>0</v>
      </c>
      <c r="G36" s="68">
        <f t="shared" si="13"/>
        <v>19.09090909090909</v>
      </c>
      <c r="H36" s="68">
        <v>0</v>
      </c>
      <c r="I36" s="68">
        <f t="shared" si="14"/>
        <v>47.272727272727273</v>
      </c>
      <c r="J36" s="72">
        <f t="shared" si="10"/>
        <v>1</v>
      </c>
      <c r="K36" s="72">
        <f t="shared" si="11"/>
        <v>1</v>
      </c>
      <c r="L36" s="72">
        <f t="shared" si="12"/>
        <v>1</v>
      </c>
      <c r="M36" s="72">
        <f t="shared" ca="1" si="2"/>
        <v>1</v>
      </c>
      <c r="N36" s="26"/>
      <c r="O36" s="26"/>
      <c r="P36" s="25"/>
      <c r="Q36" s="25"/>
      <c r="T36" s="22">
        <v>180.48099999999999</v>
      </c>
      <c r="U36" s="74">
        <f t="shared" si="3"/>
        <v>0.48099999999999454</v>
      </c>
      <c r="V36" s="70">
        <f t="shared" si="4"/>
        <v>0</v>
      </c>
      <c r="W36" s="70"/>
      <c r="X36" s="70">
        <f t="shared" si="5"/>
        <v>197.86403692824172</v>
      </c>
      <c r="Y36" s="70">
        <f t="shared" si="6"/>
        <v>17.864036928241717</v>
      </c>
      <c r="Z36" s="70">
        <f t="shared" si="7"/>
        <v>18</v>
      </c>
      <c r="AA36" s="24">
        <f t="shared" si="8"/>
        <v>0</v>
      </c>
      <c r="AB36" s="67">
        <f t="shared" si="9"/>
        <v>180</v>
      </c>
    </row>
    <row r="37" spans="1:28" ht="15" customHeight="1" x14ac:dyDescent="0.25">
      <c r="A37" s="71">
        <v>441</v>
      </c>
      <c r="B37" s="71">
        <v>160</v>
      </c>
      <c r="C37" s="68">
        <v>0.56999999999999995</v>
      </c>
      <c r="D37" s="68">
        <v>275.19</v>
      </c>
      <c r="E37" s="68">
        <v>210.66</v>
      </c>
      <c r="F37" s="68">
        <v>0</v>
      </c>
      <c r="G37" s="68">
        <f t="shared" si="13"/>
        <v>21.583333333333332</v>
      </c>
      <c r="H37" s="68">
        <v>0</v>
      </c>
      <c r="I37" s="68">
        <f t="shared" si="14"/>
        <v>45</v>
      </c>
      <c r="J37" s="72">
        <f t="shared" si="10"/>
        <v>1</v>
      </c>
      <c r="K37" s="72">
        <f t="shared" si="11"/>
        <v>1</v>
      </c>
      <c r="L37" s="72">
        <f t="shared" si="12"/>
        <v>1</v>
      </c>
      <c r="M37" s="72">
        <f t="shared" ca="1" si="2"/>
        <v>0</v>
      </c>
      <c r="N37" s="26"/>
      <c r="O37" s="26"/>
      <c r="P37" s="25"/>
      <c r="Q37" s="25"/>
      <c r="T37" s="22">
        <v>168.79499999999999</v>
      </c>
      <c r="U37" s="74">
        <f t="shared" si="3"/>
        <v>8.7949999999999875</v>
      </c>
      <c r="V37" s="70">
        <f t="shared" si="4"/>
        <v>9</v>
      </c>
      <c r="W37" s="70"/>
      <c r="X37" s="70">
        <f t="shared" si="5"/>
        <v>175.87914393621486</v>
      </c>
      <c r="Y37" s="70">
        <f t="shared" si="6"/>
        <v>15.879143936214859</v>
      </c>
      <c r="Z37" s="70">
        <f t="shared" si="7"/>
        <v>16</v>
      </c>
      <c r="AA37" s="24">
        <f t="shared" si="8"/>
        <v>9</v>
      </c>
      <c r="AB37" s="67">
        <f t="shared" si="9"/>
        <v>169</v>
      </c>
    </row>
    <row r="38" spans="1:28" ht="15" customHeight="1" x14ac:dyDescent="0.25">
      <c r="A38" s="71">
        <v>393</v>
      </c>
      <c r="B38" s="71">
        <v>160</v>
      </c>
      <c r="C38" s="68">
        <v>0.15</v>
      </c>
      <c r="D38" s="68">
        <v>275.20999999999998</v>
      </c>
      <c r="E38" s="68">
        <v>210.66</v>
      </c>
      <c r="F38" s="68">
        <v>0</v>
      </c>
      <c r="G38" s="68">
        <f t="shared" si="13"/>
        <v>23.615384615384617</v>
      </c>
      <c r="H38" s="68">
        <v>0</v>
      </c>
      <c r="I38" s="68">
        <f t="shared" si="14"/>
        <v>41.53846153846154</v>
      </c>
      <c r="J38" s="72">
        <f t="shared" si="10"/>
        <v>1</v>
      </c>
      <c r="K38" s="72">
        <f t="shared" si="11"/>
        <v>1</v>
      </c>
      <c r="L38" s="72">
        <f t="shared" si="12"/>
        <v>1</v>
      </c>
      <c r="M38" s="72">
        <f t="shared" ca="1" si="2"/>
        <v>0</v>
      </c>
      <c r="N38" s="26"/>
      <c r="O38" s="26"/>
      <c r="P38" s="25"/>
      <c r="Q38" s="25"/>
      <c r="T38" s="22">
        <v>203.75</v>
      </c>
      <c r="U38" s="74">
        <f t="shared" si="3"/>
        <v>43.75</v>
      </c>
      <c r="V38" s="70">
        <f t="shared" si="4"/>
        <v>44</v>
      </c>
      <c r="W38" s="70"/>
      <c r="X38" s="70">
        <f t="shared" si="5"/>
        <v>175.87914393621486</v>
      </c>
      <c r="Y38" s="70">
        <f t="shared" si="6"/>
        <v>15.879143936214859</v>
      </c>
      <c r="Z38" s="70">
        <f t="shared" si="7"/>
        <v>16</v>
      </c>
      <c r="AA38" s="24">
        <f t="shared" si="8"/>
        <v>44</v>
      </c>
      <c r="AB38" s="67">
        <f t="shared" si="9"/>
        <v>204</v>
      </c>
    </row>
    <row r="39" spans="1:28" ht="15" customHeight="1" x14ac:dyDescent="0.25">
      <c r="A39" s="71">
        <v>393</v>
      </c>
      <c r="B39" s="71">
        <v>160</v>
      </c>
      <c r="C39" s="68">
        <v>0</v>
      </c>
      <c r="D39" s="68">
        <v>275.24</v>
      </c>
      <c r="E39" s="68">
        <v>210.66</v>
      </c>
      <c r="F39" s="68">
        <v>0</v>
      </c>
      <c r="G39" s="68">
        <f t="shared" si="13"/>
        <v>21.928571428571427</v>
      </c>
      <c r="H39" s="68">
        <v>0</v>
      </c>
      <c r="I39" s="68">
        <f t="shared" si="14"/>
        <v>38.571428571428569</v>
      </c>
      <c r="J39" s="72">
        <f t="shared" si="10"/>
        <v>1</v>
      </c>
      <c r="K39" s="72">
        <f t="shared" si="11"/>
        <v>1</v>
      </c>
      <c r="L39" s="72">
        <f t="shared" si="12"/>
        <v>1</v>
      </c>
      <c r="M39" s="72">
        <f t="shared" ca="1" si="2"/>
        <v>0</v>
      </c>
      <c r="N39" s="26"/>
      <c r="O39" s="26"/>
      <c r="P39" s="25"/>
      <c r="Q39" s="25"/>
      <c r="T39" s="22">
        <v>171.81899999999999</v>
      </c>
      <c r="U39" s="74">
        <f t="shared" si="3"/>
        <v>11.818999999999988</v>
      </c>
      <c r="V39" s="70">
        <f t="shared" si="4"/>
        <v>12</v>
      </c>
      <c r="W39" s="70"/>
      <c r="X39" s="70">
        <f t="shared" si="5"/>
        <v>175.87914393621486</v>
      </c>
      <c r="Y39" s="70">
        <f t="shared" si="6"/>
        <v>15.879143936214859</v>
      </c>
      <c r="Z39" s="70">
        <f t="shared" si="7"/>
        <v>16</v>
      </c>
      <c r="AA39" s="24">
        <f t="shared" si="8"/>
        <v>12</v>
      </c>
      <c r="AB39" s="67">
        <f t="shared" si="9"/>
        <v>172</v>
      </c>
    </row>
    <row r="40" spans="1:28" ht="15" customHeight="1" x14ac:dyDescent="0.25">
      <c r="A40" s="71">
        <v>247</v>
      </c>
      <c r="B40" s="71">
        <v>160</v>
      </c>
      <c r="C40" s="68">
        <v>0</v>
      </c>
      <c r="D40" s="68">
        <v>275.25</v>
      </c>
      <c r="E40" s="68">
        <v>210.66</v>
      </c>
      <c r="F40" s="68">
        <v>0</v>
      </c>
      <c r="G40" s="68">
        <f t="shared" si="13"/>
        <v>30.2</v>
      </c>
      <c r="H40" s="68">
        <v>0</v>
      </c>
      <c r="I40" s="68">
        <f t="shared" si="14"/>
        <v>36</v>
      </c>
      <c r="J40" s="72">
        <f t="shared" si="10"/>
        <v>1</v>
      </c>
      <c r="K40" s="72">
        <f t="shared" si="11"/>
        <v>1</v>
      </c>
      <c r="L40" s="72">
        <f t="shared" si="12"/>
        <v>1</v>
      </c>
      <c r="M40" s="72">
        <f t="shared" ca="1" si="2"/>
        <v>0</v>
      </c>
      <c r="N40" s="26"/>
      <c r="O40" s="26"/>
      <c r="P40" s="25"/>
      <c r="Q40" s="25"/>
      <c r="T40" s="22">
        <v>172.26300000000001</v>
      </c>
      <c r="U40" s="74">
        <f t="shared" si="3"/>
        <v>12.263000000000005</v>
      </c>
      <c r="V40" s="70">
        <f t="shared" si="4"/>
        <v>12</v>
      </c>
      <c r="W40" s="70"/>
      <c r="X40" s="70">
        <f t="shared" si="5"/>
        <v>175.87914393621486</v>
      </c>
      <c r="Y40" s="70">
        <f t="shared" si="6"/>
        <v>15.879143936214859</v>
      </c>
      <c r="Z40" s="70">
        <f t="shared" si="7"/>
        <v>16</v>
      </c>
      <c r="AA40" s="24">
        <f t="shared" si="8"/>
        <v>12</v>
      </c>
      <c r="AB40" s="67">
        <f t="shared" si="9"/>
        <v>172</v>
      </c>
    </row>
    <row r="41" spans="1:28" ht="15" customHeight="1" x14ac:dyDescent="0.25">
      <c r="A41" s="71">
        <v>295</v>
      </c>
      <c r="B41" s="71">
        <v>160</v>
      </c>
      <c r="C41" s="68">
        <v>0</v>
      </c>
      <c r="D41" s="68">
        <v>275.26</v>
      </c>
      <c r="E41" s="68">
        <v>210.66</v>
      </c>
      <c r="F41" s="68">
        <v>0</v>
      </c>
      <c r="G41" s="68">
        <f t="shared" si="13"/>
        <v>25.3125</v>
      </c>
      <c r="H41" s="68">
        <v>0</v>
      </c>
      <c r="I41" s="68">
        <f t="shared" si="14"/>
        <v>33.75</v>
      </c>
      <c r="J41" s="72">
        <f t="shared" si="10"/>
        <v>1</v>
      </c>
      <c r="K41" s="72">
        <f t="shared" si="11"/>
        <v>1</v>
      </c>
      <c r="L41" s="72">
        <f t="shared" si="12"/>
        <v>1</v>
      </c>
      <c r="M41" s="72">
        <f t="shared" ca="1" si="2"/>
        <v>0</v>
      </c>
      <c r="N41" s="26"/>
      <c r="O41" s="26"/>
      <c r="P41" s="25"/>
      <c r="Q41" s="25"/>
      <c r="T41" s="22">
        <v>172.411</v>
      </c>
      <c r="U41" s="74">
        <f t="shared" si="3"/>
        <v>12.411000000000001</v>
      </c>
      <c r="V41" s="70">
        <f t="shared" si="4"/>
        <v>12</v>
      </c>
      <c r="W41" s="70"/>
      <c r="X41" s="70">
        <f t="shared" si="5"/>
        <v>175.87914393621486</v>
      </c>
      <c r="Y41" s="70">
        <f t="shared" si="6"/>
        <v>15.879143936214859</v>
      </c>
      <c r="Z41" s="70">
        <f t="shared" si="7"/>
        <v>16</v>
      </c>
      <c r="AA41" s="24">
        <f t="shared" si="8"/>
        <v>12</v>
      </c>
      <c r="AB41" s="67">
        <f t="shared" si="9"/>
        <v>172</v>
      </c>
    </row>
    <row r="42" spans="1:28" ht="15" customHeight="1" x14ac:dyDescent="0.25">
      <c r="A42" s="71">
        <v>296</v>
      </c>
      <c r="B42" s="71">
        <v>140</v>
      </c>
      <c r="C42" s="68">
        <v>0</v>
      </c>
      <c r="D42" s="68">
        <v>275.27999999999997</v>
      </c>
      <c r="E42" s="68">
        <v>210.48</v>
      </c>
      <c r="F42" s="68">
        <v>0</v>
      </c>
      <c r="G42" s="68">
        <f t="shared" si="13"/>
        <v>23.764705882352942</v>
      </c>
      <c r="H42" s="68">
        <v>0</v>
      </c>
      <c r="I42" s="68">
        <f t="shared" si="14"/>
        <v>32.941176470588232</v>
      </c>
      <c r="J42" s="72">
        <f t="shared" si="10"/>
        <v>1</v>
      </c>
      <c r="K42" s="72">
        <f t="shared" si="11"/>
        <v>1</v>
      </c>
      <c r="L42" s="72">
        <f t="shared" si="12"/>
        <v>1</v>
      </c>
      <c r="M42" s="72">
        <f t="shared" ca="1" si="2"/>
        <v>0</v>
      </c>
      <c r="N42" s="26"/>
      <c r="O42" s="26"/>
      <c r="P42" s="25"/>
      <c r="Q42" s="25"/>
      <c r="T42" s="22">
        <v>172.411</v>
      </c>
      <c r="U42" s="74">
        <f t="shared" si="3"/>
        <v>32.411000000000001</v>
      </c>
      <c r="V42" s="70">
        <f t="shared" si="4"/>
        <v>32</v>
      </c>
      <c r="W42" s="70"/>
      <c r="X42" s="70">
        <f t="shared" si="5"/>
        <v>153.894250944188</v>
      </c>
      <c r="Y42" s="70">
        <f t="shared" si="6"/>
        <v>13.894250944188002</v>
      </c>
      <c r="Z42" s="70">
        <f t="shared" si="7"/>
        <v>14</v>
      </c>
      <c r="AA42" s="24">
        <f t="shared" si="8"/>
        <v>32</v>
      </c>
      <c r="AB42" s="67">
        <f t="shared" si="9"/>
        <v>172</v>
      </c>
    </row>
    <row r="43" spans="1:28" ht="15" customHeight="1" x14ac:dyDescent="0.25">
      <c r="A43" s="71"/>
      <c r="B43" s="71"/>
      <c r="C43" s="68"/>
      <c r="D43" s="68"/>
      <c r="E43" s="68"/>
      <c r="F43" s="68"/>
      <c r="G43" s="68"/>
      <c r="H43" s="68"/>
      <c r="I43" s="68"/>
      <c r="J43" s="72"/>
      <c r="K43" s="72"/>
      <c r="L43" s="72"/>
      <c r="M43" s="72"/>
      <c r="N43" s="26"/>
      <c r="O43" s="26"/>
      <c r="P43" s="25"/>
      <c r="Q43" s="25"/>
      <c r="AB43" s="67"/>
    </row>
    <row r="44" spans="1:28" ht="15" customHeight="1" x14ac:dyDescent="0.25">
      <c r="A44" s="71"/>
      <c r="B44" s="71"/>
      <c r="C44" s="68"/>
      <c r="D44" s="68"/>
      <c r="E44" s="68"/>
      <c r="F44" s="68"/>
      <c r="G44" s="68"/>
      <c r="H44" s="68"/>
      <c r="I44" s="68"/>
      <c r="J44" s="72"/>
      <c r="K44" s="72"/>
      <c r="L44" s="72"/>
      <c r="M44" s="72"/>
      <c r="N44" s="26"/>
      <c r="O44" s="26"/>
      <c r="P44" s="25"/>
      <c r="Q44" s="25"/>
      <c r="AB44" s="67"/>
    </row>
    <row r="45" spans="1:28" ht="15" customHeight="1" x14ac:dyDescent="0.25">
      <c r="A45" s="71"/>
      <c r="B45" s="71"/>
      <c r="C45" s="68"/>
      <c r="D45" s="68"/>
      <c r="E45" s="68"/>
      <c r="F45" s="68"/>
      <c r="G45" s="68"/>
      <c r="H45" s="68"/>
      <c r="I45" s="68"/>
      <c r="J45" s="72"/>
      <c r="K45" s="72"/>
      <c r="L45" s="72"/>
      <c r="M45" s="72"/>
      <c r="N45" s="26"/>
      <c r="O45" s="26"/>
      <c r="P45" s="25"/>
      <c r="Q45" s="25"/>
      <c r="AB45" s="67"/>
    </row>
    <row r="46" spans="1:28" ht="15" customHeight="1" x14ac:dyDescent="0.25">
      <c r="A46" s="71"/>
      <c r="B46" s="71"/>
      <c r="C46" s="68"/>
      <c r="D46" s="68"/>
      <c r="E46" s="68"/>
      <c r="F46" s="68"/>
      <c r="G46" s="68"/>
      <c r="H46" s="68"/>
      <c r="I46" s="68"/>
      <c r="J46" s="72"/>
      <c r="K46" s="72"/>
      <c r="L46" s="72"/>
      <c r="M46" s="72"/>
      <c r="N46" s="26"/>
      <c r="O46" s="26"/>
      <c r="P46" s="25"/>
      <c r="Q46" s="25"/>
      <c r="AB46" s="67"/>
    </row>
    <row r="47" spans="1:28" ht="15" customHeight="1" x14ac:dyDescent="0.25">
      <c r="A47" s="71"/>
      <c r="B47" s="71"/>
      <c r="C47" s="68"/>
      <c r="D47" s="68"/>
      <c r="E47" s="68"/>
      <c r="F47" s="68"/>
      <c r="G47" s="68"/>
      <c r="H47" s="68"/>
      <c r="I47" s="68"/>
      <c r="J47" s="72"/>
      <c r="K47" s="72"/>
      <c r="L47" s="72"/>
      <c r="M47" s="72"/>
      <c r="N47" s="26"/>
      <c r="O47" s="26"/>
      <c r="P47" s="25"/>
      <c r="Q47" s="25"/>
      <c r="AB47" s="67"/>
    </row>
    <row r="48" spans="1:28" ht="15" customHeight="1" x14ac:dyDescent="0.25">
      <c r="A48" s="71"/>
      <c r="B48" s="71"/>
      <c r="C48" s="68"/>
      <c r="D48" s="68"/>
      <c r="E48" s="68"/>
      <c r="F48" s="68"/>
      <c r="G48" s="68"/>
      <c r="H48" s="68"/>
      <c r="I48" s="68"/>
      <c r="J48" s="72"/>
      <c r="K48" s="72"/>
      <c r="L48" s="72"/>
      <c r="M48" s="72"/>
      <c r="N48" s="26"/>
      <c r="O48" s="26"/>
      <c r="P48" s="25"/>
      <c r="Q48" s="25"/>
      <c r="AB48" s="67"/>
    </row>
    <row r="49" spans="1:28" ht="15" customHeight="1" x14ac:dyDescent="0.25">
      <c r="A49" s="71"/>
      <c r="B49" s="71"/>
      <c r="C49" s="68"/>
      <c r="D49" s="68"/>
      <c r="E49" s="68"/>
      <c r="F49" s="68"/>
      <c r="G49" s="68"/>
      <c r="H49" s="68"/>
      <c r="I49" s="68"/>
      <c r="J49" s="72"/>
      <c r="K49" s="72"/>
      <c r="L49" s="72"/>
      <c r="M49" s="72"/>
      <c r="N49" s="26"/>
      <c r="O49" s="26"/>
      <c r="P49" s="25"/>
      <c r="Q49" s="25"/>
      <c r="AB49" s="67"/>
    </row>
    <row r="50" spans="1:28" ht="15" customHeight="1" x14ac:dyDescent="0.25">
      <c r="A50" s="71"/>
      <c r="B50" s="71"/>
      <c r="C50" s="68"/>
      <c r="D50" s="68"/>
      <c r="E50" s="68"/>
      <c r="F50" s="68"/>
      <c r="G50" s="68"/>
      <c r="H50" s="68"/>
      <c r="I50" s="68"/>
      <c r="J50" s="72"/>
      <c r="K50" s="72"/>
      <c r="L50" s="72"/>
      <c r="M50" s="72"/>
      <c r="N50" s="26"/>
      <c r="O50" s="26"/>
      <c r="P50" s="25"/>
      <c r="Q50" s="25"/>
      <c r="AB50" s="67"/>
    </row>
    <row r="51" spans="1:28" ht="15" customHeight="1" x14ac:dyDescent="0.25">
      <c r="A51" s="71"/>
      <c r="B51" s="71"/>
      <c r="C51" s="68"/>
      <c r="D51" s="68"/>
      <c r="E51" s="68"/>
      <c r="F51" s="68"/>
      <c r="G51" s="68"/>
      <c r="H51" s="68"/>
      <c r="I51" s="68"/>
      <c r="J51" s="72"/>
      <c r="K51" s="72"/>
      <c r="L51" s="72"/>
      <c r="M51" s="72"/>
      <c r="N51" s="26"/>
      <c r="O51" s="26"/>
      <c r="P51" s="25"/>
      <c r="Q51" s="25"/>
      <c r="AB51" s="67"/>
    </row>
    <row r="52" spans="1:28" ht="15" customHeight="1" x14ac:dyDescent="0.25">
      <c r="A52" s="71"/>
      <c r="B52" s="71"/>
      <c r="C52" s="68"/>
      <c r="D52" s="68"/>
      <c r="E52" s="68"/>
      <c r="F52" s="68"/>
      <c r="G52" s="68"/>
      <c r="H52" s="68"/>
      <c r="I52" s="68"/>
      <c r="J52" s="72"/>
      <c r="K52" s="72"/>
      <c r="L52" s="72"/>
      <c r="M52" s="72"/>
      <c r="N52" s="26"/>
      <c r="O52" s="26"/>
      <c r="P52" s="25"/>
      <c r="Q52" s="25"/>
      <c r="AB52" s="67"/>
    </row>
    <row r="53" spans="1:28" ht="15" customHeight="1" x14ac:dyDescent="0.25">
      <c r="A53" s="71"/>
      <c r="B53" s="71"/>
      <c r="C53" s="68"/>
      <c r="D53" s="68"/>
      <c r="E53" s="68"/>
      <c r="F53" s="68"/>
      <c r="G53" s="68"/>
      <c r="H53" s="68"/>
      <c r="I53" s="68"/>
      <c r="J53" s="72"/>
      <c r="K53" s="72"/>
      <c r="L53" s="72"/>
      <c r="M53" s="72"/>
      <c r="N53" s="26"/>
      <c r="O53" s="26"/>
      <c r="P53" s="25"/>
      <c r="Q53" s="25"/>
      <c r="AB53" s="67"/>
    </row>
    <row r="54" spans="1:28" ht="15" customHeight="1" x14ac:dyDescent="0.25">
      <c r="A54" s="71"/>
      <c r="B54" s="71"/>
      <c r="C54" s="68"/>
      <c r="D54" s="68"/>
      <c r="E54" s="68"/>
      <c r="F54" s="68"/>
      <c r="G54" s="68"/>
      <c r="H54" s="68"/>
      <c r="I54" s="68"/>
      <c r="J54" s="72"/>
      <c r="K54" s="72"/>
      <c r="L54" s="72"/>
      <c r="M54" s="72"/>
      <c r="N54" s="26"/>
      <c r="O54" s="26"/>
      <c r="P54" s="25"/>
      <c r="Q54" s="25"/>
      <c r="AB54" s="67"/>
    </row>
    <row r="55" spans="1:28" ht="15" customHeight="1" x14ac:dyDescent="0.25">
      <c r="A55" s="71"/>
      <c r="B55" s="71"/>
      <c r="C55" s="68"/>
      <c r="D55" s="68"/>
      <c r="E55" s="68"/>
      <c r="F55" s="68"/>
      <c r="G55" s="68"/>
      <c r="H55" s="68"/>
      <c r="I55" s="68"/>
      <c r="J55" s="72"/>
      <c r="K55" s="72"/>
      <c r="L55" s="72"/>
      <c r="M55" s="72"/>
      <c r="N55" s="26"/>
      <c r="O55" s="26"/>
      <c r="P55" s="25"/>
      <c r="Q55" s="25"/>
      <c r="AB55" s="67"/>
    </row>
    <row r="56" spans="1:28" ht="15" customHeight="1" x14ac:dyDescent="0.25">
      <c r="A56" s="71"/>
      <c r="B56" s="71"/>
      <c r="C56" s="68"/>
      <c r="D56" s="68"/>
      <c r="E56" s="68"/>
      <c r="F56" s="68"/>
      <c r="G56" s="68"/>
      <c r="H56" s="68"/>
      <c r="I56" s="68"/>
      <c r="J56" s="72"/>
      <c r="K56" s="72"/>
      <c r="L56" s="72"/>
      <c r="M56" s="72"/>
      <c r="N56" s="26"/>
      <c r="O56" s="26"/>
      <c r="P56" s="25"/>
      <c r="Q56" s="25"/>
      <c r="AB56" s="67"/>
    </row>
    <row r="57" spans="1:28" ht="15" customHeight="1" x14ac:dyDescent="0.25">
      <c r="A57" s="71"/>
      <c r="B57" s="71"/>
      <c r="C57" s="68"/>
      <c r="D57" s="68"/>
      <c r="E57" s="68"/>
      <c r="F57" s="68"/>
      <c r="G57" s="68"/>
      <c r="H57" s="68"/>
      <c r="I57" s="68"/>
      <c r="J57" s="72"/>
      <c r="K57" s="72"/>
      <c r="L57" s="72"/>
      <c r="M57" s="72"/>
      <c r="N57" s="26"/>
      <c r="O57" s="26"/>
      <c r="P57" s="25"/>
      <c r="Q57" s="25"/>
      <c r="AB57" s="67"/>
    </row>
    <row r="58" spans="1:28" ht="15" customHeight="1" x14ac:dyDescent="0.25">
      <c r="A58" s="71"/>
      <c r="B58" s="71"/>
      <c r="C58" s="68"/>
      <c r="D58" s="68"/>
      <c r="E58" s="68"/>
      <c r="F58" s="68"/>
      <c r="G58" s="68"/>
      <c r="H58" s="68"/>
      <c r="I58" s="68"/>
      <c r="J58" s="72"/>
      <c r="K58" s="72"/>
      <c r="L58" s="72"/>
      <c r="M58" s="72"/>
      <c r="N58" s="26"/>
      <c r="O58" s="26"/>
      <c r="P58" s="25"/>
      <c r="Q58" s="25"/>
      <c r="AB58" s="67"/>
    </row>
    <row r="59" spans="1:28" ht="15" customHeight="1" x14ac:dyDescent="0.25">
      <c r="A59" s="71"/>
      <c r="B59" s="71"/>
      <c r="C59" s="68"/>
      <c r="D59" s="68"/>
      <c r="E59" s="68"/>
      <c r="F59" s="68"/>
      <c r="G59" s="68"/>
      <c r="H59" s="68"/>
      <c r="I59" s="68"/>
      <c r="J59" s="72"/>
      <c r="K59" s="72"/>
      <c r="L59" s="72"/>
      <c r="M59" s="72"/>
      <c r="N59" s="26"/>
      <c r="O59" s="26"/>
      <c r="P59" s="25"/>
      <c r="Q59" s="25"/>
      <c r="AB59" s="67"/>
    </row>
    <row r="60" spans="1:28" ht="15" customHeight="1" x14ac:dyDescent="0.25">
      <c r="A60" s="71"/>
      <c r="B60" s="71"/>
      <c r="C60" s="68"/>
      <c r="D60" s="68"/>
      <c r="E60" s="68"/>
      <c r="F60" s="68"/>
      <c r="G60" s="68"/>
      <c r="H60" s="68"/>
      <c r="I60" s="68"/>
      <c r="J60" s="72"/>
      <c r="K60" s="72"/>
      <c r="L60" s="72"/>
      <c r="M60" s="72"/>
      <c r="N60" s="26"/>
      <c r="O60" s="26"/>
      <c r="P60" s="25"/>
      <c r="Q60" s="25"/>
      <c r="AB60" s="67"/>
    </row>
    <row r="61" spans="1:28" ht="15" customHeight="1" x14ac:dyDescent="0.25">
      <c r="A61" s="71"/>
      <c r="B61" s="71"/>
      <c r="C61" s="68"/>
      <c r="D61" s="68"/>
      <c r="E61" s="68"/>
      <c r="F61" s="68"/>
      <c r="G61" s="68"/>
      <c r="H61" s="68"/>
      <c r="I61" s="68"/>
      <c r="J61" s="72"/>
      <c r="K61" s="72"/>
      <c r="L61" s="72"/>
      <c r="M61" s="72"/>
      <c r="N61" s="26"/>
      <c r="O61" s="26"/>
      <c r="P61" s="25"/>
      <c r="Q61" s="25"/>
      <c r="AB61" s="67"/>
    </row>
    <row r="62" spans="1:28" ht="15" customHeight="1" x14ac:dyDescent="0.25">
      <c r="A62" s="71"/>
      <c r="B62" s="71"/>
      <c r="C62" s="68"/>
      <c r="D62" s="68"/>
      <c r="E62" s="68"/>
      <c r="F62" s="68"/>
      <c r="G62" s="68"/>
      <c r="H62" s="68"/>
      <c r="I62" s="68"/>
      <c r="J62" s="72"/>
      <c r="K62" s="72"/>
      <c r="L62" s="72"/>
      <c r="M62" s="72"/>
      <c r="N62" s="26"/>
      <c r="O62" s="26"/>
      <c r="P62" s="25"/>
      <c r="Q62" s="25"/>
      <c r="AB62" s="67"/>
    </row>
    <row r="63" spans="1:28" ht="15" customHeight="1" x14ac:dyDescent="0.25">
      <c r="A63" s="71"/>
      <c r="B63" s="71"/>
      <c r="C63" s="68"/>
      <c r="D63" s="68"/>
      <c r="E63" s="68"/>
      <c r="F63" s="68"/>
      <c r="G63" s="68"/>
      <c r="H63" s="68"/>
      <c r="I63" s="68"/>
      <c r="J63" s="72"/>
      <c r="K63" s="72"/>
      <c r="L63" s="72"/>
      <c r="M63" s="72"/>
      <c r="N63" s="26"/>
      <c r="O63" s="26"/>
      <c r="P63" s="25"/>
      <c r="Q63" s="25"/>
      <c r="AB63" s="67"/>
    </row>
    <row r="64" spans="1:28" ht="15" customHeight="1" x14ac:dyDescent="0.25">
      <c r="A64" s="71"/>
      <c r="B64" s="71"/>
      <c r="C64" s="68"/>
      <c r="D64" s="68"/>
      <c r="E64" s="68"/>
      <c r="F64" s="68"/>
      <c r="G64" s="68"/>
      <c r="H64" s="68"/>
      <c r="I64" s="68"/>
      <c r="J64" s="72"/>
      <c r="K64" s="72"/>
      <c r="L64" s="72"/>
      <c r="M64" s="72"/>
      <c r="N64" s="26"/>
      <c r="O64" s="26"/>
      <c r="P64" s="25"/>
      <c r="Q64" s="25"/>
      <c r="AB64" s="67"/>
    </row>
    <row r="65" spans="1:28" ht="15" customHeight="1" x14ac:dyDescent="0.25">
      <c r="A65" s="71"/>
      <c r="B65" s="71"/>
      <c r="C65" s="68"/>
      <c r="D65" s="68"/>
      <c r="E65" s="68"/>
      <c r="F65" s="68"/>
      <c r="G65" s="68"/>
      <c r="H65" s="68"/>
      <c r="I65" s="68"/>
      <c r="J65" s="72"/>
      <c r="K65" s="72"/>
      <c r="L65" s="72"/>
      <c r="M65" s="72"/>
      <c r="N65" s="26"/>
      <c r="O65" s="26"/>
      <c r="P65" s="25"/>
      <c r="Q65" s="25"/>
      <c r="AB65" s="67"/>
    </row>
    <row r="66" spans="1:28" ht="15" customHeight="1" x14ac:dyDescent="0.25">
      <c r="A66" s="71"/>
      <c r="B66" s="71"/>
      <c r="C66" s="68"/>
      <c r="D66" s="68"/>
      <c r="E66" s="68"/>
      <c r="F66" s="68"/>
      <c r="G66" s="68"/>
      <c r="H66" s="68"/>
      <c r="I66" s="68"/>
      <c r="J66" s="72"/>
      <c r="K66" s="72"/>
      <c r="L66" s="72"/>
      <c r="M66" s="72"/>
      <c r="N66" s="26"/>
      <c r="O66" s="26"/>
      <c r="P66" s="25"/>
      <c r="Q66" s="25"/>
      <c r="AB66" s="67"/>
    </row>
    <row r="67" spans="1:28" ht="15" customHeight="1" x14ac:dyDescent="0.25">
      <c r="A67" s="71"/>
      <c r="B67" s="71"/>
      <c r="C67" s="68"/>
      <c r="D67" s="68"/>
      <c r="E67" s="68"/>
      <c r="F67" s="68"/>
      <c r="G67" s="68"/>
      <c r="H67" s="68"/>
      <c r="I67" s="68"/>
      <c r="J67" s="72"/>
      <c r="K67" s="72"/>
      <c r="L67" s="72"/>
      <c r="M67" s="72"/>
      <c r="N67" s="26"/>
      <c r="O67" s="26"/>
      <c r="P67" s="25"/>
      <c r="Q67" s="25"/>
      <c r="AB67" s="67"/>
    </row>
    <row r="68" spans="1:28" ht="15" customHeight="1" x14ac:dyDescent="0.25">
      <c r="A68" s="71"/>
      <c r="B68" s="71"/>
      <c r="C68" s="68"/>
      <c r="D68" s="68"/>
      <c r="E68" s="68"/>
      <c r="F68" s="68"/>
      <c r="G68" s="68"/>
      <c r="H68" s="68"/>
      <c r="I68" s="68"/>
      <c r="J68" s="72"/>
      <c r="K68" s="72"/>
      <c r="L68" s="72"/>
      <c r="M68" s="72"/>
      <c r="N68" s="26"/>
      <c r="O68" s="26"/>
      <c r="P68" s="25"/>
      <c r="Q68" s="25"/>
      <c r="AB68" s="67"/>
    </row>
    <row r="69" spans="1:28" ht="15" customHeight="1" x14ac:dyDescent="0.25">
      <c r="A69" s="71"/>
      <c r="B69" s="71"/>
      <c r="C69" s="68"/>
      <c r="D69" s="68"/>
      <c r="E69" s="68"/>
      <c r="F69" s="68"/>
      <c r="G69" s="68"/>
      <c r="H69" s="68"/>
      <c r="I69" s="68"/>
      <c r="J69" s="72"/>
      <c r="K69" s="72"/>
      <c r="L69" s="72"/>
      <c r="M69" s="72"/>
      <c r="N69" s="26"/>
      <c r="O69" s="26"/>
      <c r="P69" s="25"/>
      <c r="Q69" s="25"/>
      <c r="AB69" s="67"/>
    </row>
    <row r="70" spans="1:28" ht="15" customHeight="1" x14ac:dyDescent="0.25">
      <c r="A70" s="71"/>
      <c r="B70" s="71"/>
      <c r="C70" s="68"/>
      <c r="D70" s="68"/>
      <c r="E70" s="68"/>
      <c r="F70" s="68"/>
      <c r="G70" s="68"/>
      <c r="H70" s="68"/>
      <c r="I70" s="68"/>
      <c r="J70" s="72"/>
      <c r="K70" s="72"/>
      <c r="L70" s="72"/>
      <c r="M70" s="72"/>
      <c r="N70" s="26"/>
      <c r="O70" s="26"/>
      <c r="P70" s="25"/>
      <c r="Q70" s="25"/>
      <c r="AB70" s="67"/>
    </row>
    <row r="71" spans="1:28" ht="15" customHeight="1" x14ac:dyDescent="0.25">
      <c r="A71" s="71"/>
      <c r="B71" s="71"/>
      <c r="C71" s="68"/>
      <c r="D71" s="68"/>
      <c r="E71" s="68"/>
      <c r="F71" s="68"/>
      <c r="G71" s="68"/>
      <c r="H71" s="68"/>
      <c r="I71" s="68"/>
      <c r="J71" s="72"/>
      <c r="K71" s="72"/>
      <c r="L71" s="72"/>
      <c r="M71" s="72"/>
      <c r="N71" s="26"/>
      <c r="O71" s="26"/>
      <c r="P71" s="25"/>
      <c r="Q71" s="25"/>
      <c r="AB71" s="67"/>
    </row>
    <row r="72" spans="1:28" ht="15" customHeight="1" x14ac:dyDescent="0.25">
      <c r="A72" s="71"/>
      <c r="B72" s="71"/>
      <c r="C72" s="68"/>
      <c r="D72" s="68"/>
      <c r="E72" s="68"/>
      <c r="F72" s="68"/>
      <c r="G72" s="68"/>
      <c r="H72" s="68"/>
      <c r="I72" s="68"/>
      <c r="J72" s="72"/>
      <c r="K72" s="72"/>
      <c r="L72" s="72"/>
      <c r="M72" s="72"/>
      <c r="N72" s="26"/>
      <c r="O72" s="26"/>
      <c r="P72" s="25"/>
      <c r="Q72" s="25"/>
      <c r="AB72" s="67"/>
    </row>
    <row r="73" spans="1:28" ht="15" customHeight="1" x14ac:dyDescent="0.25">
      <c r="A73" s="71"/>
      <c r="B73" s="71"/>
      <c r="C73" s="68"/>
      <c r="D73" s="68"/>
      <c r="E73" s="68"/>
      <c r="F73" s="68"/>
      <c r="G73" s="68"/>
      <c r="H73" s="68"/>
      <c r="I73" s="68"/>
      <c r="J73" s="72"/>
      <c r="K73" s="72"/>
      <c r="L73" s="72"/>
      <c r="M73" s="72"/>
      <c r="N73" s="26"/>
      <c r="O73" s="26"/>
      <c r="P73" s="25"/>
      <c r="Q73" s="25"/>
      <c r="AB73" s="67"/>
    </row>
    <row r="74" spans="1:28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AB74" s="67"/>
    </row>
    <row r="75" spans="1:28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AB75" s="67"/>
    </row>
    <row r="76" spans="1:28" ht="15" customHeight="1" x14ac:dyDescent="0.25">
      <c r="A76" s="25"/>
      <c r="B76" s="25"/>
      <c r="C76" s="25"/>
      <c r="D76" s="25"/>
      <c r="E76" s="25"/>
      <c r="F76" s="25"/>
      <c r="G76" s="68"/>
      <c r="H76" s="25"/>
      <c r="I76" s="68"/>
      <c r="J76" s="72"/>
      <c r="K76" s="72"/>
      <c r="L76" s="72"/>
      <c r="M76" s="72"/>
      <c r="N76" s="25"/>
      <c r="O76" s="25"/>
      <c r="P76" s="25"/>
      <c r="Q76" s="25"/>
      <c r="AB76" s="67"/>
    </row>
    <row r="77" spans="1:28" ht="15" customHeight="1" x14ac:dyDescent="0.25">
      <c r="A77" s="25"/>
      <c r="B77" s="25"/>
      <c r="C77" s="25"/>
      <c r="D77" s="25"/>
      <c r="E77" s="25"/>
      <c r="F77" s="25"/>
      <c r="G77" s="68"/>
      <c r="H77" s="25"/>
      <c r="I77" s="68"/>
      <c r="J77" s="72"/>
      <c r="K77" s="72"/>
      <c r="L77" s="72"/>
      <c r="M77" s="72"/>
      <c r="N77" s="25"/>
      <c r="O77" s="25"/>
      <c r="P77" s="25"/>
      <c r="Q77" s="25"/>
      <c r="AB77" s="67"/>
    </row>
    <row r="78" spans="1:28" ht="15" customHeight="1" x14ac:dyDescent="0.25">
      <c r="A78" s="25"/>
      <c r="B78" s="25"/>
      <c r="C78" s="25"/>
      <c r="D78" s="25"/>
      <c r="E78" s="25"/>
      <c r="F78" s="25"/>
      <c r="G78" s="68"/>
      <c r="H78" s="25"/>
      <c r="I78" s="68"/>
      <c r="J78" s="72"/>
      <c r="K78" s="72"/>
      <c r="L78" s="72"/>
      <c r="M78" s="72"/>
      <c r="N78" s="25"/>
      <c r="O78" s="25"/>
      <c r="P78" s="25"/>
      <c r="Q78" s="25"/>
      <c r="AB78" s="67"/>
    </row>
    <row r="79" spans="1:28" ht="15" customHeight="1" x14ac:dyDescent="0.25">
      <c r="A79" s="25"/>
      <c r="B79" s="25"/>
      <c r="C79" s="25"/>
      <c r="D79" s="25"/>
      <c r="E79" s="25"/>
      <c r="F79" s="25"/>
      <c r="G79" s="68"/>
      <c r="H79" s="25"/>
      <c r="I79" s="68"/>
      <c r="J79" s="72"/>
      <c r="K79" s="72"/>
      <c r="L79" s="72"/>
      <c r="M79" s="72"/>
      <c r="N79" s="25"/>
      <c r="O79" s="25"/>
      <c r="P79" s="25"/>
      <c r="Q79" s="25"/>
      <c r="AB79" s="67"/>
    </row>
    <row r="80" spans="1:28" ht="15" customHeight="1" x14ac:dyDescent="0.25">
      <c r="A80" s="25"/>
      <c r="B80" s="25"/>
      <c r="C80" s="25"/>
      <c r="D80" s="25"/>
      <c r="E80" s="25"/>
      <c r="F80" s="25"/>
      <c r="G80" s="68"/>
      <c r="H80" s="25"/>
      <c r="I80" s="68"/>
      <c r="J80" s="72"/>
      <c r="K80" s="72"/>
      <c r="L80" s="72"/>
      <c r="M80" s="72"/>
      <c r="N80" s="25"/>
      <c r="O80" s="25"/>
      <c r="P80" s="25"/>
      <c r="Q80" s="25"/>
      <c r="AB80" s="67"/>
    </row>
    <row r="81" spans="1:28" ht="15" customHeight="1" x14ac:dyDescent="0.25">
      <c r="A81" s="25"/>
      <c r="B81" s="25"/>
      <c r="C81" s="25"/>
      <c r="D81" s="25"/>
      <c r="E81" s="25"/>
      <c r="F81" s="25"/>
      <c r="G81" s="68"/>
      <c r="H81" s="25"/>
      <c r="I81" s="68"/>
      <c r="J81" s="72"/>
      <c r="K81" s="72"/>
      <c r="L81" s="72"/>
      <c r="M81" s="72"/>
      <c r="N81" s="25"/>
      <c r="O81" s="25"/>
      <c r="P81" s="25"/>
      <c r="Q81" s="25"/>
      <c r="AB81" s="67"/>
    </row>
    <row r="82" spans="1:28" ht="15" customHeight="1" x14ac:dyDescent="0.25">
      <c r="A82" s="25"/>
      <c r="B82" s="25"/>
      <c r="C82" s="25"/>
      <c r="D82" s="25"/>
      <c r="E82" s="25"/>
      <c r="F82" s="25"/>
      <c r="G82" s="68"/>
      <c r="H82" s="25"/>
      <c r="I82" s="68"/>
      <c r="J82" s="72"/>
      <c r="K82" s="72"/>
      <c r="L82" s="72"/>
      <c r="M82" s="72"/>
      <c r="N82" s="25"/>
      <c r="O82" s="25"/>
      <c r="P82" s="25"/>
      <c r="Q82" s="25"/>
      <c r="AB82" s="67"/>
    </row>
    <row r="83" spans="1:28" ht="15" customHeight="1" x14ac:dyDescent="0.25">
      <c r="A83" s="25"/>
      <c r="B83" s="25"/>
      <c r="C83" s="25"/>
      <c r="D83" s="25"/>
      <c r="E83" s="25"/>
      <c r="F83" s="25"/>
      <c r="G83" s="68"/>
      <c r="H83" s="25"/>
      <c r="I83" s="68"/>
      <c r="J83" s="72"/>
      <c r="K83" s="72"/>
      <c r="L83" s="72"/>
      <c r="M83" s="72"/>
      <c r="N83" s="25"/>
      <c r="O83" s="25"/>
      <c r="P83" s="25"/>
      <c r="Q83" s="25"/>
      <c r="AB83" s="67"/>
    </row>
    <row r="84" spans="1:28" ht="15" customHeight="1" x14ac:dyDescent="0.25">
      <c r="A84" s="25"/>
      <c r="B84" s="25"/>
      <c r="C84" s="25"/>
      <c r="D84" s="25"/>
      <c r="E84" s="25"/>
      <c r="F84" s="25"/>
      <c r="G84" s="68"/>
      <c r="H84" s="25"/>
      <c r="I84" s="68"/>
      <c r="J84" s="72"/>
      <c r="K84" s="72"/>
      <c r="L84" s="72"/>
      <c r="M84" s="72"/>
      <c r="N84" s="25"/>
      <c r="O84" s="25"/>
      <c r="P84" s="25"/>
      <c r="Q84" s="25"/>
      <c r="AB84" s="67"/>
    </row>
    <row r="85" spans="1:28" ht="15" customHeight="1" x14ac:dyDescent="0.25">
      <c r="A85" s="25"/>
      <c r="B85" s="25"/>
      <c r="C85" s="25"/>
      <c r="D85" s="25"/>
      <c r="E85" s="25"/>
      <c r="F85" s="25"/>
      <c r="G85" s="68"/>
      <c r="H85" s="25"/>
      <c r="I85" s="68"/>
      <c r="J85" s="72"/>
      <c r="K85" s="72"/>
      <c r="L85" s="72"/>
      <c r="M85" s="72"/>
      <c r="N85" s="25"/>
      <c r="O85" s="25"/>
      <c r="P85" s="25"/>
      <c r="Q85" s="25"/>
      <c r="AB85" s="67"/>
    </row>
    <row r="86" spans="1:28" ht="15" customHeight="1" x14ac:dyDescent="0.25">
      <c r="A86" s="25"/>
      <c r="B86" s="25"/>
      <c r="C86" s="25"/>
      <c r="D86" s="25"/>
      <c r="E86" s="25"/>
      <c r="F86" s="25"/>
      <c r="G86" s="68"/>
      <c r="H86" s="25"/>
      <c r="I86" s="68"/>
      <c r="J86" s="72"/>
      <c r="K86" s="72"/>
      <c r="L86" s="72"/>
      <c r="M86" s="72"/>
      <c r="N86" s="25"/>
      <c r="O86" s="25"/>
      <c r="P86" s="25"/>
      <c r="Q86" s="25"/>
      <c r="AB86" s="67"/>
    </row>
    <row r="87" spans="1:28" ht="15" customHeight="1" x14ac:dyDescent="0.25">
      <c r="A87" s="25"/>
      <c r="B87" s="25"/>
      <c r="C87" s="25"/>
      <c r="D87" s="25"/>
      <c r="E87" s="25"/>
      <c r="F87" s="25"/>
      <c r="G87" s="68"/>
      <c r="H87" s="25"/>
      <c r="I87" s="68"/>
      <c r="J87" s="72"/>
      <c r="K87" s="72"/>
      <c r="L87" s="72"/>
      <c r="M87" s="72"/>
      <c r="N87" s="25"/>
      <c r="O87" s="25"/>
      <c r="P87" s="25"/>
      <c r="Q87" s="25"/>
      <c r="AB87" s="67"/>
    </row>
    <row r="88" spans="1:28" ht="15" customHeight="1" x14ac:dyDescent="0.25">
      <c r="A88" s="25"/>
      <c r="B88" s="25"/>
      <c r="C88" s="25"/>
      <c r="D88" s="25"/>
      <c r="E88" s="25"/>
      <c r="F88" s="25"/>
      <c r="G88" s="68"/>
      <c r="H88" s="25"/>
      <c r="I88" s="68"/>
      <c r="J88" s="72"/>
      <c r="K88" s="72"/>
      <c r="L88" s="72"/>
      <c r="M88" s="72"/>
      <c r="N88" s="25"/>
      <c r="O88" s="25"/>
      <c r="P88" s="25"/>
      <c r="Q88" s="25"/>
      <c r="AB88" s="67"/>
    </row>
    <row r="89" spans="1:28" ht="15" customHeight="1" x14ac:dyDescent="0.25">
      <c r="A89" s="25"/>
      <c r="B89" s="25"/>
      <c r="C89" s="25"/>
      <c r="D89" s="25"/>
      <c r="E89" s="25"/>
      <c r="F89" s="25"/>
      <c r="G89" s="68"/>
      <c r="H89" s="25"/>
      <c r="I89" s="68"/>
      <c r="J89" s="72"/>
      <c r="K89" s="72"/>
      <c r="L89" s="72"/>
      <c r="M89" s="72"/>
      <c r="N89" s="25"/>
      <c r="O89" s="25"/>
      <c r="P89" s="25"/>
      <c r="Q89" s="25"/>
      <c r="AB89" s="67"/>
    </row>
    <row r="90" spans="1:28" ht="15" customHeight="1" x14ac:dyDescent="0.25">
      <c r="A90" s="25"/>
      <c r="B90" s="25"/>
      <c r="C90" s="25"/>
      <c r="D90" s="25"/>
      <c r="E90" s="25"/>
      <c r="F90" s="25"/>
      <c r="G90" s="68"/>
      <c r="H90" s="25"/>
      <c r="I90" s="68"/>
      <c r="J90" s="72"/>
      <c r="K90" s="72"/>
      <c r="L90" s="72"/>
      <c r="M90" s="72"/>
      <c r="N90" s="25"/>
      <c r="O90" s="25"/>
      <c r="P90" s="25"/>
      <c r="Q90" s="25"/>
      <c r="AB90" s="67"/>
    </row>
    <row r="91" spans="1:28" ht="15" customHeight="1" x14ac:dyDescent="0.25">
      <c r="A91" s="25"/>
      <c r="B91" s="25"/>
      <c r="C91" s="25"/>
      <c r="D91" s="25"/>
      <c r="E91" s="25"/>
      <c r="F91" s="25"/>
      <c r="G91" s="68"/>
      <c r="H91" s="25"/>
      <c r="I91" s="68"/>
      <c r="J91" s="72"/>
      <c r="K91" s="72"/>
      <c r="L91" s="72"/>
      <c r="M91" s="72"/>
      <c r="N91" s="25"/>
      <c r="O91" s="25"/>
      <c r="P91" s="25"/>
      <c r="Q91" s="25"/>
      <c r="AB91" s="67"/>
    </row>
    <row r="92" spans="1:28" ht="15" customHeight="1" x14ac:dyDescent="0.25">
      <c r="A92" s="25"/>
      <c r="B92" s="25"/>
      <c r="C92" s="25"/>
      <c r="D92" s="25"/>
      <c r="E92" s="25"/>
      <c r="F92" s="25"/>
      <c r="G92" s="68"/>
      <c r="H92" s="25"/>
      <c r="I92" s="68"/>
      <c r="J92" s="72"/>
      <c r="K92" s="72"/>
      <c r="L92" s="72"/>
      <c r="M92" s="72"/>
      <c r="N92" s="25"/>
      <c r="O92" s="25"/>
      <c r="P92" s="25"/>
      <c r="Q92" s="25"/>
      <c r="AB92" s="67"/>
    </row>
    <row r="93" spans="1:28" ht="15" customHeight="1" x14ac:dyDescent="0.25">
      <c r="A93" s="25"/>
      <c r="B93" s="25"/>
      <c r="C93" s="25"/>
      <c r="D93" s="25"/>
      <c r="E93" s="25"/>
      <c r="F93" s="25"/>
      <c r="G93" s="68"/>
      <c r="H93" s="25"/>
      <c r="I93" s="68"/>
      <c r="J93" s="72"/>
      <c r="K93" s="72"/>
      <c r="L93" s="72"/>
      <c r="M93" s="72"/>
      <c r="N93" s="25"/>
      <c r="O93" s="25"/>
      <c r="P93" s="25"/>
      <c r="Q93" s="25"/>
      <c r="AB93" s="67"/>
    </row>
    <row r="94" spans="1:28" ht="15" customHeight="1" x14ac:dyDescent="0.25">
      <c r="A94" s="25"/>
      <c r="B94" s="25"/>
      <c r="C94" s="25"/>
      <c r="D94" s="25"/>
      <c r="E94" s="25"/>
      <c r="F94" s="25"/>
      <c r="G94" s="68"/>
      <c r="H94" s="25"/>
      <c r="I94" s="68"/>
      <c r="J94" s="72"/>
      <c r="K94" s="72"/>
      <c r="L94" s="72"/>
      <c r="M94" s="72"/>
      <c r="N94" s="25"/>
      <c r="O94" s="25"/>
      <c r="P94" s="25"/>
      <c r="Q94" s="25"/>
      <c r="AB94" s="67"/>
    </row>
    <row r="95" spans="1:28" ht="15" customHeight="1" x14ac:dyDescent="0.25">
      <c r="A95" s="25"/>
      <c r="B95" s="25"/>
      <c r="C95" s="25"/>
      <c r="D95" s="25"/>
      <c r="E95" s="25"/>
      <c r="F95" s="25"/>
      <c r="G95" s="68"/>
      <c r="H95" s="25"/>
      <c r="I95" s="68"/>
      <c r="J95" s="72"/>
      <c r="K95" s="72"/>
      <c r="L95" s="72"/>
      <c r="M95" s="72"/>
      <c r="N95" s="25"/>
      <c r="O95" s="25"/>
      <c r="P95" s="25"/>
      <c r="Q95" s="25"/>
      <c r="AB95" s="67"/>
    </row>
    <row r="96" spans="1:28" ht="15" customHeight="1" x14ac:dyDescent="0.25">
      <c r="A96" s="25"/>
      <c r="B96" s="25"/>
      <c r="C96" s="25"/>
      <c r="D96" s="25"/>
      <c r="E96" s="25"/>
      <c r="F96" s="25"/>
      <c r="G96" s="68"/>
      <c r="H96" s="25"/>
      <c r="I96" s="68"/>
      <c r="J96" s="72"/>
      <c r="K96" s="72"/>
      <c r="L96" s="72"/>
      <c r="M96" s="72"/>
      <c r="N96" s="25"/>
      <c r="O96" s="25"/>
      <c r="P96" s="25"/>
      <c r="Q96" s="25"/>
      <c r="AB96" s="67"/>
    </row>
    <row r="97" spans="1:28" ht="15" customHeight="1" x14ac:dyDescent="0.25">
      <c r="A97" s="25"/>
      <c r="B97" s="25"/>
      <c r="C97" s="25"/>
      <c r="D97" s="25"/>
      <c r="E97" s="25"/>
      <c r="F97" s="25"/>
      <c r="G97" s="68"/>
      <c r="H97" s="25"/>
      <c r="I97" s="68"/>
      <c r="J97" s="72"/>
      <c r="K97" s="72"/>
      <c r="L97" s="72"/>
      <c r="M97" s="72"/>
      <c r="N97" s="25"/>
      <c r="O97" s="25"/>
      <c r="P97" s="25"/>
      <c r="Q97" s="25"/>
      <c r="AB97" s="67"/>
    </row>
    <row r="98" spans="1:28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N98" s="25"/>
      <c r="O98" s="25"/>
      <c r="P98" s="25"/>
      <c r="Q98" s="25"/>
      <c r="AB98" s="67"/>
    </row>
    <row r="99" spans="1:28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N99" s="25"/>
      <c r="O99" s="25"/>
      <c r="P99" s="25"/>
      <c r="Q99" s="25"/>
      <c r="AB99" s="67"/>
    </row>
    <row r="100" spans="1:28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N100" s="25"/>
      <c r="O100" s="25"/>
      <c r="P100" s="25"/>
      <c r="Q100" s="25"/>
      <c r="AB100" s="67"/>
    </row>
    <row r="101" spans="1:28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N101" s="25"/>
      <c r="O101" s="25"/>
      <c r="P101" s="25"/>
      <c r="Q101" s="25"/>
      <c r="AB101" s="67"/>
    </row>
    <row r="102" spans="1:28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  <c r="AB102" s="67"/>
    </row>
    <row r="103" spans="1:28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  <c r="AB103" s="67"/>
    </row>
    <row r="104" spans="1:28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  <c r="AB104" s="67"/>
    </row>
    <row r="105" spans="1:28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  <c r="AB105" s="67"/>
    </row>
    <row r="106" spans="1:28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  <c r="AB106" s="67"/>
    </row>
    <row r="107" spans="1:28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  <c r="AB107" s="67"/>
    </row>
    <row r="108" spans="1:28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N108" s="25"/>
      <c r="O108" s="25"/>
      <c r="P108" s="25"/>
      <c r="Q108" s="25"/>
      <c r="AB108" s="67"/>
    </row>
    <row r="109" spans="1:28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N109" s="25"/>
      <c r="O109" s="25"/>
      <c r="P109" s="25"/>
      <c r="Q109" s="25"/>
      <c r="AB109" s="67"/>
    </row>
    <row r="110" spans="1:28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N110" s="25"/>
      <c r="O110" s="25"/>
      <c r="P110" s="25"/>
      <c r="Q110" s="25"/>
      <c r="AB110" s="67"/>
    </row>
    <row r="111" spans="1:28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N111" s="25"/>
      <c r="O111" s="25"/>
      <c r="P111" s="25"/>
      <c r="Q111" s="25"/>
      <c r="AB111" s="67"/>
    </row>
    <row r="112" spans="1:28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N112" s="25"/>
      <c r="O112" s="25"/>
      <c r="P112" s="25"/>
      <c r="Q112" s="25"/>
      <c r="AB112" s="67"/>
    </row>
    <row r="113" spans="1:28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N113" s="25"/>
      <c r="O113" s="25"/>
      <c r="P113" s="25"/>
      <c r="Q113" s="25"/>
      <c r="AB113" s="67"/>
    </row>
    <row r="114" spans="1:28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N114" s="25"/>
      <c r="O114" s="25"/>
      <c r="P114" s="25"/>
      <c r="Q114" s="25"/>
      <c r="AB114" s="67"/>
    </row>
    <row r="115" spans="1:28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N115" s="25"/>
      <c r="O115" s="25"/>
      <c r="P115" s="25"/>
      <c r="Q115" s="25"/>
      <c r="AB115" s="67"/>
    </row>
    <row r="116" spans="1:28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N116" s="25"/>
      <c r="O116" s="25"/>
      <c r="P116" s="25"/>
      <c r="Q116" s="25"/>
      <c r="AB116" s="67"/>
    </row>
    <row r="117" spans="1:28" ht="15" customHeight="1" x14ac:dyDescent="0.25">
      <c r="A117" s="25"/>
      <c r="B117" s="25"/>
      <c r="C117" s="25"/>
      <c r="D117" s="25"/>
      <c r="E117" s="25"/>
      <c r="F117" s="25"/>
      <c r="G117" s="68"/>
      <c r="H117" s="25"/>
      <c r="I117" s="68"/>
      <c r="J117" s="72"/>
      <c r="K117" s="72"/>
      <c r="L117" s="72"/>
      <c r="M117" s="72"/>
      <c r="N117" s="25"/>
      <c r="O117" s="25"/>
      <c r="P117" s="25"/>
      <c r="Q117" s="25"/>
      <c r="AB117" s="67"/>
    </row>
    <row r="118" spans="1:28" ht="15" customHeight="1" x14ac:dyDescent="0.25">
      <c r="A118" s="25"/>
      <c r="B118" s="25"/>
      <c r="C118" s="25"/>
      <c r="D118" s="25"/>
      <c r="E118" s="25"/>
      <c r="F118" s="25"/>
      <c r="G118" s="68"/>
      <c r="H118" s="25"/>
      <c r="I118" s="68"/>
      <c r="J118" s="72"/>
      <c r="K118" s="72"/>
      <c r="L118" s="72"/>
      <c r="M118" s="72"/>
      <c r="N118" s="25"/>
      <c r="O118" s="25"/>
      <c r="P118" s="25"/>
      <c r="Q118" s="25"/>
      <c r="AB118" s="67"/>
    </row>
    <row r="119" spans="1:28" ht="15" customHeight="1" x14ac:dyDescent="0.25">
      <c r="A119" s="25"/>
      <c r="B119" s="25"/>
      <c r="C119" s="25"/>
      <c r="D119" s="25"/>
      <c r="E119" s="25"/>
      <c r="F119" s="25"/>
      <c r="G119" s="68"/>
      <c r="H119" s="25"/>
      <c r="I119" s="68"/>
      <c r="J119" s="72"/>
      <c r="K119" s="72"/>
      <c r="L119" s="72"/>
      <c r="M119" s="72"/>
      <c r="N119" s="25"/>
      <c r="O119" s="25"/>
      <c r="P119" s="25"/>
      <c r="Q119" s="25"/>
      <c r="AB119" s="67"/>
    </row>
    <row r="120" spans="1:28" ht="15" customHeight="1" x14ac:dyDescent="0.25">
      <c r="A120" s="25"/>
      <c r="B120" s="25"/>
      <c r="C120" s="25"/>
      <c r="D120" s="25"/>
      <c r="E120" s="25"/>
      <c r="F120" s="25"/>
      <c r="G120" s="68"/>
      <c r="H120" s="25"/>
      <c r="I120" s="68"/>
      <c r="J120" s="72"/>
      <c r="K120" s="72"/>
      <c r="L120" s="72"/>
      <c r="M120" s="72"/>
      <c r="N120" s="25"/>
      <c r="O120" s="25"/>
      <c r="P120" s="25"/>
      <c r="Q120" s="25"/>
      <c r="AB120" s="67"/>
    </row>
    <row r="121" spans="1:28" ht="15" customHeight="1" x14ac:dyDescent="0.25">
      <c r="A121" s="25"/>
      <c r="B121" s="25"/>
      <c r="C121" s="25"/>
      <c r="D121" s="25"/>
      <c r="E121" s="25"/>
      <c r="F121" s="25"/>
      <c r="G121" s="68"/>
      <c r="H121" s="25"/>
      <c r="I121" s="68"/>
      <c r="J121" s="72"/>
      <c r="K121" s="72"/>
      <c r="L121" s="72"/>
      <c r="M121" s="72"/>
      <c r="N121" s="25"/>
      <c r="O121" s="25"/>
      <c r="P121" s="25"/>
      <c r="Q121" s="25"/>
      <c r="AB121" s="67"/>
    </row>
    <row r="122" spans="1:28" ht="15" customHeight="1" x14ac:dyDescent="0.25">
      <c r="A122" s="25"/>
      <c r="B122" s="25"/>
      <c r="C122" s="25"/>
      <c r="D122" s="25"/>
      <c r="E122" s="25"/>
      <c r="F122" s="25"/>
      <c r="G122" s="68"/>
      <c r="H122" s="25"/>
      <c r="I122" s="68"/>
      <c r="J122" s="72"/>
      <c r="K122" s="72"/>
      <c r="L122" s="72"/>
      <c r="M122" s="72"/>
      <c r="N122" s="25"/>
      <c r="O122" s="25"/>
      <c r="P122" s="25"/>
      <c r="Q122" s="25"/>
      <c r="AB122" s="67"/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AB123" s="67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AB124" s="67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AB125" s="67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AB126" s="67"/>
    </row>
    <row r="127" spans="1:28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N127" s="25"/>
      <c r="O127" s="25"/>
      <c r="P127" s="25"/>
      <c r="Q127" s="25"/>
      <c r="AB127" s="67"/>
    </row>
    <row r="128" spans="1:28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N128" s="25"/>
      <c r="O128" s="25"/>
      <c r="P128" s="25"/>
      <c r="Q128" s="25"/>
      <c r="AB128" s="67"/>
    </row>
    <row r="129" spans="1:28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N129" s="25"/>
      <c r="O129" s="25"/>
      <c r="P129" s="25"/>
      <c r="Q129" s="25"/>
      <c r="AB129" s="67"/>
    </row>
    <row r="130" spans="1:28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N130" s="25"/>
      <c r="O130" s="25"/>
      <c r="P130" s="25"/>
      <c r="Q130" s="25"/>
      <c r="AB130" s="67"/>
    </row>
    <row r="131" spans="1:28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N131" s="25"/>
      <c r="O131" s="25"/>
      <c r="P131" s="25"/>
      <c r="Q131" s="25"/>
      <c r="AB131" s="67"/>
    </row>
    <row r="132" spans="1:28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N132" s="25"/>
      <c r="O132" s="25"/>
      <c r="P132" s="25"/>
      <c r="Q132" s="25"/>
      <c r="AB132" s="67"/>
    </row>
    <row r="133" spans="1:28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N133" s="25"/>
      <c r="O133" s="25"/>
      <c r="P133" s="25"/>
      <c r="Q133" s="25"/>
      <c r="AB133" s="67"/>
    </row>
    <row r="134" spans="1:28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N134" s="25"/>
      <c r="O134" s="25"/>
      <c r="P134" s="25"/>
      <c r="Q134" s="25"/>
      <c r="AB134" s="67"/>
    </row>
    <row r="135" spans="1:28" ht="15" customHeight="1" x14ac:dyDescent="0.25">
      <c r="A135" s="25"/>
      <c r="B135" s="25"/>
      <c r="C135" s="25"/>
      <c r="D135" s="25"/>
      <c r="E135" s="25"/>
      <c r="F135" s="25"/>
      <c r="G135" s="68"/>
      <c r="H135" s="25"/>
      <c r="I135" s="68"/>
      <c r="J135" s="72"/>
      <c r="K135" s="72"/>
      <c r="L135" s="72"/>
      <c r="M135" s="72"/>
      <c r="N135" s="25"/>
      <c r="O135" s="25"/>
      <c r="P135" s="25"/>
      <c r="Q135" s="25"/>
      <c r="AB135" s="67"/>
    </row>
    <row r="136" spans="1:28" ht="15" customHeight="1" x14ac:dyDescent="0.25">
      <c r="A136" s="25"/>
      <c r="B136" s="25"/>
      <c r="C136" s="25"/>
      <c r="D136" s="25"/>
      <c r="E136" s="25"/>
      <c r="F136" s="25"/>
      <c r="G136" s="68"/>
      <c r="H136" s="25"/>
      <c r="I136" s="68"/>
      <c r="J136" s="72"/>
      <c r="K136" s="72"/>
      <c r="L136" s="72"/>
      <c r="M136" s="72"/>
      <c r="N136" s="25"/>
      <c r="O136" s="25"/>
      <c r="P136" s="25"/>
      <c r="Q136" s="25"/>
      <c r="AB136" s="67"/>
    </row>
    <row r="137" spans="1:28" ht="15" customHeight="1" x14ac:dyDescent="0.25">
      <c r="A137" s="25"/>
      <c r="B137" s="25"/>
      <c r="C137" s="25"/>
      <c r="D137" s="25"/>
      <c r="E137" s="25"/>
      <c r="F137" s="25"/>
      <c r="G137" s="68"/>
      <c r="H137" s="25"/>
      <c r="I137" s="68"/>
      <c r="J137" s="72"/>
      <c r="K137" s="72"/>
      <c r="L137" s="72"/>
      <c r="M137" s="72"/>
      <c r="N137" s="25"/>
      <c r="O137" s="25"/>
      <c r="P137" s="25"/>
      <c r="Q137" s="25"/>
      <c r="AB137" s="67"/>
    </row>
    <row r="138" spans="1:28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N138" s="25"/>
      <c r="O138" s="25"/>
      <c r="P138" s="25"/>
      <c r="Q138" s="25"/>
      <c r="AB138" s="67"/>
    </row>
    <row r="139" spans="1:28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N139" s="25"/>
      <c r="O139" s="25"/>
      <c r="P139" s="25"/>
      <c r="Q139" s="25"/>
      <c r="AB139" s="67"/>
    </row>
    <row r="140" spans="1:28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AB140" s="67"/>
    </row>
    <row r="141" spans="1:28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AB141" s="67"/>
    </row>
    <row r="142" spans="1:28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AB142" s="67"/>
    </row>
    <row r="143" spans="1:28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N143" s="25"/>
      <c r="O143" s="25"/>
      <c r="P143" s="25"/>
      <c r="Q143" s="25"/>
      <c r="AB143" s="67"/>
    </row>
    <row r="144" spans="1:28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N144" s="25"/>
      <c r="O144" s="25"/>
      <c r="P144" s="25"/>
      <c r="Q144" s="25"/>
      <c r="AB144" s="67"/>
    </row>
    <row r="145" spans="1:28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N145" s="25"/>
      <c r="O145" s="25"/>
      <c r="P145" s="25"/>
      <c r="Q145" s="25"/>
      <c r="AB145" s="67"/>
    </row>
    <row r="146" spans="1:28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N146" s="25"/>
      <c r="O146" s="25"/>
      <c r="P146" s="25"/>
      <c r="Q146" s="25"/>
      <c r="AB146" s="67"/>
    </row>
    <row r="147" spans="1:28" ht="15" customHeight="1" x14ac:dyDescent="0.25">
      <c r="A147" s="25"/>
      <c r="B147" s="25"/>
      <c r="C147" s="25"/>
      <c r="D147" s="25"/>
      <c r="E147" s="25"/>
      <c r="F147" s="25"/>
      <c r="G147" s="68"/>
      <c r="H147" s="25"/>
      <c r="I147" s="68"/>
      <c r="J147" s="72"/>
      <c r="K147" s="72"/>
      <c r="L147" s="72"/>
      <c r="M147" s="72"/>
      <c r="N147" s="25"/>
      <c r="O147" s="25"/>
      <c r="P147" s="25"/>
      <c r="Q147" s="25"/>
      <c r="AB147" s="67"/>
    </row>
    <row r="148" spans="1:28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  <c r="AB148" s="67"/>
    </row>
    <row r="149" spans="1:28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  <c r="AB149" s="67"/>
    </row>
    <row r="150" spans="1:28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  <c r="AB150" s="67"/>
    </row>
    <row r="151" spans="1:28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  <c r="AB151" s="67"/>
    </row>
    <row r="152" spans="1:28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  <c r="AB152" s="67"/>
    </row>
    <row r="153" spans="1:28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  <c r="AB153" s="67"/>
    </row>
    <row r="154" spans="1:28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  <c r="AB154" s="67"/>
    </row>
    <row r="155" spans="1:28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  <c r="AB155" s="67"/>
    </row>
    <row r="156" spans="1:28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N156" s="25"/>
      <c r="O156" s="25"/>
      <c r="P156" s="25"/>
      <c r="Q156" s="25"/>
      <c r="AB156" s="67"/>
    </row>
    <row r="157" spans="1:28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N157" s="25"/>
      <c r="O157" s="25"/>
      <c r="P157" s="25"/>
      <c r="Q157" s="25"/>
      <c r="AB157" s="67"/>
    </row>
    <row r="158" spans="1:28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N158" s="25"/>
      <c r="O158" s="25"/>
      <c r="P158" s="25"/>
      <c r="Q158" s="25"/>
      <c r="AB158" s="67"/>
    </row>
    <row r="159" spans="1:28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N159" s="25"/>
      <c r="O159" s="25"/>
      <c r="P159" s="25"/>
      <c r="Q159" s="25"/>
      <c r="AB159" s="67"/>
    </row>
    <row r="160" spans="1:28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N160" s="25"/>
      <c r="O160" s="25"/>
      <c r="P160" s="25"/>
      <c r="Q160" s="25"/>
      <c r="AB160" s="67"/>
    </row>
    <row r="161" spans="1:28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N161" s="25"/>
      <c r="O161" s="25"/>
      <c r="P161" s="25"/>
      <c r="Q161" s="25"/>
      <c r="AB161" s="67"/>
    </row>
    <row r="162" spans="1:28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N162" s="25"/>
      <c r="O162" s="25"/>
      <c r="P162" s="25"/>
      <c r="Q162" s="25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AB163" s="67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AB164" s="67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AB165" s="67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AB166" s="67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AB167" s="67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AB168" s="67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AB169" s="67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AB170" s="67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AB171" s="67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AB172" s="67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AB173" s="67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AB174" s="67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AB175" s="67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AB176" s="67"/>
    </row>
    <row r="177" spans="1:28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AB177" s="67"/>
    </row>
    <row r="178" spans="1:28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AB178" s="67"/>
    </row>
    <row r="179" spans="1:28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AB179" s="67"/>
    </row>
    <row r="180" spans="1:28" ht="15" customHeight="1" x14ac:dyDescent="0.25">
      <c r="A180" s="25"/>
      <c r="B180" s="25"/>
      <c r="C180" s="25"/>
      <c r="D180" s="25"/>
      <c r="E180" s="25"/>
      <c r="F180" s="25"/>
      <c r="G180" s="68"/>
      <c r="H180" s="25"/>
      <c r="I180" s="68"/>
      <c r="J180" s="72"/>
      <c r="K180" s="72"/>
      <c r="L180" s="72"/>
      <c r="M180" s="72"/>
      <c r="N180" s="25"/>
      <c r="O180" s="25"/>
      <c r="P180" s="25"/>
      <c r="Q180" s="25"/>
      <c r="AB180" s="67"/>
    </row>
    <row r="181" spans="1:28" ht="15" customHeight="1" x14ac:dyDescent="0.25">
      <c r="A181" s="25"/>
      <c r="B181" s="25"/>
      <c r="C181" s="25"/>
      <c r="D181" s="25"/>
      <c r="E181" s="25"/>
      <c r="F181" s="25"/>
      <c r="G181" s="68"/>
      <c r="H181" s="25"/>
      <c r="I181" s="68"/>
      <c r="J181" s="72"/>
      <c r="K181" s="72"/>
      <c r="L181" s="72"/>
      <c r="M181" s="72"/>
      <c r="N181" s="25"/>
      <c r="O181" s="25"/>
      <c r="P181" s="25"/>
      <c r="Q181" s="25"/>
      <c r="AB181" s="67"/>
    </row>
    <row r="182" spans="1:28" ht="15" customHeight="1" x14ac:dyDescent="0.25">
      <c r="A182" s="25"/>
      <c r="B182" s="25"/>
      <c r="C182" s="25"/>
      <c r="D182" s="25"/>
      <c r="E182" s="25"/>
      <c r="F182" s="25"/>
      <c r="G182" s="68"/>
      <c r="H182" s="25"/>
      <c r="I182" s="68"/>
      <c r="J182" s="72"/>
      <c r="K182" s="72"/>
      <c r="L182" s="72"/>
      <c r="M182" s="72"/>
      <c r="N182" s="25"/>
      <c r="O182" s="25"/>
      <c r="P182" s="25"/>
      <c r="Q182" s="25"/>
      <c r="AB182" s="67"/>
    </row>
    <row r="183" spans="1:28" ht="15" customHeight="1" x14ac:dyDescent="0.25">
      <c r="A183" s="25"/>
      <c r="B183" s="25"/>
      <c r="C183" s="25"/>
      <c r="D183" s="25"/>
      <c r="E183" s="25"/>
      <c r="F183" s="25"/>
      <c r="G183" s="68"/>
      <c r="H183" s="25"/>
      <c r="I183" s="68"/>
      <c r="J183" s="72"/>
      <c r="K183" s="72"/>
      <c r="L183" s="72"/>
      <c r="M183" s="72"/>
      <c r="N183" s="25"/>
      <c r="O183" s="25"/>
      <c r="P183" s="25"/>
      <c r="Q183" s="25"/>
      <c r="AB183" s="67"/>
    </row>
    <row r="184" spans="1:28" ht="15" customHeight="1" x14ac:dyDescent="0.25">
      <c r="A184" s="25"/>
      <c r="B184" s="25"/>
      <c r="C184" s="25"/>
      <c r="D184" s="25"/>
      <c r="E184" s="25"/>
      <c r="F184" s="25"/>
      <c r="G184" s="68"/>
      <c r="H184" s="25"/>
      <c r="I184" s="68"/>
      <c r="J184" s="72"/>
      <c r="K184" s="72"/>
      <c r="L184" s="72"/>
      <c r="M184" s="72"/>
      <c r="N184" s="25"/>
      <c r="O184" s="25"/>
      <c r="P184" s="25"/>
      <c r="Q184" s="25"/>
      <c r="AB184" s="67"/>
    </row>
    <row r="185" spans="1:28" ht="15" customHeight="1" x14ac:dyDescent="0.25">
      <c r="A185" s="25"/>
      <c r="B185" s="25"/>
      <c r="C185" s="25"/>
      <c r="D185" s="25"/>
      <c r="E185" s="25"/>
      <c r="F185" s="25"/>
      <c r="G185" s="68"/>
      <c r="H185" s="25"/>
      <c r="I185" s="68"/>
      <c r="J185" s="72"/>
      <c r="K185" s="72"/>
      <c r="L185" s="72"/>
      <c r="M185" s="72"/>
      <c r="N185" s="25"/>
      <c r="O185" s="25"/>
      <c r="P185" s="25"/>
      <c r="Q185" s="25"/>
      <c r="AB185" s="67"/>
    </row>
    <row r="186" spans="1:28" ht="15" customHeight="1" x14ac:dyDescent="0.25">
      <c r="A186" s="25"/>
      <c r="B186" s="25"/>
      <c r="C186" s="25"/>
      <c r="D186" s="25"/>
      <c r="E186" s="25"/>
      <c r="F186" s="25"/>
      <c r="G186" s="68"/>
      <c r="H186" s="25"/>
      <c r="I186" s="68"/>
      <c r="J186" s="72"/>
      <c r="K186" s="72"/>
      <c r="L186" s="72"/>
      <c r="M186" s="72"/>
      <c r="N186" s="25"/>
      <c r="O186" s="25"/>
      <c r="P186" s="25"/>
      <c r="Q186" s="25"/>
      <c r="AB186" s="67"/>
    </row>
    <row r="187" spans="1:28" ht="15" customHeight="1" x14ac:dyDescent="0.25">
      <c r="A187" s="25"/>
      <c r="B187" s="25"/>
      <c r="C187" s="25"/>
      <c r="D187" s="25"/>
      <c r="E187" s="25"/>
      <c r="F187" s="25"/>
      <c r="G187" s="68"/>
      <c r="H187" s="25"/>
      <c r="I187" s="68"/>
      <c r="J187" s="72"/>
      <c r="K187" s="72"/>
      <c r="L187" s="72"/>
      <c r="M187" s="72"/>
      <c r="N187" s="25"/>
      <c r="O187" s="25"/>
      <c r="P187" s="25"/>
      <c r="Q187" s="25"/>
      <c r="AB187" s="67"/>
    </row>
    <row r="188" spans="1:28" ht="15" customHeight="1" x14ac:dyDescent="0.25">
      <c r="A188" s="25"/>
      <c r="B188" s="25"/>
      <c r="C188" s="25"/>
      <c r="D188" s="25"/>
      <c r="E188" s="25"/>
      <c r="F188" s="25"/>
      <c r="G188" s="68"/>
      <c r="H188" s="25"/>
      <c r="I188" s="68"/>
      <c r="J188" s="72"/>
      <c r="K188" s="72"/>
      <c r="L188" s="72"/>
      <c r="M188" s="72"/>
      <c r="N188" s="25"/>
      <c r="O188" s="25"/>
      <c r="P188" s="25"/>
      <c r="Q188" s="25"/>
      <c r="AB188" s="67"/>
    </row>
    <row r="189" spans="1:28" ht="15" customHeight="1" x14ac:dyDescent="0.25">
      <c r="A189" s="25"/>
      <c r="B189" s="25"/>
      <c r="C189" s="25"/>
      <c r="D189" s="25"/>
      <c r="E189" s="25"/>
      <c r="F189" s="25"/>
      <c r="G189" s="68"/>
      <c r="H189" s="25"/>
      <c r="I189" s="68"/>
      <c r="J189" s="72"/>
      <c r="K189" s="72"/>
      <c r="L189" s="72"/>
      <c r="M189" s="72"/>
      <c r="N189" s="25"/>
      <c r="O189" s="25"/>
      <c r="P189" s="25"/>
      <c r="Q189" s="25"/>
      <c r="AB189" s="67"/>
    </row>
    <row r="190" spans="1:28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N190" s="25"/>
      <c r="O190" s="25"/>
      <c r="P190" s="25"/>
      <c r="Q190" s="25"/>
    </row>
    <row r="191" spans="1:28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N191" s="25"/>
      <c r="O191" s="25"/>
      <c r="P191" s="25"/>
      <c r="Q191" s="25"/>
    </row>
    <row r="192" spans="1:28" ht="15" customHeight="1" x14ac:dyDescent="0.25">
      <c r="A192" s="25"/>
      <c r="B192" s="25"/>
      <c r="C192" s="25"/>
      <c r="D192" s="25"/>
      <c r="E192" s="25"/>
      <c r="F192" s="25"/>
      <c r="G192" s="68"/>
      <c r="H192" s="25"/>
      <c r="I192" s="68"/>
      <c r="J192" s="72"/>
      <c r="K192" s="72"/>
      <c r="L192" s="72"/>
      <c r="M192" s="72"/>
      <c r="N192" s="25"/>
      <c r="O192" s="25"/>
      <c r="P192" s="25"/>
      <c r="Q192" s="25"/>
    </row>
    <row r="193" spans="1:17" ht="15" customHeight="1" x14ac:dyDescent="0.25">
      <c r="A193" s="25"/>
      <c r="B193" s="25"/>
      <c r="C193" s="25"/>
      <c r="D193" s="25"/>
      <c r="E193" s="25"/>
      <c r="F193" s="25"/>
      <c r="G193" s="68"/>
      <c r="H193" s="25"/>
      <c r="I193" s="68"/>
      <c r="J193" s="72"/>
      <c r="K193" s="72"/>
      <c r="L193" s="72"/>
      <c r="M193" s="72"/>
      <c r="N193" s="25"/>
      <c r="O193" s="25"/>
      <c r="P193" s="25"/>
      <c r="Q193" s="25"/>
    </row>
    <row r="194" spans="1:17" ht="15" customHeight="1" x14ac:dyDescent="0.25">
      <c r="A194" s="25"/>
      <c r="B194" s="25"/>
      <c r="C194" s="25"/>
      <c r="D194" s="25"/>
      <c r="E194" s="25"/>
      <c r="F194" s="25"/>
      <c r="G194" s="68"/>
      <c r="H194" s="25"/>
      <c r="I194" s="68"/>
      <c r="J194" s="72"/>
      <c r="K194" s="72"/>
      <c r="L194" s="72"/>
      <c r="M194" s="72"/>
      <c r="N194" s="25"/>
      <c r="O194" s="25"/>
      <c r="P194" s="25"/>
      <c r="Q194" s="25"/>
    </row>
    <row r="195" spans="1:17" ht="15" customHeight="1" x14ac:dyDescent="0.25">
      <c r="A195" s="25"/>
      <c r="B195" s="25"/>
      <c r="C195" s="25"/>
      <c r="D195" s="25"/>
      <c r="E195" s="25"/>
      <c r="F195" s="25"/>
      <c r="G195" s="68"/>
      <c r="H195" s="25"/>
      <c r="I195" s="68"/>
      <c r="J195" s="72"/>
      <c r="K195" s="72"/>
      <c r="L195" s="72"/>
      <c r="M195" s="72"/>
      <c r="N195" s="25"/>
      <c r="O195" s="25"/>
      <c r="P195" s="25"/>
      <c r="Q195" s="25"/>
    </row>
    <row r="196" spans="1:17" ht="15" customHeight="1" x14ac:dyDescent="0.25">
      <c r="A196" s="25"/>
      <c r="B196" s="25"/>
      <c r="C196" s="25"/>
      <c r="D196" s="25"/>
      <c r="E196" s="25"/>
      <c r="F196" s="25"/>
      <c r="G196" s="68"/>
      <c r="H196" s="25"/>
      <c r="I196" s="68"/>
      <c r="J196" s="72"/>
      <c r="K196" s="72"/>
      <c r="L196" s="72"/>
      <c r="M196" s="72"/>
      <c r="N196" s="25"/>
      <c r="O196" s="25"/>
      <c r="P196" s="25"/>
      <c r="Q196" s="25"/>
    </row>
    <row r="197" spans="1:17" ht="15" customHeight="1" x14ac:dyDescent="0.25">
      <c r="A197" s="25"/>
      <c r="B197" s="25"/>
      <c r="C197" s="25"/>
      <c r="D197" s="25"/>
      <c r="E197" s="25"/>
      <c r="F197" s="25"/>
      <c r="G197" s="68"/>
      <c r="H197" s="25"/>
      <c r="I197" s="68"/>
      <c r="J197" s="72"/>
      <c r="K197" s="72"/>
      <c r="L197" s="72"/>
      <c r="M197" s="72"/>
      <c r="N197" s="25"/>
      <c r="O197" s="25"/>
      <c r="P197" s="25"/>
      <c r="Q197" s="25"/>
    </row>
    <row r="198" spans="1:17" ht="15" customHeight="1" x14ac:dyDescent="0.25">
      <c r="A198" s="25"/>
      <c r="B198" s="25"/>
      <c r="C198" s="25"/>
      <c r="D198" s="25"/>
      <c r="E198" s="25"/>
      <c r="F198" s="25"/>
      <c r="G198" s="68"/>
      <c r="H198" s="25"/>
      <c r="I198" s="68"/>
      <c r="J198" s="72"/>
      <c r="K198" s="72"/>
      <c r="L198" s="72"/>
      <c r="M198" s="72"/>
      <c r="N198" s="25"/>
      <c r="O198" s="25"/>
      <c r="P198" s="25"/>
      <c r="Q198" s="25"/>
    </row>
    <row r="199" spans="1:17" ht="15" customHeight="1" x14ac:dyDescent="0.25">
      <c r="A199" s="25"/>
      <c r="B199" s="25"/>
      <c r="C199" s="25"/>
      <c r="D199" s="25"/>
      <c r="E199" s="25"/>
      <c r="F199" s="25"/>
      <c r="G199" s="68"/>
      <c r="H199" s="25"/>
      <c r="I199" s="68"/>
      <c r="J199" s="72"/>
      <c r="K199" s="72"/>
      <c r="L199" s="72"/>
      <c r="M199" s="72"/>
      <c r="N199" s="25"/>
      <c r="O199" s="25"/>
      <c r="P199" s="25"/>
      <c r="Q199" s="25"/>
    </row>
    <row r="200" spans="1:17" ht="15" customHeight="1" x14ac:dyDescent="0.25">
      <c r="A200" s="25"/>
      <c r="B200" s="25"/>
      <c r="C200" s="25"/>
      <c r="D200" s="25"/>
      <c r="E200" s="25"/>
      <c r="F200" s="25"/>
      <c r="G200" s="68"/>
      <c r="H200" s="25"/>
      <c r="I200" s="68"/>
      <c r="J200" s="72"/>
      <c r="K200" s="72"/>
      <c r="L200" s="72"/>
      <c r="M200" s="72"/>
      <c r="N200" s="25"/>
      <c r="O200" s="25"/>
      <c r="P200" s="25"/>
      <c r="Q200" s="25"/>
    </row>
    <row r="201" spans="1:17" ht="15" customHeight="1" x14ac:dyDescent="0.25">
      <c r="A201" s="25"/>
      <c r="B201" s="25"/>
      <c r="C201" s="25"/>
      <c r="D201" s="25"/>
      <c r="E201" s="25"/>
      <c r="F201" s="25"/>
      <c r="G201" s="68"/>
      <c r="H201" s="25"/>
      <c r="I201" s="68"/>
      <c r="J201" s="72"/>
      <c r="K201" s="72"/>
      <c r="L201" s="72"/>
      <c r="M201" s="72"/>
      <c r="N201" s="25"/>
      <c r="O201" s="25"/>
      <c r="P201" s="25"/>
      <c r="Q201" s="25"/>
    </row>
    <row r="202" spans="1:17" ht="15" customHeight="1" x14ac:dyDescent="0.25">
      <c r="A202" s="25"/>
      <c r="B202" s="25"/>
      <c r="C202" s="25"/>
      <c r="D202" s="25"/>
      <c r="E202" s="25"/>
      <c r="F202" s="25"/>
      <c r="G202" s="68"/>
      <c r="H202" s="25"/>
      <c r="I202" s="68"/>
      <c r="J202" s="72"/>
      <c r="K202" s="72"/>
      <c r="L202" s="72"/>
      <c r="M202" s="72"/>
      <c r="N202" s="25"/>
      <c r="O202" s="25"/>
      <c r="P202" s="25"/>
      <c r="Q202" s="25"/>
    </row>
    <row r="203" spans="1:17" ht="15" customHeight="1" x14ac:dyDescent="0.25">
      <c r="A203" s="25"/>
      <c r="B203" s="25"/>
      <c r="C203" s="25"/>
      <c r="D203" s="25"/>
      <c r="E203" s="25"/>
      <c r="F203" s="25"/>
      <c r="G203" s="68"/>
      <c r="H203" s="25"/>
      <c r="I203" s="68"/>
      <c r="J203" s="72"/>
      <c r="K203" s="72"/>
      <c r="L203" s="72"/>
      <c r="M203" s="72"/>
      <c r="N203" s="25"/>
      <c r="O203" s="25"/>
      <c r="P203" s="25"/>
      <c r="Q203" s="25"/>
    </row>
    <row r="204" spans="1:17" ht="15" customHeight="1" x14ac:dyDescent="0.25">
      <c r="A204" s="25"/>
      <c r="B204" s="25"/>
      <c r="C204" s="25"/>
      <c r="D204" s="25"/>
      <c r="E204" s="25"/>
      <c r="F204" s="25"/>
      <c r="G204" s="68"/>
      <c r="H204" s="25"/>
      <c r="I204" s="68"/>
      <c r="J204" s="72"/>
      <c r="K204" s="72"/>
      <c r="L204" s="72"/>
      <c r="M204" s="72"/>
      <c r="N204" s="25"/>
      <c r="O204" s="25"/>
      <c r="P204" s="25"/>
      <c r="Q204" s="25"/>
    </row>
    <row r="205" spans="1:17" ht="15" customHeight="1" x14ac:dyDescent="0.25">
      <c r="A205" s="25"/>
      <c r="B205" s="25"/>
      <c r="C205" s="25"/>
      <c r="D205" s="25"/>
      <c r="E205" s="25"/>
      <c r="F205" s="25"/>
      <c r="G205" s="68"/>
      <c r="H205" s="25"/>
      <c r="I205" s="68"/>
      <c r="J205" s="72"/>
      <c r="K205" s="72"/>
      <c r="L205" s="72"/>
      <c r="M205" s="72"/>
      <c r="N205" s="25"/>
      <c r="O205" s="25"/>
      <c r="P205" s="25"/>
      <c r="Q205" s="25"/>
    </row>
    <row r="206" spans="1:17" ht="15" customHeight="1" x14ac:dyDescent="0.25">
      <c r="A206" s="25"/>
      <c r="B206" s="25"/>
      <c r="C206" s="25"/>
      <c r="D206" s="25"/>
      <c r="E206" s="25"/>
      <c r="F206" s="25"/>
      <c r="G206" s="68"/>
      <c r="H206" s="25"/>
      <c r="I206" s="68"/>
      <c r="J206" s="72"/>
      <c r="K206" s="72"/>
      <c r="L206" s="72"/>
      <c r="M206" s="72"/>
      <c r="N206" s="25"/>
      <c r="O206" s="25"/>
      <c r="P206" s="25"/>
      <c r="Q206" s="25"/>
    </row>
    <row r="207" spans="1:17" ht="15" customHeight="1" x14ac:dyDescent="0.25">
      <c r="A207" s="25"/>
      <c r="B207" s="25"/>
      <c r="C207" s="25"/>
      <c r="D207" s="25"/>
      <c r="E207" s="25"/>
      <c r="F207" s="25"/>
      <c r="G207" s="68"/>
      <c r="H207" s="25"/>
      <c r="I207" s="68"/>
      <c r="J207" s="72"/>
      <c r="K207" s="72"/>
      <c r="L207" s="72"/>
      <c r="M207" s="72"/>
      <c r="N207" s="25"/>
      <c r="O207" s="25"/>
      <c r="P207" s="25"/>
      <c r="Q207" s="25"/>
    </row>
    <row r="208" spans="1:17" ht="15" customHeight="1" x14ac:dyDescent="0.25">
      <c r="A208" s="25"/>
      <c r="B208" s="25"/>
      <c r="C208" s="25"/>
      <c r="D208" s="25"/>
      <c r="E208" s="25"/>
      <c r="F208" s="25"/>
      <c r="G208" s="68"/>
      <c r="H208" s="25"/>
      <c r="I208" s="68"/>
      <c r="J208" s="72"/>
      <c r="K208" s="72"/>
      <c r="L208" s="72"/>
      <c r="M208" s="72"/>
      <c r="N208" s="25"/>
      <c r="O208" s="25"/>
      <c r="P208" s="25"/>
      <c r="Q208" s="25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8"/>
  <dimension ref="A1:AB273"/>
  <sheetViews>
    <sheetView topLeftCell="L1" workbookViewId="0">
      <selection activeCell="Q13" sqref="Q13"/>
    </sheetView>
  </sheetViews>
  <sheetFormatPr defaultRowHeight="14.25" x14ac:dyDescent="0.2"/>
  <cols>
    <col min="1" max="1" width="55.375" style="23" bestFit="1" customWidth="1"/>
    <col min="2" max="2" width="24.625" style="23" bestFit="1" customWidth="1"/>
    <col min="3" max="3" width="19.875" style="23" bestFit="1" customWidth="1"/>
    <col min="4" max="5" width="20.5" style="23" customWidth="1"/>
    <col min="6" max="9" width="22.125" style="23" bestFit="1" customWidth="1"/>
    <col min="10" max="10" width="19.75" style="23" bestFit="1" customWidth="1"/>
    <col min="11" max="12" width="21.5" style="23" bestFit="1" customWidth="1"/>
    <col min="13" max="13" width="20.5" style="23" bestFit="1" customWidth="1"/>
    <col min="14" max="14" width="49" style="23" bestFit="1" customWidth="1"/>
    <col min="15" max="15" width="12.625" style="23" customWidth="1"/>
    <col min="16" max="16" width="17.75" style="23" customWidth="1"/>
    <col min="17" max="17" width="11.62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76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1215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72</v>
      </c>
      <c r="B2" s="71">
        <v>270</v>
      </c>
      <c r="C2" s="68">
        <v>0</v>
      </c>
      <c r="D2" s="68">
        <v>268.7</v>
      </c>
      <c r="E2" s="68">
        <v>211.16</v>
      </c>
      <c r="F2" s="68">
        <f t="shared" ref="F2:F39" si="0">($A$40-A2)/(ROW($A$40)-ROW(A2))</f>
        <v>30.078947368421051</v>
      </c>
      <c r="G2" s="68">
        <v>0</v>
      </c>
      <c r="H2" s="68">
        <f t="shared" ref="H2:H39" si="1">($A$40-B2)/(ROW($A$40)-ROW(B2))</f>
        <v>24.868421052631579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0.2</v>
      </c>
      <c r="P2" s="32" t="s">
        <v>39</v>
      </c>
      <c r="Q2" s="25">
        <f>LARGE(A:A,2)</f>
        <v>1050</v>
      </c>
      <c r="T2" s="22">
        <v>279.947</v>
      </c>
      <c r="U2" s="74">
        <f t="shared" ref="U2:U33" si="3">T2-B2</f>
        <v>9.9470000000000027</v>
      </c>
      <c r="V2" s="70">
        <f t="shared" ref="V2:V33" si="4">ROUND(U2,0)</f>
        <v>10</v>
      </c>
      <c r="W2" s="70">
        <v>4766</v>
      </c>
      <c r="X2" s="70">
        <f t="shared" ref="X2:X33" si="5">B2/$W$2*$W$3</f>
        <v>296.79605539236258</v>
      </c>
      <c r="Y2" s="70">
        <f t="shared" ref="Y2:Y33" si="6">X2-B2</f>
        <v>26.796055392362575</v>
      </c>
      <c r="Z2" s="70">
        <f t="shared" ref="Z2:Z33" si="7">ROUND(Y2,0)</f>
        <v>27</v>
      </c>
      <c r="AA2" s="24">
        <f t="shared" ref="AA2:AA33" si="8">IF(V2&gt;=0,V2,Z2)</f>
        <v>10</v>
      </c>
      <c r="AB2" s="67">
        <f t="shared" ref="AB2:AB33" si="9">B2+AA2</f>
        <v>280</v>
      </c>
    </row>
    <row r="3" spans="1:28" ht="15" customHeight="1" x14ac:dyDescent="0.25">
      <c r="A3" s="71">
        <v>150</v>
      </c>
      <c r="B3" s="71">
        <v>270</v>
      </c>
      <c r="C3" s="68">
        <v>0</v>
      </c>
      <c r="D3" s="68">
        <v>268.69</v>
      </c>
      <c r="E3" s="68">
        <v>211.16</v>
      </c>
      <c r="F3" s="68">
        <f t="shared" si="0"/>
        <v>28.783783783783782</v>
      </c>
      <c r="G3" s="68">
        <v>0</v>
      </c>
      <c r="H3" s="68">
        <f t="shared" si="1"/>
        <v>25.54054054054054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79</v>
      </c>
      <c r="P3" s="32" t="s">
        <v>41</v>
      </c>
      <c r="Q3" s="25">
        <f>LARGE(A:A,3)</f>
        <v>1000</v>
      </c>
      <c r="T3" s="22">
        <v>285.43</v>
      </c>
      <c r="U3" s="74">
        <f t="shared" si="3"/>
        <v>15.430000000000007</v>
      </c>
      <c r="V3" s="70">
        <f t="shared" si="4"/>
        <v>15</v>
      </c>
      <c r="W3" s="70">
        <v>5239</v>
      </c>
      <c r="X3" s="70">
        <f t="shared" si="5"/>
        <v>296.79605539236258</v>
      </c>
      <c r="Y3" s="70">
        <f t="shared" si="6"/>
        <v>26.796055392362575</v>
      </c>
      <c r="Z3" s="70">
        <f t="shared" si="7"/>
        <v>27</v>
      </c>
      <c r="AA3" s="24">
        <f t="shared" si="8"/>
        <v>15</v>
      </c>
      <c r="AB3" s="67">
        <f t="shared" si="9"/>
        <v>285</v>
      </c>
    </row>
    <row r="4" spans="1:28" ht="15" customHeight="1" x14ac:dyDescent="0.25">
      <c r="A4" s="71">
        <v>33</v>
      </c>
      <c r="B4" s="71">
        <v>270</v>
      </c>
      <c r="C4" s="68">
        <v>0.16</v>
      </c>
      <c r="D4" s="68">
        <v>268.66000000000003</v>
      </c>
      <c r="E4" s="68">
        <v>211.16</v>
      </c>
      <c r="F4" s="68">
        <f t="shared" si="0"/>
        <v>32.833333333333336</v>
      </c>
      <c r="G4" s="68">
        <v>0</v>
      </c>
      <c r="H4" s="68">
        <f t="shared" si="1"/>
        <v>26.25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1215</v>
      </c>
      <c r="P4" s="32" t="s">
        <v>43</v>
      </c>
      <c r="Q4" s="25">
        <f>LARGE(B:B,1)</f>
        <v>270</v>
      </c>
      <c r="T4" s="22">
        <v>295.64100000000002</v>
      </c>
      <c r="U4" s="74">
        <f t="shared" si="3"/>
        <v>25.64100000000002</v>
      </c>
      <c r="V4" s="70">
        <f t="shared" si="4"/>
        <v>26</v>
      </c>
      <c r="W4" s="70"/>
      <c r="X4" s="70">
        <f t="shared" si="5"/>
        <v>296.79605539236258</v>
      </c>
      <c r="Y4" s="70">
        <f t="shared" si="6"/>
        <v>26.796055392362575</v>
      </c>
      <c r="Z4" s="70">
        <f t="shared" si="7"/>
        <v>27</v>
      </c>
      <c r="AA4" s="24">
        <f t="shared" si="8"/>
        <v>26</v>
      </c>
      <c r="AB4" s="67">
        <f t="shared" si="9"/>
        <v>296</v>
      </c>
    </row>
    <row r="5" spans="1:28" ht="15" customHeight="1" x14ac:dyDescent="0.25">
      <c r="A5" s="71">
        <v>123</v>
      </c>
      <c r="B5" s="71">
        <v>270</v>
      </c>
      <c r="C5" s="68">
        <v>0.06</v>
      </c>
      <c r="D5" s="68">
        <v>268.64</v>
      </c>
      <c r="E5" s="68">
        <v>211.16</v>
      </c>
      <c r="F5" s="68">
        <f t="shared" si="0"/>
        <v>31.2</v>
      </c>
      <c r="G5" s="68">
        <v>0</v>
      </c>
      <c r="H5" s="68">
        <f t="shared" si="1"/>
        <v>27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1.33</v>
      </c>
      <c r="P5" s="32" t="s">
        <v>45</v>
      </c>
      <c r="Q5" s="25">
        <f>LARGE(B:B,2)</f>
        <v>270</v>
      </c>
      <c r="T5" s="22">
        <v>285.54899999999998</v>
      </c>
      <c r="U5" s="74">
        <f t="shared" si="3"/>
        <v>15.548999999999978</v>
      </c>
      <c r="V5" s="70">
        <f t="shared" si="4"/>
        <v>16</v>
      </c>
      <c r="W5" s="70"/>
      <c r="X5" s="70">
        <f t="shared" si="5"/>
        <v>296.79605539236258</v>
      </c>
      <c r="Y5" s="70">
        <f t="shared" si="6"/>
        <v>26.796055392362575</v>
      </c>
      <c r="Z5" s="70">
        <f t="shared" si="7"/>
        <v>27</v>
      </c>
      <c r="AA5" s="24">
        <f t="shared" si="8"/>
        <v>16</v>
      </c>
      <c r="AB5" s="67">
        <f t="shared" si="9"/>
        <v>286</v>
      </c>
    </row>
    <row r="6" spans="1:28" ht="15" customHeight="1" x14ac:dyDescent="0.25">
      <c r="A6" s="71">
        <v>110</v>
      </c>
      <c r="B6" s="71">
        <v>270</v>
      </c>
      <c r="C6" s="68">
        <v>0.38</v>
      </c>
      <c r="D6" s="68">
        <v>268.62</v>
      </c>
      <c r="E6" s="68">
        <v>211.16</v>
      </c>
      <c r="F6" s="68">
        <f t="shared" si="0"/>
        <v>32.5</v>
      </c>
      <c r="G6" s="68">
        <v>0</v>
      </c>
      <c r="H6" s="68">
        <f t="shared" si="1"/>
        <v>27.794117647058822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2.12</v>
      </c>
      <c r="P6" s="32" t="s">
        <v>47</v>
      </c>
      <c r="Q6" s="25">
        <f>LARGE(B:B,3)</f>
        <v>270</v>
      </c>
      <c r="T6" s="22">
        <v>292.226</v>
      </c>
      <c r="U6" s="74">
        <f t="shared" si="3"/>
        <v>22.225999999999999</v>
      </c>
      <c r="V6" s="70">
        <f t="shared" si="4"/>
        <v>22</v>
      </c>
      <c r="W6" s="70"/>
      <c r="X6" s="70">
        <f t="shared" si="5"/>
        <v>296.79605539236258</v>
      </c>
      <c r="Y6" s="70">
        <f t="shared" si="6"/>
        <v>26.796055392362575</v>
      </c>
      <c r="Z6" s="70">
        <f t="shared" si="7"/>
        <v>27</v>
      </c>
      <c r="AA6" s="24">
        <f t="shared" si="8"/>
        <v>22</v>
      </c>
      <c r="AB6" s="67">
        <f t="shared" si="9"/>
        <v>292</v>
      </c>
    </row>
    <row r="7" spans="1:28" ht="15" customHeight="1" x14ac:dyDescent="0.25">
      <c r="A7" s="71">
        <v>110</v>
      </c>
      <c r="B7" s="71">
        <v>240</v>
      </c>
      <c r="C7" s="68">
        <v>0.31</v>
      </c>
      <c r="D7" s="68">
        <v>268.60000000000002</v>
      </c>
      <c r="E7" s="68">
        <v>211.09</v>
      </c>
      <c r="F7" s="68">
        <f t="shared" si="0"/>
        <v>33.484848484848484</v>
      </c>
      <c r="G7" s="68">
        <v>0</v>
      </c>
      <c r="H7" s="68">
        <f t="shared" si="1"/>
        <v>29.545454545454547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2.92</v>
      </c>
      <c r="P7" s="25"/>
      <c r="Q7" s="25"/>
      <c r="T7" s="22">
        <v>267.613</v>
      </c>
      <c r="U7" s="74">
        <f t="shared" si="3"/>
        <v>27.613</v>
      </c>
      <c r="V7" s="70">
        <f t="shared" si="4"/>
        <v>28</v>
      </c>
      <c r="W7" s="70"/>
      <c r="X7" s="70">
        <f t="shared" si="5"/>
        <v>263.81871590432229</v>
      </c>
      <c r="Y7" s="70">
        <f t="shared" si="6"/>
        <v>23.818715904322289</v>
      </c>
      <c r="Z7" s="70">
        <f t="shared" si="7"/>
        <v>24</v>
      </c>
      <c r="AA7" s="24">
        <f t="shared" si="8"/>
        <v>28</v>
      </c>
      <c r="AB7" s="67">
        <f t="shared" si="9"/>
        <v>268</v>
      </c>
    </row>
    <row r="8" spans="1:28" ht="15" customHeight="1" x14ac:dyDescent="0.25">
      <c r="A8" s="71">
        <v>149</v>
      </c>
      <c r="B8" s="71">
        <v>240</v>
      </c>
      <c r="C8" s="68">
        <v>0.17</v>
      </c>
      <c r="D8" s="68">
        <v>268.58999999999997</v>
      </c>
      <c r="E8" s="68">
        <v>211.09</v>
      </c>
      <c r="F8" s="68">
        <f t="shared" si="0"/>
        <v>33.3125</v>
      </c>
      <c r="G8" s="68">
        <v>0</v>
      </c>
      <c r="H8" s="68">
        <f t="shared" si="1"/>
        <v>30.46875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291.483</v>
      </c>
      <c r="U8" s="74">
        <f t="shared" si="3"/>
        <v>51.483000000000004</v>
      </c>
      <c r="V8" s="70">
        <f t="shared" si="4"/>
        <v>51</v>
      </c>
      <c r="W8" s="70"/>
      <c r="X8" s="70">
        <f t="shared" si="5"/>
        <v>263.81871590432229</v>
      </c>
      <c r="Y8" s="70">
        <f t="shared" si="6"/>
        <v>23.818715904322289</v>
      </c>
      <c r="Z8" s="70">
        <f t="shared" si="7"/>
        <v>24</v>
      </c>
      <c r="AA8" s="24">
        <f t="shared" si="8"/>
        <v>51</v>
      </c>
      <c r="AB8" s="67">
        <f t="shared" si="9"/>
        <v>291</v>
      </c>
    </row>
    <row r="9" spans="1:28" ht="15" customHeight="1" x14ac:dyDescent="0.25">
      <c r="A9" s="71">
        <v>110</v>
      </c>
      <c r="B9" s="71">
        <v>240</v>
      </c>
      <c r="C9" s="68">
        <v>0</v>
      </c>
      <c r="D9" s="68">
        <v>268.57</v>
      </c>
      <c r="E9" s="68">
        <v>211.09</v>
      </c>
      <c r="F9" s="68">
        <f t="shared" si="0"/>
        <v>35.645161290322584</v>
      </c>
      <c r="G9" s="68">
        <v>0</v>
      </c>
      <c r="H9" s="68">
        <f t="shared" si="1"/>
        <v>31.451612903225808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281.495</v>
      </c>
      <c r="U9" s="74">
        <f t="shared" si="3"/>
        <v>41.495000000000005</v>
      </c>
      <c r="V9" s="70">
        <f t="shared" si="4"/>
        <v>41</v>
      </c>
      <c r="W9" s="70"/>
      <c r="X9" s="70">
        <f t="shared" si="5"/>
        <v>263.81871590432229</v>
      </c>
      <c r="Y9" s="70">
        <f t="shared" si="6"/>
        <v>23.818715904322289</v>
      </c>
      <c r="Z9" s="70">
        <f t="shared" si="7"/>
        <v>24</v>
      </c>
      <c r="AA9" s="24">
        <f t="shared" si="8"/>
        <v>41</v>
      </c>
      <c r="AB9" s="67">
        <f t="shared" si="9"/>
        <v>281</v>
      </c>
    </row>
    <row r="10" spans="1:28" ht="15" customHeight="1" x14ac:dyDescent="0.25">
      <c r="A10" s="71">
        <v>162</v>
      </c>
      <c r="B10" s="71">
        <v>240</v>
      </c>
      <c r="C10" s="68">
        <v>0</v>
      </c>
      <c r="D10" s="68">
        <v>268.56</v>
      </c>
      <c r="E10" s="68">
        <v>211.09</v>
      </c>
      <c r="F10" s="68">
        <f t="shared" si="0"/>
        <v>35.1</v>
      </c>
      <c r="G10" s="68">
        <v>0</v>
      </c>
      <c r="H10" s="68">
        <f t="shared" si="1"/>
        <v>32.5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288.42</v>
      </c>
      <c r="U10" s="74">
        <f t="shared" si="3"/>
        <v>48.420000000000016</v>
      </c>
      <c r="V10" s="70">
        <f t="shared" si="4"/>
        <v>48</v>
      </c>
      <c r="W10" s="70"/>
      <c r="X10" s="70">
        <f t="shared" si="5"/>
        <v>263.81871590432229</v>
      </c>
      <c r="Y10" s="70">
        <f t="shared" si="6"/>
        <v>23.818715904322289</v>
      </c>
      <c r="Z10" s="70">
        <f t="shared" si="7"/>
        <v>24</v>
      </c>
      <c r="AA10" s="24">
        <f t="shared" si="8"/>
        <v>48</v>
      </c>
      <c r="AB10" s="67">
        <f t="shared" si="9"/>
        <v>288</v>
      </c>
    </row>
    <row r="11" spans="1:28" ht="15" customHeight="1" x14ac:dyDescent="0.25">
      <c r="A11" s="71">
        <v>159</v>
      </c>
      <c r="B11" s="71">
        <v>240</v>
      </c>
      <c r="C11" s="68">
        <v>0</v>
      </c>
      <c r="D11" s="68">
        <v>268.55</v>
      </c>
      <c r="E11" s="68">
        <v>211.09</v>
      </c>
      <c r="F11" s="68">
        <f t="shared" si="0"/>
        <v>36.413793103448278</v>
      </c>
      <c r="G11" s="68">
        <v>0</v>
      </c>
      <c r="H11" s="68">
        <f t="shared" si="1"/>
        <v>33.620689655172413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268.49</v>
      </c>
      <c r="R11" s="43"/>
      <c r="S11" s="43"/>
      <c r="T11" s="22">
        <v>289.57</v>
      </c>
      <c r="U11" s="74">
        <f t="shared" si="3"/>
        <v>49.569999999999993</v>
      </c>
      <c r="V11" s="70">
        <f t="shared" si="4"/>
        <v>50</v>
      </c>
      <c r="W11" s="70"/>
      <c r="X11" s="70">
        <f t="shared" si="5"/>
        <v>263.81871590432229</v>
      </c>
      <c r="Y11" s="70">
        <f t="shared" si="6"/>
        <v>23.818715904322289</v>
      </c>
      <c r="Z11" s="70">
        <f t="shared" si="7"/>
        <v>24</v>
      </c>
      <c r="AA11" s="24">
        <f t="shared" si="8"/>
        <v>50</v>
      </c>
      <c r="AB11" s="67">
        <f t="shared" si="9"/>
        <v>290</v>
      </c>
    </row>
    <row r="12" spans="1:28" ht="15" customHeight="1" x14ac:dyDescent="0.25">
      <c r="A12" s="71">
        <v>111</v>
      </c>
      <c r="B12" s="71">
        <v>210</v>
      </c>
      <c r="C12" s="68">
        <v>0</v>
      </c>
      <c r="D12" s="68">
        <v>268.54000000000002</v>
      </c>
      <c r="E12" s="68">
        <v>211.02</v>
      </c>
      <c r="F12" s="68">
        <f t="shared" si="0"/>
        <v>39.428571428571431</v>
      </c>
      <c r="G12" s="68">
        <v>0</v>
      </c>
      <c r="H12" s="68">
        <f t="shared" si="1"/>
        <v>35.892857142857146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268.7</v>
      </c>
      <c r="R12" s="43"/>
      <c r="S12" s="43"/>
      <c r="T12" s="22">
        <v>279.89800000000002</v>
      </c>
      <c r="U12" s="74">
        <f t="shared" si="3"/>
        <v>69.898000000000025</v>
      </c>
      <c r="V12" s="70">
        <f t="shared" si="4"/>
        <v>70</v>
      </c>
      <c r="W12" s="70"/>
      <c r="X12" s="70">
        <f t="shared" si="5"/>
        <v>230.84137641628197</v>
      </c>
      <c r="Y12" s="70">
        <f t="shared" si="6"/>
        <v>20.841376416281975</v>
      </c>
      <c r="Z12" s="70">
        <f t="shared" si="7"/>
        <v>21</v>
      </c>
      <c r="AA12" s="24">
        <f t="shared" si="8"/>
        <v>70</v>
      </c>
      <c r="AB12" s="67">
        <f t="shared" si="9"/>
        <v>280</v>
      </c>
    </row>
    <row r="13" spans="1:28" ht="15" customHeight="1" x14ac:dyDescent="0.25">
      <c r="A13" s="71">
        <v>111</v>
      </c>
      <c r="B13" s="71">
        <v>210</v>
      </c>
      <c r="C13" s="68">
        <v>0</v>
      </c>
      <c r="D13" s="68">
        <v>268.52999999999997</v>
      </c>
      <c r="E13" s="68">
        <v>211.02</v>
      </c>
      <c r="F13" s="68">
        <f t="shared" si="0"/>
        <v>40.888888888888886</v>
      </c>
      <c r="G13" s="68">
        <v>0</v>
      </c>
      <c r="H13" s="68">
        <f t="shared" si="1"/>
        <v>37.222222222222221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280.48899999999998</v>
      </c>
      <c r="U13" s="74">
        <f t="shared" si="3"/>
        <v>70.488999999999976</v>
      </c>
      <c r="V13" s="70">
        <f t="shared" si="4"/>
        <v>70</v>
      </c>
      <c r="W13" s="70"/>
      <c r="X13" s="70">
        <f t="shared" si="5"/>
        <v>230.84137641628197</v>
      </c>
      <c r="Y13" s="70">
        <f t="shared" si="6"/>
        <v>20.841376416281975</v>
      </c>
      <c r="Z13" s="70">
        <f t="shared" si="7"/>
        <v>21</v>
      </c>
      <c r="AA13" s="24">
        <f t="shared" si="8"/>
        <v>70</v>
      </c>
      <c r="AB13" s="67">
        <f t="shared" si="9"/>
        <v>280</v>
      </c>
    </row>
    <row r="14" spans="1:28" ht="15" customHeight="1" x14ac:dyDescent="0.25">
      <c r="A14" s="71">
        <v>72</v>
      </c>
      <c r="B14" s="71">
        <v>210</v>
      </c>
      <c r="C14" s="68">
        <v>0.32</v>
      </c>
      <c r="D14" s="68">
        <v>268.51</v>
      </c>
      <c r="E14" s="68">
        <v>211.02</v>
      </c>
      <c r="F14" s="68">
        <f t="shared" si="0"/>
        <v>43.96153846153846</v>
      </c>
      <c r="G14" s="68">
        <v>0</v>
      </c>
      <c r="H14" s="68">
        <f t="shared" si="1"/>
        <v>38.653846153846153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270</v>
      </c>
      <c r="R14" s="43"/>
      <c r="S14" s="43"/>
      <c r="T14" s="22">
        <v>286.22800000000001</v>
      </c>
      <c r="U14" s="74">
        <f t="shared" si="3"/>
        <v>76.228000000000009</v>
      </c>
      <c r="V14" s="70">
        <f t="shared" si="4"/>
        <v>76</v>
      </c>
      <c r="W14" s="70"/>
      <c r="X14" s="70">
        <f t="shared" si="5"/>
        <v>230.84137641628197</v>
      </c>
      <c r="Y14" s="70">
        <f t="shared" si="6"/>
        <v>20.841376416281975</v>
      </c>
      <c r="Z14" s="70">
        <f t="shared" si="7"/>
        <v>21</v>
      </c>
      <c r="AA14" s="24">
        <f t="shared" si="8"/>
        <v>76</v>
      </c>
      <c r="AB14" s="67">
        <f t="shared" si="9"/>
        <v>286</v>
      </c>
    </row>
    <row r="15" spans="1:28" ht="15" customHeight="1" x14ac:dyDescent="0.25">
      <c r="A15" s="71">
        <v>110</v>
      </c>
      <c r="B15" s="71">
        <v>210</v>
      </c>
      <c r="C15" s="68">
        <v>4.9000000000000004</v>
      </c>
      <c r="D15" s="68">
        <v>268.5</v>
      </c>
      <c r="E15" s="68">
        <v>211.02</v>
      </c>
      <c r="F15" s="68">
        <f t="shared" si="0"/>
        <v>44.2</v>
      </c>
      <c r="G15" s="68">
        <v>0</v>
      </c>
      <c r="H15" s="68">
        <f t="shared" si="1"/>
        <v>40.200000000000003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79</v>
      </c>
      <c r="P15" s="14" t="s">
        <v>61</v>
      </c>
      <c r="Q15" s="13">
        <f>MAX(D:D)</f>
        <v>272.24</v>
      </c>
      <c r="R15" s="43">
        <f ca="1">TREND(OFFSET('Z-V'!B1,MATCH(Q15,'Z-V'!A:A,1)-1,,2,1),OFFSET('Z-V'!A1,MATCH(Q15,'Z-V'!A:A,1)-1,,2,1),Q15)</f>
        <v>60264</v>
      </c>
      <c r="S15" s="43"/>
      <c r="T15" s="22">
        <v>302.08300000000003</v>
      </c>
      <c r="U15" s="74">
        <f t="shared" si="3"/>
        <v>92.083000000000027</v>
      </c>
      <c r="V15" s="70">
        <f t="shared" si="4"/>
        <v>92</v>
      </c>
      <c r="W15" s="70"/>
      <c r="X15" s="70">
        <f t="shared" si="5"/>
        <v>230.84137641628197</v>
      </c>
      <c r="Y15" s="70">
        <f t="shared" si="6"/>
        <v>20.841376416281975</v>
      </c>
      <c r="Z15" s="70">
        <f t="shared" si="7"/>
        <v>21</v>
      </c>
      <c r="AA15" s="24">
        <f t="shared" si="8"/>
        <v>92</v>
      </c>
      <c r="AB15" s="67">
        <f t="shared" si="9"/>
        <v>302</v>
      </c>
    </row>
    <row r="16" spans="1:28" ht="15" customHeight="1" x14ac:dyDescent="0.25">
      <c r="A16" s="71">
        <v>149</v>
      </c>
      <c r="B16" s="71">
        <v>210</v>
      </c>
      <c r="C16" s="68">
        <v>6.16</v>
      </c>
      <c r="D16" s="68">
        <v>268.49</v>
      </c>
      <c r="E16" s="68">
        <v>211.02</v>
      </c>
      <c r="F16" s="68">
        <f t="shared" si="0"/>
        <v>44.416666666666664</v>
      </c>
      <c r="G16" s="68">
        <v>0</v>
      </c>
      <c r="H16" s="68">
        <f t="shared" si="1"/>
        <v>41.875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9.9499999999999993</v>
      </c>
      <c r="P16" s="14" t="s">
        <v>63</v>
      </c>
      <c r="Q16" s="56">
        <f>D2</f>
        <v>268.7</v>
      </c>
      <c r="R16" s="43">
        <f ca="1">TREND(OFFSET('Z-V'!B1,MATCH(Q16,'Z-V'!A:A,1)-1,,2,1),OFFSET('Z-V'!A1,MATCH(Q16,'Z-V'!A:A,1)-1,,2,1),Q16)</f>
        <v>48560</v>
      </c>
      <c r="S16" s="43"/>
      <c r="T16" s="22">
        <v>292.97300000000001</v>
      </c>
      <c r="U16" s="74">
        <f t="shared" si="3"/>
        <v>82.973000000000013</v>
      </c>
      <c r="V16" s="70">
        <f t="shared" si="4"/>
        <v>83</v>
      </c>
      <c r="W16" s="70"/>
      <c r="X16" s="70">
        <f t="shared" si="5"/>
        <v>230.84137641628197</v>
      </c>
      <c r="Y16" s="70">
        <f t="shared" si="6"/>
        <v>20.841376416281975</v>
      </c>
      <c r="Z16" s="70">
        <f t="shared" si="7"/>
        <v>21</v>
      </c>
      <c r="AA16" s="24">
        <f t="shared" si="8"/>
        <v>83</v>
      </c>
      <c r="AB16" s="67">
        <f t="shared" si="9"/>
        <v>293</v>
      </c>
    </row>
    <row r="17" spans="1:28" ht="15" customHeight="1" x14ac:dyDescent="0.25">
      <c r="A17" s="71">
        <v>227</v>
      </c>
      <c r="B17" s="71">
        <v>190</v>
      </c>
      <c r="C17" s="68">
        <v>7.11</v>
      </c>
      <c r="D17" s="68">
        <v>268.49</v>
      </c>
      <c r="E17" s="68">
        <v>210.91</v>
      </c>
      <c r="F17" s="68">
        <f t="shared" si="0"/>
        <v>42.956521739130437</v>
      </c>
      <c r="G17" s="68">
        <v>0</v>
      </c>
      <c r="H17" s="68">
        <f t="shared" si="1"/>
        <v>44.565217391304351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272.24</v>
      </c>
      <c r="R17" s="43"/>
      <c r="S17" s="43"/>
      <c r="T17" s="22">
        <v>311.87200000000001</v>
      </c>
      <c r="U17" s="74">
        <f t="shared" si="3"/>
        <v>121.87200000000001</v>
      </c>
      <c r="V17" s="70">
        <f t="shared" si="4"/>
        <v>122</v>
      </c>
      <c r="W17" s="70"/>
      <c r="X17" s="70">
        <f t="shared" si="5"/>
        <v>208.85648342425515</v>
      </c>
      <c r="Y17" s="70">
        <f t="shared" si="6"/>
        <v>18.856483424255146</v>
      </c>
      <c r="Z17" s="70">
        <f t="shared" si="7"/>
        <v>19</v>
      </c>
      <c r="AA17" s="24">
        <f t="shared" si="8"/>
        <v>122</v>
      </c>
      <c r="AB17" s="67">
        <f t="shared" si="9"/>
        <v>312</v>
      </c>
    </row>
    <row r="18" spans="1:28" ht="15" customHeight="1" x14ac:dyDescent="0.2">
      <c r="A18" s="71">
        <v>266</v>
      </c>
      <c r="B18" s="71">
        <v>190</v>
      </c>
      <c r="C18" s="68">
        <v>9.49</v>
      </c>
      <c r="D18" s="68">
        <v>268.5</v>
      </c>
      <c r="E18" s="68">
        <v>210.91</v>
      </c>
      <c r="F18" s="68">
        <f t="shared" si="0"/>
        <v>43.136363636363633</v>
      </c>
      <c r="G18" s="68">
        <v>0</v>
      </c>
      <c r="H18" s="68">
        <f t="shared" si="1"/>
        <v>46.590909090909093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270</v>
      </c>
      <c r="R18" s="43"/>
      <c r="S18" s="43"/>
      <c r="T18" s="22">
        <v>325.803</v>
      </c>
      <c r="U18" s="74">
        <f t="shared" si="3"/>
        <v>135.803</v>
      </c>
      <c r="V18" s="70">
        <f t="shared" si="4"/>
        <v>136</v>
      </c>
      <c r="W18" s="70"/>
      <c r="X18" s="70">
        <f t="shared" si="5"/>
        <v>208.85648342425515</v>
      </c>
      <c r="Y18" s="70">
        <f t="shared" si="6"/>
        <v>18.856483424255146</v>
      </c>
      <c r="Z18" s="70">
        <f t="shared" si="7"/>
        <v>19</v>
      </c>
      <c r="AA18" s="24">
        <f t="shared" si="8"/>
        <v>136</v>
      </c>
      <c r="AB18" s="67">
        <f t="shared" si="9"/>
        <v>326</v>
      </c>
    </row>
    <row r="19" spans="1:28" ht="15" customHeight="1" x14ac:dyDescent="0.25">
      <c r="A19" s="71">
        <v>266</v>
      </c>
      <c r="B19" s="71">
        <v>190</v>
      </c>
      <c r="C19" s="68">
        <v>3</v>
      </c>
      <c r="D19" s="68">
        <v>268.51</v>
      </c>
      <c r="E19" s="68">
        <v>210.91</v>
      </c>
      <c r="F19" s="68">
        <f t="shared" si="0"/>
        <v>45.19047619047619</v>
      </c>
      <c r="G19" s="68">
        <v>0</v>
      </c>
      <c r="H19" s="68">
        <f t="shared" si="1"/>
        <v>48.80952380952381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0.80462813230872032</v>
      </c>
      <c r="R19" s="58">
        <f>MAX(AB:AB)</f>
        <v>1756</v>
      </c>
      <c r="S19" s="58">
        <f>'Z-V'!P8-R19</f>
        <v>7223</v>
      </c>
      <c r="T19" s="22">
        <v>316.19600000000003</v>
      </c>
      <c r="U19" s="74">
        <f t="shared" si="3"/>
        <v>126.19600000000003</v>
      </c>
      <c r="V19" s="70">
        <f t="shared" si="4"/>
        <v>126</v>
      </c>
      <c r="W19" s="70"/>
      <c r="X19" s="70">
        <f t="shared" si="5"/>
        <v>208.85648342425515</v>
      </c>
      <c r="Y19" s="70">
        <f t="shared" si="6"/>
        <v>18.856483424255146</v>
      </c>
      <c r="Z19" s="70">
        <f t="shared" si="7"/>
        <v>19</v>
      </c>
      <c r="AA19" s="24">
        <f t="shared" si="8"/>
        <v>126</v>
      </c>
      <c r="AB19" s="67">
        <f t="shared" si="9"/>
        <v>316</v>
      </c>
    </row>
    <row r="20" spans="1:28" ht="15" customHeight="1" x14ac:dyDescent="0.25">
      <c r="A20" s="71">
        <v>700</v>
      </c>
      <c r="B20" s="71">
        <v>190</v>
      </c>
      <c r="C20" s="68">
        <v>3.35</v>
      </c>
      <c r="D20" s="68">
        <v>268.58</v>
      </c>
      <c r="E20" s="68">
        <v>210.91</v>
      </c>
      <c r="F20" s="68">
        <f t="shared" si="0"/>
        <v>25.75</v>
      </c>
      <c r="G20" s="68">
        <v>0</v>
      </c>
      <c r="H20" s="68">
        <f t="shared" si="1"/>
        <v>51.25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0.78137068062827231</v>
      </c>
      <c r="R20" s="43">
        <f ca="1">R15-R16</f>
        <v>11704</v>
      </c>
      <c r="S20" s="43">
        <f ca="1">'Z-V'!P9-R20</f>
        <v>41776</v>
      </c>
      <c r="T20" s="22">
        <v>249.446</v>
      </c>
      <c r="U20" s="74">
        <f t="shared" si="3"/>
        <v>59.445999999999998</v>
      </c>
      <c r="V20" s="70">
        <f t="shared" si="4"/>
        <v>59</v>
      </c>
      <c r="W20" s="70"/>
      <c r="X20" s="70">
        <f t="shared" si="5"/>
        <v>208.85648342425515</v>
      </c>
      <c r="Y20" s="70">
        <f t="shared" si="6"/>
        <v>18.856483424255146</v>
      </c>
      <c r="Z20" s="70">
        <f t="shared" si="7"/>
        <v>19</v>
      </c>
      <c r="AA20" s="24">
        <f t="shared" si="8"/>
        <v>59</v>
      </c>
      <c r="AB20" s="67">
        <f t="shared" si="9"/>
        <v>249</v>
      </c>
    </row>
    <row r="21" spans="1:28" ht="15" customHeight="1" x14ac:dyDescent="0.25">
      <c r="A21" s="71">
        <v>161</v>
      </c>
      <c r="B21" s="71">
        <v>190</v>
      </c>
      <c r="C21" s="68">
        <v>6.54</v>
      </c>
      <c r="D21" s="68">
        <v>268.58</v>
      </c>
      <c r="E21" s="68">
        <v>210.91</v>
      </c>
      <c r="F21" s="68">
        <f t="shared" si="0"/>
        <v>55.473684210526315</v>
      </c>
      <c r="G21" s="68">
        <v>0</v>
      </c>
      <c r="H21" s="68">
        <f t="shared" si="1"/>
        <v>53.94736842105263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0.83844403837368564</v>
      </c>
      <c r="R21" s="43">
        <f>ABS(Q12-Q17)</f>
        <v>3.5400000000000205</v>
      </c>
      <c r="S21" s="43">
        <f>'Z-V'!P10-R21</f>
        <v>18.34999999999998</v>
      </c>
      <c r="T21" s="22">
        <v>53.241</v>
      </c>
      <c r="U21" s="74">
        <f t="shared" si="3"/>
        <v>-136.75900000000001</v>
      </c>
      <c r="V21" s="70">
        <f t="shared" si="4"/>
        <v>-137</v>
      </c>
      <c r="W21" s="70"/>
      <c r="X21" s="70">
        <f t="shared" si="5"/>
        <v>208.85648342425515</v>
      </c>
      <c r="Y21" s="70">
        <f t="shared" si="6"/>
        <v>18.856483424255146</v>
      </c>
      <c r="Z21" s="70">
        <f t="shared" si="7"/>
        <v>19</v>
      </c>
      <c r="AA21" s="24">
        <f t="shared" si="8"/>
        <v>19</v>
      </c>
      <c r="AB21" s="67">
        <f t="shared" si="9"/>
        <v>209</v>
      </c>
    </row>
    <row r="22" spans="1:28" ht="15" customHeight="1" x14ac:dyDescent="0.25">
      <c r="A22" s="71">
        <v>472</v>
      </c>
      <c r="B22" s="71">
        <v>160</v>
      </c>
      <c r="C22" s="68">
        <v>5.91</v>
      </c>
      <c r="D22" s="68">
        <v>268.62</v>
      </c>
      <c r="E22" s="68">
        <v>210.66</v>
      </c>
      <c r="F22" s="68">
        <f t="shared" si="0"/>
        <v>41.277777777777779</v>
      </c>
      <c r="G22" s="68">
        <v>0</v>
      </c>
      <c r="H22" s="68">
        <f t="shared" si="1"/>
        <v>58.611111111111114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0.81810000000000005</v>
      </c>
      <c r="R22" s="43"/>
      <c r="S22" s="43"/>
      <c r="T22" s="22">
        <v>23.788</v>
      </c>
      <c r="U22" s="74">
        <f t="shared" si="3"/>
        <v>-136.21199999999999</v>
      </c>
      <c r="V22" s="70">
        <f t="shared" si="4"/>
        <v>-136</v>
      </c>
      <c r="W22" s="70"/>
      <c r="X22" s="70">
        <f t="shared" si="5"/>
        <v>175.87914393621486</v>
      </c>
      <c r="Y22" s="70">
        <f t="shared" si="6"/>
        <v>15.879143936214859</v>
      </c>
      <c r="Z22" s="70">
        <f t="shared" si="7"/>
        <v>16</v>
      </c>
      <c r="AA22" s="24">
        <f t="shared" si="8"/>
        <v>16</v>
      </c>
      <c r="AB22" s="67">
        <f t="shared" si="9"/>
        <v>176</v>
      </c>
    </row>
    <row r="23" spans="1:28" ht="15" customHeight="1" x14ac:dyDescent="0.25">
      <c r="A23" s="71">
        <v>350</v>
      </c>
      <c r="B23" s="71">
        <v>160</v>
      </c>
      <c r="C23" s="68">
        <v>2.1</v>
      </c>
      <c r="D23" s="68">
        <v>268.64</v>
      </c>
      <c r="E23" s="68">
        <v>210.66</v>
      </c>
      <c r="F23" s="68">
        <f t="shared" si="0"/>
        <v>50.882352941176471</v>
      </c>
      <c r="G23" s="68">
        <v>0</v>
      </c>
      <c r="H23" s="68">
        <f t="shared" si="1"/>
        <v>62.058823529411768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-160</v>
      </c>
      <c r="V23" s="70">
        <f t="shared" si="4"/>
        <v>-160</v>
      </c>
      <c r="W23" s="70"/>
      <c r="X23" s="70">
        <f t="shared" si="5"/>
        <v>175.87914393621486</v>
      </c>
      <c r="Y23" s="70">
        <f t="shared" si="6"/>
        <v>15.879143936214859</v>
      </c>
      <c r="Z23" s="70">
        <f t="shared" si="7"/>
        <v>16</v>
      </c>
      <c r="AA23" s="24">
        <f t="shared" si="8"/>
        <v>16</v>
      </c>
      <c r="AB23" s="67">
        <f t="shared" si="9"/>
        <v>176</v>
      </c>
    </row>
    <row r="24" spans="1:28" ht="15" customHeight="1" x14ac:dyDescent="0.25">
      <c r="A24" s="71">
        <v>436</v>
      </c>
      <c r="B24" s="71">
        <v>160</v>
      </c>
      <c r="C24" s="68">
        <v>3.57</v>
      </c>
      <c r="D24" s="68">
        <v>268.68</v>
      </c>
      <c r="E24" s="68">
        <v>210.66</v>
      </c>
      <c r="F24" s="68">
        <f t="shared" si="0"/>
        <v>48.6875</v>
      </c>
      <c r="G24" s="68">
        <v>0</v>
      </c>
      <c r="H24" s="68">
        <f t="shared" si="1"/>
        <v>65.9375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7.274</v>
      </c>
      <c r="U24" s="74">
        <f t="shared" si="3"/>
        <v>-152.726</v>
      </c>
      <c r="V24" s="70">
        <f t="shared" si="4"/>
        <v>-153</v>
      </c>
      <c r="W24" s="70"/>
      <c r="X24" s="70">
        <f t="shared" si="5"/>
        <v>175.87914393621486</v>
      </c>
      <c r="Y24" s="70">
        <f t="shared" si="6"/>
        <v>15.879143936214859</v>
      </c>
      <c r="Z24" s="70">
        <f t="shared" si="7"/>
        <v>16</v>
      </c>
      <c r="AA24" s="24">
        <f t="shared" si="8"/>
        <v>16</v>
      </c>
      <c r="AB24" s="67">
        <f t="shared" si="9"/>
        <v>176</v>
      </c>
    </row>
    <row r="25" spans="1:28" ht="15" customHeight="1" x14ac:dyDescent="0.25">
      <c r="A25" s="71">
        <v>600</v>
      </c>
      <c r="B25" s="71">
        <v>160</v>
      </c>
      <c r="C25" s="68">
        <v>3.2</v>
      </c>
      <c r="D25" s="68">
        <v>268.73</v>
      </c>
      <c r="E25" s="68">
        <v>210.66</v>
      </c>
      <c r="F25" s="68">
        <f t="shared" si="0"/>
        <v>41</v>
      </c>
      <c r="G25" s="68">
        <v>0</v>
      </c>
      <c r="H25" s="68">
        <f t="shared" si="1"/>
        <v>70.333333333333329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109.39400000000001</v>
      </c>
      <c r="U25" s="74">
        <f t="shared" si="3"/>
        <v>-50.605999999999995</v>
      </c>
      <c r="V25" s="70">
        <f t="shared" si="4"/>
        <v>-51</v>
      </c>
      <c r="W25" s="70"/>
      <c r="X25" s="70">
        <f t="shared" si="5"/>
        <v>175.87914393621486</v>
      </c>
      <c r="Y25" s="70">
        <f t="shared" si="6"/>
        <v>15.879143936214859</v>
      </c>
      <c r="Z25" s="70">
        <f t="shared" si="7"/>
        <v>16</v>
      </c>
      <c r="AA25" s="24">
        <f t="shared" si="8"/>
        <v>16</v>
      </c>
      <c r="AB25" s="67">
        <f t="shared" si="9"/>
        <v>176</v>
      </c>
    </row>
    <row r="26" spans="1:28" ht="15" customHeight="1" x14ac:dyDescent="0.25">
      <c r="A26" s="71">
        <v>494</v>
      </c>
      <c r="B26" s="71">
        <v>160</v>
      </c>
      <c r="C26" s="68">
        <v>2.66</v>
      </c>
      <c r="D26" s="68">
        <v>268.77</v>
      </c>
      <c r="E26" s="68">
        <v>210.66</v>
      </c>
      <c r="F26" s="68">
        <f t="shared" si="0"/>
        <v>51.5</v>
      </c>
      <c r="G26" s="68">
        <v>0</v>
      </c>
      <c r="H26" s="68">
        <f t="shared" si="1"/>
        <v>75.357142857142861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181.70599999999999</v>
      </c>
      <c r="U26" s="74">
        <f t="shared" si="3"/>
        <v>21.705999999999989</v>
      </c>
      <c r="V26" s="70">
        <f t="shared" si="4"/>
        <v>22</v>
      </c>
      <c r="W26" s="70"/>
      <c r="X26" s="70">
        <f t="shared" si="5"/>
        <v>175.87914393621486</v>
      </c>
      <c r="Y26" s="70">
        <f t="shared" si="6"/>
        <v>15.879143936214859</v>
      </c>
      <c r="Z26" s="70">
        <f t="shared" si="7"/>
        <v>16</v>
      </c>
      <c r="AA26" s="24">
        <f t="shared" si="8"/>
        <v>22</v>
      </c>
      <c r="AB26" s="67">
        <f t="shared" si="9"/>
        <v>182</v>
      </c>
    </row>
    <row r="27" spans="1:28" ht="15" customHeight="1" x14ac:dyDescent="0.25">
      <c r="A27" s="71">
        <v>665</v>
      </c>
      <c r="B27" s="71">
        <v>130</v>
      </c>
      <c r="C27" s="68">
        <v>1.08</v>
      </c>
      <c r="D27" s="68">
        <v>268.83999999999997</v>
      </c>
      <c r="E27" s="68">
        <v>210.39</v>
      </c>
      <c r="F27" s="68">
        <f t="shared" si="0"/>
        <v>42.307692307692307</v>
      </c>
      <c r="G27" s="68">
        <v>0</v>
      </c>
      <c r="H27" s="68">
        <f t="shared" si="1"/>
        <v>83.461538461538467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298.35700000000003</v>
      </c>
      <c r="U27" s="74">
        <f t="shared" si="3"/>
        <v>168.35700000000003</v>
      </c>
      <c r="V27" s="70">
        <f t="shared" si="4"/>
        <v>168</v>
      </c>
      <c r="W27" s="70"/>
      <c r="X27" s="70">
        <f t="shared" si="5"/>
        <v>142.90180444817457</v>
      </c>
      <c r="Y27" s="70">
        <f t="shared" si="6"/>
        <v>12.901804448174573</v>
      </c>
      <c r="Z27" s="70">
        <f t="shared" si="7"/>
        <v>13</v>
      </c>
      <c r="AA27" s="24">
        <f t="shared" si="8"/>
        <v>168</v>
      </c>
      <c r="AB27" s="67">
        <f t="shared" si="9"/>
        <v>298</v>
      </c>
    </row>
    <row r="28" spans="1:28" ht="15" customHeight="1" x14ac:dyDescent="0.25">
      <c r="A28" s="71">
        <v>575</v>
      </c>
      <c r="B28" s="71">
        <v>130</v>
      </c>
      <c r="C28" s="68">
        <v>0.06</v>
      </c>
      <c r="D28" s="68">
        <v>268.89999999999998</v>
      </c>
      <c r="E28" s="68">
        <v>210.39</v>
      </c>
      <c r="F28" s="68">
        <f t="shared" si="0"/>
        <v>53.333333333333336</v>
      </c>
      <c r="G28" s="68">
        <v>0</v>
      </c>
      <c r="H28" s="68">
        <f t="shared" si="1"/>
        <v>90.416666666666671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294.78899999999999</v>
      </c>
      <c r="U28" s="74">
        <f t="shared" si="3"/>
        <v>164.78899999999999</v>
      </c>
      <c r="V28" s="70">
        <f t="shared" si="4"/>
        <v>165</v>
      </c>
      <c r="W28" s="70"/>
      <c r="X28" s="70">
        <f t="shared" si="5"/>
        <v>142.90180444817457</v>
      </c>
      <c r="Y28" s="70">
        <f t="shared" si="6"/>
        <v>12.901804448174573</v>
      </c>
      <c r="Z28" s="70">
        <f t="shared" si="7"/>
        <v>13</v>
      </c>
      <c r="AA28" s="24">
        <f t="shared" si="8"/>
        <v>165</v>
      </c>
      <c r="AB28" s="67">
        <f t="shared" si="9"/>
        <v>295</v>
      </c>
    </row>
    <row r="29" spans="1:28" ht="15" customHeight="1" x14ac:dyDescent="0.25">
      <c r="A29" s="71">
        <v>935</v>
      </c>
      <c r="B29" s="71">
        <v>130</v>
      </c>
      <c r="C29" s="68">
        <v>0.69</v>
      </c>
      <c r="D29" s="68">
        <v>269</v>
      </c>
      <c r="E29" s="68">
        <v>210.39</v>
      </c>
      <c r="F29" s="68">
        <f t="shared" si="0"/>
        <v>25.454545454545453</v>
      </c>
      <c r="G29" s="68">
        <v>0</v>
      </c>
      <c r="H29" s="68">
        <f t="shared" si="1"/>
        <v>98.63636363636364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100.91</v>
      </c>
      <c r="U29" s="74">
        <f t="shared" si="3"/>
        <v>-29.090000000000003</v>
      </c>
      <c r="V29" s="70">
        <f t="shared" si="4"/>
        <v>-29</v>
      </c>
      <c r="W29" s="70"/>
      <c r="X29" s="70">
        <f t="shared" si="5"/>
        <v>142.90180444817457</v>
      </c>
      <c r="Y29" s="70">
        <f t="shared" si="6"/>
        <v>12.901804448174573</v>
      </c>
      <c r="Z29" s="70">
        <f t="shared" si="7"/>
        <v>13</v>
      </c>
      <c r="AA29" s="24">
        <f t="shared" si="8"/>
        <v>13</v>
      </c>
      <c r="AB29" s="67">
        <f t="shared" si="9"/>
        <v>143</v>
      </c>
    </row>
    <row r="30" spans="1:28" ht="15" customHeight="1" x14ac:dyDescent="0.25">
      <c r="A30" s="71">
        <v>635</v>
      </c>
      <c r="B30" s="71">
        <v>130</v>
      </c>
      <c r="C30" s="68">
        <v>1</v>
      </c>
      <c r="D30" s="68">
        <v>269.06</v>
      </c>
      <c r="E30" s="68">
        <v>210.39</v>
      </c>
      <c r="F30" s="68">
        <f t="shared" si="0"/>
        <v>58</v>
      </c>
      <c r="G30" s="68">
        <v>0</v>
      </c>
      <c r="H30" s="68">
        <f t="shared" si="1"/>
        <v>108.5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79.733999999999995</v>
      </c>
      <c r="U30" s="74">
        <f t="shared" si="3"/>
        <v>-50.266000000000005</v>
      </c>
      <c r="V30" s="70">
        <f t="shared" si="4"/>
        <v>-50</v>
      </c>
      <c r="W30" s="70"/>
      <c r="X30" s="70">
        <f t="shared" si="5"/>
        <v>142.90180444817457</v>
      </c>
      <c r="Y30" s="70">
        <f t="shared" si="6"/>
        <v>12.901804448174573</v>
      </c>
      <c r="Z30" s="70">
        <f t="shared" si="7"/>
        <v>13</v>
      </c>
      <c r="AA30" s="24">
        <f t="shared" si="8"/>
        <v>13</v>
      </c>
      <c r="AB30" s="67">
        <f t="shared" si="9"/>
        <v>143</v>
      </c>
    </row>
    <row r="31" spans="1:28" ht="15" customHeight="1" x14ac:dyDescent="0.25">
      <c r="A31" s="71">
        <v>840</v>
      </c>
      <c r="B31" s="71">
        <v>130</v>
      </c>
      <c r="C31" s="68">
        <v>0.65</v>
      </c>
      <c r="D31" s="68">
        <v>269.14999999999998</v>
      </c>
      <c r="E31" s="68">
        <v>210.39</v>
      </c>
      <c r="F31" s="68">
        <f t="shared" si="0"/>
        <v>41.666666666666664</v>
      </c>
      <c r="G31" s="68">
        <v>0</v>
      </c>
      <c r="H31" s="68">
        <f t="shared" si="1"/>
        <v>120.55555555555556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193.501</v>
      </c>
      <c r="U31" s="74">
        <f t="shared" si="3"/>
        <v>63.501000000000005</v>
      </c>
      <c r="V31" s="70">
        <f t="shared" si="4"/>
        <v>64</v>
      </c>
      <c r="W31" s="70"/>
      <c r="X31" s="70">
        <f t="shared" si="5"/>
        <v>142.90180444817457</v>
      </c>
      <c r="Y31" s="70">
        <f t="shared" si="6"/>
        <v>12.901804448174573</v>
      </c>
      <c r="Z31" s="70">
        <f t="shared" si="7"/>
        <v>13</v>
      </c>
      <c r="AA31" s="24">
        <f t="shared" si="8"/>
        <v>64</v>
      </c>
      <c r="AB31" s="67">
        <f t="shared" si="9"/>
        <v>194</v>
      </c>
    </row>
    <row r="32" spans="1:28" ht="15" customHeight="1" x14ac:dyDescent="0.25">
      <c r="A32" s="71">
        <v>650</v>
      </c>
      <c r="B32" s="71">
        <v>100</v>
      </c>
      <c r="C32" s="68">
        <v>0.69</v>
      </c>
      <c r="D32" s="68">
        <v>269.20999999999998</v>
      </c>
      <c r="E32" s="68">
        <v>210.13</v>
      </c>
      <c r="F32" s="68">
        <f t="shared" si="0"/>
        <v>70.625</v>
      </c>
      <c r="G32" s="68">
        <v>0</v>
      </c>
      <c r="H32" s="68">
        <f t="shared" si="1"/>
        <v>139.375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257.13099999999997</v>
      </c>
      <c r="U32" s="74">
        <f t="shared" si="3"/>
        <v>157.13099999999997</v>
      </c>
      <c r="V32" s="70">
        <f t="shared" si="4"/>
        <v>157</v>
      </c>
      <c r="W32" s="70"/>
      <c r="X32" s="70">
        <f t="shared" si="5"/>
        <v>109.92446496013429</v>
      </c>
      <c r="Y32" s="70">
        <f t="shared" si="6"/>
        <v>9.9244649601342871</v>
      </c>
      <c r="Z32" s="70">
        <f t="shared" si="7"/>
        <v>10</v>
      </c>
      <c r="AA32" s="24">
        <f t="shared" si="8"/>
        <v>157</v>
      </c>
      <c r="AB32" s="67">
        <f t="shared" si="9"/>
        <v>257</v>
      </c>
    </row>
    <row r="33" spans="1:28" ht="15" customHeight="1" x14ac:dyDescent="0.25">
      <c r="A33" s="71">
        <v>650</v>
      </c>
      <c r="B33" s="71">
        <v>100</v>
      </c>
      <c r="C33" s="68">
        <v>0.59</v>
      </c>
      <c r="D33" s="68">
        <v>269.27</v>
      </c>
      <c r="E33" s="68">
        <v>210.13</v>
      </c>
      <c r="F33" s="68">
        <f t="shared" si="0"/>
        <v>80.714285714285708</v>
      </c>
      <c r="G33" s="68">
        <v>0</v>
      </c>
      <c r="H33" s="68">
        <f t="shared" si="1"/>
        <v>159.28571428571428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274.05399999999997</v>
      </c>
      <c r="U33" s="74">
        <f t="shared" si="3"/>
        <v>174.05399999999997</v>
      </c>
      <c r="V33" s="70">
        <f t="shared" si="4"/>
        <v>174</v>
      </c>
      <c r="W33" s="70"/>
      <c r="X33" s="70">
        <f t="shared" si="5"/>
        <v>109.92446496013429</v>
      </c>
      <c r="Y33" s="70">
        <f t="shared" si="6"/>
        <v>9.9244649601342871</v>
      </c>
      <c r="Z33" s="70">
        <f t="shared" si="7"/>
        <v>10</v>
      </c>
      <c r="AA33" s="24">
        <f t="shared" si="8"/>
        <v>174</v>
      </c>
      <c r="AB33" s="67">
        <f t="shared" si="9"/>
        <v>274</v>
      </c>
    </row>
    <row r="34" spans="1:28" ht="15" customHeight="1" x14ac:dyDescent="0.25">
      <c r="A34" s="71">
        <v>735</v>
      </c>
      <c r="B34" s="71">
        <v>100</v>
      </c>
      <c r="C34" s="68">
        <v>2.35</v>
      </c>
      <c r="D34" s="68">
        <v>269.35000000000002</v>
      </c>
      <c r="E34" s="68">
        <v>210.13</v>
      </c>
      <c r="F34" s="68">
        <f t="shared" si="0"/>
        <v>80</v>
      </c>
      <c r="G34" s="68">
        <v>0</v>
      </c>
      <c r="H34" s="68">
        <f t="shared" si="1"/>
        <v>185.83333333333334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3">IF(RAND()&lt;0.5,0,1)</f>
        <v>1</v>
      </c>
      <c r="N34" s="26"/>
      <c r="O34" s="26"/>
      <c r="P34" s="25"/>
      <c r="Q34" s="25"/>
      <c r="T34" s="22">
        <v>269.61599999999999</v>
      </c>
      <c r="U34" s="74">
        <f t="shared" ref="U34:U65" si="14">T34-B34</f>
        <v>169.61599999999999</v>
      </c>
      <c r="V34" s="70">
        <f t="shared" ref="V34:V65" si="15">ROUND(U34,0)</f>
        <v>170</v>
      </c>
      <c r="W34" s="70"/>
      <c r="X34" s="70">
        <f t="shared" ref="X34:X65" si="16">B34/$W$2*$W$3</f>
        <v>109.92446496013429</v>
      </c>
      <c r="Y34" s="70">
        <f t="shared" ref="Y34:Y65" si="17">X34-B34</f>
        <v>9.9244649601342871</v>
      </c>
      <c r="Z34" s="70">
        <f t="shared" ref="Z34:Z65" si="18">ROUND(Y34,0)</f>
        <v>10</v>
      </c>
      <c r="AA34" s="24">
        <f t="shared" ref="AA34:AA65" si="19">IF(V34&gt;=0,V34,Z34)</f>
        <v>170</v>
      </c>
      <c r="AB34" s="67">
        <f t="shared" ref="AB34:AB65" si="20">B34+AA34</f>
        <v>270</v>
      </c>
    </row>
    <row r="35" spans="1:28" ht="15" customHeight="1" x14ac:dyDescent="0.25">
      <c r="A35" s="71">
        <v>830</v>
      </c>
      <c r="B35" s="71">
        <v>100</v>
      </c>
      <c r="C35" s="68">
        <v>8.32</v>
      </c>
      <c r="D35" s="68">
        <v>269.43</v>
      </c>
      <c r="E35" s="68">
        <v>210.13</v>
      </c>
      <c r="F35" s="68">
        <f t="shared" si="0"/>
        <v>77</v>
      </c>
      <c r="G35" s="68">
        <v>0</v>
      </c>
      <c r="H35" s="68">
        <f t="shared" si="1"/>
        <v>223</v>
      </c>
      <c r="I35" s="68">
        <v>0</v>
      </c>
      <c r="J35" s="72">
        <f t="shared" ref="J35:J66" si="21">IF(ABS(B35-B34)&lt;=50,1,0)</f>
        <v>1</v>
      </c>
      <c r="K35" s="72">
        <f t="shared" ref="K35:K66" si="22">IF(ABS((B35-B34))&lt;=50,1,IF((B35-B34)*(1)&gt;=0,1,-1))</f>
        <v>1</v>
      </c>
      <c r="L35" s="72">
        <f t="shared" si="12"/>
        <v>1</v>
      </c>
      <c r="M35" s="72">
        <f t="shared" ca="1" si="13"/>
        <v>1</v>
      </c>
      <c r="N35" s="26"/>
      <c r="O35" s="26"/>
      <c r="P35" s="25"/>
      <c r="Q35" s="25"/>
      <c r="T35" s="22">
        <v>309.27</v>
      </c>
      <c r="U35" s="74">
        <f t="shared" si="14"/>
        <v>209.26999999999998</v>
      </c>
      <c r="V35" s="70">
        <f t="shared" si="15"/>
        <v>209</v>
      </c>
      <c r="W35" s="70"/>
      <c r="X35" s="70">
        <f t="shared" si="16"/>
        <v>109.92446496013429</v>
      </c>
      <c r="Y35" s="70">
        <f t="shared" si="17"/>
        <v>9.9244649601342871</v>
      </c>
      <c r="Z35" s="70">
        <f t="shared" si="18"/>
        <v>10</v>
      </c>
      <c r="AA35" s="24">
        <f t="shared" si="19"/>
        <v>209</v>
      </c>
      <c r="AB35" s="67">
        <f t="shared" si="20"/>
        <v>309</v>
      </c>
    </row>
    <row r="36" spans="1:28" ht="15" customHeight="1" x14ac:dyDescent="0.25">
      <c r="A36" s="71">
        <v>740</v>
      </c>
      <c r="B36" s="71">
        <v>100</v>
      </c>
      <c r="C36" s="68">
        <v>9.9499999999999993</v>
      </c>
      <c r="D36" s="68">
        <v>269.51</v>
      </c>
      <c r="E36" s="68">
        <v>210.13</v>
      </c>
      <c r="F36" s="68">
        <f t="shared" si="0"/>
        <v>118.75</v>
      </c>
      <c r="G36" s="68">
        <v>0</v>
      </c>
      <c r="H36" s="68">
        <f t="shared" si="1"/>
        <v>278.75</v>
      </c>
      <c r="I36" s="68">
        <v>0</v>
      </c>
      <c r="J36" s="72">
        <f t="shared" si="21"/>
        <v>1</v>
      </c>
      <c r="K36" s="72">
        <f t="shared" si="22"/>
        <v>1</v>
      </c>
      <c r="L36" s="72">
        <f t="shared" si="12"/>
        <v>1</v>
      </c>
      <c r="M36" s="72">
        <f t="shared" ca="1" si="13"/>
        <v>1</v>
      </c>
      <c r="N36" s="26"/>
      <c r="O36" s="26"/>
      <c r="P36" s="25"/>
      <c r="Q36" s="25"/>
      <c r="T36" s="22">
        <v>303.80099999999999</v>
      </c>
      <c r="U36" s="74">
        <f t="shared" si="14"/>
        <v>203.80099999999999</v>
      </c>
      <c r="V36" s="70">
        <f t="shared" si="15"/>
        <v>204</v>
      </c>
      <c r="W36" s="70"/>
      <c r="X36" s="70">
        <f t="shared" si="16"/>
        <v>109.92446496013429</v>
      </c>
      <c r="Y36" s="70">
        <f t="shared" si="17"/>
        <v>9.9244649601342871</v>
      </c>
      <c r="Z36" s="70">
        <f t="shared" si="18"/>
        <v>10</v>
      </c>
      <c r="AA36" s="24">
        <f t="shared" si="19"/>
        <v>204</v>
      </c>
      <c r="AB36" s="67">
        <f t="shared" si="20"/>
        <v>304</v>
      </c>
    </row>
    <row r="37" spans="1:28" ht="15" customHeight="1" x14ac:dyDescent="0.25">
      <c r="A37" s="71">
        <v>785</v>
      </c>
      <c r="B37" s="71">
        <v>70</v>
      </c>
      <c r="C37" s="68">
        <v>7.86</v>
      </c>
      <c r="D37" s="68">
        <v>269.58999999999997</v>
      </c>
      <c r="E37" s="68">
        <v>209.85</v>
      </c>
      <c r="F37" s="68">
        <f t="shared" si="0"/>
        <v>143.33333333333334</v>
      </c>
      <c r="G37" s="68">
        <v>0</v>
      </c>
      <c r="H37" s="68">
        <f t="shared" si="1"/>
        <v>381.66666666666669</v>
      </c>
      <c r="I37" s="68">
        <v>0</v>
      </c>
      <c r="J37" s="72">
        <f t="shared" si="21"/>
        <v>1</v>
      </c>
      <c r="K37" s="72">
        <f t="shared" si="22"/>
        <v>1</v>
      </c>
      <c r="L37" s="72">
        <f t="shared" si="12"/>
        <v>1</v>
      </c>
      <c r="M37" s="72">
        <f t="shared" ca="1" si="13"/>
        <v>1</v>
      </c>
      <c r="N37" s="26"/>
      <c r="O37" s="26"/>
      <c r="P37" s="25"/>
      <c r="Q37" s="25"/>
      <c r="T37" s="22">
        <v>291.10199999999998</v>
      </c>
      <c r="U37" s="74">
        <f t="shared" si="14"/>
        <v>221.10199999999998</v>
      </c>
      <c r="V37" s="70">
        <f t="shared" si="15"/>
        <v>221</v>
      </c>
      <c r="W37" s="70"/>
      <c r="X37" s="70">
        <f t="shared" si="16"/>
        <v>76.947125472094001</v>
      </c>
      <c r="Y37" s="70">
        <f t="shared" si="17"/>
        <v>6.947125472094001</v>
      </c>
      <c r="Z37" s="70">
        <f t="shared" si="18"/>
        <v>7</v>
      </c>
      <c r="AA37" s="24">
        <f t="shared" si="19"/>
        <v>221</v>
      </c>
      <c r="AB37" s="67">
        <f t="shared" si="20"/>
        <v>291</v>
      </c>
    </row>
    <row r="38" spans="1:28" ht="15" customHeight="1" x14ac:dyDescent="0.25">
      <c r="A38" s="71">
        <v>790</v>
      </c>
      <c r="B38" s="71">
        <v>70</v>
      </c>
      <c r="C38" s="68">
        <v>2.52</v>
      </c>
      <c r="D38" s="68">
        <v>269.67</v>
      </c>
      <c r="E38" s="68">
        <v>209.85</v>
      </c>
      <c r="F38" s="68">
        <f t="shared" si="0"/>
        <v>212.5</v>
      </c>
      <c r="G38" s="68">
        <v>0</v>
      </c>
      <c r="H38" s="68">
        <f t="shared" si="1"/>
        <v>572.5</v>
      </c>
      <c r="I38" s="68">
        <v>0</v>
      </c>
      <c r="J38" s="72">
        <f t="shared" si="21"/>
        <v>1</v>
      </c>
      <c r="K38" s="72">
        <f t="shared" si="22"/>
        <v>1</v>
      </c>
      <c r="L38" s="72">
        <f t="shared" si="12"/>
        <v>1</v>
      </c>
      <c r="M38" s="72">
        <f t="shared" ca="1" si="13"/>
        <v>1</v>
      </c>
      <c r="N38" s="26"/>
      <c r="O38" s="26"/>
      <c r="P38" s="25"/>
      <c r="Q38" s="25"/>
      <c r="T38" s="22">
        <v>277.447</v>
      </c>
      <c r="U38" s="74">
        <f t="shared" si="14"/>
        <v>207.447</v>
      </c>
      <c r="V38" s="70">
        <f t="shared" si="15"/>
        <v>207</v>
      </c>
      <c r="W38" s="70"/>
      <c r="X38" s="70">
        <f t="shared" si="16"/>
        <v>76.947125472094001</v>
      </c>
      <c r="Y38" s="70">
        <f t="shared" si="17"/>
        <v>6.947125472094001</v>
      </c>
      <c r="Z38" s="70">
        <f t="shared" si="18"/>
        <v>7</v>
      </c>
      <c r="AA38" s="24">
        <f t="shared" si="19"/>
        <v>207</v>
      </c>
      <c r="AB38" s="67">
        <f t="shared" si="20"/>
        <v>277</v>
      </c>
    </row>
    <row r="39" spans="1:28" ht="15" customHeight="1" x14ac:dyDescent="0.25">
      <c r="A39" s="71">
        <v>695</v>
      </c>
      <c r="B39" s="71">
        <v>70</v>
      </c>
      <c r="C39" s="68">
        <v>0.73</v>
      </c>
      <c r="D39" s="68">
        <v>269.74</v>
      </c>
      <c r="E39" s="68">
        <v>209.85</v>
      </c>
      <c r="F39" s="68">
        <f t="shared" si="0"/>
        <v>520</v>
      </c>
      <c r="G39" s="68">
        <v>0</v>
      </c>
      <c r="H39" s="68">
        <f t="shared" si="1"/>
        <v>1145</v>
      </c>
      <c r="I39" s="68">
        <v>0</v>
      </c>
      <c r="J39" s="72">
        <f t="shared" si="21"/>
        <v>1</v>
      </c>
      <c r="K39" s="72">
        <f t="shared" si="22"/>
        <v>1</v>
      </c>
      <c r="L39" s="72">
        <f t="shared" ref="L39:L70" si="23">IF(OR(COUNTIF(K35:K39,1)=5,COUNTIF(K35:K39,-1)=5),1,0)</f>
        <v>1</v>
      </c>
      <c r="M39" s="72">
        <f t="shared" ca="1" si="13"/>
        <v>1</v>
      </c>
      <c r="N39" s="26"/>
      <c r="O39" s="26"/>
      <c r="P39" s="25"/>
      <c r="Q39" s="25"/>
      <c r="T39" s="22">
        <v>276.733</v>
      </c>
      <c r="U39" s="74">
        <f t="shared" si="14"/>
        <v>206.733</v>
      </c>
      <c r="V39" s="70">
        <f t="shared" si="15"/>
        <v>207</v>
      </c>
      <c r="W39" s="70"/>
      <c r="X39" s="70">
        <f t="shared" si="16"/>
        <v>76.947125472094001</v>
      </c>
      <c r="Y39" s="70">
        <f t="shared" si="17"/>
        <v>6.947125472094001</v>
      </c>
      <c r="Z39" s="70">
        <f t="shared" si="18"/>
        <v>7</v>
      </c>
      <c r="AA39" s="24">
        <f t="shared" si="19"/>
        <v>207</v>
      </c>
      <c r="AB39" s="67">
        <f t="shared" si="20"/>
        <v>277</v>
      </c>
    </row>
    <row r="40" spans="1:28" ht="15" customHeight="1" x14ac:dyDescent="0.25">
      <c r="A40" s="79">
        <v>1215</v>
      </c>
      <c r="B40" s="71">
        <v>70</v>
      </c>
      <c r="C40" s="68">
        <v>0.7</v>
      </c>
      <c r="D40" s="68">
        <v>269.88</v>
      </c>
      <c r="E40" s="68">
        <v>209.85</v>
      </c>
      <c r="F40" s="80">
        <v>0</v>
      </c>
      <c r="G40" s="80">
        <v>0</v>
      </c>
      <c r="H40" s="80">
        <v>0</v>
      </c>
      <c r="I40" s="80">
        <v>0</v>
      </c>
      <c r="J40" s="72">
        <f t="shared" si="21"/>
        <v>1</v>
      </c>
      <c r="K40" s="72">
        <f t="shared" si="22"/>
        <v>1</v>
      </c>
      <c r="L40" s="72">
        <f t="shared" si="23"/>
        <v>1</v>
      </c>
      <c r="M40" s="72">
        <f t="shared" ca="1" si="13"/>
        <v>0</v>
      </c>
      <c r="N40" s="26"/>
      <c r="O40" s="26"/>
      <c r="P40" s="25"/>
      <c r="Q40" s="25"/>
      <c r="T40" s="22">
        <v>316.36399999999998</v>
      </c>
      <c r="U40" s="74">
        <f t="shared" si="14"/>
        <v>246.36399999999998</v>
      </c>
      <c r="V40" s="70">
        <f t="shared" si="15"/>
        <v>246</v>
      </c>
      <c r="W40" s="70"/>
      <c r="X40" s="70">
        <f t="shared" si="16"/>
        <v>76.947125472094001</v>
      </c>
      <c r="Y40" s="70">
        <f t="shared" si="17"/>
        <v>6.947125472094001</v>
      </c>
      <c r="Z40" s="70">
        <f t="shared" si="18"/>
        <v>7</v>
      </c>
      <c r="AA40" s="24">
        <f t="shared" si="19"/>
        <v>246</v>
      </c>
      <c r="AB40" s="67">
        <f t="shared" si="20"/>
        <v>316</v>
      </c>
    </row>
    <row r="41" spans="1:28" ht="15" customHeight="1" x14ac:dyDescent="0.25">
      <c r="A41" s="71">
        <v>1000</v>
      </c>
      <c r="B41" s="71">
        <v>70</v>
      </c>
      <c r="C41" s="68">
        <v>0.12</v>
      </c>
      <c r="D41" s="68">
        <v>269.99</v>
      </c>
      <c r="E41" s="68">
        <v>209.85</v>
      </c>
      <c r="F41" s="68">
        <v>0</v>
      </c>
      <c r="G41" s="68">
        <f t="shared" ref="G41:G80" si="24">($A$40-A41)/(ROW(A41)-ROW($A$40))</f>
        <v>215</v>
      </c>
      <c r="H41" s="68">
        <v>0</v>
      </c>
      <c r="I41" s="68">
        <f t="shared" ref="I41:I80" si="25">($A$40-B41)/(ROW(B41)-ROW($A$40))</f>
        <v>1145</v>
      </c>
      <c r="J41" s="72">
        <f t="shared" si="21"/>
        <v>1</v>
      </c>
      <c r="K41" s="72">
        <f t="shared" si="22"/>
        <v>1</v>
      </c>
      <c r="L41" s="72">
        <f t="shared" si="23"/>
        <v>1</v>
      </c>
      <c r="M41" s="72">
        <f t="shared" ca="1" si="13"/>
        <v>1</v>
      </c>
      <c r="N41" s="26"/>
      <c r="O41" s="26"/>
      <c r="P41" s="25"/>
      <c r="Q41" s="25"/>
      <c r="T41" s="22">
        <v>366.72500000000002</v>
      </c>
      <c r="U41" s="74">
        <f t="shared" si="14"/>
        <v>296.72500000000002</v>
      </c>
      <c r="V41" s="70">
        <f t="shared" si="15"/>
        <v>297</v>
      </c>
      <c r="W41" s="70"/>
      <c r="X41" s="70">
        <f t="shared" si="16"/>
        <v>76.947125472094001</v>
      </c>
      <c r="Y41" s="70">
        <f t="shared" si="17"/>
        <v>6.947125472094001</v>
      </c>
      <c r="Z41" s="70">
        <f t="shared" si="18"/>
        <v>7</v>
      </c>
      <c r="AA41" s="24">
        <f t="shared" si="19"/>
        <v>297</v>
      </c>
      <c r="AB41" s="67">
        <f t="shared" si="20"/>
        <v>367</v>
      </c>
    </row>
    <row r="42" spans="1:28" ht="15" customHeight="1" x14ac:dyDescent="0.25">
      <c r="A42" s="71">
        <v>950</v>
      </c>
      <c r="B42" s="71">
        <v>40</v>
      </c>
      <c r="C42" s="68">
        <v>0.1</v>
      </c>
      <c r="D42" s="68">
        <v>270.08999999999997</v>
      </c>
      <c r="E42" s="68">
        <v>209.55</v>
      </c>
      <c r="F42" s="68">
        <v>0</v>
      </c>
      <c r="G42" s="68">
        <f t="shared" si="24"/>
        <v>132.5</v>
      </c>
      <c r="H42" s="68">
        <v>0</v>
      </c>
      <c r="I42" s="68">
        <f t="shared" si="25"/>
        <v>587.5</v>
      </c>
      <c r="J42" s="72">
        <f t="shared" si="21"/>
        <v>1</v>
      </c>
      <c r="K42" s="72">
        <f t="shared" si="22"/>
        <v>1</v>
      </c>
      <c r="L42" s="72">
        <f t="shared" si="23"/>
        <v>1</v>
      </c>
      <c r="M42" s="72">
        <f t="shared" ca="1" si="13"/>
        <v>0</v>
      </c>
      <c r="N42" s="26"/>
      <c r="O42" s="26"/>
      <c r="P42" s="25"/>
      <c r="Q42" s="25"/>
      <c r="T42" s="22">
        <v>360.77699999999999</v>
      </c>
      <c r="U42" s="74">
        <f t="shared" si="14"/>
        <v>320.77699999999999</v>
      </c>
      <c r="V42" s="70">
        <f t="shared" si="15"/>
        <v>321</v>
      </c>
      <c r="W42" s="70"/>
      <c r="X42" s="70">
        <f t="shared" si="16"/>
        <v>43.969785984053715</v>
      </c>
      <c r="Y42" s="70">
        <f t="shared" si="17"/>
        <v>3.9697859840537149</v>
      </c>
      <c r="Z42" s="70">
        <f t="shared" si="18"/>
        <v>4</v>
      </c>
      <c r="AA42" s="24">
        <f t="shared" si="19"/>
        <v>321</v>
      </c>
      <c r="AB42" s="67">
        <f t="shared" si="20"/>
        <v>361</v>
      </c>
    </row>
    <row r="43" spans="1:28" ht="15" customHeight="1" x14ac:dyDescent="0.25">
      <c r="A43" s="71">
        <v>1050</v>
      </c>
      <c r="B43" s="71">
        <v>40</v>
      </c>
      <c r="C43" s="68">
        <v>0.05</v>
      </c>
      <c r="D43" s="68">
        <v>270.2</v>
      </c>
      <c r="E43" s="68">
        <v>209.55</v>
      </c>
      <c r="F43" s="68">
        <v>0</v>
      </c>
      <c r="G43" s="68">
        <f t="shared" si="24"/>
        <v>55</v>
      </c>
      <c r="H43" s="68">
        <v>0</v>
      </c>
      <c r="I43" s="68">
        <f t="shared" si="25"/>
        <v>391.66666666666669</v>
      </c>
      <c r="J43" s="72">
        <f t="shared" si="21"/>
        <v>1</v>
      </c>
      <c r="K43" s="72">
        <f t="shared" si="22"/>
        <v>1</v>
      </c>
      <c r="L43" s="72">
        <f t="shared" si="23"/>
        <v>1</v>
      </c>
      <c r="M43" s="72">
        <f t="shared" ca="1" si="13"/>
        <v>0</v>
      </c>
      <c r="N43" s="26"/>
      <c r="O43" s="26"/>
      <c r="P43" s="25"/>
      <c r="Q43" s="25"/>
      <c r="T43" s="22">
        <v>390.505</v>
      </c>
      <c r="U43" s="74">
        <f t="shared" si="14"/>
        <v>350.505</v>
      </c>
      <c r="V43" s="70">
        <f t="shared" si="15"/>
        <v>351</v>
      </c>
      <c r="W43" s="70"/>
      <c r="X43" s="70">
        <f t="shared" si="16"/>
        <v>43.969785984053715</v>
      </c>
      <c r="Y43" s="70">
        <f t="shared" si="17"/>
        <v>3.9697859840537149</v>
      </c>
      <c r="Z43" s="70">
        <f t="shared" si="18"/>
        <v>4</v>
      </c>
      <c r="AA43" s="24">
        <f t="shared" si="19"/>
        <v>351</v>
      </c>
      <c r="AB43" s="67">
        <f t="shared" si="20"/>
        <v>391</v>
      </c>
    </row>
    <row r="44" spans="1:28" ht="15" customHeight="1" x14ac:dyDescent="0.25">
      <c r="A44" s="71">
        <v>850</v>
      </c>
      <c r="B44" s="71">
        <v>40</v>
      </c>
      <c r="C44" s="68">
        <v>0</v>
      </c>
      <c r="D44" s="68">
        <v>270.27999999999997</v>
      </c>
      <c r="E44" s="68">
        <v>209.55</v>
      </c>
      <c r="F44" s="68">
        <v>0</v>
      </c>
      <c r="G44" s="68">
        <f t="shared" si="24"/>
        <v>91.25</v>
      </c>
      <c r="H44" s="68">
        <v>0</v>
      </c>
      <c r="I44" s="68">
        <f t="shared" si="25"/>
        <v>293.75</v>
      </c>
      <c r="J44" s="72">
        <f t="shared" si="21"/>
        <v>1</v>
      </c>
      <c r="K44" s="72">
        <f t="shared" si="22"/>
        <v>1</v>
      </c>
      <c r="L44" s="72">
        <f t="shared" si="23"/>
        <v>1</v>
      </c>
      <c r="M44" s="72">
        <f t="shared" ca="1" si="13"/>
        <v>0</v>
      </c>
      <c r="N44" s="26"/>
      <c r="O44" s="26"/>
      <c r="P44" s="25"/>
      <c r="Q44" s="25"/>
      <c r="T44" s="22">
        <v>350.399</v>
      </c>
      <c r="U44" s="74">
        <f t="shared" si="14"/>
        <v>310.399</v>
      </c>
      <c r="V44" s="70">
        <f t="shared" si="15"/>
        <v>310</v>
      </c>
      <c r="W44" s="70"/>
      <c r="X44" s="70">
        <f t="shared" si="16"/>
        <v>43.969785984053715</v>
      </c>
      <c r="Y44" s="70">
        <f t="shared" si="17"/>
        <v>3.9697859840537149</v>
      </c>
      <c r="Z44" s="70">
        <f t="shared" si="18"/>
        <v>4</v>
      </c>
      <c r="AA44" s="24">
        <f t="shared" si="19"/>
        <v>310</v>
      </c>
      <c r="AB44" s="67">
        <f t="shared" si="20"/>
        <v>350</v>
      </c>
    </row>
    <row r="45" spans="1:28" ht="15" customHeight="1" x14ac:dyDescent="0.25">
      <c r="A45" s="71">
        <v>800</v>
      </c>
      <c r="B45" s="71">
        <v>40</v>
      </c>
      <c r="C45" s="68">
        <v>0</v>
      </c>
      <c r="D45" s="68">
        <v>270.37</v>
      </c>
      <c r="E45" s="68">
        <v>209.55</v>
      </c>
      <c r="F45" s="68">
        <v>0</v>
      </c>
      <c r="G45" s="68">
        <f t="shared" si="24"/>
        <v>83</v>
      </c>
      <c r="H45" s="68">
        <v>0</v>
      </c>
      <c r="I45" s="68">
        <f t="shared" si="25"/>
        <v>235</v>
      </c>
      <c r="J45" s="72">
        <f t="shared" si="21"/>
        <v>1</v>
      </c>
      <c r="K45" s="72">
        <f t="shared" si="22"/>
        <v>1</v>
      </c>
      <c r="L45" s="72">
        <f t="shared" si="23"/>
        <v>1</v>
      </c>
      <c r="M45" s="72">
        <f t="shared" ca="1" si="13"/>
        <v>0</v>
      </c>
      <c r="N45" s="26"/>
      <c r="O45" s="26"/>
      <c r="P45" s="25"/>
      <c r="Q45" s="25"/>
      <c r="T45" s="22">
        <v>378.51299999999998</v>
      </c>
      <c r="U45" s="74">
        <f t="shared" si="14"/>
        <v>338.51299999999998</v>
      </c>
      <c r="V45" s="70">
        <f t="shared" si="15"/>
        <v>339</v>
      </c>
      <c r="W45" s="70"/>
      <c r="X45" s="70">
        <f t="shared" si="16"/>
        <v>43.969785984053715</v>
      </c>
      <c r="Y45" s="70">
        <f t="shared" si="17"/>
        <v>3.9697859840537149</v>
      </c>
      <c r="Z45" s="70">
        <f t="shared" si="18"/>
        <v>4</v>
      </c>
      <c r="AA45" s="24">
        <f t="shared" si="19"/>
        <v>339</v>
      </c>
      <c r="AB45" s="67">
        <f t="shared" si="20"/>
        <v>379</v>
      </c>
    </row>
    <row r="46" spans="1:28" ht="15" customHeight="1" x14ac:dyDescent="0.25">
      <c r="A46" s="71">
        <v>750</v>
      </c>
      <c r="B46" s="71">
        <v>40</v>
      </c>
      <c r="C46" s="68">
        <v>0.18</v>
      </c>
      <c r="D46" s="68">
        <v>270.44</v>
      </c>
      <c r="E46" s="68">
        <v>209.55</v>
      </c>
      <c r="F46" s="68">
        <v>0</v>
      </c>
      <c r="G46" s="68">
        <f t="shared" si="24"/>
        <v>77.5</v>
      </c>
      <c r="H46" s="68">
        <v>0</v>
      </c>
      <c r="I46" s="68">
        <f t="shared" si="25"/>
        <v>195.83333333333334</v>
      </c>
      <c r="J46" s="72">
        <f t="shared" si="21"/>
        <v>1</v>
      </c>
      <c r="K46" s="72">
        <f t="shared" si="22"/>
        <v>1</v>
      </c>
      <c r="L46" s="72">
        <f t="shared" si="23"/>
        <v>1</v>
      </c>
      <c r="M46" s="72">
        <f t="shared" ca="1" si="13"/>
        <v>1</v>
      </c>
      <c r="N46" s="26"/>
      <c r="O46" s="26"/>
      <c r="P46" s="25"/>
      <c r="Q46" s="25"/>
      <c r="T46" s="22">
        <v>366.91699999999997</v>
      </c>
      <c r="U46" s="74">
        <f t="shared" si="14"/>
        <v>326.91699999999997</v>
      </c>
      <c r="V46" s="70">
        <f t="shared" si="15"/>
        <v>327</v>
      </c>
      <c r="W46" s="70"/>
      <c r="X46" s="70">
        <f t="shared" si="16"/>
        <v>43.969785984053715</v>
      </c>
      <c r="Y46" s="70">
        <f t="shared" si="17"/>
        <v>3.9697859840537149</v>
      </c>
      <c r="Z46" s="70">
        <f t="shared" si="18"/>
        <v>4</v>
      </c>
      <c r="AA46" s="24">
        <f t="shared" si="19"/>
        <v>327</v>
      </c>
      <c r="AB46" s="67">
        <f t="shared" si="20"/>
        <v>367</v>
      </c>
    </row>
    <row r="47" spans="1:28" ht="15" customHeight="1" x14ac:dyDescent="0.25">
      <c r="A47" s="71">
        <v>700</v>
      </c>
      <c r="B47" s="71">
        <v>30</v>
      </c>
      <c r="C47" s="68">
        <v>2.92</v>
      </c>
      <c r="D47" s="68">
        <v>270.52</v>
      </c>
      <c r="E47" s="68">
        <v>209.4</v>
      </c>
      <c r="F47" s="68">
        <v>0</v>
      </c>
      <c r="G47" s="68">
        <f t="shared" si="24"/>
        <v>73.571428571428569</v>
      </c>
      <c r="H47" s="68">
        <v>0</v>
      </c>
      <c r="I47" s="68">
        <f t="shared" si="25"/>
        <v>169.28571428571428</v>
      </c>
      <c r="J47" s="72">
        <f t="shared" si="21"/>
        <v>1</v>
      </c>
      <c r="K47" s="72">
        <f t="shared" si="22"/>
        <v>1</v>
      </c>
      <c r="L47" s="72">
        <f t="shared" si="23"/>
        <v>1</v>
      </c>
      <c r="M47" s="72">
        <f t="shared" ca="1" si="13"/>
        <v>0</v>
      </c>
      <c r="N47" s="26"/>
      <c r="O47" s="26"/>
      <c r="P47" s="25"/>
      <c r="Q47" s="25"/>
      <c r="T47" s="22">
        <v>385.30099999999999</v>
      </c>
      <c r="U47" s="74">
        <f t="shared" si="14"/>
        <v>355.30099999999999</v>
      </c>
      <c r="V47" s="70">
        <f t="shared" si="15"/>
        <v>355</v>
      </c>
      <c r="W47" s="70"/>
      <c r="X47" s="70">
        <f t="shared" si="16"/>
        <v>32.977339488040286</v>
      </c>
      <c r="Y47" s="70">
        <f t="shared" si="17"/>
        <v>2.9773394880402861</v>
      </c>
      <c r="Z47" s="70">
        <f t="shared" si="18"/>
        <v>3</v>
      </c>
      <c r="AA47" s="24">
        <f t="shared" si="19"/>
        <v>355</v>
      </c>
      <c r="AB47" s="67">
        <f t="shared" si="20"/>
        <v>385</v>
      </c>
    </row>
    <row r="48" spans="1:28" ht="15" customHeight="1" x14ac:dyDescent="0.25">
      <c r="A48" s="71">
        <v>545</v>
      </c>
      <c r="B48" s="71">
        <v>30</v>
      </c>
      <c r="C48" s="68">
        <v>3.44</v>
      </c>
      <c r="D48" s="68">
        <v>270.57</v>
      </c>
      <c r="E48" s="68">
        <v>209.4</v>
      </c>
      <c r="F48" s="68">
        <v>0</v>
      </c>
      <c r="G48" s="68">
        <f t="shared" si="24"/>
        <v>83.75</v>
      </c>
      <c r="H48" s="68">
        <v>0</v>
      </c>
      <c r="I48" s="68">
        <f t="shared" si="25"/>
        <v>148.125</v>
      </c>
      <c r="J48" s="72">
        <f t="shared" si="21"/>
        <v>1</v>
      </c>
      <c r="K48" s="72">
        <f t="shared" si="22"/>
        <v>1</v>
      </c>
      <c r="L48" s="72">
        <f t="shared" si="23"/>
        <v>1</v>
      </c>
      <c r="M48" s="72">
        <f t="shared" ca="1" si="13"/>
        <v>1</v>
      </c>
      <c r="N48" s="26"/>
      <c r="O48" s="26"/>
      <c r="P48" s="25"/>
      <c r="Q48" s="25"/>
      <c r="T48" s="22">
        <v>372.642</v>
      </c>
      <c r="U48" s="74">
        <f t="shared" si="14"/>
        <v>342.642</v>
      </c>
      <c r="V48" s="70">
        <f t="shared" si="15"/>
        <v>343</v>
      </c>
      <c r="W48" s="70"/>
      <c r="X48" s="70">
        <f t="shared" si="16"/>
        <v>32.977339488040286</v>
      </c>
      <c r="Y48" s="70">
        <f t="shared" si="17"/>
        <v>2.9773394880402861</v>
      </c>
      <c r="Z48" s="70">
        <f t="shared" si="18"/>
        <v>3</v>
      </c>
      <c r="AA48" s="24">
        <f t="shared" si="19"/>
        <v>343</v>
      </c>
      <c r="AB48" s="67">
        <f t="shared" si="20"/>
        <v>373</v>
      </c>
    </row>
    <row r="49" spans="1:28" ht="15" customHeight="1" x14ac:dyDescent="0.25">
      <c r="A49" s="71">
        <v>645</v>
      </c>
      <c r="B49" s="71">
        <v>30</v>
      </c>
      <c r="C49" s="68">
        <v>1.75</v>
      </c>
      <c r="D49" s="68">
        <v>270.64</v>
      </c>
      <c r="E49" s="68">
        <v>209.4</v>
      </c>
      <c r="F49" s="68">
        <v>0</v>
      </c>
      <c r="G49" s="68">
        <f t="shared" si="24"/>
        <v>63.333333333333336</v>
      </c>
      <c r="H49" s="68">
        <v>0</v>
      </c>
      <c r="I49" s="68">
        <f t="shared" si="25"/>
        <v>131.66666666666666</v>
      </c>
      <c r="J49" s="72">
        <f t="shared" si="21"/>
        <v>1</v>
      </c>
      <c r="K49" s="72">
        <f t="shared" si="22"/>
        <v>1</v>
      </c>
      <c r="L49" s="72">
        <f t="shared" si="23"/>
        <v>1</v>
      </c>
      <c r="M49" s="72">
        <f t="shared" ca="1" si="13"/>
        <v>1</v>
      </c>
      <c r="N49" s="26"/>
      <c r="O49" s="26"/>
      <c r="P49" s="25"/>
      <c r="Q49" s="25"/>
      <c r="T49" s="22">
        <v>390.31900000000002</v>
      </c>
      <c r="U49" s="74">
        <f t="shared" si="14"/>
        <v>360.31900000000002</v>
      </c>
      <c r="V49" s="70">
        <f t="shared" si="15"/>
        <v>360</v>
      </c>
      <c r="W49" s="70"/>
      <c r="X49" s="70">
        <f t="shared" si="16"/>
        <v>32.977339488040286</v>
      </c>
      <c r="Y49" s="70">
        <f t="shared" si="17"/>
        <v>2.9773394880402861</v>
      </c>
      <c r="Z49" s="70">
        <f t="shared" si="18"/>
        <v>3</v>
      </c>
      <c r="AA49" s="24">
        <f t="shared" si="19"/>
        <v>360</v>
      </c>
      <c r="AB49" s="67">
        <f t="shared" si="20"/>
        <v>390</v>
      </c>
    </row>
    <row r="50" spans="1:28" ht="15" customHeight="1" x14ac:dyDescent="0.25">
      <c r="A50" s="71">
        <v>397</v>
      </c>
      <c r="B50" s="71">
        <v>30</v>
      </c>
      <c r="C50" s="68">
        <v>1.61</v>
      </c>
      <c r="D50" s="68">
        <v>270.68</v>
      </c>
      <c r="E50" s="68">
        <v>209.4</v>
      </c>
      <c r="F50" s="68">
        <v>0</v>
      </c>
      <c r="G50" s="68">
        <f t="shared" si="24"/>
        <v>81.8</v>
      </c>
      <c r="H50" s="68">
        <v>0</v>
      </c>
      <c r="I50" s="68">
        <f t="shared" si="25"/>
        <v>118.5</v>
      </c>
      <c r="J50" s="72">
        <f t="shared" si="21"/>
        <v>1</v>
      </c>
      <c r="K50" s="72">
        <f t="shared" si="22"/>
        <v>1</v>
      </c>
      <c r="L50" s="72">
        <f t="shared" si="23"/>
        <v>1</v>
      </c>
      <c r="M50" s="72">
        <f t="shared" ca="1" si="13"/>
        <v>0</v>
      </c>
      <c r="N50" s="26"/>
      <c r="O50" s="26"/>
      <c r="P50" s="25"/>
      <c r="Q50" s="25"/>
      <c r="T50" s="22">
        <v>423.94200000000001</v>
      </c>
      <c r="U50" s="74">
        <f t="shared" si="14"/>
        <v>393.94200000000001</v>
      </c>
      <c r="V50" s="70">
        <f t="shared" si="15"/>
        <v>394</v>
      </c>
      <c r="W50" s="70"/>
      <c r="X50" s="70">
        <f t="shared" si="16"/>
        <v>32.977339488040286</v>
      </c>
      <c r="Y50" s="70">
        <f t="shared" si="17"/>
        <v>2.9773394880402861</v>
      </c>
      <c r="Z50" s="70">
        <f t="shared" si="18"/>
        <v>3</v>
      </c>
      <c r="AA50" s="24">
        <f t="shared" si="19"/>
        <v>394</v>
      </c>
      <c r="AB50" s="67">
        <f t="shared" si="20"/>
        <v>424</v>
      </c>
    </row>
    <row r="51" spans="1:28" ht="15" customHeight="1" x14ac:dyDescent="0.25">
      <c r="A51" s="71">
        <v>570</v>
      </c>
      <c r="B51" s="71">
        <v>30</v>
      </c>
      <c r="C51" s="68">
        <v>0.83</v>
      </c>
      <c r="D51" s="68">
        <v>270.74</v>
      </c>
      <c r="E51" s="68">
        <v>209.4</v>
      </c>
      <c r="F51" s="68">
        <v>0</v>
      </c>
      <c r="G51" s="68">
        <f t="shared" si="24"/>
        <v>58.636363636363633</v>
      </c>
      <c r="H51" s="68">
        <v>0</v>
      </c>
      <c r="I51" s="68">
        <f t="shared" si="25"/>
        <v>107.72727272727273</v>
      </c>
      <c r="J51" s="72">
        <f t="shared" si="21"/>
        <v>1</v>
      </c>
      <c r="K51" s="72">
        <f t="shared" si="22"/>
        <v>1</v>
      </c>
      <c r="L51" s="72">
        <f t="shared" si="23"/>
        <v>1</v>
      </c>
      <c r="M51" s="72">
        <f t="shared" ca="1" si="13"/>
        <v>1</v>
      </c>
      <c r="N51" s="26"/>
      <c r="O51" s="26"/>
      <c r="P51" s="25"/>
      <c r="Q51" s="25"/>
      <c r="T51" s="22">
        <v>650.67200000000003</v>
      </c>
      <c r="U51" s="74">
        <f t="shared" si="14"/>
        <v>620.67200000000003</v>
      </c>
      <c r="V51" s="70">
        <f t="shared" si="15"/>
        <v>621</v>
      </c>
      <c r="W51" s="70"/>
      <c r="X51" s="70">
        <f t="shared" si="16"/>
        <v>32.977339488040286</v>
      </c>
      <c r="Y51" s="70">
        <f t="shared" si="17"/>
        <v>2.9773394880402861</v>
      </c>
      <c r="Z51" s="70">
        <f t="shared" si="18"/>
        <v>3</v>
      </c>
      <c r="AA51" s="24">
        <f t="shared" si="19"/>
        <v>621</v>
      </c>
      <c r="AB51" s="67">
        <f t="shared" si="20"/>
        <v>651</v>
      </c>
    </row>
    <row r="52" spans="1:28" ht="15" customHeight="1" x14ac:dyDescent="0.25">
      <c r="A52" s="71">
        <v>495</v>
      </c>
      <c r="B52" s="71">
        <v>30</v>
      </c>
      <c r="C52" s="68">
        <v>3.4</v>
      </c>
      <c r="D52" s="68">
        <v>270.79000000000002</v>
      </c>
      <c r="E52" s="68">
        <v>209.4</v>
      </c>
      <c r="F52" s="68">
        <v>0</v>
      </c>
      <c r="G52" s="68">
        <f t="shared" si="24"/>
        <v>60</v>
      </c>
      <c r="H52" s="68">
        <v>0</v>
      </c>
      <c r="I52" s="68">
        <f t="shared" si="25"/>
        <v>98.75</v>
      </c>
      <c r="J52" s="72">
        <f t="shared" si="21"/>
        <v>1</v>
      </c>
      <c r="K52" s="72">
        <f t="shared" si="22"/>
        <v>1</v>
      </c>
      <c r="L52" s="72">
        <f t="shared" si="23"/>
        <v>1</v>
      </c>
      <c r="M52" s="72">
        <f t="shared" ca="1" si="13"/>
        <v>0</v>
      </c>
      <c r="N52" s="26"/>
      <c r="O52" s="26"/>
      <c r="P52" s="25"/>
      <c r="Q52" s="25"/>
      <c r="T52" s="22">
        <v>695.18600000000004</v>
      </c>
      <c r="U52" s="74">
        <f t="shared" si="14"/>
        <v>665.18600000000004</v>
      </c>
      <c r="V52" s="70">
        <f t="shared" si="15"/>
        <v>665</v>
      </c>
      <c r="W52" s="70"/>
      <c r="X52" s="70">
        <f t="shared" si="16"/>
        <v>32.977339488040286</v>
      </c>
      <c r="Y52" s="70">
        <f t="shared" si="17"/>
        <v>2.9773394880402861</v>
      </c>
      <c r="Z52" s="70">
        <f t="shared" si="18"/>
        <v>3</v>
      </c>
      <c r="AA52" s="24">
        <f t="shared" si="19"/>
        <v>665</v>
      </c>
      <c r="AB52" s="67">
        <f t="shared" si="20"/>
        <v>695</v>
      </c>
    </row>
    <row r="53" spans="1:28" ht="15" customHeight="1" x14ac:dyDescent="0.25">
      <c r="A53" s="71">
        <v>620</v>
      </c>
      <c r="B53" s="71">
        <v>30</v>
      </c>
      <c r="C53" s="68">
        <v>2.75</v>
      </c>
      <c r="D53" s="68">
        <v>270.86</v>
      </c>
      <c r="E53" s="68">
        <v>209.4</v>
      </c>
      <c r="F53" s="68">
        <v>0</v>
      </c>
      <c r="G53" s="68">
        <f t="shared" si="24"/>
        <v>45.769230769230766</v>
      </c>
      <c r="H53" s="68">
        <v>0</v>
      </c>
      <c r="I53" s="68">
        <f t="shared" si="25"/>
        <v>91.15384615384616</v>
      </c>
      <c r="J53" s="72">
        <f t="shared" si="21"/>
        <v>1</v>
      </c>
      <c r="K53" s="72">
        <f t="shared" si="22"/>
        <v>1</v>
      </c>
      <c r="L53" s="72">
        <f t="shared" si="23"/>
        <v>1</v>
      </c>
      <c r="M53" s="72">
        <f t="shared" ca="1" si="13"/>
        <v>0</v>
      </c>
      <c r="N53" s="26"/>
      <c r="O53" s="26"/>
      <c r="P53" s="25"/>
      <c r="Q53" s="25"/>
      <c r="T53" s="22">
        <v>783.69200000000001</v>
      </c>
      <c r="U53" s="74">
        <f t="shared" si="14"/>
        <v>753.69200000000001</v>
      </c>
      <c r="V53" s="70">
        <f t="shared" si="15"/>
        <v>754</v>
      </c>
      <c r="W53" s="70"/>
      <c r="X53" s="70">
        <f t="shared" si="16"/>
        <v>32.977339488040286</v>
      </c>
      <c r="Y53" s="70">
        <f t="shared" si="17"/>
        <v>2.9773394880402861</v>
      </c>
      <c r="Z53" s="70">
        <f t="shared" si="18"/>
        <v>3</v>
      </c>
      <c r="AA53" s="24">
        <f t="shared" si="19"/>
        <v>754</v>
      </c>
      <c r="AB53" s="67">
        <f t="shared" si="20"/>
        <v>784</v>
      </c>
    </row>
    <row r="54" spans="1:28" ht="15" customHeight="1" x14ac:dyDescent="0.25">
      <c r="A54" s="71">
        <v>645</v>
      </c>
      <c r="B54" s="71">
        <v>30</v>
      </c>
      <c r="C54" s="68">
        <v>0.73</v>
      </c>
      <c r="D54" s="68">
        <v>270.92</v>
      </c>
      <c r="E54" s="68">
        <v>209.4</v>
      </c>
      <c r="F54" s="68">
        <v>0</v>
      </c>
      <c r="G54" s="68">
        <f t="shared" si="24"/>
        <v>40.714285714285715</v>
      </c>
      <c r="H54" s="68">
        <v>0</v>
      </c>
      <c r="I54" s="68">
        <f t="shared" si="25"/>
        <v>84.642857142857139</v>
      </c>
      <c r="J54" s="72">
        <f t="shared" si="21"/>
        <v>1</v>
      </c>
      <c r="K54" s="72">
        <f t="shared" si="22"/>
        <v>1</v>
      </c>
      <c r="L54" s="72">
        <f t="shared" si="23"/>
        <v>1</v>
      </c>
      <c r="M54" s="72">
        <f t="shared" ca="1" si="13"/>
        <v>0</v>
      </c>
      <c r="N54" s="26"/>
      <c r="O54" s="26"/>
      <c r="P54" s="25"/>
      <c r="Q54" s="25"/>
      <c r="T54" s="22">
        <v>935.11300000000006</v>
      </c>
      <c r="U54" s="74">
        <f t="shared" si="14"/>
        <v>905.11300000000006</v>
      </c>
      <c r="V54" s="70">
        <f t="shared" si="15"/>
        <v>905</v>
      </c>
      <c r="W54" s="70"/>
      <c r="X54" s="70">
        <f t="shared" si="16"/>
        <v>32.977339488040286</v>
      </c>
      <c r="Y54" s="70">
        <f t="shared" si="17"/>
        <v>2.9773394880402861</v>
      </c>
      <c r="Z54" s="70">
        <f t="shared" si="18"/>
        <v>3</v>
      </c>
      <c r="AA54" s="24">
        <f t="shared" si="19"/>
        <v>905</v>
      </c>
      <c r="AB54" s="67">
        <f t="shared" si="20"/>
        <v>935</v>
      </c>
    </row>
    <row r="55" spans="1:28" ht="15" customHeight="1" x14ac:dyDescent="0.25">
      <c r="A55" s="71">
        <v>645</v>
      </c>
      <c r="B55" s="71">
        <v>30</v>
      </c>
      <c r="C55" s="68">
        <v>1.89</v>
      </c>
      <c r="D55" s="68">
        <v>270.99</v>
      </c>
      <c r="E55" s="68">
        <v>209.4</v>
      </c>
      <c r="F55" s="68">
        <v>0</v>
      </c>
      <c r="G55" s="68">
        <f t="shared" si="24"/>
        <v>38</v>
      </c>
      <c r="H55" s="68">
        <v>0</v>
      </c>
      <c r="I55" s="68">
        <f t="shared" si="25"/>
        <v>79</v>
      </c>
      <c r="J55" s="72">
        <f t="shared" si="21"/>
        <v>1</v>
      </c>
      <c r="K55" s="72">
        <f t="shared" si="22"/>
        <v>1</v>
      </c>
      <c r="L55" s="72">
        <f t="shared" si="23"/>
        <v>1</v>
      </c>
      <c r="M55" s="72">
        <f t="shared" ca="1" si="13"/>
        <v>0</v>
      </c>
      <c r="N55" s="26"/>
      <c r="O55" s="26"/>
      <c r="P55" s="25"/>
      <c r="Q55" s="25"/>
      <c r="T55" s="22">
        <v>933.73199999999997</v>
      </c>
      <c r="U55" s="74">
        <f t="shared" si="14"/>
        <v>903.73199999999997</v>
      </c>
      <c r="V55" s="70">
        <f t="shared" si="15"/>
        <v>904</v>
      </c>
      <c r="W55" s="70"/>
      <c r="X55" s="70">
        <f t="shared" si="16"/>
        <v>32.977339488040286</v>
      </c>
      <c r="Y55" s="70">
        <f t="shared" si="17"/>
        <v>2.9773394880402861</v>
      </c>
      <c r="Z55" s="70">
        <f t="shared" si="18"/>
        <v>3</v>
      </c>
      <c r="AA55" s="24">
        <f t="shared" si="19"/>
        <v>904</v>
      </c>
      <c r="AB55" s="67">
        <f t="shared" si="20"/>
        <v>934</v>
      </c>
    </row>
    <row r="56" spans="1:28" ht="15" customHeight="1" x14ac:dyDescent="0.25">
      <c r="A56" s="71">
        <v>525</v>
      </c>
      <c r="B56" s="71">
        <v>30</v>
      </c>
      <c r="C56" s="68">
        <v>7.73</v>
      </c>
      <c r="D56" s="68">
        <v>271.04000000000002</v>
      </c>
      <c r="E56" s="68">
        <v>209.4</v>
      </c>
      <c r="F56" s="68">
        <v>0</v>
      </c>
      <c r="G56" s="68">
        <f t="shared" si="24"/>
        <v>43.125</v>
      </c>
      <c r="H56" s="68">
        <v>0</v>
      </c>
      <c r="I56" s="68">
        <f t="shared" si="25"/>
        <v>74.0625</v>
      </c>
      <c r="J56" s="72">
        <f t="shared" si="21"/>
        <v>1</v>
      </c>
      <c r="K56" s="72">
        <f t="shared" si="22"/>
        <v>1</v>
      </c>
      <c r="L56" s="72">
        <f t="shared" si="23"/>
        <v>1</v>
      </c>
      <c r="M56" s="72">
        <f t="shared" ca="1" si="13"/>
        <v>1</v>
      </c>
      <c r="N56" s="26"/>
      <c r="O56" s="26"/>
      <c r="P56" s="25"/>
      <c r="Q56" s="25"/>
      <c r="T56" s="22">
        <v>1099.752</v>
      </c>
      <c r="U56" s="74">
        <f t="shared" si="14"/>
        <v>1069.752</v>
      </c>
      <c r="V56" s="70">
        <f t="shared" si="15"/>
        <v>1070</v>
      </c>
      <c r="W56" s="70"/>
      <c r="X56" s="70">
        <f t="shared" si="16"/>
        <v>32.977339488040286</v>
      </c>
      <c r="Y56" s="70">
        <f t="shared" si="17"/>
        <v>2.9773394880402861</v>
      </c>
      <c r="Z56" s="70">
        <f t="shared" si="18"/>
        <v>3</v>
      </c>
      <c r="AA56" s="24">
        <f t="shared" si="19"/>
        <v>1070</v>
      </c>
      <c r="AB56" s="67">
        <f t="shared" si="20"/>
        <v>1100</v>
      </c>
    </row>
    <row r="57" spans="1:28" ht="15" customHeight="1" x14ac:dyDescent="0.25">
      <c r="A57" s="71">
        <v>895</v>
      </c>
      <c r="B57" s="71">
        <v>30</v>
      </c>
      <c r="C57" s="68">
        <v>3.81</v>
      </c>
      <c r="D57" s="68">
        <v>271.13</v>
      </c>
      <c r="E57" s="68">
        <v>209.4</v>
      </c>
      <c r="F57" s="68">
        <v>0</v>
      </c>
      <c r="G57" s="68">
        <f t="shared" si="24"/>
        <v>18.823529411764707</v>
      </c>
      <c r="H57" s="68">
        <v>0</v>
      </c>
      <c r="I57" s="68">
        <f t="shared" si="25"/>
        <v>69.705882352941174</v>
      </c>
      <c r="J57" s="72">
        <f t="shared" si="21"/>
        <v>1</v>
      </c>
      <c r="K57" s="72">
        <f t="shared" si="22"/>
        <v>1</v>
      </c>
      <c r="L57" s="72">
        <f t="shared" si="23"/>
        <v>1</v>
      </c>
      <c r="M57" s="72">
        <f t="shared" ca="1" si="13"/>
        <v>0</v>
      </c>
      <c r="N57" s="26"/>
      <c r="O57" s="26"/>
      <c r="P57" s="25"/>
      <c r="Q57" s="25"/>
      <c r="T57" s="22">
        <v>1269.42</v>
      </c>
      <c r="U57" s="74">
        <f t="shared" si="14"/>
        <v>1239.42</v>
      </c>
      <c r="V57" s="70">
        <f t="shared" si="15"/>
        <v>1239</v>
      </c>
      <c r="W57" s="70"/>
      <c r="X57" s="70">
        <f t="shared" si="16"/>
        <v>32.977339488040286</v>
      </c>
      <c r="Y57" s="70">
        <f t="shared" si="17"/>
        <v>2.9773394880402861</v>
      </c>
      <c r="Z57" s="70">
        <f t="shared" si="18"/>
        <v>3</v>
      </c>
      <c r="AA57" s="24">
        <f t="shared" si="19"/>
        <v>1239</v>
      </c>
      <c r="AB57" s="67">
        <f t="shared" si="20"/>
        <v>1269</v>
      </c>
    </row>
    <row r="58" spans="1:28" ht="15" customHeight="1" x14ac:dyDescent="0.25">
      <c r="A58" s="71">
        <v>745</v>
      </c>
      <c r="B58" s="71">
        <v>30</v>
      </c>
      <c r="C58" s="68">
        <v>0</v>
      </c>
      <c r="D58" s="68">
        <v>271.2</v>
      </c>
      <c r="E58" s="68">
        <v>209.4</v>
      </c>
      <c r="F58" s="68">
        <v>0</v>
      </c>
      <c r="G58" s="68">
        <f t="shared" si="24"/>
        <v>26.111111111111111</v>
      </c>
      <c r="H58" s="68">
        <v>0</v>
      </c>
      <c r="I58" s="68">
        <f t="shared" si="25"/>
        <v>65.833333333333329</v>
      </c>
      <c r="J58" s="72">
        <f t="shared" si="21"/>
        <v>1</v>
      </c>
      <c r="K58" s="72">
        <f t="shared" si="22"/>
        <v>1</v>
      </c>
      <c r="L58" s="72">
        <f t="shared" si="23"/>
        <v>1</v>
      </c>
      <c r="M58" s="72">
        <f t="shared" ca="1" si="13"/>
        <v>1</v>
      </c>
      <c r="N58" s="26"/>
      <c r="O58" s="26"/>
      <c r="P58" s="25"/>
      <c r="Q58" s="25"/>
      <c r="T58" s="22">
        <v>1264.05</v>
      </c>
      <c r="U58" s="74">
        <f t="shared" si="14"/>
        <v>1234.05</v>
      </c>
      <c r="V58" s="70">
        <f t="shared" si="15"/>
        <v>1234</v>
      </c>
      <c r="W58" s="70"/>
      <c r="X58" s="70">
        <f t="shared" si="16"/>
        <v>32.977339488040286</v>
      </c>
      <c r="Y58" s="70">
        <f t="shared" si="17"/>
        <v>2.9773394880402861</v>
      </c>
      <c r="Z58" s="70">
        <f t="shared" si="18"/>
        <v>3</v>
      </c>
      <c r="AA58" s="24">
        <f t="shared" si="19"/>
        <v>1234</v>
      </c>
      <c r="AB58" s="67">
        <f t="shared" si="20"/>
        <v>1264</v>
      </c>
    </row>
    <row r="59" spans="1:28" ht="15" customHeight="1" x14ac:dyDescent="0.25">
      <c r="A59" s="71">
        <v>820</v>
      </c>
      <c r="B59" s="71">
        <v>30</v>
      </c>
      <c r="C59" s="68">
        <v>0</v>
      </c>
      <c r="D59" s="68">
        <v>271.27999999999997</v>
      </c>
      <c r="E59" s="68">
        <v>209.4</v>
      </c>
      <c r="F59" s="68">
        <v>0</v>
      </c>
      <c r="G59" s="68">
        <f t="shared" si="24"/>
        <v>20.789473684210527</v>
      </c>
      <c r="H59" s="68">
        <v>0</v>
      </c>
      <c r="I59" s="68">
        <f t="shared" si="25"/>
        <v>62.368421052631582</v>
      </c>
      <c r="J59" s="72">
        <f t="shared" si="21"/>
        <v>1</v>
      </c>
      <c r="K59" s="72">
        <f t="shared" si="22"/>
        <v>1</v>
      </c>
      <c r="L59" s="72">
        <f t="shared" si="23"/>
        <v>1</v>
      </c>
      <c r="M59" s="72">
        <f t="shared" ca="1" si="13"/>
        <v>0</v>
      </c>
      <c r="N59" s="26"/>
      <c r="O59" s="26"/>
      <c r="P59" s="25"/>
      <c r="Q59" s="25"/>
      <c r="T59" s="22">
        <v>1471.414</v>
      </c>
      <c r="U59" s="74">
        <f t="shared" si="14"/>
        <v>1441.414</v>
      </c>
      <c r="V59" s="70">
        <f t="shared" si="15"/>
        <v>1441</v>
      </c>
      <c r="W59" s="70"/>
      <c r="X59" s="70">
        <f t="shared" si="16"/>
        <v>32.977339488040286</v>
      </c>
      <c r="Y59" s="70">
        <f t="shared" si="17"/>
        <v>2.9773394880402861</v>
      </c>
      <c r="Z59" s="70">
        <f t="shared" si="18"/>
        <v>3</v>
      </c>
      <c r="AA59" s="24">
        <f t="shared" si="19"/>
        <v>1441</v>
      </c>
      <c r="AB59" s="67">
        <f t="shared" si="20"/>
        <v>1471</v>
      </c>
    </row>
    <row r="60" spans="1:28" ht="15" customHeight="1" x14ac:dyDescent="0.25">
      <c r="A60" s="71">
        <v>745</v>
      </c>
      <c r="B60" s="71">
        <v>30</v>
      </c>
      <c r="C60" s="68">
        <v>0</v>
      </c>
      <c r="D60" s="68">
        <v>271.35000000000002</v>
      </c>
      <c r="E60" s="68">
        <v>209.4</v>
      </c>
      <c r="F60" s="68">
        <v>0</v>
      </c>
      <c r="G60" s="68">
        <f t="shared" si="24"/>
        <v>23.5</v>
      </c>
      <c r="H60" s="68">
        <v>0</v>
      </c>
      <c r="I60" s="68">
        <f t="shared" si="25"/>
        <v>59.25</v>
      </c>
      <c r="J60" s="72">
        <f t="shared" si="21"/>
        <v>1</v>
      </c>
      <c r="K60" s="72">
        <f t="shared" si="22"/>
        <v>1</v>
      </c>
      <c r="L60" s="72">
        <f t="shared" si="23"/>
        <v>1</v>
      </c>
      <c r="M60" s="72">
        <f t="shared" ca="1" si="13"/>
        <v>1</v>
      </c>
      <c r="N60" s="26"/>
      <c r="O60" s="26"/>
      <c r="P60" s="25"/>
      <c r="Q60" s="25"/>
      <c r="T60" s="22">
        <v>1668.3620000000001</v>
      </c>
      <c r="U60" s="74">
        <f t="shared" si="14"/>
        <v>1638.3620000000001</v>
      </c>
      <c r="V60" s="70">
        <f t="shared" si="15"/>
        <v>1638</v>
      </c>
      <c r="W60" s="70"/>
      <c r="X60" s="70">
        <f t="shared" si="16"/>
        <v>32.977339488040286</v>
      </c>
      <c r="Y60" s="70">
        <f t="shared" si="17"/>
        <v>2.9773394880402861</v>
      </c>
      <c r="Z60" s="70">
        <f t="shared" si="18"/>
        <v>3</v>
      </c>
      <c r="AA60" s="24">
        <f t="shared" si="19"/>
        <v>1638</v>
      </c>
      <c r="AB60" s="67">
        <f t="shared" si="20"/>
        <v>1668</v>
      </c>
    </row>
    <row r="61" spans="1:28" ht="15" customHeight="1" x14ac:dyDescent="0.25">
      <c r="A61" s="81">
        <v>1000</v>
      </c>
      <c r="B61" s="79">
        <v>30</v>
      </c>
      <c r="C61" s="68">
        <v>0</v>
      </c>
      <c r="D61" s="68">
        <v>271.45</v>
      </c>
      <c r="E61" s="68">
        <v>209.4</v>
      </c>
      <c r="F61" s="68">
        <v>0</v>
      </c>
      <c r="G61" s="68">
        <f t="shared" si="24"/>
        <v>10.238095238095237</v>
      </c>
      <c r="H61" s="68">
        <v>0</v>
      </c>
      <c r="I61" s="68">
        <f t="shared" si="25"/>
        <v>56.428571428571431</v>
      </c>
      <c r="J61" s="72">
        <f t="shared" si="21"/>
        <v>1</v>
      </c>
      <c r="K61" s="72">
        <f t="shared" si="22"/>
        <v>1</v>
      </c>
      <c r="L61" s="72">
        <f t="shared" si="23"/>
        <v>1</v>
      </c>
      <c r="M61" s="72">
        <f t="shared" ca="1" si="13"/>
        <v>1</v>
      </c>
      <c r="N61" s="26"/>
      <c r="O61" s="26"/>
      <c r="P61" s="25"/>
      <c r="Q61" s="25"/>
      <c r="T61" s="22">
        <v>1755.5</v>
      </c>
      <c r="U61" s="74">
        <f t="shared" si="14"/>
        <v>1725.5</v>
      </c>
      <c r="V61" s="70">
        <f t="shared" si="15"/>
        <v>1726</v>
      </c>
      <c r="W61" s="70"/>
      <c r="X61" s="70">
        <f t="shared" si="16"/>
        <v>32.977339488040286</v>
      </c>
      <c r="Y61" s="70">
        <f t="shared" si="17"/>
        <v>2.9773394880402861</v>
      </c>
      <c r="Z61" s="70">
        <f t="shared" si="18"/>
        <v>3</v>
      </c>
      <c r="AA61" s="24">
        <f t="shared" si="19"/>
        <v>1726</v>
      </c>
      <c r="AB61" s="67">
        <f t="shared" si="20"/>
        <v>1756</v>
      </c>
    </row>
    <row r="62" spans="1:28" ht="15" customHeight="1" x14ac:dyDescent="0.25">
      <c r="A62" s="71">
        <v>835</v>
      </c>
      <c r="B62" s="71">
        <v>30</v>
      </c>
      <c r="C62" s="68">
        <v>0</v>
      </c>
      <c r="D62" s="68">
        <v>271.52999999999997</v>
      </c>
      <c r="E62" s="68">
        <v>209.4</v>
      </c>
      <c r="F62" s="68">
        <v>0</v>
      </c>
      <c r="G62" s="68">
        <f t="shared" si="24"/>
        <v>17.272727272727273</v>
      </c>
      <c r="H62" s="68">
        <v>0</v>
      </c>
      <c r="I62" s="68">
        <f t="shared" si="25"/>
        <v>53.863636363636367</v>
      </c>
      <c r="J62" s="72">
        <f t="shared" si="21"/>
        <v>1</v>
      </c>
      <c r="K62" s="72">
        <f t="shared" si="22"/>
        <v>1</v>
      </c>
      <c r="L62" s="72">
        <f t="shared" si="23"/>
        <v>1</v>
      </c>
      <c r="M62" s="72">
        <f t="shared" ca="1" si="13"/>
        <v>0</v>
      </c>
      <c r="N62" s="26"/>
      <c r="O62" s="26"/>
      <c r="P62" s="25"/>
      <c r="Q62" s="25"/>
      <c r="T62" s="22">
        <v>1719.6559999999999</v>
      </c>
      <c r="U62" s="74">
        <f t="shared" si="14"/>
        <v>1689.6559999999999</v>
      </c>
      <c r="V62" s="70">
        <f t="shared" si="15"/>
        <v>1690</v>
      </c>
      <c r="W62" s="70"/>
      <c r="X62" s="70">
        <f t="shared" si="16"/>
        <v>32.977339488040286</v>
      </c>
      <c r="Y62" s="70">
        <f t="shared" si="17"/>
        <v>2.9773394880402861</v>
      </c>
      <c r="Z62" s="70">
        <f t="shared" si="18"/>
        <v>3</v>
      </c>
      <c r="AA62" s="24">
        <f t="shared" si="19"/>
        <v>1690</v>
      </c>
      <c r="AB62" s="67">
        <f t="shared" si="20"/>
        <v>1720</v>
      </c>
    </row>
    <row r="63" spans="1:28" ht="15" customHeight="1" x14ac:dyDescent="0.25">
      <c r="A63" s="71">
        <v>650</v>
      </c>
      <c r="B63" s="71">
        <v>30</v>
      </c>
      <c r="C63" s="68">
        <v>0.02</v>
      </c>
      <c r="D63" s="68">
        <v>271.58999999999997</v>
      </c>
      <c r="E63" s="68">
        <v>209.4</v>
      </c>
      <c r="F63" s="68">
        <v>0</v>
      </c>
      <c r="G63" s="68">
        <f t="shared" si="24"/>
        <v>24.565217391304348</v>
      </c>
      <c r="H63" s="68">
        <v>0</v>
      </c>
      <c r="I63" s="68">
        <f t="shared" si="25"/>
        <v>51.521739130434781</v>
      </c>
      <c r="J63" s="72">
        <f t="shared" si="21"/>
        <v>1</v>
      </c>
      <c r="K63" s="72">
        <f t="shared" si="22"/>
        <v>1</v>
      </c>
      <c r="L63" s="72">
        <f t="shared" si="23"/>
        <v>1</v>
      </c>
      <c r="M63" s="72">
        <f t="shared" ca="1" si="13"/>
        <v>0</v>
      </c>
      <c r="N63" s="26"/>
      <c r="O63" s="26"/>
      <c r="P63" s="25"/>
      <c r="Q63" s="25"/>
      <c r="T63" s="22">
        <v>1559.1079999999999</v>
      </c>
      <c r="U63" s="74">
        <f t="shared" si="14"/>
        <v>1529.1079999999999</v>
      </c>
      <c r="V63" s="70">
        <f t="shared" si="15"/>
        <v>1529</v>
      </c>
      <c r="W63" s="70"/>
      <c r="X63" s="70">
        <f t="shared" si="16"/>
        <v>32.977339488040286</v>
      </c>
      <c r="Y63" s="70">
        <f t="shared" si="17"/>
        <v>2.9773394880402861</v>
      </c>
      <c r="Z63" s="70">
        <f t="shared" si="18"/>
        <v>3</v>
      </c>
      <c r="AA63" s="24">
        <f t="shared" si="19"/>
        <v>1529</v>
      </c>
      <c r="AB63" s="67">
        <f t="shared" si="20"/>
        <v>1559</v>
      </c>
    </row>
    <row r="64" spans="1:28" ht="15" customHeight="1" x14ac:dyDescent="0.25">
      <c r="A64" s="71">
        <v>865</v>
      </c>
      <c r="B64" s="71">
        <v>30</v>
      </c>
      <c r="C64" s="68">
        <v>0.05</v>
      </c>
      <c r="D64" s="68">
        <v>271.67</v>
      </c>
      <c r="E64" s="68">
        <v>209.4</v>
      </c>
      <c r="F64" s="68">
        <v>0</v>
      </c>
      <c r="G64" s="68">
        <f t="shared" si="24"/>
        <v>14.583333333333334</v>
      </c>
      <c r="H64" s="68">
        <v>0</v>
      </c>
      <c r="I64" s="68">
        <f t="shared" si="25"/>
        <v>49.375</v>
      </c>
      <c r="J64" s="72">
        <f t="shared" si="21"/>
        <v>1</v>
      </c>
      <c r="K64" s="72">
        <f t="shared" si="22"/>
        <v>1</v>
      </c>
      <c r="L64" s="72">
        <f t="shared" si="23"/>
        <v>1</v>
      </c>
      <c r="M64" s="72">
        <f t="shared" ca="1" si="13"/>
        <v>1</v>
      </c>
      <c r="N64" s="26"/>
      <c r="O64" s="26"/>
      <c r="P64" s="25"/>
      <c r="Q64" s="25"/>
      <c r="T64" s="22">
        <v>1330.6590000000001</v>
      </c>
      <c r="U64" s="74">
        <f t="shared" si="14"/>
        <v>1300.6590000000001</v>
      </c>
      <c r="V64" s="70">
        <f t="shared" si="15"/>
        <v>1301</v>
      </c>
      <c r="W64" s="70"/>
      <c r="X64" s="70">
        <f t="shared" si="16"/>
        <v>32.977339488040286</v>
      </c>
      <c r="Y64" s="70">
        <f t="shared" si="17"/>
        <v>2.9773394880402861</v>
      </c>
      <c r="Z64" s="70">
        <f t="shared" si="18"/>
        <v>3</v>
      </c>
      <c r="AA64" s="24">
        <f t="shared" si="19"/>
        <v>1301</v>
      </c>
      <c r="AB64" s="67">
        <f t="shared" si="20"/>
        <v>1331</v>
      </c>
    </row>
    <row r="65" spans="1:28" ht="15" customHeight="1" x14ac:dyDescent="0.25">
      <c r="A65" s="71">
        <v>400</v>
      </c>
      <c r="B65" s="71">
        <v>30</v>
      </c>
      <c r="C65" s="68">
        <v>0</v>
      </c>
      <c r="D65" s="68">
        <v>271.70999999999998</v>
      </c>
      <c r="E65" s="68">
        <v>209.4</v>
      </c>
      <c r="F65" s="68">
        <v>0</v>
      </c>
      <c r="G65" s="68">
        <f t="shared" si="24"/>
        <v>32.6</v>
      </c>
      <c r="H65" s="68">
        <v>0</v>
      </c>
      <c r="I65" s="68">
        <f t="shared" si="25"/>
        <v>47.4</v>
      </c>
      <c r="J65" s="72">
        <f t="shared" si="21"/>
        <v>1</v>
      </c>
      <c r="K65" s="72">
        <f t="shared" si="22"/>
        <v>1</v>
      </c>
      <c r="L65" s="72">
        <f t="shared" si="23"/>
        <v>1</v>
      </c>
      <c r="M65" s="72">
        <f t="shared" ca="1" si="13"/>
        <v>1</v>
      </c>
      <c r="N65" s="26"/>
      <c r="O65" s="26"/>
      <c r="P65" s="25"/>
      <c r="Q65" s="25"/>
      <c r="T65" s="22">
        <v>977.8</v>
      </c>
      <c r="U65" s="74">
        <f t="shared" si="14"/>
        <v>947.8</v>
      </c>
      <c r="V65" s="70">
        <f t="shared" si="15"/>
        <v>948</v>
      </c>
      <c r="W65" s="70"/>
      <c r="X65" s="70">
        <f t="shared" si="16"/>
        <v>32.977339488040286</v>
      </c>
      <c r="Y65" s="70">
        <f t="shared" si="17"/>
        <v>2.9773394880402861</v>
      </c>
      <c r="Z65" s="70">
        <f t="shared" si="18"/>
        <v>3</v>
      </c>
      <c r="AA65" s="24">
        <f t="shared" si="19"/>
        <v>948</v>
      </c>
      <c r="AB65" s="67">
        <f t="shared" si="20"/>
        <v>978</v>
      </c>
    </row>
    <row r="66" spans="1:28" ht="15" customHeight="1" x14ac:dyDescent="0.25">
      <c r="A66" s="71">
        <v>650</v>
      </c>
      <c r="B66" s="71">
        <v>30</v>
      </c>
      <c r="C66" s="68">
        <v>0.04</v>
      </c>
      <c r="D66" s="68">
        <v>271.77</v>
      </c>
      <c r="E66" s="68">
        <v>209.4</v>
      </c>
      <c r="F66" s="68">
        <v>0</v>
      </c>
      <c r="G66" s="68">
        <f t="shared" si="24"/>
        <v>21.73076923076923</v>
      </c>
      <c r="H66" s="68">
        <v>0</v>
      </c>
      <c r="I66" s="68">
        <f t="shared" si="25"/>
        <v>45.57692307692308</v>
      </c>
      <c r="J66" s="72">
        <f t="shared" si="21"/>
        <v>1</v>
      </c>
      <c r="K66" s="72">
        <f t="shared" si="22"/>
        <v>1</v>
      </c>
      <c r="L66" s="72">
        <f t="shared" si="23"/>
        <v>1</v>
      </c>
      <c r="M66" s="72">
        <f t="shared" ref="M66:M80" ca="1" si="26">IF(RAND()&lt;0.5,0,1)</f>
        <v>0</v>
      </c>
      <c r="N66" s="26"/>
      <c r="O66" s="26"/>
      <c r="P66" s="25"/>
      <c r="Q66" s="25"/>
      <c r="T66" s="22">
        <v>971.47799999999995</v>
      </c>
      <c r="U66" s="74">
        <f t="shared" ref="U66:U80" si="27">T66-B66</f>
        <v>941.47799999999995</v>
      </c>
      <c r="V66" s="70">
        <f t="shared" ref="V66:V80" si="28">ROUND(U66,0)</f>
        <v>941</v>
      </c>
      <c r="W66" s="70"/>
      <c r="X66" s="70">
        <f t="shared" ref="X66:X80" si="29">B66/$W$2*$W$3</f>
        <v>32.977339488040286</v>
      </c>
      <c r="Y66" s="70">
        <f t="shared" ref="Y66:Y80" si="30">X66-B66</f>
        <v>2.9773394880402861</v>
      </c>
      <c r="Z66" s="70">
        <f t="shared" ref="Z66:Z80" si="31">ROUND(Y66,0)</f>
        <v>3</v>
      </c>
      <c r="AA66" s="24">
        <f t="shared" ref="AA66:AA80" si="32">IF(V66&gt;=0,V66,Z66)</f>
        <v>941</v>
      </c>
      <c r="AB66" s="67">
        <f t="shared" ref="AB66:AB80" si="33">B66+AA66</f>
        <v>971</v>
      </c>
    </row>
    <row r="67" spans="1:28" ht="15" customHeight="1" x14ac:dyDescent="0.25">
      <c r="A67" s="71">
        <v>300</v>
      </c>
      <c r="B67" s="71">
        <v>30</v>
      </c>
      <c r="C67" s="68">
        <v>0.05</v>
      </c>
      <c r="D67" s="68">
        <v>271.8</v>
      </c>
      <c r="E67" s="68">
        <v>209.4</v>
      </c>
      <c r="F67" s="68">
        <v>0</v>
      </c>
      <c r="G67" s="68">
        <f t="shared" si="24"/>
        <v>33.888888888888886</v>
      </c>
      <c r="H67" s="68">
        <v>0</v>
      </c>
      <c r="I67" s="68">
        <f t="shared" si="25"/>
        <v>43.888888888888886</v>
      </c>
      <c r="J67" s="72">
        <f t="shared" ref="J67:J80" si="34">IF(ABS(B67-B66)&lt;=50,1,0)</f>
        <v>1</v>
      </c>
      <c r="K67" s="72">
        <f t="shared" ref="K67:K80" si="35">IF(ABS((B67-B66))&lt;=50,1,IF((B67-B66)*(1)&gt;=0,1,-1))</f>
        <v>1</v>
      </c>
      <c r="L67" s="72">
        <f t="shared" si="23"/>
        <v>1</v>
      </c>
      <c r="M67" s="72">
        <f t="shared" ca="1" si="26"/>
        <v>0</v>
      </c>
      <c r="N67" s="26"/>
      <c r="O67" s="26"/>
      <c r="P67" s="25"/>
      <c r="Q67" s="25"/>
      <c r="T67" s="22">
        <v>973.072</v>
      </c>
      <c r="U67" s="74">
        <f t="shared" si="27"/>
        <v>943.072</v>
      </c>
      <c r="V67" s="70">
        <f t="shared" si="28"/>
        <v>943</v>
      </c>
      <c r="W67" s="70"/>
      <c r="X67" s="70">
        <f t="shared" si="29"/>
        <v>32.977339488040286</v>
      </c>
      <c r="Y67" s="70">
        <f t="shared" si="30"/>
        <v>2.9773394880402861</v>
      </c>
      <c r="Z67" s="70">
        <f t="shared" si="31"/>
        <v>3</v>
      </c>
      <c r="AA67" s="24">
        <f t="shared" si="32"/>
        <v>943</v>
      </c>
      <c r="AB67" s="67">
        <f t="shared" si="33"/>
        <v>973</v>
      </c>
    </row>
    <row r="68" spans="1:28" ht="15" customHeight="1" x14ac:dyDescent="0.25">
      <c r="A68" s="71">
        <v>550</v>
      </c>
      <c r="B68" s="71">
        <v>30</v>
      </c>
      <c r="C68" s="68">
        <v>0</v>
      </c>
      <c r="D68" s="68">
        <v>271.85000000000002</v>
      </c>
      <c r="E68" s="68">
        <v>209.4</v>
      </c>
      <c r="F68" s="68">
        <v>0</v>
      </c>
      <c r="G68" s="68">
        <f t="shared" si="24"/>
        <v>23.75</v>
      </c>
      <c r="H68" s="68">
        <v>0</v>
      </c>
      <c r="I68" s="68">
        <f t="shared" si="25"/>
        <v>42.321428571428569</v>
      </c>
      <c r="J68" s="72">
        <f t="shared" si="34"/>
        <v>1</v>
      </c>
      <c r="K68" s="72">
        <f t="shared" si="35"/>
        <v>1</v>
      </c>
      <c r="L68" s="72">
        <f t="shared" si="23"/>
        <v>1</v>
      </c>
      <c r="M68" s="72">
        <f t="shared" ca="1" si="26"/>
        <v>1</v>
      </c>
      <c r="N68" s="26"/>
      <c r="O68" s="26"/>
      <c r="P68" s="25"/>
      <c r="Q68" s="25"/>
      <c r="T68" s="22">
        <v>973.74599999999998</v>
      </c>
      <c r="U68" s="74">
        <f t="shared" si="27"/>
        <v>943.74599999999998</v>
      </c>
      <c r="V68" s="70">
        <f t="shared" si="28"/>
        <v>944</v>
      </c>
      <c r="W68" s="70"/>
      <c r="X68" s="70">
        <f t="shared" si="29"/>
        <v>32.977339488040286</v>
      </c>
      <c r="Y68" s="70">
        <f t="shared" si="30"/>
        <v>2.9773394880402861</v>
      </c>
      <c r="Z68" s="70">
        <f t="shared" si="31"/>
        <v>3</v>
      </c>
      <c r="AA68" s="24">
        <f t="shared" si="32"/>
        <v>944</v>
      </c>
      <c r="AB68" s="67">
        <f t="shared" si="33"/>
        <v>974</v>
      </c>
    </row>
    <row r="69" spans="1:28" ht="15" customHeight="1" x14ac:dyDescent="0.25">
      <c r="A69" s="71">
        <v>399</v>
      </c>
      <c r="B69" s="71">
        <v>30</v>
      </c>
      <c r="C69" s="68">
        <v>0</v>
      </c>
      <c r="D69" s="68">
        <v>271.89</v>
      </c>
      <c r="E69" s="68">
        <v>209.4</v>
      </c>
      <c r="F69" s="68">
        <v>0</v>
      </c>
      <c r="G69" s="68">
        <f t="shared" si="24"/>
        <v>28.137931034482758</v>
      </c>
      <c r="H69" s="68">
        <v>0</v>
      </c>
      <c r="I69" s="68">
        <f t="shared" si="25"/>
        <v>40.862068965517238</v>
      </c>
      <c r="J69" s="72">
        <f t="shared" si="34"/>
        <v>1</v>
      </c>
      <c r="K69" s="72">
        <f t="shared" si="35"/>
        <v>1</v>
      </c>
      <c r="L69" s="72">
        <f t="shared" si="23"/>
        <v>1</v>
      </c>
      <c r="M69" s="72">
        <f t="shared" ca="1" si="26"/>
        <v>1</v>
      </c>
      <c r="N69" s="26"/>
      <c r="O69" s="26"/>
      <c r="P69" s="25"/>
      <c r="Q69" s="25"/>
      <c r="T69" s="22">
        <v>973.26800000000003</v>
      </c>
      <c r="U69" s="74">
        <f t="shared" si="27"/>
        <v>943.26800000000003</v>
      </c>
      <c r="V69" s="70">
        <f t="shared" si="28"/>
        <v>943</v>
      </c>
      <c r="W69" s="70"/>
      <c r="X69" s="70">
        <f t="shared" si="29"/>
        <v>32.977339488040286</v>
      </c>
      <c r="Y69" s="70">
        <f t="shared" si="30"/>
        <v>2.9773394880402861</v>
      </c>
      <c r="Z69" s="70">
        <f t="shared" si="31"/>
        <v>3</v>
      </c>
      <c r="AA69" s="24">
        <f t="shared" si="32"/>
        <v>943</v>
      </c>
      <c r="AB69" s="67">
        <f t="shared" si="33"/>
        <v>973</v>
      </c>
    </row>
    <row r="70" spans="1:28" ht="15" customHeight="1" x14ac:dyDescent="0.25">
      <c r="A70" s="71">
        <v>500</v>
      </c>
      <c r="B70" s="71">
        <v>30</v>
      </c>
      <c r="C70" s="68">
        <v>0.06</v>
      </c>
      <c r="D70" s="68">
        <v>271.93</v>
      </c>
      <c r="E70" s="68">
        <v>209.4</v>
      </c>
      <c r="F70" s="68">
        <v>0</v>
      </c>
      <c r="G70" s="68">
        <f t="shared" si="24"/>
        <v>23.833333333333332</v>
      </c>
      <c r="H70" s="68">
        <v>0</v>
      </c>
      <c r="I70" s="68">
        <f t="shared" si="25"/>
        <v>39.5</v>
      </c>
      <c r="J70" s="72">
        <f t="shared" si="34"/>
        <v>1</v>
      </c>
      <c r="K70" s="72">
        <f t="shared" si="35"/>
        <v>1</v>
      </c>
      <c r="L70" s="72">
        <f t="shared" si="23"/>
        <v>1</v>
      </c>
      <c r="M70" s="72">
        <f t="shared" ca="1" si="26"/>
        <v>0</v>
      </c>
      <c r="N70" s="26"/>
      <c r="O70" s="26"/>
      <c r="P70" s="25"/>
      <c r="Q70" s="25"/>
      <c r="T70" s="22">
        <v>977.89300000000003</v>
      </c>
      <c r="U70" s="74">
        <f t="shared" si="27"/>
        <v>947.89300000000003</v>
      </c>
      <c r="V70" s="70">
        <f t="shared" si="28"/>
        <v>948</v>
      </c>
      <c r="W70" s="70"/>
      <c r="X70" s="70">
        <f t="shared" si="29"/>
        <v>32.977339488040286</v>
      </c>
      <c r="Y70" s="70">
        <f t="shared" si="30"/>
        <v>2.9773394880402861</v>
      </c>
      <c r="Z70" s="70">
        <f t="shared" si="31"/>
        <v>3</v>
      </c>
      <c r="AA70" s="24">
        <f t="shared" si="32"/>
        <v>948</v>
      </c>
      <c r="AB70" s="67">
        <f t="shared" si="33"/>
        <v>978</v>
      </c>
    </row>
    <row r="71" spans="1:28" ht="15" customHeight="1" x14ac:dyDescent="0.25">
      <c r="A71" s="71">
        <v>449</v>
      </c>
      <c r="B71" s="71">
        <v>30</v>
      </c>
      <c r="C71" s="68">
        <v>0</v>
      </c>
      <c r="D71" s="68">
        <v>271.98</v>
      </c>
      <c r="E71" s="68">
        <v>209.4</v>
      </c>
      <c r="F71" s="68">
        <v>0</v>
      </c>
      <c r="G71" s="68">
        <f t="shared" si="24"/>
        <v>24.70967741935484</v>
      </c>
      <c r="H71" s="68">
        <v>0</v>
      </c>
      <c r="I71" s="68">
        <f t="shared" si="25"/>
        <v>38.225806451612904</v>
      </c>
      <c r="J71" s="72">
        <f t="shared" si="34"/>
        <v>1</v>
      </c>
      <c r="K71" s="72">
        <f t="shared" si="35"/>
        <v>1</v>
      </c>
      <c r="L71" s="72">
        <f t="shared" ref="L71:L80" si="36">IF(OR(COUNTIF(K67:K71,1)=5,COUNTIF(K67:K71,-1)=5),1,0)</f>
        <v>1</v>
      </c>
      <c r="M71" s="72">
        <f t="shared" ca="1" si="26"/>
        <v>0</v>
      </c>
      <c r="N71" s="26"/>
      <c r="O71" s="26"/>
      <c r="P71" s="25"/>
      <c r="Q71" s="25"/>
      <c r="T71" s="22">
        <v>969.03800000000001</v>
      </c>
      <c r="U71" s="74">
        <f t="shared" si="27"/>
        <v>939.03800000000001</v>
      </c>
      <c r="V71" s="70">
        <f t="shared" si="28"/>
        <v>939</v>
      </c>
      <c r="W71" s="70"/>
      <c r="X71" s="70">
        <f t="shared" si="29"/>
        <v>32.977339488040286</v>
      </c>
      <c r="Y71" s="70">
        <f t="shared" si="30"/>
        <v>2.9773394880402861</v>
      </c>
      <c r="Z71" s="70">
        <f t="shared" si="31"/>
        <v>3</v>
      </c>
      <c r="AA71" s="24">
        <f t="shared" si="32"/>
        <v>939</v>
      </c>
      <c r="AB71" s="67">
        <f t="shared" si="33"/>
        <v>969</v>
      </c>
    </row>
    <row r="72" spans="1:28" ht="15" customHeight="1" x14ac:dyDescent="0.25">
      <c r="A72" s="71">
        <v>349</v>
      </c>
      <c r="B72" s="71">
        <v>30</v>
      </c>
      <c r="C72" s="68">
        <v>0</v>
      </c>
      <c r="D72" s="68">
        <v>272.01</v>
      </c>
      <c r="E72" s="68">
        <v>209.4</v>
      </c>
      <c r="F72" s="68">
        <v>0</v>
      </c>
      <c r="G72" s="68">
        <f t="shared" si="24"/>
        <v>27.0625</v>
      </c>
      <c r="H72" s="68">
        <v>0</v>
      </c>
      <c r="I72" s="68">
        <f t="shared" si="25"/>
        <v>37.03125</v>
      </c>
      <c r="J72" s="72">
        <f t="shared" si="34"/>
        <v>1</v>
      </c>
      <c r="K72" s="72">
        <f t="shared" si="35"/>
        <v>1</v>
      </c>
      <c r="L72" s="72">
        <f t="shared" si="36"/>
        <v>1</v>
      </c>
      <c r="M72" s="72">
        <f t="shared" ca="1" si="26"/>
        <v>0</v>
      </c>
      <c r="N72" s="26"/>
      <c r="O72" s="26"/>
      <c r="P72" s="25"/>
      <c r="Q72" s="25"/>
      <c r="T72" s="22">
        <v>975.99199999999996</v>
      </c>
      <c r="U72" s="74">
        <f t="shared" si="27"/>
        <v>945.99199999999996</v>
      </c>
      <c r="V72" s="70">
        <f t="shared" si="28"/>
        <v>946</v>
      </c>
      <c r="W72" s="70"/>
      <c r="X72" s="70">
        <f t="shared" si="29"/>
        <v>32.977339488040286</v>
      </c>
      <c r="Y72" s="70">
        <f t="shared" si="30"/>
        <v>2.9773394880402861</v>
      </c>
      <c r="Z72" s="70">
        <f t="shared" si="31"/>
        <v>3</v>
      </c>
      <c r="AA72" s="24">
        <f t="shared" si="32"/>
        <v>946</v>
      </c>
      <c r="AB72" s="67">
        <f t="shared" si="33"/>
        <v>976</v>
      </c>
    </row>
    <row r="73" spans="1:28" ht="15" customHeight="1" x14ac:dyDescent="0.25">
      <c r="A73" s="71">
        <v>299</v>
      </c>
      <c r="B73" s="71">
        <v>30</v>
      </c>
      <c r="C73" s="68">
        <v>0.02</v>
      </c>
      <c r="D73" s="68">
        <v>272.02999999999997</v>
      </c>
      <c r="E73" s="68">
        <v>209.4</v>
      </c>
      <c r="F73" s="68">
        <v>0</v>
      </c>
      <c r="G73" s="68">
        <f t="shared" si="24"/>
        <v>27.757575757575758</v>
      </c>
      <c r="H73" s="68">
        <v>0</v>
      </c>
      <c r="I73" s="68">
        <f t="shared" si="25"/>
        <v>35.909090909090907</v>
      </c>
      <c r="J73" s="72">
        <f t="shared" si="34"/>
        <v>1</v>
      </c>
      <c r="K73" s="72">
        <f t="shared" si="35"/>
        <v>1</v>
      </c>
      <c r="L73" s="72">
        <f t="shared" si="36"/>
        <v>1</v>
      </c>
      <c r="M73" s="72">
        <f t="shared" ca="1" si="26"/>
        <v>0</v>
      </c>
      <c r="N73" s="26"/>
      <c r="O73" s="26"/>
      <c r="P73" s="25"/>
      <c r="Q73" s="25"/>
      <c r="T73" s="22">
        <v>973.59400000000005</v>
      </c>
      <c r="U73" s="74">
        <f t="shared" si="27"/>
        <v>943.59400000000005</v>
      </c>
      <c r="V73" s="70">
        <f t="shared" si="28"/>
        <v>944</v>
      </c>
      <c r="W73" s="70"/>
      <c r="X73" s="70">
        <f t="shared" si="29"/>
        <v>32.977339488040286</v>
      </c>
      <c r="Y73" s="70">
        <f t="shared" si="30"/>
        <v>2.9773394880402861</v>
      </c>
      <c r="Z73" s="70">
        <f t="shared" si="31"/>
        <v>3</v>
      </c>
      <c r="AA73" s="24">
        <f t="shared" si="32"/>
        <v>944</v>
      </c>
      <c r="AB73" s="67">
        <f t="shared" si="33"/>
        <v>974</v>
      </c>
    </row>
    <row r="74" spans="1:28" ht="15" customHeight="1" x14ac:dyDescent="0.25">
      <c r="A74" s="71">
        <v>550</v>
      </c>
      <c r="B74" s="71">
        <v>30</v>
      </c>
      <c r="C74" s="68">
        <v>0.38</v>
      </c>
      <c r="D74" s="68">
        <v>272.08999999999997</v>
      </c>
      <c r="E74" s="68">
        <v>209.4</v>
      </c>
      <c r="F74" s="68">
        <v>0</v>
      </c>
      <c r="G74" s="68">
        <f t="shared" si="24"/>
        <v>19.558823529411764</v>
      </c>
      <c r="H74" s="68">
        <v>0</v>
      </c>
      <c r="I74" s="68">
        <f t="shared" si="25"/>
        <v>34.852941176470587</v>
      </c>
      <c r="J74" s="72">
        <f t="shared" si="34"/>
        <v>1</v>
      </c>
      <c r="K74" s="72">
        <f t="shared" si="35"/>
        <v>1</v>
      </c>
      <c r="L74" s="72">
        <f t="shared" si="36"/>
        <v>1</v>
      </c>
      <c r="M74" s="72">
        <f t="shared" ca="1" si="26"/>
        <v>1</v>
      </c>
      <c r="N74" s="26"/>
      <c r="O74" s="26"/>
      <c r="P74" s="25"/>
      <c r="Q74" s="25"/>
      <c r="T74" s="22">
        <v>965.04600000000005</v>
      </c>
      <c r="U74" s="74">
        <f t="shared" si="27"/>
        <v>935.04600000000005</v>
      </c>
      <c r="V74" s="70">
        <f t="shared" si="28"/>
        <v>935</v>
      </c>
      <c r="W74" s="70"/>
      <c r="X74" s="70">
        <f t="shared" si="29"/>
        <v>32.977339488040286</v>
      </c>
      <c r="Y74" s="70">
        <f t="shared" si="30"/>
        <v>2.9773394880402861</v>
      </c>
      <c r="Z74" s="70">
        <f t="shared" si="31"/>
        <v>3</v>
      </c>
      <c r="AA74" s="24">
        <f t="shared" si="32"/>
        <v>935</v>
      </c>
      <c r="AB74" s="67">
        <f t="shared" si="33"/>
        <v>965</v>
      </c>
    </row>
    <row r="75" spans="1:28" ht="15" customHeight="1" x14ac:dyDescent="0.25">
      <c r="A75" s="71">
        <v>308</v>
      </c>
      <c r="B75" s="71">
        <v>30</v>
      </c>
      <c r="C75" s="68">
        <v>0.11</v>
      </c>
      <c r="D75" s="68">
        <v>272.11</v>
      </c>
      <c r="E75" s="68">
        <v>209.4</v>
      </c>
      <c r="F75" s="68">
        <v>0</v>
      </c>
      <c r="G75" s="68">
        <f t="shared" si="24"/>
        <v>25.914285714285715</v>
      </c>
      <c r="H75" s="68">
        <v>0</v>
      </c>
      <c r="I75" s="68">
        <f t="shared" si="25"/>
        <v>33.857142857142854</v>
      </c>
      <c r="J75" s="72">
        <f t="shared" si="34"/>
        <v>1</v>
      </c>
      <c r="K75" s="72">
        <f t="shared" si="35"/>
        <v>1</v>
      </c>
      <c r="L75" s="72">
        <f t="shared" si="36"/>
        <v>1</v>
      </c>
      <c r="M75" s="72">
        <f t="shared" ca="1" si="26"/>
        <v>1</v>
      </c>
      <c r="N75" s="26"/>
      <c r="O75" s="26"/>
      <c r="P75" s="25"/>
      <c r="Q75" s="25"/>
      <c r="T75" s="22">
        <v>953.62099999999998</v>
      </c>
      <c r="U75" s="74">
        <f t="shared" si="27"/>
        <v>923.62099999999998</v>
      </c>
      <c r="V75" s="70">
        <f t="shared" si="28"/>
        <v>924</v>
      </c>
      <c r="W75" s="70"/>
      <c r="X75" s="70">
        <f t="shared" si="29"/>
        <v>32.977339488040286</v>
      </c>
      <c r="Y75" s="70">
        <f t="shared" si="30"/>
        <v>2.9773394880402861</v>
      </c>
      <c r="Z75" s="70">
        <f t="shared" si="31"/>
        <v>3</v>
      </c>
      <c r="AA75" s="24">
        <f t="shared" si="32"/>
        <v>924</v>
      </c>
      <c r="AB75" s="67">
        <f t="shared" si="33"/>
        <v>954</v>
      </c>
    </row>
    <row r="76" spans="1:28" ht="15" customHeight="1" x14ac:dyDescent="0.25">
      <c r="A76" s="25">
        <v>344</v>
      </c>
      <c r="B76" s="25">
        <v>30</v>
      </c>
      <c r="C76" s="68">
        <v>0</v>
      </c>
      <c r="D76" s="68">
        <v>272.14</v>
      </c>
      <c r="E76" s="68">
        <v>209.4</v>
      </c>
      <c r="F76" s="68">
        <v>0</v>
      </c>
      <c r="G76" s="68">
        <f t="shared" si="24"/>
        <v>24.194444444444443</v>
      </c>
      <c r="H76" s="68">
        <v>0</v>
      </c>
      <c r="I76" s="68">
        <f t="shared" si="25"/>
        <v>32.916666666666664</v>
      </c>
      <c r="J76" s="72">
        <f t="shared" si="34"/>
        <v>1</v>
      </c>
      <c r="K76" s="72">
        <f t="shared" si="35"/>
        <v>1</v>
      </c>
      <c r="L76" s="72">
        <f t="shared" si="36"/>
        <v>1</v>
      </c>
      <c r="M76" s="72">
        <f t="shared" ca="1" si="26"/>
        <v>1</v>
      </c>
      <c r="N76" s="25"/>
      <c r="O76" s="25"/>
      <c r="P76" s="25"/>
      <c r="Q76" s="25"/>
      <c r="T76" s="22">
        <v>801.27499999999998</v>
      </c>
      <c r="U76" s="74">
        <f t="shared" si="27"/>
        <v>771.27499999999998</v>
      </c>
      <c r="V76" s="70">
        <f t="shared" si="28"/>
        <v>771</v>
      </c>
      <c r="W76" s="70"/>
      <c r="X76" s="70">
        <f t="shared" si="29"/>
        <v>32.977339488040286</v>
      </c>
      <c r="Y76" s="70">
        <f t="shared" si="30"/>
        <v>2.9773394880402861</v>
      </c>
      <c r="Z76" s="70">
        <f t="shared" si="31"/>
        <v>3</v>
      </c>
      <c r="AA76" s="24">
        <f t="shared" si="32"/>
        <v>771</v>
      </c>
      <c r="AB76" s="67">
        <f t="shared" si="33"/>
        <v>801</v>
      </c>
    </row>
    <row r="77" spans="1:28" ht="15" customHeight="1" x14ac:dyDescent="0.25">
      <c r="A77" s="25">
        <v>244</v>
      </c>
      <c r="B77" s="25">
        <v>30</v>
      </c>
      <c r="C77" s="68">
        <v>0</v>
      </c>
      <c r="D77" s="68">
        <v>272.17</v>
      </c>
      <c r="E77" s="68">
        <v>209.4</v>
      </c>
      <c r="F77" s="68">
        <v>0</v>
      </c>
      <c r="G77" s="68">
        <f t="shared" si="24"/>
        <v>26.243243243243242</v>
      </c>
      <c r="H77" s="68">
        <v>0</v>
      </c>
      <c r="I77" s="68">
        <f t="shared" si="25"/>
        <v>32.027027027027025</v>
      </c>
      <c r="J77" s="72">
        <f t="shared" si="34"/>
        <v>1</v>
      </c>
      <c r="K77" s="72">
        <f t="shared" si="35"/>
        <v>1</v>
      </c>
      <c r="L77" s="72">
        <f t="shared" si="36"/>
        <v>1</v>
      </c>
      <c r="M77" s="72">
        <f t="shared" ca="1" si="26"/>
        <v>0</v>
      </c>
      <c r="N77" s="25"/>
      <c r="O77" s="25"/>
      <c r="P77" s="25"/>
      <c r="Q77" s="25"/>
      <c r="T77" s="22">
        <v>749.84299999999996</v>
      </c>
      <c r="U77" s="74">
        <f t="shared" si="27"/>
        <v>719.84299999999996</v>
      </c>
      <c r="V77" s="70">
        <f t="shared" si="28"/>
        <v>720</v>
      </c>
      <c r="W77" s="70"/>
      <c r="X77" s="70">
        <f t="shared" si="29"/>
        <v>32.977339488040286</v>
      </c>
      <c r="Y77" s="70">
        <f t="shared" si="30"/>
        <v>2.9773394880402861</v>
      </c>
      <c r="Z77" s="70">
        <f t="shared" si="31"/>
        <v>3</v>
      </c>
      <c r="AA77" s="24">
        <f t="shared" si="32"/>
        <v>720</v>
      </c>
      <c r="AB77" s="67">
        <f t="shared" si="33"/>
        <v>750</v>
      </c>
    </row>
    <row r="78" spans="1:28" ht="15" customHeight="1" x14ac:dyDescent="0.25">
      <c r="A78" s="25">
        <v>244</v>
      </c>
      <c r="B78" s="25">
        <v>30</v>
      </c>
      <c r="C78" s="68">
        <v>0.02</v>
      </c>
      <c r="D78" s="68">
        <v>272.19</v>
      </c>
      <c r="E78" s="68">
        <v>209.4</v>
      </c>
      <c r="F78" s="68">
        <v>0</v>
      </c>
      <c r="G78" s="68">
        <f t="shared" si="24"/>
        <v>25.55263157894737</v>
      </c>
      <c r="H78" s="68">
        <v>0</v>
      </c>
      <c r="I78" s="68">
        <f t="shared" si="25"/>
        <v>31.184210526315791</v>
      </c>
      <c r="J78" s="72">
        <f t="shared" si="34"/>
        <v>1</v>
      </c>
      <c r="K78" s="72">
        <f t="shared" si="35"/>
        <v>1</v>
      </c>
      <c r="L78" s="72">
        <f t="shared" si="36"/>
        <v>1</v>
      </c>
      <c r="M78" s="72">
        <f t="shared" ca="1" si="26"/>
        <v>1</v>
      </c>
      <c r="N78" s="25"/>
      <c r="O78" s="25"/>
      <c r="P78" s="25"/>
      <c r="Q78" s="25"/>
      <c r="T78" s="22">
        <v>758.92600000000004</v>
      </c>
      <c r="U78" s="74">
        <f t="shared" si="27"/>
        <v>728.92600000000004</v>
      </c>
      <c r="V78" s="70">
        <f t="shared" si="28"/>
        <v>729</v>
      </c>
      <c r="W78" s="70"/>
      <c r="X78" s="70">
        <f t="shared" si="29"/>
        <v>32.977339488040286</v>
      </c>
      <c r="Y78" s="70">
        <f t="shared" si="30"/>
        <v>2.9773394880402861</v>
      </c>
      <c r="Z78" s="70">
        <f t="shared" si="31"/>
        <v>3</v>
      </c>
      <c r="AA78" s="24">
        <f t="shared" si="32"/>
        <v>729</v>
      </c>
      <c r="AB78" s="67">
        <f t="shared" si="33"/>
        <v>759</v>
      </c>
    </row>
    <row r="79" spans="1:28" ht="15" customHeight="1" x14ac:dyDescent="0.25">
      <c r="A79" s="25">
        <v>405</v>
      </c>
      <c r="B79" s="25">
        <v>30</v>
      </c>
      <c r="C79" s="68">
        <v>0.64</v>
      </c>
      <c r="D79" s="68">
        <v>272.23</v>
      </c>
      <c r="E79" s="68">
        <v>209.4</v>
      </c>
      <c r="F79" s="68">
        <v>0</v>
      </c>
      <c r="G79" s="68">
        <f t="shared" si="24"/>
        <v>20.76923076923077</v>
      </c>
      <c r="H79" s="68">
        <v>0</v>
      </c>
      <c r="I79" s="68">
        <f t="shared" si="25"/>
        <v>30.384615384615383</v>
      </c>
      <c r="J79" s="72">
        <f t="shared" si="34"/>
        <v>1</v>
      </c>
      <c r="K79" s="72">
        <f t="shared" si="35"/>
        <v>1</v>
      </c>
      <c r="L79" s="72">
        <f t="shared" si="36"/>
        <v>1</v>
      </c>
      <c r="M79" s="72">
        <f t="shared" ca="1" si="26"/>
        <v>1</v>
      </c>
      <c r="N79" s="25"/>
      <c r="O79" s="25"/>
      <c r="P79" s="25"/>
      <c r="Q79" s="25"/>
      <c r="T79" s="22">
        <v>721.77200000000005</v>
      </c>
      <c r="U79" s="74">
        <f t="shared" si="27"/>
        <v>691.77200000000005</v>
      </c>
      <c r="V79" s="70">
        <f t="shared" si="28"/>
        <v>692</v>
      </c>
      <c r="W79" s="70"/>
      <c r="X79" s="70">
        <f t="shared" si="29"/>
        <v>32.977339488040286</v>
      </c>
      <c r="Y79" s="70">
        <f t="shared" si="30"/>
        <v>2.9773394880402861</v>
      </c>
      <c r="Z79" s="70">
        <f t="shared" si="31"/>
        <v>3</v>
      </c>
      <c r="AA79" s="24">
        <f t="shared" si="32"/>
        <v>692</v>
      </c>
      <c r="AB79" s="67">
        <f t="shared" si="33"/>
        <v>722</v>
      </c>
    </row>
    <row r="80" spans="1:28" ht="15" customHeight="1" x14ac:dyDescent="0.25">
      <c r="A80" s="25">
        <v>196</v>
      </c>
      <c r="B80" s="25">
        <v>30</v>
      </c>
      <c r="C80" s="68">
        <v>0.57999999999999996</v>
      </c>
      <c r="D80" s="68">
        <v>272.24</v>
      </c>
      <c r="E80" s="68">
        <v>209.4</v>
      </c>
      <c r="F80" s="68">
        <v>0</v>
      </c>
      <c r="G80" s="68">
        <f t="shared" si="24"/>
        <v>25.475000000000001</v>
      </c>
      <c r="H80" s="68">
        <v>0</v>
      </c>
      <c r="I80" s="68">
        <f t="shared" si="25"/>
        <v>29.625</v>
      </c>
      <c r="J80" s="72">
        <f t="shared" si="34"/>
        <v>1</v>
      </c>
      <c r="K80" s="72">
        <f t="shared" si="35"/>
        <v>1</v>
      </c>
      <c r="L80" s="72">
        <f t="shared" si="36"/>
        <v>1</v>
      </c>
      <c r="M80" s="72">
        <f t="shared" ca="1" si="26"/>
        <v>1</v>
      </c>
      <c r="N80" s="25"/>
      <c r="O80" s="25"/>
      <c r="P80" s="25"/>
      <c r="Q80" s="25"/>
      <c r="T80" s="22">
        <v>494.892</v>
      </c>
      <c r="U80" s="74">
        <f t="shared" si="27"/>
        <v>464.892</v>
      </c>
      <c r="V80" s="70">
        <f t="shared" si="28"/>
        <v>465</v>
      </c>
      <c r="W80" s="70"/>
      <c r="X80" s="70">
        <f t="shared" si="29"/>
        <v>32.977339488040286</v>
      </c>
      <c r="Y80" s="70">
        <f t="shared" si="30"/>
        <v>2.9773394880402861</v>
      </c>
      <c r="Z80" s="70">
        <f t="shared" si="31"/>
        <v>3</v>
      </c>
      <c r="AA80" s="24">
        <f t="shared" si="32"/>
        <v>465</v>
      </c>
      <c r="AB80" s="67">
        <f t="shared" si="33"/>
        <v>495</v>
      </c>
    </row>
    <row r="81" spans="1:28" ht="15" customHeight="1" x14ac:dyDescent="0.25">
      <c r="A81" s="25"/>
      <c r="B81" s="25"/>
      <c r="C81" s="25"/>
      <c r="D81" s="25"/>
      <c r="E81" s="25"/>
      <c r="F81" s="25"/>
      <c r="G81" s="68"/>
      <c r="H81" s="25"/>
      <c r="I81" s="68"/>
      <c r="J81" s="72"/>
      <c r="K81" s="72"/>
      <c r="L81" s="72"/>
      <c r="M81" s="72"/>
      <c r="N81" s="25"/>
      <c r="O81" s="25"/>
      <c r="P81" s="25"/>
      <c r="Q81" s="25"/>
      <c r="AB81" s="67"/>
    </row>
    <row r="82" spans="1:28" ht="15" customHeight="1" x14ac:dyDescent="0.25">
      <c r="A82" s="25"/>
      <c r="B82" s="25"/>
      <c r="C82" s="25"/>
      <c r="D82" s="25"/>
      <c r="E82" s="25"/>
      <c r="F82" s="25"/>
      <c r="G82" s="68"/>
      <c r="H82" s="25"/>
      <c r="I82" s="68"/>
      <c r="J82" s="72"/>
      <c r="K82" s="72"/>
      <c r="L82" s="72"/>
      <c r="M82" s="72"/>
      <c r="N82" s="25"/>
      <c r="O82" s="25"/>
      <c r="P82" s="25"/>
      <c r="Q82" s="25"/>
      <c r="AB82" s="67"/>
    </row>
    <row r="83" spans="1:28" ht="15" customHeight="1" x14ac:dyDescent="0.25">
      <c r="A83" s="25"/>
      <c r="B83" s="25"/>
      <c r="C83" s="25"/>
      <c r="D83" s="25"/>
      <c r="E83" s="25"/>
      <c r="F83" s="25"/>
      <c r="G83" s="68"/>
      <c r="H83" s="25"/>
      <c r="I83" s="68"/>
      <c r="J83" s="72"/>
      <c r="K83" s="72"/>
      <c r="L83" s="72"/>
      <c r="M83" s="72"/>
      <c r="N83" s="25"/>
      <c r="O83" s="25"/>
      <c r="P83" s="25"/>
      <c r="Q83" s="25"/>
      <c r="AB83" s="67"/>
    </row>
    <row r="84" spans="1:28" ht="15" customHeight="1" x14ac:dyDescent="0.25">
      <c r="A84" s="25"/>
      <c r="B84" s="25"/>
      <c r="C84" s="25"/>
      <c r="D84" s="25"/>
      <c r="E84" s="25"/>
      <c r="F84" s="25"/>
      <c r="G84" s="68"/>
      <c r="H84" s="25"/>
      <c r="I84" s="68"/>
      <c r="J84" s="72"/>
      <c r="K84" s="72"/>
      <c r="L84" s="72"/>
      <c r="M84" s="72"/>
      <c r="N84" s="25"/>
      <c r="O84" s="25"/>
      <c r="P84" s="25"/>
      <c r="Q84" s="25"/>
      <c r="AB84" s="67"/>
    </row>
    <row r="85" spans="1:28" ht="15" customHeight="1" x14ac:dyDescent="0.25">
      <c r="A85" s="25"/>
      <c r="B85" s="25"/>
      <c r="C85" s="25"/>
      <c r="D85" s="25"/>
      <c r="E85" s="25"/>
      <c r="F85" s="25"/>
      <c r="G85" s="68"/>
      <c r="H85" s="25"/>
      <c r="I85" s="68"/>
      <c r="J85" s="72"/>
      <c r="K85" s="72"/>
      <c r="L85" s="72"/>
      <c r="M85" s="72"/>
      <c r="N85" s="25"/>
      <c r="O85" s="25"/>
      <c r="P85" s="25"/>
      <c r="Q85" s="25"/>
      <c r="AB85" s="67"/>
    </row>
    <row r="86" spans="1:28" ht="15" customHeight="1" x14ac:dyDescent="0.25">
      <c r="A86" s="25"/>
      <c r="B86" s="25"/>
      <c r="C86" s="25"/>
      <c r="D86" s="25"/>
      <c r="E86" s="25"/>
      <c r="F86" s="25"/>
      <c r="G86" s="68"/>
      <c r="H86" s="25"/>
      <c r="I86" s="68"/>
      <c r="J86" s="72"/>
      <c r="K86" s="72"/>
      <c r="L86" s="72"/>
      <c r="M86" s="72"/>
      <c r="N86" s="25"/>
      <c r="O86" s="25"/>
      <c r="P86" s="25"/>
      <c r="Q86" s="25"/>
      <c r="AB86" s="67"/>
    </row>
    <row r="87" spans="1:28" ht="15" customHeight="1" x14ac:dyDescent="0.25">
      <c r="A87" s="25"/>
      <c r="B87" s="25"/>
      <c r="C87" s="25"/>
      <c r="D87" s="25"/>
      <c r="E87" s="25"/>
      <c r="F87" s="25"/>
      <c r="G87" s="68"/>
      <c r="H87" s="25"/>
      <c r="I87" s="68"/>
      <c r="J87" s="72"/>
      <c r="K87" s="72"/>
      <c r="L87" s="72"/>
      <c r="M87" s="72"/>
      <c r="N87" s="25"/>
      <c r="O87" s="25"/>
      <c r="P87" s="25"/>
      <c r="Q87" s="25"/>
      <c r="AB87" s="67"/>
    </row>
    <row r="88" spans="1:28" ht="15" customHeight="1" x14ac:dyDescent="0.25">
      <c r="A88" s="25"/>
      <c r="B88" s="25"/>
      <c r="C88" s="25"/>
      <c r="D88" s="25"/>
      <c r="E88" s="25"/>
      <c r="F88" s="25"/>
      <c r="G88" s="68"/>
      <c r="H88" s="25"/>
      <c r="I88" s="68"/>
      <c r="J88" s="72"/>
      <c r="K88" s="72"/>
      <c r="L88" s="72"/>
      <c r="M88" s="72"/>
      <c r="N88" s="25"/>
      <c r="O88" s="25"/>
      <c r="P88" s="25"/>
      <c r="Q88" s="25"/>
      <c r="AB88" s="67"/>
    </row>
    <row r="89" spans="1:28" ht="15" customHeight="1" x14ac:dyDescent="0.25">
      <c r="A89" s="25"/>
      <c r="B89" s="25"/>
      <c r="C89" s="25"/>
      <c r="D89" s="25"/>
      <c r="E89" s="25"/>
      <c r="F89" s="25"/>
      <c r="G89" s="68"/>
      <c r="H89" s="25"/>
      <c r="I89" s="68"/>
      <c r="J89" s="72"/>
      <c r="K89" s="72"/>
      <c r="L89" s="72"/>
      <c r="M89" s="72"/>
      <c r="N89" s="25"/>
      <c r="O89" s="25"/>
      <c r="P89" s="25"/>
      <c r="Q89" s="25"/>
      <c r="AB89" s="67"/>
    </row>
    <row r="90" spans="1:28" ht="15" customHeight="1" x14ac:dyDescent="0.25">
      <c r="A90" s="25"/>
      <c r="B90" s="25"/>
      <c r="C90" s="25"/>
      <c r="D90" s="25"/>
      <c r="E90" s="25"/>
      <c r="F90" s="25"/>
      <c r="G90" s="68"/>
      <c r="H90" s="25"/>
      <c r="I90" s="68"/>
      <c r="J90" s="72"/>
      <c r="K90" s="72"/>
      <c r="L90" s="72"/>
      <c r="M90" s="72"/>
      <c r="N90" s="25"/>
      <c r="O90" s="25"/>
      <c r="P90" s="25"/>
      <c r="Q90" s="25"/>
      <c r="AB90" s="67"/>
    </row>
    <row r="91" spans="1:28" ht="15" customHeight="1" x14ac:dyDescent="0.25">
      <c r="A91" s="25"/>
      <c r="B91" s="25"/>
      <c r="C91" s="25"/>
      <c r="D91" s="25"/>
      <c r="E91" s="25"/>
      <c r="F91" s="25"/>
      <c r="G91" s="68"/>
      <c r="H91" s="25"/>
      <c r="I91" s="68"/>
      <c r="J91" s="72"/>
      <c r="K91" s="72"/>
      <c r="L91" s="72"/>
      <c r="M91" s="72"/>
      <c r="N91" s="25"/>
      <c r="O91" s="25"/>
      <c r="P91" s="25"/>
      <c r="Q91" s="25"/>
      <c r="AB91" s="67"/>
    </row>
    <row r="92" spans="1:28" ht="15" customHeight="1" x14ac:dyDescent="0.25">
      <c r="A92" s="25"/>
      <c r="B92" s="25"/>
      <c r="C92" s="25"/>
      <c r="D92" s="25"/>
      <c r="E92" s="25"/>
      <c r="F92" s="25"/>
      <c r="G92" s="68"/>
      <c r="H92" s="25"/>
      <c r="I92" s="68"/>
      <c r="J92" s="72"/>
      <c r="K92" s="72"/>
      <c r="L92" s="72"/>
      <c r="M92" s="72"/>
      <c r="N92" s="25"/>
      <c r="O92" s="25"/>
      <c r="P92" s="25"/>
      <c r="Q92" s="25"/>
      <c r="AB92" s="67"/>
    </row>
    <row r="93" spans="1:28" ht="15" customHeight="1" x14ac:dyDescent="0.25">
      <c r="A93" s="25"/>
      <c r="B93" s="25"/>
      <c r="C93" s="25"/>
      <c r="D93" s="25"/>
      <c r="E93" s="25"/>
      <c r="F93" s="25"/>
      <c r="G93" s="68"/>
      <c r="H93" s="25"/>
      <c r="I93" s="68"/>
      <c r="J93" s="72"/>
      <c r="K93" s="72"/>
      <c r="L93" s="72"/>
      <c r="M93" s="72"/>
      <c r="N93" s="25"/>
      <c r="O93" s="25"/>
      <c r="P93" s="25"/>
      <c r="Q93" s="25"/>
      <c r="AB93" s="67"/>
    </row>
    <row r="94" spans="1:28" ht="15" customHeight="1" x14ac:dyDescent="0.25">
      <c r="A94" s="25"/>
      <c r="B94" s="25"/>
      <c r="C94" s="25"/>
      <c r="D94" s="25"/>
      <c r="E94" s="25"/>
      <c r="F94" s="25"/>
      <c r="G94" s="68"/>
      <c r="H94" s="25"/>
      <c r="I94" s="68"/>
      <c r="J94" s="72"/>
      <c r="K94" s="72"/>
      <c r="L94" s="72"/>
      <c r="M94" s="72"/>
      <c r="N94" s="25"/>
      <c r="O94" s="25"/>
      <c r="P94" s="25"/>
      <c r="Q94" s="25"/>
      <c r="AB94" s="67"/>
    </row>
    <row r="95" spans="1:28" ht="15" customHeight="1" x14ac:dyDescent="0.25">
      <c r="A95" s="25"/>
      <c r="B95" s="25"/>
      <c r="C95" s="25"/>
      <c r="D95" s="25"/>
      <c r="E95" s="25"/>
      <c r="F95" s="25"/>
      <c r="G95" s="68"/>
      <c r="H95" s="25"/>
      <c r="I95" s="68"/>
      <c r="J95" s="72"/>
      <c r="K95" s="72"/>
      <c r="L95" s="72"/>
      <c r="M95" s="72"/>
      <c r="N95" s="25"/>
      <c r="O95" s="25"/>
      <c r="P95" s="25"/>
      <c r="Q95" s="25"/>
      <c r="AB95" s="67"/>
    </row>
    <row r="96" spans="1:28" ht="15" customHeight="1" x14ac:dyDescent="0.25">
      <c r="A96" s="25"/>
      <c r="B96" s="25"/>
      <c r="C96" s="25"/>
      <c r="D96" s="25"/>
      <c r="E96" s="25"/>
      <c r="F96" s="25"/>
      <c r="G96" s="68"/>
      <c r="H96" s="25"/>
      <c r="I96" s="68"/>
      <c r="J96" s="72"/>
      <c r="K96" s="72"/>
      <c r="L96" s="72"/>
      <c r="M96" s="72"/>
      <c r="N96" s="25"/>
      <c r="O96" s="25"/>
      <c r="P96" s="25"/>
      <c r="Q96" s="25"/>
      <c r="AB96" s="67"/>
    </row>
    <row r="97" spans="1:28" ht="15" customHeight="1" x14ac:dyDescent="0.25">
      <c r="A97" s="25"/>
      <c r="B97" s="25"/>
      <c r="C97" s="25"/>
      <c r="D97" s="25"/>
      <c r="E97" s="25"/>
      <c r="F97" s="25"/>
      <c r="G97" s="68"/>
      <c r="H97" s="25"/>
      <c r="I97" s="68"/>
      <c r="J97" s="72"/>
      <c r="K97" s="72"/>
      <c r="L97" s="72"/>
      <c r="M97" s="72"/>
      <c r="N97" s="25"/>
      <c r="O97" s="25"/>
      <c r="P97" s="25"/>
      <c r="Q97" s="25"/>
      <c r="AB97" s="67"/>
    </row>
    <row r="98" spans="1:28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N98" s="25"/>
      <c r="O98" s="25"/>
      <c r="P98" s="25"/>
      <c r="Q98" s="25"/>
      <c r="AB98" s="67"/>
    </row>
    <row r="99" spans="1:28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N99" s="25"/>
      <c r="O99" s="25"/>
      <c r="P99" s="25"/>
      <c r="Q99" s="25"/>
      <c r="AB99" s="67"/>
    </row>
    <row r="100" spans="1:28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N100" s="25"/>
      <c r="O100" s="25"/>
      <c r="P100" s="25"/>
      <c r="Q100" s="25"/>
      <c r="AB100" s="67"/>
    </row>
    <row r="101" spans="1:28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N101" s="25"/>
      <c r="O101" s="25"/>
      <c r="P101" s="25"/>
      <c r="Q101" s="25"/>
      <c r="AB101" s="67"/>
    </row>
    <row r="102" spans="1:28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  <c r="AB102" s="67"/>
    </row>
    <row r="103" spans="1:28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  <c r="AB103" s="67"/>
    </row>
    <row r="104" spans="1:28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  <c r="AB104" s="67"/>
    </row>
    <row r="105" spans="1:28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  <c r="AB105" s="67"/>
    </row>
    <row r="106" spans="1:28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  <c r="AB106" s="67"/>
    </row>
    <row r="107" spans="1:28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  <c r="AB107" s="67"/>
    </row>
    <row r="108" spans="1:28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N108" s="25"/>
      <c r="O108" s="25"/>
      <c r="P108" s="25"/>
      <c r="Q108" s="25"/>
      <c r="AB108" s="67"/>
    </row>
    <row r="109" spans="1:28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N109" s="25"/>
      <c r="O109" s="25"/>
      <c r="P109" s="25"/>
      <c r="Q109" s="25"/>
      <c r="AB109" s="67"/>
    </row>
    <row r="110" spans="1:28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N110" s="25"/>
      <c r="O110" s="25"/>
      <c r="P110" s="25"/>
      <c r="Q110" s="25"/>
      <c r="AB110" s="67"/>
    </row>
    <row r="111" spans="1:28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N111" s="25"/>
      <c r="O111" s="25"/>
      <c r="P111" s="25"/>
      <c r="Q111" s="25"/>
      <c r="AB111" s="67"/>
    </row>
    <row r="112" spans="1:28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N112" s="25"/>
      <c r="O112" s="25"/>
      <c r="P112" s="25"/>
      <c r="Q112" s="25"/>
      <c r="AB112" s="67"/>
    </row>
    <row r="113" spans="1:28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N113" s="25"/>
      <c r="O113" s="25"/>
      <c r="P113" s="25"/>
      <c r="Q113" s="25"/>
      <c r="AB113" s="67"/>
    </row>
    <row r="114" spans="1:28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N114" s="25"/>
      <c r="O114" s="25"/>
      <c r="P114" s="25"/>
      <c r="Q114" s="25"/>
      <c r="AB114" s="67"/>
    </row>
    <row r="115" spans="1:28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N115" s="25"/>
      <c r="O115" s="25"/>
      <c r="P115" s="25"/>
      <c r="Q115" s="25"/>
      <c r="AB115" s="67"/>
    </row>
    <row r="116" spans="1:28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N116" s="25"/>
      <c r="O116" s="25"/>
      <c r="P116" s="25"/>
      <c r="Q116" s="25"/>
      <c r="AB116" s="67"/>
    </row>
    <row r="117" spans="1:28" ht="15" customHeight="1" x14ac:dyDescent="0.25">
      <c r="A117" s="25"/>
      <c r="B117" s="25"/>
      <c r="C117" s="25"/>
      <c r="D117" s="25"/>
      <c r="E117" s="25"/>
      <c r="F117" s="25"/>
      <c r="G117" s="68"/>
      <c r="H117" s="25"/>
      <c r="I117" s="68"/>
      <c r="J117" s="72"/>
      <c r="K117" s="72"/>
      <c r="L117" s="72"/>
      <c r="M117" s="72"/>
      <c r="N117" s="25"/>
      <c r="O117" s="25"/>
      <c r="P117" s="25"/>
      <c r="Q117" s="25"/>
      <c r="AB117" s="67"/>
    </row>
    <row r="118" spans="1:28" ht="15" customHeight="1" x14ac:dyDescent="0.25">
      <c r="A118" s="25"/>
      <c r="B118" s="25"/>
      <c r="C118" s="25"/>
      <c r="D118" s="25"/>
      <c r="E118" s="25"/>
      <c r="F118" s="25"/>
      <c r="G118" s="68"/>
      <c r="H118" s="25"/>
      <c r="I118" s="68"/>
      <c r="J118" s="72"/>
      <c r="K118" s="72"/>
      <c r="L118" s="72"/>
      <c r="M118" s="72"/>
      <c r="N118" s="25"/>
      <c r="O118" s="25"/>
      <c r="P118" s="25"/>
      <c r="Q118" s="25"/>
      <c r="AB118" s="67"/>
    </row>
    <row r="119" spans="1:28" ht="15" customHeight="1" x14ac:dyDescent="0.25">
      <c r="A119" s="25"/>
      <c r="B119" s="25"/>
      <c r="C119" s="25"/>
      <c r="D119" s="25"/>
      <c r="E119" s="25"/>
      <c r="F119" s="25"/>
      <c r="G119" s="68"/>
      <c r="H119" s="25"/>
      <c r="I119" s="68"/>
      <c r="J119" s="72"/>
      <c r="K119" s="72"/>
      <c r="L119" s="72"/>
      <c r="M119" s="72"/>
      <c r="N119" s="25"/>
      <c r="O119" s="25"/>
      <c r="P119" s="25"/>
      <c r="Q119" s="25"/>
      <c r="AB119" s="67"/>
    </row>
    <row r="120" spans="1:28" ht="15" customHeight="1" x14ac:dyDescent="0.25">
      <c r="A120" s="25"/>
      <c r="B120" s="25"/>
      <c r="C120" s="25"/>
      <c r="D120" s="25"/>
      <c r="E120" s="25"/>
      <c r="F120" s="25"/>
      <c r="G120" s="68"/>
      <c r="H120" s="25"/>
      <c r="I120" s="68"/>
      <c r="J120" s="72"/>
      <c r="K120" s="72"/>
      <c r="L120" s="72"/>
      <c r="M120" s="72"/>
      <c r="N120" s="25"/>
      <c r="O120" s="25"/>
      <c r="P120" s="25"/>
      <c r="Q120" s="25"/>
      <c r="AB120" s="67"/>
    </row>
    <row r="121" spans="1:28" ht="15" customHeight="1" x14ac:dyDescent="0.25">
      <c r="A121" s="25"/>
      <c r="B121" s="25"/>
      <c r="C121" s="25"/>
      <c r="D121" s="25"/>
      <c r="E121" s="25"/>
      <c r="F121" s="25"/>
      <c r="G121" s="68"/>
      <c r="H121" s="25"/>
      <c r="I121" s="68"/>
      <c r="J121" s="72"/>
      <c r="K121" s="72"/>
      <c r="L121" s="72"/>
      <c r="M121" s="72"/>
      <c r="N121" s="25"/>
      <c r="O121" s="25"/>
      <c r="P121" s="25"/>
      <c r="Q121" s="25"/>
      <c r="AB121" s="67"/>
    </row>
    <row r="122" spans="1:28" ht="15" customHeight="1" x14ac:dyDescent="0.25">
      <c r="A122" s="25"/>
      <c r="B122" s="25"/>
      <c r="C122" s="25"/>
      <c r="D122" s="25"/>
      <c r="E122" s="25"/>
      <c r="F122" s="25"/>
      <c r="G122" s="68"/>
      <c r="H122" s="25"/>
      <c r="I122" s="68"/>
      <c r="J122" s="72"/>
      <c r="K122" s="72"/>
      <c r="L122" s="72"/>
      <c r="M122" s="72"/>
      <c r="N122" s="25"/>
      <c r="O122" s="25"/>
      <c r="P122" s="25"/>
      <c r="Q122" s="25"/>
      <c r="AB122" s="67"/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AB123" s="67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AB124" s="67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AB125" s="67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AB126" s="67"/>
    </row>
    <row r="127" spans="1:28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N127" s="25"/>
      <c r="O127" s="25"/>
      <c r="P127" s="25"/>
      <c r="Q127" s="25"/>
      <c r="AB127" s="67"/>
    </row>
    <row r="128" spans="1:28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N128" s="25"/>
      <c r="O128" s="25"/>
      <c r="P128" s="25"/>
      <c r="Q128" s="25"/>
      <c r="AB128" s="67"/>
    </row>
    <row r="129" spans="1:28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N129" s="25"/>
      <c r="O129" s="25"/>
      <c r="P129" s="25"/>
      <c r="Q129" s="25"/>
      <c r="AB129" s="67"/>
    </row>
    <row r="130" spans="1:28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N130" s="25"/>
      <c r="O130" s="25"/>
      <c r="P130" s="25"/>
      <c r="Q130" s="25"/>
      <c r="AB130" s="67"/>
    </row>
    <row r="131" spans="1:28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N131" s="25"/>
      <c r="O131" s="25"/>
      <c r="P131" s="25"/>
      <c r="Q131" s="25"/>
      <c r="AB131" s="67"/>
    </row>
    <row r="132" spans="1:28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N132" s="25"/>
      <c r="O132" s="25"/>
      <c r="P132" s="25"/>
      <c r="Q132" s="25"/>
      <c r="AB132" s="67"/>
    </row>
    <row r="133" spans="1:28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N133" s="25"/>
      <c r="O133" s="25"/>
      <c r="P133" s="25"/>
      <c r="Q133" s="25"/>
      <c r="AB133" s="67"/>
    </row>
    <row r="134" spans="1:28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N134" s="25"/>
      <c r="O134" s="25"/>
      <c r="P134" s="25"/>
      <c r="Q134" s="25"/>
      <c r="AB134" s="67"/>
    </row>
    <row r="135" spans="1:28" ht="15" customHeight="1" x14ac:dyDescent="0.25">
      <c r="A135" s="25"/>
      <c r="B135" s="25"/>
      <c r="C135" s="25"/>
      <c r="D135" s="25"/>
      <c r="E135" s="25"/>
      <c r="F135" s="25"/>
      <c r="G135" s="68"/>
      <c r="H135" s="25"/>
      <c r="I135" s="68"/>
      <c r="J135" s="72"/>
      <c r="K135" s="72"/>
      <c r="L135" s="72"/>
      <c r="M135" s="72"/>
      <c r="N135" s="25"/>
      <c r="O135" s="25"/>
      <c r="P135" s="25"/>
      <c r="Q135" s="25"/>
      <c r="AB135" s="67"/>
    </row>
    <row r="136" spans="1:28" ht="15" customHeight="1" x14ac:dyDescent="0.25">
      <c r="A136" s="25"/>
      <c r="B136" s="25"/>
      <c r="C136" s="25"/>
      <c r="D136" s="25"/>
      <c r="E136" s="25"/>
      <c r="F136" s="25"/>
      <c r="G136" s="68"/>
      <c r="H136" s="25"/>
      <c r="I136" s="68"/>
      <c r="J136" s="72"/>
      <c r="K136" s="72"/>
      <c r="L136" s="72"/>
      <c r="M136" s="72"/>
      <c r="N136" s="25"/>
      <c r="O136" s="25"/>
      <c r="P136" s="25"/>
      <c r="Q136" s="25"/>
      <c r="AB136" s="67"/>
    </row>
    <row r="137" spans="1:28" ht="15" customHeight="1" x14ac:dyDescent="0.25">
      <c r="A137" s="25"/>
      <c r="B137" s="25"/>
      <c r="C137" s="25"/>
      <c r="D137" s="25"/>
      <c r="E137" s="25"/>
      <c r="F137" s="25"/>
      <c r="G137" s="68"/>
      <c r="H137" s="25"/>
      <c r="I137" s="68"/>
      <c r="J137" s="72"/>
      <c r="K137" s="72"/>
      <c r="L137" s="72"/>
      <c r="M137" s="72"/>
      <c r="N137" s="25"/>
      <c r="O137" s="25"/>
      <c r="P137" s="25"/>
      <c r="Q137" s="25"/>
      <c r="AB137" s="67"/>
    </row>
    <row r="138" spans="1:28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N138" s="25"/>
      <c r="O138" s="25"/>
      <c r="P138" s="25"/>
      <c r="Q138" s="25"/>
      <c r="AB138" s="67"/>
    </row>
    <row r="139" spans="1:28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N139" s="25"/>
      <c r="O139" s="25"/>
      <c r="P139" s="25"/>
      <c r="Q139" s="25"/>
      <c r="AB139" s="67"/>
    </row>
    <row r="140" spans="1:28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AB140" s="67"/>
    </row>
    <row r="141" spans="1:28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AB141" s="67"/>
    </row>
    <row r="142" spans="1:28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AB142" s="67"/>
    </row>
    <row r="143" spans="1:28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N143" s="25"/>
      <c r="O143" s="25"/>
      <c r="P143" s="25"/>
      <c r="Q143" s="25"/>
      <c r="AB143" s="67"/>
    </row>
    <row r="144" spans="1:28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N144" s="25"/>
      <c r="O144" s="25"/>
      <c r="P144" s="25"/>
      <c r="Q144" s="25"/>
      <c r="AB144" s="67"/>
    </row>
    <row r="145" spans="1:28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N145" s="25"/>
      <c r="O145" s="25"/>
      <c r="P145" s="25"/>
      <c r="Q145" s="25"/>
      <c r="AB145" s="67"/>
    </row>
    <row r="146" spans="1:28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N146" s="25"/>
      <c r="O146" s="25"/>
      <c r="P146" s="25"/>
      <c r="Q146" s="25"/>
      <c r="AB146" s="67"/>
    </row>
    <row r="147" spans="1:28" ht="15" customHeight="1" x14ac:dyDescent="0.25">
      <c r="A147" s="25"/>
      <c r="B147" s="25"/>
      <c r="C147" s="25"/>
      <c r="D147" s="25"/>
      <c r="E147" s="25"/>
      <c r="F147" s="25"/>
      <c r="G147" s="68"/>
      <c r="H147" s="25"/>
      <c r="I147" s="68"/>
      <c r="J147" s="72"/>
      <c r="K147" s="72"/>
      <c r="L147" s="72"/>
      <c r="M147" s="72"/>
      <c r="N147" s="25"/>
      <c r="O147" s="25"/>
      <c r="P147" s="25"/>
      <c r="Q147" s="25"/>
      <c r="AB147" s="67"/>
    </row>
    <row r="148" spans="1:28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  <c r="AB148" s="67"/>
    </row>
    <row r="149" spans="1:28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  <c r="AB149" s="67"/>
    </row>
    <row r="150" spans="1:28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  <c r="AB150" s="67"/>
    </row>
    <row r="151" spans="1:28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  <c r="AB151" s="67"/>
    </row>
    <row r="152" spans="1:28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  <c r="AB152" s="67"/>
    </row>
    <row r="153" spans="1:28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  <c r="AB153" s="67"/>
    </row>
    <row r="154" spans="1:28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  <c r="AB154" s="67"/>
    </row>
    <row r="155" spans="1:28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  <c r="AB155" s="67"/>
    </row>
    <row r="156" spans="1:28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N156" s="25"/>
      <c r="O156" s="25"/>
      <c r="P156" s="25"/>
      <c r="Q156" s="25"/>
      <c r="AB156" s="67"/>
    </row>
    <row r="157" spans="1:28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N157" s="25"/>
      <c r="O157" s="25"/>
      <c r="P157" s="25"/>
      <c r="Q157" s="25"/>
      <c r="AB157" s="67"/>
    </row>
    <row r="158" spans="1:28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N158" s="25"/>
      <c r="O158" s="25"/>
      <c r="P158" s="25"/>
      <c r="Q158" s="25"/>
      <c r="AB158" s="67"/>
    </row>
    <row r="159" spans="1:28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N159" s="25"/>
      <c r="O159" s="25"/>
      <c r="P159" s="25"/>
      <c r="Q159" s="25"/>
      <c r="AB159" s="67"/>
    </row>
    <row r="160" spans="1:28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N160" s="25"/>
      <c r="O160" s="25"/>
      <c r="P160" s="25"/>
      <c r="Q160" s="25"/>
      <c r="AB160" s="67"/>
    </row>
    <row r="161" spans="1:28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N161" s="25"/>
      <c r="O161" s="25"/>
      <c r="P161" s="25"/>
      <c r="Q161" s="25"/>
      <c r="AB161" s="67"/>
    </row>
    <row r="162" spans="1:28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N162" s="25"/>
      <c r="O162" s="25"/>
      <c r="P162" s="25"/>
      <c r="Q162" s="25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AB163" s="67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AB164" s="67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AB165" s="67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AB166" s="67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AB167" s="67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AB168" s="67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AB169" s="67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AB170" s="67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AB171" s="67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AB172" s="67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AB173" s="67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AB174" s="67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AB175" s="67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AB176" s="67"/>
    </row>
    <row r="177" spans="1:28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AB177" s="67"/>
    </row>
    <row r="178" spans="1:28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AB178" s="67"/>
    </row>
    <row r="179" spans="1:28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AB179" s="67"/>
    </row>
    <row r="180" spans="1:28" ht="15" customHeight="1" x14ac:dyDescent="0.25">
      <c r="A180" s="25"/>
      <c r="B180" s="25"/>
      <c r="C180" s="25"/>
      <c r="D180" s="25"/>
      <c r="E180" s="25"/>
      <c r="F180" s="25"/>
      <c r="G180" s="68"/>
      <c r="H180" s="25"/>
      <c r="I180" s="68"/>
      <c r="J180" s="72"/>
      <c r="K180" s="72"/>
      <c r="L180" s="72"/>
      <c r="M180" s="72"/>
      <c r="N180" s="25"/>
      <c r="O180" s="25"/>
      <c r="P180" s="25"/>
      <c r="Q180" s="25"/>
      <c r="AB180" s="67"/>
    </row>
    <row r="181" spans="1:28" ht="15" customHeight="1" x14ac:dyDescent="0.25">
      <c r="A181" s="25"/>
      <c r="B181" s="25"/>
      <c r="C181" s="25"/>
      <c r="D181" s="25"/>
      <c r="E181" s="25"/>
      <c r="F181" s="25"/>
      <c r="G181" s="68"/>
      <c r="H181" s="25"/>
      <c r="I181" s="68"/>
      <c r="J181" s="72"/>
      <c r="K181" s="72"/>
      <c r="L181" s="72"/>
      <c r="M181" s="72"/>
      <c r="N181" s="25"/>
      <c r="O181" s="25"/>
      <c r="P181" s="25"/>
      <c r="Q181" s="25"/>
      <c r="AB181" s="67"/>
    </row>
    <row r="182" spans="1:28" ht="15" customHeight="1" x14ac:dyDescent="0.25">
      <c r="A182" s="25"/>
      <c r="B182" s="25"/>
      <c r="C182" s="25"/>
      <c r="D182" s="25"/>
      <c r="E182" s="25"/>
      <c r="F182" s="25"/>
      <c r="G182" s="68"/>
      <c r="H182" s="25"/>
      <c r="I182" s="68"/>
      <c r="J182" s="72"/>
      <c r="K182" s="72"/>
      <c r="L182" s="72"/>
      <c r="M182" s="72"/>
      <c r="N182" s="25"/>
      <c r="O182" s="25"/>
      <c r="P182" s="25"/>
      <c r="Q182" s="25"/>
      <c r="AB182" s="67"/>
    </row>
    <row r="183" spans="1:28" ht="15" customHeight="1" x14ac:dyDescent="0.25">
      <c r="A183" s="25"/>
      <c r="B183" s="25"/>
      <c r="C183" s="25"/>
      <c r="D183" s="25"/>
      <c r="E183" s="25"/>
      <c r="F183" s="25"/>
      <c r="G183" s="68"/>
      <c r="H183" s="25"/>
      <c r="I183" s="68"/>
      <c r="J183" s="72"/>
      <c r="K183" s="72"/>
      <c r="L183" s="72"/>
      <c r="M183" s="72"/>
      <c r="N183" s="25"/>
      <c r="O183" s="25"/>
      <c r="P183" s="25"/>
      <c r="Q183" s="25"/>
      <c r="AB183" s="67"/>
    </row>
    <row r="184" spans="1:28" ht="15" customHeight="1" x14ac:dyDescent="0.25">
      <c r="A184" s="25"/>
      <c r="B184" s="25"/>
      <c r="C184" s="25"/>
      <c r="D184" s="25"/>
      <c r="E184" s="25"/>
      <c r="F184" s="25"/>
      <c r="G184" s="68"/>
      <c r="H184" s="25"/>
      <c r="I184" s="68"/>
      <c r="J184" s="72"/>
      <c r="K184" s="72"/>
      <c r="L184" s="72"/>
      <c r="M184" s="72"/>
      <c r="N184" s="25"/>
      <c r="O184" s="25"/>
      <c r="P184" s="25"/>
      <c r="Q184" s="25"/>
      <c r="AB184" s="67"/>
    </row>
    <row r="185" spans="1:28" ht="15" customHeight="1" x14ac:dyDescent="0.25">
      <c r="A185" s="25"/>
      <c r="B185" s="25"/>
      <c r="C185" s="25"/>
      <c r="D185" s="25"/>
      <c r="E185" s="25"/>
      <c r="F185" s="25"/>
      <c r="G185" s="68"/>
      <c r="H185" s="25"/>
      <c r="I185" s="68"/>
      <c r="J185" s="72"/>
      <c r="K185" s="72"/>
      <c r="L185" s="72"/>
      <c r="M185" s="72"/>
      <c r="N185" s="25"/>
      <c r="O185" s="25"/>
      <c r="P185" s="25"/>
      <c r="Q185" s="25"/>
      <c r="AB185" s="67"/>
    </row>
    <row r="186" spans="1:28" ht="15" customHeight="1" x14ac:dyDescent="0.25">
      <c r="A186" s="25"/>
      <c r="B186" s="25"/>
      <c r="C186" s="25"/>
      <c r="D186" s="25"/>
      <c r="E186" s="25"/>
      <c r="F186" s="25"/>
      <c r="G186" s="68"/>
      <c r="H186" s="25"/>
      <c r="I186" s="68"/>
      <c r="J186" s="72"/>
      <c r="K186" s="72"/>
      <c r="L186" s="72"/>
      <c r="M186" s="72"/>
      <c r="N186" s="25"/>
      <c r="O186" s="25"/>
      <c r="P186" s="25"/>
      <c r="Q186" s="25"/>
      <c r="AB186" s="67"/>
    </row>
    <row r="187" spans="1:28" ht="15" customHeight="1" x14ac:dyDescent="0.25">
      <c r="A187" s="25"/>
      <c r="B187" s="25"/>
      <c r="C187" s="25"/>
      <c r="D187" s="25"/>
      <c r="E187" s="25"/>
      <c r="F187" s="25"/>
      <c r="G187" s="68"/>
      <c r="H187" s="25"/>
      <c r="I187" s="68"/>
      <c r="J187" s="72"/>
      <c r="K187" s="72"/>
      <c r="L187" s="72"/>
      <c r="M187" s="72"/>
      <c r="N187" s="25"/>
      <c r="O187" s="25"/>
      <c r="P187" s="25"/>
      <c r="Q187" s="25"/>
      <c r="AB187" s="67"/>
    </row>
    <row r="188" spans="1:28" ht="15" customHeight="1" x14ac:dyDescent="0.25">
      <c r="A188" s="25"/>
      <c r="B188" s="25"/>
      <c r="C188" s="25"/>
      <c r="D188" s="25"/>
      <c r="E188" s="25"/>
      <c r="F188" s="25"/>
      <c r="G188" s="68"/>
      <c r="H188" s="25"/>
      <c r="I188" s="68"/>
      <c r="J188" s="72"/>
      <c r="K188" s="72"/>
      <c r="L188" s="72"/>
      <c r="M188" s="72"/>
      <c r="N188" s="25"/>
      <c r="O188" s="25"/>
      <c r="P188" s="25"/>
      <c r="Q188" s="25"/>
      <c r="AB188" s="67"/>
    </row>
    <row r="189" spans="1:28" ht="15" customHeight="1" x14ac:dyDescent="0.25">
      <c r="A189" s="25"/>
      <c r="B189" s="25"/>
      <c r="C189" s="25"/>
      <c r="D189" s="25"/>
      <c r="E189" s="25"/>
      <c r="F189" s="25"/>
      <c r="G189" s="68"/>
      <c r="H189" s="25"/>
      <c r="I189" s="68"/>
      <c r="J189" s="72"/>
      <c r="K189" s="72"/>
      <c r="L189" s="72"/>
      <c r="M189" s="72"/>
      <c r="N189" s="25"/>
      <c r="O189" s="25"/>
      <c r="P189" s="25"/>
      <c r="Q189" s="25"/>
      <c r="AB189" s="67"/>
    </row>
    <row r="190" spans="1:28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N190" s="25"/>
      <c r="O190" s="25"/>
      <c r="P190" s="25"/>
      <c r="Q190" s="25"/>
    </row>
    <row r="191" spans="1:28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N191" s="25"/>
      <c r="O191" s="25"/>
      <c r="P191" s="25"/>
      <c r="Q191" s="25"/>
    </row>
    <row r="192" spans="1:28" ht="15" customHeight="1" x14ac:dyDescent="0.25">
      <c r="A192" s="25"/>
      <c r="B192" s="25"/>
      <c r="C192" s="25"/>
      <c r="D192" s="25"/>
      <c r="E192" s="25"/>
      <c r="F192" s="25"/>
      <c r="G192" s="68"/>
      <c r="H192" s="25"/>
      <c r="I192" s="68"/>
      <c r="J192" s="72"/>
      <c r="K192" s="72"/>
      <c r="L192" s="72"/>
      <c r="M192" s="72"/>
      <c r="N192" s="25"/>
      <c r="O192" s="25"/>
      <c r="P192" s="25"/>
      <c r="Q192" s="25"/>
    </row>
    <row r="193" spans="1:17" ht="15" customHeight="1" x14ac:dyDescent="0.25">
      <c r="A193" s="25"/>
      <c r="B193" s="25"/>
      <c r="C193" s="25"/>
      <c r="D193" s="25"/>
      <c r="E193" s="25"/>
      <c r="F193" s="25"/>
      <c r="G193" s="68"/>
      <c r="H193" s="25"/>
      <c r="I193" s="68"/>
      <c r="J193" s="72"/>
      <c r="K193" s="72"/>
      <c r="L193" s="72"/>
      <c r="M193" s="72"/>
      <c r="N193" s="25"/>
      <c r="O193" s="25"/>
      <c r="P193" s="25"/>
      <c r="Q193" s="25"/>
    </row>
    <row r="194" spans="1:17" ht="15" customHeight="1" x14ac:dyDescent="0.25">
      <c r="A194" s="25"/>
      <c r="B194" s="25"/>
      <c r="C194" s="25"/>
      <c r="D194" s="25"/>
      <c r="E194" s="25"/>
      <c r="F194" s="25"/>
      <c r="G194" s="68"/>
      <c r="H194" s="25"/>
      <c r="I194" s="68"/>
      <c r="J194" s="72"/>
      <c r="K194" s="72"/>
      <c r="L194" s="72"/>
      <c r="M194" s="72"/>
      <c r="N194" s="25"/>
      <c r="O194" s="25"/>
      <c r="P194" s="25"/>
      <c r="Q194" s="25"/>
    </row>
    <row r="195" spans="1:17" ht="15" customHeight="1" x14ac:dyDescent="0.25">
      <c r="A195" s="25"/>
      <c r="B195" s="25"/>
      <c r="C195" s="25"/>
      <c r="D195" s="25"/>
      <c r="E195" s="25"/>
      <c r="F195" s="25"/>
      <c r="G195" s="68"/>
      <c r="H195" s="25"/>
      <c r="I195" s="68"/>
      <c r="J195" s="72"/>
      <c r="K195" s="72"/>
      <c r="L195" s="72"/>
      <c r="M195" s="72"/>
      <c r="N195" s="25"/>
      <c r="O195" s="25"/>
      <c r="P195" s="25"/>
      <c r="Q195" s="25"/>
    </row>
    <row r="196" spans="1:17" ht="15" customHeight="1" x14ac:dyDescent="0.25">
      <c r="A196" s="25"/>
      <c r="B196" s="25"/>
      <c r="C196" s="25"/>
      <c r="D196" s="25"/>
      <c r="E196" s="25"/>
      <c r="F196" s="25"/>
      <c r="G196" s="68"/>
      <c r="H196" s="25"/>
      <c r="I196" s="68"/>
      <c r="J196" s="72"/>
      <c r="K196" s="72"/>
      <c r="L196" s="72"/>
      <c r="M196" s="72"/>
      <c r="N196" s="25"/>
      <c r="O196" s="25"/>
      <c r="P196" s="25"/>
      <c r="Q196" s="25"/>
    </row>
    <row r="197" spans="1:17" ht="15" customHeight="1" x14ac:dyDescent="0.25">
      <c r="A197" s="25"/>
      <c r="B197" s="25"/>
      <c r="C197" s="25"/>
      <c r="D197" s="25"/>
      <c r="E197" s="25"/>
      <c r="F197" s="25"/>
      <c r="G197" s="68"/>
      <c r="H197" s="25"/>
      <c r="I197" s="68"/>
      <c r="J197" s="72"/>
      <c r="K197" s="72"/>
      <c r="L197" s="72"/>
      <c r="M197" s="72"/>
      <c r="N197" s="25"/>
      <c r="O197" s="25"/>
      <c r="P197" s="25"/>
      <c r="Q197" s="25"/>
    </row>
    <row r="198" spans="1:17" ht="15" customHeight="1" x14ac:dyDescent="0.25">
      <c r="A198" s="25"/>
      <c r="B198" s="25"/>
      <c r="C198" s="25"/>
      <c r="D198" s="25"/>
      <c r="E198" s="25"/>
      <c r="F198" s="25"/>
      <c r="G198" s="68"/>
      <c r="H198" s="25"/>
      <c r="I198" s="68"/>
      <c r="J198" s="72"/>
      <c r="K198" s="72"/>
      <c r="L198" s="72"/>
      <c r="M198" s="72"/>
      <c r="N198" s="25"/>
      <c r="O198" s="25"/>
      <c r="P198" s="25"/>
      <c r="Q198" s="25"/>
    </row>
    <row r="199" spans="1:17" ht="15" customHeight="1" x14ac:dyDescent="0.25">
      <c r="A199" s="25"/>
      <c r="B199" s="25"/>
      <c r="C199" s="25"/>
      <c r="D199" s="25"/>
      <c r="E199" s="25"/>
      <c r="F199" s="25"/>
      <c r="G199" s="68"/>
      <c r="H199" s="25"/>
      <c r="I199" s="68"/>
      <c r="J199" s="72"/>
      <c r="K199" s="72"/>
      <c r="L199" s="72"/>
      <c r="M199" s="72"/>
      <c r="N199" s="25"/>
      <c r="O199" s="25"/>
      <c r="P199" s="25"/>
      <c r="Q199" s="25"/>
    </row>
    <row r="200" spans="1:17" ht="15" customHeight="1" x14ac:dyDescent="0.25">
      <c r="A200" s="25"/>
      <c r="B200" s="25"/>
      <c r="C200" s="25"/>
      <c r="D200" s="25"/>
      <c r="E200" s="25"/>
      <c r="F200" s="25"/>
      <c r="G200" s="68"/>
      <c r="H200" s="25"/>
      <c r="I200" s="68"/>
      <c r="J200" s="72"/>
      <c r="K200" s="72"/>
      <c r="L200" s="72"/>
      <c r="M200" s="72"/>
      <c r="N200" s="25"/>
      <c r="O200" s="25"/>
      <c r="P200" s="25"/>
      <c r="Q200" s="25"/>
    </row>
    <row r="201" spans="1:17" ht="15" customHeight="1" x14ac:dyDescent="0.25">
      <c r="A201" s="25"/>
      <c r="B201" s="25"/>
      <c r="C201" s="25"/>
      <c r="D201" s="25"/>
      <c r="E201" s="25"/>
      <c r="F201" s="25"/>
      <c r="G201" s="68"/>
      <c r="H201" s="25"/>
      <c r="I201" s="68"/>
      <c r="J201" s="72"/>
      <c r="K201" s="72"/>
      <c r="L201" s="72"/>
      <c r="M201" s="72"/>
      <c r="N201" s="25"/>
      <c r="O201" s="25"/>
      <c r="P201" s="25"/>
      <c r="Q201" s="25"/>
    </row>
    <row r="202" spans="1:17" ht="15" customHeight="1" x14ac:dyDescent="0.25">
      <c r="A202" s="25"/>
      <c r="B202" s="25"/>
      <c r="C202" s="25"/>
      <c r="D202" s="25"/>
      <c r="E202" s="25"/>
      <c r="F202" s="25"/>
      <c r="G202" s="68"/>
      <c r="H202" s="25"/>
      <c r="I202" s="68"/>
      <c r="J202" s="72"/>
      <c r="K202" s="72"/>
      <c r="L202" s="72"/>
      <c r="M202" s="72"/>
      <c r="N202" s="25"/>
      <c r="O202" s="25"/>
      <c r="P202" s="25"/>
      <c r="Q202" s="25"/>
    </row>
    <row r="203" spans="1:17" ht="15" customHeight="1" x14ac:dyDescent="0.25">
      <c r="A203" s="25"/>
      <c r="B203" s="25"/>
      <c r="C203" s="25"/>
      <c r="D203" s="25"/>
      <c r="E203" s="25"/>
      <c r="F203" s="25"/>
      <c r="G203" s="68"/>
      <c r="H203" s="25"/>
      <c r="I203" s="68"/>
      <c r="J203" s="72"/>
      <c r="K203" s="72"/>
      <c r="L203" s="72"/>
      <c r="M203" s="72"/>
      <c r="N203" s="25"/>
      <c r="O203" s="25"/>
      <c r="P203" s="25"/>
      <c r="Q203" s="25"/>
    </row>
    <row r="204" spans="1:17" ht="15" customHeight="1" x14ac:dyDescent="0.25">
      <c r="A204" s="25"/>
      <c r="B204" s="25"/>
      <c r="C204" s="25"/>
      <c r="D204" s="25"/>
      <c r="E204" s="25"/>
      <c r="F204" s="25"/>
      <c r="G204" s="68"/>
      <c r="H204" s="25"/>
      <c r="I204" s="68"/>
      <c r="J204" s="72"/>
      <c r="K204" s="72"/>
      <c r="L204" s="72"/>
      <c r="M204" s="72"/>
      <c r="N204" s="25"/>
      <c r="O204" s="25"/>
      <c r="P204" s="25"/>
      <c r="Q204" s="25"/>
    </row>
    <row r="205" spans="1:17" ht="15" customHeight="1" x14ac:dyDescent="0.25">
      <c r="A205" s="25"/>
      <c r="B205" s="25"/>
      <c r="C205" s="25"/>
      <c r="D205" s="25"/>
      <c r="E205" s="25"/>
      <c r="F205" s="25"/>
      <c r="G205" s="68"/>
      <c r="H205" s="25"/>
      <c r="I205" s="68"/>
      <c r="J205" s="72"/>
      <c r="K205" s="72"/>
      <c r="L205" s="72"/>
      <c r="M205" s="72"/>
      <c r="N205" s="25"/>
      <c r="O205" s="25"/>
      <c r="P205" s="25"/>
      <c r="Q205" s="25"/>
    </row>
    <row r="206" spans="1:17" ht="15" customHeight="1" x14ac:dyDescent="0.25">
      <c r="A206" s="25"/>
      <c r="B206" s="25"/>
      <c r="C206" s="25"/>
      <c r="D206" s="25"/>
      <c r="E206" s="25"/>
      <c r="F206" s="25"/>
      <c r="G206" s="68"/>
      <c r="H206" s="25"/>
      <c r="I206" s="68"/>
      <c r="J206" s="72"/>
      <c r="K206" s="72"/>
      <c r="L206" s="72"/>
      <c r="M206" s="72"/>
      <c r="N206" s="25"/>
      <c r="O206" s="25"/>
      <c r="P206" s="25"/>
      <c r="Q206" s="25"/>
    </row>
    <row r="207" spans="1:17" ht="15" customHeight="1" x14ac:dyDescent="0.25">
      <c r="A207" s="25"/>
      <c r="B207" s="25"/>
      <c r="C207" s="25"/>
      <c r="D207" s="25"/>
      <c r="E207" s="25"/>
      <c r="F207" s="25"/>
      <c r="G207" s="68"/>
      <c r="H207" s="25"/>
      <c r="I207" s="68"/>
      <c r="J207" s="72"/>
      <c r="K207" s="72"/>
      <c r="L207" s="72"/>
      <c r="M207" s="72"/>
      <c r="N207" s="25"/>
      <c r="O207" s="25"/>
      <c r="P207" s="25"/>
      <c r="Q207" s="25"/>
    </row>
    <row r="208" spans="1:17" ht="15" customHeight="1" x14ac:dyDescent="0.25">
      <c r="A208" s="25"/>
      <c r="B208" s="25"/>
      <c r="C208" s="25"/>
      <c r="D208" s="25"/>
      <c r="E208" s="25"/>
      <c r="F208" s="25"/>
      <c r="G208" s="68"/>
      <c r="H208" s="25"/>
      <c r="I208" s="68"/>
      <c r="J208" s="72"/>
      <c r="K208" s="72"/>
      <c r="L208" s="72"/>
      <c r="M208" s="72"/>
      <c r="N208" s="25"/>
      <c r="O208" s="25"/>
      <c r="P208" s="25"/>
      <c r="Q208" s="25"/>
    </row>
    <row r="209" spans="1:17" ht="15" customHeight="1" x14ac:dyDescent="0.25">
      <c r="A209" s="25"/>
      <c r="B209" s="25"/>
      <c r="C209" s="25"/>
      <c r="D209" s="25"/>
      <c r="E209" s="25"/>
      <c r="F209" s="25"/>
      <c r="G209" s="68"/>
      <c r="H209" s="25"/>
      <c r="I209" s="68"/>
      <c r="J209" s="72"/>
      <c r="K209" s="72"/>
      <c r="L209" s="72"/>
      <c r="M209" s="72"/>
      <c r="N209" s="25"/>
      <c r="O209" s="25"/>
      <c r="P209" s="25"/>
      <c r="Q209" s="25"/>
    </row>
    <row r="210" spans="1:17" ht="15" customHeight="1" x14ac:dyDescent="0.25">
      <c r="A210" s="25"/>
      <c r="B210" s="25"/>
      <c r="C210" s="25"/>
      <c r="D210" s="25"/>
      <c r="E210" s="25"/>
      <c r="F210" s="25"/>
      <c r="G210" s="68"/>
      <c r="H210" s="25"/>
      <c r="I210" s="68"/>
      <c r="J210" s="72"/>
      <c r="K210" s="72"/>
      <c r="L210" s="72"/>
      <c r="M210" s="72"/>
      <c r="N210" s="25"/>
      <c r="O210" s="25"/>
      <c r="P210" s="25"/>
      <c r="Q210" s="25"/>
    </row>
    <row r="211" spans="1:17" ht="15" customHeight="1" x14ac:dyDescent="0.25">
      <c r="A211" s="25"/>
      <c r="B211" s="25"/>
      <c r="C211" s="25"/>
      <c r="D211" s="25"/>
      <c r="E211" s="25"/>
      <c r="F211" s="25"/>
      <c r="G211" s="68"/>
      <c r="H211" s="25"/>
      <c r="I211" s="68"/>
      <c r="J211" s="72"/>
      <c r="K211" s="72"/>
      <c r="L211" s="72"/>
      <c r="M211" s="72"/>
      <c r="N211" s="25"/>
      <c r="O211" s="25"/>
      <c r="P211" s="25"/>
      <c r="Q211" s="25"/>
    </row>
    <row r="212" spans="1:17" ht="15" customHeight="1" x14ac:dyDescent="0.25">
      <c r="A212" s="25"/>
      <c r="B212" s="25"/>
      <c r="C212" s="25"/>
      <c r="D212" s="25"/>
      <c r="E212" s="25"/>
      <c r="F212" s="25"/>
      <c r="G212" s="68"/>
      <c r="H212" s="25"/>
      <c r="I212" s="68"/>
      <c r="J212" s="72"/>
      <c r="K212" s="72"/>
      <c r="L212" s="72"/>
      <c r="M212" s="72"/>
      <c r="N212" s="25"/>
      <c r="O212" s="25"/>
      <c r="P212" s="25"/>
      <c r="Q212" s="25"/>
    </row>
    <row r="213" spans="1:17" ht="15" customHeight="1" x14ac:dyDescent="0.25">
      <c r="A213" s="25"/>
      <c r="B213" s="25"/>
      <c r="C213" s="25"/>
      <c r="D213" s="25"/>
      <c r="E213" s="25"/>
      <c r="F213" s="25"/>
      <c r="G213" s="68"/>
      <c r="H213" s="25"/>
      <c r="I213" s="68"/>
      <c r="J213" s="72"/>
      <c r="K213" s="72"/>
      <c r="L213" s="72"/>
      <c r="M213" s="72"/>
      <c r="N213" s="25"/>
      <c r="O213" s="25"/>
      <c r="P213" s="25"/>
      <c r="Q213" s="25"/>
    </row>
    <row r="214" spans="1:17" ht="15" customHeight="1" x14ac:dyDescent="0.25">
      <c r="A214" s="25"/>
      <c r="B214" s="25"/>
      <c r="C214" s="25"/>
      <c r="D214" s="25"/>
      <c r="E214" s="25"/>
      <c r="F214" s="25"/>
      <c r="G214" s="68"/>
      <c r="H214" s="25"/>
      <c r="I214" s="68"/>
      <c r="J214" s="72"/>
      <c r="K214" s="72"/>
      <c r="L214" s="72"/>
      <c r="M214" s="72"/>
      <c r="N214" s="25"/>
      <c r="O214" s="25"/>
      <c r="P214" s="25"/>
      <c r="Q214" s="25"/>
    </row>
    <row r="215" spans="1:17" ht="15" customHeight="1" x14ac:dyDescent="0.25">
      <c r="A215" s="25"/>
      <c r="B215" s="25"/>
      <c r="C215" s="25"/>
      <c r="D215" s="25"/>
      <c r="E215" s="25"/>
      <c r="F215" s="25"/>
      <c r="G215" s="68"/>
      <c r="H215" s="25"/>
      <c r="I215" s="68"/>
      <c r="J215" s="72"/>
      <c r="K215" s="72"/>
      <c r="L215" s="72"/>
      <c r="M215" s="72"/>
      <c r="N215" s="25"/>
      <c r="O215" s="25"/>
      <c r="P215" s="25"/>
      <c r="Q215" s="25"/>
    </row>
    <row r="216" spans="1:17" ht="15" customHeight="1" x14ac:dyDescent="0.25">
      <c r="A216" s="25"/>
      <c r="B216" s="25"/>
      <c r="C216" s="25"/>
      <c r="D216" s="25"/>
      <c r="E216" s="25"/>
      <c r="F216" s="25"/>
      <c r="G216" s="68"/>
      <c r="H216" s="25"/>
      <c r="I216" s="68"/>
      <c r="J216" s="72"/>
      <c r="K216" s="72"/>
      <c r="L216" s="72"/>
      <c r="M216" s="72"/>
      <c r="N216" s="25"/>
      <c r="O216" s="25"/>
      <c r="P216" s="25"/>
      <c r="Q216" s="25"/>
    </row>
    <row r="217" spans="1:17" ht="15" customHeight="1" x14ac:dyDescent="0.25">
      <c r="A217" s="25"/>
      <c r="B217" s="25"/>
      <c r="C217" s="25"/>
      <c r="D217" s="25"/>
      <c r="E217" s="25"/>
      <c r="F217" s="25"/>
      <c r="G217" s="68"/>
      <c r="H217" s="25"/>
      <c r="I217" s="68"/>
      <c r="J217" s="72"/>
      <c r="K217" s="72"/>
      <c r="L217" s="72"/>
      <c r="M217" s="72"/>
      <c r="N217" s="25"/>
      <c r="O217" s="25"/>
      <c r="P217" s="25"/>
      <c r="Q217" s="25"/>
    </row>
    <row r="218" spans="1:17" ht="15" customHeight="1" x14ac:dyDescent="0.25">
      <c r="A218" s="25"/>
      <c r="B218" s="25"/>
      <c r="C218" s="25"/>
      <c r="D218" s="25"/>
      <c r="E218" s="25"/>
      <c r="F218" s="25"/>
      <c r="G218" s="68"/>
      <c r="H218" s="25"/>
      <c r="I218" s="68"/>
      <c r="J218" s="72"/>
      <c r="K218" s="72"/>
      <c r="L218" s="72"/>
      <c r="M218" s="72"/>
      <c r="N218" s="25"/>
      <c r="O218" s="25"/>
      <c r="P218" s="25"/>
      <c r="Q218" s="25"/>
    </row>
    <row r="219" spans="1:17" ht="15" customHeight="1" x14ac:dyDescent="0.25">
      <c r="A219" s="25"/>
      <c r="B219" s="25"/>
      <c r="C219" s="25"/>
      <c r="D219" s="25"/>
      <c r="E219" s="25"/>
      <c r="F219" s="25"/>
      <c r="G219" s="68"/>
      <c r="H219" s="25"/>
      <c r="I219" s="68"/>
      <c r="J219" s="72"/>
      <c r="K219" s="72"/>
      <c r="L219" s="72"/>
      <c r="M219" s="72"/>
      <c r="N219" s="25"/>
      <c r="O219" s="25"/>
      <c r="P219" s="25"/>
      <c r="Q219" s="25"/>
    </row>
    <row r="220" spans="1:17" ht="15" customHeight="1" x14ac:dyDescent="0.25">
      <c r="A220" s="25"/>
      <c r="B220" s="25"/>
      <c r="C220" s="25"/>
      <c r="D220" s="25"/>
      <c r="E220" s="25"/>
      <c r="F220" s="25"/>
      <c r="G220" s="68"/>
      <c r="H220" s="25"/>
      <c r="I220" s="68"/>
      <c r="J220" s="72"/>
      <c r="K220" s="72"/>
      <c r="L220" s="72"/>
      <c r="M220" s="72"/>
      <c r="N220" s="25"/>
      <c r="O220" s="25"/>
      <c r="P220" s="25"/>
      <c r="Q220" s="25"/>
    </row>
    <row r="221" spans="1:17" ht="15" customHeight="1" x14ac:dyDescent="0.25">
      <c r="A221" s="25"/>
      <c r="B221" s="25"/>
      <c r="C221" s="25"/>
      <c r="D221" s="25"/>
      <c r="E221" s="25"/>
      <c r="F221" s="25"/>
      <c r="G221" s="68"/>
      <c r="H221" s="25"/>
      <c r="I221" s="68"/>
      <c r="J221" s="72"/>
      <c r="K221" s="72"/>
      <c r="L221" s="72"/>
      <c r="M221" s="72"/>
      <c r="N221" s="25"/>
      <c r="O221" s="25"/>
      <c r="P221" s="25"/>
      <c r="Q221" s="25"/>
    </row>
    <row r="222" spans="1:17" ht="15" customHeight="1" x14ac:dyDescent="0.25">
      <c r="A222" s="25"/>
      <c r="B222" s="25"/>
      <c r="C222" s="25"/>
      <c r="D222" s="25"/>
      <c r="E222" s="25"/>
      <c r="F222" s="25"/>
      <c r="G222" s="68"/>
      <c r="H222" s="25"/>
      <c r="I222" s="68"/>
      <c r="J222" s="72"/>
      <c r="K222" s="72"/>
      <c r="L222" s="72"/>
      <c r="M222" s="72"/>
      <c r="N222" s="25"/>
      <c r="O222" s="25"/>
      <c r="P222" s="25"/>
      <c r="Q222" s="25"/>
    </row>
    <row r="223" spans="1:17" ht="15" customHeight="1" x14ac:dyDescent="0.25">
      <c r="A223" s="25"/>
      <c r="B223" s="25"/>
      <c r="C223" s="25"/>
      <c r="D223" s="25"/>
      <c r="E223" s="25"/>
      <c r="F223" s="25"/>
      <c r="G223" s="68"/>
      <c r="H223" s="25"/>
      <c r="I223" s="68"/>
      <c r="J223" s="72"/>
      <c r="K223" s="72"/>
      <c r="L223" s="72"/>
      <c r="M223" s="72"/>
      <c r="N223" s="25"/>
      <c r="O223" s="25"/>
      <c r="P223" s="25"/>
      <c r="Q223" s="25"/>
    </row>
    <row r="224" spans="1:17" ht="15" customHeight="1" x14ac:dyDescent="0.25">
      <c r="A224" s="25"/>
      <c r="B224" s="25"/>
      <c r="C224" s="25"/>
      <c r="D224" s="25"/>
      <c r="E224" s="25"/>
      <c r="F224" s="25"/>
      <c r="G224" s="68"/>
      <c r="H224" s="25"/>
      <c r="I224" s="68"/>
      <c r="J224" s="72"/>
      <c r="K224" s="72"/>
      <c r="L224" s="72"/>
      <c r="M224" s="72"/>
      <c r="N224" s="25"/>
      <c r="O224" s="25"/>
      <c r="P224" s="25"/>
      <c r="Q224" s="25"/>
    </row>
    <row r="225" spans="1:17" ht="15" customHeight="1" x14ac:dyDescent="0.25">
      <c r="A225" s="25"/>
      <c r="B225" s="25"/>
      <c r="C225" s="25"/>
      <c r="D225" s="25"/>
      <c r="E225" s="25"/>
      <c r="F225" s="25"/>
      <c r="G225" s="68"/>
      <c r="H225" s="25"/>
      <c r="I225" s="68"/>
      <c r="J225" s="72"/>
      <c r="K225" s="72"/>
      <c r="L225" s="72"/>
      <c r="M225" s="72"/>
      <c r="N225" s="25"/>
      <c r="O225" s="25"/>
      <c r="P225" s="25"/>
      <c r="Q225" s="25"/>
    </row>
    <row r="226" spans="1:17" ht="15" customHeight="1" x14ac:dyDescent="0.25">
      <c r="A226" s="25"/>
      <c r="B226" s="25"/>
      <c r="C226" s="25"/>
      <c r="D226" s="25"/>
      <c r="E226" s="25"/>
      <c r="F226" s="25"/>
      <c r="G226" s="68"/>
      <c r="H226" s="25"/>
      <c r="I226" s="68"/>
      <c r="J226" s="72"/>
      <c r="K226" s="72"/>
      <c r="L226" s="72"/>
      <c r="M226" s="72"/>
      <c r="N226" s="25"/>
      <c r="O226" s="25"/>
      <c r="P226" s="25"/>
      <c r="Q226" s="25"/>
    </row>
    <row r="227" spans="1:17" ht="15" customHeight="1" x14ac:dyDescent="0.25">
      <c r="A227" s="25"/>
      <c r="B227" s="25"/>
      <c r="C227" s="25"/>
      <c r="D227" s="25"/>
      <c r="E227" s="25"/>
      <c r="F227" s="25"/>
      <c r="G227" s="68"/>
      <c r="H227" s="25"/>
      <c r="I227" s="68"/>
      <c r="J227" s="72"/>
      <c r="K227" s="72"/>
      <c r="L227" s="72"/>
      <c r="M227" s="72"/>
      <c r="N227" s="25"/>
      <c r="O227" s="25"/>
      <c r="P227" s="25"/>
      <c r="Q227" s="25"/>
    </row>
    <row r="228" spans="1:17" ht="15" customHeight="1" x14ac:dyDescent="0.25">
      <c r="A228" s="25"/>
      <c r="B228" s="25"/>
      <c r="C228" s="25"/>
      <c r="D228" s="25"/>
      <c r="E228" s="25"/>
      <c r="F228" s="25"/>
      <c r="G228" s="68"/>
      <c r="H228" s="25"/>
      <c r="I228" s="68"/>
      <c r="J228" s="72"/>
      <c r="K228" s="72"/>
      <c r="L228" s="72"/>
      <c r="M228" s="72"/>
      <c r="N228" s="25"/>
      <c r="O228" s="25"/>
      <c r="P228" s="25"/>
      <c r="Q228" s="25"/>
    </row>
    <row r="229" spans="1:17" ht="15" customHeight="1" x14ac:dyDescent="0.25">
      <c r="A229" s="25"/>
      <c r="B229" s="25"/>
      <c r="C229" s="25"/>
      <c r="D229" s="25"/>
      <c r="E229" s="25"/>
      <c r="F229" s="25"/>
      <c r="G229" s="68"/>
      <c r="H229" s="25"/>
      <c r="I229" s="68"/>
      <c r="J229" s="72"/>
      <c r="K229" s="72"/>
      <c r="L229" s="72"/>
      <c r="M229" s="72"/>
      <c r="N229" s="25"/>
      <c r="O229" s="25"/>
      <c r="P229" s="25"/>
      <c r="Q229" s="25"/>
    </row>
    <row r="230" spans="1:17" ht="15" customHeight="1" x14ac:dyDescent="0.25">
      <c r="A230" s="25"/>
      <c r="B230" s="25"/>
      <c r="C230" s="25"/>
      <c r="D230" s="25"/>
      <c r="E230" s="25"/>
      <c r="F230" s="25"/>
      <c r="G230" s="68"/>
      <c r="H230" s="25"/>
      <c r="I230" s="68"/>
      <c r="J230" s="72"/>
      <c r="K230" s="72"/>
      <c r="L230" s="72"/>
      <c r="M230" s="72"/>
      <c r="N230" s="25"/>
      <c r="O230" s="25"/>
      <c r="P230" s="25"/>
      <c r="Q230" s="25"/>
    </row>
    <row r="231" spans="1:17" ht="15" customHeight="1" x14ac:dyDescent="0.25">
      <c r="A231" s="25"/>
      <c r="B231" s="25"/>
      <c r="C231" s="25"/>
      <c r="D231" s="25"/>
      <c r="E231" s="25"/>
      <c r="F231" s="25"/>
      <c r="G231" s="68"/>
      <c r="H231" s="25"/>
      <c r="I231" s="68"/>
      <c r="J231" s="72"/>
      <c r="K231" s="72"/>
      <c r="L231" s="72"/>
      <c r="M231" s="72"/>
      <c r="N231" s="25"/>
      <c r="O231" s="25"/>
      <c r="P231" s="25"/>
      <c r="Q231" s="25"/>
    </row>
    <row r="232" spans="1:17" ht="15" customHeight="1" x14ac:dyDescent="0.25">
      <c r="A232" s="25"/>
      <c r="B232" s="25"/>
      <c r="C232" s="25"/>
      <c r="D232" s="25"/>
      <c r="E232" s="25"/>
      <c r="F232" s="25"/>
      <c r="G232" s="68"/>
      <c r="H232" s="25"/>
      <c r="I232" s="68"/>
      <c r="J232" s="72"/>
      <c r="K232" s="72"/>
      <c r="L232" s="72"/>
      <c r="M232" s="72"/>
      <c r="N232" s="25"/>
      <c r="O232" s="25"/>
      <c r="P232" s="25"/>
      <c r="Q232" s="25"/>
    </row>
    <row r="233" spans="1:17" ht="15" customHeight="1" x14ac:dyDescent="0.25">
      <c r="A233" s="25"/>
      <c r="B233" s="25"/>
      <c r="C233" s="25"/>
      <c r="D233" s="25"/>
      <c r="E233" s="25"/>
      <c r="F233" s="25"/>
      <c r="G233" s="68"/>
      <c r="H233" s="25"/>
      <c r="I233" s="68"/>
      <c r="J233" s="72"/>
      <c r="K233" s="72"/>
      <c r="L233" s="72"/>
      <c r="M233" s="72"/>
      <c r="N233" s="25"/>
      <c r="O233" s="25"/>
      <c r="P233" s="25"/>
      <c r="Q233" s="25"/>
    </row>
    <row r="234" spans="1:17" ht="15" customHeight="1" x14ac:dyDescent="0.25">
      <c r="A234" s="25"/>
      <c r="B234" s="25"/>
      <c r="C234" s="25"/>
      <c r="D234" s="25"/>
      <c r="E234" s="25"/>
      <c r="F234" s="25"/>
      <c r="G234" s="68"/>
      <c r="H234" s="25"/>
      <c r="I234" s="68"/>
      <c r="J234" s="72"/>
      <c r="K234" s="72"/>
      <c r="L234" s="72"/>
      <c r="M234" s="72"/>
      <c r="N234" s="25"/>
      <c r="O234" s="25"/>
      <c r="P234" s="25"/>
      <c r="Q234" s="25"/>
    </row>
    <row r="235" spans="1:17" ht="15" customHeight="1" x14ac:dyDescent="0.25">
      <c r="A235" s="25"/>
      <c r="B235" s="25"/>
      <c r="C235" s="25"/>
      <c r="D235" s="25"/>
      <c r="E235" s="25"/>
      <c r="F235" s="25"/>
      <c r="G235" s="68"/>
      <c r="H235" s="25"/>
      <c r="I235" s="68"/>
      <c r="J235" s="72"/>
      <c r="K235" s="72"/>
      <c r="L235" s="72"/>
      <c r="M235" s="72"/>
      <c r="N235" s="25"/>
      <c r="O235" s="25"/>
      <c r="P235" s="25"/>
      <c r="Q235" s="25"/>
    </row>
    <row r="236" spans="1:17" ht="15" customHeight="1" x14ac:dyDescent="0.25">
      <c r="A236" s="25"/>
      <c r="B236" s="25"/>
      <c r="C236" s="25"/>
      <c r="D236" s="25"/>
      <c r="E236" s="25"/>
      <c r="F236" s="25"/>
      <c r="G236" s="68"/>
      <c r="H236" s="25"/>
      <c r="I236" s="68"/>
      <c r="J236" s="72"/>
      <c r="K236" s="72"/>
      <c r="L236" s="72"/>
      <c r="M236" s="72"/>
      <c r="N236" s="25"/>
      <c r="O236" s="25"/>
      <c r="P236" s="25"/>
      <c r="Q236" s="25"/>
    </row>
    <row r="237" spans="1:17" ht="15" customHeight="1" x14ac:dyDescent="0.25">
      <c r="A237" s="25"/>
      <c r="B237" s="25"/>
      <c r="C237" s="25"/>
      <c r="D237" s="25"/>
      <c r="E237" s="25"/>
      <c r="F237" s="25"/>
      <c r="G237" s="68"/>
      <c r="H237" s="25"/>
      <c r="I237" s="68"/>
      <c r="J237" s="72"/>
      <c r="K237" s="72"/>
      <c r="L237" s="72"/>
      <c r="M237" s="72"/>
      <c r="N237" s="25"/>
      <c r="O237" s="25"/>
      <c r="P237" s="25"/>
      <c r="Q237" s="25"/>
    </row>
    <row r="238" spans="1:17" ht="15" customHeight="1" x14ac:dyDescent="0.25">
      <c r="A238" s="25"/>
      <c r="B238" s="25"/>
      <c r="C238" s="25"/>
      <c r="D238" s="25"/>
      <c r="E238" s="25"/>
      <c r="F238" s="25"/>
      <c r="G238" s="68"/>
      <c r="H238" s="25"/>
      <c r="I238" s="68"/>
      <c r="J238" s="72"/>
      <c r="K238" s="72"/>
      <c r="L238" s="72"/>
      <c r="M238" s="72"/>
      <c r="N238" s="25"/>
      <c r="O238" s="25"/>
      <c r="P238" s="25"/>
      <c r="Q238" s="25"/>
    </row>
    <row r="239" spans="1:17" ht="15" customHeight="1" x14ac:dyDescent="0.25">
      <c r="A239" s="25"/>
      <c r="B239" s="25"/>
      <c r="C239" s="25"/>
      <c r="D239" s="25"/>
      <c r="E239" s="25"/>
      <c r="F239" s="25"/>
      <c r="G239" s="68"/>
      <c r="H239" s="25"/>
      <c r="I239" s="68"/>
      <c r="J239" s="72"/>
      <c r="K239" s="72"/>
      <c r="L239" s="72"/>
      <c r="M239" s="72"/>
      <c r="N239" s="25"/>
      <c r="O239" s="25"/>
      <c r="P239" s="25"/>
      <c r="Q239" s="25"/>
    </row>
    <row r="240" spans="1:17" ht="15" customHeight="1" x14ac:dyDescent="0.25">
      <c r="A240" s="25"/>
      <c r="B240" s="25"/>
      <c r="C240" s="25"/>
      <c r="D240" s="25"/>
      <c r="E240" s="25"/>
      <c r="F240" s="25"/>
      <c r="G240" s="68"/>
      <c r="H240" s="25"/>
      <c r="I240" s="68"/>
      <c r="J240" s="72"/>
      <c r="K240" s="72"/>
      <c r="L240" s="72"/>
      <c r="M240" s="72"/>
      <c r="N240" s="25"/>
      <c r="O240" s="25"/>
      <c r="P240" s="25"/>
      <c r="Q240" s="25"/>
    </row>
    <row r="241" spans="1:17" ht="15" customHeight="1" x14ac:dyDescent="0.25">
      <c r="A241" s="25"/>
      <c r="B241" s="25"/>
      <c r="C241" s="25"/>
      <c r="D241" s="25"/>
      <c r="E241" s="25"/>
      <c r="F241" s="25"/>
      <c r="G241" s="68"/>
      <c r="H241" s="25"/>
      <c r="I241" s="68"/>
      <c r="J241" s="72"/>
      <c r="K241" s="72"/>
      <c r="L241" s="72"/>
      <c r="M241" s="72"/>
      <c r="N241" s="25"/>
      <c r="O241" s="25"/>
      <c r="P241" s="25"/>
      <c r="Q241" s="25"/>
    </row>
    <row r="242" spans="1:17" ht="15" customHeight="1" x14ac:dyDescent="0.25">
      <c r="A242" s="25"/>
      <c r="B242" s="25"/>
      <c r="C242" s="25"/>
      <c r="D242" s="25"/>
      <c r="E242" s="25"/>
      <c r="F242" s="25"/>
      <c r="G242" s="68"/>
      <c r="H242" s="25"/>
      <c r="I242" s="68"/>
      <c r="J242" s="72"/>
      <c r="K242" s="72"/>
      <c r="L242" s="72"/>
      <c r="M242" s="72"/>
      <c r="N242" s="25"/>
      <c r="O242" s="25"/>
      <c r="P242" s="25"/>
      <c r="Q242" s="25"/>
    </row>
    <row r="243" spans="1:17" ht="15" customHeight="1" x14ac:dyDescent="0.25">
      <c r="A243" s="25"/>
      <c r="B243" s="25"/>
      <c r="C243" s="25"/>
      <c r="D243" s="25"/>
      <c r="E243" s="25"/>
      <c r="F243" s="25"/>
      <c r="G243" s="68"/>
      <c r="H243" s="25"/>
      <c r="I243" s="68"/>
      <c r="J243" s="72"/>
      <c r="K243" s="72"/>
      <c r="L243" s="72"/>
      <c r="M243" s="72"/>
      <c r="N243" s="25"/>
      <c r="O243" s="25"/>
      <c r="P243" s="25"/>
      <c r="Q243" s="25"/>
    </row>
    <row r="244" spans="1:17" ht="15" customHeight="1" x14ac:dyDescent="0.25">
      <c r="A244" s="25"/>
      <c r="B244" s="25"/>
      <c r="C244" s="25"/>
      <c r="D244" s="25"/>
      <c r="E244" s="25"/>
      <c r="F244" s="25"/>
      <c r="G244" s="68"/>
      <c r="H244" s="25"/>
      <c r="I244" s="68"/>
      <c r="J244" s="72"/>
      <c r="K244" s="72"/>
      <c r="L244" s="72"/>
      <c r="M244" s="72"/>
      <c r="N244" s="25"/>
      <c r="O244" s="25"/>
      <c r="P244" s="25"/>
      <c r="Q244" s="25"/>
    </row>
    <row r="245" spans="1:17" ht="15" customHeight="1" x14ac:dyDescent="0.25">
      <c r="A245" s="25"/>
      <c r="B245" s="25"/>
      <c r="C245" s="25"/>
      <c r="D245" s="25"/>
      <c r="E245" s="25"/>
      <c r="F245" s="25"/>
      <c r="G245" s="68"/>
      <c r="H245" s="25"/>
      <c r="I245" s="68"/>
      <c r="J245" s="72"/>
      <c r="K245" s="72"/>
      <c r="L245" s="72"/>
      <c r="M245" s="72"/>
      <c r="N245" s="25"/>
      <c r="O245" s="25"/>
      <c r="P245" s="25"/>
      <c r="Q245" s="25"/>
    </row>
    <row r="246" spans="1:17" ht="15" customHeight="1" x14ac:dyDescent="0.25">
      <c r="A246" s="25"/>
      <c r="B246" s="25"/>
      <c r="C246" s="25"/>
      <c r="D246" s="25"/>
      <c r="E246" s="25"/>
      <c r="F246" s="25"/>
      <c r="G246" s="68"/>
      <c r="H246" s="25"/>
      <c r="I246" s="68"/>
      <c r="J246" s="72"/>
      <c r="K246" s="72"/>
      <c r="L246" s="72"/>
      <c r="M246" s="72"/>
      <c r="N246" s="25"/>
      <c r="O246" s="25"/>
      <c r="P246" s="25"/>
      <c r="Q246" s="25"/>
    </row>
    <row r="247" spans="1:17" ht="15" customHeight="1" x14ac:dyDescent="0.25">
      <c r="A247" s="25"/>
      <c r="B247" s="25"/>
      <c r="C247" s="25"/>
      <c r="D247" s="25"/>
      <c r="E247" s="25"/>
      <c r="F247" s="25"/>
      <c r="G247" s="68"/>
      <c r="H247" s="25"/>
      <c r="I247" s="68"/>
      <c r="J247" s="72"/>
      <c r="K247" s="72"/>
      <c r="L247" s="72"/>
      <c r="M247" s="72"/>
      <c r="N247" s="25"/>
      <c r="O247" s="25"/>
      <c r="P247" s="25"/>
      <c r="Q247" s="25"/>
    </row>
    <row r="248" spans="1:17" ht="15" customHeight="1" x14ac:dyDescent="0.25">
      <c r="A248" s="25"/>
      <c r="B248" s="25"/>
      <c r="C248" s="25"/>
      <c r="D248" s="25"/>
      <c r="E248" s="25"/>
      <c r="F248" s="25"/>
      <c r="G248" s="68"/>
      <c r="H248" s="25"/>
      <c r="I248" s="68"/>
      <c r="J248" s="72"/>
      <c r="K248" s="72"/>
      <c r="L248" s="72"/>
      <c r="M248" s="72"/>
      <c r="N248" s="25"/>
      <c r="O248" s="25"/>
      <c r="P248" s="25"/>
      <c r="Q248" s="25"/>
    </row>
    <row r="249" spans="1:17" ht="15" customHeight="1" x14ac:dyDescent="0.25">
      <c r="A249" s="25"/>
      <c r="B249" s="25"/>
      <c r="C249" s="25"/>
      <c r="D249" s="25"/>
      <c r="E249" s="25"/>
      <c r="F249" s="25"/>
      <c r="G249" s="68"/>
      <c r="H249" s="25"/>
      <c r="I249" s="68"/>
      <c r="J249" s="72"/>
      <c r="K249" s="72"/>
      <c r="L249" s="72"/>
      <c r="M249" s="72"/>
      <c r="N249" s="25"/>
      <c r="O249" s="25"/>
      <c r="P249" s="25"/>
      <c r="Q249" s="25"/>
    </row>
    <row r="250" spans="1:17" ht="15" customHeight="1" x14ac:dyDescent="0.25">
      <c r="A250" s="25"/>
      <c r="B250" s="25"/>
      <c r="C250" s="25"/>
      <c r="D250" s="25"/>
      <c r="E250" s="25"/>
      <c r="F250" s="25"/>
      <c r="G250" s="68"/>
      <c r="H250" s="25"/>
      <c r="I250" s="68"/>
      <c r="J250" s="72"/>
      <c r="K250" s="72"/>
      <c r="L250" s="72"/>
      <c r="M250" s="72"/>
      <c r="N250" s="25"/>
      <c r="O250" s="25"/>
      <c r="P250" s="25"/>
      <c r="Q250" s="25"/>
    </row>
    <row r="251" spans="1:17" ht="15" customHeight="1" x14ac:dyDescent="0.25">
      <c r="A251" s="25"/>
      <c r="B251" s="25"/>
      <c r="C251" s="25"/>
      <c r="D251" s="25"/>
      <c r="E251" s="25"/>
      <c r="F251" s="25"/>
      <c r="G251" s="68"/>
      <c r="H251" s="25"/>
      <c r="I251" s="68"/>
      <c r="J251" s="72"/>
      <c r="K251" s="72"/>
      <c r="L251" s="72"/>
      <c r="M251" s="72"/>
      <c r="N251" s="25"/>
      <c r="O251" s="25"/>
      <c r="P251" s="25"/>
      <c r="Q251" s="25"/>
    </row>
    <row r="252" spans="1:17" ht="15" customHeight="1" x14ac:dyDescent="0.25">
      <c r="A252" s="25"/>
      <c r="B252" s="25"/>
      <c r="C252" s="25"/>
      <c r="D252" s="25"/>
      <c r="E252" s="25"/>
      <c r="F252" s="25"/>
      <c r="G252" s="68"/>
      <c r="H252" s="25"/>
      <c r="I252" s="68"/>
      <c r="J252" s="72"/>
      <c r="K252" s="72"/>
      <c r="L252" s="72"/>
      <c r="M252" s="72"/>
      <c r="N252" s="25"/>
      <c r="O252" s="25"/>
      <c r="P252" s="25"/>
      <c r="Q252" s="25"/>
    </row>
    <row r="253" spans="1:17" ht="15" customHeight="1" x14ac:dyDescent="0.25">
      <c r="A253" s="25"/>
      <c r="B253" s="25"/>
      <c r="C253" s="25"/>
      <c r="D253" s="25"/>
      <c r="E253" s="25"/>
      <c r="F253" s="25"/>
      <c r="G253" s="68"/>
      <c r="H253" s="25"/>
      <c r="I253" s="68"/>
      <c r="J253" s="72"/>
      <c r="K253" s="72"/>
      <c r="L253" s="72"/>
      <c r="M253" s="72"/>
      <c r="N253" s="25"/>
      <c r="O253" s="25"/>
      <c r="P253" s="25"/>
      <c r="Q253" s="25"/>
    </row>
    <row r="254" spans="1:17" ht="15" customHeight="1" x14ac:dyDescent="0.25">
      <c r="A254" s="25"/>
      <c r="B254" s="25"/>
      <c r="C254" s="25"/>
      <c r="D254" s="25"/>
      <c r="E254" s="25"/>
      <c r="F254" s="25"/>
      <c r="G254" s="68"/>
      <c r="H254" s="25"/>
      <c r="I254" s="68"/>
      <c r="J254" s="72"/>
      <c r="K254" s="72"/>
      <c r="L254" s="72"/>
      <c r="M254" s="72"/>
      <c r="N254" s="25"/>
      <c r="O254" s="25"/>
      <c r="P254" s="25"/>
      <c r="Q254" s="25"/>
    </row>
    <row r="255" spans="1:17" ht="15" customHeight="1" x14ac:dyDescent="0.25">
      <c r="A255" s="25"/>
      <c r="B255" s="25"/>
      <c r="C255" s="25"/>
      <c r="D255" s="25"/>
      <c r="E255" s="25"/>
      <c r="F255" s="25"/>
      <c r="G255" s="68"/>
      <c r="H255" s="25"/>
      <c r="I255" s="68"/>
      <c r="J255" s="72"/>
      <c r="K255" s="72"/>
      <c r="L255" s="72"/>
      <c r="M255" s="72"/>
      <c r="N255" s="25"/>
      <c r="O255" s="25"/>
      <c r="P255" s="25"/>
      <c r="Q255" s="25"/>
    </row>
    <row r="256" spans="1:17" ht="15" customHeight="1" x14ac:dyDescent="0.25">
      <c r="A256" s="25"/>
      <c r="B256" s="25"/>
      <c r="C256" s="25"/>
      <c r="D256" s="25"/>
      <c r="E256" s="25"/>
      <c r="F256" s="25"/>
      <c r="G256" s="68"/>
      <c r="H256" s="25"/>
      <c r="I256" s="68"/>
      <c r="J256" s="72"/>
      <c r="K256" s="72"/>
      <c r="L256" s="72"/>
      <c r="M256" s="72"/>
      <c r="N256" s="25"/>
      <c r="O256" s="25"/>
      <c r="P256" s="25"/>
      <c r="Q256" s="25"/>
    </row>
    <row r="257" spans="1:17" ht="15" customHeight="1" x14ac:dyDescent="0.25">
      <c r="A257" s="25"/>
      <c r="B257" s="25"/>
      <c r="C257" s="25"/>
      <c r="D257" s="25"/>
      <c r="E257" s="25"/>
      <c r="F257" s="25"/>
      <c r="G257" s="68"/>
      <c r="H257" s="25"/>
      <c r="I257" s="68"/>
      <c r="J257" s="72"/>
      <c r="K257" s="72"/>
      <c r="L257" s="72"/>
      <c r="M257" s="72"/>
      <c r="N257" s="25"/>
      <c r="O257" s="25"/>
      <c r="P257" s="25"/>
      <c r="Q257" s="25"/>
    </row>
    <row r="258" spans="1:17" ht="15" customHeight="1" x14ac:dyDescent="0.25">
      <c r="A258" s="25"/>
      <c r="B258" s="25"/>
      <c r="C258" s="25"/>
      <c r="D258" s="25"/>
      <c r="E258" s="25"/>
      <c r="F258" s="25"/>
      <c r="G258" s="68"/>
      <c r="H258" s="25"/>
      <c r="I258" s="68"/>
      <c r="J258" s="72"/>
      <c r="K258" s="72"/>
      <c r="L258" s="72"/>
      <c r="M258" s="72"/>
      <c r="N258" s="25"/>
      <c r="O258" s="25"/>
      <c r="P258" s="25"/>
      <c r="Q258" s="25"/>
    </row>
    <row r="259" spans="1:17" ht="15" customHeight="1" x14ac:dyDescent="0.25">
      <c r="A259" s="25"/>
      <c r="B259" s="25"/>
      <c r="C259" s="25"/>
      <c r="D259" s="25"/>
      <c r="E259" s="25"/>
      <c r="F259" s="25"/>
      <c r="G259" s="68"/>
      <c r="H259" s="25"/>
      <c r="I259" s="68"/>
      <c r="J259" s="72"/>
      <c r="K259" s="72"/>
      <c r="L259" s="72"/>
      <c r="M259" s="72"/>
      <c r="N259" s="25"/>
      <c r="O259" s="25"/>
      <c r="P259" s="25"/>
      <c r="Q259" s="25"/>
    </row>
    <row r="260" spans="1:17" ht="15" customHeight="1" x14ac:dyDescent="0.25">
      <c r="A260" s="25"/>
      <c r="B260" s="25"/>
      <c r="C260" s="25"/>
      <c r="D260" s="25"/>
      <c r="E260" s="25"/>
      <c r="F260" s="25"/>
      <c r="G260" s="68"/>
      <c r="H260" s="25"/>
      <c r="I260" s="68"/>
      <c r="J260" s="72"/>
      <c r="K260" s="72"/>
      <c r="L260" s="72"/>
      <c r="M260" s="72"/>
      <c r="N260" s="25"/>
      <c r="O260" s="25"/>
      <c r="P260" s="25"/>
      <c r="Q260" s="25"/>
    </row>
    <row r="261" spans="1:17" ht="15" customHeight="1" x14ac:dyDescent="0.25">
      <c r="A261" s="25"/>
      <c r="B261" s="25"/>
      <c r="C261" s="25"/>
      <c r="D261" s="25"/>
      <c r="E261" s="25"/>
      <c r="F261" s="25"/>
      <c r="G261" s="68"/>
      <c r="H261" s="25"/>
      <c r="I261" s="68"/>
      <c r="J261" s="72"/>
      <c r="K261" s="72"/>
      <c r="L261" s="72"/>
      <c r="M261" s="72"/>
      <c r="N261" s="25"/>
      <c r="O261" s="25"/>
      <c r="P261" s="25"/>
      <c r="Q261" s="25"/>
    </row>
    <row r="262" spans="1:17" ht="15" customHeight="1" x14ac:dyDescent="0.25">
      <c r="A262" s="25"/>
      <c r="B262" s="25"/>
      <c r="C262" s="25"/>
      <c r="D262" s="25"/>
      <c r="E262" s="25"/>
      <c r="F262" s="25"/>
      <c r="G262" s="68"/>
      <c r="H262" s="25"/>
      <c r="I262" s="68"/>
      <c r="J262" s="72"/>
      <c r="K262" s="72"/>
      <c r="L262" s="72"/>
      <c r="M262" s="72"/>
      <c r="N262" s="25"/>
      <c r="O262" s="25"/>
      <c r="P262" s="25"/>
      <c r="Q262" s="25"/>
    </row>
    <row r="263" spans="1:17" ht="15" customHeight="1" x14ac:dyDescent="0.25">
      <c r="A263" s="25"/>
      <c r="B263" s="25"/>
      <c r="C263" s="25"/>
      <c r="D263" s="25"/>
      <c r="E263" s="25"/>
      <c r="F263" s="25"/>
      <c r="G263" s="68"/>
      <c r="H263" s="25"/>
      <c r="I263" s="68"/>
      <c r="J263" s="72"/>
      <c r="K263" s="72"/>
      <c r="L263" s="72"/>
      <c r="M263" s="72"/>
      <c r="N263" s="25"/>
      <c r="O263" s="25"/>
      <c r="P263" s="25"/>
      <c r="Q263" s="25"/>
    </row>
    <row r="264" spans="1:17" ht="15" customHeight="1" x14ac:dyDescent="0.25">
      <c r="A264" s="25"/>
      <c r="B264" s="25"/>
      <c r="C264" s="25"/>
      <c r="D264" s="25"/>
      <c r="E264" s="25"/>
      <c r="F264" s="25"/>
      <c r="G264" s="68"/>
      <c r="H264" s="25"/>
      <c r="I264" s="68"/>
      <c r="J264" s="72"/>
      <c r="K264" s="72"/>
      <c r="L264" s="72"/>
      <c r="M264" s="72"/>
      <c r="N264" s="25"/>
      <c r="O264" s="25"/>
      <c r="P264" s="25"/>
      <c r="Q264" s="25"/>
    </row>
    <row r="265" spans="1:17" ht="15" customHeight="1" x14ac:dyDescent="0.25">
      <c r="A265" s="25"/>
      <c r="B265" s="25"/>
      <c r="C265" s="25"/>
      <c r="D265" s="25"/>
      <c r="E265" s="25"/>
      <c r="F265" s="25"/>
      <c r="G265" s="68"/>
      <c r="H265" s="25"/>
      <c r="I265" s="68"/>
      <c r="J265" s="72"/>
      <c r="K265" s="72"/>
      <c r="L265" s="72"/>
      <c r="M265" s="72"/>
      <c r="N265" s="25"/>
      <c r="O265" s="25"/>
      <c r="P265" s="25"/>
      <c r="Q265" s="25"/>
    </row>
    <row r="266" spans="1:17" ht="15" customHeight="1" x14ac:dyDescent="0.25">
      <c r="A266" s="25"/>
      <c r="B266" s="25"/>
      <c r="C266" s="25"/>
      <c r="D266" s="25"/>
      <c r="E266" s="25"/>
      <c r="F266" s="25"/>
      <c r="G266" s="68"/>
      <c r="H266" s="25"/>
      <c r="I266" s="68"/>
      <c r="J266" s="72"/>
      <c r="K266" s="72"/>
      <c r="L266" s="72"/>
      <c r="M266" s="72"/>
      <c r="N266" s="25"/>
      <c r="O266" s="25"/>
      <c r="P266" s="25"/>
      <c r="Q266" s="25"/>
    </row>
    <row r="267" spans="1:17" ht="15" customHeight="1" x14ac:dyDescent="0.25">
      <c r="A267" s="25"/>
      <c r="B267" s="25"/>
      <c r="C267" s="25"/>
      <c r="D267" s="25"/>
      <c r="E267" s="25"/>
      <c r="F267" s="25"/>
      <c r="G267" s="68"/>
      <c r="H267" s="25"/>
      <c r="I267" s="68"/>
      <c r="J267" s="72"/>
      <c r="K267" s="72"/>
      <c r="L267" s="72"/>
      <c r="M267" s="72"/>
      <c r="N267" s="25"/>
      <c r="O267" s="25"/>
      <c r="P267" s="25"/>
      <c r="Q267" s="25"/>
    </row>
    <row r="268" spans="1:17" ht="15" customHeight="1" x14ac:dyDescent="0.25">
      <c r="A268" s="25"/>
      <c r="B268" s="25"/>
      <c r="C268" s="25"/>
      <c r="D268" s="25"/>
      <c r="E268" s="25"/>
      <c r="F268" s="25"/>
      <c r="G268" s="68"/>
      <c r="H268" s="25"/>
      <c r="I268" s="68"/>
      <c r="J268" s="72"/>
      <c r="K268" s="72"/>
      <c r="L268" s="72"/>
      <c r="M268" s="72"/>
      <c r="N268" s="25"/>
      <c r="O268" s="25"/>
      <c r="P268" s="25"/>
      <c r="Q268" s="25"/>
    </row>
    <row r="269" spans="1:17" ht="15" customHeight="1" x14ac:dyDescent="0.25">
      <c r="A269" s="25"/>
      <c r="B269" s="25"/>
      <c r="C269" s="25"/>
      <c r="D269" s="25"/>
      <c r="E269" s="25"/>
      <c r="F269" s="25"/>
      <c r="G269" s="68"/>
      <c r="H269" s="25"/>
      <c r="I269" s="68"/>
      <c r="J269" s="72"/>
      <c r="K269" s="72"/>
      <c r="L269" s="72"/>
      <c r="M269" s="72"/>
      <c r="N269" s="25"/>
      <c r="O269" s="25"/>
      <c r="P269" s="25"/>
      <c r="Q269" s="25"/>
    </row>
    <row r="270" spans="1:17" ht="15" customHeight="1" x14ac:dyDescent="0.25">
      <c r="A270" s="25"/>
      <c r="B270" s="25"/>
      <c r="C270" s="25"/>
      <c r="D270" s="25"/>
      <c r="E270" s="25"/>
      <c r="F270" s="25"/>
      <c r="G270" s="68"/>
      <c r="H270" s="25"/>
      <c r="I270" s="68"/>
      <c r="J270" s="72"/>
      <c r="K270" s="72"/>
      <c r="L270" s="72"/>
      <c r="M270" s="72"/>
      <c r="N270" s="25"/>
      <c r="O270" s="25"/>
      <c r="P270" s="25"/>
      <c r="Q270" s="25"/>
    </row>
    <row r="271" spans="1:17" ht="15" customHeight="1" x14ac:dyDescent="0.25">
      <c r="A271" s="25"/>
      <c r="B271" s="25"/>
      <c r="C271" s="25"/>
      <c r="D271" s="25"/>
      <c r="E271" s="25"/>
      <c r="F271" s="25"/>
      <c r="G271" s="68"/>
      <c r="H271" s="25"/>
      <c r="I271" s="68"/>
      <c r="J271" s="72"/>
      <c r="K271" s="72"/>
      <c r="L271" s="72"/>
      <c r="M271" s="72"/>
      <c r="N271" s="25"/>
      <c r="O271" s="25"/>
      <c r="P271" s="25"/>
      <c r="Q271" s="25"/>
    </row>
    <row r="272" spans="1:17" ht="15" customHeight="1" x14ac:dyDescent="0.25">
      <c r="A272" s="25"/>
      <c r="B272" s="25"/>
      <c r="C272" s="25"/>
      <c r="D272" s="25"/>
      <c r="E272" s="25"/>
      <c r="F272" s="25"/>
      <c r="G272" s="68"/>
      <c r="H272" s="25"/>
      <c r="I272" s="68"/>
      <c r="J272" s="72"/>
      <c r="K272" s="72"/>
      <c r="L272" s="72"/>
      <c r="M272" s="72"/>
      <c r="N272" s="25"/>
      <c r="O272" s="25"/>
      <c r="P272" s="25"/>
      <c r="Q272" s="25"/>
    </row>
    <row r="273" spans="1:17" ht="15" customHeight="1" x14ac:dyDescent="0.25">
      <c r="A273" s="25"/>
      <c r="B273" s="25"/>
      <c r="C273" s="25"/>
      <c r="D273" s="25"/>
      <c r="E273" s="25"/>
      <c r="F273" s="25"/>
      <c r="G273" s="68"/>
      <c r="H273" s="25"/>
      <c r="I273" s="68"/>
      <c r="J273" s="72"/>
      <c r="K273" s="72"/>
      <c r="L273" s="72"/>
      <c r="M273" s="72"/>
      <c r="N273" s="25"/>
      <c r="O273" s="25"/>
      <c r="P273" s="25"/>
      <c r="Q273" s="25"/>
    </row>
  </sheetData>
  <phoneticPr fontId="3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9"/>
  <dimension ref="A1:AB191"/>
  <sheetViews>
    <sheetView topLeftCell="K1" zoomScaleNormal="100" workbookViewId="0">
      <selection activeCell="Q13" sqref="Q13"/>
    </sheetView>
  </sheetViews>
  <sheetFormatPr defaultRowHeight="14.25" x14ac:dyDescent="0.2"/>
  <cols>
    <col min="1" max="1" width="54.125" style="23" customWidth="1"/>
    <col min="2" max="2" width="28.75" style="23" customWidth="1"/>
    <col min="3" max="3" width="18.5" style="23" bestFit="1" customWidth="1"/>
    <col min="4" max="4" width="21" style="23" customWidth="1"/>
    <col min="5" max="5" width="21.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1.5" style="23" customWidth="1"/>
    <col min="16" max="16" width="17.625" style="23" customWidth="1"/>
    <col min="17" max="17" width="10.62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77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1160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290</v>
      </c>
      <c r="B2" s="71">
        <v>280</v>
      </c>
      <c r="C2" s="68">
        <v>0</v>
      </c>
      <c r="D2" s="68">
        <v>262.02</v>
      </c>
      <c r="E2" s="68">
        <v>211.18</v>
      </c>
      <c r="F2" s="68">
        <f t="shared" ref="F2:F25" si="0">($A$26-A2)/(ROW($A$26)-ROW(A2))</f>
        <v>36.25</v>
      </c>
      <c r="G2" s="68">
        <v>0</v>
      </c>
      <c r="H2" s="68">
        <f t="shared" ref="H2:H25" si="1">($A$26-B2)/(ROW($A$26)-ROW(B2))</f>
        <v>36.666666666666664</v>
      </c>
      <c r="I2" s="68">
        <v>0</v>
      </c>
      <c r="J2" s="72"/>
      <c r="K2" s="72"/>
      <c r="L2" s="72"/>
      <c r="M2" s="72">
        <f t="shared" ref="M2:M35" ca="1" si="2">IF(RAND()&lt;0.5,0,1)</f>
        <v>1</v>
      </c>
      <c r="N2" s="33" t="s">
        <v>38</v>
      </c>
      <c r="O2" s="73">
        <v>0.2</v>
      </c>
      <c r="P2" s="32" t="s">
        <v>39</v>
      </c>
      <c r="Q2" s="25">
        <f>LARGE(A:A,2)</f>
        <v>1125</v>
      </c>
      <c r="T2" s="22">
        <v>410.536</v>
      </c>
      <c r="U2" s="74">
        <f t="shared" ref="U2:U35" si="3">T2-B2</f>
        <v>130.536</v>
      </c>
      <c r="V2" s="70">
        <f t="shared" ref="V2:V35" si="4">ROUND(U2,0)</f>
        <v>131</v>
      </c>
      <c r="W2" s="70">
        <v>4766</v>
      </c>
      <c r="X2" s="70">
        <f t="shared" ref="X2:X35" si="5">B2/$W$2*$W$3</f>
        <v>307.788501888376</v>
      </c>
      <c r="Y2" s="70">
        <f t="shared" ref="Y2:Y35" si="6">X2-B2</f>
        <v>27.788501888376004</v>
      </c>
      <c r="Z2" s="70">
        <f t="shared" ref="Z2:Z35" si="7">ROUND(Y2,0)</f>
        <v>28</v>
      </c>
      <c r="AA2" s="24">
        <f t="shared" ref="AA2:AA35" si="8">IF(V2&gt;=0,V2,Z2)</f>
        <v>131</v>
      </c>
      <c r="AB2" s="67">
        <f t="shared" ref="AB2:AB35" si="9">B2+AA2</f>
        <v>411</v>
      </c>
    </row>
    <row r="3" spans="1:28" ht="15" customHeight="1" x14ac:dyDescent="0.25">
      <c r="A3" s="71">
        <v>263</v>
      </c>
      <c r="B3" s="71">
        <v>280</v>
      </c>
      <c r="C3" s="68">
        <v>0.15</v>
      </c>
      <c r="D3" s="68">
        <v>262.02</v>
      </c>
      <c r="E3" s="68">
        <v>211.18</v>
      </c>
      <c r="F3" s="68">
        <f t="shared" si="0"/>
        <v>39</v>
      </c>
      <c r="G3" s="68">
        <v>0</v>
      </c>
      <c r="H3" s="68">
        <f t="shared" si="1"/>
        <v>38.260869565217391</v>
      </c>
      <c r="I3" s="68">
        <v>0</v>
      </c>
      <c r="J3" s="72">
        <f t="shared" ref="J3:J35" si="10">IF(ABS(B3-B2)&lt;=50,1,0)</f>
        <v>1</v>
      </c>
      <c r="K3" s="72">
        <f t="shared" ref="K3:K35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34</v>
      </c>
      <c r="P3" s="32" t="s">
        <v>41</v>
      </c>
      <c r="Q3" s="25">
        <f>LARGE(A:A,3)</f>
        <v>940</v>
      </c>
      <c r="T3" s="22">
        <v>412.27300000000002</v>
      </c>
      <c r="U3" s="74">
        <f t="shared" si="3"/>
        <v>132.27300000000002</v>
      </c>
      <c r="V3" s="70">
        <f t="shared" si="4"/>
        <v>132</v>
      </c>
      <c r="W3" s="70">
        <v>5239</v>
      </c>
      <c r="X3" s="70">
        <f t="shared" si="5"/>
        <v>307.788501888376</v>
      </c>
      <c r="Y3" s="70">
        <f t="shared" si="6"/>
        <v>27.788501888376004</v>
      </c>
      <c r="Z3" s="70">
        <f t="shared" si="7"/>
        <v>28</v>
      </c>
      <c r="AA3" s="24">
        <f t="shared" si="8"/>
        <v>132</v>
      </c>
      <c r="AB3" s="67">
        <f t="shared" si="9"/>
        <v>412</v>
      </c>
    </row>
    <row r="4" spans="1:28" ht="15" customHeight="1" x14ac:dyDescent="0.25">
      <c r="A4" s="71">
        <v>263</v>
      </c>
      <c r="B4" s="71">
        <v>280</v>
      </c>
      <c r="C4" s="68">
        <v>0</v>
      </c>
      <c r="D4" s="68">
        <v>262.02</v>
      </c>
      <c r="E4" s="68">
        <v>211.18</v>
      </c>
      <c r="F4" s="68">
        <f t="shared" si="0"/>
        <v>40.772727272727273</v>
      </c>
      <c r="G4" s="68">
        <v>0</v>
      </c>
      <c r="H4" s="68">
        <f t="shared" si="1"/>
        <v>40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1160</v>
      </c>
      <c r="P4" s="32" t="s">
        <v>43</v>
      </c>
      <c r="Q4" s="25">
        <f>LARGE(B:B,1)</f>
        <v>280</v>
      </c>
      <c r="T4" s="22">
        <v>392.762</v>
      </c>
      <c r="U4" s="74">
        <f t="shared" si="3"/>
        <v>112.762</v>
      </c>
      <c r="V4" s="70">
        <f t="shared" si="4"/>
        <v>113</v>
      </c>
      <c r="W4" s="70"/>
      <c r="X4" s="70">
        <f t="shared" si="5"/>
        <v>307.788501888376</v>
      </c>
      <c r="Y4" s="70">
        <f t="shared" si="6"/>
        <v>27.788501888376004</v>
      </c>
      <c r="Z4" s="70">
        <f t="shared" si="7"/>
        <v>28</v>
      </c>
      <c r="AA4" s="24">
        <f t="shared" si="8"/>
        <v>113</v>
      </c>
      <c r="AB4" s="67">
        <f t="shared" si="9"/>
        <v>393</v>
      </c>
    </row>
    <row r="5" spans="1:28" ht="15" customHeight="1" x14ac:dyDescent="0.25">
      <c r="A5" s="71">
        <v>263</v>
      </c>
      <c r="B5" s="71">
        <v>280</v>
      </c>
      <c r="C5" s="68">
        <v>0</v>
      </c>
      <c r="D5" s="68">
        <v>262.01</v>
      </c>
      <c r="E5" s="68">
        <v>211.18</v>
      </c>
      <c r="F5" s="68">
        <f t="shared" si="0"/>
        <v>42.714285714285715</v>
      </c>
      <c r="G5" s="68">
        <v>0</v>
      </c>
      <c r="H5" s="68">
        <f t="shared" si="1"/>
        <v>41.904761904761905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1.1200000000000001</v>
      </c>
      <c r="P5" s="32" t="s">
        <v>45</v>
      </c>
      <c r="Q5" s="25">
        <f>LARGE(B:B,2)</f>
        <v>280</v>
      </c>
      <c r="T5" s="22">
        <v>401.83600000000001</v>
      </c>
      <c r="U5" s="74">
        <f t="shared" si="3"/>
        <v>121.83600000000001</v>
      </c>
      <c r="V5" s="70">
        <f t="shared" si="4"/>
        <v>122</v>
      </c>
      <c r="W5" s="70"/>
      <c r="X5" s="70">
        <f t="shared" si="5"/>
        <v>307.788501888376</v>
      </c>
      <c r="Y5" s="70">
        <f t="shared" si="6"/>
        <v>27.788501888376004</v>
      </c>
      <c r="Z5" s="70">
        <f t="shared" si="7"/>
        <v>28</v>
      </c>
      <c r="AA5" s="24">
        <f t="shared" si="8"/>
        <v>122</v>
      </c>
      <c r="AB5" s="67">
        <f t="shared" si="9"/>
        <v>402</v>
      </c>
    </row>
    <row r="6" spans="1:28" ht="15" customHeight="1" x14ac:dyDescent="0.25">
      <c r="A6" s="71">
        <v>263</v>
      </c>
      <c r="B6" s="71">
        <v>160</v>
      </c>
      <c r="C6" s="68">
        <v>0.06</v>
      </c>
      <c r="D6" s="68">
        <v>262.02999999999997</v>
      </c>
      <c r="E6" s="68">
        <v>210.66</v>
      </c>
      <c r="F6" s="68">
        <f t="shared" si="0"/>
        <v>44.85</v>
      </c>
      <c r="G6" s="68">
        <v>0</v>
      </c>
      <c r="H6" s="68">
        <f t="shared" si="1"/>
        <v>50</v>
      </c>
      <c r="I6" s="68">
        <v>0</v>
      </c>
      <c r="J6" s="72">
        <f t="shared" si="10"/>
        <v>0</v>
      </c>
      <c r="K6" s="72">
        <f t="shared" si="11"/>
        <v>-1</v>
      </c>
      <c r="L6" s="72"/>
      <c r="M6" s="72">
        <f t="shared" ca="1" si="2"/>
        <v>1</v>
      </c>
      <c r="N6" s="26" t="s">
        <v>46</v>
      </c>
      <c r="O6" s="76">
        <v>2.2000000000000002</v>
      </c>
      <c r="P6" s="32" t="s">
        <v>47</v>
      </c>
      <c r="Q6" s="25">
        <f>LARGE(B:B,3)</f>
        <v>280</v>
      </c>
      <c r="T6" s="22">
        <v>401.73599999999999</v>
      </c>
      <c r="U6" s="74">
        <f t="shared" si="3"/>
        <v>241.73599999999999</v>
      </c>
      <c r="V6" s="70">
        <f t="shared" si="4"/>
        <v>242</v>
      </c>
      <c r="W6" s="70"/>
      <c r="X6" s="70">
        <f t="shared" si="5"/>
        <v>175.87914393621486</v>
      </c>
      <c r="Y6" s="70">
        <f t="shared" si="6"/>
        <v>15.879143936214859</v>
      </c>
      <c r="Z6" s="70">
        <f t="shared" si="7"/>
        <v>16</v>
      </c>
      <c r="AA6" s="24">
        <f t="shared" si="8"/>
        <v>242</v>
      </c>
      <c r="AB6" s="67">
        <f t="shared" si="9"/>
        <v>402</v>
      </c>
    </row>
    <row r="7" spans="1:28" ht="15" customHeight="1" x14ac:dyDescent="0.25">
      <c r="A7" s="71">
        <v>231</v>
      </c>
      <c r="B7" s="71">
        <v>160</v>
      </c>
      <c r="C7" s="68">
        <v>0</v>
      </c>
      <c r="D7" s="68">
        <v>262.04000000000002</v>
      </c>
      <c r="E7" s="68">
        <v>210.66</v>
      </c>
      <c r="F7" s="68">
        <f t="shared" si="0"/>
        <v>48.89473684210526</v>
      </c>
      <c r="G7" s="68">
        <v>0</v>
      </c>
      <c r="H7" s="68">
        <f t="shared" si="1"/>
        <v>52.631578947368418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5" si="12">IF(OR(COUNTIF(K3:K7,1)=5,COUNTIF(K3:K7,-1)=5),1,0)</f>
        <v>0</v>
      </c>
      <c r="M7" s="72">
        <f t="shared" ca="1" si="2"/>
        <v>0</v>
      </c>
      <c r="N7" s="26" t="s">
        <v>48</v>
      </c>
      <c r="O7" s="76">
        <v>2.25</v>
      </c>
      <c r="P7" s="25"/>
      <c r="Q7" s="25"/>
      <c r="T7" s="22">
        <v>397.697</v>
      </c>
      <c r="U7" s="74">
        <f t="shared" si="3"/>
        <v>237.697</v>
      </c>
      <c r="V7" s="70">
        <f t="shared" si="4"/>
        <v>238</v>
      </c>
      <c r="W7" s="70"/>
      <c r="X7" s="70">
        <f t="shared" si="5"/>
        <v>175.87914393621486</v>
      </c>
      <c r="Y7" s="70">
        <f t="shared" si="6"/>
        <v>15.879143936214859</v>
      </c>
      <c r="Z7" s="70">
        <f t="shared" si="7"/>
        <v>16</v>
      </c>
      <c r="AA7" s="24">
        <f t="shared" si="8"/>
        <v>238</v>
      </c>
      <c r="AB7" s="67">
        <f t="shared" si="9"/>
        <v>398</v>
      </c>
    </row>
    <row r="8" spans="1:28" ht="15" customHeight="1" x14ac:dyDescent="0.25">
      <c r="A8" s="71">
        <v>327</v>
      </c>
      <c r="B8" s="71">
        <v>160</v>
      </c>
      <c r="C8" s="68">
        <v>1.18</v>
      </c>
      <c r="D8" s="68">
        <v>262.07</v>
      </c>
      <c r="E8" s="68">
        <v>210.66</v>
      </c>
      <c r="F8" s="68">
        <f t="shared" si="0"/>
        <v>46.277777777777779</v>
      </c>
      <c r="G8" s="68">
        <v>0</v>
      </c>
      <c r="H8" s="68">
        <f t="shared" si="1"/>
        <v>55.555555555555557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0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401.78300000000002</v>
      </c>
      <c r="U8" s="74">
        <f t="shared" si="3"/>
        <v>241.78300000000002</v>
      </c>
      <c r="V8" s="70">
        <f t="shared" si="4"/>
        <v>242</v>
      </c>
      <c r="W8" s="70"/>
      <c r="X8" s="70">
        <f t="shared" si="5"/>
        <v>175.87914393621486</v>
      </c>
      <c r="Y8" s="70">
        <f t="shared" si="6"/>
        <v>15.879143936214859</v>
      </c>
      <c r="Z8" s="70">
        <f t="shared" si="7"/>
        <v>16</v>
      </c>
      <c r="AA8" s="24">
        <f t="shared" si="8"/>
        <v>242</v>
      </c>
      <c r="AB8" s="67">
        <f t="shared" si="9"/>
        <v>402</v>
      </c>
    </row>
    <row r="9" spans="1:28" ht="15" customHeight="1" x14ac:dyDescent="0.25">
      <c r="A9" s="71">
        <v>231</v>
      </c>
      <c r="B9" s="71">
        <v>160</v>
      </c>
      <c r="C9" s="68">
        <v>0.97</v>
      </c>
      <c r="D9" s="68">
        <v>262.08</v>
      </c>
      <c r="E9" s="68">
        <v>210.66</v>
      </c>
      <c r="F9" s="68">
        <f t="shared" si="0"/>
        <v>54.647058823529413</v>
      </c>
      <c r="G9" s="68">
        <v>0</v>
      </c>
      <c r="H9" s="68">
        <f t="shared" si="1"/>
        <v>58.823529411764703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0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402.005</v>
      </c>
      <c r="U9" s="74">
        <f t="shared" si="3"/>
        <v>242.005</v>
      </c>
      <c r="V9" s="70">
        <f t="shared" si="4"/>
        <v>242</v>
      </c>
      <c r="W9" s="70"/>
      <c r="X9" s="70">
        <f t="shared" si="5"/>
        <v>175.87914393621486</v>
      </c>
      <c r="Y9" s="70">
        <f t="shared" si="6"/>
        <v>15.879143936214859</v>
      </c>
      <c r="Z9" s="70">
        <f t="shared" si="7"/>
        <v>16</v>
      </c>
      <c r="AA9" s="24">
        <f t="shared" si="8"/>
        <v>242</v>
      </c>
      <c r="AB9" s="67">
        <f t="shared" si="9"/>
        <v>402</v>
      </c>
    </row>
    <row r="10" spans="1:28" ht="15" customHeight="1" x14ac:dyDescent="0.25">
      <c r="A10" s="71">
        <v>391</v>
      </c>
      <c r="B10" s="71">
        <v>50</v>
      </c>
      <c r="C10" s="68">
        <v>0.98</v>
      </c>
      <c r="D10" s="68">
        <v>262.13</v>
      </c>
      <c r="E10" s="68">
        <v>209.65</v>
      </c>
      <c r="F10" s="68">
        <f t="shared" si="0"/>
        <v>48.0625</v>
      </c>
      <c r="G10" s="68">
        <v>0</v>
      </c>
      <c r="H10" s="68">
        <f t="shared" si="1"/>
        <v>69.375</v>
      </c>
      <c r="I10" s="68">
        <v>0</v>
      </c>
      <c r="J10" s="72">
        <f t="shared" si="10"/>
        <v>0</v>
      </c>
      <c r="K10" s="72">
        <f t="shared" si="11"/>
        <v>-1</v>
      </c>
      <c r="L10" s="72">
        <f t="shared" si="12"/>
        <v>0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399.68400000000003</v>
      </c>
      <c r="U10" s="74">
        <f t="shared" si="3"/>
        <v>349.68400000000003</v>
      </c>
      <c r="V10" s="70">
        <f t="shared" si="4"/>
        <v>350</v>
      </c>
      <c r="W10" s="70"/>
      <c r="X10" s="70">
        <f t="shared" si="5"/>
        <v>54.962232480067144</v>
      </c>
      <c r="Y10" s="70">
        <f t="shared" si="6"/>
        <v>4.9622324800671436</v>
      </c>
      <c r="Z10" s="70">
        <f t="shared" si="7"/>
        <v>5</v>
      </c>
      <c r="AA10" s="24">
        <f t="shared" si="8"/>
        <v>350</v>
      </c>
      <c r="AB10" s="67">
        <f t="shared" si="9"/>
        <v>400</v>
      </c>
    </row>
    <row r="11" spans="1:28" ht="15" customHeight="1" x14ac:dyDescent="0.25">
      <c r="A11" s="71">
        <v>263</v>
      </c>
      <c r="B11" s="71">
        <v>50</v>
      </c>
      <c r="C11" s="68">
        <v>2.46</v>
      </c>
      <c r="D11" s="68">
        <v>262.16000000000003</v>
      </c>
      <c r="E11" s="68">
        <v>209.65</v>
      </c>
      <c r="F11" s="68">
        <f t="shared" si="0"/>
        <v>59.8</v>
      </c>
      <c r="G11" s="68">
        <v>0</v>
      </c>
      <c r="H11" s="68">
        <f t="shared" si="1"/>
        <v>74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0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262.01</v>
      </c>
      <c r="R11" s="43"/>
      <c r="S11" s="43"/>
      <c r="T11" s="22">
        <v>395.30500000000001</v>
      </c>
      <c r="U11" s="74">
        <f t="shared" si="3"/>
        <v>345.30500000000001</v>
      </c>
      <c r="V11" s="70">
        <f t="shared" si="4"/>
        <v>345</v>
      </c>
      <c r="W11" s="70"/>
      <c r="X11" s="70">
        <f t="shared" si="5"/>
        <v>54.962232480067144</v>
      </c>
      <c r="Y11" s="70">
        <f t="shared" si="6"/>
        <v>4.9622324800671436</v>
      </c>
      <c r="Z11" s="70">
        <f t="shared" si="7"/>
        <v>5</v>
      </c>
      <c r="AA11" s="24">
        <f t="shared" si="8"/>
        <v>345</v>
      </c>
      <c r="AB11" s="67">
        <f t="shared" si="9"/>
        <v>395</v>
      </c>
    </row>
    <row r="12" spans="1:28" ht="15" customHeight="1" x14ac:dyDescent="0.25">
      <c r="A12" s="71">
        <v>295</v>
      </c>
      <c r="B12" s="71">
        <v>50</v>
      </c>
      <c r="C12" s="68">
        <v>2.13</v>
      </c>
      <c r="D12" s="68">
        <v>262.2</v>
      </c>
      <c r="E12" s="68">
        <v>209.65</v>
      </c>
      <c r="F12" s="68">
        <f t="shared" si="0"/>
        <v>61.785714285714285</v>
      </c>
      <c r="G12" s="68">
        <v>0</v>
      </c>
      <c r="H12" s="68">
        <f t="shared" si="1"/>
        <v>79.285714285714292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0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262.02</v>
      </c>
      <c r="R12" s="43"/>
      <c r="S12" s="43"/>
      <c r="T12" s="22">
        <v>380.62900000000002</v>
      </c>
      <c r="U12" s="74">
        <f t="shared" si="3"/>
        <v>330.62900000000002</v>
      </c>
      <c r="V12" s="70">
        <f t="shared" si="4"/>
        <v>331</v>
      </c>
      <c r="W12" s="70"/>
      <c r="X12" s="70">
        <f t="shared" si="5"/>
        <v>54.962232480067144</v>
      </c>
      <c r="Y12" s="70">
        <f t="shared" si="6"/>
        <v>4.9622324800671436</v>
      </c>
      <c r="Z12" s="70">
        <f t="shared" si="7"/>
        <v>5</v>
      </c>
      <c r="AA12" s="24">
        <f t="shared" si="8"/>
        <v>331</v>
      </c>
      <c r="AB12" s="67">
        <f t="shared" si="9"/>
        <v>381</v>
      </c>
    </row>
    <row r="13" spans="1:28" ht="15" customHeight="1" x14ac:dyDescent="0.25">
      <c r="A13" s="71">
        <v>328</v>
      </c>
      <c r="B13" s="71">
        <v>50</v>
      </c>
      <c r="C13" s="68">
        <v>0.14000000000000001</v>
      </c>
      <c r="D13" s="68">
        <v>262.25</v>
      </c>
      <c r="E13" s="68">
        <v>209.65</v>
      </c>
      <c r="F13" s="68">
        <f t="shared" si="0"/>
        <v>64</v>
      </c>
      <c r="G13" s="68">
        <v>0</v>
      </c>
      <c r="H13" s="68">
        <f t="shared" si="1"/>
        <v>85.384615384615387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0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398.58499999999998</v>
      </c>
      <c r="U13" s="74">
        <f t="shared" si="3"/>
        <v>348.58499999999998</v>
      </c>
      <c r="V13" s="70">
        <f t="shared" si="4"/>
        <v>349</v>
      </c>
      <c r="W13" s="70"/>
      <c r="X13" s="70">
        <f t="shared" si="5"/>
        <v>54.962232480067144</v>
      </c>
      <c r="Y13" s="70">
        <f t="shared" si="6"/>
        <v>4.9622324800671436</v>
      </c>
      <c r="Z13" s="70">
        <f t="shared" si="7"/>
        <v>5</v>
      </c>
      <c r="AA13" s="24">
        <f t="shared" si="8"/>
        <v>349</v>
      </c>
      <c r="AB13" s="67">
        <f t="shared" si="9"/>
        <v>399</v>
      </c>
    </row>
    <row r="14" spans="1:28" ht="15" customHeight="1" x14ac:dyDescent="0.25">
      <c r="A14" s="71">
        <v>296</v>
      </c>
      <c r="B14" s="71">
        <v>30</v>
      </c>
      <c r="C14" s="68">
        <v>0</v>
      </c>
      <c r="D14" s="68">
        <v>262.29000000000002</v>
      </c>
      <c r="E14" s="68">
        <v>209.4</v>
      </c>
      <c r="F14" s="68">
        <f t="shared" si="0"/>
        <v>72</v>
      </c>
      <c r="G14" s="68">
        <v>0</v>
      </c>
      <c r="H14" s="68">
        <f t="shared" si="1"/>
        <v>94.166666666666671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0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280</v>
      </c>
      <c r="R14" s="43"/>
      <c r="S14" s="43"/>
      <c r="T14" s="22">
        <v>396.012</v>
      </c>
      <c r="U14" s="74">
        <f t="shared" si="3"/>
        <v>366.012</v>
      </c>
      <c r="V14" s="70">
        <f t="shared" si="4"/>
        <v>366</v>
      </c>
      <c r="W14" s="70"/>
      <c r="X14" s="70">
        <f t="shared" si="5"/>
        <v>32.977339488040286</v>
      </c>
      <c r="Y14" s="70">
        <f t="shared" si="6"/>
        <v>2.9773394880402861</v>
      </c>
      <c r="Z14" s="70">
        <f t="shared" si="7"/>
        <v>3</v>
      </c>
      <c r="AA14" s="24">
        <f t="shared" si="8"/>
        <v>366</v>
      </c>
      <c r="AB14" s="67">
        <f t="shared" si="9"/>
        <v>396</v>
      </c>
    </row>
    <row r="15" spans="1:28" ht="15" customHeight="1" x14ac:dyDescent="0.25">
      <c r="A15" s="71">
        <v>264</v>
      </c>
      <c r="B15" s="71">
        <v>30</v>
      </c>
      <c r="C15" s="68">
        <v>0.62</v>
      </c>
      <c r="D15" s="68">
        <v>262.32</v>
      </c>
      <c r="E15" s="68">
        <v>209.4</v>
      </c>
      <c r="F15" s="68">
        <f t="shared" si="0"/>
        <v>81.454545454545453</v>
      </c>
      <c r="G15" s="68">
        <v>0</v>
      </c>
      <c r="H15" s="68">
        <f t="shared" si="1"/>
        <v>102.72727272727273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34</v>
      </c>
      <c r="P15" s="14" t="s">
        <v>61</v>
      </c>
      <c r="Q15" s="13">
        <f>MAX(D:D)</f>
        <v>264.29000000000002</v>
      </c>
      <c r="R15" s="43">
        <f ca="1">TREND(OFFSET('Z-V'!B1,MATCH(Q15,'Z-V'!A:A,1)-1,,2,1),OFFSET('Z-V'!A1,MATCH(Q15,'Z-V'!A:A,1)-1,,2,1),Q15)</f>
        <v>37667</v>
      </c>
      <c r="S15" s="43"/>
      <c r="T15" s="22">
        <v>391.947</v>
      </c>
      <c r="U15" s="74">
        <f t="shared" si="3"/>
        <v>361.947</v>
      </c>
      <c r="V15" s="70">
        <f t="shared" si="4"/>
        <v>362</v>
      </c>
      <c r="W15" s="70"/>
      <c r="X15" s="70">
        <f t="shared" si="5"/>
        <v>32.977339488040286</v>
      </c>
      <c r="Y15" s="70">
        <f t="shared" si="6"/>
        <v>2.9773394880402861</v>
      </c>
      <c r="Z15" s="70">
        <f t="shared" si="7"/>
        <v>3</v>
      </c>
      <c r="AA15" s="24">
        <f t="shared" si="8"/>
        <v>362</v>
      </c>
      <c r="AB15" s="67">
        <f t="shared" si="9"/>
        <v>392</v>
      </c>
    </row>
    <row r="16" spans="1:28" ht="15" customHeight="1" x14ac:dyDescent="0.25">
      <c r="A16" s="71">
        <v>232</v>
      </c>
      <c r="B16" s="71">
        <v>30</v>
      </c>
      <c r="C16" s="68">
        <v>2.34</v>
      </c>
      <c r="D16" s="68">
        <v>262.36</v>
      </c>
      <c r="E16" s="68">
        <v>209.4</v>
      </c>
      <c r="F16" s="68">
        <f t="shared" si="0"/>
        <v>92.8</v>
      </c>
      <c r="G16" s="68">
        <v>0</v>
      </c>
      <c r="H16" s="68">
        <f t="shared" si="1"/>
        <v>113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8.01</v>
      </c>
      <c r="P16" s="14" t="s">
        <v>63</v>
      </c>
      <c r="Q16" s="56">
        <f>D2</f>
        <v>262.02</v>
      </c>
      <c r="R16" s="43">
        <f ca="1">TREND(OFFSET('Z-V'!B1,MATCH(Q16,'Z-V'!A:A,1)-1,,2,1),OFFSET('Z-V'!A1,MATCH(Q16,'Z-V'!A:A,1)-1,,2,1),Q16)</f>
        <v>32446</v>
      </c>
      <c r="S16" s="43"/>
      <c r="T16" s="22">
        <v>400.846</v>
      </c>
      <c r="U16" s="74">
        <f t="shared" si="3"/>
        <v>370.846</v>
      </c>
      <c r="V16" s="70">
        <f t="shared" si="4"/>
        <v>371</v>
      </c>
      <c r="W16" s="70"/>
      <c r="X16" s="70">
        <f t="shared" si="5"/>
        <v>32.977339488040286</v>
      </c>
      <c r="Y16" s="70">
        <f t="shared" si="6"/>
        <v>2.9773394880402861</v>
      </c>
      <c r="Z16" s="70">
        <f t="shared" si="7"/>
        <v>3</v>
      </c>
      <c r="AA16" s="24">
        <f t="shared" si="8"/>
        <v>371</v>
      </c>
      <c r="AB16" s="67">
        <f t="shared" si="9"/>
        <v>401</v>
      </c>
    </row>
    <row r="17" spans="1:28" ht="15" customHeight="1" x14ac:dyDescent="0.25">
      <c r="A17" s="71">
        <v>327</v>
      </c>
      <c r="B17" s="71">
        <v>30</v>
      </c>
      <c r="C17" s="68">
        <v>3.93</v>
      </c>
      <c r="D17" s="68">
        <v>262.39999999999998</v>
      </c>
      <c r="E17" s="68">
        <v>209.4</v>
      </c>
      <c r="F17" s="68">
        <f t="shared" si="0"/>
        <v>92.555555555555557</v>
      </c>
      <c r="G17" s="68">
        <v>0</v>
      </c>
      <c r="H17" s="68">
        <f t="shared" si="1"/>
        <v>125.55555555555556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264.29000000000002</v>
      </c>
      <c r="R17" s="43"/>
      <c r="S17" s="43"/>
      <c r="T17" s="22">
        <v>403.75299999999999</v>
      </c>
      <c r="U17" s="74">
        <f t="shared" si="3"/>
        <v>373.75299999999999</v>
      </c>
      <c r="V17" s="70">
        <f t="shared" si="4"/>
        <v>374</v>
      </c>
      <c r="W17" s="70"/>
      <c r="X17" s="70">
        <f t="shared" si="5"/>
        <v>32.977339488040286</v>
      </c>
      <c r="Y17" s="70">
        <f t="shared" si="6"/>
        <v>2.9773394880402861</v>
      </c>
      <c r="Z17" s="70">
        <f t="shared" si="7"/>
        <v>3</v>
      </c>
      <c r="AA17" s="24">
        <f t="shared" si="8"/>
        <v>374</v>
      </c>
      <c r="AB17" s="67">
        <f t="shared" si="9"/>
        <v>404</v>
      </c>
    </row>
    <row r="18" spans="1:28" ht="15" customHeight="1" x14ac:dyDescent="0.2">
      <c r="A18" s="71">
        <v>358</v>
      </c>
      <c r="B18" s="71">
        <v>30</v>
      </c>
      <c r="C18" s="68">
        <v>8.01</v>
      </c>
      <c r="D18" s="68">
        <v>262.45</v>
      </c>
      <c r="E18" s="68">
        <v>209.4</v>
      </c>
      <c r="F18" s="68">
        <f t="shared" si="0"/>
        <v>100.25</v>
      </c>
      <c r="G18" s="68">
        <v>0</v>
      </c>
      <c r="H18" s="68">
        <f t="shared" si="1"/>
        <v>141.25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280</v>
      </c>
      <c r="R18" s="43"/>
      <c r="S18" s="43"/>
      <c r="T18" s="22">
        <v>391.49200000000002</v>
      </c>
      <c r="U18" s="74">
        <f t="shared" si="3"/>
        <v>361.49200000000002</v>
      </c>
      <c r="V18" s="70">
        <f t="shared" si="4"/>
        <v>361</v>
      </c>
      <c r="W18" s="70"/>
      <c r="X18" s="70">
        <f t="shared" si="5"/>
        <v>32.977339488040286</v>
      </c>
      <c r="Y18" s="70">
        <f t="shared" si="6"/>
        <v>2.9773394880402861</v>
      </c>
      <c r="Z18" s="70">
        <f t="shared" si="7"/>
        <v>3</v>
      </c>
      <c r="AA18" s="24">
        <f t="shared" si="8"/>
        <v>361</v>
      </c>
      <c r="AB18" s="67">
        <f t="shared" si="9"/>
        <v>391</v>
      </c>
    </row>
    <row r="19" spans="1:28" ht="15" customHeight="1" x14ac:dyDescent="0.25">
      <c r="A19" s="71">
        <v>486</v>
      </c>
      <c r="B19" s="71">
        <v>30</v>
      </c>
      <c r="C19" s="68">
        <v>7.24</v>
      </c>
      <c r="D19" s="68">
        <v>262.52999999999997</v>
      </c>
      <c r="E19" s="68">
        <v>209.4</v>
      </c>
      <c r="F19" s="68">
        <f t="shared" si="0"/>
        <v>96.285714285714292</v>
      </c>
      <c r="G19" s="68">
        <v>0</v>
      </c>
      <c r="H19" s="68">
        <f t="shared" si="1"/>
        <v>161.42857142857142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0.95215836952890065</v>
      </c>
      <c r="R19" s="58">
        <f>MAX(AB:AB)</f>
        <v>430</v>
      </c>
      <c r="S19" s="58">
        <f>'Z-V'!P8-R19</f>
        <v>8549</v>
      </c>
      <c r="T19" s="22">
        <v>399.84100000000001</v>
      </c>
      <c r="U19" s="74">
        <f t="shared" si="3"/>
        <v>369.84100000000001</v>
      </c>
      <c r="V19" s="70">
        <f t="shared" si="4"/>
        <v>370</v>
      </c>
      <c r="W19" s="70"/>
      <c r="X19" s="70">
        <f t="shared" si="5"/>
        <v>32.977339488040286</v>
      </c>
      <c r="Y19" s="70">
        <f t="shared" si="6"/>
        <v>2.9773394880402861</v>
      </c>
      <c r="Z19" s="70">
        <f t="shared" si="7"/>
        <v>3</v>
      </c>
      <c r="AA19" s="24">
        <f t="shared" si="8"/>
        <v>370</v>
      </c>
      <c r="AB19" s="67">
        <f t="shared" si="9"/>
        <v>400</v>
      </c>
    </row>
    <row r="20" spans="1:28" ht="15" customHeight="1" x14ac:dyDescent="0.25">
      <c r="A20" s="71">
        <v>520</v>
      </c>
      <c r="B20" s="71">
        <v>30</v>
      </c>
      <c r="C20" s="68">
        <v>7.03</v>
      </c>
      <c r="D20" s="68">
        <v>262.60000000000002</v>
      </c>
      <c r="E20" s="68">
        <v>209.4</v>
      </c>
      <c r="F20" s="68">
        <f t="shared" si="0"/>
        <v>106.66666666666667</v>
      </c>
      <c r="G20" s="68">
        <v>0</v>
      </c>
      <c r="H20" s="68">
        <f t="shared" si="1"/>
        <v>188.33333333333334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1</v>
      </c>
      <c r="P20" s="14" t="s">
        <v>1</v>
      </c>
      <c r="Q20" s="13">
        <f ca="1">('Z-V'!R16-'Z-V'!R17)*(S20-'Z-V'!R13)/('Z-V'!R9-'Z-V'!R13)+'Z-V'!R17</f>
        <v>0.90247234480179506</v>
      </c>
      <c r="R20" s="43">
        <f ca="1">R15-R16</f>
        <v>5221</v>
      </c>
      <c r="S20" s="43">
        <f ca="1">'Z-V'!P9-R20</f>
        <v>48259</v>
      </c>
      <c r="T20" s="22">
        <v>404.35199999999998</v>
      </c>
      <c r="U20" s="74">
        <f t="shared" si="3"/>
        <v>374.35199999999998</v>
      </c>
      <c r="V20" s="70">
        <f t="shared" si="4"/>
        <v>374</v>
      </c>
      <c r="W20" s="70"/>
      <c r="X20" s="70">
        <f t="shared" si="5"/>
        <v>32.977339488040286</v>
      </c>
      <c r="Y20" s="70">
        <f t="shared" si="6"/>
        <v>2.9773394880402861</v>
      </c>
      <c r="Z20" s="70">
        <f t="shared" si="7"/>
        <v>3</v>
      </c>
      <c r="AA20" s="24">
        <f t="shared" si="8"/>
        <v>374</v>
      </c>
      <c r="AB20" s="67">
        <f t="shared" si="9"/>
        <v>404</v>
      </c>
    </row>
    <row r="21" spans="1:28" ht="15" customHeight="1" x14ac:dyDescent="0.25">
      <c r="A21" s="71">
        <v>520</v>
      </c>
      <c r="B21" s="71">
        <v>30</v>
      </c>
      <c r="C21" s="68">
        <v>5.88</v>
      </c>
      <c r="D21" s="68">
        <v>262.68</v>
      </c>
      <c r="E21" s="68">
        <v>209.4</v>
      </c>
      <c r="F21" s="68">
        <f t="shared" si="0"/>
        <v>128</v>
      </c>
      <c r="G21" s="68">
        <v>0</v>
      </c>
      <c r="H21" s="68">
        <f t="shared" si="1"/>
        <v>226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0.89640338053905722</v>
      </c>
      <c r="R21" s="43">
        <f>ABS(Q12-Q17)</f>
        <v>2.2700000000000387</v>
      </c>
      <c r="S21" s="43">
        <f>'Z-V'!P10-R21</f>
        <v>19.619999999999962</v>
      </c>
      <c r="T21" s="22">
        <v>424.30500000000001</v>
      </c>
      <c r="U21" s="74">
        <f t="shared" si="3"/>
        <v>394.30500000000001</v>
      </c>
      <c r="V21" s="70">
        <f t="shared" si="4"/>
        <v>394</v>
      </c>
      <c r="W21" s="70"/>
      <c r="X21" s="70">
        <f t="shared" si="5"/>
        <v>32.977339488040286</v>
      </c>
      <c r="Y21" s="70">
        <f t="shared" si="6"/>
        <v>2.9773394880402861</v>
      </c>
      <c r="Z21" s="70">
        <f t="shared" si="7"/>
        <v>3</v>
      </c>
      <c r="AA21" s="24">
        <f t="shared" si="8"/>
        <v>394</v>
      </c>
      <c r="AB21" s="67">
        <f t="shared" si="9"/>
        <v>424</v>
      </c>
    </row>
    <row r="22" spans="1:28" ht="15" customHeight="1" x14ac:dyDescent="0.25">
      <c r="A22" s="71">
        <v>740</v>
      </c>
      <c r="B22" s="71">
        <v>30</v>
      </c>
      <c r="C22" s="68">
        <v>6.19</v>
      </c>
      <c r="D22" s="68">
        <v>262.79000000000002</v>
      </c>
      <c r="E22" s="68">
        <v>209.4</v>
      </c>
      <c r="F22" s="68">
        <f t="shared" si="0"/>
        <v>105</v>
      </c>
      <c r="G22" s="68">
        <v>0</v>
      </c>
      <c r="H22" s="68">
        <f t="shared" si="1"/>
        <v>282.5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0.93110000000000004</v>
      </c>
      <c r="R22" s="43"/>
      <c r="S22" s="43"/>
      <c r="T22" s="22">
        <v>429.654</v>
      </c>
      <c r="U22" s="74">
        <f t="shared" si="3"/>
        <v>399.654</v>
      </c>
      <c r="V22" s="70">
        <f t="shared" si="4"/>
        <v>400</v>
      </c>
      <c r="W22" s="70"/>
      <c r="X22" s="70">
        <f t="shared" si="5"/>
        <v>32.977339488040286</v>
      </c>
      <c r="Y22" s="70">
        <f t="shared" si="6"/>
        <v>2.9773394880402861</v>
      </c>
      <c r="Z22" s="70">
        <f t="shared" si="7"/>
        <v>3</v>
      </c>
      <c r="AA22" s="24">
        <f t="shared" si="8"/>
        <v>400</v>
      </c>
      <c r="AB22" s="67">
        <f t="shared" si="9"/>
        <v>430</v>
      </c>
    </row>
    <row r="23" spans="1:28" ht="15" customHeight="1" x14ac:dyDescent="0.25">
      <c r="A23" s="71">
        <v>675</v>
      </c>
      <c r="B23" s="71">
        <v>30</v>
      </c>
      <c r="C23" s="68">
        <v>1.5</v>
      </c>
      <c r="D23" s="68">
        <v>262.89</v>
      </c>
      <c r="E23" s="68">
        <v>209.4</v>
      </c>
      <c r="F23" s="68">
        <f t="shared" si="0"/>
        <v>161.66666666666666</v>
      </c>
      <c r="G23" s="68">
        <v>0</v>
      </c>
      <c r="H23" s="68">
        <f t="shared" si="1"/>
        <v>376.66666666666669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384.541</v>
      </c>
      <c r="U23" s="74">
        <f t="shared" si="3"/>
        <v>354.541</v>
      </c>
      <c r="V23" s="70">
        <f t="shared" si="4"/>
        <v>355</v>
      </c>
      <c r="W23" s="70"/>
      <c r="X23" s="70">
        <f t="shared" si="5"/>
        <v>32.977339488040286</v>
      </c>
      <c r="Y23" s="70">
        <f t="shared" si="6"/>
        <v>2.9773394880402861</v>
      </c>
      <c r="Z23" s="70">
        <f t="shared" si="7"/>
        <v>3</v>
      </c>
      <c r="AA23" s="24">
        <f t="shared" si="8"/>
        <v>355</v>
      </c>
      <c r="AB23" s="67">
        <f t="shared" si="9"/>
        <v>385</v>
      </c>
    </row>
    <row r="24" spans="1:28" ht="15" customHeight="1" x14ac:dyDescent="0.25">
      <c r="A24" s="71">
        <v>1125</v>
      </c>
      <c r="B24" s="71">
        <v>30</v>
      </c>
      <c r="C24" s="68">
        <v>2.11</v>
      </c>
      <c r="D24" s="68">
        <v>263.06</v>
      </c>
      <c r="E24" s="68">
        <v>209.4</v>
      </c>
      <c r="F24" s="68">
        <f t="shared" si="0"/>
        <v>17.5</v>
      </c>
      <c r="G24" s="68">
        <v>0</v>
      </c>
      <c r="H24" s="68">
        <f t="shared" si="1"/>
        <v>565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406.209</v>
      </c>
      <c r="U24" s="74">
        <f t="shared" si="3"/>
        <v>376.209</v>
      </c>
      <c r="V24" s="70">
        <f t="shared" si="4"/>
        <v>376</v>
      </c>
      <c r="W24" s="70"/>
      <c r="X24" s="70">
        <f t="shared" si="5"/>
        <v>32.977339488040286</v>
      </c>
      <c r="Y24" s="70">
        <f t="shared" si="6"/>
        <v>2.9773394880402861</v>
      </c>
      <c r="Z24" s="70">
        <f t="shared" si="7"/>
        <v>3</v>
      </c>
      <c r="AA24" s="24">
        <f t="shared" si="8"/>
        <v>376</v>
      </c>
      <c r="AB24" s="67">
        <f t="shared" si="9"/>
        <v>406</v>
      </c>
    </row>
    <row r="25" spans="1:28" ht="15" customHeight="1" x14ac:dyDescent="0.25">
      <c r="A25" s="71">
        <v>740</v>
      </c>
      <c r="B25" s="71">
        <v>30</v>
      </c>
      <c r="C25" s="68">
        <v>0.31</v>
      </c>
      <c r="D25" s="68">
        <v>263.17</v>
      </c>
      <c r="E25" s="68">
        <v>209.4</v>
      </c>
      <c r="F25" s="68">
        <f t="shared" si="0"/>
        <v>420</v>
      </c>
      <c r="G25" s="68">
        <v>0</v>
      </c>
      <c r="H25" s="68">
        <f t="shared" si="1"/>
        <v>1130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401.76400000000001</v>
      </c>
      <c r="U25" s="74">
        <f t="shared" si="3"/>
        <v>371.76400000000001</v>
      </c>
      <c r="V25" s="70">
        <f t="shared" si="4"/>
        <v>372</v>
      </c>
      <c r="W25" s="70"/>
      <c r="X25" s="70">
        <f t="shared" si="5"/>
        <v>32.977339488040286</v>
      </c>
      <c r="Y25" s="70">
        <f t="shared" si="6"/>
        <v>2.9773394880402861</v>
      </c>
      <c r="Z25" s="70">
        <f t="shared" si="7"/>
        <v>3</v>
      </c>
      <c r="AA25" s="24">
        <f t="shared" si="8"/>
        <v>372</v>
      </c>
      <c r="AB25" s="67">
        <f t="shared" si="9"/>
        <v>402</v>
      </c>
    </row>
    <row r="26" spans="1:28" ht="15" customHeight="1" x14ac:dyDescent="0.25">
      <c r="A26" s="79">
        <v>1160</v>
      </c>
      <c r="B26" s="71">
        <v>30</v>
      </c>
      <c r="C26" s="68">
        <v>0.08</v>
      </c>
      <c r="D26" s="68">
        <v>263.35000000000002</v>
      </c>
      <c r="E26" s="68">
        <v>209.4</v>
      </c>
      <c r="F26" s="80">
        <v>0</v>
      </c>
      <c r="G26" s="80">
        <v>0</v>
      </c>
      <c r="H26" s="80">
        <v>0</v>
      </c>
      <c r="I26" s="80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415.94299999999998</v>
      </c>
      <c r="U26" s="74">
        <f t="shared" si="3"/>
        <v>385.94299999999998</v>
      </c>
      <c r="V26" s="70">
        <f t="shared" si="4"/>
        <v>386</v>
      </c>
      <c r="W26" s="70"/>
      <c r="X26" s="70">
        <f t="shared" si="5"/>
        <v>32.977339488040286</v>
      </c>
      <c r="Y26" s="70">
        <f t="shared" si="6"/>
        <v>2.9773394880402861</v>
      </c>
      <c r="Z26" s="70">
        <f t="shared" si="7"/>
        <v>3</v>
      </c>
      <c r="AA26" s="24">
        <f t="shared" si="8"/>
        <v>386</v>
      </c>
      <c r="AB26" s="67">
        <f t="shared" si="9"/>
        <v>416</v>
      </c>
    </row>
    <row r="27" spans="1:28" ht="15" customHeight="1" x14ac:dyDescent="0.25">
      <c r="A27" s="71">
        <v>685</v>
      </c>
      <c r="B27" s="79">
        <v>30</v>
      </c>
      <c r="C27" s="68">
        <v>0</v>
      </c>
      <c r="D27" s="68">
        <v>263.45</v>
      </c>
      <c r="E27" s="68">
        <v>209.4</v>
      </c>
      <c r="F27" s="68">
        <v>0</v>
      </c>
      <c r="G27" s="68">
        <f t="shared" ref="G27:G35" si="13">($A$26-A27)/(ROW(A27)-ROW($A$26))</f>
        <v>475</v>
      </c>
      <c r="H27" s="68">
        <v>0</v>
      </c>
      <c r="I27" s="68">
        <f t="shared" ref="I27:I35" si="14">($A$26-B27)/(ROW(B27)-ROW($A$26))</f>
        <v>1130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419.18900000000002</v>
      </c>
      <c r="U27" s="74">
        <f t="shared" si="3"/>
        <v>389.18900000000002</v>
      </c>
      <c r="V27" s="70">
        <f t="shared" si="4"/>
        <v>389</v>
      </c>
      <c r="W27" s="70"/>
      <c r="X27" s="70">
        <f t="shared" si="5"/>
        <v>32.977339488040286</v>
      </c>
      <c r="Y27" s="70">
        <f t="shared" si="6"/>
        <v>2.9773394880402861</v>
      </c>
      <c r="Z27" s="70">
        <f t="shared" si="7"/>
        <v>3</v>
      </c>
      <c r="AA27" s="24">
        <f t="shared" si="8"/>
        <v>389</v>
      </c>
      <c r="AB27" s="67">
        <f t="shared" si="9"/>
        <v>419</v>
      </c>
    </row>
    <row r="28" spans="1:28" ht="15" customHeight="1" x14ac:dyDescent="0.25">
      <c r="A28" s="71">
        <v>940</v>
      </c>
      <c r="B28" s="71">
        <v>30</v>
      </c>
      <c r="C28" s="68">
        <v>0.11</v>
      </c>
      <c r="D28" s="68">
        <v>263.60000000000002</v>
      </c>
      <c r="E28" s="68">
        <v>209.4</v>
      </c>
      <c r="F28" s="68">
        <v>0</v>
      </c>
      <c r="G28" s="68">
        <f t="shared" si="13"/>
        <v>110</v>
      </c>
      <c r="H28" s="68">
        <v>0</v>
      </c>
      <c r="I28" s="68">
        <f t="shared" si="14"/>
        <v>565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415.03399999999999</v>
      </c>
      <c r="U28" s="74">
        <f t="shared" si="3"/>
        <v>385.03399999999999</v>
      </c>
      <c r="V28" s="70">
        <f t="shared" si="4"/>
        <v>385</v>
      </c>
      <c r="W28" s="70"/>
      <c r="X28" s="70">
        <f t="shared" si="5"/>
        <v>32.977339488040286</v>
      </c>
      <c r="Y28" s="70">
        <f t="shared" si="6"/>
        <v>2.9773394880402861</v>
      </c>
      <c r="Z28" s="70">
        <f t="shared" si="7"/>
        <v>3</v>
      </c>
      <c r="AA28" s="24">
        <f t="shared" si="8"/>
        <v>385</v>
      </c>
      <c r="AB28" s="67">
        <f t="shared" si="9"/>
        <v>415</v>
      </c>
    </row>
    <row r="29" spans="1:28" ht="15" customHeight="1" x14ac:dyDescent="0.25">
      <c r="A29" s="71">
        <v>745</v>
      </c>
      <c r="B29" s="71">
        <v>30</v>
      </c>
      <c r="C29" s="68">
        <v>0.82</v>
      </c>
      <c r="D29" s="68">
        <v>263.70999999999998</v>
      </c>
      <c r="E29" s="68">
        <v>209.4</v>
      </c>
      <c r="F29" s="68">
        <v>0</v>
      </c>
      <c r="G29" s="68">
        <f t="shared" si="13"/>
        <v>138.33333333333334</v>
      </c>
      <c r="H29" s="68">
        <v>0</v>
      </c>
      <c r="I29" s="68">
        <f t="shared" si="14"/>
        <v>376.66666666666669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417.78800000000001</v>
      </c>
      <c r="U29" s="74">
        <f t="shared" si="3"/>
        <v>387.78800000000001</v>
      </c>
      <c r="V29" s="70">
        <f t="shared" si="4"/>
        <v>388</v>
      </c>
      <c r="W29" s="70"/>
      <c r="X29" s="70">
        <f t="shared" si="5"/>
        <v>32.977339488040286</v>
      </c>
      <c r="Y29" s="70">
        <f t="shared" si="6"/>
        <v>2.9773394880402861</v>
      </c>
      <c r="Z29" s="70">
        <f t="shared" si="7"/>
        <v>3</v>
      </c>
      <c r="AA29" s="24">
        <f t="shared" si="8"/>
        <v>388</v>
      </c>
      <c r="AB29" s="67">
        <f t="shared" si="9"/>
        <v>418</v>
      </c>
    </row>
    <row r="30" spans="1:28" ht="15" customHeight="1" x14ac:dyDescent="0.25">
      <c r="A30" s="71">
        <v>775</v>
      </c>
      <c r="B30" s="71">
        <v>30</v>
      </c>
      <c r="C30" s="68">
        <v>0.42</v>
      </c>
      <c r="D30" s="68">
        <v>263.82</v>
      </c>
      <c r="E30" s="68">
        <v>209.4</v>
      </c>
      <c r="F30" s="68">
        <v>0</v>
      </c>
      <c r="G30" s="68">
        <f t="shared" si="13"/>
        <v>96.25</v>
      </c>
      <c r="H30" s="68">
        <v>0</v>
      </c>
      <c r="I30" s="68">
        <f t="shared" si="14"/>
        <v>282.5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326.33100000000002</v>
      </c>
      <c r="U30" s="74">
        <f t="shared" si="3"/>
        <v>296.33100000000002</v>
      </c>
      <c r="V30" s="70">
        <f t="shared" si="4"/>
        <v>296</v>
      </c>
      <c r="W30" s="70"/>
      <c r="X30" s="70">
        <f t="shared" si="5"/>
        <v>32.977339488040286</v>
      </c>
      <c r="Y30" s="70">
        <f t="shared" si="6"/>
        <v>2.9773394880402861</v>
      </c>
      <c r="Z30" s="70">
        <f t="shared" si="7"/>
        <v>3</v>
      </c>
      <c r="AA30" s="24">
        <f t="shared" si="8"/>
        <v>296</v>
      </c>
      <c r="AB30" s="67">
        <f t="shared" si="9"/>
        <v>326</v>
      </c>
    </row>
    <row r="31" spans="1:28" ht="15" customHeight="1" x14ac:dyDescent="0.25">
      <c r="A31" s="71">
        <v>900</v>
      </c>
      <c r="B31" s="71">
        <v>30</v>
      </c>
      <c r="C31" s="68">
        <v>1.38</v>
      </c>
      <c r="D31" s="68">
        <v>263.95999999999998</v>
      </c>
      <c r="E31" s="68">
        <v>209.4</v>
      </c>
      <c r="F31" s="68">
        <v>0</v>
      </c>
      <c r="G31" s="68">
        <f t="shared" si="13"/>
        <v>52</v>
      </c>
      <c r="H31" s="68">
        <v>0</v>
      </c>
      <c r="I31" s="68">
        <f t="shared" si="14"/>
        <v>226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377.56599999999997</v>
      </c>
      <c r="U31" s="74">
        <f t="shared" si="3"/>
        <v>347.56599999999997</v>
      </c>
      <c r="V31" s="70">
        <f t="shared" si="4"/>
        <v>348</v>
      </c>
      <c r="W31" s="70"/>
      <c r="X31" s="70">
        <f t="shared" si="5"/>
        <v>32.977339488040286</v>
      </c>
      <c r="Y31" s="70">
        <f t="shared" si="6"/>
        <v>2.9773394880402861</v>
      </c>
      <c r="Z31" s="70">
        <f t="shared" si="7"/>
        <v>3</v>
      </c>
      <c r="AA31" s="24">
        <f t="shared" si="8"/>
        <v>348</v>
      </c>
      <c r="AB31" s="67">
        <f t="shared" si="9"/>
        <v>378</v>
      </c>
    </row>
    <row r="32" spans="1:28" ht="15" customHeight="1" x14ac:dyDescent="0.25">
      <c r="A32" s="71">
        <v>550</v>
      </c>
      <c r="B32" s="71">
        <v>30</v>
      </c>
      <c r="C32" s="68">
        <v>0.81</v>
      </c>
      <c r="D32" s="68">
        <v>264.04000000000002</v>
      </c>
      <c r="E32" s="68">
        <v>209.4</v>
      </c>
      <c r="F32" s="68">
        <v>0</v>
      </c>
      <c r="G32" s="68">
        <f t="shared" si="13"/>
        <v>101.66666666666667</v>
      </c>
      <c r="H32" s="68">
        <v>0</v>
      </c>
      <c r="I32" s="68">
        <f t="shared" si="14"/>
        <v>188.33333333333334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374.76</v>
      </c>
      <c r="U32" s="74">
        <f t="shared" si="3"/>
        <v>344.76</v>
      </c>
      <c r="V32" s="70">
        <f t="shared" si="4"/>
        <v>345</v>
      </c>
      <c r="W32" s="70"/>
      <c r="X32" s="70">
        <f t="shared" si="5"/>
        <v>32.977339488040286</v>
      </c>
      <c r="Y32" s="70">
        <f t="shared" si="6"/>
        <v>2.9773394880402861</v>
      </c>
      <c r="Z32" s="70">
        <f t="shared" si="7"/>
        <v>3</v>
      </c>
      <c r="AA32" s="24">
        <f t="shared" si="8"/>
        <v>345</v>
      </c>
      <c r="AB32" s="67">
        <f t="shared" si="9"/>
        <v>375</v>
      </c>
    </row>
    <row r="33" spans="1:28" ht="15" customHeight="1" x14ac:dyDescent="0.25">
      <c r="A33" s="71">
        <v>615</v>
      </c>
      <c r="B33" s="71">
        <v>30</v>
      </c>
      <c r="C33" s="68">
        <v>1.06</v>
      </c>
      <c r="D33" s="68">
        <v>264.13</v>
      </c>
      <c r="E33" s="68">
        <v>209.4</v>
      </c>
      <c r="F33" s="68">
        <v>0</v>
      </c>
      <c r="G33" s="68">
        <f t="shared" si="13"/>
        <v>77.857142857142861</v>
      </c>
      <c r="H33" s="68">
        <v>0</v>
      </c>
      <c r="I33" s="68">
        <f t="shared" si="14"/>
        <v>161.42857142857142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389.03199999999998</v>
      </c>
      <c r="U33" s="74">
        <f t="shared" si="3"/>
        <v>359.03199999999998</v>
      </c>
      <c r="V33" s="70">
        <f t="shared" si="4"/>
        <v>359</v>
      </c>
      <c r="W33" s="70"/>
      <c r="X33" s="70">
        <f t="shared" si="5"/>
        <v>32.977339488040286</v>
      </c>
      <c r="Y33" s="70">
        <f t="shared" si="6"/>
        <v>2.9773394880402861</v>
      </c>
      <c r="Z33" s="70">
        <f t="shared" si="7"/>
        <v>3</v>
      </c>
      <c r="AA33" s="24">
        <f t="shared" si="8"/>
        <v>359</v>
      </c>
      <c r="AB33" s="67">
        <f t="shared" si="9"/>
        <v>389</v>
      </c>
    </row>
    <row r="34" spans="1:28" ht="15" customHeight="1" x14ac:dyDescent="0.25">
      <c r="A34" s="71">
        <v>550</v>
      </c>
      <c r="B34" s="71">
        <v>30</v>
      </c>
      <c r="C34" s="68">
        <v>0.24</v>
      </c>
      <c r="D34" s="68">
        <v>264.20999999999998</v>
      </c>
      <c r="E34" s="68">
        <v>209.4</v>
      </c>
      <c r="F34" s="68">
        <v>0</v>
      </c>
      <c r="G34" s="68">
        <f t="shared" si="13"/>
        <v>76.25</v>
      </c>
      <c r="H34" s="68">
        <v>0</v>
      </c>
      <c r="I34" s="68">
        <f t="shared" si="14"/>
        <v>141.25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ca="1" si="2"/>
        <v>0</v>
      </c>
      <c r="N34" s="26"/>
      <c r="O34" s="26"/>
      <c r="P34" s="25"/>
      <c r="Q34" s="25"/>
      <c r="T34" s="22">
        <v>408.75099999999998</v>
      </c>
      <c r="U34" s="74">
        <f t="shared" si="3"/>
        <v>378.75099999999998</v>
      </c>
      <c r="V34" s="70">
        <f t="shared" si="4"/>
        <v>379</v>
      </c>
      <c r="W34" s="70"/>
      <c r="X34" s="70">
        <f t="shared" si="5"/>
        <v>32.977339488040286</v>
      </c>
      <c r="Y34" s="70">
        <f t="shared" si="6"/>
        <v>2.9773394880402861</v>
      </c>
      <c r="Z34" s="70">
        <f t="shared" si="7"/>
        <v>3</v>
      </c>
      <c r="AA34" s="24">
        <f t="shared" si="8"/>
        <v>379</v>
      </c>
      <c r="AB34" s="67">
        <f t="shared" si="9"/>
        <v>409</v>
      </c>
    </row>
    <row r="35" spans="1:28" ht="15" customHeight="1" x14ac:dyDescent="0.25">
      <c r="A35" s="71">
        <v>520</v>
      </c>
      <c r="B35" s="71">
        <v>30</v>
      </c>
      <c r="C35" s="68">
        <v>0.16</v>
      </c>
      <c r="D35" s="68">
        <v>264.29000000000002</v>
      </c>
      <c r="E35" s="68">
        <v>209.4</v>
      </c>
      <c r="F35" s="68">
        <v>0</v>
      </c>
      <c r="G35" s="68">
        <f t="shared" si="13"/>
        <v>71.111111111111114</v>
      </c>
      <c r="H35" s="68">
        <v>0</v>
      </c>
      <c r="I35" s="68">
        <f t="shared" si="14"/>
        <v>125.55555555555556</v>
      </c>
      <c r="J35" s="72">
        <f t="shared" si="10"/>
        <v>1</v>
      </c>
      <c r="K35" s="72">
        <f t="shared" si="11"/>
        <v>1</v>
      </c>
      <c r="L35" s="72">
        <f t="shared" si="12"/>
        <v>1</v>
      </c>
      <c r="M35" s="72">
        <f t="shared" ca="1" si="2"/>
        <v>1</v>
      </c>
      <c r="N35" s="26"/>
      <c r="O35" s="26"/>
      <c r="P35" s="25"/>
      <c r="Q35" s="25"/>
      <c r="T35" s="22">
        <v>407.72300000000001</v>
      </c>
      <c r="U35" s="74">
        <f t="shared" si="3"/>
        <v>377.72300000000001</v>
      </c>
      <c r="V35" s="70">
        <f t="shared" si="4"/>
        <v>378</v>
      </c>
      <c r="W35" s="70"/>
      <c r="X35" s="70">
        <f t="shared" si="5"/>
        <v>32.977339488040286</v>
      </c>
      <c r="Y35" s="70">
        <f t="shared" si="6"/>
        <v>2.9773394880402861</v>
      </c>
      <c r="Z35" s="70">
        <f t="shared" si="7"/>
        <v>3</v>
      </c>
      <c r="AA35" s="24">
        <f t="shared" si="8"/>
        <v>378</v>
      </c>
      <c r="AB35" s="67">
        <f t="shared" si="9"/>
        <v>408</v>
      </c>
    </row>
    <row r="36" spans="1:28" ht="15" customHeight="1" x14ac:dyDescent="0.25">
      <c r="A36" s="71"/>
      <c r="B36" s="71"/>
      <c r="C36" s="68"/>
      <c r="D36" s="68"/>
      <c r="E36" s="68"/>
      <c r="F36" s="68"/>
      <c r="G36" s="68"/>
      <c r="H36" s="68"/>
      <c r="I36" s="68"/>
      <c r="J36" s="72"/>
      <c r="K36" s="72"/>
      <c r="L36" s="72"/>
      <c r="M36" s="72"/>
      <c r="N36" s="26"/>
      <c r="O36" s="26"/>
      <c r="P36" s="25"/>
      <c r="Q36" s="25"/>
      <c r="AB36" s="67"/>
    </row>
    <row r="37" spans="1:28" ht="15" customHeight="1" x14ac:dyDescent="0.25">
      <c r="A37" s="71"/>
      <c r="B37" s="71"/>
      <c r="C37" s="68"/>
      <c r="D37" s="68"/>
      <c r="E37" s="68"/>
      <c r="F37" s="68"/>
      <c r="G37" s="68"/>
      <c r="H37" s="68"/>
      <c r="I37" s="68"/>
      <c r="J37" s="72"/>
      <c r="K37" s="72"/>
      <c r="L37" s="72"/>
      <c r="M37" s="72"/>
      <c r="N37" s="26"/>
      <c r="O37" s="26"/>
      <c r="P37" s="25"/>
      <c r="Q37" s="25"/>
      <c r="AB37" s="67"/>
    </row>
    <row r="38" spans="1:28" ht="15" customHeight="1" x14ac:dyDescent="0.25">
      <c r="A38" s="71"/>
      <c r="B38" s="71"/>
      <c r="C38" s="68"/>
      <c r="D38" s="68"/>
      <c r="E38" s="68"/>
      <c r="F38" s="68"/>
      <c r="G38" s="68"/>
      <c r="H38" s="68"/>
      <c r="I38" s="68"/>
      <c r="J38" s="72"/>
      <c r="K38" s="72"/>
      <c r="L38" s="72"/>
      <c r="M38" s="72"/>
      <c r="N38" s="26"/>
      <c r="O38" s="26"/>
      <c r="P38" s="25"/>
      <c r="Q38" s="25"/>
      <c r="AB38" s="67"/>
    </row>
    <row r="39" spans="1:28" ht="15" customHeight="1" x14ac:dyDescent="0.25">
      <c r="A39" s="71"/>
      <c r="B39" s="71"/>
      <c r="C39" s="68"/>
      <c r="D39" s="68"/>
      <c r="E39" s="68"/>
      <c r="F39" s="68"/>
      <c r="G39" s="68"/>
      <c r="H39" s="68"/>
      <c r="I39" s="68"/>
      <c r="J39" s="72"/>
      <c r="K39" s="72"/>
      <c r="L39" s="72"/>
      <c r="M39" s="72"/>
      <c r="N39" s="26"/>
      <c r="O39" s="26"/>
      <c r="P39" s="25"/>
      <c r="Q39" s="25"/>
      <c r="AB39" s="67"/>
    </row>
    <row r="40" spans="1:28" ht="15" customHeight="1" x14ac:dyDescent="0.25">
      <c r="A40" s="71"/>
      <c r="B40" s="71"/>
      <c r="C40" s="68"/>
      <c r="D40" s="68"/>
      <c r="E40" s="68"/>
      <c r="F40" s="68"/>
      <c r="G40" s="68"/>
      <c r="H40" s="68"/>
      <c r="I40" s="68"/>
      <c r="J40" s="72"/>
      <c r="K40" s="72"/>
      <c r="L40" s="72"/>
      <c r="M40" s="72"/>
      <c r="N40" s="26"/>
      <c r="O40" s="26"/>
      <c r="P40" s="25"/>
      <c r="Q40" s="25"/>
      <c r="AB40" s="67"/>
    </row>
    <row r="41" spans="1:28" ht="15" customHeight="1" x14ac:dyDescent="0.25">
      <c r="A41" s="71"/>
      <c r="B41" s="71"/>
      <c r="C41" s="68"/>
      <c r="D41" s="68"/>
      <c r="E41" s="68"/>
      <c r="F41" s="68"/>
      <c r="G41" s="68"/>
      <c r="H41" s="68"/>
      <c r="I41" s="68"/>
      <c r="J41" s="72"/>
      <c r="K41" s="72"/>
      <c r="L41" s="72"/>
      <c r="M41" s="72"/>
      <c r="N41" s="26"/>
      <c r="O41" s="26"/>
      <c r="P41" s="25"/>
      <c r="Q41" s="25"/>
      <c r="AB41" s="67"/>
    </row>
    <row r="42" spans="1:28" ht="15" customHeight="1" x14ac:dyDescent="0.25">
      <c r="A42" s="71"/>
      <c r="B42" s="71"/>
      <c r="C42" s="68"/>
      <c r="D42" s="68"/>
      <c r="E42" s="68"/>
      <c r="F42" s="68"/>
      <c r="G42" s="68"/>
      <c r="H42" s="68"/>
      <c r="I42" s="68"/>
      <c r="J42" s="72"/>
      <c r="K42" s="72"/>
      <c r="L42" s="72"/>
      <c r="M42" s="72"/>
      <c r="N42" s="26"/>
      <c r="O42" s="26"/>
      <c r="P42" s="25"/>
      <c r="Q42" s="25"/>
      <c r="AB42" s="67"/>
    </row>
    <row r="43" spans="1:28" ht="15" customHeight="1" x14ac:dyDescent="0.25">
      <c r="A43" s="71"/>
      <c r="B43" s="71"/>
      <c r="C43" s="68"/>
      <c r="D43" s="68"/>
      <c r="E43" s="68"/>
      <c r="F43" s="68"/>
      <c r="G43" s="68"/>
      <c r="H43" s="68"/>
      <c r="I43" s="68"/>
      <c r="J43" s="72"/>
      <c r="K43" s="72"/>
      <c r="L43" s="72"/>
      <c r="M43" s="72"/>
      <c r="N43" s="26"/>
      <c r="O43" s="26"/>
      <c r="P43" s="25"/>
      <c r="Q43" s="25"/>
      <c r="AB43" s="67"/>
    </row>
    <row r="44" spans="1:28" ht="15" customHeight="1" x14ac:dyDescent="0.25">
      <c r="A44" s="71"/>
      <c r="B44" s="71"/>
      <c r="C44" s="68"/>
      <c r="D44" s="68"/>
      <c r="E44" s="68"/>
      <c r="F44" s="68"/>
      <c r="G44" s="68"/>
      <c r="H44" s="68"/>
      <c r="I44" s="68"/>
      <c r="J44" s="72"/>
      <c r="K44" s="72"/>
      <c r="L44" s="72"/>
      <c r="M44" s="72"/>
      <c r="N44" s="26"/>
      <c r="O44" s="26"/>
      <c r="P44" s="25"/>
      <c r="Q44" s="25"/>
      <c r="AB44" s="67"/>
    </row>
    <row r="45" spans="1:28" ht="15" customHeight="1" x14ac:dyDescent="0.25">
      <c r="A45" s="71"/>
      <c r="B45" s="71"/>
      <c r="C45" s="68"/>
      <c r="D45" s="68"/>
      <c r="E45" s="68"/>
      <c r="F45" s="68"/>
      <c r="G45" s="68"/>
      <c r="H45" s="68"/>
      <c r="I45" s="68"/>
      <c r="J45" s="72"/>
      <c r="K45" s="72"/>
      <c r="L45" s="72"/>
      <c r="M45" s="72"/>
      <c r="N45" s="26"/>
      <c r="O45" s="26"/>
      <c r="P45" s="25"/>
      <c r="Q45" s="25"/>
      <c r="AB45" s="67"/>
    </row>
    <row r="46" spans="1:28" ht="15" customHeight="1" x14ac:dyDescent="0.25">
      <c r="A46" s="71"/>
      <c r="B46" s="71"/>
      <c r="C46" s="68"/>
      <c r="D46" s="68"/>
      <c r="E46" s="68"/>
      <c r="F46" s="68"/>
      <c r="G46" s="68"/>
      <c r="H46" s="68"/>
      <c r="I46" s="68"/>
      <c r="J46" s="72"/>
      <c r="K46" s="72"/>
      <c r="L46" s="72"/>
      <c r="M46" s="72"/>
      <c r="N46" s="26"/>
      <c r="O46" s="26"/>
      <c r="P46" s="25"/>
      <c r="Q46" s="25"/>
      <c r="AB46" s="67"/>
    </row>
    <row r="47" spans="1:28" ht="15" customHeight="1" x14ac:dyDescent="0.25">
      <c r="A47" s="71"/>
      <c r="B47" s="71"/>
      <c r="C47" s="68"/>
      <c r="D47" s="68"/>
      <c r="E47" s="68"/>
      <c r="F47" s="68"/>
      <c r="G47" s="68"/>
      <c r="H47" s="68"/>
      <c r="I47" s="68"/>
      <c r="J47" s="72"/>
      <c r="K47" s="72"/>
      <c r="L47" s="72"/>
      <c r="M47" s="72"/>
      <c r="N47" s="26"/>
      <c r="O47" s="26"/>
      <c r="P47" s="25"/>
      <c r="Q47" s="25"/>
      <c r="AB47" s="67"/>
    </row>
    <row r="48" spans="1:28" ht="15" customHeight="1" x14ac:dyDescent="0.25">
      <c r="A48" s="71"/>
      <c r="B48" s="71"/>
      <c r="C48" s="68"/>
      <c r="D48" s="68"/>
      <c r="E48" s="68"/>
      <c r="F48" s="68"/>
      <c r="G48" s="68"/>
      <c r="H48" s="68"/>
      <c r="I48" s="68"/>
      <c r="J48" s="72"/>
      <c r="K48" s="72"/>
      <c r="L48" s="72"/>
      <c r="M48" s="72"/>
      <c r="N48" s="26"/>
      <c r="O48" s="26"/>
      <c r="P48" s="25"/>
      <c r="Q48" s="25"/>
      <c r="AB48" s="67"/>
    </row>
    <row r="49" spans="1:28" ht="15" customHeight="1" x14ac:dyDescent="0.25">
      <c r="A49" s="71"/>
      <c r="B49" s="71"/>
      <c r="C49" s="68"/>
      <c r="D49" s="68"/>
      <c r="E49" s="68"/>
      <c r="F49" s="68"/>
      <c r="G49" s="68"/>
      <c r="H49" s="68"/>
      <c r="I49" s="68"/>
      <c r="J49" s="72"/>
      <c r="K49" s="72"/>
      <c r="L49" s="72"/>
      <c r="M49" s="72"/>
      <c r="N49" s="26"/>
      <c r="O49" s="26"/>
      <c r="P49" s="25"/>
      <c r="Q49" s="25"/>
      <c r="AB49" s="67"/>
    </row>
    <row r="50" spans="1:28" ht="15" customHeight="1" x14ac:dyDescent="0.25">
      <c r="A50" s="71"/>
      <c r="B50" s="71"/>
      <c r="C50" s="68"/>
      <c r="D50" s="68"/>
      <c r="E50" s="68"/>
      <c r="F50" s="68"/>
      <c r="G50" s="68"/>
      <c r="H50" s="68"/>
      <c r="I50" s="68"/>
      <c r="J50" s="72"/>
      <c r="K50" s="72"/>
      <c r="L50" s="72"/>
      <c r="M50" s="72"/>
      <c r="N50" s="26"/>
      <c r="O50" s="26"/>
      <c r="P50" s="25"/>
      <c r="Q50" s="25"/>
      <c r="AB50" s="67"/>
    </row>
    <row r="51" spans="1:28" ht="15" customHeight="1" x14ac:dyDescent="0.25">
      <c r="A51" s="71"/>
      <c r="B51" s="71"/>
      <c r="C51" s="68"/>
      <c r="D51" s="68"/>
      <c r="E51" s="68"/>
      <c r="F51" s="68"/>
      <c r="G51" s="68"/>
      <c r="H51" s="68"/>
      <c r="I51" s="68"/>
      <c r="J51" s="72"/>
      <c r="K51" s="72"/>
      <c r="L51" s="72"/>
      <c r="M51" s="72"/>
      <c r="N51" s="26"/>
      <c r="O51" s="26"/>
      <c r="P51" s="25"/>
      <c r="Q51" s="25"/>
      <c r="AB51" s="67"/>
    </row>
    <row r="52" spans="1:28" ht="15" customHeight="1" x14ac:dyDescent="0.25">
      <c r="A52" s="71"/>
      <c r="B52" s="71"/>
      <c r="C52" s="68"/>
      <c r="D52" s="68"/>
      <c r="E52" s="68"/>
      <c r="F52" s="68"/>
      <c r="G52" s="68"/>
      <c r="H52" s="68"/>
      <c r="I52" s="68"/>
      <c r="J52" s="72"/>
      <c r="K52" s="72"/>
      <c r="L52" s="72"/>
      <c r="M52" s="72"/>
      <c r="N52" s="26"/>
      <c r="O52" s="26"/>
      <c r="P52" s="25"/>
      <c r="Q52" s="25"/>
      <c r="AB52" s="67"/>
    </row>
    <row r="53" spans="1:28" ht="15" customHeight="1" x14ac:dyDescent="0.25">
      <c r="A53" s="71"/>
      <c r="B53" s="71"/>
      <c r="C53" s="68"/>
      <c r="D53" s="68"/>
      <c r="E53" s="68"/>
      <c r="F53" s="68"/>
      <c r="G53" s="68"/>
      <c r="H53" s="68"/>
      <c r="I53" s="68"/>
      <c r="J53" s="72"/>
      <c r="K53" s="72"/>
      <c r="L53" s="72"/>
      <c r="M53" s="72"/>
      <c r="N53" s="26"/>
      <c r="O53" s="26"/>
      <c r="P53" s="25"/>
      <c r="Q53" s="25"/>
      <c r="AB53" s="67"/>
    </row>
    <row r="54" spans="1:28" ht="15" customHeight="1" x14ac:dyDescent="0.25">
      <c r="A54" s="71"/>
      <c r="B54" s="71"/>
      <c r="C54" s="68"/>
      <c r="D54" s="68"/>
      <c r="E54" s="68"/>
      <c r="F54" s="68"/>
      <c r="G54" s="68"/>
      <c r="H54" s="68"/>
      <c r="I54" s="68"/>
      <c r="J54" s="72"/>
      <c r="K54" s="72"/>
      <c r="L54" s="72"/>
      <c r="M54" s="72"/>
      <c r="N54" s="26"/>
      <c r="O54" s="26"/>
      <c r="P54" s="25"/>
      <c r="Q54" s="25"/>
      <c r="AB54" s="67"/>
    </row>
    <row r="55" spans="1:28" ht="15" customHeight="1" x14ac:dyDescent="0.25">
      <c r="A55" s="71"/>
      <c r="B55" s="71"/>
      <c r="C55" s="68"/>
      <c r="D55" s="68"/>
      <c r="E55" s="68"/>
      <c r="F55" s="68"/>
      <c r="G55" s="68"/>
      <c r="H55" s="68"/>
      <c r="I55" s="68"/>
      <c r="J55" s="72"/>
      <c r="K55" s="72"/>
      <c r="L55" s="72"/>
      <c r="M55" s="72"/>
      <c r="N55" s="26"/>
      <c r="O55" s="26"/>
      <c r="P55" s="25"/>
      <c r="Q55" s="25"/>
      <c r="AB55" s="67"/>
    </row>
    <row r="56" spans="1:28" ht="15" customHeight="1" x14ac:dyDescent="0.25">
      <c r="A56" s="71"/>
      <c r="B56" s="71"/>
      <c r="C56" s="68"/>
      <c r="D56" s="68"/>
      <c r="E56" s="68"/>
      <c r="F56" s="68"/>
      <c r="G56" s="68"/>
      <c r="H56" s="68"/>
      <c r="I56" s="68"/>
      <c r="J56" s="72"/>
      <c r="K56" s="72"/>
      <c r="L56" s="72"/>
      <c r="M56" s="72"/>
      <c r="N56" s="26"/>
      <c r="O56" s="26"/>
      <c r="P56" s="25"/>
      <c r="Q56" s="25"/>
      <c r="AB56" s="67"/>
    </row>
    <row r="57" spans="1:28" ht="15" customHeight="1" x14ac:dyDescent="0.25">
      <c r="A57" s="71"/>
      <c r="B57" s="71"/>
      <c r="C57" s="68"/>
      <c r="D57" s="68"/>
      <c r="E57" s="68"/>
      <c r="F57" s="68"/>
      <c r="G57" s="68"/>
      <c r="H57" s="68"/>
      <c r="I57" s="68"/>
      <c r="J57" s="72"/>
      <c r="K57" s="72"/>
      <c r="L57" s="72"/>
      <c r="M57" s="72"/>
      <c r="N57" s="26"/>
      <c r="O57" s="26"/>
      <c r="P57" s="25"/>
      <c r="Q57" s="25"/>
      <c r="AB57" s="67"/>
    </row>
    <row r="58" spans="1:28" ht="15" customHeight="1" x14ac:dyDescent="0.25">
      <c r="A58" s="71"/>
      <c r="B58" s="71"/>
      <c r="C58" s="68"/>
      <c r="D58" s="68"/>
      <c r="E58" s="68"/>
      <c r="F58" s="68"/>
      <c r="G58" s="68"/>
      <c r="H58" s="68"/>
      <c r="I58" s="68"/>
      <c r="J58" s="72"/>
      <c r="K58" s="72"/>
      <c r="L58" s="72"/>
      <c r="M58" s="72"/>
      <c r="N58" s="26"/>
      <c r="O58" s="26"/>
      <c r="P58" s="25"/>
      <c r="Q58" s="25"/>
      <c r="AB58" s="67"/>
    </row>
    <row r="59" spans="1:28" ht="15" customHeight="1" x14ac:dyDescent="0.25">
      <c r="A59" s="71"/>
      <c r="B59" s="71"/>
      <c r="C59" s="68"/>
      <c r="D59" s="68"/>
      <c r="E59" s="68"/>
      <c r="F59" s="68"/>
      <c r="G59" s="68"/>
      <c r="H59" s="68"/>
      <c r="I59" s="68"/>
      <c r="J59" s="72"/>
      <c r="K59" s="72"/>
      <c r="L59" s="72"/>
      <c r="M59" s="72"/>
      <c r="N59" s="26"/>
      <c r="O59" s="26"/>
      <c r="P59" s="25"/>
      <c r="Q59" s="25"/>
      <c r="AB59" s="67"/>
    </row>
    <row r="60" spans="1:28" ht="15" customHeight="1" x14ac:dyDescent="0.25">
      <c r="A60" s="71"/>
      <c r="B60" s="71"/>
      <c r="C60" s="68"/>
      <c r="D60" s="68"/>
      <c r="E60" s="68"/>
      <c r="F60" s="68"/>
      <c r="G60" s="68"/>
      <c r="H60" s="68"/>
      <c r="I60" s="68"/>
      <c r="J60" s="72"/>
      <c r="K60" s="72"/>
      <c r="L60" s="72"/>
      <c r="M60" s="72"/>
      <c r="N60" s="26"/>
      <c r="O60" s="26"/>
      <c r="P60" s="25"/>
      <c r="Q60" s="25"/>
      <c r="AB60" s="67"/>
    </row>
    <row r="61" spans="1:28" ht="15" customHeight="1" x14ac:dyDescent="0.25">
      <c r="A61" s="71"/>
      <c r="B61" s="71"/>
      <c r="C61" s="68"/>
      <c r="D61" s="68"/>
      <c r="E61" s="68"/>
      <c r="F61" s="68"/>
      <c r="G61" s="68"/>
      <c r="H61" s="68"/>
      <c r="I61" s="68"/>
      <c r="J61" s="72"/>
      <c r="K61" s="72"/>
      <c r="L61" s="72"/>
      <c r="M61" s="72"/>
      <c r="N61" s="26"/>
      <c r="O61" s="26"/>
      <c r="P61" s="25"/>
      <c r="Q61" s="25"/>
      <c r="AB61" s="67"/>
    </row>
    <row r="62" spans="1:28" ht="15" customHeight="1" x14ac:dyDescent="0.25">
      <c r="A62" s="71"/>
      <c r="B62" s="71"/>
      <c r="C62" s="68"/>
      <c r="D62" s="68"/>
      <c r="E62" s="68"/>
      <c r="F62" s="68"/>
      <c r="G62" s="68"/>
      <c r="H62" s="68"/>
      <c r="I62" s="68"/>
      <c r="J62" s="72"/>
      <c r="K62" s="72"/>
      <c r="L62" s="72"/>
      <c r="M62" s="72"/>
      <c r="N62" s="26"/>
      <c r="O62" s="26"/>
      <c r="P62" s="25"/>
      <c r="Q62" s="25"/>
      <c r="AB62" s="67"/>
    </row>
    <row r="63" spans="1:28" ht="15" customHeight="1" x14ac:dyDescent="0.25">
      <c r="A63" s="71"/>
      <c r="B63" s="71"/>
      <c r="C63" s="68"/>
      <c r="D63" s="68"/>
      <c r="E63" s="68"/>
      <c r="F63" s="68"/>
      <c r="G63" s="68"/>
      <c r="H63" s="68"/>
      <c r="I63" s="68"/>
      <c r="J63" s="72"/>
      <c r="K63" s="72"/>
      <c r="L63" s="72"/>
      <c r="M63" s="72"/>
      <c r="N63" s="26"/>
      <c r="O63" s="26"/>
      <c r="P63" s="25"/>
      <c r="Q63" s="25"/>
      <c r="AB63" s="67"/>
    </row>
    <row r="64" spans="1:28" ht="15" customHeight="1" x14ac:dyDescent="0.25">
      <c r="A64" s="71"/>
      <c r="B64" s="71"/>
      <c r="C64" s="68"/>
      <c r="D64" s="68"/>
      <c r="E64" s="68"/>
      <c r="F64" s="68"/>
      <c r="G64" s="68"/>
      <c r="H64" s="68"/>
      <c r="I64" s="68"/>
      <c r="J64" s="72"/>
      <c r="K64" s="72"/>
      <c r="L64" s="72"/>
      <c r="M64" s="72"/>
      <c r="N64" s="26"/>
      <c r="O64" s="26"/>
      <c r="P64" s="25"/>
      <c r="Q64" s="25"/>
      <c r="AB64" s="67"/>
    </row>
    <row r="65" spans="1:28" ht="15" customHeight="1" x14ac:dyDescent="0.25">
      <c r="A65" s="71"/>
      <c r="B65" s="71"/>
      <c r="C65" s="68"/>
      <c r="D65" s="68"/>
      <c r="E65" s="68"/>
      <c r="F65" s="68"/>
      <c r="G65" s="68"/>
      <c r="H65" s="68"/>
      <c r="I65" s="68"/>
      <c r="J65" s="72"/>
      <c r="K65" s="72"/>
      <c r="L65" s="72"/>
      <c r="M65" s="72"/>
      <c r="N65" s="26"/>
      <c r="O65" s="26"/>
      <c r="P65" s="25"/>
      <c r="Q65" s="25"/>
      <c r="AB65" s="67"/>
    </row>
    <row r="66" spans="1:28" ht="15" customHeight="1" x14ac:dyDescent="0.25">
      <c r="A66" s="71"/>
      <c r="B66" s="71"/>
      <c r="C66" s="68"/>
      <c r="D66" s="68"/>
      <c r="E66" s="68"/>
      <c r="F66" s="68"/>
      <c r="G66" s="68"/>
      <c r="H66" s="68"/>
      <c r="I66" s="68"/>
      <c r="J66" s="72"/>
      <c r="K66" s="72"/>
      <c r="L66" s="72"/>
      <c r="M66" s="72"/>
      <c r="N66" s="26"/>
      <c r="O66" s="26"/>
      <c r="P66" s="25"/>
      <c r="Q66" s="25"/>
      <c r="AB66" s="67"/>
    </row>
    <row r="67" spans="1:28" ht="15" customHeight="1" x14ac:dyDescent="0.25">
      <c r="A67" s="71"/>
      <c r="B67" s="71"/>
      <c r="C67" s="68"/>
      <c r="D67" s="68"/>
      <c r="E67" s="68"/>
      <c r="F67" s="68"/>
      <c r="G67" s="68"/>
      <c r="H67" s="68"/>
      <c r="I67" s="68"/>
      <c r="J67" s="72"/>
      <c r="K67" s="72"/>
      <c r="L67" s="72"/>
      <c r="M67" s="72"/>
      <c r="N67" s="26"/>
      <c r="O67" s="26"/>
      <c r="P67" s="25"/>
      <c r="Q67" s="25"/>
      <c r="AB67" s="67"/>
    </row>
    <row r="68" spans="1:28" ht="15" customHeight="1" x14ac:dyDescent="0.25">
      <c r="A68" s="71"/>
      <c r="B68" s="71"/>
      <c r="C68" s="68"/>
      <c r="D68" s="68"/>
      <c r="E68" s="68"/>
      <c r="F68" s="68"/>
      <c r="G68" s="68"/>
      <c r="H68" s="68"/>
      <c r="I68" s="68"/>
      <c r="J68" s="72"/>
      <c r="K68" s="72"/>
      <c r="L68" s="72"/>
      <c r="M68" s="72"/>
      <c r="N68" s="26"/>
      <c r="O68" s="26"/>
      <c r="P68" s="25"/>
      <c r="Q68" s="25"/>
      <c r="AB68" s="67"/>
    </row>
    <row r="69" spans="1:28" ht="15" customHeight="1" x14ac:dyDescent="0.25">
      <c r="A69" s="71"/>
      <c r="B69" s="71"/>
      <c r="C69" s="68"/>
      <c r="D69" s="68"/>
      <c r="E69" s="68"/>
      <c r="F69" s="68"/>
      <c r="G69" s="68"/>
      <c r="H69" s="68"/>
      <c r="I69" s="68"/>
      <c r="J69" s="72"/>
      <c r="K69" s="72"/>
      <c r="L69" s="72"/>
      <c r="M69" s="72"/>
      <c r="N69" s="26"/>
      <c r="O69" s="26"/>
      <c r="P69" s="25"/>
      <c r="Q69" s="25"/>
      <c r="AB69" s="67"/>
    </row>
    <row r="70" spans="1:28" ht="15" customHeight="1" x14ac:dyDescent="0.25">
      <c r="A70" s="71"/>
      <c r="B70" s="71"/>
      <c r="C70" s="68"/>
      <c r="D70" s="68"/>
      <c r="E70" s="68"/>
      <c r="F70" s="68"/>
      <c r="G70" s="68"/>
      <c r="H70" s="68"/>
      <c r="I70" s="68"/>
      <c r="J70" s="72"/>
      <c r="K70" s="72"/>
      <c r="L70" s="72"/>
      <c r="M70" s="72"/>
      <c r="N70" s="26"/>
      <c r="O70" s="26"/>
      <c r="P70" s="25"/>
      <c r="Q70" s="25"/>
      <c r="AB70" s="67"/>
    </row>
    <row r="71" spans="1:28" ht="15" customHeight="1" x14ac:dyDescent="0.25">
      <c r="A71" s="71"/>
      <c r="B71" s="71"/>
      <c r="C71" s="68"/>
      <c r="D71" s="68"/>
      <c r="E71" s="68"/>
      <c r="F71" s="68"/>
      <c r="G71" s="68"/>
      <c r="H71" s="68"/>
      <c r="I71" s="68"/>
      <c r="J71" s="72"/>
      <c r="K71" s="72"/>
      <c r="L71" s="72"/>
      <c r="M71" s="72"/>
      <c r="N71" s="26"/>
      <c r="O71" s="26"/>
      <c r="P71" s="25"/>
      <c r="Q71" s="25"/>
      <c r="AB71" s="67"/>
    </row>
    <row r="72" spans="1:28" ht="15" customHeight="1" x14ac:dyDescent="0.25">
      <c r="A72" s="71"/>
      <c r="B72" s="71"/>
      <c r="C72" s="68"/>
      <c r="D72" s="68"/>
      <c r="E72" s="68"/>
      <c r="F72" s="68"/>
      <c r="G72" s="68"/>
      <c r="H72" s="68"/>
      <c r="I72" s="68"/>
      <c r="J72" s="72"/>
      <c r="K72" s="72"/>
      <c r="L72" s="72"/>
      <c r="M72" s="72"/>
      <c r="N72" s="26"/>
      <c r="O72" s="26"/>
      <c r="P72" s="25"/>
      <c r="Q72" s="25"/>
      <c r="AB72" s="67"/>
    </row>
    <row r="73" spans="1:28" ht="15" customHeight="1" x14ac:dyDescent="0.25">
      <c r="A73" s="71"/>
      <c r="B73" s="71"/>
      <c r="C73" s="68"/>
      <c r="D73" s="68"/>
      <c r="E73" s="68"/>
      <c r="F73" s="68"/>
      <c r="G73" s="68"/>
      <c r="H73" s="68"/>
      <c r="I73" s="68"/>
      <c r="J73" s="72"/>
      <c r="K73" s="72"/>
      <c r="L73" s="72"/>
      <c r="M73" s="72"/>
      <c r="N73" s="26"/>
      <c r="O73" s="26"/>
      <c r="P73" s="25"/>
      <c r="Q73" s="25"/>
      <c r="AB73" s="67"/>
    </row>
    <row r="74" spans="1:28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AB74" s="67"/>
    </row>
    <row r="75" spans="1:28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AB75" s="67"/>
    </row>
    <row r="76" spans="1:28" ht="15" customHeight="1" x14ac:dyDescent="0.25">
      <c r="A76" s="25"/>
      <c r="B76" s="25"/>
      <c r="C76" s="25"/>
      <c r="D76" s="25"/>
      <c r="E76" s="25"/>
      <c r="F76" s="25"/>
      <c r="G76" s="68"/>
      <c r="H76" s="25"/>
      <c r="I76" s="68"/>
      <c r="J76" s="72"/>
      <c r="K76" s="72"/>
      <c r="L76" s="72"/>
      <c r="M76" s="72"/>
      <c r="N76" s="25"/>
      <c r="O76" s="25"/>
      <c r="P76" s="25"/>
      <c r="Q76" s="25"/>
      <c r="AB76" s="67"/>
    </row>
    <row r="77" spans="1:28" ht="15" customHeight="1" x14ac:dyDescent="0.25">
      <c r="A77" s="25"/>
      <c r="B77" s="25"/>
      <c r="C77" s="25"/>
      <c r="D77" s="25"/>
      <c r="E77" s="25"/>
      <c r="F77" s="25"/>
      <c r="G77" s="68"/>
      <c r="H77" s="25"/>
      <c r="I77" s="68"/>
      <c r="J77" s="72"/>
      <c r="K77" s="72"/>
      <c r="L77" s="72"/>
      <c r="M77" s="72"/>
      <c r="N77" s="25"/>
      <c r="O77" s="25"/>
      <c r="P77" s="25"/>
      <c r="Q77" s="25"/>
      <c r="AB77" s="67"/>
    </row>
    <row r="78" spans="1:28" ht="15" customHeight="1" x14ac:dyDescent="0.25">
      <c r="A78" s="25"/>
      <c r="B78" s="25"/>
      <c r="C78" s="25"/>
      <c r="D78" s="25"/>
      <c r="E78" s="25"/>
      <c r="F78" s="25"/>
      <c r="G78" s="68"/>
      <c r="H78" s="25"/>
      <c r="I78" s="68"/>
      <c r="J78" s="72"/>
      <c r="K78" s="72"/>
      <c r="L78" s="72"/>
      <c r="M78" s="72"/>
      <c r="N78" s="25"/>
      <c r="O78" s="25"/>
      <c r="P78" s="25"/>
      <c r="Q78" s="25"/>
      <c r="AB78" s="67"/>
    </row>
    <row r="79" spans="1:28" ht="15" customHeight="1" x14ac:dyDescent="0.25">
      <c r="A79" s="25"/>
      <c r="B79" s="25"/>
      <c r="C79" s="25"/>
      <c r="D79" s="25"/>
      <c r="E79" s="25"/>
      <c r="F79" s="25"/>
      <c r="G79" s="68"/>
      <c r="H79" s="25"/>
      <c r="I79" s="68"/>
      <c r="J79" s="72"/>
      <c r="K79" s="72"/>
      <c r="L79" s="72"/>
      <c r="M79" s="72"/>
      <c r="N79" s="25"/>
      <c r="O79" s="25"/>
      <c r="P79" s="25"/>
      <c r="Q79" s="25"/>
      <c r="AB79" s="67"/>
    </row>
    <row r="80" spans="1:28" ht="15" customHeight="1" x14ac:dyDescent="0.25">
      <c r="A80" s="25"/>
      <c r="B80" s="25"/>
      <c r="C80" s="25"/>
      <c r="D80" s="25"/>
      <c r="E80" s="25"/>
      <c r="F80" s="25"/>
      <c r="G80" s="68"/>
      <c r="H80" s="25"/>
      <c r="I80" s="68"/>
      <c r="J80" s="72"/>
      <c r="K80" s="72"/>
      <c r="L80" s="72"/>
      <c r="M80" s="72"/>
      <c r="N80" s="25"/>
      <c r="O80" s="25"/>
      <c r="P80" s="25"/>
      <c r="Q80" s="25"/>
      <c r="AB80" s="67"/>
    </row>
    <row r="81" spans="1:28" ht="15" customHeight="1" x14ac:dyDescent="0.25">
      <c r="A81" s="25"/>
      <c r="B81" s="25"/>
      <c r="C81" s="25"/>
      <c r="D81" s="25"/>
      <c r="E81" s="25"/>
      <c r="F81" s="25"/>
      <c r="G81" s="68"/>
      <c r="H81" s="25"/>
      <c r="I81" s="68"/>
      <c r="J81" s="72"/>
      <c r="K81" s="72"/>
      <c r="L81" s="72"/>
      <c r="M81" s="72"/>
      <c r="N81" s="25"/>
      <c r="O81" s="25"/>
      <c r="P81" s="25"/>
      <c r="Q81" s="25"/>
      <c r="AB81" s="67"/>
    </row>
    <row r="82" spans="1:28" ht="15" customHeight="1" x14ac:dyDescent="0.25">
      <c r="A82" s="25"/>
      <c r="B82" s="25"/>
      <c r="C82" s="25"/>
      <c r="D82" s="25"/>
      <c r="E82" s="25"/>
      <c r="F82" s="25"/>
      <c r="G82" s="68"/>
      <c r="H82" s="25"/>
      <c r="I82" s="68"/>
      <c r="J82" s="72"/>
      <c r="K82" s="72"/>
      <c r="L82" s="72"/>
      <c r="M82" s="72"/>
      <c r="N82" s="25"/>
      <c r="O82" s="25"/>
      <c r="P82" s="25"/>
      <c r="Q82" s="25"/>
      <c r="AB82" s="67"/>
    </row>
    <row r="83" spans="1:28" ht="15" customHeight="1" x14ac:dyDescent="0.25">
      <c r="A83" s="25"/>
      <c r="B83" s="25"/>
      <c r="C83" s="25"/>
      <c r="D83" s="25"/>
      <c r="E83" s="25"/>
      <c r="F83" s="25"/>
      <c r="G83" s="68"/>
      <c r="H83" s="25"/>
      <c r="I83" s="68"/>
      <c r="J83" s="72"/>
      <c r="K83" s="72"/>
      <c r="L83" s="72"/>
      <c r="M83" s="72"/>
      <c r="N83" s="25"/>
      <c r="O83" s="25"/>
      <c r="P83" s="25"/>
      <c r="Q83" s="25"/>
      <c r="AB83" s="67"/>
    </row>
    <row r="84" spans="1:28" ht="15" customHeight="1" x14ac:dyDescent="0.25">
      <c r="A84" s="25"/>
      <c r="B84" s="25"/>
      <c r="C84" s="25"/>
      <c r="D84" s="25"/>
      <c r="E84" s="25"/>
      <c r="F84" s="25"/>
      <c r="G84" s="68"/>
      <c r="H84" s="25"/>
      <c r="I84" s="68"/>
      <c r="J84" s="72"/>
      <c r="K84" s="72"/>
      <c r="L84" s="72"/>
      <c r="M84" s="72"/>
      <c r="N84" s="25"/>
      <c r="O84" s="25"/>
      <c r="P84" s="25"/>
      <c r="Q84" s="25"/>
      <c r="AB84" s="67"/>
    </row>
    <row r="85" spans="1:28" ht="15" customHeight="1" x14ac:dyDescent="0.25">
      <c r="A85" s="25"/>
      <c r="B85" s="25"/>
      <c r="C85" s="25"/>
      <c r="D85" s="25"/>
      <c r="E85" s="25"/>
      <c r="F85" s="25"/>
      <c r="G85" s="68"/>
      <c r="H85" s="25"/>
      <c r="I85" s="68"/>
      <c r="J85" s="72"/>
      <c r="K85" s="72"/>
      <c r="L85" s="72"/>
      <c r="M85" s="72"/>
      <c r="N85" s="25"/>
      <c r="O85" s="25"/>
      <c r="P85" s="25"/>
      <c r="Q85" s="25"/>
      <c r="AB85" s="67"/>
    </row>
    <row r="86" spans="1:28" ht="15" customHeight="1" x14ac:dyDescent="0.25">
      <c r="A86" s="25"/>
      <c r="B86" s="25"/>
      <c r="C86" s="25"/>
      <c r="D86" s="25"/>
      <c r="E86" s="25"/>
      <c r="F86" s="25"/>
      <c r="G86" s="68"/>
      <c r="H86" s="25"/>
      <c r="I86" s="68"/>
      <c r="J86" s="72"/>
      <c r="K86" s="72"/>
      <c r="L86" s="72"/>
      <c r="M86" s="72"/>
      <c r="N86" s="25"/>
      <c r="O86" s="25"/>
      <c r="P86" s="25"/>
      <c r="Q86" s="25"/>
      <c r="AB86" s="67"/>
    </row>
    <row r="87" spans="1:28" ht="15" customHeight="1" x14ac:dyDescent="0.25">
      <c r="A87" s="25"/>
      <c r="B87" s="25"/>
      <c r="C87" s="25"/>
      <c r="D87" s="25"/>
      <c r="E87" s="25"/>
      <c r="F87" s="25"/>
      <c r="G87" s="68"/>
      <c r="H87" s="25"/>
      <c r="I87" s="68"/>
      <c r="J87" s="72"/>
      <c r="K87" s="72"/>
      <c r="L87" s="72"/>
      <c r="M87" s="72"/>
      <c r="N87" s="25"/>
      <c r="O87" s="25"/>
      <c r="P87" s="25"/>
      <c r="Q87" s="25"/>
      <c r="AB87" s="67"/>
    </row>
    <row r="88" spans="1:28" ht="15" customHeight="1" x14ac:dyDescent="0.25">
      <c r="A88" s="25"/>
      <c r="B88" s="25"/>
      <c r="C88" s="25"/>
      <c r="D88" s="25"/>
      <c r="E88" s="25"/>
      <c r="F88" s="25"/>
      <c r="G88" s="68"/>
      <c r="H88" s="25"/>
      <c r="I88" s="68"/>
      <c r="J88" s="72"/>
      <c r="K88" s="72"/>
      <c r="L88" s="72"/>
      <c r="M88" s="72"/>
      <c r="N88" s="25"/>
      <c r="O88" s="25"/>
      <c r="P88" s="25"/>
      <c r="Q88" s="25"/>
      <c r="AB88" s="67"/>
    </row>
    <row r="89" spans="1:28" ht="15" customHeight="1" x14ac:dyDescent="0.25">
      <c r="A89" s="25"/>
      <c r="B89" s="25"/>
      <c r="C89" s="25"/>
      <c r="D89" s="25"/>
      <c r="E89" s="25"/>
      <c r="F89" s="25"/>
      <c r="G89" s="68"/>
      <c r="H89" s="25"/>
      <c r="I89" s="68"/>
      <c r="J89" s="72"/>
      <c r="K89" s="72"/>
      <c r="L89" s="72"/>
      <c r="M89" s="72"/>
      <c r="N89" s="25"/>
      <c r="O89" s="25"/>
      <c r="P89" s="25"/>
      <c r="Q89" s="25"/>
      <c r="AB89" s="67"/>
    </row>
    <row r="90" spans="1:28" ht="15" customHeight="1" x14ac:dyDescent="0.25">
      <c r="A90" s="25"/>
      <c r="B90" s="25"/>
      <c r="C90" s="25"/>
      <c r="D90" s="25"/>
      <c r="E90" s="25"/>
      <c r="F90" s="25"/>
      <c r="G90" s="68"/>
      <c r="H90" s="25"/>
      <c r="I90" s="68"/>
      <c r="J90" s="72"/>
      <c r="K90" s="72"/>
      <c r="L90" s="72"/>
      <c r="M90" s="72"/>
      <c r="N90" s="25"/>
      <c r="O90" s="25"/>
      <c r="P90" s="25"/>
      <c r="Q90" s="25"/>
      <c r="AB90" s="67"/>
    </row>
    <row r="91" spans="1:28" ht="15" customHeight="1" x14ac:dyDescent="0.25">
      <c r="A91" s="25"/>
      <c r="B91" s="25"/>
      <c r="C91" s="25"/>
      <c r="D91" s="25"/>
      <c r="E91" s="25"/>
      <c r="F91" s="25"/>
      <c r="G91" s="68"/>
      <c r="H91" s="25"/>
      <c r="I91" s="68"/>
      <c r="J91" s="72"/>
      <c r="K91" s="72"/>
      <c r="L91" s="72"/>
      <c r="M91" s="72"/>
      <c r="N91" s="25"/>
      <c r="O91" s="25"/>
      <c r="P91" s="25"/>
      <c r="Q91" s="25"/>
      <c r="AB91" s="67"/>
    </row>
    <row r="92" spans="1:28" ht="15" customHeight="1" x14ac:dyDescent="0.25">
      <c r="A92" s="25"/>
      <c r="B92" s="25"/>
      <c r="C92" s="25"/>
      <c r="D92" s="25"/>
      <c r="E92" s="25"/>
      <c r="F92" s="25"/>
      <c r="G92" s="68"/>
      <c r="H92" s="25"/>
      <c r="I92" s="68"/>
      <c r="J92" s="72"/>
      <c r="K92" s="72"/>
      <c r="L92" s="72"/>
      <c r="M92" s="72"/>
      <c r="N92" s="25"/>
      <c r="O92" s="25"/>
      <c r="P92" s="25"/>
      <c r="Q92" s="25"/>
      <c r="AB92" s="67"/>
    </row>
    <row r="93" spans="1:28" ht="15" customHeight="1" x14ac:dyDescent="0.25">
      <c r="A93" s="25"/>
      <c r="B93" s="25"/>
      <c r="C93" s="25"/>
      <c r="D93" s="25"/>
      <c r="E93" s="25"/>
      <c r="F93" s="25"/>
      <c r="G93" s="68"/>
      <c r="H93" s="25"/>
      <c r="I93" s="68"/>
      <c r="J93" s="72"/>
      <c r="K93" s="72"/>
      <c r="L93" s="72"/>
      <c r="M93" s="72"/>
      <c r="N93" s="25"/>
      <c r="O93" s="25"/>
      <c r="P93" s="25"/>
      <c r="Q93" s="25"/>
      <c r="AB93" s="67"/>
    </row>
    <row r="94" spans="1:28" ht="15" customHeight="1" x14ac:dyDescent="0.25">
      <c r="A94" s="25"/>
      <c r="B94" s="25"/>
      <c r="C94" s="25"/>
      <c r="D94" s="25"/>
      <c r="E94" s="25"/>
      <c r="F94" s="25"/>
      <c r="G94" s="68"/>
      <c r="H94" s="25"/>
      <c r="I94" s="68"/>
      <c r="J94" s="72"/>
      <c r="K94" s="72"/>
      <c r="L94" s="72"/>
      <c r="M94" s="72"/>
      <c r="N94" s="25"/>
      <c r="O94" s="25"/>
      <c r="P94" s="25"/>
      <c r="Q94" s="25"/>
      <c r="AB94" s="67"/>
    </row>
    <row r="95" spans="1:28" ht="15" customHeight="1" x14ac:dyDescent="0.25">
      <c r="A95" s="25"/>
      <c r="B95" s="25"/>
      <c r="C95" s="25"/>
      <c r="D95" s="25"/>
      <c r="E95" s="25"/>
      <c r="F95" s="25"/>
      <c r="G95" s="68"/>
      <c r="H95" s="25"/>
      <c r="I95" s="68"/>
      <c r="J95" s="72"/>
      <c r="K95" s="72"/>
      <c r="L95" s="72"/>
      <c r="M95" s="72"/>
      <c r="N95" s="25"/>
      <c r="O95" s="25"/>
      <c r="P95" s="25"/>
      <c r="Q95" s="25"/>
      <c r="AB95" s="67"/>
    </row>
    <row r="96" spans="1:28" ht="15" customHeight="1" x14ac:dyDescent="0.25">
      <c r="A96" s="25"/>
      <c r="B96" s="25"/>
      <c r="C96" s="25"/>
      <c r="D96" s="25"/>
      <c r="E96" s="25"/>
      <c r="F96" s="25"/>
      <c r="G96" s="68"/>
      <c r="H96" s="25"/>
      <c r="I96" s="68"/>
      <c r="J96" s="72"/>
      <c r="K96" s="72"/>
      <c r="L96" s="72"/>
      <c r="M96" s="72"/>
      <c r="N96" s="25"/>
      <c r="O96" s="25"/>
      <c r="P96" s="25"/>
      <c r="Q96" s="25"/>
      <c r="AB96" s="67"/>
    </row>
    <row r="97" spans="1:28" ht="15" customHeight="1" x14ac:dyDescent="0.25">
      <c r="A97" s="25"/>
      <c r="B97" s="25"/>
      <c r="C97" s="25"/>
      <c r="D97" s="25"/>
      <c r="E97" s="25"/>
      <c r="F97" s="25"/>
      <c r="G97" s="68"/>
      <c r="H97" s="25"/>
      <c r="I97" s="68"/>
      <c r="J97" s="72"/>
      <c r="K97" s="72"/>
      <c r="L97" s="72"/>
      <c r="M97" s="72"/>
      <c r="N97" s="25"/>
      <c r="O97" s="25"/>
      <c r="P97" s="25"/>
      <c r="Q97" s="25"/>
      <c r="AB97" s="67"/>
    </row>
    <row r="98" spans="1:28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N98" s="25"/>
      <c r="O98" s="25"/>
      <c r="P98" s="25"/>
      <c r="Q98" s="25"/>
      <c r="AB98" s="67"/>
    </row>
    <row r="99" spans="1:28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N99" s="25"/>
      <c r="O99" s="25"/>
      <c r="P99" s="25"/>
      <c r="Q99" s="25"/>
      <c r="AB99" s="67"/>
    </row>
    <row r="100" spans="1:28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N100" s="25"/>
      <c r="O100" s="25"/>
      <c r="P100" s="25"/>
      <c r="Q100" s="25"/>
      <c r="AB100" s="67"/>
    </row>
    <row r="101" spans="1:28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N101" s="25"/>
      <c r="O101" s="25"/>
      <c r="P101" s="25"/>
      <c r="Q101" s="25"/>
      <c r="AB101" s="67"/>
    </row>
    <row r="102" spans="1:28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  <c r="AB102" s="67"/>
    </row>
    <row r="103" spans="1:28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  <c r="AB103" s="67"/>
    </row>
    <row r="104" spans="1:28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  <c r="AB104" s="67"/>
    </row>
    <row r="105" spans="1:28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  <c r="AB105" s="67"/>
    </row>
    <row r="106" spans="1:28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  <c r="AB106" s="67"/>
    </row>
    <row r="107" spans="1:28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  <c r="AB107" s="67"/>
    </row>
    <row r="108" spans="1:28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N108" s="25"/>
      <c r="O108" s="25"/>
      <c r="P108" s="25"/>
      <c r="Q108" s="25"/>
      <c r="AB108" s="67"/>
    </row>
    <row r="109" spans="1:28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N109" s="25"/>
      <c r="O109" s="25"/>
      <c r="P109" s="25"/>
      <c r="Q109" s="25"/>
      <c r="AB109" s="67"/>
    </row>
    <row r="110" spans="1:28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N110" s="25"/>
      <c r="O110" s="25"/>
      <c r="P110" s="25"/>
      <c r="Q110" s="25"/>
      <c r="AB110" s="67"/>
    </row>
    <row r="111" spans="1:28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N111" s="25"/>
      <c r="O111" s="25"/>
      <c r="P111" s="25"/>
      <c r="Q111" s="25"/>
      <c r="AB111" s="67"/>
    </row>
    <row r="112" spans="1:28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N112" s="25"/>
      <c r="O112" s="25"/>
      <c r="P112" s="25"/>
      <c r="Q112" s="25"/>
      <c r="AB112" s="67"/>
    </row>
    <row r="113" spans="1:28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N113" s="25"/>
      <c r="O113" s="25"/>
      <c r="P113" s="25"/>
      <c r="Q113" s="25"/>
      <c r="AB113" s="67"/>
    </row>
    <row r="114" spans="1:28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N114" s="25"/>
      <c r="O114" s="25"/>
      <c r="P114" s="25"/>
      <c r="Q114" s="25"/>
      <c r="AB114" s="67"/>
    </row>
    <row r="115" spans="1:28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N115" s="25"/>
      <c r="O115" s="25"/>
      <c r="P115" s="25"/>
      <c r="Q115" s="25"/>
      <c r="AB115" s="67"/>
    </row>
    <row r="116" spans="1:28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N116" s="25"/>
      <c r="O116" s="25"/>
      <c r="P116" s="25"/>
      <c r="Q116" s="25"/>
      <c r="AB116" s="67"/>
    </row>
    <row r="117" spans="1:28" ht="15" customHeight="1" x14ac:dyDescent="0.25">
      <c r="A117" s="25"/>
      <c r="B117" s="25"/>
      <c r="C117" s="25"/>
      <c r="D117" s="25"/>
      <c r="E117" s="25"/>
      <c r="F117" s="25"/>
      <c r="G117" s="68"/>
      <c r="H117" s="25"/>
      <c r="I117" s="68"/>
      <c r="J117" s="72"/>
      <c r="K117" s="72"/>
      <c r="L117" s="72"/>
      <c r="M117" s="72"/>
      <c r="N117" s="25"/>
      <c r="O117" s="25"/>
      <c r="P117" s="25"/>
      <c r="Q117" s="25"/>
      <c r="AB117" s="67"/>
    </row>
    <row r="118" spans="1:28" ht="15" customHeight="1" x14ac:dyDescent="0.25">
      <c r="A118" s="25"/>
      <c r="B118" s="25"/>
      <c r="C118" s="25"/>
      <c r="D118" s="25"/>
      <c r="E118" s="25"/>
      <c r="F118" s="25"/>
      <c r="G118" s="68"/>
      <c r="H118" s="25"/>
      <c r="I118" s="68"/>
      <c r="J118" s="72"/>
      <c r="K118" s="72"/>
      <c r="L118" s="72"/>
      <c r="M118" s="72"/>
      <c r="N118" s="25"/>
      <c r="O118" s="25"/>
      <c r="P118" s="25"/>
      <c r="Q118" s="25"/>
      <c r="AB118" s="67"/>
    </row>
    <row r="119" spans="1:28" ht="15" customHeight="1" x14ac:dyDescent="0.25">
      <c r="A119" s="25"/>
      <c r="B119" s="25"/>
      <c r="C119" s="25"/>
      <c r="D119" s="25"/>
      <c r="E119" s="25"/>
      <c r="F119" s="25"/>
      <c r="G119" s="68"/>
      <c r="H119" s="25"/>
      <c r="I119" s="68"/>
      <c r="J119" s="72"/>
      <c r="K119" s="72"/>
      <c r="L119" s="72"/>
      <c r="M119" s="72"/>
      <c r="N119" s="25"/>
      <c r="O119" s="25"/>
      <c r="P119" s="25"/>
      <c r="Q119" s="25"/>
      <c r="AB119" s="67"/>
    </row>
    <row r="120" spans="1:28" ht="15" customHeight="1" x14ac:dyDescent="0.25">
      <c r="A120" s="25"/>
      <c r="B120" s="25"/>
      <c r="C120" s="25"/>
      <c r="D120" s="25"/>
      <c r="E120" s="25"/>
      <c r="F120" s="25"/>
      <c r="G120" s="68"/>
      <c r="H120" s="25"/>
      <c r="I120" s="68"/>
      <c r="J120" s="72"/>
      <c r="K120" s="72"/>
      <c r="L120" s="72"/>
      <c r="M120" s="72"/>
      <c r="N120" s="25"/>
      <c r="O120" s="25"/>
      <c r="P120" s="25"/>
      <c r="Q120" s="25"/>
      <c r="AB120" s="67"/>
    </row>
    <row r="121" spans="1:28" ht="15" customHeight="1" x14ac:dyDescent="0.25">
      <c r="A121" s="25"/>
      <c r="B121" s="25"/>
      <c r="C121" s="25"/>
      <c r="D121" s="25"/>
      <c r="E121" s="25"/>
      <c r="F121" s="25"/>
      <c r="G121" s="68"/>
      <c r="H121" s="25"/>
      <c r="I121" s="68"/>
      <c r="J121" s="72"/>
      <c r="K121" s="72"/>
      <c r="L121" s="72"/>
      <c r="M121" s="72"/>
      <c r="N121" s="25"/>
      <c r="O121" s="25"/>
      <c r="P121" s="25"/>
      <c r="Q121" s="25"/>
      <c r="AB121" s="67"/>
    </row>
    <row r="122" spans="1:28" ht="15" customHeight="1" x14ac:dyDescent="0.25">
      <c r="A122" s="25"/>
      <c r="B122" s="25"/>
      <c r="C122" s="25"/>
      <c r="D122" s="25"/>
      <c r="E122" s="25"/>
      <c r="F122" s="25"/>
      <c r="G122" s="68"/>
      <c r="H122" s="25"/>
      <c r="I122" s="68"/>
      <c r="J122" s="72"/>
      <c r="K122" s="72"/>
      <c r="L122" s="72"/>
      <c r="M122" s="72"/>
      <c r="N122" s="25"/>
      <c r="O122" s="25"/>
      <c r="P122" s="25"/>
      <c r="Q122" s="25"/>
      <c r="AB122" s="67"/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AB123" s="67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AB124" s="67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AB125" s="67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AB126" s="67"/>
    </row>
    <row r="127" spans="1:28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N127" s="25"/>
      <c r="O127" s="25"/>
      <c r="P127" s="25"/>
      <c r="Q127" s="25"/>
      <c r="AB127" s="67"/>
    </row>
    <row r="128" spans="1:28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N128" s="25"/>
      <c r="O128" s="25"/>
      <c r="P128" s="25"/>
      <c r="Q128" s="25"/>
      <c r="AB128" s="67"/>
    </row>
    <row r="129" spans="1:28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N129" s="25"/>
      <c r="O129" s="25"/>
      <c r="P129" s="25"/>
      <c r="Q129" s="25"/>
      <c r="AB129" s="67"/>
    </row>
    <row r="130" spans="1:28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N130" s="25"/>
      <c r="O130" s="25"/>
      <c r="P130" s="25"/>
      <c r="Q130" s="25"/>
      <c r="AB130" s="67"/>
    </row>
    <row r="131" spans="1:28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N131" s="25"/>
      <c r="O131" s="25"/>
      <c r="P131" s="25"/>
      <c r="Q131" s="25"/>
      <c r="AB131" s="67"/>
    </row>
    <row r="132" spans="1:28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N132" s="25"/>
      <c r="O132" s="25"/>
      <c r="P132" s="25"/>
      <c r="Q132" s="25"/>
      <c r="AB132" s="67"/>
    </row>
    <row r="133" spans="1:28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N133" s="25"/>
      <c r="O133" s="25"/>
      <c r="P133" s="25"/>
      <c r="Q133" s="25"/>
      <c r="AB133" s="67"/>
    </row>
    <row r="134" spans="1:28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N134" s="25"/>
      <c r="O134" s="25"/>
      <c r="P134" s="25"/>
      <c r="Q134" s="25"/>
      <c r="AB134" s="67"/>
    </row>
    <row r="135" spans="1:28" ht="15" customHeight="1" x14ac:dyDescent="0.25">
      <c r="A135" s="25"/>
      <c r="B135" s="25"/>
      <c r="C135" s="25"/>
      <c r="D135" s="25"/>
      <c r="E135" s="25"/>
      <c r="F135" s="25"/>
      <c r="G135" s="68"/>
      <c r="H135" s="25"/>
      <c r="I135" s="68"/>
      <c r="J135" s="72"/>
      <c r="K135" s="72"/>
      <c r="L135" s="72"/>
      <c r="M135" s="72"/>
      <c r="N135" s="25"/>
      <c r="O135" s="25"/>
      <c r="P135" s="25"/>
      <c r="Q135" s="25"/>
      <c r="AB135" s="67"/>
    </row>
    <row r="136" spans="1:28" ht="15" customHeight="1" x14ac:dyDescent="0.25">
      <c r="A136" s="25"/>
      <c r="B136" s="25"/>
      <c r="C136" s="25"/>
      <c r="D136" s="25"/>
      <c r="E136" s="25"/>
      <c r="F136" s="25"/>
      <c r="G136" s="68"/>
      <c r="H136" s="25"/>
      <c r="I136" s="68"/>
      <c r="J136" s="72"/>
      <c r="K136" s="72"/>
      <c r="L136" s="72"/>
      <c r="M136" s="72"/>
      <c r="N136" s="25"/>
      <c r="O136" s="25"/>
      <c r="P136" s="25"/>
      <c r="Q136" s="25"/>
      <c r="AB136" s="67"/>
    </row>
    <row r="137" spans="1:28" ht="15" customHeight="1" x14ac:dyDescent="0.25">
      <c r="A137" s="25"/>
      <c r="B137" s="25"/>
      <c r="C137" s="25"/>
      <c r="D137" s="25"/>
      <c r="E137" s="25"/>
      <c r="F137" s="25"/>
      <c r="G137" s="68"/>
      <c r="H137" s="25"/>
      <c r="I137" s="68"/>
      <c r="J137" s="72"/>
      <c r="K137" s="72"/>
      <c r="L137" s="72"/>
      <c r="M137" s="72"/>
      <c r="N137" s="25"/>
      <c r="O137" s="25"/>
      <c r="P137" s="25"/>
      <c r="Q137" s="25"/>
      <c r="AB137" s="67"/>
    </row>
    <row r="138" spans="1:28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N138" s="25"/>
      <c r="O138" s="25"/>
      <c r="P138" s="25"/>
      <c r="Q138" s="25"/>
      <c r="AB138" s="67"/>
    </row>
    <row r="139" spans="1:28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N139" s="25"/>
      <c r="O139" s="25"/>
      <c r="P139" s="25"/>
      <c r="Q139" s="25"/>
      <c r="AB139" s="67"/>
    </row>
    <row r="140" spans="1:28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AB140" s="67"/>
    </row>
    <row r="141" spans="1:28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AB141" s="67"/>
    </row>
    <row r="142" spans="1:28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AB142" s="67"/>
    </row>
    <row r="143" spans="1:28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N143" s="25"/>
      <c r="O143" s="25"/>
      <c r="P143" s="25"/>
      <c r="Q143" s="25"/>
      <c r="AB143" s="67"/>
    </row>
    <row r="144" spans="1:28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N144" s="25"/>
      <c r="O144" s="25"/>
      <c r="P144" s="25"/>
      <c r="Q144" s="25"/>
      <c r="AB144" s="67"/>
    </row>
    <row r="145" spans="1:28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N145" s="25"/>
      <c r="O145" s="25"/>
      <c r="P145" s="25"/>
      <c r="Q145" s="25"/>
      <c r="AB145" s="67"/>
    </row>
    <row r="146" spans="1:28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N146" s="25"/>
      <c r="O146" s="25"/>
      <c r="P146" s="25"/>
      <c r="Q146" s="25"/>
      <c r="AB146" s="67"/>
    </row>
    <row r="147" spans="1:28" ht="15" customHeight="1" x14ac:dyDescent="0.25">
      <c r="A147" s="25"/>
      <c r="B147" s="25"/>
      <c r="C147" s="25"/>
      <c r="D147" s="25"/>
      <c r="E147" s="25"/>
      <c r="F147" s="25"/>
      <c r="G147" s="68"/>
      <c r="H147" s="25"/>
      <c r="I147" s="68"/>
      <c r="J147" s="72"/>
      <c r="K147" s="72"/>
      <c r="L147" s="72"/>
      <c r="M147" s="72"/>
      <c r="N147" s="25"/>
      <c r="O147" s="25"/>
      <c r="P147" s="25"/>
      <c r="Q147" s="25"/>
      <c r="AB147" s="67"/>
    </row>
    <row r="148" spans="1:28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  <c r="AB148" s="67"/>
    </row>
    <row r="149" spans="1:28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  <c r="AB149" s="67"/>
    </row>
    <row r="150" spans="1:28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  <c r="AB150" s="67"/>
    </row>
    <row r="151" spans="1:28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  <c r="AB151" s="67"/>
    </row>
    <row r="152" spans="1:28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  <c r="AB152" s="67"/>
    </row>
    <row r="153" spans="1:28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  <c r="AB153" s="67"/>
    </row>
    <row r="154" spans="1:28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  <c r="AB154" s="67"/>
    </row>
    <row r="155" spans="1:28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  <c r="AB155" s="67"/>
    </row>
    <row r="156" spans="1:28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N156" s="25"/>
      <c r="O156" s="25"/>
      <c r="P156" s="25"/>
      <c r="Q156" s="25"/>
      <c r="AB156" s="67"/>
    </row>
    <row r="157" spans="1:28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N157" s="25"/>
      <c r="O157" s="25"/>
      <c r="P157" s="25"/>
      <c r="Q157" s="25"/>
      <c r="AB157" s="67"/>
    </row>
    <row r="158" spans="1:28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N158" s="25"/>
      <c r="O158" s="25"/>
      <c r="P158" s="25"/>
      <c r="Q158" s="25"/>
      <c r="AB158" s="67"/>
    </row>
    <row r="159" spans="1:28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N159" s="25"/>
      <c r="O159" s="25"/>
      <c r="P159" s="25"/>
      <c r="Q159" s="25"/>
      <c r="AB159" s="67"/>
    </row>
    <row r="160" spans="1:28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N160" s="25"/>
      <c r="O160" s="25"/>
      <c r="P160" s="25"/>
      <c r="Q160" s="25"/>
      <c r="AB160" s="67"/>
    </row>
    <row r="161" spans="1:28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N161" s="25"/>
      <c r="O161" s="25"/>
      <c r="P161" s="25"/>
      <c r="Q161" s="25"/>
      <c r="AB161" s="67"/>
    </row>
    <row r="162" spans="1:28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N162" s="25"/>
      <c r="O162" s="25"/>
      <c r="P162" s="25"/>
      <c r="Q162" s="25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AB163" s="67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AB164" s="67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AB165" s="67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AB166" s="67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AB167" s="67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AB168" s="67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AB169" s="67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AB170" s="67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AB171" s="67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AB172" s="67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AB173" s="67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AB174" s="67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AB175" s="67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AB176" s="67"/>
    </row>
    <row r="177" spans="1:28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AB177" s="67"/>
    </row>
    <row r="178" spans="1:28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AB178" s="67"/>
    </row>
    <row r="179" spans="1:28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AB179" s="67"/>
    </row>
    <row r="180" spans="1:28" ht="15" customHeight="1" x14ac:dyDescent="0.25">
      <c r="A180" s="25"/>
      <c r="B180" s="25"/>
      <c r="C180" s="25"/>
      <c r="D180" s="25"/>
      <c r="E180" s="25"/>
      <c r="F180" s="25"/>
      <c r="G180" s="68"/>
      <c r="H180" s="25"/>
      <c r="I180" s="68"/>
      <c r="J180" s="72"/>
      <c r="K180" s="72"/>
      <c r="L180" s="72"/>
      <c r="M180" s="72"/>
      <c r="N180" s="25"/>
      <c r="O180" s="25"/>
      <c r="P180" s="25"/>
      <c r="Q180" s="25"/>
      <c r="AB180" s="67"/>
    </row>
    <row r="181" spans="1:28" ht="15" customHeight="1" x14ac:dyDescent="0.25">
      <c r="A181" s="25"/>
      <c r="B181" s="25"/>
      <c r="C181" s="25"/>
      <c r="D181" s="25"/>
      <c r="E181" s="25"/>
      <c r="F181" s="25"/>
      <c r="G181" s="68"/>
      <c r="H181" s="25"/>
      <c r="I181" s="68"/>
      <c r="J181" s="72"/>
      <c r="K181" s="72"/>
      <c r="L181" s="72"/>
      <c r="M181" s="72"/>
      <c r="N181" s="25"/>
      <c r="O181" s="25"/>
      <c r="P181" s="25"/>
      <c r="Q181" s="25"/>
      <c r="AB181" s="67"/>
    </row>
    <row r="182" spans="1:28" ht="15" customHeight="1" x14ac:dyDescent="0.25">
      <c r="A182" s="25"/>
      <c r="B182" s="25"/>
      <c r="C182" s="25"/>
      <c r="D182" s="25"/>
      <c r="E182" s="25"/>
      <c r="F182" s="25"/>
      <c r="G182" s="68"/>
      <c r="H182" s="25"/>
      <c r="I182" s="68"/>
      <c r="J182" s="72"/>
      <c r="K182" s="72"/>
      <c r="L182" s="72"/>
      <c r="M182" s="72"/>
      <c r="N182" s="25"/>
      <c r="O182" s="25"/>
      <c r="P182" s="25"/>
      <c r="Q182" s="25"/>
      <c r="AB182" s="67"/>
    </row>
    <row r="183" spans="1:28" ht="15" customHeight="1" x14ac:dyDescent="0.25">
      <c r="A183" s="25"/>
      <c r="B183" s="25"/>
      <c r="C183" s="25"/>
      <c r="D183" s="25"/>
      <c r="E183" s="25"/>
      <c r="F183" s="25"/>
      <c r="G183" s="68"/>
      <c r="H183" s="25"/>
      <c r="I183" s="68"/>
      <c r="J183" s="72"/>
      <c r="K183" s="72"/>
      <c r="L183" s="72"/>
      <c r="M183" s="72"/>
      <c r="N183" s="25"/>
      <c r="O183" s="25"/>
      <c r="P183" s="25"/>
      <c r="Q183" s="25"/>
      <c r="AB183" s="67"/>
    </row>
    <row r="184" spans="1:28" ht="15" customHeight="1" x14ac:dyDescent="0.25">
      <c r="A184" s="25"/>
      <c r="B184" s="25"/>
      <c r="C184" s="25"/>
      <c r="D184" s="25"/>
      <c r="E184" s="25"/>
      <c r="F184" s="25"/>
      <c r="G184" s="68"/>
      <c r="H184" s="25"/>
      <c r="I184" s="68"/>
      <c r="J184" s="72"/>
      <c r="K184" s="72"/>
      <c r="L184" s="72"/>
      <c r="M184" s="72"/>
      <c r="N184" s="25"/>
      <c r="O184" s="25"/>
      <c r="P184" s="25"/>
      <c r="Q184" s="25"/>
      <c r="AB184" s="67"/>
    </row>
    <row r="185" spans="1:28" ht="15" customHeight="1" x14ac:dyDescent="0.25">
      <c r="A185" s="25"/>
      <c r="B185" s="25"/>
      <c r="C185" s="25"/>
      <c r="D185" s="25"/>
      <c r="E185" s="25"/>
      <c r="F185" s="25"/>
      <c r="G185" s="68"/>
      <c r="H185" s="25"/>
      <c r="I185" s="68"/>
      <c r="J185" s="72"/>
      <c r="K185" s="72"/>
      <c r="L185" s="72"/>
      <c r="M185" s="72"/>
      <c r="N185" s="25"/>
      <c r="O185" s="25"/>
      <c r="P185" s="25"/>
      <c r="Q185" s="25"/>
      <c r="AB185" s="67"/>
    </row>
    <row r="186" spans="1:28" ht="15" customHeight="1" x14ac:dyDescent="0.25">
      <c r="A186" s="25"/>
      <c r="B186" s="25"/>
      <c r="C186" s="25"/>
      <c r="D186" s="25"/>
      <c r="E186" s="25"/>
      <c r="F186" s="25"/>
      <c r="G186" s="68"/>
      <c r="H186" s="25"/>
      <c r="I186" s="68"/>
      <c r="J186" s="72"/>
      <c r="K186" s="72"/>
      <c r="L186" s="72"/>
      <c r="M186" s="72"/>
      <c r="N186" s="25"/>
      <c r="O186" s="25"/>
      <c r="P186" s="25"/>
      <c r="Q186" s="25"/>
      <c r="AB186" s="67"/>
    </row>
    <row r="187" spans="1:28" ht="15" customHeight="1" x14ac:dyDescent="0.25">
      <c r="A187" s="25"/>
      <c r="B187" s="25"/>
      <c r="C187" s="25"/>
      <c r="D187" s="25"/>
      <c r="E187" s="25"/>
      <c r="F187" s="25"/>
      <c r="G187" s="68"/>
      <c r="H187" s="25"/>
      <c r="I187" s="68"/>
      <c r="J187" s="72"/>
      <c r="K187" s="72"/>
      <c r="L187" s="72"/>
      <c r="M187" s="72"/>
      <c r="N187" s="25"/>
      <c r="O187" s="25"/>
      <c r="P187" s="25"/>
      <c r="Q187" s="25"/>
      <c r="AB187" s="67"/>
    </row>
    <row r="188" spans="1:28" ht="15" customHeight="1" x14ac:dyDescent="0.25">
      <c r="A188" s="25"/>
      <c r="B188" s="25"/>
      <c r="C188" s="25"/>
      <c r="D188" s="25"/>
      <c r="E188" s="25"/>
      <c r="F188" s="25"/>
      <c r="G188" s="68"/>
      <c r="H188" s="25"/>
      <c r="I188" s="68"/>
      <c r="J188" s="72"/>
      <c r="K188" s="72"/>
      <c r="L188" s="72"/>
      <c r="M188" s="72"/>
      <c r="N188" s="25"/>
      <c r="O188" s="25"/>
      <c r="P188" s="25"/>
      <c r="Q188" s="25"/>
      <c r="AB188" s="67"/>
    </row>
    <row r="189" spans="1:28" ht="15" customHeight="1" x14ac:dyDescent="0.25">
      <c r="A189" s="25"/>
      <c r="B189" s="25"/>
      <c r="C189" s="25"/>
      <c r="D189" s="25"/>
      <c r="E189" s="25"/>
      <c r="F189" s="25"/>
      <c r="G189" s="68"/>
      <c r="H189" s="25"/>
      <c r="I189" s="68"/>
      <c r="J189" s="72"/>
      <c r="K189" s="72"/>
      <c r="L189" s="72"/>
      <c r="M189" s="72"/>
      <c r="N189" s="25"/>
      <c r="O189" s="25"/>
      <c r="P189" s="25"/>
      <c r="Q189" s="25"/>
      <c r="AB189" s="67"/>
    </row>
    <row r="190" spans="1:28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N190" s="25"/>
      <c r="O190" s="25"/>
      <c r="P190" s="25"/>
      <c r="Q190" s="25"/>
    </row>
    <row r="191" spans="1:28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N191" s="25"/>
      <c r="O191" s="25"/>
      <c r="P191" s="25"/>
      <c r="Q191" s="25"/>
    </row>
  </sheetData>
  <phoneticPr fontId="3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B98"/>
  <sheetViews>
    <sheetView workbookViewId="0">
      <selection activeCell="A2" sqref="A2:A98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125" style="23" customWidth="1"/>
    <col min="5" max="5" width="18.8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375" style="23" customWidth="1"/>
    <col min="16" max="16" width="20.5" style="23" customWidth="1"/>
    <col min="17" max="17" width="10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4" width="9" style="22" customWidth="1"/>
    <col min="35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1981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315</v>
      </c>
      <c r="B2" s="71">
        <v>760</v>
      </c>
      <c r="C2" s="68">
        <f t="shared" ref="C2:C33" si="0">ROUND(A2/150,2)</f>
        <v>2.1</v>
      </c>
      <c r="D2" s="68">
        <v>269.57</v>
      </c>
      <c r="E2" s="68">
        <v>211.95</v>
      </c>
      <c r="F2" s="68">
        <f t="shared" ref="F2:F21" si="1">($A$22-A2)/(ROW($A$22)-ROW(A2))</f>
        <v>83.3</v>
      </c>
      <c r="G2" s="68">
        <v>0</v>
      </c>
      <c r="H2" s="68">
        <f t="shared" ref="H2:H21" si="2">($A$22-B2)/(ROW($A$22)-ROW(B2))</f>
        <v>61.05</v>
      </c>
      <c r="I2" s="68">
        <v>0</v>
      </c>
      <c r="J2" s="72"/>
      <c r="K2" s="72"/>
      <c r="L2" s="72"/>
      <c r="M2" s="72">
        <f t="shared" ref="M2:M33" ca="1" si="3">IF(RAND()&lt;0.5,0,1)</f>
        <v>1</v>
      </c>
      <c r="N2" s="33" t="s">
        <v>38</v>
      </c>
      <c r="O2" s="73">
        <v>0.02</v>
      </c>
      <c r="P2" s="32" t="s">
        <v>39</v>
      </c>
      <c r="Q2" s="25">
        <f>LARGE(A:A,2)</f>
        <v>1844</v>
      </c>
      <c r="T2" s="22">
        <v>0</v>
      </c>
      <c r="U2" s="74">
        <f t="shared" ref="U2:U33" si="4">T2-B2</f>
        <v>-760</v>
      </c>
      <c r="V2" s="70">
        <f t="shared" ref="V2:V33" si="5">ROUND(U2,0)</f>
        <v>-760</v>
      </c>
      <c r="W2" s="70">
        <v>4766</v>
      </c>
      <c r="X2" s="70">
        <f t="shared" ref="X2:X33" si="6">B2/$W$2*$W$3</f>
        <v>835.42593369702058</v>
      </c>
      <c r="Y2" s="70">
        <f t="shared" ref="Y2:Y33" si="7">X2-B2</f>
        <v>75.425933697020582</v>
      </c>
      <c r="Z2" s="70">
        <f t="shared" ref="Z2:Z33" si="8">ROUND(Y2,0)</f>
        <v>75</v>
      </c>
      <c r="AA2" s="24">
        <f t="shared" ref="AA2:AA33" si="9">IF(V2&gt;=0,V2,Z2)</f>
        <v>75</v>
      </c>
      <c r="AB2" s="67">
        <f t="shared" ref="AB2:AB33" si="10">B2+AA2</f>
        <v>835</v>
      </c>
    </row>
    <row r="3" spans="1:28" ht="15" customHeight="1" x14ac:dyDescent="0.25">
      <c r="A3" s="71">
        <v>99</v>
      </c>
      <c r="B3" s="71">
        <v>760</v>
      </c>
      <c r="C3" s="68">
        <f t="shared" si="0"/>
        <v>0.66</v>
      </c>
      <c r="D3" s="68">
        <v>269.49</v>
      </c>
      <c r="E3" s="68">
        <v>211.95</v>
      </c>
      <c r="F3" s="68">
        <f t="shared" si="1"/>
        <v>99.05263157894737</v>
      </c>
      <c r="G3" s="68">
        <v>0</v>
      </c>
      <c r="H3" s="68">
        <f t="shared" si="2"/>
        <v>64.263157894736835</v>
      </c>
      <c r="I3" s="68">
        <v>0</v>
      </c>
      <c r="J3" s="72">
        <f t="shared" ref="J3:J34" si="11">IF(ABS(B3-B2)&lt;=50,1,0)</f>
        <v>1</v>
      </c>
      <c r="K3" s="72">
        <f t="shared" ref="K3:K34" si="12">IF(ABS((B3-B2))&lt;=50,1,IF((B3-B2)*($B$4-$B$2)&gt;=0,1,-1))</f>
        <v>1</v>
      </c>
      <c r="L3" s="72"/>
      <c r="M3" s="72">
        <f t="shared" ca="1" si="3"/>
        <v>0</v>
      </c>
      <c r="N3" s="26" t="s">
        <v>40</v>
      </c>
      <c r="O3" s="26">
        <f>COUNT(A:A)</f>
        <v>97</v>
      </c>
      <c r="P3" s="32" t="s">
        <v>41</v>
      </c>
      <c r="Q3" s="25">
        <f>LARGE(A:A,3)</f>
        <v>1828</v>
      </c>
      <c r="T3" s="22">
        <v>0</v>
      </c>
      <c r="U3" s="74">
        <f t="shared" si="4"/>
        <v>-760</v>
      </c>
      <c r="V3" s="70">
        <f t="shared" si="5"/>
        <v>-760</v>
      </c>
      <c r="W3" s="70">
        <v>5239</v>
      </c>
      <c r="X3" s="70">
        <f t="shared" si="6"/>
        <v>835.42593369702058</v>
      </c>
      <c r="Y3" s="70">
        <f t="shared" si="7"/>
        <v>75.425933697020582</v>
      </c>
      <c r="Z3" s="70">
        <f t="shared" si="8"/>
        <v>75</v>
      </c>
      <c r="AA3" s="24">
        <f t="shared" si="9"/>
        <v>75</v>
      </c>
      <c r="AB3" s="67">
        <f t="shared" si="10"/>
        <v>835</v>
      </c>
    </row>
    <row r="4" spans="1:28" ht="15" customHeight="1" x14ac:dyDescent="0.25">
      <c r="A4" s="71">
        <v>314</v>
      </c>
      <c r="B4" s="71">
        <v>760</v>
      </c>
      <c r="C4" s="68">
        <f t="shared" si="0"/>
        <v>2.09</v>
      </c>
      <c r="D4" s="68">
        <v>269.44</v>
      </c>
      <c r="E4" s="68">
        <v>211.95</v>
      </c>
      <c r="F4" s="68">
        <f t="shared" si="1"/>
        <v>92.611111111111114</v>
      </c>
      <c r="G4" s="68">
        <v>0</v>
      </c>
      <c r="H4" s="68">
        <f t="shared" si="2"/>
        <v>67.833333333333329</v>
      </c>
      <c r="I4" s="68">
        <v>0</v>
      </c>
      <c r="J4" s="72">
        <f t="shared" si="11"/>
        <v>1</v>
      </c>
      <c r="K4" s="72">
        <f t="shared" si="12"/>
        <v>1</v>
      </c>
      <c r="L4" s="72"/>
      <c r="M4" s="72">
        <f t="shared" ca="1" si="3"/>
        <v>0</v>
      </c>
      <c r="N4" s="26" t="s">
        <v>42</v>
      </c>
      <c r="O4" s="75">
        <f>MAX(A:A)</f>
        <v>1981</v>
      </c>
      <c r="P4" s="32" t="s">
        <v>43</v>
      </c>
      <c r="Q4" s="25">
        <f>LARGE(B:B,1)</f>
        <v>760</v>
      </c>
      <c r="T4" s="22">
        <v>0</v>
      </c>
      <c r="U4" s="74">
        <f t="shared" si="4"/>
        <v>-760</v>
      </c>
      <c r="V4" s="70">
        <f t="shared" si="5"/>
        <v>-760</v>
      </c>
      <c r="W4" s="70"/>
      <c r="X4" s="70">
        <f t="shared" si="6"/>
        <v>835.42593369702058</v>
      </c>
      <c r="Y4" s="70">
        <f t="shared" si="7"/>
        <v>75.425933697020582</v>
      </c>
      <c r="Z4" s="70">
        <f t="shared" si="8"/>
        <v>75</v>
      </c>
      <c r="AA4" s="24">
        <f t="shared" si="9"/>
        <v>75</v>
      </c>
      <c r="AB4" s="67">
        <f t="shared" si="10"/>
        <v>835</v>
      </c>
    </row>
    <row r="5" spans="1:28" ht="15" customHeight="1" x14ac:dyDescent="0.25">
      <c r="A5" s="71">
        <v>227</v>
      </c>
      <c r="B5" s="71">
        <v>760</v>
      </c>
      <c r="C5" s="68">
        <f t="shared" si="0"/>
        <v>1.51</v>
      </c>
      <c r="D5" s="68">
        <v>269.38</v>
      </c>
      <c r="E5" s="68">
        <v>211.95</v>
      </c>
      <c r="F5" s="68">
        <f t="shared" si="1"/>
        <v>103.17647058823529</v>
      </c>
      <c r="G5" s="68">
        <v>0</v>
      </c>
      <c r="H5" s="68">
        <f t="shared" si="2"/>
        <v>71.82352941176471</v>
      </c>
      <c r="I5" s="68">
        <v>0</v>
      </c>
      <c r="J5" s="72">
        <f t="shared" si="11"/>
        <v>1</v>
      </c>
      <c r="K5" s="72">
        <f t="shared" si="12"/>
        <v>1</v>
      </c>
      <c r="L5" s="72"/>
      <c r="M5" s="72">
        <f t="shared" ca="1" si="3"/>
        <v>1</v>
      </c>
      <c r="N5" s="26" t="s">
        <v>44</v>
      </c>
      <c r="O5" s="76">
        <v>1.38</v>
      </c>
      <c r="P5" s="32" t="s">
        <v>45</v>
      </c>
      <c r="Q5" s="25">
        <f>LARGE(B:B,2)</f>
        <v>760</v>
      </c>
      <c r="T5" s="22">
        <v>0</v>
      </c>
      <c r="U5" s="74">
        <f t="shared" si="4"/>
        <v>-760</v>
      </c>
      <c r="V5" s="70">
        <f t="shared" si="5"/>
        <v>-760</v>
      </c>
      <c r="W5" s="70"/>
      <c r="X5" s="70">
        <f t="shared" si="6"/>
        <v>835.42593369702058</v>
      </c>
      <c r="Y5" s="70">
        <f t="shared" si="7"/>
        <v>75.425933697020582</v>
      </c>
      <c r="Z5" s="70">
        <f t="shared" si="8"/>
        <v>75</v>
      </c>
      <c r="AA5" s="24">
        <f t="shared" si="9"/>
        <v>75</v>
      </c>
      <c r="AB5" s="67">
        <f t="shared" si="10"/>
        <v>835</v>
      </c>
    </row>
    <row r="6" spans="1:28" ht="15" customHeight="1" x14ac:dyDescent="0.25">
      <c r="A6" s="71">
        <v>356</v>
      </c>
      <c r="B6" s="71">
        <v>760</v>
      </c>
      <c r="C6" s="68">
        <f t="shared" si="0"/>
        <v>2.37</v>
      </c>
      <c r="D6" s="68">
        <v>269.33</v>
      </c>
      <c r="E6" s="68">
        <v>211.95</v>
      </c>
      <c r="F6" s="68">
        <f t="shared" si="1"/>
        <v>101.5625</v>
      </c>
      <c r="G6" s="68">
        <v>0</v>
      </c>
      <c r="H6" s="68">
        <f t="shared" si="2"/>
        <v>76.3125</v>
      </c>
      <c r="I6" s="68">
        <v>0</v>
      </c>
      <c r="J6" s="72">
        <f t="shared" si="11"/>
        <v>1</v>
      </c>
      <c r="K6" s="72">
        <f t="shared" si="12"/>
        <v>1</v>
      </c>
      <c r="L6" s="72"/>
      <c r="M6" s="72">
        <f t="shared" ca="1" si="3"/>
        <v>0</v>
      </c>
      <c r="N6" s="26" t="s">
        <v>46</v>
      </c>
      <c r="O6" s="76">
        <v>1.78</v>
      </c>
      <c r="P6" s="32" t="s">
        <v>47</v>
      </c>
      <c r="Q6" s="25">
        <f>LARGE(B:B,3)</f>
        <v>760</v>
      </c>
      <c r="T6" s="22">
        <v>0</v>
      </c>
      <c r="U6" s="74">
        <f t="shared" si="4"/>
        <v>-760</v>
      </c>
      <c r="V6" s="70">
        <f t="shared" si="5"/>
        <v>-760</v>
      </c>
      <c r="W6" s="70"/>
      <c r="X6" s="70">
        <f t="shared" si="6"/>
        <v>835.42593369702058</v>
      </c>
      <c r="Y6" s="70">
        <f t="shared" si="7"/>
        <v>75.425933697020582</v>
      </c>
      <c r="Z6" s="70">
        <f t="shared" si="8"/>
        <v>75</v>
      </c>
      <c r="AA6" s="24">
        <f t="shared" si="9"/>
        <v>75</v>
      </c>
      <c r="AB6" s="67">
        <f t="shared" si="10"/>
        <v>835</v>
      </c>
    </row>
    <row r="7" spans="1:28" ht="15" customHeight="1" x14ac:dyDescent="0.25">
      <c r="A7" s="71">
        <v>184</v>
      </c>
      <c r="B7" s="71">
        <v>720</v>
      </c>
      <c r="C7" s="68">
        <f t="shared" si="0"/>
        <v>1.23</v>
      </c>
      <c r="D7" s="68">
        <v>269.27</v>
      </c>
      <c r="E7" s="68">
        <v>211.89</v>
      </c>
      <c r="F7" s="68">
        <f t="shared" si="1"/>
        <v>119.8</v>
      </c>
      <c r="G7" s="68">
        <v>0</v>
      </c>
      <c r="H7" s="68">
        <f t="shared" si="2"/>
        <v>84.066666666666663</v>
      </c>
      <c r="I7" s="68">
        <v>0</v>
      </c>
      <c r="J7" s="72">
        <f t="shared" si="11"/>
        <v>1</v>
      </c>
      <c r="K7" s="72">
        <f t="shared" si="12"/>
        <v>1</v>
      </c>
      <c r="L7" s="72">
        <f t="shared" ref="L7:L38" si="13">IF(OR(COUNTIF(K3:K7,1)=5,COUNTIF(K3:K7,-1)=5),1,0)</f>
        <v>1</v>
      </c>
      <c r="M7" s="72">
        <f t="shared" ca="1" si="3"/>
        <v>1</v>
      </c>
      <c r="N7" s="26" t="s">
        <v>48</v>
      </c>
      <c r="O7" s="76">
        <v>2.31</v>
      </c>
      <c r="P7" s="25"/>
      <c r="Q7" s="25"/>
      <c r="T7" s="22">
        <v>0</v>
      </c>
      <c r="U7" s="74">
        <f t="shared" si="4"/>
        <v>-720</v>
      </c>
      <c r="V7" s="70">
        <f t="shared" si="5"/>
        <v>-720</v>
      </c>
      <c r="W7" s="70"/>
      <c r="X7" s="70">
        <f t="shared" si="6"/>
        <v>791.45614771296687</v>
      </c>
      <c r="Y7" s="70">
        <f t="shared" si="7"/>
        <v>71.456147712966867</v>
      </c>
      <c r="Z7" s="70">
        <f t="shared" si="8"/>
        <v>71</v>
      </c>
      <c r="AA7" s="24">
        <f t="shared" si="9"/>
        <v>71</v>
      </c>
      <c r="AB7" s="67">
        <f t="shared" si="10"/>
        <v>791</v>
      </c>
    </row>
    <row r="8" spans="1:28" ht="15" customHeight="1" x14ac:dyDescent="0.25">
      <c r="A8" s="71">
        <v>270</v>
      </c>
      <c r="B8" s="71">
        <v>720</v>
      </c>
      <c r="C8" s="68">
        <f t="shared" si="0"/>
        <v>1.8</v>
      </c>
      <c r="D8" s="68">
        <v>269.22000000000003</v>
      </c>
      <c r="E8" s="68">
        <v>211.89</v>
      </c>
      <c r="F8" s="68">
        <f t="shared" si="1"/>
        <v>122.21428571428571</v>
      </c>
      <c r="G8" s="68">
        <v>0</v>
      </c>
      <c r="H8" s="68">
        <f t="shared" si="2"/>
        <v>90.071428571428569</v>
      </c>
      <c r="I8" s="68">
        <v>0</v>
      </c>
      <c r="J8" s="72">
        <f t="shared" si="11"/>
        <v>1</v>
      </c>
      <c r="K8" s="72">
        <f t="shared" si="12"/>
        <v>1</v>
      </c>
      <c r="L8" s="72">
        <f t="shared" si="13"/>
        <v>1</v>
      </c>
      <c r="M8" s="72">
        <f t="shared" ca="1" si="3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4"/>
        <v>-720</v>
      </c>
      <c r="V8" s="70">
        <f t="shared" si="5"/>
        <v>-720</v>
      </c>
      <c r="W8" s="70"/>
      <c r="X8" s="70">
        <f t="shared" si="6"/>
        <v>791.45614771296687</v>
      </c>
      <c r="Y8" s="70">
        <f t="shared" si="7"/>
        <v>71.456147712966867</v>
      </c>
      <c r="Z8" s="70">
        <f t="shared" si="8"/>
        <v>71</v>
      </c>
      <c r="AA8" s="24">
        <f t="shared" si="9"/>
        <v>71</v>
      </c>
      <c r="AB8" s="67">
        <f t="shared" si="10"/>
        <v>791</v>
      </c>
    </row>
    <row r="9" spans="1:28" ht="15" customHeight="1" x14ac:dyDescent="0.25">
      <c r="A9" s="71">
        <v>356</v>
      </c>
      <c r="B9" s="71">
        <v>720</v>
      </c>
      <c r="C9" s="68">
        <f t="shared" si="0"/>
        <v>2.37</v>
      </c>
      <c r="D9" s="68">
        <v>269.17</v>
      </c>
      <c r="E9" s="68">
        <v>211.89</v>
      </c>
      <c r="F9" s="68">
        <f t="shared" si="1"/>
        <v>125</v>
      </c>
      <c r="G9" s="68">
        <v>0</v>
      </c>
      <c r="H9" s="68">
        <f t="shared" si="2"/>
        <v>97</v>
      </c>
      <c r="I9" s="68">
        <v>0</v>
      </c>
      <c r="J9" s="72">
        <f t="shared" si="11"/>
        <v>1</v>
      </c>
      <c r="K9" s="72">
        <f t="shared" si="12"/>
        <v>1</v>
      </c>
      <c r="L9" s="72">
        <f t="shared" si="13"/>
        <v>1</v>
      </c>
      <c r="M9" s="72">
        <f t="shared" ca="1" si="3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4"/>
        <v>-720</v>
      </c>
      <c r="V9" s="70">
        <f t="shared" si="5"/>
        <v>-720</v>
      </c>
      <c r="W9" s="70"/>
      <c r="X9" s="70">
        <f t="shared" si="6"/>
        <v>791.45614771296687</v>
      </c>
      <c r="Y9" s="70">
        <f t="shared" si="7"/>
        <v>71.456147712966867</v>
      </c>
      <c r="Z9" s="70">
        <f t="shared" si="8"/>
        <v>71</v>
      </c>
      <c r="AA9" s="24">
        <f t="shared" si="9"/>
        <v>71</v>
      </c>
      <c r="AB9" s="67">
        <f t="shared" si="10"/>
        <v>791</v>
      </c>
    </row>
    <row r="10" spans="1:28" ht="15" customHeight="1" x14ac:dyDescent="0.25">
      <c r="A10" s="71">
        <v>399</v>
      </c>
      <c r="B10" s="71">
        <v>720</v>
      </c>
      <c r="C10" s="68">
        <f t="shared" si="0"/>
        <v>2.66</v>
      </c>
      <c r="D10" s="68">
        <v>269.14</v>
      </c>
      <c r="E10" s="68">
        <v>211.89</v>
      </c>
      <c r="F10" s="68">
        <f t="shared" si="1"/>
        <v>131.83333333333334</v>
      </c>
      <c r="G10" s="68">
        <v>0</v>
      </c>
      <c r="H10" s="68">
        <f t="shared" si="2"/>
        <v>105.08333333333333</v>
      </c>
      <c r="I10" s="68">
        <v>0</v>
      </c>
      <c r="J10" s="72">
        <f t="shared" si="11"/>
        <v>1</v>
      </c>
      <c r="K10" s="72">
        <f t="shared" si="12"/>
        <v>1</v>
      </c>
      <c r="L10" s="72">
        <f t="shared" si="13"/>
        <v>1</v>
      </c>
      <c r="M10" s="72">
        <f t="shared" ca="1" si="3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4"/>
        <v>-720</v>
      </c>
      <c r="V10" s="70">
        <f t="shared" si="5"/>
        <v>-720</v>
      </c>
      <c r="W10" s="70"/>
      <c r="X10" s="70">
        <f t="shared" si="6"/>
        <v>791.45614771296687</v>
      </c>
      <c r="Y10" s="70">
        <f t="shared" si="7"/>
        <v>71.456147712966867</v>
      </c>
      <c r="Z10" s="70">
        <f t="shared" si="8"/>
        <v>71</v>
      </c>
      <c r="AA10" s="24">
        <f t="shared" si="9"/>
        <v>71</v>
      </c>
      <c r="AB10" s="67">
        <f t="shared" si="10"/>
        <v>791</v>
      </c>
    </row>
    <row r="11" spans="1:28" ht="15" customHeight="1" x14ac:dyDescent="0.25">
      <c r="A11" s="71">
        <v>400</v>
      </c>
      <c r="B11" s="71">
        <v>720</v>
      </c>
      <c r="C11" s="68">
        <f t="shared" si="0"/>
        <v>2.67</v>
      </c>
      <c r="D11" s="68">
        <v>269.10000000000002</v>
      </c>
      <c r="E11" s="68">
        <v>211.89</v>
      </c>
      <c r="F11" s="68">
        <f t="shared" si="1"/>
        <v>143.72727272727272</v>
      </c>
      <c r="G11" s="68">
        <v>0</v>
      </c>
      <c r="H11" s="68">
        <f t="shared" si="2"/>
        <v>114.63636363636364</v>
      </c>
      <c r="I11" s="68">
        <v>0</v>
      </c>
      <c r="J11" s="72">
        <f t="shared" si="11"/>
        <v>1</v>
      </c>
      <c r="K11" s="72">
        <f t="shared" si="12"/>
        <v>1</v>
      </c>
      <c r="L11" s="72">
        <f t="shared" si="13"/>
        <v>1</v>
      </c>
      <c r="M11" s="72">
        <f t="shared" ca="1" si="3"/>
        <v>1</v>
      </c>
      <c r="N11" s="26" t="s">
        <v>52</v>
      </c>
      <c r="O11" s="77">
        <v>280</v>
      </c>
      <c r="P11" s="14" t="s">
        <v>53</v>
      </c>
      <c r="Q11" s="13">
        <f>MIN(D:D)</f>
        <v>269.05</v>
      </c>
      <c r="R11" s="43"/>
      <c r="S11" s="43"/>
      <c r="T11" s="22">
        <v>0</v>
      </c>
      <c r="U11" s="74">
        <f t="shared" si="4"/>
        <v>-720</v>
      </c>
      <c r="V11" s="70">
        <f t="shared" si="5"/>
        <v>-720</v>
      </c>
      <c r="W11" s="70"/>
      <c r="X11" s="70">
        <f t="shared" si="6"/>
        <v>791.45614771296687</v>
      </c>
      <c r="Y11" s="70">
        <f t="shared" si="7"/>
        <v>71.456147712966867</v>
      </c>
      <c r="Z11" s="70">
        <f t="shared" si="8"/>
        <v>71</v>
      </c>
      <c r="AA11" s="24">
        <f t="shared" si="9"/>
        <v>71</v>
      </c>
      <c r="AB11" s="67">
        <f t="shared" si="10"/>
        <v>791</v>
      </c>
    </row>
    <row r="12" spans="1:28" ht="15" customHeight="1" x14ac:dyDescent="0.25">
      <c r="A12" s="71">
        <v>529</v>
      </c>
      <c r="B12" s="71">
        <v>680</v>
      </c>
      <c r="C12" s="68">
        <f t="shared" si="0"/>
        <v>3.53</v>
      </c>
      <c r="D12" s="68">
        <v>269.08</v>
      </c>
      <c r="E12" s="68">
        <v>211.84</v>
      </c>
      <c r="F12" s="68">
        <f t="shared" si="1"/>
        <v>145.19999999999999</v>
      </c>
      <c r="G12" s="68">
        <v>0</v>
      </c>
      <c r="H12" s="68">
        <f t="shared" si="2"/>
        <v>130.1</v>
      </c>
      <c r="I12" s="68">
        <v>0</v>
      </c>
      <c r="J12" s="72">
        <f t="shared" si="11"/>
        <v>1</v>
      </c>
      <c r="K12" s="72">
        <f t="shared" si="12"/>
        <v>1</v>
      </c>
      <c r="L12" s="72">
        <f t="shared" si="13"/>
        <v>1</v>
      </c>
      <c r="M12" s="72">
        <f t="shared" ca="1" si="3"/>
        <v>1</v>
      </c>
      <c r="N12" s="26" t="s">
        <v>54</v>
      </c>
      <c r="O12" s="77">
        <v>275</v>
      </c>
      <c r="P12" s="15" t="s">
        <v>55</v>
      </c>
      <c r="Q12" s="56">
        <f>D2</f>
        <v>269.57</v>
      </c>
      <c r="R12" s="43"/>
      <c r="S12" s="43"/>
      <c r="T12" s="22">
        <v>0</v>
      </c>
      <c r="U12" s="74">
        <f t="shared" si="4"/>
        <v>-680</v>
      </c>
      <c r="V12" s="70">
        <f t="shared" si="5"/>
        <v>-680</v>
      </c>
      <c r="W12" s="70"/>
      <c r="X12" s="70">
        <f t="shared" si="6"/>
        <v>747.48636172891315</v>
      </c>
      <c r="Y12" s="70">
        <f t="shared" si="7"/>
        <v>67.486361728913153</v>
      </c>
      <c r="Z12" s="70">
        <f t="shared" si="8"/>
        <v>67</v>
      </c>
      <c r="AA12" s="24">
        <f t="shared" si="9"/>
        <v>67</v>
      </c>
      <c r="AB12" s="67">
        <f t="shared" si="10"/>
        <v>747</v>
      </c>
    </row>
    <row r="13" spans="1:28" ht="15" customHeight="1" x14ac:dyDescent="0.25">
      <c r="A13" s="71">
        <v>572</v>
      </c>
      <c r="B13" s="71">
        <v>680</v>
      </c>
      <c r="C13" s="68">
        <f t="shared" si="0"/>
        <v>3.81</v>
      </c>
      <c r="D13" s="68">
        <v>269.07</v>
      </c>
      <c r="E13" s="68">
        <v>211.84</v>
      </c>
      <c r="F13" s="68">
        <f t="shared" si="1"/>
        <v>156.55555555555554</v>
      </c>
      <c r="G13" s="68">
        <v>0</v>
      </c>
      <c r="H13" s="68">
        <f t="shared" si="2"/>
        <v>144.55555555555554</v>
      </c>
      <c r="I13" s="68">
        <v>0</v>
      </c>
      <c r="J13" s="72">
        <f t="shared" si="11"/>
        <v>1</v>
      </c>
      <c r="K13" s="72">
        <f t="shared" si="12"/>
        <v>1</v>
      </c>
      <c r="L13" s="72">
        <f t="shared" si="13"/>
        <v>1</v>
      </c>
      <c r="M13" s="72">
        <f t="shared" ca="1" si="3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4"/>
        <v>-680</v>
      </c>
      <c r="V13" s="70">
        <f t="shared" si="5"/>
        <v>-680</v>
      </c>
      <c r="W13" s="70"/>
      <c r="X13" s="70">
        <f t="shared" si="6"/>
        <v>747.48636172891315</v>
      </c>
      <c r="Y13" s="70">
        <f t="shared" si="7"/>
        <v>67.486361728913153</v>
      </c>
      <c r="Z13" s="70">
        <f t="shared" si="8"/>
        <v>67</v>
      </c>
      <c r="AA13" s="24">
        <f t="shared" si="9"/>
        <v>67</v>
      </c>
      <c r="AB13" s="67">
        <f t="shared" si="10"/>
        <v>747</v>
      </c>
    </row>
    <row r="14" spans="1:28" ht="15" customHeight="1" x14ac:dyDescent="0.25">
      <c r="A14" s="71">
        <v>616</v>
      </c>
      <c r="B14" s="71">
        <v>680</v>
      </c>
      <c r="C14" s="68">
        <f t="shared" si="0"/>
        <v>4.1100000000000003</v>
      </c>
      <c r="D14" s="68">
        <v>269.06</v>
      </c>
      <c r="E14" s="68">
        <v>211.84</v>
      </c>
      <c r="F14" s="68">
        <f t="shared" si="1"/>
        <v>170.625</v>
      </c>
      <c r="G14" s="68">
        <v>0</v>
      </c>
      <c r="H14" s="68">
        <f t="shared" si="2"/>
        <v>162.625</v>
      </c>
      <c r="I14" s="68">
        <v>0</v>
      </c>
      <c r="J14" s="72">
        <f t="shared" si="11"/>
        <v>1</v>
      </c>
      <c r="K14" s="72">
        <f t="shared" si="12"/>
        <v>1</v>
      </c>
      <c r="L14" s="72">
        <f t="shared" si="13"/>
        <v>1</v>
      </c>
      <c r="M14" s="72">
        <f t="shared" ca="1" si="3"/>
        <v>0</v>
      </c>
      <c r="N14" s="30" t="s">
        <v>58</v>
      </c>
      <c r="O14" s="77">
        <v>245</v>
      </c>
      <c r="P14" s="14" t="s">
        <v>59</v>
      </c>
      <c r="Q14" s="13">
        <f>MAX(B:B)</f>
        <v>760</v>
      </c>
      <c r="R14" s="43"/>
      <c r="S14" s="43"/>
      <c r="T14" s="22">
        <v>0</v>
      </c>
      <c r="U14" s="74">
        <f t="shared" si="4"/>
        <v>-680</v>
      </c>
      <c r="V14" s="70">
        <f t="shared" si="5"/>
        <v>-680</v>
      </c>
      <c r="W14" s="70"/>
      <c r="X14" s="70">
        <f t="shared" si="6"/>
        <v>747.48636172891315</v>
      </c>
      <c r="Y14" s="70">
        <f t="shared" si="7"/>
        <v>67.486361728913153</v>
      </c>
      <c r="Z14" s="70">
        <f t="shared" si="8"/>
        <v>67</v>
      </c>
      <c r="AA14" s="24">
        <f t="shared" si="9"/>
        <v>67</v>
      </c>
      <c r="AB14" s="67">
        <f t="shared" si="10"/>
        <v>747</v>
      </c>
    </row>
    <row r="15" spans="1:28" ht="15" customHeight="1" x14ac:dyDescent="0.25">
      <c r="A15" s="71">
        <v>617</v>
      </c>
      <c r="B15" s="71">
        <v>680</v>
      </c>
      <c r="C15" s="68">
        <f t="shared" si="0"/>
        <v>4.1100000000000003</v>
      </c>
      <c r="D15" s="68">
        <v>269.05</v>
      </c>
      <c r="E15" s="68">
        <v>211.84</v>
      </c>
      <c r="F15" s="68">
        <f t="shared" si="1"/>
        <v>194.85714285714286</v>
      </c>
      <c r="G15" s="68">
        <v>0</v>
      </c>
      <c r="H15" s="68">
        <f t="shared" si="2"/>
        <v>185.85714285714286</v>
      </c>
      <c r="I15" s="68">
        <v>0</v>
      </c>
      <c r="J15" s="72">
        <f t="shared" si="11"/>
        <v>1</v>
      </c>
      <c r="K15" s="72">
        <f t="shared" si="12"/>
        <v>1</v>
      </c>
      <c r="L15" s="72">
        <f t="shared" si="13"/>
        <v>1</v>
      </c>
      <c r="M15" s="72">
        <f t="shared" ca="1" si="3"/>
        <v>0</v>
      </c>
      <c r="N15" s="26" t="s">
        <v>60</v>
      </c>
      <c r="O15" s="26">
        <f>COUNT(C:C)</f>
        <v>97</v>
      </c>
      <c r="P15" s="14" t="s">
        <v>61</v>
      </c>
      <c r="Q15" s="13">
        <f>MAX(D:D)</f>
        <v>272.51</v>
      </c>
      <c r="R15" s="43">
        <f ca="1">TREND(OFFSET('Z-V'!B1,MATCH(Q15,'Z-V'!A:A,1)-1,,2,1),OFFSET('Z-V'!A1,MATCH(Q15,'Z-V'!A:A,1)-1,,2,1),Q15)</f>
        <v>61236</v>
      </c>
      <c r="S15" s="43"/>
      <c r="T15" s="22">
        <v>0</v>
      </c>
      <c r="U15" s="74">
        <f t="shared" si="4"/>
        <v>-680</v>
      </c>
      <c r="V15" s="70">
        <f t="shared" si="5"/>
        <v>-680</v>
      </c>
      <c r="W15" s="70"/>
      <c r="X15" s="70">
        <f t="shared" si="6"/>
        <v>747.48636172891315</v>
      </c>
      <c r="Y15" s="70">
        <f t="shared" si="7"/>
        <v>67.486361728913153</v>
      </c>
      <c r="Z15" s="70">
        <f t="shared" si="8"/>
        <v>67</v>
      </c>
      <c r="AA15" s="24">
        <f t="shared" si="9"/>
        <v>67</v>
      </c>
      <c r="AB15" s="67">
        <f t="shared" si="10"/>
        <v>747</v>
      </c>
    </row>
    <row r="16" spans="1:28" ht="15" customHeight="1" x14ac:dyDescent="0.25">
      <c r="A16" s="71">
        <v>618</v>
      </c>
      <c r="B16" s="71">
        <v>680</v>
      </c>
      <c r="C16" s="68">
        <f t="shared" si="0"/>
        <v>4.12</v>
      </c>
      <c r="D16" s="68">
        <v>269.05</v>
      </c>
      <c r="E16" s="68">
        <v>211.84</v>
      </c>
      <c r="F16" s="68">
        <f t="shared" si="1"/>
        <v>227.16666666666666</v>
      </c>
      <c r="G16" s="68">
        <v>0</v>
      </c>
      <c r="H16" s="68">
        <f t="shared" si="2"/>
        <v>216.83333333333334</v>
      </c>
      <c r="I16" s="68">
        <v>0</v>
      </c>
      <c r="J16" s="72">
        <f t="shared" si="11"/>
        <v>1</v>
      </c>
      <c r="K16" s="72">
        <f t="shared" si="12"/>
        <v>1</v>
      </c>
      <c r="L16" s="72">
        <f t="shared" si="13"/>
        <v>1</v>
      </c>
      <c r="M16" s="72">
        <f t="shared" ca="1" si="3"/>
        <v>1</v>
      </c>
      <c r="N16" s="26" t="s">
        <v>62</v>
      </c>
      <c r="O16" s="78">
        <f>MAX(C:C)</f>
        <v>13.21</v>
      </c>
      <c r="P16" s="14" t="s">
        <v>63</v>
      </c>
      <c r="Q16" s="56">
        <f>D2</f>
        <v>269.57</v>
      </c>
      <c r="R16" s="43">
        <f ca="1">TREND(OFFSET('Z-V'!B1,MATCH(Q16,'Z-V'!A:A,1)-1,,2,1),OFFSET('Z-V'!A1,MATCH(Q16,'Z-V'!A:A,1)-1,,2,1),Q16)</f>
        <v>51167</v>
      </c>
      <c r="S16" s="43"/>
      <c r="T16" s="22">
        <v>0</v>
      </c>
      <c r="U16" s="74">
        <f t="shared" si="4"/>
        <v>-680</v>
      </c>
      <c r="V16" s="70">
        <f t="shared" si="5"/>
        <v>-680</v>
      </c>
      <c r="W16" s="70"/>
      <c r="X16" s="70">
        <f t="shared" si="6"/>
        <v>747.48636172891315</v>
      </c>
      <c r="Y16" s="70">
        <f t="shared" si="7"/>
        <v>67.486361728913153</v>
      </c>
      <c r="Z16" s="70">
        <f t="shared" si="8"/>
        <v>67</v>
      </c>
      <c r="AA16" s="24">
        <f t="shared" si="9"/>
        <v>67</v>
      </c>
      <c r="AB16" s="67">
        <f t="shared" si="10"/>
        <v>747</v>
      </c>
    </row>
    <row r="17" spans="1:28" ht="15" customHeight="1" x14ac:dyDescent="0.25">
      <c r="A17" s="71">
        <v>834</v>
      </c>
      <c r="B17" s="71">
        <v>650</v>
      </c>
      <c r="C17" s="68">
        <f t="shared" si="0"/>
        <v>5.56</v>
      </c>
      <c r="D17" s="68">
        <v>269.07</v>
      </c>
      <c r="E17" s="68">
        <v>211.8</v>
      </c>
      <c r="F17" s="68">
        <f t="shared" si="1"/>
        <v>229.4</v>
      </c>
      <c r="G17" s="68">
        <v>0</v>
      </c>
      <c r="H17" s="68">
        <f t="shared" si="2"/>
        <v>266.2</v>
      </c>
      <c r="I17" s="68">
        <v>0</v>
      </c>
      <c r="J17" s="72">
        <f t="shared" si="11"/>
        <v>1</v>
      </c>
      <c r="K17" s="72">
        <f t="shared" si="12"/>
        <v>1</v>
      </c>
      <c r="L17" s="72">
        <f t="shared" si="13"/>
        <v>1</v>
      </c>
      <c r="M17" s="72">
        <f t="shared" ca="1" si="3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272.51</v>
      </c>
      <c r="R17" s="43"/>
      <c r="S17" s="43"/>
      <c r="T17" s="22">
        <v>0</v>
      </c>
      <c r="U17" s="74">
        <f t="shared" si="4"/>
        <v>-650</v>
      </c>
      <c r="V17" s="70">
        <f t="shared" si="5"/>
        <v>-650</v>
      </c>
      <c r="W17" s="70"/>
      <c r="X17" s="70">
        <f t="shared" si="6"/>
        <v>714.50902224087281</v>
      </c>
      <c r="Y17" s="70">
        <f t="shared" si="7"/>
        <v>64.50902224087281</v>
      </c>
      <c r="Z17" s="70">
        <f t="shared" si="8"/>
        <v>65</v>
      </c>
      <c r="AA17" s="24">
        <f t="shared" si="9"/>
        <v>65</v>
      </c>
      <c r="AB17" s="67">
        <f t="shared" si="10"/>
        <v>715</v>
      </c>
    </row>
    <row r="18" spans="1:28" ht="15" customHeight="1" x14ac:dyDescent="0.2">
      <c r="A18" s="71">
        <v>921</v>
      </c>
      <c r="B18" s="71">
        <v>650</v>
      </c>
      <c r="C18" s="68">
        <f t="shared" si="0"/>
        <v>6.14</v>
      </c>
      <c r="D18" s="68">
        <v>269.10000000000002</v>
      </c>
      <c r="E18" s="68">
        <v>211.8</v>
      </c>
      <c r="F18" s="68">
        <f t="shared" si="1"/>
        <v>265</v>
      </c>
      <c r="G18" s="68">
        <v>0</v>
      </c>
      <c r="H18" s="68">
        <f t="shared" si="2"/>
        <v>332.75</v>
      </c>
      <c r="I18" s="68">
        <v>0</v>
      </c>
      <c r="J18" s="72">
        <f t="shared" si="11"/>
        <v>1</v>
      </c>
      <c r="K18" s="72">
        <f t="shared" si="12"/>
        <v>1</v>
      </c>
      <c r="L18" s="72">
        <f t="shared" si="13"/>
        <v>1</v>
      </c>
      <c r="M18" s="72">
        <f t="shared" ca="1" si="3"/>
        <v>1</v>
      </c>
      <c r="N18" s="26" t="s">
        <v>66</v>
      </c>
      <c r="O18" s="26">
        <f>MAX(B:B)</f>
        <v>760</v>
      </c>
      <c r="R18" s="43"/>
      <c r="S18" s="43"/>
      <c r="T18" s="22">
        <v>0</v>
      </c>
      <c r="U18" s="74">
        <f t="shared" si="4"/>
        <v>-650</v>
      </c>
      <c r="V18" s="70">
        <f t="shared" si="5"/>
        <v>-650</v>
      </c>
      <c r="W18" s="70"/>
      <c r="X18" s="70">
        <f t="shared" si="6"/>
        <v>714.50902224087281</v>
      </c>
      <c r="Y18" s="70">
        <f t="shared" si="7"/>
        <v>64.50902224087281</v>
      </c>
      <c r="Z18" s="70">
        <f t="shared" si="8"/>
        <v>65</v>
      </c>
      <c r="AA18" s="24">
        <f t="shared" si="9"/>
        <v>65</v>
      </c>
      <c r="AB18" s="67">
        <f t="shared" si="10"/>
        <v>715</v>
      </c>
    </row>
    <row r="19" spans="1:28" ht="15" customHeight="1" x14ac:dyDescent="0.25">
      <c r="A19" s="71">
        <v>1166</v>
      </c>
      <c r="B19" s="71">
        <v>650</v>
      </c>
      <c r="C19" s="68">
        <f t="shared" si="0"/>
        <v>7.77</v>
      </c>
      <c r="D19" s="68">
        <v>269.16000000000003</v>
      </c>
      <c r="E19" s="68">
        <v>211.8</v>
      </c>
      <c r="F19" s="68">
        <f t="shared" si="1"/>
        <v>271.66666666666669</v>
      </c>
      <c r="G19" s="68">
        <v>0</v>
      </c>
      <c r="H19" s="68">
        <f t="shared" si="2"/>
        <v>443.66666666666669</v>
      </c>
      <c r="I19" s="68">
        <v>0</v>
      </c>
      <c r="J19" s="72">
        <f t="shared" si="11"/>
        <v>1</v>
      </c>
      <c r="K19" s="72">
        <f t="shared" si="12"/>
        <v>1</v>
      </c>
      <c r="L19" s="72">
        <f t="shared" si="13"/>
        <v>1</v>
      </c>
      <c r="M19" s="72">
        <f t="shared" ca="1" si="3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0.9070982292014701</v>
      </c>
      <c r="R19" s="58">
        <f>MAX(AB:AB)</f>
        <v>835</v>
      </c>
      <c r="S19" s="58">
        <f>'Z-V'!P8-R19</f>
        <v>8144</v>
      </c>
      <c r="T19" s="22">
        <v>0</v>
      </c>
      <c r="U19" s="74">
        <f t="shared" si="4"/>
        <v>-650</v>
      </c>
      <c r="V19" s="70">
        <f t="shared" si="5"/>
        <v>-650</v>
      </c>
      <c r="W19" s="70"/>
      <c r="X19" s="70">
        <f t="shared" si="6"/>
        <v>714.50902224087281</v>
      </c>
      <c r="Y19" s="70">
        <f t="shared" si="7"/>
        <v>64.50902224087281</v>
      </c>
      <c r="Z19" s="70">
        <f t="shared" si="8"/>
        <v>65</v>
      </c>
      <c r="AA19" s="24">
        <f t="shared" si="9"/>
        <v>65</v>
      </c>
      <c r="AB19" s="67">
        <f t="shared" si="10"/>
        <v>715</v>
      </c>
    </row>
    <row r="20" spans="1:28" ht="15" customHeight="1" x14ac:dyDescent="0.25">
      <c r="A20" s="71">
        <v>1648</v>
      </c>
      <c r="B20" s="71">
        <v>650</v>
      </c>
      <c r="C20" s="68">
        <f t="shared" si="0"/>
        <v>10.99</v>
      </c>
      <c r="D20" s="68">
        <v>269.27999999999997</v>
      </c>
      <c r="E20" s="68">
        <v>211.8</v>
      </c>
      <c r="F20" s="68">
        <f t="shared" si="1"/>
        <v>166.5</v>
      </c>
      <c r="G20" s="68">
        <v>0</v>
      </c>
      <c r="H20" s="68">
        <f t="shared" si="2"/>
        <v>665.5</v>
      </c>
      <c r="I20" s="68">
        <v>0</v>
      </c>
      <c r="J20" s="72">
        <f t="shared" si="11"/>
        <v>1</v>
      </c>
      <c r="K20" s="72">
        <f t="shared" si="12"/>
        <v>1</v>
      </c>
      <c r="L20" s="72">
        <f t="shared" si="13"/>
        <v>1</v>
      </c>
      <c r="M20" s="72">
        <f t="shared" ca="1" si="3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0.8119122849663426</v>
      </c>
      <c r="R20" s="43">
        <f ca="1">R15-R16</f>
        <v>10069</v>
      </c>
      <c r="S20" s="43">
        <f ca="1">'Z-V'!P9-R20</f>
        <v>43411</v>
      </c>
      <c r="T20" s="22">
        <v>0</v>
      </c>
      <c r="U20" s="74">
        <f t="shared" si="4"/>
        <v>-650</v>
      </c>
      <c r="V20" s="70">
        <f t="shared" si="5"/>
        <v>-650</v>
      </c>
      <c r="W20" s="70"/>
      <c r="X20" s="70">
        <f t="shared" si="6"/>
        <v>714.50902224087281</v>
      </c>
      <c r="Y20" s="70">
        <f t="shared" si="7"/>
        <v>64.50902224087281</v>
      </c>
      <c r="Z20" s="70">
        <f t="shared" si="8"/>
        <v>65</v>
      </c>
      <c r="AA20" s="24">
        <f t="shared" si="9"/>
        <v>65</v>
      </c>
      <c r="AB20" s="67">
        <f t="shared" si="10"/>
        <v>715</v>
      </c>
    </row>
    <row r="21" spans="1:28" ht="15" customHeight="1" x14ac:dyDescent="0.25">
      <c r="A21" s="71">
        <v>1844</v>
      </c>
      <c r="B21" s="71">
        <v>650</v>
      </c>
      <c r="C21" s="68">
        <f t="shared" si="0"/>
        <v>12.29</v>
      </c>
      <c r="D21" s="68">
        <v>269.42</v>
      </c>
      <c r="E21" s="68">
        <v>211.8</v>
      </c>
      <c r="F21" s="68">
        <f t="shared" si="1"/>
        <v>137</v>
      </c>
      <c r="G21" s="68">
        <v>0</v>
      </c>
      <c r="H21" s="68">
        <f t="shared" si="2"/>
        <v>1331</v>
      </c>
      <c r="I21" s="68">
        <v>0</v>
      </c>
      <c r="J21" s="72">
        <f t="shared" si="11"/>
        <v>1</v>
      </c>
      <c r="K21" s="72">
        <f t="shared" si="12"/>
        <v>1</v>
      </c>
      <c r="L21" s="72">
        <f t="shared" si="13"/>
        <v>1</v>
      </c>
      <c r="M21" s="72">
        <f t="shared" ca="1" si="3"/>
        <v>0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0.86582640475102801</v>
      </c>
      <c r="R21" s="43">
        <f>ABS(Q12-Q17)</f>
        <v>2.9399999999999977</v>
      </c>
      <c r="S21" s="43">
        <f>'Z-V'!P10-R21</f>
        <v>18.950000000000003</v>
      </c>
      <c r="T21" s="22">
        <v>0</v>
      </c>
      <c r="U21" s="74">
        <f t="shared" si="4"/>
        <v>-650</v>
      </c>
      <c r="V21" s="70">
        <f t="shared" si="5"/>
        <v>-650</v>
      </c>
      <c r="W21" s="70"/>
      <c r="X21" s="70">
        <f t="shared" si="6"/>
        <v>714.50902224087281</v>
      </c>
      <c r="Y21" s="70">
        <f t="shared" si="7"/>
        <v>64.50902224087281</v>
      </c>
      <c r="Z21" s="70">
        <f t="shared" si="8"/>
        <v>65</v>
      </c>
      <c r="AA21" s="24">
        <f t="shared" si="9"/>
        <v>65</v>
      </c>
      <c r="AB21" s="67">
        <f t="shared" si="10"/>
        <v>715</v>
      </c>
    </row>
    <row r="22" spans="1:28" ht="15" customHeight="1" x14ac:dyDescent="0.25">
      <c r="A22" s="79">
        <v>1981</v>
      </c>
      <c r="B22" s="71">
        <v>610</v>
      </c>
      <c r="C22" s="68">
        <f t="shared" si="0"/>
        <v>13.21</v>
      </c>
      <c r="D22" s="68">
        <v>269.57</v>
      </c>
      <c r="E22" s="68">
        <v>211.75</v>
      </c>
      <c r="F22" s="80">
        <v>0</v>
      </c>
      <c r="G22" s="80">
        <v>0</v>
      </c>
      <c r="H22" s="80">
        <v>0</v>
      </c>
      <c r="I22" s="80">
        <v>0</v>
      </c>
      <c r="J22" s="72">
        <f t="shared" si="11"/>
        <v>1</v>
      </c>
      <c r="K22" s="72">
        <f t="shared" si="12"/>
        <v>1</v>
      </c>
      <c r="L22" s="72">
        <f t="shared" si="13"/>
        <v>1</v>
      </c>
      <c r="M22" s="72">
        <f t="shared" ca="1" si="3"/>
        <v>1</v>
      </c>
      <c r="N22" s="27"/>
      <c r="O22" s="27"/>
      <c r="P22" s="16" t="s">
        <v>71</v>
      </c>
      <c r="Q22" s="12">
        <f ca="1">ROUND(('Z-V'!R21*Q19+'Z-V'!R22*Q20+'Z-V'!R23*Q21)/'Z-V'!R19,4)</f>
        <v>0.87519999999999998</v>
      </c>
      <c r="R22" s="43"/>
      <c r="S22" s="43"/>
      <c r="T22" s="22">
        <v>0</v>
      </c>
      <c r="U22" s="74">
        <f t="shared" si="4"/>
        <v>-610</v>
      </c>
      <c r="V22" s="70">
        <f t="shared" si="5"/>
        <v>-610</v>
      </c>
      <c r="W22" s="70"/>
      <c r="X22" s="70">
        <f t="shared" si="6"/>
        <v>670.53923625681909</v>
      </c>
      <c r="Y22" s="70">
        <f t="shared" si="7"/>
        <v>60.539236256819095</v>
      </c>
      <c r="Z22" s="70">
        <f t="shared" si="8"/>
        <v>61</v>
      </c>
      <c r="AA22" s="24">
        <f t="shared" si="9"/>
        <v>61</v>
      </c>
      <c r="AB22" s="67">
        <f t="shared" si="10"/>
        <v>671</v>
      </c>
    </row>
    <row r="23" spans="1:28" ht="15" customHeight="1" x14ac:dyDescent="0.25">
      <c r="A23" s="71">
        <v>1760</v>
      </c>
      <c r="B23" s="71">
        <v>610</v>
      </c>
      <c r="C23" s="68">
        <f t="shared" si="0"/>
        <v>11.73</v>
      </c>
      <c r="D23" s="68">
        <v>269.70999999999998</v>
      </c>
      <c r="E23" s="68">
        <v>211.75</v>
      </c>
      <c r="F23" s="68">
        <v>0</v>
      </c>
      <c r="G23" s="68">
        <f t="shared" ref="G23:G54" si="14">($A$22-A23)/(ROW(A23)-ROW($A$22))</f>
        <v>221</v>
      </c>
      <c r="H23" s="68">
        <v>0</v>
      </c>
      <c r="I23" s="68">
        <f t="shared" ref="I23:I54" si="15">($A$22-B23)/(ROW(B23)-ROW($A$22))</f>
        <v>1371</v>
      </c>
      <c r="J23" s="72">
        <f t="shared" si="11"/>
        <v>1</v>
      </c>
      <c r="K23" s="72">
        <f t="shared" si="12"/>
        <v>1</v>
      </c>
      <c r="L23" s="72">
        <f t="shared" si="13"/>
        <v>1</v>
      </c>
      <c r="M23" s="72">
        <f t="shared" ca="1" si="3"/>
        <v>0</v>
      </c>
      <c r="N23" s="26"/>
      <c r="O23" s="26"/>
      <c r="P23" s="25"/>
      <c r="Q23" s="25"/>
      <c r="T23" s="22">
        <v>0</v>
      </c>
      <c r="U23" s="74">
        <f t="shared" si="4"/>
        <v>-610</v>
      </c>
      <c r="V23" s="70">
        <f t="shared" si="5"/>
        <v>-610</v>
      </c>
      <c r="W23" s="70"/>
      <c r="X23" s="70">
        <f t="shared" si="6"/>
        <v>670.53923625681909</v>
      </c>
      <c r="Y23" s="70">
        <f t="shared" si="7"/>
        <v>60.539236256819095</v>
      </c>
      <c r="Z23" s="70">
        <f t="shared" si="8"/>
        <v>61</v>
      </c>
      <c r="AA23" s="24">
        <f t="shared" si="9"/>
        <v>61</v>
      </c>
      <c r="AB23" s="67">
        <f t="shared" si="10"/>
        <v>671</v>
      </c>
    </row>
    <row r="24" spans="1:28" ht="15" customHeight="1" x14ac:dyDescent="0.25">
      <c r="A24" s="71">
        <v>1798</v>
      </c>
      <c r="B24" s="71">
        <v>610</v>
      </c>
      <c r="C24" s="68">
        <f t="shared" si="0"/>
        <v>11.99</v>
      </c>
      <c r="D24" s="68">
        <v>269.85000000000002</v>
      </c>
      <c r="E24" s="68">
        <v>211.75</v>
      </c>
      <c r="F24" s="68">
        <v>0</v>
      </c>
      <c r="G24" s="68">
        <f t="shared" si="14"/>
        <v>91.5</v>
      </c>
      <c r="H24" s="68">
        <v>0</v>
      </c>
      <c r="I24" s="68">
        <f t="shared" si="15"/>
        <v>685.5</v>
      </c>
      <c r="J24" s="72">
        <f t="shared" si="11"/>
        <v>1</v>
      </c>
      <c r="K24" s="72">
        <f t="shared" si="12"/>
        <v>1</v>
      </c>
      <c r="L24" s="72">
        <f t="shared" si="13"/>
        <v>1</v>
      </c>
      <c r="M24" s="72">
        <f t="shared" ca="1" si="3"/>
        <v>1</v>
      </c>
      <c r="N24" s="26"/>
      <c r="O24" s="26"/>
      <c r="P24" s="25"/>
      <c r="Q24" s="25"/>
      <c r="T24" s="22">
        <v>0</v>
      </c>
      <c r="U24" s="74">
        <f t="shared" si="4"/>
        <v>-610</v>
      </c>
      <c r="V24" s="70">
        <f t="shared" si="5"/>
        <v>-610</v>
      </c>
      <c r="W24" s="70"/>
      <c r="X24" s="70">
        <f t="shared" si="6"/>
        <v>670.53923625681909</v>
      </c>
      <c r="Y24" s="70">
        <f t="shared" si="7"/>
        <v>60.539236256819095</v>
      </c>
      <c r="Z24" s="70">
        <f t="shared" si="8"/>
        <v>61</v>
      </c>
      <c r="AA24" s="24">
        <f t="shared" si="9"/>
        <v>61</v>
      </c>
      <c r="AB24" s="67">
        <f t="shared" si="10"/>
        <v>671</v>
      </c>
    </row>
    <row r="25" spans="1:28" ht="15" customHeight="1" x14ac:dyDescent="0.25">
      <c r="A25" s="71">
        <v>1828</v>
      </c>
      <c r="B25" s="71">
        <v>610</v>
      </c>
      <c r="C25" s="68">
        <f t="shared" si="0"/>
        <v>12.19</v>
      </c>
      <c r="D25" s="68">
        <v>269.99</v>
      </c>
      <c r="E25" s="68">
        <v>211.75</v>
      </c>
      <c r="F25" s="68">
        <v>0</v>
      </c>
      <c r="G25" s="68">
        <f t="shared" si="14"/>
        <v>51</v>
      </c>
      <c r="H25" s="68">
        <v>0</v>
      </c>
      <c r="I25" s="68">
        <f t="shared" si="15"/>
        <v>457</v>
      </c>
      <c r="J25" s="72">
        <f t="shared" si="11"/>
        <v>1</v>
      </c>
      <c r="K25" s="72">
        <f t="shared" si="12"/>
        <v>1</v>
      </c>
      <c r="L25" s="72">
        <f t="shared" si="13"/>
        <v>1</v>
      </c>
      <c r="M25" s="72">
        <f t="shared" ca="1" si="3"/>
        <v>1</v>
      </c>
      <c r="N25" s="26"/>
      <c r="O25" s="26"/>
      <c r="P25" s="25"/>
      <c r="Q25" s="25"/>
      <c r="T25" s="22">
        <v>0</v>
      </c>
      <c r="U25" s="74">
        <f t="shared" si="4"/>
        <v>-610</v>
      </c>
      <c r="V25" s="70">
        <f t="shared" si="5"/>
        <v>-610</v>
      </c>
      <c r="W25" s="70"/>
      <c r="X25" s="70">
        <f t="shared" si="6"/>
        <v>670.53923625681909</v>
      </c>
      <c r="Y25" s="70">
        <f t="shared" si="7"/>
        <v>60.539236256819095</v>
      </c>
      <c r="Z25" s="70">
        <f t="shared" si="8"/>
        <v>61</v>
      </c>
      <c r="AA25" s="24">
        <f t="shared" si="9"/>
        <v>61</v>
      </c>
      <c r="AB25" s="67">
        <f t="shared" si="10"/>
        <v>671</v>
      </c>
    </row>
    <row r="26" spans="1:28" ht="15" customHeight="1" x14ac:dyDescent="0.25">
      <c r="A26" s="71">
        <v>1571</v>
      </c>
      <c r="B26" s="71">
        <v>610</v>
      </c>
      <c r="C26" s="68">
        <f t="shared" si="0"/>
        <v>10.47</v>
      </c>
      <c r="D26" s="68">
        <v>270.08999999999997</v>
      </c>
      <c r="E26" s="68">
        <v>211.75</v>
      </c>
      <c r="F26" s="68">
        <v>0</v>
      </c>
      <c r="G26" s="68">
        <f t="shared" si="14"/>
        <v>102.5</v>
      </c>
      <c r="H26" s="68">
        <v>0</v>
      </c>
      <c r="I26" s="68">
        <f t="shared" si="15"/>
        <v>342.75</v>
      </c>
      <c r="J26" s="72">
        <f t="shared" si="11"/>
        <v>1</v>
      </c>
      <c r="K26" s="72">
        <f t="shared" si="12"/>
        <v>1</v>
      </c>
      <c r="L26" s="72">
        <f t="shared" si="13"/>
        <v>1</v>
      </c>
      <c r="M26" s="72">
        <f t="shared" ca="1" si="3"/>
        <v>1</v>
      </c>
      <c r="N26" s="26"/>
      <c r="O26" s="26"/>
      <c r="P26" s="25"/>
      <c r="Q26" s="25"/>
      <c r="T26" s="22">
        <v>0</v>
      </c>
      <c r="U26" s="74">
        <f t="shared" si="4"/>
        <v>-610</v>
      </c>
      <c r="V26" s="70">
        <f t="shared" si="5"/>
        <v>-610</v>
      </c>
      <c r="W26" s="70"/>
      <c r="X26" s="70">
        <f t="shared" si="6"/>
        <v>670.53923625681909</v>
      </c>
      <c r="Y26" s="70">
        <f t="shared" si="7"/>
        <v>60.539236256819095</v>
      </c>
      <c r="Z26" s="70">
        <f t="shared" si="8"/>
        <v>61</v>
      </c>
      <c r="AA26" s="24">
        <f t="shared" si="9"/>
        <v>61</v>
      </c>
      <c r="AB26" s="67">
        <f t="shared" si="10"/>
        <v>671</v>
      </c>
    </row>
    <row r="27" spans="1:28" ht="15" customHeight="1" x14ac:dyDescent="0.25">
      <c r="A27" s="71">
        <v>1578</v>
      </c>
      <c r="B27" s="79">
        <v>570</v>
      </c>
      <c r="C27" s="68">
        <f t="shared" si="0"/>
        <v>10.52</v>
      </c>
      <c r="D27" s="68">
        <v>270.2</v>
      </c>
      <c r="E27" s="68">
        <v>211.7</v>
      </c>
      <c r="F27" s="68">
        <v>0</v>
      </c>
      <c r="G27" s="68">
        <f t="shared" si="14"/>
        <v>80.599999999999994</v>
      </c>
      <c r="H27" s="68">
        <v>0</v>
      </c>
      <c r="I27" s="68">
        <f t="shared" si="15"/>
        <v>282.2</v>
      </c>
      <c r="J27" s="72">
        <f t="shared" si="11"/>
        <v>1</v>
      </c>
      <c r="K27" s="72">
        <f t="shared" si="12"/>
        <v>1</v>
      </c>
      <c r="L27" s="72">
        <f t="shared" si="13"/>
        <v>1</v>
      </c>
      <c r="M27" s="72">
        <f t="shared" ca="1" si="3"/>
        <v>1</v>
      </c>
      <c r="N27" s="26"/>
      <c r="O27" s="26"/>
      <c r="P27" s="25"/>
      <c r="Q27" s="25"/>
      <c r="T27" s="22">
        <v>0</v>
      </c>
      <c r="U27" s="74">
        <f t="shared" si="4"/>
        <v>-570</v>
      </c>
      <c r="V27" s="70">
        <f t="shared" si="5"/>
        <v>-570</v>
      </c>
      <c r="W27" s="70"/>
      <c r="X27" s="70">
        <f t="shared" si="6"/>
        <v>626.56945027276549</v>
      </c>
      <c r="Y27" s="70">
        <f t="shared" si="7"/>
        <v>56.569450272765494</v>
      </c>
      <c r="Z27" s="70">
        <f t="shared" si="8"/>
        <v>57</v>
      </c>
      <c r="AA27" s="24">
        <f t="shared" si="9"/>
        <v>57</v>
      </c>
      <c r="AB27" s="67">
        <f t="shared" si="10"/>
        <v>627</v>
      </c>
    </row>
    <row r="28" spans="1:28" ht="15" customHeight="1" x14ac:dyDescent="0.25">
      <c r="A28" s="71">
        <v>1468</v>
      </c>
      <c r="B28" s="71">
        <v>570</v>
      </c>
      <c r="C28" s="68">
        <f t="shared" si="0"/>
        <v>9.7899999999999991</v>
      </c>
      <c r="D28" s="68">
        <v>270.3</v>
      </c>
      <c r="E28" s="68">
        <v>211.7</v>
      </c>
      <c r="F28" s="68">
        <v>0</v>
      </c>
      <c r="G28" s="68">
        <f t="shared" si="14"/>
        <v>85.5</v>
      </c>
      <c r="H28" s="68">
        <v>0</v>
      </c>
      <c r="I28" s="68">
        <f t="shared" si="15"/>
        <v>235.16666666666666</v>
      </c>
      <c r="J28" s="72">
        <f t="shared" si="11"/>
        <v>1</v>
      </c>
      <c r="K28" s="72">
        <f t="shared" si="12"/>
        <v>1</v>
      </c>
      <c r="L28" s="72">
        <f t="shared" si="13"/>
        <v>1</v>
      </c>
      <c r="M28" s="72">
        <f t="shared" ca="1" si="3"/>
        <v>0</v>
      </c>
      <c r="N28" s="26"/>
      <c r="O28" s="26"/>
      <c r="P28" s="25"/>
      <c r="Q28" s="25"/>
      <c r="T28" s="22">
        <v>0</v>
      </c>
      <c r="U28" s="74">
        <f t="shared" si="4"/>
        <v>-570</v>
      </c>
      <c r="V28" s="70">
        <f t="shared" si="5"/>
        <v>-570</v>
      </c>
      <c r="W28" s="70"/>
      <c r="X28" s="70">
        <f t="shared" si="6"/>
        <v>626.56945027276549</v>
      </c>
      <c r="Y28" s="70">
        <f t="shared" si="7"/>
        <v>56.569450272765494</v>
      </c>
      <c r="Z28" s="70">
        <f t="shared" si="8"/>
        <v>57</v>
      </c>
      <c r="AA28" s="24">
        <f t="shared" si="9"/>
        <v>57</v>
      </c>
      <c r="AB28" s="67">
        <f t="shared" si="10"/>
        <v>627</v>
      </c>
    </row>
    <row r="29" spans="1:28" ht="15" customHeight="1" x14ac:dyDescent="0.25">
      <c r="A29" s="71">
        <v>1261</v>
      </c>
      <c r="B29" s="71">
        <v>570</v>
      </c>
      <c r="C29" s="68">
        <f t="shared" si="0"/>
        <v>8.41</v>
      </c>
      <c r="D29" s="68">
        <v>270.38</v>
      </c>
      <c r="E29" s="68">
        <v>211.7</v>
      </c>
      <c r="F29" s="68">
        <v>0</v>
      </c>
      <c r="G29" s="68">
        <f t="shared" si="14"/>
        <v>102.85714285714286</v>
      </c>
      <c r="H29" s="68">
        <v>0</v>
      </c>
      <c r="I29" s="68">
        <f t="shared" si="15"/>
        <v>201.57142857142858</v>
      </c>
      <c r="J29" s="72">
        <f t="shared" si="11"/>
        <v>1</v>
      </c>
      <c r="K29" s="72">
        <f t="shared" si="12"/>
        <v>1</v>
      </c>
      <c r="L29" s="72">
        <f t="shared" si="13"/>
        <v>1</v>
      </c>
      <c r="M29" s="72">
        <f t="shared" ca="1" si="3"/>
        <v>1</v>
      </c>
      <c r="N29" s="26"/>
      <c r="O29" s="26"/>
      <c r="P29" s="25"/>
      <c r="Q29" s="25"/>
      <c r="T29" s="22">
        <v>0</v>
      </c>
      <c r="U29" s="74">
        <f t="shared" si="4"/>
        <v>-570</v>
      </c>
      <c r="V29" s="70">
        <f t="shared" si="5"/>
        <v>-570</v>
      </c>
      <c r="W29" s="70"/>
      <c r="X29" s="70">
        <f t="shared" si="6"/>
        <v>626.56945027276549</v>
      </c>
      <c r="Y29" s="70">
        <f t="shared" si="7"/>
        <v>56.569450272765494</v>
      </c>
      <c r="Z29" s="70">
        <f t="shared" si="8"/>
        <v>57</v>
      </c>
      <c r="AA29" s="24">
        <f t="shared" si="9"/>
        <v>57</v>
      </c>
      <c r="AB29" s="67">
        <f t="shared" si="10"/>
        <v>627</v>
      </c>
    </row>
    <row r="30" spans="1:28" ht="15" customHeight="1" x14ac:dyDescent="0.25">
      <c r="A30" s="71">
        <v>1314</v>
      </c>
      <c r="B30" s="71">
        <v>570</v>
      </c>
      <c r="C30" s="68">
        <f t="shared" si="0"/>
        <v>8.76</v>
      </c>
      <c r="D30" s="68">
        <v>270.45999999999998</v>
      </c>
      <c r="E30" s="68">
        <v>211.7</v>
      </c>
      <c r="F30" s="68">
        <v>0</v>
      </c>
      <c r="G30" s="68">
        <f t="shared" si="14"/>
        <v>83.375</v>
      </c>
      <c r="H30" s="68">
        <v>0</v>
      </c>
      <c r="I30" s="68">
        <f t="shared" si="15"/>
        <v>176.375</v>
      </c>
      <c r="J30" s="72">
        <f t="shared" si="11"/>
        <v>1</v>
      </c>
      <c r="K30" s="72">
        <f t="shared" si="12"/>
        <v>1</v>
      </c>
      <c r="L30" s="72">
        <f t="shared" si="13"/>
        <v>1</v>
      </c>
      <c r="M30" s="72">
        <f t="shared" ca="1" si="3"/>
        <v>1</v>
      </c>
      <c r="N30" s="26"/>
      <c r="O30" s="26"/>
      <c r="P30" s="25"/>
      <c r="Q30" s="25"/>
      <c r="T30" s="22">
        <v>0</v>
      </c>
      <c r="U30" s="74">
        <f t="shared" si="4"/>
        <v>-570</v>
      </c>
      <c r="V30" s="70">
        <f t="shared" si="5"/>
        <v>-570</v>
      </c>
      <c r="W30" s="70"/>
      <c r="X30" s="70">
        <f t="shared" si="6"/>
        <v>626.56945027276549</v>
      </c>
      <c r="Y30" s="70">
        <f t="shared" si="7"/>
        <v>56.569450272765494</v>
      </c>
      <c r="Z30" s="70">
        <f t="shared" si="8"/>
        <v>57</v>
      </c>
      <c r="AA30" s="24">
        <f t="shared" si="9"/>
        <v>57</v>
      </c>
      <c r="AB30" s="67">
        <f t="shared" si="10"/>
        <v>627</v>
      </c>
    </row>
    <row r="31" spans="1:28" ht="15" customHeight="1" x14ac:dyDescent="0.25">
      <c r="A31" s="71">
        <v>814</v>
      </c>
      <c r="B31" s="71">
        <v>570</v>
      </c>
      <c r="C31" s="68">
        <f t="shared" si="0"/>
        <v>5.43</v>
      </c>
      <c r="D31" s="68">
        <v>270.48</v>
      </c>
      <c r="E31" s="68">
        <v>211.7</v>
      </c>
      <c r="F31" s="68">
        <v>0</v>
      </c>
      <c r="G31" s="68">
        <f t="shared" si="14"/>
        <v>129.66666666666666</v>
      </c>
      <c r="H31" s="68">
        <v>0</v>
      </c>
      <c r="I31" s="68">
        <f t="shared" si="15"/>
        <v>156.77777777777777</v>
      </c>
      <c r="J31" s="72">
        <f t="shared" si="11"/>
        <v>1</v>
      </c>
      <c r="K31" s="72">
        <f t="shared" si="12"/>
        <v>1</v>
      </c>
      <c r="L31" s="72">
        <f t="shared" si="13"/>
        <v>1</v>
      </c>
      <c r="M31" s="72">
        <f t="shared" ca="1" si="3"/>
        <v>0</v>
      </c>
      <c r="N31" s="26"/>
      <c r="O31" s="26"/>
      <c r="P31" s="25"/>
      <c r="Q31" s="25"/>
      <c r="T31" s="22">
        <v>0</v>
      </c>
      <c r="U31" s="74">
        <f t="shared" si="4"/>
        <v>-570</v>
      </c>
      <c r="V31" s="70">
        <f t="shared" si="5"/>
        <v>-570</v>
      </c>
      <c r="W31" s="70"/>
      <c r="X31" s="70">
        <f t="shared" si="6"/>
        <v>626.56945027276549</v>
      </c>
      <c r="Y31" s="70">
        <f t="shared" si="7"/>
        <v>56.569450272765494</v>
      </c>
      <c r="Z31" s="70">
        <f t="shared" si="8"/>
        <v>57</v>
      </c>
      <c r="AA31" s="24">
        <f t="shared" si="9"/>
        <v>57</v>
      </c>
      <c r="AB31" s="67">
        <f t="shared" si="10"/>
        <v>627</v>
      </c>
    </row>
    <row r="32" spans="1:28" ht="15" customHeight="1" x14ac:dyDescent="0.25">
      <c r="A32" s="71">
        <v>1216</v>
      </c>
      <c r="B32" s="71">
        <v>530</v>
      </c>
      <c r="C32" s="68">
        <f t="shared" si="0"/>
        <v>8.11</v>
      </c>
      <c r="D32" s="68">
        <v>270.56</v>
      </c>
      <c r="E32" s="68">
        <v>211.64</v>
      </c>
      <c r="F32" s="68">
        <v>0</v>
      </c>
      <c r="G32" s="68">
        <f t="shared" si="14"/>
        <v>76.5</v>
      </c>
      <c r="H32" s="68">
        <v>0</v>
      </c>
      <c r="I32" s="68">
        <f t="shared" si="15"/>
        <v>145.1</v>
      </c>
      <c r="J32" s="72">
        <f t="shared" si="11"/>
        <v>1</v>
      </c>
      <c r="K32" s="72">
        <f t="shared" si="12"/>
        <v>1</v>
      </c>
      <c r="L32" s="72">
        <f t="shared" si="13"/>
        <v>1</v>
      </c>
      <c r="M32" s="72">
        <f t="shared" ca="1" si="3"/>
        <v>1</v>
      </c>
      <c r="N32" s="26"/>
      <c r="O32" s="26"/>
      <c r="P32" s="25"/>
      <c r="Q32" s="25"/>
      <c r="T32" s="22">
        <v>0</v>
      </c>
      <c r="U32" s="74">
        <f t="shared" si="4"/>
        <v>-530</v>
      </c>
      <c r="V32" s="70">
        <f t="shared" si="5"/>
        <v>-530</v>
      </c>
      <c r="W32" s="70"/>
      <c r="X32" s="70">
        <f t="shared" si="6"/>
        <v>582.59966428871178</v>
      </c>
      <c r="Y32" s="70">
        <f t="shared" si="7"/>
        <v>52.599664288711779</v>
      </c>
      <c r="Z32" s="70">
        <f t="shared" si="8"/>
        <v>53</v>
      </c>
      <c r="AA32" s="24">
        <f t="shared" si="9"/>
        <v>53</v>
      </c>
      <c r="AB32" s="67">
        <f t="shared" si="10"/>
        <v>583</v>
      </c>
    </row>
    <row r="33" spans="1:28" ht="15" customHeight="1" x14ac:dyDescent="0.25">
      <c r="A33" s="71">
        <v>966</v>
      </c>
      <c r="B33" s="71">
        <v>530</v>
      </c>
      <c r="C33" s="68">
        <f t="shared" si="0"/>
        <v>6.44</v>
      </c>
      <c r="D33" s="68">
        <v>270.61</v>
      </c>
      <c r="E33" s="68">
        <v>211.64</v>
      </c>
      <c r="F33" s="68">
        <v>0</v>
      </c>
      <c r="G33" s="68">
        <f t="shared" si="14"/>
        <v>92.272727272727266</v>
      </c>
      <c r="H33" s="68">
        <v>0</v>
      </c>
      <c r="I33" s="68">
        <f t="shared" si="15"/>
        <v>131.90909090909091</v>
      </c>
      <c r="J33" s="72">
        <f t="shared" si="11"/>
        <v>1</v>
      </c>
      <c r="K33" s="72">
        <f t="shared" si="12"/>
        <v>1</v>
      </c>
      <c r="L33" s="72">
        <f t="shared" si="13"/>
        <v>1</v>
      </c>
      <c r="M33" s="72">
        <f t="shared" ca="1" si="3"/>
        <v>0</v>
      </c>
      <c r="N33" s="26"/>
      <c r="O33" s="26"/>
      <c r="P33" s="25"/>
      <c r="Q33" s="25"/>
      <c r="T33" s="22">
        <v>0</v>
      </c>
      <c r="U33" s="74">
        <f t="shared" si="4"/>
        <v>-530</v>
      </c>
      <c r="V33" s="70">
        <f t="shared" si="5"/>
        <v>-530</v>
      </c>
      <c r="W33" s="70"/>
      <c r="X33" s="70">
        <f t="shared" si="6"/>
        <v>582.59966428871178</v>
      </c>
      <c r="Y33" s="70">
        <f t="shared" si="7"/>
        <v>52.599664288711779</v>
      </c>
      <c r="Z33" s="70">
        <f t="shared" si="8"/>
        <v>53</v>
      </c>
      <c r="AA33" s="24">
        <f t="shared" si="9"/>
        <v>53</v>
      </c>
      <c r="AB33" s="67">
        <f t="shared" si="10"/>
        <v>583</v>
      </c>
    </row>
    <row r="34" spans="1:28" ht="15" customHeight="1" x14ac:dyDescent="0.25">
      <c r="A34" s="71">
        <v>1020</v>
      </c>
      <c r="B34" s="71">
        <v>530</v>
      </c>
      <c r="C34" s="68">
        <f t="shared" ref="C34:C65" si="16">ROUND(A34/150,2)</f>
        <v>6.8</v>
      </c>
      <c r="D34" s="68">
        <v>270.66000000000003</v>
      </c>
      <c r="E34" s="68">
        <v>211.64</v>
      </c>
      <c r="F34" s="68">
        <v>0</v>
      </c>
      <c r="G34" s="68">
        <f t="shared" si="14"/>
        <v>80.083333333333329</v>
      </c>
      <c r="H34" s="68">
        <v>0</v>
      </c>
      <c r="I34" s="68">
        <f t="shared" si="15"/>
        <v>120.91666666666667</v>
      </c>
      <c r="J34" s="72">
        <f t="shared" si="11"/>
        <v>1</v>
      </c>
      <c r="K34" s="72">
        <f t="shared" si="12"/>
        <v>1</v>
      </c>
      <c r="L34" s="72">
        <f t="shared" si="13"/>
        <v>1</v>
      </c>
      <c r="M34" s="72">
        <f t="shared" ref="M34:M65" ca="1" si="17">IF(RAND()&lt;0.5,0,1)</f>
        <v>0</v>
      </c>
      <c r="N34" s="26"/>
      <c r="O34" s="26"/>
      <c r="P34" s="25"/>
      <c r="Q34" s="25"/>
      <c r="T34" s="22">
        <v>0</v>
      </c>
      <c r="U34" s="74">
        <f t="shared" ref="U34:U65" si="18">T34-B34</f>
        <v>-530</v>
      </c>
      <c r="V34" s="70">
        <f t="shared" ref="V34:V65" si="19">ROUND(U34,0)</f>
        <v>-530</v>
      </c>
      <c r="W34" s="70"/>
      <c r="X34" s="70">
        <f t="shared" ref="X34:X65" si="20">B34/$W$2*$W$3</f>
        <v>582.59966428871178</v>
      </c>
      <c r="Y34" s="70">
        <f t="shared" ref="Y34:Y65" si="21">X34-B34</f>
        <v>52.599664288711779</v>
      </c>
      <c r="Z34" s="70">
        <f t="shared" ref="Z34:Z65" si="22">ROUND(Y34,0)</f>
        <v>53</v>
      </c>
      <c r="AA34" s="24">
        <f t="shared" ref="AA34:AA65" si="23">IF(V34&gt;=0,V34,Z34)</f>
        <v>53</v>
      </c>
      <c r="AB34" s="67">
        <f t="shared" ref="AB34:AB65" si="24">B34+AA34</f>
        <v>583</v>
      </c>
    </row>
    <row r="35" spans="1:28" ht="15" customHeight="1" x14ac:dyDescent="0.25">
      <c r="A35" s="71">
        <v>1017</v>
      </c>
      <c r="B35" s="71">
        <v>530</v>
      </c>
      <c r="C35" s="68">
        <f t="shared" si="16"/>
        <v>6.78</v>
      </c>
      <c r="D35" s="68">
        <v>270.70999999999998</v>
      </c>
      <c r="E35" s="68">
        <v>211.64</v>
      </c>
      <c r="F35" s="68">
        <v>0</v>
      </c>
      <c r="G35" s="68">
        <f t="shared" si="14"/>
        <v>74.15384615384616</v>
      </c>
      <c r="H35" s="68">
        <v>0</v>
      </c>
      <c r="I35" s="68">
        <f t="shared" si="15"/>
        <v>111.61538461538461</v>
      </c>
      <c r="J35" s="72">
        <f t="shared" ref="J35:J66" si="25">IF(ABS(B35-B34)&lt;=50,1,0)</f>
        <v>1</v>
      </c>
      <c r="K35" s="72">
        <f t="shared" ref="K35:K66" si="26">IF(ABS((B35-B34))&lt;=50,1,IF((B35-B34)*($B$4-$B$2)&gt;=0,1,-1))</f>
        <v>1</v>
      </c>
      <c r="L35" s="72">
        <f t="shared" si="13"/>
        <v>1</v>
      </c>
      <c r="M35" s="72">
        <f t="shared" ca="1" si="17"/>
        <v>1</v>
      </c>
      <c r="N35" s="26"/>
      <c r="O35" s="26"/>
      <c r="P35" s="25"/>
      <c r="Q35" s="25"/>
      <c r="T35" s="22">
        <v>0</v>
      </c>
      <c r="U35" s="74">
        <f t="shared" si="18"/>
        <v>-530</v>
      </c>
      <c r="V35" s="70">
        <f t="shared" si="19"/>
        <v>-530</v>
      </c>
      <c r="W35" s="70"/>
      <c r="X35" s="70">
        <f t="shared" si="20"/>
        <v>582.59966428871178</v>
      </c>
      <c r="Y35" s="70">
        <f t="shared" si="21"/>
        <v>52.599664288711779</v>
      </c>
      <c r="Z35" s="70">
        <f t="shared" si="22"/>
        <v>53</v>
      </c>
      <c r="AA35" s="24">
        <f t="shared" si="23"/>
        <v>53</v>
      </c>
      <c r="AB35" s="67">
        <f t="shared" si="24"/>
        <v>583</v>
      </c>
    </row>
    <row r="36" spans="1:28" ht="15" customHeight="1" x14ac:dyDescent="0.25">
      <c r="A36" s="71">
        <v>916</v>
      </c>
      <c r="B36" s="71">
        <v>530</v>
      </c>
      <c r="C36" s="68">
        <f t="shared" si="16"/>
        <v>6.11</v>
      </c>
      <c r="D36" s="68">
        <v>270.75</v>
      </c>
      <c r="E36" s="68">
        <v>211.64</v>
      </c>
      <c r="F36" s="68">
        <v>0</v>
      </c>
      <c r="G36" s="68">
        <f t="shared" si="14"/>
        <v>76.071428571428569</v>
      </c>
      <c r="H36" s="68">
        <v>0</v>
      </c>
      <c r="I36" s="68">
        <f t="shared" si="15"/>
        <v>103.64285714285714</v>
      </c>
      <c r="J36" s="72">
        <f t="shared" si="25"/>
        <v>1</v>
      </c>
      <c r="K36" s="72">
        <f t="shared" si="26"/>
        <v>1</v>
      </c>
      <c r="L36" s="72">
        <f t="shared" si="13"/>
        <v>1</v>
      </c>
      <c r="M36" s="72">
        <f t="shared" ca="1" si="17"/>
        <v>0</v>
      </c>
      <c r="N36" s="26"/>
      <c r="O36" s="26"/>
      <c r="P36" s="25"/>
      <c r="Q36" s="25"/>
      <c r="T36" s="22">
        <v>0</v>
      </c>
      <c r="U36" s="74">
        <f t="shared" si="18"/>
        <v>-530</v>
      </c>
      <c r="V36" s="70">
        <f t="shared" si="19"/>
        <v>-530</v>
      </c>
      <c r="W36" s="70"/>
      <c r="X36" s="70">
        <f t="shared" si="20"/>
        <v>582.59966428871178</v>
      </c>
      <c r="Y36" s="70">
        <f t="shared" si="21"/>
        <v>52.599664288711779</v>
      </c>
      <c r="Z36" s="70">
        <f t="shared" si="22"/>
        <v>53</v>
      </c>
      <c r="AA36" s="24">
        <f t="shared" si="23"/>
        <v>53</v>
      </c>
      <c r="AB36" s="67">
        <f t="shared" si="24"/>
        <v>583</v>
      </c>
    </row>
    <row r="37" spans="1:28" ht="15" customHeight="1" x14ac:dyDescent="0.25">
      <c r="A37" s="71">
        <v>1068</v>
      </c>
      <c r="B37" s="71">
        <v>490</v>
      </c>
      <c r="C37" s="68">
        <f t="shared" si="16"/>
        <v>7.12</v>
      </c>
      <c r="D37" s="68">
        <v>270.82</v>
      </c>
      <c r="E37" s="68">
        <v>211.59</v>
      </c>
      <c r="F37" s="68">
        <v>0</v>
      </c>
      <c r="G37" s="68">
        <f t="shared" si="14"/>
        <v>60.866666666666667</v>
      </c>
      <c r="H37" s="68">
        <v>0</v>
      </c>
      <c r="I37" s="68">
        <f t="shared" si="15"/>
        <v>99.4</v>
      </c>
      <c r="J37" s="72">
        <f t="shared" si="25"/>
        <v>1</v>
      </c>
      <c r="K37" s="72">
        <f t="shared" si="26"/>
        <v>1</v>
      </c>
      <c r="L37" s="72">
        <f t="shared" si="13"/>
        <v>1</v>
      </c>
      <c r="M37" s="72">
        <f t="shared" ca="1" si="17"/>
        <v>0</v>
      </c>
      <c r="N37" s="26"/>
      <c r="O37" s="26"/>
      <c r="P37" s="25"/>
      <c r="Q37" s="25"/>
      <c r="T37" s="22">
        <v>0</v>
      </c>
      <c r="U37" s="74">
        <f t="shared" si="18"/>
        <v>-490</v>
      </c>
      <c r="V37" s="70">
        <f t="shared" si="19"/>
        <v>-490</v>
      </c>
      <c r="W37" s="70"/>
      <c r="X37" s="70">
        <f t="shared" si="20"/>
        <v>538.62987830465795</v>
      </c>
      <c r="Y37" s="70">
        <f t="shared" si="21"/>
        <v>48.62987830465795</v>
      </c>
      <c r="Z37" s="70">
        <f t="shared" si="22"/>
        <v>49</v>
      </c>
      <c r="AA37" s="24">
        <f t="shared" si="23"/>
        <v>49</v>
      </c>
      <c r="AB37" s="67">
        <f t="shared" si="24"/>
        <v>539</v>
      </c>
    </row>
    <row r="38" spans="1:28" ht="15" customHeight="1" x14ac:dyDescent="0.25">
      <c r="A38" s="71">
        <v>1017</v>
      </c>
      <c r="B38" s="71">
        <v>490</v>
      </c>
      <c r="C38" s="68">
        <f t="shared" si="16"/>
        <v>6.78</v>
      </c>
      <c r="D38" s="68">
        <v>270.88</v>
      </c>
      <c r="E38" s="68">
        <v>211.59</v>
      </c>
      <c r="F38" s="68">
        <v>0</v>
      </c>
      <c r="G38" s="68">
        <f t="shared" si="14"/>
        <v>60.25</v>
      </c>
      <c r="H38" s="68">
        <v>0</v>
      </c>
      <c r="I38" s="68">
        <f t="shared" si="15"/>
        <v>93.1875</v>
      </c>
      <c r="J38" s="72">
        <f t="shared" si="25"/>
        <v>1</v>
      </c>
      <c r="K38" s="72">
        <f t="shared" si="26"/>
        <v>1</v>
      </c>
      <c r="L38" s="72">
        <f t="shared" si="13"/>
        <v>1</v>
      </c>
      <c r="M38" s="72">
        <f t="shared" ca="1" si="17"/>
        <v>1</v>
      </c>
      <c r="N38" s="26"/>
      <c r="O38" s="26"/>
      <c r="P38" s="25"/>
      <c r="Q38" s="25"/>
      <c r="T38" s="22">
        <v>0</v>
      </c>
      <c r="U38" s="74">
        <f t="shared" si="18"/>
        <v>-490</v>
      </c>
      <c r="V38" s="70">
        <f t="shared" si="19"/>
        <v>-490</v>
      </c>
      <c r="W38" s="70"/>
      <c r="X38" s="70">
        <f t="shared" si="20"/>
        <v>538.62987830465795</v>
      </c>
      <c r="Y38" s="70">
        <f t="shared" si="21"/>
        <v>48.62987830465795</v>
      </c>
      <c r="Z38" s="70">
        <f t="shared" si="22"/>
        <v>49</v>
      </c>
      <c r="AA38" s="24">
        <f t="shared" si="23"/>
        <v>49</v>
      </c>
      <c r="AB38" s="67">
        <f t="shared" si="24"/>
        <v>539</v>
      </c>
    </row>
    <row r="39" spans="1:28" ht="15" customHeight="1" x14ac:dyDescent="0.25">
      <c r="A39" s="71">
        <v>1016</v>
      </c>
      <c r="B39" s="71">
        <v>490</v>
      </c>
      <c r="C39" s="68">
        <f t="shared" si="16"/>
        <v>6.77</v>
      </c>
      <c r="D39" s="68">
        <v>270.93</v>
      </c>
      <c r="E39" s="68">
        <v>211.59</v>
      </c>
      <c r="F39" s="68">
        <v>0</v>
      </c>
      <c r="G39" s="68">
        <f t="shared" si="14"/>
        <v>56.764705882352942</v>
      </c>
      <c r="H39" s="68">
        <v>0</v>
      </c>
      <c r="I39" s="68">
        <f t="shared" si="15"/>
        <v>87.705882352941174</v>
      </c>
      <c r="J39" s="72">
        <f t="shared" si="25"/>
        <v>1</v>
      </c>
      <c r="K39" s="72">
        <f t="shared" si="26"/>
        <v>1</v>
      </c>
      <c r="L39" s="72">
        <f t="shared" ref="L39:L70" si="27">IF(OR(COUNTIF(K35:K39,1)=5,COUNTIF(K35:K39,-1)=5),1,0)</f>
        <v>1</v>
      </c>
      <c r="M39" s="72">
        <f t="shared" ca="1" si="17"/>
        <v>1</v>
      </c>
      <c r="N39" s="26"/>
      <c r="O39" s="26"/>
      <c r="P39" s="25"/>
      <c r="Q39" s="25"/>
      <c r="T39" s="22">
        <v>0</v>
      </c>
      <c r="U39" s="74">
        <f t="shared" si="18"/>
        <v>-490</v>
      </c>
      <c r="V39" s="70">
        <f t="shared" si="19"/>
        <v>-490</v>
      </c>
      <c r="W39" s="70"/>
      <c r="X39" s="70">
        <f t="shared" si="20"/>
        <v>538.62987830465795</v>
      </c>
      <c r="Y39" s="70">
        <f t="shared" si="21"/>
        <v>48.62987830465795</v>
      </c>
      <c r="Z39" s="70">
        <f t="shared" si="22"/>
        <v>49</v>
      </c>
      <c r="AA39" s="24">
        <f t="shared" si="23"/>
        <v>49</v>
      </c>
      <c r="AB39" s="67">
        <f t="shared" si="24"/>
        <v>539</v>
      </c>
    </row>
    <row r="40" spans="1:28" ht="15" customHeight="1" x14ac:dyDescent="0.25">
      <c r="A40" s="71">
        <v>966</v>
      </c>
      <c r="B40" s="71">
        <v>490</v>
      </c>
      <c r="C40" s="68">
        <f t="shared" si="16"/>
        <v>6.44</v>
      </c>
      <c r="D40" s="68">
        <v>270.98</v>
      </c>
      <c r="E40" s="68">
        <v>211.59</v>
      </c>
      <c r="F40" s="68">
        <v>0</v>
      </c>
      <c r="G40" s="68">
        <f t="shared" si="14"/>
        <v>56.388888888888886</v>
      </c>
      <c r="H40" s="68">
        <v>0</v>
      </c>
      <c r="I40" s="68">
        <f t="shared" si="15"/>
        <v>82.833333333333329</v>
      </c>
      <c r="J40" s="72">
        <f t="shared" si="25"/>
        <v>1</v>
      </c>
      <c r="K40" s="72">
        <f t="shared" si="26"/>
        <v>1</v>
      </c>
      <c r="L40" s="72">
        <f t="shared" si="27"/>
        <v>1</v>
      </c>
      <c r="M40" s="72">
        <f t="shared" ca="1" si="17"/>
        <v>0</v>
      </c>
      <c r="N40" s="26"/>
      <c r="O40" s="26"/>
      <c r="P40" s="25"/>
      <c r="Q40" s="25"/>
      <c r="T40" s="22">
        <v>0</v>
      </c>
      <c r="U40" s="74">
        <f t="shared" si="18"/>
        <v>-490</v>
      </c>
      <c r="V40" s="70">
        <f t="shared" si="19"/>
        <v>-490</v>
      </c>
      <c r="W40" s="70"/>
      <c r="X40" s="70">
        <f t="shared" si="20"/>
        <v>538.62987830465795</v>
      </c>
      <c r="Y40" s="70">
        <f t="shared" si="21"/>
        <v>48.62987830465795</v>
      </c>
      <c r="Z40" s="70">
        <f t="shared" si="22"/>
        <v>49</v>
      </c>
      <c r="AA40" s="24">
        <f t="shared" si="23"/>
        <v>49</v>
      </c>
      <c r="AB40" s="67">
        <f t="shared" si="24"/>
        <v>539</v>
      </c>
    </row>
    <row r="41" spans="1:28" ht="15" customHeight="1" x14ac:dyDescent="0.25">
      <c r="A41" s="71">
        <v>916</v>
      </c>
      <c r="B41" s="71">
        <v>490</v>
      </c>
      <c r="C41" s="68">
        <f t="shared" si="16"/>
        <v>6.11</v>
      </c>
      <c r="D41" s="68">
        <v>271.02999999999997</v>
      </c>
      <c r="E41" s="68">
        <v>211.59</v>
      </c>
      <c r="F41" s="68">
        <v>0</v>
      </c>
      <c r="G41" s="68">
        <f t="shared" si="14"/>
        <v>56.05263157894737</v>
      </c>
      <c r="H41" s="68">
        <v>0</v>
      </c>
      <c r="I41" s="68">
        <f t="shared" si="15"/>
        <v>78.473684210526315</v>
      </c>
      <c r="J41" s="72">
        <f t="shared" si="25"/>
        <v>1</v>
      </c>
      <c r="K41" s="72">
        <f t="shared" si="26"/>
        <v>1</v>
      </c>
      <c r="L41" s="72">
        <f t="shared" si="27"/>
        <v>1</v>
      </c>
      <c r="M41" s="72">
        <f t="shared" ca="1" si="17"/>
        <v>1</v>
      </c>
      <c r="N41" s="26"/>
      <c r="O41" s="26"/>
      <c r="P41" s="25"/>
      <c r="Q41" s="25"/>
      <c r="T41" s="22">
        <v>0</v>
      </c>
      <c r="U41" s="74">
        <f t="shared" si="18"/>
        <v>-490</v>
      </c>
      <c r="V41" s="70">
        <f t="shared" si="19"/>
        <v>-490</v>
      </c>
      <c r="W41" s="70"/>
      <c r="X41" s="70">
        <f t="shared" si="20"/>
        <v>538.62987830465795</v>
      </c>
      <c r="Y41" s="70">
        <f t="shared" si="21"/>
        <v>48.62987830465795</v>
      </c>
      <c r="Z41" s="70">
        <f t="shared" si="22"/>
        <v>49</v>
      </c>
      <c r="AA41" s="24">
        <f t="shared" si="23"/>
        <v>49</v>
      </c>
      <c r="AB41" s="67">
        <f t="shared" si="24"/>
        <v>539</v>
      </c>
    </row>
    <row r="42" spans="1:28" ht="15" customHeight="1" x14ac:dyDescent="0.25">
      <c r="A42" s="71">
        <v>914</v>
      </c>
      <c r="B42" s="71">
        <v>450</v>
      </c>
      <c r="C42" s="68">
        <f t="shared" si="16"/>
        <v>6.09</v>
      </c>
      <c r="D42" s="68">
        <v>271.08</v>
      </c>
      <c r="E42" s="68">
        <v>211.54</v>
      </c>
      <c r="F42" s="68">
        <v>0</v>
      </c>
      <c r="G42" s="68">
        <f t="shared" si="14"/>
        <v>53.35</v>
      </c>
      <c r="H42" s="68">
        <v>0</v>
      </c>
      <c r="I42" s="68">
        <f t="shared" si="15"/>
        <v>76.55</v>
      </c>
      <c r="J42" s="72">
        <f t="shared" si="25"/>
        <v>1</v>
      </c>
      <c r="K42" s="72">
        <f t="shared" si="26"/>
        <v>1</v>
      </c>
      <c r="L42" s="72">
        <f t="shared" si="27"/>
        <v>1</v>
      </c>
      <c r="M42" s="72">
        <f t="shared" ca="1" si="17"/>
        <v>0</v>
      </c>
      <c r="N42" s="26"/>
      <c r="O42" s="26"/>
      <c r="P42" s="25"/>
      <c r="Q42" s="25"/>
      <c r="T42" s="22">
        <v>0</v>
      </c>
      <c r="U42" s="74">
        <f t="shared" si="18"/>
        <v>-450</v>
      </c>
      <c r="V42" s="70">
        <f t="shared" si="19"/>
        <v>-450</v>
      </c>
      <c r="W42" s="70"/>
      <c r="X42" s="70">
        <f t="shared" si="20"/>
        <v>494.66009232060424</v>
      </c>
      <c r="Y42" s="70">
        <f t="shared" si="21"/>
        <v>44.660092320604235</v>
      </c>
      <c r="Z42" s="70">
        <f t="shared" si="22"/>
        <v>45</v>
      </c>
      <c r="AA42" s="24">
        <f t="shared" si="23"/>
        <v>45</v>
      </c>
      <c r="AB42" s="67">
        <f t="shared" si="24"/>
        <v>495</v>
      </c>
    </row>
    <row r="43" spans="1:28" ht="15" customHeight="1" x14ac:dyDescent="0.25">
      <c r="A43" s="71">
        <v>814</v>
      </c>
      <c r="B43" s="71">
        <v>450</v>
      </c>
      <c r="C43" s="68">
        <f t="shared" si="16"/>
        <v>5.43</v>
      </c>
      <c r="D43" s="68">
        <v>271.11</v>
      </c>
      <c r="E43" s="68">
        <v>211.54</v>
      </c>
      <c r="F43" s="68">
        <v>0</v>
      </c>
      <c r="G43" s="68">
        <f t="shared" si="14"/>
        <v>55.571428571428569</v>
      </c>
      <c r="H43" s="68">
        <v>0</v>
      </c>
      <c r="I43" s="68">
        <f t="shared" si="15"/>
        <v>72.904761904761898</v>
      </c>
      <c r="J43" s="72">
        <f t="shared" si="25"/>
        <v>1</v>
      </c>
      <c r="K43" s="72">
        <f t="shared" si="26"/>
        <v>1</v>
      </c>
      <c r="L43" s="72">
        <f t="shared" si="27"/>
        <v>1</v>
      </c>
      <c r="M43" s="72">
        <f t="shared" ca="1" si="17"/>
        <v>0</v>
      </c>
      <c r="N43" s="26"/>
      <c r="O43" s="26"/>
      <c r="P43" s="25"/>
      <c r="Q43" s="25"/>
      <c r="T43" s="22">
        <v>0</v>
      </c>
      <c r="U43" s="74">
        <f t="shared" si="18"/>
        <v>-450</v>
      </c>
      <c r="V43" s="70">
        <f t="shared" si="19"/>
        <v>-450</v>
      </c>
      <c r="W43" s="70"/>
      <c r="X43" s="70">
        <f t="shared" si="20"/>
        <v>494.66009232060424</v>
      </c>
      <c r="Y43" s="70">
        <f t="shared" si="21"/>
        <v>44.660092320604235</v>
      </c>
      <c r="Z43" s="70">
        <f t="shared" si="22"/>
        <v>45</v>
      </c>
      <c r="AA43" s="24">
        <f t="shared" si="23"/>
        <v>45</v>
      </c>
      <c r="AB43" s="67">
        <f t="shared" si="24"/>
        <v>495</v>
      </c>
    </row>
    <row r="44" spans="1:28" ht="15" customHeight="1" x14ac:dyDescent="0.25">
      <c r="A44" s="71">
        <v>964</v>
      </c>
      <c r="B44" s="71">
        <v>450</v>
      </c>
      <c r="C44" s="68">
        <f t="shared" si="16"/>
        <v>6.43</v>
      </c>
      <c r="D44" s="68">
        <v>271.16000000000003</v>
      </c>
      <c r="E44" s="68">
        <v>211.54</v>
      </c>
      <c r="F44" s="68">
        <v>0</v>
      </c>
      <c r="G44" s="68">
        <f t="shared" si="14"/>
        <v>46.227272727272727</v>
      </c>
      <c r="H44" s="68">
        <v>0</v>
      </c>
      <c r="I44" s="68">
        <f t="shared" si="15"/>
        <v>69.590909090909093</v>
      </c>
      <c r="J44" s="72">
        <f t="shared" si="25"/>
        <v>1</v>
      </c>
      <c r="K44" s="72">
        <f t="shared" si="26"/>
        <v>1</v>
      </c>
      <c r="L44" s="72">
        <f t="shared" si="27"/>
        <v>1</v>
      </c>
      <c r="M44" s="72">
        <f t="shared" ca="1" si="17"/>
        <v>0</v>
      </c>
      <c r="N44" s="26"/>
      <c r="O44" s="26"/>
      <c r="P44" s="25"/>
      <c r="Q44" s="25"/>
      <c r="T44" s="22">
        <v>0</v>
      </c>
      <c r="U44" s="74">
        <f t="shared" si="18"/>
        <v>-450</v>
      </c>
      <c r="V44" s="70">
        <f t="shared" si="19"/>
        <v>-450</v>
      </c>
      <c r="W44" s="70"/>
      <c r="X44" s="70">
        <f t="shared" si="20"/>
        <v>494.66009232060424</v>
      </c>
      <c r="Y44" s="70">
        <f t="shared" si="21"/>
        <v>44.660092320604235</v>
      </c>
      <c r="Z44" s="70">
        <f t="shared" si="22"/>
        <v>45</v>
      </c>
      <c r="AA44" s="24">
        <f t="shared" si="23"/>
        <v>45</v>
      </c>
      <c r="AB44" s="67">
        <f t="shared" si="24"/>
        <v>495</v>
      </c>
    </row>
    <row r="45" spans="1:28" ht="15" customHeight="1" x14ac:dyDescent="0.25">
      <c r="A45" s="71">
        <v>966</v>
      </c>
      <c r="B45" s="71">
        <v>450</v>
      </c>
      <c r="C45" s="68">
        <f t="shared" si="16"/>
        <v>6.44</v>
      </c>
      <c r="D45" s="68">
        <v>271.20999999999998</v>
      </c>
      <c r="E45" s="68">
        <v>211.54</v>
      </c>
      <c r="F45" s="68">
        <v>0</v>
      </c>
      <c r="G45" s="68">
        <f t="shared" si="14"/>
        <v>44.130434782608695</v>
      </c>
      <c r="H45" s="68">
        <v>0</v>
      </c>
      <c r="I45" s="68">
        <f t="shared" si="15"/>
        <v>66.565217391304344</v>
      </c>
      <c r="J45" s="72">
        <f t="shared" si="25"/>
        <v>1</v>
      </c>
      <c r="K45" s="72">
        <f t="shared" si="26"/>
        <v>1</v>
      </c>
      <c r="L45" s="72">
        <f t="shared" si="27"/>
        <v>1</v>
      </c>
      <c r="M45" s="72">
        <f t="shared" ca="1" si="17"/>
        <v>1</v>
      </c>
      <c r="N45" s="26"/>
      <c r="O45" s="26"/>
      <c r="P45" s="25"/>
      <c r="Q45" s="25"/>
      <c r="T45" s="22">
        <v>0</v>
      </c>
      <c r="U45" s="74">
        <f t="shared" si="18"/>
        <v>-450</v>
      </c>
      <c r="V45" s="70">
        <f t="shared" si="19"/>
        <v>-450</v>
      </c>
      <c r="W45" s="70"/>
      <c r="X45" s="70">
        <f t="shared" si="20"/>
        <v>494.66009232060424</v>
      </c>
      <c r="Y45" s="70">
        <f t="shared" si="21"/>
        <v>44.660092320604235</v>
      </c>
      <c r="Z45" s="70">
        <f t="shared" si="22"/>
        <v>45</v>
      </c>
      <c r="AA45" s="24">
        <f t="shared" si="23"/>
        <v>45</v>
      </c>
      <c r="AB45" s="67">
        <f t="shared" si="24"/>
        <v>495</v>
      </c>
    </row>
    <row r="46" spans="1:28" ht="15" customHeight="1" x14ac:dyDescent="0.25">
      <c r="A46" s="71">
        <v>861</v>
      </c>
      <c r="B46" s="71">
        <v>450</v>
      </c>
      <c r="C46" s="68">
        <f t="shared" si="16"/>
        <v>5.74</v>
      </c>
      <c r="D46" s="68">
        <v>271.26</v>
      </c>
      <c r="E46" s="68">
        <v>211.54</v>
      </c>
      <c r="F46" s="68">
        <v>0</v>
      </c>
      <c r="G46" s="68">
        <f t="shared" si="14"/>
        <v>46.666666666666664</v>
      </c>
      <c r="H46" s="68">
        <v>0</v>
      </c>
      <c r="I46" s="68">
        <f t="shared" si="15"/>
        <v>63.791666666666664</v>
      </c>
      <c r="J46" s="72">
        <f t="shared" si="25"/>
        <v>1</v>
      </c>
      <c r="K46" s="72">
        <f t="shared" si="26"/>
        <v>1</v>
      </c>
      <c r="L46" s="72">
        <f t="shared" si="27"/>
        <v>1</v>
      </c>
      <c r="M46" s="72">
        <f t="shared" ca="1" si="17"/>
        <v>1</v>
      </c>
      <c r="N46" s="26"/>
      <c r="O46" s="26"/>
      <c r="P46" s="25"/>
      <c r="Q46" s="25"/>
      <c r="T46" s="22">
        <v>0</v>
      </c>
      <c r="U46" s="74">
        <f t="shared" si="18"/>
        <v>-450</v>
      </c>
      <c r="V46" s="70">
        <f t="shared" si="19"/>
        <v>-450</v>
      </c>
      <c r="W46" s="70"/>
      <c r="X46" s="70">
        <f t="shared" si="20"/>
        <v>494.66009232060424</v>
      </c>
      <c r="Y46" s="70">
        <f t="shared" si="21"/>
        <v>44.660092320604235</v>
      </c>
      <c r="Z46" s="70">
        <f t="shared" si="22"/>
        <v>45</v>
      </c>
      <c r="AA46" s="24">
        <f t="shared" si="23"/>
        <v>45</v>
      </c>
      <c r="AB46" s="67">
        <f t="shared" si="24"/>
        <v>495</v>
      </c>
    </row>
    <row r="47" spans="1:28" ht="15" customHeight="1" x14ac:dyDescent="0.25">
      <c r="A47" s="71">
        <v>1010</v>
      </c>
      <c r="B47" s="71">
        <v>410</v>
      </c>
      <c r="C47" s="68">
        <f t="shared" si="16"/>
        <v>6.73</v>
      </c>
      <c r="D47" s="68">
        <v>271.32</v>
      </c>
      <c r="E47" s="68">
        <v>211.48</v>
      </c>
      <c r="F47" s="68">
        <v>0</v>
      </c>
      <c r="G47" s="68">
        <f t="shared" si="14"/>
        <v>38.840000000000003</v>
      </c>
      <c r="H47" s="68">
        <v>0</v>
      </c>
      <c r="I47" s="68">
        <f t="shared" si="15"/>
        <v>62.84</v>
      </c>
      <c r="J47" s="72">
        <f t="shared" si="25"/>
        <v>1</v>
      </c>
      <c r="K47" s="72">
        <f t="shared" si="26"/>
        <v>1</v>
      </c>
      <c r="L47" s="72">
        <f t="shared" si="27"/>
        <v>1</v>
      </c>
      <c r="M47" s="72">
        <f t="shared" ca="1" si="17"/>
        <v>1</v>
      </c>
      <c r="N47" s="26"/>
      <c r="O47" s="26"/>
      <c r="P47" s="25"/>
      <c r="Q47" s="25"/>
      <c r="T47" s="22">
        <v>0</v>
      </c>
      <c r="U47" s="74">
        <f t="shared" si="18"/>
        <v>-410</v>
      </c>
      <c r="V47" s="70">
        <f t="shared" si="19"/>
        <v>-410</v>
      </c>
      <c r="W47" s="70"/>
      <c r="X47" s="70">
        <f t="shared" si="20"/>
        <v>450.69030633655058</v>
      </c>
      <c r="Y47" s="70">
        <f t="shared" si="21"/>
        <v>40.690306336550577</v>
      </c>
      <c r="Z47" s="70">
        <f t="shared" si="22"/>
        <v>41</v>
      </c>
      <c r="AA47" s="24">
        <f t="shared" si="23"/>
        <v>41</v>
      </c>
      <c r="AB47" s="67">
        <f t="shared" si="24"/>
        <v>451</v>
      </c>
    </row>
    <row r="48" spans="1:28" ht="15" customHeight="1" x14ac:dyDescent="0.25">
      <c r="A48" s="71">
        <v>912</v>
      </c>
      <c r="B48" s="71">
        <v>410</v>
      </c>
      <c r="C48" s="68">
        <f t="shared" si="16"/>
        <v>6.08</v>
      </c>
      <c r="D48" s="68">
        <v>271.37</v>
      </c>
      <c r="E48" s="68">
        <v>211.48</v>
      </c>
      <c r="F48" s="68">
        <v>0</v>
      </c>
      <c r="G48" s="68">
        <f t="shared" si="14"/>
        <v>41.115384615384613</v>
      </c>
      <c r="H48" s="68">
        <v>0</v>
      </c>
      <c r="I48" s="68">
        <f t="shared" si="15"/>
        <v>60.42307692307692</v>
      </c>
      <c r="J48" s="72">
        <f t="shared" si="25"/>
        <v>1</v>
      </c>
      <c r="K48" s="72">
        <f t="shared" si="26"/>
        <v>1</v>
      </c>
      <c r="L48" s="72">
        <f t="shared" si="27"/>
        <v>1</v>
      </c>
      <c r="M48" s="72">
        <f t="shared" ca="1" si="17"/>
        <v>1</v>
      </c>
      <c r="N48" s="26"/>
      <c r="O48" s="26"/>
      <c r="P48" s="25"/>
      <c r="Q48" s="25"/>
      <c r="T48" s="22">
        <v>0</v>
      </c>
      <c r="U48" s="74">
        <f t="shared" si="18"/>
        <v>-410</v>
      </c>
      <c r="V48" s="70">
        <f t="shared" si="19"/>
        <v>-410</v>
      </c>
      <c r="W48" s="70"/>
      <c r="X48" s="70">
        <f t="shared" si="20"/>
        <v>450.69030633655058</v>
      </c>
      <c r="Y48" s="70">
        <f t="shared" si="21"/>
        <v>40.690306336550577</v>
      </c>
      <c r="Z48" s="70">
        <f t="shared" si="22"/>
        <v>41</v>
      </c>
      <c r="AA48" s="24">
        <f t="shared" si="23"/>
        <v>41</v>
      </c>
      <c r="AB48" s="67">
        <f t="shared" si="24"/>
        <v>451</v>
      </c>
    </row>
    <row r="49" spans="1:28" ht="15" customHeight="1" x14ac:dyDescent="0.25">
      <c r="A49" s="71">
        <v>909</v>
      </c>
      <c r="B49" s="71">
        <v>410</v>
      </c>
      <c r="C49" s="68">
        <f t="shared" si="16"/>
        <v>6.06</v>
      </c>
      <c r="D49" s="68">
        <v>271.42</v>
      </c>
      <c r="E49" s="68">
        <v>211.48</v>
      </c>
      <c r="F49" s="68">
        <v>0</v>
      </c>
      <c r="G49" s="68">
        <f t="shared" si="14"/>
        <v>39.703703703703702</v>
      </c>
      <c r="H49" s="68">
        <v>0</v>
      </c>
      <c r="I49" s="68">
        <f t="shared" si="15"/>
        <v>58.185185185185183</v>
      </c>
      <c r="J49" s="72">
        <f t="shared" si="25"/>
        <v>1</v>
      </c>
      <c r="K49" s="72">
        <f t="shared" si="26"/>
        <v>1</v>
      </c>
      <c r="L49" s="72">
        <f t="shared" si="27"/>
        <v>1</v>
      </c>
      <c r="M49" s="72">
        <f t="shared" ca="1" si="17"/>
        <v>1</v>
      </c>
      <c r="N49" s="26"/>
      <c r="O49" s="26"/>
      <c r="P49" s="25"/>
      <c r="Q49" s="25"/>
      <c r="T49" s="22">
        <v>0</v>
      </c>
      <c r="U49" s="74">
        <f t="shared" si="18"/>
        <v>-410</v>
      </c>
      <c r="V49" s="70">
        <f t="shared" si="19"/>
        <v>-410</v>
      </c>
      <c r="W49" s="70"/>
      <c r="X49" s="70">
        <f t="shared" si="20"/>
        <v>450.69030633655058</v>
      </c>
      <c r="Y49" s="70">
        <f t="shared" si="21"/>
        <v>40.690306336550577</v>
      </c>
      <c r="Z49" s="70">
        <f t="shared" si="22"/>
        <v>41</v>
      </c>
      <c r="AA49" s="24">
        <f t="shared" si="23"/>
        <v>41</v>
      </c>
      <c r="AB49" s="67">
        <f t="shared" si="24"/>
        <v>451</v>
      </c>
    </row>
    <row r="50" spans="1:28" ht="15" customHeight="1" x14ac:dyDescent="0.25">
      <c r="A50" s="71">
        <v>810</v>
      </c>
      <c r="B50" s="71">
        <v>410</v>
      </c>
      <c r="C50" s="68">
        <f t="shared" si="16"/>
        <v>5.4</v>
      </c>
      <c r="D50" s="68">
        <v>271.45999999999998</v>
      </c>
      <c r="E50" s="68">
        <v>211.48</v>
      </c>
      <c r="F50" s="68">
        <v>0</v>
      </c>
      <c r="G50" s="68">
        <f t="shared" si="14"/>
        <v>41.821428571428569</v>
      </c>
      <c r="H50" s="68">
        <v>0</v>
      </c>
      <c r="I50" s="68">
        <f t="shared" si="15"/>
        <v>56.107142857142854</v>
      </c>
      <c r="J50" s="72">
        <f t="shared" si="25"/>
        <v>1</v>
      </c>
      <c r="K50" s="72">
        <f t="shared" si="26"/>
        <v>1</v>
      </c>
      <c r="L50" s="72">
        <f t="shared" si="27"/>
        <v>1</v>
      </c>
      <c r="M50" s="72">
        <f t="shared" ca="1" si="17"/>
        <v>1</v>
      </c>
      <c r="N50" s="26"/>
      <c r="O50" s="26"/>
      <c r="P50" s="25"/>
      <c r="Q50" s="25"/>
      <c r="T50" s="22">
        <v>0</v>
      </c>
      <c r="U50" s="74">
        <f t="shared" si="18"/>
        <v>-410</v>
      </c>
      <c r="V50" s="70">
        <f t="shared" si="19"/>
        <v>-410</v>
      </c>
      <c r="W50" s="70"/>
      <c r="X50" s="70">
        <f t="shared" si="20"/>
        <v>450.69030633655058</v>
      </c>
      <c r="Y50" s="70">
        <f t="shared" si="21"/>
        <v>40.690306336550577</v>
      </c>
      <c r="Z50" s="70">
        <f t="shared" si="22"/>
        <v>41</v>
      </c>
      <c r="AA50" s="24">
        <f t="shared" si="23"/>
        <v>41</v>
      </c>
      <c r="AB50" s="67">
        <f t="shared" si="24"/>
        <v>451</v>
      </c>
    </row>
    <row r="51" spans="1:28" ht="15" customHeight="1" x14ac:dyDescent="0.25">
      <c r="A51" s="71">
        <v>858</v>
      </c>
      <c r="B51" s="71">
        <v>410</v>
      </c>
      <c r="C51" s="68">
        <f t="shared" si="16"/>
        <v>5.72</v>
      </c>
      <c r="D51" s="68">
        <v>271.5</v>
      </c>
      <c r="E51" s="68">
        <v>211.48</v>
      </c>
      <c r="F51" s="68">
        <v>0</v>
      </c>
      <c r="G51" s="68">
        <f t="shared" si="14"/>
        <v>38.724137931034484</v>
      </c>
      <c r="H51" s="68">
        <v>0</v>
      </c>
      <c r="I51" s="68">
        <f t="shared" si="15"/>
        <v>54.172413793103445</v>
      </c>
      <c r="J51" s="72">
        <f t="shared" si="25"/>
        <v>1</v>
      </c>
      <c r="K51" s="72">
        <f t="shared" si="26"/>
        <v>1</v>
      </c>
      <c r="L51" s="72">
        <f t="shared" si="27"/>
        <v>1</v>
      </c>
      <c r="M51" s="72">
        <f t="shared" ca="1" si="17"/>
        <v>0</v>
      </c>
      <c r="N51" s="26"/>
      <c r="O51" s="26"/>
      <c r="P51" s="25"/>
      <c r="Q51" s="25"/>
      <c r="T51" s="22">
        <v>0</v>
      </c>
      <c r="U51" s="74">
        <f t="shared" si="18"/>
        <v>-410</v>
      </c>
      <c r="V51" s="70">
        <f t="shared" si="19"/>
        <v>-410</v>
      </c>
      <c r="W51" s="70"/>
      <c r="X51" s="70">
        <f t="shared" si="20"/>
        <v>450.69030633655058</v>
      </c>
      <c r="Y51" s="70">
        <f t="shared" si="21"/>
        <v>40.690306336550577</v>
      </c>
      <c r="Z51" s="70">
        <f t="shared" si="22"/>
        <v>41</v>
      </c>
      <c r="AA51" s="24">
        <f t="shared" si="23"/>
        <v>41</v>
      </c>
      <c r="AB51" s="67">
        <f t="shared" si="24"/>
        <v>451</v>
      </c>
    </row>
    <row r="52" spans="1:28" ht="15" customHeight="1" x14ac:dyDescent="0.25">
      <c r="A52" s="71">
        <v>808</v>
      </c>
      <c r="B52" s="71">
        <v>370</v>
      </c>
      <c r="C52" s="68">
        <f t="shared" si="16"/>
        <v>5.39</v>
      </c>
      <c r="D52" s="68">
        <v>271.54000000000002</v>
      </c>
      <c r="E52" s="68">
        <v>211.39</v>
      </c>
      <c r="F52" s="68">
        <v>0</v>
      </c>
      <c r="G52" s="68">
        <f t="shared" si="14"/>
        <v>39.1</v>
      </c>
      <c r="H52" s="68">
        <v>0</v>
      </c>
      <c r="I52" s="68">
        <f t="shared" si="15"/>
        <v>53.7</v>
      </c>
      <c r="J52" s="72">
        <f t="shared" si="25"/>
        <v>1</v>
      </c>
      <c r="K52" s="72">
        <f t="shared" si="26"/>
        <v>1</v>
      </c>
      <c r="L52" s="72">
        <f t="shared" si="27"/>
        <v>1</v>
      </c>
      <c r="M52" s="72">
        <f t="shared" ca="1" si="17"/>
        <v>0</v>
      </c>
      <c r="N52" s="26"/>
      <c r="O52" s="26"/>
      <c r="P52" s="25"/>
      <c r="Q52" s="25"/>
      <c r="T52" s="22">
        <v>0</v>
      </c>
      <c r="U52" s="74">
        <f t="shared" si="18"/>
        <v>-370</v>
      </c>
      <c r="V52" s="70">
        <f t="shared" si="19"/>
        <v>-370</v>
      </c>
      <c r="W52" s="70"/>
      <c r="X52" s="70">
        <f t="shared" si="20"/>
        <v>406.72052035249686</v>
      </c>
      <c r="Y52" s="70">
        <f t="shared" si="21"/>
        <v>36.720520352496862</v>
      </c>
      <c r="Z52" s="70">
        <f t="shared" si="22"/>
        <v>37</v>
      </c>
      <c r="AA52" s="24">
        <f t="shared" si="23"/>
        <v>37</v>
      </c>
      <c r="AB52" s="67">
        <f t="shared" si="24"/>
        <v>407</v>
      </c>
    </row>
    <row r="53" spans="1:28" ht="15" customHeight="1" x14ac:dyDescent="0.25">
      <c r="A53" s="71">
        <v>754</v>
      </c>
      <c r="B53" s="71">
        <v>370</v>
      </c>
      <c r="C53" s="68">
        <f t="shared" si="16"/>
        <v>5.03</v>
      </c>
      <c r="D53" s="68">
        <v>271.58</v>
      </c>
      <c r="E53" s="68">
        <v>211.39</v>
      </c>
      <c r="F53" s="68">
        <v>0</v>
      </c>
      <c r="G53" s="68">
        <f t="shared" si="14"/>
        <v>39.58064516129032</v>
      </c>
      <c r="H53" s="68">
        <v>0</v>
      </c>
      <c r="I53" s="68">
        <f t="shared" si="15"/>
        <v>51.967741935483872</v>
      </c>
      <c r="J53" s="72">
        <f t="shared" si="25"/>
        <v>1</v>
      </c>
      <c r="K53" s="72">
        <f t="shared" si="26"/>
        <v>1</v>
      </c>
      <c r="L53" s="72">
        <f t="shared" si="27"/>
        <v>1</v>
      </c>
      <c r="M53" s="72">
        <f t="shared" ca="1" si="17"/>
        <v>0</v>
      </c>
      <c r="N53" s="26"/>
      <c r="O53" s="26"/>
      <c r="P53" s="25"/>
      <c r="Q53" s="25"/>
      <c r="T53" s="22">
        <v>0</v>
      </c>
      <c r="U53" s="74">
        <f t="shared" si="18"/>
        <v>-370</v>
      </c>
      <c r="V53" s="70">
        <f t="shared" si="19"/>
        <v>-370</v>
      </c>
      <c r="W53" s="70"/>
      <c r="X53" s="70">
        <f t="shared" si="20"/>
        <v>406.72052035249686</v>
      </c>
      <c r="Y53" s="70">
        <f t="shared" si="21"/>
        <v>36.720520352496862</v>
      </c>
      <c r="Z53" s="70">
        <f t="shared" si="22"/>
        <v>37</v>
      </c>
      <c r="AA53" s="24">
        <f t="shared" si="23"/>
        <v>37</v>
      </c>
      <c r="AB53" s="67">
        <f t="shared" si="24"/>
        <v>407</v>
      </c>
    </row>
    <row r="54" spans="1:28" ht="15" customHeight="1" x14ac:dyDescent="0.25">
      <c r="A54" s="71">
        <v>654</v>
      </c>
      <c r="B54" s="71">
        <v>370</v>
      </c>
      <c r="C54" s="68">
        <f t="shared" si="16"/>
        <v>4.3600000000000003</v>
      </c>
      <c r="D54" s="68">
        <v>271.61</v>
      </c>
      <c r="E54" s="68">
        <v>211.39</v>
      </c>
      <c r="F54" s="68">
        <v>0</v>
      </c>
      <c r="G54" s="68">
        <f t="shared" si="14"/>
        <v>41.46875</v>
      </c>
      <c r="H54" s="68">
        <v>0</v>
      </c>
      <c r="I54" s="68">
        <f t="shared" si="15"/>
        <v>50.34375</v>
      </c>
      <c r="J54" s="72">
        <f t="shared" si="25"/>
        <v>1</v>
      </c>
      <c r="K54" s="72">
        <f t="shared" si="26"/>
        <v>1</v>
      </c>
      <c r="L54" s="72">
        <f t="shared" si="27"/>
        <v>1</v>
      </c>
      <c r="M54" s="72">
        <f t="shared" ca="1" si="17"/>
        <v>1</v>
      </c>
      <c r="N54" s="26"/>
      <c r="O54" s="26"/>
      <c r="P54" s="25"/>
      <c r="Q54" s="25"/>
      <c r="T54" s="22">
        <v>0</v>
      </c>
      <c r="U54" s="74">
        <f t="shared" si="18"/>
        <v>-370</v>
      </c>
      <c r="V54" s="70">
        <f t="shared" si="19"/>
        <v>-370</v>
      </c>
      <c r="W54" s="70"/>
      <c r="X54" s="70">
        <f t="shared" si="20"/>
        <v>406.72052035249686</v>
      </c>
      <c r="Y54" s="70">
        <f t="shared" si="21"/>
        <v>36.720520352496862</v>
      </c>
      <c r="Z54" s="70">
        <f t="shared" si="22"/>
        <v>37</v>
      </c>
      <c r="AA54" s="24">
        <f t="shared" si="23"/>
        <v>37</v>
      </c>
      <c r="AB54" s="67">
        <f t="shared" si="24"/>
        <v>407</v>
      </c>
    </row>
    <row r="55" spans="1:28" ht="15" customHeight="1" x14ac:dyDescent="0.25">
      <c r="A55" s="71">
        <v>920</v>
      </c>
      <c r="B55" s="71">
        <v>370</v>
      </c>
      <c r="C55" s="68">
        <f t="shared" si="16"/>
        <v>6.13</v>
      </c>
      <c r="D55" s="68">
        <v>271.67</v>
      </c>
      <c r="E55" s="68">
        <v>211.39</v>
      </c>
      <c r="F55" s="68">
        <v>0</v>
      </c>
      <c r="G55" s="68">
        <f t="shared" ref="G55:G86" si="28">($A$22-A55)/(ROW(A55)-ROW($A$22))</f>
        <v>32.151515151515149</v>
      </c>
      <c r="H55" s="68">
        <v>0</v>
      </c>
      <c r="I55" s="68">
        <f t="shared" ref="I55:I86" si="29">($A$22-B55)/(ROW(B55)-ROW($A$22))</f>
        <v>48.81818181818182</v>
      </c>
      <c r="J55" s="72">
        <f t="shared" si="25"/>
        <v>1</v>
      </c>
      <c r="K55" s="72">
        <f t="shared" si="26"/>
        <v>1</v>
      </c>
      <c r="L55" s="72">
        <f t="shared" si="27"/>
        <v>1</v>
      </c>
      <c r="M55" s="72">
        <f t="shared" ca="1" si="17"/>
        <v>1</v>
      </c>
      <c r="N55" s="26"/>
      <c r="O55" s="26"/>
      <c r="P55" s="25"/>
      <c r="Q55" s="25"/>
      <c r="T55" s="22">
        <v>0</v>
      </c>
      <c r="U55" s="74">
        <f t="shared" si="18"/>
        <v>-370</v>
      </c>
      <c r="V55" s="70">
        <f t="shared" si="19"/>
        <v>-370</v>
      </c>
      <c r="W55" s="70"/>
      <c r="X55" s="70">
        <f t="shared" si="20"/>
        <v>406.72052035249686</v>
      </c>
      <c r="Y55" s="70">
        <f t="shared" si="21"/>
        <v>36.720520352496862</v>
      </c>
      <c r="Z55" s="70">
        <f t="shared" si="22"/>
        <v>37</v>
      </c>
      <c r="AA55" s="24">
        <f t="shared" si="23"/>
        <v>37</v>
      </c>
      <c r="AB55" s="67">
        <f t="shared" si="24"/>
        <v>407</v>
      </c>
    </row>
    <row r="56" spans="1:28" ht="15" customHeight="1" x14ac:dyDescent="0.25">
      <c r="A56" s="71">
        <v>196</v>
      </c>
      <c r="B56" s="71">
        <v>370</v>
      </c>
      <c r="C56" s="68">
        <f t="shared" si="16"/>
        <v>1.31</v>
      </c>
      <c r="D56" s="68">
        <v>271.64999999999998</v>
      </c>
      <c r="E56" s="68">
        <v>211.39</v>
      </c>
      <c r="F56" s="68">
        <v>0</v>
      </c>
      <c r="G56" s="68">
        <f t="shared" si="28"/>
        <v>52.5</v>
      </c>
      <c r="H56" s="68">
        <v>0</v>
      </c>
      <c r="I56" s="68">
        <f t="shared" si="29"/>
        <v>47.382352941176471</v>
      </c>
      <c r="J56" s="72">
        <f t="shared" si="25"/>
        <v>1</v>
      </c>
      <c r="K56" s="72">
        <f t="shared" si="26"/>
        <v>1</v>
      </c>
      <c r="L56" s="72">
        <f t="shared" si="27"/>
        <v>1</v>
      </c>
      <c r="M56" s="72">
        <f t="shared" ca="1" si="17"/>
        <v>0</v>
      </c>
      <c r="N56" s="26"/>
      <c r="O56" s="26"/>
      <c r="P56" s="25"/>
      <c r="Q56" s="25"/>
      <c r="T56" s="22">
        <v>0</v>
      </c>
      <c r="U56" s="74">
        <f t="shared" si="18"/>
        <v>-370</v>
      </c>
      <c r="V56" s="70">
        <f t="shared" si="19"/>
        <v>-370</v>
      </c>
      <c r="W56" s="70"/>
      <c r="X56" s="70">
        <f t="shared" si="20"/>
        <v>406.72052035249686</v>
      </c>
      <c r="Y56" s="70">
        <f t="shared" si="21"/>
        <v>36.720520352496862</v>
      </c>
      <c r="Z56" s="70">
        <f t="shared" si="22"/>
        <v>37</v>
      </c>
      <c r="AA56" s="24">
        <f t="shared" si="23"/>
        <v>37</v>
      </c>
      <c r="AB56" s="67">
        <f t="shared" si="24"/>
        <v>407</v>
      </c>
    </row>
    <row r="57" spans="1:28" ht="15" customHeight="1" x14ac:dyDescent="0.25">
      <c r="A57" s="71">
        <v>636</v>
      </c>
      <c r="B57" s="71">
        <v>330</v>
      </c>
      <c r="C57" s="68">
        <f t="shared" si="16"/>
        <v>4.24</v>
      </c>
      <c r="D57" s="68">
        <v>271.68</v>
      </c>
      <c r="E57" s="68">
        <v>211.3</v>
      </c>
      <c r="F57" s="68">
        <v>0</v>
      </c>
      <c r="G57" s="68">
        <f t="shared" si="28"/>
        <v>38.428571428571431</v>
      </c>
      <c r="H57" s="68">
        <v>0</v>
      </c>
      <c r="I57" s="68">
        <f t="shared" si="29"/>
        <v>47.171428571428571</v>
      </c>
      <c r="J57" s="72">
        <f t="shared" si="25"/>
        <v>1</v>
      </c>
      <c r="K57" s="72">
        <f t="shared" si="26"/>
        <v>1</v>
      </c>
      <c r="L57" s="72">
        <f t="shared" si="27"/>
        <v>1</v>
      </c>
      <c r="M57" s="72">
        <f t="shared" ca="1" si="17"/>
        <v>1</v>
      </c>
      <c r="N57" s="26"/>
      <c r="O57" s="26"/>
      <c r="P57" s="25"/>
      <c r="Q57" s="25"/>
      <c r="T57" s="22">
        <v>0</v>
      </c>
      <c r="U57" s="74">
        <f t="shared" si="18"/>
        <v>-330</v>
      </c>
      <c r="V57" s="70">
        <f t="shared" si="19"/>
        <v>-330</v>
      </c>
      <c r="W57" s="70"/>
      <c r="X57" s="70">
        <f t="shared" si="20"/>
        <v>362.75073436844315</v>
      </c>
      <c r="Y57" s="70">
        <f t="shared" si="21"/>
        <v>32.750734368443148</v>
      </c>
      <c r="Z57" s="70">
        <f t="shared" si="22"/>
        <v>33</v>
      </c>
      <c r="AA57" s="24">
        <f t="shared" si="23"/>
        <v>33</v>
      </c>
      <c r="AB57" s="67">
        <f t="shared" si="24"/>
        <v>363</v>
      </c>
    </row>
    <row r="58" spans="1:28" ht="15" customHeight="1" x14ac:dyDescent="0.25">
      <c r="A58" s="71">
        <v>762</v>
      </c>
      <c r="B58" s="71">
        <v>330</v>
      </c>
      <c r="C58" s="68">
        <f t="shared" si="16"/>
        <v>5.08</v>
      </c>
      <c r="D58" s="68">
        <v>271.72000000000003</v>
      </c>
      <c r="E58" s="68">
        <v>211.3</v>
      </c>
      <c r="F58" s="68">
        <v>0</v>
      </c>
      <c r="G58" s="68">
        <f t="shared" si="28"/>
        <v>33.861111111111114</v>
      </c>
      <c r="H58" s="68">
        <v>0</v>
      </c>
      <c r="I58" s="68">
        <f t="shared" si="29"/>
        <v>45.861111111111114</v>
      </c>
      <c r="J58" s="72">
        <f t="shared" si="25"/>
        <v>1</v>
      </c>
      <c r="K58" s="72">
        <f t="shared" si="26"/>
        <v>1</v>
      </c>
      <c r="L58" s="72">
        <f t="shared" si="27"/>
        <v>1</v>
      </c>
      <c r="M58" s="72">
        <f t="shared" ca="1" si="17"/>
        <v>1</v>
      </c>
      <c r="N58" s="26"/>
      <c r="O58" s="26"/>
      <c r="P58" s="25"/>
      <c r="Q58" s="25"/>
      <c r="T58" s="22">
        <v>0</v>
      </c>
      <c r="U58" s="74">
        <f t="shared" si="18"/>
        <v>-330</v>
      </c>
      <c r="V58" s="70">
        <f t="shared" si="19"/>
        <v>-330</v>
      </c>
      <c r="W58" s="70"/>
      <c r="X58" s="70">
        <f t="shared" si="20"/>
        <v>362.75073436844315</v>
      </c>
      <c r="Y58" s="70">
        <f t="shared" si="21"/>
        <v>32.750734368443148</v>
      </c>
      <c r="Z58" s="70">
        <f t="shared" si="22"/>
        <v>33</v>
      </c>
      <c r="AA58" s="24">
        <f t="shared" si="23"/>
        <v>33</v>
      </c>
      <c r="AB58" s="67">
        <f t="shared" si="24"/>
        <v>363</v>
      </c>
    </row>
    <row r="59" spans="1:28" ht="15" customHeight="1" x14ac:dyDescent="0.25">
      <c r="A59" s="71">
        <v>128</v>
      </c>
      <c r="B59" s="71">
        <v>330</v>
      </c>
      <c r="C59" s="68">
        <f t="shared" si="16"/>
        <v>0.85</v>
      </c>
      <c r="D59" s="68">
        <v>271.7</v>
      </c>
      <c r="E59" s="68">
        <v>211.3</v>
      </c>
      <c r="F59" s="68">
        <v>0</v>
      </c>
      <c r="G59" s="68">
        <f t="shared" si="28"/>
        <v>50.081081081081081</v>
      </c>
      <c r="H59" s="68">
        <v>0</v>
      </c>
      <c r="I59" s="68">
        <f t="shared" si="29"/>
        <v>44.621621621621621</v>
      </c>
      <c r="J59" s="72">
        <f t="shared" si="25"/>
        <v>1</v>
      </c>
      <c r="K59" s="72">
        <f t="shared" si="26"/>
        <v>1</v>
      </c>
      <c r="L59" s="72">
        <f t="shared" si="27"/>
        <v>1</v>
      </c>
      <c r="M59" s="72">
        <f t="shared" ca="1" si="17"/>
        <v>1</v>
      </c>
      <c r="N59" s="26"/>
      <c r="O59" s="26"/>
      <c r="P59" s="25"/>
      <c r="Q59" s="25"/>
      <c r="T59" s="22">
        <v>0</v>
      </c>
      <c r="U59" s="74">
        <f t="shared" si="18"/>
        <v>-330</v>
      </c>
      <c r="V59" s="70">
        <f t="shared" si="19"/>
        <v>-330</v>
      </c>
      <c r="W59" s="70"/>
      <c r="X59" s="70">
        <f t="shared" si="20"/>
        <v>362.75073436844315</v>
      </c>
      <c r="Y59" s="70">
        <f t="shared" si="21"/>
        <v>32.750734368443148</v>
      </c>
      <c r="Z59" s="70">
        <f t="shared" si="22"/>
        <v>33</v>
      </c>
      <c r="AA59" s="24">
        <f t="shared" si="23"/>
        <v>33</v>
      </c>
      <c r="AB59" s="67">
        <f t="shared" si="24"/>
        <v>363</v>
      </c>
    </row>
    <row r="60" spans="1:28" ht="15" customHeight="1" x14ac:dyDescent="0.25">
      <c r="A60" s="71">
        <v>530</v>
      </c>
      <c r="B60" s="71">
        <v>330</v>
      </c>
      <c r="C60" s="68">
        <f t="shared" si="16"/>
        <v>3.53</v>
      </c>
      <c r="D60" s="68">
        <v>271.72000000000003</v>
      </c>
      <c r="E60" s="68">
        <v>211.3</v>
      </c>
      <c r="F60" s="68">
        <v>0</v>
      </c>
      <c r="G60" s="68">
        <f t="shared" si="28"/>
        <v>38.184210526315788</v>
      </c>
      <c r="H60" s="68">
        <v>0</v>
      </c>
      <c r="I60" s="68">
        <f t="shared" si="29"/>
        <v>43.44736842105263</v>
      </c>
      <c r="J60" s="72">
        <f t="shared" si="25"/>
        <v>1</v>
      </c>
      <c r="K60" s="72">
        <f t="shared" si="26"/>
        <v>1</v>
      </c>
      <c r="L60" s="72">
        <f t="shared" si="27"/>
        <v>1</v>
      </c>
      <c r="M60" s="72">
        <f t="shared" ca="1" si="17"/>
        <v>1</v>
      </c>
      <c r="N60" s="26"/>
      <c r="O60" s="26"/>
      <c r="P60" s="25"/>
      <c r="Q60" s="25"/>
      <c r="T60" s="22">
        <v>0</v>
      </c>
      <c r="U60" s="74">
        <f t="shared" si="18"/>
        <v>-330</v>
      </c>
      <c r="V60" s="70">
        <f t="shared" si="19"/>
        <v>-330</v>
      </c>
      <c r="W60" s="70"/>
      <c r="X60" s="70">
        <f t="shared" si="20"/>
        <v>362.75073436844315</v>
      </c>
      <c r="Y60" s="70">
        <f t="shared" si="21"/>
        <v>32.750734368443148</v>
      </c>
      <c r="Z60" s="70">
        <f t="shared" si="22"/>
        <v>33</v>
      </c>
      <c r="AA60" s="24">
        <f t="shared" si="23"/>
        <v>33</v>
      </c>
      <c r="AB60" s="67">
        <f t="shared" si="24"/>
        <v>363</v>
      </c>
    </row>
    <row r="61" spans="1:28" ht="15" customHeight="1" x14ac:dyDescent="0.25">
      <c r="A61" s="71">
        <v>704</v>
      </c>
      <c r="B61" s="71">
        <v>330</v>
      </c>
      <c r="C61" s="68">
        <f t="shared" si="16"/>
        <v>4.6900000000000004</v>
      </c>
      <c r="D61" s="68">
        <v>271.76</v>
      </c>
      <c r="E61" s="68">
        <v>211.3</v>
      </c>
      <c r="F61" s="68">
        <v>0</v>
      </c>
      <c r="G61" s="68">
        <f t="shared" si="28"/>
        <v>32.743589743589745</v>
      </c>
      <c r="H61" s="68">
        <v>0</v>
      </c>
      <c r="I61" s="68">
        <f t="shared" si="29"/>
        <v>42.333333333333336</v>
      </c>
      <c r="J61" s="72">
        <f t="shared" si="25"/>
        <v>1</v>
      </c>
      <c r="K61" s="72">
        <f t="shared" si="26"/>
        <v>1</v>
      </c>
      <c r="L61" s="72">
        <f t="shared" si="27"/>
        <v>1</v>
      </c>
      <c r="M61" s="72">
        <f t="shared" ca="1" si="17"/>
        <v>1</v>
      </c>
      <c r="N61" s="26"/>
      <c r="O61" s="26"/>
      <c r="P61" s="25"/>
      <c r="Q61" s="25"/>
      <c r="T61" s="22">
        <v>0</v>
      </c>
      <c r="U61" s="74">
        <f t="shared" si="18"/>
        <v>-330</v>
      </c>
      <c r="V61" s="70">
        <f t="shared" si="19"/>
        <v>-330</v>
      </c>
      <c r="W61" s="70"/>
      <c r="X61" s="70">
        <f t="shared" si="20"/>
        <v>362.75073436844315</v>
      </c>
      <c r="Y61" s="70">
        <f t="shared" si="21"/>
        <v>32.750734368443148</v>
      </c>
      <c r="Z61" s="70">
        <f t="shared" si="22"/>
        <v>33</v>
      </c>
      <c r="AA61" s="24">
        <f t="shared" si="23"/>
        <v>33</v>
      </c>
      <c r="AB61" s="67">
        <f t="shared" si="24"/>
        <v>363</v>
      </c>
    </row>
    <row r="62" spans="1:28" ht="15" customHeight="1" x14ac:dyDescent="0.25">
      <c r="A62" s="71">
        <v>502</v>
      </c>
      <c r="B62" s="71">
        <v>290</v>
      </c>
      <c r="C62" s="68">
        <f t="shared" si="16"/>
        <v>3.35</v>
      </c>
      <c r="D62" s="68">
        <v>271.77999999999997</v>
      </c>
      <c r="E62" s="68">
        <v>211.2</v>
      </c>
      <c r="F62" s="68">
        <v>0</v>
      </c>
      <c r="G62" s="68">
        <f t="shared" si="28"/>
        <v>36.975000000000001</v>
      </c>
      <c r="H62" s="68">
        <v>0</v>
      </c>
      <c r="I62" s="68">
        <f t="shared" si="29"/>
        <v>42.274999999999999</v>
      </c>
      <c r="J62" s="72">
        <f t="shared" si="25"/>
        <v>1</v>
      </c>
      <c r="K62" s="72">
        <f t="shared" si="26"/>
        <v>1</v>
      </c>
      <c r="L62" s="72">
        <f t="shared" si="27"/>
        <v>1</v>
      </c>
      <c r="M62" s="72">
        <f t="shared" ca="1" si="17"/>
        <v>1</v>
      </c>
      <c r="N62" s="26"/>
      <c r="O62" s="26"/>
      <c r="P62" s="25"/>
      <c r="Q62" s="25"/>
      <c r="T62" s="22">
        <v>0</v>
      </c>
      <c r="U62" s="74">
        <f t="shared" si="18"/>
        <v>-290</v>
      </c>
      <c r="V62" s="70">
        <f t="shared" si="19"/>
        <v>-290</v>
      </c>
      <c r="W62" s="70"/>
      <c r="X62" s="70">
        <f t="shared" si="20"/>
        <v>318.78094838438943</v>
      </c>
      <c r="Y62" s="70">
        <f t="shared" si="21"/>
        <v>28.780948384389433</v>
      </c>
      <c r="Z62" s="70">
        <f t="shared" si="22"/>
        <v>29</v>
      </c>
      <c r="AA62" s="24">
        <f t="shared" si="23"/>
        <v>29</v>
      </c>
      <c r="AB62" s="67">
        <f t="shared" si="24"/>
        <v>319</v>
      </c>
    </row>
    <row r="63" spans="1:28" ht="15" customHeight="1" x14ac:dyDescent="0.25">
      <c r="A63" s="71">
        <v>381</v>
      </c>
      <c r="B63" s="71">
        <v>290</v>
      </c>
      <c r="C63" s="68">
        <f t="shared" si="16"/>
        <v>2.54</v>
      </c>
      <c r="D63" s="68">
        <v>271.79000000000002</v>
      </c>
      <c r="E63" s="68">
        <v>211.2</v>
      </c>
      <c r="F63" s="68">
        <v>0</v>
      </c>
      <c r="G63" s="68">
        <f t="shared" si="28"/>
        <v>39.024390243902438</v>
      </c>
      <c r="H63" s="68">
        <v>0</v>
      </c>
      <c r="I63" s="68">
        <f t="shared" si="29"/>
        <v>41.243902439024389</v>
      </c>
      <c r="J63" s="72">
        <f t="shared" si="25"/>
        <v>1</v>
      </c>
      <c r="K63" s="72">
        <f t="shared" si="26"/>
        <v>1</v>
      </c>
      <c r="L63" s="72">
        <f t="shared" si="27"/>
        <v>1</v>
      </c>
      <c r="M63" s="72">
        <f t="shared" ca="1" si="17"/>
        <v>1</v>
      </c>
      <c r="N63" s="26"/>
      <c r="O63" s="26"/>
      <c r="P63" s="25"/>
      <c r="Q63" s="25"/>
      <c r="T63" s="22">
        <v>0</v>
      </c>
      <c r="U63" s="74">
        <f t="shared" si="18"/>
        <v>-290</v>
      </c>
      <c r="V63" s="70">
        <f t="shared" si="19"/>
        <v>-290</v>
      </c>
      <c r="W63" s="70"/>
      <c r="X63" s="70">
        <f t="shared" si="20"/>
        <v>318.78094838438943</v>
      </c>
      <c r="Y63" s="70">
        <f t="shared" si="21"/>
        <v>28.780948384389433</v>
      </c>
      <c r="Z63" s="70">
        <f t="shared" si="22"/>
        <v>29</v>
      </c>
      <c r="AA63" s="24">
        <f t="shared" si="23"/>
        <v>29</v>
      </c>
      <c r="AB63" s="67">
        <f t="shared" si="24"/>
        <v>319</v>
      </c>
    </row>
    <row r="64" spans="1:28" ht="15" customHeight="1" x14ac:dyDescent="0.25">
      <c r="A64" s="71">
        <v>577</v>
      </c>
      <c r="B64" s="71">
        <v>290</v>
      </c>
      <c r="C64" s="68">
        <f t="shared" si="16"/>
        <v>3.85</v>
      </c>
      <c r="D64" s="68">
        <v>271.82</v>
      </c>
      <c r="E64" s="68">
        <v>211.2</v>
      </c>
      <c r="F64" s="68">
        <v>0</v>
      </c>
      <c r="G64" s="68">
        <f t="shared" si="28"/>
        <v>33.428571428571431</v>
      </c>
      <c r="H64" s="68">
        <v>0</v>
      </c>
      <c r="I64" s="68">
        <f t="shared" si="29"/>
        <v>40.261904761904759</v>
      </c>
      <c r="J64" s="72">
        <f t="shared" si="25"/>
        <v>1</v>
      </c>
      <c r="K64" s="72">
        <f t="shared" si="26"/>
        <v>1</v>
      </c>
      <c r="L64" s="72">
        <f t="shared" si="27"/>
        <v>1</v>
      </c>
      <c r="M64" s="72">
        <f t="shared" ca="1" si="17"/>
        <v>0</v>
      </c>
      <c r="N64" s="26"/>
      <c r="O64" s="26"/>
      <c r="P64" s="25"/>
      <c r="Q64" s="25"/>
      <c r="T64" s="22">
        <v>0</v>
      </c>
      <c r="U64" s="74">
        <f t="shared" si="18"/>
        <v>-290</v>
      </c>
      <c r="V64" s="70">
        <f t="shared" si="19"/>
        <v>-290</v>
      </c>
      <c r="W64" s="70"/>
      <c r="X64" s="70">
        <f t="shared" si="20"/>
        <v>318.78094838438943</v>
      </c>
      <c r="Y64" s="70">
        <f t="shared" si="21"/>
        <v>28.780948384389433</v>
      </c>
      <c r="Z64" s="70">
        <f t="shared" si="22"/>
        <v>29</v>
      </c>
      <c r="AA64" s="24">
        <f t="shared" si="23"/>
        <v>29</v>
      </c>
      <c r="AB64" s="67">
        <f t="shared" si="24"/>
        <v>319</v>
      </c>
    </row>
    <row r="65" spans="1:28" ht="15" customHeight="1" x14ac:dyDescent="0.25">
      <c r="A65" s="71">
        <v>358</v>
      </c>
      <c r="B65" s="71">
        <v>290</v>
      </c>
      <c r="C65" s="68">
        <f t="shared" si="16"/>
        <v>2.39</v>
      </c>
      <c r="D65" s="68">
        <v>271.83</v>
      </c>
      <c r="E65" s="68">
        <v>211.2</v>
      </c>
      <c r="F65" s="68">
        <v>0</v>
      </c>
      <c r="G65" s="68">
        <f t="shared" si="28"/>
        <v>37.744186046511629</v>
      </c>
      <c r="H65" s="68">
        <v>0</v>
      </c>
      <c r="I65" s="68">
        <f t="shared" si="29"/>
        <v>39.325581395348834</v>
      </c>
      <c r="J65" s="72">
        <f t="shared" si="25"/>
        <v>1</v>
      </c>
      <c r="K65" s="72">
        <f t="shared" si="26"/>
        <v>1</v>
      </c>
      <c r="L65" s="72">
        <f t="shared" si="27"/>
        <v>1</v>
      </c>
      <c r="M65" s="72">
        <f t="shared" ca="1" si="17"/>
        <v>0</v>
      </c>
      <c r="N65" s="26"/>
      <c r="O65" s="26"/>
      <c r="P65" s="25"/>
      <c r="Q65" s="25"/>
      <c r="T65" s="22">
        <v>0</v>
      </c>
      <c r="U65" s="74">
        <f t="shared" si="18"/>
        <v>-290</v>
      </c>
      <c r="V65" s="70">
        <f t="shared" si="19"/>
        <v>-290</v>
      </c>
      <c r="W65" s="70"/>
      <c r="X65" s="70">
        <f t="shared" si="20"/>
        <v>318.78094838438943</v>
      </c>
      <c r="Y65" s="70">
        <f t="shared" si="21"/>
        <v>28.780948384389433</v>
      </c>
      <c r="Z65" s="70">
        <f t="shared" si="22"/>
        <v>29</v>
      </c>
      <c r="AA65" s="24">
        <f t="shared" si="23"/>
        <v>29</v>
      </c>
      <c r="AB65" s="67">
        <f t="shared" si="24"/>
        <v>319</v>
      </c>
    </row>
    <row r="66" spans="1:28" ht="15" customHeight="1" x14ac:dyDescent="0.25">
      <c r="A66" s="71">
        <v>402</v>
      </c>
      <c r="B66" s="71">
        <v>290</v>
      </c>
      <c r="C66" s="68">
        <f t="shared" ref="C66:C98" si="30">ROUND(A66/150,2)</f>
        <v>2.68</v>
      </c>
      <c r="D66" s="68">
        <v>271.83999999999997</v>
      </c>
      <c r="E66" s="68">
        <v>211.2</v>
      </c>
      <c r="F66" s="68">
        <v>0</v>
      </c>
      <c r="G66" s="68">
        <f t="shared" si="28"/>
        <v>35.886363636363633</v>
      </c>
      <c r="H66" s="68">
        <v>0</v>
      </c>
      <c r="I66" s="68">
        <f t="shared" si="29"/>
        <v>38.43181818181818</v>
      </c>
      <c r="J66" s="72">
        <f t="shared" si="25"/>
        <v>1</v>
      </c>
      <c r="K66" s="72">
        <f t="shared" si="26"/>
        <v>1</v>
      </c>
      <c r="L66" s="72">
        <f t="shared" si="27"/>
        <v>1</v>
      </c>
      <c r="M66" s="72">
        <f t="shared" ref="M66:M98" ca="1" si="31">IF(RAND()&lt;0.5,0,1)</f>
        <v>0</v>
      </c>
      <c r="N66" s="26"/>
      <c r="O66" s="26"/>
      <c r="P66" s="25"/>
      <c r="Q66" s="25"/>
      <c r="T66" s="22">
        <v>0</v>
      </c>
      <c r="U66" s="74">
        <f t="shared" ref="U66:U97" si="32">T66-B66</f>
        <v>-290</v>
      </c>
      <c r="V66" s="70">
        <f t="shared" ref="V66:V97" si="33">ROUND(U66,0)</f>
        <v>-290</v>
      </c>
      <c r="W66" s="70"/>
      <c r="X66" s="70">
        <f t="shared" ref="X66:X98" si="34">B66/$W$2*$W$3</f>
        <v>318.78094838438943</v>
      </c>
      <c r="Y66" s="70">
        <f t="shared" ref="Y66:Y97" si="35">X66-B66</f>
        <v>28.780948384389433</v>
      </c>
      <c r="Z66" s="70">
        <f t="shared" ref="Z66:Z97" si="36">ROUND(Y66,0)</f>
        <v>29</v>
      </c>
      <c r="AA66" s="24">
        <f t="shared" ref="AA66:AA97" si="37">IF(V66&gt;=0,V66,Z66)</f>
        <v>29</v>
      </c>
      <c r="AB66" s="67">
        <f t="shared" ref="AB66:AB97" si="38">B66+AA66</f>
        <v>319</v>
      </c>
    </row>
    <row r="67" spans="1:28" ht="15" customHeight="1" x14ac:dyDescent="0.25">
      <c r="A67" s="71">
        <v>502</v>
      </c>
      <c r="B67" s="71">
        <v>250</v>
      </c>
      <c r="C67" s="68">
        <f t="shared" si="30"/>
        <v>3.35</v>
      </c>
      <c r="D67" s="68">
        <v>271.86</v>
      </c>
      <c r="E67" s="68">
        <v>211.11</v>
      </c>
      <c r="F67" s="68">
        <v>0</v>
      </c>
      <c r="G67" s="68">
        <f t="shared" si="28"/>
        <v>32.866666666666667</v>
      </c>
      <c r="H67" s="68">
        <v>0</v>
      </c>
      <c r="I67" s="68">
        <f t="shared" si="29"/>
        <v>38.466666666666669</v>
      </c>
      <c r="J67" s="72">
        <f t="shared" ref="J67:J98" si="39">IF(ABS(B67-B66)&lt;=50,1,0)</f>
        <v>1</v>
      </c>
      <c r="K67" s="72">
        <f t="shared" ref="K67:K98" si="40">IF(ABS((B67-B66))&lt;=50,1,IF((B67-B66)*($B$4-$B$2)&gt;=0,1,-1))</f>
        <v>1</v>
      </c>
      <c r="L67" s="72">
        <f t="shared" si="27"/>
        <v>1</v>
      </c>
      <c r="M67" s="72">
        <f t="shared" ca="1" si="31"/>
        <v>0</v>
      </c>
      <c r="N67" s="26"/>
      <c r="O67" s="26"/>
      <c r="P67" s="25"/>
      <c r="Q67" s="25"/>
      <c r="T67" s="22">
        <v>0</v>
      </c>
      <c r="U67" s="74">
        <f t="shared" si="32"/>
        <v>-250</v>
      </c>
      <c r="V67" s="70">
        <f t="shared" si="33"/>
        <v>-250</v>
      </c>
      <c r="W67" s="70"/>
      <c r="X67" s="70">
        <f t="shared" si="34"/>
        <v>274.81116240033572</v>
      </c>
      <c r="Y67" s="70">
        <f t="shared" si="35"/>
        <v>24.811162400335718</v>
      </c>
      <c r="Z67" s="70">
        <f t="shared" si="36"/>
        <v>25</v>
      </c>
      <c r="AA67" s="24">
        <f t="shared" si="37"/>
        <v>25</v>
      </c>
      <c r="AB67" s="67">
        <f t="shared" si="38"/>
        <v>275</v>
      </c>
    </row>
    <row r="68" spans="1:28" ht="15" customHeight="1" x14ac:dyDescent="0.25">
      <c r="A68" s="71">
        <v>401</v>
      </c>
      <c r="B68" s="71">
        <v>250</v>
      </c>
      <c r="C68" s="68">
        <f t="shared" si="30"/>
        <v>2.67</v>
      </c>
      <c r="D68" s="68">
        <v>271.88</v>
      </c>
      <c r="E68" s="68">
        <v>211.11</v>
      </c>
      <c r="F68" s="68">
        <v>0</v>
      </c>
      <c r="G68" s="68">
        <f t="shared" si="28"/>
        <v>34.347826086956523</v>
      </c>
      <c r="H68" s="68">
        <v>0</v>
      </c>
      <c r="I68" s="68">
        <f t="shared" si="29"/>
        <v>37.630434782608695</v>
      </c>
      <c r="J68" s="72">
        <f t="shared" si="39"/>
        <v>1</v>
      </c>
      <c r="K68" s="72">
        <f t="shared" si="40"/>
        <v>1</v>
      </c>
      <c r="L68" s="72">
        <f t="shared" si="27"/>
        <v>1</v>
      </c>
      <c r="M68" s="72">
        <f t="shared" ca="1" si="31"/>
        <v>0</v>
      </c>
      <c r="N68" s="26"/>
      <c r="O68" s="26"/>
      <c r="P68" s="25"/>
      <c r="Q68" s="25"/>
      <c r="T68" s="22">
        <v>0</v>
      </c>
      <c r="U68" s="74">
        <f t="shared" si="32"/>
        <v>-250</v>
      </c>
      <c r="V68" s="70">
        <f t="shared" si="33"/>
        <v>-250</v>
      </c>
      <c r="W68" s="70"/>
      <c r="X68" s="70">
        <f t="shared" si="34"/>
        <v>274.81116240033572</v>
      </c>
      <c r="Y68" s="70">
        <f t="shared" si="35"/>
        <v>24.811162400335718</v>
      </c>
      <c r="Z68" s="70">
        <f t="shared" si="36"/>
        <v>25</v>
      </c>
      <c r="AA68" s="24">
        <f t="shared" si="37"/>
        <v>25</v>
      </c>
      <c r="AB68" s="67">
        <f t="shared" si="38"/>
        <v>275</v>
      </c>
    </row>
    <row r="69" spans="1:28" ht="15" customHeight="1" x14ac:dyDescent="0.25">
      <c r="A69" s="71">
        <v>450</v>
      </c>
      <c r="B69" s="71">
        <v>250</v>
      </c>
      <c r="C69" s="68">
        <f t="shared" si="30"/>
        <v>3</v>
      </c>
      <c r="D69" s="68">
        <v>271.89999999999998</v>
      </c>
      <c r="E69" s="68">
        <v>211.11</v>
      </c>
      <c r="F69" s="68">
        <v>0</v>
      </c>
      <c r="G69" s="68">
        <f t="shared" si="28"/>
        <v>32.574468085106382</v>
      </c>
      <c r="H69" s="68">
        <v>0</v>
      </c>
      <c r="I69" s="68">
        <f t="shared" si="29"/>
        <v>36.829787234042556</v>
      </c>
      <c r="J69" s="72">
        <f t="shared" si="39"/>
        <v>1</v>
      </c>
      <c r="K69" s="72">
        <f t="shared" si="40"/>
        <v>1</v>
      </c>
      <c r="L69" s="72">
        <f t="shared" si="27"/>
        <v>1</v>
      </c>
      <c r="M69" s="72">
        <f t="shared" ca="1" si="31"/>
        <v>1</v>
      </c>
      <c r="N69" s="26"/>
      <c r="O69" s="26"/>
      <c r="P69" s="25"/>
      <c r="Q69" s="25"/>
      <c r="T69" s="22">
        <v>0</v>
      </c>
      <c r="U69" s="74">
        <f t="shared" si="32"/>
        <v>-250</v>
      </c>
      <c r="V69" s="70">
        <f t="shared" si="33"/>
        <v>-250</v>
      </c>
      <c r="W69" s="70"/>
      <c r="X69" s="70">
        <f t="shared" si="34"/>
        <v>274.81116240033572</v>
      </c>
      <c r="Y69" s="70">
        <f t="shared" si="35"/>
        <v>24.811162400335718</v>
      </c>
      <c r="Z69" s="70">
        <f t="shared" si="36"/>
        <v>25</v>
      </c>
      <c r="AA69" s="24">
        <f t="shared" si="37"/>
        <v>25</v>
      </c>
      <c r="AB69" s="67">
        <f t="shared" si="38"/>
        <v>275</v>
      </c>
    </row>
    <row r="70" spans="1:28" ht="15" customHeight="1" x14ac:dyDescent="0.25">
      <c r="A70" s="71">
        <v>400</v>
      </c>
      <c r="B70" s="71">
        <v>250</v>
      </c>
      <c r="C70" s="68">
        <f t="shared" si="30"/>
        <v>2.67</v>
      </c>
      <c r="D70" s="68">
        <v>271.91000000000003</v>
      </c>
      <c r="E70" s="68">
        <v>211.11</v>
      </c>
      <c r="F70" s="68">
        <v>0</v>
      </c>
      <c r="G70" s="68">
        <f t="shared" si="28"/>
        <v>32.9375</v>
      </c>
      <c r="H70" s="68">
        <v>0</v>
      </c>
      <c r="I70" s="68">
        <f t="shared" si="29"/>
        <v>36.0625</v>
      </c>
      <c r="J70" s="72">
        <f t="shared" si="39"/>
        <v>1</v>
      </c>
      <c r="K70" s="72">
        <f t="shared" si="40"/>
        <v>1</v>
      </c>
      <c r="L70" s="72">
        <f t="shared" si="27"/>
        <v>1</v>
      </c>
      <c r="M70" s="72">
        <f t="shared" ca="1" si="31"/>
        <v>0</v>
      </c>
      <c r="N70" s="26"/>
      <c r="O70" s="26"/>
      <c r="P70" s="25"/>
      <c r="Q70" s="25"/>
      <c r="T70" s="22">
        <v>0</v>
      </c>
      <c r="U70" s="74">
        <f t="shared" si="32"/>
        <v>-250</v>
      </c>
      <c r="V70" s="70">
        <f t="shared" si="33"/>
        <v>-250</v>
      </c>
      <c r="W70" s="70"/>
      <c r="X70" s="70">
        <f t="shared" si="34"/>
        <v>274.81116240033572</v>
      </c>
      <c r="Y70" s="70">
        <f t="shared" si="35"/>
        <v>24.811162400335718</v>
      </c>
      <c r="Z70" s="70">
        <f t="shared" si="36"/>
        <v>25</v>
      </c>
      <c r="AA70" s="24">
        <f t="shared" si="37"/>
        <v>25</v>
      </c>
      <c r="AB70" s="67">
        <f t="shared" si="38"/>
        <v>275</v>
      </c>
    </row>
    <row r="71" spans="1:28" ht="15" customHeight="1" x14ac:dyDescent="0.25">
      <c r="A71" s="71">
        <v>450</v>
      </c>
      <c r="B71" s="71">
        <v>250</v>
      </c>
      <c r="C71" s="68">
        <f t="shared" si="30"/>
        <v>3</v>
      </c>
      <c r="D71" s="68">
        <v>271.93</v>
      </c>
      <c r="E71" s="68">
        <v>211.11</v>
      </c>
      <c r="F71" s="68">
        <v>0</v>
      </c>
      <c r="G71" s="68">
        <f t="shared" si="28"/>
        <v>31.244897959183675</v>
      </c>
      <c r="H71" s="68">
        <v>0</v>
      </c>
      <c r="I71" s="68">
        <f t="shared" si="29"/>
        <v>35.326530612244895</v>
      </c>
      <c r="J71" s="72">
        <f t="shared" si="39"/>
        <v>1</v>
      </c>
      <c r="K71" s="72">
        <f t="shared" si="40"/>
        <v>1</v>
      </c>
      <c r="L71" s="72">
        <f t="shared" ref="L71:L98" si="41">IF(OR(COUNTIF(K67:K71,1)=5,COUNTIF(K67:K71,-1)=5),1,0)</f>
        <v>1</v>
      </c>
      <c r="M71" s="72">
        <f t="shared" ca="1" si="31"/>
        <v>0</v>
      </c>
      <c r="N71" s="26"/>
      <c r="O71" s="26"/>
      <c r="P71" s="25"/>
      <c r="Q71" s="25"/>
      <c r="T71" s="22">
        <v>0</v>
      </c>
      <c r="U71" s="74">
        <f t="shared" si="32"/>
        <v>-250</v>
      </c>
      <c r="V71" s="70">
        <f t="shared" si="33"/>
        <v>-250</v>
      </c>
      <c r="W71" s="70"/>
      <c r="X71" s="70">
        <f t="shared" si="34"/>
        <v>274.81116240033572</v>
      </c>
      <c r="Y71" s="70">
        <f t="shared" si="35"/>
        <v>24.811162400335718</v>
      </c>
      <c r="Z71" s="70">
        <f t="shared" si="36"/>
        <v>25</v>
      </c>
      <c r="AA71" s="24">
        <f t="shared" si="37"/>
        <v>25</v>
      </c>
      <c r="AB71" s="67">
        <f t="shared" si="38"/>
        <v>275</v>
      </c>
    </row>
    <row r="72" spans="1:28" ht="15" customHeight="1" x14ac:dyDescent="0.25">
      <c r="A72" s="71">
        <v>400</v>
      </c>
      <c r="B72" s="71">
        <v>210</v>
      </c>
      <c r="C72" s="68">
        <f t="shared" si="30"/>
        <v>2.67</v>
      </c>
      <c r="D72" s="68">
        <v>271.95</v>
      </c>
      <c r="E72" s="68">
        <v>211.02</v>
      </c>
      <c r="F72" s="68">
        <v>0</v>
      </c>
      <c r="G72" s="68">
        <f t="shared" si="28"/>
        <v>31.62</v>
      </c>
      <c r="H72" s="68">
        <v>0</v>
      </c>
      <c r="I72" s="68">
        <f t="shared" si="29"/>
        <v>35.42</v>
      </c>
      <c r="J72" s="72">
        <f t="shared" si="39"/>
        <v>1</v>
      </c>
      <c r="K72" s="72">
        <f t="shared" si="40"/>
        <v>1</v>
      </c>
      <c r="L72" s="72">
        <f t="shared" si="41"/>
        <v>1</v>
      </c>
      <c r="M72" s="72">
        <f t="shared" ca="1" si="31"/>
        <v>0</v>
      </c>
      <c r="N72" s="26"/>
      <c r="O72" s="26"/>
      <c r="P72" s="25"/>
      <c r="Q72" s="25"/>
      <c r="T72" s="22">
        <v>0</v>
      </c>
      <c r="U72" s="74">
        <f t="shared" si="32"/>
        <v>-210</v>
      </c>
      <c r="V72" s="70">
        <f t="shared" si="33"/>
        <v>-210</v>
      </c>
      <c r="W72" s="70"/>
      <c r="X72" s="70">
        <f t="shared" si="34"/>
        <v>230.84137641628197</v>
      </c>
      <c r="Y72" s="70">
        <f t="shared" si="35"/>
        <v>20.841376416281975</v>
      </c>
      <c r="Z72" s="70">
        <f t="shared" si="36"/>
        <v>21</v>
      </c>
      <c r="AA72" s="24">
        <f t="shared" si="37"/>
        <v>21</v>
      </c>
      <c r="AB72" s="67">
        <f t="shared" si="38"/>
        <v>231</v>
      </c>
    </row>
    <row r="73" spans="1:28" ht="15" customHeight="1" x14ac:dyDescent="0.25">
      <c r="A73" s="71">
        <v>400</v>
      </c>
      <c r="B73" s="71">
        <v>210</v>
      </c>
      <c r="C73" s="68">
        <f t="shared" si="30"/>
        <v>2.67</v>
      </c>
      <c r="D73" s="68">
        <v>271.97000000000003</v>
      </c>
      <c r="E73" s="68">
        <v>211.02</v>
      </c>
      <c r="F73" s="68">
        <v>0</v>
      </c>
      <c r="G73" s="68">
        <f t="shared" si="28"/>
        <v>31</v>
      </c>
      <c r="H73" s="68">
        <v>0</v>
      </c>
      <c r="I73" s="68">
        <f t="shared" si="29"/>
        <v>34.725490196078432</v>
      </c>
      <c r="J73" s="72">
        <f t="shared" si="39"/>
        <v>1</v>
      </c>
      <c r="K73" s="72">
        <f t="shared" si="40"/>
        <v>1</v>
      </c>
      <c r="L73" s="72">
        <f t="shared" si="41"/>
        <v>1</v>
      </c>
      <c r="M73" s="72">
        <f t="shared" ca="1" si="31"/>
        <v>1</v>
      </c>
      <c r="N73" s="26"/>
      <c r="O73" s="26"/>
      <c r="P73" s="25"/>
      <c r="Q73" s="25"/>
      <c r="T73" s="22">
        <v>0</v>
      </c>
      <c r="U73" s="74">
        <f t="shared" si="32"/>
        <v>-210</v>
      </c>
      <c r="V73" s="70">
        <f t="shared" si="33"/>
        <v>-210</v>
      </c>
      <c r="W73" s="70"/>
      <c r="X73" s="70">
        <f t="shared" si="34"/>
        <v>230.84137641628197</v>
      </c>
      <c r="Y73" s="70">
        <f t="shared" si="35"/>
        <v>20.841376416281975</v>
      </c>
      <c r="Z73" s="70">
        <f t="shared" si="36"/>
        <v>21</v>
      </c>
      <c r="AA73" s="24">
        <f t="shared" si="37"/>
        <v>21</v>
      </c>
      <c r="AB73" s="67">
        <f t="shared" si="38"/>
        <v>231</v>
      </c>
    </row>
    <row r="74" spans="1:28" ht="15" customHeight="1" x14ac:dyDescent="0.25">
      <c r="A74" s="71">
        <v>400</v>
      </c>
      <c r="B74" s="71">
        <v>210</v>
      </c>
      <c r="C74" s="68">
        <f t="shared" si="30"/>
        <v>2.67</v>
      </c>
      <c r="D74" s="68">
        <v>271.99</v>
      </c>
      <c r="E74" s="68">
        <v>211.02</v>
      </c>
      <c r="F74" s="68">
        <v>0</v>
      </c>
      <c r="G74" s="68">
        <f t="shared" si="28"/>
        <v>30.403846153846153</v>
      </c>
      <c r="H74" s="68">
        <v>0</v>
      </c>
      <c r="I74" s="68">
        <f t="shared" si="29"/>
        <v>34.057692307692307</v>
      </c>
      <c r="J74" s="72">
        <f t="shared" si="39"/>
        <v>1</v>
      </c>
      <c r="K74" s="72">
        <f t="shared" si="40"/>
        <v>1</v>
      </c>
      <c r="L74" s="72">
        <f t="shared" si="41"/>
        <v>1</v>
      </c>
      <c r="M74" s="72">
        <f t="shared" ca="1" si="31"/>
        <v>0</v>
      </c>
      <c r="N74" s="26"/>
      <c r="O74" s="26"/>
      <c r="P74" s="25"/>
      <c r="Q74" s="25"/>
      <c r="T74" s="22">
        <v>0</v>
      </c>
      <c r="U74" s="74">
        <f t="shared" si="32"/>
        <v>-210</v>
      </c>
      <c r="V74" s="70">
        <f t="shared" si="33"/>
        <v>-210</v>
      </c>
      <c r="W74" s="70"/>
      <c r="X74" s="70">
        <f t="shared" si="34"/>
        <v>230.84137641628197</v>
      </c>
      <c r="Y74" s="70">
        <f t="shared" si="35"/>
        <v>20.841376416281975</v>
      </c>
      <c r="Z74" s="70">
        <f t="shared" si="36"/>
        <v>21</v>
      </c>
      <c r="AA74" s="24">
        <f t="shared" si="37"/>
        <v>21</v>
      </c>
      <c r="AB74" s="67">
        <f t="shared" si="38"/>
        <v>231</v>
      </c>
    </row>
    <row r="75" spans="1:28" ht="15" customHeight="1" x14ac:dyDescent="0.25">
      <c r="A75" s="71">
        <v>350</v>
      </c>
      <c r="B75" s="71">
        <v>210</v>
      </c>
      <c r="C75" s="68">
        <f t="shared" si="30"/>
        <v>2.33</v>
      </c>
      <c r="D75" s="68">
        <v>272</v>
      </c>
      <c r="E75" s="68">
        <v>211.02</v>
      </c>
      <c r="F75" s="68">
        <v>0</v>
      </c>
      <c r="G75" s="68">
        <f t="shared" si="28"/>
        <v>30.773584905660378</v>
      </c>
      <c r="H75" s="68">
        <v>0</v>
      </c>
      <c r="I75" s="68">
        <f t="shared" si="29"/>
        <v>33.415094339622641</v>
      </c>
      <c r="J75" s="72">
        <f t="shared" si="39"/>
        <v>1</v>
      </c>
      <c r="K75" s="72">
        <f t="shared" si="40"/>
        <v>1</v>
      </c>
      <c r="L75" s="72">
        <f t="shared" si="41"/>
        <v>1</v>
      </c>
      <c r="M75" s="72">
        <f t="shared" ca="1" si="31"/>
        <v>1</v>
      </c>
      <c r="N75" s="26"/>
      <c r="O75" s="26"/>
      <c r="P75" s="25"/>
      <c r="Q75" s="25"/>
      <c r="T75" s="22">
        <v>0</v>
      </c>
      <c r="U75" s="74">
        <f t="shared" si="32"/>
        <v>-210</v>
      </c>
      <c r="V75" s="70">
        <f t="shared" si="33"/>
        <v>-210</v>
      </c>
      <c r="W75" s="70"/>
      <c r="X75" s="70">
        <f t="shared" si="34"/>
        <v>230.84137641628197</v>
      </c>
      <c r="Y75" s="70">
        <f t="shared" si="35"/>
        <v>20.841376416281975</v>
      </c>
      <c r="Z75" s="70">
        <f t="shared" si="36"/>
        <v>21</v>
      </c>
      <c r="AA75" s="24">
        <f t="shared" si="37"/>
        <v>21</v>
      </c>
      <c r="AB75" s="67">
        <f t="shared" si="38"/>
        <v>231</v>
      </c>
    </row>
    <row r="76" spans="1:28" ht="15" customHeight="1" x14ac:dyDescent="0.25">
      <c r="A76" s="25">
        <v>448</v>
      </c>
      <c r="B76" s="25">
        <v>210</v>
      </c>
      <c r="C76" s="68">
        <f t="shared" si="30"/>
        <v>2.99</v>
      </c>
      <c r="D76" s="25">
        <v>272.02999999999997</v>
      </c>
      <c r="E76" s="25">
        <v>211.02</v>
      </c>
      <c r="F76" s="68">
        <v>0</v>
      </c>
      <c r="G76" s="68">
        <f t="shared" si="28"/>
        <v>28.388888888888889</v>
      </c>
      <c r="H76" s="68">
        <v>0</v>
      </c>
      <c r="I76" s="68">
        <f t="shared" si="29"/>
        <v>32.796296296296298</v>
      </c>
      <c r="J76" s="72">
        <f t="shared" si="39"/>
        <v>1</v>
      </c>
      <c r="K76" s="72">
        <f t="shared" si="40"/>
        <v>1</v>
      </c>
      <c r="L76" s="72">
        <f t="shared" si="41"/>
        <v>1</v>
      </c>
      <c r="M76" s="72">
        <f t="shared" ca="1" si="31"/>
        <v>0</v>
      </c>
      <c r="N76" s="25"/>
      <c r="O76" s="25"/>
      <c r="P76" s="25"/>
      <c r="Q76" s="25"/>
      <c r="T76" s="22">
        <v>0</v>
      </c>
      <c r="U76" s="74">
        <f t="shared" si="32"/>
        <v>-210</v>
      </c>
      <c r="V76" s="70">
        <f t="shared" si="33"/>
        <v>-210</v>
      </c>
      <c r="W76" s="70"/>
      <c r="X76" s="70">
        <f t="shared" si="34"/>
        <v>230.84137641628197</v>
      </c>
      <c r="Y76" s="70">
        <f t="shared" si="35"/>
        <v>20.841376416281975</v>
      </c>
      <c r="Z76" s="70">
        <f t="shared" si="36"/>
        <v>21</v>
      </c>
      <c r="AA76" s="24">
        <f t="shared" si="37"/>
        <v>21</v>
      </c>
      <c r="AB76" s="67">
        <f t="shared" si="38"/>
        <v>231</v>
      </c>
    </row>
    <row r="77" spans="1:28" ht="15" customHeight="1" x14ac:dyDescent="0.25">
      <c r="A77" s="25">
        <v>348</v>
      </c>
      <c r="B77" s="25">
        <v>170</v>
      </c>
      <c r="C77" s="68">
        <f t="shared" si="30"/>
        <v>2.3199999999999998</v>
      </c>
      <c r="D77" s="25">
        <v>272.04000000000002</v>
      </c>
      <c r="E77" s="25">
        <v>210.74</v>
      </c>
      <c r="F77" s="68">
        <v>0</v>
      </c>
      <c r="G77" s="68">
        <f t="shared" si="28"/>
        <v>29.690909090909091</v>
      </c>
      <c r="H77" s="68">
        <v>0</v>
      </c>
      <c r="I77" s="68">
        <f t="shared" si="29"/>
        <v>32.927272727272729</v>
      </c>
      <c r="J77" s="72">
        <f t="shared" si="39"/>
        <v>1</v>
      </c>
      <c r="K77" s="72">
        <f t="shared" si="40"/>
        <v>1</v>
      </c>
      <c r="L77" s="72">
        <f t="shared" si="41"/>
        <v>1</v>
      </c>
      <c r="M77" s="72">
        <f t="shared" ca="1" si="31"/>
        <v>0</v>
      </c>
      <c r="N77" s="25"/>
      <c r="O77" s="25"/>
      <c r="P77" s="25"/>
      <c r="Q77" s="25"/>
      <c r="T77" s="22">
        <v>0</v>
      </c>
      <c r="U77" s="74">
        <f t="shared" si="32"/>
        <v>-170</v>
      </c>
      <c r="V77" s="70">
        <f t="shared" si="33"/>
        <v>-170</v>
      </c>
      <c r="W77" s="70"/>
      <c r="X77" s="70">
        <f t="shared" si="34"/>
        <v>186.87159043222829</v>
      </c>
      <c r="Y77" s="70">
        <f t="shared" si="35"/>
        <v>16.871590432228288</v>
      </c>
      <c r="Z77" s="70">
        <f t="shared" si="36"/>
        <v>17</v>
      </c>
      <c r="AA77" s="24">
        <f t="shared" si="37"/>
        <v>17</v>
      </c>
      <c r="AB77" s="67">
        <f t="shared" si="38"/>
        <v>187</v>
      </c>
    </row>
    <row r="78" spans="1:28" ht="15" customHeight="1" x14ac:dyDescent="0.25">
      <c r="A78" s="25">
        <v>298</v>
      </c>
      <c r="B78" s="25">
        <v>170</v>
      </c>
      <c r="C78" s="68">
        <f t="shared" si="30"/>
        <v>1.99</v>
      </c>
      <c r="D78" s="25">
        <v>272.06</v>
      </c>
      <c r="E78" s="25">
        <v>210.74</v>
      </c>
      <c r="F78" s="68">
        <v>0</v>
      </c>
      <c r="G78" s="68">
        <f t="shared" si="28"/>
        <v>30.053571428571427</v>
      </c>
      <c r="H78" s="68">
        <v>0</v>
      </c>
      <c r="I78" s="68">
        <f t="shared" si="29"/>
        <v>32.339285714285715</v>
      </c>
      <c r="J78" s="72">
        <f t="shared" si="39"/>
        <v>1</v>
      </c>
      <c r="K78" s="72">
        <f t="shared" si="40"/>
        <v>1</v>
      </c>
      <c r="L78" s="72">
        <f t="shared" si="41"/>
        <v>1</v>
      </c>
      <c r="M78" s="72">
        <f t="shared" ca="1" si="31"/>
        <v>1</v>
      </c>
      <c r="N78" s="25"/>
      <c r="O78" s="25"/>
      <c r="P78" s="25"/>
      <c r="Q78" s="25"/>
      <c r="T78" s="22">
        <v>0</v>
      </c>
      <c r="U78" s="74">
        <f t="shared" si="32"/>
        <v>-170</v>
      </c>
      <c r="V78" s="70">
        <f t="shared" si="33"/>
        <v>-170</v>
      </c>
      <c r="W78" s="70"/>
      <c r="X78" s="70">
        <f t="shared" si="34"/>
        <v>186.87159043222829</v>
      </c>
      <c r="Y78" s="70">
        <f t="shared" si="35"/>
        <v>16.871590432228288</v>
      </c>
      <c r="Z78" s="70">
        <f t="shared" si="36"/>
        <v>17</v>
      </c>
      <c r="AA78" s="24">
        <f t="shared" si="37"/>
        <v>17</v>
      </c>
      <c r="AB78" s="67">
        <f t="shared" si="38"/>
        <v>187</v>
      </c>
    </row>
    <row r="79" spans="1:28" ht="15" customHeight="1" x14ac:dyDescent="0.25">
      <c r="A79" s="25">
        <v>398</v>
      </c>
      <c r="B79" s="25">
        <v>170</v>
      </c>
      <c r="C79" s="68">
        <f t="shared" si="30"/>
        <v>2.65</v>
      </c>
      <c r="D79" s="25">
        <v>272.08</v>
      </c>
      <c r="E79" s="25">
        <v>210.74</v>
      </c>
      <c r="F79" s="68">
        <v>0</v>
      </c>
      <c r="G79" s="68">
        <f t="shared" si="28"/>
        <v>27.771929824561404</v>
      </c>
      <c r="H79" s="68">
        <v>0</v>
      </c>
      <c r="I79" s="68">
        <f t="shared" si="29"/>
        <v>31.771929824561404</v>
      </c>
      <c r="J79" s="72">
        <f t="shared" si="39"/>
        <v>1</v>
      </c>
      <c r="K79" s="72">
        <f t="shared" si="40"/>
        <v>1</v>
      </c>
      <c r="L79" s="72">
        <f t="shared" si="41"/>
        <v>1</v>
      </c>
      <c r="M79" s="72">
        <f t="shared" ca="1" si="31"/>
        <v>0</v>
      </c>
      <c r="N79" s="25"/>
      <c r="O79" s="25"/>
      <c r="P79" s="25"/>
      <c r="Q79" s="25"/>
      <c r="T79" s="22">
        <v>0</v>
      </c>
      <c r="U79" s="74">
        <f t="shared" si="32"/>
        <v>-170</v>
      </c>
      <c r="V79" s="70">
        <f t="shared" si="33"/>
        <v>-170</v>
      </c>
      <c r="W79" s="70"/>
      <c r="X79" s="70">
        <f t="shared" si="34"/>
        <v>186.87159043222829</v>
      </c>
      <c r="Y79" s="70">
        <f t="shared" si="35"/>
        <v>16.871590432228288</v>
      </c>
      <c r="Z79" s="70">
        <f t="shared" si="36"/>
        <v>17</v>
      </c>
      <c r="AA79" s="24">
        <f t="shared" si="37"/>
        <v>17</v>
      </c>
      <c r="AB79" s="67">
        <f t="shared" si="38"/>
        <v>187</v>
      </c>
    </row>
    <row r="80" spans="1:28" ht="15" customHeight="1" x14ac:dyDescent="0.25">
      <c r="A80" s="25">
        <v>248</v>
      </c>
      <c r="B80" s="25">
        <v>170</v>
      </c>
      <c r="C80" s="68">
        <f t="shared" si="30"/>
        <v>1.65</v>
      </c>
      <c r="D80" s="25">
        <v>272.08999999999997</v>
      </c>
      <c r="E80" s="25">
        <v>210.74</v>
      </c>
      <c r="F80" s="68">
        <v>0</v>
      </c>
      <c r="G80" s="68">
        <f t="shared" si="28"/>
        <v>29.879310344827587</v>
      </c>
      <c r="H80" s="68">
        <v>0</v>
      </c>
      <c r="I80" s="68">
        <f t="shared" si="29"/>
        <v>31.224137931034484</v>
      </c>
      <c r="J80" s="72">
        <f t="shared" si="39"/>
        <v>1</v>
      </c>
      <c r="K80" s="72">
        <f t="shared" si="40"/>
        <v>1</v>
      </c>
      <c r="L80" s="72">
        <f t="shared" si="41"/>
        <v>1</v>
      </c>
      <c r="M80" s="72">
        <f t="shared" ca="1" si="31"/>
        <v>0</v>
      </c>
      <c r="N80" s="25"/>
      <c r="O80" s="25"/>
      <c r="P80" s="25"/>
      <c r="Q80" s="25"/>
      <c r="T80" s="22">
        <v>0</v>
      </c>
      <c r="U80" s="74">
        <f t="shared" si="32"/>
        <v>-170</v>
      </c>
      <c r="V80" s="70">
        <f t="shared" si="33"/>
        <v>-170</v>
      </c>
      <c r="W80" s="70"/>
      <c r="X80" s="70">
        <f t="shared" si="34"/>
        <v>186.87159043222829</v>
      </c>
      <c r="Y80" s="70">
        <f t="shared" si="35"/>
        <v>16.871590432228288</v>
      </c>
      <c r="Z80" s="70">
        <f t="shared" si="36"/>
        <v>17</v>
      </c>
      <c r="AA80" s="24">
        <f t="shared" si="37"/>
        <v>17</v>
      </c>
      <c r="AB80" s="67">
        <f t="shared" si="38"/>
        <v>187</v>
      </c>
    </row>
    <row r="81" spans="1:28" ht="15" customHeight="1" x14ac:dyDescent="0.25">
      <c r="A81" s="25">
        <v>448</v>
      </c>
      <c r="B81" s="25">
        <v>170</v>
      </c>
      <c r="C81" s="68">
        <f t="shared" si="30"/>
        <v>2.99</v>
      </c>
      <c r="D81" s="25">
        <v>272.12</v>
      </c>
      <c r="E81" s="25">
        <v>210.74</v>
      </c>
      <c r="F81" s="68">
        <v>0</v>
      </c>
      <c r="G81" s="68">
        <f t="shared" si="28"/>
        <v>25.983050847457626</v>
      </c>
      <c r="H81" s="68">
        <v>0</v>
      </c>
      <c r="I81" s="68">
        <f t="shared" si="29"/>
        <v>30.694915254237287</v>
      </c>
      <c r="J81" s="72">
        <f t="shared" si="39"/>
        <v>1</v>
      </c>
      <c r="K81" s="72">
        <f t="shared" si="40"/>
        <v>1</v>
      </c>
      <c r="L81" s="72">
        <f t="shared" si="41"/>
        <v>1</v>
      </c>
      <c r="M81" s="72">
        <f t="shared" ca="1" si="31"/>
        <v>1</v>
      </c>
      <c r="N81" s="25"/>
      <c r="O81" s="25"/>
      <c r="P81" s="25"/>
      <c r="Q81" s="25"/>
      <c r="T81" s="22">
        <v>0</v>
      </c>
      <c r="U81" s="74">
        <f t="shared" si="32"/>
        <v>-170</v>
      </c>
      <c r="V81" s="70">
        <f t="shared" si="33"/>
        <v>-170</v>
      </c>
      <c r="W81" s="70"/>
      <c r="X81" s="70">
        <f t="shared" si="34"/>
        <v>186.87159043222829</v>
      </c>
      <c r="Y81" s="70">
        <f t="shared" si="35"/>
        <v>16.871590432228288</v>
      </c>
      <c r="Z81" s="70">
        <f t="shared" si="36"/>
        <v>17</v>
      </c>
      <c r="AA81" s="24">
        <f t="shared" si="37"/>
        <v>17</v>
      </c>
      <c r="AB81" s="67">
        <f t="shared" si="38"/>
        <v>187</v>
      </c>
    </row>
    <row r="82" spans="1:28" ht="15" customHeight="1" x14ac:dyDescent="0.25">
      <c r="A82" s="25">
        <v>148</v>
      </c>
      <c r="B82" s="25">
        <v>140</v>
      </c>
      <c r="C82" s="68">
        <f t="shared" si="30"/>
        <v>0.99</v>
      </c>
      <c r="D82" s="25">
        <v>272.12</v>
      </c>
      <c r="E82" s="25">
        <v>210.48</v>
      </c>
      <c r="F82" s="68">
        <v>0</v>
      </c>
      <c r="G82" s="68">
        <f t="shared" si="28"/>
        <v>30.55</v>
      </c>
      <c r="H82" s="68">
        <v>0</v>
      </c>
      <c r="I82" s="68">
        <f t="shared" si="29"/>
        <v>30.683333333333334</v>
      </c>
      <c r="J82" s="72">
        <f t="shared" si="39"/>
        <v>1</v>
      </c>
      <c r="K82" s="72">
        <f t="shared" si="40"/>
        <v>1</v>
      </c>
      <c r="L82" s="72">
        <f t="shared" si="41"/>
        <v>1</v>
      </c>
      <c r="M82" s="72">
        <f t="shared" ca="1" si="31"/>
        <v>1</v>
      </c>
      <c r="N82" s="25"/>
      <c r="O82" s="25"/>
      <c r="P82" s="25"/>
      <c r="Q82" s="25"/>
      <c r="T82" s="22">
        <v>0</v>
      </c>
      <c r="U82" s="74">
        <f t="shared" si="32"/>
        <v>-140</v>
      </c>
      <c r="V82" s="70">
        <f t="shared" si="33"/>
        <v>-140</v>
      </c>
      <c r="W82" s="70"/>
      <c r="X82" s="70">
        <f t="shared" si="34"/>
        <v>153.894250944188</v>
      </c>
      <c r="Y82" s="70">
        <f t="shared" si="35"/>
        <v>13.894250944188002</v>
      </c>
      <c r="Z82" s="70">
        <f t="shared" si="36"/>
        <v>14</v>
      </c>
      <c r="AA82" s="24">
        <f t="shared" si="37"/>
        <v>14</v>
      </c>
      <c r="AB82" s="67">
        <f t="shared" si="38"/>
        <v>154</v>
      </c>
    </row>
    <row r="83" spans="1:28" ht="15" customHeight="1" x14ac:dyDescent="0.25">
      <c r="A83" s="25">
        <v>418</v>
      </c>
      <c r="B83" s="25">
        <v>140</v>
      </c>
      <c r="C83" s="68">
        <f t="shared" si="30"/>
        <v>2.79</v>
      </c>
      <c r="D83" s="25">
        <v>272.14</v>
      </c>
      <c r="E83" s="25">
        <v>210.48</v>
      </c>
      <c r="F83" s="68">
        <v>0</v>
      </c>
      <c r="G83" s="68">
        <f t="shared" si="28"/>
        <v>25.622950819672131</v>
      </c>
      <c r="H83" s="68">
        <v>0</v>
      </c>
      <c r="I83" s="68">
        <f t="shared" si="29"/>
        <v>30.180327868852459</v>
      </c>
      <c r="J83" s="72">
        <f t="shared" si="39"/>
        <v>1</v>
      </c>
      <c r="K83" s="72">
        <f t="shared" si="40"/>
        <v>1</v>
      </c>
      <c r="L83" s="72">
        <f t="shared" si="41"/>
        <v>1</v>
      </c>
      <c r="M83" s="72">
        <f t="shared" ca="1" si="31"/>
        <v>0</v>
      </c>
      <c r="N83" s="25"/>
      <c r="O83" s="25"/>
      <c r="P83" s="25"/>
      <c r="Q83" s="25"/>
      <c r="T83" s="22">
        <v>0</v>
      </c>
      <c r="U83" s="74">
        <f t="shared" si="32"/>
        <v>-140</v>
      </c>
      <c r="V83" s="70">
        <f t="shared" si="33"/>
        <v>-140</v>
      </c>
      <c r="W83" s="70"/>
      <c r="X83" s="70">
        <f t="shared" si="34"/>
        <v>153.894250944188</v>
      </c>
      <c r="Y83" s="70">
        <f t="shared" si="35"/>
        <v>13.894250944188002</v>
      </c>
      <c r="Z83" s="70">
        <f t="shared" si="36"/>
        <v>14</v>
      </c>
      <c r="AA83" s="24">
        <f t="shared" si="37"/>
        <v>14</v>
      </c>
      <c r="AB83" s="67">
        <f t="shared" si="38"/>
        <v>154</v>
      </c>
    </row>
    <row r="84" spans="1:28" ht="15" customHeight="1" x14ac:dyDescent="0.25">
      <c r="A84" s="25">
        <v>232</v>
      </c>
      <c r="B84" s="25">
        <v>140</v>
      </c>
      <c r="C84" s="68">
        <f t="shared" si="30"/>
        <v>1.55</v>
      </c>
      <c r="D84" s="25">
        <v>272.14999999999998</v>
      </c>
      <c r="E84" s="25">
        <v>210.48</v>
      </c>
      <c r="F84" s="68">
        <v>0</v>
      </c>
      <c r="G84" s="68">
        <f t="shared" si="28"/>
        <v>28.20967741935484</v>
      </c>
      <c r="H84" s="68">
        <v>0</v>
      </c>
      <c r="I84" s="68">
        <f t="shared" si="29"/>
        <v>29.693548387096776</v>
      </c>
      <c r="J84" s="72">
        <f t="shared" si="39"/>
        <v>1</v>
      </c>
      <c r="K84" s="72">
        <f t="shared" si="40"/>
        <v>1</v>
      </c>
      <c r="L84" s="72">
        <f t="shared" si="41"/>
        <v>1</v>
      </c>
      <c r="M84" s="72">
        <f t="shared" ca="1" si="31"/>
        <v>1</v>
      </c>
      <c r="N84" s="25"/>
      <c r="O84" s="25"/>
      <c r="P84" s="25"/>
      <c r="Q84" s="25"/>
      <c r="T84" s="22">
        <v>0</v>
      </c>
      <c r="U84" s="74">
        <f t="shared" si="32"/>
        <v>-140</v>
      </c>
      <c r="V84" s="70">
        <f t="shared" si="33"/>
        <v>-140</v>
      </c>
      <c r="W84" s="70"/>
      <c r="X84" s="70">
        <f t="shared" si="34"/>
        <v>153.894250944188</v>
      </c>
      <c r="Y84" s="70">
        <f t="shared" si="35"/>
        <v>13.894250944188002</v>
      </c>
      <c r="Z84" s="70">
        <f t="shared" si="36"/>
        <v>14</v>
      </c>
      <c r="AA84" s="24">
        <f t="shared" si="37"/>
        <v>14</v>
      </c>
      <c r="AB84" s="67">
        <f t="shared" si="38"/>
        <v>154</v>
      </c>
    </row>
    <row r="85" spans="1:28" ht="15" customHeight="1" x14ac:dyDescent="0.25">
      <c r="A85" s="25">
        <v>364</v>
      </c>
      <c r="B85" s="25">
        <v>140</v>
      </c>
      <c r="C85" s="68">
        <f t="shared" si="30"/>
        <v>2.4300000000000002</v>
      </c>
      <c r="D85" s="25">
        <v>272.18</v>
      </c>
      <c r="E85" s="25">
        <v>210.48</v>
      </c>
      <c r="F85" s="68">
        <v>0</v>
      </c>
      <c r="G85" s="68">
        <f t="shared" si="28"/>
        <v>25.666666666666668</v>
      </c>
      <c r="H85" s="68">
        <v>0</v>
      </c>
      <c r="I85" s="68">
        <f t="shared" si="29"/>
        <v>29.222222222222221</v>
      </c>
      <c r="J85" s="72">
        <f t="shared" si="39"/>
        <v>1</v>
      </c>
      <c r="K85" s="72">
        <f t="shared" si="40"/>
        <v>1</v>
      </c>
      <c r="L85" s="72">
        <f t="shared" si="41"/>
        <v>1</v>
      </c>
      <c r="M85" s="72">
        <f t="shared" ca="1" si="31"/>
        <v>1</v>
      </c>
      <c r="N85" s="25"/>
      <c r="O85" s="25"/>
      <c r="P85" s="25"/>
      <c r="Q85" s="25"/>
      <c r="T85" s="22">
        <v>0</v>
      </c>
      <c r="U85" s="74">
        <f t="shared" si="32"/>
        <v>-140</v>
      </c>
      <c r="V85" s="70">
        <f t="shared" si="33"/>
        <v>-140</v>
      </c>
      <c r="W85" s="70"/>
      <c r="X85" s="70">
        <f t="shared" si="34"/>
        <v>153.894250944188</v>
      </c>
      <c r="Y85" s="70">
        <f t="shared" si="35"/>
        <v>13.894250944188002</v>
      </c>
      <c r="Z85" s="70">
        <f t="shared" si="36"/>
        <v>14</v>
      </c>
      <c r="AA85" s="24">
        <f t="shared" si="37"/>
        <v>14</v>
      </c>
      <c r="AB85" s="67">
        <f t="shared" si="38"/>
        <v>154</v>
      </c>
    </row>
    <row r="86" spans="1:28" ht="15" customHeight="1" x14ac:dyDescent="0.25">
      <c r="A86" s="25">
        <v>418</v>
      </c>
      <c r="B86" s="25">
        <v>140</v>
      </c>
      <c r="C86" s="68">
        <f t="shared" si="30"/>
        <v>2.79</v>
      </c>
      <c r="D86" s="25">
        <v>272.2</v>
      </c>
      <c r="E86" s="25">
        <v>210.48</v>
      </c>
      <c r="F86" s="68">
        <v>0</v>
      </c>
      <c r="G86" s="68">
        <f t="shared" si="28"/>
        <v>24.421875</v>
      </c>
      <c r="H86" s="68">
        <v>0</v>
      </c>
      <c r="I86" s="68">
        <f t="shared" si="29"/>
        <v>28.765625</v>
      </c>
      <c r="J86" s="72">
        <f t="shared" si="39"/>
        <v>1</v>
      </c>
      <c r="K86" s="72">
        <f t="shared" si="40"/>
        <v>1</v>
      </c>
      <c r="L86" s="72">
        <f t="shared" si="41"/>
        <v>1</v>
      </c>
      <c r="M86" s="72">
        <f t="shared" ca="1" si="31"/>
        <v>1</v>
      </c>
      <c r="N86" s="25"/>
      <c r="O86" s="25"/>
      <c r="P86" s="25"/>
      <c r="Q86" s="25"/>
      <c r="T86" s="22">
        <v>0</v>
      </c>
      <c r="U86" s="74">
        <f t="shared" si="32"/>
        <v>-140</v>
      </c>
      <c r="V86" s="70">
        <f t="shared" si="33"/>
        <v>-140</v>
      </c>
      <c r="W86" s="70"/>
      <c r="X86" s="70">
        <f t="shared" si="34"/>
        <v>153.894250944188</v>
      </c>
      <c r="Y86" s="70">
        <f t="shared" si="35"/>
        <v>13.894250944188002</v>
      </c>
      <c r="Z86" s="70">
        <f t="shared" si="36"/>
        <v>14</v>
      </c>
      <c r="AA86" s="24">
        <f t="shared" si="37"/>
        <v>14</v>
      </c>
      <c r="AB86" s="67">
        <f t="shared" si="38"/>
        <v>154</v>
      </c>
    </row>
    <row r="87" spans="1:28" ht="15" customHeight="1" x14ac:dyDescent="0.25">
      <c r="A87" s="25">
        <v>302</v>
      </c>
      <c r="B87" s="25">
        <v>100</v>
      </c>
      <c r="C87" s="68">
        <f t="shared" si="30"/>
        <v>2.0099999999999998</v>
      </c>
      <c r="D87" s="25">
        <v>272.22000000000003</v>
      </c>
      <c r="E87" s="25">
        <v>210.13</v>
      </c>
      <c r="F87" s="68">
        <v>0</v>
      </c>
      <c r="G87" s="68">
        <f t="shared" ref="G87:G98" si="42">($A$22-A87)/(ROW(A87)-ROW($A$22))</f>
        <v>25.830769230769231</v>
      </c>
      <c r="H87" s="68">
        <v>0</v>
      </c>
      <c r="I87" s="68">
        <f t="shared" ref="I87:I98" si="43">($A$22-B87)/(ROW(B87)-ROW($A$22))</f>
        <v>28.938461538461539</v>
      </c>
      <c r="J87" s="72">
        <f t="shared" si="39"/>
        <v>1</v>
      </c>
      <c r="K87" s="72">
        <f t="shared" si="40"/>
        <v>1</v>
      </c>
      <c r="L87" s="72">
        <f t="shared" si="41"/>
        <v>1</v>
      </c>
      <c r="M87" s="72">
        <f t="shared" ca="1" si="31"/>
        <v>1</v>
      </c>
      <c r="N87" s="25"/>
      <c r="O87" s="25"/>
      <c r="P87" s="25"/>
      <c r="Q87" s="25"/>
      <c r="T87" s="22">
        <v>0</v>
      </c>
      <c r="U87" s="74">
        <f t="shared" si="32"/>
        <v>-100</v>
      </c>
      <c r="V87" s="70">
        <f t="shared" si="33"/>
        <v>-100</v>
      </c>
      <c r="W87" s="70"/>
      <c r="X87" s="70">
        <f t="shared" si="34"/>
        <v>109.92446496013429</v>
      </c>
      <c r="Y87" s="70">
        <f t="shared" si="35"/>
        <v>9.9244649601342871</v>
      </c>
      <c r="Z87" s="70">
        <f t="shared" si="36"/>
        <v>10</v>
      </c>
      <c r="AA87" s="24">
        <f t="shared" si="37"/>
        <v>10</v>
      </c>
      <c r="AB87" s="67">
        <f t="shared" si="38"/>
        <v>110</v>
      </c>
    </row>
    <row r="88" spans="1:28" ht="15" customHeight="1" x14ac:dyDescent="0.25">
      <c r="A88" s="25">
        <v>296</v>
      </c>
      <c r="B88" s="25">
        <v>100</v>
      </c>
      <c r="C88" s="68">
        <f t="shared" si="30"/>
        <v>1.97</v>
      </c>
      <c r="D88" s="25">
        <v>272.24</v>
      </c>
      <c r="E88" s="25">
        <v>210.13</v>
      </c>
      <c r="F88" s="68">
        <v>0</v>
      </c>
      <c r="G88" s="68">
        <f t="shared" si="42"/>
        <v>25.530303030303031</v>
      </c>
      <c r="H88" s="68">
        <v>0</v>
      </c>
      <c r="I88" s="68">
        <f t="shared" si="43"/>
        <v>28.5</v>
      </c>
      <c r="J88" s="72">
        <f t="shared" si="39"/>
        <v>1</v>
      </c>
      <c r="K88" s="72">
        <f t="shared" si="40"/>
        <v>1</v>
      </c>
      <c r="L88" s="72">
        <f t="shared" si="41"/>
        <v>1</v>
      </c>
      <c r="M88" s="72">
        <f t="shared" ca="1" si="31"/>
        <v>1</v>
      </c>
      <c r="N88" s="25"/>
      <c r="O88" s="25"/>
      <c r="P88" s="25"/>
      <c r="Q88" s="25"/>
      <c r="T88" s="22">
        <v>0</v>
      </c>
      <c r="U88" s="74">
        <f t="shared" si="32"/>
        <v>-100</v>
      </c>
      <c r="V88" s="70">
        <f t="shared" si="33"/>
        <v>-100</v>
      </c>
      <c r="W88" s="70"/>
      <c r="X88" s="70">
        <f t="shared" si="34"/>
        <v>109.92446496013429</v>
      </c>
      <c r="Y88" s="70">
        <f t="shared" si="35"/>
        <v>9.9244649601342871</v>
      </c>
      <c r="Z88" s="70">
        <f t="shared" si="36"/>
        <v>10</v>
      </c>
      <c r="AA88" s="24">
        <f t="shared" si="37"/>
        <v>10</v>
      </c>
      <c r="AB88" s="67">
        <f t="shared" si="38"/>
        <v>110</v>
      </c>
    </row>
    <row r="89" spans="1:28" ht="15" customHeight="1" x14ac:dyDescent="0.25">
      <c r="A89" s="25">
        <v>246</v>
      </c>
      <c r="B89" s="25">
        <v>100</v>
      </c>
      <c r="C89" s="68">
        <f t="shared" si="30"/>
        <v>1.64</v>
      </c>
      <c r="D89" s="25">
        <v>272.26</v>
      </c>
      <c r="E89" s="25">
        <v>210.13</v>
      </c>
      <c r="F89" s="68">
        <v>0</v>
      </c>
      <c r="G89" s="68">
        <f t="shared" si="42"/>
        <v>25.895522388059703</v>
      </c>
      <c r="H89" s="68">
        <v>0</v>
      </c>
      <c r="I89" s="68">
        <f t="shared" si="43"/>
        <v>28.074626865671643</v>
      </c>
      <c r="J89" s="72">
        <f t="shared" si="39"/>
        <v>1</v>
      </c>
      <c r="K89" s="72">
        <f t="shared" si="40"/>
        <v>1</v>
      </c>
      <c r="L89" s="72">
        <f t="shared" si="41"/>
        <v>1</v>
      </c>
      <c r="M89" s="72">
        <f t="shared" ca="1" si="31"/>
        <v>1</v>
      </c>
      <c r="N89" s="25"/>
      <c r="O89" s="25"/>
      <c r="P89" s="25"/>
      <c r="Q89" s="25"/>
      <c r="T89" s="22">
        <v>0</v>
      </c>
      <c r="U89" s="74">
        <f t="shared" si="32"/>
        <v>-100</v>
      </c>
      <c r="V89" s="70">
        <f t="shared" si="33"/>
        <v>-100</v>
      </c>
      <c r="W89" s="70"/>
      <c r="X89" s="70">
        <f t="shared" si="34"/>
        <v>109.92446496013429</v>
      </c>
      <c r="Y89" s="70">
        <f t="shared" si="35"/>
        <v>9.9244649601342871</v>
      </c>
      <c r="Z89" s="70">
        <f t="shared" si="36"/>
        <v>10</v>
      </c>
      <c r="AA89" s="24">
        <f t="shared" si="37"/>
        <v>10</v>
      </c>
      <c r="AB89" s="67">
        <f t="shared" si="38"/>
        <v>110</v>
      </c>
    </row>
    <row r="90" spans="1:28" ht="15" customHeight="1" x14ac:dyDescent="0.25">
      <c r="A90" s="25">
        <v>346</v>
      </c>
      <c r="B90" s="25">
        <v>100</v>
      </c>
      <c r="C90" s="68">
        <f t="shared" si="30"/>
        <v>2.31</v>
      </c>
      <c r="D90" s="25">
        <v>272.27999999999997</v>
      </c>
      <c r="E90" s="25">
        <v>210.13</v>
      </c>
      <c r="F90" s="68">
        <v>0</v>
      </c>
      <c r="G90" s="68">
        <f t="shared" si="42"/>
        <v>24.044117647058822</v>
      </c>
      <c r="H90" s="68">
        <v>0</v>
      </c>
      <c r="I90" s="68">
        <f t="shared" si="43"/>
        <v>27.661764705882351</v>
      </c>
      <c r="J90" s="72">
        <f t="shared" si="39"/>
        <v>1</v>
      </c>
      <c r="K90" s="72">
        <f t="shared" si="40"/>
        <v>1</v>
      </c>
      <c r="L90" s="72">
        <f t="shared" si="41"/>
        <v>1</v>
      </c>
      <c r="M90" s="72">
        <f t="shared" ca="1" si="31"/>
        <v>0</v>
      </c>
      <c r="N90" s="25"/>
      <c r="O90" s="25"/>
      <c r="P90" s="25"/>
      <c r="Q90" s="25"/>
      <c r="T90" s="22">
        <v>0</v>
      </c>
      <c r="U90" s="74">
        <f t="shared" si="32"/>
        <v>-100</v>
      </c>
      <c r="V90" s="70">
        <f t="shared" si="33"/>
        <v>-100</v>
      </c>
      <c r="W90" s="70"/>
      <c r="X90" s="70">
        <f t="shared" si="34"/>
        <v>109.92446496013429</v>
      </c>
      <c r="Y90" s="70">
        <f t="shared" si="35"/>
        <v>9.9244649601342871</v>
      </c>
      <c r="Z90" s="70">
        <f t="shared" si="36"/>
        <v>10</v>
      </c>
      <c r="AA90" s="24">
        <f t="shared" si="37"/>
        <v>10</v>
      </c>
      <c r="AB90" s="67">
        <f t="shared" si="38"/>
        <v>110</v>
      </c>
    </row>
    <row r="91" spans="1:28" ht="15" customHeight="1" x14ac:dyDescent="0.25">
      <c r="A91" s="25">
        <v>396</v>
      </c>
      <c r="B91" s="25">
        <v>100</v>
      </c>
      <c r="C91" s="68">
        <f t="shared" si="30"/>
        <v>2.64</v>
      </c>
      <c r="D91" s="25">
        <v>272.31</v>
      </c>
      <c r="E91" s="25">
        <v>210.13</v>
      </c>
      <c r="F91" s="68">
        <v>0</v>
      </c>
      <c r="G91" s="68">
        <f t="shared" si="42"/>
        <v>22.971014492753625</v>
      </c>
      <c r="H91" s="68">
        <v>0</v>
      </c>
      <c r="I91" s="68">
        <f t="shared" si="43"/>
        <v>27.260869565217391</v>
      </c>
      <c r="J91" s="72">
        <f t="shared" si="39"/>
        <v>1</v>
      </c>
      <c r="K91" s="72">
        <f t="shared" si="40"/>
        <v>1</v>
      </c>
      <c r="L91" s="72">
        <f t="shared" si="41"/>
        <v>1</v>
      </c>
      <c r="M91" s="72">
        <f t="shared" ca="1" si="31"/>
        <v>1</v>
      </c>
      <c r="N91" s="25"/>
      <c r="O91" s="25"/>
      <c r="P91" s="25"/>
      <c r="Q91" s="25"/>
      <c r="T91" s="22">
        <v>0</v>
      </c>
      <c r="U91" s="74">
        <f t="shared" si="32"/>
        <v>-100</v>
      </c>
      <c r="V91" s="70">
        <f t="shared" si="33"/>
        <v>-100</v>
      </c>
      <c r="W91" s="70"/>
      <c r="X91" s="70">
        <f t="shared" si="34"/>
        <v>109.92446496013429</v>
      </c>
      <c r="Y91" s="70">
        <f t="shared" si="35"/>
        <v>9.9244649601342871</v>
      </c>
      <c r="Z91" s="70">
        <f t="shared" si="36"/>
        <v>10</v>
      </c>
      <c r="AA91" s="24">
        <f t="shared" si="37"/>
        <v>10</v>
      </c>
      <c r="AB91" s="67">
        <f t="shared" si="38"/>
        <v>110</v>
      </c>
    </row>
    <row r="92" spans="1:28" ht="15" customHeight="1" x14ac:dyDescent="0.25">
      <c r="A92" s="25">
        <v>234</v>
      </c>
      <c r="B92" s="25">
        <v>60</v>
      </c>
      <c r="C92" s="68">
        <f t="shared" si="30"/>
        <v>1.56</v>
      </c>
      <c r="D92" s="25">
        <v>272.33</v>
      </c>
      <c r="E92" s="25">
        <v>209.75</v>
      </c>
      <c r="F92" s="68">
        <v>0</v>
      </c>
      <c r="G92" s="68">
        <f t="shared" si="42"/>
        <v>24.957142857142856</v>
      </c>
      <c r="H92" s="68">
        <v>0</v>
      </c>
      <c r="I92" s="68">
        <f t="shared" si="43"/>
        <v>27.442857142857143</v>
      </c>
      <c r="J92" s="72">
        <f t="shared" si="39"/>
        <v>1</v>
      </c>
      <c r="K92" s="72">
        <f t="shared" si="40"/>
        <v>1</v>
      </c>
      <c r="L92" s="72">
        <f t="shared" si="41"/>
        <v>1</v>
      </c>
      <c r="M92" s="72">
        <f t="shared" ca="1" si="31"/>
        <v>0</v>
      </c>
      <c r="N92" s="25"/>
      <c r="O92" s="25"/>
      <c r="P92" s="25"/>
      <c r="Q92" s="25"/>
      <c r="T92" s="22">
        <v>0</v>
      </c>
      <c r="U92" s="74">
        <f t="shared" si="32"/>
        <v>-60</v>
      </c>
      <c r="V92" s="70">
        <f t="shared" si="33"/>
        <v>-60</v>
      </c>
      <c r="W92" s="70"/>
      <c r="X92" s="70">
        <f t="shared" si="34"/>
        <v>65.954678976080572</v>
      </c>
      <c r="Y92" s="70">
        <f t="shared" si="35"/>
        <v>5.9546789760805723</v>
      </c>
      <c r="Z92" s="70">
        <f t="shared" si="36"/>
        <v>6</v>
      </c>
      <c r="AA92" s="24">
        <f t="shared" si="37"/>
        <v>6</v>
      </c>
      <c r="AB92" s="67">
        <f t="shared" si="38"/>
        <v>66</v>
      </c>
    </row>
    <row r="93" spans="1:28" ht="15" customHeight="1" x14ac:dyDescent="0.25">
      <c r="A93" s="25">
        <v>397</v>
      </c>
      <c r="B93" s="25">
        <v>60</v>
      </c>
      <c r="C93" s="68">
        <f t="shared" si="30"/>
        <v>2.65</v>
      </c>
      <c r="D93" s="25">
        <v>272.36</v>
      </c>
      <c r="E93" s="25">
        <v>209.75</v>
      </c>
      <c r="F93" s="68">
        <v>0</v>
      </c>
      <c r="G93" s="68">
        <f t="shared" si="42"/>
        <v>22.309859154929576</v>
      </c>
      <c r="H93" s="68">
        <v>0</v>
      </c>
      <c r="I93" s="68">
        <f t="shared" si="43"/>
        <v>27.056338028169016</v>
      </c>
      <c r="J93" s="72">
        <f t="shared" si="39"/>
        <v>1</v>
      </c>
      <c r="K93" s="72">
        <f t="shared" si="40"/>
        <v>1</v>
      </c>
      <c r="L93" s="72">
        <f t="shared" si="41"/>
        <v>1</v>
      </c>
      <c r="M93" s="72">
        <f t="shared" ca="1" si="31"/>
        <v>1</v>
      </c>
      <c r="N93" s="25"/>
      <c r="O93" s="25"/>
      <c r="P93" s="25"/>
      <c r="Q93" s="25"/>
      <c r="T93" s="22">
        <v>0</v>
      </c>
      <c r="U93" s="74">
        <f t="shared" si="32"/>
        <v>-60</v>
      </c>
      <c r="V93" s="70">
        <f t="shared" si="33"/>
        <v>-60</v>
      </c>
      <c r="W93" s="70"/>
      <c r="X93" s="70">
        <f t="shared" si="34"/>
        <v>65.954678976080572</v>
      </c>
      <c r="Y93" s="70">
        <f t="shared" si="35"/>
        <v>5.9546789760805723</v>
      </c>
      <c r="Z93" s="70">
        <f t="shared" si="36"/>
        <v>6</v>
      </c>
      <c r="AA93" s="24">
        <f t="shared" si="37"/>
        <v>6</v>
      </c>
      <c r="AB93" s="67">
        <f t="shared" si="38"/>
        <v>66</v>
      </c>
    </row>
    <row r="94" spans="1:28" ht="15" customHeight="1" x14ac:dyDescent="0.25">
      <c r="A94" s="25">
        <v>347</v>
      </c>
      <c r="B94" s="25">
        <v>60</v>
      </c>
      <c r="C94" s="68">
        <f t="shared" si="30"/>
        <v>2.31</v>
      </c>
      <c r="D94" s="25">
        <v>272.39</v>
      </c>
      <c r="E94" s="25">
        <v>209.75</v>
      </c>
      <c r="F94" s="68">
        <v>0</v>
      </c>
      <c r="G94" s="68">
        <f t="shared" si="42"/>
        <v>22.694444444444443</v>
      </c>
      <c r="H94" s="68">
        <v>0</v>
      </c>
      <c r="I94" s="68">
        <f t="shared" si="43"/>
        <v>26.680555555555557</v>
      </c>
      <c r="J94" s="72">
        <f t="shared" si="39"/>
        <v>1</v>
      </c>
      <c r="K94" s="72">
        <f t="shared" si="40"/>
        <v>1</v>
      </c>
      <c r="L94" s="72">
        <f t="shared" si="41"/>
        <v>1</v>
      </c>
      <c r="M94" s="72">
        <f t="shared" ca="1" si="31"/>
        <v>0</v>
      </c>
      <c r="N94" s="25"/>
      <c r="O94" s="25"/>
      <c r="P94" s="25"/>
      <c r="Q94" s="25"/>
      <c r="T94" s="22">
        <v>0</v>
      </c>
      <c r="U94" s="74">
        <f t="shared" si="32"/>
        <v>-60</v>
      </c>
      <c r="V94" s="70">
        <f t="shared" si="33"/>
        <v>-60</v>
      </c>
      <c r="W94" s="70"/>
      <c r="X94" s="70">
        <f t="shared" si="34"/>
        <v>65.954678976080572</v>
      </c>
      <c r="Y94" s="70">
        <f t="shared" si="35"/>
        <v>5.9546789760805723</v>
      </c>
      <c r="Z94" s="70">
        <f t="shared" si="36"/>
        <v>6</v>
      </c>
      <c r="AA94" s="24">
        <f t="shared" si="37"/>
        <v>6</v>
      </c>
      <c r="AB94" s="67">
        <f t="shared" si="38"/>
        <v>66</v>
      </c>
    </row>
    <row r="95" spans="1:28" ht="15" customHeight="1" x14ac:dyDescent="0.25">
      <c r="A95" s="25">
        <v>347</v>
      </c>
      <c r="B95" s="25">
        <v>60</v>
      </c>
      <c r="C95" s="68">
        <f t="shared" si="30"/>
        <v>2.31</v>
      </c>
      <c r="D95" s="25">
        <v>272.42</v>
      </c>
      <c r="E95" s="25">
        <v>209.75</v>
      </c>
      <c r="F95" s="68">
        <v>0</v>
      </c>
      <c r="G95" s="68">
        <f t="shared" si="42"/>
        <v>22.383561643835616</v>
      </c>
      <c r="H95" s="68">
        <v>0</v>
      </c>
      <c r="I95" s="68">
        <f t="shared" si="43"/>
        <v>26.315068493150687</v>
      </c>
      <c r="J95" s="72">
        <f t="shared" si="39"/>
        <v>1</v>
      </c>
      <c r="K95" s="72">
        <f t="shared" si="40"/>
        <v>1</v>
      </c>
      <c r="L95" s="72">
        <f t="shared" si="41"/>
        <v>1</v>
      </c>
      <c r="M95" s="72">
        <f t="shared" ca="1" si="31"/>
        <v>0</v>
      </c>
      <c r="N95" s="25"/>
      <c r="O95" s="25"/>
      <c r="P95" s="25"/>
      <c r="Q95" s="25"/>
      <c r="T95" s="22">
        <v>0</v>
      </c>
      <c r="U95" s="74">
        <f t="shared" si="32"/>
        <v>-60</v>
      </c>
      <c r="V95" s="70">
        <f t="shared" si="33"/>
        <v>-60</v>
      </c>
      <c r="W95" s="70"/>
      <c r="X95" s="70">
        <f t="shared" si="34"/>
        <v>65.954678976080572</v>
      </c>
      <c r="Y95" s="70">
        <f t="shared" si="35"/>
        <v>5.9546789760805723</v>
      </c>
      <c r="Z95" s="70">
        <f t="shared" si="36"/>
        <v>6</v>
      </c>
      <c r="AA95" s="24">
        <f t="shared" si="37"/>
        <v>6</v>
      </c>
      <c r="AB95" s="67">
        <f t="shared" si="38"/>
        <v>66</v>
      </c>
    </row>
    <row r="96" spans="1:28" ht="15" customHeight="1" x14ac:dyDescent="0.25">
      <c r="A96" s="25">
        <v>284</v>
      </c>
      <c r="B96" s="25">
        <v>60</v>
      </c>
      <c r="C96" s="68">
        <f t="shared" si="30"/>
        <v>1.89</v>
      </c>
      <c r="D96" s="25">
        <v>272.44</v>
      </c>
      <c r="E96" s="25">
        <v>209.75</v>
      </c>
      <c r="F96" s="68">
        <v>0</v>
      </c>
      <c r="G96" s="68">
        <f t="shared" si="42"/>
        <v>22.932432432432432</v>
      </c>
      <c r="H96" s="68">
        <v>0</v>
      </c>
      <c r="I96" s="68">
        <f t="shared" si="43"/>
        <v>25.95945945945946</v>
      </c>
      <c r="J96" s="72">
        <f t="shared" si="39"/>
        <v>1</v>
      </c>
      <c r="K96" s="72">
        <f t="shared" si="40"/>
        <v>1</v>
      </c>
      <c r="L96" s="72">
        <f t="shared" si="41"/>
        <v>1</v>
      </c>
      <c r="M96" s="72">
        <f t="shared" ca="1" si="31"/>
        <v>0</v>
      </c>
      <c r="N96" s="25"/>
      <c r="O96" s="25"/>
      <c r="P96" s="25"/>
      <c r="Q96" s="25"/>
      <c r="T96" s="22">
        <v>0</v>
      </c>
      <c r="U96" s="74">
        <f t="shared" si="32"/>
        <v>-60</v>
      </c>
      <c r="V96" s="70">
        <f t="shared" si="33"/>
        <v>-60</v>
      </c>
      <c r="W96" s="70"/>
      <c r="X96" s="70">
        <f t="shared" si="34"/>
        <v>65.954678976080572</v>
      </c>
      <c r="Y96" s="70">
        <f t="shared" si="35"/>
        <v>5.9546789760805723</v>
      </c>
      <c r="Z96" s="70">
        <f t="shared" si="36"/>
        <v>6</v>
      </c>
      <c r="AA96" s="24">
        <f t="shared" si="37"/>
        <v>6</v>
      </c>
      <c r="AB96" s="67">
        <f t="shared" si="38"/>
        <v>66</v>
      </c>
    </row>
    <row r="97" spans="1:28" ht="15" customHeight="1" x14ac:dyDescent="0.25">
      <c r="A97" s="25">
        <v>346</v>
      </c>
      <c r="B97" s="25">
        <v>30</v>
      </c>
      <c r="C97" s="68">
        <f t="shared" si="30"/>
        <v>2.31</v>
      </c>
      <c r="D97" s="25">
        <v>272.47000000000003</v>
      </c>
      <c r="E97" s="25">
        <v>209.4</v>
      </c>
      <c r="F97" s="68">
        <v>0</v>
      </c>
      <c r="G97" s="68">
        <f t="shared" si="42"/>
        <v>21.8</v>
      </c>
      <c r="H97" s="68">
        <v>0</v>
      </c>
      <c r="I97" s="68">
        <f t="shared" si="43"/>
        <v>26.013333333333332</v>
      </c>
      <c r="J97" s="72">
        <f t="shared" si="39"/>
        <v>1</v>
      </c>
      <c r="K97" s="72">
        <f t="shared" si="40"/>
        <v>1</v>
      </c>
      <c r="L97" s="72">
        <f t="shared" si="41"/>
        <v>1</v>
      </c>
      <c r="M97" s="72">
        <f t="shared" ca="1" si="31"/>
        <v>1</v>
      </c>
      <c r="N97" s="25"/>
      <c r="O97" s="25"/>
      <c r="P97" s="25"/>
      <c r="Q97" s="25"/>
      <c r="T97" s="22">
        <v>0</v>
      </c>
      <c r="U97" s="74">
        <f t="shared" si="32"/>
        <v>-30</v>
      </c>
      <c r="V97" s="70">
        <f t="shared" si="33"/>
        <v>-30</v>
      </c>
      <c r="W97" s="70"/>
      <c r="X97" s="70">
        <f t="shared" si="34"/>
        <v>32.977339488040286</v>
      </c>
      <c r="Y97" s="70">
        <f t="shared" si="35"/>
        <v>2.9773394880402861</v>
      </c>
      <c r="Z97" s="70">
        <f t="shared" si="36"/>
        <v>3</v>
      </c>
      <c r="AA97" s="24">
        <f t="shared" si="37"/>
        <v>3</v>
      </c>
      <c r="AB97" s="67">
        <f t="shared" si="38"/>
        <v>33</v>
      </c>
    </row>
    <row r="98" spans="1:28" ht="15" customHeight="1" x14ac:dyDescent="0.25">
      <c r="A98" s="25">
        <v>396</v>
      </c>
      <c r="B98" s="25">
        <v>30</v>
      </c>
      <c r="C98" s="68">
        <f t="shared" si="30"/>
        <v>2.64</v>
      </c>
      <c r="D98" s="25">
        <v>272.51</v>
      </c>
      <c r="E98" s="25">
        <v>209.4</v>
      </c>
      <c r="F98" s="68">
        <v>0</v>
      </c>
      <c r="G98" s="68">
        <f t="shared" si="42"/>
        <v>20.855263157894736</v>
      </c>
      <c r="H98" s="68">
        <v>0</v>
      </c>
      <c r="I98" s="68">
        <f t="shared" si="43"/>
        <v>25.671052631578949</v>
      </c>
      <c r="J98" s="72">
        <f t="shared" si="39"/>
        <v>1</v>
      </c>
      <c r="K98" s="72">
        <f t="shared" si="40"/>
        <v>1</v>
      </c>
      <c r="L98" s="72">
        <f t="shared" si="41"/>
        <v>1</v>
      </c>
      <c r="M98" s="72">
        <f t="shared" ca="1" si="31"/>
        <v>0</v>
      </c>
      <c r="N98" s="25"/>
      <c r="O98" s="25"/>
      <c r="P98" s="25"/>
      <c r="Q98" s="25"/>
      <c r="T98" s="22">
        <v>0</v>
      </c>
      <c r="U98" s="74">
        <f t="shared" ref="U98" si="44">T98-B98</f>
        <v>-30</v>
      </c>
      <c r="V98" s="70">
        <f t="shared" ref="V98" si="45">ROUND(U98,0)</f>
        <v>-30</v>
      </c>
      <c r="W98" s="70"/>
      <c r="X98" s="70">
        <f t="shared" si="34"/>
        <v>32.977339488040286</v>
      </c>
      <c r="Y98" s="70">
        <f t="shared" ref="Y98" si="46">X98-B98</f>
        <v>2.9773394880402861</v>
      </c>
      <c r="Z98" s="70">
        <f t="shared" ref="Z98" si="47">ROUND(Y98,0)</f>
        <v>3</v>
      </c>
      <c r="AA98" s="24">
        <f t="shared" ref="AA98" si="48">IF(V98&gt;=0,V98,Z98)</f>
        <v>3</v>
      </c>
      <c r="AB98" s="67">
        <f t="shared" ref="AB98" si="49">B98+AA98</f>
        <v>33</v>
      </c>
    </row>
  </sheetData>
  <phoneticPr fontId="3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B196"/>
  <sheetViews>
    <sheetView workbookViewId="0">
      <selection activeCell="A2" sqref="A2:A97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7.75" style="23" customWidth="1"/>
    <col min="5" max="5" width="19.1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5" style="23" customWidth="1"/>
    <col min="16" max="16" width="17.75" style="23" customWidth="1"/>
    <col min="17" max="17" width="10.6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4" width="9" style="22" customWidth="1"/>
    <col min="35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1654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54</v>
      </c>
      <c r="B2" s="71">
        <v>120</v>
      </c>
      <c r="C2" s="68">
        <f t="shared" ref="C2:C33" si="0">ROUND(A2/150,2)</f>
        <v>0.36</v>
      </c>
      <c r="D2" s="68">
        <v>261.24</v>
      </c>
      <c r="E2" s="68">
        <v>210.31</v>
      </c>
      <c r="F2" s="68">
        <f t="shared" ref="F2:F33" si="1">($A$55-A2)/(ROW($A$55)-ROW(A2))</f>
        <v>30.188679245283019</v>
      </c>
      <c r="G2" s="68">
        <v>0</v>
      </c>
      <c r="H2" s="68">
        <f t="shared" ref="H2:H33" si="2">($A$55-B2)/(ROW($A$55)-ROW(B2))</f>
        <v>28.943396226415093</v>
      </c>
      <c r="I2" s="68">
        <v>0</v>
      </c>
      <c r="J2" s="72"/>
      <c r="K2" s="72"/>
      <c r="L2" s="72"/>
      <c r="M2" s="72">
        <f t="shared" ref="M2:M33" ca="1" si="3">IF(RAND()&lt;0.5,0,1)</f>
        <v>1</v>
      </c>
      <c r="N2" s="33" t="s">
        <v>38</v>
      </c>
      <c r="O2" s="73">
        <v>0.05</v>
      </c>
      <c r="P2" s="32" t="s">
        <v>39</v>
      </c>
      <c r="Q2" s="25">
        <f>LARGE(A:A,2)</f>
        <v>1589</v>
      </c>
      <c r="T2" s="22">
        <v>0</v>
      </c>
      <c r="U2" s="74">
        <f t="shared" ref="U2:U33" si="4">T2-B2</f>
        <v>-120</v>
      </c>
      <c r="V2" s="70">
        <f t="shared" ref="V2:V33" si="5">ROUND(U2,0)</f>
        <v>-120</v>
      </c>
      <c r="W2" s="70">
        <v>4766</v>
      </c>
      <c r="X2" s="70">
        <f t="shared" ref="X2:X33" si="6">B2/$W$2*$W$3</f>
        <v>131.90935795216114</v>
      </c>
      <c r="Y2" s="70">
        <f t="shared" ref="Y2:Y33" si="7">X2-B2</f>
        <v>11.909357952161145</v>
      </c>
      <c r="Z2" s="70">
        <f t="shared" ref="Z2:Z33" si="8">ROUND(Y2,0)</f>
        <v>12</v>
      </c>
      <c r="AA2" s="24">
        <f t="shared" ref="AA2:AA33" si="9">IF(V2&gt;=0,V2,Z2)</f>
        <v>12</v>
      </c>
      <c r="AB2" s="67">
        <f t="shared" ref="AB2:AB33" si="10">B2+AA2</f>
        <v>132</v>
      </c>
    </row>
    <row r="3" spans="1:28" ht="15" customHeight="1" x14ac:dyDescent="0.25">
      <c r="A3" s="71">
        <v>54</v>
      </c>
      <c r="B3" s="71">
        <v>120</v>
      </c>
      <c r="C3" s="68">
        <f t="shared" si="0"/>
        <v>0.36</v>
      </c>
      <c r="D3" s="68">
        <v>261.23</v>
      </c>
      <c r="E3" s="68">
        <v>210.31</v>
      </c>
      <c r="F3" s="68">
        <f t="shared" si="1"/>
        <v>30.76923076923077</v>
      </c>
      <c r="G3" s="68">
        <v>0</v>
      </c>
      <c r="H3" s="68">
        <f t="shared" si="2"/>
        <v>29.5</v>
      </c>
      <c r="I3" s="68">
        <v>0</v>
      </c>
      <c r="J3" s="72">
        <f t="shared" ref="J3:J34" si="11">IF(ABS(B3-B2)&lt;=50,1,0)</f>
        <v>1</v>
      </c>
      <c r="K3" s="72">
        <f t="shared" ref="K3:K34" si="12">IF(ABS((B3-B2))&lt;=50,1,IF((B3-B2)*($B$4-$B$2)&gt;=0,1,-1))</f>
        <v>1</v>
      </c>
      <c r="L3" s="72"/>
      <c r="M3" s="72">
        <f t="shared" ca="1" si="3"/>
        <v>1</v>
      </c>
      <c r="N3" s="26" t="s">
        <v>40</v>
      </c>
      <c r="O3" s="26">
        <f>COUNT(A:A)</f>
        <v>96</v>
      </c>
      <c r="P3" s="32" t="s">
        <v>41</v>
      </c>
      <c r="Q3" s="25">
        <f>LARGE(A:A,3)</f>
        <v>1496</v>
      </c>
      <c r="T3" s="22">
        <v>0</v>
      </c>
      <c r="U3" s="74">
        <f t="shared" si="4"/>
        <v>-120</v>
      </c>
      <c r="V3" s="70">
        <f t="shared" si="5"/>
        <v>-120</v>
      </c>
      <c r="W3" s="70">
        <v>5239</v>
      </c>
      <c r="X3" s="70">
        <f t="shared" si="6"/>
        <v>131.90935795216114</v>
      </c>
      <c r="Y3" s="70">
        <f t="shared" si="7"/>
        <v>11.909357952161145</v>
      </c>
      <c r="Z3" s="70">
        <f t="shared" si="8"/>
        <v>12</v>
      </c>
      <c r="AA3" s="24">
        <f t="shared" si="9"/>
        <v>12</v>
      </c>
      <c r="AB3" s="67">
        <f t="shared" si="10"/>
        <v>132</v>
      </c>
    </row>
    <row r="4" spans="1:28" ht="15" customHeight="1" x14ac:dyDescent="0.25">
      <c r="A4" s="71">
        <v>141</v>
      </c>
      <c r="B4" s="71">
        <v>120</v>
      </c>
      <c r="C4" s="68">
        <f t="shared" si="0"/>
        <v>0.94</v>
      </c>
      <c r="D4" s="68">
        <v>261.23</v>
      </c>
      <c r="E4" s="68">
        <v>210.31</v>
      </c>
      <c r="F4" s="68">
        <f t="shared" si="1"/>
        <v>29.666666666666668</v>
      </c>
      <c r="G4" s="68">
        <v>0</v>
      </c>
      <c r="H4" s="68">
        <f t="shared" si="2"/>
        <v>30.078431372549019</v>
      </c>
      <c r="I4" s="68">
        <v>0</v>
      </c>
      <c r="J4" s="72">
        <f t="shared" si="11"/>
        <v>1</v>
      </c>
      <c r="K4" s="72">
        <f t="shared" si="12"/>
        <v>1</v>
      </c>
      <c r="L4" s="72"/>
      <c r="M4" s="72">
        <f t="shared" ca="1" si="3"/>
        <v>1</v>
      </c>
      <c r="N4" s="26" t="s">
        <v>42</v>
      </c>
      <c r="O4" s="75">
        <f>MAX(A:A)</f>
        <v>1654</v>
      </c>
      <c r="P4" s="32" t="s">
        <v>43</v>
      </c>
      <c r="Q4" s="25">
        <f>LARGE(B:B,1)</f>
        <v>120</v>
      </c>
      <c r="T4" s="22">
        <v>0</v>
      </c>
      <c r="U4" s="74">
        <f t="shared" si="4"/>
        <v>-120</v>
      </c>
      <c r="V4" s="70">
        <f t="shared" si="5"/>
        <v>-120</v>
      </c>
      <c r="W4" s="70"/>
      <c r="X4" s="70">
        <f t="shared" si="6"/>
        <v>131.90935795216114</v>
      </c>
      <c r="Y4" s="70">
        <f t="shared" si="7"/>
        <v>11.909357952161145</v>
      </c>
      <c r="Z4" s="70">
        <f t="shared" si="8"/>
        <v>12</v>
      </c>
      <c r="AA4" s="24">
        <f t="shared" si="9"/>
        <v>12</v>
      </c>
      <c r="AB4" s="67">
        <f t="shared" si="10"/>
        <v>132</v>
      </c>
    </row>
    <row r="5" spans="1:28" ht="15" customHeight="1" x14ac:dyDescent="0.25">
      <c r="A5" s="71">
        <v>141</v>
      </c>
      <c r="B5" s="71">
        <v>120</v>
      </c>
      <c r="C5" s="68">
        <f t="shared" si="0"/>
        <v>0.94</v>
      </c>
      <c r="D5" s="68">
        <v>261.23</v>
      </c>
      <c r="E5" s="68">
        <v>210.31</v>
      </c>
      <c r="F5" s="68">
        <f t="shared" si="1"/>
        <v>30.26</v>
      </c>
      <c r="G5" s="68">
        <v>0</v>
      </c>
      <c r="H5" s="68">
        <f t="shared" si="2"/>
        <v>30.68</v>
      </c>
      <c r="I5" s="68">
        <v>0</v>
      </c>
      <c r="J5" s="72">
        <f t="shared" si="11"/>
        <v>1</v>
      </c>
      <c r="K5" s="72">
        <f t="shared" si="12"/>
        <v>1</v>
      </c>
      <c r="L5" s="72"/>
      <c r="M5" s="72">
        <f t="shared" ca="1" si="3"/>
        <v>1</v>
      </c>
      <c r="N5" s="26" t="s">
        <v>44</v>
      </c>
      <c r="O5" s="76">
        <v>1.3</v>
      </c>
      <c r="P5" s="32" t="s">
        <v>45</v>
      </c>
      <c r="Q5" s="25">
        <f>LARGE(B:B,2)</f>
        <v>120</v>
      </c>
      <c r="T5" s="22">
        <v>0</v>
      </c>
      <c r="U5" s="74">
        <f t="shared" si="4"/>
        <v>-120</v>
      </c>
      <c r="V5" s="70">
        <f t="shared" si="5"/>
        <v>-120</v>
      </c>
      <c r="W5" s="70"/>
      <c r="X5" s="70">
        <f t="shared" si="6"/>
        <v>131.90935795216114</v>
      </c>
      <c r="Y5" s="70">
        <f t="shared" si="7"/>
        <v>11.909357952161145</v>
      </c>
      <c r="Z5" s="70">
        <f t="shared" si="8"/>
        <v>12</v>
      </c>
      <c r="AA5" s="24">
        <f t="shared" si="9"/>
        <v>12</v>
      </c>
      <c r="AB5" s="67">
        <f t="shared" si="10"/>
        <v>132</v>
      </c>
    </row>
    <row r="6" spans="1:28" ht="15" customHeight="1" x14ac:dyDescent="0.25">
      <c r="A6" s="71">
        <v>228</v>
      </c>
      <c r="B6" s="71">
        <v>120</v>
      </c>
      <c r="C6" s="68">
        <f t="shared" si="0"/>
        <v>1.52</v>
      </c>
      <c r="D6" s="68">
        <v>261.25</v>
      </c>
      <c r="E6" s="68">
        <v>210.31</v>
      </c>
      <c r="F6" s="68">
        <f t="shared" si="1"/>
        <v>29.102040816326532</v>
      </c>
      <c r="G6" s="68">
        <v>0</v>
      </c>
      <c r="H6" s="68">
        <f t="shared" si="2"/>
        <v>31.306122448979593</v>
      </c>
      <c r="I6" s="68">
        <v>0</v>
      </c>
      <c r="J6" s="72">
        <f t="shared" si="11"/>
        <v>1</v>
      </c>
      <c r="K6" s="72">
        <f t="shared" si="12"/>
        <v>1</v>
      </c>
      <c r="L6" s="72"/>
      <c r="M6" s="72">
        <f t="shared" ca="1" si="3"/>
        <v>1</v>
      </c>
      <c r="N6" s="26" t="s">
        <v>46</v>
      </c>
      <c r="O6" s="76">
        <v>2.12</v>
      </c>
      <c r="P6" s="32" t="s">
        <v>47</v>
      </c>
      <c r="Q6" s="25">
        <f>LARGE(B:B,3)</f>
        <v>120</v>
      </c>
      <c r="T6" s="22">
        <v>0</v>
      </c>
      <c r="U6" s="74">
        <f t="shared" si="4"/>
        <v>-120</v>
      </c>
      <c r="V6" s="70">
        <f t="shared" si="5"/>
        <v>-120</v>
      </c>
      <c r="W6" s="70"/>
      <c r="X6" s="70">
        <f t="shared" si="6"/>
        <v>131.90935795216114</v>
      </c>
      <c r="Y6" s="70">
        <f t="shared" si="7"/>
        <v>11.909357952161145</v>
      </c>
      <c r="Z6" s="70">
        <f t="shared" si="8"/>
        <v>12</v>
      </c>
      <c r="AA6" s="24">
        <f t="shared" si="9"/>
        <v>12</v>
      </c>
      <c r="AB6" s="67">
        <f t="shared" si="10"/>
        <v>132</v>
      </c>
    </row>
    <row r="7" spans="1:28" ht="15" customHeight="1" x14ac:dyDescent="0.25">
      <c r="A7" s="71">
        <v>170</v>
      </c>
      <c r="B7" s="71">
        <v>70</v>
      </c>
      <c r="C7" s="68">
        <f t="shared" si="0"/>
        <v>1.1299999999999999</v>
      </c>
      <c r="D7" s="68">
        <v>261.27</v>
      </c>
      <c r="E7" s="68">
        <v>209.85</v>
      </c>
      <c r="F7" s="68">
        <f t="shared" si="1"/>
        <v>30.916666666666668</v>
      </c>
      <c r="G7" s="68">
        <v>0</v>
      </c>
      <c r="H7" s="68">
        <f t="shared" si="2"/>
        <v>33</v>
      </c>
      <c r="I7" s="68">
        <v>0</v>
      </c>
      <c r="J7" s="72">
        <f t="shared" si="11"/>
        <v>1</v>
      </c>
      <c r="K7" s="72">
        <f t="shared" si="12"/>
        <v>1</v>
      </c>
      <c r="L7" s="72">
        <f t="shared" ref="L7:L38" si="13">IF(OR(COUNTIF(K3:K7,1)=5,COUNTIF(K3:K7,-1)=5),1,0)</f>
        <v>1</v>
      </c>
      <c r="M7" s="72">
        <f t="shared" ca="1" si="3"/>
        <v>1</v>
      </c>
      <c r="N7" s="26" t="s">
        <v>48</v>
      </c>
      <c r="O7" s="76">
        <v>2.76</v>
      </c>
      <c r="P7" s="25"/>
      <c r="Q7" s="25"/>
      <c r="T7" s="22">
        <v>0</v>
      </c>
      <c r="U7" s="74">
        <f t="shared" si="4"/>
        <v>-70</v>
      </c>
      <c r="V7" s="70">
        <f t="shared" si="5"/>
        <v>-70</v>
      </c>
      <c r="W7" s="70"/>
      <c r="X7" s="70">
        <f t="shared" si="6"/>
        <v>76.947125472094001</v>
      </c>
      <c r="Y7" s="70">
        <f t="shared" si="7"/>
        <v>6.947125472094001</v>
      </c>
      <c r="Z7" s="70">
        <f t="shared" si="8"/>
        <v>7</v>
      </c>
      <c r="AA7" s="24">
        <f t="shared" si="9"/>
        <v>7</v>
      </c>
      <c r="AB7" s="67">
        <f t="shared" si="10"/>
        <v>77</v>
      </c>
    </row>
    <row r="8" spans="1:28" ht="15" customHeight="1" x14ac:dyDescent="0.25">
      <c r="A8" s="71">
        <v>310</v>
      </c>
      <c r="B8" s="71">
        <v>70</v>
      </c>
      <c r="C8" s="68">
        <f t="shared" si="0"/>
        <v>2.0699999999999998</v>
      </c>
      <c r="D8" s="68">
        <v>261.31</v>
      </c>
      <c r="E8" s="68">
        <v>209.85</v>
      </c>
      <c r="F8" s="68">
        <f t="shared" si="1"/>
        <v>28.595744680851062</v>
      </c>
      <c r="G8" s="68">
        <v>0</v>
      </c>
      <c r="H8" s="68">
        <f t="shared" si="2"/>
        <v>33.702127659574465</v>
      </c>
      <c r="I8" s="68">
        <v>0</v>
      </c>
      <c r="J8" s="72">
        <f t="shared" si="11"/>
        <v>1</v>
      </c>
      <c r="K8" s="72">
        <f t="shared" si="12"/>
        <v>1</v>
      </c>
      <c r="L8" s="72">
        <f t="shared" si="13"/>
        <v>1</v>
      </c>
      <c r="M8" s="72">
        <f t="shared" ca="1" si="3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4"/>
        <v>-70</v>
      </c>
      <c r="V8" s="70">
        <f t="shared" si="5"/>
        <v>-70</v>
      </c>
      <c r="W8" s="70"/>
      <c r="X8" s="70">
        <f t="shared" si="6"/>
        <v>76.947125472094001</v>
      </c>
      <c r="Y8" s="70">
        <f t="shared" si="7"/>
        <v>6.947125472094001</v>
      </c>
      <c r="Z8" s="70">
        <f t="shared" si="8"/>
        <v>7</v>
      </c>
      <c r="AA8" s="24">
        <f t="shared" si="9"/>
        <v>7</v>
      </c>
      <c r="AB8" s="67">
        <f t="shared" si="10"/>
        <v>77</v>
      </c>
    </row>
    <row r="9" spans="1:28" ht="15" customHeight="1" x14ac:dyDescent="0.25">
      <c r="A9" s="71">
        <v>234</v>
      </c>
      <c r="B9" s="71">
        <v>70</v>
      </c>
      <c r="C9" s="68">
        <f t="shared" si="0"/>
        <v>1.56</v>
      </c>
      <c r="D9" s="68">
        <v>261.33999999999997</v>
      </c>
      <c r="E9" s="68">
        <v>209.85</v>
      </c>
      <c r="F9" s="68">
        <f t="shared" si="1"/>
        <v>30.869565217391305</v>
      </c>
      <c r="G9" s="68">
        <v>0</v>
      </c>
      <c r="H9" s="68">
        <f t="shared" si="2"/>
        <v>34.434782608695649</v>
      </c>
      <c r="I9" s="68">
        <v>0</v>
      </c>
      <c r="J9" s="72">
        <f t="shared" si="11"/>
        <v>1</v>
      </c>
      <c r="K9" s="72">
        <f t="shared" si="12"/>
        <v>1</v>
      </c>
      <c r="L9" s="72">
        <f t="shared" si="13"/>
        <v>1</v>
      </c>
      <c r="M9" s="72">
        <f t="shared" ca="1" si="3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4"/>
        <v>-70</v>
      </c>
      <c r="V9" s="70">
        <f t="shared" si="5"/>
        <v>-70</v>
      </c>
      <c r="W9" s="70"/>
      <c r="X9" s="70">
        <f t="shared" si="6"/>
        <v>76.947125472094001</v>
      </c>
      <c r="Y9" s="70">
        <f t="shared" si="7"/>
        <v>6.947125472094001</v>
      </c>
      <c r="Z9" s="70">
        <f t="shared" si="8"/>
        <v>7</v>
      </c>
      <c r="AA9" s="24">
        <f t="shared" si="9"/>
        <v>7</v>
      </c>
      <c r="AB9" s="67">
        <f t="shared" si="10"/>
        <v>77</v>
      </c>
    </row>
    <row r="10" spans="1:28" ht="15" customHeight="1" x14ac:dyDescent="0.25">
      <c r="A10" s="71">
        <v>320</v>
      </c>
      <c r="B10" s="71">
        <v>70</v>
      </c>
      <c r="C10" s="68">
        <f t="shared" si="0"/>
        <v>2.13</v>
      </c>
      <c r="D10" s="68">
        <v>261.38</v>
      </c>
      <c r="E10" s="68">
        <v>209.85</v>
      </c>
      <c r="F10" s="68">
        <f t="shared" si="1"/>
        <v>29.644444444444446</v>
      </c>
      <c r="G10" s="68">
        <v>0</v>
      </c>
      <c r="H10" s="68">
        <f t="shared" si="2"/>
        <v>35.200000000000003</v>
      </c>
      <c r="I10" s="68">
        <v>0</v>
      </c>
      <c r="J10" s="72">
        <f t="shared" si="11"/>
        <v>1</v>
      </c>
      <c r="K10" s="72">
        <f t="shared" si="12"/>
        <v>1</v>
      </c>
      <c r="L10" s="72">
        <f t="shared" si="13"/>
        <v>1</v>
      </c>
      <c r="M10" s="72">
        <f t="shared" ca="1" si="3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4"/>
        <v>-70</v>
      </c>
      <c r="V10" s="70">
        <f t="shared" si="5"/>
        <v>-70</v>
      </c>
      <c r="W10" s="70"/>
      <c r="X10" s="70">
        <f t="shared" si="6"/>
        <v>76.947125472094001</v>
      </c>
      <c r="Y10" s="70">
        <f t="shared" si="7"/>
        <v>6.947125472094001</v>
      </c>
      <c r="Z10" s="70">
        <f t="shared" si="8"/>
        <v>7</v>
      </c>
      <c r="AA10" s="24">
        <f t="shared" si="9"/>
        <v>7</v>
      </c>
      <c r="AB10" s="67">
        <f t="shared" si="10"/>
        <v>77</v>
      </c>
    </row>
    <row r="11" spans="1:28" ht="15" customHeight="1" x14ac:dyDescent="0.25">
      <c r="A11" s="71">
        <v>262</v>
      </c>
      <c r="B11" s="71">
        <v>70</v>
      </c>
      <c r="C11" s="68">
        <f t="shared" si="0"/>
        <v>1.75</v>
      </c>
      <c r="D11" s="68">
        <v>261.42</v>
      </c>
      <c r="E11" s="68">
        <v>209.85</v>
      </c>
      <c r="F11" s="68">
        <f t="shared" si="1"/>
        <v>31.636363636363637</v>
      </c>
      <c r="G11" s="68">
        <v>0</v>
      </c>
      <c r="H11" s="68">
        <f t="shared" si="2"/>
        <v>36</v>
      </c>
      <c r="I11" s="68">
        <v>0</v>
      </c>
      <c r="J11" s="72">
        <f t="shared" si="11"/>
        <v>1</v>
      </c>
      <c r="K11" s="72">
        <f t="shared" si="12"/>
        <v>1</v>
      </c>
      <c r="L11" s="72">
        <f t="shared" si="13"/>
        <v>1</v>
      </c>
      <c r="M11" s="72">
        <f t="shared" ca="1" si="3"/>
        <v>0</v>
      </c>
      <c r="N11" s="26" t="s">
        <v>52</v>
      </c>
      <c r="O11" s="77">
        <v>280</v>
      </c>
      <c r="P11" s="14" t="s">
        <v>53</v>
      </c>
      <c r="Q11" s="13">
        <f>MIN(D:D)</f>
        <v>261.23</v>
      </c>
      <c r="R11" s="43"/>
      <c r="S11" s="43"/>
      <c r="T11" s="22">
        <v>0</v>
      </c>
      <c r="U11" s="74">
        <f t="shared" si="4"/>
        <v>-70</v>
      </c>
      <c r="V11" s="70">
        <f t="shared" si="5"/>
        <v>-70</v>
      </c>
      <c r="W11" s="70"/>
      <c r="X11" s="70">
        <f t="shared" si="6"/>
        <v>76.947125472094001</v>
      </c>
      <c r="Y11" s="70">
        <f t="shared" si="7"/>
        <v>6.947125472094001</v>
      </c>
      <c r="Z11" s="70">
        <f t="shared" si="8"/>
        <v>7</v>
      </c>
      <c r="AA11" s="24">
        <f t="shared" si="9"/>
        <v>7</v>
      </c>
      <c r="AB11" s="67">
        <f t="shared" si="10"/>
        <v>77</v>
      </c>
    </row>
    <row r="12" spans="1:28" ht="15" customHeight="1" x14ac:dyDescent="0.25">
      <c r="A12" s="71">
        <v>291</v>
      </c>
      <c r="B12" s="71">
        <v>30</v>
      </c>
      <c r="C12" s="68">
        <f t="shared" si="0"/>
        <v>1.94</v>
      </c>
      <c r="D12" s="68">
        <v>261.45999999999998</v>
      </c>
      <c r="E12" s="68">
        <v>209.4</v>
      </c>
      <c r="F12" s="68">
        <f t="shared" si="1"/>
        <v>31.697674418604652</v>
      </c>
      <c r="G12" s="68">
        <v>0</v>
      </c>
      <c r="H12" s="68">
        <f t="shared" si="2"/>
        <v>37.767441860465119</v>
      </c>
      <c r="I12" s="68">
        <v>0</v>
      </c>
      <c r="J12" s="72">
        <f t="shared" si="11"/>
        <v>1</v>
      </c>
      <c r="K12" s="72">
        <f t="shared" si="12"/>
        <v>1</v>
      </c>
      <c r="L12" s="72">
        <f t="shared" si="13"/>
        <v>1</v>
      </c>
      <c r="M12" s="72">
        <f t="shared" ca="1" si="3"/>
        <v>0</v>
      </c>
      <c r="N12" s="26" t="s">
        <v>54</v>
      </c>
      <c r="O12" s="77">
        <v>275</v>
      </c>
      <c r="P12" s="15" t="s">
        <v>55</v>
      </c>
      <c r="Q12" s="56">
        <f>D2</f>
        <v>261.24</v>
      </c>
      <c r="R12" s="43"/>
      <c r="S12" s="43"/>
      <c r="T12" s="22">
        <v>0</v>
      </c>
      <c r="U12" s="74">
        <f t="shared" si="4"/>
        <v>-30</v>
      </c>
      <c r="V12" s="70">
        <f t="shared" si="5"/>
        <v>-30</v>
      </c>
      <c r="W12" s="70"/>
      <c r="X12" s="70">
        <f t="shared" si="6"/>
        <v>32.977339488040286</v>
      </c>
      <c r="Y12" s="70">
        <f t="shared" si="7"/>
        <v>2.9773394880402861</v>
      </c>
      <c r="Z12" s="70">
        <f t="shared" si="8"/>
        <v>3</v>
      </c>
      <c r="AA12" s="24">
        <f t="shared" si="9"/>
        <v>3</v>
      </c>
      <c r="AB12" s="67">
        <f t="shared" si="10"/>
        <v>33</v>
      </c>
    </row>
    <row r="13" spans="1:28" ht="15" customHeight="1" x14ac:dyDescent="0.25">
      <c r="A13" s="71">
        <v>495</v>
      </c>
      <c r="B13" s="71">
        <v>30</v>
      </c>
      <c r="C13" s="68">
        <f t="shared" si="0"/>
        <v>3.3</v>
      </c>
      <c r="D13" s="68">
        <v>261.54000000000002</v>
      </c>
      <c r="E13" s="68">
        <v>209.4</v>
      </c>
      <c r="F13" s="68">
        <f t="shared" si="1"/>
        <v>27.595238095238095</v>
      </c>
      <c r="G13" s="68">
        <v>0</v>
      </c>
      <c r="H13" s="68">
        <f t="shared" si="2"/>
        <v>38.666666666666664</v>
      </c>
      <c r="I13" s="68">
        <v>0</v>
      </c>
      <c r="J13" s="72">
        <f t="shared" si="11"/>
        <v>1</v>
      </c>
      <c r="K13" s="72">
        <f t="shared" si="12"/>
        <v>1</v>
      </c>
      <c r="L13" s="72">
        <f t="shared" si="13"/>
        <v>1</v>
      </c>
      <c r="M13" s="72">
        <f t="shared" ca="1" si="3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4"/>
        <v>-30</v>
      </c>
      <c r="V13" s="70">
        <f t="shared" si="5"/>
        <v>-30</v>
      </c>
      <c r="W13" s="70"/>
      <c r="X13" s="70">
        <f t="shared" si="6"/>
        <v>32.977339488040286</v>
      </c>
      <c r="Y13" s="70">
        <f t="shared" si="7"/>
        <v>2.9773394880402861</v>
      </c>
      <c r="Z13" s="70">
        <f t="shared" si="8"/>
        <v>3</v>
      </c>
      <c r="AA13" s="24">
        <f t="shared" si="9"/>
        <v>3</v>
      </c>
      <c r="AB13" s="67">
        <f t="shared" si="10"/>
        <v>33</v>
      </c>
    </row>
    <row r="14" spans="1:28" ht="15" customHeight="1" x14ac:dyDescent="0.25">
      <c r="A14" s="71">
        <v>238</v>
      </c>
      <c r="B14" s="71">
        <v>30</v>
      </c>
      <c r="C14" s="68">
        <f t="shared" si="0"/>
        <v>1.59</v>
      </c>
      <c r="D14" s="68">
        <v>261.58</v>
      </c>
      <c r="E14" s="68">
        <v>209.4</v>
      </c>
      <c r="F14" s="68">
        <f t="shared" si="1"/>
        <v>34.536585365853661</v>
      </c>
      <c r="G14" s="68">
        <v>0</v>
      </c>
      <c r="H14" s="68">
        <f t="shared" si="2"/>
        <v>39.609756097560975</v>
      </c>
      <c r="I14" s="68">
        <v>0</v>
      </c>
      <c r="J14" s="72">
        <f t="shared" si="11"/>
        <v>1</v>
      </c>
      <c r="K14" s="72">
        <f t="shared" si="12"/>
        <v>1</v>
      </c>
      <c r="L14" s="72">
        <f t="shared" si="13"/>
        <v>1</v>
      </c>
      <c r="M14" s="72">
        <f t="shared" ca="1" si="3"/>
        <v>1</v>
      </c>
      <c r="N14" s="30" t="s">
        <v>58</v>
      </c>
      <c r="O14" s="77">
        <v>245</v>
      </c>
      <c r="P14" s="14" t="s">
        <v>59</v>
      </c>
      <c r="Q14" s="13">
        <f>MAX(B:B)</f>
        <v>120</v>
      </c>
      <c r="R14" s="43"/>
      <c r="S14" s="43"/>
      <c r="T14" s="22">
        <v>0</v>
      </c>
      <c r="U14" s="74">
        <f t="shared" si="4"/>
        <v>-30</v>
      </c>
      <c r="V14" s="70">
        <f t="shared" si="5"/>
        <v>-30</v>
      </c>
      <c r="W14" s="70"/>
      <c r="X14" s="70">
        <f t="shared" si="6"/>
        <v>32.977339488040286</v>
      </c>
      <c r="Y14" s="70">
        <f t="shared" si="7"/>
        <v>2.9773394880402861</v>
      </c>
      <c r="Z14" s="70">
        <f t="shared" si="8"/>
        <v>3</v>
      </c>
      <c r="AA14" s="24">
        <f t="shared" si="9"/>
        <v>3</v>
      </c>
      <c r="AB14" s="67">
        <f t="shared" si="10"/>
        <v>33</v>
      </c>
    </row>
    <row r="15" spans="1:28" ht="15" customHeight="1" x14ac:dyDescent="0.25">
      <c r="A15" s="71">
        <v>518</v>
      </c>
      <c r="B15" s="71">
        <v>30</v>
      </c>
      <c r="C15" s="68">
        <f t="shared" si="0"/>
        <v>3.45</v>
      </c>
      <c r="D15" s="68">
        <v>261.66000000000003</v>
      </c>
      <c r="E15" s="68">
        <v>209.4</v>
      </c>
      <c r="F15" s="68">
        <f t="shared" si="1"/>
        <v>28.4</v>
      </c>
      <c r="G15" s="68">
        <v>0</v>
      </c>
      <c r="H15" s="68">
        <f t="shared" si="2"/>
        <v>40.6</v>
      </c>
      <c r="I15" s="68">
        <v>0</v>
      </c>
      <c r="J15" s="72">
        <f t="shared" si="11"/>
        <v>1</v>
      </c>
      <c r="K15" s="72">
        <f t="shared" si="12"/>
        <v>1</v>
      </c>
      <c r="L15" s="72">
        <f t="shared" si="13"/>
        <v>1</v>
      </c>
      <c r="M15" s="72">
        <f t="shared" ca="1" si="3"/>
        <v>1</v>
      </c>
      <c r="N15" s="26" t="s">
        <v>60</v>
      </c>
      <c r="O15" s="26">
        <f>COUNT(C:C)</f>
        <v>96</v>
      </c>
      <c r="P15" s="14" t="s">
        <v>61</v>
      </c>
      <c r="Q15" s="13">
        <f>MAX(D:D)</f>
        <v>267.38</v>
      </c>
      <c r="R15" s="43">
        <f ca="1">TREND(OFFSET('Z-V'!B1,MATCH(Q15,'Z-V'!A:A,1)-1,,2,1),OFFSET('Z-V'!A1,MATCH(Q15,'Z-V'!A:A,1)-1,,2,1),Q15)</f>
        <v>44988</v>
      </c>
      <c r="S15" s="43"/>
      <c r="T15" s="22">
        <v>0</v>
      </c>
      <c r="U15" s="74">
        <f t="shared" si="4"/>
        <v>-30</v>
      </c>
      <c r="V15" s="70">
        <f t="shared" si="5"/>
        <v>-30</v>
      </c>
      <c r="W15" s="70"/>
      <c r="X15" s="70">
        <f t="shared" si="6"/>
        <v>32.977339488040286</v>
      </c>
      <c r="Y15" s="70">
        <f t="shared" si="7"/>
        <v>2.9773394880402861</v>
      </c>
      <c r="Z15" s="70">
        <f t="shared" si="8"/>
        <v>3</v>
      </c>
      <c r="AA15" s="24">
        <f t="shared" si="9"/>
        <v>3</v>
      </c>
      <c r="AB15" s="67">
        <f t="shared" si="10"/>
        <v>33</v>
      </c>
    </row>
    <row r="16" spans="1:28" ht="15" customHeight="1" x14ac:dyDescent="0.25">
      <c r="A16" s="71">
        <v>304</v>
      </c>
      <c r="B16" s="71">
        <v>30</v>
      </c>
      <c r="C16" s="68">
        <f t="shared" si="0"/>
        <v>2.0299999999999998</v>
      </c>
      <c r="D16" s="68">
        <v>261.70999999999998</v>
      </c>
      <c r="E16" s="68">
        <v>209.4</v>
      </c>
      <c r="F16" s="68">
        <f t="shared" si="1"/>
        <v>34.615384615384613</v>
      </c>
      <c r="G16" s="68">
        <v>0</v>
      </c>
      <c r="H16" s="68">
        <f t="shared" si="2"/>
        <v>41.641025641025642</v>
      </c>
      <c r="I16" s="68">
        <v>0</v>
      </c>
      <c r="J16" s="72">
        <f t="shared" si="11"/>
        <v>1</v>
      </c>
      <c r="K16" s="72">
        <f t="shared" si="12"/>
        <v>1</v>
      </c>
      <c r="L16" s="72">
        <f t="shared" si="13"/>
        <v>1</v>
      </c>
      <c r="M16" s="72">
        <f t="shared" ca="1" si="3"/>
        <v>0</v>
      </c>
      <c r="N16" s="26" t="s">
        <v>62</v>
      </c>
      <c r="O16" s="78">
        <f>MAX(C:C)</f>
        <v>11.03</v>
      </c>
      <c r="P16" s="14" t="s">
        <v>63</v>
      </c>
      <c r="Q16" s="56">
        <f>D2</f>
        <v>261.24</v>
      </c>
      <c r="R16" s="43">
        <f ca="1">TREND(OFFSET('Z-V'!B1,MATCH(Q16,'Z-V'!A:A,1)-1,,2,1),OFFSET('Z-V'!A1,MATCH(Q16,'Z-V'!A:A,1)-1,,2,1),Q16)</f>
        <v>30804.000000000116</v>
      </c>
      <c r="S16" s="43"/>
      <c r="T16" s="22">
        <v>0</v>
      </c>
      <c r="U16" s="74">
        <f t="shared" si="4"/>
        <v>-30</v>
      </c>
      <c r="V16" s="70">
        <f t="shared" si="5"/>
        <v>-30</v>
      </c>
      <c r="W16" s="70"/>
      <c r="X16" s="70">
        <f t="shared" si="6"/>
        <v>32.977339488040286</v>
      </c>
      <c r="Y16" s="70">
        <f t="shared" si="7"/>
        <v>2.9773394880402861</v>
      </c>
      <c r="Z16" s="70">
        <f t="shared" si="8"/>
        <v>3</v>
      </c>
      <c r="AA16" s="24">
        <f t="shared" si="9"/>
        <v>3</v>
      </c>
      <c r="AB16" s="67">
        <f t="shared" si="10"/>
        <v>33</v>
      </c>
    </row>
    <row r="17" spans="1:28" ht="15" customHeight="1" x14ac:dyDescent="0.25">
      <c r="A17" s="71">
        <v>367</v>
      </c>
      <c r="B17" s="71">
        <v>30</v>
      </c>
      <c r="C17" s="68">
        <f t="shared" si="0"/>
        <v>2.4500000000000002</v>
      </c>
      <c r="D17" s="68">
        <v>261.76</v>
      </c>
      <c r="E17" s="68">
        <v>209.4</v>
      </c>
      <c r="F17" s="68">
        <f t="shared" si="1"/>
        <v>33.868421052631582</v>
      </c>
      <c r="G17" s="68">
        <v>0</v>
      </c>
      <c r="H17" s="68">
        <f t="shared" si="2"/>
        <v>42.736842105263158</v>
      </c>
      <c r="I17" s="68">
        <v>0</v>
      </c>
      <c r="J17" s="72">
        <f t="shared" si="11"/>
        <v>1</v>
      </c>
      <c r="K17" s="72">
        <f t="shared" si="12"/>
        <v>1</v>
      </c>
      <c r="L17" s="72">
        <f t="shared" si="13"/>
        <v>1</v>
      </c>
      <c r="M17" s="72">
        <f t="shared" ca="1" si="3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267.38</v>
      </c>
      <c r="R17" s="43"/>
      <c r="S17" s="43"/>
      <c r="T17" s="22">
        <v>0</v>
      </c>
      <c r="U17" s="74">
        <f t="shared" si="4"/>
        <v>-30</v>
      </c>
      <c r="V17" s="70">
        <f t="shared" si="5"/>
        <v>-30</v>
      </c>
      <c r="W17" s="70"/>
      <c r="X17" s="70">
        <f t="shared" si="6"/>
        <v>32.977339488040286</v>
      </c>
      <c r="Y17" s="70">
        <f t="shared" si="7"/>
        <v>2.9773394880402861</v>
      </c>
      <c r="Z17" s="70">
        <f t="shared" si="8"/>
        <v>3</v>
      </c>
      <c r="AA17" s="24">
        <f t="shared" si="9"/>
        <v>3</v>
      </c>
      <c r="AB17" s="67">
        <f t="shared" si="10"/>
        <v>33</v>
      </c>
    </row>
    <row r="18" spans="1:28" ht="15" customHeight="1" x14ac:dyDescent="0.2">
      <c r="A18" s="71">
        <v>328</v>
      </c>
      <c r="B18" s="71">
        <v>30</v>
      </c>
      <c r="C18" s="68">
        <f t="shared" si="0"/>
        <v>2.19</v>
      </c>
      <c r="D18" s="68">
        <v>261.81</v>
      </c>
      <c r="E18" s="68">
        <v>209.4</v>
      </c>
      <c r="F18" s="68">
        <f t="shared" si="1"/>
        <v>35.837837837837839</v>
      </c>
      <c r="G18" s="68">
        <v>0</v>
      </c>
      <c r="H18" s="68">
        <f t="shared" si="2"/>
        <v>43.891891891891895</v>
      </c>
      <c r="I18" s="68">
        <v>0</v>
      </c>
      <c r="J18" s="72">
        <f t="shared" si="11"/>
        <v>1</v>
      </c>
      <c r="K18" s="72">
        <f t="shared" si="12"/>
        <v>1</v>
      </c>
      <c r="L18" s="72">
        <f t="shared" si="13"/>
        <v>1</v>
      </c>
      <c r="M18" s="72">
        <f t="shared" ca="1" si="3"/>
        <v>1</v>
      </c>
      <c r="N18" s="26" t="s">
        <v>66</v>
      </c>
      <c r="O18" s="26">
        <f>MAX(B:B)</f>
        <v>120</v>
      </c>
      <c r="R18" s="43"/>
      <c r="S18" s="43"/>
      <c r="T18" s="22">
        <v>0</v>
      </c>
      <c r="U18" s="74">
        <f t="shared" si="4"/>
        <v>-30</v>
      </c>
      <c r="V18" s="70">
        <f t="shared" si="5"/>
        <v>-30</v>
      </c>
      <c r="W18" s="70"/>
      <c r="X18" s="70">
        <f t="shared" si="6"/>
        <v>32.977339488040286</v>
      </c>
      <c r="Y18" s="70">
        <f t="shared" si="7"/>
        <v>2.9773394880402861</v>
      </c>
      <c r="Z18" s="70">
        <f t="shared" si="8"/>
        <v>3</v>
      </c>
      <c r="AA18" s="24">
        <f t="shared" si="9"/>
        <v>3</v>
      </c>
      <c r="AB18" s="67">
        <f t="shared" si="10"/>
        <v>33</v>
      </c>
    </row>
    <row r="19" spans="1:28" ht="15" customHeight="1" x14ac:dyDescent="0.25">
      <c r="A19" s="71">
        <v>302</v>
      </c>
      <c r="B19" s="71">
        <v>30</v>
      </c>
      <c r="C19" s="68">
        <f t="shared" si="0"/>
        <v>2.0099999999999998</v>
      </c>
      <c r="D19" s="68">
        <v>261.86</v>
      </c>
      <c r="E19" s="68">
        <v>209.4</v>
      </c>
      <c r="F19" s="68">
        <f t="shared" si="1"/>
        <v>37.555555555555557</v>
      </c>
      <c r="G19" s="68">
        <v>0</v>
      </c>
      <c r="H19" s="68">
        <f t="shared" si="2"/>
        <v>45.111111111111114</v>
      </c>
      <c r="I19" s="68">
        <v>0</v>
      </c>
      <c r="J19" s="72">
        <f t="shared" si="11"/>
        <v>1</v>
      </c>
      <c r="K19" s="72">
        <f t="shared" si="12"/>
        <v>1</v>
      </c>
      <c r="L19" s="72">
        <f t="shared" si="13"/>
        <v>1</v>
      </c>
      <c r="M19" s="72">
        <f t="shared" ca="1" si="3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0.98531373204143002</v>
      </c>
      <c r="R19" s="58">
        <f>MAX(AB:AB)</f>
        <v>132</v>
      </c>
      <c r="S19" s="58">
        <f>'Z-V'!P8-R19</f>
        <v>8847</v>
      </c>
      <c r="T19" s="22">
        <v>0</v>
      </c>
      <c r="U19" s="74">
        <f t="shared" si="4"/>
        <v>-30</v>
      </c>
      <c r="V19" s="70">
        <f t="shared" si="5"/>
        <v>-30</v>
      </c>
      <c r="W19" s="70"/>
      <c r="X19" s="70">
        <f t="shared" si="6"/>
        <v>32.977339488040286</v>
      </c>
      <c r="Y19" s="70">
        <f t="shared" si="7"/>
        <v>2.9773394880402861</v>
      </c>
      <c r="Z19" s="70">
        <f t="shared" si="8"/>
        <v>3</v>
      </c>
      <c r="AA19" s="24">
        <f t="shared" si="9"/>
        <v>3</v>
      </c>
      <c r="AB19" s="67">
        <f t="shared" si="10"/>
        <v>33</v>
      </c>
    </row>
    <row r="20" spans="1:28" ht="15" customHeight="1" x14ac:dyDescent="0.25">
      <c r="A20" s="71">
        <v>396</v>
      </c>
      <c r="B20" s="71">
        <v>30</v>
      </c>
      <c r="C20" s="68">
        <f t="shared" si="0"/>
        <v>2.64</v>
      </c>
      <c r="D20" s="68">
        <v>261.92</v>
      </c>
      <c r="E20" s="68">
        <v>209.4</v>
      </c>
      <c r="F20" s="68">
        <f t="shared" si="1"/>
        <v>35.942857142857143</v>
      </c>
      <c r="G20" s="68">
        <v>0</v>
      </c>
      <c r="H20" s="68">
        <f t="shared" si="2"/>
        <v>46.4</v>
      </c>
      <c r="I20" s="68">
        <v>0</v>
      </c>
      <c r="J20" s="72">
        <f t="shared" si="11"/>
        <v>1</v>
      </c>
      <c r="K20" s="72">
        <f t="shared" si="12"/>
        <v>1</v>
      </c>
      <c r="L20" s="72">
        <f t="shared" si="13"/>
        <v>1</v>
      </c>
      <c r="M20" s="72">
        <f t="shared" ca="1" si="3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0.73504457741211882</v>
      </c>
      <c r="R20" s="43">
        <f ca="1">R15-R16</f>
        <v>14183.999999999884</v>
      </c>
      <c r="S20" s="43">
        <f ca="1">'Z-V'!P9-R20</f>
        <v>39296.000000000116</v>
      </c>
      <c r="T20" s="22">
        <v>0</v>
      </c>
      <c r="U20" s="74">
        <f t="shared" si="4"/>
        <v>-30</v>
      </c>
      <c r="V20" s="70">
        <f t="shared" si="5"/>
        <v>-30</v>
      </c>
      <c r="W20" s="70"/>
      <c r="X20" s="70">
        <f t="shared" si="6"/>
        <v>32.977339488040286</v>
      </c>
      <c r="Y20" s="70">
        <f t="shared" si="7"/>
        <v>2.9773394880402861</v>
      </c>
      <c r="Z20" s="70">
        <f t="shared" si="8"/>
        <v>3</v>
      </c>
      <c r="AA20" s="24">
        <f t="shared" si="9"/>
        <v>3</v>
      </c>
      <c r="AB20" s="67">
        <f t="shared" si="10"/>
        <v>33</v>
      </c>
    </row>
    <row r="21" spans="1:28" ht="15" customHeight="1" x14ac:dyDescent="0.25">
      <c r="A21" s="71">
        <v>206</v>
      </c>
      <c r="B21" s="71">
        <v>30</v>
      </c>
      <c r="C21" s="68">
        <f t="shared" si="0"/>
        <v>1.37</v>
      </c>
      <c r="D21" s="68">
        <v>261.95</v>
      </c>
      <c r="E21" s="68">
        <v>209.4</v>
      </c>
      <c r="F21" s="68">
        <f t="shared" si="1"/>
        <v>42.588235294117645</v>
      </c>
      <c r="G21" s="68">
        <v>0</v>
      </c>
      <c r="H21" s="68">
        <f t="shared" si="2"/>
        <v>47.764705882352942</v>
      </c>
      <c r="I21" s="68">
        <v>0</v>
      </c>
      <c r="J21" s="72">
        <f t="shared" si="11"/>
        <v>1</v>
      </c>
      <c r="K21" s="72">
        <f t="shared" si="12"/>
        <v>1</v>
      </c>
      <c r="L21" s="72">
        <f t="shared" si="13"/>
        <v>1</v>
      </c>
      <c r="M21" s="72">
        <f t="shared" ca="1" si="3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0.71978711740520851</v>
      </c>
      <c r="R21" s="43">
        <f>ABS(Q12-Q17)</f>
        <v>6.1399999999999864</v>
      </c>
      <c r="S21" s="43">
        <f>'Z-V'!P10-R21</f>
        <v>15.750000000000014</v>
      </c>
      <c r="T21" s="22">
        <v>0</v>
      </c>
      <c r="U21" s="74">
        <f t="shared" si="4"/>
        <v>-30</v>
      </c>
      <c r="V21" s="70">
        <f t="shared" si="5"/>
        <v>-30</v>
      </c>
      <c r="W21" s="70"/>
      <c r="X21" s="70">
        <f t="shared" si="6"/>
        <v>32.977339488040286</v>
      </c>
      <c r="Y21" s="70">
        <f t="shared" si="7"/>
        <v>2.9773394880402861</v>
      </c>
      <c r="Z21" s="70">
        <f t="shared" si="8"/>
        <v>3</v>
      </c>
      <c r="AA21" s="24">
        <f t="shared" si="9"/>
        <v>3</v>
      </c>
      <c r="AB21" s="67">
        <f t="shared" si="10"/>
        <v>33</v>
      </c>
    </row>
    <row r="22" spans="1:28" ht="15" customHeight="1" x14ac:dyDescent="0.25">
      <c r="A22" s="71">
        <v>368</v>
      </c>
      <c r="B22" s="71">
        <v>30</v>
      </c>
      <c r="C22" s="68">
        <f t="shared" si="0"/>
        <v>2.4500000000000002</v>
      </c>
      <c r="D22" s="68">
        <v>262.01</v>
      </c>
      <c r="E22" s="68">
        <v>209.4</v>
      </c>
      <c r="F22" s="68">
        <f t="shared" si="1"/>
        <v>38.969696969696969</v>
      </c>
      <c r="G22" s="68">
        <v>0</v>
      </c>
      <c r="H22" s="68">
        <f t="shared" si="2"/>
        <v>49.212121212121211</v>
      </c>
      <c r="I22" s="68">
        <v>0</v>
      </c>
      <c r="J22" s="72">
        <f t="shared" si="11"/>
        <v>1</v>
      </c>
      <c r="K22" s="72">
        <f t="shared" si="12"/>
        <v>1</v>
      </c>
      <c r="L22" s="72">
        <f t="shared" si="13"/>
        <v>1</v>
      </c>
      <c r="M22" s="72">
        <f t="shared" ca="1" si="3"/>
        <v>0</v>
      </c>
      <c r="N22" s="27"/>
      <c r="O22" s="27"/>
      <c r="P22" s="16" t="s">
        <v>71</v>
      </c>
      <c r="Q22" s="12">
        <f ca="1">ROUND(('Z-V'!R21*Q19+'Z-V'!R22*Q20+'Z-V'!R23*Q21)/'Z-V'!R19,4)</f>
        <v>0.83440000000000003</v>
      </c>
      <c r="R22" s="43"/>
      <c r="S22" s="43"/>
      <c r="T22" s="22">
        <v>0</v>
      </c>
      <c r="U22" s="74">
        <f t="shared" si="4"/>
        <v>-30</v>
      </c>
      <c r="V22" s="70">
        <f t="shared" si="5"/>
        <v>-30</v>
      </c>
      <c r="W22" s="70"/>
      <c r="X22" s="70">
        <f t="shared" si="6"/>
        <v>32.977339488040286</v>
      </c>
      <c r="Y22" s="70">
        <f t="shared" si="7"/>
        <v>2.9773394880402861</v>
      </c>
      <c r="Z22" s="70">
        <f t="shared" si="8"/>
        <v>3</v>
      </c>
      <c r="AA22" s="24">
        <f t="shared" si="9"/>
        <v>3</v>
      </c>
      <c r="AB22" s="67">
        <f t="shared" si="10"/>
        <v>33</v>
      </c>
    </row>
    <row r="23" spans="1:28" ht="15" customHeight="1" x14ac:dyDescent="0.25">
      <c r="A23" s="71">
        <v>205</v>
      </c>
      <c r="B23" s="71">
        <v>30</v>
      </c>
      <c r="C23" s="68">
        <f t="shared" si="0"/>
        <v>1.37</v>
      </c>
      <c r="D23" s="68">
        <v>262.04000000000002</v>
      </c>
      <c r="E23" s="68">
        <v>209.4</v>
      </c>
      <c r="F23" s="68">
        <f t="shared" si="1"/>
        <v>45.28125</v>
      </c>
      <c r="G23" s="68">
        <v>0</v>
      </c>
      <c r="H23" s="68">
        <f t="shared" si="2"/>
        <v>50.75</v>
      </c>
      <c r="I23" s="68">
        <v>0</v>
      </c>
      <c r="J23" s="72">
        <f t="shared" si="11"/>
        <v>1</v>
      </c>
      <c r="K23" s="72">
        <f t="shared" si="12"/>
        <v>1</v>
      </c>
      <c r="L23" s="72">
        <f t="shared" si="13"/>
        <v>1</v>
      </c>
      <c r="M23" s="72">
        <f t="shared" ca="1" si="3"/>
        <v>1</v>
      </c>
      <c r="N23" s="26"/>
      <c r="O23" s="26"/>
      <c r="P23" s="25"/>
      <c r="Q23" s="25"/>
      <c r="T23" s="22">
        <v>0</v>
      </c>
      <c r="U23" s="74">
        <f t="shared" si="4"/>
        <v>-30</v>
      </c>
      <c r="V23" s="70">
        <f t="shared" si="5"/>
        <v>-30</v>
      </c>
      <c r="W23" s="70"/>
      <c r="X23" s="70">
        <f t="shared" si="6"/>
        <v>32.977339488040286</v>
      </c>
      <c r="Y23" s="70">
        <f t="shared" si="7"/>
        <v>2.9773394880402861</v>
      </c>
      <c r="Z23" s="70">
        <f t="shared" si="8"/>
        <v>3</v>
      </c>
      <c r="AA23" s="24">
        <f t="shared" si="9"/>
        <v>3</v>
      </c>
      <c r="AB23" s="67">
        <f t="shared" si="10"/>
        <v>33</v>
      </c>
    </row>
    <row r="24" spans="1:28" ht="15" customHeight="1" x14ac:dyDescent="0.25">
      <c r="A24" s="71">
        <v>365</v>
      </c>
      <c r="B24" s="71">
        <v>30</v>
      </c>
      <c r="C24" s="68">
        <f t="shared" si="0"/>
        <v>2.4300000000000002</v>
      </c>
      <c r="D24" s="68">
        <v>262.08999999999997</v>
      </c>
      <c r="E24" s="68">
        <v>209.4</v>
      </c>
      <c r="F24" s="68">
        <f t="shared" si="1"/>
        <v>41.58064516129032</v>
      </c>
      <c r="G24" s="68">
        <v>0</v>
      </c>
      <c r="H24" s="68">
        <f t="shared" si="2"/>
        <v>52.387096774193552</v>
      </c>
      <c r="I24" s="68">
        <v>0</v>
      </c>
      <c r="J24" s="72">
        <f t="shared" si="11"/>
        <v>1</v>
      </c>
      <c r="K24" s="72">
        <f t="shared" si="12"/>
        <v>1</v>
      </c>
      <c r="L24" s="72">
        <f t="shared" si="13"/>
        <v>1</v>
      </c>
      <c r="M24" s="72">
        <f t="shared" ca="1" si="3"/>
        <v>0</v>
      </c>
      <c r="N24" s="26"/>
      <c r="O24" s="26"/>
      <c r="P24" s="25"/>
      <c r="Q24" s="25"/>
      <c r="T24" s="22">
        <v>0</v>
      </c>
      <c r="U24" s="74">
        <f t="shared" si="4"/>
        <v>-30</v>
      </c>
      <c r="V24" s="70">
        <f t="shared" si="5"/>
        <v>-30</v>
      </c>
      <c r="W24" s="70"/>
      <c r="X24" s="70">
        <f t="shared" si="6"/>
        <v>32.977339488040286</v>
      </c>
      <c r="Y24" s="70">
        <f t="shared" si="7"/>
        <v>2.9773394880402861</v>
      </c>
      <c r="Z24" s="70">
        <f t="shared" si="8"/>
        <v>3</v>
      </c>
      <c r="AA24" s="24">
        <f t="shared" si="9"/>
        <v>3</v>
      </c>
      <c r="AB24" s="67">
        <f t="shared" si="10"/>
        <v>33</v>
      </c>
    </row>
    <row r="25" spans="1:28" ht="15" customHeight="1" x14ac:dyDescent="0.25">
      <c r="A25" s="71">
        <v>303</v>
      </c>
      <c r="B25" s="71">
        <v>30</v>
      </c>
      <c r="C25" s="68">
        <f t="shared" si="0"/>
        <v>2.02</v>
      </c>
      <c r="D25" s="68">
        <v>262.13</v>
      </c>
      <c r="E25" s="68">
        <v>209.4</v>
      </c>
      <c r="F25" s="68">
        <f t="shared" si="1"/>
        <v>45.033333333333331</v>
      </c>
      <c r="G25" s="68">
        <v>0</v>
      </c>
      <c r="H25" s="68">
        <f t="shared" si="2"/>
        <v>54.133333333333333</v>
      </c>
      <c r="I25" s="68">
        <v>0</v>
      </c>
      <c r="J25" s="72">
        <f t="shared" si="11"/>
        <v>1</v>
      </c>
      <c r="K25" s="72">
        <f t="shared" si="12"/>
        <v>1</v>
      </c>
      <c r="L25" s="72">
        <f t="shared" si="13"/>
        <v>1</v>
      </c>
      <c r="M25" s="72">
        <f t="shared" ca="1" si="3"/>
        <v>1</v>
      </c>
      <c r="N25" s="26"/>
      <c r="O25" s="26"/>
      <c r="P25" s="25"/>
      <c r="Q25" s="25"/>
      <c r="T25" s="22">
        <v>0</v>
      </c>
      <c r="U25" s="74">
        <f t="shared" si="4"/>
        <v>-30</v>
      </c>
      <c r="V25" s="70">
        <f t="shared" si="5"/>
        <v>-30</v>
      </c>
      <c r="W25" s="70"/>
      <c r="X25" s="70">
        <f t="shared" si="6"/>
        <v>32.977339488040286</v>
      </c>
      <c r="Y25" s="70">
        <f t="shared" si="7"/>
        <v>2.9773394880402861</v>
      </c>
      <c r="Z25" s="70">
        <f t="shared" si="8"/>
        <v>3</v>
      </c>
      <c r="AA25" s="24">
        <f t="shared" si="9"/>
        <v>3</v>
      </c>
      <c r="AB25" s="67">
        <f t="shared" si="10"/>
        <v>33</v>
      </c>
    </row>
    <row r="26" spans="1:28" ht="15" customHeight="1" x14ac:dyDescent="0.25">
      <c r="A26" s="71">
        <v>301</v>
      </c>
      <c r="B26" s="71">
        <v>30</v>
      </c>
      <c r="C26" s="68">
        <f t="shared" si="0"/>
        <v>2.0099999999999998</v>
      </c>
      <c r="D26" s="68">
        <v>262.18</v>
      </c>
      <c r="E26" s="68">
        <v>209.4</v>
      </c>
      <c r="F26" s="68">
        <f t="shared" si="1"/>
        <v>46.655172413793103</v>
      </c>
      <c r="G26" s="68">
        <v>0</v>
      </c>
      <c r="H26" s="68">
        <f t="shared" si="2"/>
        <v>56</v>
      </c>
      <c r="I26" s="68">
        <v>0</v>
      </c>
      <c r="J26" s="72">
        <f t="shared" si="11"/>
        <v>1</v>
      </c>
      <c r="K26" s="72">
        <f t="shared" si="12"/>
        <v>1</v>
      </c>
      <c r="L26" s="72">
        <f t="shared" si="13"/>
        <v>1</v>
      </c>
      <c r="M26" s="72">
        <f t="shared" ca="1" si="3"/>
        <v>0</v>
      </c>
      <c r="N26" s="26"/>
      <c r="O26" s="26"/>
      <c r="P26" s="25"/>
      <c r="Q26" s="25"/>
      <c r="T26" s="22">
        <v>0</v>
      </c>
      <c r="U26" s="74">
        <f t="shared" si="4"/>
        <v>-30</v>
      </c>
      <c r="V26" s="70">
        <f t="shared" si="5"/>
        <v>-30</v>
      </c>
      <c r="W26" s="70"/>
      <c r="X26" s="70">
        <f t="shared" si="6"/>
        <v>32.977339488040286</v>
      </c>
      <c r="Y26" s="70">
        <f t="shared" si="7"/>
        <v>2.9773394880402861</v>
      </c>
      <c r="Z26" s="70">
        <f t="shared" si="8"/>
        <v>3</v>
      </c>
      <c r="AA26" s="24">
        <f t="shared" si="9"/>
        <v>3</v>
      </c>
      <c r="AB26" s="67">
        <f t="shared" si="10"/>
        <v>33</v>
      </c>
    </row>
    <row r="27" spans="1:28" ht="15" customHeight="1" x14ac:dyDescent="0.25">
      <c r="A27" s="71">
        <v>271</v>
      </c>
      <c r="B27" s="71">
        <v>30</v>
      </c>
      <c r="C27" s="68">
        <f t="shared" si="0"/>
        <v>1.81</v>
      </c>
      <c r="D27" s="68">
        <v>262.20999999999998</v>
      </c>
      <c r="E27" s="68">
        <v>209.4</v>
      </c>
      <c r="F27" s="68">
        <f t="shared" si="1"/>
        <v>49.392857142857146</v>
      </c>
      <c r="G27" s="68">
        <v>0</v>
      </c>
      <c r="H27" s="68">
        <f t="shared" si="2"/>
        <v>58</v>
      </c>
      <c r="I27" s="68">
        <v>0</v>
      </c>
      <c r="J27" s="72">
        <f t="shared" si="11"/>
        <v>1</v>
      </c>
      <c r="K27" s="72">
        <f t="shared" si="12"/>
        <v>1</v>
      </c>
      <c r="L27" s="72">
        <f t="shared" si="13"/>
        <v>1</v>
      </c>
      <c r="M27" s="72">
        <f t="shared" ca="1" si="3"/>
        <v>0</v>
      </c>
      <c r="N27" s="26"/>
      <c r="O27" s="26"/>
      <c r="P27" s="25"/>
      <c r="Q27" s="25"/>
      <c r="T27" s="22">
        <v>0</v>
      </c>
      <c r="U27" s="74">
        <f t="shared" si="4"/>
        <v>-30</v>
      </c>
      <c r="V27" s="70">
        <f t="shared" si="5"/>
        <v>-30</v>
      </c>
      <c r="W27" s="70"/>
      <c r="X27" s="70">
        <f t="shared" si="6"/>
        <v>32.977339488040286</v>
      </c>
      <c r="Y27" s="70">
        <f t="shared" si="7"/>
        <v>2.9773394880402861</v>
      </c>
      <c r="Z27" s="70">
        <f t="shared" si="8"/>
        <v>3</v>
      </c>
      <c r="AA27" s="24">
        <f t="shared" si="9"/>
        <v>3</v>
      </c>
      <c r="AB27" s="67">
        <f t="shared" si="10"/>
        <v>33</v>
      </c>
    </row>
    <row r="28" spans="1:28" ht="15" customHeight="1" x14ac:dyDescent="0.25">
      <c r="A28" s="71">
        <v>303</v>
      </c>
      <c r="B28" s="71">
        <v>30</v>
      </c>
      <c r="C28" s="68">
        <f t="shared" si="0"/>
        <v>2.02</v>
      </c>
      <c r="D28" s="68">
        <v>262.26</v>
      </c>
      <c r="E28" s="68">
        <v>209.4</v>
      </c>
      <c r="F28" s="68">
        <f t="shared" si="1"/>
        <v>50.037037037037038</v>
      </c>
      <c r="G28" s="68">
        <v>0</v>
      </c>
      <c r="H28" s="68">
        <f t="shared" si="2"/>
        <v>60.148148148148145</v>
      </c>
      <c r="I28" s="68">
        <v>0</v>
      </c>
      <c r="J28" s="72">
        <f t="shared" si="11"/>
        <v>1</v>
      </c>
      <c r="K28" s="72">
        <f t="shared" si="12"/>
        <v>1</v>
      </c>
      <c r="L28" s="72">
        <f t="shared" si="13"/>
        <v>1</v>
      </c>
      <c r="M28" s="72">
        <f t="shared" ca="1" si="3"/>
        <v>1</v>
      </c>
      <c r="N28" s="26"/>
      <c r="O28" s="26"/>
      <c r="P28" s="25"/>
      <c r="Q28" s="25"/>
      <c r="T28" s="22">
        <v>0</v>
      </c>
      <c r="U28" s="74">
        <f t="shared" si="4"/>
        <v>-30</v>
      </c>
      <c r="V28" s="70">
        <f t="shared" si="5"/>
        <v>-30</v>
      </c>
      <c r="W28" s="70"/>
      <c r="X28" s="70">
        <f t="shared" si="6"/>
        <v>32.977339488040286</v>
      </c>
      <c r="Y28" s="70">
        <f t="shared" si="7"/>
        <v>2.9773394880402861</v>
      </c>
      <c r="Z28" s="70">
        <f t="shared" si="8"/>
        <v>3</v>
      </c>
      <c r="AA28" s="24">
        <f t="shared" si="9"/>
        <v>3</v>
      </c>
      <c r="AB28" s="67">
        <f t="shared" si="10"/>
        <v>33</v>
      </c>
    </row>
    <row r="29" spans="1:28" ht="15" customHeight="1" x14ac:dyDescent="0.25">
      <c r="A29" s="71">
        <v>403</v>
      </c>
      <c r="B29" s="71">
        <v>30</v>
      </c>
      <c r="C29" s="68">
        <f t="shared" si="0"/>
        <v>2.69</v>
      </c>
      <c r="D29" s="68">
        <v>262.32</v>
      </c>
      <c r="E29" s="68">
        <v>209.4</v>
      </c>
      <c r="F29" s="68">
        <f t="shared" si="1"/>
        <v>48.115384615384613</v>
      </c>
      <c r="G29" s="68">
        <v>0</v>
      </c>
      <c r="H29" s="68">
        <f t="shared" si="2"/>
        <v>62.46153846153846</v>
      </c>
      <c r="I29" s="68">
        <v>0</v>
      </c>
      <c r="J29" s="72">
        <f t="shared" si="11"/>
        <v>1</v>
      </c>
      <c r="K29" s="72">
        <f t="shared" si="12"/>
        <v>1</v>
      </c>
      <c r="L29" s="72">
        <f t="shared" si="13"/>
        <v>1</v>
      </c>
      <c r="M29" s="72">
        <f t="shared" ca="1" si="3"/>
        <v>0</v>
      </c>
      <c r="N29" s="26"/>
      <c r="O29" s="26"/>
      <c r="P29" s="25"/>
      <c r="Q29" s="25"/>
      <c r="T29" s="22">
        <v>0</v>
      </c>
      <c r="U29" s="74">
        <f t="shared" si="4"/>
        <v>-30</v>
      </c>
      <c r="V29" s="70">
        <f t="shared" si="5"/>
        <v>-30</v>
      </c>
      <c r="W29" s="70"/>
      <c r="X29" s="70">
        <f t="shared" si="6"/>
        <v>32.977339488040286</v>
      </c>
      <c r="Y29" s="70">
        <f t="shared" si="7"/>
        <v>2.9773394880402861</v>
      </c>
      <c r="Z29" s="70">
        <f t="shared" si="8"/>
        <v>3</v>
      </c>
      <c r="AA29" s="24">
        <f t="shared" si="9"/>
        <v>3</v>
      </c>
      <c r="AB29" s="67">
        <f t="shared" si="10"/>
        <v>33</v>
      </c>
    </row>
    <row r="30" spans="1:28" ht="15" customHeight="1" x14ac:dyDescent="0.25">
      <c r="A30" s="71">
        <v>204</v>
      </c>
      <c r="B30" s="71">
        <v>30</v>
      </c>
      <c r="C30" s="68">
        <f t="shared" si="0"/>
        <v>1.36</v>
      </c>
      <c r="D30" s="68">
        <v>262.33999999999997</v>
      </c>
      <c r="E30" s="68">
        <v>209.4</v>
      </c>
      <c r="F30" s="68">
        <f t="shared" si="1"/>
        <v>58</v>
      </c>
      <c r="G30" s="68">
        <v>0</v>
      </c>
      <c r="H30" s="68">
        <f t="shared" si="2"/>
        <v>64.959999999999994</v>
      </c>
      <c r="I30" s="68">
        <v>0</v>
      </c>
      <c r="J30" s="72">
        <f t="shared" si="11"/>
        <v>1</v>
      </c>
      <c r="K30" s="72">
        <f t="shared" si="12"/>
        <v>1</v>
      </c>
      <c r="L30" s="72">
        <f t="shared" si="13"/>
        <v>1</v>
      </c>
      <c r="M30" s="72">
        <f t="shared" ca="1" si="3"/>
        <v>1</v>
      </c>
      <c r="N30" s="26"/>
      <c r="O30" s="26"/>
      <c r="P30" s="25"/>
      <c r="Q30" s="25"/>
      <c r="T30" s="22">
        <v>0</v>
      </c>
      <c r="U30" s="74">
        <f t="shared" si="4"/>
        <v>-30</v>
      </c>
      <c r="V30" s="70">
        <f t="shared" si="5"/>
        <v>-30</v>
      </c>
      <c r="W30" s="70"/>
      <c r="X30" s="70">
        <f t="shared" si="6"/>
        <v>32.977339488040286</v>
      </c>
      <c r="Y30" s="70">
        <f t="shared" si="7"/>
        <v>2.9773394880402861</v>
      </c>
      <c r="Z30" s="70">
        <f t="shared" si="8"/>
        <v>3</v>
      </c>
      <c r="AA30" s="24">
        <f t="shared" si="9"/>
        <v>3</v>
      </c>
      <c r="AB30" s="67">
        <f t="shared" si="10"/>
        <v>33</v>
      </c>
    </row>
    <row r="31" spans="1:28" ht="15" customHeight="1" x14ac:dyDescent="0.25">
      <c r="A31" s="71">
        <v>332</v>
      </c>
      <c r="B31" s="71">
        <v>30</v>
      </c>
      <c r="C31" s="68">
        <f t="shared" si="0"/>
        <v>2.21</v>
      </c>
      <c r="D31" s="68">
        <v>262.39</v>
      </c>
      <c r="E31" s="68">
        <v>209.4</v>
      </c>
      <c r="F31" s="68">
        <f t="shared" si="1"/>
        <v>55.083333333333336</v>
      </c>
      <c r="G31" s="68">
        <v>0</v>
      </c>
      <c r="H31" s="68">
        <f t="shared" si="2"/>
        <v>67.666666666666671</v>
      </c>
      <c r="I31" s="68">
        <v>0</v>
      </c>
      <c r="J31" s="72">
        <f t="shared" si="11"/>
        <v>1</v>
      </c>
      <c r="K31" s="72">
        <f t="shared" si="12"/>
        <v>1</v>
      </c>
      <c r="L31" s="72">
        <f t="shared" si="13"/>
        <v>1</v>
      </c>
      <c r="M31" s="72">
        <f t="shared" ca="1" si="3"/>
        <v>1</v>
      </c>
      <c r="N31" s="26"/>
      <c r="O31" s="26"/>
      <c r="P31" s="25"/>
      <c r="Q31" s="25"/>
      <c r="T31" s="22">
        <v>0</v>
      </c>
      <c r="U31" s="74">
        <f t="shared" si="4"/>
        <v>-30</v>
      </c>
      <c r="V31" s="70">
        <f t="shared" si="5"/>
        <v>-30</v>
      </c>
      <c r="W31" s="70"/>
      <c r="X31" s="70">
        <f t="shared" si="6"/>
        <v>32.977339488040286</v>
      </c>
      <c r="Y31" s="70">
        <f t="shared" si="7"/>
        <v>2.9773394880402861</v>
      </c>
      <c r="Z31" s="70">
        <f t="shared" si="8"/>
        <v>3</v>
      </c>
      <c r="AA31" s="24">
        <f t="shared" si="9"/>
        <v>3</v>
      </c>
      <c r="AB31" s="67">
        <f t="shared" si="10"/>
        <v>33</v>
      </c>
    </row>
    <row r="32" spans="1:28" ht="15" customHeight="1" x14ac:dyDescent="0.25">
      <c r="A32" s="71">
        <v>300</v>
      </c>
      <c r="B32" s="71">
        <v>30</v>
      </c>
      <c r="C32" s="68">
        <f t="shared" si="0"/>
        <v>2</v>
      </c>
      <c r="D32" s="68">
        <v>262.43</v>
      </c>
      <c r="E32" s="68">
        <v>209.4</v>
      </c>
      <c r="F32" s="68">
        <f t="shared" si="1"/>
        <v>58.869565217391305</v>
      </c>
      <c r="G32" s="68">
        <v>0</v>
      </c>
      <c r="H32" s="68">
        <f t="shared" si="2"/>
        <v>70.608695652173907</v>
      </c>
      <c r="I32" s="68">
        <v>0</v>
      </c>
      <c r="J32" s="72">
        <f t="shared" si="11"/>
        <v>1</v>
      </c>
      <c r="K32" s="72">
        <f t="shared" si="12"/>
        <v>1</v>
      </c>
      <c r="L32" s="72">
        <f t="shared" si="13"/>
        <v>1</v>
      </c>
      <c r="M32" s="72">
        <f t="shared" ca="1" si="3"/>
        <v>1</v>
      </c>
      <c r="N32" s="26"/>
      <c r="O32" s="26"/>
      <c r="P32" s="25"/>
      <c r="Q32" s="25"/>
      <c r="T32" s="22">
        <v>0</v>
      </c>
      <c r="U32" s="74">
        <f t="shared" si="4"/>
        <v>-30</v>
      </c>
      <c r="V32" s="70">
        <f t="shared" si="5"/>
        <v>-30</v>
      </c>
      <c r="W32" s="70"/>
      <c r="X32" s="70">
        <f t="shared" si="6"/>
        <v>32.977339488040286</v>
      </c>
      <c r="Y32" s="70">
        <f t="shared" si="7"/>
        <v>2.9773394880402861</v>
      </c>
      <c r="Z32" s="70">
        <f t="shared" si="8"/>
        <v>3</v>
      </c>
      <c r="AA32" s="24">
        <f t="shared" si="9"/>
        <v>3</v>
      </c>
      <c r="AB32" s="67">
        <f t="shared" si="10"/>
        <v>33</v>
      </c>
    </row>
    <row r="33" spans="1:28" ht="15" customHeight="1" x14ac:dyDescent="0.25">
      <c r="A33" s="71">
        <v>268</v>
      </c>
      <c r="B33" s="71">
        <v>30</v>
      </c>
      <c r="C33" s="68">
        <f t="shared" si="0"/>
        <v>1.79</v>
      </c>
      <c r="D33" s="68">
        <v>262.47000000000003</v>
      </c>
      <c r="E33" s="68">
        <v>209.4</v>
      </c>
      <c r="F33" s="68">
        <f t="shared" si="1"/>
        <v>63</v>
      </c>
      <c r="G33" s="68">
        <v>0</v>
      </c>
      <c r="H33" s="68">
        <f t="shared" si="2"/>
        <v>73.818181818181813</v>
      </c>
      <c r="I33" s="68">
        <v>0</v>
      </c>
      <c r="J33" s="72">
        <f t="shared" si="11"/>
        <v>1</v>
      </c>
      <c r="K33" s="72">
        <f t="shared" si="12"/>
        <v>1</v>
      </c>
      <c r="L33" s="72">
        <f t="shared" si="13"/>
        <v>1</v>
      </c>
      <c r="M33" s="72">
        <f t="shared" ca="1" si="3"/>
        <v>0</v>
      </c>
      <c r="N33" s="26"/>
      <c r="O33" s="26"/>
      <c r="P33" s="25"/>
      <c r="Q33" s="25"/>
      <c r="T33" s="22">
        <v>0</v>
      </c>
      <c r="U33" s="74">
        <f t="shared" si="4"/>
        <v>-30</v>
      </c>
      <c r="V33" s="70">
        <f t="shared" si="5"/>
        <v>-30</v>
      </c>
      <c r="W33" s="70"/>
      <c r="X33" s="70">
        <f t="shared" si="6"/>
        <v>32.977339488040286</v>
      </c>
      <c r="Y33" s="70">
        <f t="shared" si="7"/>
        <v>2.9773394880402861</v>
      </c>
      <c r="Z33" s="70">
        <f t="shared" si="8"/>
        <v>3</v>
      </c>
      <c r="AA33" s="24">
        <f t="shared" si="9"/>
        <v>3</v>
      </c>
      <c r="AB33" s="67">
        <f t="shared" si="10"/>
        <v>33</v>
      </c>
    </row>
    <row r="34" spans="1:28" ht="15" customHeight="1" x14ac:dyDescent="0.25">
      <c r="A34" s="71">
        <v>344</v>
      </c>
      <c r="B34" s="71">
        <v>30</v>
      </c>
      <c r="C34" s="68">
        <f t="shared" ref="C34:C65" si="14">ROUND(A34/150,2)</f>
        <v>2.29</v>
      </c>
      <c r="D34" s="68">
        <v>262.52</v>
      </c>
      <c r="E34" s="68">
        <v>209.4</v>
      </c>
      <c r="F34" s="68">
        <f t="shared" ref="F34:F54" si="15">($A$55-A34)/(ROW($A$55)-ROW(A34))</f>
        <v>62.38095238095238</v>
      </c>
      <c r="G34" s="68">
        <v>0</v>
      </c>
      <c r="H34" s="68">
        <f t="shared" ref="H34:H54" si="16">($A$55-B34)/(ROW($A$55)-ROW(B34))</f>
        <v>77.333333333333329</v>
      </c>
      <c r="I34" s="68">
        <v>0</v>
      </c>
      <c r="J34" s="72">
        <f t="shared" si="11"/>
        <v>1</v>
      </c>
      <c r="K34" s="72">
        <f t="shared" si="12"/>
        <v>1</v>
      </c>
      <c r="L34" s="72">
        <f t="shared" si="13"/>
        <v>1</v>
      </c>
      <c r="M34" s="72">
        <f t="shared" ref="M34:M65" ca="1" si="17">IF(RAND()&lt;0.5,0,1)</f>
        <v>0</v>
      </c>
      <c r="N34" s="26"/>
      <c r="O34" s="26"/>
      <c r="P34" s="25"/>
      <c r="Q34" s="25"/>
      <c r="T34" s="22">
        <v>0</v>
      </c>
      <c r="U34" s="74">
        <f t="shared" ref="U34:U65" si="18">T34-B34</f>
        <v>-30</v>
      </c>
      <c r="V34" s="70">
        <f t="shared" ref="V34:V65" si="19">ROUND(U34,0)</f>
        <v>-30</v>
      </c>
      <c r="W34" s="70"/>
      <c r="X34" s="70">
        <f t="shared" ref="X34:X65" si="20">B34/$W$2*$W$3</f>
        <v>32.977339488040286</v>
      </c>
      <c r="Y34" s="70">
        <f t="shared" ref="Y34:Y65" si="21">X34-B34</f>
        <v>2.9773394880402861</v>
      </c>
      <c r="Z34" s="70">
        <f t="shared" ref="Z34:Z65" si="22">ROUND(Y34,0)</f>
        <v>3</v>
      </c>
      <c r="AA34" s="24">
        <f t="shared" ref="AA34:AA65" si="23">IF(V34&gt;=0,V34,Z34)</f>
        <v>3</v>
      </c>
      <c r="AB34" s="67">
        <f t="shared" ref="AB34:AB65" si="24">B34+AA34</f>
        <v>33</v>
      </c>
    </row>
    <row r="35" spans="1:28" ht="15" customHeight="1" x14ac:dyDescent="0.25">
      <c r="A35" s="71">
        <v>240</v>
      </c>
      <c r="B35" s="71">
        <v>30</v>
      </c>
      <c r="C35" s="68">
        <f t="shared" si="14"/>
        <v>1.6</v>
      </c>
      <c r="D35" s="68">
        <v>262.55</v>
      </c>
      <c r="E35" s="68">
        <v>209.4</v>
      </c>
      <c r="F35" s="68">
        <f t="shared" si="15"/>
        <v>70.7</v>
      </c>
      <c r="G35" s="68">
        <v>0</v>
      </c>
      <c r="H35" s="68">
        <f t="shared" si="16"/>
        <v>81.2</v>
      </c>
      <c r="I35" s="68">
        <v>0</v>
      </c>
      <c r="J35" s="72">
        <f t="shared" ref="J35:J66" si="25">IF(ABS(B35-B34)&lt;=50,1,0)</f>
        <v>1</v>
      </c>
      <c r="K35" s="72">
        <f t="shared" ref="K35:K66" si="26">IF(ABS((B35-B34))&lt;=50,1,IF((B35-B34)*($B$4-$B$2)&gt;=0,1,-1))</f>
        <v>1</v>
      </c>
      <c r="L35" s="72">
        <f t="shared" si="13"/>
        <v>1</v>
      </c>
      <c r="M35" s="72">
        <f t="shared" ca="1" si="17"/>
        <v>0</v>
      </c>
      <c r="N35" s="26"/>
      <c r="O35" s="26"/>
      <c r="P35" s="25"/>
      <c r="Q35" s="25"/>
      <c r="T35" s="22">
        <v>0</v>
      </c>
      <c r="U35" s="74">
        <f t="shared" si="18"/>
        <v>-30</v>
      </c>
      <c r="V35" s="70">
        <f t="shared" si="19"/>
        <v>-30</v>
      </c>
      <c r="W35" s="70"/>
      <c r="X35" s="70">
        <f t="shared" si="20"/>
        <v>32.977339488040286</v>
      </c>
      <c r="Y35" s="70">
        <f t="shared" si="21"/>
        <v>2.9773394880402861</v>
      </c>
      <c r="Z35" s="70">
        <f t="shared" si="22"/>
        <v>3</v>
      </c>
      <c r="AA35" s="24">
        <f t="shared" si="23"/>
        <v>3</v>
      </c>
      <c r="AB35" s="67">
        <f t="shared" si="24"/>
        <v>33</v>
      </c>
    </row>
    <row r="36" spans="1:28" ht="15" customHeight="1" x14ac:dyDescent="0.25">
      <c r="A36" s="71">
        <v>336</v>
      </c>
      <c r="B36" s="71">
        <v>30</v>
      </c>
      <c r="C36" s="68">
        <f t="shared" si="14"/>
        <v>2.2400000000000002</v>
      </c>
      <c r="D36" s="68">
        <v>262.60000000000002</v>
      </c>
      <c r="E36" s="68">
        <v>209.4</v>
      </c>
      <c r="F36" s="68">
        <f t="shared" si="15"/>
        <v>69.368421052631575</v>
      </c>
      <c r="G36" s="68">
        <v>0</v>
      </c>
      <c r="H36" s="68">
        <f t="shared" si="16"/>
        <v>85.473684210526315</v>
      </c>
      <c r="I36" s="68">
        <v>0</v>
      </c>
      <c r="J36" s="72">
        <f t="shared" si="25"/>
        <v>1</v>
      </c>
      <c r="K36" s="72">
        <f t="shared" si="26"/>
        <v>1</v>
      </c>
      <c r="L36" s="72">
        <f t="shared" si="13"/>
        <v>1</v>
      </c>
      <c r="M36" s="72">
        <f t="shared" ca="1" si="17"/>
        <v>1</v>
      </c>
      <c r="N36" s="26"/>
      <c r="O36" s="26"/>
      <c r="P36" s="25"/>
      <c r="Q36" s="25"/>
      <c r="T36" s="22">
        <v>0</v>
      </c>
      <c r="U36" s="74">
        <f t="shared" si="18"/>
        <v>-30</v>
      </c>
      <c r="V36" s="70">
        <f t="shared" si="19"/>
        <v>-30</v>
      </c>
      <c r="W36" s="70"/>
      <c r="X36" s="70">
        <f t="shared" si="20"/>
        <v>32.977339488040286</v>
      </c>
      <c r="Y36" s="70">
        <f t="shared" si="21"/>
        <v>2.9773394880402861</v>
      </c>
      <c r="Z36" s="70">
        <f t="shared" si="22"/>
        <v>3</v>
      </c>
      <c r="AA36" s="24">
        <f t="shared" si="23"/>
        <v>3</v>
      </c>
      <c r="AB36" s="67">
        <f t="shared" si="24"/>
        <v>33</v>
      </c>
    </row>
    <row r="37" spans="1:28" ht="15" customHeight="1" x14ac:dyDescent="0.25">
      <c r="A37" s="71">
        <v>206</v>
      </c>
      <c r="B37" s="71">
        <v>30</v>
      </c>
      <c r="C37" s="68">
        <f t="shared" si="14"/>
        <v>1.37</v>
      </c>
      <c r="D37" s="68">
        <v>262.63</v>
      </c>
      <c r="E37" s="68">
        <v>209.4</v>
      </c>
      <c r="F37" s="68">
        <f t="shared" si="15"/>
        <v>80.444444444444443</v>
      </c>
      <c r="G37" s="68">
        <v>0</v>
      </c>
      <c r="H37" s="68">
        <f t="shared" si="16"/>
        <v>90.222222222222229</v>
      </c>
      <c r="I37" s="68">
        <v>0</v>
      </c>
      <c r="J37" s="72">
        <f t="shared" si="25"/>
        <v>1</v>
      </c>
      <c r="K37" s="72">
        <f t="shared" si="26"/>
        <v>1</v>
      </c>
      <c r="L37" s="72">
        <f t="shared" si="13"/>
        <v>1</v>
      </c>
      <c r="M37" s="72">
        <f t="shared" ca="1" si="17"/>
        <v>1</v>
      </c>
      <c r="N37" s="26"/>
      <c r="O37" s="26"/>
      <c r="P37" s="25"/>
      <c r="Q37" s="25"/>
      <c r="T37" s="22">
        <v>0</v>
      </c>
      <c r="U37" s="74">
        <f t="shared" si="18"/>
        <v>-30</v>
      </c>
      <c r="V37" s="70">
        <f t="shared" si="19"/>
        <v>-30</v>
      </c>
      <c r="W37" s="70"/>
      <c r="X37" s="70">
        <f t="shared" si="20"/>
        <v>32.977339488040286</v>
      </c>
      <c r="Y37" s="70">
        <f t="shared" si="21"/>
        <v>2.9773394880402861</v>
      </c>
      <c r="Z37" s="70">
        <f t="shared" si="22"/>
        <v>3</v>
      </c>
      <c r="AA37" s="24">
        <f t="shared" si="23"/>
        <v>3</v>
      </c>
      <c r="AB37" s="67">
        <f t="shared" si="24"/>
        <v>33</v>
      </c>
    </row>
    <row r="38" spans="1:28" ht="15" customHeight="1" x14ac:dyDescent="0.25">
      <c r="A38" s="71">
        <v>270</v>
      </c>
      <c r="B38" s="71">
        <v>30</v>
      </c>
      <c r="C38" s="68">
        <f t="shared" si="14"/>
        <v>1.8</v>
      </c>
      <c r="D38" s="68">
        <v>262.66000000000003</v>
      </c>
      <c r="E38" s="68">
        <v>209.4</v>
      </c>
      <c r="F38" s="68">
        <f t="shared" si="15"/>
        <v>81.411764705882348</v>
      </c>
      <c r="G38" s="68">
        <v>0</v>
      </c>
      <c r="H38" s="68">
        <f t="shared" si="16"/>
        <v>95.529411764705884</v>
      </c>
      <c r="I38" s="68">
        <v>0</v>
      </c>
      <c r="J38" s="72">
        <f t="shared" si="25"/>
        <v>1</v>
      </c>
      <c r="K38" s="72">
        <f t="shared" si="26"/>
        <v>1</v>
      </c>
      <c r="L38" s="72">
        <f t="shared" si="13"/>
        <v>1</v>
      </c>
      <c r="M38" s="72">
        <f t="shared" ca="1" si="17"/>
        <v>1</v>
      </c>
      <c r="N38" s="26"/>
      <c r="O38" s="26"/>
      <c r="P38" s="25"/>
      <c r="Q38" s="25"/>
      <c r="T38" s="22">
        <v>0</v>
      </c>
      <c r="U38" s="74">
        <f t="shared" si="18"/>
        <v>-30</v>
      </c>
      <c r="V38" s="70">
        <f t="shared" si="19"/>
        <v>-30</v>
      </c>
      <c r="W38" s="70"/>
      <c r="X38" s="70">
        <f t="shared" si="20"/>
        <v>32.977339488040286</v>
      </c>
      <c r="Y38" s="70">
        <f t="shared" si="21"/>
        <v>2.9773394880402861</v>
      </c>
      <c r="Z38" s="70">
        <f t="shared" si="22"/>
        <v>3</v>
      </c>
      <c r="AA38" s="24">
        <f t="shared" si="23"/>
        <v>3</v>
      </c>
      <c r="AB38" s="67">
        <f t="shared" si="24"/>
        <v>33</v>
      </c>
    </row>
    <row r="39" spans="1:28" ht="15" customHeight="1" x14ac:dyDescent="0.25">
      <c r="A39" s="71">
        <v>270</v>
      </c>
      <c r="B39" s="71">
        <v>30</v>
      </c>
      <c r="C39" s="68">
        <f t="shared" si="14"/>
        <v>1.8</v>
      </c>
      <c r="D39" s="68">
        <v>262.7</v>
      </c>
      <c r="E39" s="68">
        <v>209.4</v>
      </c>
      <c r="F39" s="68">
        <f t="shared" si="15"/>
        <v>86.5</v>
      </c>
      <c r="G39" s="68">
        <v>0</v>
      </c>
      <c r="H39" s="68">
        <f t="shared" si="16"/>
        <v>101.5</v>
      </c>
      <c r="I39" s="68">
        <v>0</v>
      </c>
      <c r="J39" s="72">
        <f t="shared" si="25"/>
        <v>1</v>
      </c>
      <c r="K39" s="72">
        <f t="shared" si="26"/>
        <v>1</v>
      </c>
      <c r="L39" s="72">
        <f t="shared" ref="L39:L70" si="27">IF(OR(COUNTIF(K35:K39,1)=5,COUNTIF(K35:K39,-1)=5),1,0)</f>
        <v>1</v>
      </c>
      <c r="M39" s="72">
        <f t="shared" ca="1" si="17"/>
        <v>1</v>
      </c>
      <c r="N39" s="26"/>
      <c r="O39" s="26"/>
      <c r="P39" s="25"/>
      <c r="Q39" s="25"/>
      <c r="T39" s="22">
        <v>0</v>
      </c>
      <c r="U39" s="74">
        <f t="shared" si="18"/>
        <v>-30</v>
      </c>
      <c r="V39" s="70">
        <f t="shared" si="19"/>
        <v>-30</v>
      </c>
      <c r="W39" s="70"/>
      <c r="X39" s="70">
        <f t="shared" si="20"/>
        <v>32.977339488040286</v>
      </c>
      <c r="Y39" s="70">
        <f t="shared" si="21"/>
        <v>2.9773394880402861</v>
      </c>
      <c r="Z39" s="70">
        <f t="shared" si="22"/>
        <v>3</v>
      </c>
      <c r="AA39" s="24">
        <f t="shared" si="23"/>
        <v>3</v>
      </c>
      <c r="AB39" s="67">
        <f t="shared" si="24"/>
        <v>33</v>
      </c>
    </row>
    <row r="40" spans="1:28" ht="15" customHeight="1" x14ac:dyDescent="0.25">
      <c r="A40" s="71">
        <v>238</v>
      </c>
      <c r="B40" s="71">
        <v>30</v>
      </c>
      <c r="C40" s="68">
        <f t="shared" si="14"/>
        <v>1.59</v>
      </c>
      <c r="D40" s="68">
        <v>262.73</v>
      </c>
      <c r="E40" s="68">
        <v>209.4</v>
      </c>
      <c r="F40" s="68">
        <f t="shared" si="15"/>
        <v>94.4</v>
      </c>
      <c r="G40" s="68">
        <v>0</v>
      </c>
      <c r="H40" s="68">
        <f t="shared" si="16"/>
        <v>108.26666666666667</v>
      </c>
      <c r="I40" s="68">
        <v>0</v>
      </c>
      <c r="J40" s="72">
        <f t="shared" si="25"/>
        <v>1</v>
      </c>
      <c r="K40" s="72">
        <f t="shared" si="26"/>
        <v>1</v>
      </c>
      <c r="L40" s="72">
        <f t="shared" si="27"/>
        <v>1</v>
      </c>
      <c r="M40" s="72">
        <f t="shared" ca="1" si="17"/>
        <v>0</v>
      </c>
      <c r="N40" s="26"/>
      <c r="O40" s="26"/>
      <c r="P40" s="25"/>
      <c r="Q40" s="25"/>
      <c r="T40" s="22">
        <v>0</v>
      </c>
      <c r="U40" s="74">
        <f t="shared" si="18"/>
        <v>-30</v>
      </c>
      <c r="V40" s="70">
        <f t="shared" si="19"/>
        <v>-30</v>
      </c>
      <c r="W40" s="70"/>
      <c r="X40" s="70">
        <f t="shared" si="20"/>
        <v>32.977339488040286</v>
      </c>
      <c r="Y40" s="70">
        <f t="shared" si="21"/>
        <v>2.9773394880402861</v>
      </c>
      <c r="Z40" s="70">
        <f t="shared" si="22"/>
        <v>3</v>
      </c>
      <c r="AA40" s="24">
        <f t="shared" si="23"/>
        <v>3</v>
      </c>
      <c r="AB40" s="67">
        <f t="shared" si="24"/>
        <v>33</v>
      </c>
    </row>
    <row r="41" spans="1:28" ht="15" customHeight="1" x14ac:dyDescent="0.25">
      <c r="A41" s="71">
        <v>174</v>
      </c>
      <c r="B41" s="71">
        <v>30</v>
      </c>
      <c r="C41" s="68">
        <f t="shared" si="14"/>
        <v>1.1599999999999999</v>
      </c>
      <c r="D41" s="68">
        <v>262.76</v>
      </c>
      <c r="E41" s="68">
        <v>209.4</v>
      </c>
      <c r="F41" s="68">
        <f t="shared" si="15"/>
        <v>105.71428571428571</v>
      </c>
      <c r="G41" s="68">
        <v>0</v>
      </c>
      <c r="H41" s="68">
        <f t="shared" si="16"/>
        <v>116</v>
      </c>
      <c r="I41" s="68">
        <v>0</v>
      </c>
      <c r="J41" s="72">
        <f t="shared" si="25"/>
        <v>1</v>
      </c>
      <c r="K41" s="72">
        <f t="shared" si="26"/>
        <v>1</v>
      </c>
      <c r="L41" s="72">
        <f t="shared" si="27"/>
        <v>1</v>
      </c>
      <c r="M41" s="72">
        <f t="shared" ca="1" si="17"/>
        <v>1</v>
      </c>
      <c r="N41" s="26"/>
      <c r="O41" s="26"/>
      <c r="P41" s="25"/>
      <c r="Q41" s="25"/>
      <c r="T41" s="22">
        <v>0</v>
      </c>
      <c r="U41" s="74">
        <f t="shared" si="18"/>
        <v>-30</v>
      </c>
      <c r="V41" s="70">
        <f t="shared" si="19"/>
        <v>-30</v>
      </c>
      <c r="W41" s="70"/>
      <c r="X41" s="70">
        <f t="shared" si="20"/>
        <v>32.977339488040286</v>
      </c>
      <c r="Y41" s="70">
        <f t="shared" si="21"/>
        <v>2.9773394880402861</v>
      </c>
      <c r="Z41" s="70">
        <f t="shared" si="22"/>
        <v>3</v>
      </c>
      <c r="AA41" s="24">
        <f t="shared" si="23"/>
        <v>3</v>
      </c>
      <c r="AB41" s="67">
        <f t="shared" si="24"/>
        <v>33</v>
      </c>
    </row>
    <row r="42" spans="1:28" ht="15" customHeight="1" x14ac:dyDescent="0.25">
      <c r="A42" s="71">
        <v>238</v>
      </c>
      <c r="B42" s="71">
        <v>30</v>
      </c>
      <c r="C42" s="68">
        <f t="shared" si="14"/>
        <v>1.59</v>
      </c>
      <c r="D42" s="68">
        <v>262.79000000000002</v>
      </c>
      <c r="E42" s="68">
        <v>209.4</v>
      </c>
      <c r="F42" s="68">
        <f t="shared" si="15"/>
        <v>108.92307692307692</v>
      </c>
      <c r="G42" s="68">
        <v>0</v>
      </c>
      <c r="H42" s="68">
        <f t="shared" si="16"/>
        <v>124.92307692307692</v>
      </c>
      <c r="I42" s="68">
        <v>0</v>
      </c>
      <c r="J42" s="72">
        <f t="shared" si="25"/>
        <v>1</v>
      </c>
      <c r="K42" s="72">
        <f t="shared" si="26"/>
        <v>1</v>
      </c>
      <c r="L42" s="72">
        <f t="shared" si="27"/>
        <v>1</v>
      </c>
      <c r="M42" s="72">
        <f t="shared" ca="1" si="17"/>
        <v>1</v>
      </c>
      <c r="N42" s="26"/>
      <c r="O42" s="26"/>
      <c r="P42" s="25"/>
      <c r="Q42" s="25"/>
      <c r="T42" s="22">
        <v>0</v>
      </c>
      <c r="U42" s="74">
        <f t="shared" si="18"/>
        <v>-30</v>
      </c>
      <c r="V42" s="70">
        <f t="shared" si="19"/>
        <v>-30</v>
      </c>
      <c r="W42" s="70"/>
      <c r="X42" s="70">
        <f t="shared" si="20"/>
        <v>32.977339488040286</v>
      </c>
      <c r="Y42" s="70">
        <f t="shared" si="21"/>
        <v>2.9773394880402861</v>
      </c>
      <c r="Z42" s="70">
        <f t="shared" si="22"/>
        <v>3</v>
      </c>
      <c r="AA42" s="24">
        <f t="shared" si="23"/>
        <v>3</v>
      </c>
      <c r="AB42" s="67">
        <f t="shared" si="24"/>
        <v>33</v>
      </c>
    </row>
    <row r="43" spans="1:28" ht="15" customHeight="1" x14ac:dyDescent="0.25">
      <c r="A43" s="71">
        <v>212</v>
      </c>
      <c r="B43" s="71">
        <v>30</v>
      </c>
      <c r="C43" s="68">
        <f t="shared" si="14"/>
        <v>1.41</v>
      </c>
      <c r="D43" s="68">
        <v>262.82</v>
      </c>
      <c r="E43" s="68">
        <v>209.4</v>
      </c>
      <c r="F43" s="68">
        <f t="shared" si="15"/>
        <v>120.16666666666667</v>
      </c>
      <c r="G43" s="68">
        <v>0</v>
      </c>
      <c r="H43" s="68">
        <f t="shared" si="16"/>
        <v>135.33333333333334</v>
      </c>
      <c r="I43" s="68">
        <v>0</v>
      </c>
      <c r="J43" s="72">
        <f t="shared" si="25"/>
        <v>1</v>
      </c>
      <c r="K43" s="72">
        <f t="shared" si="26"/>
        <v>1</v>
      </c>
      <c r="L43" s="72">
        <f t="shared" si="27"/>
        <v>1</v>
      </c>
      <c r="M43" s="72">
        <f t="shared" ca="1" si="17"/>
        <v>1</v>
      </c>
      <c r="N43" s="26"/>
      <c r="O43" s="26"/>
      <c r="P43" s="25"/>
      <c r="Q43" s="25"/>
      <c r="T43" s="22">
        <v>0</v>
      </c>
      <c r="U43" s="74">
        <f t="shared" si="18"/>
        <v>-30</v>
      </c>
      <c r="V43" s="70">
        <f t="shared" si="19"/>
        <v>-30</v>
      </c>
      <c r="W43" s="70"/>
      <c r="X43" s="70">
        <f t="shared" si="20"/>
        <v>32.977339488040286</v>
      </c>
      <c r="Y43" s="70">
        <f t="shared" si="21"/>
        <v>2.9773394880402861</v>
      </c>
      <c r="Z43" s="70">
        <f t="shared" si="22"/>
        <v>3</v>
      </c>
      <c r="AA43" s="24">
        <f t="shared" si="23"/>
        <v>3</v>
      </c>
      <c r="AB43" s="67">
        <f t="shared" si="24"/>
        <v>33</v>
      </c>
    </row>
    <row r="44" spans="1:28" ht="15" customHeight="1" x14ac:dyDescent="0.25">
      <c r="A44" s="71">
        <v>184</v>
      </c>
      <c r="B44" s="71">
        <v>30</v>
      </c>
      <c r="C44" s="68">
        <f t="shared" si="14"/>
        <v>1.23</v>
      </c>
      <c r="D44" s="68">
        <v>262.83999999999997</v>
      </c>
      <c r="E44" s="68">
        <v>209.4</v>
      </c>
      <c r="F44" s="68">
        <f t="shared" si="15"/>
        <v>133.63636363636363</v>
      </c>
      <c r="G44" s="68">
        <v>0</v>
      </c>
      <c r="H44" s="68">
        <f t="shared" si="16"/>
        <v>147.63636363636363</v>
      </c>
      <c r="I44" s="68">
        <v>0</v>
      </c>
      <c r="J44" s="72">
        <f t="shared" si="25"/>
        <v>1</v>
      </c>
      <c r="K44" s="72">
        <f t="shared" si="26"/>
        <v>1</v>
      </c>
      <c r="L44" s="72">
        <f t="shared" si="27"/>
        <v>1</v>
      </c>
      <c r="M44" s="72">
        <f t="shared" ca="1" si="17"/>
        <v>0</v>
      </c>
      <c r="N44" s="26"/>
      <c r="O44" s="26"/>
      <c r="P44" s="25"/>
      <c r="Q44" s="25"/>
      <c r="T44" s="22">
        <v>0</v>
      </c>
      <c r="U44" s="74">
        <f t="shared" si="18"/>
        <v>-30</v>
      </c>
      <c r="V44" s="70">
        <f t="shared" si="19"/>
        <v>-30</v>
      </c>
      <c r="W44" s="70"/>
      <c r="X44" s="70">
        <f t="shared" si="20"/>
        <v>32.977339488040286</v>
      </c>
      <c r="Y44" s="70">
        <f t="shared" si="21"/>
        <v>2.9773394880402861</v>
      </c>
      <c r="Z44" s="70">
        <f t="shared" si="22"/>
        <v>3</v>
      </c>
      <c r="AA44" s="24">
        <f t="shared" si="23"/>
        <v>3</v>
      </c>
      <c r="AB44" s="67">
        <f t="shared" si="24"/>
        <v>33</v>
      </c>
    </row>
    <row r="45" spans="1:28" ht="15" customHeight="1" x14ac:dyDescent="0.25">
      <c r="A45" s="71">
        <v>375</v>
      </c>
      <c r="B45" s="71">
        <v>30</v>
      </c>
      <c r="C45" s="68">
        <f t="shared" si="14"/>
        <v>2.5</v>
      </c>
      <c r="D45" s="68">
        <v>262.89999999999998</v>
      </c>
      <c r="E45" s="68">
        <v>209.4</v>
      </c>
      <c r="F45" s="68">
        <f t="shared" si="15"/>
        <v>127.9</v>
      </c>
      <c r="G45" s="68">
        <v>0</v>
      </c>
      <c r="H45" s="68">
        <f t="shared" si="16"/>
        <v>162.4</v>
      </c>
      <c r="I45" s="68">
        <v>0</v>
      </c>
      <c r="J45" s="72">
        <f t="shared" si="25"/>
        <v>1</v>
      </c>
      <c r="K45" s="72">
        <f t="shared" si="26"/>
        <v>1</v>
      </c>
      <c r="L45" s="72">
        <f t="shared" si="27"/>
        <v>1</v>
      </c>
      <c r="M45" s="72">
        <f t="shared" ca="1" si="17"/>
        <v>1</v>
      </c>
      <c r="N45" s="26"/>
      <c r="O45" s="26"/>
      <c r="P45" s="25"/>
      <c r="Q45" s="25"/>
      <c r="T45" s="22">
        <v>0</v>
      </c>
      <c r="U45" s="74">
        <f t="shared" si="18"/>
        <v>-30</v>
      </c>
      <c r="V45" s="70">
        <f t="shared" si="19"/>
        <v>-30</v>
      </c>
      <c r="W45" s="70"/>
      <c r="X45" s="70">
        <f t="shared" si="20"/>
        <v>32.977339488040286</v>
      </c>
      <c r="Y45" s="70">
        <f t="shared" si="21"/>
        <v>2.9773394880402861</v>
      </c>
      <c r="Z45" s="70">
        <f t="shared" si="22"/>
        <v>3</v>
      </c>
      <c r="AA45" s="24">
        <f t="shared" si="23"/>
        <v>3</v>
      </c>
      <c r="AB45" s="67">
        <f t="shared" si="24"/>
        <v>33</v>
      </c>
    </row>
    <row r="46" spans="1:28" ht="15" customHeight="1" x14ac:dyDescent="0.25">
      <c r="A46" s="71">
        <v>408</v>
      </c>
      <c r="B46" s="71">
        <v>30</v>
      </c>
      <c r="C46" s="68">
        <f t="shared" si="14"/>
        <v>2.72</v>
      </c>
      <c r="D46" s="68">
        <v>262.95999999999998</v>
      </c>
      <c r="E46" s="68">
        <v>209.4</v>
      </c>
      <c r="F46" s="68">
        <f t="shared" si="15"/>
        <v>138.44444444444446</v>
      </c>
      <c r="G46" s="68">
        <v>0</v>
      </c>
      <c r="H46" s="68">
        <f t="shared" si="16"/>
        <v>180.44444444444446</v>
      </c>
      <c r="I46" s="68">
        <v>0</v>
      </c>
      <c r="J46" s="72">
        <f t="shared" si="25"/>
        <v>1</v>
      </c>
      <c r="K46" s="72">
        <f t="shared" si="26"/>
        <v>1</v>
      </c>
      <c r="L46" s="72">
        <f t="shared" si="27"/>
        <v>1</v>
      </c>
      <c r="M46" s="72">
        <f t="shared" ca="1" si="17"/>
        <v>1</v>
      </c>
      <c r="N46" s="26"/>
      <c r="O46" s="26"/>
      <c r="P46" s="25"/>
      <c r="Q46" s="25"/>
      <c r="T46" s="22">
        <v>0</v>
      </c>
      <c r="U46" s="74">
        <f t="shared" si="18"/>
        <v>-30</v>
      </c>
      <c r="V46" s="70">
        <f t="shared" si="19"/>
        <v>-30</v>
      </c>
      <c r="W46" s="70"/>
      <c r="X46" s="70">
        <f t="shared" si="20"/>
        <v>32.977339488040286</v>
      </c>
      <c r="Y46" s="70">
        <f t="shared" si="21"/>
        <v>2.9773394880402861</v>
      </c>
      <c r="Z46" s="70">
        <f t="shared" si="22"/>
        <v>3</v>
      </c>
      <c r="AA46" s="24">
        <f t="shared" si="23"/>
        <v>3</v>
      </c>
      <c r="AB46" s="67">
        <f t="shared" si="24"/>
        <v>33</v>
      </c>
    </row>
    <row r="47" spans="1:28" ht="15" customHeight="1" x14ac:dyDescent="0.25">
      <c r="A47" s="71">
        <v>238</v>
      </c>
      <c r="B47" s="71">
        <v>30</v>
      </c>
      <c r="C47" s="68">
        <f t="shared" si="14"/>
        <v>1.59</v>
      </c>
      <c r="D47" s="68">
        <v>262.99</v>
      </c>
      <c r="E47" s="68">
        <v>209.4</v>
      </c>
      <c r="F47" s="68">
        <f t="shared" si="15"/>
        <v>177</v>
      </c>
      <c r="G47" s="68">
        <v>0</v>
      </c>
      <c r="H47" s="68">
        <f t="shared" si="16"/>
        <v>203</v>
      </c>
      <c r="I47" s="68">
        <v>0</v>
      </c>
      <c r="J47" s="72">
        <f t="shared" si="25"/>
        <v>1</v>
      </c>
      <c r="K47" s="72">
        <f t="shared" si="26"/>
        <v>1</v>
      </c>
      <c r="L47" s="72">
        <f t="shared" si="27"/>
        <v>1</v>
      </c>
      <c r="M47" s="72">
        <f t="shared" ca="1" si="17"/>
        <v>0</v>
      </c>
      <c r="N47" s="26"/>
      <c r="O47" s="26"/>
      <c r="P47" s="25"/>
      <c r="Q47" s="25"/>
      <c r="T47" s="22">
        <v>0</v>
      </c>
      <c r="U47" s="74">
        <f t="shared" si="18"/>
        <v>-30</v>
      </c>
      <c r="V47" s="70">
        <f t="shared" si="19"/>
        <v>-30</v>
      </c>
      <c r="W47" s="70"/>
      <c r="X47" s="70">
        <f t="shared" si="20"/>
        <v>32.977339488040286</v>
      </c>
      <c r="Y47" s="70">
        <f t="shared" si="21"/>
        <v>2.9773394880402861</v>
      </c>
      <c r="Z47" s="70">
        <f t="shared" si="22"/>
        <v>3</v>
      </c>
      <c r="AA47" s="24">
        <f t="shared" si="23"/>
        <v>3</v>
      </c>
      <c r="AB47" s="67">
        <f t="shared" si="24"/>
        <v>33</v>
      </c>
    </row>
    <row r="48" spans="1:28" ht="15" customHeight="1" x14ac:dyDescent="0.25">
      <c r="A48" s="71">
        <v>685</v>
      </c>
      <c r="B48" s="71">
        <v>30</v>
      </c>
      <c r="C48" s="68">
        <f t="shared" si="14"/>
        <v>4.57</v>
      </c>
      <c r="D48" s="68">
        <v>263.08999999999997</v>
      </c>
      <c r="E48" s="68">
        <v>209.4</v>
      </c>
      <c r="F48" s="68">
        <f t="shared" si="15"/>
        <v>138.42857142857142</v>
      </c>
      <c r="G48" s="68">
        <v>0</v>
      </c>
      <c r="H48" s="68">
        <f t="shared" si="16"/>
        <v>232</v>
      </c>
      <c r="I48" s="68">
        <v>0</v>
      </c>
      <c r="J48" s="72">
        <f t="shared" si="25"/>
        <v>1</v>
      </c>
      <c r="K48" s="72">
        <f t="shared" si="26"/>
        <v>1</v>
      </c>
      <c r="L48" s="72">
        <f t="shared" si="27"/>
        <v>1</v>
      </c>
      <c r="M48" s="72">
        <f t="shared" ca="1" si="17"/>
        <v>1</v>
      </c>
      <c r="N48" s="26"/>
      <c r="O48" s="26"/>
      <c r="P48" s="25"/>
      <c r="Q48" s="25"/>
      <c r="T48" s="22">
        <v>0</v>
      </c>
      <c r="U48" s="74">
        <f t="shared" si="18"/>
        <v>-30</v>
      </c>
      <c r="V48" s="70">
        <f t="shared" si="19"/>
        <v>-30</v>
      </c>
      <c r="W48" s="70"/>
      <c r="X48" s="70">
        <f t="shared" si="20"/>
        <v>32.977339488040286</v>
      </c>
      <c r="Y48" s="70">
        <f t="shared" si="21"/>
        <v>2.9773394880402861</v>
      </c>
      <c r="Z48" s="70">
        <f t="shared" si="22"/>
        <v>3</v>
      </c>
      <c r="AA48" s="24">
        <f t="shared" si="23"/>
        <v>3</v>
      </c>
      <c r="AB48" s="67">
        <f t="shared" si="24"/>
        <v>33</v>
      </c>
    </row>
    <row r="49" spans="1:28" ht="15" customHeight="1" x14ac:dyDescent="0.25">
      <c r="A49" s="71">
        <v>558</v>
      </c>
      <c r="B49" s="71">
        <v>30</v>
      </c>
      <c r="C49" s="68">
        <f t="shared" si="14"/>
        <v>3.72</v>
      </c>
      <c r="D49" s="68">
        <v>263.17</v>
      </c>
      <c r="E49" s="68">
        <v>209.4</v>
      </c>
      <c r="F49" s="68">
        <f t="shared" si="15"/>
        <v>182.66666666666666</v>
      </c>
      <c r="G49" s="68">
        <v>0</v>
      </c>
      <c r="H49" s="68">
        <f t="shared" si="16"/>
        <v>270.66666666666669</v>
      </c>
      <c r="I49" s="68">
        <v>0</v>
      </c>
      <c r="J49" s="72">
        <f t="shared" si="25"/>
        <v>1</v>
      </c>
      <c r="K49" s="72">
        <f t="shared" si="26"/>
        <v>1</v>
      </c>
      <c r="L49" s="72">
        <f t="shared" si="27"/>
        <v>1</v>
      </c>
      <c r="M49" s="72">
        <f t="shared" ca="1" si="17"/>
        <v>0</v>
      </c>
      <c r="N49" s="26"/>
      <c r="O49" s="26"/>
      <c r="P49" s="25"/>
      <c r="Q49" s="25"/>
      <c r="T49" s="22">
        <v>0</v>
      </c>
      <c r="U49" s="74">
        <f t="shared" si="18"/>
        <v>-30</v>
      </c>
      <c r="V49" s="70">
        <f t="shared" si="19"/>
        <v>-30</v>
      </c>
      <c r="W49" s="70"/>
      <c r="X49" s="70">
        <f t="shared" si="20"/>
        <v>32.977339488040286</v>
      </c>
      <c r="Y49" s="70">
        <f t="shared" si="21"/>
        <v>2.9773394880402861</v>
      </c>
      <c r="Z49" s="70">
        <f t="shared" si="22"/>
        <v>3</v>
      </c>
      <c r="AA49" s="24">
        <f t="shared" si="23"/>
        <v>3</v>
      </c>
      <c r="AB49" s="67">
        <f t="shared" si="24"/>
        <v>33</v>
      </c>
    </row>
    <row r="50" spans="1:28" ht="15" customHeight="1" x14ac:dyDescent="0.25">
      <c r="A50" s="71">
        <v>1132</v>
      </c>
      <c r="B50" s="71">
        <v>30</v>
      </c>
      <c r="C50" s="68">
        <f t="shared" si="14"/>
        <v>7.55</v>
      </c>
      <c r="D50" s="68">
        <v>263.35000000000002</v>
      </c>
      <c r="E50" s="68">
        <v>209.4</v>
      </c>
      <c r="F50" s="68">
        <f t="shared" si="15"/>
        <v>104.4</v>
      </c>
      <c r="G50" s="68">
        <v>0</v>
      </c>
      <c r="H50" s="68">
        <f t="shared" si="16"/>
        <v>324.8</v>
      </c>
      <c r="I50" s="68">
        <v>0</v>
      </c>
      <c r="J50" s="72">
        <f t="shared" si="25"/>
        <v>1</v>
      </c>
      <c r="K50" s="72">
        <f t="shared" si="26"/>
        <v>1</v>
      </c>
      <c r="L50" s="72">
        <f t="shared" si="27"/>
        <v>1</v>
      </c>
      <c r="M50" s="72">
        <f t="shared" ca="1" si="17"/>
        <v>0</v>
      </c>
      <c r="N50" s="26"/>
      <c r="O50" s="26"/>
      <c r="P50" s="25"/>
      <c r="Q50" s="25"/>
      <c r="T50" s="22">
        <v>0</v>
      </c>
      <c r="U50" s="74">
        <f t="shared" si="18"/>
        <v>-30</v>
      </c>
      <c r="V50" s="70">
        <f t="shared" si="19"/>
        <v>-30</v>
      </c>
      <c r="W50" s="70"/>
      <c r="X50" s="70">
        <f t="shared" si="20"/>
        <v>32.977339488040286</v>
      </c>
      <c r="Y50" s="70">
        <f t="shared" si="21"/>
        <v>2.9773394880402861</v>
      </c>
      <c r="Z50" s="70">
        <f t="shared" si="22"/>
        <v>3</v>
      </c>
      <c r="AA50" s="24">
        <f t="shared" si="23"/>
        <v>3</v>
      </c>
      <c r="AB50" s="67">
        <f t="shared" si="24"/>
        <v>33</v>
      </c>
    </row>
    <row r="51" spans="1:28" ht="15" customHeight="1" x14ac:dyDescent="0.25">
      <c r="A51" s="71">
        <v>1260</v>
      </c>
      <c r="B51" s="71">
        <v>30</v>
      </c>
      <c r="C51" s="68">
        <f t="shared" si="14"/>
        <v>8.4</v>
      </c>
      <c r="D51" s="68">
        <v>263.54000000000002</v>
      </c>
      <c r="E51" s="68">
        <v>209.4</v>
      </c>
      <c r="F51" s="68">
        <f t="shared" si="15"/>
        <v>98.5</v>
      </c>
      <c r="G51" s="68">
        <v>0</v>
      </c>
      <c r="H51" s="68">
        <f t="shared" si="16"/>
        <v>406</v>
      </c>
      <c r="I51" s="68">
        <v>0</v>
      </c>
      <c r="J51" s="72">
        <f t="shared" si="25"/>
        <v>1</v>
      </c>
      <c r="K51" s="72">
        <f t="shared" si="26"/>
        <v>1</v>
      </c>
      <c r="L51" s="72">
        <f t="shared" si="27"/>
        <v>1</v>
      </c>
      <c r="M51" s="72">
        <f t="shared" ca="1" si="17"/>
        <v>0</v>
      </c>
      <c r="N51" s="26"/>
      <c r="O51" s="26"/>
      <c r="P51" s="25"/>
      <c r="Q51" s="25"/>
      <c r="T51" s="22">
        <v>0</v>
      </c>
      <c r="U51" s="74">
        <f t="shared" si="18"/>
        <v>-30</v>
      </c>
      <c r="V51" s="70">
        <f t="shared" si="19"/>
        <v>-30</v>
      </c>
      <c r="W51" s="70"/>
      <c r="X51" s="70">
        <f t="shared" si="20"/>
        <v>32.977339488040286</v>
      </c>
      <c r="Y51" s="70">
        <f t="shared" si="21"/>
        <v>2.9773394880402861</v>
      </c>
      <c r="Z51" s="70">
        <f t="shared" si="22"/>
        <v>3</v>
      </c>
      <c r="AA51" s="24">
        <f t="shared" si="23"/>
        <v>3</v>
      </c>
      <c r="AB51" s="67">
        <f t="shared" si="24"/>
        <v>33</v>
      </c>
    </row>
    <row r="52" spans="1:28" ht="15" customHeight="1" x14ac:dyDescent="0.25">
      <c r="A52" s="71">
        <v>1226</v>
      </c>
      <c r="B52" s="71">
        <v>30</v>
      </c>
      <c r="C52" s="68">
        <f t="shared" si="14"/>
        <v>8.17</v>
      </c>
      <c r="D52" s="68">
        <v>263.73</v>
      </c>
      <c r="E52" s="68">
        <v>209.4</v>
      </c>
      <c r="F52" s="68">
        <f t="shared" si="15"/>
        <v>142.66666666666666</v>
      </c>
      <c r="G52" s="68">
        <v>0</v>
      </c>
      <c r="H52" s="68">
        <f t="shared" si="16"/>
        <v>541.33333333333337</v>
      </c>
      <c r="I52" s="68">
        <v>0</v>
      </c>
      <c r="J52" s="72">
        <f t="shared" si="25"/>
        <v>1</v>
      </c>
      <c r="K52" s="72">
        <f t="shared" si="26"/>
        <v>1</v>
      </c>
      <c r="L52" s="72">
        <f t="shared" si="27"/>
        <v>1</v>
      </c>
      <c r="M52" s="72">
        <f t="shared" ca="1" si="17"/>
        <v>1</v>
      </c>
      <c r="N52" s="26"/>
      <c r="O52" s="26"/>
      <c r="P52" s="25"/>
      <c r="Q52" s="25"/>
      <c r="T52" s="22">
        <v>0</v>
      </c>
      <c r="U52" s="74">
        <f t="shared" si="18"/>
        <v>-30</v>
      </c>
      <c r="V52" s="70">
        <f t="shared" si="19"/>
        <v>-30</v>
      </c>
      <c r="W52" s="70"/>
      <c r="X52" s="70">
        <f t="shared" si="20"/>
        <v>32.977339488040286</v>
      </c>
      <c r="Y52" s="70">
        <f t="shared" si="21"/>
        <v>2.9773394880402861</v>
      </c>
      <c r="Z52" s="70">
        <f t="shared" si="22"/>
        <v>3</v>
      </c>
      <c r="AA52" s="24">
        <f t="shared" si="23"/>
        <v>3</v>
      </c>
      <c r="AB52" s="67">
        <f t="shared" si="24"/>
        <v>33</v>
      </c>
    </row>
    <row r="53" spans="1:28" ht="15" customHeight="1" x14ac:dyDescent="0.25">
      <c r="A53" s="71">
        <v>1589</v>
      </c>
      <c r="B53" s="71">
        <v>30</v>
      </c>
      <c r="C53" s="68">
        <f t="shared" si="14"/>
        <v>10.59</v>
      </c>
      <c r="D53" s="68">
        <v>263.97000000000003</v>
      </c>
      <c r="E53" s="68">
        <v>209.4</v>
      </c>
      <c r="F53" s="68">
        <f t="shared" si="15"/>
        <v>32.5</v>
      </c>
      <c r="G53" s="68">
        <v>0</v>
      </c>
      <c r="H53" s="68">
        <f t="shared" si="16"/>
        <v>812</v>
      </c>
      <c r="I53" s="68">
        <v>0</v>
      </c>
      <c r="J53" s="72">
        <f t="shared" si="25"/>
        <v>1</v>
      </c>
      <c r="K53" s="72">
        <f t="shared" si="26"/>
        <v>1</v>
      </c>
      <c r="L53" s="72">
        <f t="shared" si="27"/>
        <v>1</v>
      </c>
      <c r="M53" s="72">
        <f t="shared" ca="1" si="17"/>
        <v>1</v>
      </c>
      <c r="N53" s="26"/>
      <c r="O53" s="26"/>
      <c r="P53" s="25"/>
      <c r="Q53" s="25"/>
      <c r="T53" s="22">
        <v>0</v>
      </c>
      <c r="U53" s="74">
        <f t="shared" si="18"/>
        <v>-30</v>
      </c>
      <c r="V53" s="70">
        <f t="shared" si="19"/>
        <v>-30</v>
      </c>
      <c r="W53" s="70"/>
      <c r="X53" s="70">
        <f t="shared" si="20"/>
        <v>32.977339488040286</v>
      </c>
      <c r="Y53" s="70">
        <f t="shared" si="21"/>
        <v>2.9773394880402861</v>
      </c>
      <c r="Z53" s="70">
        <f t="shared" si="22"/>
        <v>3</v>
      </c>
      <c r="AA53" s="24">
        <f t="shared" si="23"/>
        <v>3</v>
      </c>
      <c r="AB53" s="67">
        <f t="shared" si="24"/>
        <v>33</v>
      </c>
    </row>
    <row r="54" spans="1:28" ht="15" customHeight="1" x14ac:dyDescent="0.25">
      <c r="A54" s="71">
        <v>1376</v>
      </c>
      <c r="B54" s="71">
        <v>30</v>
      </c>
      <c r="C54" s="68">
        <f t="shared" si="14"/>
        <v>9.17</v>
      </c>
      <c r="D54" s="68">
        <v>264.18</v>
      </c>
      <c r="E54" s="68">
        <v>209.4</v>
      </c>
      <c r="F54" s="68">
        <f t="shared" si="15"/>
        <v>278</v>
      </c>
      <c r="G54" s="68">
        <v>0</v>
      </c>
      <c r="H54" s="68">
        <f t="shared" si="16"/>
        <v>1624</v>
      </c>
      <c r="I54" s="68">
        <v>0</v>
      </c>
      <c r="J54" s="72">
        <f t="shared" si="25"/>
        <v>1</v>
      </c>
      <c r="K54" s="72">
        <f t="shared" si="26"/>
        <v>1</v>
      </c>
      <c r="L54" s="72">
        <f t="shared" si="27"/>
        <v>1</v>
      </c>
      <c r="M54" s="72">
        <f t="shared" ca="1" si="17"/>
        <v>0</v>
      </c>
      <c r="N54" s="26"/>
      <c r="O54" s="26"/>
      <c r="P54" s="25"/>
      <c r="Q54" s="25"/>
      <c r="T54" s="22">
        <v>0</v>
      </c>
      <c r="U54" s="74">
        <f t="shared" si="18"/>
        <v>-30</v>
      </c>
      <c r="V54" s="70">
        <f t="shared" si="19"/>
        <v>-30</v>
      </c>
      <c r="W54" s="70"/>
      <c r="X54" s="70">
        <f t="shared" si="20"/>
        <v>32.977339488040286</v>
      </c>
      <c r="Y54" s="70">
        <f t="shared" si="21"/>
        <v>2.9773394880402861</v>
      </c>
      <c r="Z54" s="70">
        <f t="shared" si="22"/>
        <v>3</v>
      </c>
      <c r="AA54" s="24">
        <f t="shared" si="23"/>
        <v>3</v>
      </c>
      <c r="AB54" s="67">
        <f t="shared" si="24"/>
        <v>33</v>
      </c>
    </row>
    <row r="55" spans="1:28" ht="15" customHeight="1" x14ac:dyDescent="0.25">
      <c r="A55" s="79">
        <v>1654</v>
      </c>
      <c r="B55" s="71">
        <v>30</v>
      </c>
      <c r="C55" s="68">
        <f t="shared" si="14"/>
        <v>11.03</v>
      </c>
      <c r="D55" s="68">
        <v>264.43</v>
      </c>
      <c r="E55" s="68">
        <v>209.4</v>
      </c>
      <c r="F55" s="80">
        <v>0</v>
      </c>
      <c r="G55" s="80">
        <v>0</v>
      </c>
      <c r="H55" s="80">
        <v>0</v>
      </c>
      <c r="I55" s="80">
        <v>0</v>
      </c>
      <c r="J55" s="72">
        <f t="shared" si="25"/>
        <v>1</v>
      </c>
      <c r="K55" s="72">
        <f t="shared" si="26"/>
        <v>1</v>
      </c>
      <c r="L55" s="72">
        <f t="shared" si="27"/>
        <v>1</v>
      </c>
      <c r="M55" s="72">
        <f t="shared" ca="1" si="17"/>
        <v>1</v>
      </c>
      <c r="N55" s="26"/>
      <c r="O55" s="26"/>
      <c r="P55" s="25"/>
      <c r="Q55" s="25"/>
      <c r="T55" s="22">
        <v>0</v>
      </c>
      <c r="U55" s="74">
        <f t="shared" si="18"/>
        <v>-30</v>
      </c>
      <c r="V55" s="70">
        <f t="shared" si="19"/>
        <v>-30</v>
      </c>
      <c r="W55" s="70"/>
      <c r="X55" s="70">
        <f t="shared" si="20"/>
        <v>32.977339488040286</v>
      </c>
      <c r="Y55" s="70">
        <f t="shared" si="21"/>
        <v>2.9773394880402861</v>
      </c>
      <c r="Z55" s="70">
        <f t="shared" si="22"/>
        <v>3</v>
      </c>
      <c r="AA55" s="24">
        <f t="shared" si="23"/>
        <v>3</v>
      </c>
      <c r="AB55" s="67">
        <f t="shared" si="24"/>
        <v>33</v>
      </c>
    </row>
    <row r="56" spans="1:28" ht="15" customHeight="1" x14ac:dyDescent="0.25">
      <c r="A56" s="71">
        <v>1485</v>
      </c>
      <c r="B56" s="71">
        <v>30</v>
      </c>
      <c r="C56" s="68">
        <f t="shared" si="14"/>
        <v>9.9</v>
      </c>
      <c r="D56" s="68">
        <v>264.66000000000003</v>
      </c>
      <c r="E56" s="68">
        <v>209.4</v>
      </c>
      <c r="F56" s="68">
        <v>0</v>
      </c>
      <c r="G56" s="68">
        <f t="shared" ref="G56:G97" si="28">($A$55-A56)/(ROW(A56)-ROW($A$55))</f>
        <v>169</v>
      </c>
      <c r="H56" s="68">
        <v>0</v>
      </c>
      <c r="I56" s="68">
        <f t="shared" ref="I56:I97" si="29">($A$55-B56)/(ROW(B56)-ROW($A$55))</f>
        <v>1624</v>
      </c>
      <c r="J56" s="72">
        <f t="shared" si="25"/>
        <v>1</v>
      </c>
      <c r="K56" s="72">
        <f t="shared" si="26"/>
        <v>1</v>
      </c>
      <c r="L56" s="72">
        <f t="shared" si="27"/>
        <v>1</v>
      </c>
      <c r="M56" s="72">
        <f t="shared" ca="1" si="17"/>
        <v>1</v>
      </c>
      <c r="N56" s="26"/>
      <c r="O56" s="26"/>
      <c r="P56" s="25"/>
      <c r="Q56" s="25"/>
      <c r="T56" s="22">
        <v>0</v>
      </c>
      <c r="U56" s="74">
        <f t="shared" si="18"/>
        <v>-30</v>
      </c>
      <c r="V56" s="70">
        <f t="shared" si="19"/>
        <v>-30</v>
      </c>
      <c r="W56" s="70"/>
      <c r="X56" s="70">
        <f t="shared" si="20"/>
        <v>32.977339488040286</v>
      </c>
      <c r="Y56" s="70">
        <f t="shared" si="21"/>
        <v>2.9773394880402861</v>
      </c>
      <c r="Z56" s="70">
        <f t="shared" si="22"/>
        <v>3</v>
      </c>
      <c r="AA56" s="24">
        <f t="shared" si="23"/>
        <v>3</v>
      </c>
      <c r="AB56" s="67">
        <f t="shared" si="24"/>
        <v>33</v>
      </c>
    </row>
    <row r="57" spans="1:28" ht="15" customHeight="1" x14ac:dyDescent="0.25">
      <c r="A57" s="71">
        <v>1336</v>
      </c>
      <c r="B57" s="71">
        <v>30</v>
      </c>
      <c r="C57" s="68">
        <f t="shared" si="14"/>
        <v>8.91</v>
      </c>
      <c r="D57" s="68">
        <v>264.87</v>
      </c>
      <c r="E57" s="68">
        <v>209.4</v>
      </c>
      <c r="F57" s="68">
        <v>0</v>
      </c>
      <c r="G57" s="68">
        <f t="shared" si="28"/>
        <v>159</v>
      </c>
      <c r="H57" s="68">
        <v>0</v>
      </c>
      <c r="I57" s="68">
        <f t="shared" si="29"/>
        <v>812</v>
      </c>
      <c r="J57" s="72">
        <f t="shared" si="25"/>
        <v>1</v>
      </c>
      <c r="K57" s="72">
        <f t="shared" si="26"/>
        <v>1</v>
      </c>
      <c r="L57" s="72">
        <f t="shared" si="27"/>
        <v>1</v>
      </c>
      <c r="M57" s="72">
        <f t="shared" ca="1" si="17"/>
        <v>1</v>
      </c>
      <c r="N57" s="26"/>
      <c r="O57" s="26"/>
      <c r="P57" s="25"/>
      <c r="Q57" s="25"/>
      <c r="T57" s="22">
        <v>0</v>
      </c>
      <c r="U57" s="74">
        <f t="shared" si="18"/>
        <v>-30</v>
      </c>
      <c r="V57" s="70">
        <f t="shared" si="19"/>
        <v>-30</v>
      </c>
      <c r="W57" s="70"/>
      <c r="X57" s="70">
        <f t="shared" si="20"/>
        <v>32.977339488040286</v>
      </c>
      <c r="Y57" s="70">
        <f t="shared" si="21"/>
        <v>2.9773394880402861</v>
      </c>
      <c r="Z57" s="70">
        <f t="shared" si="22"/>
        <v>3</v>
      </c>
      <c r="AA57" s="24">
        <f t="shared" si="23"/>
        <v>3</v>
      </c>
      <c r="AB57" s="67">
        <f t="shared" si="24"/>
        <v>33</v>
      </c>
    </row>
    <row r="58" spans="1:28" ht="15" customHeight="1" x14ac:dyDescent="0.25">
      <c r="A58" s="71">
        <v>1496</v>
      </c>
      <c r="B58" s="71">
        <v>30</v>
      </c>
      <c r="C58" s="68">
        <f t="shared" si="14"/>
        <v>9.9700000000000006</v>
      </c>
      <c r="D58" s="68">
        <v>265.10000000000002</v>
      </c>
      <c r="E58" s="68">
        <v>209.4</v>
      </c>
      <c r="F58" s="68">
        <v>0</v>
      </c>
      <c r="G58" s="68">
        <f t="shared" si="28"/>
        <v>52.666666666666664</v>
      </c>
      <c r="H58" s="68">
        <v>0</v>
      </c>
      <c r="I58" s="68">
        <f t="shared" si="29"/>
        <v>541.33333333333337</v>
      </c>
      <c r="J58" s="72">
        <f t="shared" si="25"/>
        <v>1</v>
      </c>
      <c r="K58" s="72">
        <f t="shared" si="26"/>
        <v>1</v>
      </c>
      <c r="L58" s="72">
        <f t="shared" si="27"/>
        <v>1</v>
      </c>
      <c r="M58" s="72">
        <f t="shared" ca="1" si="17"/>
        <v>1</v>
      </c>
      <c r="N58" s="26"/>
      <c r="O58" s="26"/>
      <c r="P58" s="25"/>
      <c r="Q58" s="25"/>
      <c r="T58" s="22">
        <v>0</v>
      </c>
      <c r="U58" s="74">
        <f t="shared" si="18"/>
        <v>-30</v>
      </c>
      <c r="V58" s="70">
        <f t="shared" si="19"/>
        <v>-30</v>
      </c>
      <c r="W58" s="70"/>
      <c r="X58" s="70">
        <f t="shared" si="20"/>
        <v>32.977339488040286</v>
      </c>
      <c r="Y58" s="70">
        <f t="shared" si="21"/>
        <v>2.9773394880402861</v>
      </c>
      <c r="Z58" s="70">
        <f t="shared" si="22"/>
        <v>3</v>
      </c>
      <c r="AA58" s="24">
        <f t="shared" si="23"/>
        <v>3</v>
      </c>
      <c r="AB58" s="67">
        <f t="shared" si="24"/>
        <v>33</v>
      </c>
    </row>
    <row r="59" spans="1:28" ht="15" customHeight="1" x14ac:dyDescent="0.25">
      <c r="A59" s="71">
        <v>1318</v>
      </c>
      <c r="B59" s="71">
        <v>30</v>
      </c>
      <c r="C59" s="68">
        <f t="shared" si="14"/>
        <v>8.7899999999999991</v>
      </c>
      <c r="D59" s="68">
        <v>265.3</v>
      </c>
      <c r="E59" s="68">
        <v>209.4</v>
      </c>
      <c r="F59" s="68">
        <v>0</v>
      </c>
      <c r="G59" s="68">
        <f t="shared" si="28"/>
        <v>84</v>
      </c>
      <c r="H59" s="68">
        <v>0</v>
      </c>
      <c r="I59" s="68">
        <f t="shared" si="29"/>
        <v>406</v>
      </c>
      <c r="J59" s="72">
        <f t="shared" si="25"/>
        <v>1</v>
      </c>
      <c r="K59" s="72">
        <f t="shared" si="26"/>
        <v>1</v>
      </c>
      <c r="L59" s="72">
        <f t="shared" si="27"/>
        <v>1</v>
      </c>
      <c r="M59" s="72">
        <f t="shared" ca="1" si="17"/>
        <v>0</v>
      </c>
      <c r="N59" s="26"/>
      <c r="O59" s="26"/>
      <c r="P59" s="25"/>
      <c r="Q59" s="25"/>
      <c r="T59" s="22">
        <v>0</v>
      </c>
      <c r="U59" s="74">
        <f t="shared" si="18"/>
        <v>-30</v>
      </c>
      <c r="V59" s="70">
        <f t="shared" si="19"/>
        <v>-30</v>
      </c>
      <c r="W59" s="70"/>
      <c r="X59" s="70">
        <f t="shared" si="20"/>
        <v>32.977339488040286</v>
      </c>
      <c r="Y59" s="70">
        <f t="shared" si="21"/>
        <v>2.9773394880402861</v>
      </c>
      <c r="Z59" s="70">
        <f t="shared" si="22"/>
        <v>3</v>
      </c>
      <c r="AA59" s="24">
        <f t="shared" si="23"/>
        <v>3</v>
      </c>
      <c r="AB59" s="67">
        <f t="shared" si="24"/>
        <v>33</v>
      </c>
    </row>
    <row r="60" spans="1:28" ht="15" customHeight="1" x14ac:dyDescent="0.25">
      <c r="A60" s="71">
        <v>1084</v>
      </c>
      <c r="B60" s="71">
        <v>30</v>
      </c>
      <c r="C60" s="68">
        <f t="shared" si="14"/>
        <v>7.23</v>
      </c>
      <c r="D60" s="68">
        <v>265.45999999999998</v>
      </c>
      <c r="E60" s="68">
        <v>209.4</v>
      </c>
      <c r="F60" s="68">
        <v>0</v>
      </c>
      <c r="G60" s="68">
        <f t="shared" si="28"/>
        <v>114</v>
      </c>
      <c r="H60" s="68">
        <v>0</v>
      </c>
      <c r="I60" s="68">
        <f t="shared" si="29"/>
        <v>324.8</v>
      </c>
      <c r="J60" s="72">
        <f t="shared" si="25"/>
        <v>1</v>
      </c>
      <c r="K60" s="72">
        <f t="shared" si="26"/>
        <v>1</v>
      </c>
      <c r="L60" s="72">
        <f t="shared" si="27"/>
        <v>1</v>
      </c>
      <c r="M60" s="72">
        <f t="shared" ca="1" si="17"/>
        <v>0</v>
      </c>
      <c r="N60" s="26"/>
      <c r="O60" s="26"/>
      <c r="P60" s="25"/>
      <c r="Q60" s="25"/>
      <c r="T60" s="22">
        <v>0</v>
      </c>
      <c r="U60" s="74">
        <f t="shared" si="18"/>
        <v>-30</v>
      </c>
      <c r="V60" s="70">
        <f t="shared" si="19"/>
        <v>-30</v>
      </c>
      <c r="W60" s="70"/>
      <c r="X60" s="70">
        <f t="shared" si="20"/>
        <v>32.977339488040286</v>
      </c>
      <c r="Y60" s="70">
        <f t="shared" si="21"/>
        <v>2.9773394880402861</v>
      </c>
      <c r="Z60" s="70">
        <f t="shared" si="22"/>
        <v>3</v>
      </c>
      <c r="AA60" s="24">
        <f t="shared" si="23"/>
        <v>3</v>
      </c>
      <c r="AB60" s="67">
        <f t="shared" si="24"/>
        <v>33</v>
      </c>
    </row>
    <row r="61" spans="1:28" ht="15" customHeight="1" x14ac:dyDescent="0.25">
      <c r="A61" s="71">
        <v>1103</v>
      </c>
      <c r="B61" s="71">
        <v>30</v>
      </c>
      <c r="C61" s="68">
        <f t="shared" si="14"/>
        <v>7.35</v>
      </c>
      <c r="D61" s="68">
        <v>265.63</v>
      </c>
      <c r="E61" s="68">
        <v>209.4</v>
      </c>
      <c r="F61" s="68">
        <v>0</v>
      </c>
      <c r="G61" s="68">
        <f t="shared" si="28"/>
        <v>91.833333333333329</v>
      </c>
      <c r="H61" s="68">
        <v>0</v>
      </c>
      <c r="I61" s="68">
        <f t="shared" si="29"/>
        <v>270.66666666666669</v>
      </c>
      <c r="J61" s="72">
        <f t="shared" si="25"/>
        <v>1</v>
      </c>
      <c r="K61" s="72">
        <f t="shared" si="26"/>
        <v>1</v>
      </c>
      <c r="L61" s="72">
        <f t="shared" si="27"/>
        <v>1</v>
      </c>
      <c r="M61" s="72">
        <f t="shared" ca="1" si="17"/>
        <v>1</v>
      </c>
      <c r="N61" s="26"/>
      <c r="O61" s="26"/>
      <c r="P61" s="25"/>
      <c r="Q61" s="25"/>
      <c r="T61" s="22">
        <v>0</v>
      </c>
      <c r="U61" s="74">
        <f t="shared" si="18"/>
        <v>-30</v>
      </c>
      <c r="V61" s="70">
        <f t="shared" si="19"/>
        <v>-30</v>
      </c>
      <c r="W61" s="70"/>
      <c r="X61" s="70">
        <f t="shared" si="20"/>
        <v>32.977339488040286</v>
      </c>
      <c r="Y61" s="70">
        <f t="shared" si="21"/>
        <v>2.9773394880402861</v>
      </c>
      <c r="Z61" s="70">
        <f t="shared" si="22"/>
        <v>3</v>
      </c>
      <c r="AA61" s="24">
        <f t="shared" si="23"/>
        <v>3</v>
      </c>
      <c r="AB61" s="67">
        <f t="shared" si="24"/>
        <v>33</v>
      </c>
    </row>
    <row r="62" spans="1:28" ht="15" customHeight="1" x14ac:dyDescent="0.25">
      <c r="A62" s="71">
        <v>847</v>
      </c>
      <c r="B62" s="71">
        <v>30</v>
      </c>
      <c r="C62" s="68">
        <f t="shared" si="14"/>
        <v>5.65</v>
      </c>
      <c r="D62" s="68">
        <v>265.76</v>
      </c>
      <c r="E62" s="68">
        <v>209.4</v>
      </c>
      <c r="F62" s="68">
        <v>0</v>
      </c>
      <c r="G62" s="68">
        <f t="shared" si="28"/>
        <v>115.28571428571429</v>
      </c>
      <c r="H62" s="68">
        <v>0</v>
      </c>
      <c r="I62" s="68">
        <f t="shared" si="29"/>
        <v>232</v>
      </c>
      <c r="J62" s="72">
        <f t="shared" si="25"/>
        <v>1</v>
      </c>
      <c r="K62" s="72">
        <f t="shared" si="26"/>
        <v>1</v>
      </c>
      <c r="L62" s="72">
        <f t="shared" si="27"/>
        <v>1</v>
      </c>
      <c r="M62" s="72">
        <f t="shared" ca="1" si="17"/>
        <v>0</v>
      </c>
      <c r="N62" s="26"/>
      <c r="O62" s="26"/>
      <c r="P62" s="25"/>
      <c r="Q62" s="25"/>
      <c r="T62" s="22">
        <v>0</v>
      </c>
      <c r="U62" s="74">
        <f t="shared" si="18"/>
        <v>-30</v>
      </c>
      <c r="V62" s="70">
        <f t="shared" si="19"/>
        <v>-30</v>
      </c>
      <c r="W62" s="70"/>
      <c r="X62" s="70">
        <f t="shared" si="20"/>
        <v>32.977339488040286</v>
      </c>
      <c r="Y62" s="70">
        <f t="shared" si="21"/>
        <v>2.9773394880402861</v>
      </c>
      <c r="Z62" s="70">
        <f t="shared" si="22"/>
        <v>3</v>
      </c>
      <c r="AA62" s="24">
        <f t="shared" si="23"/>
        <v>3</v>
      </c>
      <c r="AB62" s="67">
        <f t="shared" si="24"/>
        <v>33</v>
      </c>
    </row>
    <row r="63" spans="1:28" ht="15" customHeight="1" x14ac:dyDescent="0.25">
      <c r="A63" s="71">
        <v>847</v>
      </c>
      <c r="B63" s="71">
        <v>30</v>
      </c>
      <c r="C63" s="68">
        <f t="shared" si="14"/>
        <v>5.65</v>
      </c>
      <c r="D63" s="68">
        <v>265.89</v>
      </c>
      <c r="E63" s="68">
        <v>209.4</v>
      </c>
      <c r="F63" s="68">
        <v>0</v>
      </c>
      <c r="G63" s="68">
        <f t="shared" si="28"/>
        <v>100.875</v>
      </c>
      <c r="H63" s="68">
        <v>0</v>
      </c>
      <c r="I63" s="68">
        <f t="shared" si="29"/>
        <v>203</v>
      </c>
      <c r="J63" s="72">
        <f t="shared" si="25"/>
        <v>1</v>
      </c>
      <c r="K63" s="72">
        <f t="shared" si="26"/>
        <v>1</v>
      </c>
      <c r="L63" s="72">
        <f t="shared" si="27"/>
        <v>1</v>
      </c>
      <c r="M63" s="72">
        <f t="shared" ca="1" si="17"/>
        <v>0</v>
      </c>
      <c r="N63" s="26"/>
      <c r="O63" s="26"/>
      <c r="P63" s="25"/>
      <c r="Q63" s="25"/>
      <c r="T63" s="22">
        <v>0</v>
      </c>
      <c r="U63" s="74">
        <f t="shared" si="18"/>
        <v>-30</v>
      </c>
      <c r="V63" s="70">
        <f t="shared" si="19"/>
        <v>-30</v>
      </c>
      <c r="W63" s="70"/>
      <c r="X63" s="70">
        <f t="shared" si="20"/>
        <v>32.977339488040286</v>
      </c>
      <c r="Y63" s="70">
        <f t="shared" si="21"/>
        <v>2.9773394880402861</v>
      </c>
      <c r="Z63" s="70">
        <f t="shared" si="22"/>
        <v>3</v>
      </c>
      <c r="AA63" s="24">
        <f t="shared" si="23"/>
        <v>3</v>
      </c>
      <c r="AB63" s="67">
        <f t="shared" si="24"/>
        <v>33</v>
      </c>
    </row>
    <row r="64" spans="1:28" ht="15" customHeight="1" x14ac:dyDescent="0.25">
      <c r="A64" s="71">
        <v>632</v>
      </c>
      <c r="B64" s="71">
        <v>30</v>
      </c>
      <c r="C64" s="68">
        <f t="shared" si="14"/>
        <v>4.21</v>
      </c>
      <c r="D64" s="68">
        <v>265.98</v>
      </c>
      <c r="E64" s="68">
        <v>209.4</v>
      </c>
      <c r="F64" s="68">
        <v>0</v>
      </c>
      <c r="G64" s="68">
        <f t="shared" si="28"/>
        <v>113.55555555555556</v>
      </c>
      <c r="H64" s="68">
        <v>0</v>
      </c>
      <c r="I64" s="68">
        <f t="shared" si="29"/>
        <v>180.44444444444446</v>
      </c>
      <c r="J64" s="72">
        <f t="shared" si="25"/>
        <v>1</v>
      </c>
      <c r="K64" s="72">
        <f t="shared" si="26"/>
        <v>1</v>
      </c>
      <c r="L64" s="72">
        <f t="shared" si="27"/>
        <v>1</v>
      </c>
      <c r="M64" s="72">
        <f t="shared" ca="1" si="17"/>
        <v>0</v>
      </c>
      <c r="N64" s="26"/>
      <c r="O64" s="26"/>
      <c r="P64" s="25"/>
      <c r="Q64" s="25"/>
      <c r="T64" s="22">
        <v>0</v>
      </c>
      <c r="U64" s="74">
        <f t="shared" si="18"/>
        <v>-30</v>
      </c>
      <c r="V64" s="70">
        <f t="shared" si="19"/>
        <v>-30</v>
      </c>
      <c r="W64" s="70"/>
      <c r="X64" s="70">
        <f t="shared" si="20"/>
        <v>32.977339488040286</v>
      </c>
      <c r="Y64" s="70">
        <f t="shared" si="21"/>
        <v>2.9773394880402861</v>
      </c>
      <c r="Z64" s="70">
        <f t="shared" si="22"/>
        <v>3</v>
      </c>
      <c r="AA64" s="24">
        <f t="shared" si="23"/>
        <v>3</v>
      </c>
      <c r="AB64" s="67">
        <f t="shared" si="24"/>
        <v>33</v>
      </c>
    </row>
    <row r="65" spans="1:28" ht="15" customHeight="1" x14ac:dyDescent="0.25">
      <c r="A65" s="71">
        <v>675</v>
      </c>
      <c r="B65" s="71">
        <v>30</v>
      </c>
      <c r="C65" s="68">
        <f t="shared" si="14"/>
        <v>4.5</v>
      </c>
      <c r="D65" s="68">
        <v>266.08</v>
      </c>
      <c r="E65" s="68">
        <v>209.4</v>
      </c>
      <c r="F65" s="68">
        <v>0</v>
      </c>
      <c r="G65" s="68">
        <f t="shared" si="28"/>
        <v>97.9</v>
      </c>
      <c r="H65" s="68">
        <v>0</v>
      </c>
      <c r="I65" s="68">
        <f t="shared" si="29"/>
        <v>162.4</v>
      </c>
      <c r="J65" s="72">
        <f t="shared" si="25"/>
        <v>1</v>
      </c>
      <c r="K65" s="72">
        <f t="shared" si="26"/>
        <v>1</v>
      </c>
      <c r="L65" s="72">
        <f t="shared" si="27"/>
        <v>1</v>
      </c>
      <c r="M65" s="72">
        <f t="shared" ca="1" si="17"/>
        <v>0</v>
      </c>
      <c r="N65" s="26"/>
      <c r="O65" s="26"/>
      <c r="P65" s="25"/>
      <c r="Q65" s="25"/>
      <c r="T65" s="22">
        <v>0</v>
      </c>
      <c r="U65" s="74">
        <f t="shared" si="18"/>
        <v>-30</v>
      </c>
      <c r="V65" s="70">
        <f t="shared" si="19"/>
        <v>-30</v>
      </c>
      <c r="W65" s="70"/>
      <c r="X65" s="70">
        <f t="shared" si="20"/>
        <v>32.977339488040286</v>
      </c>
      <c r="Y65" s="70">
        <f t="shared" si="21"/>
        <v>2.9773394880402861</v>
      </c>
      <c r="Z65" s="70">
        <f t="shared" si="22"/>
        <v>3</v>
      </c>
      <c r="AA65" s="24">
        <f t="shared" si="23"/>
        <v>3</v>
      </c>
      <c r="AB65" s="67">
        <f t="shared" si="24"/>
        <v>33</v>
      </c>
    </row>
    <row r="66" spans="1:28" ht="15" customHeight="1" x14ac:dyDescent="0.25">
      <c r="A66" s="71">
        <v>460</v>
      </c>
      <c r="B66" s="71">
        <v>30</v>
      </c>
      <c r="C66" s="68">
        <f t="shared" ref="C66:C97" si="30">ROUND(A66/150,2)</f>
        <v>3.07</v>
      </c>
      <c r="D66" s="68">
        <v>266.14</v>
      </c>
      <c r="E66" s="68">
        <v>209.4</v>
      </c>
      <c r="F66" s="68">
        <v>0</v>
      </c>
      <c r="G66" s="68">
        <f t="shared" si="28"/>
        <v>108.54545454545455</v>
      </c>
      <c r="H66" s="68">
        <v>0</v>
      </c>
      <c r="I66" s="68">
        <f t="shared" si="29"/>
        <v>147.63636363636363</v>
      </c>
      <c r="J66" s="72">
        <f t="shared" si="25"/>
        <v>1</v>
      </c>
      <c r="K66" s="72">
        <f t="shared" si="26"/>
        <v>1</v>
      </c>
      <c r="L66" s="72">
        <f t="shared" si="27"/>
        <v>1</v>
      </c>
      <c r="M66" s="72">
        <f t="shared" ref="M66:M97" ca="1" si="31">IF(RAND()&lt;0.5,0,1)</f>
        <v>1</v>
      </c>
      <c r="N66" s="26"/>
      <c r="O66" s="26"/>
      <c r="P66" s="25"/>
      <c r="Q66" s="25"/>
      <c r="T66" s="22">
        <v>0</v>
      </c>
      <c r="U66" s="74">
        <f t="shared" ref="U66:U97" si="32">T66-B66</f>
        <v>-30</v>
      </c>
      <c r="V66" s="70">
        <f t="shared" ref="V66:V97" si="33">ROUND(U66,0)</f>
        <v>-30</v>
      </c>
      <c r="W66" s="70"/>
      <c r="X66" s="70">
        <f t="shared" ref="X66:X97" si="34">B66/$W$2*$W$3</f>
        <v>32.977339488040286</v>
      </c>
      <c r="Y66" s="70">
        <f t="shared" ref="Y66:Y97" si="35">X66-B66</f>
        <v>2.9773394880402861</v>
      </c>
      <c r="Z66" s="70">
        <f t="shared" ref="Z66:Z97" si="36">ROUND(Y66,0)</f>
        <v>3</v>
      </c>
      <c r="AA66" s="24">
        <f t="shared" ref="AA66:AA97" si="37">IF(V66&gt;=0,V66,Z66)</f>
        <v>3</v>
      </c>
      <c r="AB66" s="67">
        <f t="shared" ref="AB66:AB97" si="38">B66+AA66</f>
        <v>33</v>
      </c>
    </row>
    <row r="67" spans="1:28" ht="15" customHeight="1" x14ac:dyDescent="0.25">
      <c r="A67" s="71">
        <v>708</v>
      </c>
      <c r="B67" s="71">
        <v>30</v>
      </c>
      <c r="C67" s="68">
        <f t="shared" si="30"/>
        <v>4.72</v>
      </c>
      <c r="D67" s="68">
        <v>266.24</v>
      </c>
      <c r="E67" s="68">
        <v>209.4</v>
      </c>
      <c r="F67" s="68">
        <v>0</v>
      </c>
      <c r="G67" s="68">
        <f t="shared" si="28"/>
        <v>78.833333333333329</v>
      </c>
      <c r="H67" s="68">
        <v>0</v>
      </c>
      <c r="I67" s="68">
        <f t="shared" si="29"/>
        <v>135.33333333333334</v>
      </c>
      <c r="J67" s="72">
        <f t="shared" ref="J67:J97" si="39">IF(ABS(B67-B66)&lt;=50,1,0)</f>
        <v>1</v>
      </c>
      <c r="K67" s="72">
        <f t="shared" ref="K67:K97" si="40">IF(ABS((B67-B66))&lt;=50,1,IF((B67-B66)*($B$4-$B$2)&gt;=0,1,-1))</f>
        <v>1</v>
      </c>
      <c r="L67" s="72">
        <f t="shared" si="27"/>
        <v>1</v>
      </c>
      <c r="M67" s="72">
        <f t="shared" ca="1" si="31"/>
        <v>0</v>
      </c>
      <c r="N67" s="26"/>
      <c r="O67" s="26"/>
      <c r="P67" s="25"/>
      <c r="Q67" s="25"/>
      <c r="T67" s="22">
        <v>0</v>
      </c>
      <c r="U67" s="74">
        <f t="shared" si="32"/>
        <v>-30</v>
      </c>
      <c r="V67" s="70">
        <f t="shared" si="33"/>
        <v>-30</v>
      </c>
      <c r="W67" s="70"/>
      <c r="X67" s="70">
        <f t="shared" si="34"/>
        <v>32.977339488040286</v>
      </c>
      <c r="Y67" s="70">
        <f t="shared" si="35"/>
        <v>2.9773394880402861</v>
      </c>
      <c r="Z67" s="70">
        <f t="shared" si="36"/>
        <v>3</v>
      </c>
      <c r="AA67" s="24">
        <f t="shared" si="37"/>
        <v>3</v>
      </c>
      <c r="AB67" s="67">
        <f t="shared" si="38"/>
        <v>33</v>
      </c>
    </row>
    <row r="68" spans="1:28" ht="15" customHeight="1" x14ac:dyDescent="0.25">
      <c r="A68" s="71">
        <v>383</v>
      </c>
      <c r="B68" s="71">
        <v>30</v>
      </c>
      <c r="C68" s="68">
        <f t="shared" si="30"/>
        <v>2.5499999999999998</v>
      </c>
      <c r="D68" s="68">
        <v>266.3</v>
      </c>
      <c r="E68" s="68">
        <v>209.4</v>
      </c>
      <c r="F68" s="68">
        <v>0</v>
      </c>
      <c r="G68" s="68">
        <f t="shared" si="28"/>
        <v>97.769230769230774</v>
      </c>
      <c r="H68" s="68">
        <v>0</v>
      </c>
      <c r="I68" s="68">
        <f t="shared" si="29"/>
        <v>124.92307692307692</v>
      </c>
      <c r="J68" s="72">
        <f t="shared" si="39"/>
        <v>1</v>
      </c>
      <c r="K68" s="72">
        <f t="shared" si="40"/>
        <v>1</v>
      </c>
      <c r="L68" s="72">
        <f t="shared" si="27"/>
        <v>1</v>
      </c>
      <c r="M68" s="72">
        <f t="shared" ca="1" si="31"/>
        <v>1</v>
      </c>
      <c r="N68" s="26"/>
      <c r="O68" s="26"/>
      <c r="P68" s="25"/>
      <c r="Q68" s="25"/>
      <c r="T68" s="22">
        <v>0</v>
      </c>
      <c r="U68" s="74">
        <f t="shared" si="32"/>
        <v>-30</v>
      </c>
      <c r="V68" s="70">
        <f t="shared" si="33"/>
        <v>-30</v>
      </c>
      <c r="W68" s="70"/>
      <c r="X68" s="70">
        <f t="shared" si="34"/>
        <v>32.977339488040286</v>
      </c>
      <c r="Y68" s="70">
        <f t="shared" si="35"/>
        <v>2.9773394880402861</v>
      </c>
      <c r="Z68" s="70">
        <f t="shared" si="36"/>
        <v>3</v>
      </c>
      <c r="AA68" s="24">
        <f t="shared" si="37"/>
        <v>3</v>
      </c>
      <c r="AB68" s="67">
        <f t="shared" si="38"/>
        <v>33</v>
      </c>
    </row>
    <row r="69" spans="1:28" ht="15" customHeight="1" x14ac:dyDescent="0.25">
      <c r="A69" s="71">
        <v>576</v>
      </c>
      <c r="B69" s="71">
        <v>30</v>
      </c>
      <c r="C69" s="68">
        <f t="shared" si="30"/>
        <v>3.84</v>
      </c>
      <c r="D69" s="68">
        <v>266.38</v>
      </c>
      <c r="E69" s="68">
        <v>209.4</v>
      </c>
      <c r="F69" s="68">
        <v>0</v>
      </c>
      <c r="G69" s="68">
        <f t="shared" si="28"/>
        <v>77</v>
      </c>
      <c r="H69" s="68">
        <v>0</v>
      </c>
      <c r="I69" s="68">
        <f t="shared" si="29"/>
        <v>116</v>
      </c>
      <c r="J69" s="72">
        <f t="shared" si="39"/>
        <v>1</v>
      </c>
      <c r="K69" s="72">
        <f t="shared" si="40"/>
        <v>1</v>
      </c>
      <c r="L69" s="72">
        <f t="shared" si="27"/>
        <v>1</v>
      </c>
      <c r="M69" s="72">
        <f t="shared" ca="1" si="31"/>
        <v>1</v>
      </c>
      <c r="N69" s="26"/>
      <c r="O69" s="26"/>
      <c r="P69" s="25"/>
      <c r="Q69" s="25"/>
      <c r="T69" s="22">
        <v>0</v>
      </c>
      <c r="U69" s="74">
        <f t="shared" si="32"/>
        <v>-30</v>
      </c>
      <c r="V69" s="70">
        <f t="shared" si="33"/>
        <v>-30</v>
      </c>
      <c r="W69" s="70"/>
      <c r="X69" s="70">
        <f t="shared" si="34"/>
        <v>32.977339488040286</v>
      </c>
      <c r="Y69" s="70">
        <f t="shared" si="35"/>
        <v>2.9773394880402861</v>
      </c>
      <c r="Z69" s="70">
        <f t="shared" si="36"/>
        <v>3</v>
      </c>
      <c r="AA69" s="24">
        <f t="shared" si="37"/>
        <v>3</v>
      </c>
      <c r="AB69" s="67">
        <f t="shared" si="38"/>
        <v>33</v>
      </c>
    </row>
    <row r="70" spans="1:28" ht="15" customHeight="1" x14ac:dyDescent="0.25">
      <c r="A70" s="71">
        <v>401</v>
      </c>
      <c r="B70" s="71">
        <v>30</v>
      </c>
      <c r="C70" s="68">
        <f t="shared" si="30"/>
        <v>2.67</v>
      </c>
      <c r="D70" s="68">
        <v>266.43</v>
      </c>
      <c r="E70" s="68">
        <v>209.4</v>
      </c>
      <c r="F70" s="68">
        <v>0</v>
      </c>
      <c r="G70" s="68">
        <f t="shared" si="28"/>
        <v>83.533333333333331</v>
      </c>
      <c r="H70" s="68">
        <v>0</v>
      </c>
      <c r="I70" s="68">
        <f t="shared" si="29"/>
        <v>108.26666666666667</v>
      </c>
      <c r="J70" s="72">
        <f t="shared" si="39"/>
        <v>1</v>
      </c>
      <c r="K70" s="72">
        <f t="shared" si="40"/>
        <v>1</v>
      </c>
      <c r="L70" s="72">
        <f t="shared" si="27"/>
        <v>1</v>
      </c>
      <c r="M70" s="72">
        <f t="shared" ca="1" si="31"/>
        <v>0</v>
      </c>
      <c r="N70" s="26"/>
      <c r="O70" s="26"/>
      <c r="P70" s="25"/>
      <c r="Q70" s="25"/>
      <c r="T70" s="22">
        <v>0</v>
      </c>
      <c r="U70" s="74">
        <f t="shared" si="32"/>
        <v>-30</v>
      </c>
      <c r="V70" s="70">
        <f t="shared" si="33"/>
        <v>-30</v>
      </c>
      <c r="W70" s="70"/>
      <c r="X70" s="70">
        <f t="shared" si="34"/>
        <v>32.977339488040286</v>
      </c>
      <c r="Y70" s="70">
        <f t="shared" si="35"/>
        <v>2.9773394880402861</v>
      </c>
      <c r="Z70" s="70">
        <f t="shared" si="36"/>
        <v>3</v>
      </c>
      <c r="AA70" s="24">
        <f t="shared" si="37"/>
        <v>3</v>
      </c>
      <c r="AB70" s="67">
        <f t="shared" si="38"/>
        <v>33</v>
      </c>
    </row>
    <row r="71" spans="1:28" ht="15" customHeight="1" x14ac:dyDescent="0.25">
      <c r="A71" s="71">
        <v>455</v>
      </c>
      <c r="B71" s="71">
        <v>30</v>
      </c>
      <c r="C71" s="68">
        <f t="shared" si="30"/>
        <v>3.03</v>
      </c>
      <c r="D71" s="68">
        <v>266.5</v>
      </c>
      <c r="E71" s="68">
        <v>209.4</v>
      </c>
      <c r="F71" s="68">
        <v>0</v>
      </c>
      <c r="G71" s="68">
        <f t="shared" si="28"/>
        <v>74.9375</v>
      </c>
      <c r="H71" s="68">
        <v>0</v>
      </c>
      <c r="I71" s="68">
        <f t="shared" si="29"/>
        <v>101.5</v>
      </c>
      <c r="J71" s="72">
        <f t="shared" si="39"/>
        <v>1</v>
      </c>
      <c r="K71" s="72">
        <f t="shared" si="40"/>
        <v>1</v>
      </c>
      <c r="L71" s="72">
        <f t="shared" ref="L71:L97" si="41">IF(OR(COUNTIF(K67:K71,1)=5,COUNTIF(K67:K71,-1)=5),1,0)</f>
        <v>1</v>
      </c>
      <c r="M71" s="72">
        <f t="shared" ca="1" si="31"/>
        <v>1</v>
      </c>
      <c r="N71" s="26"/>
      <c r="O71" s="26"/>
      <c r="P71" s="25"/>
      <c r="Q71" s="25"/>
      <c r="T71" s="22">
        <v>0</v>
      </c>
      <c r="U71" s="74">
        <f t="shared" si="32"/>
        <v>-30</v>
      </c>
      <c r="V71" s="70">
        <f t="shared" si="33"/>
        <v>-30</v>
      </c>
      <c r="W71" s="70"/>
      <c r="X71" s="70">
        <f t="shared" si="34"/>
        <v>32.977339488040286</v>
      </c>
      <c r="Y71" s="70">
        <f t="shared" si="35"/>
        <v>2.9773394880402861</v>
      </c>
      <c r="Z71" s="70">
        <f t="shared" si="36"/>
        <v>3</v>
      </c>
      <c r="AA71" s="24">
        <f t="shared" si="37"/>
        <v>3</v>
      </c>
      <c r="AB71" s="67">
        <f t="shared" si="38"/>
        <v>33</v>
      </c>
    </row>
    <row r="72" spans="1:28" ht="15" customHeight="1" x14ac:dyDescent="0.25">
      <c r="A72" s="71">
        <v>456</v>
      </c>
      <c r="B72" s="71">
        <v>30</v>
      </c>
      <c r="C72" s="68">
        <f t="shared" si="30"/>
        <v>3.04</v>
      </c>
      <c r="D72" s="68">
        <v>266.56</v>
      </c>
      <c r="E72" s="68">
        <v>209.4</v>
      </c>
      <c r="F72" s="68">
        <v>0</v>
      </c>
      <c r="G72" s="68">
        <f t="shared" si="28"/>
        <v>70.470588235294116</v>
      </c>
      <c r="H72" s="68">
        <v>0</v>
      </c>
      <c r="I72" s="68">
        <f t="shared" si="29"/>
        <v>95.529411764705884</v>
      </c>
      <c r="J72" s="72">
        <f t="shared" si="39"/>
        <v>1</v>
      </c>
      <c r="K72" s="72">
        <f t="shared" si="40"/>
        <v>1</v>
      </c>
      <c r="L72" s="72">
        <f t="shared" si="41"/>
        <v>1</v>
      </c>
      <c r="M72" s="72">
        <f t="shared" ca="1" si="31"/>
        <v>0</v>
      </c>
      <c r="N72" s="26"/>
      <c r="O72" s="26"/>
      <c r="P72" s="25"/>
      <c r="Q72" s="25"/>
      <c r="T72" s="22">
        <v>0</v>
      </c>
      <c r="U72" s="74">
        <f t="shared" si="32"/>
        <v>-30</v>
      </c>
      <c r="V72" s="70">
        <f t="shared" si="33"/>
        <v>-30</v>
      </c>
      <c r="W72" s="70"/>
      <c r="X72" s="70">
        <f t="shared" si="34"/>
        <v>32.977339488040286</v>
      </c>
      <c r="Y72" s="70">
        <f t="shared" si="35"/>
        <v>2.9773394880402861</v>
      </c>
      <c r="Z72" s="70">
        <f t="shared" si="36"/>
        <v>3</v>
      </c>
      <c r="AA72" s="24">
        <f t="shared" si="37"/>
        <v>3</v>
      </c>
      <c r="AB72" s="67">
        <f t="shared" si="38"/>
        <v>33</v>
      </c>
    </row>
    <row r="73" spans="1:28" ht="15" customHeight="1" x14ac:dyDescent="0.25">
      <c r="A73" s="71">
        <v>456</v>
      </c>
      <c r="B73" s="71">
        <v>30</v>
      </c>
      <c r="C73" s="68">
        <f t="shared" si="30"/>
        <v>3.04</v>
      </c>
      <c r="D73" s="68">
        <v>266.63</v>
      </c>
      <c r="E73" s="68">
        <v>209.4</v>
      </c>
      <c r="F73" s="68">
        <v>0</v>
      </c>
      <c r="G73" s="68">
        <f t="shared" si="28"/>
        <v>66.555555555555557</v>
      </c>
      <c r="H73" s="68">
        <v>0</v>
      </c>
      <c r="I73" s="68">
        <f t="shared" si="29"/>
        <v>90.222222222222229</v>
      </c>
      <c r="J73" s="72">
        <f t="shared" si="39"/>
        <v>1</v>
      </c>
      <c r="K73" s="72">
        <f t="shared" si="40"/>
        <v>1</v>
      </c>
      <c r="L73" s="72">
        <f t="shared" si="41"/>
        <v>1</v>
      </c>
      <c r="M73" s="72">
        <f t="shared" ca="1" si="31"/>
        <v>0</v>
      </c>
      <c r="N73" s="26"/>
      <c r="O73" s="26"/>
      <c r="P73" s="25"/>
      <c r="Q73" s="25"/>
      <c r="T73" s="22">
        <v>0</v>
      </c>
      <c r="U73" s="74">
        <f t="shared" si="32"/>
        <v>-30</v>
      </c>
      <c r="V73" s="70">
        <f t="shared" si="33"/>
        <v>-30</v>
      </c>
      <c r="W73" s="70"/>
      <c r="X73" s="70">
        <f t="shared" si="34"/>
        <v>32.977339488040286</v>
      </c>
      <c r="Y73" s="70">
        <f t="shared" si="35"/>
        <v>2.9773394880402861</v>
      </c>
      <c r="Z73" s="70">
        <f t="shared" si="36"/>
        <v>3</v>
      </c>
      <c r="AA73" s="24">
        <f t="shared" si="37"/>
        <v>3</v>
      </c>
      <c r="AB73" s="67">
        <f t="shared" si="38"/>
        <v>33</v>
      </c>
    </row>
    <row r="74" spans="1:28" ht="15" customHeight="1" x14ac:dyDescent="0.25">
      <c r="A74" s="71">
        <v>364</v>
      </c>
      <c r="B74" s="71">
        <v>30</v>
      </c>
      <c r="C74" s="68">
        <f t="shared" si="30"/>
        <v>2.4300000000000002</v>
      </c>
      <c r="D74" s="68">
        <v>266.68</v>
      </c>
      <c r="E74" s="68">
        <v>209.4</v>
      </c>
      <c r="F74" s="68">
        <v>0</v>
      </c>
      <c r="G74" s="68">
        <f t="shared" si="28"/>
        <v>67.89473684210526</v>
      </c>
      <c r="H74" s="68">
        <v>0</v>
      </c>
      <c r="I74" s="68">
        <f t="shared" si="29"/>
        <v>85.473684210526315</v>
      </c>
      <c r="J74" s="72">
        <f t="shared" si="39"/>
        <v>1</v>
      </c>
      <c r="K74" s="72">
        <f t="shared" si="40"/>
        <v>1</v>
      </c>
      <c r="L74" s="72">
        <f t="shared" si="41"/>
        <v>1</v>
      </c>
      <c r="M74" s="72">
        <f t="shared" ca="1" si="31"/>
        <v>0</v>
      </c>
      <c r="N74" s="26"/>
      <c r="O74" s="26"/>
      <c r="P74" s="25"/>
      <c r="Q74" s="25"/>
      <c r="T74" s="22">
        <v>0</v>
      </c>
      <c r="U74" s="74">
        <f t="shared" si="32"/>
        <v>-30</v>
      </c>
      <c r="V74" s="70">
        <f t="shared" si="33"/>
        <v>-30</v>
      </c>
      <c r="W74" s="70"/>
      <c r="X74" s="70">
        <f t="shared" si="34"/>
        <v>32.977339488040286</v>
      </c>
      <c r="Y74" s="70">
        <f t="shared" si="35"/>
        <v>2.9773394880402861</v>
      </c>
      <c r="Z74" s="70">
        <f t="shared" si="36"/>
        <v>3</v>
      </c>
      <c r="AA74" s="24">
        <f t="shared" si="37"/>
        <v>3</v>
      </c>
      <c r="AB74" s="67">
        <f t="shared" si="38"/>
        <v>33</v>
      </c>
    </row>
    <row r="75" spans="1:28" ht="15" customHeight="1" x14ac:dyDescent="0.25">
      <c r="A75" s="71">
        <v>364</v>
      </c>
      <c r="B75" s="71">
        <v>30</v>
      </c>
      <c r="C75" s="68">
        <f t="shared" si="30"/>
        <v>2.4300000000000002</v>
      </c>
      <c r="D75" s="68">
        <v>266.73</v>
      </c>
      <c r="E75" s="68">
        <v>209.4</v>
      </c>
      <c r="F75" s="68">
        <v>0</v>
      </c>
      <c r="G75" s="68">
        <f t="shared" si="28"/>
        <v>64.5</v>
      </c>
      <c r="H75" s="68">
        <v>0</v>
      </c>
      <c r="I75" s="68">
        <f t="shared" si="29"/>
        <v>81.2</v>
      </c>
      <c r="J75" s="72">
        <f t="shared" si="39"/>
        <v>1</v>
      </c>
      <c r="K75" s="72">
        <f t="shared" si="40"/>
        <v>1</v>
      </c>
      <c r="L75" s="72">
        <f t="shared" si="41"/>
        <v>1</v>
      </c>
      <c r="M75" s="72">
        <f t="shared" ca="1" si="31"/>
        <v>1</v>
      </c>
      <c r="N75" s="26"/>
      <c r="O75" s="26"/>
      <c r="P75" s="25"/>
      <c r="Q75" s="25"/>
      <c r="T75" s="22">
        <v>0</v>
      </c>
      <c r="U75" s="74">
        <f t="shared" si="32"/>
        <v>-30</v>
      </c>
      <c r="V75" s="70">
        <f t="shared" si="33"/>
        <v>-30</v>
      </c>
      <c r="W75" s="70"/>
      <c r="X75" s="70">
        <f t="shared" si="34"/>
        <v>32.977339488040286</v>
      </c>
      <c r="Y75" s="70">
        <f t="shared" si="35"/>
        <v>2.9773394880402861</v>
      </c>
      <c r="Z75" s="70">
        <f t="shared" si="36"/>
        <v>3</v>
      </c>
      <c r="AA75" s="24">
        <f t="shared" si="37"/>
        <v>3</v>
      </c>
      <c r="AB75" s="67">
        <f t="shared" si="38"/>
        <v>33</v>
      </c>
    </row>
    <row r="76" spans="1:28" ht="15" customHeight="1" x14ac:dyDescent="0.25">
      <c r="A76" s="71">
        <v>318</v>
      </c>
      <c r="B76" s="71">
        <v>30</v>
      </c>
      <c r="C76" s="68">
        <f t="shared" si="30"/>
        <v>2.12</v>
      </c>
      <c r="D76" s="68">
        <v>266.77</v>
      </c>
      <c r="E76" s="68">
        <v>209.4</v>
      </c>
      <c r="F76" s="68">
        <v>0</v>
      </c>
      <c r="G76" s="68">
        <f t="shared" si="28"/>
        <v>63.61904761904762</v>
      </c>
      <c r="H76" s="68">
        <v>0</v>
      </c>
      <c r="I76" s="68">
        <f t="shared" si="29"/>
        <v>77.333333333333329</v>
      </c>
      <c r="J76" s="72">
        <f t="shared" si="39"/>
        <v>1</v>
      </c>
      <c r="K76" s="72">
        <f t="shared" si="40"/>
        <v>1</v>
      </c>
      <c r="L76" s="72">
        <f t="shared" si="41"/>
        <v>1</v>
      </c>
      <c r="M76" s="72">
        <f t="shared" ca="1" si="31"/>
        <v>0</v>
      </c>
      <c r="N76" s="26"/>
      <c r="O76" s="26"/>
      <c r="P76" s="25"/>
      <c r="Q76" s="25"/>
      <c r="T76" s="22">
        <v>0</v>
      </c>
      <c r="U76" s="74">
        <f t="shared" si="32"/>
        <v>-30</v>
      </c>
      <c r="V76" s="70">
        <f t="shared" si="33"/>
        <v>-30</v>
      </c>
      <c r="W76" s="70"/>
      <c r="X76" s="70">
        <f t="shared" si="34"/>
        <v>32.977339488040286</v>
      </c>
      <c r="Y76" s="70">
        <f t="shared" si="35"/>
        <v>2.9773394880402861</v>
      </c>
      <c r="Z76" s="70">
        <f t="shared" si="36"/>
        <v>3</v>
      </c>
      <c r="AA76" s="24">
        <f t="shared" si="37"/>
        <v>3</v>
      </c>
      <c r="AB76" s="67">
        <f t="shared" si="38"/>
        <v>33</v>
      </c>
    </row>
    <row r="77" spans="1:28" ht="15" customHeight="1" x14ac:dyDescent="0.25">
      <c r="A77" s="71">
        <v>318</v>
      </c>
      <c r="B77" s="79">
        <v>30</v>
      </c>
      <c r="C77" s="68">
        <f t="shared" si="30"/>
        <v>2.12</v>
      </c>
      <c r="D77" s="68">
        <v>266.81</v>
      </c>
      <c r="E77" s="68">
        <v>209.4</v>
      </c>
      <c r="F77" s="68">
        <v>0</v>
      </c>
      <c r="G77" s="68">
        <f t="shared" si="28"/>
        <v>60.727272727272727</v>
      </c>
      <c r="H77" s="68">
        <v>0</v>
      </c>
      <c r="I77" s="68">
        <f t="shared" si="29"/>
        <v>73.818181818181813</v>
      </c>
      <c r="J77" s="72">
        <f t="shared" si="39"/>
        <v>1</v>
      </c>
      <c r="K77" s="72">
        <f t="shared" si="40"/>
        <v>1</v>
      </c>
      <c r="L77" s="72">
        <f t="shared" si="41"/>
        <v>1</v>
      </c>
      <c r="M77" s="72">
        <f t="shared" ca="1" si="31"/>
        <v>0</v>
      </c>
      <c r="N77" s="26"/>
      <c r="O77" s="26"/>
      <c r="P77" s="25"/>
      <c r="Q77" s="25"/>
      <c r="T77" s="22">
        <v>0</v>
      </c>
      <c r="U77" s="74">
        <f t="shared" si="32"/>
        <v>-30</v>
      </c>
      <c r="V77" s="70">
        <f t="shared" si="33"/>
        <v>-30</v>
      </c>
      <c r="W77" s="70"/>
      <c r="X77" s="70">
        <f t="shared" si="34"/>
        <v>32.977339488040286</v>
      </c>
      <c r="Y77" s="70">
        <f t="shared" si="35"/>
        <v>2.9773394880402861</v>
      </c>
      <c r="Z77" s="70">
        <f t="shared" si="36"/>
        <v>3</v>
      </c>
      <c r="AA77" s="24">
        <f t="shared" si="37"/>
        <v>3</v>
      </c>
      <c r="AB77" s="67">
        <f t="shared" si="38"/>
        <v>33</v>
      </c>
    </row>
    <row r="78" spans="1:28" ht="15" customHeight="1" x14ac:dyDescent="0.25">
      <c r="A78" s="71">
        <v>318</v>
      </c>
      <c r="B78" s="71">
        <v>30</v>
      </c>
      <c r="C78" s="68">
        <f t="shared" si="30"/>
        <v>2.12</v>
      </c>
      <c r="D78" s="68">
        <v>266.86</v>
      </c>
      <c r="E78" s="68">
        <v>209.4</v>
      </c>
      <c r="F78" s="68">
        <v>0</v>
      </c>
      <c r="G78" s="68">
        <f t="shared" si="28"/>
        <v>58.086956521739133</v>
      </c>
      <c r="H78" s="68">
        <v>0</v>
      </c>
      <c r="I78" s="68">
        <f t="shared" si="29"/>
        <v>70.608695652173907</v>
      </c>
      <c r="J78" s="72">
        <f t="shared" si="39"/>
        <v>1</v>
      </c>
      <c r="K78" s="72">
        <f t="shared" si="40"/>
        <v>1</v>
      </c>
      <c r="L78" s="72">
        <f t="shared" si="41"/>
        <v>1</v>
      </c>
      <c r="M78" s="72">
        <f t="shared" ca="1" si="31"/>
        <v>0</v>
      </c>
      <c r="N78" s="26"/>
      <c r="O78" s="26"/>
      <c r="P78" s="25"/>
      <c r="Q78" s="25"/>
      <c r="T78" s="22">
        <v>0</v>
      </c>
      <c r="U78" s="74">
        <f t="shared" si="32"/>
        <v>-30</v>
      </c>
      <c r="V78" s="70">
        <f t="shared" si="33"/>
        <v>-30</v>
      </c>
      <c r="W78" s="70"/>
      <c r="X78" s="70">
        <f t="shared" si="34"/>
        <v>32.977339488040286</v>
      </c>
      <c r="Y78" s="70">
        <f t="shared" si="35"/>
        <v>2.9773394880402861</v>
      </c>
      <c r="Z78" s="70">
        <f t="shared" si="36"/>
        <v>3</v>
      </c>
      <c r="AA78" s="24">
        <f t="shared" si="37"/>
        <v>3</v>
      </c>
      <c r="AB78" s="67">
        <f t="shared" si="38"/>
        <v>33</v>
      </c>
    </row>
    <row r="79" spans="1:28" ht="15" customHeight="1" x14ac:dyDescent="0.25">
      <c r="A79" s="71">
        <v>128</v>
      </c>
      <c r="B79" s="71">
        <v>30</v>
      </c>
      <c r="C79" s="68">
        <f t="shared" si="30"/>
        <v>0.85</v>
      </c>
      <c r="D79" s="68">
        <v>266.87</v>
      </c>
      <c r="E79" s="68">
        <v>209.4</v>
      </c>
      <c r="F79" s="68">
        <v>0</v>
      </c>
      <c r="G79" s="68">
        <f t="shared" si="28"/>
        <v>63.583333333333336</v>
      </c>
      <c r="H79" s="68">
        <v>0</v>
      </c>
      <c r="I79" s="68">
        <f t="shared" si="29"/>
        <v>67.666666666666671</v>
      </c>
      <c r="J79" s="72">
        <f t="shared" si="39"/>
        <v>1</v>
      </c>
      <c r="K79" s="72">
        <f t="shared" si="40"/>
        <v>1</v>
      </c>
      <c r="L79" s="72">
        <f t="shared" si="41"/>
        <v>1</v>
      </c>
      <c r="M79" s="72">
        <f t="shared" ca="1" si="31"/>
        <v>0</v>
      </c>
      <c r="N79" s="26"/>
      <c r="O79" s="26"/>
      <c r="P79" s="25"/>
      <c r="Q79" s="25"/>
      <c r="T79" s="22">
        <v>0</v>
      </c>
      <c r="U79" s="74">
        <f t="shared" si="32"/>
        <v>-30</v>
      </c>
      <c r="V79" s="70">
        <f t="shared" si="33"/>
        <v>-30</v>
      </c>
      <c r="W79" s="70"/>
      <c r="X79" s="70">
        <f t="shared" si="34"/>
        <v>32.977339488040286</v>
      </c>
      <c r="Y79" s="70">
        <f t="shared" si="35"/>
        <v>2.9773394880402861</v>
      </c>
      <c r="Z79" s="70">
        <f t="shared" si="36"/>
        <v>3</v>
      </c>
      <c r="AA79" s="24">
        <f t="shared" si="37"/>
        <v>3</v>
      </c>
      <c r="AB79" s="67">
        <f t="shared" si="38"/>
        <v>33</v>
      </c>
    </row>
    <row r="80" spans="1:28" ht="15" customHeight="1" x14ac:dyDescent="0.25">
      <c r="A80" s="71">
        <v>262</v>
      </c>
      <c r="B80" s="71">
        <v>30</v>
      </c>
      <c r="C80" s="68">
        <f t="shared" si="30"/>
        <v>1.75</v>
      </c>
      <c r="D80" s="68">
        <v>266.91000000000003</v>
      </c>
      <c r="E80" s="68">
        <v>209.4</v>
      </c>
      <c r="F80" s="68">
        <v>0</v>
      </c>
      <c r="G80" s="68">
        <f t="shared" si="28"/>
        <v>55.68</v>
      </c>
      <c r="H80" s="68">
        <v>0</v>
      </c>
      <c r="I80" s="68">
        <f t="shared" si="29"/>
        <v>64.959999999999994</v>
      </c>
      <c r="J80" s="72">
        <f t="shared" si="39"/>
        <v>1</v>
      </c>
      <c r="K80" s="72">
        <f t="shared" si="40"/>
        <v>1</v>
      </c>
      <c r="L80" s="72">
        <f t="shared" si="41"/>
        <v>1</v>
      </c>
      <c r="M80" s="72">
        <f t="shared" ca="1" si="31"/>
        <v>0</v>
      </c>
      <c r="N80" s="26"/>
      <c r="O80" s="26"/>
      <c r="P80" s="25"/>
      <c r="Q80" s="25"/>
      <c r="T80" s="22">
        <v>0</v>
      </c>
      <c r="U80" s="74">
        <f t="shared" si="32"/>
        <v>-30</v>
      </c>
      <c r="V80" s="70">
        <f t="shared" si="33"/>
        <v>-30</v>
      </c>
      <c r="W80" s="70"/>
      <c r="X80" s="70">
        <f t="shared" si="34"/>
        <v>32.977339488040286</v>
      </c>
      <c r="Y80" s="70">
        <f t="shared" si="35"/>
        <v>2.9773394880402861</v>
      </c>
      <c r="Z80" s="70">
        <f t="shared" si="36"/>
        <v>3</v>
      </c>
      <c r="AA80" s="24">
        <f t="shared" si="37"/>
        <v>3</v>
      </c>
      <c r="AB80" s="67">
        <f t="shared" si="38"/>
        <v>33</v>
      </c>
    </row>
    <row r="81" spans="1:28" ht="15" customHeight="1" x14ac:dyDescent="0.25">
      <c r="A81" s="71">
        <v>216</v>
      </c>
      <c r="B81" s="71">
        <v>30</v>
      </c>
      <c r="C81" s="68">
        <f t="shared" si="30"/>
        <v>1.44</v>
      </c>
      <c r="D81" s="68">
        <v>266.93</v>
      </c>
      <c r="E81" s="68">
        <v>209.4</v>
      </c>
      <c r="F81" s="68">
        <v>0</v>
      </c>
      <c r="G81" s="68">
        <f t="shared" si="28"/>
        <v>55.307692307692307</v>
      </c>
      <c r="H81" s="68">
        <v>0</v>
      </c>
      <c r="I81" s="68">
        <f t="shared" si="29"/>
        <v>62.46153846153846</v>
      </c>
      <c r="J81" s="72">
        <f t="shared" si="39"/>
        <v>1</v>
      </c>
      <c r="K81" s="72">
        <f t="shared" si="40"/>
        <v>1</v>
      </c>
      <c r="L81" s="72">
        <f t="shared" si="41"/>
        <v>1</v>
      </c>
      <c r="M81" s="72">
        <f t="shared" ca="1" si="31"/>
        <v>1</v>
      </c>
      <c r="N81" s="26"/>
      <c r="O81" s="26"/>
      <c r="P81" s="25"/>
      <c r="Q81" s="25"/>
      <c r="T81" s="22">
        <v>0</v>
      </c>
      <c r="U81" s="74">
        <f t="shared" si="32"/>
        <v>-30</v>
      </c>
      <c r="V81" s="70">
        <f t="shared" si="33"/>
        <v>-30</v>
      </c>
      <c r="W81" s="70"/>
      <c r="X81" s="70">
        <f t="shared" si="34"/>
        <v>32.977339488040286</v>
      </c>
      <c r="Y81" s="70">
        <f t="shared" si="35"/>
        <v>2.9773394880402861</v>
      </c>
      <c r="Z81" s="70">
        <f t="shared" si="36"/>
        <v>3</v>
      </c>
      <c r="AA81" s="24">
        <f t="shared" si="37"/>
        <v>3</v>
      </c>
      <c r="AB81" s="67">
        <f t="shared" si="38"/>
        <v>33</v>
      </c>
    </row>
    <row r="82" spans="1:28" ht="15" customHeight="1" x14ac:dyDescent="0.25">
      <c r="A82" s="71">
        <v>215</v>
      </c>
      <c r="B82" s="71">
        <v>30</v>
      </c>
      <c r="C82" s="68">
        <f t="shared" si="30"/>
        <v>1.43</v>
      </c>
      <c r="D82" s="68">
        <v>266.95999999999998</v>
      </c>
      <c r="E82" s="68">
        <v>209.4</v>
      </c>
      <c r="F82" s="68">
        <v>0</v>
      </c>
      <c r="G82" s="68">
        <f t="shared" si="28"/>
        <v>53.296296296296298</v>
      </c>
      <c r="H82" s="68">
        <v>0</v>
      </c>
      <c r="I82" s="68">
        <f t="shared" si="29"/>
        <v>60.148148148148145</v>
      </c>
      <c r="J82" s="72">
        <f t="shared" si="39"/>
        <v>1</v>
      </c>
      <c r="K82" s="72">
        <f t="shared" si="40"/>
        <v>1</v>
      </c>
      <c r="L82" s="72">
        <f t="shared" si="41"/>
        <v>1</v>
      </c>
      <c r="M82" s="72">
        <f t="shared" ca="1" si="31"/>
        <v>0</v>
      </c>
      <c r="N82" s="26"/>
      <c r="O82" s="26"/>
      <c r="P82" s="25"/>
      <c r="Q82" s="25"/>
      <c r="T82" s="22">
        <v>0</v>
      </c>
      <c r="U82" s="74">
        <f t="shared" si="32"/>
        <v>-30</v>
      </c>
      <c r="V82" s="70">
        <f t="shared" si="33"/>
        <v>-30</v>
      </c>
      <c r="W82" s="70"/>
      <c r="X82" s="70">
        <f t="shared" si="34"/>
        <v>32.977339488040286</v>
      </c>
      <c r="Y82" s="70">
        <f t="shared" si="35"/>
        <v>2.9773394880402861</v>
      </c>
      <c r="Z82" s="70">
        <f t="shared" si="36"/>
        <v>3</v>
      </c>
      <c r="AA82" s="24">
        <f t="shared" si="37"/>
        <v>3</v>
      </c>
      <c r="AB82" s="67">
        <f t="shared" si="38"/>
        <v>33</v>
      </c>
    </row>
    <row r="83" spans="1:28" ht="15" customHeight="1" x14ac:dyDescent="0.25">
      <c r="A83" s="71">
        <v>220</v>
      </c>
      <c r="B83" s="71">
        <v>30</v>
      </c>
      <c r="C83" s="68">
        <f t="shared" si="30"/>
        <v>1.47</v>
      </c>
      <c r="D83" s="68">
        <v>266.99</v>
      </c>
      <c r="E83" s="68">
        <v>209.4</v>
      </c>
      <c r="F83" s="68">
        <v>0</v>
      </c>
      <c r="G83" s="68">
        <f t="shared" si="28"/>
        <v>51.214285714285715</v>
      </c>
      <c r="H83" s="68">
        <v>0</v>
      </c>
      <c r="I83" s="68">
        <f t="shared" si="29"/>
        <v>58</v>
      </c>
      <c r="J83" s="72">
        <f t="shared" si="39"/>
        <v>1</v>
      </c>
      <c r="K83" s="72">
        <f t="shared" si="40"/>
        <v>1</v>
      </c>
      <c r="L83" s="72">
        <f t="shared" si="41"/>
        <v>1</v>
      </c>
      <c r="M83" s="72">
        <f t="shared" ca="1" si="31"/>
        <v>1</v>
      </c>
      <c r="N83" s="26"/>
      <c r="O83" s="26"/>
      <c r="P83" s="25"/>
      <c r="Q83" s="25"/>
      <c r="T83" s="22">
        <v>0</v>
      </c>
      <c r="U83" s="74">
        <f t="shared" si="32"/>
        <v>-30</v>
      </c>
      <c r="V83" s="70">
        <f t="shared" si="33"/>
        <v>-30</v>
      </c>
      <c r="W83" s="70"/>
      <c r="X83" s="70">
        <f t="shared" si="34"/>
        <v>32.977339488040286</v>
      </c>
      <c r="Y83" s="70">
        <f t="shared" si="35"/>
        <v>2.9773394880402861</v>
      </c>
      <c r="Z83" s="70">
        <f t="shared" si="36"/>
        <v>3</v>
      </c>
      <c r="AA83" s="24">
        <f t="shared" si="37"/>
        <v>3</v>
      </c>
      <c r="AB83" s="67">
        <f t="shared" si="38"/>
        <v>33</v>
      </c>
    </row>
    <row r="84" spans="1:28" ht="15" customHeight="1" x14ac:dyDescent="0.25">
      <c r="A84" s="71">
        <v>257</v>
      </c>
      <c r="B84" s="71">
        <v>30</v>
      </c>
      <c r="C84" s="68">
        <f t="shared" si="30"/>
        <v>1.71</v>
      </c>
      <c r="D84" s="68">
        <v>267.02</v>
      </c>
      <c r="E84" s="68">
        <v>209.4</v>
      </c>
      <c r="F84" s="68">
        <v>0</v>
      </c>
      <c r="G84" s="68">
        <f t="shared" si="28"/>
        <v>48.172413793103445</v>
      </c>
      <c r="H84" s="68">
        <v>0</v>
      </c>
      <c r="I84" s="68">
        <f t="shared" si="29"/>
        <v>56</v>
      </c>
      <c r="J84" s="72">
        <f t="shared" si="39"/>
        <v>1</v>
      </c>
      <c r="K84" s="72">
        <f t="shared" si="40"/>
        <v>1</v>
      </c>
      <c r="L84" s="72">
        <f t="shared" si="41"/>
        <v>1</v>
      </c>
      <c r="M84" s="72">
        <f t="shared" ca="1" si="31"/>
        <v>1</v>
      </c>
      <c r="N84" s="26"/>
      <c r="O84" s="26"/>
      <c r="P84" s="25"/>
      <c r="Q84" s="25"/>
      <c r="T84" s="22">
        <v>0</v>
      </c>
      <c r="U84" s="74">
        <f t="shared" si="32"/>
        <v>-30</v>
      </c>
      <c r="V84" s="70">
        <f t="shared" si="33"/>
        <v>-30</v>
      </c>
      <c r="W84" s="70"/>
      <c r="X84" s="70">
        <f t="shared" si="34"/>
        <v>32.977339488040286</v>
      </c>
      <c r="Y84" s="70">
        <f t="shared" si="35"/>
        <v>2.9773394880402861</v>
      </c>
      <c r="Z84" s="70">
        <f t="shared" si="36"/>
        <v>3</v>
      </c>
      <c r="AA84" s="24">
        <f t="shared" si="37"/>
        <v>3</v>
      </c>
      <c r="AB84" s="67">
        <f t="shared" si="38"/>
        <v>33</v>
      </c>
    </row>
    <row r="85" spans="1:28" ht="15" customHeight="1" x14ac:dyDescent="0.25">
      <c r="A85" s="71">
        <v>171</v>
      </c>
      <c r="B85" s="71">
        <v>30</v>
      </c>
      <c r="C85" s="68">
        <f t="shared" si="30"/>
        <v>1.1399999999999999</v>
      </c>
      <c r="D85" s="68">
        <v>267.04000000000002</v>
      </c>
      <c r="E85" s="68">
        <v>209.4</v>
      </c>
      <c r="F85" s="68">
        <v>0</v>
      </c>
      <c r="G85" s="68">
        <f t="shared" si="28"/>
        <v>49.43333333333333</v>
      </c>
      <c r="H85" s="68">
        <v>0</v>
      </c>
      <c r="I85" s="68">
        <f t="shared" si="29"/>
        <v>54.133333333333333</v>
      </c>
      <c r="J85" s="72">
        <f t="shared" si="39"/>
        <v>1</v>
      </c>
      <c r="K85" s="72">
        <f t="shared" si="40"/>
        <v>1</v>
      </c>
      <c r="L85" s="72">
        <f t="shared" si="41"/>
        <v>1</v>
      </c>
      <c r="M85" s="72">
        <f t="shared" ca="1" si="31"/>
        <v>0</v>
      </c>
      <c r="N85" s="26"/>
      <c r="O85" s="26"/>
      <c r="P85" s="25"/>
      <c r="Q85" s="25"/>
      <c r="T85" s="22">
        <v>0</v>
      </c>
      <c r="U85" s="74">
        <f t="shared" si="32"/>
        <v>-30</v>
      </c>
      <c r="V85" s="70">
        <f t="shared" si="33"/>
        <v>-30</v>
      </c>
      <c r="W85" s="70"/>
      <c r="X85" s="70">
        <f t="shared" si="34"/>
        <v>32.977339488040286</v>
      </c>
      <c r="Y85" s="70">
        <f t="shared" si="35"/>
        <v>2.9773394880402861</v>
      </c>
      <c r="Z85" s="70">
        <f t="shared" si="36"/>
        <v>3</v>
      </c>
      <c r="AA85" s="24">
        <f t="shared" si="37"/>
        <v>3</v>
      </c>
      <c r="AB85" s="67">
        <f t="shared" si="38"/>
        <v>33</v>
      </c>
    </row>
    <row r="86" spans="1:28" ht="15" customHeight="1" x14ac:dyDescent="0.25">
      <c r="A86" s="71">
        <v>356</v>
      </c>
      <c r="B86" s="71">
        <v>30</v>
      </c>
      <c r="C86" s="68">
        <f t="shared" si="30"/>
        <v>2.37</v>
      </c>
      <c r="D86" s="68">
        <v>267.08999999999997</v>
      </c>
      <c r="E86" s="68">
        <v>209.4</v>
      </c>
      <c r="F86" s="68">
        <v>0</v>
      </c>
      <c r="G86" s="68">
        <f t="shared" si="28"/>
        <v>41.87096774193548</v>
      </c>
      <c r="H86" s="68">
        <v>0</v>
      </c>
      <c r="I86" s="68">
        <f t="shared" si="29"/>
        <v>52.387096774193552</v>
      </c>
      <c r="J86" s="72">
        <f t="shared" si="39"/>
        <v>1</v>
      </c>
      <c r="K86" s="72">
        <f t="shared" si="40"/>
        <v>1</v>
      </c>
      <c r="L86" s="72">
        <f t="shared" si="41"/>
        <v>1</v>
      </c>
      <c r="M86" s="72">
        <f t="shared" ca="1" si="31"/>
        <v>1</v>
      </c>
      <c r="N86" s="26"/>
      <c r="O86" s="26"/>
      <c r="P86" s="25"/>
      <c r="Q86" s="25"/>
      <c r="T86" s="22">
        <v>0</v>
      </c>
      <c r="U86" s="74">
        <f t="shared" si="32"/>
        <v>-30</v>
      </c>
      <c r="V86" s="70">
        <f t="shared" si="33"/>
        <v>-30</v>
      </c>
      <c r="W86" s="70"/>
      <c r="X86" s="70">
        <f t="shared" si="34"/>
        <v>32.977339488040286</v>
      </c>
      <c r="Y86" s="70">
        <f t="shared" si="35"/>
        <v>2.9773394880402861</v>
      </c>
      <c r="Z86" s="70">
        <f t="shared" si="36"/>
        <v>3</v>
      </c>
      <c r="AA86" s="24">
        <f t="shared" si="37"/>
        <v>3</v>
      </c>
      <c r="AB86" s="67">
        <f t="shared" si="38"/>
        <v>33</v>
      </c>
    </row>
    <row r="87" spans="1:28" ht="15" customHeight="1" x14ac:dyDescent="0.25">
      <c r="A87" s="71">
        <v>214</v>
      </c>
      <c r="B87" s="71">
        <v>30</v>
      </c>
      <c r="C87" s="68">
        <f t="shared" si="30"/>
        <v>1.43</v>
      </c>
      <c r="D87" s="68">
        <v>267.11</v>
      </c>
      <c r="E87" s="68">
        <v>209.4</v>
      </c>
      <c r="F87" s="68">
        <v>0</v>
      </c>
      <c r="G87" s="68">
        <f t="shared" si="28"/>
        <v>45</v>
      </c>
      <c r="H87" s="68">
        <v>0</v>
      </c>
      <c r="I87" s="68">
        <f t="shared" si="29"/>
        <v>50.75</v>
      </c>
      <c r="J87" s="72">
        <f t="shared" si="39"/>
        <v>1</v>
      </c>
      <c r="K87" s="72">
        <f t="shared" si="40"/>
        <v>1</v>
      </c>
      <c r="L87" s="72">
        <f t="shared" si="41"/>
        <v>1</v>
      </c>
      <c r="M87" s="72">
        <f t="shared" ca="1" si="31"/>
        <v>1</v>
      </c>
      <c r="N87" s="26"/>
      <c r="O87" s="26"/>
      <c r="P87" s="25"/>
      <c r="Q87" s="25"/>
      <c r="T87" s="22">
        <v>0</v>
      </c>
      <c r="U87" s="74">
        <f t="shared" si="32"/>
        <v>-30</v>
      </c>
      <c r="V87" s="70">
        <f t="shared" si="33"/>
        <v>-30</v>
      </c>
      <c r="W87" s="70"/>
      <c r="X87" s="70">
        <f t="shared" si="34"/>
        <v>32.977339488040286</v>
      </c>
      <c r="Y87" s="70">
        <f t="shared" si="35"/>
        <v>2.9773394880402861</v>
      </c>
      <c r="Z87" s="70">
        <f t="shared" si="36"/>
        <v>3</v>
      </c>
      <c r="AA87" s="24">
        <f t="shared" si="37"/>
        <v>3</v>
      </c>
      <c r="AB87" s="67">
        <f t="shared" si="38"/>
        <v>33</v>
      </c>
    </row>
    <row r="88" spans="1:28" ht="15" customHeight="1" x14ac:dyDescent="0.25">
      <c r="A88" s="71">
        <v>262</v>
      </c>
      <c r="B88" s="71">
        <v>30</v>
      </c>
      <c r="C88" s="68">
        <f t="shared" si="30"/>
        <v>1.75</v>
      </c>
      <c r="D88" s="68">
        <v>267.14</v>
      </c>
      <c r="E88" s="68">
        <v>209.4</v>
      </c>
      <c r="F88" s="68">
        <v>0</v>
      </c>
      <c r="G88" s="68">
        <f t="shared" si="28"/>
        <v>42.18181818181818</v>
      </c>
      <c r="H88" s="68">
        <v>0</v>
      </c>
      <c r="I88" s="68">
        <f t="shared" si="29"/>
        <v>49.212121212121211</v>
      </c>
      <c r="J88" s="72">
        <f t="shared" si="39"/>
        <v>1</v>
      </c>
      <c r="K88" s="72">
        <f t="shared" si="40"/>
        <v>1</v>
      </c>
      <c r="L88" s="72">
        <f t="shared" si="41"/>
        <v>1</v>
      </c>
      <c r="M88" s="72">
        <f t="shared" ca="1" si="31"/>
        <v>1</v>
      </c>
      <c r="N88" s="26"/>
      <c r="O88" s="26"/>
      <c r="P88" s="25"/>
      <c r="Q88" s="25"/>
      <c r="T88" s="22">
        <v>0</v>
      </c>
      <c r="U88" s="74">
        <f t="shared" si="32"/>
        <v>-30</v>
      </c>
      <c r="V88" s="70">
        <f t="shared" si="33"/>
        <v>-30</v>
      </c>
      <c r="W88" s="70"/>
      <c r="X88" s="70">
        <f t="shared" si="34"/>
        <v>32.977339488040286</v>
      </c>
      <c r="Y88" s="70">
        <f t="shared" si="35"/>
        <v>2.9773394880402861</v>
      </c>
      <c r="Z88" s="70">
        <f t="shared" si="36"/>
        <v>3</v>
      </c>
      <c r="AA88" s="24">
        <f t="shared" si="37"/>
        <v>3</v>
      </c>
      <c r="AB88" s="67">
        <f t="shared" si="38"/>
        <v>33</v>
      </c>
    </row>
    <row r="89" spans="1:28" ht="15" customHeight="1" x14ac:dyDescent="0.25">
      <c r="A89" s="71">
        <v>258</v>
      </c>
      <c r="B89" s="71">
        <v>30</v>
      </c>
      <c r="C89" s="68">
        <f t="shared" si="30"/>
        <v>1.72</v>
      </c>
      <c r="D89" s="68">
        <v>267.18</v>
      </c>
      <c r="E89" s="68">
        <v>209.4</v>
      </c>
      <c r="F89" s="68">
        <v>0</v>
      </c>
      <c r="G89" s="68">
        <f t="shared" si="28"/>
        <v>41.058823529411768</v>
      </c>
      <c r="H89" s="68">
        <v>0</v>
      </c>
      <c r="I89" s="68">
        <f t="shared" si="29"/>
        <v>47.764705882352942</v>
      </c>
      <c r="J89" s="72">
        <f t="shared" si="39"/>
        <v>1</v>
      </c>
      <c r="K89" s="72">
        <f t="shared" si="40"/>
        <v>1</v>
      </c>
      <c r="L89" s="72">
        <f t="shared" si="41"/>
        <v>1</v>
      </c>
      <c r="M89" s="72">
        <f t="shared" ca="1" si="31"/>
        <v>1</v>
      </c>
      <c r="N89" s="26"/>
      <c r="O89" s="26"/>
      <c r="P89" s="25"/>
      <c r="Q89" s="25"/>
      <c r="T89" s="22">
        <v>0</v>
      </c>
      <c r="U89" s="74">
        <f t="shared" si="32"/>
        <v>-30</v>
      </c>
      <c r="V89" s="70">
        <f t="shared" si="33"/>
        <v>-30</v>
      </c>
      <c r="W89" s="70"/>
      <c r="X89" s="70">
        <f t="shared" si="34"/>
        <v>32.977339488040286</v>
      </c>
      <c r="Y89" s="70">
        <f t="shared" si="35"/>
        <v>2.9773394880402861</v>
      </c>
      <c r="Z89" s="70">
        <f t="shared" si="36"/>
        <v>3</v>
      </c>
      <c r="AA89" s="24">
        <f t="shared" si="37"/>
        <v>3</v>
      </c>
      <c r="AB89" s="67">
        <f t="shared" si="38"/>
        <v>33</v>
      </c>
    </row>
    <row r="90" spans="1:28" ht="15" customHeight="1" x14ac:dyDescent="0.25">
      <c r="A90" s="71">
        <v>78</v>
      </c>
      <c r="B90" s="71">
        <v>30</v>
      </c>
      <c r="C90" s="68">
        <f t="shared" si="30"/>
        <v>0.52</v>
      </c>
      <c r="D90" s="68">
        <v>267.18</v>
      </c>
      <c r="E90" s="68">
        <v>209.4</v>
      </c>
      <c r="F90" s="68">
        <v>0</v>
      </c>
      <c r="G90" s="68">
        <f t="shared" si="28"/>
        <v>45.028571428571432</v>
      </c>
      <c r="H90" s="68">
        <v>0</v>
      </c>
      <c r="I90" s="68">
        <f t="shared" si="29"/>
        <v>46.4</v>
      </c>
      <c r="J90" s="72">
        <f t="shared" si="39"/>
        <v>1</v>
      </c>
      <c r="K90" s="72">
        <f t="shared" si="40"/>
        <v>1</v>
      </c>
      <c r="L90" s="72">
        <f t="shared" si="41"/>
        <v>1</v>
      </c>
      <c r="M90" s="72">
        <f t="shared" ca="1" si="31"/>
        <v>0</v>
      </c>
      <c r="N90" s="26"/>
      <c r="O90" s="26"/>
      <c r="P90" s="25"/>
      <c r="Q90" s="25"/>
      <c r="T90" s="22">
        <v>0</v>
      </c>
      <c r="U90" s="74">
        <f t="shared" si="32"/>
        <v>-30</v>
      </c>
      <c r="V90" s="70">
        <f t="shared" si="33"/>
        <v>-30</v>
      </c>
      <c r="W90" s="70"/>
      <c r="X90" s="70">
        <f t="shared" si="34"/>
        <v>32.977339488040286</v>
      </c>
      <c r="Y90" s="70">
        <f t="shared" si="35"/>
        <v>2.9773394880402861</v>
      </c>
      <c r="Z90" s="70">
        <f t="shared" si="36"/>
        <v>3</v>
      </c>
      <c r="AA90" s="24">
        <f t="shared" si="37"/>
        <v>3</v>
      </c>
      <c r="AB90" s="67">
        <f t="shared" si="38"/>
        <v>33</v>
      </c>
    </row>
    <row r="91" spans="1:28" ht="15" customHeight="1" x14ac:dyDescent="0.25">
      <c r="A91" s="71">
        <v>397</v>
      </c>
      <c r="B91" s="71">
        <v>30</v>
      </c>
      <c r="C91" s="68">
        <f t="shared" si="30"/>
        <v>2.65</v>
      </c>
      <c r="D91" s="68">
        <v>267.23</v>
      </c>
      <c r="E91" s="68">
        <v>209.4</v>
      </c>
      <c r="F91" s="68">
        <v>0</v>
      </c>
      <c r="G91" s="68">
        <f t="shared" si="28"/>
        <v>34.916666666666664</v>
      </c>
      <c r="H91" s="68">
        <v>0</v>
      </c>
      <c r="I91" s="68">
        <f t="shared" si="29"/>
        <v>45.111111111111114</v>
      </c>
      <c r="J91" s="72">
        <f t="shared" si="39"/>
        <v>1</v>
      </c>
      <c r="K91" s="72">
        <f t="shared" si="40"/>
        <v>1</v>
      </c>
      <c r="L91" s="72">
        <f t="shared" si="41"/>
        <v>1</v>
      </c>
      <c r="M91" s="72">
        <f t="shared" ca="1" si="31"/>
        <v>1</v>
      </c>
      <c r="N91" s="26"/>
      <c r="O91" s="26"/>
      <c r="P91" s="25"/>
      <c r="Q91" s="25"/>
      <c r="T91" s="22">
        <v>0</v>
      </c>
      <c r="U91" s="74">
        <f t="shared" si="32"/>
        <v>-30</v>
      </c>
      <c r="V91" s="70">
        <f t="shared" si="33"/>
        <v>-30</v>
      </c>
      <c r="W91" s="70"/>
      <c r="X91" s="70">
        <f t="shared" si="34"/>
        <v>32.977339488040286</v>
      </c>
      <c r="Y91" s="70">
        <f t="shared" si="35"/>
        <v>2.9773394880402861</v>
      </c>
      <c r="Z91" s="70">
        <f t="shared" si="36"/>
        <v>3</v>
      </c>
      <c r="AA91" s="24">
        <f t="shared" si="37"/>
        <v>3</v>
      </c>
      <c r="AB91" s="67">
        <f t="shared" si="38"/>
        <v>33</v>
      </c>
    </row>
    <row r="92" spans="1:28" ht="15" customHeight="1" x14ac:dyDescent="0.25">
      <c r="A92" s="71">
        <v>167</v>
      </c>
      <c r="B92" s="71">
        <v>30</v>
      </c>
      <c r="C92" s="68">
        <f t="shared" si="30"/>
        <v>1.1100000000000001</v>
      </c>
      <c r="D92" s="68">
        <v>267.25</v>
      </c>
      <c r="E92" s="68">
        <v>209.4</v>
      </c>
      <c r="F92" s="68">
        <v>0</v>
      </c>
      <c r="G92" s="68">
        <f t="shared" si="28"/>
        <v>40.189189189189186</v>
      </c>
      <c r="H92" s="68">
        <v>0</v>
      </c>
      <c r="I92" s="68">
        <f t="shared" si="29"/>
        <v>43.891891891891895</v>
      </c>
      <c r="J92" s="72">
        <f t="shared" si="39"/>
        <v>1</v>
      </c>
      <c r="K92" s="72">
        <f t="shared" si="40"/>
        <v>1</v>
      </c>
      <c r="L92" s="72">
        <f t="shared" si="41"/>
        <v>1</v>
      </c>
      <c r="M92" s="72">
        <f t="shared" ca="1" si="31"/>
        <v>0</v>
      </c>
      <c r="N92" s="26"/>
      <c r="O92" s="26"/>
      <c r="P92" s="25"/>
      <c r="Q92" s="25"/>
      <c r="T92" s="22">
        <v>0</v>
      </c>
      <c r="U92" s="74">
        <f t="shared" si="32"/>
        <v>-30</v>
      </c>
      <c r="V92" s="70">
        <f t="shared" si="33"/>
        <v>-30</v>
      </c>
      <c r="W92" s="70"/>
      <c r="X92" s="70">
        <f t="shared" si="34"/>
        <v>32.977339488040286</v>
      </c>
      <c r="Y92" s="70">
        <f t="shared" si="35"/>
        <v>2.9773394880402861</v>
      </c>
      <c r="Z92" s="70">
        <f t="shared" si="36"/>
        <v>3</v>
      </c>
      <c r="AA92" s="24">
        <f t="shared" si="37"/>
        <v>3</v>
      </c>
      <c r="AB92" s="67">
        <f t="shared" si="38"/>
        <v>33</v>
      </c>
    </row>
    <row r="93" spans="1:28" ht="15" customHeight="1" x14ac:dyDescent="0.25">
      <c r="A93" s="71">
        <v>174</v>
      </c>
      <c r="B93" s="71">
        <v>30</v>
      </c>
      <c r="C93" s="68">
        <f t="shared" si="30"/>
        <v>1.1599999999999999</v>
      </c>
      <c r="D93" s="68">
        <v>267.27</v>
      </c>
      <c r="E93" s="68">
        <v>209.4</v>
      </c>
      <c r="F93" s="68">
        <v>0</v>
      </c>
      <c r="G93" s="68">
        <f t="shared" si="28"/>
        <v>38.94736842105263</v>
      </c>
      <c r="H93" s="68">
        <v>0</v>
      </c>
      <c r="I93" s="68">
        <f t="shared" si="29"/>
        <v>42.736842105263158</v>
      </c>
      <c r="J93" s="72">
        <f t="shared" si="39"/>
        <v>1</v>
      </c>
      <c r="K93" s="72">
        <f t="shared" si="40"/>
        <v>1</v>
      </c>
      <c r="L93" s="72">
        <f t="shared" si="41"/>
        <v>1</v>
      </c>
      <c r="M93" s="72">
        <f t="shared" ca="1" si="31"/>
        <v>1</v>
      </c>
      <c r="N93" s="26"/>
      <c r="O93" s="26"/>
      <c r="P93" s="25"/>
      <c r="Q93" s="25"/>
      <c r="T93" s="22">
        <v>0</v>
      </c>
      <c r="U93" s="74">
        <f t="shared" si="32"/>
        <v>-30</v>
      </c>
      <c r="V93" s="70">
        <f t="shared" si="33"/>
        <v>-30</v>
      </c>
      <c r="W93" s="70"/>
      <c r="X93" s="70">
        <f t="shared" si="34"/>
        <v>32.977339488040286</v>
      </c>
      <c r="Y93" s="70">
        <f t="shared" si="35"/>
        <v>2.9773394880402861</v>
      </c>
      <c r="Z93" s="70">
        <f t="shared" si="36"/>
        <v>3</v>
      </c>
      <c r="AA93" s="24">
        <f t="shared" si="37"/>
        <v>3</v>
      </c>
      <c r="AB93" s="67">
        <f t="shared" si="38"/>
        <v>33</v>
      </c>
    </row>
    <row r="94" spans="1:28" ht="15" customHeight="1" x14ac:dyDescent="0.25">
      <c r="A94" s="71">
        <v>231</v>
      </c>
      <c r="B94" s="71">
        <v>30</v>
      </c>
      <c r="C94" s="68">
        <f t="shared" si="30"/>
        <v>1.54</v>
      </c>
      <c r="D94" s="68">
        <v>267.3</v>
      </c>
      <c r="E94" s="68">
        <v>209.4</v>
      </c>
      <c r="F94" s="68">
        <v>0</v>
      </c>
      <c r="G94" s="68">
        <f t="shared" si="28"/>
        <v>36.487179487179489</v>
      </c>
      <c r="H94" s="68">
        <v>0</v>
      </c>
      <c r="I94" s="68">
        <f t="shared" si="29"/>
        <v>41.641025641025642</v>
      </c>
      <c r="J94" s="72">
        <f t="shared" si="39"/>
        <v>1</v>
      </c>
      <c r="K94" s="72">
        <f t="shared" si="40"/>
        <v>1</v>
      </c>
      <c r="L94" s="72">
        <f t="shared" si="41"/>
        <v>1</v>
      </c>
      <c r="M94" s="72">
        <f t="shared" ca="1" si="31"/>
        <v>0</v>
      </c>
      <c r="N94" s="26"/>
      <c r="O94" s="26"/>
      <c r="P94" s="25"/>
      <c r="Q94" s="25"/>
      <c r="T94" s="22">
        <v>0</v>
      </c>
      <c r="U94" s="74">
        <f t="shared" si="32"/>
        <v>-30</v>
      </c>
      <c r="V94" s="70">
        <f t="shared" si="33"/>
        <v>-30</v>
      </c>
      <c r="W94" s="70"/>
      <c r="X94" s="70">
        <f t="shared" si="34"/>
        <v>32.977339488040286</v>
      </c>
      <c r="Y94" s="70">
        <f t="shared" si="35"/>
        <v>2.9773394880402861</v>
      </c>
      <c r="Z94" s="70">
        <f t="shared" si="36"/>
        <v>3</v>
      </c>
      <c r="AA94" s="24">
        <f t="shared" si="37"/>
        <v>3</v>
      </c>
      <c r="AB94" s="67">
        <f t="shared" si="38"/>
        <v>33</v>
      </c>
    </row>
    <row r="95" spans="1:28" ht="15" customHeight="1" x14ac:dyDescent="0.25">
      <c r="A95" s="71">
        <v>182</v>
      </c>
      <c r="B95" s="71">
        <v>30</v>
      </c>
      <c r="C95" s="68">
        <f t="shared" si="30"/>
        <v>1.21</v>
      </c>
      <c r="D95" s="68">
        <v>267.32</v>
      </c>
      <c r="E95" s="68">
        <v>209.4</v>
      </c>
      <c r="F95" s="68">
        <v>0</v>
      </c>
      <c r="G95" s="68">
        <f t="shared" si="28"/>
        <v>36.799999999999997</v>
      </c>
      <c r="H95" s="68">
        <v>0</v>
      </c>
      <c r="I95" s="68">
        <f t="shared" si="29"/>
        <v>40.6</v>
      </c>
      <c r="J95" s="72">
        <f t="shared" si="39"/>
        <v>1</v>
      </c>
      <c r="K95" s="72">
        <f t="shared" si="40"/>
        <v>1</v>
      </c>
      <c r="L95" s="72">
        <f t="shared" si="41"/>
        <v>1</v>
      </c>
      <c r="M95" s="72">
        <f t="shared" ca="1" si="31"/>
        <v>0</v>
      </c>
      <c r="N95" s="26"/>
      <c r="O95" s="26"/>
      <c r="P95" s="25"/>
      <c r="Q95" s="25"/>
      <c r="T95" s="22">
        <v>0</v>
      </c>
      <c r="U95" s="74">
        <f t="shared" si="32"/>
        <v>-30</v>
      </c>
      <c r="V95" s="70">
        <f t="shared" si="33"/>
        <v>-30</v>
      </c>
      <c r="W95" s="70"/>
      <c r="X95" s="70">
        <f t="shared" si="34"/>
        <v>32.977339488040286</v>
      </c>
      <c r="Y95" s="70">
        <f t="shared" si="35"/>
        <v>2.9773394880402861</v>
      </c>
      <c r="Z95" s="70">
        <f t="shared" si="36"/>
        <v>3</v>
      </c>
      <c r="AA95" s="24">
        <f t="shared" si="37"/>
        <v>3</v>
      </c>
      <c r="AB95" s="67">
        <f t="shared" si="38"/>
        <v>33</v>
      </c>
    </row>
    <row r="96" spans="1:28" ht="15" customHeight="1" x14ac:dyDescent="0.25">
      <c r="A96" s="71">
        <v>232</v>
      </c>
      <c r="B96" s="71">
        <v>30</v>
      </c>
      <c r="C96" s="68">
        <f t="shared" si="30"/>
        <v>1.55</v>
      </c>
      <c r="D96" s="68">
        <v>267.35000000000002</v>
      </c>
      <c r="E96" s="68">
        <v>209.4</v>
      </c>
      <c r="F96" s="68">
        <v>0</v>
      </c>
      <c r="G96" s="68">
        <f t="shared" si="28"/>
        <v>34.68292682926829</v>
      </c>
      <c r="H96" s="68">
        <v>0</v>
      </c>
      <c r="I96" s="68">
        <f t="shared" si="29"/>
        <v>39.609756097560975</v>
      </c>
      <c r="J96" s="72">
        <f t="shared" si="39"/>
        <v>1</v>
      </c>
      <c r="K96" s="72">
        <f t="shared" si="40"/>
        <v>1</v>
      </c>
      <c r="L96" s="72">
        <f t="shared" si="41"/>
        <v>1</v>
      </c>
      <c r="M96" s="72">
        <f t="shared" ca="1" si="31"/>
        <v>1</v>
      </c>
      <c r="N96" s="26"/>
      <c r="O96" s="26"/>
      <c r="P96" s="25"/>
      <c r="Q96" s="25"/>
      <c r="T96" s="22">
        <v>0</v>
      </c>
      <c r="U96" s="74">
        <f t="shared" si="32"/>
        <v>-30</v>
      </c>
      <c r="V96" s="70">
        <f t="shared" si="33"/>
        <v>-30</v>
      </c>
      <c r="W96" s="70"/>
      <c r="X96" s="70">
        <f t="shared" si="34"/>
        <v>32.977339488040286</v>
      </c>
      <c r="Y96" s="70">
        <f t="shared" si="35"/>
        <v>2.9773394880402861</v>
      </c>
      <c r="Z96" s="70">
        <f t="shared" si="36"/>
        <v>3</v>
      </c>
      <c r="AA96" s="24">
        <f t="shared" si="37"/>
        <v>3</v>
      </c>
      <c r="AB96" s="67">
        <f t="shared" si="38"/>
        <v>33</v>
      </c>
    </row>
    <row r="97" spans="1:28" ht="15" customHeight="1" x14ac:dyDescent="0.25">
      <c r="A97" s="71">
        <v>230</v>
      </c>
      <c r="B97" s="71">
        <v>30</v>
      </c>
      <c r="C97" s="68">
        <f t="shared" si="30"/>
        <v>1.53</v>
      </c>
      <c r="D97" s="68">
        <v>267.38</v>
      </c>
      <c r="E97" s="68">
        <v>209.4</v>
      </c>
      <c r="F97" s="68">
        <v>0</v>
      </c>
      <c r="G97" s="68">
        <f t="shared" si="28"/>
        <v>33.904761904761905</v>
      </c>
      <c r="H97" s="68">
        <v>0</v>
      </c>
      <c r="I97" s="68">
        <f t="shared" si="29"/>
        <v>38.666666666666664</v>
      </c>
      <c r="J97" s="72">
        <f t="shared" si="39"/>
        <v>1</v>
      </c>
      <c r="K97" s="72">
        <f t="shared" si="40"/>
        <v>1</v>
      </c>
      <c r="L97" s="72">
        <f t="shared" si="41"/>
        <v>1</v>
      </c>
      <c r="M97" s="72">
        <f t="shared" ca="1" si="31"/>
        <v>0</v>
      </c>
      <c r="N97" s="26"/>
      <c r="O97" s="26"/>
      <c r="P97" s="25"/>
      <c r="Q97" s="25"/>
      <c r="T97" s="22">
        <v>0</v>
      </c>
      <c r="U97" s="74">
        <f t="shared" si="32"/>
        <v>-30</v>
      </c>
      <c r="V97" s="70">
        <f t="shared" si="33"/>
        <v>-30</v>
      </c>
      <c r="W97" s="70"/>
      <c r="X97" s="70">
        <f t="shared" si="34"/>
        <v>32.977339488040286</v>
      </c>
      <c r="Y97" s="70">
        <f t="shared" si="35"/>
        <v>2.9773394880402861</v>
      </c>
      <c r="Z97" s="70">
        <f t="shared" si="36"/>
        <v>3</v>
      </c>
      <c r="AA97" s="24">
        <f t="shared" si="37"/>
        <v>3</v>
      </c>
      <c r="AB97" s="67">
        <f t="shared" si="38"/>
        <v>33</v>
      </c>
    </row>
    <row r="98" spans="1:28" ht="15" customHeight="1" x14ac:dyDescent="0.25">
      <c r="A98" s="71"/>
      <c r="B98" s="71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N98" s="26"/>
      <c r="O98" s="26"/>
      <c r="P98" s="25"/>
      <c r="Q98" s="25"/>
    </row>
    <row r="99" spans="1:28" ht="15" customHeight="1" x14ac:dyDescent="0.25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6"/>
      <c r="O99" s="26"/>
      <c r="P99" s="25"/>
      <c r="Q99" s="25"/>
    </row>
    <row r="100" spans="1:28" ht="15" customHeight="1" x14ac:dyDescent="0.25">
      <c r="A100" s="71"/>
      <c r="B100" s="71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N100" s="26"/>
      <c r="O100" s="26"/>
      <c r="P100" s="25"/>
      <c r="Q100" s="25"/>
    </row>
    <row r="101" spans="1:28" ht="15" customHeight="1" x14ac:dyDescent="0.25">
      <c r="A101" s="71"/>
      <c r="B101" s="71"/>
      <c r="C101" s="68"/>
      <c r="D101" s="68"/>
      <c r="E101" s="68"/>
      <c r="F101" s="68"/>
      <c r="G101" s="68"/>
      <c r="H101" s="68"/>
      <c r="I101" s="68"/>
      <c r="J101" s="72"/>
      <c r="K101" s="72"/>
      <c r="L101" s="72"/>
      <c r="M101" s="72"/>
      <c r="N101" s="26"/>
      <c r="O101" s="26"/>
      <c r="P101" s="25"/>
      <c r="Q101" s="25"/>
    </row>
    <row r="102" spans="1:28" ht="15" customHeight="1" x14ac:dyDescent="0.25">
      <c r="A102" s="71"/>
      <c r="B102" s="71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N102" s="26"/>
      <c r="O102" s="26"/>
      <c r="P102" s="25"/>
      <c r="Q102" s="25"/>
    </row>
    <row r="103" spans="1:28" ht="15" customHeight="1" x14ac:dyDescent="0.25">
      <c r="A103" s="71"/>
      <c r="B103" s="71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N103" s="26"/>
      <c r="O103" s="26"/>
      <c r="P103" s="25"/>
      <c r="Q103" s="25"/>
    </row>
    <row r="104" spans="1:28" ht="15" customHeight="1" x14ac:dyDescent="0.25">
      <c r="A104" s="71"/>
      <c r="B104" s="71"/>
      <c r="C104" s="68"/>
      <c r="D104" s="68"/>
      <c r="E104" s="68"/>
      <c r="F104" s="68"/>
      <c r="G104" s="68"/>
      <c r="H104" s="68"/>
      <c r="I104" s="68"/>
      <c r="J104" s="72"/>
      <c r="K104" s="72"/>
      <c r="L104" s="72"/>
      <c r="M104" s="72"/>
      <c r="N104" s="26"/>
      <c r="O104" s="26"/>
      <c r="P104" s="25"/>
      <c r="Q104" s="25"/>
    </row>
    <row r="105" spans="1:28" ht="15" customHeight="1" x14ac:dyDescent="0.25">
      <c r="A105" s="71"/>
      <c r="B105" s="71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N105" s="26"/>
      <c r="O105" s="26"/>
      <c r="P105" s="25"/>
      <c r="Q105" s="25"/>
    </row>
    <row r="106" spans="1:28" ht="15" customHeight="1" x14ac:dyDescent="0.25">
      <c r="A106" s="71"/>
      <c r="B106" s="71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N106" s="26"/>
      <c r="O106" s="26"/>
      <c r="P106" s="25"/>
      <c r="Q106" s="25"/>
    </row>
    <row r="107" spans="1:28" ht="15" customHeight="1" x14ac:dyDescent="0.25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6"/>
      <c r="O107" s="26"/>
      <c r="P107" s="25"/>
      <c r="Q107" s="25"/>
    </row>
    <row r="108" spans="1:28" ht="15" customHeight="1" x14ac:dyDescent="0.25">
      <c r="A108" s="71"/>
      <c r="B108" s="71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6"/>
      <c r="O108" s="26"/>
      <c r="P108" s="25"/>
      <c r="Q108" s="25"/>
    </row>
    <row r="109" spans="1:28" ht="15" customHeight="1" x14ac:dyDescent="0.25">
      <c r="A109" s="71"/>
      <c r="B109" s="71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6"/>
      <c r="O109" s="26"/>
      <c r="P109" s="25"/>
      <c r="Q109" s="25"/>
    </row>
    <row r="110" spans="1:28" ht="15" customHeight="1" x14ac:dyDescent="0.25">
      <c r="A110" s="71"/>
      <c r="B110" s="71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6"/>
      <c r="O110" s="26"/>
      <c r="P110" s="25"/>
      <c r="Q110" s="25"/>
    </row>
    <row r="111" spans="1:28" ht="15" customHeight="1" x14ac:dyDescent="0.25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6"/>
      <c r="O111" s="26"/>
      <c r="P111" s="25"/>
      <c r="Q111" s="25"/>
    </row>
    <row r="112" spans="1:28" ht="15" customHeight="1" x14ac:dyDescent="0.25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6"/>
      <c r="O112" s="26"/>
      <c r="P112" s="25"/>
      <c r="Q112" s="25"/>
    </row>
    <row r="113" spans="1:17" ht="15" customHeight="1" x14ac:dyDescent="0.25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6"/>
      <c r="O113" s="26"/>
      <c r="P113" s="25"/>
      <c r="Q113" s="25"/>
    </row>
    <row r="114" spans="1:17" ht="15" customHeight="1" x14ac:dyDescent="0.25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6"/>
      <c r="O114" s="26"/>
      <c r="P114" s="25"/>
      <c r="Q114" s="25"/>
    </row>
    <row r="115" spans="1:17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6"/>
      <c r="O115" s="26"/>
      <c r="P115" s="25"/>
      <c r="Q115" s="25"/>
    </row>
    <row r="116" spans="1:17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6"/>
      <c r="O116" s="26"/>
      <c r="P116" s="25"/>
      <c r="Q116" s="25"/>
    </row>
    <row r="117" spans="1:17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6"/>
      <c r="O117" s="26"/>
      <c r="P117" s="25"/>
      <c r="Q117" s="25"/>
    </row>
    <row r="118" spans="1:17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6"/>
      <c r="O118" s="26"/>
      <c r="P118" s="25"/>
      <c r="Q118" s="25"/>
    </row>
    <row r="119" spans="1:17" ht="15" customHeight="1" x14ac:dyDescent="0.25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6"/>
      <c r="O119" s="26"/>
      <c r="P119" s="25"/>
      <c r="Q119" s="25"/>
    </row>
    <row r="120" spans="1:17" ht="15" customHeight="1" x14ac:dyDescent="0.25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6"/>
      <c r="O120" s="26"/>
      <c r="P120" s="25"/>
      <c r="Q120" s="25"/>
    </row>
    <row r="121" spans="1:17" ht="15" customHeight="1" x14ac:dyDescent="0.25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6"/>
      <c r="O121" s="26"/>
      <c r="P121" s="25"/>
      <c r="Q121" s="25"/>
    </row>
    <row r="122" spans="1:17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6"/>
      <c r="O122" s="26"/>
      <c r="P122" s="25"/>
      <c r="Q122" s="25"/>
    </row>
    <row r="123" spans="1:17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6"/>
      <c r="O123" s="26"/>
      <c r="P123" s="25"/>
      <c r="Q123" s="25"/>
    </row>
    <row r="124" spans="1:17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6"/>
      <c r="O124" s="26"/>
      <c r="P124" s="25"/>
      <c r="Q124" s="25"/>
    </row>
    <row r="125" spans="1:17" ht="15" customHeight="1" x14ac:dyDescent="0.25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6"/>
      <c r="O125" s="26"/>
      <c r="P125" s="25"/>
      <c r="Q125" s="25"/>
    </row>
    <row r="126" spans="1:17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6"/>
      <c r="O126" s="26"/>
      <c r="P126" s="25"/>
      <c r="Q126" s="25"/>
    </row>
    <row r="127" spans="1:17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6"/>
      <c r="O127" s="26"/>
      <c r="P127" s="25"/>
      <c r="Q127" s="25"/>
    </row>
    <row r="128" spans="1:17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6"/>
      <c r="O128" s="26"/>
      <c r="P128" s="25"/>
      <c r="Q128" s="25"/>
    </row>
    <row r="129" spans="1:1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</row>
    <row r="130" spans="1:1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</row>
    <row r="131" spans="1:1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</row>
    <row r="132" spans="1:1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</row>
    <row r="133" spans="1:1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</row>
    <row r="134" spans="1:1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</row>
    <row r="135" spans="1:1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</row>
    <row r="136" spans="1:1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</row>
    <row r="137" spans="1:17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</row>
    <row r="138" spans="1:1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</row>
    <row r="139" spans="1:1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</row>
    <row r="140" spans="1:17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</row>
    <row r="141" spans="1:17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</row>
    <row r="142" spans="1:17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</row>
    <row r="143" spans="1:17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</row>
    <row r="144" spans="1:17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6"/>
      <c r="O144" s="26"/>
      <c r="P144" s="25"/>
      <c r="Q144" s="25"/>
    </row>
    <row r="145" spans="1:1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6"/>
      <c r="O145" s="26"/>
      <c r="P145" s="25"/>
      <c r="Q145" s="25"/>
    </row>
    <row r="146" spans="1:1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6"/>
      <c r="O146" s="26"/>
      <c r="P146" s="25"/>
      <c r="Q146" s="25"/>
    </row>
    <row r="147" spans="1:1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6"/>
      <c r="O147" s="26"/>
      <c r="P147" s="25"/>
      <c r="Q147" s="25"/>
    </row>
    <row r="148" spans="1:1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6"/>
      <c r="O148" s="26"/>
      <c r="P148" s="25"/>
      <c r="Q148" s="25"/>
    </row>
    <row r="149" spans="1:1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6"/>
      <c r="O149" s="26"/>
      <c r="P149" s="25"/>
      <c r="Q149" s="25"/>
    </row>
    <row r="150" spans="1:17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6"/>
      <c r="O150" s="26"/>
      <c r="P150" s="25"/>
      <c r="Q150" s="25"/>
    </row>
    <row r="151" spans="1:17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6"/>
      <c r="O151" s="26"/>
      <c r="P151" s="25"/>
      <c r="Q151" s="25"/>
    </row>
    <row r="152" spans="1:17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6"/>
      <c r="O152" s="26"/>
      <c r="P152" s="25"/>
      <c r="Q152" s="25"/>
    </row>
    <row r="153" spans="1:17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</row>
    <row r="154" spans="1:17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</row>
    <row r="155" spans="1:17" ht="15" customHeight="1" x14ac:dyDescent="0.25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</row>
    <row r="156" spans="1:17" ht="15" customHeight="1" x14ac:dyDescent="0.25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</row>
    <row r="157" spans="1:17" ht="15" customHeight="1" x14ac:dyDescent="0.25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N157" s="26"/>
      <c r="O157" s="26"/>
      <c r="P157" s="25"/>
      <c r="Q157" s="25"/>
    </row>
    <row r="158" spans="1:17" ht="15" customHeight="1" x14ac:dyDescent="0.25">
      <c r="A158" s="71"/>
      <c r="B158" s="71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N158" s="26"/>
      <c r="O158" s="26"/>
      <c r="P158" s="25"/>
      <c r="Q158" s="25"/>
    </row>
    <row r="159" spans="1:17" ht="15" customHeight="1" x14ac:dyDescent="0.25">
      <c r="A159" s="71"/>
      <c r="B159" s="71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N159" s="26"/>
      <c r="O159" s="26"/>
      <c r="P159" s="25"/>
      <c r="Q159" s="25"/>
    </row>
    <row r="160" spans="1:17" ht="15" customHeight="1" x14ac:dyDescent="0.25">
      <c r="A160" s="71"/>
      <c r="B160" s="71"/>
      <c r="C160" s="68"/>
      <c r="D160" s="68"/>
      <c r="E160" s="68"/>
      <c r="F160" s="68"/>
      <c r="G160" s="68"/>
      <c r="H160" s="68"/>
      <c r="I160" s="68"/>
      <c r="J160" s="72"/>
      <c r="K160" s="72"/>
      <c r="L160" s="72"/>
      <c r="M160" s="72"/>
      <c r="N160" s="26"/>
      <c r="O160" s="26"/>
      <c r="P160" s="25"/>
      <c r="Q160" s="25"/>
    </row>
    <row r="161" spans="1:17" ht="15" customHeight="1" x14ac:dyDescent="0.25">
      <c r="A161" s="71"/>
      <c r="B161" s="71"/>
      <c r="C161" s="68"/>
      <c r="D161" s="68"/>
      <c r="E161" s="68"/>
      <c r="F161" s="68"/>
      <c r="G161" s="68"/>
      <c r="H161" s="68"/>
      <c r="I161" s="68"/>
      <c r="J161" s="72"/>
      <c r="K161" s="72"/>
      <c r="L161" s="72"/>
      <c r="M161" s="72"/>
      <c r="N161" s="26"/>
      <c r="O161" s="26"/>
      <c r="P161" s="25"/>
      <c r="Q161" s="25"/>
    </row>
    <row r="162" spans="1:17" ht="15" customHeight="1" x14ac:dyDescent="0.25">
      <c r="A162" s="71"/>
      <c r="B162" s="71"/>
      <c r="C162" s="68"/>
      <c r="D162" s="68"/>
      <c r="E162" s="68"/>
      <c r="F162" s="68"/>
      <c r="G162" s="68"/>
      <c r="H162" s="68"/>
      <c r="I162" s="68"/>
      <c r="J162" s="72"/>
      <c r="K162" s="72"/>
      <c r="L162" s="72"/>
      <c r="M162" s="72"/>
      <c r="N162" s="26"/>
      <c r="O162" s="26"/>
      <c r="P162" s="25"/>
      <c r="Q162" s="25"/>
    </row>
    <row r="163" spans="1:17" ht="15" customHeight="1" x14ac:dyDescent="0.25">
      <c r="A163" s="71"/>
      <c r="B163" s="71"/>
      <c r="C163" s="68"/>
      <c r="D163" s="68"/>
      <c r="E163" s="68"/>
      <c r="F163" s="68"/>
      <c r="G163" s="68"/>
      <c r="H163" s="68"/>
      <c r="I163" s="68"/>
      <c r="J163" s="72"/>
      <c r="K163" s="72"/>
      <c r="L163" s="72"/>
      <c r="M163" s="72"/>
      <c r="N163" s="26"/>
      <c r="O163" s="26"/>
      <c r="P163" s="25"/>
      <c r="Q163" s="25"/>
    </row>
    <row r="164" spans="1:17" ht="15" customHeight="1" x14ac:dyDescent="0.25">
      <c r="A164" s="71"/>
      <c r="B164" s="71"/>
      <c r="C164" s="68"/>
      <c r="D164" s="68"/>
      <c r="E164" s="68"/>
      <c r="F164" s="68"/>
      <c r="G164" s="68"/>
      <c r="H164" s="68"/>
      <c r="I164" s="68"/>
      <c r="J164" s="72"/>
      <c r="K164" s="72"/>
      <c r="L164" s="72"/>
      <c r="M164" s="72"/>
      <c r="N164" s="26"/>
      <c r="O164" s="26"/>
      <c r="P164" s="25"/>
      <c r="Q164" s="25"/>
    </row>
    <row r="165" spans="1:17" ht="15" customHeight="1" x14ac:dyDescent="0.25">
      <c r="A165" s="71"/>
      <c r="B165" s="71"/>
      <c r="C165" s="68"/>
      <c r="D165" s="68"/>
      <c r="E165" s="68"/>
      <c r="F165" s="68"/>
      <c r="G165" s="68"/>
      <c r="H165" s="68"/>
      <c r="I165" s="68"/>
      <c r="J165" s="72"/>
      <c r="K165" s="72"/>
      <c r="L165" s="72"/>
      <c r="M165" s="72"/>
      <c r="N165" s="26"/>
      <c r="O165" s="26"/>
      <c r="P165" s="25"/>
      <c r="Q165" s="25"/>
    </row>
    <row r="166" spans="1:17" ht="15" customHeight="1" x14ac:dyDescent="0.25">
      <c r="A166" s="71"/>
      <c r="B166" s="71"/>
      <c r="C166" s="68"/>
      <c r="D166" s="68"/>
      <c r="E166" s="68"/>
      <c r="F166" s="68"/>
      <c r="G166" s="68"/>
      <c r="H166" s="68"/>
      <c r="I166" s="68"/>
      <c r="J166" s="72"/>
      <c r="K166" s="72"/>
      <c r="L166" s="72"/>
      <c r="M166" s="72"/>
      <c r="N166" s="26"/>
      <c r="O166" s="26"/>
      <c r="P166" s="25"/>
      <c r="Q166" s="25"/>
    </row>
    <row r="167" spans="1:17" ht="15" customHeight="1" x14ac:dyDescent="0.25">
      <c r="A167" s="71"/>
      <c r="B167" s="71"/>
      <c r="C167" s="68"/>
      <c r="D167" s="68"/>
      <c r="E167" s="68"/>
      <c r="F167" s="68"/>
      <c r="G167" s="68"/>
      <c r="H167" s="68"/>
      <c r="I167" s="68"/>
      <c r="J167" s="72"/>
      <c r="K167" s="72"/>
      <c r="L167" s="72"/>
      <c r="M167" s="72"/>
      <c r="N167" s="26"/>
      <c r="O167" s="26"/>
      <c r="P167" s="25"/>
      <c r="Q167" s="25"/>
    </row>
    <row r="168" spans="1:17" ht="15" customHeight="1" x14ac:dyDescent="0.25">
      <c r="A168" s="71"/>
      <c r="B168" s="71"/>
      <c r="C168" s="68"/>
      <c r="D168" s="68"/>
      <c r="E168" s="68"/>
      <c r="F168" s="68"/>
      <c r="G168" s="68"/>
      <c r="H168" s="68"/>
      <c r="I168" s="68"/>
      <c r="J168" s="72"/>
      <c r="K168" s="72"/>
      <c r="L168" s="72"/>
      <c r="M168" s="72"/>
      <c r="N168" s="26"/>
      <c r="O168" s="26"/>
      <c r="P168" s="25"/>
      <c r="Q168" s="25"/>
    </row>
    <row r="169" spans="1:17" ht="15" customHeight="1" x14ac:dyDescent="0.25">
      <c r="A169" s="71"/>
      <c r="B169" s="71"/>
      <c r="C169" s="68"/>
      <c r="D169" s="68"/>
      <c r="E169" s="68"/>
      <c r="F169" s="68"/>
      <c r="G169" s="68"/>
      <c r="H169" s="68"/>
      <c r="I169" s="68"/>
      <c r="J169" s="72"/>
      <c r="K169" s="72"/>
      <c r="L169" s="72"/>
      <c r="M169" s="72"/>
      <c r="N169" s="26"/>
      <c r="O169" s="26"/>
      <c r="P169" s="25"/>
      <c r="Q169" s="25"/>
    </row>
    <row r="170" spans="1:17" ht="15" customHeight="1" x14ac:dyDescent="0.25">
      <c r="A170" s="71"/>
      <c r="B170" s="71"/>
      <c r="C170" s="68"/>
      <c r="D170" s="68"/>
      <c r="E170" s="68"/>
      <c r="F170" s="68"/>
      <c r="G170" s="68"/>
      <c r="H170" s="68"/>
      <c r="I170" s="68"/>
      <c r="J170" s="72"/>
      <c r="K170" s="72"/>
      <c r="L170" s="72"/>
      <c r="M170" s="72"/>
      <c r="N170" s="26"/>
      <c r="O170" s="26"/>
      <c r="P170" s="25"/>
      <c r="Q170" s="25"/>
    </row>
    <row r="171" spans="1:17" ht="15" customHeight="1" x14ac:dyDescent="0.25">
      <c r="A171" s="71"/>
      <c r="B171" s="71"/>
      <c r="C171" s="68"/>
      <c r="D171" s="68"/>
      <c r="E171" s="68"/>
      <c r="F171" s="68"/>
      <c r="G171" s="68"/>
      <c r="H171" s="68"/>
      <c r="I171" s="68"/>
      <c r="J171" s="72"/>
      <c r="K171" s="72"/>
      <c r="L171" s="72"/>
      <c r="M171" s="72"/>
      <c r="N171" s="26"/>
      <c r="O171" s="26"/>
      <c r="P171" s="25"/>
      <c r="Q171" s="25"/>
    </row>
    <row r="172" spans="1:17" ht="15" customHeight="1" x14ac:dyDescent="0.25">
      <c r="A172" s="71"/>
      <c r="B172" s="71"/>
      <c r="C172" s="68"/>
      <c r="D172" s="68"/>
      <c r="E172" s="68"/>
      <c r="F172" s="68"/>
      <c r="G172" s="68"/>
      <c r="H172" s="68"/>
      <c r="I172" s="68"/>
      <c r="J172" s="72"/>
      <c r="K172" s="72"/>
      <c r="L172" s="72"/>
      <c r="M172" s="72"/>
      <c r="N172" s="26"/>
      <c r="O172" s="26"/>
      <c r="P172" s="25"/>
      <c r="Q172" s="25"/>
    </row>
    <row r="173" spans="1:17" ht="15" customHeight="1" x14ac:dyDescent="0.25">
      <c r="A173" s="71"/>
      <c r="B173" s="71"/>
      <c r="C173" s="68"/>
      <c r="D173" s="68"/>
      <c r="E173" s="68"/>
      <c r="F173" s="68"/>
      <c r="G173" s="68"/>
      <c r="H173" s="68"/>
      <c r="I173" s="68"/>
      <c r="J173" s="72"/>
      <c r="K173" s="72"/>
      <c r="L173" s="72"/>
      <c r="M173" s="72"/>
      <c r="N173" s="26"/>
      <c r="O173" s="26"/>
      <c r="P173" s="25"/>
      <c r="Q173" s="25"/>
    </row>
    <row r="174" spans="1:17" ht="15" customHeight="1" x14ac:dyDescent="0.25">
      <c r="A174" s="71"/>
      <c r="B174" s="71"/>
      <c r="C174" s="68"/>
      <c r="D174" s="68"/>
      <c r="E174" s="68"/>
      <c r="F174" s="68"/>
      <c r="G174" s="68"/>
      <c r="H174" s="68"/>
      <c r="I174" s="68"/>
      <c r="J174" s="72"/>
      <c r="K174" s="72"/>
      <c r="L174" s="72"/>
      <c r="M174" s="72"/>
      <c r="N174" s="26"/>
      <c r="O174" s="26"/>
      <c r="P174" s="25"/>
      <c r="Q174" s="25"/>
    </row>
    <row r="175" spans="1:17" ht="15" customHeight="1" x14ac:dyDescent="0.25">
      <c r="A175" s="71"/>
      <c r="B175" s="71"/>
      <c r="C175" s="68"/>
      <c r="D175" s="68"/>
      <c r="E175" s="68"/>
      <c r="F175" s="68"/>
      <c r="G175" s="68"/>
      <c r="H175" s="68"/>
      <c r="I175" s="68"/>
      <c r="J175" s="72"/>
      <c r="K175" s="72"/>
      <c r="L175" s="72"/>
      <c r="M175" s="72"/>
      <c r="N175" s="26"/>
      <c r="O175" s="26"/>
      <c r="P175" s="25"/>
      <c r="Q175" s="25"/>
    </row>
    <row r="176" spans="1:17" ht="15" customHeight="1" x14ac:dyDescent="0.25">
      <c r="A176" s="71"/>
      <c r="B176" s="71"/>
      <c r="C176" s="68"/>
      <c r="D176" s="68"/>
      <c r="E176" s="68"/>
      <c r="F176" s="68"/>
      <c r="G176" s="68"/>
      <c r="H176" s="68"/>
      <c r="I176" s="68"/>
      <c r="J176" s="72"/>
      <c r="K176" s="72"/>
      <c r="L176" s="72"/>
      <c r="M176" s="72"/>
      <c r="N176" s="26"/>
      <c r="O176" s="26"/>
      <c r="P176" s="25"/>
      <c r="Q176" s="25"/>
    </row>
    <row r="177" spans="1:17" ht="15" customHeight="1" x14ac:dyDescent="0.25">
      <c r="A177" s="71"/>
      <c r="B177" s="71"/>
      <c r="C177" s="68"/>
      <c r="D177" s="68"/>
      <c r="E177" s="68"/>
      <c r="F177" s="68"/>
      <c r="G177" s="68"/>
      <c r="H177" s="68"/>
      <c r="I177" s="68"/>
      <c r="J177" s="72"/>
      <c r="K177" s="72"/>
      <c r="L177" s="72"/>
      <c r="M177" s="72"/>
      <c r="N177" s="26"/>
      <c r="O177" s="26"/>
      <c r="P177" s="25"/>
      <c r="Q177" s="25"/>
    </row>
    <row r="178" spans="1:17" ht="15" customHeight="1" x14ac:dyDescent="0.25">
      <c r="A178" s="71"/>
      <c r="B178" s="71"/>
      <c r="C178" s="68"/>
      <c r="D178" s="68"/>
      <c r="E178" s="68"/>
      <c r="F178" s="68"/>
      <c r="G178" s="68"/>
      <c r="H178" s="68"/>
      <c r="I178" s="68"/>
      <c r="J178" s="72"/>
      <c r="K178" s="72"/>
      <c r="L178" s="72"/>
      <c r="M178" s="72"/>
      <c r="N178" s="26"/>
      <c r="O178" s="26"/>
      <c r="P178" s="25"/>
      <c r="Q178" s="25"/>
    </row>
    <row r="179" spans="1:17" ht="15" customHeight="1" x14ac:dyDescent="0.25">
      <c r="A179" s="71"/>
      <c r="B179" s="71"/>
      <c r="C179" s="68"/>
      <c r="D179" s="68"/>
      <c r="E179" s="68"/>
      <c r="F179" s="68"/>
      <c r="G179" s="68"/>
      <c r="H179" s="68"/>
      <c r="I179" s="68"/>
      <c r="J179" s="72"/>
      <c r="K179" s="72"/>
      <c r="L179" s="72"/>
      <c r="M179" s="72"/>
      <c r="N179" s="26"/>
      <c r="O179" s="26"/>
      <c r="P179" s="25"/>
      <c r="Q179" s="25"/>
    </row>
    <row r="180" spans="1:17" ht="15" customHeight="1" x14ac:dyDescent="0.25">
      <c r="A180" s="71"/>
      <c r="B180" s="71"/>
      <c r="C180" s="68"/>
      <c r="D180" s="68"/>
      <c r="E180" s="68"/>
      <c r="F180" s="68"/>
      <c r="G180" s="68"/>
      <c r="H180" s="68"/>
      <c r="I180" s="68"/>
      <c r="J180" s="72"/>
      <c r="K180" s="72"/>
      <c r="L180" s="72"/>
      <c r="M180" s="72"/>
      <c r="N180" s="26"/>
      <c r="O180" s="26"/>
      <c r="P180" s="25"/>
      <c r="Q180" s="25"/>
    </row>
    <row r="181" spans="1:17" ht="15" customHeight="1" x14ac:dyDescent="0.25">
      <c r="A181" s="71"/>
      <c r="B181" s="71"/>
      <c r="C181" s="68"/>
      <c r="D181" s="68"/>
      <c r="E181" s="68"/>
      <c r="F181" s="68"/>
      <c r="G181" s="68"/>
      <c r="H181" s="68"/>
      <c r="I181" s="68"/>
      <c r="J181" s="72"/>
      <c r="K181" s="72"/>
      <c r="L181" s="72"/>
      <c r="M181" s="72"/>
      <c r="N181" s="26"/>
      <c r="O181" s="26"/>
      <c r="P181" s="25"/>
      <c r="Q181" s="25"/>
    </row>
    <row r="182" spans="1:17" ht="15" customHeight="1" x14ac:dyDescent="0.25">
      <c r="A182" s="71"/>
      <c r="B182" s="71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N182" s="26"/>
      <c r="O182" s="26"/>
      <c r="P182" s="25"/>
      <c r="Q182" s="25"/>
    </row>
    <row r="183" spans="1:17" ht="15" customHeight="1" x14ac:dyDescent="0.25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N183" s="26"/>
      <c r="O183" s="26"/>
      <c r="P183" s="25"/>
      <c r="Q183" s="25"/>
    </row>
    <row r="184" spans="1:17" ht="15" customHeight="1" x14ac:dyDescent="0.25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N184" s="26"/>
      <c r="O184" s="26"/>
      <c r="P184" s="25"/>
      <c r="Q184" s="25"/>
    </row>
    <row r="185" spans="1:17" ht="15" customHeight="1" x14ac:dyDescent="0.25">
      <c r="A185" s="71"/>
      <c r="B185" s="71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  <c r="N185" s="26"/>
      <c r="O185" s="26"/>
      <c r="P185" s="25"/>
      <c r="Q185" s="25"/>
    </row>
    <row r="186" spans="1:17" ht="15" customHeight="1" x14ac:dyDescent="0.25">
      <c r="A186" s="71"/>
      <c r="B186" s="71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  <c r="N186" s="26"/>
      <c r="O186" s="26"/>
      <c r="P186" s="25"/>
      <c r="Q186" s="25"/>
    </row>
    <row r="187" spans="1:17" ht="15" customHeight="1" x14ac:dyDescent="0.25">
      <c r="A187" s="71"/>
      <c r="B187" s="71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  <c r="N187" s="26"/>
      <c r="O187" s="26"/>
      <c r="P187" s="25"/>
      <c r="Q187" s="25"/>
    </row>
    <row r="188" spans="1:17" ht="15" customHeight="1" x14ac:dyDescent="0.25">
      <c r="A188" s="71"/>
      <c r="B188" s="71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  <c r="N188" s="26"/>
      <c r="O188" s="26"/>
      <c r="P188" s="25"/>
      <c r="Q188" s="25"/>
    </row>
    <row r="189" spans="1:17" ht="15" customHeight="1" x14ac:dyDescent="0.25">
      <c r="A189" s="71"/>
      <c r="B189" s="71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  <c r="N189" s="26"/>
      <c r="O189" s="26"/>
      <c r="P189" s="25"/>
      <c r="Q189" s="25"/>
    </row>
    <row r="190" spans="1:17" ht="15" customHeight="1" x14ac:dyDescent="0.25">
      <c r="A190" s="71"/>
      <c r="B190" s="71"/>
      <c r="C190" s="68"/>
      <c r="D190" s="68"/>
      <c r="E190" s="68"/>
      <c r="F190" s="68"/>
      <c r="G190" s="68"/>
      <c r="H190" s="68"/>
      <c r="I190" s="68"/>
      <c r="J190" s="72"/>
      <c r="K190" s="72"/>
      <c r="L190" s="72"/>
      <c r="M190" s="72"/>
      <c r="N190" s="26"/>
      <c r="O190" s="26"/>
      <c r="P190" s="25"/>
      <c r="Q190" s="25"/>
    </row>
    <row r="191" spans="1:17" ht="15" customHeight="1" x14ac:dyDescent="0.25">
      <c r="A191" s="71"/>
      <c r="B191" s="71"/>
      <c r="C191" s="68"/>
      <c r="D191" s="68"/>
      <c r="E191" s="68"/>
      <c r="F191" s="68"/>
      <c r="G191" s="68"/>
      <c r="H191" s="68"/>
      <c r="I191" s="68"/>
      <c r="J191" s="72"/>
      <c r="K191" s="72"/>
      <c r="L191" s="72"/>
      <c r="M191" s="72"/>
      <c r="N191" s="26"/>
      <c r="O191" s="26"/>
      <c r="P191" s="25"/>
      <c r="Q191" s="25"/>
    </row>
    <row r="192" spans="1:17" ht="15" customHeight="1" x14ac:dyDescent="0.25">
      <c r="A192" s="71"/>
      <c r="B192" s="71"/>
      <c r="C192" s="68"/>
      <c r="D192" s="68"/>
      <c r="E192" s="68"/>
      <c r="F192" s="68"/>
      <c r="G192" s="68"/>
      <c r="H192" s="68"/>
      <c r="I192" s="68"/>
      <c r="J192" s="72"/>
      <c r="K192" s="72"/>
      <c r="L192" s="72"/>
      <c r="M192" s="72"/>
      <c r="N192" s="26"/>
      <c r="O192" s="26"/>
      <c r="P192" s="25"/>
      <c r="Q192" s="25"/>
    </row>
    <row r="193" spans="1:17" ht="15" customHeight="1" x14ac:dyDescent="0.25">
      <c r="A193" s="71"/>
      <c r="B193" s="71"/>
      <c r="C193" s="68"/>
      <c r="D193" s="68"/>
      <c r="E193" s="68"/>
      <c r="F193" s="68"/>
      <c r="G193" s="68"/>
      <c r="H193" s="68"/>
      <c r="I193" s="68"/>
      <c r="J193" s="72"/>
      <c r="K193" s="72"/>
      <c r="L193" s="72"/>
      <c r="M193" s="72"/>
      <c r="N193" s="26"/>
      <c r="O193" s="26"/>
      <c r="P193" s="25"/>
      <c r="Q193" s="25"/>
    </row>
    <row r="194" spans="1:17" ht="15" customHeight="1" x14ac:dyDescent="0.25">
      <c r="A194" s="71"/>
      <c r="B194" s="71"/>
      <c r="C194" s="68"/>
      <c r="D194" s="68"/>
      <c r="E194" s="68"/>
      <c r="F194" s="68"/>
      <c r="G194" s="68"/>
      <c r="H194" s="68"/>
      <c r="I194" s="68"/>
      <c r="J194" s="72"/>
      <c r="K194" s="72"/>
      <c r="L194" s="72"/>
      <c r="M194" s="72"/>
      <c r="N194" s="26"/>
      <c r="O194" s="26"/>
      <c r="P194" s="25"/>
      <c r="Q194" s="25"/>
    </row>
    <row r="195" spans="1:17" ht="15" customHeight="1" x14ac:dyDescent="0.25">
      <c r="A195" s="71"/>
      <c r="B195" s="71"/>
      <c r="C195" s="68"/>
      <c r="D195" s="68"/>
      <c r="E195" s="68"/>
      <c r="F195" s="68"/>
      <c r="G195" s="68"/>
      <c r="H195" s="68"/>
      <c r="I195" s="68"/>
      <c r="J195" s="72"/>
      <c r="K195" s="72"/>
      <c r="L195" s="72"/>
      <c r="M195" s="72"/>
      <c r="N195" s="26"/>
      <c r="O195" s="26"/>
      <c r="P195" s="25"/>
      <c r="Q195" s="25"/>
    </row>
    <row r="196" spans="1:17" ht="15" customHeight="1" x14ac:dyDescent="0.25">
      <c r="A196" s="71"/>
      <c r="B196" s="71"/>
      <c r="C196" s="68"/>
      <c r="D196" s="68"/>
      <c r="E196" s="68"/>
      <c r="F196" s="68"/>
      <c r="G196" s="68"/>
      <c r="H196" s="68"/>
      <c r="I196" s="68"/>
      <c r="J196" s="72"/>
      <c r="K196" s="72"/>
      <c r="L196" s="72"/>
      <c r="M196" s="72"/>
      <c r="N196" s="26"/>
      <c r="O196" s="26"/>
      <c r="P196" s="25"/>
      <c r="Q196" s="25"/>
    </row>
  </sheetData>
  <phoneticPr fontId="3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0"/>
  <dimension ref="A1:AB278"/>
  <sheetViews>
    <sheetView topLeftCell="A78" workbookViewId="0">
      <selection activeCell="Q13" sqref="Q13"/>
    </sheetView>
  </sheetViews>
  <sheetFormatPr defaultRowHeight="14.25" x14ac:dyDescent="0.2"/>
  <cols>
    <col min="1" max="1" width="55.375" style="23" bestFit="1" customWidth="1"/>
    <col min="2" max="2" width="24.625" style="23" bestFit="1" customWidth="1"/>
    <col min="3" max="3" width="19.875" style="23" bestFit="1" customWidth="1"/>
    <col min="4" max="4" width="18.5" style="23" customWidth="1"/>
    <col min="5" max="5" width="18.25" style="23" customWidth="1"/>
    <col min="6" max="9" width="22.125" style="23" bestFit="1" customWidth="1"/>
    <col min="10" max="10" width="19.75" style="23" bestFit="1" customWidth="1"/>
    <col min="11" max="12" width="21.5" style="23" bestFit="1" customWidth="1"/>
    <col min="13" max="13" width="20.5" style="23" bestFit="1" customWidth="1"/>
    <col min="14" max="14" width="49" style="23" bestFit="1" customWidth="1"/>
    <col min="15" max="15" width="12.625" style="23" customWidth="1"/>
    <col min="16" max="16" width="18.75" style="23" customWidth="1"/>
    <col min="17" max="17" width="11.6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729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179</v>
      </c>
      <c r="B2" s="71">
        <v>190</v>
      </c>
      <c r="C2" s="68">
        <v>0</v>
      </c>
      <c r="D2" s="68">
        <v>268.33999999999997</v>
      </c>
      <c r="E2" s="68">
        <v>210.91</v>
      </c>
      <c r="F2" s="68">
        <f t="shared" ref="F2:F43" si="0">($A$44-A2)/(ROW($A$44)-ROW(A2))</f>
        <v>13.095238095238095</v>
      </c>
      <c r="G2" s="68">
        <v>0</v>
      </c>
      <c r="H2" s="68">
        <f t="shared" ref="H2:H43" si="1">($A$44-B2)/(ROW($A$44)-ROW(B2))</f>
        <v>12.833333333333334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0.2</v>
      </c>
      <c r="P2" s="32" t="s">
        <v>39</v>
      </c>
      <c r="Q2" s="25">
        <f>LARGE(A:A,2)</f>
        <v>728</v>
      </c>
      <c r="T2" s="22">
        <v>0</v>
      </c>
      <c r="U2" s="74">
        <f t="shared" ref="U2:U33" si="3">T2-B2</f>
        <v>-190</v>
      </c>
      <c r="V2" s="70">
        <f t="shared" ref="V2:V33" si="4">ROUND(U2,0)</f>
        <v>-190</v>
      </c>
      <c r="W2" s="70">
        <v>4766</v>
      </c>
      <c r="X2" s="70">
        <f t="shared" ref="X2:X33" si="5">B2/$W$2*$W$3</f>
        <v>208.85648342425515</v>
      </c>
      <c r="Y2" s="70">
        <f t="shared" ref="Y2:Y33" si="6">X2-B2</f>
        <v>18.856483424255146</v>
      </c>
      <c r="Z2" s="70">
        <f t="shared" ref="Z2:Z33" si="7">ROUND(Y2,0)</f>
        <v>19</v>
      </c>
      <c r="AA2" s="24">
        <f t="shared" ref="AA2:AA33" si="8">IF(V2&gt;=0,V2,Z2)</f>
        <v>19</v>
      </c>
      <c r="AB2" s="67">
        <f t="shared" ref="AB2:AB33" si="9">B2+AA2</f>
        <v>209</v>
      </c>
    </row>
    <row r="3" spans="1:28" ht="15" customHeight="1" x14ac:dyDescent="0.25">
      <c r="A3" s="71">
        <v>178</v>
      </c>
      <c r="B3" s="71">
        <v>190</v>
      </c>
      <c r="C3" s="68">
        <v>0</v>
      </c>
      <c r="D3" s="68">
        <v>268.33999999999997</v>
      </c>
      <c r="E3" s="68">
        <v>210.91</v>
      </c>
      <c r="F3" s="68">
        <f t="shared" si="0"/>
        <v>13.439024390243903</v>
      </c>
      <c r="G3" s="68">
        <v>0</v>
      </c>
      <c r="H3" s="68">
        <f t="shared" si="1"/>
        <v>13.146341463414634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97</v>
      </c>
      <c r="P3" s="32" t="s">
        <v>41</v>
      </c>
      <c r="Q3" s="25">
        <f>LARGE(A:A,3)</f>
        <v>727</v>
      </c>
      <c r="T3" s="22">
        <v>0</v>
      </c>
      <c r="U3" s="74">
        <f t="shared" si="3"/>
        <v>-190</v>
      </c>
      <c r="V3" s="70">
        <f t="shared" si="4"/>
        <v>-190</v>
      </c>
      <c r="W3" s="70">
        <v>5239</v>
      </c>
      <c r="X3" s="70">
        <f t="shared" si="5"/>
        <v>208.85648342425515</v>
      </c>
      <c r="Y3" s="70">
        <f t="shared" si="6"/>
        <v>18.856483424255146</v>
      </c>
      <c r="Z3" s="70">
        <f t="shared" si="7"/>
        <v>19</v>
      </c>
      <c r="AA3" s="24">
        <f t="shared" si="8"/>
        <v>19</v>
      </c>
      <c r="AB3" s="67">
        <f t="shared" si="9"/>
        <v>209</v>
      </c>
    </row>
    <row r="4" spans="1:28" ht="15" customHeight="1" x14ac:dyDescent="0.25">
      <c r="A4" s="71">
        <v>178</v>
      </c>
      <c r="B4" s="71">
        <v>190</v>
      </c>
      <c r="C4" s="68">
        <v>0</v>
      </c>
      <c r="D4" s="68">
        <v>268.33999999999997</v>
      </c>
      <c r="E4" s="68">
        <v>210.91</v>
      </c>
      <c r="F4" s="68">
        <f t="shared" si="0"/>
        <v>13.775</v>
      </c>
      <c r="G4" s="68">
        <v>0</v>
      </c>
      <c r="H4" s="68">
        <f t="shared" si="1"/>
        <v>13.475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729</v>
      </c>
      <c r="P4" s="32" t="s">
        <v>43</v>
      </c>
      <c r="Q4" s="25">
        <f>LARGE(B:B,1)</f>
        <v>190</v>
      </c>
      <c r="T4" s="22">
        <v>0</v>
      </c>
      <c r="U4" s="74">
        <f t="shared" si="3"/>
        <v>-190</v>
      </c>
      <c r="V4" s="70">
        <f t="shared" si="4"/>
        <v>-190</v>
      </c>
      <c r="W4" s="70"/>
      <c r="X4" s="70">
        <f t="shared" si="5"/>
        <v>208.85648342425515</v>
      </c>
      <c r="Y4" s="70">
        <f t="shared" si="6"/>
        <v>18.856483424255146</v>
      </c>
      <c r="Z4" s="70">
        <f t="shared" si="7"/>
        <v>19</v>
      </c>
      <c r="AA4" s="24">
        <f t="shared" si="8"/>
        <v>19</v>
      </c>
      <c r="AB4" s="67">
        <f t="shared" si="9"/>
        <v>209</v>
      </c>
    </row>
    <row r="5" spans="1:28" ht="15" customHeight="1" x14ac:dyDescent="0.25">
      <c r="A5" s="71">
        <v>179</v>
      </c>
      <c r="B5" s="71">
        <v>190</v>
      </c>
      <c r="C5" s="68">
        <v>0</v>
      </c>
      <c r="D5" s="68">
        <v>268.33</v>
      </c>
      <c r="E5" s="68">
        <v>210.91</v>
      </c>
      <c r="F5" s="68">
        <f t="shared" si="0"/>
        <v>14.102564102564102</v>
      </c>
      <c r="G5" s="68">
        <v>0</v>
      </c>
      <c r="H5" s="68">
        <f t="shared" si="1"/>
        <v>13.820512820512821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0.52</v>
      </c>
      <c r="P5" s="32" t="s">
        <v>45</v>
      </c>
      <c r="Q5" s="25">
        <f>LARGE(B:B,2)</f>
        <v>190</v>
      </c>
      <c r="T5" s="22">
        <v>0</v>
      </c>
      <c r="U5" s="74">
        <f t="shared" si="3"/>
        <v>-190</v>
      </c>
      <c r="V5" s="70">
        <f t="shared" si="4"/>
        <v>-190</v>
      </c>
      <c r="W5" s="70"/>
      <c r="X5" s="70">
        <f t="shared" si="5"/>
        <v>208.85648342425515</v>
      </c>
      <c r="Y5" s="70">
        <f t="shared" si="6"/>
        <v>18.856483424255146</v>
      </c>
      <c r="Z5" s="70">
        <f t="shared" si="7"/>
        <v>19</v>
      </c>
      <c r="AA5" s="24">
        <f t="shared" si="8"/>
        <v>19</v>
      </c>
      <c r="AB5" s="67">
        <f t="shared" si="9"/>
        <v>209</v>
      </c>
    </row>
    <row r="6" spans="1:28" ht="15" customHeight="1" x14ac:dyDescent="0.25">
      <c r="A6" s="71">
        <v>187</v>
      </c>
      <c r="B6" s="71">
        <v>190</v>
      </c>
      <c r="C6" s="68">
        <v>0</v>
      </c>
      <c r="D6" s="68">
        <v>268.33</v>
      </c>
      <c r="E6" s="68">
        <v>210.91</v>
      </c>
      <c r="F6" s="68">
        <f t="shared" si="0"/>
        <v>14.263157894736842</v>
      </c>
      <c r="G6" s="68">
        <v>0</v>
      </c>
      <c r="H6" s="68">
        <f t="shared" si="1"/>
        <v>14.184210526315789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0.83</v>
      </c>
      <c r="P6" s="32" t="s">
        <v>47</v>
      </c>
      <c r="Q6" s="25">
        <f>LARGE(B:B,3)</f>
        <v>190</v>
      </c>
      <c r="T6" s="22">
        <v>0</v>
      </c>
      <c r="U6" s="74">
        <f t="shared" si="3"/>
        <v>-190</v>
      </c>
      <c r="V6" s="70">
        <f t="shared" si="4"/>
        <v>-190</v>
      </c>
      <c r="W6" s="70"/>
      <c r="X6" s="70">
        <f t="shared" si="5"/>
        <v>208.85648342425515</v>
      </c>
      <c r="Y6" s="70">
        <f t="shared" si="6"/>
        <v>18.856483424255146</v>
      </c>
      <c r="Z6" s="70">
        <f t="shared" si="7"/>
        <v>19</v>
      </c>
      <c r="AA6" s="24">
        <f t="shared" si="8"/>
        <v>19</v>
      </c>
      <c r="AB6" s="67">
        <f t="shared" si="9"/>
        <v>209</v>
      </c>
    </row>
    <row r="7" spans="1:28" ht="15" customHeight="1" x14ac:dyDescent="0.25">
      <c r="A7" s="71">
        <v>196</v>
      </c>
      <c r="B7" s="71">
        <v>190</v>
      </c>
      <c r="C7" s="68">
        <v>0</v>
      </c>
      <c r="D7" s="68">
        <v>268.33</v>
      </c>
      <c r="E7" s="68">
        <v>210.91</v>
      </c>
      <c r="F7" s="68">
        <f t="shared" si="0"/>
        <v>14.405405405405405</v>
      </c>
      <c r="G7" s="68">
        <v>0</v>
      </c>
      <c r="H7" s="68">
        <f t="shared" si="1"/>
        <v>14.567567567567568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1.06</v>
      </c>
      <c r="P7" s="25"/>
      <c r="Q7" s="25"/>
      <c r="T7" s="22">
        <v>0</v>
      </c>
      <c r="U7" s="74">
        <f t="shared" si="3"/>
        <v>-190</v>
      </c>
      <c r="V7" s="70">
        <f t="shared" si="4"/>
        <v>-190</v>
      </c>
      <c r="W7" s="70"/>
      <c r="X7" s="70">
        <f t="shared" si="5"/>
        <v>208.85648342425515</v>
      </c>
      <c r="Y7" s="70">
        <f t="shared" si="6"/>
        <v>18.856483424255146</v>
      </c>
      <c r="Z7" s="70">
        <f t="shared" si="7"/>
        <v>19</v>
      </c>
      <c r="AA7" s="24">
        <f t="shared" si="8"/>
        <v>19</v>
      </c>
      <c r="AB7" s="67">
        <f t="shared" si="9"/>
        <v>209</v>
      </c>
    </row>
    <row r="8" spans="1:28" ht="15" customHeight="1" x14ac:dyDescent="0.25">
      <c r="A8" s="71">
        <v>205</v>
      </c>
      <c r="B8" s="71">
        <v>190</v>
      </c>
      <c r="C8" s="68">
        <v>0</v>
      </c>
      <c r="D8" s="68">
        <v>268.33999999999997</v>
      </c>
      <c r="E8" s="68">
        <v>210.91</v>
      </c>
      <c r="F8" s="68">
        <f t="shared" si="0"/>
        <v>14.555555555555555</v>
      </c>
      <c r="G8" s="68">
        <v>0</v>
      </c>
      <c r="H8" s="68">
        <f t="shared" si="1"/>
        <v>14.972222222222221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-190</v>
      </c>
      <c r="V8" s="70">
        <f t="shared" si="4"/>
        <v>-190</v>
      </c>
      <c r="W8" s="70"/>
      <c r="X8" s="70">
        <f t="shared" si="5"/>
        <v>208.85648342425515</v>
      </c>
      <c r="Y8" s="70">
        <f t="shared" si="6"/>
        <v>18.856483424255146</v>
      </c>
      <c r="Z8" s="70">
        <f t="shared" si="7"/>
        <v>19</v>
      </c>
      <c r="AA8" s="24">
        <f t="shared" si="8"/>
        <v>19</v>
      </c>
      <c r="AB8" s="67">
        <f t="shared" si="9"/>
        <v>209</v>
      </c>
    </row>
    <row r="9" spans="1:28" ht="15" customHeight="1" x14ac:dyDescent="0.25">
      <c r="A9" s="71">
        <v>214</v>
      </c>
      <c r="B9" s="71">
        <v>190</v>
      </c>
      <c r="C9" s="68">
        <v>1.78</v>
      </c>
      <c r="D9" s="68">
        <v>268.33999999999997</v>
      </c>
      <c r="E9" s="68">
        <v>210.91</v>
      </c>
      <c r="F9" s="68">
        <f t="shared" si="0"/>
        <v>14.714285714285714</v>
      </c>
      <c r="G9" s="68">
        <v>0</v>
      </c>
      <c r="H9" s="68">
        <f t="shared" si="1"/>
        <v>15.4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-190</v>
      </c>
      <c r="V9" s="70">
        <f t="shared" si="4"/>
        <v>-190</v>
      </c>
      <c r="W9" s="70"/>
      <c r="X9" s="70">
        <f t="shared" si="5"/>
        <v>208.85648342425515</v>
      </c>
      <c r="Y9" s="70">
        <f t="shared" si="6"/>
        <v>18.856483424255146</v>
      </c>
      <c r="Z9" s="70">
        <f t="shared" si="7"/>
        <v>19</v>
      </c>
      <c r="AA9" s="24">
        <f t="shared" si="8"/>
        <v>19</v>
      </c>
      <c r="AB9" s="67">
        <f t="shared" si="9"/>
        <v>209</v>
      </c>
    </row>
    <row r="10" spans="1:28" ht="15" customHeight="1" x14ac:dyDescent="0.25">
      <c r="A10" s="71">
        <v>222</v>
      </c>
      <c r="B10" s="71">
        <v>190</v>
      </c>
      <c r="C10" s="68">
        <v>1.85</v>
      </c>
      <c r="D10" s="68">
        <v>268.33999999999997</v>
      </c>
      <c r="E10" s="68">
        <v>210.91</v>
      </c>
      <c r="F10" s="68">
        <f t="shared" si="0"/>
        <v>14.911764705882353</v>
      </c>
      <c r="G10" s="68">
        <v>0</v>
      </c>
      <c r="H10" s="68">
        <f t="shared" si="1"/>
        <v>15.852941176470589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-190</v>
      </c>
      <c r="V10" s="70">
        <f t="shared" si="4"/>
        <v>-190</v>
      </c>
      <c r="W10" s="70"/>
      <c r="X10" s="70">
        <f t="shared" si="5"/>
        <v>208.85648342425515</v>
      </c>
      <c r="Y10" s="70">
        <f t="shared" si="6"/>
        <v>18.856483424255146</v>
      </c>
      <c r="Z10" s="70">
        <f t="shared" si="7"/>
        <v>19</v>
      </c>
      <c r="AA10" s="24">
        <f t="shared" si="8"/>
        <v>19</v>
      </c>
      <c r="AB10" s="67">
        <f t="shared" si="9"/>
        <v>209</v>
      </c>
    </row>
    <row r="11" spans="1:28" ht="15" customHeight="1" x14ac:dyDescent="0.25">
      <c r="A11" s="71">
        <v>231</v>
      </c>
      <c r="B11" s="71">
        <v>190</v>
      </c>
      <c r="C11" s="68">
        <v>1.93</v>
      </c>
      <c r="D11" s="68">
        <v>268.35000000000002</v>
      </c>
      <c r="E11" s="68">
        <v>210.91</v>
      </c>
      <c r="F11" s="68">
        <f t="shared" si="0"/>
        <v>15.090909090909092</v>
      </c>
      <c r="G11" s="68">
        <v>0</v>
      </c>
      <c r="H11" s="68">
        <f t="shared" si="1"/>
        <v>16.333333333333332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268.33</v>
      </c>
      <c r="R11" s="43"/>
      <c r="S11" s="43"/>
      <c r="T11" s="22">
        <v>0</v>
      </c>
      <c r="U11" s="74">
        <f t="shared" si="3"/>
        <v>-190</v>
      </c>
      <c r="V11" s="70">
        <f t="shared" si="4"/>
        <v>-190</v>
      </c>
      <c r="W11" s="70"/>
      <c r="X11" s="70">
        <f t="shared" si="5"/>
        <v>208.85648342425515</v>
      </c>
      <c r="Y11" s="70">
        <f t="shared" si="6"/>
        <v>18.856483424255146</v>
      </c>
      <c r="Z11" s="70">
        <f t="shared" si="7"/>
        <v>19</v>
      </c>
      <c r="AA11" s="24">
        <f t="shared" si="8"/>
        <v>19</v>
      </c>
      <c r="AB11" s="67">
        <f t="shared" si="9"/>
        <v>209</v>
      </c>
    </row>
    <row r="12" spans="1:28" ht="15" customHeight="1" x14ac:dyDescent="0.25">
      <c r="A12" s="71">
        <v>240</v>
      </c>
      <c r="B12" s="71">
        <v>190</v>
      </c>
      <c r="C12" s="68">
        <v>2</v>
      </c>
      <c r="D12" s="68">
        <v>268.36</v>
      </c>
      <c r="E12" s="68">
        <v>210.91</v>
      </c>
      <c r="F12" s="68">
        <f t="shared" si="0"/>
        <v>15.28125</v>
      </c>
      <c r="G12" s="68">
        <v>0</v>
      </c>
      <c r="H12" s="68">
        <f t="shared" si="1"/>
        <v>16.84375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268.33999999999997</v>
      </c>
      <c r="R12" s="43"/>
      <c r="S12" s="43"/>
      <c r="T12" s="22">
        <v>0</v>
      </c>
      <c r="U12" s="74">
        <f t="shared" si="3"/>
        <v>-190</v>
      </c>
      <c r="V12" s="70">
        <f t="shared" si="4"/>
        <v>-190</v>
      </c>
      <c r="W12" s="70"/>
      <c r="X12" s="70">
        <f t="shared" si="5"/>
        <v>208.85648342425515</v>
      </c>
      <c r="Y12" s="70">
        <f t="shared" si="6"/>
        <v>18.856483424255146</v>
      </c>
      <c r="Z12" s="70">
        <f t="shared" si="7"/>
        <v>19</v>
      </c>
      <c r="AA12" s="24">
        <f t="shared" si="8"/>
        <v>19</v>
      </c>
      <c r="AB12" s="67">
        <f t="shared" si="9"/>
        <v>209</v>
      </c>
    </row>
    <row r="13" spans="1:28" ht="15" customHeight="1" x14ac:dyDescent="0.25">
      <c r="A13" s="71">
        <v>249</v>
      </c>
      <c r="B13" s="71">
        <v>190</v>
      </c>
      <c r="C13" s="68">
        <v>2.0699999999999998</v>
      </c>
      <c r="D13" s="68">
        <v>268.36</v>
      </c>
      <c r="E13" s="68">
        <v>210.91</v>
      </c>
      <c r="F13" s="68">
        <f t="shared" si="0"/>
        <v>15.483870967741936</v>
      </c>
      <c r="G13" s="68">
        <v>0</v>
      </c>
      <c r="H13" s="68">
        <f t="shared" si="1"/>
        <v>17.387096774193548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-190</v>
      </c>
      <c r="V13" s="70">
        <f t="shared" si="4"/>
        <v>-190</v>
      </c>
      <c r="W13" s="70"/>
      <c r="X13" s="70">
        <f t="shared" si="5"/>
        <v>208.85648342425515</v>
      </c>
      <c r="Y13" s="70">
        <f t="shared" si="6"/>
        <v>18.856483424255146</v>
      </c>
      <c r="Z13" s="70">
        <f t="shared" si="7"/>
        <v>19</v>
      </c>
      <c r="AA13" s="24">
        <f t="shared" si="8"/>
        <v>19</v>
      </c>
      <c r="AB13" s="67">
        <f t="shared" si="9"/>
        <v>209</v>
      </c>
    </row>
    <row r="14" spans="1:28" ht="15" customHeight="1" x14ac:dyDescent="0.25">
      <c r="A14" s="71">
        <v>257</v>
      </c>
      <c r="B14" s="71">
        <v>190</v>
      </c>
      <c r="C14" s="68">
        <v>2.14</v>
      </c>
      <c r="D14" s="68">
        <v>268.37</v>
      </c>
      <c r="E14" s="68">
        <v>210.91</v>
      </c>
      <c r="F14" s="68">
        <f t="shared" si="0"/>
        <v>15.733333333333333</v>
      </c>
      <c r="G14" s="68">
        <v>0</v>
      </c>
      <c r="H14" s="68">
        <f t="shared" si="1"/>
        <v>17.966666666666665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190</v>
      </c>
      <c r="R14" s="43"/>
      <c r="S14" s="43"/>
      <c r="T14" s="22">
        <v>0</v>
      </c>
      <c r="U14" s="74">
        <f t="shared" si="3"/>
        <v>-190</v>
      </c>
      <c r="V14" s="70">
        <f t="shared" si="4"/>
        <v>-190</v>
      </c>
      <c r="W14" s="70"/>
      <c r="X14" s="70">
        <f t="shared" si="5"/>
        <v>208.85648342425515</v>
      </c>
      <c r="Y14" s="70">
        <f t="shared" si="6"/>
        <v>18.856483424255146</v>
      </c>
      <c r="Z14" s="70">
        <f t="shared" si="7"/>
        <v>19</v>
      </c>
      <c r="AA14" s="24">
        <f t="shared" si="8"/>
        <v>19</v>
      </c>
      <c r="AB14" s="67">
        <f t="shared" si="9"/>
        <v>209</v>
      </c>
    </row>
    <row r="15" spans="1:28" ht="15" customHeight="1" x14ac:dyDescent="0.25">
      <c r="A15" s="71">
        <v>301</v>
      </c>
      <c r="B15" s="71">
        <v>190</v>
      </c>
      <c r="C15" s="68">
        <v>2.5099999999999998</v>
      </c>
      <c r="D15" s="68">
        <v>268.39</v>
      </c>
      <c r="E15" s="68">
        <v>210.91</v>
      </c>
      <c r="F15" s="68">
        <f t="shared" si="0"/>
        <v>14.758620689655173</v>
      </c>
      <c r="G15" s="68">
        <v>0</v>
      </c>
      <c r="H15" s="68">
        <f t="shared" si="1"/>
        <v>18.586206896551722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97</v>
      </c>
      <c r="P15" s="14" t="s">
        <v>61</v>
      </c>
      <c r="Q15" s="13">
        <f>MAX(D:D)</f>
        <v>270.48</v>
      </c>
      <c r="R15" s="43">
        <f ca="1">TREND(OFFSET('Z-V'!B1,MATCH(Q15,'Z-V'!A:A,1)-1,,2,1),OFFSET('Z-V'!A1,MATCH(Q15,'Z-V'!A:A,1)-1,,2,1),Q15)</f>
        <v>54084</v>
      </c>
      <c r="S15" s="43"/>
      <c r="T15" s="22">
        <v>0</v>
      </c>
      <c r="U15" s="74">
        <f t="shared" si="3"/>
        <v>-190</v>
      </c>
      <c r="V15" s="70">
        <f t="shared" si="4"/>
        <v>-190</v>
      </c>
      <c r="W15" s="70"/>
      <c r="X15" s="70">
        <f t="shared" si="5"/>
        <v>208.85648342425515</v>
      </c>
      <c r="Y15" s="70">
        <f t="shared" si="6"/>
        <v>18.856483424255146</v>
      </c>
      <c r="Z15" s="70">
        <f t="shared" si="7"/>
        <v>19</v>
      </c>
      <c r="AA15" s="24">
        <f t="shared" si="8"/>
        <v>19</v>
      </c>
      <c r="AB15" s="67">
        <f t="shared" si="9"/>
        <v>209</v>
      </c>
    </row>
    <row r="16" spans="1:28" ht="15" customHeight="1" x14ac:dyDescent="0.25">
      <c r="A16" s="71">
        <v>345</v>
      </c>
      <c r="B16" s="71">
        <v>190</v>
      </c>
      <c r="C16" s="68">
        <v>2.87</v>
      </c>
      <c r="D16" s="68">
        <v>268.41000000000003</v>
      </c>
      <c r="E16" s="68">
        <v>210.91</v>
      </c>
      <c r="F16" s="68">
        <f t="shared" si="0"/>
        <v>13.714285714285714</v>
      </c>
      <c r="G16" s="68">
        <v>0</v>
      </c>
      <c r="H16" s="68">
        <f t="shared" si="1"/>
        <v>19.25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6.07</v>
      </c>
      <c r="P16" s="14" t="s">
        <v>63</v>
      </c>
      <c r="Q16" s="56">
        <f>D2</f>
        <v>268.33999999999997</v>
      </c>
      <c r="R16" s="43">
        <f ca="1">TREND(OFFSET('Z-V'!B1,MATCH(Q16,'Z-V'!A:A,1)-1,,2,1),OFFSET('Z-V'!A1,MATCH(Q16,'Z-V'!A:A,1)-1,,2,1),Q16)</f>
        <v>47551.999999999884</v>
      </c>
      <c r="S16" s="43"/>
      <c r="T16" s="22">
        <v>0</v>
      </c>
      <c r="U16" s="74">
        <f t="shared" si="3"/>
        <v>-190</v>
      </c>
      <c r="V16" s="70">
        <f t="shared" si="4"/>
        <v>-190</v>
      </c>
      <c r="W16" s="70"/>
      <c r="X16" s="70">
        <f t="shared" si="5"/>
        <v>208.85648342425515</v>
      </c>
      <c r="Y16" s="70">
        <f t="shared" si="6"/>
        <v>18.856483424255146</v>
      </c>
      <c r="Z16" s="70">
        <f t="shared" si="7"/>
        <v>19</v>
      </c>
      <c r="AA16" s="24">
        <f t="shared" si="8"/>
        <v>19</v>
      </c>
      <c r="AB16" s="67">
        <f t="shared" si="9"/>
        <v>209</v>
      </c>
    </row>
    <row r="17" spans="1:28" ht="15" customHeight="1" x14ac:dyDescent="0.25">
      <c r="A17" s="71">
        <v>390</v>
      </c>
      <c r="B17" s="71">
        <v>190</v>
      </c>
      <c r="C17" s="68">
        <v>3.25</v>
      </c>
      <c r="D17" s="68">
        <v>268.43</v>
      </c>
      <c r="E17" s="68">
        <v>210.91</v>
      </c>
      <c r="F17" s="68">
        <f t="shared" si="0"/>
        <v>12.555555555555555</v>
      </c>
      <c r="G17" s="68">
        <v>0</v>
      </c>
      <c r="H17" s="68">
        <f t="shared" si="1"/>
        <v>19.962962962962962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270.48</v>
      </c>
      <c r="R17" s="43"/>
      <c r="S17" s="43"/>
      <c r="T17" s="22">
        <v>0</v>
      </c>
      <c r="U17" s="74">
        <f t="shared" si="3"/>
        <v>-190</v>
      </c>
      <c r="V17" s="70">
        <f t="shared" si="4"/>
        <v>-190</v>
      </c>
      <c r="W17" s="70"/>
      <c r="X17" s="70">
        <f t="shared" si="5"/>
        <v>208.85648342425515</v>
      </c>
      <c r="Y17" s="70">
        <f t="shared" si="6"/>
        <v>18.856483424255146</v>
      </c>
      <c r="Z17" s="70">
        <f t="shared" si="7"/>
        <v>19</v>
      </c>
      <c r="AA17" s="24">
        <f t="shared" si="8"/>
        <v>19</v>
      </c>
      <c r="AB17" s="67">
        <f t="shared" si="9"/>
        <v>209</v>
      </c>
    </row>
    <row r="18" spans="1:28" ht="15" customHeight="1" x14ac:dyDescent="0.2">
      <c r="A18" s="71">
        <v>377</v>
      </c>
      <c r="B18" s="71">
        <v>190</v>
      </c>
      <c r="C18" s="68">
        <v>3.14</v>
      </c>
      <c r="D18" s="68">
        <v>268.45999999999998</v>
      </c>
      <c r="E18" s="68">
        <v>210.91</v>
      </c>
      <c r="F18" s="68">
        <f t="shared" si="0"/>
        <v>13.538461538461538</v>
      </c>
      <c r="G18" s="68">
        <v>0</v>
      </c>
      <c r="H18" s="68">
        <f t="shared" si="1"/>
        <v>20.73076923076923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190</v>
      </c>
      <c r="R18" s="43"/>
      <c r="S18" s="43"/>
      <c r="T18" s="22">
        <v>0</v>
      </c>
      <c r="U18" s="74">
        <f t="shared" si="3"/>
        <v>-190</v>
      </c>
      <c r="V18" s="70">
        <f t="shared" si="4"/>
        <v>-190</v>
      </c>
      <c r="W18" s="70"/>
      <c r="X18" s="70">
        <f t="shared" si="5"/>
        <v>208.85648342425515</v>
      </c>
      <c r="Y18" s="70">
        <f t="shared" si="6"/>
        <v>18.856483424255146</v>
      </c>
      <c r="Z18" s="70">
        <f t="shared" si="7"/>
        <v>19</v>
      </c>
      <c r="AA18" s="24">
        <f t="shared" si="8"/>
        <v>19</v>
      </c>
      <c r="AB18" s="67">
        <f t="shared" si="9"/>
        <v>209</v>
      </c>
    </row>
    <row r="19" spans="1:28" ht="15" customHeight="1" x14ac:dyDescent="0.25">
      <c r="A19" s="71">
        <v>364</v>
      </c>
      <c r="B19" s="71">
        <v>190</v>
      </c>
      <c r="C19" s="68">
        <v>3.03</v>
      </c>
      <c r="D19" s="68">
        <v>268.48</v>
      </c>
      <c r="E19" s="68">
        <v>210.91</v>
      </c>
      <c r="F19" s="68">
        <f t="shared" si="0"/>
        <v>14.6</v>
      </c>
      <c r="G19" s="68">
        <v>0</v>
      </c>
      <c r="H19" s="68">
        <f t="shared" si="1"/>
        <v>21.56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0.97674674239893078</v>
      </c>
      <c r="R19" s="58">
        <f>MAX(AB:AB)</f>
        <v>209</v>
      </c>
      <c r="S19" s="58">
        <f>'Z-V'!P8-R19</f>
        <v>8770</v>
      </c>
      <c r="T19" s="22">
        <v>0</v>
      </c>
      <c r="U19" s="74">
        <f t="shared" si="3"/>
        <v>-190</v>
      </c>
      <c r="V19" s="70">
        <f t="shared" si="4"/>
        <v>-190</v>
      </c>
      <c r="W19" s="70"/>
      <c r="X19" s="70">
        <f t="shared" si="5"/>
        <v>208.85648342425515</v>
      </c>
      <c r="Y19" s="70">
        <f t="shared" si="6"/>
        <v>18.856483424255146</v>
      </c>
      <c r="Z19" s="70">
        <f t="shared" si="7"/>
        <v>19</v>
      </c>
      <c r="AA19" s="24">
        <f t="shared" si="8"/>
        <v>19</v>
      </c>
      <c r="AB19" s="67">
        <f t="shared" si="9"/>
        <v>209</v>
      </c>
    </row>
    <row r="20" spans="1:28" ht="15" customHeight="1" x14ac:dyDescent="0.25">
      <c r="A20" s="71">
        <v>350</v>
      </c>
      <c r="B20" s="71">
        <v>190</v>
      </c>
      <c r="C20" s="68">
        <v>2.92</v>
      </c>
      <c r="D20" s="68">
        <v>268.5</v>
      </c>
      <c r="E20" s="68">
        <v>210.91</v>
      </c>
      <c r="F20" s="68">
        <f t="shared" si="0"/>
        <v>15.791666666666666</v>
      </c>
      <c r="G20" s="68">
        <v>0</v>
      </c>
      <c r="H20" s="68">
        <f t="shared" si="1"/>
        <v>22.458333333333332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0.87798302169034947</v>
      </c>
      <c r="R20" s="43">
        <f ca="1">R15-R16</f>
        <v>6532.0000000001164</v>
      </c>
      <c r="S20" s="43">
        <f ca="1">'Z-V'!P9-R20</f>
        <v>46947.999999999884</v>
      </c>
      <c r="T20" s="22">
        <v>0</v>
      </c>
      <c r="U20" s="74">
        <f t="shared" si="3"/>
        <v>-190</v>
      </c>
      <c r="V20" s="70">
        <f t="shared" si="4"/>
        <v>-190</v>
      </c>
      <c r="W20" s="70"/>
      <c r="X20" s="70">
        <f t="shared" si="5"/>
        <v>208.85648342425515</v>
      </c>
      <c r="Y20" s="70">
        <f t="shared" si="6"/>
        <v>18.856483424255146</v>
      </c>
      <c r="Z20" s="70">
        <f t="shared" si="7"/>
        <v>19</v>
      </c>
      <c r="AA20" s="24">
        <f t="shared" si="8"/>
        <v>19</v>
      </c>
      <c r="AB20" s="67">
        <f t="shared" si="9"/>
        <v>209</v>
      </c>
    </row>
    <row r="21" spans="1:28" ht="15" customHeight="1" x14ac:dyDescent="0.25">
      <c r="A21" s="71">
        <v>342</v>
      </c>
      <c r="B21" s="71">
        <v>190</v>
      </c>
      <c r="C21" s="68">
        <v>2.85</v>
      </c>
      <c r="D21" s="68">
        <v>268.52</v>
      </c>
      <c r="E21" s="68">
        <v>210.91</v>
      </c>
      <c r="F21" s="68">
        <f t="shared" si="0"/>
        <v>16.826086956521738</v>
      </c>
      <c r="G21" s="68">
        <v>0</v>
      </c>
      <c r="H21" s="68">
        <f t="shared" si="1"/>
        <v>23.434782608695652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0.90233622658748103</v>
      </c>
      <c r="R21" s="43">
        <f>ABS(Q12-Q17)</f>
        <v>2.1400000000000432</v>
      </c>
      <c r="S21" s="43">
        <f>'Z-V'!P10-R21</f>
        <v>19.749999999999957</v>
      </c>
      <c r="T21" s="22">
        <v>0</v>
      </c>
      <c r="U21" s="74">
        <f t="shared" si="3"/>
        <v>-190</v>
      </c>
      <c r="V21" s="70">
        <f t="shared" si="4"/>
        <v>-190</v>
      </c>
      <c r="W21" s="70"/>
      <c r="X21" s="70">
        <f t="shared" si="5"/>
        <v>208.85648342425515</v>
      </c>
      <c r="Y21" s="70">
        <f t="shared" si="6"/>
        <v>18.856483424255146</v>
      </c>
      <c r="Z21" s="70">
        <f t="shared" si="7"/>
        <v>19</v>
      </c>
      <c r="AA21" s="24">
        <f t="shared" si="8"/>
        <v>19</v>
      </c>
      <c r="AB21" s="67">
        <f t="shared" si="9"/>
        <v>209</v>
      </c>
    </row>
    <row r="22" spans="1:28" ht="15" customHeight="1" x14ac:dyDescent="0.25">
      <c r="A22" s="71">
        <v>333</v>
      </c>
      <c r="B22" s="71">
        <v>190</v>
      </c>
      <c r="C22" s="68">
        <v>2.77</v>
      </c>
      <c r="D22" s="68">
        <v>268.54000000000002</v>
      </c>
      <c r="E22" s="68">
        <v>210.91</v>
      </c>
      <c r="F22" s="68">
        <f t="shared" si="0"/>
        <v>18</v>
      </c>
      <c r="G22" s="68">
        <v>0</v>
      </c>
      <c r="H22" s="68">
        <f t="shared" si="1"/>
        <v>24.5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0.93430000000000002</v>
      </c>
      <c r="R22" s="43"/>
      <c r="S22" s="43"/>
      <c r="T22" s="22">
        <v>0</v>
      </c>
      <c r="U22" s="74">
        <f t="shared" si="3"/>
        <v>-190</v>
      </c>
      <c r="V22" s="70">
        <f t="shared" si="4"/>
        <v>-190</v>
      </c>
      <c r="W22" s="70"/>
      <c r="X22" s="70">
        <f t="shared" si="5"/>
        <v>208.85648342425515</v>
      </c>
      <c r="Y22" s="70">
        <f t="shared" si="6"/>
        <v>18.856483424255146</v>
      </c>
      <c r="Z22" s="70">
        <f t="shared" si="7"/>
        <v>19</v>
      </c>
      <c r="AA22" s="24">
        <f t="shared" si="8"/>
        <v>19</v>
      </c>
      <c r="AB22" s="67">
        <f t="shared" si="9"/>
        <v>209</v>
      </c>
    </row>
    <row r="23" spans="1:28" ht="15" customHeight="1" x14ac:dyDescent="0.25">
      <c r="A23" s="71">
        <v>324</v>
      </c>
      <c r="B23" s="71">
        <v>190</v>
      </c>
      <c r="C23" s="68">
        <v>2.7</v>
      </c>
      <c r="D23" s="68">
        <v>268.55</v>
      </c>
      <c r="E23" s="68">
        <v>210.91</v>
      </c>
      <c r="F23" s="68">
        <f t="shared" si="0"/>
        <v>19.285714285714285</v>
      </c>
      <c r="G23" s="68">
        <v>0</v>
      </c>
      <c r="H23" s="68">
        <f t="shared" si="1"/>
        <v>25.666666666666668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-190</v>
      </c>
      <c r="V23" s="70">
        <f t="shared" si="4"/>
        <v>-190</v>
      </c>
      <c r="W23" s="70"/>
      <c r="X23" s="70">
        <f t="shared" si="5"/>
        <v>208.85648342425515</v>
      </c>
      <c r="Y23" s="70">
        <f t="shared" si="6"/>
        <v>18.856483424255146</v>
      </c>
      <c r="Z23" s="70">
        <f t="shared" si="7"/>
        <v>19</v>
      </c>
      <c r="AA23" s="24">
        <f t="shared" si="8"/>
        <v>19</v>
      </c>
      <c r="AB23" s="67">
        <f t="shared" si="9"/>
        <v>209</v>
      </c>
    </row>
    <row r="24" spans="1:28" ht="15" customHeight="1" x14ac:dyDescent="0.25">
      <c r="A24" s="71">
        <v>306</v>
      </c>
      <c r="B24" s="71">
        <v>190</v>
      </c>
      <c r="C24" s="68">
        <v>2.5499999999999998</v>
      </c>
      <c r="D24" s="68">
        <v>268.57</v>
      </c>
      <c r="E24" s="68">
        <v>210.91</v>
      </c>
      <c r="F24" s="68">
        <f t="shared" si="0"/>
        <v>21.15</v>
      </c>
      <c r="G24" s="68">
        <v>0</v>
      </c>
      <c r="H24" s="68">
        <f t="shared" si="1"/>
        <v>26.95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-190</v>
      </c>
      <c r="V24" s="70">
        <f t="shared" si="4"/>
        <v>-190</v>
      </c>
      <c r="W24" s="70"/>
      <c r="X24" s="70">
        <f t="shared" si="5"/>
        <v>208.85648342425515</v>
      </c>
      <c r="Y24" s="70">
        <f t="shared" si="6"/>
        <v>18.856483424255146</v>
      </c>
      <c r="Z24" s="70">
        <f t="shared" si="7"/>
        <v>19</v>
      </c>
      <c r="AA24" s="24">
        <f t="shared" si="8"/>
        <v>19</v>
      </c>
      <c r="AB24" s="67">
        <f t="shared" si="9"/>
        <v>209</v>
      </c>
    </row>
    <row r="25" spans="1:28" ht="15" customHeight="1" x14ac:dyDescent="0.25">
      <c r="A25" s="71">
        <v>289</v>
      </c>
      <c r="B25" s="71">
        <v>190</v>
      </c>
      <c r="C25" s="68">
        <v>2.41</v>
      </c>
      <c r="D25" s="68">
        <v>268.58</v>
      </c>
      <c r="E25" s="68">
        <v>210.91</v>
      </c>
      <c r="F25" s="68">
        <f t="shared" si="0"/>
        <v>23.157894736842106</v>
      </c>
      <c r="G25" s="68">
        <v>0</v>
      </c>
      <c r="H25" s="68">
        <f t="shared" si="1"/>
        <v>28.368421052631579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-190</v>
      </c>
      <c r="V25" s="70">
        <f t="shared" si="4"/>
        <v>-190</v>
      </c>
      <c r="W25" s="70"/>
      <c r="X25" s="70">
        <f t="shared" si="5"/>
        <v>208.85648342425515</v>
      </c>
      <c r="Y25" s="70">
        <f t="shared" si="6"/>
        <v>18.856483424255146</v>
      </c>
      <c r="Z25" s="70">
        <f t="shared" si="7"/>
        <v>19</v>
      </c>
      <c r="AA25" s="24">
        <f t="shared" si="8"/>
        <v>19</v>
      </c>
      <c r="AB25" s="67">
        <f t="shared" si="9"/>
        <v>209</v>
      </c>
    </row>
    <row r="26" spans="1:28" ht="15" customHeight="1" x14ac:dyDescent="0.25">
      <c r="A26" s="71">
        <v>271</v>
      </c>
      <c r="B26" s="71">
        <v>190</v>
      </c>
      <c r="C26" s="68">
        <v>2.2599999999999998</v>
      </c>
      <c r="D26" s="68">
        <v>268.58999999999997</v>
      </c>
      <c r="E26" s="68">
        <v>210.91</v>
      </c>
      <c r="F26" s="68">
        <f t="shared" si="0"/>
        <v>25.444444444444443</v>
      </c>
      <c r="G26" s="68">
        <v>0</v>
      </c>
      <c r="H26" s="68">
        <f t="shared" si="1"/>
        <v>29.944444444444443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-190</v>
      </c>
      <c r="V26" s="70">
        <f t="shared" si="4"/>
        <v>-190</v>
      </c>
      <c r="W26" s="70"/>
      <c r="X26" s="70">
        <f t="shared" si="5"/>
        <v>208.85648342425515</v>
      </c>
      <c r="Y26" s="70">
        <f t="shared" si="6"/>
        <v>18.856483424255146</v>
      </c>
      <c r="Z26" s="70">
        <f t="shared" si="7"/>
        <v>19</v>
      </c>
      <c r="AA26" s="24">
        <f t="shared" si="8"/>
        <v>19</v>
      </c>
      <c r="AB26" s="67">
        <f t="shared" si="9"/>
        <v>209</v>
      </c>
    </row>
    <row r="27" spans="1:28" ht="15" customHeight="1" x14ac:dyDescent="0.25">
      <c r="A27" s="71">
        <v>291</v>
      </c>
      <c r="B27" s="71">
        <v>190</v>
      </c>
      <c r="C27" s="68">
        <v>2.4300000000000002</v>
      </c>
      <c r="D27" s="68">
        <v>268.60000000000002</v>
      </c>
      <c r="E27" s="68">
        <v>210.91</v>
      </c>
      <c r="F27" s="68">
        <f t="shared" si="0"/>
        <v>25.764705882352942</v>
      </c>
      <c r="G27" s="68">
        <v>0</v>
      </c>
      <c r="H27" s="68">
        <f t="shared" si="1"/>
        <v>31.705882352941178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-190</v>
      </c>
      <c r="V27" s="70">
        <f t="shared" si="4"/>
        <v>-190</v>
      </c>
      <c r="W27" s="70"/>
      <c r="X27" s="70">
        <f t="shared" si="5"/>
        <v>208.85648342425515</v>
      </c>
      <c r="Y27" s="70">
        <f t="shared" si="6"/>
        <v>18.856483424255146</v>
      </c>
      <c r="Z27" s="70">
        <f t="shared" si="7"/>
        <v>19</v>
      </c>
      <c r="AA27" s="24">
        <f t="shared" si="8"/>
        <v>19</v>
      </c>
      <c r="AB27" s="67">
        <f t="shared" si="9"/>
        <v>209</v>
      </c>
    </row>
    <row r="28" spans="1:28" ht="15" customHeight="1" x14ac:dyDescent="0.25">
      <c r="A28" s="71">
        <v>311</v>
      </c>
      <c r="B28" s="71">
        <v>190</v>
      </c>
      <c r="C28" s="68">
        <v>2.59</v>
      </c>
      <c r="D28" s="68">
        <v>268.62</v>
      </c>
      <c r="E28" s="68">
        <v>210.91</v>
      </c>
      <c r="F28" s="68">
        <f t="shared" si="0"/>
        <v>26.125</v>
      </c>
      <c r="G28" s="68">
        <v>0</v>
      </c>
      <c r="H28" s="68">
        <f t="shared" si="1"/>
        <v>33.6875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-190</v>
      </c>
      <c r="V28" s="70">
        <f t="shared" si="4"/>
        <v>-190</v>
      </c>
      <c r="W28" s="70"/>
      <c r="X28" s="70">
        <f t="shared" si="5"/>
        <v>208.85648342425515</v>
      </c>
      <c r="Y28" s="70">
        <f t="shared" si="6"/>
        <v>18.856483424255146</v>
      </c>
      <c r="Z28" s="70">
        <f t="shared" si="7"/>
        <v>19</v>
      </c>
      <c r="AA28" s="24">
        <f t="shared" si="8"/>
        <v>19</v>
      </c>
      <c r="AB28" s="67">
        <f t="shared" si="9"/>
        <v>209</v>
      </c>
    </row>
    <row r="29" spans="1:28" ht="15" customHeight="1" x14ac:dyDescent="0.25">
      <c r="A29" s="71">
        <v>331</v>
      </c>
      <c r="B29" s="71">
        <v>190</v>
      </c>
      <c r="C29" s="68">
        <v>2.76</v>
      </c>
      <c r="D29" s="68">
        <v>268.64</v>
      </c>
      <c r="E29" s="68">
        <v>210.91</v>
      </c>
      <c r="F29" s="68">
        <f t="shared" si="0"/>
        <v>26.533333333333335</v>
      </c>
      <c r="G29" s="68">
        <v>0</v>
      </c>
      <c r="H29" s="68">
        <f t="shared" si="1"/>
        <v>35.93333333333333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0</v>
      </c>
      <c r="U29" s="74">
        <f t="shared" si="3"/>
        <v>-190</v>
      </c>
      <c r="V29" s="70">
        <f t="shared" si="4"/>
        <v>-190</v>
      </c>
      <c r="W29" s="70"/>
      <c r="X29" s="70">
        <f t="shared" si="5"/>
        <v>208.85648342425515</v>
      </c>
      <c r="Y29" s="70">
        <f t="shared" si="6"/>
        <v>18.856483424255146</v>
      </c>
      <c r="Z29" s="70">
        <f t="shared" si="7"/>
        <v>19</v>
      </c>
      <c r="AA29" s="24">
        <f t="shared" si="8"/>
        <v>19</v>
      </c>
      <c r="AB29" s="67">
        <f t="shared" si="9"/>
        <v>209</v>
      </c>
    </row>
    <row r="30" spans="1:28" ht="15" customHeight="1" x14ac:dyDescent="0.25">
      <c r="A30" s="71">
        <v>390</v>
      </c>
      <c r="B30" s="71">
        <v>190</v>
      </c>
      <c r="C30" s="68">
        <v>3.25</v>
      </c>
      <c r="D30" s="68">
        <v>268.66000000000003</v>
      </c>
      <c r="E30" s="68">
        <v>210.91</v>
      </c>
      <c r="F30" s="68">
        <f t="shared" si="0"/>
        <v>24.214285714285715</v>
      </c>
      <c r="G30" s="68">
        <v>0</v>
      </c>
      <c r="H30" s="68">
        <f t="shared" si="1"/>
        <v>38.5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-190</v>
      </c>
      <c r="V30" s="70">
        <f t="shared" si="4"/>
        <v>-190</v>
      </c>
      <c r="W30" s="70"/>
      <c r="X30" s="70">
        <f t="shared" si="5"/>
        <v>208.85648342425515</v>
      </c>
      <c r="Y30" s="70">
        <f t="shared" si="6"/>
        <v>18.856483424255146</v>
      </c>
      <c r="Z30" s="70">
        <f t="shared" si="7"/>
        <v>19</v>
      </c>
      <c r="AA30" s="24">
        <f t="shared" si="8"/>
        <v>19</v>
      </c>
      <c r="AB30" s="67">
        <f t="shared" si="9"/>
        <v>209</v>
      </c>
    </row>
    <row r="31" spans="1:28" ht="15" customHeight="1" x14ac:dyDescent="0.25">
      <c r="A31" s="71">
        <v>448</v>
      </c>
      <c r="B31" s="71">
        <v>190</v>
      </c>
      <c r="C31" s="68">
        <v>3.73</v>
      </c>
      <c r="D31" s="68">
        <v>268.7</v>
      </c>
      <c r="E31" s="68">
        <v>210.91</v>
      </c>
      <c r="F31" s="68">
        <f t="shared" si="0"/>
        <v>21.615384615384617</v>
      </c>
      <c r="G31" s="68">
        <v>0</v>
      </c>
      <c r="H31" s="68">
        <f t="shared" si="1"/>
        <v>41.46153846153846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-190</v>
      </c>
      <c r="V31" s="70">
        <f t="shared" si="4"/>
        <v>-190</v>
      </c>
      <c r="W31" s="70"/>
      <c r="X31" s="70">
        <f t="shared" si="5"/>
        <v>208.85648342425515</v>
      </c>
      <c r="Y31" s="70">
        <f t="shared" si="6"/>
        <v>18.856483424255146</v>
      </c>
      <c r="Z31" s="70">
        <f t="shared" si="7"/>
        <v>19</v>
      </c>
      <c r="AA31" s="24">
        <f t="shared" si="8"/>
        <v>19</v>
      </c>
      <c r="AB31" s="67">
        <f t="shared" si="9"/>
        <v>209</v>
      </c>
    </row>
    <row r="32" spans="1:28" ht="15" customHeight="1" x14ac:dyDescent="0.25">
      <c r="A32" s="71">
        <v>506</v>
      </c>
      <c r="B32" s="71">
        <v>190</v>
      </c>
      <c r="C32" s="68">
        <v>4.21</v>
      </c>
      <c r="D32" s="68">
        <v>268.74</v>
      </c>
      <c r="E32" s="68">
        <v>210.91</v>
      </c>
      <c r="F32" s="68">
        <f t="shared" si="0"/>
        <v>18.583333333333332</v>
      </c>
      <c r="G32" s="68">
        <v>0</v>
      </c>
      <c r="H32" s="68">
        <f t="shared" si="1"/>
        <v>44.916666666666664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-190</v>
      </c>
      <c r="V32" s="70">
        <f t="shared" si="4"/>
        <v>-190</v>
      </c>
      <c r="W32" s="70"/>
      <c r="X32" s="70">
        <f t="shared" si="5"/>
        <v>208.85648342425515</v>
      </c>
      <c r="Y32" s="70">
        <f t="shared" si="6"/>
        <v>18.856483424255146</v>
      </c>
      <c r="Z32" s="70">
        <f t="shared" si="7"/>
        <v>19</v>
      </c>
      <c r="AA32" s="24">
        <f t="shared" si="8"/>
        <v>19</v>
      </c>
      <c r="AB32" s="67">
        <f t="shared" si="9"/>
        <v>209</v>
      </c>
    </row>
    <row r="33" spans="1:28" ht="15" customHeight="1" x14ac:dyDescent="0.25">
      <c r="A33" s="71">
        <v>531</v>
      </c>
      <c r="B33" s="71">
        <v>190</v>
      </c>
      <c r="C33" s="68">
        <v>4.43</v>
      </c>
      <c r="D33" s="68">
        <v>268.77999999999997</v>
      </c>
      <c r="E33" s="68">
        <v>210.91</v>
      </c>
      <c r="F33" s="68">
        <f t="shared" si="0"/>
        <v>18</v>
      </c>
      <c r="G33" s="68">
        <v>0</v>
      </c>
      <c r="H33" s="68">
        <f t="shared" si="1"/>
        <v>49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-190</v>
      </c>
      <c r="V33" s="70">
        <f t="shared" si="4"/>
        <v>-190</v>
      </c>
      <c r="W33" s="70"/>
      <c r="X33" s="70">
        <f t="shared" si="5"/>
        <v>208.85648342425515</v>
      </c>
      <c r="Y33" s="70">
        <f t="shared" si="6"/>
        <v>18.856483424255146</v>
      </c>
      <c r="Z33" s="70">
        <f t="shared" si="7"/>
        <v>19</v>
      </c>
      <c r="AA33" s="24">
        <f t="shared" si="8"/>
        <v>19</v>
      </c>
      <c r="AB33" s="67">
        <f t="shared" si="9"/>
        <v>209</v>
      </c>
    </row>
    <row r="34" spans="1:28" ht="15" customHeight="1" x14ac:dyDescent="0.25">
      <c r="A34" s="71">
        <v>557</v>
      </c>
      <c r="B34" s="71">
        <v>190</v>
      </c>
      <c r="C34" s="68">
        <v>4.6399999999999997</v>
      </c>
      <c r="D34" s="68">
        <v>268.83</v>
      </c>
      <c r="E34" s="68">
        <v>210.91</v>
      </c>
      <c r="F34" s="68">
        <f t="shared" si="0"/>
        <v>17.2</v>
      </c>
      <c r="G34" s="68">
        <v>0</v>
      </c>
      <c r="H34" s="68">
        <f t="shared" si="1"/>
        <v>53.9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3">IF(RAND()&lt;0.5,0,1)</f>
        <v>0</v>
      </c>
      <c r="N34" s="26"/>
      <c r="O34" s="26"/>
      <c r="P34" s="25"/>
      <c r="Q34" s="25"/>
      <c r="T34" s="22">
        <v>0</v>
      </c>
      <c r="U34" s="74">
        <f t="shared" ref="U34:U65" si="14">T34-B34</f>
        <v>-190</v>
      </c>
      <c r="V34" s="70">
        <f t="shared" ref="V34:V65" si="15">ROUND(U34,0)</f>
        <v>-190</v>
      </c>
      <c r="W34" s="70"/>
      <c r="X34" s="70">
        <f t="shared" ref="X34:X65" si="16">B34/$W$2*$W$3</f>
        <v>208.85648342425515</v>
      </c>
      <c r="Y34" s="70">
        <f t="shared" ref="Y34:Y65" si="17">X34-B34</f>
        <v>18.856483424255146</v>
      </c>
      <c r="Z34" s="70">
        <f t="shared" ref="Z34:Z65" si="18">ROUND(Y34,0)</f>
        <v>19</v>
      </c>
      <c r="AA34" s="24">
        <f t="shared" ref="AA34:AA65" si="19">IF(V34&gt;=0,V34,Z34)</f>
        <v>19</v>
      </c>
      <c r="AB34" s="67">
        <f t="shared" ref="AB34:AB65" si="20">B34+AA34</f>
        <v>209</v>
      </c>
    </row>
    <row r="35" spans="1:28" ht="15" customHeight="1" x14ac:dyDescent="0.25">
      <c r="A35" s="71">
        <v>583</v>
      </c>
      <c r="B35" s="71">
        <v>190</v>
      </c>
      <c r="C35" s="68">
        <v>4.8600000000000003</v>
      </c>
      <c r="D35" s="68">
        <v>268.88</v>
      </c>
      <c r="E35" s="68">
        <v>210.91</v>
      </c>
      <c r="F35" s="68">
        <f t="shared" si="0"/>
        <v>16.222222222222221</v>
      </c>
      <c r="G35" s="68">
        <v>0</v>
      </c>
      <c r="H35" s="68">
        <f t="shared" si="1"/>
        <v>59.888888888888886</v>
      </c>
      <c r="I35" s="68">
        <v>0</v>
      </c>
      <c r="J35" s="72">
        <f t="shared" ref="J35:J66" si="21">IF(ABS(B35-B34)&lt;=50,1,0)</f>
        <v>1</v>
      </c>
      <c r="K35" s="72">
        <f t="shared" ref="K35:K66" si="22">IF(ABS((B35-B34))&lt;=50,1,IF((B35-B34)*(1)&gt;=0,1,-1))</f>
        <v>1</v>
      </c>
      <c r="L35" s="72">
        <f t="shared" si="12"/>
        <v>1</v>
      </c>
      <c r="M35" s="72">
        <f t="shared" ca="1" si="13"/>
        <v>0</v>
      </c>
      <c r="N35" s="26"/>
      <c r="O35" s="26"/>
      <c r="P35" s="25"/>
      <c r="Q35" s="25"/>
      <c r="T35" s="22">
        <v>0</v>
      </c>
      <c r="U35" s="74">
        <f t="shared" si="14"/>
        <v>-190</v>
      </c>
      <c r="V35" s="70">
        <f t="shared" si="15"/>
        <v>-190</v>
      </c>
      <c r="W35" s="70"/>
      <c r="X35" s="70">
        <f t="shared" si="16"/>
        <v>208.85648342425515</v>
      </c>
      <c r="Y35" s="70">
        <f t="shared" si="17"/>
        <v>18.856483424255146</v>
      </c>
      <c r="Z35" s="70">
        <f t="shared" si="18"/>
        <v>19</v>
      </c>
      <c r="AA35" s="24">
        <f t="shared" si="19"/>
        <v>19</v>
      </c>
      <c r="AB35" s="67">
        <f t="shared" si="20"/>
        <v>209</v>
      </c>
    </row>
    <row r="36" spans="1:28" ht="15" customHeight="1" x14ac:dyDescent="0.25">
      <c r="A36" s="71">
        <v>566</v>
      </c>
      <c r="B36" s="71">
        <v>190</v>
      </c>
      <c r="C36" s="68">
        <v>4.71</v>
      </c>
      <c r="D36" s="68">
        <v>268.93</v>
      </c>
      <c r="E36" s="68">
        <v>210.91</v>
      </c>
      <c r="F36" s="68">
        <f t="shared" si="0"/>
        <v>20.375</v>
      </c>
      <c r="G36" s="68">
        <v>0</v>
      </c>
      <c r="H36" s="68">
        <f t="shared" si="1"/>
        <v>67.375</v>
      </c>
      <c r="I36" s="68">
        <v>0</v>
      </c>
      <c r="J36" s="72">
        <f t="shared" si="21"/>
        <v>1</v>
      </c>
      <c r="K36" s="72">
        <f t="shared" si="22"/>
        <v>1</v>
      </c>
      <c r="L36" s="72">
        <f t="shared" si="12"/>
        <v>1</v>
      </c>
      <c r="M36" s="72">
        <f t="shared" ca="1" si="13"/>
        <v>1</v>
      </c>
      <c r="N36" s="26"/>
      <c r="O36" s="26"/>
      <c r="P36" s="25"/>
      <c r="Q36" s="25"/>
      <c r="T36" s="22">
        <v>0</v>
      </c>
      <c r="U36" s="74">
        <f t="shared" si="14"/>
        <v>-190</v>
      </c>
      <c r="V36" s="70">
        <f t="shared" si="15"/>
        <v>-190</v>
      </c>
      <c r="W36" s="70"/>
      <c r="X36" s="70">
        <f t="shared" si="16"/>
        <v>208.85648342425515</v>
      </c>
      <c r="Y36" s="70">
        <f t="shared" si="17"/>
        <v>18.856483424255146</v>
      </c>
      <c r="Z36" s="70">
        <f t="shared" si="18"/>
        <v>19</v>
      </c>
      <c r="AA36" s="24">
        <f t="shared" si="19"/>
        <v>19</v>
      </c>
      <c r="AB36" s="67">
        <f t="shared" si="20"/>
        <v>209</v>
      </c>
    </row>
    <row r="37" spans="1:28" ht="15" customHeight="1" x14ac:dyDescent="0.25">
      <c r="A37" s="71">
        <v>548</v>
      </c>
      <c r="B37" s="71">
        <v>190</v>
      </c>
      <c r="C37" s="68">
        <v>4.57</v>
      </c>
      <c r="D37" s="68">
        <v>268.97000000000003</v>
      </c>
      <c r="E37" s="68">
        <v>210.91</v>
      </c>
      <c r="F37" s="68">
        <f t="shared" si="0"/>
        <v>25.857142857142858</v>
      </c>
      <c r="G37" s="68">
        <v>0</v>
      </c>
      <c r="H37" s="68">
        <f t="shared" si="1"/>
        <v>77</v>
      </c>
      <c r="I37" s="68">
        <v>0</v>
      </c>
      <c r="J37" s="72">
        <f t="shared" si="21"/>
        <v>1</v>
      </c>
      <c r="K37" s="72">
        <f t="shared" si="22"/>
        <v>1</v>
      </c>
      <c r="L37" s="72">
        <f t="shared" si="12"/>
        <v>1</v>
      </c>
      <c r="M37" s="72">
        <f t="shared" ca="1" si="13"/>
        <v>0</v>
      </c>
      <c r="N37" s="26"/>
      <c r="O37" s="26"/>
      <c r="P37" s="25"/>
      <c r="Q37" s="25"/>
      <c r="T37" s="22">
        <v>0</v>
      </c>
      <c r="U37" s="74">
        <f t="shared" si="14"/>
        <v>-190</v>
      </c>
      <c r="V37" s="70">
        <f t="shared" si="15"/>
        <v>-190</v>
      </c>
      <c r="W37" s="70"/>
      <c r="X37" s="70">
        <f t="shared" si="16"/>
        <v>208.85648342425515</v>
      </c>
      <c r="Y37" s="70">
        <f t="shared" si="17"/>
        <v>18.856483424255146</v>
      </c>
      <c r="Z37" s="70">
        <f t="shared" si="18"/>
        <v>19</v>
      </c>
      <c r="AA37" s="24">
        <f t="shared" si="19"/>
        <v>19</v>
      </c>
      <c r="AB37" s="67">
        <f t="shared" si="20"/>
        <v>209</v>
      </c>
    </row>
    <row r="38" spans="1:28" ht="15" customHeight="1" x14ac:dyDescent="0.25">
      <c r="A38" s="71">
        <v>531</v>
      </c>
      <c r="B38" s="71">
        <v>190</v>
      </c>
      <c r="C38" s="68">
        <v>4.43</v>
      </c>
      <c r="D38" s="68">
        <v>269.02</v>
      </c>
      <c r="E38" s="68">
        <v>210.91</v>
      </c>
      <c r="F38" s="68">
        <f t="shared" si="0"/>
        <v>33</v>
      </c>
      <c r="G38" s="68">
        <v>0</v>
      </c>
      <c r="H38" s="68">
        <f t="shared" si="1"/>
        <v>89.833333333333329</v>
      </c>
      <c r="I38" s="68">
        <v>0</v>
      </c>
      <c r="J38" s="72">
        <f t="shared" si="21"/>
        <v>1</v>
      </c>
      <c r="K38" s="72">
        <f t="shared" si="22"/>
        <v>1</v>
      </c>
      <c r="L38" s="72">
        <f t="shared" si="12"/>
        <v>1</v>
      </c>
      <c r="M38" s="72">
        <f t="shared" ca="1" si="13"/>
        <v>0</v>
      </c>
      <c r="N38" s="26"/>
      <c r="O38" s="26"/>
      <c r="P38" s="25"/>
      <c r="Q38" s="25"/>
      <c r="T38" s="22">
        <v>0</v>
      </c>
      <c r="U38" s="74">
        <f t="shared" si="14"/>
        <v>-190</v>
      </c>
      <c r="V38" s="70">
        <f t="shared" si="15"/>
        <v>-190</v>
      </c>
      <c r="W38" s="70"/>
      <c r="X38" s="70">
        <f t="shared" si="16"/>
        <v>208.85648342425515</v>
      </c>
      <c r="Y38" s="70">
        <f t="shared" si="17"/>
        <v>18.856483424255146</v>
      </c>
      <c r="Z38" s="70">
        <f t="shared" si="18"/>
        <v>19</v>
      </c>
      <c r="AA38" s="24">
        <f t="shared" si="19"/>
        <v>19</v>
      </c>
      <c r="AB38" s="67">
        <f t="shared" si="20"/>
        <v>209</v>
      </c>
    </row>
    <row r="39" spans="1:28" ht="15" customHeight="1" x14ac:dyDescent="0.25">
      <c r="A39" s="71">
        <v>517</v>
      </c>
      <c r="B39" s="71">
        <v>190</v>
      </c>
      <c r="C39" s="68">
        <v>4.3099999999999996</v>
      </c>
      <c r="D39" s="68">
        <v>269.05</v>
      </c>
      <c r="E39" s="68">
        <v>210.91</v>
      </c>
      <c r="F39" s="68">
        <f t="shared" si="0"/>
        <v>42.4</v>
      </c>
      <c r="G39" s="68">
        <v>0</v>
      </c>
      <c r="H39" s="68">
        <f t="shared" si="1"/>
        <v>107.8</v>
      </c>
      <c r="I39" s="68">
        <v>0</v>
      </c>
      <c r="J39" s="72">
        <f t="shared" si="21"/>
        <v>1</v>
      </c>
      <c r="K39" s="72">
        <f t="shared" si="22"/>
        <v>1</v>
      </c>
      <c r="L39" s="72">
        <f t="shared" ref="L39:L70" si="23">IF(OR(COUNTIF(K35:K39,1)=5,COUNTIF(K35:K39,-1)=5),1,0)</f>
        <v>1</v>
      </c>
      <c r="M39" s="72">
        <f t="shared" ca="1" si="13"/>
        <v>1</v>
      </c>
      <c r="N39" s="26"/>
      <c r="O39" s="26"/>
      <c r="P39" s="25"/>
      <c r="Q39" s="25"/>
      <c r="T39" s="22">
        <v>0</v>
      </c>
      <c r="U39" s="74">
        <f t="shared" si="14"/>
        <v>-190</v>
      </c>
      <c r="V39" s="70">
        <f t="shared" si="15"/>
        <v>-190</v>
      </c>
      <c r="W39" s="70"/>
      <c r="X39" s="70">
        <f t="shared" si="16"/>
        <v>208.85648342425515</v>
      </c>
      <c r="Y39" s="70">
        <f t="shared" si="17"/>
        <v>18.856483424255146</v>
      </c>
      <c r="Z39" s="70">
        <f t="shared" si="18"/>
        <v>19</v>
      </c>
      <c r="AA39" s="24">
        <f t="shared" si="19"/>
        <v>19</v>
      </c>
      <c r="AB39" s="67">
        <f t="shared" si="20"/>
        <v>209</v>
      </c>
    </row>
    <row r="40" spans="1:28" ht="15" customHeight="1" x14ac:dyDescent="0.25">
      <c r="A40" s="71">
        <v>502</v>
      </c>
      <c r="B40" s="71">
        <v>190</v>
      </c>
      <c r="C40" s="68">
        <v>4.1900000000000004</v>
      </c>
      <c r="D40" s="68">
        <v>269.08999999999997</v>
      </c>
      <c r="E40" s="68">
        <v>210.91</v>
      </c>
      <c r="F40" s="68">
        <f t="shared" si="0"/>
        <v>56.75</v>
      </c>
      <c r="G40" s="68">
        <v>0</v>
      </c>
      <c r="H40" s="68">
        <f t="shared" si="1"/>
        <v>134.75</v>
      </c>
      <c r="I40" s="68">
        <v>0</v>
      </c>
      <c r="J40" s="72">
        <f t="shared" si="21"/>
        <v>1</v>
      </c>
      <c r="K40" s="72">
        <f t="shared" si="22"/>
        <v>1</v>
      </c>
      <c r="L40" s="72">
        <f t="shared" si="23"/>
        <v>1</v>
      </c>
      <c r="M40" s="72">
        <f t="shared" ca="1" si="13"/>
        <v>0</v>
      </c>
      <c r="N40" s="26"/>
      <c r="O40" s="26"/>
      <c r="P40" s="25"/>
      <c r="Q40" s="25"/>
      <c r="T40" s="22">
        <v>0</v>
      </c>
      <c r="U40" s="74">
        <f t="shared" si="14"/>
        <v>-190</v>
      </c>
      <c r="V40" s="70">
        <f t="shared" si="15"/>
        <v>-190</v>
      </c>
      <c r="W40" s="70"/>
      <c r="X40" s="70">
        <f t="shared" si="16"/>
        <v>208.85648342425515</v>
      </c>
      <c r="Y40" s="70">
        <f t="shared" si="17"/>
        <v>18.856483424255146</v>
      </c>
      <c r="Z40" s="70">
        <f t="shared" si="18"/>
        <v>19</v>
      </c>
      <c r="AA40" s="24">
        <f t="shared" si="19"/>
        <v>19</v>
      </c>
      <c r="AB40" s="67">
        <f t="shared" si="20"/>
        <v>209</v>
      </c>
    </row>
    <row r="41" spans="1:28" ht="15" customHeight="1" x14ac:dyDescent="0.25">
      <c r="A41" s="71">
        <v>487</v>
      </c>
      <c r="B41" s="71">
        <v>190</v>
      </c>
      <c r="C41" s="68">
        <v>4.0599999999999996</v>
      </c>
      <c r="D41" s="68">
        <v>269.12</v>
      </c>
      <c r="E41" s="68">
        <v>210.91</v>
      </c>
      <c r="F41" s="68">
        <f t="shared" si="0"/>
        <v>80.666666666666671</v>
      </c>
      <c r="G41" s="68">
        <v>0</v>
      </c>
      <c r="H41" s="68">
        <f t="shared" si="1"/>
        <v>179.66666666666666</v>
      </c>
      <c r="I41" s="68">
        <v>0</v>
      </c>
      <c r="J41" s="72">
        <f t="shared" si="21"/>
        <v>1</v>
      </c>
      <c r="K41" s="72">
        <f t="shared" si="22"/>
        <v>1</v>
      </c>
      <c r="L41" s="72">
        <f t="shared" si="23"/>
        <v>1</v>
      </c>
      <c r="M41" s="72">
        <f t="shared" ca="1" si="13"/>
        <v>1</v>
      </c>
      <c r="N41" s="26"/>
      <c r="O41" s="26"/>
      <c r="P41" s="25"/>
      <c r="Q41" s="25"/>
      <c r="T41" s="22">
        <v>0</v>
      </c>
      <c r="U41" s="74">
        <f t="shared" si="14"/>
        <v>-190</v>
      </c>
      <c r="V41" s="70">
        <f t="shared" si="15"/>
        <v>-190</v>
      </c>
      <c r="W41" s="70"/>
      <c r="X41" s="70">
        <f t="shared" si="16"/>
        <v>208.85648342425515</v>
      </c>
      <c r="Y41" s="70">
        <f t="shared" si="17"/>
        <v>18.856483424255146</v>
      </c>
      <c r="Z41" s="70">
        <f t="shared" si="18"/>
        <v>19</v>
      </c>
      <c r="AA41" s="24">
        <f t="shared" si="19"/>
        <v>19</v>
      </c>
      <c r="AB41" s="67">
        <f t="shared" si="20"/>
        <v>209</v>
      </c>
    </row>
    <row r="42" spans="1:28" ht="15" customHeight="1" x14ac:dyDescent="0.25">
      <c r="A42" s="71">
        <v>568</v>
      </c>
      <c r="B42" s="71">
        <v>190</v>
      </c>
      <c r="C42" s="68">
        <v>0</v>
      </c>
      <c r="D42" s="68">
        <v>269.17</v>
      </c>
      <c r="E42" s="68">
        <v>210.91</v>
      </c>
      <c r="F42" s="68">
        <f t="shared" si="0"/>
        <v>80.5</v>
      </c>
      <c r="G42" s="68">
        <v>0</v>
      </c>
      <c r="H42" s="68">
        <f t="shared" si="1"/>
        <v>269.5</v>
      </c>
      <c r="I42" s="68">
        <v>0</v>
      </c>
      <c r="J42" s="72">
        <f t="shared" si="21"/>
        <v>1</v>
      </c>
      <c r="K42" s="72">
        <f t="shared" si="22"/>
        <v>1</v>
      </c>
      <c r="L42" s="72">
        <f t="shared" si="23"/>
        <v>1</v>
      </c>
      <c r="M42" s="72">
        <f t="shared" ca="1" si="13"/>
        <v>0</v>
      </c>
      <c r="N42" s="26"/>
      <c r="O42" s="26"/>
      <c r="P42" s="25"/>
      <c r="Q42" s="25"/>
      <c r="T42" s="22">
        <v>0</v>
      </c>
      <c r="U42" s="74">
        <f t="shared" si="14"/>
        <v>-190</v>
      </c>
      <c r="V42" s="70">
        <f t="shared" si="15"/>
        <v>-190</v>
      </c>
      <c r="W42" s="70"/>
      <c r="X42" s="70">
        <f t="shared" si="16"/>
        <v>208.85648342425515</v>
      </c>
      <c r="Y42" s="70">
        <f t="shared" si="17"/>
        <v>18.856483424255146</v>
      </c>
      <c r="Z42" s="70">
        <f t="shared" si="18"/>
        <v>19</v>
      </c>
      <c r="AA42" s="24">
        <f t="shared" si="19"/>
        <v>19</v>
      </c>
      <c r="AB42" s="67">
        <f t="shared" si="20"/>
        <v>209</v>
      </c>
    </row>
    <row r="43" spans="1:28" ht="15" customHeight="1" x14ac:dyDescent="0.25">
      <c r="A43" s="71">
        <v>649</v>
      </c>
      <c r="B43" s="71">
        <v>190</v>
      </c>
      <c r="C43" s="68">
        <v>5.41</v>
      </c>
      <c r="D43" s="68">
        <v>269.22000000000003</v>
      </c>
      <c r="E43" s="68">
        <v>210.91</v>
      </c>
      <c r="F43" s="68">
        <f t="shared" si="0"/>
        <v>80</v>
      </c>
      <c r="G43" s="68">
        <v>0</v>
      </c>
      <c r="H43" s="68">
        <f t="shared" si="1"/>
        <v>539</v>
      </c>
      <c r="I43" s="68">
        <v>0</v>
      </c>
      <c r="J43" s="72">
        <f t="shared" si="21"/>
        <v>1</v>
      </c>
      <c r="K43" s="72">
        <f t="shared" si="22"/>
        <v>1</v>
      </c>
      <c r="L43" s="72">
        <f t="shared" si="23"/>
        <v>1</v>
      </c>
      <c r="M43" s="72">
        <f t="shared" ca="1" si="13"/>
        <v>1</v>
      </c>
      <c r="N43" s="26"/>
      <c r="O43" s="26"/>
      <c r="P43" s="25"/>
      <c r="Q43" s="25"/>
      <c r="T43" s="22">
        <v>0</v>
      </c>
      <c r="U43" s="74">
        <f t="shared" si="14"/>
        <v>-190</v>
      </c>
      <c r="V43" s="70">
        <f t="shared" si="15"/>
        <v>-190</v>
      </c>
      <c r="W43" s="70"/>
      <c r="X43" s="70">
        <f t="shared" si="16"/>
        <v>208.85648342425515</v>
      </c>
      <c r="Y43" s="70">
        <f t="shared" si="17"/>
        <v>18.856483424255146</v>
      </c>
      <c r="Z43" s="70">
        <f t="shared" si="18"/>
        <v>19</v>
      </c>
      <c r="AA43" s="24">
        <f t="shared" si="19"/>
        <v>19</v>
      </c>
      <c r="AB43" s="67">
        <f t="shared" si="20"/>
        <v>209</v>
      </c>
    </row>
    <row r="44" spans="1:28" ht="15.75" customHeight="1" x14ac:dyDescent="0.25">
      <c r="A44" s="79">
        <v>729</v>
      </c>
      <c r="B44" s="79">
        <v>190</v>
      </c>
      <c r="C44" s="68">
        <v>6.07</v>
      </c>
      <c r="D44" s="68">
        <v>269.27999999999997</v>
      </c>
      <c r="E44" s="68">
        <v>210.91</v>
      </c>
      <c r="F44" s="80">
        <v>0</v>
      </c>
      <c r="G44" s="80">
        <v>0</v>
      </c>
      <c r="H44" s="80">
        <v>0</v>
      </c>
      <c r="I44" s="80">
        <v>0</v>
      </c>
      <c r="J44" s="72">
        <f t="shared" si="21"/>
        <v>1</v>
      </c>
      <c r="K44" s="72">
        <f t="shared" si="22"/>
        <v>1</v>
      </c>
      <c r="L44" s="72">
        <f t="shared" si="23"/>
        <v>1</v>
      </c>
      <c r="M44" s="72">
        <f t="shared" ca="1" si="13"/>
        <v>0</v>
      </c>
      <c r="N44" s="26"/>
      <c r="O44" s="26"/>
      <c r="P44" s="25"/>
      <c r="Q44" s="25"/>
      <c r="T44" s="22">
        <v>0</v>
      </c>
      <c r="U44" s="74">
        <f t="shared" si="14"/>
        <v>-190</v>
      </c>
      <c r="V44" s="70">
        <f t="shared" si="15"/>
        <v>-190</v>
      </c>
      <c r="W44" s="70"/>
      <c r="X44" s="70">
        <f t="shared" si="16"/>
        <v>208.85648342425515</v>
      </c>
      <c r="Y44" s="70">
        <f t="shared" si="17"/>
        <v>18.856483424255146</v>
      </c>
      <c r="Z44" s="70">
        <f t="shared" si="18"/>
        <v>19</v>
      </c>
      <c r="AA44" s="24">
        <f t="shared" si="19"/>
        <v>19</v>
      </c>
      <c r="AB44" s="67">
        <f t="shared" si="20"/>
        <v>209</v>
      </c>
    </row>
    <row r="45" spans="1:28" ht="15.75" customHeight="1" x14ac:dyDescent="0.25">
      <c r="A45" s="71">
        <v>728</v>
      </c>
      <c r="B45" s="71">
        <v>190</v>
      </c>
      <c r="C45" s="68">
        <v>6.07</v>
      </c>
      <c r="D45" s="68">
        <v>269.35000000000002</v>
      </c>
      <c r="E45" s="68">
        <v>210.91</v>
      </c>
      <c r="F45" s="68">
        <v>0</v>
      </c>
      <c r="G45" s="68">
        <f t="shared" ref="G45:G76" si="24">($A$44-A45)/(ROW(A45)-ROW($A$44))</f>
        <v>1</v>
      </c>
      <c r="H45" s="68">
        <v>0</v>
      </c>
      <c r="I45" s="68">
        <f t="shared" ref="I45:I76" si="25">($A$44-B45)/(ROW(B45)-ROW($A$44))</f>
        <v>539</v>
      </c>
      <c r="J45" s="72">
        <f t="shared" si="21"/>
        <v>1</v>
      </c>
      <c r="K45" s="72">
        <f t="shared" si="22"/>
        <v>1</v>
      </c>
      <c r="L45" s="72">
        <f t="shared" si="23"/>
        <v>1</v>
      </c>
      <c r="M45" s="72">
        <f t="shared" ca="1" si="13"/>
        <v>0</v>
      </c>
      <c r="N45" s="26"/>
      <c r="O45" s="26"/>
      <c r="P45" s="25"/>
      <c r="Q45" s="25"/>
      <c r="T45" s="22">
        <v>0</v>
      </c>
      <c r="U45" s="74">
        <f t="shared" si="14"/>
        <v>-190</v>
      </c>
      <c r="V45" s="70">
        <f t="shared" si="15"/>
        <v>-190</v>
      </c>
      <c r="W45" s="70"/>
      <c r="X45" s="70">
        <f t="shared" si="16"/>
        <v>208.85648342425515</v>
      </c>
      <c r="Y45" s="70">
        <f t="shared" si="17"/>
        <v>18.856483424255146</v>
      </c>
      <c r="Z45" s="70">
        <f t="shared" si="18"/>
        <v>19</v>
      </c>
      <c r="AA45" s="24">
        <f t="shared" si="19"/>
        <v>19</v>
      </c>
      <c r="AB45" s="67">
        <f t="shared" si="20"/>
        <v>209</v>
      </c>
    </row>
    <row r="46" spans="1:28" ht="15.75" customHeight="1" x14ac:dyDescent="0.25">
      <c r="A46" s="71">
        <v>727</v>
      </c>
      <c r="B46" s="71">
        <v>190</v>
      </c>
      <c r="C46" s="68">
        <v>6.06</v>
      </c>
      <c r="D46" s="68">
        <v>269.41000000000003</v>
      </c>
      <c r="E46" s="68">
        <v>210.91</v>
      </c>
      <c r="F46" s="68">
        <v>0</v>
      </c>
      <c r="G46" s="68">
        <f t="shared" si="24"/>
        <v>1</v>
      </c>
      <c r="H46" s="68">
        <v>0</v>
      </c>
      <c r="I46" s="68">
        <f t="shared" si="25"/>
        <v>269.5</v>
      </c>
      <c r="J46" s="72">
        <f t="shared" si="21"/>
        <v>1</v>
      </c>
      <c r="K46" s="72">
        <f t="shared" si="22"/>
        <v>1</v>
      </c>
      <c r="L46" s="72">
        <f t="shared" si="23"/>
        <v>1</v>
      </c>
      <c r="M46" s="72">
        <f t="shared" ca="1" si="13"/>
        <v>1</v>
      </c>
      <c r="N46" s="26"/>
      <c r="O46" s="26"/>
      <c r="P46" s="25"/>
      <c r="Q46" s="25"/>
      <c r="T46" s="22">
        <v>0</v>
      </c>
      <c r="U46" s="74">
        <f t="shared" si="14"/>
        <v>-190</v>
      </c>
      <c r="V46" s="70">
        <f t="shared" si="15"/>
        <v>-190</v>
      </c>
      <c r="W46" s="70"/>
      <c r="X46" s="70">
        <f t="shared" si="16"/>
        <v>208.85648342425515</v>
      </c>
      <c r="Y46" s="70">
        <f t="shared" si="17"/>
        <v>18.856483424255146</v>
      </c>
      <c r="Z46" s="70">
        <f t="shared" si="18"/>
        <v>19</v>
      </c>
      <c r="AA46" s="24">
        <f t="shared" si="19"/>
        <v>19</v>
      </c>
      <c r="AB46" s="67">
        <f t="shared" si="20"/>
        <v>209</v>
      </c>
    </row>
    <row r="47" spans="1:28" ht="15" customHeight="1" x14ac:dyDescent="0.25">
      <c r="A47" s="71">
        <v>727</v>
      </c>
      <c r="B47" s="71">
        <v>190</v>
      </c>
      <c r="C47" s="68">
        <v>6.06</v>
      </c>
      <c r="D47" s="68">
        <v>269.47000000000003</v>
      </c>
      <c r="E47" s="68">
        <v>210.91</v>
      </c>
      <c r="F47" s="68">
        <v>0</v>
      </c>
      <c r="G47" s="68">
        <f t="shared" si="24"/>
        <v>0.66666666666666663</v>
      </c>
      <c r="H47" s="68">
        <v>0</v>
      </c>
      <c r="I47" s="68">
        <f t="shared" si="25"/>
        <v>179.66666666666666</v>
      </c>
      <c r="J47" s="72">
        <f t="shared" si="21"/>
        <v>1</v>
      </c>
      <c r="K47" s="72">
        <f t="shared" si="22"/>
        <v>1</v>
      </c>
      <c r="L47" s="72">
        <f t="shared" si="23"/>
        <v>1</v>
      </c>
      <c r="M47" s="72">
        <f t="shared" ca="1" si="13"/>
        <v>1</v>
      </c>
      <c r="N47" s="26"/>
      <c r="O47" s="26"/>
      <c r="P47" s="25"/>
      <c r="Q47" s="25"/>
      <c r="T47" s="22">
        <v>0</v>
      </c>
      <c r="U47" s="74">
        <f t="shared" si="14"/>
        <v>-190</v>
      </c>
      <c r="V47" s="70">
        <f t="shared" si="15"/>
        <v>-190</v>
      </c>
      <c r="W47" s="70"/>
      <c r="X47" s="70">
        <f t="shared" si="16"/>
        <v>208.85648342425515</v>
      </c>
      <c r="Y47" s="70">
        <f t="shared" si="17"/>
        <v>18.856483424255146</v>
      </c>
      <c r="Z47" s="70">
        <f t="shared" si="18"/>
        <v>19</v>
      </c>
      <c r="AA47" s="24">
        <f t="shared" si="19"/>
        <v>19</v>
      </c>
      <c r="AB47" s="67">
        <f t="shared" si="20"/>
        <v>209</v>
      </c>
    </row>
    <row r="48" spans="1:28" ht="15" customHeight="1" x14ac:dyDescent="0.25">
      <c r="A48" s="71">
        <v>727</v>
      </c>
      <c r="B48" s="71">
        <v>190</v>
      </c>
      <c r="C48" s="68">
        <v>6.06</v>
      </c>
      <c r="D48" s="68">
        <v>269.52999999999997</v>
      </c>
      <c r="E48" s="68">
        <v>210.91</v>
      </c>
      <c r="F48" s="68">
        <v>0</v>
      </c>
      <c r="G48" s="68">
        <f t="shared" si="24"/>
        <v>0.5</v>
      </c>
      <c r="H48" s="68">
        <v>0</v>
      </c>
      <c r="I48" s="68">
        <f t="shared" si="25"/>
        <v>134.75</v>
      </c>
      <c r="J48" s="72">
        <f t="shared" si="21"/>
        <v>1</v>
      </c>
      <c r="K48" s="72">
        <f t="shared" si="22"/>
        <v>1</v>
      </c>
      <c r="L48" s="72">
        <f t="shared" si="23"/>
        <v>1</v>
      </c>
      <c r="M48" s="72">
        <f t="shared" ca="1" si="13"/>
        <v>1</v>
      </c>
      <c r="N48" s="26"/>
      <c r="O48" s="26"/>
      <c r="P48" s="25"/>
      <c r="Q48" s="25"/>
      <c r="T48" s="22">
        <v>0</v>
      </c>
      <c r="U48" s="74">
        <f t="shared" si="14"/>
        <v>-190</v>
      </c>
      <c r="V48" s="70">
        <f t="shared" si="15"/>
        <v>-190</v>
      </c>
      <c r="W48" s="70"/>
      <c r="X48" s="70">
        <f t="shared" si="16"/>
        <v>208.85648342425515</v>
      </c>
      <c r="Y48" s="70">
        <f t="shared" si="17"/>
        <v>18.856483424255146</v>
      </c>
      <c r="Z48" s="70">
        <f t="shared" si="18"/>
        <v>19</v>
      </c>
      <c r="AA48" s="24">
        <f t="shared" si="19"/>
        <v>19</v>
      </c>
      <c r="AB48" s="67">
        <f t="shared" si="20"/>
        <v>209</v>
      </c>
    </row>
    <row r="49" spans="1:28" ht="15" customHeight="1" x14ac:dyDescent="0.25">
      <c r="A49" s="71">
        <v>727</v>
      </c>
      <c r="B49" s="71">
        <v>190</v>
      </c>
      <c r="C49" s="68">
        <v>6.06</v>
      </c>
      <c r="D49" s="68">
        <v>269.60000000000002</v>
      </c>
      <c r="E49" s="68">
        <v>210.91</v>
      </c>
      <c r="F49" s="68">
        <v>0</v>
      </c>
      <c r="G49" s="68">
        <f t="shared" si="24"/>
        <v>0.4</v>
      </c>
      <c r="H49" s="68">
        <v>0</v>
      </c>
      <c r="I49" s="68">
        <f t="shared" si="25"/>
        <v>107.8</v>
      </c>
      <c r="J49" s="72">
        <f t="shared" si="21"/>
        <v>1</v>
      </c>
      <c r="K49" s="72">
        <f t="shared" si="22"/>
        <v>1</v>
      </c>
      <c r="L49" s="72">
        <f t="shared" si="23"/>
        <v>1</v>
      </c>
      <c r="M49" s="72">
        <f t="shared" ca="1" si="13"/>
        <v>1</v>
      </c>
      <c r="N49" s="26"/>
      <c r="O49" s="26"/>
      <c r="P49" s="25"/>
      <c r="Q49" s="25"/>
      <c r="T49" s="22">
        <v>0</v>
      </c>
      <c r="U49" s="74">
        <f t="shared" si="14"/>
        <v>-190</v>
      </c>
      <c r="V49" s="70">
        <f t="shared" si="15"/>
        <v>-190</v>
      </c>
      <c r="W49" s="70"/>
      <c r="X49" s="70">
        <f t="shared" si="16"/>
        <v>208.85648342425515</v>
      </c>
      <c r="Y49" s="70">
        <f t="shared" si="17"/>
        <v>18.856483424255146</v>
      </c>
      <c r="Z49" s="70">
        <f t="shared" si="18"/>
        <v>19</v>
      </c>
      <c r="AA49" s="24">
        <f t="shared" si="19"/>
        <v>19</v>
      </c>
      <c r="AB49" s="67">
        <f t="shared" si="20"/>
        <v>209</v>
      </c>
    </row>
    <row r="50" spans="1:28" ht="15" customHeight="1" x14ac:dyDescent="0.25">
      <c r="A50" s="71">
        <v>727</v>
      </c>
      <c r="B50" s="71">
        <v>190</v>
      </c>
      <c r="C50" s="68">
        <v>6.06</v>
      </c>
      <c r="D50" s="68">
        <v>269.66000000000003</v>
      </c>
      <c r="E50" s="68">
        <v>210.91</v>
      </c>
      <c r="F50" s="68">
        <v>0</v>
      </c>
      <c r="G50" s="68">
        <f t="shared" si="24"/>
        <v>0.33333333333333331</v>
      </c>
      <c r="H50" s="68">
        <v>0</v>
      </c>
      <c r="I50" s="68">
        <f t="shared" si="25"/>
        <v>89.833333333333329</v>
      </c>
      <c r="J50" s="72">
        <f t="shared" si="21"/>
        <v>1</v>
      </c>
      <c r="K50" s="72">
        <f t="shared" si="22"/>
        <v>1</v>
      </c>
      <c r="L50" s="72">
        <f t="shared" si="23"/>
        <v>1</v>
      </c>
      <c r="M50" s="72">
        <f t="shared" ca="1" si="13"/>
        <v>0</v>
      </c>
      <c r="N50" s="26"/>
      <c r="O50" s="26"/>
      <c r="P50" s="25"/>
      <c r="Q50" s="25"/>
      <c r="T50" s="22">
        <v>0</v>
      </c>
      <c r="U50" s="74">
        <f t="shared" si="14"/>
        <v>-190</v>
      </c>
      <c r="V50" s="70">
        <f t="shared" si="15"/>
        <v>-190</v>
      </c>
      <c r="W50" s="70"/>
      <c r="X50" s="70">
        <f t="shared" si="16"/>
        <v>208.85648342425515</v>
      </c>
      <c r="Y50" s="70">
        <f t="shared" si="17"/>
        <v>18.856483424255146</v>
      </c>
      <c r="Z50" s="70">
        <f t="shared" si="18"/>
        <v>19</v>
      </c>
      <c r="AA50" s="24">
        <f t="shared" si="19"/>
        <v>19</v>
      </c>
      <c r="AB50" s="67">
        <f t="shared" si="20"/>
        <v>209</v>
      </c>
    </row>
    <row r="51" spans="1:28" ht="15" customHeight="1" x14ac:dyDescent="0.25">
      <c r="A51" s="71">
        <v>708</v>
      </c>
      <c r="B51" s="71">
        <v>190</v>
      </c>
      <c r="C51" s="68">
        <v>5.9</v>
      </c>
      <c r="D51" s="68">
        <v>269.72000000000003</v>
      </c>
      <c r="E51" s="68">
        <v>210.91</v>
      </c>
      <c r="F51" s="68">
        <v>0</v>
      </c>
      <c r="G51" s="68">
        <f t="shared" si="24"/>
        <v>3</v>
      </c>
      <c r="H51" s="68">
        <v>0</v>
      </c>
      <c r="I51" s="68">
        <f t="shared" si="25"/>
        <v>77</v>
      </c>
      <c r="J51" s="72">
        <f t="shared" si="21"/>
        <v>1</v>
      </c>
      <c r="K51" s="72">
        <f t="shared" si="22"/>
        <v>1</v>
      </c>
      <c r="L51" s="72">
        <f t="shared" si="23"/>
        <v>1</v>
      </c>
      <c r="M51" s="72">
        <f t="shared" ca="1" si="13"/>
        <v>1</v>
      </c>
      <c r="N51" s="26"/>
      <c r="O51" s="26"/>
      <c r="P51" s="25"/>
      <c r="Q51" s="25"/>
      <c r="T51" s="22">
        <v>0</v>
      </c>
      <c r="U51" s="74">
        <f t="shared" si="14"/>
        <v>-190</v>
      </c>
      <c r="V51" s="70">
        <f t="shared" si="15"/>
        <v>-190</v>
      </c>
      <c r="W51" s="70"/>
      <c r="X51" s="70">
        <f t="shared" si="16"/>
        <v>208.85648342425515</v>
      </c>
      <c r="Y51" s="70">
        <f t="shared" si="17"/>
        <v>18.856483424255146</v>
      </c>
      <c r="Z51" s="70">
        <f t="shared" si="18"/>
        <v>19</v>
      </c>
      <c r="AA51" s="24">
        <f t="shared" si="19"/>
        <v>19</v>
      </c>
      <c r="AB51" s="67">
        <f t="shared" si="20"/>
        <v>209</v>
      </c>
    </row>
    <row r="52" spans="1:28" ht="15" customHeight="1" x14ac:dyDescent="0.25">
      <c r="A52" s="71">
        <v>689</v>
      </c>
      <c r="B52" s="71">
        <v>190</v>
      </c>
      <c r="C52" s="68">
        <v>5.74</v>
      </c>
      <c r="D52" s="68">
        <v>269.77999999999997</v>
      </c>
      <c r="E52" s="68">
        <v>210.91</v>
      </c>
      <c r="F52" s="68">
        <v>0</v>
      </c>
      <c r="G52" s="68">
        <f t="shared" si="24"/>
        <v>5</v>
      </c>
      <c r="H52" s="68">
        <v>0</v>
      </c>
      <c r="I52" s="68">
        <f t="shared" si="25"/>
        <v>67.375</v>
      </c>
      <c r="J52" s="72">
        <f t="shared" si="21"/>
        <v>1</v>
      </c>
      <c r="K52" s="72">
        <f t="shared" si="22"/>
        <v>1</v>
      </c>
      <c r="L52" s="72">
        <f t="shared" si="23"/>
        <v>1</v>
      </c>
      <c r="M52" s="72">
        <f t="shared" ca="1" si="13"/>
        <v>0</v>
      </c>
      <c r="N52" s="26"/>
      <c r="O52" s="26"/>
      <c r="P52" s="25"/>
      <c r="Q52" s="25"/>
      <c r="T52" s="22">
        <v>0</v>
      </c>
      <c r="U52" s="74">
        <f t="shared" si="14"/>
        <v>-190</v>
      </c>
      <c r="V52" s="70">
        <f t="shared" si="15"/>
        <v>-190</v>
      </c>
      <c r="W52" s="70"/>
      <c r="X52" s="70">
        <f t="shared" si="16"/>
        <v>208.85648342425515</v>
      </c>
      <c r="Y52" s="70">
        <f t="shared" si="17"/>
        <v>18.856483424255146</v>
      </c>
      <c r="Z52" s="70">
        <f t="shared" si="18"/>
        <v>19</v>
      </c>
      <c r="AA52" s="24">
        <f t="shared" si="19"/>
        <v>19</v>
      </c>
      <c r="AB52" s="67">
        <f t="shared" si="20"/>
        <v>209</v>
      </c>
    </row>
    <row r="53" spans="1:28" ht="15" customHeight="1" x14ac:dyDescent="0.25">
      <c r="A53" s="71">
        <v>670</v>
      </c>
      <c r="B53" s="71">
        <v>190</v>
      </c>
      <c r="C53" s="68">
        <v>5.58</v>
      </c>
      <c r="D53" s="68">
        <v>269.83</v>
      </c>
      <c r="E53" s="68">
        <v>210.91</v>
      </c>
      <c r="F53" s="68">
        <v>0</v>
      </c>
      <c r="G53" s="68">
        <f t="shared" si="24"/>
        <v>6.5555555555555554</v>
      </c>
      <c r="H53" s="68">
        <v>0</v>
      </c>
      <c r="I53" s="68">
        <f t="shared" si="25"/>
        <v>59.888888888888886</v>
      </c>
      <c r="J53" s="72">
        <f t="shared" si="21"/>
        <v>1</v>
      </c>
      <c r="K53" s="72">
        <f t="shared" si="22"/>
        <v>1</v>
      </c>
      <c r="L53" s="72">
        <f t="shared" si="23"/>
        <v>1</v>
      </c>
      <c r="M53" s="72">
        <f t="shared" ca="1" si="13"/>
        <v>0</v>
      </c>
      <c r="N53" s="26"/>
      <c r="O53" s="26"/>
      <c r="P53" s="25"/>
      <c r="Q53" s="25"/>
      <c r="T53" s="22">
        <v>0</v>
      </c>
      <c r="U53" s="74">
        <f t="shared" si="14"/>
        <v>-190</v>
      </c>
      <c r="V53" s="70">
        <f t="shared" si="15"/>
        <v>-190</v>
      </c>
      <c r="W53" s="70"/>
      <c r="X53" s="70">
        <f t="shared" si="16"/>
        <v>208.85648342425515</v>
      </c>
      <c r="Y53" s="70">
        <f t="shared" si="17"/>
        <v>18.856483424255146</v>
      </c>
      <c r="Z53" s="70">
        <f t="shared" si="18"/>
        <v>19</v>
      </c>
      <c r="AA53" s="24">
        <f t="shared" si="19"/>
        <v>19</v>
      </c>
      <c r="AB53" s="67">
        <f t="shared" si="20"/>
        <v>209</v>
      </c>
    </row>
    <row r="54" spans="1:28" ht="15" customHeight="1" x14ac:dyDescent="0.25">
      <c r="A54" s="71">
        <v>638</v>
      </c>
      <c r="B54" s="71">
        <v>190</v>
      </c>
      <c r="C54" s="68">
        <v>5.32</v>
      </c>
      <c r="D54" s="68">
        <v>269.88</v>
      </c>
      <c r="E54" s="68">
        <v>210.91</v>
      </c>
      <c r="F54" s="68">
        <v>0</v>
      </c>
      <c r="G54" s="68">
        <f t="shared" si="24"/>
        <v>9.1</v>
      </c>
      <c r="H54" s="68">
        <v>0</v>
      </c>
      <c r="I54" s="68">
        <f t="shared" si="25"/>
        <v>53.9</v>
      </c>
      <c r="J54" s="72">
        <f t="shared" si="21"/>
        <v>1</v>
      </c>
      <c r="K54" s="72">
        <f t="shared" si="22"/>
        <v>1</v>
      </c>
      <c r="L54" s="72">
        <f t="shared" si="23"/>
        <v>1</v>
      </c>
      <c r="M54" s="72">
        <f t="shared" ca="1" si="13"/>
        <v>0</v>
      </c>
      <c r="N54" s="26"/>
      <c r="O54" s="26"/>
      <c r="P54" s="25"/>
      <c r="Q54" s="25"/>
      <c r="T54" s="22">
        <v>0</v>
      </c>
      <c r="U54" s="74">
        <f t="shared" si="14"/>
        <v>-190</v>
      </c>
      <c r="V54" s="70">
        <f t="shared" si="15"/>
        <v>-190</v>
      </c>
      <c r="W54" s="70"/>
      <c r="X54" s="70">
        <f t="shared" si="16"/>
        <v>208.85648342425515</v>
      </c>
      <c r="Y54" s="70">
        <f t="shared" si="17"/>
        <v>18.856483424255146</v>
      </c>
      <c r="Z54" s="70">
        <f t="shared" si="18"/>
        <v>19</v>
      </c>
      <c r="AA54" s="24">
        <f t="shared" si="19"/>
        <v>19</v>
      </c>
      <c r="AB54" s="67">
        <f t="shared" si="20"/>
        <v>209</v>
      </c>
    </row>
    <row r="55" spans="1:28" ht="15" customHeight="1" x14ac:dyDescent="0.25">
      <c r="A55" s="71">
        <v>607</v>
      </c>
      <c r="B55" s="71">
        <v>190</v>
      </c>
      <c r="C55" s="68">
        <v>5.0599999999999996</v>
      </c>
      <c r="D55" s="68">
        <v>269.93</v>
      </c>
      <c r="E55" s="68">
        <v>210.91</v>
      </c>
      <c r="F55" s="68">
        <v>0</v>
      </c>
      <c r="G55" s="68">
        <f t="shared" si="24"/>
        <v>11.090909090909092</v>
      </c>
      <c r="H55" s="68">
        <v>0</v>
      </c>
      <c r="I55" s="68">
        <f t="shared" si="25"/>
        <v>49</v>
      </c>
      <c r="J55" s="72">
        <f t="shared" si="21"/>
        <v>1</v>
      </c>
      <c r="K55" s="72">
        <f t="shared" si="22"/>
        <v>1</v>
      </c>
      <c r="L55" s="72">
        <f t="shared" si="23"/>
        <v>1</v>
      </c>
      <c r="M55" s="72">
        <f t="shared" ca="1" si="13"/>
        <v>0</v>
      </c>
      <c r="N55" s="26"/>
      <c r="O55" s="26"/>
      <c r="P55" s="25"/>
      <c r="Q55" s="25"/>
      <c r="T55" s="22">
        <v>0</v>
      </c>
      <c r="U55" s="74">
        <f t="shared" si="14"/>
        <v>-190</v>
      </c>
      <c r="V55" s="70">
        <f t="shared" si="15"/>
        <v>-190</v>
      </c>
      <c r="W55" s="70"/>
      <c r="X55" s="70">
        <f t="shared" si="16"/>
        <v>208.85648342425515</v>
      </c>
      <c r="Y55" s="70">
        <f t="shared" si="17"/>
        <v>18.856483424255146</v>
      </c>
      <c r="Z55" s="70">
        <f t="shared" si="18"/>
        <v>19</v>
      </c>
      <c r="AA55" s="24">
        <f t="shared" si="19"/>
        <v>19</v>
      </c>
      <c r="AB55" s="67">
        <f t="shared" si="20"/>
        <v>209</v>
      </c>
    </row>
    <row r="56" spans="1:28" ht="15" customHeight="1" x14ac:dyDescent="0.25">
      <c r="A56" s="71">
        <v>575</v>
      </c>
      <c r="B56" s="71">
        <v>190</v>
      </c>
      <c r="C56" s="68">
        <v>4.79</v>
      </c>
      <c r="D56" s="68">
        <v>269.98</v>
      </c>
      <c r="E56" s="68">
        <v>210.91</v>
      </c>
      <c r="F56" s="68">
        <v>0</v>
      </c>
      <c r="G56" s="68">
        <f t="shared" si="24"/>
        <v>12.833333333333334</v>
      </c>
      <c r="H56" s="68">
        <v>0</v>
      </c>
      <c r="I56" s="68">
        <f t="shared" si="25"/>
        <v>44.916666666666664</v>
      </c>
      <c r="J56" s="72">
        <f t="shared" si="21"/>
        <v>1</v>
      </c>
      <c r="K56" s="72">
        <f t="shared" si="22"/>
        <v>1</v>
      </c>
      <c r="L56" s="72">
        <f t="shared" si="23"/>
        <v>1</v>
      </c>
      <c r="M56" s="72">
        <f t="shared" ca="1" si="13"/>
        <v>0</v>
      </c>
      <c r="N56" s="26"/>
      <c r="O56" s="26"/>
      <c r="P56" s="25"/>
      <c r="Q56" s="25"/>
      <c r="T56" s="22">
        <v>0</v>
      </c>
      <c r="U56" s="74">
        <f t="shared" si="14"/>
        <v>-190</v>
      </c>
      <c r="V56" s="70">
        <f t="shared" si="15"/>
        <v>-190</v>
      </c>
      <c r="W56" s="70"/>
      <c r="X56" s="70">
        <f t="shared" si="16"/>
        <v>208.85648342425515</v>
      </c>
      <c r="Y56" s="70">
        <f t="shared" si="17"/>
        <v>18.856483424255146</v>
      </c>
      <c r="Z56" s="70">
        <f t="shared" si="18"/>
        <v>19</v>
      </c>
      <c r="AA56" s="24">
        <f t="shared" si="19"/>
        <v>19</v>
      </c>
      <c r="AB56" s="67">
        <f t="shared" si="20"/>
        <v>209</v>
      </c>
    </row>
    <row r="57" spans="1:28" ht="15" customHeight="1" x14ac:dyDescent="0.25">
      <c r="A57" s="71">
        <v>557</v>
      </c>
      <c r="B57" s="71">
        <v>190</v>
      </c>
      <c r="C57" s="68">
        <v>4.6399999999999997</v>
      </c>
      <c r="D57" s="68">
        <v>270.02</v>
      </c>
      <c r="E57" s="68">
        <v>210.91</v>
      </c>
      <c r="F57" s="68">
        <v>0</v>
      </c>
      <c r="G57" s="68">
        <f t="shared" si="24"/>
        <v>13.23076923076923</v>
      </c>
      <c r="H57" s="68">
        <v>0</v>
      </c>
      <c r="I57" s="68">
        <f t="shared" si="25"/>
        <v>41.46153846153846</v>
      </c>
      <c r="J57" s="72">
        <f t="shared" si="21"/>
        <v>1</v>
      </c>
      <c r="K57" s="72">
        <f t="shared" si="22"/>
        <v>1</v>
      </c>
      <c r="L57" s="72">
        <f t="shared" si="23"/>
        <v>1</v>
      </c>
      <c r="M57" s="72">
        <f t="shared" ca="1" si="13"/>
        <v>1</v>
      </c>
      <c r="N57" s="26"/>
      <c r="O57" s="26"/>
      <c r="P57" s="25"/>
      <c r="Q57" s="25"/>
      <c r="T57" s="22">
        <v>0</v>
      </c>
      <c r="U57" s="74">
        <f t="shared" si="14"/>
        <v>-190</v>
      </c>
      <c r="V57" s="70">
        <f t="shared" si="15"/>
        <v>-190</v>
      </c>
      <c r="W57" s="70"/>
      <c r="X57" s="70">
        <f t="shared" si="16"/>
        <v>208.85648342425515</v>
      </c>
      <c r="Y57" s="70">
        <f t="shared" si="17"/>
        <v>18.856483424255146</v>
      </c>
      <c r="Z57" s="70">
        <f t="shared" si="18"/>
        <v>19</v>
      </c>
      <c r="AA57" s="24">
        <f t="shared" si="19"/>
        <v>19</v>
      </c>
      <c r="AB57" s="67">
        <f t="shared" si="20"/>
        <v>209</v>
      </c>
    </row>
    <row r="58" spans="1:28" ht="15" customHeight="1" x14ac:dyDescent="0.25">
      <c r="A58" s="71">
        <v>538</v>
      </c>
      <c r="B58" s="71">
        <v>190</v>
      </c>
      <c r="C58" s="68">
        <v>0</v>
      </c>
      <c r="D58" s="68">
        <v>270.06</v>
      </c>
      <c r="E58" s="68">
        <v>210.91</v>
      </c>
      <c r="F58" s="68">
        <v>0</v>
      </c>
      <c r="G58" s="68">
        <f t="shared" si="24"/>
        <v>13.642857142857142</v>
      </c>
      <c r="H58" s="68">
        <v>0</v>
      </c>
      <c r="I58" s="68">
        <f t="shared" si="25"/>
        <v>38.5</v>
      </c>
      <c r="J58" s="72">
        <f t="shared" si="21"/>
        <v>1</v>
      </c>
      <c r="K58" s="72">
        <f t="shared" si="22"/>
        <v>1</v>
      </c>
      <c r="L58" s="72">
        <f t="shared" si="23"/>
        <v>1</v>
      </c>
      <c r="M58" s="72">
        <f t="shared" ca="1" si="13"/>
        <v>0</v>
      </c>
      <c r="N58" s="26"/>
      <c r="O58" s="26"/>
      <c r="P58" s="25"/>
      <c r="Q58" s="25"/>
      <c r="T58" s="22">
        <v>0</v>
      </c>
      <c r="U58" s="74">
        <f t="shared" si="14"/>
        <v>-190</v>
      </c>
      <c r="V58" s="70">
        <f t="shared" si="15"/>
        <v>-190</v>
      </c>
      <c r="W58" s="70"/>
      <c r="X58" s="70">
        <f t="shared" si="16"/>
        <v>208.85648342425515</v>
      </c>
      <c r="Y58" s="70">
        <f t="shared" si="17"/>
        <v>18.856483424255146</v>
      </c>
      <c r="Z58" s="70">
        <f t="shared" si="18"/>
        <v>19</v>
      </c>
      <c r="AA58" s="24">
        <f t="shared" si="19"/>
        <v>19</v>
      </c>
      <c r="AB58" s="67">
        <f t="shared" si="20"/>
        <v>209</v>
      </c>
    </row>
    <row r="59" spans="1:28" ht="15" customHeight="1" x14ac:dyDescent="0.25">
      <c r="A59" s="71">
        <v>521</v>
      </c>
      <c r="B59" s="71">
        <v>190</v>
      </c>
      <c r="C59" s="68">
        <v>4.34</v>
      </c>
      <c r="D59" s="68">
        <v>270.08999999999997</v>
      </c>
      <c r="E59" s="68">
        <v>210.91</v>
      </c>
      <c r="F59" s="68">
        <v>0</v>
      </c>
      <c r="G59" s="68">
        <f t="shared" si="24"/>
        <v>13.866666666666667</v>
      </c>
      <c r="H59" s="68">
        <v>0</v>
      </c>
      <c r="I59" s="68">
        <f t="shared" si="25"/>
        <v>35.93333333333333</v>
      </c>
      <c r="J59" s="72">
        <f t="shared" si="21"/>
        <v>1</v>
      </c>
      <c r="K59" s="72">
        <f t="shared" si="22"/>
        <v>1</v>
      </c>
      <c r="L59" s="72">
        <f t="shared" si="23"/>
        <v>1</v>
      </c>
      <c r="M59" s="72">
        <f t="shared" ca="1" si="13"/>
        <v>1</v>
      </c>
      <c r="N59" s="26"/>
      <c r="O59" s="26"/>
      <c r="P59" s="25"/>
      <c r="Q59" s="25"/>
      <c r="T59" s="22">
        <v>0</v>
      </c>
      <c r="U59" s="74">
        <f t="shared" si="14"/>
        <v>-190</v>
      </c>
      <c r="V59" s="70">
        <f t="shared" si="15"/>
        <v>-190</v>
      </c>
      <c r="W59" s="70"/>
      <c r="X59" s="70">
        <f t="shared" si="16"/>
        <v>208.85648342425515</v>
      </c>
      <c r="Y59" s="70">
        <f t="shared" si="17"/>
        <v>18.856483424255146</v>
      </c>
      <c r="Z59" s="70">
        <f t="shared" si="18"/>
        <v>19</v>
      </c>
      <c r="AA59" s="24">
        <f t="shared" si="19"/>
        <v>19</v>
      </c>
      <c r="AB59" s="67">
        <f t="shared" si="20"/>
        <v>209</v>
      </c>
    </row>
    <row r="60" spans="1:28" ht="15" customHeight="1" x14ac:dyDescent="0.25">
      <c r="A60" s="71">
        <v>512</v>
      </c>
      <c r="B60" s="71">
        <v>190</v>
      </c>
      <c r="C60" s="68">
        <v>4.2699999999999996</v>
      </c>
      <c r="D60" s="68">
        <v>270.13</v>
      </c>
      <c r="E60" s="68">
        <v>210.91</v>
      </c>
      <c r="F60" s="68">
        <v>0</v>
      </c>
      <c r="G60" s="68">
        <f t="shared" si="24"/>
        <v>13.5625</v>
      </c>
      <c r="H60" s="68">
        <v>0</v>
      </c>
      <c r="I60" s="68">
        <f t="shared" si="25"/>
        <v>33.6875</v>
      </c>
      <c r="J60" s="72">
        <f t="shared" si="21"/>
        <v>1</v>
      </c>
      <c r="K60" s="72">
        <f t="shared" si="22"/>
        <v>1</v>
      </c>
      <c r="L60" s="72">
        <f t="shared" si="23"/>
        <v>1</v>
      </c>
      <c r="M60" s="72">
        <f t="shared" ca="1" si="13"/>
        <v>1</v>
      </c>
      <c r="N60" s="26"/>
      <c r="O60" s="26"/>
      <c r="P60" s="25"/>
      <c r="Q60" s="25"/>
      <c r="T60" s="22">
        <v>0</v>
      </c>
      <c r="U60" s="74">
        <f t="shared" si="14"/>
        <v>-190</v>
      </c>
      <c r="V60" s="70">
        <f t="shared" si="15"/>
        <v>-190</v>
      </c>
      <c r="W60" s="70"/>
      <c r="X60" s="70">
        <f t="shared" si="16"/>
        <v>208.85648342425515</v>
      </c>
      <c r="Y60" s="70">
        <f t="shared" si="17"/>
        <v>18.856483424255146</v>
      </c>
      <c r="Z60" s="70">
        <f t="shared" si="18"/>
        <v>19</v>
      </c>
      <c r="AA60" s="24">
        <f t="shared" si="19"/>
        <v>19</v>
      </c>
      <c r="AB60" s="67">
        <f t="shared" si="20"/>
        <v>209</v>
      </c>
    </row>
    <row r="61" spans="1:28" ht="15" customHeight="1" x14ac:dyDescent="0.25">
      <c r="A61" s="71">
        <v>503</v>
      </c>
      <c r="B61" s="71">
        <v>190</v>
      </c>
      <c r="C61" s="68">
        <v>4.1900000000000004</v>
      </c>
      <c r="D61" s="68">
        <v>270.16000000000003</v>
      </c>
      <c r="E61" s="68">
        <v>210.91</v>
      </c>
      <c r="F61" s="68">
        <v>0</v>
      </c>
      <c r="G61" s="68">
        <f t="shared" si="24"/>
        <v>13.294117647058824</v>
      </c>
      <c r="H61" s="68">
        <v>0</v>
      </c>
      <c r="I61" s="68">
        <f t="shared" si="25"/>
        <v>31.705882352941178</v>
      </c>
      <c r="J61" s="72">
        <f t="shared" si="21"/>
        <v>1</v>
      </c>
      <c r="K61" s="72">
        <f t="shared" si="22"/>
        <v>1</v>
      </c>
      <c r="L61" s="72">
        <f t="shared" si="23"/>
        <v>1</v>
      </c>
      <c r="M61" s="72">
        <f t="shared" ca="1" si="13"/>
        <v>1</v>
      </c>
      <c r="N61" s="26"/>
      <c r="O61" s="26"/>
      <c r="P61" s="25"/>
      <c r="Q61" s="25"/>
      <c r="T61" s="22">
        <v>0</v>
      </c>
      <c r="U61" s="74">
        <f t="shared" si="14"/>
        <v>-190</v>
      </c>
      <c r="V61" s="70">
        <f t="shared" si="15"/>
        <v>-190</v>
      </c>
      <c r="W61" s="70"/>
      <c r="X61" s="70">
        <f t="shared" si="16"/>
        <v>208.85648342425515</v>
      </c>
      <c r="Y61" s="70">
        <f t="shared" si="17"/>
        <v>18.856483424255146</v>
      </c>
      <c r="Z61" s="70">
        <f t="shared" si="18"/>
        <v>19</v>
      </c>
      <c r="AA61" s="24">
        <f t="shared" si="19"/>
        <v>19</v>
      </c>
      <c r="AB61" s="67">
        <f t="shared" si="20"/>
        <v>209</v>
      </c>
    </row>
    <row r="62" spans="1:28" ht="15" customHeight="1" x14ac:dyDescent="0.25">
      <c r="A62" s="71">
        <v>494</v>
      </c>
      <c r="B62" s="71">
        <v>190</v>
      </c>
      <c r="C62" s="68">
        <v>4.12</v>
      </c>
      <c r="D62" s="68">
        <v>270.2</v>
      </c>
      <c r="E62" s="68">
        <v>210.91</v>
      </c>
      <c r="F62" s="68">
        <v>0</v>
      </c>
      <c r="G62" s="68">
        <f t="shared" si="24"/>
        <v>13.055555555555555</v>
      </c>
      <c r="H62" s="68">
        <v>0</v>
      </c>
      <c r="I62" s="68">
        <f t="shared" si="25"/>
        <v>29.944444444444443</v>
      </c>
      <c r="J62" s="72">
        <f t="shared" si="21"/>
        <v>1</v>
      </c>
      <c r="K62" s="72">
        <f t="shared" si="22"/>
        <v>1</v>
      </c>
      <c r="L62" s="72">
        <f t="shared" si="23"/>
        <v>1</v>
      </c>
      <c r="M62" s="72">
        <f t="shared" ca="1" si="13"/>
        <v>0</v>
      </c>
      <c r="N62" s="26"/>
      <c r="O62" s="26"/>
      <c r="P62" s="25"/>
      <c r="Q62" s="25"/>
      <c r="T62" s="22">
        <v>0</v>
      </c>
      <c r="U62" s="74">
        <f t="shared" si="14"/>
        <v>-190</v>
      </c>
      <c r="V62" s="70">
        <f t="shared" si="15"/>
        <v>-190</v>
      </c>
      <c r="W62" s="70"/>
      <c r="X62" s="70">
        <f t="shared" si="16"/>
        <v>208.85648342425515</v>
      </c>
      <c r="Y62" s="70">
        <f t="shared" si="17"/>
        <v>18.856483424255146</v>
      </c>
      <c r="Z62" s="70">
        <f t="shared" si="18"/>
        <v>19</v>
      </c>
      <c r="AA62" s="24">
        <f t="shared" si="19"/>
        <v>19</v>
      </c>
      <c r="AB62" s="67">
        <f t="shared" si="20"/>
        <v>209</v>
      </c>
    </row>
    <row r="63" spans="1:28" ht="15" customHeight="1" x14ac:dyDescent="0.25">
      <c r="A63" s="71">
        <v>486</v>
      </c>
      <c r="B63" s="71">
        <v>190</v>
      </c>
      <c r="C63" s="68">
        <v>4.05</v>
      </c>
      <c r="D63" s="68">
        <v>270.23</v>
      </c>
      <c r="E63" s="68">
        <v>210.91</v>
      </c>
      <c r="F63" s="68">
        <v>0</v>
      </c>
      <c r="G63" s="68">
        <f t="shared" si="24"/>
        <v>12.789473684210526</v>
      </c>
      <c r="H63" s="68">
        <v>0</v>
      </c>
      <c r="I63" s="68">
        <f t="shared" si="25"/>
        <v>28.368421052631579</v>
      </c>
      <c r="J63" s="72">
        <f t="shared" si="21"/>
        <v>1</v>
      </c>
      <c r="K63" s="72">
        <f t="shared" si="22"/>
        <v>1</v>
      </c>
      <c r="L63" s="72">
        <f t="shared" si="23"/>
        <v>1</v>
      </c>
      <c r="M63" s="72">
        <f t="shared" ca="1" si="13"/>
        <v>1</v>
      </c>
      <c r="N63" s="26"/>
      <c r="O63" s="26"/>
      <c r="P63" s="25"/>
      <c r="Q63" s="25"/>
      <c r="T63" s="22">
        <v>0</v>
      </c>
      <c r="U63" s="74">
        <f t="shared" si="14"/>
        <v>-190</v>
      </c>
      <c r="V63" s="70">
        <f t="shared" si="15"/>
        <v>-190</v>
      </c>
      <c r="W63" s="70"/>
      <c r="X63" s="70">
        <f t="shared" si="16"/>
        <v>208.85648342425515</v>
      </c>
      <c r="Y63" s="70">
        <f t="shared" si="17"/>
        <v>18.856483424255146</v>
      </c>
      <c r="Z63" s="70">
        <f t="shared" si="18"/>
        <v>19</v>
      </c>
      <c r="AA63" s="24">
        <f t="shared" si="19"/>
        <v>19</v>
      </c>
      <c r="AB63" s="67">
        <f t="shared" si="20"/>
        <v>209</v>
      </c>
    </row>
    <row r="64" spans="1:28" ht="15" customHeight="1" x14ac:dyDescent="0.25">
      <c r="A64" s="71">
        <v>478</v>
      </c>
      <c r="B64" s="71">
        <v>190</v>
      </c>
      <c r="C64" s="68">
        <v>3.99</v>
      </c>
      <c r="D64" s="68">
        <v>270.26</v>
      </c>
      <c r="E64" s="68">
        <v>210.91</v>
      </c>
      <c r="F64" s="68">
        <v>0</v>
      </c>
      <c r="G64" s="68">
        <f t="shared" si="24"/>
        <v>12.55</v>
      </c>
      <c r="H64" s="68">
        <v>0</v>
      </c>
      <c r="I64" s="68">
        <f t="shared" si="25"/>
        <v>26.95</v>
      </c>
      <c r="J64" s="72">
        <f t="shared" si="21"/>
        <v>1</v>
      </c>
      <c r="K64" s="72">
        <f t="shared" si="22"/>
        <v>1</v>
      </c>
      <c r="L64" s="72">
        <f t="shared" si="23"/>
        <v>1</v>
      </c>
      <c r="M64" s="72">
        <f t="shared" ca="1" si="13"/>
        <v>0</v>
      </c>
      <c r="N64" s="26"/>
      <c r="O64" s="26"/>
      <c r="P64" s="25"/>
      <c r="Q64" s="25"/>
      <c r="T64" s="22">
        <v>0</v>
      </c>
      <c r="U64" s="74">
        <f t="shared" si="14"/>
        <v>-190</v>
      </c>
      <c r="V64" s="70">
        <f t="shared" si="15"/>
        <v>-190</v>
      </c>
      <c r="W64" s="70"/>
      <c r="X64" s="70">
        <f t="shared" si="16"/>
        <v>208.85648342425515</v>
      </c>
      <c r="Y64" s="70">
        <f t="shared" si="17"/>
        <v>18.856483424255146</v>
      </c>
      <c r="Z64" s="70">
        <f t="shared" si="18"/>
        <v>19</v>
      </c>
      <c r="AA64" s="24">
        <f t="shared" si="19"/>
        <v>19</v>
      </c>
      <c r="AB64" s="67">
        <f t="shared" si="20"/>
        <v>209</v>
      </c>
    </row>
    <row r="65" spans="1:28" ht="15" customHeight="1" x14ac:dyDescent="0.25">
      <c r="A65" s="71">
        <v>470</v>
      </c>
      <c r="B65" s="71">
        <v>190</v>
      </c>
      <c r="C65" s="68">
        <v>3.92</v>
      </c>
      <c r="D65" s="68">
        <v>270.29000000000002</v>
      </c>
      <c r="E65" s="68">
        <v>210.91</v>
      </c>
      <c r="F65" s="68">
        <v>0</v>
      </c>
      <c r="G65" s="68">
        <f t="shared" si="24"/>
        <v>12.333333333333334</v>
      </c>
      <c r="H65" s="68">
        <v>0</v>
      </c>
      <c r="I65" s="68">
        <f t="shared" si="25"/>
        <v>25.666666666666668</v>
      </c>
      <c r="J65" s="72">
        <f t="shared" si="21"/>
        <v>1</v>
      </c>
      <c r="K65" s="72">
        <f t="shared" si="22"/>
        <v>1</v>
      </c>
      <c r="L65" s="72">
        <f t="shared" si="23"/>
        <v>1</v>
      </c>
      <c r="M65" s="72">
        <f t="shared" ca="1" si="13"/>
        <v>0</v>
      </c>
      <c r="N65" s="26"/>
      <c r="O65" s="26"/>
      <c r="P65" s="25"/>
      <c r="Q65" s="25"/>
      <c r="T65" s="22">
        <v>0</v>
      </c>
      <c r="U65" s="74">
        <f t="shared" si="14"/>
        <v>-190</v>
      </c>
      <c r="V65" s="70">
        <f t="shared" si="15"/>
        <v>-190</v>
      </c>
      <c r="W65" s="70"/>
      <c r="X65" s="70">
        <f t="shared" si="16"/>
        <v>208.85648342425515</v>
      </c>
      <c r="Y65" s="70">
        <f t="shared" si="17"/>
        <v>18.856483424255146</v>
      </c>
      <c r="Z65" s="70">
        <f t="shared" si="18"/>
        <v>19</v>
      </c>
      <c r="AA65" s="24">
        <f t="shared" si="19"/>
        <v>19</v>
      </c>
      <c r="AB65" s="67">
        <f t="shared" si="20"/>
        <v>209</v>
      </c>
    </row>
    <row r="66" spans="1:28" ht="15" customHeight="1" x14ac:dyDescent="0.25">
      <c r="A66" s="71">
        <v>400</v>
      </c>
      <c r="B66" s="71">
        <v>190</v>
      </c>
      <c r="C66" s="68">
        <v>3.33</v>
      </c>
      <c r="D66" s="68">
        <v>270.31</v>
      </c>
      <c r="E66" s="68">
        <v>210.91</v>
      </c>
      <c r="F66" s="68">
        <v>0</v>
      </c>
      <c r="G66" s="68">
        <f t="shared" si="24"/>
        <v>14.954545454545455</v>
      </c>
      <c r="H66" s="68">
        <v>0</v>
      </c>
      <c r="I66" s="68">
        <f t="shared" si="25"/>
        <v>24.5</v>
      </c>
      <c r="J66" s="72">
        <f t="shared" si="21"/>
        <v>1</v>
      </c>
      <c r="K66" s="72">
        <f t="shared" si="22"/>
        <v>1</v>
      </c>
      <c r="L66" s="72">
        <f t="shared" si="23"/>
        <v>1</v>
      </c>
      <c r="M66" s="72">
        <f t="shared" ref="M66:M98" ca="1" si="26">IF(RAND()&lt;0.5,0,1)</f>
        <v>1</v>
      </c>
      <c r="N66" s="26"/>
      <c r="O66" s="26"/>
      <c r="P66" s="25"/>
      <c r="Q66" s="25"/>
      <c r="T66" s="22">
        <v>0</v>
      </c>
      <c r="U66" s="74">
        <f t="shared" ref="U66:U97" si="27">T66-B66</f>
        <v>-190</v>
      </c>
      <c r="V66" s="70">
        <f t="shared" ref="V66:V97" si="28">ROUND(U66,0)</f>
        <v>-190</v>
      </c>
      <c r="W66" s="70"/>
      <c r="X66" s="70">
        <f t="shared" ref="X66:X98" si="29">B66/$W$2*$W$3</f>
        <v>208.85648342425515</v>
      </c>
      <c r="Y66" s="70">
        <f t="shared" ref="Y66:Y97" si="30">X66-B66</f>
        <v>18.856483424255146</v>
      </c>
      <c r="Z66" s="70">
        <f t="shared" ref="Z66:Z97" si="31">ROUND(Y66,0)</f>
        <v>19</v>
      </c>
      <c r="AA66" s="24">
        <f t="shared" ref="AA66:AA97" si="32">IF(V66&gt;=0,V66,Z66)</f>
        <v>19</v>
      </c>
      <c r="AB66" s="67">
        <f t="shared" ref="AB66:AB97" si="33">B66+AA66</f>
        <v>209</v>
      </c>
    </row>
    <row r="67" spans="1:28" ht="15" customHeight="1" x14ac:dyDescent="0.25">
      <c r="A67" s="71">
        <v>330</v>
      </c>
      <c r="B67" s="71">
        <v>190</v>
      </c>
      <c r="C67" s="68">
        <v>2.75</v>
      </c>
      <c r="D67" s="68">
        <v>270.33</v>
      </c>
      <c r="E67" s="68">
        <v>210.91</v>
      </c>
      <c r="F67" s="68">
        <v>0</v>
      </c>
      <c r="G67" s="68">
        <f t="shared" si="24"/>
        <v>17.347826086956523</v>
      </c>
      <c r="H67" s="68">
        <v>0</v>
      </c>
      <c r="I67" s="68">
        <f t="shared" si="25"/>
        <v>23.434782608695652</v>
      </c>
      <c r="J67" s="72">
        <f t="shared" ref="J67:J98" si="34">IF(ABS(B67-B66)&lt;=50,1,0)</f>
        <v>1</v>
      </c>
      <c r="K67" s="72">
        <f t="shared" ref="K67:K98" si="35">IF(ABS((B67-B66))&lt;=50,1,IF((B67-B66)*(1)&gt;=0,1,-1))</f>
        <v>1</v>
      </c>
      <c r="L67" s="72">
        <f t="shared" si="23"/>
        <v>1</v>
      </c>
      <c r="M67" s="72">
        <f t="shared" ca="1" si="26"/>
        <v>0</v>
      </c>
      <c r="N67" s="26"/>
      <c r="O67" s="26"/>
      <c r="P67" s="25"/>
      <c r="Q67" s="25"/>
      <c r="T67" s="22">
        <v>0</v>
      </c>
      <c r="U67" s="74">
        <f t="shared" si="27"/>
        <v>-190</v>
      </c>
      <c r="V67" s="70">
        <f t="shared" si="28"/>
        <v>-190</v>
      </c>
      <c r="W67" s="70"/>
      <c r="X67" s="70">
        <f t="shared" si="29"/>
        <v>208.85648342425515</v>
      </c>
      <c r="Y67" s="70">
        <f t="shared" si="30"/>
        <v>18.856483424255146</v>
      </c>
      <c r="Z67" s="70">
        <f t="shared" si="31"/>
        <v>19</v>
      </c>
      <c r="AA67" s="24">
        <f t="shared" si="32"/>
        <v>19</v>
      </c>
      <c r="AB67" s="67">
        <f t="shared" si="33"/>
        <v>209</v>
      </c>
    </row>
    <row r="68" spans="1:28" ht="15" customHeight="1" x14ac:dyDescent="0.25">
      <c r="A68" s="71">
        <v>258</v>
      </c>
      <c r="B68" s="71">
        <v>190</v>
      </c>
      <c r="C68" s="68">
        <v>2.15</v>
      </c>
      <c r="D68" s="68">
        <v>270.33999999999997</v>
      </c>
      <c r="E68" s="68">
        <v>210.91</v>
      </c>
      <c r="F68" s="68">
        <v>0</v>
      </c>
      <c r="G68" s="68">
        <f t="shared" si="24"/>
        <v>19.625</v>
      </c>
      <c r="H68" s="68">
        <v>0</v>
      </c>
      <c r="I68" s="68">
        <f t="shared" si="25"/>
        <v>22.458333333333332</v>
      </c>
      <c r="J68" s="72">
        <f t="shared" si="34"/>
        <v>1</v>
      </c>
      <c r="K68" s="72">
        <f t="shared" si="35"/>
        <v>1</v>
      </c>
      <c r="L68" s="72">
        <f t="shared" si="23"/>
        <v>1</v>
      </c>
      <c r="M68" s="72">
        <f t="shared" ca="1" si="26"/>
        <v>0</v>
      </c>
      <c r="N68" s="26"/>
      <c r="O68" s="26"/>
      <c r="P68" s="25"/>
      <c r="Q68" s="25"/>
      <c r="T68" s="22">
        <v>0</v>
      </c>
      <c r="U68" s="74">
        <f t="shared" si="27"/>
        <v>-190</v>
      </c>
      <c r="V68" s="70">
        <f t="shared" si="28"/>
        <v>-190</v>
      </c>
      <c r="W68" s="70"/>
      <c r="X68" s="70">
        <f t="shared" si="29"/>
        <v>208.85648342425515</v>
      </c>
      <c r="Y68" s="70">
        <f t="shared" si="30"/>
        <v>18.856483424255146</v>
      </c>
      <c r="Z68" s="70">
        <f t="shared" si="31"/>
        <v>19</v>
      </c>
      <c r="AA68" s="24">
        <f t="shared" si="32"/>
        <v>19</v>
      </c>
      <c r="AB68" s="67">
        <f t="shared" si="33"/>
        <v>209</v>
      </c>
    </row>
    <row r="69" spans="1:28" ht="15" customHeight="1" x14ac:dyDescent="0.25">
      <c r="A69" s="71">
        <v>267</v>
      </c>
      <c r="B69" s="71">
        <v>190</v>
      </c>
      <c r="C69" s="68">
        <v>2.23</v>
      </c>
      <c r="D69" s="68">
        <v>270.33999999999997</v>
      </c>
      <c r="E69" s="68">
        <v>210.91</v>
      </c>
      <c r="F69" s="68">
        <v>0</v>
      </c>
      <c r="G69" s="68">
        <f t="shared" si="24"/>
        <v>18.48</v>
      </c>
      <c r="H69" s="68">
        <v>0</v>
      </c>
      <c r="I69" s="68">
        <f t="shared" si="25"/>
        <v>21.56</v>
      </c>
      <c r="J69" s="72">
        <f t="shared" si="34"/>
        <v>1</v>
      </c>
      <c r="K69" s="72">
        <f t="shared" si="35"/>
        <v>1</v>
      </c>
      <c r="L69" s="72">
        <f t="shared" si="23"/>
        <v>1</v>
      </c>
      <c r="M69" s="72">
        <f t="shared" ca="1" si="26"/>
        <v>0</v>
      </c>
      <c r="N69" s="26"/>
      <c r="O69" s="26"/>
      <c r="P69" s="25"/>
      <c r="Q69" s="25"/>
      <c r="T69" s="22">
        <v>0</v>
      </c>
      <c r="U69" s="74">
        <f t="shared" si="27"/>
        <v>-190</v>
      </c>
      <c r="V69" s="70">
        <f t="shared" si="28"/>
        <v>-190</v>
      </c>
      <c r="W69" s="70"/>
      <c r="X69" s="70">
        <f t="shared" si="29"/>
        <v>208.85648342425515</v>
      </c>
      <c r="Y69" s="70">
        <f t="shared" si="30"/>
        <v>18.856483424255146</v>
      </c>
      <c r="Z69" s="70">
        <f t="shared" si="31"/>
        <v>19</v>
      </c>
      <c r="AA69" s="24">
        <f t="shared" si="32"/>
        <v>19</v>
      </c>
      <c r="AB69" s="67">
        <f t="shared" si="33"/>
        <v>209</v>
      </c>
    </row>
    <row r="70" spans="1:28" ht="15" customHeight="1" x14ac:dyDescent="0.25">
      <c r="A70" s="71">
        <v>276</v>
      </c>
      <c r="B70" s="71">
        <v>190</v>
      </c>
      <c r="C70" s="68">
        <v>2.2999999999999998</v>
      </c>
      <c r="D70" s="68">
        <v>270.35000000000002</v>
      </c>
      <c r="E70" s="68">
        <v>210.91</v>
      </c>
      <c r="F70" s="68">
        <v>0</v>
      </c>
      <c r="G70" s="68">
        <f t="shared" si="24"/>
        <v>17.423076923076923</v>
      </c>
      <c r="H70" s="68">
        <v>0</v>
      </c>
      <c r="I70" s="68">
        <f t="shared" si="25"/>
        <v>20.73076923076923</v>
      </c>
      <c r="J70" s="72">
        <f t="shared" si="34"/>
        <v>1</v>
      </c>
      <c r="K70" s="72">
        <f t="shared" si="35"/>
        <v>1</v>
      </c>
      <c r="L70" s="72">
        <f t="shared" si="23"/>
        <v>1</v>
      </c>
      <c r="M70" s="72">
        <f t="shared" ca="1" si="26"/>
        <v>1</v>
      </c>
      <c r="N70" s="26"/>
      <c r="O70" s="26"/>
      <c r="P70" s="25"/>
      <c r="Q70" s="25"/>
      <c r="T70" s="22">
        <v>0</v>
      </c>
      <c r="U70" s="74">
        <f t="shared" si="27"/>
        <v>-190</v>
      </c>
      <c r="V70" s="70">
        <f t="shared" si="28"/>
        <v>-190</v>
      </c>
      <c r="W70" s="70"/>
      <c r="X70" s="70">
        <f t="shared" si="29"/>
        <v>208.85648342425515</v>
      </c>
      <c r="Y70" s="70">
        <f t="shared" si="30"/>
        <v>18.856483424255146</v>
      </c>
      <c r="Z70" s="70">
        <f t="shared" si="31"/>
        <v>19</v>
      </c>
      <c r="AA70" s="24">
        <f t="shared" si="32"/>
        <v>19</v>
      </c>
      <c r="AB70" s="67">
        <f t="shared" si="33"/>
        <v>209</v>
      </c>
    </row>
    <row r="71" spans="1:28" ht="15" customHeight="1" x14ac:dyDescent="0.25">
      <c r="A71" s="71">
        <v>284</v>
      </c>
      <c r="B71" s="71">
        <v>190</v>
      </c>
      <c r="C71" s="68">
        <v>2.37</v>
      </c>
      <c r="D71" s="68">
        <v>270.36</v>
      </c>
      <c r="E71" s="68">
        <v>210.91</v>
      </c>
      <c r="F71" s="68">
        <v>0</v>
      </c>
      <c r="G71" s="68">
        <f t="shared" si="24"/>
        <v>16.481481481481481</v>
      </c>
      <c r="H71" s="68">
        <v>0</v>
      </c>
      <c r="I71" s="68">
        <f t="shared" si="25"/>
        <v>19.962962962962962</v>
      </c>
      <c r="J71" s="72">
        <f t="shared" si="34"/>
        <v>1</v>
      </c>
      <c r="K71" s="72">
        <f t="shared" si="35"/>
        <v>1</v>
      </c>
      <c r="L71" s="72">
        <f t="shared" ref="L71:L98" si="36">IF(OR(COUNTIF(K67:K71,1)=5,COUNTIF(K67:K71,-1)=5),1,0)</f>
        <v>1</v>
      </c>
      <c r="M71" s="72">
        <f t="shared" ca="1" si="26"/>
        <v>0</v>
      </c>
      <c r="N71" s="26"/>
      <c r="O71" s="26"/>
      <c r="P71" s="25"/>
      <c r="Q71" s="25"/>
      <c r="T71" s="22">
        <v>0</v>
      </c>
      <c r="U71" s="74">
        <f t="shared" si="27"/>
        <v>-190</v>
      </c>
      <c r="V71" s="70">
        <f t="shared" si="28"/>
        <v>-190</v>
      </c>
      <c r="W71" s="70"/>
      <c r="X71" s="70">
        <f t="shared" si="29"/>
        <v>208.85648342425515</v>
      </c>
      <c r="Y71" s="70">
        <f t="shared" si="30"/>
        <v>18.856483424255146</v>
      </c>
      <c r="Z71" s="70">
        <f t="shared" si="31"/>
        <v>19</v>
      </c>
      <c r="AA71" s="24">
        <f t="shared" si="32"/>
        <v>19</v>
      </c>
      <c r="AB71" s="67">
        <f t="shared" si="33"/>
        <v>209</v>
      </c>
    </row>
    <row r="72" spans="1:28" ht="15" customHeight="1" x14ac:dyDescent="0.25">
      <c r="A72" s="71">
        <v>286</v>
      </c>
      <c r="B72" s="71">
        <v>190</v>
      </c>
      <c r="C72" s="68">
        <v>2.38</v>
      </c>
      <c r="D72" s="68">
        <v>270.37</v>
      </c>
      <c r="E72" s="68">
        <v>210.91</v>
      </c>
      <c r="F72" s="68">
        <v>0</v>
      </c>
      <c r="G72" s="68">
        <f t="shared" si="24"/>
        <v>15.821428571428571</v>
      </c>
      <c r="H72" s="68">
        <v>0</v>
      </c>
      <c r="I72" s="68">
        <f t="shared" si="25"/>
        <v>19.25</v>
      </c>
      <c r="J72" s="72">
        <f t="shared" si="34"/>
        <v>1</v>
      </c>
      <c r="K72" s="72">
        <f t="shared" si="35"/>
        <v>1</v>
      </c>
      <c r="L72" s="72">
        <f t="shared" si="36"/>
        <v>1</v>
      </c>
      <c r="M72" s="72">
        <f t="shared" ca="1" si="26"/>
        <v>1</v>
      </c>
      <c r="N72" s="26"/>
      <c r="O72" s="26"/>
      <c r="P72" s="25"/>
      <c r="Q72" s="25"/>
      <c r="T72" s="22">
        <v>0</v>
      </c>
      <c r="U72" s="74">
        <f t="shared" si="27"/>
        <v>-190</v>
      </c>
      <c r="V72" s="70">
        <f t="shared" si="28"/>
        <v>-190</v>
      </c>
      <c r="W72" s="70"/>
      <c r="X72" s="70">
        <f t="shared" si="29"/>
        <v>208.85648342425515</v>
      </c>
      <c r="Y72" s="70">
        <f t="shared" si="30"/>
        <v>18.856483424255146</v>
      </c>
      <c r="Z72" s="70">
        <f t="shared" si="31"/>
        <v>19</v>
      </c>
      <c r="AA72" s="24">
        <f t="shared" si="32"/>
        <v>19</v>
      </c>
      <c r="AB72" s="67">
        <f t="shared" si="33"/>
        <v>209</v>
      </c>
    </row>
    <row r="73" spans="1:28" ht="15" customHeight="1" x14ac:dyDescent="0.25">
      <c r="A73" s="71">
        <v>287</v>
      </c>
      <c r="B73" s="71">
        <v>190</v>
      </c>
      <c r="C73" s="68">
        <v>2.39</v>
      </c>
      <c r="D73" s="68">
        <v>270.38</v>
      </c>
      <c r="E73" s="68">
        <v>210.91</v>
      </c>
      <c r="F73" s="68">
        <v>0</v>
      </c>
      <c r="G73" s="68">
        <f t="shared" si="24"/>
        <v>15.241379310344827</v>
      </c>
      <c r="H73" s="68">
        <v>0</v>
      </c>
      <c r="I73" s="68">
        <f t="shared" si="25"/>
        <v>18.586206896551722</v>
      </c>
      <c r="J73" s="72">
        <f t="shared" si="34"/>
        <v>1</v>
      </c>
      <c r="K73" s="72">
        <f t="shared" si="35"/>
        <v>1</v>
      </c>
      <c r="L73" s="72">
        <f t="shared" si="36"/>
        <v>1</v>
      </c>
      <c r="M73" s="72">
        <f t="shared" ca="1" si="26"/>
        <v>0</v>
      </c>
      <c r="N73" s="26"/>
      <c r="O73" s="26"/>
      <c r="P73" s="25"/>
      <c r="Q73" s="25"/>
      <c r="T73" s="22">
        <v>0</v>
      </c>
      <c r="U73" s="74">
        <f t="shared" si="27"/>
        <v>-190</v>
      </c>
      <c r="V73" s="70">
        <f t="shared" si="28"/>
        <v>-190</v>
      </c>
      <c r="W73" s="70"/>
      <c r="X73" s="70">
        <f t="shared" si="29"/>
        <v>208.85648342425515</v>
      </c>
      <c r="Y73" s="70">
        <f t="shared" si="30"/>
        <v>18.856483424255146</v>
      </c>
      <c r="Z73" s="70">
        <f t="shared" si="31"/>
        <v>19</v>
      </c>
      <c r="AA73" s="24">
        <f t="shared" si="32"/>
        <v>19</v>
      </c>
      <c r="AB73" s="67">
        <f t="shared" si="33"/>
        <v>209</v>
      </c>
    </row>
    <row r="74" spans="1:28" ht="15" customHeight="1" x14ac:dyDescent="0.25">
      <c r="A74" s="71">
        <v>290</v>
      </c>
      <c r="B74" s="71">
        <v>190</v>
      </c>
      <c r="C74" s="68">
        <v>0</v>
      </c>
      <c r="D74" s="68">
        <v>270.39999999999998</v>
      </c>
      <c r="E74" s="68">
        <v>210.91</v>
      </c>
      <c r="F74" s="68">
        <v>0</v>
      </c>
      <c r="G74" s="68">
        <f t="shared" si="24"/>
        <v>14.633333333333333</v>
      </c>
      <c r="H74" s="68">
        <v>0</v>
      </c>
      <c r="I74" s="68">
        <f t="shared" si="25"/>
        <v>17.966666666666665</v>
      </c>
      <c r="J74" s="72">
        <f t="shared" si="34"/>
        <v>1</v>
      </c>
      <c r="K74" s="72">
        <f t="shared" si="35"/>
        <v>1</v>
      </c>
      <c r="L74" s="72">
        <f t="shared" si="36"/>
        <v>1</v>
      </c>
      <c r="M74" s="72">
        <f t="shared" ca="1" si="26"/>
        <v>1</v>
      </c>
      <c r="N74" s="26"/>
      <c r="O74" s="26"/>
      <c r="P74" s="25"/>
      <c r="Q74" s="25"/>
      <c r="T74" s="22">
        <v>0</v>
      </c>
      <c r="U74" s="74">
        <f t="shared" si="27"/>
        <v>-190</v>
      </c>
      <c r="V74" s="70">
        <f t="shared" si="28"/>
        <v>-190</v>
      </c>
      <c r="W74" s="70"/>
      <c r="X74" s="70">
        <f t="shared" si="29"/>
        <v>208.85648342425515</v>
      </c>
      <c r="Y74" s="70">
        <f t="shared" si="30"/>
        <v>18.856483424255146</v>
      </c>
      <c r="Z74" s="70">
        <f t="shared" si="31"/>
        <v>19</v>
      </c>
      <c r="AA74" s="24">
        <f t="shared" si="32"/>
        <v>19</v>
      </c>
      <c r="AB74" s="67">
        <f t="shared" si="33"/>
        <v>209</v>
      </c>
    </row>
    <row r="75" spans="1:28" ht="15" customHeight="1" x14ac:dyDescent="0.25">
      <c r="A75" s="71">
        <v>279</v>
      </c>
      <c r="B75" s="71">
        <v>190</v>
      </c>
      <c r="C75" s="68">
        <v>2.33</v>
      </c>
      <c r="D75" s="68">
        <v>270.41000000000003</v>
      </c>
      <c r="E75" s="68">
        <v>210.91</v>
      </c>
      <c r="F75" s="68">
        <v>0</v>
      </c>
      <c r="G75" s="68">
        <f t="shared" si="24"/>
        <v>14.516129032258064</v>
      </c>
      <c r="H75" s="68">
        <v>0</v>
      </c>
      <c r="I75" s="68">
        <f t="shared" si="25"/>
        <v>17.387096774193548</v>
      </c>
      <c r="J75" s="72">
        <f t="shared" si="34"/>
        <v>1</v>
      </c>
      <c r="K75" s="72">
        <f t="shared" si="35"/>
        <v>1</v>
      </c>
      <c r="L75" s="72">
        <f t="shared" si="36"/>
        <v>1</v>
      </c>
      <c r="M75" s="72">
        <f t="shared" ca="1" si="26"/>
        <v>1</v>
      </c>
      <c r="N75" s="26"/>
      <c r="O75" s="26"/>
      <c r="P75" s="25"/>
      <c r="Q75" s="25"/>
      <c r="T75" s="22">
        <v>0</v>
      </c>
      <c r="U75" s="74">
        <f t="shared" si="27"/>
        <v>-190</v>
      </c>
      <c r="V75" s="70">
        <f t="shared" si="28"/>
        <v>-190</v>
      </c>
      <c r="W75" s="70"/>
      <c r="X75" s="70">
        <f t="shared" si="29"/>
        <v>208.85648342425515</v>
      </c>
      <c r="Y75" s="70">
        <f t="shared" si="30"/>
        <v>18.856483424255146</v>
      </c>
      <c r="Z75" s="70">
        <f t="shared" si="31"/>
        <v>19</v>
      </c>
      <c r="AA75" s="24">
        <f t="shared" si="32"/>
        <v>19</v>
      </c>
      <c r="AB75" s="67">
        <f t="shared" si="33"/>
        <v>209</v>
      </c>
    </row>
    <row r="76" spans="1:28" ht="15" customHeight="1" x14ac:dyDescent="0.25">
      <c r="A76" s="71">
        <v>269</v>
      </c>
      <c r="B76" s="71">
        <v>190</v>
      </c>
      <c r="C76" s="68">
        <v>2.2400000000000002</v>
      </c>
      <c r="D76" s="68">
        <v>270.41000000000003</v>
      </c>
      <c r="E76" s="68">
        <v>210.91</v>
      </c>
      <c r="F76" s="68">
        <v>0</v>
      </c>
      <c r="G76" s="68">
        <f t="shared" si="24"/>
        <v>14.375</v>
      </c>
      <c r="H76" s="68">
        <v>0</v>
      </c>
      <c r="I76" s="68">
        <f t="shared" si="25"/>
        <v>16.84375</v>
      </c>
      <c r="J76" s="72">
        <f t="shared" si="34"/>
        <v>1</v>
      </c>
      <c r="K76" s="72">
        <f t="shared" si="35"/>
        <v>1</v>
      </c>
      <c r="L76" s="72">
        <f t="shared" si="36"/>
        <v>1</v>
      </c>
      <c r="M76" s="72">
        <f t="shared" ca="1" si="26"/>
        <v>1</v>
      </c>
      <c r="N76" s="26"/>
      <c r="O76" s="26"/>
      <c r="P76" s="25"/>
      <c r="Q76" s="25"/>
      <c r="T76" s="22">
        <v>0</v>
      </c>
      <c r="U76" s="74">
        <f t="shared" si="27"/>
        <v>-190</v>
      </c>
      <c r="V76" s="70">
        <f t="shared" si="28"/>
        <v>-190</v>
      </c>
      <c r="W76" s="70"/>
      <c r="X76" s="70">
        <f t="shared" si="29"/>
        <v>208.85648342425515</v>
      </c>
      <c r="Y76" s="70">
        <f t="shared" si="30"/>
        <v>18.856483424255146</v>
      </c>
      <c r="Z76" s="70">
        <f t="shared" si="31"/>
        <v>19</v>
      </c>
      <c r="AA76" s="24">
        <f t="shared" si="32"/>
        <v>19</v>
      </c>
      <c r="AB76" s="67">
        <f t="shared" si="33"/>
        <v>209</v>
      </c>
    </row>
    <row r="77" spans="1:28" ht="15" customHeight="1" x14ac:dyDescent="0.25">
      <c r="A77" s="71">
        <v>258</v>
      </c>
      <c r="B77" s="71">
        <v>190</v>
      </c>
      <c r="C77" s="68">
        <v>2.15</v>
      </c>
      <c r="D77" s="68">
        <v>270.42</v>
      </c>
      <c r="E77" s="68">
        <v>210.91</v>
      </c>
      <c r="F77" s="68">
        <v>0</v>
      </c>
      <c r="G77" s="68">
        <f t="shared" ref="G77:G98" si="37">($A$44-A77)/(ROW(A77)-ROW($A$44))</f>
        <v>14.272727272727273</v>
      </c>
      <c r="H77" s="68">
        <v>0</v>
      </c>
      <c r="I77" s="68">
        <f t="shared" ref="I77:I98" si="38">($A$44-B77)/(ROW(B77)-ROW($A$44))</f>
        <v>16.333333333333332</v>
      </c>
      <c r="J77" s="72">
        <f t="shared" si="34"/>
        <v>1</v>
      </c>
      <c r="K77" s="72">
        <f t="shared" si="35"/>
        <v>1</v>
      </c>
      <c r="L77" s="72">
        <f t="shared" si="36"/>
        <v>1</v>
      </c>
      <c r="M77" s="72">
        <f t="shared" ca="1" si="26"/>
        <v>1</v>
      </c>
      <c r="N77" s="26"/>
      <c r="O77" s="26"/>
      <c r="P77" s="25"/>
      <c r="Q77" s="25"/>
      <c r="T77" s="22">
        <v>0</v>
      </c>
      <c r="U77" s="74">
        <f t="shared" si="27"/>
        <v>-190</v>
      </c>
      <c r="V77" s="70">
        <f t="shared" si="28"/>
        <v>-190</v>
      </c>
      <c r="W77" s="70"/>
      <c r="X77" s="70">
        <f t="shared" si="29"/>
        <v>208.85648342425515</v>
      </c>
      <c r="Y77" s="70">
        <f t="shared" si="30"/>
        <v>18.856483424255146</v>
      </c>
      <c r="Z77" s="70">
        <f t="shared" si="31"/>
        <v>19</v>
      </c>
      <c r="AA77" s="24">
        <f t="shared" si="32"/>
        <v>19</v>
      </c>
      <c r="AB77" s="67">
        <f t="shared" si="33"/>
        <v>209</v>
      </c>
    </row>
    <row r="78" spans="1:28" ht="15" customHeight="1" x14ac:dyDescent="0.25">
      <c r="A78" s="71">
        <v>258</v>
      </c>
      <c r="B78" s="71">
        <v>190</v>
      </c>
      <c r="C78" s="68">
        <v>2.15</v>
      </c>
      <c r="D78" s="68">
        <v>270.43</v>
      </c>
      <c r="E78" s="68">
        <v>210.91</v>
      </c>
      <c r="F78" s="68">
        <v>0</v>
      </c>
      <c r="G78" s="68">
        <f t="shared" si="37"/>
        <v>13.852941176470589</v>
      </c>
      <c r="H78" s="68">
        <v>0</v>
      </c>
      <c r="I78" s="68">
        <f t="shared" si="38"/>
        <v>15.852941176470589</v>
      </c>
      <c r="J78" s="72">
        <f t="shared" si="34"/>
        <v>1</v>
      </c>
      <c r="K78" s="72">
        <f t="shared" si="35"/>
        <v>1</v>
      </c>
      <c r="L78" s="72">
        <f t="shared" si="36"/>
        <v>1</v>
      </c>
      <c r="M78" s="72">
        <f t="shared" ca="1" si="26"/>
        <v>1</v>
      </c>
      <c r="N78" s="26"/>
      <c r="O78" s="26"/>
      <c r="P78" s="25"/>
      <c r="Q78" s="25"/>
      <c r="T78" s="22">
        <v>0</v>
      </c>
      <c r="U78" s="74">
        <f t="shared" si="27"/>
        <v>-190</v>
      </c>
      <c r="V78" s="70">
        <f t="shared" si="28"/>
        <v>-190</v>
      </c>
      <c r="W78" s="70"/>
      <c r="X78" s="70">
        <f t="shared" si="29"/>
        <v>208.85648342425515</v>
      </c>
      <c r="Y78" s="70">
        <f t="shared" si="30"/>
        <v>18.856483424255146</v>
      </c>
      <c r="Z78" s="70">
        <f t="shared" si="31"/>
        <v>19</v>
      </c>
      <c r="AA78" s="24">
        <f t="shared" si="32"/>
        <v>19</v>
      </c>
      <c r="AB78" s="67">
        <f t="shared" si="33"/>
        <v>209</v>
      </c>
    </row>
    <row r="79" spans="1:28" ht="15" customHeight="1" x14ac:dyDescent="0.25">
      <c r="A79" s="71">
        <v>258</v>
      </c>
      <c r="B79" s="71">
        <v>190</v>
      </c>
      <c r="C79" s="68">
        <v>2.15</v>
      </c>
      <c r="D79" s="68">
        <v>270.44</v>
      </c>
      <c r="E79" s="68">
        <v>210.91</v>
      </c>
      <c r="F79" s="68">
        <v>0</v>
      </c>
      <c r="G79" s="68">
        <f t="shared" si="37"/>
        <v>13.457142857142857</v>
      </c>
      <c r="H79" s="68">
        <v>0</v>
      </c>
      <c r="I79" s="68">
        <f t="shared" si="38"/>
        <v>15.4</v>
      </c>
      <c r="J79" s="72">
        <f t="shared" si="34"/>
        <v>1</v>
      </c>
      <c r="K79" s="72">
        <f t="shared" si="35"/>
        <v>1</v>
      </c>
      <c r="L79" s="72">
        <f t="shared" si="36"/>
        <v>1</v>
      </c>
      <c r="M79" s="72">
        <f t="shared" ca="1" si="26"/>
        <v>1</v>
      </c>
      <c r="N79" s="26"/>
      <c r="O79" s="26"/>
      <c r="P79" s="25"/>
      <c r="Q79" s="25"/>
      <c r="T79" s="22">
        <v>0</v>
      </c>
      <c r="U79" s="74">
        <f t="shared" si="27"/>
        <v>-190</v>
      </c>
      <c r="V79" s="70">
        <f t="shared" si="28"/>
        <v>-190</v>
      </c>
      <c r="W79" s="70"/>
      <c r="X79" s="70">
        <f t="shared" si="29"/>
        <v>208.85648342425515</v>
      </c>
      <c r="Y79" s="70">
        <f t="shared" si="30"/>
        <v>18.856483424255146</v>
      </c>
      <c r="Z79" s="70">
        <f t="shared" si="31"/>
        <v>19</v>
      </c>
      <c r="AA79" s="24">
        <f t="shared" si="32"/>
        <v>19</v>
      </c>
      <c r="AB79" s="67">
        <f t="shared" si="33"/>
        <v>209</v>
      </c>
    </row>
    <row r="80" spans="1:28" ht="15" customHeight="1" x14ac:dyDescent="0.25">
      <c r="A80" s="71">
        <v>258</v>
      </c>
      <c r="B80" s="71">
        <v>190</v>
      </c>
      <c r="C80" s="68">
        <v>2.15</v>
      </c>
      <c r="D80" s="68">
        <v>270.44</v>
      </c>
      <c r="E80" s="68">
        <v>210.91</v>
      </c>
      <c r="F80" s="68">
        <v>0</v>
      </c>
      <c r="G80" s="68">
        <f t="shared" si="37"/>
        <v>13.083333333333334</v>
      </c>
      <c r="H80" s="68">
        <v>0</v>
      </c>
      <c r="I80" s="68">
        <f t="shared" si="38"/>
        <v>14.972222222222221</v>
      </c>
      <c r="J80" s="72">
        <f t="shared" si="34"/>
        <v>1</v>
      </c>
      <c r="K80" s="72">
        <f t="shared" si="35"/>
        <v>1</v>
      </c>
      <c r="L80" s="72">
        <f t="shared" si="36"/>
        <v>1</v>
      </c>
      <c r="M80" s="72">
        <f t="shared" ca="1" si="26"/>
        <v>1</v>
      </c>
      <c r="N80" s="26"/>
      <c r="O80" s="26"/>
      <c r="P80" s="25"/>
      <c r="Q80" s="25"/>
      <c r="T80" s="22">
        <v>0</v>
      </c>
      <c r="U80" s="74">
        <f t="shared" si="27"/>
        <v>-190</v>
      </c>
      <c r="V80" s="70">
        <f t="shared" si="28"/>
        <v>-190</v>
      </c>
      <c r="W80" s="70"/>
      <c r="X80" s="70">
        <f t="shared" si="29"/>
        <v>208.85648342425515</v>
      </c>
      <c r="Y80" s="70">
        <f t="shared" si="30"/>
        <v>18.856483424255146</v>
      </c>
      <c r="Z80" s="70">
        <f t="shared" si="31"/>
        <v>19</v>
      </c>
      <c r="AA80" s="24">
        <f t="shared" si="32"/>
        <v>19</v>
      </c>
      <c r="AB80" s="67">
        <f t="shared" si="33"/>
        <v>209</v>
      </c>
    </row>
    <row r="81" spans="1:28" ht="15" customHeight="1" x14ac:dyDescent="0.25">
      <c r="A81" s="71">
        <v>249</v>
      </c>
      <c r="B81" s="71">
        <v>190</v>
      </c>
      <c r="C81" s="68">
        <v>2.0699999999999998</v>
      </c>
      <c r="D81" s="68">
        <v>270.45</v>
      </c>
      <c r="E81" s="68">
        <v>210.91</v>
      </c>
      <c r="F81" s="68">
        <v>0</v>
      </c>
      <c r="G81" s="68">
        <f t="shared" si="37"/>
        <v>12.972972972972974</v>
      </c>
      <c r="H81" s="68">
        <v>0</v>
      </c>
      <c r="I81" s="68">
        <f t="shared" si="38"/>
        <v>14.567567567567568</v>
      </c>
      <c r="J81" s="72">
        <f t="shared" si="34"/>
        <v>1</v>
      </c>
      <c r="K81" s="72">
        <f t="shared" si="35"/>
        <v>1</v>
      </c>
      <c r="L81" s="72">
        <f t="shared" si="36"/>
        <v>1</v>
      </c>
      <c r="M81" s="72">
        <f t="shared" ca="1" si="26"/>
        <v>1</v>
      </c>
      <c r="N81" s="26"/>
      <c r="O81" s="26"/>
      <c r="P81" s="25"/>
      <c r="Q81" s="25"/>
      <c r="T81" s="22">
        <v>0</v>
      </c>
      <c r="U81" s="74">
        <f t="shared" si="27"/>
        <v>-190</v>
      </c>
      <c r="V81" s="70">
        <f t="shared" si="28"/>
        <v>-190</v>
      </c>
      <c r="W81" s="70"/>
      <c r="X81" s="70">
        <f t="shared" si="29"/>
        <v>208.85648342425515</v>
      </c>
      <c r="Y81" s="70">
        <f t="shared" si="30"/>
        <v>18.856483424255146</v>
      </c>
      <c r="Z81" s="70">
        <f t="shared" si="31"/>
        <v>19</v>
      </c>
      <c r="AA81" s="24">
        <f t="shared" si="32"/>
        <v>19</v>
      </c>
      <c r="AB81" s="67">
        <f t="shared" si="33"/>
        <v>209</v>
      </c>
    </row>
    <row r="82" spans="1:28" ht="15" customHeight="1" x14ac:dyDescent="0.25">
      <c r="A82" s="71">
        <v>240</v>
      </c>
      <c r="B82" s="71">
        <v>190</v>
      </c>
      <c r="C82" s="68">
        <v>0</v>
      </c>
      <c r="D82" s="68">
        <v>270.45999999999998</v>
      </c>
      <c r="E82" s="68">
        <v>210.91</v>
      </c>
      <c r="F82" s="68">
        <v>0</v>
      </c>
      <c r="G82" s="68">
        <f t="shared" si="37"/>
        <v>12.868421052631579</v>
      </c>
      <c r="H82" s="68">
        <v>0</v>
      </c>
      <c r="I82" s="68">
        <f t="shared" si="38"/>
        <v>14.184210526315789</v>
      </c>
      <c r="J82" s="72">
        <f t="shared" si="34"/>
        <v>1</v>
      </c>
      <c r="K82" s="72">
        <f t="shared" si="35"/>
        <v>1</v>
      </c>
      <c r="L82" s="72">
        <f t="shared" si="36"/>
        <v>1</v>
      </c>
      <c r="M82" s="72">
        <f t="shared" ca="1" si="26"/>
        <v>0</v>
      </c>
      <c r="N82" s="26"/>
      <c r="O82" s="26"/>
      <c r="P82" s="25"/>
      <c r="Q82" s="25"/>
      <c r="T82" s="22">
        <v>0</v>
      </c>
      <c r="U82" s="74">
        <f t="shared" si="27"/>
        <v>-190</v>
      </c>
      <c r="V82" s="70">
        <f t="shared" si="28"/>
        <v>-190</v>
      </c>
      <c r="W82" s="70"/>
      <c r="X82" s="70">
        <f t="shared" si="29"/>
        <v>208.85648342425515</v>
      </c>
      <c r="Y82" s="70">
        <f t="shared" si="30"/>
        <v>18.856483424255146</v>
      </c>
      <c r="Z82" s="70">
        <f t="shared" si="31"/>
        <v>19</v>
      </c>
      <c r="AA82" s="24">
        <f t="shared" si="32"/>
        <v>19</v>
      </c>
      <c r="AB82" s="67">
        <f t="shared" si="33"/>
        <v>209</v>
      </c>
    </row>
    <row r="83" spans="1:28" ht="15" customHeight="1" x14ac:dyDescent="0.25">
      <c r="A83" s="71">
        <v>230</v>
      </c>
      <c r="B83" s="71">
        <v>190</v>
      </c>
      <c r="C83" s="68">
        <v>0</v>
      </c>
      <c r="D83" s="68">
        <v>270.45999999999998</v>
      </c>
      <c r="E83" s="68">
        <v>210.91</v>
      </c>
      <c r="F83" s="68">
        <v>0</v>
      </c>
      <c r="G83" s="68">
        <f t="shared" si="37"/>
        <v>12.794871794871796</v>
      </c>
      <c r="H83" s="68">
        <v>0</v>
      </c>
      <c r="I83" s="68">
        <f t="shared" si="38"/>
        <v>13.820512820512821</v>
      </c>
      <c r="J83" s="72">
        <f t="shared" si="34"/>
        <v>1</v>
      </c>
      <c r="K83" s="72">
        <f t="shared" si="35"/>
        <v>1</v>
      </c>
      <c r="L83" s="72">
        <f t="shared" si="36"/>
        <v>1</v>
      </c>
      <c r="M83" s="72">
        <f t="shared" ca="1" si="26"/>
        <v>0</v>
      </c>
      <c r="N83" s="26"/>
      <c r="O83" s="26"/>
      <c r="P83" s="25"/>
      <c r="Q83" s="25"/>
      <c r="T83" s="22">
        <v>0</v>
      </c>
      <c r="U83" s="74">
        <f t="shared" si="27"/>
        <v>-190</v>
      </c>
      <c r="V83" s="70">
        <f t="shared" si="28"/>
        <v>-190</v>
      </c>
      <c r="W83" s="70"/>
      <c r="X83" s="70">
        <f t="shared" si="29"/>
        <v>208.85648342425515</v>
      </c>
      <c r="Y83" s="70">
        <f t="shared" si="30"/>
        <v>18.856483424255146</v>
      </c>
      <c r="Z83" s="70">
        <f t="shared" si="31"/>
        <v>19</v>
      </c>
      <c r="AA83" s="24">
        <f t="shared" si="32"/>
        <v>19</v>
      </c>
      <c r="AB83" s="67">
        <f t="shared" si="33"/>
        <v>209</v>
      </c>
    </row>
    <row r="84" spans="1:28" ht="15" customHeight="1" x14ac:dyDescent="0.25">
      <c r="A84" s="71">
        <v>222</v>
      </c>
      <c r="B84" s="71">
        <v>190</v>
      </c>
      <c r="C84" s="68">
        <v>0</v>
      </c>
      <c r="D84" s="68">
        <v>270.45999999999998</v>
      </c>
      <c r="E84" s="68">
        <v>210.91</v>
      </c>
      <c r="F84" s="68">
        <v>0</v>
      </c>
      <c r="G84" s="68">
        <f t="shared" si="37"/>
        <v>12.675000000000001</v>
      </c>
      <c r="H84" s="68">
        <v>0</v>
      </c>
      <c r="I84" s="68">
        <f t="shared" si="38"/>
        <v>13.475</v>
      </c>
      <c r="J84" s="72">
        <f t="shared" si="34"/>
        <v>1</v>
      </c>
      <c r="K84" s="72">
        <f t="shared" si="35"/>
        <v>1</v>
      </c>
      <c r="L84" s="72">
        <f t="shared" si="36"/>
        <v>1</v>
      </c>
      <c r="M84" s="72">
        <f t="shared" ca="1" si="26"/>
        <v>1</v>
      </c>
      <c r="N84" s="26"/>
      <c r="O84" s="26"/>
      <c r="P84" s="25"/>
      <c r="Q84" s="25"/>
      <c r="T84" s="22">
        <v>0</v>
      </c>
      <c r="U84" s="74">
        <f t="shared" si="27"/>
        <v>-190</v>
      </c>
      <c r="V84" s="70">
        <f t="shared" si="28"/>
        <v>-190</v>
      </c>
      <c r="W84" s="70"/>
      <c r="X84" s="70">
        <f t="shared" si="29"/>
        <v>208.85648342425515</v>
      </c>
      <c r="Y84" s="70">
        <f t="shared" si="30"/>
        <v>18.856483424255146</v>
      </c>
      <c r="Z84" s="70">
        <f t="shared" si="31"/>
        <v>19</v>
      </c>
      <c r="AA84" s="24">
        <f t="shared" si="32"/>
        <v>19</v>
      </c>
      <c r="AB84" s="67">
        <f t="shared" si="33"/>
        <v>209</v>
      </c>
    </row>
    <row r="85" spans="1:28" ht="15" customHeight="1" x14ac:dyDescent="0.25">
      <c r="A85" s="71">
        <v>213</v>
      </c>
      <c r="B85" s="71">
        <v>190</v>
      </c>
      <c r="C85" s="68">
        <v>0</v>
      </c>
      <c r="D85" s="68">
        <v>270.47000000000003</v>
      </c>
      <c r="E85" s="68">
        <v>210.91</v>
      </c>
      <c r="F85" s="68">
        <v>0</v>
      </c>
      <c r="G85" s="68">
        <f t="shared" si="37"/>
        <v>12.585365853658537</v>
      </c>
      <c r="H85" s="68">
        <v>0</v>
      </c>
      <c r="I85" s="68">
        <f t="shared" si="38"/>
        <v>13.146341463414634</v>
      </c>
      <c r="J85" s="72">
        <f t="shared" si="34"/>
        <v>1</v>
      </c>
      <c r="K85" s="72">
        <f t="shared" si="35"/>
        <v>1</v>
      </c>
      <c r="L85" s="72">
        <f t="shared" si="36"/>
        <v>1</v>
      </c>
      <c r="M85" s="72">
        <f t="shared" ca="1" si="26"/>
        <v>0</v>
      </c>
      <c r="N85" s="26"/>
      <c r="O85" s="26"/>
      <c r="P85" s="25"/>
      <c r="Q85" s="25"/>
      <c r="T85" s="22">
        <v>0</v>
      </c>
      <c r="U85" s="74">
        <f t="shared" si="27"/>
        <v>-190</v>
      </c>
      <c r="V85" s="70">
        <f t="shared" si="28"/>
        <v>-190</v>
      </c>
      <c r="W85" s="70"/>
      <c r="X85" s="70">
        <f t="shared" si="29"/>
        <v>208.85648342425515</v>
      </c>
      <c r="Y85" s="70">
        <f t="shared" si="30"/>
        <v>18.856483424255146</v>
      </c>
      <c r="Z85" s="70">
        <f t="shared" si="31"/>
        <v>19</v>
      </c>
      <c r="AA85" s="24">
        <f t="shared" si="32"/>
        <v>19</v>
      </c>
      <c r="AB85" s="67">
        <f t="shared" si="33"/>
        <v>209</v>
      </c>
    </row>
    <row r="86" spans="1:28" ht="15" customHeight="1" x14ac:dyDescent="0.25">
      <c r="A86" s="71">
        <v>205</v>
      </c>
      <c r="B86" s="71">
        <v>190</v>
      </c>
      <c r="C86" s="68">
        <v>0</v>
      </c>
      <c r="D86" s="68">
        <v>270.47000000000003</v>
      </c>
      <c r="E86" s="68">
        <v>210.91</v>
      </c>
      <c r="F86" s="68">
        <v>0</v>
      </c>
      <c r="G86" s="68">
        <f t="shared" si="37"/>
        <v>12.476190476190476</v>
      </c>
      <c r="H86" s="68">
        <v>0</v>
      </c>
      <c r="I86" s="68">
        <f t="shared" si="38"/>
        <v>12.833333333333334</v>
      </c>
      <c r="J86" s="72">
        <f t="shared" si="34"/>
        <v>1</v>
      </c>
      <c r="K86" s="72">
        <f t="shared" si="35"/>
        <v>1</v>
      </c>
      <c r="L86" s="72">
        <f t="shared" si="36"/>
        <v>1</v>
      </c>
      <c r="M86" s="72">
        <f t="shared" ca="1" si="26"/>
        <v>0</v>
      </c>
      <c r="N86" s="26"/>
      <c r="O86" s="26"/>
      <c r="P86" s="25"/>
      <c r="Q86" s="25"/>
      <c r="T86" s="22">
        <v>0</v>
      </c>
      <c r="U86" s="74">
        <f t="shared" si="27"/>
        <v>-190</v>
      </c>
      <c r="V86" s="70">
        <f t="shared" si="28"/>
        <v>-190</v>
      </c>
      <c r="W86" s="70"/>
      <c r="X86" s="70">
        <f t="shared" si="29"/>
        <v>208.85648342425515</v>
      </c>
      <c r="Y86" s="70">
        <f t="shared" si="30"/>
        <v>18.856483424255146</v>
      </c>
      <c r="Z86" s="70">
        <f t="shared" si="31"/>
        <v>19</v>
      </c>
      <c r="AA86" s="24">
        <f t="shared" si="32"/>
        <v>19</v>
      </c>
      <c r="AB86" s="67">
        <f t="shared" si="33"/>
        <v>209</v>
      </c>
    </row>
    <row r="87" spans="1:28" ht="15" customHeight="1" x14ac:dyDescent="0.25">
      <c r="A87" s="71">
        <v>214</v>
      </c>
      <c r="B87" s="71">
        <v>190</v>
      </c>
      <c r="C87" s="68">
        <v>0</v>
      </c>
      <c r="D87" s="68">
        <v>270.47000000000003</v>
      </c>
      <c r="E87" s="68">
        <v>210.91</v>
      </c>
      <c r="F87" s="68">
        <v>0</v>
      </c>
      <c r="G87" s="68">
        <f t="shared" si="37"/>
        <v>11.976744186046512</v>
      </c>
      <c r="H87" s="68">
        <v>0</v>
      </c>
      <c r="I87" s="68">
        <f t="shared" si="38"/>
        <v>12.534883720930232</v>
      </c>
      <c r="J87" s="72">
        <f t="shared" si="34"/>
        <v>1</v>
      </c>
      <c r="K87" s="72">
        <f t="shared" si="35"/>
        <v>1</v>
      </c>
      <c r="L87" s="72">
        <f t="shared" si="36"/>
        <v>1</v>
      </c>
      <c r="M87" s="72">
        <f t="shared" ca="1" si="26"/>
        <v>0</v>
      </c>
      <c r="N87" s="26"/>
      <c r="O87" s="26"/>
      <c r="P87" s="25"/>
      <c r="Q87" s="25"/>
      <c r="T87" s="22">
        <v>0</v>
      </c>
      <c r="U87" s="74">
        <f t="shared" si="27"/>
        <v>-190</v>
      </c>
      <c r="V87" s="70">
        <f t="shared" si="28"/>
        <v>-190</v>
      </c>
      <c r="W87" s="70"/>
      <c r="X87" s="70">
        <f t="shared" si="29"/>
        <v>208.85648342425515</v>
      </c>
      <c r="Y87" s="70">
        <f t="shared" si="30"/>
        <v>18.856483424255146</v>
      </c>
      <c r="Z87" s="70">
        <f t="shared" si="31"/>
        <v>19</v>
      </c>
      <c r="AA87" s="24">
        <f t="shared" si="32"/>
        <v>19</v>
      </c>
      <c r="AB87" s="67">
        <f t="shared" si="33"/>
        <v>209</v>
      </c>
    </row>
    <row r="88" spans="1:28" ht="15" customHeight="1" x14ac:dyDescent="0.25">
      <c r="A88" s="71">
        <v>222</v>
      </c>
      <c r="B88" s="71">
        <v>190</v>
      </c>
      <c r="C88" s="68">
        <v>0</v>
      </c>
      <c r="D88" s="68">
        <v>270.47000000000003</v>
      </c>
      <c r="E88" s="68">
        <v>210.91</v>
      </c>
      <c r="F88" s="68">
        <v>0</v>
      </c>
      <c r="G88" s="68">
        <f t="shared" si="37"/>
        <v>11.522727272727273</v>
      </c>
      <c r="H88" s="68">
        <v>0</v>
      </c>
      <c r="I88" s="68">
        <f t="shared" si="38"/>
        <v>12.25</v>
      </c>
      <c r="J88" s="72">
        <f t="shared" si="34"/>
        <v>1</v>
      </c>
      <c r="K88" s="72">
        <f t="shared" si="35"/>
        <v>1</v>
      </c>
      <c r="L88" s="72">
        <f t="shared" si="36"/>
        <v>1</v>
      </c>
      <c r="M88" s="72">
        <f t="shared" ca="1" si="26"/>
        <v>0</v>
      </c>
      <c r="N88" s="26"/>
      <c r="O88" s="26"/>
      <c r="P88" s="25"/>
      <c r="Q88" s="25"/>
      <c r="T88" s="22">
        <v>0</v>
      </c>
      <c r="U88" s="74">
        <f t="shared" si="27"/>
        <v>-190</v>
      </c>
      <c r="V88" s="70">
        <f t="shared" si="28"/>
        <v>-190</v>
      </c>
      <c r="W88" s="70"/>
      <c r="X88" s="70">
        <f t="shared" si="29"/>
        <v>208.85648342425515</v>
      </c>
      <c r="Y88" s="70">
        <f t="shared" si="30"/>
        <v>18.856483424255146</v>
      </c>
      <c r="Z88" s="70">
        <f t="shared" si="31"/>
        <v>19</v>
      </c>
      <c r="AA88" s="24">
        <f t="shared" si="32"/>
        <v>19</v>
      </c>
      <c r="AB88" s="67">
        <f t="shared" si="33"/>
        <v>209</v>
      </c>
    </row>
    <row r="89" spans="1:28" ht="15" customHeight="1" x14ac:dyDescent="0.25">
      <c r="A89" s="71">
        <v>230</v>
      </c>
      <c r="B89" s="71">
        <v>190</v>
      </c>
      <c r="C89" s="68">
        <v>0</v>
      </c>
      <c r="D89" s="68">
        <v>270.48</v>
      </c>
      <c r="E89" s="68">
        <v>210.91</v>
      </c>
      <c r="F89" s="68">
        <v>0</v>
      </c>
      <c r="G89" s="68">
        <f t="shared" si="37"/>
        <v>11.088888888888889</v>
      </c>
      <c r="H89" s="68">
        <v>0</v>
      </c>
      <c r="I89" s="68">
        <f t="shared" si="38"/>
        <v>11.977777777777778</v>
      </c>
      <c r="J89" s="72">
        <f t="shared" si="34"/>
        <v>1</v>
      </c>
      <c r="K89" s="72">
        <f t="shared" si="35"/>
        <v>1</v>
      </c>
      <c r="L89" s="72">
        <f t="shared" si="36"/>
        <v>1</v>
      </c>
      <c r="M89" s="72">
        <f t="shared" ca="1" si="26"/>
        <v>0</v>
      </c>
      <c r="N89" s="26"/>
      <c r="O89" s="26"/>
      <c r="P89" s="25"/>
      <c r="Q89" s="25"/>
      <c r="T89" s="22">
        <v>0</v>
      </c>
      <c r="U89" s="74">
        <f t="shared" si="27"/>
        <v>-190</v>
      </c>
      <c r="V89" s="70">
        <f t="shared" si="28"/>
        <v>-190</v>
      </c>
      <c r="W89" s="70"/>
      <c r="X89" s="70">
        <f t="shared" si="29"/>
        <v>208.85648342425515</v>
      </c>
      <c r="Y89" s="70">
        <f t="shared" si="30"/>
        <v>18.856483424255146</v>
      </c>
      <c r="Z89" s="70">
        <f t="shared" si="31"/>
        <v>19</v>
      </c>
      <c r="AA89" s="24">
        <f t="shared" si="32"/>
        <v>19</v>
      </c>
      <c r="AB89" s="67">
        <f t="shared" si="33"/>
        <v>209</v>
      </c>
    </row>
    <row r="90" spans="1:28" ht="15" customHeight="1" x14ac:dyDescent="0.25">
      <c r="A90" s="71">
        <v>213</v>
      </c>
      <c r="B90" s="71">
        <v>190</v>
      </c>
      <c r="C90" s="68">
        <v>0</v>
      </c>
      <c r="D90" s="68">
        <v>270.48</v>
      </c>
      <c r="E90" s="68">
        <v>210.91</v>
      </c>
      <c r="F90" s="68">
        <v>0</v>
      </c>
      <c r="G90" s="68">
        <f t="shared" si="37"/>
        <v>11.217391304347826</v>
      </c>
      <c r="H90" s="68">
        <v>0</v>
      </c>
      <c r="I90" s="68">
        <f t="shared" si="38"/>
        <v>11.717391304347826</v>
      </c>
      <c r="J90" s="72">
        <f t="shared" si="34"/>
        <v>1</v>
      </c>
      <c r="K90" s="72">
        <f t="shared" si="35"/>
        <v>1</v>
      </c>
      <c r="L90" s="72">
        <f t="shared" si="36"/>
        <v>1</v>
      </c>
      <c r="M90" s="72">
        <f t="shared" ca="1" si="26"/>
        <v>0</v>
      </c>
      <c r="N90" s="26"/>
      <c r="O90" s="26"/>
      <c r="P90" s="25"/>
      <c r="Q90" s="25"/>
      <c r="T90" s="22">
        <v>0</v>
      </c>
      <c r="U90" s="74">
        <f t="shared" si="27"/>
        <v>-190</v>
      </c>
      <c r="V90" s="70">
        <f t="shared" si="28"/>
        <v>-190</v>
      </c>
      <c r="W90" s="70"/>
      <c r="X90" s="70">
        <f t="shared" si="29"/>
        <v>208.85648342425515</v>
      </c>
      <c r="Y90" s="70">
        <f t="shared" si="30"/>
        <v>18.856483424255146</v>
      </c>
      <c r="Z90" s="70">
        <f t="shared" si="31"/>
        <v>19</v>
      </c>
      <c r="AA90" s="24">
        <f t="shared" si="32"/>
        <v>19</v>
      </c>
      <c r="AB90" s="67">
        <f t="shared" si="33"/>
        <v>209</v>
      </c>
    </row>
    <row r="91" spans="1:28" ht="15" customHeight="1" x14ac:dyDescent="0.25">
      <c r="A91" s="71">
        <v>195</v>
      </c>
      <c r="B91" s="71">
        <v>190</v>
      </c>
      <c r="C91" s="68">
        <v>0</v>
      </c>
      <c r="D91" s="68">
        <v>270.48</v>
      </c>
      <c r="E91" s="68">
        <v>210.91</v>
      </c>
      <c r="F91" s="68">
        <v>0</v>
      </c>
      <c r="G91" s="68">
        <f t="shared" si="37"/>
        <v>11.361702127659575</v>
      </c>
      <c r="H91" s="68">
        <v>0</v>
      </c>
      <c r="I91" s="68">
        <f t="shared" si="38"/>
        <v>11.468085106382979</v>
      </c>
      <c r="J91" s="72">
        <f t="shared" si="34"/>
        <v>1</v>
      </c>
      <c r="K91" s="72">
        <f t="shared" si="35"/>
        <v>1</v>
      </c>
      <c r="L91" s="72">
        <f t="shared" si="36"/>
        <v>1</v>
      </c>
      <c r="M91" s="72">
        <f t="shared" ca="1" si="26"/>
        <v>0</v>
      </c>
      <c r="N91" s="26"/>
      <c r="O91" s="26"/>
      <c r="P91" s="25"/>
      <c r="Q91" s="25"/>
      <c r="T91" s="22">
        <v>0</v>
      </c>
      <c r="U91" s="74">
        <f t="shared" si="27"/>
        <v>-190</v>
      </c>
      <c r="V91" s="70">
        <f t="shared" si="28"/>
        <v>-190</v>
      </c>
      <c r="W91" s="70"/>
      <c r="X91" s="70">
        <f t="shared" si="29"/>
        <v>208.85648342425515</v>
      </c>
      <c r="Y91" s="70">
        <f t="shared" si="30"/>
        <v>18.856483424255146</v>
      </c>
      <c r="Z91" s="70">
        <f t="shared" si="31"/>
        <v>19</v>
      </c>
      <c r="AA91" s="24">
        <f t="shared" si="32"/>
        <v>19</v>
      </c>
      <c r="AB91" s="67">
        <f t="shared" si="33"/>
        <v>209</v>
      </c>
    </row>
    <row r="92" spans="1:28" ht="15" customHeight="1" x14ac:dyDescent="0.25">
      <c r="A92" s="71">
        <v>178</v>
      </c>
      <c r="B92" s="71">
        <v>190</v>
      </c>
      <c r="C92" s="68">
        <v>0</v>
      </c>
      <c r="D92" s="68">
        <v>270.48</v>
      </c>
      <c r="E92" s="68">
        <v>210.91</v>
      </c>
      <c r="F92" s="68">
        <v>0</v>
      </c>
      <c r="G92" s="68">
        <f t="shared" si="37"/>
        <v>11.479166666666666</v>
      </c>
      <c r="H92" s="68">
        <v>0</v>
      </c>
      <c r="I92" s="68">
        <f t="shared" si="38"/>
        <v>11.229166666666666</v>
      </c>
      <c r="J92" s="72">
        <f t="shared" si="34"/>
        <v>1</v>
      </c>
      <c r="K92" s="72">
        <f t="shared" si="35"/>
        <v>1</v>
      </c>
      <c r="L92" s="72">
        <f t="shared" si="36"/>
        <v>1</v>
      </c>
      <c r="M92" s="72">
        <f t="shared" ca="1" si="26"/>
        <v>1</v>
      </c>
      <c r="N92" s="26"/>
      <c r="O92" s="26"/>
      <c r="P92" s="25"/>
      <c r="Q92" s="25"/>
      <c r="T92" s="22">
        <v>0</v>
      </c>
      <c r="U92" s="74">
        <f t="shared" si="27"/>
        <v>-190</v>
      </c>
      <c r="V92" s="70">
        <f t="shared" si="28"/>
        <v>-190</v>
      </c>
      <c r="W92" s="70"/>
      <c r="X92" s="70">
        <f t="shared" si="29"/>
        <v>208.85648342425515</v>
      </c>
      <c r="Y92" s="70">
        <f t="shared" si="30"/>
        <v>18.856483424255146</v>
      </c>
      <c r="Z92" s="70">
        <f t="shared" si="31"/>
        <v>19</v>
      </c>
      <c r="AA92" s="24">
        <f t="shared" si="32"/>
        <v>19</v>
      </c>
      <c r="AB92" s="67">
        <f t="shared" si="33"/>
        <v>209</v>
      </c>
    </row>
    <row r="93" spans="1:28" ht="15" customHeight="1" x14ac:dyDescent="0.25">
      <c r="A93" s="71">
        <v>187</v>
      </c>
      <c r="B93" s="71">
        <v>190</v>
      </c>
      <c r="C93" s="68">
        <v>0</v>
      </c>
      <c r="D93" s="68">
        <v>270.48</v>
      </c>
      <c r="E93" s="68">
        <v>210.91</v>
      </c>
      <c r="F93" s="68">
        <v>0</v>
      </c>
      <c r="G93" s="68">
        <f t="shared" si="37"/>
        <v>11.061224489795919</v>
      </c>
      <c r="H93" s="68">
        <v>0</v>
      </c>
      <c r="I93" s="68">
        <f t="shared" si="38"/>
        <v>11</v>
      </c>
      <c r="J93" s="72">
        <f t="shared" si="34"/>
        <v>1</v>
      </c>
      <c r="K93" s="72">
        <f t="shared" si="35"/>
        <v>1</v>
      </c>
      <c r="L93" s="72">
        <f t="shared" si="36"/>
        <v>1</v>
      </c>
      <c r="M93" s="72">
        <f t="shared" ca="1" si="26"/>
        <v>0</v>
      </c>
      <c r="N93" s="26"/>
      <c r="O93" s="26"/>
      <c r="P93" s="25"/>
      <c r="Q93" s="25"/>
      <c r="T93" s="22">
        <v>0</v>
      </c>
      <c r="U93" s="74">
        <f t="shared" si="27"/>
        <v>-190</v>
      </c>
      <c r="V93" s="70">
        <f t="shared" si="28"/>
        <v>-190</v>
      </c>
      <c r="W93" s="70"/>
      <c r="X93" s="70">
        <f t="shared" si="29"/>
        <v>208.85648342425515</v>
      </c>
      <c r="Y93" s="70">
        <f t="shared" si="30"/>
        <v>18.856483424255146</v>
      </c>
      <c r="Z93" s="70">
        <f t="shared" si="31"/>
        <v>19</v>
      </c>
      <c r="AA93" s="24">
        <f t="shared" si="32"/>
        <v>19</v>
      </c>
      <c r="AB93" s="67">
        <f t="shared" si="33"/>
        <v>209</v>
      </c>
    </row>
    <row r="94" spans="1:28" ht="15" customHeight="1" x14ac:dyDescent="0.25">
      <c r="A94" s="71">
        <v>196</v>
      </c>
      <c r="B94" s="71">
        <v>190</v>
      </c>
      <c r="C94" s="68">
        <v>0</v>
      </c>
      <c r="D94" s="68">
        <v>270.48</v>
      </c>
      <c r="E94" s="68">
        <v>210.91</v>
      </c>
      <c r="F94" s="68">
        <v>0</v>
      </c>
      <c r="G94" s="68">
        <f t="shared" si="37"/>
        <v>10.66</v>
      </c>
      <c r="H94" s="68">
        <v>0</v>
      </c>
      <c r="I94" s="68">
        <f t="shared" si="38"/>
        <v>10.78</v>
      </c>
      <c r="J94" s="72">
        <f t="shared" si="34"/>
        <v>1</v>
      </c>
      <c r="K94" s="72">
        <f t="shared" si="35"/>
        <v>1</v>
      </c>
      <c r="L94" s="72">
        <f t="shared" si="36"/>
        <v>1</v>
      </c>
      <c r="M94" s="72">
        <f t="shared" ca="1" si="26"/>
        <v>0</v>
      </c>
      <c r="N94" s="26"/>
      <c r="O94" s="26"/>
      <c r="P94" s="25"/>
      <c r="Q94" s="25"/>
      <c r="T94" s="22">
        <v>0</v>
      </c>
      <c r="U94" s="74">
        <f t="shared" si="27"/>
        <v>-190</v>
      </c>
      <c r="V94" s="70">
        <f t="shared" si="28"/>
        <v>-190</v>
      </c>
      <c r="W94" s="70"/>
      <c r="X94" s="70">
        <f t="shared" si="29"/>
        <v>208.85648342425515</v>
      </c>
      <c r="Y94" s="70">
        <f t="shared" si="30"/>
        <v>18.856483424255146</v>
      </c>
      <c r="Z94" s="70">
        <f t="shared" si="31"/>
        <v>19</v>
      </c>
      <c r="AA94" s="24">
        <f t="shared" si="32"/>
        <v>19</v>
      </c>
      <c r="AB94" s="67">
        <f t="shared" si="33"/>
        <v>209</v>
      </c>
    </row>
    <row r="95" spans="1:28" ht="15" customHeight="1" x14ac:dyDescent="0.25">
      <c r="A95" s="71">
        <v>205</v>
      </c>
      <c r="B95" s="71">
        <v>190</v>
      </c>
      <c r="C95" s="68">
        <v>0</v>
      </c>
      <c r="D95" s="68">
        <v>270.48</v>
      </c>
      <c r="E95" s="68">
        <v>210.91</v>
      </c>
      <c r="F95" s="68">
        <v>0</v>
      </c>
      <c r="G95" s="68">
        <f t="shared" si="37"/>
        <v>10.274509803921569</v>
      </c>
      <c r="H95" s="68">
        <v>0</v>
      </c>
      <c r="I95" s="68">
        <f t="shared" si="38"/>
        <v>10.568627450980392</v>
      </c>
      <c r="J95" s="72">
        <f t="shared" si="34"/>
        <v>1</v>
      </c>
      <c r="K95" s="72">
        <f t="shared" si="35"/>
        <v>1</v>
      </c>
      <c r="L95" s="72">
        <f t="shared" si="36"/>
        <v>1</v>
      </c>
      <c r="M95" s="72">
        <f t="shared" ca="1" si="26"/>
        <v>1</v>
      </c>
      <c r="N95" s="26"/>
      <c r="O95" s="26"/>
      <c r="P95" s="25"/>
      <c r="Q95" s="25"/>
      <c r="T95" s="22">
        <v>0</v>
      </c>
      <c r="U95" s="74">
        <f t="shared" si="27"/>
        <v>-190</v>
      </c>
      <c r="V95" s="70">
        <f t="shared" si="28"/>
        <v>-190</v>
      </c>
      <c r="W95" s="70"/>
      <c r="X95" s="70">
        <f t="shared" si="29"/>
        <v>208.85648342425515</v>
      </c>
      <c r="Y95" s="70">
        <f t="shared" si="30"/>
        <v>18.856483424255146</v>
      </c>
      <c r="Z95" s="70">
        <f t="shared" si="31"/>
        <v>19</v>
      </c>
      <c r="AA95" s="24">
        <f t="shared" si="32"/>
        <v>19</v>
      </c>
      <c r="AB95" s="67">
        <f t="shared" si="33"/>
        <v>209</v>
      </c>
    </row>
    <row r="96" spans="1:28" ht="15" customHeight="1" x14ac:dyDescent="0.25">
      <c r="A96" s="71">
        <v>196</v>
      </c>
      <c r="B96" s="71">
        <v>190</v>
      </c>
      <c r="C96" s="68">
        <v>0</v>
      </c>
      <c r="D96" s="68">
        <v>270.48</v>
      </c>
      <c r="E96" s="68">
        <v>210.91</v>
      </c>
      <c r="F96" s="68">
        <v>0</v>
      </c>
      <c r="G96" s="68">
        <f t="shared" si="37"/>
        <v>10.25</v>
      </c>
      <c r="H96" s="68">
        <v>0</v>
      </c>
      <c r="I96" s="68">
        <f t="shared" si="38"/>
        <v>10.365384615384615</v>
      </c>
      <c r="J96" s="72">
        <f t="shared" si="34"/>
        <v>1</v>
      </c>
      <c r="K96" s="72">
        <f t="shared" si="35"/>
        <v>1</v>
      </c>
      <c r="L96" s="72">
        <f t="shared" si="36"/>
        <v>1</v>
      </c>
      <c r="M96" s="72">
        <f t="shared" ca="1" si="26"/>
        <v>0</v>
      </c>
      <c r="N96" s="26"/>
      <c r="O96" s="26"/>
      <c r="P96" s="25"/>
      <c r="Q96" s="25"/>
      <c r="T96" s="22">
        <v>0</v>
      </c>
      <c r="U96" s="74">
        <f t="shared" si="27"/>
        <v>-190</v>
      </c>
      <c r="V96" s="70">
        <f t="shared" si="28"/>
        <v>-190</v>
      </c>
      <c r="W96" s="70"/>
      <c r="X96" s="70">
        <f t="shared" si="29"/>
        <v>208.85648342425515</v>
      </c>
      <c r="Y96" s="70">
        <f t="shared" si="30"/>
        <v>18.856483424255146</v>
      </c>
      <c r="Z96" s="70">
        <f t="shared" si="31"/>
        <v>19</v>
      </c>
      <c r="AA96" s="24">
        <f t="shared" si="32"/>
        <v>19</v>
      </c>
      <c r="AB96" s="67">
        <f t="shared" si="33"/>
        <v>209</v>
      </c>
    </row>
    <row r="97" spans="1:28" ht="15" customHeight="1" x14ac:dyDescent="0.25">
      <c r="A97" s="71">
        <v>187</v>
      </c>
      <c r="B97" s="71">
        <v>190</v>
      </c>
      <c r="C97" s="68">
        <v>1.56</v>
      </c>
      <c r="D97" s="68">
        <v>270.48</v>
      </c>
      <c r="E97" s="68">
        <v>210.91</v>
      </c>
      <c r="F97" s="68">
        <v>0</v>
      </c>
      <c r="G97" s="68">
        <f t="shared" si="37"/>
        <v>10.226415094339623</v>
      </c>
      <c r="H97" s="68">
        <v>0</v>
      </c>
      <c r="I97" s="68">
        <f t="shared" si="38"/>
        <v>10.169811320754716</v>
      </c>
      <c r="J97" s="72">
        <f t="shared" si="34"/>
        <v>1</v>
      </c>
      <c r="K97" s="72">
        <f t="shared" si="35"/>
        <v>1</v>
      </c>
      <c r="L97" s="72">
        <f t="shared" si="36"/>
        <v>1</v>
      </c>
      <c r="M97" s="72">
        <f t="shared" ca="1" si="26"/>
        <v>1</v>
      </c>
      <c r="N97" s="26"/>
      <c r="O97" s="26"/>
      <c r="P97" s="25"/>
      <c r="Q97" s="25"/>
      <c r="T97" s="22">
        <v>0</v>
      </c>
      <c r="U97" s="74">
        <f t="shared" si="27"/>
        <v>-190</v>
      </c>
      <c r="V97" s="70">
        <f t="shared" si="28"/>
        <v>-190</v>
      </c>
      <c r="W97" s="70"/>
      <c r="X97" s="70">
        <f t="shared" si="29"/>
        <v>208.85648342425515</v>
      </c>
      <c r="Y97" s="70">
        <f t="shared" si="30"/>
        <v>18.856483424255146</v>
      </c>
      <c r="Z97" s="70">
        <f t="shared" si="31"/>
        <v>19</v>
      </c>
      <c r="AA97" s="24">
        <f t="shared" si="32"/>
        <v>19</v>
      </c>
      <c r="AB97" s="67">
        <f t="shared" si="33"/>
        <v>209</v>
      </c>
    </row>
    <row r="98" spans="1:28" ht="15" customHeight="1" x14ac:dyDescent="0.25">
      <c r="A98" s="71">
        <v>178</v>
      </c>
      <c r="B98" s="71">
        <v>190</v>
      </c>
      <c r="C98" s="68">
        <v>1.49</v>
      </c>
      <c r="D98" s="68">
        <v>270.48</v>
      </c>
      <c r="E98" s="68">
        <v>210.91</v>
      </c>
      <c r="F98" s="68">
        <v>0</v>
      </c>
      <c r="G98" s="68">
        <f t="shared" si="37"/>
        <v>10.203703703703704</v>
      </c>
      <c r="H98" s="68">
        <v>0</v>
      </c>
      <c r="I98" s="68">
        <f t="shared" si="38"/>
        <v>9.981481481481481</v>
      </c>
      <c r="J98" s="72">
        <f t="shared" si="34"/>
        <v>1</v>
      </c>
      <c r="K98" s="72">
        <f t="shared" si="35"/>
        <v>1</v>
      </c>
      <c r="L98" s="72">
        <f t="shared" si="36"/>
        <v>1</v>
      </c>
      <c r="M98" s="72">
        <f t="shared" ca="1" si="26"/>
        <v>0</v>
      </c>
      <c r="N98" s="26"/>
      <c r="O98" s="26"/>
      <c r="P98" s="25"/>
      <c r="Q98" s="25"/>
      <c r="T98" s="22">
        <v>0</v>
      </c>
      <c r="U98" s="74">
        <f t="shared" ref="U98" si="39">T98-B98</f>
        <v>-190</v>
      </c>
      <c r="V98" s="70">
        <f t="shared" ref="V98" si="40">ROUND(U98,0)</f>
        <v>-190</v>
      </c>
      <c r="W98" s="70"/>
      <c r="X98" s="70">
        <f t="shared" si="29"/>
        <v>208.85648342425515</v>
      </c>
      <c r="Y98" s="70">
        <f t="shared" ref="Y98" si="41">X98-B98</f>
        <v>18.856483424255146</v>
      </c>
      <c r="Z98" s="70">
        <f t="shared" ref="Z98" si="42">ROUND(Y98,0)</f>
        <v>19</v>
      </c>
      <c r="AA98" s="24">
        <f t="shared" ref="AA98" si="43">IF(V98&gt;=0,V98,Z98)</f>
        <v>19</v>
      </c>
      <c r="AB98" s="67">
        <f t="shared" ref="AB98" si="44">B98+AA98</f>
        <v>209</v>
      </c>
    </row>
    <row r="99" spans="1:28" ht="15" customHeight="1" x14ac:dyDescent="0.25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6"/>
      <c r="O99" s="26"/>
      <c r="P99" s="25"/>
      <c r="Q99" s="25"/>
      <c r="U99" s="74"/>
      <c r="V99" s="70"/>
      <c r="W99" s="70"/>
      <c r="X99" s="70"/>
      <c r="Y99" s="70"/>
      <c r="Z99" s="70"/>
      <c r="AA99" s="24"/>
    </row>
    <row r="100" spans="1:28" ht="15" customHeight="1" x14ac:dyDescent="0.25">
      <c r="A100" s="71"/>
      <c r="B100" s="71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N100" s="26"/>
      <c r="O100" s="26"/>
      <c r="P100" s="25"/>
      <c r="Q100" s="25"/>
      <c r="U100" s="74"/>
      <c r="V100" s="70"/>
      <c r="W100" s="70"/>
      <c r="X100" s="70"/>
      <c r="Y100" s="70"/>
      <c r="Z100" s="70"/>
      <c r="AA100" s="24"/>
    </row>
    <row r="101" spans="1:28" ht="15" customHeight="1" x14ac:dyDescent="0.25">
      <c r="A101" s="71"/>
      <c r="B101" s="71"/>
      <c r="C101" s="68"/>
      <c r="D101" s="68"/>
      <c r="E101" s="68"/>
      <c r="F101" s="68"/>
      <c r="G101" s="68"/>
      <c r="H101" s="68"/>
      <c r="I101" s="68"/>
      <c r="J101" s="72"/>
      <c r="K101" s="72"/>
      <c r="L101" s="72"/>
      <c r="M101" s="72"/>
      <c r="N101" s="26"/>
      <c r="O101" s="26"/>
      <c r="P101" s="25"/>
      <c r="Q101" s="25"/>
      <c r="U101" s="74"/>
      <c r="V101" s="70"/>
      <c r="W101" s="70"/>
      <c r="X101" s="70"/>
      <c r="Y101" s="70"/>
      <c r="Z101" s="70"/>
      <c r="AA101" s="24"/>
    </row>
    <row r="102" spans="1:28" ht="15" customHeight="1" x14ac:dyDescent="0.25">
      <c r="A102" s="71"/>
      <c r="B102" s="71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N102" s="26"/>
      <c r="O102" s="26"/>
      <c r="P102" s="25"/>
      <c r="Q102" s="25"/>
      <c r="U102" s="74"/>
      <c r="V102" s="70"/>
      <c r="W102" s="70"/>
      <c r="X102" s="70"/>
      <c r="Y102" s="70"/>
      <c r="Z102" s="70"/>
      <c r="AA102" s="24"/>
    </row>
    <row r="103" spans="1:28" ht="15" customHeight="1" x14ac:dyDescent="0.25">
      <c r="A103" s="71"/>
      <c r="B103" s="71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N103" s="26"/>
      <c r="O103" s="26"/>
      <c r="P103" s="25"/>
      <c r="Q103" s="25"/>
      <c r="U103" s="74"/>
      <c r="V103" s="70"/>
      <c r="W103" s="70"/>
      <c r="X103" s="70"/>
      <c r="Y103" s="70"/>
      <c r="Z103" s="70"/>
      <c r="AA103" s="24"/>
    </row>
    <row r="104" spans="1:28" ht="15" customHeight="1" x14ac:dyDescent="0.25">
      <c r="A104" s="71"/>
      <c r="B104" s="71"/>
      <c r="C104" s="68"/>
      <c r="D104" s="68"/>
      <c r="E104" s="68"/>
      <c r="F104" s="68"/>
      <c r="G104" s="68"/>
      <c r="H104" s="68"/>
      <c r="I104" s="68"/>
      <c r="J104" s="72"/>
      <c r="K104" s="72"/>
      <c r="L104" s="72"/>
      <c r="M104" s="72"/>
      <c r="N104" s="26"/>
      <c r="O104" s="26"/>
      <c r="P104" s="25"/>
      <c r="Q104" s="25"/>
      <c r="U104" s="74"/>
      <c r="V104" s="70"/>
      <c r="W104" s="70"/>
      <c r="X104" s="70"/>
      <c r="Y104" s="70"/>
      <c r="Z104" s="70"/>
      <c r="AA104" s="24"/>
    </row>
    <row r="105" spans="1:28" ht="15" customHeight="1" x14ac:dyDescent="0.25">
      <c r="A105" s="71"/>
      <c r="B105" s="71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N105" s="26"/>
      <c r="O105" s="26"/>
      <c r="P105" s="25"/>
      <c r="Q105" s="25"/>
      <c r="U105" s="74"/>
      <c r="V105" s="70"/>
      <c r="W105" s="70"/>
      <c r="X105" s="70"/>
      <c r="Y105" s="70"/>
      <c r="Z105" s="70"/>
      <c r="AA105" s="24"/>
    </row>
    <row r="106" spans="1:28" ht="15" customHeight="1" x14ac:dyDescent="0.25">
      <c r="A106" s="71"/>
      <c r="B106" s="71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N106" s="26"/>
      <c r="O106" s="26"/>
      <c r="P106" s="25"/>
      <c r="Q106" s="25"/>
      <c r="U106" s="74"/>
      <c r="V106" s="70"/>
      <c r="W106" s="70"/>
      <c r="X106" s="70"/>
      <c r="Y106" s="70"/>
      <c r="Z106" s="70"/>
      <c r="AA106" s="24"/>
    </row>
    <row r="107" spans="1:28" ht="15" customHeight="1" x14ac:dyDescent="0.25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6"/>
      <c r="O107" s="26"/>
      <c r="P107" s="25"/>
      <c r="Q107" s="25"/>
      <c r="U107" s="74"/>
      <c r="V107" s="70"/>
      <c r="W107" s="70"/>
      <c r="X107" s="70"/>
      <c r="Y107" s="70"/>
      <c r="Z107" s="70"/>
      <c r="AA107" s="24"/>
    </row>
    <row r="108" spans="1:28" ht="15" customHeight="1" x14ac:dyDescent="0.25">
      <c r="A108" s="71"/>
      <c r="B108" s="71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6"/>
      <c r="O108" s="26"/>
      <c r="P108" s="25"/>
      <c r="Q108" s="25"/>
      <c r="U108" s="74"/>
      <c r="V108" s="70"/>
      <c r="W108" s="70"/>
      <c r="X108" s="70"/>
      <c r="Y108" s="70"/>
      <c r="Z108" s="70"/>
      <c r="AA108" s="24"/>
    </row>
    <row r="109" spans="1:28" ht="15" customHeight="1" x14ac:dyDescent="0.25">
      <c r="A109" s="71"/>
      <c r="B109" s="71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6"/>
      <c r="O109" s="26"/>
      <c r="P109" s="25"/>
      <c r="Q109" s="25"/>
      <c r="U109" s="74"/>
      <c r="V109" s="70"/>
      <c r="W109" s="70"/>
      <c r="X109" s="70"/>
      <c r="Y109" s="70"/>
      <c r="Z109" s="70"/>
      <c r="AA109" s="24"/>
    </row>
    <row r="110" spans="1:28" ht="15" customHeight="1" x14ac:dyDescent="0.25">
      <c r="A110" s="71"/>
      <c r="B110" s="71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6"/>
      <c r="O110" s="26"/>
      <c r="P110" s="25"/>
      <c r="Q110" s="25"/>
      <c r="U110" s="74"/>
      <c r="V110" s="70"/>
      <c r="W110" s="70"/>
      <c r="X110" s="70"/>
      <c r="Y110" s="70"/>
      <c r="Z110" s="70"/>
      <c r="AA110" s="24"/>
    </row>
    <row r="111" spans="1:28" ht="15" customHeight="1" x14ac:dyDescent="0.25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6"/>
      <c r="O111" s="26"/>
      <c r="P111" s="25"/>
      <c r="Q111" s="25"/>
      <c r="U111" s="74"/>
      <c r="V111" s="70"/>
      <c r="W111" s="70"/>
      <c r="X111" s="70"/>
      <c r="Y111" s="70"/>
      <c r="Z111" s="70"/>
      <c r="AA111" s="24"/>
    </row>
    <row r="112" spans="1:28" ht="15" customHeight="1" x14ac:dyDescent="0.25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6"/>
      <c r="O112" s="26"/>
      <c r="P112" s="25"/>
      <c r="Q112" s="25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5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6"/>
      <c r="O113" s="26"/>
      <c r="P113" s="25"/>
      <c r="Q113" s="25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5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6"/>
      <c r="O114" s="26"/>
      <c r="P114" s="25"/>
      <c r="Q114" s="25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6"/>
      <c r="O115" s="26"/>
      <c r="P115" s="25"/>
      <c r="Q115" s="25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6"/>
      <c r="O116" s="26"/>
      <c r="P116" s="25"/>
      <c r="Q116" s="25"/>
      <c r="U116" s="74"/>
      <c r="V116" s="70"/>
      <c r="W116" s="70"/>
      <c r="X116" s="70"/>
      <c r="Y116" s="70"/>
      <c r="Z116" s="70"/>
      <c r="AA116" s="24"/>
    </row>
    <row r="117" spans="1:27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6"/>
      <c r="O117" s="26"/>
      <c r="P117" s="25"/>
      <c r="Q117" s="25"/>
      <c r="U117" s="74"/>
      <c r="V117" s="70"/>
      <c r="W117" s="70"/>
      <c r="X117" s="70"/>
      <c r="Y117" s="70"/>
      <c r="Z117" s="70"/>
      <c r="AA117" s="24"/>
    </row>
    <row r="118" spans="1:27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6"/>
      <c r="O118" s="26"/>
      <c r="P118" s="25"/>
      <c r="Q118" s="25"/>
      <c r="U118" s="74"/>
      <c r="V118" s="70"/>
      <c r="W118" s="70"/>
      <c r="X118" s="70"/>
      <c r="Y118" s="70"/>
      <c r="Z118" s="70"/>
      <c r="AA118" s="24"/>
    </row>
    <row r="119" spans="1:27" ht="15" customHeight="1" x14ac:dyDescent="0.25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6"/>
      <c r="O119" s="26"/>
      <c r="P119" s="25"/>
      <c r="Q119" s="25"/>
      <c r="U119" s="74"/>
      <c r="V119" s="70"/>
      <c r="W119" s="70"/>
      <c r="X119" s="70"/>
      <c r="Y119" s="70"/>
      <c r="Z119" s="70"/>
      <c r="AA119" s="24"/>
    </row>
    <row r="120" spans="1:27" ht="15" customHeight="1" x14ac:dyDescent="0.25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6"/>
      <c r="O120" s="26"/>
      <c r="P120" s="25"/>
      <c r="Q120" s="25"/>
      <c r="U120" s="74"/>
      <c r="V120" s="70"/>
      <c r="W120" s="70"/>
      <c r="X120" s="70"/>
      <c r="Y120" s="70"/>
      <c r="Z120" s="70"/>
      <c r="AA120" s="24"/>
    </row>
    <row r="121" spans="1:27" ht="15" customHeight="1" x14ac:dyDescent="0.25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6"/>
      <c r="O121" s="26"/>
      <c r="P121" s="25"/>
      <c r="Q121" s="25"/>
      <c r="U121" s="74"/>
      <c r="V121" s="70"/>
      <c r="W121" s="70"/>
      <c r="X121" s="70"/>
      <c r="Y121" s="70"/>
      <c r="Z121" s="70"/>
      <c r="AA121" s="24"/>
    </row>
    <row r="122" spans="1:27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6"/>
      <c r="O122" s="26"/>
      <c r="P122" s="25"/>
      <c r="Q122" s="25"/>
      <c r="U122" s="74"/>
      <c r="V122" s="70"/>
      <c r="W122" s="70"/>
      <c r="X122" s="70"/>
      <c r="Y122" s="70"/>
      <c r="Z122" s="70"/>
      <c r="AA122" s="24"/>
    </row>
    <row r="123" spans="1:27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6"/>
      <c r="O123" s="26"/>
      <c r="P123" s="25"/>
      <c r="Q123" s="25"/>
      <c r="U123" s="74"/>
      <c r="V123" s="70"/>
      <c r="W123" s="70"/>
      <c r="X123" s="70"/>
      <c r="Y123" s="70"/>
      <c r="Z123" s="70"/>
      <c r="AA123" s="24"/>
    </row>
    <row r="124" spans="1:27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5"/>
      <c r="O124" s="25"/>
      <c r="P124" s="25"/>
      <c r="Q124" s="25"/>
      <c r="U124" s="74"/>
      <c r="V124" s="70"/>
      <c r="W124" s="70"/>
      <c r="X124" s="70"/>
      <c r="Y124" s="70"/>
      <c r="Z124" s="70"/>
      <c r="AA124" s="24"/>
    </row>
    <row r="125" spans="1:27" ht="15" customHeight="1" x14ac:dyDescent="0.25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5"/>
      <c r="O125" s="25"/>
      <c r="P125" s="25"/>
      <c r="Q125" s="25"/>
      <c r="U125" s="74"/>
      <c r="V125" s="70"/>
      <c r="W125" s="70"/>
      <c r="X125" s="70"/>
      <c r="Y125" s="70"/>
      <c r="Z125" s="70"/>
      <c r="AA125" s="24"/>
    </row>
    <row r="126" spans="1:27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5"/>
      <c r="O126" s="25"/>
      <c r="P126" s="25"/>
      <c r="Q126" s="25"/>
      <c r="U126" s="74"/>
      <c r="V126" s="70"/>
      <c r="W126" s="70"/>
      <c r="X126" s="70"/>
      <c r="Y126" s="70"/>
      <c r="Z126" s="70"/>
      <c r="AA126" s="24"/>
    </row>
    <row r="127" spans="1:27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5"/>
      <c r="O127" s="25"/>
      <c r="P127" s="25"/>
      <c r="Q127" s="25"/>
      <c r="U127" s="74"/>
      <c r="V127" s="70"/>
      <c r="W127" s="70"/>
      <c r="X127" s="70"/>
      <c r="Y127" s="70"/>
      <c r="Z127" s="70"/>
      <c r="AA127" s="24"/>
    </row>
    <row r="128" spans="1:27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5"/>
      <c r="O128" s="25"/>
      <c r="P128" s="25"/>
      <c r="Q128" s="25"/>
      <c r="U128" s="74"/>
      <c r="V128" s="70"/>
      <c r="W128" s="70"/>
      <c r="X128" s="70"/>
      <c r="Y128" s="70"/>
      <c r="Z128" s="70"/>
      <c r="AA128" s="24"/>
    </row>
    <row r="129" spans="1:2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5"/>
      <c r="O129" s="25"/>
      <c r="P129" s="25"/>
      <c r="Q129" s="25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5"/>
      <c r="O130" s="25"/>
      <c r="P130" s="25"/>
      <c r="Q130" s="25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5"/>
      <c r="O131" s="25"/>
      <c r="P131" s="25"/>
      <c r="Q131" s="25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5"/>
      <c r="O132" s="25"/>
      <c r="P132" s="25"/>
      <c r="Q132" s="25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5"/>
      <c r="O133" s="25"/>
      <c r="P133" s="25"/>
      <c r="Q133" s="25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5"/>
      <c r="O134" s="25"/>
      <c r="P134" s="25"/>
      <c r="Q134" s="25"/>
      <c r="U134" s="74"/>
      <c r="V134" s="70"/>
      <c r="W134" s="70"/>
      <c r="X134" s="70"/>
      <c r="Y134" s="70"/>
      <c r="Z134" s="70"/>
      <c r="AA134" s="24"/>
    </row>
    <row r="135" spans="1:2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5"/>
      <c r="O135" s="25"/>
      <c r="P135" s="25"/>
      <c r="Q135" s="25"/>
      <c r="U135" s="74"/>
      <c r="V135" s="70"/>
      <c r="W135" s="70"/>
      <c r="X135" s="70"/>
      <c r="Y135" s="70"/>
      <c r="Z135" s="70"/>
      <c r="AA135" s="24"/>
    </row>
    <row r="136" spans="1:2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5"/>
      <c r="O136" s="25"/>
      <c r="P136" s="25"/>
      <c r="Q136" s="25"/>
      <c r="U136" s="74"/>
      <c r="V136" s="70"/>
      <c r="W136" s="70"/>
      <c r="X136" s="70"/>
      <c r="Y136" s="70"/>
      <c r="Z136" s="70"/>
      <c r="AA136" s="24"/>
    </row>
    <row r="137" spans="1:27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5"/>
      <c r="O137" s="25"/>
      <c r="P137" s="25"/>
      <c r="Q137" s="25"/>
      <c r="U137" s="74"/>
      <c r="V137" s="70"/>
      <c r="W137" s="70"/>
      <c r="X137" s="70"/>
      <c r="Y137" s="70"/>
      <c r="Z137" s="70"/>
      <c r="AA137" s="24"/>
    </row>
    <row r="138" spans="1:2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5"/>
      <c r="O138" s="25"/>
      <c r="P138" s="25"/>
      <c r="Q138" s="25"/>
      <c r="U138" s="74"/>
      <c r="V138" s="70"/>
      <c r="W138" s="70"/>
      <c r="X138" s="70"/>
      <c r="Y138" s="70"/>
      <c r="Z138" s="70"/>
      <c r="AA138" s="24"/>
    </row>
    <row r="139" spans="1:2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5"/>
      <c r="O139" s="25"/>
      <c r="P139" s="25"/>
      <c r="Q139" s="25"/>
      <c r="U139" s="74"/>
      <c r="V139" s="70"/>
      <c r="W139" s="70"/>
      <c r="X139" s="70"/>
      <c r="Y139" s="70"/>
      <c r="Z139" s="70"/>
      <c r="AA139" s="24"/>
    </row>
    <row r="140" spans="1:27" ht="15" customHeight="1" x14ac:dyDescent="0.25">
      <c r="A140" s="25"/>
      <c r="B140" s="25"/>
      <c r="C140" s="25"/>
      <c r="D140" s="25"/>
      <c r="E140" s="68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U140" s="74"/>
      <c r="V140" s="70"/>
      <c r="W140" s="70"/>
      <c r="X140" s="70"/>
      <c r="Y140" s="70"/>
      <c r="Z140" s="70"/>
      <c r="AA140" s="24"/>
    </row>
    <row r="141" spans="1:27" ht="15" customHeight="1" x14ac:dyDescent="0.25">
      <c r="A141" s="25"/>
      <c r="B141" s="25"/>
      <c r="C141" s="25"/>
      <c r="D141" s="25"/>
      <c r="E141" s="68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U141" s="74"/>
      <c r="V141" s="70"/>
      <c r="W141" s="70"/>
      <c r="X141" s="70"/>
      <c r="Y141" s="70"/>
      <c r="Z141" s="70"/>
      <c r="AA141" s="24"/>
    </row>
    <row r="142" spans="1:27" ht="15" customHeight="1" x14ac:dyDescent="0.25">
      <c r="A142" s="25"/>
      <c r="B142" s="25"/>
      <c r="C142" s="25"/>
      <c r="D142" s="25"/>
      <c r="E142" s="68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U142" s="74"/>
      <c r="V142" s="70"/>
      <c r="W142" s="70"/>
      <c r="X142" s="70"/>
      <c r="Y142" s="70"/>
      <c r="Z142" s="70"/>
      <c r="AA142" s="24"/>
    </row>
    <row r="143" spans="1:27" ht="15" customHeight="1" x14ac:dyDescent="0.25">
      <c r="A143" s="25"/>
      <c r="B143" s="25"/>
      <c r="C143" s="25"/>
      <c r="D143" s="25"/>
      <c r="E143" s="68"/>
      <c r="F143" s="25"/>
      <c r="G143" s="68"/>
      <c r="H143" s="25"/>
      <c r="I143" s="68"/>
      <c r="J143" s="72"/>
      <c r="K143" s="72"/>
      <c r="L143" s="72"/>
      <c r="M143" s="72"/>
      <c r="U143" s="74"/>
      <c r="V143" s="70"/>
      <c r="W143" s="70"/>
      <c r="X143" s="70"/>
      <c r="Y143" s="70"/>
      <c r="Z143" s="70"/>
      <c r="AA143" s="24"/>
    </row>
    <row r="144" spans="1:27" ht="15" customHeight="1" x14ac:dyDescent="0.25">
      <c r="A144" s="25"/>
      <c r="B144" s="25"/>
      <c r="C144" s="25"/>
      <c r="D144" s="25"/>
      <c r="E144" s="68"/>
      <c r="F144" s="25"/>
      <c r="G144" s="68"/>
      <c r="H144" s="25"/>
      <c r="I144" s="68"/>
      <c r="J144" s="72"/>
      <c r="K144" s="72"/>
      <c r="L144" s="72"/>
      <c r="M144" s="72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25"/>
      <c r="B145" s="25"/>
      <c r="C145" s="25"/>
      <c r="D145" s="25"/>
      <c r="E145" s="68"/>
      <c r="F145" s="25"/>
      <c r="G145" s="68"/>
      <c r="H145" s="25"/>
      <c r="I145" s="68"/>
      <c r="J145" s="72"/>
      <c r="K145" s="72"/>
      <c r="L145" s="72"/>
      <c r="M145" s="72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25"/>
      <c r="B146" s="25"/>
      <c r="C146" s="25"/>
      <c r="D146" s="25"/>
      <c r="E146" s="68"/>
      <c r="F146" s="25"/>
      <c r="G146" s="68"/>
      <c r="H146" s="25"/>
      <c r="I146" s="68"/>
      <c r="J146" s="72"/>
      <c r="K146" s="72"/>
      <c r="L146" s="72"/>
      <c r="M146" s="72"/>
      <c r="U146" s="74"/>
      <c r="V146" s="70"/>
      <c r="W146" s="70"/>
      <c r="X146" s="70"/>
      <c r="Y146" s="70"/>
      <c r="Z146" s="70"/>
      <c r="AA146" s="24"/>
    </row>
    <row r="147" spans="1:27" ht="15" customHeight="1" x14ac:dyDescent="0.25">
      <c r="A147" s="25"/>
      <c r="B147" s="25"/>
      <c r="C147" s="25"/>
      <c r="D147" s="25"/>
      <c r="E147" s="68"/>
      <c r="F147" s="25"/>
      <c r="G147" s="68"/>
      <c r="H147" s="25"/>
      <c r="I147" s="68"/>
      <c r="J147" s="72"/>
      <c r="K147" s="72"/>
      <c r="L147" s="72"/>
      <c r="M147" s="72"/>
      <c r="U147" s="74"/>
      <c r="V147" s="70"/>
      <c r="W147" s="70"/>
      <c r="X147" s="70"/>
      <c r="Y147" s="70"/>
      <c r="Z147" s="70"/>
      <c r="AA147" s="24"/>
    </row>
    <row r="148" spans="1:27" ht="15" customHeight="1" x14ac:dyDescent="0.25">
      <c r="A148" s="25"/>
      <c r="B148" s="25"/>
      <c r="C148" s="25"/>
      <c r="D148" s="25"/>
      <c r="E148" s="68"/>
      <c r="F148" s="25"/>
      <c r="G148" s="68"/>
      <c r="H148" s="25"/>
      <c r="I148" s="68"/>
      <c r="J148" s="72"/>
      <c r="K148" s="72"/>
      <c r="L148" s="72"/>
      <c r="M148" s="72"/>
      <c r="U148" s="74"/>
      <c r="V148" s="70"/>
      <c r="W148" s="70"/>
      <c r="X148" s="70"/>
      <c r="Y148" s="70"/>
      <c r="Z148" s="70"/>
      <c r="AA148" s="24"/>
    </row>
    <row r="149" spans="1:27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U149" s="74"/>
      <c r="V149" s="70"/>
      <c r="W149" s="70"/>
      <c r="X149" s="70"/>
      <c r="Y149" s="70"/>
      <c r="Z149" s="70"/>
      <c r="AA149" s="24"/>
    </row>
    <row r="150" spans="1:27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U150" s="74"/>
      <c r="V150" s="70"/>
      <c r="W150" s="70"/>
      <c r="X150" s="70"/>
      <c r="Y150" s="70"/>
      <c r="Z150" s="70"/>
      <c r="AA150" s="24"/>
    </row>
    <row r="151" spans="1:27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U151" s="74"/>
      <c r="V151" s="70"/>
      <c r="W151" s="70"/>
      <c r="X151" s="70"/>
      <c r="Y151" s="70"/>
      <c r="Z151" s="70"/>
      <c r="AA151" s="24"/>
    </row>
    <row r="152" spans="1:27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U152" s="74"/>
      <c r="V152" s="70"/>
      <c r="W152" s="70"/>
      <c r="X152" s="70"/>
      <c r="Y152" s="70"/>
      <c r="Z152" s="70"/>
      <c r="AA152" s="24"/>
    </row>
    <row r="153" spans="1:27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U153" s="74"/>
      <c r="V153" s="70"/>
      <c r="W153" s="70"/>
      <c r="X153" s="70"/>
      <c r="Y153" s="70"/>
      <c r="Z153" s="70"/>
      <c r="AA153" s="24"/>
    </row>
    <row r="154" spans="1:27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U154" s="74"/>
      <c r="V154" s="70"/>
      <c r="W154" s="70"/>
      <c r="X154" s="70"/>
      <c r="Y154" s="70"/>
      <c r="Z154" s="70"/>
      <c r="AA154" s="24"/>
    </row>
    <row r="155" spans="1:27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U155" s="74"/>
      <c r="V155" s="70"/>
      <c r="W155" s="70"/>
      <c r="X155" s="70"/>
      <c r="Y155" s="70"/>
      <c r="Z155" s="70"/>
      <c r="AA155" s="24"/>
    </row>
    <row r="156" spans="1:27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U156" s="74"/>
      <c r="V156" s="70"/>
      <c r="W156" s="70"/>
      <c r="X156" s="70"/>
      <c r="Y156" s="70"/>
      <c r="Z156" s="70"/>
      <c r="AA156" s="24"/>
    </row>
    <row r="157" spans="1:27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U157" s="74"/>
      <c r="V157" s="70"/>
      <c r="W157" s="70"/>
      <c r="X157" s="70"/>
      <c r="Y157" s="70"/>
      <c r="Z157" s="70"/>
      <c r="AA157" s="24"/>
    </row>
    <row r="158" spans="1:27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U158" s="74"/>
      <c r="V158" s="70"/>
      <c r="W158" s="70"/>
      <c r="X158" s="70"/>
      <c r="Y158" s="70"/>
      <c r="Z158" s="70"/>
      <c r="AA158" s="24"/>
    </row>
    <row r="159" spans="1:27" x14ac:dyDescent="0.2">
      <c r="U159" s="74"/>
      <c r="V159" s="70"/>
      <c r="W159" s="70"/>
      <c r="X159" s="70"/>
      <c r="Y159" s="70"/>
      <c r="Z159" s="70"/>
      <c r="AA159" s="24"/>
    </row>
    <row r="160" spans="1:27" x14ac:dyDescent="0.2">
      <c r="U160" s="74"/>
      <c r="V160" s="70"/>
      <c r="W160" s="70"/>
      <c r="X160" s="70"/>
      <c r="Y160" s="70"/>
      <c r="Z160" s="70"/>
      <c r="AA160" s="24"/>
    </row>
    <row r="161" spans="21:27" x14ac:dyDescent="0.2">
      <c r="U161" s="74"/>
      <c r="V161" s="70"/>
      <c r="W161" s="70"/>
      <c r="X161" s="70"/>
      <c r="Y161" s="70"/>
      <c r="Z161" s="70"/>
      <c r="AA161" s="24"/>
    </row>
    <row r="162" spans="21:27" x14ac:dyDescent="0.2">
      <c r="U162" s="74"/>
      <c r="V162" s="70"/>
      <c r="W162" s="70"/>
      <c r="X162" s="70"/>
      <c r="Y162" s="70"/>
      <c r="Z162" s="70"/>
      <c r="AA162" s="24"/>
    </row>
    <row r="163" spans="21:27" x14ac:dyDescent="0.2">
      <c r="U163" s="74"/>
      <c r="V163" s="70"/>
      <c r="W163" s="70"/>
      <c r="X163" s="70"/>
      <c r="Y163" s="70"/>
      <c r="Z163" s="70"/>
      <c r="AA163" s="24"/>
    </row>
    <row r="164" spans="21:27" x14ac:dyDescent="0.2">
      <c r="U164" s="74"/>
      <c r="V164" s="70"/>
      <c r="W164" s="70"/>
      <c r="X164" s="70"/>
      <c r="Y164" s="70"/>
      <c r="Z164" s="70"/>
      <c r="AA164" s="24"/>
    </row>
    <row r="165" spans="21:27" x14ac:dyDescent="0.2">
      <c r="U165" s="74"/>
      <c r="V165" s="70"/>
      <c r="W165" s="70"/>
      <c r="X165" s="70"/>
      <c r="Y165" s="70"/>
      <c r="Z165" s="70"/>
      <c r="AA165" s="24"/>
    </row>
    <row r="166" spans="21:27" x14ac:dyDescent="0.2">
      <c r="U166" s="74"/>
      <c r="V166" s="70"/>
      <c r="W166" s="70"/>
      <c r="X166" s="70"/>
      <c r="Y166" s="70"/>
      <c r="Z166" s="70"/>
      <c r="AA166" s="24"/>
    </row>
    <row r="167" spans="21:27" x14ac:dyDescent="0.2">
      <c r="U167" s="74"/>
      <c r="V167" s="70"/>
      <c r="W167" s="70"/>
      <c r="X167" s="70"/>
      <c r="Y167" s="70"/>
      <c r="Z167" s="70"/>
      <c r="AA167" s="24"/>
    </row>
    <row r="168" spans="21:27" x14ac:dyDescent="0.2">
      <c r="U168" s="74"/>
      <c r="V168" s="70"/>
      <c r="W168" s="70"/>
      <c r="X168" s="70"/>
      <c r="Y168" s="70"/>
      <c r="Z168" s="70"/>
      <c r="AA168" s="24"/>
    </row>
    <row r="169" spans="21:27" x14ac:dyDescent="0.2">
      <c r="U169" s="74"/>
      <c r="V169" s="70"/>
      <c r="W169" s="70"/>
      <c r="X169" s="70"/>
      <c r="Y169" s="70"/>
      <c r="Z169" s="70"/>
      <c r="AA169" s="24"/>
    </row>
    <row r="170" spans="21:27" x14ac:dyDescent="0.2">
      <c r="U170" s="74"/>
      <c r="V170" s="70"/>
      <c r="W170" s="70"/>
      <c r="X170" s="70"/>
      <c r="Y170" s="70"/>
      <c r="Z170" s="70"/>
      <c r="AA170" s="24"/>
    </row>
    <row r="171" spans="21:27" x14ac:dyDescent="0.2">
      <c r="U171" s="74"/>
      <c r="V171" s="70"/>
      <c r="W171" s="70"/>
      <c r="X171" s="70"/>
      <c r="Y171" s="70"/>
      <c r="Z171" s="70"/>
      <c r="AA171" s="24"/>
    </row>
    <row r="172" spans="21:27" x14ac:dyDescent="0.2">
      <c r="U172" s="74"/>
      <c r="V172" s="70"/>
      <c r="W172" s="70"/>
      <c r="X172" s="70"/>
      <c r="Y172" s="70"/>
      <c r="Z172" s="70"/>
      <c r="AA172" s="24"/>
    </row>
    <row r="173" spans="21:27" x14ac:dyDescent="0.2">
      <c r="U173" s="74"/>
      <c r="V173" s="70"/>
      <c r="W173" s="70"/>
      <c r="X173" s="70"/>
      <c r="Y173" s="70"/>
      <c r="Z173" s="70"/>
      <c r="AA173" s="24"/>
    </row>
    <row r="174" spans="21:27" x14ac:dyDescent="0.2">
      <c r="U174" s="74"/>
      <c r="V174" s="70"/>
      <c r="W174" s="70"/>
      <c r="X174" s="70"/>
      <c r="Y174" s="70"/>
      <c r="Z174" s="70"/>
      <c r="AA174" s="24"/>
    </row>
    <row r="175" spans="21:27" x14ac:dyDescent="0.2">
      <c r="U175" s="74"/>
      <c r="V175" s="70"/>
      <c r="W175" s="70"/>
      <c r="X175" s="70"/>
      <c r="Y175" s="70"/>
      <c r="Z175" s="70"/>
      <c r="AA175" s="24"/>
    </row>
    <row r="176" spans="21:27" x14ac:dyDescent="0.2">
      <c r="U176" s="74"/>
      <c r="V176" s="70"/>
      <c r="W176" s="70"/>
      <c r="X176" s="70"/>
      <c r="Y176" s="70"/>
      <c r="Z176" s="70"/>
      <c r="AA176" s="24"/>
    </row>
    <row r="177" spans="21:27" x14ac:dyDescent="0.2">
      <c r="U177" s="74"/>
      <c r="V177" s="70"/>
      <c r="W177" s="70"/>
      <c r="X177" s="70"/>
      <c r="Y177" s="70"/>
      <c r="Z177" s="70"/>
      <c r="AA177" s="24"/>
    </row>
    <row r="178" spans="21:27" x14ac:dyDescent="0.2">
      <c r="U178" s="74"/>
      <c r="V178" s="70"/>
      <c r="W178" s="70"/>
      <c r="X178" s="70"/>
      <c r="Y178" s="70"/>
      <c r="Z178" s="70"/>
      <c r="AA178" s="24"/>
    </row>
    <row r="179" spans="21:27" x14ac:dyDescent="0.2">
      <c r="U179" s="74"/>
      <c r="V179" s="70"/>
      <c r="W179" s="70"/>
      <c r="X179" s="70"/>
      <c r="Y179" s="70"/>
      <c r="Z179" s="70"/>
      <c r="AA179" s="24"/>
    </row>
    <row r="180" spans="21:27" x14ac:dyDescent="0.2">
      <c r="U180" s="74"/>
      <c r="V180" s="70"/>
      <c r="W180" s="70"/>
      <c r="X180" s="70"/>
      <c r="Y180" s="70"/>
      <c r="Z180" s="70"/>
      <c r="AA180" s="24"/>
    </row>
    <row r="181" spans="21:27" x14ac:dyDescent="0.2">
      <c r="U181" s="74"/>
      <c r="V181" s="70"/>
      <c r="W181" s="70"/>
      <c r="X181" s="70"/>
      <c r="Y181" s="70"/>
      <c r="Z181" s="70"/>
      <c r="AA181" s="24"/>
    </row>
    <row r="182" spans="21:27" x14ac:dyDescent="0.2">
      <c r="U182" s="74"/>
      <c r="V182" s="70"/>
      <c r="W182" s="70"/>
      <c r="X182" s="70"/>
      <c r="Y182" s="70"/>
      <c r="Z182" s="70"/>
      <c r="AA182" s="24"/>
    </row>
    <row r="183" spans="21:27" x14ac:dyDescent="0.2">
      <c r="U183" s="74"/>
      <c r="V183" s="70"/>
      <c r="W183" s="70"/>
      <c r="X183" s="70"/>
      <c r="Y183" s="70"/>
      <c r="Z183" s="70"/>
      <c r="AA183" s="24"/>
    </row>
    <row r="184" spans="21:27" x14ac:dyDescent="0.2">
      <c r="U184" s="74"/>
      <c r="V184" s="70"/>
      <c r="W184" s="70"/>
      <c r="X184" s="70"/>
      <c r="Y184" s="70"/>
      <c r="Z184" s="70"/>
      <c r="AA184" s="24"/>
    </row>
    <row r="185" spans="21:27" x14ac:dyDescent="0.2">
      <c r="U185" s="74"/>
      <c r="V185" s="70"/>
      <c r="W185" s="70"/>
      <c r="X185" s="70"/>
      <c r="Y185" s="70"/>
      <c r="Z185" s="70"/>
      <c r="AA185" s="24"/>
    </row>
    <row r="186" spans="21:27" x14ac:dyDescent="0.2">
      <c r="U186" s="74"/>
      <c r="V186" s="70"/>
      <c r="W186" s="70"/>
      <c r="X186" s="70"/>
      <c r="Y186" s="70"/>
      <c r="Z186" s="70"/>
      <c r="AA186" s="24"/>
    </row>
    <row r="187" spans="21:27" x14ac:dyDescent="0.2">
      <c r="U187" s="74"/>
      <c r="V187" s="70"/>
      <c r="W187" s="70"/>
      <c r="X187" s="70"/>
      <c r="Y187" s="70"/>
      <c r="Z187" s="70"/>
      <c r="AA187" s="24"/>
    </row>
    <row r="188" spans="21:27" x14ac:dyDescent="0.2">
      <c r="U188" s="74"/>
      <c r="V188" s="70"/>
      <c r="W188" s="70"/>
      <c r="X188" s="70"/>
      <c r="Y188" s="70"/>
      <c r="Z188" s="70"/>
      <c r="AA188" s="24"/>
    </row>
    <row r="189" spans="21:27" x14ac:dyDescent="0.2">
      <c r="U189" s="74"/>
      <c r="V189" s="70"/>
      <c r="W189" s="70"/>
      <c r="X189" s="70"/>
      <c r="Y189" s="70"/>
      <c r="Z189" s="70"/>
      <c r="AA189" s="24"/>
    </row>
    <row r="190" spans="21:27" x14ac:dyDescent="0.2">
      <c r="U190" s="74"/>
      <c r="V190" s="70"/>
      <c r="W190" s="70"/>
      <c r="X190" s="70"/>
      <c r="Y190" s="70"/>
      <c r="Z190" s="70"/>
      <c r="AA190" s="24"/>
    </row>
    <row r="191" spans="21:27" x14ac:dyDescent="0.2">
      <c r="U191" s="74"/>
      <c r="V191" s="70"/>
      <c r="W191" s="70"/>
      <c r="X191" s="70"/>
      <c r="Y191" s="70"/>
      <c r="Z191" s="70"/>
      <c r="AA191" s="24"/>
    </row>
    <row r="192" spans="2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1"/>
  <dimension ref="A1:AB278"/>
  <sheetViews>
    <sheetView topLeftCell="I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625" style="23" customWidth="1"/>
    <col min="5" max="5" width="19.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1" style="23" customWidth="1"/>
    <col min="16" max="16" width="18.75" style="23" customWidth="1"/>
    <col min="17" max="17" width="9.6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1432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246</v>
      </c>
      <c r="B2" s="71">
        <v>210</v>
      </c>
      <c r="C2" s="68">
        <v>0</v>
      </c>
      <c r="D2" s="68">
        <v>264.58999999999997</v>
      </c>
      <c r="E2" s="68">
        <v>211.02</v>
      </c>
      <c r="F2" s="68">
        <f t="shared" ref="F2:F43" si="0">($A$44-A2)/(ROW($A$44)-ROW(A2))</f>
        <v>28.238095238095237</v>
      </c>
      <c r="G2" s="68">
        <v>0</v>
      </c>
      <c r="H2" s="68">
        <f t="shared" ref="H2:H44" si="1">($B$48-B2)/(ROW($B$48)-ROW(B2))</f>
        <v>0.43478260869565216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0.02</v>
      </c>
      <c r="P2" s="32" t="s">
        <v>39</v>
      </c>
      <c r="Q2" s="25">
        <f>LARGE(A:A,2)</f>
        <v>1381</v>
      </c>
      <c r="T2" s="22">
        <v>0</v>
      </c>
      <c r="U2" s="74">
        <f t="shared" ref="U2:U33" si="3">T2-B2</f>
        <v>-210</v>
      </c>
      <c r="V2" s="70">
        <f t="shared" ref="V2:V33" si="4">ROUND(U2,0)</f>
        <v>-210</v>
      </c>
      <c r="W2" s="70">
        <v>4766</v>
      </c>
      <c r="X2" s="70">
        <f t="shared" ref="X2:X33" si="5">B2/$W$2*$W$3</f>
        <v>230.84137641628197</v>
      </c>
      <c r="Y2" s="70">
        <f t="shared" ref="Y2:Y33" si="6">X2-B2</f>
        <v>20.841376416281975</v>
      </c>
      <c r="Z2" s="70">
        <f t="shared" ref="Z2:Z33" si="7">ROUND(Y2,0)</f>
        <v>21</v>
      </c>
      <c r="AA2" s="24">
        <f t="shared" ref="AA2:AA33" si="8">IF(V2&gt;=0,V2,Z2)</f>
        <v>21</v>
      </c>
      <c r="AB2" s="67">
        <f t="shared" ref="AB2:AB33" si="9">B2+AA2</f>
        <v>231</v>
      </c>
    </row>
    <row r="3" spans="1:28" ht="15" customHeight="1" x14ac:dyDescent="0.25">
      <c r="A3" s="71">
        <v>246</v>
      </c>
      <c r="B3" s="71">
        <v>210</v>
      </c>
      <c r="C3" s="68">
        <v>0</v>
      </c>
      <c r="D3" s="68">
        <v>264.58999999999997</v>
      </c>
      <c r="E3" s="68">
        <v>211.02</v>
      </c>
      <c r="F3" s="68">
        <f t="shared" si="0"/>
        <v>28.926829268292682</v>
      </c>
      <c r="G3" s="68">
        <v>0</v>
      </c>
      <c r="H3" s="68">
        <f t="shared" si="1"/>
        <v>0.44444444444444442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133</v>
      </c>
      <c r="P3" s="32" t="s">
        <v>41</v>
      </c>
      <c r="Q3" s="25">
        <f>LARGE(A:A,3)</f>
        <v>1380</v>
      </c>
      <c r="T3" s="22">
        <v>0</v>
      </c>
      <c r="U3" s="74">
        <f t="shared" si="3"/>
        <v>-210</v>
      </c>
      <c r="V3" s="70">
        <f t="shared" si="4"/>
        <v>-210</v>
      </c>
      <c r="W3" s="70">
        <v>5239</v>
      </c>
      <c r="X3" s="70">
        <f t="shared" si="5"/>
        <v>230.84137641628197</v>
      </c>
      <c r="Y3" s="70">
        <f t="shared" si="6"/>
        <v>20.841376416281975</v>
      </c>
      <c r="Z3" s="70">
        <f t="shared" si="7"/>
        <v>21</v>
      </c>
      <c r="AA3" s="24">
        <f t="shared" si="8"/>
        <v>21</v>
      </c>
      <c r="AB3" s="67">
        <f t="shared" si="9"/>
        <v>231</v>
      </c>
    </row>
    <row r="4" spans="1:28" ht="15" customHeight="1" x14ac:dyDescent="0.25">
      <c r="A4" s="71">
        <v>246</v>
      </c>
      <c r="B4" s="71">
        <v>210</v>
      </c>
      <c r="C4" s="68">
        <v>0</v>
      </c>
      <c r="D4" s="68">
        <v>264.60000000000002</v>
      </c>
      <c r="E4" s="68">
        <v>211.02</v>
      </c>
      <c r="F4" s="68">
        <f t="shared" si="0"/>
        <v>29.65</v>
      </c>
      <c r="G4" s="68">
        <v>0</v>
      </c>
      <c r="H4" s="68">
        <f t="shared" si="1"/>
        <v>0.45454545454545453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1432</v>
      </c>
      <c r="P4" s="32" t="s">
        <v>43</v>
      </c>
      <c r="Q4" s="25">
        <f>LARGE(B:B,1)</f>
        <v>484</v>
      </c>
      <c r="T4" s="22">
        <v>0</v>
      </c>
      <c r="U4" s="74">
        <f t="shared" si="3"/>
        <v>-210</v>
      </c>
      <c r="V4" s="70">
        <f t="shared" si="4"/>
        <v>-210</v>
      </c>
      <c r="W4" s="70"/>
      <c r="X4" s="70">
        <f t="shared" si="5"/>
        <v>230.84137641628197</v>
      </c>
      <c r="Y4" s="70">
        <f t="shared" si="6"/>
        <v>20.841376416281975</v>
      </c>
      <c r="Z4" s="70">
        <f t="shared" si="7"/>
        <v>21</v>
      </c>
      <c r="AA4" s="24">
        <f t="shared" si="8"/>
        <v>21</v>
      </c>
      <c r="AB4" s="67">
        <f t="shared" si="9"/>
        <v>231</v>
      </c>
    </row>
    <row r="5" spans="1:28" ht="15" customHeight="1" x14ac:dyDescent="0.25">
      <c r="A5" s="71">
        <v>246</v>
      </c>
      <c r="B5" s="71">
        <v>210</v>
      </c>
      <c r="C5" s="68">
        <v>0</v>
      </c>
      <c r="D5" s="68">
        <v>264.60000000000002</v>
      </c>
      <c r="E5" s="68">
        <v>211.02</v>
      </c>
      <c r="F5" s="68">
        <f t="shared" si="0"/>
        <v>30.410256410256409</v>
      </c>
      <c r="G5" s="68">
        <v>0</v>
      </c>
      <c r="H5" s="68">
        <f t="shared" si="1"/>
        <v>0.46511627906976744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1.44</v>
      </c>
      <c r="P5" s="32" t="s">
        <v>45</v>
      </c>
      <c r="Q5" s="25">
        <f>LARGE(B:B,2)</f>
        <v>484</v>
      </c>
      <c r="T5" s="22">
        <v>0</v>
      </c>
      <c r="U5" s="74">
        <f t="shared" si="3"/>
        <v>-210</v>
      </c>
      <c r="V5" s="70">
        <f t="shared" si="4"/>
        <v>-210</v>
      </c>
      <c r="W5" s="70"/>
      <c r="X5" s="70">
        <f t="shared" si="5"/>
        <v>230.84137641628197</v>
      </c>
      <c r="Y5" s="70">
        <f t="shared" si="6"/>
        <v>20.841376416281975</v>
      </c>
      <c r="Z5" s="70">
        <f t="shared" si="7"/>
        <v>21</v>
      </c>
      <c r="AA5" s="24">
        <f t="shared" si="8"/>
        <v>21</v>
      </c>
      <c r="AB5" s="67">
        <f t="shared" si="9"/>
        <v>231</v>
      </c>
    </row>
    <row r="6" spans="1:28" ht="15" customHeight="1" x14ac:dyDescent="0.25">
      <c r="A6" s="71">
        <v>255</v>
      </c>
      <c r="B6" s="71">
        <v>210</v>
      </c>
      <c r="C6" s="68">
        <v>0</v>
      </c>
      <c r="D6" s="68">
        <v>264.61</v>
      </c>
      <c r="E6" s="68">
        <v>211.02</v>
      </c>
      <c r="F6" s="68">
        <f t="shared" si="0"/>
        <v>30.973684210526315</v>
      </c>
      <c r="G6" s="68">
        <v>0</v>
      </c>
      <c r="H6" s="68">
        <f t="shared" si="1"/>
        <v>0.47619047619047616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2.56</v>
      </c>
      <c r="P6" s="32" t="s">
        <v>47</v>
      </c>
      <c r="Q6" s="25">
        <f>LARGE(B:B,3)</f>
        <v>484</v>
      </c>
      <c r="T6" s="22">
        <v>0</v>
      </c>
      <c r="U6" s="74">
        <f t="shared" si="3"/>
        <v>-210</v>
      </c>
      <c r="V6" s="70">
        <f t="shared" si="4"/>
        <v>-210</v>
      </c>
      <c r="W6" s="70"/>
      <c r="X6" s="70">
        <f t="shared" si="5"/>
        <v>230.84137641628197</v>
      </c>
      <c r="Y6" s="70">
        <f t="shared" si="6"/>
        <v>20.841376416281975</v>
      </c>
      <c r="Z6" s="70">
        <f t="shared" si="7"/>
        <v>21</v>
      </c>
      <c r="AA6" s="24">
        <f t="shared" si="8"/>
        <v>21</v>
      </c>
      <c r="AB6" s="67">
        <f t="shared" si="9"/>
        <v>231</v>
      </c>
    </row>
    <row r="7" spans="1:28" ht="15" customHeight="1" x14ac:dyDescent="0.25">
      <c r="A7" s="71">
        <v>264</v>
      </c>
      <c r="B7" s="71">
        <v>210</v>
      </c>
      <c r="C7" s="68">
        <v>2.2000000000000002</v>
      </c>
      <c r="D7" s="68">
        <v>264.62</v>
      </c>
      <c r="E7" s="68">
        <v>211.02</v>
      </c>
      <c r="F7" s="68">
        <f t="shared" si="0"/>
        <v>31.567567567567568</v>
      </c>
      <c r="G7" s="68">
        <v>0</v>
      </c>
      <c r="H7" s="68">
        <f t="shared" si="1"/>
        <v>0.48780487804878048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3.52</v>
      </c>
      <c r="P7" s="25"/>
      <c r="Q7" s="25"/>
      <c r="T7" s="22">
        <v>0</v>
      </c>
      <c r="U7" s="74">
        <f t="shared" si="3"/>
        <v>-210</v>
      </c>
      <c r="V7" s="70">
        <f t="shared" si="4"/>
        <v>-210</v>
      </c>
      <c r="W7" s="70"/>
      <c r="X7" s="70">
        <f t="shared" si="5"/>
        <v>230.84137641628197</v>
      </c>
      <c r="Y7" s="70">
        <f t="shared" si="6"/>
        <v>20.841376416281975</v>
      </c>
      <c r="Z7" s="70">
        <f t="shared" si="7"/>
        <v>21</v>
      </c>
      <c r="AA7" s="24">
        <f t="shared" si="8"/>
        <v>21</v>
      </c>
      <c r="AB7" s="67">
        <f t="shared" si="9"/>
        <v>231</v>
      </c>
    </row>
    <row r="8" spans="1:28" ht="15" customHeight="1" x14ac:dyDescent="0.25">
      <c r="A8" s="71">
        <v>273</v>
      </c>
      <c r="B8" s="71">
        <v>210</v>
      </c>
      <c r="C8" s="68">
        <v>2.27</v>
      </c>
      <c r="D8" s="68">
        <v>264.63</v>
      </c>
      <c r="E8" s="68">
        <v>211.02</v>
      </c>
      <c r="F8" s="68">
        <f t="shared" si="0"/>
        <v>32.194444444444443</v>
      </c>
      <c r="G8" s="68">
        <v>0</v>
      </c>
      <c r="H8" s="68">
        <f t="shared" si="1"/>
        <v>0.5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-210</v>
      </c>
      <c r="V8" s="70">
        <f t="shared" si="4"/>
        <v>-210</v>
      </c>
      <c r="W8" s="70"/>
      <c r="X8" s="70">
        <f t="shared" si="5"/>
        <v>230.84137641628197</v>
      </c>
      <c r="Y8" s="70">
        <f t="shared" si="6"/>
        <v>20.841376416281975</v>
      </c>
      <c r="Z8" s="70">
        <f t="shared" si="7"/>
        <v>21</v>
      </c>
      <c r="AA8" s="24">
        <f t="shared" si="8"/>
        <v>21</v>
      </c>
      <c r="AB8" s="67">
        <f t="shared" si="9"/>
        <v>231</v>
      </c>
    </row>
    <row r="9" spans="1:28" ht="15" customHeight="1" x14ac:dyDescent="0.25">
      <c r="A9" s="71">
        <v>318</v>
      </c>
      <c r="B9" s="71">
        <v>210</v>
      </c>
      <c r="C9" s="68">
        <v>2.65</v>
      </c>
      <c r="D9" s="68">
        <v>264.64</v>
      </c>
      <c r="E9" s="68">
        <v>211.02</v>
      </c>
      <c r="F9" s="68">
        <f t="shared" si="0"/>
        <v>31.828571428571429</v>
      </c>
      <c r="G9" s="68">
        <v>0</v>
      </c>
      <c r="H9" s="68">
        <f t="shared" si="1"/>
        <v>0.51282051282051277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-210</v>
      </c>
      <c r="V9" s="70">
        <f t="shared" si="4"/>
        <v>-210</v>
      </c>
      <c r="W9" s="70"/>
      <c r="X9" s="70">
        <f t="shared" si="5"/>
        <v>230.84137641628197</v>
      </c>
      <c r="Y9" s="70">
        <f t="shared" si="6"/>
        <v>20.841376416281975</v>
      </c>
      <c r="Z9" s="70">
        <f t="shared" si="7"/>
        <v>21</v>
      </c>
      <c r="AA9" s="24">
        <f t="shared" si="8"/>
        <v>21</v>
      </c>
      <c r="AB9" s="67">
        <f t="shared" si="9"/>
        <v>231</v>
      </c>
    </row>
    <row r="10" spans="1:28" ht="15" customHeight="1" x14ac:dyDescent="0.25">
      <c r="A10" s="71">
        <v>362</v>
      </c>
      <c r="B10" s="71">
        <v>210</v>
      </c>
      <c r="C10" s="68">
        <v>3.02</v>
      </c>
      <c r="D10" s="68">
        <v>264.67</v>
      </c>
      <c r="E10" s="68">
        <v>211.02</v>
      </c>
      <c r="F10" s="68">
        <f t="shared" si="0"/>
        <v>31.470588235294116</v>
      </c>
      <c r="G10" s="68">
        <v>0</v>
      </c>
      <c r="H10" s="68">
        <f t="shared" si="1"/>
        <v>0.52631578947368418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-210</v>
      </c>
      <c r="V10" s="70">
        <f t="shared" si="4"/>
        <v>-210</v>
      </c>
      <c r="W10" s="70"/>
      <c r="X10" s="70">
        <f t="shared" si="5"/>
        <v>230.84137641628197</v>
      </c>
      <c r="Y10" s="70">
        <f t="shared" si="6"/>
        <v>20.841376416281975</v>
      </c>
      <c r="Z10" s="70">
        <f t="shared" si="7"/>
        <v>21</v>
      </c>
      <c r="AA10" s="24">
        <f t="shared" si="8"/>
        <v>21</v>
      </c>
      <c r="AB10" s="67">
        <f t="shared" si="9"/>
        <v>231</v>
      </c>
    </row>
    <row r="11" spans="1:28" ht="15" customHeight="1" x14ac:dyDescent="0.25">
      <c r="A11" s="71">
        <v>406</v>
      </c>
      <c r="B11" s="71">
        <v>210</v>
      </c>
      <c r="C11" s="68">
        <v>3.39</v>
      </c>
      <c r="D11" s="68">
        <v>264.7</v>
      </c>
      <c r="E11" s="68">
        <v>211.02</v>
      </c>
      <c r="F11" s="68">
        <f t="shared" si="0"/>
        <v>31.09090909090909</v>
      </c>
      <c r="G11" s="68">
        <v>0</v>
      </c>
      <c r="H11" s="68">
        <f t="shared" si="1"/>
        <v>0.54054054054054057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264.58999999999997</v>
      </c>
      <c r="R11" s="43"/>
      <c r="S11" s="43"/>
      <c r="T11" s="22">
        <v>0</v>
      </c>
      <c r="U11" s="74">
        <f t="shared" si="3"/>
        <v>-210</v>
      </c>
      <c r="V11" s="70">
        <f t="shared" si="4"/>
        <v>-210</v>
      </c>
      <c r="W11" s="70"/>
      <c r="X11" s="70">
        <f t="shared" si="5"/>
        <v>230.84137641628197</v>
      </c>
      <c r="Y11" s="70">
        <f t="shared" si="6"/>
        <v>20.841376416281975</v>
      </c>
      <c r="Z11" s="70">
        <f t="shared" si="7"/>
        <v>21</v>
      </c>
      <c r="AA11" s="24">
        <f t="shared" si="8"/>
        <v>21</v>
      </c>
      <c r="AB11" s="67">
        <f t="shared" si="9"/>
        <v>231</v>
      </c>
    </row>
    <row r="12" spans="1:28" ht="15" customHeight="1" x14ac:dyDescent="0.25">
      <c r="A12" s="71">
        <v>385</v>
      </c>
      <c r="B12" s="71">
        <v>220</v>
      </c>
      <c r="C12" s="68">
        <v>3.21</v>
      </c>
      <c r="D12" s="68">
        <v>264.73</v>
      </c>
      <c r="E12" s="68">
        <v>211.05</v>
      </c>
      <c r="F12" s="68">
        <f t="shared" si="0"/>
        <v>32.71875</v>
      </c>
      <c r="G12" s="68">
        <v>0</v>
      </c>
      <c r="H12" s="68">
        <f t="shared" si="1"/>
        <v>0.27777777777777779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264.58999999999997</v>
      </c>
      <c r="R12" s="43"/>
      <c r="S12" s="43"/>
      <c r="T12" s="22">
        <v>0</v>
      </c>
      <c r="U12" s="74">
        <f t="shared" si="3"/>
        <v>-220</v>
      </c>
      <c r="V12" s="70">
        <f t="shared" si="4"/>
        <v>-220</v>
      </c>
      <c r="W12" s="70"/>
      <c r="X12" s="70">
        <f t="shared" si="5"/>
        <v>241.8338229122954</v>
      </c>
      <c r="Y12" s="70">
        <f t="shared" si="6"/>
        <v>21.833822912295403</v>
      </c>
      <c r="Z12" s="70">
        <f t="shared" si="7"/>
        <v>22</v>
      </c>
      <c r="AA12" s="24">
        <f t="shared" si="8"/>
        <v>22</v>
      </c>
      <c r="AB12" s="67">
        <f t="shared" si="9"/>
        <v>242</v>
      </c>
    </row>
    <row r="13" spans="1:28" ht="15" customHeight="1" x14ac:dyDescent="0.25">
      <c r="A13" s="71">
        <v>363</v>
      </c>
      <c r="B13" s="71">
        <v>220</v>
      </c>
      <c r="C13" s="68">
        <v>3.03</v>
      </c>
      <c r="D13" s="68">
        <v>264.75</v>
      </c>
      <c r="E13" s="68">
        <v>211.05</v>
      </c>
      <c r="F13" s="68">
        <f t="shared" si="0"/>
        <v>34.483870967741936</v>
      </c>
      <c r="G13" s="68">
        <v>0</v>
      </c>
      <c r="H13" s="68">
        <f t="shared" si="1"/>
        <v>0.2857142857142857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-220</v>
      </c>
      <c r="V13" s="70">
        <f t="shared" si="4"/>
        <v>-220</v>
      </c>
      <c r="W13" s="70"/>
      <c r="X13" s="70">
        <f t="shared" si="5"/>
        <v>241.8338229122954</v>
      </c>
      <c r="Y13" s="70">
        <f t="shared" si="6"/>
        <v>21.833822912295403</v>
      </c>
      <c r="Z13" s="70">
        <f t="shared" si="7"/>
        <v>22</v>
      </c>
      <c r="AA13" s="24">
        <f t="shared" si="8"/>
        <v>22</v>
      </c>
      <c r="AB13" s="67">
        <f t="shared" si="9"/>
        <v>242</v>
      </c>
    </row>
    <row r="14" spans="1:28" ht="15" customHeight="1" x14ac:dyDescent="0.25">
      <c r="A14" s="71">
        <v>342</v>
      </c>
      <c r="B14" s="71">
        <v>220</v>
      </c>
      <c r="C14" s="68">
        <v>2.85</v>
      </c>
      <c r="D14" s="68">
        <v>264.77</v>
      </c>
      <c r="E14" s="68">
        <v>211.05</v>
      </c>
      <c r="F14" s="68">
        <f t="shared" si="0"/>
        <v>36.333333333333336</v>
      </c>
      <c r="G14" s="68">
        <v>0</v>
      </c>
      <c r="H14" s="68">
        <f t="shared" si="1"/>
        <v>0.29411764705882354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484</v>
      </c>
      <c r="R14" s="43"/>
      <c r="S14" s="43"/>
      <c r="T14" s="22">
        <v>0</v>
      </c>
      <c r="U14" s="74">
        <f t="shared" si="3"/>
        <v>-220</v>
      </c>
      <c r="V14" s="70">
        <f t="shared" si="4"/>
        <v>-220</v>
      </c>
      <c r="W14" s="70"/>
      <c r="X14" s="70">
        <f t="shared" si="5"/>
        <v>241.8338229122954</v>
      </c>
      <c r="Y14" s="70">
        <f t="shared" si="6"/>
        <v>21.833822912295403</v>
      </c>
      <c r="Z14" s="70">
        <f t="shared" si="7"/>
        <v>22</v>
      </c>
      <c r="AA14" s="24">
        <f t="shared" si="8"/>
        <v>22</v>
      </c>
      <c r="AB14" s="67">
        <f t="shared" si="9"/>
        <v>242</v>
      </c>
    </row>
    <row r="15" spans="1:28" ht="15" customHeight="1" x14ac:dyDescent="0.25">
      <c r="A15" s="71">
        <v>350</v>
      </c>
      <c r="B15" s="71">
        <v>220</v>
      </c>
      <c r="C15" s="68">
        <v>2.91</v>
      </c>
      <c r="D15" s="68">
        <v>264.79000000000002</v>
      </c>
      <c r="E15" s="68">
        <v>211.05</v>
      </c>
      <c r="F15" s="68">
        <f t="shared" si="0"/>
        <v>37.310344827586206</v>
      </c>
      <c r="G15" s="68">
        <v>0</v>
      </c>
      <c r="H15" s="68">
        <f t="shared" si="1"/>
        <v>0.30303030303030304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133</v>
      </c>
      <c r="P15" s="14" t="s">
        <v>61</v>
      </c>
      <c r="Q15" s="13">
        <f>MAX(D:D)</f>
        <v>272.3</v>
      </c>
      <c r="R15" s="43">
        <f ca="1">TREND(OFFSET('Z-V'!B1,MATCH(Q15,'Z-V'!A:A,1)-1,,2,1),OFFSET('Z-V'!A1,MATCH(Q15,'Z-V'!A:A,1)-1,,2,1),Q15)</f>
        <v>60479.999999999884</v>
      </c>
      <c r="S15" s="43"/>
      <c r="T15" s="22">
        <v>0</v>
      </c>
      <c r="U15" s="74">
        <f t="shared" si="3"/>
        <v>-220</v>
      </c>
      <c r="V15" s="70">
        <f t="shared" si="4"/>
        <v>-220</v>
      </c>
      <c r="W15" s="70"/>
      <c r="X15" s="70">
        <f t="shared" si="5"/>
        <v>241.8338229122954</v>
      </c>
      <c r="Y15" s="70">
        <f t="shared" si="6"/>
        <v>21.833822912295403</v>
      </c>
      <c r="Z15" s="70">
        <f t="shared" si="7"/>
        <v>22</v>
      </c>
      <c r="AA15" s="24">
        <f t="shared" si="8"/>
        <v>22</v>
      </c>
      <c r="AB15" s="67">
        <f t="shared" si="9"/>
        <v>242</v>
      </c>
    </row>
    <row r="16" spans="1:28" ht="15" customHeight="1" x14ac:dyDescent="0.25">
      <c r="A16" s="71">
        <v>357</v>
      </c>
      <c r="B16" s="71">
        <v>220</v>
      </c>
      <c r="C16" s="68">
        <v>2.97</v>
      </c>
      <c r="D16" s="68">
        <v>264.81</v>
      </c>
      <c r="E16" s="68">
        <v>211.05</v>
      </c>
      <c r="F16" s="68">
        <f t="shared" si="0"/>
        <v>38.392857142857146</v>
      </c>
      <c r="G16" s="68">
        <v>0</v>
      </c>
      <c r="H16" s="68">
        <f t="shared" si="1"/>
        <v>0.3125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11.93</v>
      </c>
      <c r="P16" s="14" t="s">
        <v>63</v>
      </c>
      <c r="Q16" s="56">
        <f>D2</f>
        <v>264.58999999999997</v>
      </c>
      <c r="R16" s="43">
        <f ca="1">TREND(OFFSET('Z-V'!B1,MATCH(Q16,'Z-V'!A:A,1)-1,,2,1),OFFSET('Z-V'!A1,MATCH(Q16,'Z-V'!A:A,1)-1,,2,1),Q16)</f>
        <v>38356.999999999884</v>
      </c>
      <c r="S16" s="43"/>
      <c r="T16" s="22">
        <v>0</v>
      </c>
      <c r="U16" s="74">
        <f t="shared" si="3"/>
        <v>-220</v>
      </c>
      <c r="V16" s="70">
        <f t="shared" si="4"/>
        <v>-220</v>
      </c>
      <c r="W16" s="70"/>
      <c r="X16" s="70">
        <f t="shared" si="5"/>
        <v>241.8338229122954</v>
      </c>
      <c r="Y16" s="70">
        <f t="shared" si="6"/>
        <v>21.833822912295403</v>
      </c>
      <c r="Z16" s="70">
        <f t="shared" si="7"/>
        <v>22</v>
      </c>
      <c r="AA16" s="24">
        <f t="shared" si="8"/>
        <v>22</v>
      </c>
      <c r="AB16" s="67">
        <f t="shared" si="9"/>
        <v>242</v>
      </c>
    </row>
    <row r="17" spans="1:28" ht="15" customHeight="1" x14ac:dyDescent="0.25">
      <c r="A17" s="71">
        <v>363</v>
      </c>
      <c r="B17" s="71">
        <v>220</v>
      </c>
      <c r="C17" s="68">
        <v>3.03</v>
      </c>
      <c r="D17" s="68">
        <v>264.83</v>
      </c>
      <c r="E17" s="68">
        <v>211.05</v>
      </c>
      <c r="F17" s="68">
        <f t="shared" si="0"/>
        <v>39.592592592592595</v>
      </c>
      <c r="G17" s="68">
        <v>0</v>
      </c>
      <c r="H17" s="68">
        <f t="shared" si="1"/>
        <v>0.32258064516129031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272.27999999999997</v>
      </c>
      <c r="R17" s="43"/>
      <c r="S17" s="43"/>
      <c r="T17" s="22">
        <v>0</v>
      </c>
      <c r="U17" s="74">
        <f t="shared" si="3"/>
        <v>-220</v>
      </c>
      <c r="V17" s="70">
        <f t="shared" si="4"/>
        <v>-220</v>
      </c>
      <c r="W17" s="70"/>
      <c r="X17" s="70">
        <f t="shared" si="5"/>
        <v>241.8338229122954</v>
      </c>
      <c r="Y17" s="70">
        <f t="shared" si="6"/>
        <v>21.833822912295403</v>
      </c>
      <c r="Z17" s="70">
        <f t="shared" si="7"/>
        <v>22</v>
      </c>
      <c r="AA17" s="24">
        <f t="shared" si="8"/>
        <v>22</v>
      </c>
      <c r="AB17" s="67">
        <f t="shared" si="9"/>
        <v>242</v>
      </c>
    </row>
    <row r="18" spans="1:28" ht="15" customHeight="1" x14ac:dyDescent="0.2">
      <c r="A18" s="71">
        <v>427</v>
      </c>
      <c r="B18" s="71">
        <v>220</v>
      </c>
      <c r="C18" s="68">
        <v>3.56</v>
      </c>
      <c r="D18" s="68">
        <v>264.86</v>
      </c>
      <c r="E18" s="68">
        <v>211.05</v>
      </c>
      <c r="F18" s="68">
        <f t="shared" si="0"/>
        <v>38.653846153846153</v>
      </c>
      <c r="G18" s="68">
        <v>0</v>
      </c>
      <c r="H18" s="68">
        <f t="shared" si="1"/>
        <v>0.33333333333333331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484</v>
      </c>
      <c r="R18" s="43"/>
      <c r="S18" s="43"/>
      <c r="T18" s="22">
        <v>0</v>
      </c>
      <c r="U18" s="74">
        <f t="shared" si="3"/>
        <v>-220</v>
      </c>
      <c r="V18" s="70">
        <f t="shared" si="4"/>
        <v>-220</v>
      </c>
      <c r="W18" s="70"/>
      <c r="X18" s="70">
        <f t="shared" si="5"/>
        <v>241.8338229122954</v>
      </c>
      <c r="Y18" s="70">
        <f t="shared" si="6"/>
        <v>21.833822912295403</v>
      </c>
      <c r="Z18" s="70">
        <f t="shared" si="7"/>
        <v>22</v>
      </c>
      <c r="AA18" s="24">
        <f t="shared" si="8"/>
        <v>22</v>
      </c>
      <c r="AB18" s="67">
        <f t="shared" si="9"/>
        <v>242</v>
      </c>
    </row>
    <row r="19" spans="1:28" ht="15" customHeight="1" x14ac:dyDescent="0.25">
      <c r="A19" s="71">
        <v>491</v>
      </c>
      <c r="B19" s="71">
        <v>220</v>
      </c>
      <c r="C19" s="68">
        <v>4.09</v>
      </c>
      <c r="D19" s="68">
        <v>264.91000000000003</v>
      </c>
      <c r="E19" s="68">
        <v>211.05</v>
      </c>
      <c r="F19" s="68">
        <f t="shared" si="0"/>
        <v>37.64</v>
      </c>
      <c r="G19" s="68">
        <v>0</v>
      </c>
      <c r="H19" s="68">
        <f t="shared" si="1"/>
        <v>0.34482758620689657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0.94080988974273305</v>
      </c>
      <c r="R19" s="58">
        <f>MAX(AB:AB)</f>
        <v>532</v>
      </c>
      <c r="S19" s="58">
        <f>'Z-V'!P8-R19</f>
        <v>8447</v>
      </c>
      <c r="T19" s="22">
        <v>0</v>
      </c>
      <c r="U19" s="74">
        <f t="shared" si="3"/>
        <v>-220</v>
      </c>
      <c r="V19" s="70">
        <f t="shared" si="4"/>
        <v>-220</v>
      </c>
      <c r="W19" s="70"/>
      <c r="X19" s="70">
        <f t="shared" si="5"/>
        <v>241.8338229122954</v>
      </c>
      <c r="Y19" s="70">
        <f t="shared" si="6"/>
        <v>21.833822912295403</v>
      </c>
      <c r="Z19" s="70">
        <f t="shared" si="7"/>
        <v>22</v>
      </c>
      <c r="AA19" s="24">
        <f t="shared" si="8"/>
        <v>22</v>
      </c>
      <c r="AB19" s="67">
        <f t="shared" si="9"/>
        <v>242</v>
      </c>
    </row>
    <row r="20" spans="1:28" ht="15" customHeight="1" x14ac:dyDescent="0.25">
      <c r="A20" s="71">
        <v>554</v>
      </c>
      <c r="B20" s="71">
        <v>220</v>
      </c>
      <c r="C20" s="68">
        <v>4.62</v>
      </c>
      <c r="D20" s="68">
        <v>264.95999999999998</v>
      </c>
      <c r="E20" s="68">
        <v>211.05</v>
      </c>
      <c r="F20" s="68">
        <f t="shared" si="0"/>
        <v>36.583333333333336</v>
      </c>
      <c r="G20" s="68">
        <v>0</v>
      </c>
      <c r="H20" s="68">
        <f t="shared" si="1"/>
        <v>0.35714285714285715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0.58674500747943159</v>
      </c>
      <c r="R20" s="43">
        <f ca="1">R15-R16</f>
        <v>22123</v>
      </c>
      <c r="S20" s="43">
        <f ca="1">'Z-V'!P9-R20</f>
        <v>31357</v>
      </c>
      <c r="T20" s="22">
        <v>0</v>
      </c>
      <c r="U20" s="74">
        <f t="shared" si="3"/>
        <v>-220</v>
      </c>
      <c r="V20" s="70">
        <f t="shared" si="4"/>
        <v>-220</v>
      </c>
      <c r="W20" s="70"/>
      <c r="X20" s="70">
        <f t="shared" si="5"/>
        <v>241.8338229122954</v>
      </c>
      <c r="Y20" s="70">
        <f t="shared" si="6"/>
        <v>21.833822912295403</v>
      </c>
      <c r="Z20" s="70">
        <f t="shared" si="7"/>
        <v>22</v>
      </c>
      <c r="AA20" s="24">
        <f t="shared" si="8"/>
        <v>22</v>
      </c>
      <c r="AB20" s="67">
        <f t="shared" si="9"/>
        <v>242</v>
      </c>
    </row>
    <row r="21" spans="1:28" ht="15" customHeight="1" x14ac:dyDescent="0.25">
      <c r="A21" s="71">
        <v>614</v>
      </c>
      <c r="B21" s="71">
        <v>220</v>
      </c>
      <c r="C21" s="68">
        <v>5.12</v>
      </c>
      <c r="D21" s="68">
        <v>265.02</v>
      </c>
      <c r="E21" s="68">
        <v>211.05</v>
      </c>
      <c r="F21" s="68">
        <f t="shared" si="0"/>
        <v>35.565217391304351</v>
      </c>
      <c r="G21" s="68">
        <v>0</v>
      </c>
      <c r="H21" s="68">
        <f t="shared" si="1"/>
        <v>0.37037037037037035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0.64904933759707639</v>
      </c>
      <c r="R21" s="43">
        <f>ABS(Q12-Q17)</f>
        <v>7.6899999999999977</v>
      </c>
      <c r="S21" s="43">
        <f>'Z-V'!P10-R21</f>
        <v>14.200000000000003</v>
      </c>
      <c r="T21" s="22">
        <v>0</v>
      </c>
      <c r="U21" s="74">
        <f t="shared" si="3"/>
        <v>-220</v>
      </c>
      <c r="V21" s="70">
        <f t="shared" si="4"/>
        <v>-220</v>
      </c>
      <c r="W21" s="70"/>
      <c r="X21" s="70">
        <f t="shared" si="5"/>
        <v>241.8338229122954</v>
      </c>
      <c r="Y21" s="70">
        <f t="shared" si="6"/>
        <v>21.833822912295403</v>
      </c>
      <c r="Z21" s="70">
        <f t="shared" si="7"/>
        <v>22</v>
      </c>
      <c r="AA21" s="24">
        <f t="shared" si="8"/>
        <v>22</v>
      </c>
      <c r="AB21" s="67">
        <f t="shared" si="9"/>
        <v>242</v>
      </c>
    </row>
    <row r="22" spans="1:28" ht="15" customHeight="1" x14ac:dyDescent="0.25">
      <c r="A22" s="71">
        <v>674</v>
      </c>
      <c r="B22" s="71">
        <v>220</v>
      </c>
      <c r="C22" s="68">
        <v>5.62</v>
      </c>
      <c r="D22" s="68">
        <v>265.08999999999997</v>
      </c>
      <c r="E22" s="68">
        <v>211.05</v>
      </c>
      <c r="F22" s="68">
        <f t="shared" si="0"/>
        <v>34.454545454545453</v>
      </c>
      <c r="G22" s="68">
        <v>0</v>
      </c>
      <c r="H22" s="68">
        <f t="shared" si="1"/>
        <v>0.38461538461538464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0.74750000000000005</v>
      </c>
      <c r="R22" s="43"/>
      <c r="S22" s="43"/>
      <c r="T22" s="22">
        <v>0</v>
      </c>
      <c r="U22" s="74">
        <f t="shared" si="3"/>
        <v>-220</v>
      </c>
      <c r="V22" s="70">
        <f t="shared" si="4"/>
        <v>-220</v>
      </c>
      <c r="W22" s="70"/>
      <c r="X22" s="70">
        <f t="shared" si="5"/>
        <v>241.8338229122954</v>
      </c>
      <c r="Y22" s="70">
        <f t="shared" si="6"/>
        <v>21.833822912295403</v>
      </c>
      <c r="Z22" s="70">
        <f t="shared" si="7"/>
        <v>22</v>
      </c>
      <c r="AA22" s="24">
        <f t="shared" si="8"/>
        <v>22</v>
      </c>
      <c r="AB22" s="67">
        <f t="shared" si="9"/>
        <v>242</v>
      </c>
    </row>
    <row r="23" spans="1:28" ht="15" customHeight="1" x14ac:dyDescent="0.25">
      <c r="A23" s="71">
        <v>734</v>
      </c>
      <c r="B23" s="71">
        <v>220</v>
      </c>
      <c r="C23" s="68">
        <v>6.11</v>
      </c>
      <c r="D23" s="68">
        <v>265.17</v>
      </c>
      <c r="E23" s="68">
        <v>211.05</v>
      </c>
      <c r="F23" s="68">
        <f t="shared" si="0"/>
        <v>33.238095238095241</v>
      </c>
      <c r="G23" s="68">
        <v>0</v>
      </c>
      <c r="H23" s="68">
        <f t="shared" si="1"/>
        <v>0.4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-220</v>
      </c>
      <c r="V23" s="70">
        <f t="shared" si="4"/>
        <v>-220</v>
      </c>
      <c r="W23" s="70"/>
      <c r="X23" s="70">
        <f t="shared" si="5"/>
        <v>241.8338229122954</v>
      </c>
      <c r="Y23" s="70">
        <f t="shared" si="6"/>
        <v>21.833822912295403</v>
      </c>
      <c r="Z23" s="70">
        <f t="shared" si="7"/>
        <v>22</v>
      </c>
      <c r="AA23" s="24">
        <f t="shared" si="8"/>
        <v>22</v>
      </c>
      <c r="AB23" s="67">
        <f t="shared" si="9"/>
        <v>242</v>
      </c>
    </row>
    <row r="24" spans="1:28" ht="15" customHeight="1" x14ac:dyDescent="0.25">
      <c r="A24" s="71">
        <v>755</v>
      </c>
      <c r="B24" s="71">
        <v>220</v>
      </c>
      <c r="C24" s="68">
        <v>6.29</v>
      </c>
      <c r="D24" s="68">
        <v>265.25</v>
      </c>
      <c r="E24" s="68">
        <v>211.05</v>
      </c>
      <c r="F24" s="68">
        <f t="shared" si="0"/>
        <v>33.85</v>
      </c>
      <c r="G24" s="68">
        <v>0</v>
      </c>
      <c r="H24" s="68">
        <f t="shared" si="1"/>
        <v>0.41666666666666669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-220</v>
      </c>
      <c r="V24" s="70">
        <f t="shared" si="4"/>
        <v>-220</v>
      </c>
      <c r="W24" s="70"/>
      <c r="X24" s="70">
        <f t="shared" si="5"/>
        <v>241.8338229122954</v>
      </c>
      <c r="Y24" s="70">
        <f t="shared" si="6"/>
        <v>21.833822912295403</v>
      </c>
      <c r="Z24" s="70">
        <f t="shared" si="7"/>
        <v>22</v>
      </c>
      <c r="AA24" s="24">
        <f t="shared" si="8"/>
        <v>22</v>
      </c>
      <c r="AB24" s="67">
        <f t="shared" si="9"/>
        <v>242</v>
      </c>
    </row>
    <row r="25" spans="1:28" ht="15" customHeight="1" x14ac:dyDescent="0.25">
      <c r="A25" s="71">
        <v>777</v>
      </c>
      <c r="B25" s="71">
        <v>220</v>
      </c>
      <c r="C25" s="68">
        <v>6.47</v>
      </c>
      <c r="D25" s="68">
        <v>265.33999999999997</v>
      </c>
      <c r="E25" s="68">
        <v>211.05</v>
      </c>
      <c r="F25" s="68">
        <f t="shared" si="0"/>
        <v>34.473684210526315</v>
      </c>
      <c r="G25" s="68">
        <v>0</v>
      </c>
      <c r="H25" s="68">
        <f t="shared" si="1"/>
        <v>0.43478260869565216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0</v>
      </c>
      <c r="U25" s="74">
        <f t="shared" si="3"/>
        <v>-220</v>
      </c>
      <c r="V25" s="70">
        <f t="shared" si="4"/>
        <v>-220</v>
      </c>
      <c r="W25" s="70"/>
      <c r="X25" s="70">
        <f t="shared" si="5"/>
        <v>241.8338229122954</v>
      </c>
      <c r="Y25" s="70">
        <f t="shared" si="6"/>
        <v>21.833822912295403</v>
      </c>
      <c r="Z25" s="70">
        <f t="shared" si="7"/>
        <v>22</v>
      </c>
      <c r="AA25" s="24">
        <f t="shared" si="8"/>
        <v>22</v>
      </c>
      <c r="AB25" s="67">
        <f t="shared" si="9"/>
        <v>242</v>
      </c>
    </row>
    <row r="26" spans="1:28" ht="15" customHeight="1" x14ac:dyDescent="0.25">
      <c r="A26" s="71">
        <v>799</v>
      </c>
      <c r="B26" s="71">
        <v>220</v>
      </c>
      <c r="C26" s="68">
        <v>6.66</v>
      </c>
      <c r="D26" s="68">
        <v>265.43</v>
      </c>
      <c r="E26" s="68">
        <v>211.05</v>
      </c>
      <c r="F26" s="68">
        <f t="shared" si="0"/>
        <v>35.166666666666664</v>
      </c>
      <c r="G26" s="68">
        <v>0</v>
      </c>
      <c r="H26" s="68">
        <f t="shared" si="1"/>
        <v>0.45454545454545453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-220</v>
      </c>
      <c r="V26" s="70">
        <f t="shared" si="4"/>
        <v>-220</v>
      </c>
      <c r="W26" s="70"/>
      <c r="X26" s="70">
        <f t="shared" si="5"/>
        <v>241.8338229122954</v>
      </c>
      <c r="Y26" s="70">
        <f t="shared" si="6"/>
        <v>21.833822912295403</v>
      </c>
      <c r="Z26" s="70">
        <f t="shared" si="7"/>
        <v>22</v>
      </c>
      <c r="AA26" s="24">
        <f t="shared" si="8"/>
        <v>22</v>
      </c>
      <c r="AB26" s="67">
        <f t="shared" si="9"/>
        <v>242</v>
      </c>
    </row>
    <row r="27" spans="1:28" ht="15" customHeight="1" x14ac:dyDescent="0.25">
      <c r="A27" s="71">
        <v>892</v>
      </c>
      <c r="B27" s="71">
        <v>220</v>
      </c>
      <c r="C27" s="68">
        <v>7.43</v>
      </c>
      <c r="D27" s="68">
        <v>265.54000000000002</v>
      </c>
      <c r="E27" s="68">
        <v>211.05</v>
      </c>
      <c r="F27" s="68">
        <f t="shared" si="0"/>
        <v>31.764705882352942</v>
      </c>
      <c r="G27" s="68">
        <v>0</v>
      </c>
      <c r="H27" s="68">
        <f t="shared" si="1"/>
        <v>0.47619047619047616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-220</v>
      </c>
      <c r="V27" s="70">
        <f t="shared" si="4"/>
        <v>-220</v>
      </c>
      <c r="W27" s="70"/>
      <c r="X27" s="70">
        <f t="shared" si="5"/>
        <v>241.8338229122954</v>
      </c>
      <c r="Y27" s="70">
        <f t="shared" si="6"/>
        <v>21.833822912295403</v>
      </c>
      <c r="Z27" s="70">
        <f t="shared" si="7"/>
        <v>22</v>
      </c>
      <c r="AA27" s="24">
        <f t="shared" si="8"/>
        <v>22</v>
      </c>
      <c r="AB27" s="67">
        <f t="shared" si="9"/>
        <v>242</v>
      </c>
    </row>
    <row r="28" spans="1:28" ht="15" customHeight="1" x14ac:dyDescent="0.25">
      <c r="A28" s="71">
        <v>985</v>
      </c>
      <c r="B28" s="71">
        <v>220</v>
      </c>
      <c r="C28" s="68">
        <v>8.2100000000000009</v>
      </c>
      <c r="D28" s="68">
        <v>265.66000000000003</v>
      </c>
      <c r="E28" s="68">
        <v>211.05</v>
      </c>
      <c r="F28" s="68">
        <f t="shared" si="0"/>
        <v>27.9375</v>
      </c>
      <c r="G28" s="68">
        <v>0</v>
      </c>
      <c r="H28" s="68">
        <f t="shared" si="1"/>
        <v>0.5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-220</v>
      </c>
      <c r="V28" s="70">
        <f t="shared" si="4"/>
        <v>-220</v>
      </c>
      <c r="W28" s="70"/>
      <c r="X28" s="70">
        <f t="shared" si="5"/>
        <v>241.8338229122954</v>
      </c>
      <c r="Y28" s="70">
        <f t="shared" si="6"/>
        <v>21.833822912295403</v>
      </c>
      <c r="Z28" s="70">
        <f t="shared" si="7"/>
        <v>22</v>
      </c>
      <c r="AA28" s="24">
        <f t="shared" si="8"/>
        <v>22</v>
      </c>
      <c r="AB28" s="67">
        <f t="shared" si="9"/>
        <v>242</v>
      </c>
    </row>
    <row r="29" spans="1:28" ht="15" customHeight="1" x14ac:dyDescent="0.25">
      <c r="A29" s="71">
        <v>1077</v>
      </c>
      <c r="B29" s="71">
        <v>220</v>
      </c>
      <c r="C29" s="68">
        <v>8.9700000000000006</v>
      </c>
      <c r="D29" s="68">
        <v>265.79000000000002</v>
      </c>
      <c r="E29" s="68">
        <v>211.05</v>
      </c>
      <c r="F29" s="68">
        <f t="shared" si="0"/>
        <v>23.666666666666668</v>
      </c>
      <c r="G29" s="68">
        <v>0</v>
      </c>
      <c r="H29" s="68">
        <f t="shared" si="1"/>
        <v>0.52631578947368418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-220</v>
      </c>
      <c r="V29" s="70">
        <f t="shared" si="4"/>
        <v>-220</v>
      </c>
      <c r="W29" s="70"/>
      <c r="X29" s="70">
        <f t="shared" si="5"/>
        <v>241.8338229122954</v>
      </c>
      <c r="Y29" s="70">
        <f t="shared" si="6"/>
        <v>21.833822912295403</v>
      </c>
      <c r="Z29" s="70">
        <f t="shared" si="7"/>
        <v>22</v>
      </c>
      <c r="AA29" s="24">
        <f t="shared" si="8"/>
        <v>22</v>
      </c>
      <c r="AB29" s="67">
        <f t="shared" si="9"/>
        <v>242</v>
      </c>
    </row>
    <row r="30" spans="1:28" ht="15" customHeight="1" x14ac:dyDescent="0.25">
      <c r="A30" s="71">
        <v>1118</v>
      </c>
      <c r="B30" s="71">
        <v>220</v>
      </c>
      <c r="C30" s="68">
        <v>9.31</v>
      </c>
      <c r="D30" s="68">
        <v>265.93</v>
      </c>
      <c r="E30" s="68">
        <v>211.05</v>
      </c>
      <c r="F30" s="68">
        <f t="shared" si="0"/>
        <v>22.428571428571427</v>
      </c>
      <c r="G30" s="68">
        <v>0</v>
      </c>
      <c r="H30" s="68">
        <f t="shared" si="1"/>
        <v>0.55555555555555558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-220</v>
      </c>
      <c r="V30" s="70">
        <f t="shared" si="4"/>
        <v>-220</v>
      </c>
      <c r="W30" s="70"/>
      <c r="X30" s="70">
        <f t="shared" si="5"/>
        <v>241.8338229122954</v>
      </c>
      <c r="Y30" s="70">
        <f t="shared" si="6"/>
        <v>21.833822912295403</v>
      </c>
      <c r="Z30" s="70">
        <f t="shared" si="7"/>
        <v>22</v>
      </c>
      <c r="AA30" s="24">
        <f t="shared" si="8"/>
        <v>22</v>
      </c>
      <c r="AB30" s="67">
        <f t="shared" si="9"/>
        <v>242</v>
      </c>
    </row>
    <row r="31" spans="1:28" ht="15" customHeight="1" x14ac:dyDescent="0.25">
      <c r="A31" s="71">
        <v>1158</v>
      </c>
      <c r="B31" s="71">
        <v>220</v>
      </c>
      <c r="C31" s="68">
        <v>9.65</v>
      </c>
      <c r="D31" s="68">
        <v>266.08</v>
      </c>
      <c r="E31" s="68">
        <v>211.05</v>
      </c>
      <c r="F31" s="68">
        <f t="shared" si="0"/>
        <v>21.076923076923077</v>
      </c>
      <c r="G31" s="68">
        <v>0</v>
      </c>
      <c r="H31" s="68">
        <f t="shared" si="1"/>
        <v>0.58823529411764708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-220</v>
      </c>
      <c r="V31" s="70">
        <f t="shared" si="4"/>
        <v>-220</v>
      </c>
      <c r="W31" s="70"/>
      <c r="X31" s="70">
        <f t="shared" si="5"/>
        <v>241.8338229122954</v>
      </c>
      <c r="Y31" s="70">
        <f t="shared" si="6"/>
        <v>21.833822912295403</v>
      </c>
      <c r="Z31" s="70">
        <f t="shared" si="7"/>
        <v>22</v>
      </c>
      <c r="AA31" s="24">
        <f t="shared" si="8"/>
        <v>22</v>
      </c>
      <c r="AB31" s="67">
        <f t="shared" si="9"/>
        <v>242</v>
      </c>
    </row>
    <row r="32" spans="1:28" ht="15" customHeight="1" x14ac:dyDescent="0.25">
      <c r="A32" s="71">
        <v>1199</v>
      </c>
      <c r="B32" s="71">
        <v>230</v>
      </c>
      <c r="C32" s="68">
        <v>9.99</v>
      </c>
      <c r="D32" s="68">
        <v>266.22000000000003</v>
      </c>
      <c r="E32" s="68">
        <v>211.07</v>
      </c>
      <c r="F32" s="68">
        <f t="shared" si="0"/>
        <v>19.416666666666668</v>
      </c>
      <c r="G32" s="68">
        <v>0</v>
      </c>
      <c r="H32" s="68">
        <f t="shared" si="1"/>
        <v>0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-230</v>
      </c>
      <c r="V32" s="70">
        <f t="shared" si="4"/>
        <v>-230</v>
      </c>
      <c r="W32" s="70"/>
      <c r="X32" s="70">
        <f t="shared" si="5"/>
        <v>252.82626940830883</v>
      </c>
      <c r="Y32" s="70">
        <f t="shared" si="6"/>
        <v>22.826269408308832</v>
      </c>
      <c r="Z32" s="70">
        <f t="shared" si="7"/>
        <v>23</v>
      </c>
      <c r="AA32" s="24">
        <f t="shared" si="8"/>
        <v>23</v>
      </c>
      <c r="AB32" s="67">
        <f t="shared" si="9"/>
        <v>253</v>
      </c>
    </row>
    <row r="33" spans="1:28" ht="15" customHeight="1" x14ac:dyDescent="0.25">
      <c r="A33" s="71">
        <v>1251</v>
      </c>
      <c r="B33" s="71">
        <v>230</v>
      </c>
      <c r="C33" s="68">
        <v>10.43</v>
      </c>
      <c r="D33" s="68">
        <v>266.37</v>
      </c>
      <c r="E33" s="68">
        <v>211.07</v>
      </c>
      <c r="F33" s="68">
        <f t="shared" si="0"/>
        <v>16.454545454545453</v>
      </c>
      <c r="G33" s="68">
        <v>0</v>
      </c>
      <c r="H33" s="68">
        <f t="shared" si="1"/>
        <v>0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-230</v>
      </c>
      <c r="V33" s="70">
        <f t="shared" si="4"/>
        <v>-230</v>
      </c>
      <c r="W33" s="70"/>
      <c r="X33" s="70">
        <f t="shared" si="5"/>
        <v>252.82626940830883</v>
      </c>
      <c r="Y33" s="70">
        <f t="shared" si="6"/>
        <v>22.826269408308832</v>
      </c>
      <c r="Z33" s="70">
        <f t="shared" si="7"/>
        <v>23</v>
      </c>
      <c r="AA33" s="24">
        <f t="shared" si="8"/>
        <v>23</v>
      </c>
      <c r="AB33" s="67">
        <f t="shared" si="9"/>
        <v>253</v>
      </c>
    </row>
    <row r="34" spans="1:28" ht="15" customHeight="1" x14ac:dyDescent="0.25">
      <c r="A34" s="71">
        <v>1303</v>
      </c>
      <c r="B34" s="71">
        <v>230</v>
      </c>
      <c r="C34" s="68">
        <v>10.86</v>
      </c>
      <c r="D34" s="68">
        <v>266.54000000000002</v>
      </c>
      <c r="E34" s="68">
        <v>211.07</v>
      </c>
      <c r="F34" s="68">
        <f t="shared" si="0"/>
        <v>12.9</v>
      </c>
      <c r="G34" s="68">
        <v>0</v>
      </c>
      <c r="H34" s="68">
        <f t="shared" si="1"/>
        <v>0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3">IF(RAND()&lt;0.5,0,1)</f>
        <v>1</v>
      </c>
      <c r="N34" s="26"/>
      <c r="O34" s="26"/>
      <c r="P34" s="25"/>
      <c r="Q34" s="25"/>
      <c r="T34" s="22">
        <v>0</v>
      </c>
      <c r="U34" s="74">
        <f t="shared" ref="U34:U65" si="14">T34-B34</f>
        <v>-230</v>
      </c>
      <c r="V34" s="70">
        <f t="shared" ref="V34:V65" si="15">ROUND(U34,0)</f>
        <v>-230</v>
      </c>
      <c r="W34" s="70"/>
      <c r="X34" s="70">
        <f t="shared" ref="X34:X65" si="16">B34/$W$2*$W$3</f>
        <v>252.82626940830883</v>
      </c>
      <c r="Y34" s="70">
        <f t="shared" ref="Y34:Y65" si="17">X34-B34</f>
        <v>22.826269408308832</v>
      </c>
      <c r="Z34" s="70">
        <f t="shared" ref="Z34:Z65" si="18">ROUND(Y34,0)</f>
        <v>23</v>
      </c>
      <c r="AA34" s="24">
        <f t="shared" ref="AA34:AA65" si="19">IF(V34&gt;=0,V34,Z34)</f>
        <v>23</v>
      </c>
      <c r="AB34" s="67">
        <f t="shared" ref="AB34:AB65" si="20">B34+AA34</f>
        <v>253</v>
      </c>
    </row>
    <row r="35" spans="1:28" ht="15" customHeight="1" x14ac:dyDescent="0.25">
      <c r="A35" s="71">
        <v>1354</v>
      </c>
      <c r="B35" s="71">
        <v>230</v>
      </c>
      <c r="C35" s="68">
        <v>11.29</v>
      </c>
      <c r="D35" s="68">
        <v>266.7</v>
      </c>
      <c r="E35" s="68">
        <v>211.07</v>
      </c>
      <c r="F35" s="68">
        <f t="shared" si="0"/>
        <v>8.6666666666666661</v>
      </c>
      <c r="G35" s="68">
        <v>0</v>
      </c>
      <c r="H35" s="68">
        <f t="shared" si="1"/>
        <v>0</v>
      </c>
      <c r="I35" s="68">
        <v>0</v>
      </c>
      <c r="J35" s="72">
        <f t="shared" ref="J35:J66" si="21">IF(ABS(B35-B34)&lt;=50,1,0)</f>
        <v>1</v>
      </c>
      <c r="K35" s="72">
        <f t="shared" ref="K35:K66" si="22">IF(ABS((B35-B34))&lt;=50,1,IF((B35-B34)*(1)&gt;=0,1,-1))</f>
        <v>1</v>
      </c>
      <c r="L35" s="72">
        <f t="shared" si="12"/>
        <v>1</v>
      </c>
      <c r="M35" s="72">
        <f t="shared" ca="1" si="13"/>
        <v>0</v>
      </c>
      <c r="N35" s="26"/>
      <c r="O35" s="26"/>
      <c r="P35" s="25"/>
      <c r="Q35" s="25"/>
      <c r="T35" s="22">
        <v>0</v>
      </c>
      <c r="U35" s="74">
        <f t="shared" si="14"/>
        <v>-230</v>
      </c>
      <c r="V35" s="70">
        <f t="shared" si="15"/>
        <v>-230</v>
      </c>
      <c r="W35" s="70"/>
      <c r="X35" s="70">
        <f t="shared" si="16"/>
        <v>252.82626940830883</v>
      </c>
      <c r="Y35" s="70">
        <f t="shared" si="17"/>
        <v>22.826269408308832</v>
      </c>
      <c r="Z35" s="70">
        <f t="shared" si="18"/>
        <v>23</v>
      </c>
      <c r="AA35" s="24">
        <f t="shared" si="19"/>
        <v>23</v>
      </c>
      <c r="AB35" s="67">
        <f t="shared" si="20"/>
        <v>253</v>
      </c>
    </row>
    <row r="36" spans="1:28" ht="15" customHeight="1" x14ac:dyDescent="0.25">
      <c r="A36" s="71">
        <v>1329</v>
      </c>
      <c r="B36" s="71">
        <v>230</v>
      </c>
      <c r="C36" s="68">
        <v>11.07</v>
      </c>
      <c r="D36" s="68">
        <v>266.87</v>
      </c>
      <c r="E36" s="68">
        <v>211.07</v>
      </c>
      <c r="F36" s="68">
        <f t="shared" si="0"/>
        <v>12.875</v>
      </c>
      <c r="G36" s="68">
        <v>0</v>
      </c>
      <c r="H36" s="68">
        <f t="shared" si="1"/>
        <v>0</v>
      </c>
      <c r="I36" s="68">
        <v>0</v>
      </c>
      <c r="J36" s="72">
        <f t="shared" si="21"/>
        <v>1</v>
      </c>
      <c r="K36" s="72">
        <f t="shared" si="22"/>
        <v>1</v>
      </c>
      <c r="L36" s="72">
        <f t="shared" si="12"/>
        <v>1</v>
      </c>
      <c r="M36" s="72">
        <f t="shared" ca="1" si="13"/>
        <v>1</v>
      </c>
      <c r="N36" s="26"/>
      <c r="O36" s="26"/>
      <c r="P36" s="25"/>
      <c r="Q36" s="25"/>
      <c r="T36" s="22">
        <v>0</v>
      </c>
      <c r="U36" s="74">
        <f t="shared" si="14"/>
        <v>-230</v>
      </c>
      <c r="V36" s="70">
        <f t="shared" si="15"/>
        <v>-230</v>
      </c>
      <c r="W36" s="70"/>
      <c r="X36" s="70">
        <f t="shared" si="16"/>
        <v>252.82626940830883</v>
      </c>
      <c r="Y36" s="70">
        <f t="shared" si="17"/>
        <v>22.826269408308832</v>
      </c>
      <c r="Z36" s="70">
        <f t="shared" si="18"/>
        <v>23</v>
      </c>
      <c r="AA36" s="24">
        <f t="shared" si="19"/>
        <v>23</v>
      </c>
      <c r="AB36" s="67">
        <f t="shared" si="20"/>
        <v>253</v>
      </c>
    </row>
    <row r="37" spans="1:28" ht="15" customHeight="1" x14ac:dyDescent="0.25">
      <c r="A37" s="71">
        <v>1303</v>
      </c>
      <c r="B37" s="71">
        <v>230</v>
      </c>
      <c r="C37" s="68">
        <v>10.86</v>
      </c>
      <c r="D37" s="68">
        <v>267.02999999999997</v>
      </c>
      <c r="E37" s="68">
        <v>211.07</v>
      </c>
      <c r="F37" s="68">
        <f t="shared" si="0"/>
        <v>18.428571428571427</v>
      </c>
      <c r="G37" s="68">
        <v>0</v>
      </c>
      <c r="H37" s="68">
        <f t="shared" si="1"/>
        <v>0</v>
      </c>
      <c r="I37" s="68">
        <v>0</v>
      </c>
      <c r="J37" s="72">
        <f t="shared" si="21"/>
        <v>1</v>
      </c>
      <c r="K37" s="72">
        <f t="shared" si="22"/>
        <v>1</v>
      </c>
      <c r="L37" s="72">
        <f t="shared" si="12"/>
        <v>1</v>
      </c>
      <c r="M37" s="72">
        <f t="shared" ca="1" si="13"/>
        <v>1</v>
      </c>
      <c r="N37" s="26"/>
      <c r="O37" s="26"/>
      <c r="P37" s="25"/>
      <c r="Q37" s="25"/>
      <c r="T37" s="22">
        <v>0</v>
      </c>
      <c r="U37" s="74">
        <f t="shared" si="14"/>
        <v>-230</v>
      </c>
      <c r="V37" s="70">
        <f t="shared" si="15"/>
        <v>-230</v>
      </c>
      <c r="W37" s="70"/>
      <c r="X37" s="70">
        <f t="shared" si="16"/>
        <v>252.82626940830883</v>
      </c>
      <c r="Y37" s="70">
        <f t="shared" si="17"/>
        <v>22.826269408308832</v>
      </c>
      <c r="Z37" s="70">
        <f t="shared" si="18"/>
        <v>23</v>
      </c>
      <c r="AA37" s="24">
        <f t="shared" si="19"/>
        <v>23</v>
      </c>
      <c r="AB37" s="67">
        <f t="shared" si="20"/>
        <v>253</v>
      </c>
    </row>
    <row r="38" spans="1:28" ht="15" customHeight="1" x14ac:dyDescent="0.25">
      <c r="A38" s="71">
        <v>1277</v>
      </c>
      <c r="B38" s="71">
        <v>230</v>
      </c>
      <c r="C38" s="68">
        <v>10.64</v>
      </c>
      <c r="D38" s="68">
        <v>267.17</v>
      </c>
      <c r="E38" s="68">
        <v>211.07</v>
      </c>
      <c r="F38" s="68">
        <f t="shared" si="0"/>
        <v>25.833333333333332</v>
      </c>
      <c r="G38" s="68">
        <v>0</v>
      </c>
      <c r="H38" s="68">
        <f t="shared" si="1"/>
        <v>0</v>
      </c>
      <c r="I38" s="68">
        <v>0</v>
      </c>
      <c r="J38" s="72">
        <f t="shared" si="21"/>
        <v>1</v>
      </c>
      <c r="K38" s="72">
        <f t="shared" si="22"/>
        <v>1</v>
      </c>
      <c r="L38" s="72">
        <f t="shared" si="12"/>
        <v>1</v>
      </c>
      <c r="M38" s="72">
        <f t="shared" ca="1" si="13"/>
        <v>0</v>
      </c>
      <c r="N38" s="26"/>
      <c r="O38" s="26"/>
      <c r="P38" s="25"/>
      <c r="Q38" s="25"/>
      <c r="T38" s="22">
        <v>0</v>
      </c>
      <c r="U38" s="74">
        <f t="shared" si="14"/>
        <v>-230</v>
      </c>
      <c r="V38" s="70">
        <f t="shared" si="15"/>
        <v>-230</v>
      </c>
      <c r="W38" s="70"/>
      <c r="X38" s="70">
        <f t="shared" si="16"/>
        <v>252.82626940830883</v>
      </c>
      <c r="Y38" s="70">
        <f t="shared" si="17"/>
        <v>22.826269408308832</v>
      </c>
      <c r="Z38" s="70">
        <f t="shared" si="18"/>
        <v>23</v>
      </c>
      <c r="AA38" s="24">
        <f t="shared" si="19"/>
        <v>23</v>
      </c>
      <c r="AB38" s="67">
        <f t="shared" si="20"/>
        <v>253</v>
      </c>
    </row>
    <row r="39" spans="1:28" ht="15" customHeight="1" x14ac:dyDescent="0.25">
      <c r="A39" s="71">
        <v>1277</v>
      </c>
      <c r="B39" s="71">
        <v>230</v>
      </c>
      <c r="C39" s="68">
        <v>10.64</v>
      </c>
      <c r="D39" s="68">
        <v>267.32</v>
      </c>
      <c r="E39" s="68">
        <v>211.07</v>
      </c>
      <c r="F39" s="68">
        <f t="shared" si="0"/>
        <v>31</v>
      </c>
      <c r="G39" s="68">
        <v>0</v>
      </c>
      <c r="H39" s="68">
        <f t="shared" si="1"/>
        <v>0</v>
      </c>
      <c r="I39" s="68">
        <v>0</v>
      </c>
      <c r="J39" s="72">
        <f t="shared" si="21"/>
        <v>1</v>
      </c>
      <c r="K39" s="72">
        <f t="shared" si="22"/>
        <v>1</v>
      </c>
      <c r="L39" s="72">
        <f t="shared" ref="L39:L70" si="23">IF(OR(COUNTIF(K35:K39,1)=5,COUNTIF(K35:K39,-1)=5),1,0)</f>
        <v>1</v>
      </c>
      <c r="M39" s="72">
        <f t="shared" ca="1" si="13"/>
        <v>1</v>
      </c>
      <c r="N39" s="26"/>
      <c r="O39" s="26"/>
      <c r="P39" s="25"/>
      <c r="Q39" s="25"/>
      <c r="T39" s="22">
        <v>0</v>
      </c>
      <c r="U39" s="74">
        <f t="shared" si="14"/>
        <v>-230</v>
      </c>
      <c r="V39" s="70">
        <f t="shared" si="15"/>
        <v>-230</v>
      </c>
      <c r="W39" s="70"/>
      <c r="X39" s="70">
        <f t="shared" si="16"/>
        <v>252.82626940830883</v>
      </c>
      <c r="Y39" s="70">
        <f t="shared" si="17"/>
        <v>22.826269408308832</v>
      </c>
      <c r="Z39" s="70">
        <f t="shared" si="18"/>
        <v>23</v>
      </c>
      <c r="AA39" s="24">
        <f t="shared" si="19"/>
        <v>23</v>
      </c>
      <c r="AB39" s="67">
        <f t="shared" si="20"/>
        <v>253</v>
      </c>
    </row>
    <row r="40" spans="1:28" ht="15" customHeight="1" x14ac:dyDescent="0.25">
      <c r="A40" s="71">
        <v>1277</v>
      </c>
      <c r="B40" s="71">
        <v>230</v>
      </c>
      <c r="C40" s="68">
        <v>10.64</v>
      </c>
      <c r="D40" s="68">
        <v>267.45999999999998</v>
      </c>
      <c r="E40" s="68">
        <v>211.07</v>
      </c>
      <c r="F40" s="68">
        <f t="shared" si="0"/>
        <v>38.75</v>
      </c>
      <c r="G40" s="68">
        <v>0</v>
      </c>
      <c r="H40" s="68">
        <f t="shared" si="1"/>
        <v>0</v>
      </c>
      <c r="I40" s="68">
        <v>0</v>
      </c>
      <c r="J40" s="72">
        <f t="shared" si="21"/>
        <v>1</v>
      </c>
      <c r="K40" s="72">
        <f t="shared" si="22"/>
        <v>1</v>
      </c>
      <c r="L40" s="72">
        <f t="shared" si="23"/>
        <v>1</v>
      </c>
      <c r="M40" s="72">
        <f t="shared" ca="1" si="13"/>
        <v>1</v>
      </c>
      <c r="N40" s="26"/>
      <c r="O40" s="26"/>
      <c r="P40" s="25"/>
      <c r="Q40" s="25"/>
      <c r="T40" s="22">
        <v>0</v>
      </c>
      <c r="U40" s="74">
        <f t="shared" si="14"/>
        <v>-230</v>
      </c>
      <c r="V40" s="70">
        <f t="shared" si="15"/>
        <v>-230</v>
      </c>
      <c r="W40" s="70"/>
      <c r="X40" s="70">
        <f t="shared" si="16"/>
        <v>252.82626940830883</v>
      </c>
      <c r="Y40" s="70">
        <f t="shared" si="17"/>
        <v>22.826269408308832</v>
      </c>
      <c r="Z40" s="70">
        <f t="shared" si="18"/>
        <v>23</v>
      </c>
      <c r="AA40" s="24">
        <f t="shared" si="19"/>
        <v>23</v>
      </c>
      <c r="AB40" s="67">
        <f t="shared" si="20"/>
        <v>253</v>
      </c>
    </row>
    <row r="41" spans="1:28" ht="15" customHeight="1" x14ac:dyDescent="0.25">
      <c r="A41" s="71">
        <v>1277</v>
      </c>
      <c r="B41" s="71">
        <v>230</v>
      </c>
      <c r="C41" s="68">
        <v>10.64</v>
      </c>
      <c r="D41" s="68">
        <v>267.61</v>
      </c>
      <c r="E41" s="68">
        <v>211.07</v>
      </c>
      <c r="F41" s="68">
        <f t="shared" si="0"/>
        <v>51.666666666666664</v>
      </c>
      <c r="G41" s="68">
        <v>0</v>
      </c>
      <c r="H41" s="68">
        <f t="shared" si="1"/>
        <v>0</v>
      </c>
      <c r="I41" s="68">
        <v>0</v>
      </c>
      <c r="J41" s="72">
        <f t="shared" si="21"/>
        <v>1</v>
      </c>
      <c r="K41" s="72">
        <f t="shared" si="22"/>
        <v>1</v>
      </c>
      <c r="L41" s="72">
        <f t="shared" si="23"/>
        <v>1</v>
      </c>
      <c r="M41" s="72">
        <f t="shared" ca="1" si="13"/>
        <v>0</v>
      </c>
      <c r="N41" s="26"/>
      <c r="O41" s="26"/>
      <c r="P41" s="25"/>
      <c r="Q41" s="25"/>
      <c r="T41" s="22">
        <v>0</v>
      </c>
      <c r="U41" s="74">
        <f t="shared" si="14"/>
        <v>-230</v>
      </c>
      <c r="V41" s="70">
        <f t="shared" si="15"/>
        <v>-230</v>
      </c>
      <c r="W41" s="70"/>
      <c r="X41" s="70">
        <f t="shared" si="16"/>
        <v>252.82626940830883</v>
      </c>
      <c r="Y41" s="70">
        <f t="shared" si="17"/>
        <v>22.826269408308832</v>
      </c>
      <c r="Z41" s="70">
        <f t="shared" si="18"/>
        <v>23</v>
      </c>
      <c r="AA41" s="24">
        <f t="shared" si="19"/>
        <v>23</v>
      </c>
      <c r="AB41" s="67">
        <f t="shared" si="20"/>
        <v>253</v>
      </c>
    </row>
    <row r="42" spans="1:28" ht="15" customHeight="1" x14ac:dyDescent="0.25">
      <c r="A42" s="71">
        <v>1329</v>
      </c>
      <c r="B42" s="71">
        <v>230</v>
      </c>
      <c r="C42" s="68">
        <v>11.07</v>
      </c>
      <c r="D42" s="68">
        <v>267.76</v>
      </c>
      <c r="E42" s="68">
        <v>211.07</v>
      </c>
      <c r="F42" s="68">
        <f t="shared" si="0"/>
        <v>51.5</v>
      </c>
      <c r="G42" s="68">
        <v>0</v>
      </c>
      <c r="H42" s="68">
        <f t="shared" si="1"/>
        <v>0</v>
      </c>
      <c r="I42" s="68">
        <v>0</v>
      </c>
      <c r="J42" s="72">
        <f t="shared" si="21"/>
        <v>1</v>
      </c>
      <c r="K42" s="72">
        <f t="shared" si="22"/>
        <v>1</v>
      </c>
      <c r="L42" s="72">
        <f t="shared" si="23"/>
        <v>1</v>
      </c>
      <c r="M42" s="72">
        <f t="shared" ca="1" si="13"/>
        <v>0</v>
      </c>
      <c r="N42" s="26"/>
      <c r="O42" s="26"/>
      <c r="P42" s="25"/>
      <c r="Q42" s="25"/>
      <c r="T42" s="22">
        <v>0</v>
      </c>
      <c r="U42" s="74">
        <f t="shared" si="14"/>
        <v>-230</v>
      </c>
      <c r="V42" s="70">
        <f t="shared" si="15"/>
        <v>-230</v>
      </c>
      <c r="W42" s="70"/>
      <c r="X42" s="70">
        <f t="shared" si="16"/>
        <v>252.82626940830883</v>
      </c>
      <c r="Y42" s="70">
        <f t="shared" si="17"/>
        <v>22.826269408308832</v>
      </c>
      <c r="Z42" s="70">
        <f t="shared" si="18"/>
        <v>23</v>
      </c>
      <c r="AA42" s="24">
        <f t="shared" si="19"/>
        <v>23</v>
      </c>
      <c r="AB42" s="67">
        <f t="shared" si="20"/>
        <v>253</v>
      </c>
    </row>
    <row r="43" spans="1:28" ht="15" customHeight="1" x14ac:dyDescent="0.25">
      <c r="A43" s="71">
        <v>1381</v>
      </c>
      <c r="B43" s="71">
        <v>230</v>
      </c>
      <c r="C43" s="68">
        <v>11.51</v>
      </c>
      <c r="D43" s="68">
        <v>267.92</v>
      </c>
      <c r="E43" s="68">
        <v>211.07</v>
      </c>
      <c r="F43" s="68">
        <f t="shared" si="0"/>
        <v>51</v>
      </c>
      <c r="G43" s="68">
        <v>0</v>
      </c>
      <c r="H43" s="68">
        <f t="shared" si="1"/>
        <v>0</v>
      </c>
      <c r="I43" s="68">
        <v>0</v>
      </c>
      <c r="J43" s="72">
        <f t="shared" si="21"/>
        <v>1</v>
      </c>
      <c r="K43" s="72">
        <f t="shared" si="22"/>
        <v>1</v>
      </c>
      <c r="L43" s="72">
        <f t="shared" si="23"/>
        <v>1</v>
      </c>
      <c r="M43" s="72">
        <f t="shared" ca="1" si="13"/>
        <v>1</v>
      </c>
      <c r="N43" s="26"/>
      <c r="O43" s="26"/>
      <c r="P43" s="25"/>
      <c r="Q43" s="25"/>
      <c r="T43" s="22">
        <v>0</v>
      </c>
      <c r="U43" s="74">
        <f t="shared" si="14"/>
        <v>-230</v>
      </c>
      <c r="V43" s="70">
        <f t="shared" si="15"/>
        <v>-230</v>
      </c>
      <c r="W43" s="70"/>
      <c r="X43" s="70">
        <f t="shared" si="16"/>
        <v>252.82626940830883</v>
      </c>
      <c r="Y43" s="70">
        <f t="shared" si="17"/>
        <v>22.826269408308832</v>
      </c>
      <c r="Z43" s="70">
        <f t="shared" si="18"/>
        <v>23</v>
      </c>
      <c r="AA43" s="24">
        <f t="shared" si="19"/>
        <v>23</v>
      </c>
      <c r="AB43" s="67">
        <f t="shared" si="20"/>
        <v>253</v>
      </c>
    </row>
    <row r="44" spans="1:28" ht="15" customHeight="1" x14ac:dyDescent="0.25">
      <c r="A44" s="79">
        <v>1432</v>
      </c>
      <c r="B44" s="71">
        <v>230</v>
      </c>
      <c r="C44" s="68">
        <v>11.93</v>
      </c>
      <c r="D44" s="68">
        <v>268.08</v>
      </c>
      <c r="E44" s="68">
        <v>211.07</v>
      </c>
      <c r="F44" s="80">
        <v>0</v>
      </c>
      <c r="G44" s="80">
        <v>0</v>
      </c>
      <c r="H44" s="80">
        <f t="shared" si="1"/>
        <v>0</v>
      </c>
      <c r="I44" s="80">
        <v>0</v>
      </c>
      <c r="J44" s="72">
        <f t="shared" si="21"/>
        <v>1</v>
      </c>
      <c r="K44" s="72">
        <f t="shared" si="22"/>
        <v>1</v>
      </c>
      <c r="L44" s="72">
        <f t="shared" si="23"/>
        <v>1</v>
      </c>
      <c r="M44" s="72">
        <f t="shared" ca="1" si="13"/>
        <v>1</v>
      </c>
      <c r="N44" s="26"/>
      <c r="O44" s="26"/>
      <c r="P44" s="25"/>
      <c r="Q44" s="25"/>
      <c r="T44" s="22">
        <v>0</v>
      </c>
      <c r="U44" s="74">
        <f t="shared" si="14"/>
        <v>-230</v>
      </c>
      <c r="V44" s="70">
        <f t="shared" si="15"/>
        <v>-230</v>
      </c>
      <c r="W44" s="70"/>
      <c r="X44" s="70">
        <f t="shared" si="16"/>
        <v>252.82626940830883</v>
      </c>
      <c r="Y44" s="70">
        <f t="shared" si="17"/>
        <v>22.826269408308832</v>
      </c>
      <c r="Z44" s="70">
        <f t="shared" si="18"/>
        <v>23</v>
      </c>
      <c r="AA44" s="24">
        <f t="shared" si="19"/>
        <v>23</v>
      </c>
      <c r="AB44" s="67">
        <f t="shared" si="20"/>
        <v>253</v>
      </c>
    </row>
    <row r="45" spans="1:28" ht="15" customHeight="1" x14ac:dyDescent="0.25">
      <c r="A45" s="71">
        <v>1380</v>
      </c>
      <c r="B45" s="71">
        <v>230</v>
      </c>
      <c r="C45" s="68">
        <v>11.5</v>
      </c>
      <c r="D45" s="68">
        <v>268.23</v>
      </c>
      <c r="E45" s="68">
        <v>211.07</v>
      </c>
      <c r="F45" s="68">
        <v>0</v>
      </c>
      <c r="G45" s="68">
        <f t="shared" ref="G45:G76" si="24">($A$44-A45)/(ROW(A45)-ROW($A$44))</f>
        <v>52</v>
      </c>
      <c r="H45" s="68">
        <v>0</v>
      </c>
      <c r="I45" s="68">
        <f t="shared" ref="I45:I76" si="25">($A$44-B45)/(ROW(B45)-ROW($A$44))</f>
        <v>1202</v>
      </c>
      <c r="J45" s="72">
        <f t="shared" si="21"/>
        <v>1</v>
      </c>
      <c r="K45" s="72">
        <f t="shared" si="22"/>
        <v>1</v>
      </c>
      <c r="L45" s="72">
        <f t="shared" si="23"/>
        <v>1</v>
      </c>
      <c r="M45" s="72">
        <f t="shared" ca="1" si="13"/>
        <v>0</v>
      </c>
      <c r="N45" s="26"/>
      <c r="O45" s="26"/>
      <c r="P45" s="25"/>
      <c r="Q45" s="25"/>
      <c r="T45" s="22">
        <v>0</v>
      </c>
      <c r="U45" s="74">
        <f t="shared" si="14"/>
        <v>-230</v>
      </c>
      <c r="V45" s="70">
        <f t="shared" si="15"/>
        <v>-230</v>
      </c>
      <c r="W45" s="70"/>
      <c r="X45" s="70">
        <f t="shared" si="16"/>
        <v>252.82626940830883</v>
      </c>
      <c r="Y45" s="70">
        <f t="shared" si="17"/>
        <v>22.826269408308832</v>
      </c>
      <c r="Z45" s="70">
        <f t="shared" si="18"/>
        <v>23</v>
      </c>
      <c r="AA45" s="24">
        <f t="shared" si="19"/>
        <v>23</v>
      </c>
      <c r="AB45" s="67">
        <f t="shared" si="20"/>
        <v>253</v>
      </c>
    </row>
    <row r="46" spans="1:28" ht="15" customHeight="1" x14ac:dyDescent="0.25">
      <c r="A46" s="71">
        <v>1328</v>
      </c>
      <c r="B46" s="71">
        <v>230</v>
      </c>
      <c r="C46" s="68">
        <v>11.07</v>
      </c>
      <c r="D46" s="68">
        <v>268.37</v>
      </c>
      <c r="E46" s="68">
        <v>211.07</v>
      </c>
      <c r="F46" s="68">
        <v>0</v>
      </c>
      <c r="G46" s="68">
        <f t="shared" si="24"/>
        <v>52</v>
      </c>
      <c r="H46" s="68">
        <v>0</v>
      </c>
      <c r="I46" s="68">
        <f t="shared" si="25"/>
        <v>601</v>
      </c>
      <c r="J46" s="72">
        <f t="shared" si="21"/>
        <v>1</v>
      </c>
      <c r="K46" s="72">
        <f t="shared" si="22"/>
        <v>1</v>
      </c>
      <c r="L46" s="72">
        <f t="shared" si="23"/>
        <v>1</v>
      </c>
      <c r="M46" s="72">
        <f t="shared" ca="1" si="13"/>
        <v>0</v>
      </c>
      <c r="N46" s="26"/>
      <c r="O46" s="26"/>
      <c r="P46" s="25"/>
      <c r="Q46" s="25"/>
      <c r="T46" s="22">
        <v>0</v>
      </c>
      <c r="U46" s="74">
        <f t="shared" si="14"/>
        <v>-230</v>
      </c>
      <c r="V46" s="70">
        <f t="shared" si="15"/>
        <v>-230</v>
      </c>
      <c r="W46" s="70"/>
      <c r="X46" s="70">
        <f t="shared" si="16"/>
        <v>252.82626940830883</v>
      </c>
      <c r="Y46" s="70">
        <f t="shared" si="17"/>
        <v>22.826269408308832</v>
      </c>
      <c r="Z46" s="70">
        <f t="shared" si="18"/>
        <v>23</v>
      </c>
      <c r="AA46" s="24">
        <f t="shared" si="19"/>
        <v>23</v>
      </c>
      <c r="AB46" s="67">
        <f t="shared" si="20"/>
        <v>253</v>
      </c>
    </row>
    <row r="47" spans="1:28" ht="15" customHeight="1" x14ac:dyDescent="0.25">
      <c r="A47" s="71">
        <v>1277</v>
      </c>
      <c r="B47" s="71">
        <v>230</v>
      </c>
      <c r="C47" s="68">
        <v>10.64</v>
      </c>
      <c r="D47" s="68">
        <v>268.5</v>
      </c>
      <c r="E47" s="68">
        <v>211.07</v>
      </c>
      <c r="F47" s="68">
        <v>0</v>
      </c>
      <c r="G47" s="68">
        <f t="shared" si="24"/>
        <v>51.666666666666664</v>
      </c>
      <c r="H47" s="68">
        <v>0</v>
      </c>
      <c r="I47" s="68">
        <f t="shared" si="25"/>
        <v>400.66666666666669</v>
      </c>
      <c r="J47" s="72">
        <f t="shared" si="21"/>
        <v>1</v>
      </c>
      <c r="K47" s="72">
        <f t="shared" si="22"/>
        <v>1</v>
      </c>
      <c r="L47" s="72">
        <f t="shared" si="23"/>
        <v>1</v>
      </c>
      <c r="M47" s="72">
        <f t="shared" ca="1" si="13"/>
        <v>0</v>
      </c>
      <c r="N47" s="26"/>
      <c r="O47" s="26"/>
      <c r="P47" s="25"/>
      <c r="Q47" s="25"/>
      <c r="T47" s="22">
        <v>0</v>
      </c>
      <c r="U47" s="74">
        <f t="shared" si="14"/>
        <v>-230</v>
      </c>
      <c r="V47" s="70">
        <f t="shared" si="15"/>
        <v>-230</v>
      </c>
      <c r="W47" s="70"/>
      <c r="X47" s="70">
        <f t="shared" si="16"/>
        <v>252.82626940830883</v>
      </c>
      <c r="Y47" s="70">
        <f t="shared" si="17"/>
        <v>22.826269408308832</v>
      </c>
      <c r="Z47" s="70">
        <f t="shared" si="18"/>
        <v>23</v>
      </c>
      <c r="AA47" s="24">
        <f t="shared" si="19"/>
        <v>23</v>
      </c>
      <c r="AB47" s="67">
        <f t="shared" si="20"/>
        <v>253</v>
      </c>
    </row>
    <row r="48" spans="1:28" ht="15" customHeight="1" x14ac:dyDescent="0.25">
      <c r="A48" s="71">
        <v>1277</v>
      </c>
      <c r="B48" s="79">
        <v>230</v>
      </c>
      <c r="C48" s="68">
        <v>10.64</v>
      </c>
      <c r="D48" s="68">
        <v>268.64</v>
      </c>
      <c r="E48" s="68">
        <v>211.07</v>
      </c>
      <c r="F48" s="68">
        <v>0</v>
      </c>
      <c r="G48" s="68">
        <f t="shared" si="24"/>
        <v>38.75</v>
      </c>
      <c r="H48" s="68">
        <v>0</v>
      </c>
      <c r="I48" s="68">
        <f t="shared" si="25"/>
        <v>300.5</v>
      </c>
      <c r="J48" s="72">
        <f t="shared" si="21"/>
        <v>1</v>
      </c>
      <c r="K48" s="72">
        <f t="shared" si="22"/>
        <v>1</v>
      </c>
      <c r="L48" s="72">
        <f t="shared" si="23"/>
        <v>1</v>
      </c>
      <c r="M48" s="72">
        <f t="shared" ca="1" si="13"/>
        <v>1</v>
      </c>
      <c r="N48" s="26"/>
      <c r="O48" s="26"/>
      <c r="P48" s="25"/>
      <c r="Q48" s="25"/>
      <c r="T48" s="22">
        <v>0</v>
      </c>
      <c r="U48" s="74">
        <f t="shared" si="14"/>
        <v>-230</v>
      </c>
      <c r="V48" s="70">
        <f t="shared" si="15"/>
        <v>-230</v>
      </c>
      <c r="W48" s="70"/>
      <c r="X48" s="70">
        <f t="shared" si="16"/>
        <v>252.82626940830883</v>
      </c>
      <c r="Y48" s="70">
        <f t="shared" si="17"/>
        <v>22.826269408308832</v>
      </c>
      <c r="Z48" s="70">
        <f t="shared" si="18"/>
        <v>23</v>
      </c>
      <c r="AA48" s="24">
        <f t="shared" si="19"/>
        <v>23</v>
      </c>
      <c r="AB48" s="67">
        <f t="shared" si="20"/>
        <v>253</v>
      </c>
    </row>
    <row r="49" spans="1:28" ht="15" customHeight="1" x14ac:dyDescent="0.25">
      <c r="A49" s="71">
        <v>1277</v>
      </c>
      <c r="B49" s="71">
        <v>230</v>
      </c>
      <c r="C49" s="68">
        <v>10.64</v>
      </c>
      <c r="D49" s="68">
        <v>268.77</v>
      </c>
      <c r="E49" s="68">
        <v>211.07</v>
      </c>
      <c r="F49" s="68">
        <v>0</v>
      </c>
      <c r="G49" s="68">
        <f t="shared" si="24"/>
        <v>31</v>
      </c>
      <c r="H49" s="68">
        <v>0</v>
      </c>
      <c r="I49" s="68">
        <f t="shared" si="25"/>
        <v>240.4</v>
      </c>
      <c r="J49" s="72">
        <f t="shared" si="21"/>
        <v>1</v>
      </c>
      <c r="K49" s="72">
        <f t="shared" si="22"/>
        <v>1</v>
      </c>
      <c r="L49" s="72">
        <f t="shared" si="23"/>
        <v>1</v>
      </c>
      <c r="M49" s="72">
        <f t="shared" ca="1" si="13"/>
        <v>0</v>
      </c>
      <c r="N49" s="26"/>
      <c r="O49" s="26"/>
      <c r="P49" s="25"/>
      <c r="Q49" s="25"/>
      <c r="T49" s="22">
        <v>0</v>
      </c>
      <c r="U49" s="74">
        <f t="shared" si="14"/>
        <v>-230</v>
      </c>
      <c r="V49" s="70">
        <f t="shared" si="15"/>
        <v>-230</v>
      </c>
      <c r="W49" s="70"/>
      <c r="X49" s="70">
        <f t="shared" si="16"/>
        <v>252.82626940830883</v>
      </c>
      <c r="Y49" s="70">
        <f t="shared" si="17"/>
        <v>22.826269408308832</v>
      </c>
      <c r="Z49" s="70">
        <f t="shared" si="18"/>
        <v>23</v>
      </c>
      <c r="AA49" s="24">
        <f t="shared" si="19"/>
        <v>23</v>
      </c>
      <c r="AB49" s="67">
        <f t="shared" si="20"/>
        <v>253</v>
      </c>
    </row>
    <row r="50" spans="1:28" ht="15" customHeight="1" x14ac:dyDescent="0.25">
      <c r="A50" s="71">
        <v>1277</v>
      </c>
      <c r="B50" s="71">
        <v>230</v>
      </c>
      <c r="C50" s="68">
        <v>10.64</v>
      </c>
      <c r="D50" s="68">
        <v>268.91000000000003</v>
      </c>
      <c r="E50" s="68">
        <v>211.07</v>
      </c>
      <c r="F50" s="68">
        <v>0</v>
      </c>
      <c r="G50" s="68">
        <f t="shared" si="24"/>
        <v>25.833333333333332</v>
      </c>
      <c r="H50" s="68">
        <v>0</v>
      </c>
      <c r="I50" s="68">
        <f t="shared" si="25"/>
        <v>200.33333333333334</v>
      </c>
      <c r="J50" s="72">
        <f t="shared" si="21"/>
        <v>1</v>
      </c>
      <c r="K50" s="72">
        <f t="shared" si="22"/>
        <v>1</v>
      </c>
      <c r="L50" s="72">
        <f t="shared" si="23"/>
        <v>1</v>
      </c>
      <c r="M50" s="72">
        <f t="shared" ca="1" si="13"/>
        <v>1</v>
      </c>
      <c r="N50" s="26"/>
      <c r="O50" s="26"/>
      <c r="P50" s="25"/>
      <c r="Q50" s="25"/>
      <c r="T50" s="22">
        <v>0</v>
      </c>
      <c r="U50" s="74">
        <f t="shared" si="14"/>
        <v>-230</v>
      </c>
      <c r="V50" s="70">
        <f t="shared" si="15"/>
        <v>-230</v>
      </c>
      <c r="W50" s="70"/>
      <c r="X50" s="70">
        <f t="shared" si="16"/>
        <v>252.82626940830883</v>
      </c>
      <c r="Y50" s="70">
        <f t="shared" si="17"/>
        <v>22.826269408308832</v>
      </c>
      <c r="Z50" s="70">
        <f t="shared" si="18"/>
        <v>23</v>
      </c>
      <c r="AA50" s="24">
        <f t="shared" si="19"/>
        <v>23</v>
      </c>
      <c r="AB50" s="67">
        <f t="shared" si="20"/>
        <v>253</v>
      </c>
    </row>
    <row r="51" spans="1:28" ht="15" customHeight="1" x14ac:dyDescent="0.25">
      <c r="A51" s="71">
        <v>1251</v>
      </c>
      <c r="B51" s="71">
        <v>230</v>
      </c>
      <c r="C51" s="68">
        <v>10.43</v>
      </c>
      <c r="D51" s="68">
        <v>269.02999999999997</v>
      </c>
      <c r="E51" s="68">
        <v>211.07</v>
      </c>
      <c r="F51" s="68">
        <v>0</v>
      </c>
      <c r="G51" s="68">
        <f t="shared" si="24"/>
        <v>25.857142857142858</v>
      </c>
      <c r="H51" s="68">
        <v>0</v>
      </c>
      <c r="I51" s="68">
        <f t="shared" si="25"/>
        <v>171.71428571428572</v>
      </c>
      <c r="J51" s="72">
        <f t="shared" si="21"/>
        <v>1</v>
      </c>
      <c r="K51" s="72">
        <f t="shared" si="22"/>
        <v>1</v>
      </c>
      <c r="L51" s="72">
        <f t="shared" si="23"/>
        <v>1</v>
      </c>
      <c r="M51" s="72">
        <f t="shared" ca="1" si="13"/>
        <v>0</v>
      </c>
      <c r="N51" s="26"/>
      <c r="O51" s="26"/>
      <c r="P51" s="25"/>
      <c r="Q51" s="25"/>
      <c r="T51" s="22">
        <v>0</v>
      </c>
      <c r="U51" s="74">
        <f t="shared" si="14"/>
        <v>-230</v>
      </c>
      <c r="V51" s="70">
        <f t="shared" si="15"/>
        <v>-230</v>
      </c>
      <c r="W51" s="70"/>
      <c r="X51" s="70">
        <f t="shared" si="16"/>
        <v>252.82626940830883</v>
      </c>
      <c r="Y51" s="70">
        <f t="shared" si="17"/>
        <v>22.826269408308832</v>
      </c>
      <c r="Z51" s="70">
        <f t="shared" si="18"/>
        <v>23</v>
      </c>
      <c r="AA51" s="24">
        <f t="shared" si="19"/>
        <v>23</v>
      </c>
      <c r="AB51" s="67">
        <f t="shared" si="20"/>
        <v>253</v>
      </c>
    </row>
    <row r="52" spans="1:28" ht="15" customHeight="1" x14ac:dyDescent="0.25">
      <c r="A52" s="71">
        <v>1226</v>
      </c>
      <c r="B52" s="71">
        <v>240</v>
      </c>
      <c r="C52" s="68">
        <v>10.210000000000001</v>
      </c>
      <c r="D52" s="68">
        <v>269.14999999999998</v>
      </c>
      <c r="E52" s="68">
        <v>211.09</v>
      </c>
      <c r="F52" s="68">
        <v>0</v>
      </c>
      <c r="G52" s="68">
        <f t="shared" si="24"/>
        <v>25.75</v>
      </c>
      <c r="H52" s="68">
        <v>0</v>
      </c>
      <c r="I52" s="68">
        <f t="shared" si="25"/>
        <v>149</v>
      </c>
      <c r="J52" s="72">
        <f t="shared" si="21"/>
        <v>1</v>
      </c>
      <c r="K52" s="72">
        <f t="shared" si="22"/>
        <v>1</v>
      </c>
      <c r="L52" s="72">
        <f t="shared" si="23"/>
        <v>1</v>
      </c>
      <c r="M52" s="72">
        <f t="shared" ca="1" si="13"/>
        <v>0</v>
      </c>
      <c r="N52" s="26"/>
      <c r="O52" s="26"/>
      <c r="P52" s="25"/>
      <c r="Q52" s="25"/>
      <c r="T52" s="22">
        <v>0</v>
      </c>
      <c r="U52" s="74">
        <f t="shared" si="14"/>
        <v>-240</v>
      </c>
      <c r="V52" s="70">
        <f t="shared" si="15"/>
        <v>-240</v>
      </c>
      <c r="W52" s="70"/>
      <c r="X52" s="70">
        <f t="shared" si="16"/>
        <v>263.81871590432229</v>
      </c>
      <c r="Y52" s="70">
        <f t="shared" si="17"/>
        <v>23.818715904322289</v>
      </c>
      <c r="Z52" s="70">
        <f t="shared" si="18"/>
        <v>24</v>
      </c>
      <c r="AA52" s="24">
        <f t="shared" si="19"/>
        <v>24</v>
      </c>
      <c r="AB52" s="67">
        <f t="shared" si="20"/>
        <v>264</v>
      </c>
    </row>
    <row r="53" spans="1:28" ht="15" customHeight="1" x14ac:dyDescent="0.25">
      <c r="A53" s="71">
        <v>1199</v>
      </c>
      <c r="B53" s="71">
        <v>240</v>
      </c>
      <c r="C53" s="68">
        <v>9.99</v>
      </c>
      <c r="D53" s="68">
        <v>269.26</v>
      </c>
      <c r="E53" s="68">
        <v>211.09</v>
      </c>
      <c r="F53" s="68">
        <v>0</v>
      </c>
      <c r="G53" s="68">
        <f t="shared" si="24"/>
        <v>25.888888888888889</v>
      </c>
      <c r="H53" s="68">
        <v>0</v>
      </c>
      <c r="I53" s="68">
        <f t="shared" si="25"/>
        <v>132.44444444444446</v>
      </c>
      <c r="J53" s="72">
        <f t="shared" si="21"/>
        <v>1</v>
      </c>
      <c r="K53" s="72">
        <f t="shared" si="22"/>
        <v>1</v>
      </c>
      <c r="L53" s="72">
        <f t="shared" si="23"/>
        <v>1</v>
      </c>
      <c r="M53" s="72">
        <f t="shared" ca="1" si="13"/>
        <v>0</v>
      </c>
      <c r="N53" s="26"/>
      <c r="O53" s="26"/>
      <c r="P53" s="25"/>
      <c r="Q53" s="25"/>
      <c r="T53" s="22">
        <v>0</v>
      </c>
      <c r="U53" s="74">
        <f t="shared" si="14"/>
        <v>-240</v>
      </c>
      <c r="V53" s="70">
        <f t="shared" si="15"/>
        <v>-240</v>
      </c>
      <c r="W53" s="70"/>
      <c r="X53" s="70">
        <f t="shared" si="16"/>
        <v>263.81871590432229</v>
      </c>
      <c r="Y53" s="70">
        <f t="shared" si="17"/>
        <v>23.818715904322289</v>
      </c>
      <c r="Z53" s="70">
        <f t="shared" si="18"/>
        <v>24</v>
      </c>
      <c r="AA53" s="24">
        <f t="shared" si="19"/>
        <v>24</v>
      </c>
      <c r="AB53" s="67">
        <f t="shared" si="20"/>
        <v>264</v>
      </c>
    </row>
    <row r="54" spans="1:28" ht="15" customHeight="1" x14ac:dyDescent="0.25">
      <c r="A54" s="71">
        <v>1147</v>
      </c>
      <c r="B54" s="71">
        <v>240</v>
      </c>
      <c r="C54" s="68">
        <v>9.56</v>
      </c>
      <c r="D54" s="68">
        <v>269.37</v>
      </c>
      <c r="E54" s="68">
        <v>211.09</v>
      </c>
      <c r="F54" s="68">
        <v>0</v>
      </c>
      <c r="G54" s="68">
        <f t="shared" si="24"/>
        <v>28.5</v>
      </c>
      <c r="H54" s="68">
        <v>0</v>
      </c>
      <c r="I54" s="68">
        <f t="shared" si="25"/>
        <v>119.2</v>
      </c>
      <c r="J54" s="72">
        <f t="shared" si="21"/>
        <v>1</v>
      </c>
      <c r="K54" s="72">
        <f t="shared" si="22"/>
        <v>1</v>
      </c>
      <c r="L54" s="72">
        <f t="shared" si="23"/>
        <v>1</v>
      </c>
      <c r="M54" s="72">
        <f t="shared" ca="1" si="13"/>
        <v>0</v>
      </c>
      <c r="N54" s="26"/>
      <c r="O54" s="26"/>
      <c r="P54" s="25"/>
      <c r="Q54" s="25"/>
      <c r="T54" s="22">
        <v>0</v>
      </c>
      <c r="U54" s="74">
        <f t="shared" si="14"/>
        <v>-240</v>
      </c>
      <c r="V54" s="70">
        <f t="shared" si="15"/>
        <v>-240</v>
      </c>
      <c r="W54" s="70"/>
      <c r="X54" s="70">
        <f t="shared" si="16"/>
        <v>263.81871590432229</v>
      </c>
      <c r="Y54" s="70">
        <f t="shared" si="17"/>
        <v>23.818715904322289</v>
      </c>
      <c r="Z54" s="70">
        <f t="shared" si="18"/>
        <v>24</v>
      </c>
      <c r="AA54" s="24">
        <f t="shared" si="19"/>
        <v>24</v>
      </c>
      <c r="AB54" s="67">
        <f t="shared" si="20"/>
        <v>264</v>
      </c>
    </row>
    <row r="55" spans="1:28" ht="15" customHeight="1" x14ac:dyDescent="0.25">
      <c r="A55" s="71">
        <v>1095</v>
      </c>
      <c r="B55" s="71">
        <v>240</v>
      </c>
      <c r="C55" s="68">
        <v>0</v>
      </c>
      <c r="D55" s="68">
        <v>269.45999999999998</v>
      </c>
      <c r="E55" s="68">
        <v>211.09</v>
      </c>
      <c r="F55" s="68">
        <v>0</v>
      </c>
      <c r="G55" s="68">
        <f t="shared" si="24"/>
        <v>30.636363636363637</v>
      </c>
      <c r="H55" s="68">
        <v>0</v>
      </c>
      <c r="I55" s="68">
        <f t="shared" si="25"/>
        <v>108.36363636363636</v>
      </c>
      <c r="J55" s="72">
        <f t="shared" si="21"/>
        <v>1</v>
      </c>
      <c r="K55" s="72">
        <f t="shared" si="22"/>
        <v>1</v>
      </c>
      <c r="L55" s="72">
        <f t="shared" si="23"/>
        <v>1</v>
      </c>
      <c r="M55" s="72">
        <f t="shared" ca="1" si="13"/>
        <v>1</v>
      </c>
      <c r="N55" s="26"/>
      <c r="O55" s="26"/>
      <c r="P55" s="25"/>
      <c r="Q55" s="25"/>
      <c r="T55" s="22">
        <v>0</v>
      </c>
      <c r="U55" s="74">
        <f t="shared" si="14"/>
        <v>-240</v>
      </c>
      <c r="V55" s="70">
        <f t="shared" si="15"/>
        <v>-240</v>
      </c>
      <c r="W55" s="70"/>
      <c r="X55" s="70">
        <f t="shared" si="16"/>
        <v>263.81871590432229</v>
      </c>
      <c r="Y55" s="70">
        <f t="shared" si="17"/>
        <v>23.818715904322289</v>
      </c>
      <c r="Z55" s="70">
        <f t="shared" si="18"/>
        <v>24</v>
      </c>
      <c r="AA55" s="24">
        <f t="shared" si="19"/>
        <v>24</v>
      </c>
      <c r="AB55" s="67">
        <f t="shared" si="20"/>
        <v>264</v>
      </c>
    </row>
    <row r="56" spans="1:28" ht="15" customHeight="1" x14ac:dyDescent="0.25">
      <c r="A56" s="71">
        <v>1043</v>
      </c>
      <c r="B56" s="71">
        <v>240</v>
      </c>
      <c r="C56" s="68">
        <v>8.69</v>
      </c>
      <c r="D56" s="68">
        <v>269.56</v>
      </c>
      <c r="E56" s="68">
        <v>211.09</v>
      </c>
      <c r="F56" s="68">
        <v>0</v>
      </c>
      <c r="G56" s="68">
        <f t="shared" si="24"/>
        <v>32.416666666666664</v>
      </c>
      <c r="H56" s="68">
        <v>0</v>
      </c>
      <c r="I56" s="68">
        <f t="shared" si="25"/>
        <v>99.333333333333329</v>
      </c>
      <c r="J56" s="72">
        <f t="shared" si="21"/>
        <v>1</v>
      </c>
      <c r="K56" s="72">
        <f t="shared" si="22"/>
        <v>1</v>
      </c>
      <c r="L56" s="72">
        <f t="shared" si="23"/>
        <v>1</v>
      </c>
      <c r="M56" s="72">
        <f t="shared" ca="1" si="13"/>
        <v>0</v>
      </c>
      <c r="N56" s="26"/>
      <c r="O56" s="26"/>
      <c r="P56" s="25"/>
      <c r="Q56" s="25"/>
      <c r="T56" s="22">
        <v>0</v>
      </c>
      <c r="U56" s="74">
        <f t="shared" si="14"/>
        <v>-240</v>
      </c>
      <c r="V56" s="70">
        <f t="shared" si="15"/>
        <v>-240</v>
      </c>
      <c r="W56" s="70"/>
      <c r="X56" s="70">
        <f t="shared" si="16"/>
        <v>263.81871590432229</v>
      </c>
      <c r="Y56" s="70">
        <f t="shared" si="17"/>
        <v>23.818715904322289</v>
      </c>
      <c r="Z56" s="70">
        <f t="shared" si="18"/>
        <v>24</v>
      </c>
      <c r="AA56" s="24">
        <f t="shared" si="19"/>
        <v>24</v>
      </c>
      <c r="AB56" s="67">
        <f t="shared" si="20"/>
        <v>264</v>
      </c>
    </row>
    <row r="57" spans="1:28" ht="15" customHeight="1" x14ac:dyDescent="0.25">
      <c r="A57" s="71">
        <v>1069</v>
      </c>
      <c r="B57" s="71">
        <v>240</v>
      </c>
      <c r="C57" s="68">
        <v>8.91</v>
      </c>
      <c r="D57" s="68">
        <v>269.64999999999998</v>
      </c>
      <c r="E57" s="68">
        <v>211.09</v>
      </c>
      <c r="F57" s="68">
        <v>0</v>
      </c>
      <c r="G57" s="68">
        <f t="shared" si="24"/>
        <v>27.923076923076923</v>
      </c>
      <c r="H57" s="68">
        <v>0</v>
      </c>
      <c r="I57" s="68">
        <f t="shared" si="25"/>
        <v>91.692307692307693</v>
      </c>
      <c r="J57" s="72">
        <f t="shared" si="21"/>
        <v>1</v>
      </c>
      <c r="K57" s="72">
        <f t="shared" si="22"/>
        <v>1</v>
      </c>
      <c r="L57" s="72">
        <f t="shared" si="23"/>
        <v>1</v>
      </c>
      <c r="M57" s="72">
        <f t="shared" ca="1" si="13"/>
        <v>0</v>
      </c>
      <c r="N57" s="26"/>
      <c r="O57" s="26"/>
      <c r="P57" s="25"/>
      <c r="Q57" s="25"/>
      <c r="T57" s="22">
        <v>0</v>
      </c>
      <c r="U57" s="74">
        <f t="shared" si="14"/>
        <v>-240</v>
      </c>
      <c r="V57" s="70">
        <f t="shared" si="15"/>
        <v>-240</v>
      </c>
      <c r="W57" s="70"/>
      <c r="X57" s="70">
        <f t="shared" si="16"/>
        <v>263.81871590432229</v>
      </c>
      <c r="Y57" s="70">
        <f t="shared" si="17"/>
        <v>23.818715904322289</v>
      </c>
      <c r="Z57" s="70">
        <f t="shared" si="18"/>
        <v>24</v>
      </c>
      <c r="AA57" s="24">
        <f t="shared" si="19"/>
        <v>24</v>
      </c>
      <c r="AB57" s="67">
        <f t="shared" si="20"/>
        <v>264</v>
      </c>
    </row>
    <row r="58" spans="1:28" ht="15" customHeight="1" x14ac:dyDescent="0.25">
      <c r="A58" s="71">
        <v>1094</v>
      </c>
      <c r="B58" s="71">
        <v>240</v>
      </c>
      <c r="C58" s="68">
        <v>0</v>
      </c>
      <c r="D58" s="68">
        <v>269.75</v>
      </c>
      <c r="E58" s="68">
        <v>211.09</v>
      </c>
      <c r="F58" s="68">
        <v>0</v>
      </c>
      <c r="G58" s="68">
        <f t="shared" si="24"/>
        <v>24.142857142857142</v>
      </c>
      <c r="H58" s="68">
        <v>0</v>
      </c>
      <c r="I58" s="68">
        <f t="shared" si="25"/>
        <v>85.142857142857139</v>
      </c>
      <c r="J58" s="72">
        <f t="shared" si="21"/>
        <v>1</v>
      </c>
      <c r="K58" s="72">
        <f t="shared" si="22"/>
        <v>1</v>
      </c>
      <c r="L58" s="72">
        <f t="shared" si="23"/>
        <v>1</v>
      </c>
      <c r="M58" s="72">
        <f t="shared" ca="1" si="13"/>
        <v>0</v>
      </c>
      <c r="N58" s="26"/>
      <c r="O58" s="26"/>
      <c r="P58" s="25"/>
      <c r="Q58" s="25"/>
      <c r="T58" s="22">
        <v>0</v>
      </c>
      <c r="U58" s="74">
        <f t="shared" si="14"/>
        <v>-240</v>
      </c>
      <c r="V58" s="70">
        <f t="shared" si="15"/>
        <v>-240</v>
      </c>
      <c r="W58" s="70"/>
      <c r="X58" s="70">
        <f t="shared" si="16"/>
        <v>263.81871590432229</v>
      </c>
      <c r="Y58" s="70">
        <f t="shared" si="17"/>
        <v>23.818715904322289</v>
      </c>
      <c r="Z58" s="70">
        <f t="shared" si="18"/>
        <v>24</v>
      </c>
      <c r="AA58" s="24">
        <f t="shared" si="19"/>
        <v>24</v>
      </c>
      <c r="AB58" s="67">
        <f t="shared" si="20"/>
        <v>264</v>
      </c>
    </row>
    <row r="59" spans="1:28" ht="15" customHeight="1" x14ac:dyDescent="0.25">
      <c r="A59" s="71">
        <v>1121</v>
      </c>
      <c r="B59" s="71">
        <v>240</v>
      </c>
      <c r="C59" s="68">
        <v>9.34</v>
      </c>
      <c r="D59" s="68">
        <v>269.86</v>
      </c>
      <c r="E59" s="68">
        <v>211.09</v>
      </c>
      <c r="F59" s="68">
        <v>0</v>
      </c>
      <c r="G59" s="68">
        <f t="shared" si="24"/>
        <v>20.733333333333334</v>
      </c>
      <c r="H59" s="68">
        <v>0</v>
      </c>
      <c r="I59" s="68">
        <f t="shared" si="25"/>
        <v>79.466666666666669</v>
      </c>
      <c r="J59" s="72">
        <f t="shared" si="21"/>
        <v>1</v>
      </c>
      <c r="K59" s="72">
        <f t="shared" si="22"/>
        <v>1</v>
      </c>
      <c r="L59" s="72">
        <f t="shared" si="23"/>
        <v>1</v>
      </c>
      <c r="M59" s="72">
        <f t="shared" ca="1" si="13"/>
        <v>0</v>
      </c>
      <c r="N59" s="26"/>
      <c r="O59" s="26"/>
      <c r="P59" s="25"/>
      <c r="Q59" s="25"/>
      <c r="T59" s="22">
        <v>0</v>
      </c>
      <c r="U59" s="74">
        <f t="shared" si="14"/>
        <v>-240</v>
      </c>
      <c r="V59" s="70">
        <f t="shared" si="15"/>
        <v>-240</v>
      </c>
      <c r="W59" s="70"/>
      <c r="X59" s="70">
        <f t="shared" si="16"/>
        <v>263.81871590432229</v>
      </c>
      <c r="Y59" s="70">
        <f t="shared" si="17"/>
        <v>23.818715904322289</v>
      </c>
      <c r="Z59" s="70">
        <f t="shared" si="18"/>
        <v>24</v>
      </c>
      <c r="AA59" s="24">
        <f t="shared" si="19"/>
        <v>24</v>
      </c>
      <c r="AB59" s="67">
        <f t="shared" si="20"/>
        <v>264</v>
      </c>
    </row>
    <row r="60" spans="1:28" ht="15" customHeight="1" x14ac:dyDescent="0.25">
      <c r="A60" s="71">
        <v>1069</v>
      </c>
      <c r="B60" s="71">
        <v>240</v>
      </c>
      <c r="C60" s="68">
        <v>8.91</v>
      </c>
      <c r="D60" s="68">
        <v>269.95</v>
      </c>
      <c r="E60" s="68">
        <v>211.09</v>
      </c>
      <c r="F60" s="68">
        <v>0</v>
      </c>
      <c r="G60" s="68">
        <f t="shared" si="24"/>
        <v>22.6875</v>
      </c>
      <c r="H60" s="68">
        <v>0</v>
      </c>
      <c r="I60" s="68">
        <f t="shared" si="25"/>
        <v>74.5</v>
      </c>
      <c r="J60" s="72">
        <f t="shared" si="21"/>
        <v>1</v>
      </c>
      <c r="K60" s="72">
        <f t="shared" si="22"/>
        <v>1</v>
      </c>
      <c r="L60" s="72">
        <f t="shared" si="23"/>
        <v>1</v>
      </c>
      <c r="M60" s="72">
        <f t="shared" ca="1" si="13"/>
        <v>0</v>
      </c>
      <c r="N60" s="26"/>
      <c r="O60" s="26"/>
      <c r="P60" s="25"/>
      <c r="Q60" s="25"/>
      <c r="T60" s="22">
        <v>0</v>
      </c>
      <c r="U60" s="74">
        <f t="shared" si="14"/>
        <v>-240</v>
      </c>
      <c r="V60" s="70">
        <f t="shared" si="15"/>
        <v>-240</v>
      </c>
      <c r="W60" s="70"/>
      <c r="X60" s="70">
        <f t="shared" si="16"/>
        <v>263.81871590432229</v>
      </c>
      <c r="Y60" s="70">
        <f t="shared" si="17"/>
        <v>23.818715904322289</v>
      </c>
      <c r="Z60" s="70">
        <f t="shared" si="18"/>
        <v>24</v>
      </c>
      <c r="AA60" s="24">
        <f t="shared" si="19"/>
        <v>24</v>
      </c>
      <c r="AB60" s="67">
        <f t="shared" si="20"/>
        <v>264</v>
      </c>
    </row>
    <row r="61" spans="1:28" ht="15" customHeight="1" x14ac:dyDescent="0.25">
      <c r="A61" s="71">
        <v>1017</v>
      </c>
      <c r="B61" s="71">
        <v>240</v>
      </c>
      <c r="C61" s="68">
        <v>8.4700000000000006</v>
      </c>
      <c r="D61" s="68">
        <v>270.04000000000002</v>
      </c>
      <c r="E61" s="68">
        <v>211.09</v>
      </c>
      <c r="F61" s="68">
        <v>0</v>
      </c>
      <c r="G61" s="68">
        <f t="shared" si="24"/>
        <v>24.411764705882351</v>
      </c>
      <c r="H61" s="68">
        <v>0</v>
      </c>
      <c r="I61" s="68">
        <f t="shared" si="25"/>
        <v>70.117647058823536</v>
      </c>
      <c r="J61" s="72">
        <f t="shared" si="21"/>
        <v>1</v>
      </c>
      <c r="K61" s="72">
        <f t="shared" si="22"/>
        <v>1</v>
      </c>
      <c r="L61" s="72">
        <f t="shared" si="23"/>
        <v>1</v>
      </c>
      <c r="M61" s="72">
        <f t="shared" ca="1" si="13"/>
        <v>0</v>
      </c>
      <c r="N61" s="26"/>
      <c r="O61" s="26"/>
      <c r="P61" s="25"/>
      <c r="Q61" s="25"/>
      <c r="T61" s="22">
        <v>0</v>
      </c>
      <c r="U61" s="74">
        <f t="shared" si="14"/>
        <v>-240</v>
      </c>
      <c r="V61" s="70">
        <f t="shared" si="15"/>
        <v>-240</v>
      </c>
      <c r="W61" s="70"/>
      <c r="X61" s="70">
        <f t="shared" si="16"/>
        <v>263.81871590432229</v>
      </c>
      <c r="Y61" s="70">
        <f t="shared" si="17"/>
        <v>23.818715904322289</v>
      </c>
      <c r="Z61" s="70">
        <f t="shared" si="18"/>
        <v>24</v>
      </c>
      <c r="AA61" s="24">
        <f t="shared" si="19"/>
        <v>24</v>
      </c>
      <c r="AB61" s="67">
        <f t="shared" si="20"/>
        <v>264</v>
      </c>
    </row>
    <row r="62" spans="1:28" ht="15" customHeight="1" x14ac:dyDescent="0.25">
      <c r="A62" s="71">
        <v>966</v>
      </c>
      <c r="B62" s="71">
        <v>240</v>
      </c>
      <c r="C62" s="68">
        <v>8.0500000000000007</v>
      </c>
      <c r="D62" s="68">
        <v>270.12</v>
      </c>
      <c r="E62" s="68">
        <v>211.09</v>
      </c>
      <c r="F62" s="68">
        <v>0</v>
      </c>
      <c r="G62" s="68">
        <f t="shared" si="24"/>
        <v>25.888888888888889</v>
      </c>
      <c r="H62" s="68">
        <v>0</v>
      </c>
      <c r="I62" s="68">
        <f t="shared" si="25"/>
        <v>66.222222222222229</v>
      </c>
      <c r="J62" s="72">
        <f t="shared" si="21"/>
        <v>1</v>
      </c>
      <c r="K62" s="72">
        <f t="shared" si="22"/>
        <v>1</v>
      </c>
      <c r="L62" s="72">
        <f t="shared" si="23"/>
        <v>1</v>
      </c>
      <c r="M62" s="72">
        <f t="shared" ca="1" si="13"/>
        <v>1</v>
      </c>
      <c r="N62" s="26"/>
      <c r="O62" s="26"/>
      <c r="P62" s="25"/>
      <c r="Q62" s="25"/>
      <c r="T62" s="22">
        <v>0</v>
      </c>
      <c r="U62" s="74">
        <f t="shared" si="14"/>
        <v>-240</v>
      </c>
      <c r="V62" s="70">
        <f t="shared" si="15"/>
        <v>-240</v>
      </c>
      <c r="W62" s="70"/>
      <c r="X62" s="70">
        <f t="shared" si="16"/>
        <v>263.81871590432229</v>
      </c>
      <c r="Y62" s="70">
        <f t="shared" si="17"/>
        <v>23.818715904322289</v>
      </c>
      <c r="Z62" s="70">
        <f t="shared" si="18"/>
        <v>24</v>
      </c>
      <c r="AA62" s="24">
        <f t="shared" si="19"/>
        <v>24</v>
      </c>
      <c r="AB62" s="67">
        <f t="shared" si="20"/>
        <v>264</v>
      </c>
    </row>
    <row r="63" spans="1:28" ht="15" customHeight="1" x14ac:dyDescent="0.25">
      <c r="A63" s="71">
        <v>991</v>
      </c>
      <c r="B63" s="71">
        <v>240</v>
      </c>
      <c r="C63" s="68">
        <v>8.26</v>
      </c>
      <c r="D63" s="68">
        <v>270.2</v>
      </c>
      <c r="E63" s="68">
        <v>211.09</v>
      </c>
      <c r="F63" s="68">
        <v>0</v>
      </c>
      <c r="G63" s="68">
        <f t="shared" si="24"/>
        <v>23.210526315789473</v>
      </c>
      <c r="H63" s="68">
        <v>0</v>
      </c>
      <c r="I63" s="68">
        <f t="shared" si="25"/>
        <v>62.736842105263158</v>
      </c>
      <c r="J63" s="72">
        <f t="shared" si="21"/>
        <v>1</v>
      </c>
      <c r="K63" s="72">
        <f t="shared" si="22"/>
        <v>1</v>
      </c>
      <c r="L63" s="72">
        <f t="shared" si="23"/>
        <v>1</v>
      </c>
      <c r="M63" s="72">
        <f t="shared" ca="1" si="13"/>
        <v>1</v>
      </c>
      <c r="N63" s="26"/>
      <c r="O63" s="26"/>
      <c r="P63" s="25"/>
      <c r="Q63" s="25"/>
      <c r="T63" s="22">
        <v>0</v>
      </c>
      <c r="U63" s="74">
        <f t="shared" si="14"/>
        <v>-240</v>
      </c>
      <c r="V63" s="70">
        <f t="shared" si="15"/>
        <v>-240</v>
      </c>
      <c r="W63" s="70"/>
      <c r="X63" s="70">
        <f t="shared" si="16"/>
        <v>263.81871590432229</v>
      </c>
      <c r="Y63" s="70">
        <f t="shared" si="17"/>
        <v>23.818715904322289</v>
      </c>
      <c r="Z63" s="70">
        <f t="shared" si="18"/>
        <v>24</v>
      </c>
      <c r="AA63" s="24">
        <f t="shared" si="19"/>
        <v>24</v>
      </c>
      <c r="AB63" s="67">
        <f t="shared" si="20"/>
        <v>264</v>
      </c>
    </row>
    <row r="64" spans="1:28" ht="15" customHeight="1" x14ac:dyDescent="0.25">
      <c r="A64" s="71">
        <v>1017</v>
      </c>
      <c r="B64" s="71">
        <v>240</v>
      </c>
      <c r="C64" s="68">
        <v>8.4700000000000006</v>
      </c>
      <c r="D64" s="68">
        <v>270.29000000000002</v>
      </c>
      <c r="E64" s="68">
        <v>211.09</v>
      </c>
      <c r="F64" s="68">
        <v>0</v>
      </c>
      <c r="G64" s="68">
        <f t="shared" si="24"/>
        <v>20.75</v>
      </c>
      <c r="H64" s="68">
        <v>0</v>
      </c>
      <c r="I64" s="68">
        <f t="shared" si="25"/>
        <v>59.6</v>
      </c>
      <c r="J64" s="72">
        <f t="shared" si="21"/>
        <v>1</v>
      </c>
      <c r="K64" s="72">
        <f t="shared" si="22"/>
        <v>1</v>
      </c>
      <c r="L64" s="72">
        <f t="shared" si="23"/>
        <v>1</v>
      </c>
      <c r="M64" s="72">
        <f t="shared" ca="1" si="13"/>
        <v>0</v>
      </c>
      <c r="N64" s="26"/>
      <c r="O64" s="26"/>
      <c r="P64" s="25"/>
      <c r="Q64" s="25"/>
      <c r="T64" s="22">
        <v>0</v>
      </c>
      <c r="U64" s="74">
        <f t="shared" si="14"/>
        <v>-240</v>
      </c>
      <c r="V64" s="70">
        <f t="shared" si="15"/>
        <v>-240</v>
      </c>
      <c r="W64" s="70"/>
      <c r="X64" s="70">
        <f t="shared" si="16"/>
        <v>263.81871590432229</v>
      </c>
      <c r="Y64" s="70">
        <f t="shared" si="17"/>
        <v>23.818715904322289</v>
      </c>
      <c r="Z64" s="70">
        <f t="shared" si="18"/>
        <v>24</v>
      </c>
      <c r="AA64" s="24">
        <f t="shared" si="19"/>
        <v>24</v>
      </c>
      <c r="AB64" s="67">
        <f t="shared" si="20"/>
        <v>264</v>
      </c>
    </row>
    <row r="65" spans="1:28" ht="15" customHeight="1" x14ac:dyDescent="0.25">
      <c r="A65" s="71">
        <v>1043</v>
      </c>
      <c r="B65" s="71">
        <v>240</v>
      </c>
      <c r="C65" s="68">
        <v>8.69</v>
      </c>
      <c r="D65" s="68">
        <v>270.37</v>
      </c>
      <c r="E65" s="68">
        <v>211.09</v>
      </c>
      <c r="F65" s="68">
        <v>0</v>
      </c>
      <c r="G65" s="68">
        <f t="shared" si="24"/>
        <v>18.523809523809526</v>
      </c>
      <c r="H65" s="68">
        <v>0</v>
      </c>
      <c r="I65" s="68">
        <f t="shared" si="25"/>
        <v>56.761904761904759</v>
      </c>
      <c r="J65" s="72">
        <f t="shared" si="21"/>
        <v>1</v>
      </c>
      <c r="K65" s="72">
        <f t="shared" si="22"/>
        <v>1</v>
      </c>
      <c r="L65" s="72">
        <f t="shared" si="23"/>
        <v>1</v>
      </c>
      <c r="M65" s="72">
        <f t="shared" ca="1" si="13"/>
        <v>1</v>
      </c>
      <c r="N65" s="26"/>
      <c r="O65" s="26"/>
      <c r="P65" s="25"/>
      <c r="Q65" s="25"/>
      <c r="T65" s="22">
        <v>0</v>
      </c>
      <c r="U65" s="74">
        <f t="shared" si="14"/>
        <v>-240</v>
      </c>
      <c r="V65" s="70">
        <f t="shared" si="15"/>
        <v>-240</v>
      </c>
      <c r="W65" s="70"/>
      <c r="X65" s="70">
        <f t="shared" si="16"/>
        <v>263.81871590432229</v>
      </c>
      <c r="Y65" s="70">
        <f t="shared" si="17"/>
        <v>23.818715904322289</v>
      </c>
      <c r="Z65" s="70">
        <f t="shared" si="18"/>
        <v>24</v>
      </c>
      <c r="AA65" s="24">
        <f t="shared" si="19"/>
        <v>24</v>
      </c>
      <c r="AB65" s="67">
        <f t="shared" si="20"/>
        <v>264</v>
      </c>
    </row>
    <row r="66" spans="1:28" ht="15" customHeight="1" x14ac:dyDescent="0.25">
      <c r="A66" s="71">
        <v>984</v>
      </c>
      <c r="B66" s="71">
        <v>240</v>
      </c>
      <c r="C66" s="68">
        <v>8.1999999999999993</v>
      </c>
      <c r="D66" s="68">
        <v>270.45</v>
      </c>
      <c r="E66" s="68">
        <v>211.09</v>
      </c>
      <c r="F66" s="68">
        <v>0</v>
      </c>
      <c r="G66" s="68">
        <f t="shared" si="24"/>
        <v>20.363636363636363</v>
      </c>
      <c r="H66" s="68">
        <v>0</v>
      </c>
      <c r="I66" s="68">
        <f t="shared" si="25"/>
        <v>54.18181818181818</v>
      </c>
      <c r="J66" s="72">
        <f t="shared" si="21"/>
        <v>1</v>
      </c>
      <c r="K66" s="72">
        <f t="shared" si="22"/>
        <v>1</v>
      </c>
      <c r="L66" s="72">
        <f t="shared" si="23"/>
        <v>1</v>
      </c>
      <c r="M66" s="72">
        <f t="shared" ref="M66:M97" ca="1" si="26">IF(RAND()&lt;0.5,0,1)</f>
        <v>1</v>
      </c>
      <c r="N66" s="26"/>
      <c r="O66" s="26"/>
      <c r="P66" s="25"/>
      <c r="Q66" s="25"/>
      <c r="T66" s="22">
        <v>0</v>
      </c>
      <c r="U66" s="74">
        <f t="shared" ref="U66:U97" si="27">T66-B66</f>
        <v>-240</v>
      </c>
      <c r="V66" s="70">
        <f t="shared" ref="V66:V97" si="28">ROUND(U66,0)</f>
        <v>-240</v>
      </c>
      <c r="W66" s="70"/>
      <c r="X66" s="70">
        <f t="shared" ref="X66:X97" si="29">B66/$W$2*$W$3</f>
        <v>263.81871590432229</v>
      </c>
      <c r="Y66" s="70">
        <f t="shared" ref="Y66:Y97" si="30">X66-B66</f>
        <v>23.818715904322289</v>
      </c>
      <c r="Z66" s="70">
        <f t="shared" ref="Z66:Z97" si="31">ROUND(Y66,0)</f>
        <v>24</v>
      </c>
      <c r="AA66" s="24">
        <f t="shared" ref="AA66:AA97" si="32">IF(V66&gt;=0,V66,Z66)</f>
        <v>24</v>
      </c>
      <c r="AB66" s="67">
        <f t="shared" ref="AB66:AB97" si="33">B66+AA66</f>
        <v>264</v>
      </c>
    </row>
    <row r="67" spans="1:28" ht="15" customHeight="1" x14ac:dyDescent="0.25">
      <c r="A67" s="71">
        <v>925</v>
      </c>
      <c r="B67" s="71">
        <v>240</v>
      </c>
      <c r="C67" s="68">
        <v>7.71</v>
      </c>
      <c r="D67" s="68">
        <v>270.52999999999997</v>
      </c>
      <c r="E67" s="68">
        <v>211.09</v>
      </c>
      <c r="F67" s="68">
        <v>0</v>
      </c>
      <c r="G67" s="68">
        <f t="shared" si="24"/>
        <v>22.043478260869566</v>
      </c>
      <c r="H67" s="68">
        <v>0</v>
      </c>
      <c r="I67" s="68">
        <f t="shared" si="25"/>
        <v>51.826086956521742</v>
      </c>
      <c r="J67" s="72">
        <f t="shared" ref="J67:J98" si="34">IF(ABS(B67-B66)&lt;=50,1,0)</f>
        <v>1</v>
      </c>
      <c r="K67" s="72">
        <f t="shared" ref="K67:K98" si="35">IF(ABS((B67-B66))&lt;=50,1,IF((B67-B66)*(1)&gt;=0,1,-1))</f>
        <v>1</v>
      </c>
      <c r="L67" s="72">
        <f t="shared" si="23"/>
        <v>1</v>
      </c>
      <c r="M67" s="72">
        <f t="shared" ca="1" si="26"/>
        <v>0</v>
      </c>
      <c r="N67" s="26"/>
      <c r="O67" s="26"/>
      <c r="P67" s="25"/>
      <c r="Q67" s="25"/>
      <c r="T67" s="22">
        <v>0</v>
      </c>
      <c r="U67" s="74">
        <f t="shared" si="27"/>
        <v>-240</v>
      </c>
      <c r="V67" s="70">
        <f t="shared" si="28"/>
        <v>-240</v>
      </c>
      <c r="W67" s="70"/>
      <c r="X67" s="70">
        <f t="shared" si="29"/>
        <v>263.81871590432229</v>
      </c>
      <c r="Y67" s="70">
        <f t="shared" si="30"/>
        <v>23.818715904322289</v>
      </c>
      <c r="Z67" s="70">
        <f t="shared" si="31"/>
        <v>24</v>
      </c>
      <c r="AA67" s="24">
        <f t="shared" si="32"/>
        <v>24</v>
      </c>
      <c r="AB67" s="67">
        <f t="shared" si="33"/>
        <v>264</v>
      </c>
    </row>
    <row r="68" spans="1:28" ht="15" customHeight="1" x14ac:dyDescent="0.25">
      <c r="A68" s="71">
        <v>866</v>
      </c>
      <c r="B68" s="71">
        <v>240</v>
      </c>
      <c r="C68" s="68">
        <v>0</v>
      </c>
      <c r="D68" s="68">
        <v>270.60000000000002</v>
      </c>
      <c r="E68" s="68">
        <v>211.09</v>
      </c>
      <c r="F68" s="68">
        <v>0</v>
      </c>
      <c r="G68" s="68">
        <f t="shared" si="24"/>
        <v>23.583333333333332</v>
      </c>
      <c r="H68" s="68">
        <v>0</v>
      </c>
      <c r="I68" s="68">
        <f t="shared" si="25"/>
        <v>49.666666666666664</v>
      </c>
      <c r="J68" s="72">
        <f t="shared" si="34"/>
        <v>1</v>
      </c>
      <c r="K68" s="72">
        <f t="shared" si="35"/>
        <v>1</v>
      </c>
      <c r="L68" s="72">
        <f t="shared" si="23"/>
        <v>1</v>
      </c>
      <c r="M68" s="72">
        <f t="shared" ca="1" si="26"/>
        <v>1</v>
      </c>
      <c r="N68" s="26"/>
      <c r="O68" s="26"/>
      <c r="P68" s="25"/>
      <c r="Q68" s="25"/>
      <c r="T68" s="22">
        <v>0</v>
      </c>
      <c r="U68" s="74">
        <f t="shared" si="27"/>
        <v>-240</v>
      </c>
      <c r="V68" s="70">
        <f t="shared" si="28"/>
        <v>-240</v>
      </c>
      <c r="W68" s="70"/>
      <c r="X68" s="70">
        <f t="shared" si="29"/>
        <v>263.81871590432229</v>
      </c>
      <c r="Y68" s="70">
        <f t="shared" si="30"/>
        <v>23.818715904322289</v>
      </c>
      <c r="Z68" s="70">
        <f t="shared" si="31"/>
        <v>24</v>
      </c>
      <c r="AA68" s="24">
        <f t="shared" si="32"/>
        <v>24</v>
      </c>
      <c r="AB68" s="67">
        <f t="shared" si="33"/>
        <v>264</v>
      </c>
    </row>
    <row r="69" spans="1:28" ht="15" customHeight="1" x14ac:dyDescent="0.25">
      <c r="A69" s="71">
        <v>844</v>
      </c>
      <c r="B69" s="71">
        <v>240</v>
      </c>
      <c r="C69" s="68">
        <v>7.03</v>
      </c>
      <c r="D69" s="68">
        <v>270.66000000000003</v>
      </c>
      <c r="E69" s="68">
        <v>211.09</v>
      </c>
      <c r="F69" s="68">
        <v>0</v>
      </c>
      <c r="G69" s="68">
        <f t="shared" si="24"/>
        <v>23.52</v>
      </c>
      <c r="H69" s="68">
        <v>0</v>
      </c>
      <c r="I69" s="68">
        <f t="shared" si="25"/>
        <v>47.68</v>
      </c>
      <c r="J69" s="72">
        <f t="shared" si="34"/>
        <v>1</v>
      </c>
      <c r="K69" s="72">
        <f t="shared" si="35"/>
        <v>1</v>
      </c>
      <c r="L69" s="72">
        <f t="shared" si="23"/>
        <v>1</v>
      </c>
      <c r="M69" s="72">
        <f t="shared" ca="1" si="26"/>
        <v>1</v>
      </c>
      <c r="N69" s="26"/>
      <c r="O69" s="26"/>
      <c r="P69" s="25"/>
      <c r="Q69" s="25"/>
      <c r="T69" s="22">
        <v>0</v>
      </c>
      <c r="U69" s="74">
        <f t="shared" si="27"/>
        <v>-240</v>
      </c>
      <c r="V69" s="70">
        <f t="shared" si="28"/>
        <v>-240</v>
      </c>
      <c r="W69" s="70"/>
      <c r="X69" s="70">
        <f t="shared" si="29"/>
        <v>263.81871590432229</v>
      </c>
      <c r="Y69" s="70">
        <f t="shared" si="30"/>
        <v>23.818715904322289</v>
      </c>
      <c r="Z69" s="70">
        <f t="shared" si="31"/>
        <v>24</v>
      </c>
      <c r="AA69" s="24">
        <f t="shared" si="32"/>
        <v>24</v>
      </c>
      <c r="AB69" s="67">
        <f t="shared" si="33"/>
        <v>264</v>
      </c>
    </row>
    <row r="70" spans="1:28" ht="15" customHeight="1" x14ac:dyDescent="0.25">
      <c r="A70" s="71">
        <v>822</v>
      </c>
      <c r="B70" s="71">
        <v>240</v>
      </c>
      <c r="C70" s="68">
        <v>6.85</v>
      </c>
      <c r="D70" s="68">
        <v>270.73</v>
      </c>
      <c r="E70" s="68">
        <v>211.09</v>
      </c>
      <c r="F70" s="68">
        <v>0</v>
      </c>
      <c r="G70" s="68">
        <f t="shared" si="24"/>
        <v>23.46153846153846</v>
      </c>
      <c r="H70" s="68">
        <v>0</v>
      </c>
      <c r="I70" s="68">
        <f t="shared" si="25"/>
        <v>45.846153846153847</v>
      </c>
      <c r="J70" s="72">
        <f t="shared" si="34"/>
        <v>1</v>
      </c>
      <c r="K70" s="72">
        <f t="shared" si="35"/>
        <v>1</v>
      </c>
      <c r="L70" s="72">
        <f t="shared" si="23"/>
        <v>1</v>
      </c>
      <c r="M70" s="72">
        <f t="shared" ca="1" si="26"/>
        <v>0</v>
      </c>
      <c r="N70" s="26"/>
      <c r="O70" s="26"/>
      <c r="P70" s="25"/>
      <c r="Q70" s="25"/>
      <c r="T70" s="22">
        <v>0</v>
      </c>
      <c r="U70" s="74">
        <f t="shared" si="27"/>
        <v>-240</v>
      </c>
      <c r="V70" s="70">
        <f t="shared" si="28"/>
        <v>-240</v>
      </c>
      <c r="W70" s="70"/>
      <c r="X70" s="70">
        <f t="shared" si="29"/>
        <v>263.81871590432229</v>
      </c>
      <c r="Y70" s="70">
        <f t="shared" si="30"/>
        <v>23.818715904322289</v>
      </c>
      <c r="Z70" s="70">
        <f t="shared" si="31"/>
        <v>24</v>
      </c>
      <c r="AA70" s="24">
        <f t="shared" si="32"/>
        <v>24</v>
      </c>
      <c r="AB70" s="67">
        <f t="shared" si="33"/>
        <v>264</v>
      </c>
    </row>
    <row r="71" spans="1:28" ht="15" customHeight="1" x14ac:dyDescent="0.25">
      <c r="A71" s="71">
        <v>800</v>
      </c>
      <c r="B71" s="71">
        <v>240</v>
      </c>
      <c r="C71" s="68">
        <v>6.67</v>
      </c>
      <c r="D71" s="68">
        <v>270.79000000000002</v>
      </c>
      <c r="E71" s="68">
        <v>211.09</v>
      </c>
      <c r="F71" s="68">
        <v>0</v>
      </c>
      <c r="G71" s="68">
        <f t="shared" si="24"/>
        <v>23.407407407407408</v>
      </c>
      <c r="H71" s="68">
        <v>0</v>
      </c>
      <c r="I71" s="68">
        <f t="shared" si="25"/>
        <v>44.148148148148145</v>
      </c>
      <c r="J71" s="72">
        <f t="shared" si="34"/>
        <v>1</v>
      </c>
      <c r="K71" s="72">
        <f t="shared" si="35"/>
        <v>1</v>
      </c>
      <c r="L71" s="72">
        <f t="shared" ref="L71:L102" si="36">IF(OR(COUNTIF(K67:K71,1)=5,COUNTIF(K67:K71,-1)=5),1,0)</f>
        <v>1</v>
      </c>
      <c r="M71" s="72">
        <f t="shared" ca="1" si="26"/>
        <v>0</v>
      </c>
      <c r="N71" s="26"/>
      <c r="O71" s="26"/>
      <c r="P71" s="25"/>
      <c r="Q71" s="25"/>
      <c r="T71" s="22">
        <v>0</v>
      </c>
      <c r="U71" s="74">
        <f t="shared" si="27"/>
        <v>-240</v>
      </c>
      <c r="V71" s="70">
        <f t="shared" si="28"/>
        <v>-240</v>
      </c>
      <c r="W71" s="70"/>
      <c r="X71" s="70">
        <f t="shared" si="29"/>
        <v>263.81871590432229</v>
      </c>
      <c r="Y71" s="70">
        <f t="shared" si="30"/>
        <v>23.818715904322289</v>
      </c>
      <c r="Z71" s="70">
        <f t="shared" si="31"/>
        <v>24</v>
      </c>
      <c r="AA71" s="24">
        <f t="shared" si="32"/>
        <v>24</v>
      </c>
      <c r="AB71" s="67">
        <f t="shared" si="33"/>
        <v>264</v>
      </c>
    </row>
    <row r="72" spans="1:28" ht="15" customHeight="1" x14ac:dyDescent="0.25">
      <c r="A72" s="71">
        <v>774</v>
      </c>
      <c r="B72" s="71">
        <v>250</v>
      </c>
      <c r="C72" s="68">
        <v>6.45</v>
      </c>
      <c r="D72" s="68">
        <v>270.83999999999997</v>
      </c>
      <c r="E72" s="68">
        <v>211.11</v>
      </c>
      <c r="F72" s="68">
        <v>0</v>
      </c>
      <c r="G72" s="68">
        <f t="shared" si="24"/>
        <v>23.5</v>
      </c>
      <c r="H72" s="68">
        <v>0</v>
      </c>
      <c r="I72" s="68">
        <f t="shared" si="25"/>
        <v>42.214285714285715</v>
      </c>
      <c r="J72" s="72">
        <f t="shared" si="34"/>
        <v>1</v>
      </c>
      <c r="K72" s="72">
        <f t="shared" si="35"/>
        <v>1</v>
      </c>
      <c r="L72" s="72">
        <f t="shared" si="36"/>
        <v>1</v>
      </c>
      <c r="M72" s="72">
        <f t="shared" ca="1" si="26"/>
        <v>0</v>
      </c>
      <c r="N72" s="26"/>
      <c r="O72" s="26"/>
      <c r="P72" s="25"/>
      <c r="Q72" s="25"/>
      <c r="T72" s="22">
        <v>0</v>
      </c>
      <c r="U72" s="74">
        <f t="shared" si="27"/>
        <v>-250</v>
      </c>
      <c r="V72" s="70">
        <f t="shared" si="28"/>
        <v>-250</v>
      </c>
      <c r="W72" s="70"/>
      <c r="X72" s="70">
        <f t="shared" si="29"/>
        <v>274.81116240033572</v>
      </c>
      <c r="Y72" s="70">
        <f t="shared" si="30"/>
        <v>24.811162400335718</v>
      </c>
      <c r="Z72" s="70">
        <f t="shared" si="31"/>
        <v>25</v>
      </c>
      <c r="AA72" s="24">
        <f t="shared" si="32"/>
        <v>25</v>
      </c>
      <c r="AB72" s="67">
        <f t="shared" si="33"/>
        <v>275</v>
      </c>
    </row>
    <row r="73" spans="1:28" ht="15" customHeight="1" x14ac:dyDescent="0.25">
      <c r="A73" s="71">
        <v>749</v>
      </c>
      <c r="B73" s="71">
        <v>250</v>
      </c>
      <c r="C73" s="68">
        <v>6.24</v>
      </c>
      <c r="D73" s="68">
        <v>270.89999999999998</v>
      </c>
      <c r="E73" s="68">
        <v>211.11</v>
      </c>
      <c r="F73" s="68">
        <v>0</v>
      </c>
      <c r="G73" s="68">
        <f t="shared" si="24"/>
        <v>23.551724137931036</v>
      </c>
      <c r="H73" s="68">
        <v>0</v>
      </c>
      <c r="I73" s="68">
        <f t="shared" si="25"/>
        <v>40.758620689655174</v>
      </c>
      <c r="J73" s="72">
        <f t="shared" si="34"/>
        <v>1</v>
      </c>
      <c r="K73" s="72">
        <f t="shared" si="35"/>
        <v>1</v>
      </c>
      <c r="L73" s="72">
        <f t="shared" si="36"/>
        <v>1</v>
      </c>
      <c r="M73" s="72">
        <f t="shared" ca="1" si="26"/>
        <v>0</v>
      </c>
      <c r="N73" s="26"/>
      <c r="O73" s="26"/>
      <c r="P73" s="25"/>
      <c r="Q73" s="25"/>
      <c r="T73" s="22">
        <v>0</v>
      </c>
      <c r="U73" s="74">
        <f t="shared" si="27"/>
        <v>-250</v>
      </c>
      <c r="V73" s="70">
        <f t="shared" si="28"/>
        <v>-250</v>
      </c>
      <c r="W73" s="70"/>
      <c r="X73" s="70">
        <f t="shared" si="29"/>
        <v>274.81116240033572</v>
      </c>
      <c r="Y73" s="70">
        <f t="shared" si="30"/>
        <v>24.811162400335718</v>
      </c>
      <c r="Z73" s="70">
        <f t="shared" si="31"/>
        <v>25</v>
      </c>
      <c r="AA73" s="24">
        <f t="shared" si="32"/>
        <v>25</v>
      </c>
      <c r="AB73" s="67">
        <f t="shared" si="33"/>
        <v>275</v>
      </c>
    </row>
    <row r="74" spans="1:28" ht="15" customHeight="1" x14ac:dyDescent="0.25">
      <c r="A74" s="71">
        <v>722</v>
      </c>
      <c r="B74" s="71">
        <v>250</v>
      </c>
      <c r="C74" s="68">
        <v>6.02</v>
      </c>
      <c r="D74" s="68">
        <v>270.95</v>
      </c>
      <c r="E74" s="68">
        <v>211.11</v>
      </c>
      <c r="F74" s="68">
        <v>0</v>
      </c>
      <c r="G74" s="68">
        <f t="shared" si="24"/>
        <v>23.666666666666668</v>
      </c>
      <c r="H74" s="68">
        <v>0</v>
      </c>
      <c r="I74" s="68">
        <f t="shared" si="25"/>
        <v>39.4</v>
      </c>
      <c r="J74" s="72">
        <f t="shared" si="34"/>
        <v>1</v>
      </c>
      <c r="K74" s="72">
        <f t="shared" si="35"/>
        <v>1</v>
      </c>
      <c r="L74" s="72">
        <f t="shared" si="36"/>
        <v>1</v>
      </c>
      <c r="M74" s="72">
        <f t="shared" ca="1" si="26"/>
        <v>1</v>
      </c>
      <c r="N74" s="26"/>
      <c r="O74" s="26"/>
      <c r="P74" s="25"/>
      <c r="Q74" s="25"/>
      <c r="T74" s="22">
        <v>0</v>
      </c>
      <c r="U74" s="74">
        <f t="shared" si="27"/>
        <v>-250</v>
      </c>
      <c r="V74" s="70">
        <f t="shared" si="28"/>
        <v>-250</v>
      </c>
      <c r="W74" s="70"/>
      <c r="X74" s="70">
        <f t="shared" si="29"/>
        <v>274.81116240033572</v>
      </c>
      <c r="Y74" s="70">
        <f t="shared" si="30"/>
        <v>24.811162400335718</v>
      </c>
      <c r="Z74" s="70">
        <f t="shared" si="31"/>
        <v>25</v>
      </c>
      <c r="AA74" s="24">
        <f t="shared" si="32"/>
        <v>25</v>
      </c>
      <c r="AB74" s="67">
        <f t="shared" si="33"/>
        <v>275</v>
      </c>
    </row>
    <row r="75" spans="1:28" ht="15" customHeight="1" x14ac:dyDescent="0.25">
      <c r="A75" s="71">
        <v>722</v>
      </c>
      <c r="B75" s="71">
        <v>250</v>
      </c>
      <c r="C75" s="68">
        <v>6.02</v>
      </c>
      <c r="D75" s="68">
        <v>271</v>
      </c>
      <c r="E75" s="68">
        <v>211.11</v>
      </c>
      <c r="F75" s="68">
        <v>0</v>
      </c>
      <c r="G75" s="68">
        <f t="shared" si="24"/>
        <v>22.903225806451612</v>
      </c>
      <c r="H75" s="68">
        <v>0</v>
      </c>
      <c r="I75" s="68">
        <f t="shared" si="25"/>
        <v>38.12903225806452</v>
      </c>
      <c r="J75" s="72">
        <f t="shared" si="34"/>
        <v>1</v>
      </c>
      <c r="K75" s="72">
        <f t="shared" si="35"/>
        <v>1</v>
      </c>
      <c r="L75" s="72">
        <f t="shared" si="36"/>
        <v>1</v>
      </c>
      <c r="M75" s="72">
        <f t="shared" ca="1" si="26"/>
        <v>0</v>
      </c>
      <c r="N75" s="26"/>
      <c r="O75" s="26"/>
      <c r="P75" s="25"/>
      <c r="Q75" s="25"/>
      <c r="T75" s="22">
        <v>0</v>
      </c>
      <c r="U75" s="74">
        <f t="shared" si="27"/>
        <v>-250</v>
      </c>
      <c r="V75" s="70">
        <f t="shared" si="28"/>
        <v>-250</v>
      </c>
      <c r="W75" s="70"/>
      <c r="X75" s="70">
        <f t="shared" si="29"/>
        <v>274.81116240033572</v>
      </c>
      <c r="Y75" s="70">
        <f t="shared" si="30"/>
        <v>24.811162400335718</v>
      </c>
      <c r="Z75" s="70">
        <f t="shared" si="31"/>
        <v>25</v>
      </c>
      <c r="AA75" s="24">
        <f t="shared" si="32"/>
        <v>25</v>
      </c>
      <c r="AB75" s="67">
        <f t="shared" si="33"/>
        <v>275</v>
      </c>
    </row>
    <row r="76" spans="1:28" ht="15" customHeight="1" x14ac:dyDescent="0.25">
      <c r="A76" s="71">
        <v>722</v>
      </c>
      <c r="B76" s="71">
        <v>250</v>
      </c>
      <c r="C76" s="68">
        <v>0</v>
      </c>
      <c r="D76" s="68">
        <v>271.05</v>
      </c>
      <c r="E76" s="68">
        <v>211.11</v>
      </c>
      <c r="F76" s="68">
        <v>0</v>
      </c>
      <c r="G76" s="68">
        <f t="shared" si="24"/>
        <v>22.1875</v>
      </c>
      <c r="H76" s="68">
        <v>0</v>
      </c>
      <c r="I76" s="68">
        <f t="shared" si="25"/>
        <v>36.9375</v>
      </c>
      <c r="J76" s="72">
        <f t="shared" si="34"/>
        <v>1</v>
      </c>
      <c r="K76" s="72">
        <f t="shared" si="35"/>
        <v>1</v>
      </c>
      <c r="L76" s="72">
        <f t="shared" si="36"/>
        <v>1</v>
      </c>
      <c r="M76" s="72">
        <f t="shared" ca="1" si="26"/>
        <v>0</v>
      </c>
      <c r="N76" s="26"/>
      <c r="O76" s="26"/>
      <c r="P76" s="25"/>
      <c r="Q76" s="25"/>
      <c r="T76" s="22">
        <v>0</v>
      </c>
      <c r="U76" s="74">
        <f t="shared" si="27"/>
        <v>-250</v>
      </c>
      <c r="V76" s="70">
        <f t="shared" si="28"/>
        <v>-250</v>
      </c>
      <c r="W76" s="70"/>
      <c r="X76" s="70">
        <f t="shared" si="29"/>
        <v>274.81116240033572</v>
      </c>
      <c r="Y76" s="70">
        <f t="shared" si="30"/>
        <v>24.811162400335718</v>
      </c>
      <c r="Z76" s="70">
        <f t="shared" si="31"/>
        <v>25</v>
      </c>
      <c r="AA76" s="24">
        <f t="shared" si="32"/>
        <v>25</v>
      </c>
      <c r="AB76" s="67">
        <f t="shared" si="33"/>
        <v>275</v>
      </c>
    </row>
    <row r="77" spans="1:28" ht="15" customHeight="1" x14ac:dyDescent="0.25">
      <c r="A77" s="71">
        <v>722</v>
      </c>
      <c r="B77" s="71">
        <v>250</v>
      </c>
      <c r="C77" s="68">
        <v>6.02</v>
      </c>
      <c r="D77" s="68">
        <v>271.10000000000002</v>
      </c>
      <c r="E77" s="68">
        <v>211.11</v>
      </c>
      <c r="F77" s="68">
        <v>0</v>
      </c>
      <c r="G77" s="68">
        <f t="shared" ref="G77:G108" si="37">($A$44-A77)/(ROW(A77)-ROW($A$44))</f>
        <v>21.515151515151516</v>
      </c>
      <c r="H77" s="68">
        <v>0</v>
      </c>
      <c r="I77" s="68">
        <f t="shared" ref="I77:I108" si="38">($A$44-B77)/(ROW(B77)-ROW($A$44))</f>
        <v>35.81818181818182</v>
      </c>
      <c r="J77" s="72">
        <f t="shared" si="34"/>
        <v>1</v>
      </c>
      <c r="K77" s="72">
        <f t="shared" si="35"/>
        <v>1</v>
      </c>
      <c r="L77" s="72">
        <f t="shared" si="36"/>
        <v>1</v>
      </c>
      <c r="M77" s="72">
        <f t="shared" ca="1" si="26"/>
        <v>1</v>
      </c>
      <c r="N77" s="26"/>
      <c r="O77" s="26"/>
      <c r="P77" s="25"/>
      <c r="Q77" s="25"/>
      <c r="T77" s="22">
        <v>0</v>
      </c>
      <c r="U77" s="74">
        <f t="shared" si="27"/>
        <v>-250</v>
      </c>
      <c r="V77" s="70">
        <f t="shared" si="28"/>
        <v>-250</v>
      </c>
      <c r="W77" s="70"/>
      <c r="X77" s="70">
        <f t="shared" si="29"/>
        <v>274.81116240033572</v>
      </c>
      <c r="Y77" s="70">
        <f t="shared" si="30"/>
        <v>24.811162400335718</v>
      </c>
      <c r="Z77" s="70">
        <f t="shared" si="31"/>
        <v>25</v>
      </c>
      <c r="AA77" s="24">
        <f t="shared" si="32"/>
        <v>25</v>
      </c>
      <c r="AB77" s="67">
        <f t="shared" si="33"/>
        <v>275</v>
      </c>
    </row>
    <row r="78" spans="1:28" ht="15" customHeight="1" x14ac:dyDescent="0.25">
      <c r="A78" s="71">
        <v>696</v>
      </c>
      <c r="B78" s="71">
        <v>250</v>
      </c>
      <c r="C78" s="68">
        <v>5.8</v>
      </c>
      <c r="D78" s="68">
        <v>271.14</v>
      </c>
      <c r="E78" s="68">
        <v>211.11</v>
      </c>
      <c r="F78" s="68">
        <v>0</v>
      </c>
      <c r="G78" s="68">
        <f t="shared" si="37"/>
        <v>21.647058823529413</v>
      </c>
      <c r="H78" s="68">
        <v>0</v>
      </c>
      <c r="I78" s="68">
        <f t="shared" si="38"/>
        <v>34.764705882352942</v>
      </c>
      <c r="J78" s="72">
        <f t="shared" si="34"/>
        <v>1</v>
      </c>
      <c r="K78" s="72">
        <f t="shared" si="35"/>
        <v>1</v>
      </c>
      <c r="L78" s="72">
        <f t="shared" si="36"/>
        <v>1</v>
      </c>
      <c r="M78" s="72">
        <f t="shared" ca="1" si="26"/>
        <v>1</v>
      </c>
      <c r="N78" s="26"/>
      <c r="O78" s="26"/>
      <c r="P78" s="25"/>
      <c r="Q78" s="25"/>
      <c r="T78" s="22">
        <v>0</v>
      </c>
      <c r="U78" s="74">
        <f t="shared" si="27"/>
        <v>-250</v>
      </c>
      <c r="V78" s="70">
        <f t="shared" si="28"/>
        <v>-250</v>
      </c>
      <c r="W78" s="70"/>
      <c r="X78" s="70">
        <f t="shared" si="29"/>
        <v>274.81116240033572</v>
      </c>
      <c r="Y78" s="70">
        <f t="shared" si="30"/>
        <v>24.811162400335718</v>
      </c>
      <c r="Z78" s="70">
        <f t="shared" si="31"/>
        <v>25</v>
      </c>
      <c r="AA78" s="24">
        <f t="shared" si="32"/>
        <v>25</v>
      </c>
      <c r="AB78" s="67">
        <f t="shared" si="33"/>
        <v>275</v>
      </c>
    </row>
    <row r="79" spans="1:28" ht="15" customHeight="1" x14ac:dyDescent="0.25">
      <c r="A79" s="71">
        <v>670</v>
      </c>
      <c r="B79" s="71">
        <v>250</v>
      </c>
      <c r="C79" s="68">
        <v>5.58</v>
      </c>
      <c r="D79" s="68">
        <v>271.18</v>
      </c>
      <c r="E79" s="68">
        <v>211.11</v>
      </c>
      <c r="F79" s="68">
        <v>0</v>
      </c>
      <c r="G79" s="68">
        <f t="shared" si="37"/>
        <v>21.771428571428572</v>
      </c>
      <c r="H79" s="68">
        <v>0</v>
      </c>
      <c r="I79" s="68">
        <f t="shared" si="38"/>
        <v>33.771428571428572</v>
      </c>
      <c r="J79" s="72">
        <f t="shared" si="34"/>
        <v>1</v>
      </c>
      <c r="K79" s="72">
        <f t="shared" si="35"/>
        <v>1</v>
      </c>
      <c r="L79" s="72">
        <f t="shared" si="36"/>
        <v>1</v>
      </c>
      <c r="M79" s="72">
        <f t="shared" ca="1" si="26"/>
        <v>0</v>
      </c>
      <c r="N79" s="26"/>
      <c r="O79" s="26"/>
      <c r="P79" s="25"/>
      <c r="Q79" s="25"/>
      <c r="T79" s="22">
        <v>0</v>
      </c>
      <c r="U79" s="74">
        <f t="shared" si="27"/>
        <v>-250</v>
      </c>
      <c r="V79" s="70">
        <f t="shared" si="28"/>
        <v>-250</v>
      </c>
      <c r="W79" s="70"/>
      <c r="X79" s="70">
        <f t="shared" si="29"/>
        <v>274.81116240033572</v>
      </c>
      <c r="Y79" s="70">
        <f t="shared" si="30"/>
        <v>24.811162400335718</v>
      </c>
      <c r="Z79" s="70">
        <f t="shared" si="31"/>
        <v>25</v>
      </c>
      <c r="AA79" s="24">
        <f t="shared" si="32"/>
        <v>25</v>
      </c>
      <c r="AB79" s="67">
        <f t="shared" si="33"/>
        <v>275</v>
      </c>
    </row>
    <row r="80" spans="1:28" ht="15" customHeight="1" x14ac:dyDescent="0.25">
      <c r="A80" s="71">
        <v>644</v>
      </c>
      <c r="B80" s="71">
        <v>250</v>
      </c>
      <c r="C80" s="68">
        <v>5.37</v>
      </c>
      <c r="D80" s="68">
        <v>271.22000000000003</v>
      </c>
      <c r="E80" s="68">
        <v>211.11</v>
      </c>
      <c r="F80" s="68">
        <v>0</v>
      </c>
      <c r="G80" s="68">
        <f t="shared" si="37"/>
        <v>21.888888888888889</v>
      </c>
      <c r="H80" s="68">
        <v>0</v>
      </c>
      <c r="I80" s="68">
        <f t="shared" si="38"/>
        <v>32.833333333333336</v>
      </c>
      <c r="J80" s="72">
        <f t="shared" si="34"/>
        <v>1</v>
      </c>
      <c r="K80" s="72">
        <f t="shared" si="35"/>
        <v>1</v>
      </c>
      <c r="L80" s="72">
        <f t="shared" si="36"/>
        <v>1</v>
      </c>
      <c r="M80" s="72">
        <f t="shared" ca="1" si="26"/>
        <v>0</v>
      </c>
      <c r="N80" s="26"/>
      <c r="O80" s="26"/>
      <c r="P80" s="25"/>
      <c r="Q80" s="25"/>
      <c r="T80" s="22">
        <v>0</v>
      </c>
      <c r="U80" s="74">
        <f t="shared" si="27"/>
        <v>-250</v>
      </c>
      <c r="V80" s="70">
        <f t="shared" si="28"/>
        <v>-250</v>
      </c>
      <c r="W80" s="70"/>
      <c r="X80" s="70">
        <f t="shared" si="29"/>
        <v>274.81116240033572</v>
      </c>
      <c r="Y80" s="70">
        <f t="shared" si="30"/>
        <v>24.811162400335718</v>
      </c>
      <c r="Z80" s="70">
        <f t="shared" si="31"/>
        <v>25</v>
      </c>
      <c r="AA80" s="24">
        <f t="shared" si="32"/>
        <v>25</v>
      </c>
      <c r="AB80" s="67">
        <f t="shared" si="33"/>
        <v>275</v>
      </c>
    </row>
    <row r="81" spans="1:28" ht="15" customHeight="1" x14ac:dyDescent="0.25">
      <c r="A81" s="71">
        <v>644</v>
      </c>
      <c r="B81" s="71">
        <v>250</v>
      </c>
      <c r="C81" s="68">
        <v>5.37</v>
      </c>
      <c r="D81" s="68">
        <v>271.26</v>
      </c>
      <c r="E81" s="68">
        <v>211.11</v>
      </c>
      <c r="F81" s="68">
        <v>0</v>
      </c>
      <c r="G81" s="68">
        <f t="shared" si="37"/>
        <v>21.297297297297298</v>
      </c>
      <c r="H81" s="68">
        <v>0</v>
      </c>
      <c r="I81" s="68">
        <f t="shared" si="38"/>
        <v>31.945945945945947</v>
      </c>
      <c r="J81" s="72">
        <f t="shared" si="34"/>
        <v>1</v>
      </c>
      <c r="K81" s="72">
        <f t="shared" si="35"/>
        <v>1</v>
      </c>
      <c r="L81" s="72">
        <f t="shared" si="36"/>
        <v>1</v>
      </c>
      <c r="M81" s="72">
        <f t="shared" ca="1" si="26"/>
        <v>0</v>
      </c>
      <c r="N81" s="26"/>
      <c r="O81" s="26"/>
      <c r="P81" s="25"/>
      <c r="Q81" s="25"/>
      <c r="T81" s="22">
        <v>0</v>
      </c>
      <c r="U81" s="74">
        <f t="shared" si="27"/>
        <v>-250</v>
      </c>
      <c r="V81" s="70">
        <f t="shared" si="28"/>
        <v>-250</v>
      </c>
      <c r="W81" s="70"/>
      <c r="X81" s="70">
        <f t="shared" si="29"/>
        <v>274.81116240033572</v>
      </c>
      <c r="Y81" s="70">
        <f t="shared" si="30"/>
        <v>24.811162400335718</v>
      </c>
      <c r="Z81" s="70">
        <f t="shared" si="31"/>
        <v>25</v>
      </c>
      <c r="AA81" s="24">
        <f t="shared" si="32"/>
        <v>25</v>
      </c>
      <c r="AB81" s="67">
        <f t="shared" si="33"/>
        <v>275</v>
      </c>
    </row>
    <row r="82" spans="1:28" ht="15" customHeight="1" x14ac:dyDescent="0.25">
      <c r="A82" s="71">
        <v>644</v>
      </c>
      <c r="B82" s="71">
        <v>250</v>
      </c>
      <c r="C82" s="68">
        <v>5.37</v>
      </c>
      <c r="D82" s="68">
        <v>271.3</v>
      </c>
      <c r="E82" s="68">
        <v>211.11</v>
      </c>
      <c r="F82" s="68">
        <v>0</v>
      </c>
      <c r="G82" s="68">
        <f t="shared" si="37"/>
        <v>20.736842105263158</v>
      </c>
      <c r="H82" s="68">
        <v>0</v>
      </c>
      <c r="I82" s="68">
        <f t="shared" si="38"/>
        <v>31.105263157894736</v>
      </c>
      <c r="J82" s="72">
        <f t="shared" si="34"/>
        <v>1</v>
      </c>
      <c r="K82" s="72">
        <f t="shared" si="35"/>
        <v>1</v>
      </c>
      <c r="L82" s="72">
        <f t="shared" si="36"/>
        <v>1</v>
      </c>
      <c r="M82" s="72">
        <f t="shared" ca="1" si="26"/>
        <v>1</v>
      </c>
      <c r="N82" s="26"/>
      <c r="O82" s="26"/>
      <c r="P82" s="25"/>
      <c r="Q82" s="25"/>
      <c r="T82" s="22">
        <v>0</v>
      </c>
      <c r="U82" s="74">
        <f t="shared" si="27"/>
        <v>-250</v>
      </c>
      <c r="V82" s="70">
        <f t="shared" si="28"/>
        <v>-250</v>
      </c>
      <c r="W82" s="70"/>
      <c r="X82" s="70">
        <f t="shared" si="29"/>
        <v>274.81116240033572</v>
      </c>
      <c r="Y82" s="70">
        <f t="shared" si="30"/>
        <v>24.811162400335718</v>
      </c>
      <c r="Z82" s="70">
        <f t="shared" si="31"/>
        <v>25</v>
      </c>
      <c r="AA82" s="24">
        <f t="shared" si="32"/>
        <v>25</v>
      </c>
      <c r="AB82" s="67">
        <f t="shared" si="33"/>
        <v>275</v>
      </c>
    </row>
    <row r="83" spans="1:28" ht="15" customHeight="1" x14ac:dyDescent="0.25">
      <c r="A83" s="71">
        <v>644</v>
      </c>
      <c r="B83" s="71">
        <v>250</v>
      </c>
      <c r="C83" s="68">
        <v>5.37</v>
      </c>
      <c r="D83" s="68">
        <v>271.33999999999997</v>
      </c>
      <c r="E83" s="68">
        <v>211.11</v>
      </c>
      <c r="F83" s="68">
        <v>0</v>
      </c>
      <c r="G83" s="68">
        <f t="shared" si="37"/>
        <v>20.205128205128204</v>
      </c>
      <c r="H83" s="68">
        <v>0</v>
      </c>
      <c r="I83" s="68">
        <f t="shared" si="38"/>
        <v>30.307692307692307</v>
      </c>
      <c r="J83" s="72">
        <f t="shared" si="34"/>
        <v>1</v>
      </c>
      <c r="K83" s="72">
        <f t="shared" si="35"/>
        <v>1</v>
      </c>
      <c r="L83" s="72">
        <f t="shared" si="36"/>
        <v>1</v>
      </c>
      <c r="M83" s="72">
        <f t="shared" ca="1" si="26"/>
        <v>0</v>
      </c>
      <c r="N83" s="26"/>
      <c r="O83" s="26"/>
      <c r="P83" s="25"/>
      <c r="Q83" s="25"/>
      <c r="T83" s="22">
        <v>0</v>
      </c>
      <c r="U83" s="74">
        <f t="shared" si="27"/>
        <v>-250</v>
      </c>
      <c r="V83" s="70">
        <f t="shared" si="28"/>
        <v>-250</v>
      </c>
      <c r="W83" s="70"/>
      <c r="X83" s="70">
        <f t="shared" si="29"/>
        <v>274.81116240033572</v>
      </c>
      <c r="Y83" s="70">
        <f t="shared" si="30"/>
        <v>24.811162400335718</v>
      </c>
      <c r="Z83" s="70">
        <f t="shared" si="31"/>
        <v>25</v>
      </c>
      <c r="AA83" s="24">
        <f t="shared" si="32"/>
        <v>25</v>
      </c>
      <c r="AB83" s="67">
        <f t="shared" si="33"/>
        <v>275</v>
      </c>
    </row>
    <row r="84" spans="1:28" ht="15" customHeight="1" x14ac:dyDescent="0.25">
      <c r="A84" s="71">
        <v>618</v>
      </c>
      <c r="B84" s="71">
        <v>250</v>
      </c>
      <c r="C84" s="68">
        <v>5.15</v>
      </c>
      <c r="D84" s="68">
        <v>271.38</v>
      </c>
      <c r="E84" s="68">
        <v>211.11</v>
      </c>
      <c r="F84" s="68">
        <v>0</v>
      </c>
      <c r="G84" s="68">
        <f t="shared" si="37"/>
        <v>20.350000000000001</v>
      </c>
      <c r="H84" s="68">
        <v>0</v>
      </c>
      <c r="I84" s="68">
        <f t="shared" si="38"/>
        <v>29.55</v>
      </c>
      <c r="J84" s="72">
        <f t="shared" si="34"/>
        <v>1</v>
      </c>
      <c r="K84" s="72">
        <f t="shared" si="35"/>
        <v>1</v>
      </c>
      <c r="L84" s="72">
        <f t="shared" si="36"/>
        <v>1</v>
      </c>
      <c r="M84" s="72">
        <f t="shared" ca="1" si="26"/>
        <v>1</v>
      </c>
      <c r="N84" s="26"/>
      <c r="O84" s="26"/>
      <c r="P84" s="25"/>
      <c r="Q84" s="25"/>
      <c r="T84" s="22">
        <v>0</v>
      </c>
      <c r="U84" s="74">
        <f t="shared" si="27"/>
        <v>-250</v>
      </c>
      <c r="V84" s="70">
        <f t="shared" si="28"/>
        <v>-250</v>
      </c>
      <c r="W84" s="70"/>
      <c r="X84" s="70">
        <f t="shared" si="29"/>
        <v>274.81116240033572</v>
      </c>
      <c r="Y84" s="70">
        <f t="shared" si="30"/>
        <v>24.811162400335718</v>
      </c>
      <c r="Z84" s="70">
        <f t="shared" si="31"/>
        <v>25</v>
      </c>
      <c r="AA84" s="24">
        <f t="shared" si="32"/>
        <v>25</v>
      </c>
      <c r="AB84" s="67">
        <f t="shared" si="33"/>
        <v>275</v>
      </c>
    </row>
    <row r="85" spans="1:28" ht="15" customHeight="1" x14ac:dyDescent="0.25">
      <c r="A85" s="71">
        <v>593</v>
      </c>
      <c r="B85" s="71">
        <v>250</v>
      </c>
      <c r="C85" s="68">
        <v>4.9400000000000004</v>
      </c>
      <c r="D85" s="68">
        <v>271.41000000000003</v>
      </c>
      <c r="E85" s="68">
        <v>211.11</v>
      </c>
      <c r="F85" s="68">
        <v>0</v>
      </c>
      <c r="G85" s="68">
        <f t="shared" si="37"/>
        <v>20.463414634146343</v>
      </c>
      <c r="H85" s="68">
        <v>0</v>
      </c>
      <c r="I85" s="68">
        <f t="shared" si="38"/>
        <v>28.829268292682926</v>
      </c>
      <c r="J85" s="72">
        <f t="shared" si="34"/>
        <v>1</v>
      </c>
      <c r="K85" s="72">
        <f t="shared" si="35"/>
        <v>1</v>
      </c>
      <c r="L85" s="72">
        <f t="shared" si="36"/>
        <v>1</v>
      </c>
      <c r="M85" s="72">
        <f t="shared" ca="1" si="26"/>
        <v>0</v>
      </c>
      <c r="N85" s="26"/>
      <c r="O85" s="26"/>
      <c r="P85" s="25"/>
      <c r="Q85" s="25"/>
      <c r="T85" s="22">
        <v>0</v>
      </c>
      <c r="U85" s="74">
        <f t="shared" si="27"/>
        <v>-250</v>
      </c>
      <c r="V85" s="70">
        <f t="shared" si="28"/>
        <v>-250</v>
      </c>
      <c r="W85" s="70"/>
      <c r="X85" s="70">
        <f t="shared" si="29"/>
        <v>274.81116240033572</v>
      </c>
      <c r="Y85" s="70">
        <f t="shared" si="30"/>
        <v>24.811162400335718</v>
      </c>
      <c r="Z85" s="70">
        <f t="shared" si="31"/>
        <v>25</v>
      </c>
      <c r="AA85" s="24">
        <f t="shared" si="32"/>
        <v>25</v>
      </c>
      <c r="AB85" s="67">
        <f t="shared" si="33"/>
        <v>275</v>
      </c>
    </row>
    <row r="86" spans="1:28" ht="15" customHeight="1" x14ac:dyDescent="0.25">
      <c r="A86" s="71">
        <v>566</v>
      </c>
      <c r="B86" s="71">
        <v>250</v>
      </c>
      <c r="C86" s="68">
        <v>4.72</v>
      </c>
      <c r="D86" s="68">
        <v>271.44</v>
      </c>
      <c r="E86" s="68">
        <v>211.11</v>
      </c>
      <c r="F86" s="68">
        <v>0</v>
      </c>
      <c r="G86" s="68">
        <f t="shared" si="37"/>
        <v>20.61904761904762</v>
      </c>
      <c r="H86" s="68">
        <v>0</v>
      </c>
      <c r="I86" s="68">
        <f t="shared" si="38"/>
        <v>28.142857142857142</v>
      </c>
      <c r="J86" s="72">
        <f t="shared" si="34"/>
        <v>1</v>
      </c>
      <c r="K86" s="72">
        <f t="shared" si="35"/>
        <v>1</v>
      </c>
      <c r="L86" s="72">
        <f t="shared" si="36"/>
        <v>1</v>
      </c>
      <c r="M86" s="72">
        <f t="shared" ca="1" si="26"/>
        <v>0</v>
      </c>
      <c r="N86" s="26"/>
      <c r="O86" s="26"/>
      <c r="P86" s="25"/>
      <c r="Q86" s="25"/>
      <c r="T86" s="22">
        <v>0</v>
      </c>
      <c r="U86" s="74">
        <f t="shared" si="27"/>
        <v>-250</v>
      </c>
      <c r="V86" s="70">
        <f t="shared" si="28"/>
        <v>-250</v>
      </c>
      <c r="W86" s="70"/>
      <c r="X86" s="70">
        <f t="shared" si="29"/>
        <v>274.81116240033572</v>
      </c>
      <c r="Y86" s="70">
        <f t="shared" si="30"/>
        <v>24.811162400335718</v>
      </c>
      <c r="Z86" s="70">
        <f t="shared" si="31"/>
        <v>25</v>
      </c>
      <c r="AA86" s="24">
        <f t="shared" si="32"/>
        <v>25</v>
      </c>
      <c r="AB86" s="67">
        <f t="shared" si="33"/>
        <v>275</v>
      </c>
    </row>
    <row r="87" spans="1:28" ht="15" customHeight="1" x14ac:dyDescent="0.25">
      <c r="A87" s="71">
        <v>607</v>
      </c>
      <c r="B87" s="71">
        <v>250</v>
      </c>
      <c r="C87" s="68">
        <v>5.0599999999999996</v>
      </c>
      <c r="D87" s="68">
        <v>271.48</v>
      </c>
      <c r="E87" s="68">
        <v>211.11</v>
      </c>
      <c r="F87" s="68">
        <v>0</v>
      </c>
      <c r="G87" s="68">
        <f t="shared" si="37"/>
        <v>19.186046511627907</v>
      </c>
      <c r="H87" s="68">
        <v>0</v>
      </c>
      <c r="I87" s="68">
        <f t="shared" si="38"/>
        <v>27.488372093023255</v>
      </c>
      <c r="J87" s="72">
        <f t="shared" si="34"/>
        <v>1</v>
      </c>
      <c r="K87" s="72">
        <f t="shared" si="35"/>
        <v>1</v>
      </c>
      <c r="L87" s="72">
        <f t="shared" si="36"/>
        <v>1</v>
      </c>
      <c r="M87" s="72">
        <f t="shared" ca="1" si="26"/>
        <v>0</v>
      </c>
      <c r="N87" s="26"/>
      <c r="O87" s="26"/>
      <c r="P87" s="25"/>
      <c r="Q87" s="25"/>
      <c r="T87" s="22">
        <v>0</v>
      </c>
      <c r="U87" s="74">
        <f t="shared" si="27"/>
        <v>-250</v>
      </c>
      <c r="V87" s="70">
        <f t="shared" si="28"/>
        <v>-250</v>
      </c>
      <c r="W87" s="70"/>
      <c r="X87" s="70">
        <f t="shared" si="29"/>
        <v>274.81116240033572</v>
      </c>
      <c r="Y87" s="70">
        <f t="shared" si="30"/>
        <v>24.811162400335718</v>
      </c>
      <c r="Z87" s="70">
        <f t="shared" si="31"/>
        <v>25</v>
      </c>
      <c r="AA87" s="24">
        <f t="shared" si="32"/>
        <v>25</v>
      </c>
      <c r="AB87" s="67">
        <f t="shared" si="33"/>
        <v>275</v>
      </c>
    </row>
    <row r="88" spans="1:28" ht="15" customHeight="1" x14ac:dyDescent="0.25">
      <c r="A88" s="71">
        <v>648</v>
      </c>
      <c r="B88" s="71">
        <v>250</v>
      </c>
      <c r="C88" s="68">
        <v>5.4</v>
      </c>
      <c r="D88" s="68">
        <v>271.52</v>
      </c>
      <c r="E88" s="68">
        <v>211.11</v>
      </c>
      <c r="F88" s="68">
        <v>0</v>
      </c>
      <c r="G88" s="68">
        <f t="shared" si="37"/>
        <v>17.818181818181817</v>
      </c>
      <c r="H88" s="68">
        <v>0</v>
      </c>
      <c r="I88" s="68">
        <f t="shared" si="38"/>
        <v>26.863636363636363</v>
      </c>
      <c r="J88" s="72">
        <f t="shared" si="34"/>
        <v>1</v>
      </c>
      <c r="K88" s="72">
        <f t="shared" si="35"/>
        <v>1</v>
      </c>
      <c r="L88" s="72">
        <f t="shared" si="36"/>
        <v>1</v>
      </c>
      <c r="M88" s="72">
        <f t="shared" ca="1" si="26"/>
        <v>1</v>
      </c>
      <c r="N88" s="26"/>
      <c r="O88" s="26"/>
      <c r="P88" s="25"/>
      <c r="Q88" s="25"/>
      <c r="T88" s="22">
        <v>0</v>
      </c>
      <c r="U88" s="74">
        <f t="shared" si="27"/>
        <v>-250</v>
      </c>
      <c r="V88" s="70">
        <f t="shared" si="28"/>
        <v>-250</v>
      </c>
      <c r="W88" s="70"/>
      <c r="X88" s="70">
        <f t="shared" si="29"/>
        <v>274.81116240033572</v>
      </c>
      <c r="Y88" s="70">
        <f t="shared" si="30"/>
        <v>24.811162400335718</v>
      </c>
      <c r="Z88" s="70">
        <f t="shared" si="31"/>
        <v>25</v>
      </c>
      <c r="AA88" s="24">
        <f t="shared" si="32"/>
        <v>25</v>
      </c>
      <c r="AB88" s="67">
        <f t="shared" si="33"/>
        <v>275</v>
      </c>
    </row>
    <row r="89" spans="1:28" ht="15" customHeight="1" x14ac:dyDescent="0.25">
      <c r="A89" s="71">
        <v>689</v>
      </c>
      <c r="B89" s="71">
        <v>250</v>
      </c>
      <c r="C89" s="68">
        <v>5.74</v>
      </c>
      <c r="D89" s="68">
        <v>271.56</v>
      </c>
      <c r="E89" s="68">
        <v>211.11</v>
      </c>
      <c r="F89" s="68">
        <v>0</v>
      </c>
      <c r="G89" s="68">
        <f t="shared" si="37"/>
        <v>16.511111111111113</v>
      </c>
      <c r="H89" s="68">
        <v>0</v>
      </c>
      <c r="I89" s="68">
        <f t="shared" si="38"/>
        <v>26.266666666666666</v>
      </c>
      <c r="J89" s="72">
        <f t="shared" si="34"/>
        <v>1</v>
      </c>
      <c r="K89" s="72">
        <f t="shared" si="35"/>
        <v>1</v>
      </c>
      <c r="L89" s="72">
        <f t="shared" si="36"/>
        <v>1</v>
      </c>
      <c r="M89" s="72">
        <f t="shared" ca="1" si="26"/>
        <v>1</v>
      </c>
      <c r="N89" s="26"/>
      <c r="O89" s="26"/>
      <c r="P89" s="25"/>
      <c r="Q89" s="25"/>
      <c r="T89" s="22">
        <v>0</v>
      </c>
      <c r="U89" s="74">
        <f t="shared" si="27"/>
        <v>-250</v>
      </c>
      <c r="V89" s="70">
        <f t="shared" si="28"/>
        <v>-250</v>
      </c>
      <c r="W89" s="70"/>
      <c r="X89" s="70">
        <f t="shared" si="29"/>
        <v>274.81116240033572</v>
      </c>
      <c r="Y89" s="70">
        <f t="shared" si="30"/>
        <v>24.811162400335718</v>
      </c>
      <c r="Z89" s="70">
        <f t="shared" si="31"/>
        <v>25</v>
      </c>
      <c r="AA89" s="24">
        <f t="shared" si="32"/>
        <v>25</v>
      </c>
      <c r="AB89" s="67">
        <f t="shared" si="33"/>
        <v>275</v>
      </c>
    </row>
    <row r="90" spans="1:28" ht="15" customHeight="1" x14ac:dyDescent="0.25">
      <c r="A90" s="71">
        <v>689</v>
      </c>
      <c r="B90" s="71">
        <v>250</v>
      </c>
      <c r="C90" s="68">
        <v>5.74</v>
      </c>
      <c r="D90" s="68">
        <v>271.61</v>
      </c>
      <c r="E90" s="68">
        <v>211.11</v>
      </c>
      <c r="F90" s="68">
        <v>0</v>
      </c>
      <c r="G90" s="68">
        <f t="shared" si="37"/>
        <v>16.152173913043477</v>
      </c>
      <c r="H90" s="68">
        <v>0</v>
      </c>
      <c r="I90" s="68">
        <f t="shared" si="38"/>
        <v>25.695652173913043</v>
      </c>
      <c r="J90" s="72">
        <f t="shared" si="34"/>
        <v>1</v>
      </c>
      <c r="K90" s="72">
        <f t="shared" si="35"/>
        <v>1</v>
      </c>
      <c r="L90" s="72">
        <f t="shared" si="36"/>
        <v>1</v>
      </c>
      <c r="M90" s="72">
        <f t="shared" ca="1" si="26"/>
        <v>0</v>
      </c>
      <c r="N90" s="26"/>
      <c r="O90" s="26"/>
      <c r="P90" s="25"/>
      <c r="Q90" s="25"/>
      <c r="T90" s="22">
        <v>0</v>
      </c>
      <c r="U90" s="74">
        <f t="shared" si="27"/>
        <v>-250</v>
      </c>
      <c r="V90" s="70">
        <f t="shared" si="28"/>
        <v>-250</v>
      </c>
      <c r="W90" s="70"/>
      <c r="X90" s="70">
        <f t="shared" si="29"/>
        <v>274.81116240033572</v>
      </c>
      <c r="Y90" s="70">
        <f t="shared" si="30"/>
        <v>24.811162400335718</v>
      </c>
      <c r="Z90" s="70">
        <f t="shared" si="31"/>
        <v>25</v>
      </c>
      <c r="AA90" s="24">
        <f t="shared" si="32"/>
        <v>25</v>
      </c>
      <c r="AB90" s="67">
        <f t="shared" si="33"/>
        <v>275</v>
      </c>
    </row>
    <row r="91" spans="1:28" ht="15" customHeight="1" x14ac:dyDescent="0.25">
      <c r="A91" s="71">
        <v>689</v>
      </c>
      <c r="B91" s="71">
        <v>250</v>
      </c>
      <c r="C91" s="68">
        <v>5.74</v>
      </c>
      <c r="D91" s="68">
        <v>271.64999999999998</v>
      </c>
      <c r="E91" s="68">
        <v>211.11</v>
      </c>
      <c r="F91" s="68">
        <v>0</v>
      </c>
      <c r="G91" s="68">
        <f t="shared" si="37"/>
        <v>15.808510638297872</v>
      </c>
      <c r="H91" s="68">
        <v>0</v>
      </c>
      <c r="I91" s="68">
        <f t="shared" si="38"/>
        <v>25.148936170212767</v>
      </c>
      <c r="J91" s="72">
        <f t="shared" si="34"/>
        <v>1</v>
      </c>
      <c r="K91" s="72">
        <f t="shared" si="35"/>
        <v>1</v>
      </c>
      <c r="L91" s="72">
        <f t="shared" si="36"/>
        <v>1</v>
      </c>
      <c r="M91" s="72">
        <f t="shared" ca="1" si="26"/>
        <v>1</v>
      </c>
      <c r="N91" s="26"/>
      <c r="O91" s="26"/>
      <c r="P91" s="25"/>
      <c r="Q91" s="25"/>
      <c r="T91" s="22">
        <v>0</v>
      </c>
      <c r="U91" s="74">
        <f t="shared" si="27"/>
        <v>-250</v>
      </c>
      <c r="V91" s="70">
        <f t="shared" si="28"/>
        <v>-250</v>
      </c>
      <c r="W91" s="70"/>
      <c r="X91" s="70">
        <f t="shared" si="29"/>
        <v>274.81116240033572</v>
      </c>
      <c r="Y91" s="70">
        <f t="shared" si="30"/>
        <v>24.811162400335718</v>
      </c>
      <c r="Z91" s="70">
        <f t="shared" si="31"/>
        <v>25</v>
      </c>
      <c r="AA91" s="24">
        <f t="shared" si="32"/>
        <v>25</v>
      </c>
      <c r="AB91" s="67">
        <f t="shared" si="33"/>
        <v>275</v>
      </c>
    </row>
    <row r="92" spans="1:28" ht="15" customHeight="1" x14ac:dyDescent="0.25">
      <c r="A92" s="71">
        <v>689</v>
      </c>
      <c r="B92" s="71">
        <v>260</v>
      </c>
      <c r="C92" s="68">
        <v>5.74</v>
      </c>
      <c r="D92" s="68">
        <v>271.69</v>
      </c>
      <c r="E92" s="68">
        <v>211.14</v>
      </c>
      <c r="F92" s="68">
        <v>0</v>
      </c>
      <c r="G92" s="68">
        <f t="shared" si="37"/>
        <v>15.479166666666666</v>
      </c>
      <c r="H92" s="68">
        <v>0</v>
      </c>
      <c r="I92" s="68">
        <f t="shared" si="38"/>
        <v>24.416666666666668</v>
      </c>
      <c r="J92" s="72">
        <f t="shared" si="34"/>
        <v>1</v>
      </c>
      <c r="K92" s="72">
        <f t="shared" si="35"/>
        <v>1</v>
      </c>
      <c r="L92" s="72">
        <f t="shared" si="36"/>
        <v>1</v>
      </c>
      <c r="M92" s="72">
        <f t="shared" ca="1" si="26"/>
        <v>1</v>
      </c>
      <c r="N92" s="26"/>
      <c r="O92" s="26"/>
      <c r="P92" s="25"/>
      <c r="Q92" s="25"/>
      <c r="T92" s="22">
        <v>0</v>
      </c>
      <c r="U92" s="74">
        <f t="shared" si="27"/>
        <v>-260</v>
      </c>
      <c r="V92" s="70">
        <f t="shared" si="28"/>
        <v>-260</v>
      </c>
      <c r="W92" s="70"/>
      <c r="X92" s="70">
        <f t="shared" si="29"/>
        <v>285.80360889634915</v>
      </c>
      <c r="Y92" s="70">
        <f t="shared" si="30"/>
        <v>25.803608896349147</v>
      </c>
      <c r="Z92" s="70">
        <f t="shared" si="31"/>
        <v>26</v>
      </c>
      <c r="AA92" s="24">
        <f t="shared" si="32"/>
        <v>26</v>
      </c>
      <c r="AB92" s="67">
        <f t="shared" si="33"/>
        <v>286</v>
      </c>
    </row>
    <row r="93" spans="1:28" ht="15" customHeight="1" x14ac:dyDescent="0.25">
      <c r="A93" s="71">
        <v>625</v>
      </c>
      <c r="B93" s="71">
        <v>260</v>
      </c>
      <c r="C93" s="68">
        <v>5.21</v>
      </c>
      <c r="D93" s="68">
        <v>271.73</v>
      </c>
      <c r="E93" s="68">
        <v>211.14</v>
      </c>
      <c r="F93" s="68">
        <v>0</v>
      </c>
      <c r="G93" s="68">
        <f t="shared" si="37"/>
        <v>16.469387755102041</v>
      </c>
      <c r="H93" s="68">
        <v>0</v>
      </c>
      <c r="I93" s="68">
        <f t="shared" si="38"/>
        <v>23.918367346938776</v>
      </c>
      <c r="J93" s="72">
        <f t="shared" si="34"/>
        <v>1</v>
      </c>
      <c r="K93" s="72">
        <f t="shared" si="35"/>
        <v>1</v>
      </c>
      <c r="L93" s="72">
        <f t="shared" si="36"/>
        <v>1</v>
      </c>
      <c r="M93" s="72">
        <f t="shared" ca="1" si="26"/>
        <v>1</v>
      </c>
      <c r="N93" s="26"/>
      <c r="O93" s="26"/>
      <c r="P93" s="25"/>
      <c r="Q93" s="25"/>
      <c r="T93" s="22">
        <v>0</v>
      </c>
      <c r="U93" s="74">
        <f t="shared" si="27"/>
        <v>-260</v>
      </c>
      <c r="V93" s="70">
        <f t="shared" si="28"/>
        <v>-260</v>
      </c>
      <c r="W93" s="70"/>
      <c r="X93" s="70">
        <f t="shared" si="29"/>
        <v>285.80360889634915</v>
      </c>
      <c r="Y93" s="70">
        <f t="shared" si="30"/>
        <v>25.803608896349147</v>
      </c>
      <c r="Z93" s="70">
        <f t="shared" si="31"/>
        <v>26</v>
      </c>
      <c r="AA93" s="24">
        <f t="shared" si="32"/>
        <v>26</v>
      </c>
      <c r="AB93" s="67">
        <f t="shared" si="33"/>
        <v>286</v>
      </c>
    </row>
    <row r="94" spans="1:28" ht="15" customHeight="1" x14ac:dyDescent="0.25">
      <c r="A94" s="71">
        <v>561</v>
      </c>
      <c r="B94" s="71">
        <v>260</v>
      </c>
      <c r="C94" s="68">
        <v>4.67</v>
      </c>
      <c r="D94" s="68">
        <v>271.76</v>
      </c>
      <c r="E94" s="68">
        <v>211.14</v>
      </c>
      <c r="F94" s="68">
        <v>0</v>
      </c>
      <c r="G94" s="68">
        <f t="shared" si="37"/>
        <v>17.420000000000002</v>
      </c>
      <c r="H94" s="68">
        <v>0</v>
      </c>
      <c r="I94" s="68">
        <f t="shared" si="38"/>
        <v>23.44</v>
      </c>
      <c r="J94" s="72">
        <f t="shared" si="34"/>
        <v>1</v>
      </c>
      <c r="K94" s="72">
        <f t="shared" si="35"/>
        <v>1</v>
      </c>
      <c r="L94" s="72">
        <f t="shared" si="36"/>
        <v>1</v>
      </c>
      <c r="M94" s="72">
        <f t="shared" ca="1" si="26"/>
        <v>0</v>
      </c>
      <c r="N94" s="26"/>
      <c r="O94" s="26"/>
      <c r="P94" s="25"/>
      <c r="Q94" s="25"/>
      <c r="T94" s="22">
        <v>0</v>
      </c>
      <c r="U94" s="74">
        <f t="shared" si="27"/>
        <v>-260</v>
      </c>
      <c r="V94" s="70">
        <f t="shared" si="28"/>
        <v>-260</v>
      </c>
      <c r="W94" s="70"/>
      <c r="X94" s="70">
        <f t="shared" si="29"/>
        <v>285.80360889634915</v>
      </c>
      <c r="Y94" s="70">
        <f t="shared" si="30"/>
        <v>25.803608896349147</v>
      </c>
      <c r="Z94" s="70">
        <f t="shared" si="31"/>
        <v>26</v>
      </c>
      <c r="AA94" s="24">
        <f t="shared" si="32"/>
        <v>26</v>
      </c>
      <c r="AB94" s="67">
        <f t="shared" si="33"/>
        <v>286</v>
      </c>
    </row>
    <row r="95" spans="1:28" ht="15" customHeight="1" x14ac:dyDescent="0.25">
      <c r="A95" s="71">
        <v>498</v>
      </c>
      <c r="B95" s="71">
        <v>260</v>
      </c>
      <c r="C95" s="68">
        <v>4.1500000000000004</v>
      </c>
      <c r="D95" s="68">
        <v>271.77999999999997</v>
      </c>
      <c r="E95" s="68">
        <v>211.14</v>
      </c>
      <c r="F95" s="68">
        <v>0</v>
      </c>
      <c r="G95" s="68">
        <f t="shared" si="37"/>
        <v>18.313725490196077</v>
      </c>
      <c r="H95" s="68">
        <v>0</v>
      </c>
      <c r="I95" s="68">
        <f t="shared" si="38"/>
        <v>22.980392156862745</v>
      </c>
      <c r="J95" s="72">
        <f t="shared" si="34"/>
        <v>1</v>
      </c>
      <c r="K95" s="72">
        <f t="shared" si="35"/>
        <v>1</v>
      </c>
      <c r="L95" s="72">
        <f t="shared" si="36"/>
        <v>1</v>
      </c>
      <c r="M95" s="72">
        <f t="shared" ca="1" si="26"/>
        <v>0</v>
      </c>
      <c r="N95" s="26"/>
      <c r="O95" s="26"/>
      <c r="P95" s="25"/>
      <c r="Q95" s="25"/>
      <c r="T95" s="22">
        <v>0</v>
      </c>
      <c r="U95" s="74">
        <f t="shared" si="27"/>
        <v>-260</v>
      </c>
      <c r="V95" s="70">
        <f t="shared" si="28"/>
        <v>-260</v>
      </c>
      <c r="W95" s="70"/>
      <c r="X95" s="70">
        <f t="shared" si="29"/>
        <v>285.80360889634915</v>
      </c>
      <c r="Y95" s="70">
        <f t="shared" si="30"/>
        <v>25.803608896349147</v>
      </c>
      <c r="Z95" s="70">
        <f t="shared" si="31"/>
        <v>26</v>
      </c>
      <c r="AA95" s="24">
        <f t="shared" si="32"/>
        <v>26</v>
      </c>
      <c r="AB95" s="67">
        <f t="shared" si="33"/>
        <v>286</v>
      </c>
    </row>
    <row r="96" spans="1:28" ht="15" customHeight="1" x14ac:dyDescent="0.25">
      <c r="A96" s="71">
        <v>575</v>
      </c>
      <c r="B96" s="71">
        <v>260</v>
      </c>
      <c r="C96" s="68">
        <v>4.79</v>
      </c>
      <c r="D96" s="68">
        <v>271.82</v>
      </c>
      <c r="E96" s="68">
        <v>211.14</v>
      </c>
      <c r="F96" s="68">
        <v>0</v>
      </c>
      <c r="G96" s="68">
        <f t="shared" si="37"/>
        <v>16.48076923076923</v>
      </c>
      <c r="H96" s="68">
        <v>0</v>
      </c>
      <c r="I96" s="68">
        <f t="shared" si="38"/>
        <v>22.53846153846154</v>
      </c>
      <c r="J96" s="72">
        <f t="shared" si="34"/>
        <v>1</v>
      </c>
      <c r="K96" s="72">
        <f t="shared" si="35"/>
        <v>1</v>
      </c>
      <c r="L96" s="72">
        <f t="shared" si="36"/>
        <v>1</v>
      </c>
      <c r="M96" s="72">
        <f t="shared" ca="1" si="26"/>
        <v>0</v>
      </c>
      <c r="N96" s="26"/>
      <c r="O96" s="26"/>
      <c r="P96" s="25"/>
      <c r="Q96" s="25"/>
      <c r="T96" s="22">
        <v>0</v>
      </c>
      <c r="U96" s="74">
        <f t="shared" si="27"/>
        <v>-260</v>
      </c>
      <c r="V96" s="70">
        <f t="shared" si="28"/>
        <v>-260</v>
      </c>
      <c r="W96" s="70"/>
      <c r="X96" s="70">
        <f t="shared" si="29"/>
        <v>285.80360889634915</v>
      </c>
      <c r="Y96" s="70">
        <f t="shared" si="30"/>
        <v>25.803608896349147</v>
      </c>
      <c r="Z96" s="70">
        <f t="shared" si="31"/>
        <v>26</v>
      </c>
      <c r="AA96" s="24">
        <f t="shared" si="32"/>
        <v>26</v>
      </c>
      <c r="AB96" s="67">
        <f t="shared" si="33"/>
        <v>286</v>
      </c>
    </row>
    <row r="97" spans="1:28" ht="15" customHeight="1" x14ac:dyDescent="0.25">
      <c r="A97" s="71">
        <v>653</v>
      </c>
      <c r="B97" s="71">
        <v>260</v>
      </c>
      <c r="C97" s="68">
        <v>5.44</v>
      </c>
      <c r="D97" s="68">
        <v>271.85000000000002</v>
      </c>
      <c r="E97" s="68">
        <v>211.14</v>
      </c>
      <c r="F97" s="68">
        <v>0</v>
      </c>
      <c r="G97" s="68">
        <f t="shared" si="37"/>
        <v>14.69811320754717</v>
      </c>
      <c r="H97" s="68">
        <v>0</v>
      </c>
      <c r="I97" s="68">
        <f t="shared" si="38"/>
        <v>22.113207547169811</v>
      </c>
      <c r="J97" s="72">
        <f t="shared" si="34"/>
        <v>1</v>
      </c>
      <c r="K97" s="72">
        <f t="shared" si="35"/>
        <v>1</v>
      </c>
      <c r="L97" s="72">
        <f t="shared" si="36"/>
        <v>1</v>
      </c>
      <c r="M97" s="72">
        <f t="shared" ca="1" si="26"/>
        <v>1</v>
      </c>
      <c r="N97" s="26"/>
      <c r="O97" s="26"/>
      <c r="P97" s="25"/>
      <c r="Q97" s="25"/>
      <c r="T97" s="22">
        <v>0</v>
      </c>
      <c r="U97" s="74">
        <f t="shared" si="27"/>
        <v>-260</v>
      </c>
      <c r="V97" s="70">
        <f t="shared" si="28"/>
        <v>-260</v>
      </c>
      <c r="W97" s="70"/>
      <c r="X97" s="70">
        <f t="shared" si="29"/>
        <v>285.80360889634915</v>
      </c>
      <c r="Y97" s="70">
        <f t="shared" si="30"/>
        <v>25.803608896349147</v>
      </c>
      <c r="Z97" s="70">
        <f t="shared" si="31"/>
        <v>26</v>
      </c>
      <c r="AA97" s="24">
        <f t="shared" si="32"/>
        <v>26</v>
      </c>
      <c r="AB97" s="67">
        <f t="shared" si="33"/>
        <v>286</v>
      </c>
    </row>
    <row r="98" spans="1:28" ht="15" customHeight="1" x14ac:dyDescent="0.25">
      <c r="A98" s="71">
        <v>730</v>
      </c>
      <c r="B98" s="71">
        <v>260</v>
      </c>
      <c r="C98" s="68">
        <v>6.09</v>
      </c>
      <c r="D98" s="68">
        <v>271.89999999999998</v>
      </c>
      <c r="E98" s="68">
        <v>211.14</v>
      </c>
      <c r="F98" s="68">
        <v>0</v>
      </c>
      <c r="G98" s="68">
        <f t="shared" si="37"/>
        <v>13</v>
      </c>
      <c r="H98" s="68">
        <v>0</v>
      </c>
      <c r="I98" s="68">
        <f t="shared" si="38"/>
        <v>21.703703703703702</v>
      </c>
      <c r="J98" s="72">
        <f t="shared" si="34"/>
        <v>1</v>
      </c>
      <c r="K98" s="72">
        <f t="shared" si="35"/>
        <v>1</v>
      </c>
      <c r="L98" s="72">
        <f t="shared" si="36"/>
        <v>1</v>
      </c>
      <c r="M98" s="72">
        <f t="shared" ref="M98:M134" ca="1" si="39">IF(RAND()&lt;0.5,0,1)</f>
        <v>0</v>
      </c>
      <c r="N98" s="26"/>
      <c r="O98" s="26"/>
      <c r="P98" s="25"/>
      <c r="Q98" s="25"/>
      <c r="T98" s="22">
        <v>0</v>
      </c>
      <c r="U98" s="74">
        <f t="shared" ref="U98:U129" si="40">T98-B98</f>
        <v>-260</v>
      </c>
      <c r="V98" s="70">
        <f t="shared" ref="V98:V129" si="41">ROUND(U98,0)</f>
        <v>-260</v>
      </c>
      <c r="W98" s="70"/>
      <c r="X98" s="70">
        <f t="shared" ref="X98:X134" si="42">B98/$W$2*$W$3</f>
        <v>285.80360889634915</v>
      </c>
      <c r="Y98" s="70">
        <f t="shared" ref="Y98:Y129" si="43">X98-B98</f>
        <v>25.803608896349147</v>
      </c>
      <c r="Z98" s="70">
        <f t="shared" ref="Z98:Z129" si="44">ROUND(Y98,0)</f>
        <v>26</v>
      </c>
      <c r="AA98" s="24">
        <f t="shared" ref="AA98:AA129" si="45">IF(V98&gt;=0,V98,Z98)</f>
        <v>26</v>
      </c>
      <c r="AB98" s="67">
        <f t="shared" ref="AB98:AB129" si="46">B98+AA98</f>
        <v>286</v>
      </c>
    </row>
    <row r="99" spans="1:28" ht="15" customHeight="1" x14ac:dyDescent="0.25">
      <c r="A99" s="71">
        <v>678</v>
      </c>
      <c r="B99" s="71">
        <v>260</v>
      </c>
      <c r="C99" s="68">
        <v>5.65</v>
      </c>
      <c r="D99" s="68">
        <v>271.94</v>
      </c>
      <c r="E99" s="68">
        <v>211.14</v>
      </c>
      <c r="F99" s="68">
        <v>0</v>
      </c>
      <c r="G99" s="68">
        <f t="shared" si="37"/>
        <v>13.709090909090909</v>
      </c>
      <c r="H99" s="68">
        <v>0</v>
      </c>
      <c r="I99" s="68">
        <f t="shared" si="38"/>
        <v>21.309090909090909</v>
      </c>
      <c r="J99" s="72">
        <f t="shared" ref="J99:J134" si="47">IF(ABS(B99-B98)&lt;=50,1,0)</f>
        <v>1</v>
      </c>
      <c r="K99" s="72">
        <f t="shared" ref="K99:K134" si="48">IF(ABS((B99-B98))&lt;=50,1,IF((B99-B98)*(1)&gt;=0,1,-1))</f>
        <v>1</v>
      </c>
      <c r="L99" s="72">
        <f t="shared" si="36"/>
        <v>1</v>
      </c>
      <c r="M99" s="72">
        <f t="shared" ca="1" si="39"/>
        <v>1</v>
      </c>
      <c r="N99" s="26"/>
      <c r="O99" s="26"/>
      <c r="P99" s="25"/>
      <c r="Q99" s="25"/>
      <c r="T99" s="22">
        <v>0</v>
      </c>
      <c r="U99" s="74">
        <f t="shared" si="40"/>
        <v>-260</v>
      </c>
      <c r="V99" s="70">
        <f t="shared" si="41"/>
        <v>-260</v>
      </c>
      <c r="W99" s="70"/>
      <c r="X99" s="70">
        <f t="shared" si="42"/>
        <v>285.80360889634915</v>
      </c>
      <c r="Y99" s="70">
        <f t="shared" si="43"/>
        <v>25.803608896349147</v>
      </c>
      <c r="Z99" s="70">
        <f t="shared" si="44"/>
        <v>26</v>
      </c>
      <c r="AA99" s="24">
        <f t="shared" si="45"/>
        <v>26</v>
      </c>
      <c r="AB99" s="67">
        <f t="shared" si="46"/>
        <v>286</v>
      </c>
    </row>
    <row r="100" spans="1:28" ht="15" customHeight="1" x14ac:dyDescent="0.25">
      <c r="A100" s="71">
        <v>626</v>
      </c>
      <c r="B100" s="71">
        <v>260</v>
      </c>
      <c r="C100" s="68">
        <v>5.22</v>
      </c>
      <c r="D100" s="68">
        <v>271.98</v>
      </c>
      <c r="E100" s="68">
        <v>211.14</v>
      </c>
      <c r="F100" s="68">
        <v>0</v>
      </c>
      <c r="G100" s="68">
        <f t="shared" si="37"/>
        <v>14.392857142857142</v>
      </c>
      <c r="H100" s="68">
        <v>0</v>
      </c>
      <c r="I100" s="68">
        <f t="shared" si="38"/>
        <v>20.928571428571427</v>
      </c>
      <c r="J100" s="72">
        <f t="shared" si="47"/>
        <v>1</v>
      </c>
      <c r="K100" s="72">
        <f t="shared" si="48"/>
        <v>1</v>
      </c>
      <c r="L100" s="72">
        <f t="shared" si="36"/>
        <v>1</v>
      </c>
      <c r="M100" s="72">
        <f t="shared" ca="1" si="39"/>
        <v>0</v>
      </c>
      <c r="N100" s="26"/>
      <c r="O100" s="26"/>
      <c r="P100" s="25"/>
      <c r="Q100" s="25"/>
      <c r="T100" s="22">
        <v>0</v>
      </c>
      <c r="U100" s="74">
        <f t="shared" si="40"/>
        <v>-260</v>
      </c>
      <c r="V100" s="70">
        <f t="shared" si="41"/>
        <v>-260</v>
      </c>
      <c r="W100" s="70"/>
      <c r="X100" s="70">
        <f t="shared" si="42"/>
        <v>285.80360889634915</v>
      </c>
      <c r="Y100" s="70">
        <f t="shared" si="43"/>
        <v>25.803608896349147</v>
      </c>
      <c r="Z100" s="70">
        <f t="shared" si="44"/>
        <v>26</v>
      </c>
      <c r="AA100" s="24">
        <f t="shared" si="45"/>
        <v>26</v>
      </c>
      <c r="AB100" s="67">
        <f t="shared" si="46"/>
        <v>286</v>
      </c>
    </row>
    <row r="101" spans="1:28" ht="15" customHeight="1" x14ac:dyDescent="0.25">
      <c r="A101" s="71">
        <v>575</v>
      </c>
      <c r="B101" s="71">
        <v>260</v>
      </c>
      <c r="C101" s="68">
        <v>4.79</v>
      </c>
      <c r="D101" s="68">
        <v>272.01</v>
      </c>
      <c r="E101" s="68">
        <v>211.14</v>
      </c>
      <c r="F101" s="68">
        <v>0</v>
      </c>
      <c r="G101" s="68">
        <f t="shared" si="37"/>
        <v>15.035087719298245</v>
      </c>
      <c r="H101" s="68">
        <v>0</v>
      </c>
      <c r="I101" s="68">
        <f t="shared" si="38"/>
        <v>20.561403508771932</v>
      </c>
      <c r="J101" s="72">
        <f t="shared" si="47"/>
        <v>1</v>
      </c>
      <c r="K101" s="72">
        <f t="shared" si="48"/>
        <v>1</v>
      </c>
      <c r="L101" s="72">
        <f t="shared" si="36"/>
        <v>1</v>
      </c>
      <c r="M101" s="72">
        <f t="shared" ca="1" si="39"/>
        <v>0</v>
      </c>
      <c r="N101" s="26"/>
      <c r="O101" s="26"/>
      <c r="P101" s="25"/>
      <c r="Q101" s="25"/>
      <c r="T101" s="22">
        <v>0</v>
      </c>
      <c r="U101" s="74">
        <f t="shared" si="40"/>
        <v>-260</v>
      </c>
      <c r="V101" s="70">
        <f t="shared" si="41"/>
        <v>-260</v>
      </c>
      <c r="W101" s="70"/>
      <c r="X101" s="70">
        <f t="shared" si="42"/>
        <v>285.80360889634915</v>
      </c>
      <c r="Y101" s="70">
        <f t="shared" si="43"/>
        <v>25.803608896349147</v>
      </c>
      <c r="Z101" s="70">
        <f t="shared" si="44"/>
        <v>26</v>
      </c>
      <c r="AA101" s="24">
        <f t="shared" si="45"/>
        <v>26</v>
      </c>
      <c r="AB101" s="67">
        <f t="shared" si="46"/>
        <v>286</v>
      </c>
    </row>
    <row r="102" spans="1:28" ht="15" customHeight="1" x14ac:dyDescent="0.25">
      <c r="A102" s="71">
        <v>558</v>
      </c>
      <c r="B102" s="71">
        <v>260</v>
      </c>
      <c r="C102" s="68">
        <v>4.6500000000000004</v>
      </c>
      <c r="D102" s="68">
        <v>272.04000000000002</v>
      </c>
      <c r="E102" s="68">
        <v>211.14</v>
      </c>
      <c r="F102" s="68">
        <v>0</v>
      </c>
      <c r="G102" s="68">
        <f t="shared" si="37"/>
        <v>15.068965517241379</v>
      </c>
      <c r="H102" s="68">
        <v>0</v>
      </c>
      <c r="I102" s="68">
        <f t="shared" si="38"/>
        <v>20.206896551724139</v>
      </c>
      <c r="J102" s="72">
        <f t="shared" si="47"/>
        <v>1</v>
      </c>
      <c r="K102" s="72">
        <f t="shared" si="48"/>
        <v>1</v>
      </c>
      <c r="L102" s="72">
        <f t="shared" si="36"/>
        <v>1</v>
      </c>
      <c r="M102" s="72">
        <f t="shared" ca="1" si="39"/>
        <v>1</v>
      </c>
      <c r="N102" s="26"/>
      <c r="O102" s="26"/>
      <c r="P102" s="25"/>
      <c r="Q102" s="25"/>
      <c r="T102" s="22">
        <v>0</v>
      </c>
      <c r="U102" s="74">
        <f t="shared" si="40"/>
        <v>-260</v>
      </c>
      <c r="V102" s="70">
        <f t="shared" si="41"/>
        <v>-260</v>
      </c>
      <c r="W102" s="70"/>
      <c r="X102" s="70">
        <f t="shared" si="42"/>
        <v>285.80360889634915</v>
      </c>
      <c r="Y102" s="70">
        <f t="shared" si="43"/>
        <v>25.803608896349147</v>
      </c>
      <c r="Z102" s="70">
        <f t="shared" si="44"/>
        <v>26</v>
      </c>
      <c r="AA102" s="24">
        <f t="shared" si="45"/>
        <v>26</v>
      </c>
      <c r="AB102" s="67">
        <f t="shared" si="46"/>
        <v>286</v>
      </c>
    </row>
    <row r="103" spans="1:28" ht="15" customHeight="1" x14ac:dyDescent="0.25">
      <c r="A103" s="71">
        <v>542</v>
      </c>
      <c r="B103" s="71">
        <v>260</v>
      </c>
      <c r="C103" s="68">
        <v>4.51</v>
      </c>
      <c r="D103" s="68">
        <v>272.07</v>
      </c>
      <c r="E103" s="68">
        <v>211.14</v>
      </c>
      <c r="F103" s="68">
        <v>0</v>
      </c>
      <c r="G103" s="68">
        <f t="shared" si="37"/>
        <v>15.084745762711865</v>
      </c>
      <c r="H103" s="68">
        <v>0</v>
      </c>
      <c r="I103" s="68">
        <f t="shared" si="38"/>
        <v>19.864406779661017</v>
      </c>
      <c r="J103" s="72">
        <f t="shared" si="47"/>
        <v>1</v>
      </c>
      <c r="K103" s="72">
        <f t="shared" si="48"/>
        <v>1</v>
      </c>
      <c r="L103" s="72">
        <f t="shared" ref="L103:L134" si="49">IF(OR(COUNTIF(K99:K103,1)=5,COUNTIF(K99:K103,-1)=5),1,0)</f>
        <v>1</v>
      </c>
      <c r="M103" s="72">
        <f t="shared" ca="1" si="39"/>
        <v>1</v>
      </c>
      <c r="N103" s="26"/>
      <c r="O103" s="26"/>
      <c r="P103" s="25"/>
      <c r="Q103" s="25"/>
      <c r="T103" s="22">
        <v>0</v>
      </c>
      <c r="U103" s="74">
        <f t="shared" si="40"/>
        <v>-260</v>
      </c>
      <c r="V103" s="70">
        <f t="shared" si="41"/>
        <v>-260</v>
      </c>
      <c r="W103" s="70"/>
      <c r="X103" s="70">
        <f t="shared" si="42"/>
        <v>285.80360889634915</v>
      </c>
      <c r="Y103" s="70">
        <f t="shared" si="43"/>
        <v>25.803608896349147</v>
      </c>
      <c r="Z103" s="70">
        <f t="shared" si="44"/>
        <v>26</v>
      </c>
      <c r="AA103" s="24">
        <f t="shared" si="45"/>
        <v>26</v>
      </c>
      <c r="AB103" s="67">
        <f t="shared" si="46"/>
        <v>286</v>
      </c>
    </row>
    <row r="104" spans="1:28" ht="15" customHeight="1" x14ac:dyDescent="0.25">
      <c r="A104" s="71">
        <v>524</v>
      </c>
      <c r="B104" s="71">
        <v>260</v>
      </c>
      <c r="C104" s="68">
        <v>4.37</v>
      </c>
      <c r="D104" s="68">
        <v>272.10000000000002</v>
      </c>
      <c r="E104" s="68">
        <v>211.14</v>
      </c>
      <c r="F104" s="68">
        <v>0</v>
      </c>
      <c r="G104" s="68">
        <f t="shared" si="37"/>
        <v>15.133333333333333</v>
      </c>
      <c r="H104" s="68">
        <v>0</v>
      </c>
      <c r="I104" s="68">
        <f t="shared" si="38"/>
        <v>19.533333333333335</v>
      </c>
      <c r="J104" s="72">
        <f t="shared" si="47"/>
        <v>1</v>
      </c>
      <c r="K104" s="72">
        <f t="shared" si="48"/>
        <v>1</v>
      </c>
      <c r="L104" s="72">
        <f t="shared" si="49"/>
        <v>1</v>
      </c>
      <c r="M104" s="72">
        <f t="shared" ca="1" si="39"/>
        <v>1</v>
      </c>
      <c r="N104" s="26"/>
      <c r="O104" s="26"/>
      <c r="P104" s="25"/>
      <c r="Q104" s="25"/>
      <c r="T104" s="22">
        <v>0</v>
      </c>
      <c r="U104" s="74">
        <f t="shared" si="40"/>
        <v>-260</v>
      </c>
      <c r="V104" s="70">
        <f t="shared" si="41"/>
        <v>-260</v>
      </c>
      <c r="W104" s="70"/>
      <c r="X104" s="70">
        <f t="shared" si="42"/>
        <v>285.80360889634915</v>
      </c>
      <c r="Y104" s="70">
        <f t="shared" si="43"/>
        <v>25.803608896349147</v>
      </c>
      <c r="Z104" s="70">
        <f t="shared" si="44"/>
        <v>26</v>
      </c>
      <c r="AA104" s="24">
        <f t="shared" si="45"/>
        <v>26</v>
      </c>
      <c r="AB104" s="67">
        <f t="shared" si="46"/>
        <v>286</v>
      </c>
    </row>
    <row r="105" spans="1:28" ht="15" customHeight="1" x14ac:dyDescent="0.25">
      <c r="A105" s="71">
        <v>488</v>
      </c>
      <c r="B105" s="71">
        <v>260</v>
      </c>
      <c r="C105" s="68">
        <v>4.07</v>
      </c>
      <c r="D105" s="68">
        <v>272.12</v>
      </c>
      <c r="E105" s="68">
        <v>211.14</v>
      </c>
      <c r="F105" s="68">
        <v>0</v>
      </c>
      <c r="G105" s="68">
        <f t="shared" si="37"/>
        <v>15.475409836065573</v>
      </c>
      <c r="H105" s="68">
        <v>0</v>
      </c>
      <c r="I105" s="68">
        <f t="shared" si="38"/>
        <v>19.21311475409836</v>
      </c>
      <c r="J105" s="72">
        <f t="shared" si="47"/>
        <v>1</v>
      </c>
      <c r="K105" s="72">
        <f t="shared" si="48"/>
        <v>1</v>
      </c>
      <c r="L105" s="72">
        <f t="shared" si="49"/>
        <v>1</v>
      </c>
      <c r="M105" s="72">
        <f t="shared" ca="1" si="39"/>
        <v>1</v>
      </c>
      <c r="N105" s="26"/>
      <c r="O105" s="26"/>
      <c r="P105" s="25"/>
      <c r="Q105" s="25"/>
      <c r="T105" s="22">
        <v>0</v>
      </c>
      <c r="U105" s="74">
        <f t="shared" si="40"/>
        <v>-260</v>
      </c>
      <c r="V105" s="70">
        <f t="shared" si="41"/>
        <v>-260</v>
      </c>
      <c r="W105" s="70"/>
      <c r="X105" s="70">
        <f t="shared" si="42"/>
        <v>285.80360889634915</v>
      </c>
      <c r="Y105" s="70">
        <f t="shared" si="43"/>
        <v>25.803608896349147</v>
      </c>
      <c r="Z105" s="70">
        <f t="shared" si="44"/>
        <v>26</v>
      </c>
      <c r="AA105" s="24">
        <f t="shared" si="45"/>
        <v>26</v>
      </c>
      <c r="AB105" s="67">
        <f t="shared" si="46"/>
        <v>286</v>
      </c>
    </row>
    <row r="106" spans="1:28" ht="15" customHeight="1" x14ac:dyDescent="0.25">
      <c r="A106" s="71">
        <v>452</v>
      </c>
      <c r="B106" s="71">
        <v>260</v>
      </c>
      <c r="C106" s="68">
        <v>3.77</v>
      </c>
      <c r="D106" s="68">
        <v>272.14</v>
      </c>
      <c r="E106" s="68">
        <v>211.14</v>
      </c>
      <c r="F106" s="68">
        <v>0</v>
      </c>
      <c r="G106" s="68">
        <f t="shared" si="37"/>
        <v>15.806451612903226</v>
      </c>
      <c r="H106" s="68">
        <v>0</v>
      </c>
      <c r="I106" s="68">
        <f t="shared" si="38"/>
        <v>18.903225806451612</v>
      </c>
      <c r="J106" s="72">
        <f t="shared" si="47"/>
        <v>1</v>
      </c>
      <c r="K106" s="72">
        <f t="shared" si="48"/>
        <v>1</v>
      </c>
      <c r="L106" s="72">
        <f t="shared" si="49"/>
        <v>1</v>
      </c>
      <c r="M106" s="72">
        <f t="shared" ca="1" si="39"/>
        <v>1</v>
      </c>
      <c r="N106" s="26"/>
      <c r="O106" s="26"/>
      <c r="P106" s="25"/>
      <c r="Q106" s="25"/>
      <c r="T106" s="22">
        <v>0</v>
      </c>
      <c r="U106" s="74">
        <f t="shared" si="40"/>
        <v>-260</v>
      </c>
      <c r="V106" s="70">
        <f t="shared" si="41"/>
        <v>-260</v>
      </c>
      <c r="W106" s="70"/>
      <c r="X106" s="70">
        <f t="shared" si="42"/>
        <v>285.80360889634915</v>
      </c>
      <c r="Y106" s="70">
        <f t="shared" si="43"/>
        <v>25.803608896349147</v>
      </c>
      <c r="Z106" s="70">
        <f t="shared" si="44"/>
        <v>26</v>
      </c>
      <c r="AA106" s="24">
        <f t="shared" si="45"/>
        <v>26</v>
      </c>
      <c r="AB106" s="67">
        <f t="shared" si="46"/>
        <v>286</v>
      </c>
    </row>
    <row r="107" spans="1:28" ht="15" customHeight="1" x14ac:dyDescent="0.25">
      <c r="A107" s="71">
        <v>415</v>
      </c>
      <c r="B107" s="71">
        <v>270</v>
      </c>
      <c r="C107" s="68">
        <v>3.46</v>
      </c>
      <c r="D107" s="68">
        <v>272.14999999999998</v>
      </c>
      <c r="E107" s="68">
        <v>211.16</v>
      </c>
      <c r="F107" s="68">
        <v>0</v>
      </c>
      <c r="G107" s="68">
        <f t="shared" si="37"/>
        <v>16.142857142857142</v>
      </c>
      <c r="H107" s="68">
        <v>0</v>
      </c>
      <c r="I107" s="68">
        <f t="shared" si="38"/>
        <v>18.444444444444443</v>
      </c>
      <c r="J107" s="72">
        <f t="shared" si="47"/>
        <v>1</v>
      </c>
      <c r="K107" s="72">
        <f t="shared" si="48"/>
        <v>1</v>
      </c>
      <c r="L107" s="72">
        <f t="shared" si="49"/>
        <v>1</v>
      </c>
      <c r="M107" s="72">
        <f t="shared" ca="1" si="39"/>
        <v>1</v>
      </c>
      <c r="N107" s="26"/>
      <c r="O107" s="26"/>
      <c r="P107" s="25"/>
      <c r="Q107" s="25"/>
      <c r="T107" s="22">
        <v>0</v>
      </c>
      <c r="U107" s="74">
        <f t="shared" si="40"/>
        <v>-270</v>
      </c>
      <c r="V107" s="70">
        <f t="shared" si="41"/>
        <v>-270</v>
      </c>
      <c r="W107" s="70"/>
      <c r="X107" s="70">
        <f t="shared" si="42"/>
        <v>296.79605539236258</v>
      </c>
      <c r="Y107" s="70">
        <f t="shared" si="43"/>
        <v>26.796055392362575</v>
      </c>
      <c r="Z107" s="70">
        <f t="shared" si="44"/>
        <v>27</v>
      </c>
      <c r="AA107" s="24">
        <f t="shared" si="45"/>
        <v>27</v>
      </c>
      <c r="AB107" s="67">
        <f t="shared" si="46"/>
        <v>297</v>
      </c>
    </row>
    <row r="108" spans="1:28" ht="15" customHeight="1" x14ac:dyDescent="0.25">
      <c r="A108" s="71">
        <v>465</v>
      </c>
      <c r="B108" s="71">
        <v>270</v>
      </c>
      <c r="C108" s="68">
        <v>3.87</v>
      </c>
      <c r="D108" s="68">
        <v>272.17</v>
      </c>
      <c r="E108" s="68">
        <v>211.16</v>
      </c>
      <c r="F108" s="68">
        <v>0</v>
      </c>
      <c r="G108" s="68">
        <f t="shared" si="37"/>
        <v>15.109375</v>
      </c>
      <c r="H108" s="68">
        <v>0</v>
      </c>
      <c r="I108" s="68">
        <f t="shared" si="38"/>
        <v>18.15625</v>
      </c>
      <c r="J108" s="72">
        <f t="shared" si="47"/>
        <v>1</v>
      </c>
      <c r="K108" s="72">
        <f t="shared" si="48"/>
        <v>1</v>
      </c>
      <c r="L108" s="72">
        <f t="shared" si="49"/>
        <v>1</v>
      </c>
      <c r="M108" s="72">
        <f t="shared" ca="1" si="39"/>
        <v>0</v>
      </c>
      <c r="N108" s="26"/>
      <c r="O108" s="26"/>
      <c r="P108" s="25"/>
      <c r="Q108" s="25"/>
      <c r="T108" s="22">
        <v>0</v>
      </c>
      <c r="U108" s="74">
        <f t="shared" si="40"/>
        <v>-270</v>
      </c>
      <c r="V108" s="70">
        <f t="shared" si="41"/>
        <v>-270</v>
      </c>
      <c r="W108" s="70"/>
      <c r="X108" s="70">
        <f t="shared" si="42"/>
        <v>296.79605539236258</v>
      </c>
      <c r="Y108" s="70">
        <f t="shared" si="43"/>
        <v>26.796055392362575</v>
      </c>
      <c r="Z108" s="70">
        <f t="shared" si="44"/>
        <v>27</v>
      </c>
      <c r="AA108" s="24">
        <f t="shared" si="45"/>
        <v>27</v>
      </c>
      <c r="AB108" s="67">
        <f t="shared" si="46"/>
        <v>297</v>
      </c>
    </row>
    <row r="109" spans="1:28" ht="15" customHeight="1" x14ac:dyDescent="0.25">
      <c r="A109" s="71">
        <v>514</v>
      </c>
      <c r="B109" s="71">
        <v>270</v>
      </c>
      <c r="C109" s="68">
        <v>4.29</v>
      </c>
      <c r="D109" s="68">
        <v>272.2</v>
      </c>
      <c r="E109" s="68">
        <v>211.16</v>
      </c>
      <c r="F109" s="68">
        <v>0</v>
      </c>
      <c r="G109" s="68">
        <f t="shared" ref="G109:G134" si="50">($A$44-A109)/(ROW(A109)-ROW($A$44))</f>
        <v>14.123076923076923</v>
      </c>
      <c r="H109" s="68">
        <v>0</v>
      </c>
      <c r="I109" s="68">
        <f t="shared" ref="I109:I134" si="51">($A$44-B109)/(ROW(B109)-ROW($A$44))</f>
        <v>17.876923076923077</v>
      </c>
      <c r="J109" s="72">
        <f t="shared" si="47"/>
        <v>1</v>
      </c>
      <c r="K109" s="72">
        <f t="shared" si="48"/>
        <v>1</v>
      </c>
      <c r="L109" s="72">
        <f t="shared" si="49"/>
        <v>1</v>
      </c>
      <c r="M109" s="72">
        <f t="shared" ca="1" si="39"/>
        <v>0</v>
      </c>
      <c r="N109" s="26"/>
      <c r="O109" s="26"/>
      <c r="P109" s="25"/>
      <c r="Q109" s="25"/>
      <c r="T109" s="22">
        <v>0</v>
      </c>
      <c r="U109" s="74">
        <f t="shared" si="40"/>
        <v>-270</v>
      </c>
      <c r="V109" s="70">
        <f t="shared" si="41"/>
        <v>-270</v>
      </c>
      <c r="W109" s="70"/>
      <c r="X109" s="70">
        <f t="shared" si="42"/>
        <v>296.79605539236258</v>
      </c>
      <c r="Y109" s="70">
        <f t="shared" si="43"/>
        <v>26.796055392362575</v>
      </c>
      <c r="Z109" s="70">
        <f t="shared" si="44"/>
        <v>27</v>
      </c>
      <c r="AA109" s="24">
        <f t="shared" si="45"/>
        <v>27</v>
      </c>
      <c r="AB109" s="67">
        <f t="shared" si="46"/>
        <v>297</v>
      </c>
    </row>
    <row r="110" spans="1:28" ht="15" customHeight="1" x14ac:dyDescent="0.25">
      <c r="A110" s="71">
        <v>564</v>
      </c>
      <c r="B110" s="71">
        <v>270</v>
      </c>
      <c r="C110" s="68">
        <v>4.7</v>
      </c>
      <c r="D110" s="68">
        <v>272.23</v>
      </c>
      <c r="E110" s="68">
        <v>211.16</v>
      </c>
      <c r="F110" s="68">
        <v>0</v>
      </c>
      <c r="G110" s="68">
        <f t="shared" si="50"/>
        <v>13.151515151515152</v>
      </c>
      <c r="H110" s="68">
        <v>0</v>
      </c>
      <c r="I110" s="68">
        <f t="shared" si="51"/>
        <v>17.606060606060606</v>
      </c>
      <c r="J110" s="72">
        <f t="shared" si="47"/>
        <v>1</v>
      </c>
      <c r="K110" s="72">
        <f t="shared" si="48"/>
        <v>1</v>
      </c>
      <c r="L110" s="72">
        <f t="shared" si="49"/>
        <v>1</v>
      </c>
      <c r="M110" s="72">
        <f t="shared" ca="1" si="39"/>
        <v>1</v>
      </c>
      <c r="N110" s="26"/>
      <c r="O110" s="26"/>
      <c r="P110" s="25"/>
      <c r="Q110" s="25"/>
      <c r="T110" s="22">
        <v>0</v>
      </c>
      <c r="U110" s="74">
        <f t="shared" si="40"/>
        <v>-270</v>
      </c>
      <c r="V110" s="70">
        <f t="shared" si="41"/>
        <v>-270</v>
      </c>
      <c r="W110" s="70"/>
      <c r="X110" s="70">
        <f t="shared" si="42"/>
        <v>296.79605539236258</v>
      </c>
      <c r="Y110" s="70">
        <f t="shared" si="43"/>
        <v>26.796055392362575</v>
      </c>
      <c r="Z110" s="70">
        <f t="shared" si="44"/>
        <v>27</v>
      </c>
      <c r="AA110" s="24">
        <f t="shared" si="45"/>
        <v>27</v>
      </c>
      <c r="AB110" s="67">
        <f t="shared" si="46"/>
        <v>297</v>
      </c>
    </row>
    <row r="111" spans="1:28" ht="15" customHeight="1" x14ac:dyDescent="0.25">
      <c r="A111" s="71">
        <v>538</v>
      </c>
      <c r="B111" s="71">
        <v>270</v>
      </c>
      <c r="C111" s="68">
        <v>4.4800000000000004</v>
      </c>
      <c r="D111" s="68">
        <v>272.25</v>
      </c>
      <c r="E111" s="68">
        <v>211.16</v>
      </c>
      <c r="F111" s="68">
        <v>0</v>
      </c>
      <c r="G111" s="68">
        <f t="shared" si="50"/>
        <v>13.343283582089553</v>
      </c>
      <c r="H111" s="68">
        <v>0</v>
      </c>
      <c r="I111" s="68">
        <f t="shared" si="51"/>
        <v>17.343283582089551</v>
      </c>
      <c r="J111" s="72">
        <f t="shared" si="47"/>
        <v>1</v>
      </c>
      <c r="K111" s="72">
        <f t="shared" si="48"/>
        <v>1</v>
      </c>
      <c r="L111" s="72">
        <f t="shared" si="49"/>
        <v>1</v>
      </c>
      <c r="M111" s="72">
        <f t="shared" ca="1" si="39"/>
        <v>1</v>
      </c>
      <c r="N111" s="26"/>
      <c r="O111" s="26"/>
      <c r="P111" s="25"/>
      <c r="Q111" s="25"/>
      <c r="T111" s="22">
        <v>0</v>
      </c>
      <c r="U111" s="74">
        <f t="shared" si="40"/>
        <v>-270</v>
      </c>
      <c r="V111" s="70">
        <f t="shared" si="41"/>
        <v>-270</v>
      </c>
      <c r="W111" s="70"/>
      <c r="X111" s="70">
        <f t="shared" si="42"/>
        <v>296.79605539236258</v>
      </c>
      <c r="Y111" s="70">
        <f t="shared" si="43"/>
        <v>26.796055392362575</v>
      </c>
      <c r="Z111" s="70">
        <f t="shared" si="44"/>
        <v>27</v>
      </c>
      <c r="AA111" s="24">
        <f t="shared" si="45"/>
        <v>27</v>
      </c>
      <c r="AB111" s="67">
        <f t="shared" si="46"/>
        <v>297</v>
      </c>
    </row>
    <row r="112" spans="1:28" ht="15" customHeight="1" x14ac:dyDescent="0.25">
      <c r="A112" s="71">
        <v>511</v>
      </c>
      <c r="B112" s="71">
        <v>270</v>
      </c>
      <c r="C112" s="68">
        <v>4.26</v>
      </c>
      <c r="D112" s="68">
        <v>272.27999999999997</v>
      </c>
      <c r="E112" s="68">
        <v>211.16</v>
      </c>
      <c r="F112" s="68">
        <v>0</v>
      </c>
      <c r="G112" s="68">
        <f t="shared" si="50"/>
        <v>13.544117647058824</v>
      </c>
      <c r="H112" s="68">
        <v>0</v>
      </c>
      <c r="I112" s="68">
        <f t="shared" si="51"/>
        <v>17.088235294117649</v>
      </c>
      <c r="J112" s="72">
        <f t="shared" si="47"/>
        <v>1</v>
      </c>
      <c r="K112" s="72">
        <f t="shared" si="48"/>
        <v>1</v>
      </c>
      <c r="L112" s="72">
        <f t="shared" si="49"/>
        <v>1</v>
      </c>
      <c r="M112" s="72">
        <f t="shared" ca="1" si="39"/>
        <v>1</v>
      </c>
      <c r="N112" s="26"/>
      <c r="O112" s="26"/>
      <c r="P112" s="25"/>
      <c r="Q112" s="25"/>
      <c r="T112" s="22">
        <v>0</v>
      </c>
      <c r="U112" s="74">
        <f t="shared" si="40"/>
        <v>-270</v>
      </c>
      <c r="V112" s="70">
        <f t="shared" si="41"/>
        <v>-270</v>
      </c>
      <c r="W112" s="70"/>
      <c r="X112" s="70">
        <f t="shared" si="42"/>
        <v>296.79605539236258</v>
      </c>
      <c r="Y112" s="70">
        <f t="shared" si="43"/>
        <v>26.796055392362575</v>
      </c>
      <c r="Z112" s="70">
        <f t="shared" si="44"/>
        <v>27</v>
      </c>
      <c r="AA112" s="24">
        <f t="shared" si="45"/>
        <v>27</v>
      </c>
      <c r="AB112" s="67">
        <f t="shared" si="46"/>
        <v>297</v>
      </c>
    </row>
    <row r="113" spans="1:28" ht="15" customHeight="1" x14ac:dyDescent="0.25">
      <c r="A113" s="71">
        <v>484</v>
      </c>
      <c r="B113" s="71">
        <v>270</v>
      </c>
      <c r="C113" s="68">
        <v>0</v>
      </c>
      <c r="D113" s="68">
        <v>272.3</v>
      </c>
      <c r="E113" s="68">
        <v>211.16</v>
      </c>
      <c r="F113" s="68">
        <v>0</v>
      </c>
      <c r="G113" s="68">
        <f t="shared" si="50"/>
        <v>13.739130434782609</v>
      </c>
      <c r="H113" s="68">
        <v>0</v>
      </c>
      <c r="I113" s="68">
        <f t="shared" si="51"/>
        <v>16.840579710144926</v>
      </c>
      <c r="J113" s="72">
        <f t="shared" si="47"/>
        <v>1</v>
      </c>
      <c r="K113" s="72">
        <f t="shared" si="48"/>
        <v>1</v>
      </c>
      <c r="L113" s="72">
        <f t="shared" si="49"/>
        <v>1</v>
      </c>
      <c r="M113" s="72">
        <f t="shared" ca="1" si="39"/>
        <v>0</v>
      </c>
      <c r="N113" s="26"/>
      <c r="O113" s="26"/>
      <c r="P113" s="25"/>
      <c r="Q113" s="25"/>
      <c r="T113" s="22">
        <v>0</v>
      </c>
      <c r="U113" s="74">
        <f t="shared" si="40"/>
        <v>-270</v>
      </c>
      <c r="V113" s="70">
        <f t="shared" si="41"/>
        <v>-270</v>
      </c>
      <c r="W113" s="70"/>
      <c r="X113" s="70">
        <f t="shared" si="42"/>
        <v>296.79605539236258</v>
      </c>
      <c r="Y113" s="70">
        <f t="shared" si="43"/>
        <v>26.796055392362575</v>
      </c>
      <c r="Z113" s="70">
        <f t="shared" si="44"/>
        <v>27</v>
      </c>
      <c r="AA113" s="24">
        <f t="shared" si="45"/>
        <v>27</v>
      </c>
      <c r="AB113" s="67">
        <f t="shared" si="46"/>
        <v>297</v>
      </c>
    </row>
    <row r="114" spans="1:28" ht="15" customHeight="1" x14ac:dyDescent="0.25">
      <c r="A114" s="71">
        <v>484</v>
      </c>
      <c r="B114" s="71">
        <v>465</v>
      </c>
      <c r="C114" s="68">
        <v>0</v>
      </c>
      <c r="D114" s="68">
        <v>272.3</v>
      </c>
      <c r="E114" s="68">
        <v>211.56</v>
      </c>
      <c r="F114" s="68">
        <v>0</v>
      </c>
      <c r="G114" s="68">
        <f t="shared" si="50"/>
        <v>13.542857142857143</v>
      </c>
      <c r="H114" s="68">
        <v>0</v>
      </c>
      <c r="I114" s="68">
        <f t="shared" si="51"/>
        <v>13.814285714285715</v>
      </c>
      <c r="J114" s="72">
        <f t="shared" si="47"/>
        <v>0</v>
      </c>
      <c r="K114" s="72">
        <f t="shared" si="48"/>
        <v>1</v>
      </c>
      <c r="L114" s="72">
        <f t="shared" si="49"/>
        <v>1</v>
      </c>
      <c r="M114" s="72">
        <f t="shared" ca="1" si="39"/>
        <v>0</v>
      </c>
      <c r="N114" s="26"/>
      <c r="O114" s="26"/>
      <c r="P114" s="25"/>
      <c r="Q114" s="25"/>
      <c r="T114" s="22">
        <v>0</v>
      </c>
      <c r="U114" s="74">
        <f t="shared" si="40"/>
        <v>-465</v>
      </c>
      <c r="V114" s="70">
        <f t="shared" si="41"/>
        <v>-465</v>
      </c>
      <c r="W114" s="70"/>
      <c r="X114" s="70">
        <f t="shared" si="42"/>
        <v>511.14876206462441</v>
      </c>
      <c r="Y114" s="70">
        <f t="shared" si="43"/>
        <v>46.148762064624407</v>
      </c>
      <c r="Z114" s="70">
        <f t="shared" si="44"/>
        <v>46</v>
      </c>
      <c r="AA114" s="24">
        <f t="shared" si="45"/>
        <v>46</v>
      </c>
      <c r="AB114" s="67">
        <f t="shared" si="46"/>
        <v>511</v>
      </c>
    </row>
    <row r="115" spans="1:28" ht="15" customHeight="1" x14ac:dyDescent="0.25">
      <c r="A115" s="71">
        <v>484</v>
      </c>
      <c r="B115" s="71">
        <v>484</v>
      </c>
      <c r="C115" s="68">
        <v>0</v>
      </c>
      <c r="D115" s="68">
        <v>272.3</v>
      </c>
      <c r="E115" s="68">
        <v>211.58</v>
      </c>
      <c r="F115" s="68">
        <v>0</v>
      </c>
      <c r="G115" s="68">
        <f t="shared" si="50"/>
        <v>13.352112676056338</v>
      </c>
      <c r="H115" s="68">
        <v>0</v>
      </c>
      <c r="I115" s="68">
        <f t="shared" si="51"/>
        <v>13.352112676056338</v>
      </c>
      <c r="J115" s="72">
        <f t="shared" si="47"/>
        <v>1</v>
      </c>
      <c r="K115" s="72">
        <f t="shared" si="48"/>
        <v>1</v>
      </c>
      <c r="L115" s="72">
        <f t="shared" si="49"/>
        <v>1</v>
      </c>
      <c r="M115" s="72">
        <f t="shared" ca="1" si="39"/>
        <v>1</v>
      </c>
      <c r="N115" s="26"/>
      <c r="O115" s="26"/>
      <c r="P115" s="25"/>
      <c r="Q115" s="25"/>
      <c r="T115" s="22">
        <v>0</v>
      </c>
      <c r="U115" s="74">
        <f t="shared" si="40"/>
        <v>-484</v>
      </c>
      <c r="V115" s="70">
        <f t="shared" si="41"/>
        <v>-484</v>
      </c>
      <c r="W115" s="70"/>
      <c r="X115" s="70">
        <f t="shared" si="42"/>
        <v>532.03441040705002</v>
      </c>
      <c r="Y115" s="70">
        <f t="shared" si="43"/>
        <v>48.034410407050018</v>
      </c>
      <c r="Z115" s="70">
        <f t="shared" si="44"/>
        <v>48</v>
      </c>
      <c r="AA115" s="24">
        <f t="shared" si="45"/>
        <v>48</v>
      </c>
      <c r="AB115" s="67">
        <f t="shared" si="46"/>
        <v>532</v>
      </c>
    </row>
    <row r="116" spans="1:28" ht="15" customHeight="1" x14ac:dyDescent="0.25">
      <c r="A116" s="71">
        <v>484</v>
      </c>
      <c r="B116" s="71">
        <v>484</v>
      </c>
      <c r="C116" s="68">
        <v>0</v>
      </c>
      <c r="D116" s="68">
        <v>272.3</v>
      </c>
      <c r="E116" s="68">
        <v>211.58</v>
      </c>
      <c r="F116" s="68">
        <v>0</v>
      </c>
      <c r="G116" s="68">
        <f t="shared" si="50"/>
        <v>13.166666666666666</v>
      </c>
      <c r="H116" s="68">
        <v>0</v>
      </c>
      <c r="I116" s="68">
        <f t="shared" si="51"/>
        <v>13.166666666666666</v>
      </c>
      <c r="J116" s="72">
        <f t="shared" si="47"/>
        <v>1</v>
      </c>
      <c r="K116" s="72">
        <f t="shared" si="48"/>
        <v>1</v>
      </c>
      <c r="L116" s="72">
        <f t="shared" si="49"/>
        <v>1</v>
      </c>
      <c r="M116" s="72">
        <f t="shared" ca="1" si="39"/>
        <v>0</v>
      </c>
      <c r="N116" s="26"/>
      <c r="O116" s="26"/>
      <c r="P116" s="25"/>
      <c r="Q116" s="25"/>
      <c r="T116" s="22">
        <v>0</v>
      </c>
      <c r="U116" s="74">
        <f t="shared" si="40"/>
        <v>-484</v>
      </c>
      <c r="V116" s="70">
        <f t="shared" si="41"/>
        <v>-484</v>
      </c>
      <c r="W116" s="70"/>
      <c r="X116" s="70">
        <f t="shared" si="42"/>
        <v>532.03441040705002</v>
      </c>
      <c r="Y116" s="70">
        <f t="shared" si="43"/>
        <v>48.034410407050018</v>
      </c>
      <c r="Z116" s="70">
        <f t="shared" si="44"/>
        <v>48</v>
      </c>
      <c r="AA116" s="24">
        <f t="shared" si="45"/>
        <v>48</v>
      </c>
      <c r="AB116" s="67">
        <f t="shared" si="46"/>
        <v>532</v>
      </c>
    </row>
    <row r="117" spans="1:28" ht="15" customHeight="1" x14ac:dyDescent="0.25">
      <c r="A117" s="71">
        <v>483</v>
      </c>
      <c r="B117" s="71">
        <v>484</v>
      </c>
      <c r="C117" s="68">
        <v>0</v>
      </c>
      <c r="D117" s="68">
        <v>272.3</v>
      </c>
      <c r="E117" s="68">
        <v>211.58</v>
      </c>
      <c r="F117" s="68">
        <v>0</v>
      </c>
      <c r="G117" s="68">
        <f t="shared" si="50"/>
        <v>13</v>
      </c>
      <c r="H117" s="68">
        <v>0</v>
      </c>
      <c r="I117" s="68">
        <f t="shared" si="51"/>
        <v>12.986301369863014</v>
      </c>
      <c r="J117" s="72">
        <f t="shared" si="47"/>
        <v>1</v>
      </c>
      <c r="K117" s="72">
        <f t="shared" si="48"/>
        <v>1</v>
      </c>
      <c r="L117" s="72">
        <f t="shared" si="49"/>
        <v>1</v>
      </c>
      <c r="M117" s="72">
        <f t="shared" ca="1" si="39"/>
        <v>1</v>
      </c>
      <c r="N117" s="26"/>
      <c r="O117" s="26"/>
      <c r="P117" s="25"/>
      <c r="Q117" s="25"/>
      <c r="T117" s="22">
        <v>0</v>
      </c>
      <c r="U117" s="74">
        <f t="shared" si="40"/>
        <v>-484</v>
      </c>
      <c r="V117" s="70">
        <f t="shared" si="41"/>
        <v>-484</v>
      </c>
      <c r="W117" s="70"/>
      <c r="X117" s="70">
        <f t="shared" si="42"/>
        <v>532.03441040705002</v>
      </c>
      <c r="Y117" s="70">
        <f t="shared" si="43"/>
        <v>48.034410407050018</v>
      </c>
      <c r="Z117" s="70">
        <f t="shared" si="44"/>
        <v>48</v>
      </c>
      <c r="AA117" s="24">
        <f t="shared" si="45"/>
        <v>48</v>
      </c>
      <c r="AB117" s="67">
        <f t="shared" si="46"/>
        <v>532</v>
      </c>
    </row>
    <row r="118" spans="1:28" ht="15" customHeight="1" x14ac:dyDescent="0.25">
      <c r="A118" s="71">
        <v>482</v>
      </c>
      <c r="B118" s="71">
        <v>484</v>
      </c>
      <c r="C118" s="68">
        <v>0</v>
      </c>
      <c r="D118" s="68">
        <v>272.3</v>
      </c>
      <c r="E118" s="68">
        <v>211.58</v>
      </c>
      <c r="F118" s="68">
        <v>0</v>
      </c>
      <c r="G118" s="68">
        <f t="shared" si="50"/>
        <v>12.837837837837839</v>
      </c>
      <c r="H118" s="68">
        <v>0</v>
      </c>
      <c r="I118" s="68">
        <f t="shared" si="51"/>
        <v>12.810810810810811</v>
      </c>
      <c r="J118" s="72">
        <f t="shared" si="47"/>
        <v>1</v>
      </c>
      <c r="K118" s="72">
        <f t="shared" si="48"/>
        <v>1</v>
      </c>
      <c r="L118" s="72">
        <f t="shared" si="49"/>
        <v>1</v>
      </c>
      <c r="M118" s="72">
        <f t="shared" ca="1" si="39"/>
        <v>1</v>
      </c>
      <c r="N118" s="26"/>
      <c r="O118" s="26"/>
      <c r="P118" s="25"/>
      <c r="Q118" s="25"/>
      <c r="T118" s="22">
        <v>0</v>
      </c>
      <c r="U118" s="74">
        <f t="shared" si="40"/>
        <v>-484</v>
      </c>
      <c r="V118" s="70">
        <f t="shared" si="41"/>
        <v>-484</v>
      </c>
      <c r="W118" s="70"/>
      <c r="X118" s="70">
        <f t="shared" si="42"/>
        <v>532.03441040705002</v>
      </c>
      <c r="Y118" s="70">
        <f t="shared" si="43"/>
        <v>48.034410407050018</v>
      </c>
      <c r="Z118" s="70">
        <f t="shared" si="44"/>
        <v>48</v>
      </c>
      <c r="AA118" s="24">
        <f t="shared" si="45"/>
        <v>48</v>
      </c>
      <c r="AB118" s="67">
        <f t="shared" si="46"/>
        <v>532</v>
      </c>
    </row>
    <row r="119" spans="1:28" ht="15" customHeight="1" x14ac:dyDescent="0.25">
      <c r="A119" s="71">
        <v>482</v>
      </c>
      <c r="B119" s="71">
        <v>484</v>
      </c>
      <c r="C119" s="68">
        <v>0</v>
      </c>
      <c r="D119" s="68">
        <v>272.3</v>
      </c>
      <c r="E119" s="68">
        <v>211.58</v>
      </c>
      <c r="F119" s="68">
        <v>0</v>
      </c>
      <c r="G119" s="68">
        <f t="shared" si="50"/>
        <v>12.666666666666666</v>
      </c>
      <c r="H119" s="68">
        <v>0</v>
      </c>
      <c r="I119" s="68">
        <f t="shared" si="51"/>
        <v>12.64</v>
      </c>
      <c r="J119" s="72">
        <f t="shared" si="47"/>
        <v>1</v>
      </c>
      <c r="K119" s="72">
        <f t="shared" si="48"/>
        <v>1</v>
      </c>
      <c r="L119" s="72">
        <f t="shared" si="49"/>
        <v>1</v>
      </c>
      <c r="M119" s="72">
        <f t="shared" ca="1" si="39"/>
        <v>0</v>
      </c>
      <c r="N119" s="26"/>
      <c r="O119" s="26"/>
      <c r="P119" s="25"/>
      <c r="Q119" s="25"/>
      <c r="T119" s="22">
        <v>0</v>
      </c>
      <c r="U119" s="74">
        <f t="shared" si="40"/>
        <v>-484</v>
      </c>
      <c r="V119" s="70">
        <f t="shared" si="41"/>
        <v>-484</v>
      </c>
      <c r="W119" s="70"/>
      <c r="X119" s="70">
        <f t="shared" si="42"/>
        <v>532.03441040705002</v>
      </c>
      <c r="Y119" s="70">
        <f t="shared" si="43"/>
        <v>48.034410407050018</v>
      </c>
      <c r="Z119" s="70">
        <f t="shared" si="44"/>
        <v>48</v>
      </c>
      <c r="AA119" s="24">
        <f t="shared" si="45"/>
        <v>48</v>
      </c>
      <c r="AB119" s="67">
        <f t="shared" si="46"/>
        <v>532</v>
      </c>
    </row>
    <row r="120" spans="1:28" ht="15" customHeight="1" x14ac:dyDescent="0.25">
      <c r="A120" s="71">
        <v>384</v>
      </c>
      <c r="B120" s="71">
        <v>384</v>
      </c>
      <c r="C120" s="68">
        <v>0</v>
      </c>
      <c r="D120" s="68">
        <v>272.3</v>
      </c>
      <c r="E120" s="68">
        <v>211.42</v>
      </c>
      <c r="F120" s="68">
        <v>0</v>
      </c>
      <c r="G120" s="68">
        <f t="shared" si="50"/>
        <v>13.789473684210526</v>
      </c>
      <c r="H120" s="68">
        <v>0</v>
      </c>
      <c r="I120" s="68">
        <f t="shared" si="51"/>
        <v>13.789473684210526</v>
      </c>
      <c r="J120" s="72">
        <f t="shared" si="47"/>
        <v>0</v>
      </c>
      <c r="K120" s="72">
        <f t="shared" si="48"/>
        <v>-1</v>
      </c>
      <c r="L120" s="72">
        <f t="shared" si="49"/>
        <v>0</v>
      </c>
      <c r="M120" s="72">
        <f t="shared" ca="1" si="39"/>
        <v>1</v>
      </c>
      <c r="N120" s="26"/>
      <c r="O120" s="26"/>
      <c r="P120" s="25"/>
      <c r="Q120" s="25"/>
      <c r="T120" s="22">
        <v>0</v>
      </c>
      <c r="U120" s="74">
        <f t="shared" si="40"/>
        <v>-384</v>
      </c>
      <c r="V120" s="70">
        <f t="shared" si="41"/>
        <v>-384</v>
      </c>
      <c r="W120" s="70"/>
      <c r="X120" s="70">
        <f t="shared" si="42"/>
        <v>422.10994544691562</v>
      </c>
      <c r="Y120" s="70">
        <f t="shared" si="43"/>
        <v>38.109945446915617</v>
      </c>
      <c r="Z120" s="70">
        <f t="shared" si="44"/>
        <v>38</v>
      </c>
      <c r="AA120" s="24">
        <f t="shared" si="45"/>
        <v>38</v>
      </c>
      <c r="AB120" s="67">
        <f t="shared" si="46"/>
        <v>422</v>
      </c>
    </row>
    <row r="121" spans="1:28" ht="15" customHeight="1" x14ac:dyDescent="0.25">
      <c r="A121" s="71">
        <v>286</v>
      </c>
      <c r="B121" s="71">
        <v>286</v>
      </c>
      <c r="C121" s="68">
        <v>0</v>
      </c>
      <c r="D121" s="68">
        <v>272.3</v>
      </c>
      <c r="E121" s="68">
        <v>211.2</v>
      </c>
      <c r="F121" s="68">
        <v>0</v>
      </c>
      <c r="G121" s="68">
        <f t="shared" si="50"/>
        <v>14.883116883116884</v>
      </c>
      <c r="H121" s="68">
        <v>0</v>
      </c>
      <c r="I121" s="68">
        <f t="shared" si="51"/>
        <v>14.883116883116884</v>
      </c>
      <c r="J121" s="72">
        <f t="shared" si="47"/>
        <v>0</v>
      </c>
      <c r="K121" s="72">
        <f t="shared" si="48"/>
        <v>-1</v>
      </c>
      <c r="L121" s="72">
        <f t="shared" si="49"/>
        <v>0</v>
      </c>
      <c r="M121" s="72">
        <f t="shared" ca="1" si="39"/>
        <v>1</v>
      </c>
      <c r="N121" s="26"/>
      <c r="O121" s="26"/>
      <c r="P121" s="25"/>
      <c r="Q121" s="25"/>
      <c r="T121" s="22">
        <v>0</v>
      </c>
      <c r="U121" s="74">
        <f t="shared" si="40"/>
        <v>-286</v>
      </c>
      <c r="V121" s="70">
        <f t="shared" si="41"/>
        <v>-286</v>
      </c>
      <c r="W121" s="70"/>
      <c r="X121" s="70">
        <f t="shared" si="42"/>
        <v>314.38396978598405</v>
      </c>
      <c r="Y121" s="70">
        <f t="shared" si="43"/>
        <v>28.38396978598405</v>
      </c>
      <c r="Z121" s="70">
        <f t="shared" si="44"/>
        <v>28</v>
      </c>
      <c r="AA121" s="24">
        <f t="shared" si="45"/>
        <v>28</v>
      </c>
      <c r="AB121" s="67">
        <f t="shared" si="46"/>
        <v>314</v>
      </c>
    </row>
    <row r="122" spans="1:28" ht="15" customHeight="1" x14ac:dyDescent="0.25">
      <c r="A122" s="71">
        <v>189</v>
      </c>
      <c r="B122" s="71">
        <v>270</v>
      </c>
      <c r="C122" s="68">
        <v>0</v>
      </c>
      <c r="D122" s="68">
        <v>272.29000000000002</v>
      </c>
      <c r="E122" s="68">
        <v>211.16</v>
      </c>
      <c r="F122" s="68">
        <v>0</v>
      </c>
      <c r="G122" s="68">
        <f t="shared" si="50"/>
        <v>15.935897435897436</v>
      </c>
      <c r="H122" s="68">
        <v>0</v>
      </c>
      <c r="I122" s="68">
        <f t="shared" si="51"/>
        <v>14.897435897435898</v>
      </c>
      <c r="J122" s="72">
        <f t="shared" si="47"/>
        <v>1</v>
      </c>
      <c r="K122" s="72">
        <f t="shared" si="48"/>
        <v>1</v>
      </c>
      <c r="L122" s="72">
        <f t="shared" si="49"/>
        <v>0</v>
      </c>
      <c r="M122" s="72">
        <f t="shared" ca="1" si="39"/>
        <v>1</v>
      </c>
      <c r="N122" s="26"/>
      <c r="O122" s="26"/>
      <c r="P122" s="25"/>
      <c r="Q122" s="25"/>
      <c r="T122" s="22">
        <v>0</v>
      </c>
      <c r="U122" s="74">
        <f t="shared" si="40"/>
        <v>-270</v>
      </c>
      <c r="V122" s="70">
        <f t="shared" si="41"/>
        <v>-270</v>
      </c>
      <c r="W122" s="70"/>
      <c r="X122" s="70">
        <f t="shared" si="42"/>
        <v>296.79605539236258</v>
      </c>
      <c r="Y122" s="70">
        <f t="shared" si="43"/>
        <v>26.796055392362575</v>
      </c>
      <c r="Z122" s="70">
        <f t="shared" si="44"/>
        <v>27</v>
      </c>
      <c r="AA122" s="24">
        <f t="shared" si="45"/>
        <v>27</v>
      </c>
      <c r="AB122" s="67">
        <f t="shared" si="46"/>
        <v>297</v>
      </c>
    </row>
    <row r="123" spans="1:28" ht="15" customHeight="1" x14ac:dyDescent="0.25">
      <c r="A123" s="71">
        <v>216</v>
      </c>
      <c r="B123" s="71">
        <v>270</v>
      </c>
      <c r="C123" s="68">
        <v>0</v>
      </c>
      <c r="D123" s="68">
        <v>272.29000000000002</v>
      </c>
      <c r="E123" s="68">
        <v>211.16</v>
      </c>
      <c r="F123" s="68">
        <v>0</v>
      </c>
      <c r="G123" s="68">
        <f t="shared" si="50"/>
        <v>15.39240506329114</v>
      </c>
      <c r="H123" s="68">
        <v>0</v>
      </c>
      <c r="I123" s="68">
        <f t="shared" si="51"/>
        <v>14.708860759493671</v>
      </c>
      <c r="J123" s="72">
        <f t="shared" si="47"/>
        <v>1</v>
      </c>
      <c r="K123" s="72">
        <f t="shared" si="48"/>
        <v>1</v>
      </c>
      <c r="L123" s="72">
        <f t="shared" si="49"/>
        <v>0</v>
      </c>
      <c r="M123" s="72">
        <f t="shared" ca="1" si="39"/>
        <v>1</v>
      </c>
      <c r="N123" s="26"/>
      <c r="O123" s="26"/>
      <c r="P123" s="25"/>
      <c r="Q123" s="25"/>
      <c r="T123" s="22">
        <v>0</v>
      </c>
      <c r="U123" s="74">
        <f t="shared" si="40"/>
        <v>-270</v>
      </c>
      <c r="V123" s="70">
        <f t="shared" si="41"/>
        <v>-270</v>
      </c>
      <c r="W123" s="70"/>
      <c r="X123" s="70">
        <f t="shared" si="42"/>
        <v>296.79605539236258</v>
      </c>
      <c r="Y123" s="70">
        <f t="shared" si="43"/>
        <v>26.796055392362575</v>
      </c>
      <c r="Z123" s="70">
        <f t="shared" si="44"/>
        <v>27</v>
      </c>
      <c r="AA123" s="24">
        <f t="shared" si="45"/>
        <v>27</v>
      </c>
      <c r="AB123" s="67">
        <f t="shared" si="46"/>
        <v>297</v>
      </c>
    </row>
    <row r="124" spans="1:28" ht="15" customHeight="1" x14ac:dyDescent="0.25">
      <c r="A124" s="71">
        <v>243</v>
      </c>
      <c r="B124" s="71">
        <v>270</v>
      </c>
      <c r="C124" s="68">
        <v>0</v>
      </c>
      <c r="D124" s="68">
        <v>272.27999999999997</v>
      </c>
      <c r="E124" s="68">
        <v>211.16</v>
      </c>
      <c r="F124" s="68">
        <v>0</v>
      </c>
      <c r="G124" s="68">
        <f t="shared" si="50"/>
        <v>14.862500000000001</v>
      </c>
      <c r="H124" s="68">
        <v>0</v>
      </c>
      <c r="I124" s="68">
        <f t="shared" si="51"/>
        <v>14.525</v>
      </c>
      <c r="J124" s="72">
        <f t="shared" si="47"/>
        <v>1</v>
      </c>
      <c r="K124" s="72">
        <f t="shared" si="48"/>
        <v>1</v>
      </c>
      <c r="L124" s="72">
        <f t="shared" si="49"/>
        <v>0</v>
      </c>
      <c r="M124" s="72">
        <f t="shared" ca="1" si="39"/>
        <v>0</v>
      </c>
      <c r="N124" s="26"/>
      <c r="O124" s="26"/>
      <c r="P124" s="25"/>
      <c r="Q124" s="25"/>
      <c r="T124" s="22">
        <v>0</v>
      </c>
      <c r="U124" s="74">
        <f t="shared" si="40"/>
        <v>-270</v>
      </c>
      <c r="V124" s="70">
        <f t="shared" si="41"/>
        <v>-270</v>
      </c>
      <c r="W124" s="70"/>
      <c r="X124" s="70">
        <f t="shared" si="42"/>
        <v>296.79605539236258</v>
      </c>
      <c r="Y124" s="70">
        <f t="shared" si="43"/>
        <v>26.796055392362575</v>
      </c>
      <c r="Z124" s="70">
        <f t="shared" si="44"/>
        <v>27</v>
      </c>
      <c r="AA124" s="24">
        <f t="shared" si="45"/>
        <v>27</v>
      </c>
      <c r="AB124" s="67">
        <f t="shared" si="46"/>
        <v>297</v>
      </c>
    </row>
    <row r="125" spans="1:28" ht="15" customHeight="1" x14ac:dyDescent="0.25">
      <c r="A125" s="71">
        <v>271</v>
      </c>
      <c r="B125" s="71">
        <v>270</v>
      </c>
      <c r="C125" s="68">
        <v>0</v>
      </c>
      <c r="D125" s="68">
        <v>272.27999999999997</v>
      </c>
      <c r="E125" s="68">
        <v>211.16</v>
      </c>
      <c r="F125" s="68">
        <v>0</v>
      </c>
      <c r="G125" s="68">
        <f t="shared" si="50"/>
        <v>14.333333333333334</v>
      </c>
      <c r="H125" s="68">
        <v>0</v>
      </c>
      <c r="I125" s="68">
        <f t="shared" si="51"/>
        <v>14.345679012345679</v>
      </c>
      <c r="J125" s="72">
        <f t="shared" si="47"/>
        <v>1</v>
      </c>
      <c r="K125" s="72">
        <f t="shared" si="48"/>
        <v>1</v>
      </c>
      <c r="L125" s="72">
        <f t="shared" si="49"/>
        <v>0</v>
      </c>
      <c r="M125" s="72">
        <f t="shared" ca="1" si="39"/>
        <v>1</v>
      </c>
      <c r="N125" s="26"/>
      <c r="O125" s="26"/>
      <c r="P125" s="25"/>
      <c r="Q125" s="25"/>
      <c r="T125" s="22">
        <v>0</v>
      </c>
      <c r="U125" s="74">
        <f t="shared" si="40"/>
        <v>-270</v>
      </c>
      <c r="V125" s="70">
        <f t="shared" si="41"/>
        <v>-270</v>
      </c>
      <c r="W125" s="70"/>
      <c r="X125" s="70">
        <f t="shared" si="42"/>
        <v>296.79605539236258</v>
      </c>
      <c r="Y125" s="70">
        <f t="shared" si="43"/>
        <v>26.796055392362575</v>
      </c>
      <c r="Z125" s="70">
        <f t="shared" si="44"/>
        <v>27</v>
      </c>
      <c r="AA125" s="24">
        <f t="shared" si="45"/>
        <v>27</v>
      </c>
      <c r="AB125" s="67">
        <f t="shared" si="46"/>
        <v>297</v>
      </c>
    </row>
    <row r="126" spans="1:28" ht="15" customHeight="1" x14ac:dyDescent="0.25">
      <c r="A126" s="71">
        <v>280</v>
      </c>
      <c r="B126" s="71">
        <v>270</v>
      </c>
      <c r="C126" s="68">
        <v>2.33</v>
      </c>
      <c r="D126" s="68">
        <v>272.27999999999997</v>
      </c>
      <c r="E126" s="68">
        <v>211.16</v>
      </c>
      <c r="F126" s="68">
        <v>0</v>
      </c>
      <c r="G126" s="68">
        <f t="shared" si="50"/>
        <v>14.048780487804878</v>
      </c>
      <c r="H126" s="68">
        <v>0</v>
      </c>
      <c r="I126" s="68">
        <f t="shared" si="51"/>
        <v>14.170731707317072</v>
      </c>
      <c r="J126" s="72">
        <f t="shared" si="47"/>
        <v>1</v>
      </c>
      <c r="K126" s="72">
        <f t="shared" si="48"/>
        <v>1</v>
      </c>
      <c r="L126" s="72">
        <f t="shared" si="49"/>
        <v>1</v>
      </c>
      <c r="M126" s="72">
        <f t="shared" ca="1" si="39"/>
        <v>0</v>
      </c>
      <c r="N126" s="26"/>
      <c r="O126" s="26"/>
      <c r="P126" s="25"/>
      <c r="Q126" s="25"/>
      <c r="T126" s="22">
        <v>0</v>
      </c>
      <c r="U126" s="74">
        <f t="shared" si="40"/>
        <v>-270</v>
      </c>
      <c r="V126" s="70">
        <f t="shared" si="41"/>
        <v>-270</v>
      </c>
      <c r="W126" s="70"/>
      <c r="X126" s="70">
        <f t="shared" si="42"/>
        <v>296.79605539236258</v>
      </c>
      <c r="Y126" s="70">
        <f t="shared" si="43"/>
        <v>26.796055392362575</v>
      </c>
      <c r="Z126" s="70">
        <f t="shared" si="44"/>
        <v>27</v>
      </c>
      <c r="AA126" s="24">
        <f t="shared" si="45"/>
        <v>27</v>
      </c>
      <c r="AB126" s="67">
        <f t="shared" si="46"/>
        <v>297</v>
      </c>
    </row>
    <row r="127" spans="1:28" ht="15" customHeight="1" x14ac:dyDescent="0.25">
      <c r="A127" s="71">
        <v>289</v>
      </c>
      <c r="B127" s="71">
        <v>270</v>
      </c>
      <c r="C127" s="68">
        <v>2.41</v>
      </c>
      <c r="D127" s="68">
        <v>272.29000000000002</v>
      </c>
      <c r="E127" s="68">
        <v>211.16</v>
      </c>
      <c r="F127" s="68">
        <v>0</v>
      </c>
      <c r="G127" s="68">
        <f t="shared" si="50"/>
        <v>13.771084337349398</v>
      </c>
      <c r="H127" s="68">
        <v>0</v>
      </c>
      <c r="I127" s="68">
        <f t="shared" si="51"/>
        <v>14</v>
      </c>
      <c r="J127" s="72">
        <f t="shared" si="47"/>
        <v>1</v>
      </c>
      <c r="K127" s="72">
        <f t="shared" si="48"/>
        <v>1</v>
      </c>
      <c r="L127" s="72">
        <f t="shared" si="49"/>
        <v>1</v>
      </c>
      <c r="M127" s="72">
        <f t="shared" ca="1" si="39"/>
        <v>1</v>
      </c>
      <c r="N127" s="26"/>
      <c r="O127" s="26"/>
      <c r="P127" s="25"/>
      <c r="Q127" s="25"/>
      <c r="T127" s="22">
        <v>0</v>
      </c>
      <c r="U127" s="74">
        <f t="shared" si="40"/>
        <v>-270</v>
      </c>
      <c r="V127" s="70">
        <f t="shared" si="41"/>
        <v>-270</v>
      </c>
      <c r="W127" s="70"/>
      <c r="X127" s="70">
        <f t="shared" si="42"/>
        <v>296.79605539236258</v>
      </c>
      <c r="Y127" s="70">
        <f t="shared" si="43"/>
        <v>26.796055392362575</v>
      </c>
      <c r="Z127" s="70">
        <f t="shared" si="44"/>
        <v>27</v>
      </c>
      <c r="AA127" s="24">
        <f t="shared" si="45"/>
        <v>27</v>
      </c>
      <c r="AB127" s="67">
        <f t="shared" si="46"/>
        <v>297</v>
      </c>
    </row>
    <row r="128" spans="1:28" ht="15" customHeight="1" x14ac:dyDescent="0.25">
      <c r="A128" s="71">
        <v>298</v>
      </c>
      <c r="B128" s="71">
        <v>270</v>
      </c>
      <c r="C128" s="68">
        <v>2.4900000000000002</v>
      </c>
      <c r="D128" s="68">
        <v>272.29000000000002</v>
      </c>
      <c r="E128" s="68">
        <v>211.16</v>
      </c>
      <c r="F128" s="68">
        <v>0</v>
      </c>
      <c r="G128" s="68">
        <f t="shared" si="50"/>
        <v>13.5</v>
      </c>
      <c r="H128" s="68">
        <v>0</v>
      </c>
      <c r="I128" s="68">
        <f t="shared" si="51"/>
        <v>13.833333333333334</v>
      </c>
      <c r="J128" s="72">
        <f t="shared" si="47"/>
        <v>1</v>
      </c>
      <c r="K128" s="72">
        <f t="shared" si="48"/>
        <v>1</v>
      </c>
      <c r="L128" s="72">
        <f t="shared" si="49"/>
        <v>1</v>
      </c>
      <c r="M128" s="72">
        <f t="shared" ca="1" si="39"/>
        <v>1</v>
      </c>
      <c r="N128" s="26"/>
      <c r="O128" s="26"/>
      <c r="P128" s="25"/>
      <c r="Q128" s="25"/>
      <c r="T128" s="22">
        <v>0</v>
      </c>
      <c r="U128" s="74">
        <f t="shared" si="40"/>
        <v>-270</v>
      </c>
      <c r="V128" s="70">
        <f t="shared" si="41"/>
        <v>-270</v>
      </c>
      <c r="W128" s="70"/>
      <c r="X128" s="70">
        <f t="shared" si="42"/>
        <v>296.79605539236258</v>
      </c>
      <c r="Y128" s="70">
        <f t="shared" si="43"/>
        <v>26.796055392362575</v>
      </c>
      <c r="Z128" s="70">
        <f t="shared" si="44"/>
        <v>27</v>
      </c>
      <c r="AA128" s="24">
        <f t="shared" si="45"/>
        <v>27</v>
      </c>
      <c r="AB128" s="67">
        <f t="shared" si="46"/>
        <v>297</v>
      </c>
    </row>
    <row r="129" spans="1:28" ht="15" customHeight="1" x14ac:dyDescent="0.25">
      <c r="A129" s="71">
        <v>281</v>
      </c>
      <c r="B129" s="71">
        <v>270</v>
      </c>
      <c r="C129" s="68">
        <v>2.34</v>
      </c>
      <c r="D129" s="68">
        <v>272.29000000000002</v>
      </c>
      <c r="E129" s="68">
        <v>211.16</v>
      </c>
      <c r="F129" s="68">
        <v>0</v>
      </c>
      <c r="G129" s="68">
        <f t="shared" si="50"/>
        <v>13.541176470588235</v>
      </c>
      <c r="H129" s="68">
        <v>0</v>
      </c>
      <c r="I129" s="68">
        <f t="shared" si="51"/>
        <v>13.670588235294117</v>
      </c>
      <c r="J129" s="72">
        <f t="shared" si="47"/>
        <v>1</v>
      </c>
      <c r="K129" s="72">
        <f t="shared" si="48"/>
        <v>1</v>
      </c>
      <c r="L129" s="72">
        <f t="shared" si="49"/>
        <v>1</v>
      </c>
      <c r="M129" s="72">
        <f t="shared" ca="1" si="39"/>
        <v>0</v>
      </c>
      <c r="N129" s="26"/>
      <c r="O129" s="26"/>
      <c r="P129" s="25"/>
      <c r="Q129" s="25"/>
      <c r="T129" s="22">
        <v>0</v>
      </c>
      <c r="U129" s="74">
        <f t="shared" si="40"/>
        <v>-270</v>
      </c>
      <c r="V129" s="70">
        <f t="shared" si="41"/>
        <v>-270</v>
      </c>
      <c r="W129" s="70"/>
      <c r="X129" s="70">
        <f t="shared" si="42"/>
        <v>296.79605539236258</v>
      </c>
      <c r="Y129" s="70">
        <f t="shared" si="43"/>
        <v>26.796055392362575</v>
      </c>
      <c r="Z129" s="70">
        <f t="shared" si="44"/>
        <v>27</v>
      </c>
      <c r="AA129" s="24">
        <f t="shared" si="45"/>
        <v>27</v>
      </c>
      <c r="AB129" s="67">
        <f t="shared" si="46"/>
        <v>297</v>
      </c>
    </row>
    <row r="130" spans="1:28" ht="15" customHeight="1" x14ac:dyDescent="0.25">
      <c r="A130" s="71">
        <v>263</v>
      </c>
      <c r="B130" s="71">
        <v>270</v>
      </c>
      <c r="C130" s="68">
        <v>2.19</v>
      </c>
      <c r="D130" s="68">
        <v>272.29000000000002</v>
      </c>
      <c r="E130" s="68">
        <v>211.16</v>
      </c>
      <c r="F130" s="68">
        <v>0</v>
      </c>
      <c r="G130" s="68">
        <f t="shared" si="50"/>
        <v>13.593023255813954</v>
      </c>
      <c r="H130" s="68">
        <v>0</v>
      </c>
      <c r="I130" s="68">
        <f t="shared" si="51"/>
        <v>13.511627906976743</v>
      </c>
      <c r="J130" s="72">
        <f t="shared" si="47"/>
        <v>1</v>
      </c>
      <c r="K130" s="72">
        <f t="shared" si="48"/>
        <v>1</v>
      </c>
      <c r="L130" s="72">
        <f t="shared" si="49"/>
        <v>1</v>
      </c>
      <c r="M130" s="72">
        <f t="shared" ca="1" si="39"/>
        <v>1</v>
      </c>
      <c r="N130" s="26"/>
      <c r="O130" s="26"/>
      <c r="P130" s="25"/>
      <c r="Q130" s="25"/>
      <c r="T130" s="22">
        <v>0</v>
      </c>
      <c r="U130" s="74">
        <f t="shared" ref="U130:U134" si="52">T130-B130</f>
        <v>-270</v>
      </c>
      <c r="V130" s="70">
        <f t="shared" ref="V130:V134" si="53">ROUND(U130,0)</f>
        <v>-270</v>
      </c>
      <c r="W130" s="70"/>
      <c r="X130" s="70">
        <f t="shared" si="42"/>
        <v>296.79605539236258</v>
      </c>
      <c r="Y130" s="70">
        <f t="shared" ref="Y130:Y134" si="54">X130-B130</f>
        <v>26.796055392362575</v>
      </c>
      <c r="Z130" s="70">
        <f t="shared" ref="Z130:Z134" si="55">ROUND(Y130,0)</f>
        <v>27</v>
      </c>
      <c r="AA130" s="24">
        <f t="shared" ref="AA130:AA134" si="56">IF(V130&gt;=0,V130,Z130)</f>
        <v>27</v>
      </c>
      <c r="AB130" s="67">
        <f t="shared" ref="AB130:AB134" si="57">B130+AA130</f>
        <v>297</v>
      </c>
    </row>
    <row r="131" spans="1:28" ht="15" customHeight="1" x14ac:dyDescent="0.25">
      <c r="A131" s="71">
        <v>245</v>
      </c>
      <c r="B131" s="71">
        <v>270</v>
      </c>
      <c r="C131" s="68">
        <v>0</v>
      </c>
      <c r="D131" s="68">
        <v>272.29000000000002</v>
      </c>
      <c r="E131" s="68">
        <v>211.16</v>
      </c>
      <c r="F131" s="68">
        <v>0</v>
      </c>
      <c r="G131" s="68">
        <f t="shared" si="50"/>
        <v>13.64367816091954</v>
      </c>
      <c r="H131" s="68">
        <v>0</v>
      </c>
      <c r="I131" s="68">
        <f t="shared" si="51"/>
        <v>13.35632183908046</v>
      </c>
      <c r="J131" s="72">
        <f t="shared" si="47"/>
        <v>1</v>
      </c>
      <c r="K131" s="72">
        <f t="shared" si="48"/>
        <v>1</v>
      </c>
      <c r="L131" s="72">
        <f t="shared" si="49"/>
        <v>1</v>
      </c>
      <c r="M131" s="72">
        <f t="shared" ca="1" si="39"/>
        <v>0</v>
      </c>
      <c r="N131" s="26"/>
      <c r="O131" s="26"/>
      <c r="P131" s="25"/>
      <c r="Q131" s="25"/>
      <c r="T131" s="22">
        <v>0</v>
      </c>
      <c r="U131" s="74">
        <f t="shared" si="52"/>
        <v>-270</v>
      </c>
      <c r="V131" s="70">
        <f t="shared" si="53"/>
        <v>-270</v>
      </c>
      <c r="W131" s="70"/>
      <c r="X131" s="70">
        <f t="shared" si="42"/>
        <v>296.79605539236258</v>
      </c>
      <c r="Y131" s="70">
        <f t="shared" si="54"/>
        <v>26.796055392362575</v>
      </c>
      <c r="Z131" s="70">
        <f t="shared" si="55"/>
        <v>27</v>
      </c>
      <c r="AA131" s="24">
        <f t="shared" si="56"/>
        <v>27</v>
      </c>
      <c r="AB131" s="67">
        <f t="shared" si="57"/>
        <v>297</v>
      </c>
    </row>
    <row r="132" spans="1:28" ht="15" customHeight="1" x14ac:dyDescent="0.25">
      <c r="A132" s="71">
        <v>245</v>
      </c>
      <c r="B132" s="71">
        <v>270</v>
      </c>
      <c r="C132" s="68">
        <v>0</v>
      </c>
      <c r="D132" s="68">
        <v>272.29000000000002</v>
      </c>
      <c r="E132" s="68">
        <v>211.16</v>
      </c>
      <c r="F132" s="68">
        <v>0</v>
      </c>
      <c r="G132" s="68">
        <f t="shared" si="50"/>
        <v>13.488636363636363</v>
      </c>
      <c r="H132" s="68">
        <v>0</v>
      </c>
      <c r="I132" s="68">
        <f t="shared" si="51"/>
        <v>13.204545454545455</v>
      </c>
      <c r="J132" s="72">
        <f t="shared" si="47"/>
        <v>1</v>
      </c>
      <c r="K132" s="72">
        <f t="shared" si="48"/>
        <v>1</v>
      </c>
      <c r="L132" s="72">
        <f t="shared" si="49"/>
        <v>1</v>
      </c>
      <c r="M132" s="72">
        <f t="shared" ca="1" si="39"/>
        <v>0</v>
      </c>
      <c r="N132" s="26"/>
      <c r="O132" s="26"/>
      <c r="P132" s="25"/>
      <c r="Q132" s="25"/>
      <c r="T132" s="22">
        <v>0</v>
      </c>
      <c r="U132" s="74">
        <f t="shared" si="52"/>
        <v>-270</v>
      </c>
      <c r="V132" s="70">
        <f t="shared" si="53"/>
        <v>-270</v>
      </c>
      <c r="W132" s="70"/>
      <c r="X132" s="70">
        <f t="shared" si="42"/>
        <v>296.79605539236258</v>
      </c>
      <c r="Y132" s="70">
        <f t="shared" si="54"/>
        <v>26.796055392362575</v>
      </c>
      <c r="Z132" s="70">
        <f t="shared" si="55"/>
        <v>27</v>
      </c>
      <c r="AA132" s="24">
        <f t="shared" si="56"/>
        <v>27</v>
      </c>
      <c r="AB132" s="67">
        <f t="shared" si="57"/>
        <v>297</v>
      </c>
    </row>
    <row r="133" spans="1:28" ht="15" customHeight="1" x14ac:dyDescent="0.25">
      <c r="A133" s="71">
        <v>245</v>
      </c>
      <c r="B133" s="71">
        <v>270</v>
      </c>
      <c r="C133" s="68">
        <v>0</v>
      </c>
      <c r="D133" s="68">
        <v>272.27999999999997</v>
      </c>
      <c r="E133" s="68">
        <v>211.16</v>
      </c>
      <c r="F133" s="68">
        <v>0</v>
      </c>
      <c r="G133" s="68">
        <f t="shared" si="50"/>
        <v>13.337078651685394</v>
      </c>
      <c r="H133" s="68">
        <v>0</v>
      </c>
      <c r="I133" s="68">
        <f t="shared" si="51"/>
        <v>13.056179775280899</v>
      </c>
      <c r="J133" s="72">
        <f t="shared" si="47"/>
        <v>1</v>
      </c>
      <c r="K133" s="72">
        <f t="shared" si="48"/>
        <v>1</v>
      </c>
      <c r="L133" s="72">
        <f t="shared" si="49"/>
        <v>1</v>
      </c>
      <c r="M133" s="72">
        <f t="shared" ca="1" si="39"/>
        <v>1</v>
      </c>
      <c r="N133" s="26"/>
      <c r="O133" s="26"/>
      <c r="P133" s="25"/>
      <c r="Q133" s="25"/>
      <c r="T133" s="22">
        <v>0</v>
      </c>
      <c r="U133" s="74">
        <f t="shared" si="52"/>
        <v>-270</v>
      </c>
      <c r="V133" s="70">
        <f t="shared" si="53"/>
        <v>-270</v>
      </c>
      <c r="W133" s="70"/>
      <c r="X133" s="70">
        <f t="shared" si="42"/>
        <v>296.79605539236258</v>
      </c>
      <c r="Y133" s="70">
        <f t="shared" si="54"/>
        <v>26.796055392362575</v>
      </c>
      <c r="Z133" s="70">
        <f t="shared" si="55"/>
        <v>27</v>
      </c>
      <c r="AA133" s="24">
        <f t="shared" si="56"/>
        <v>27</v>
      </c>
      <c r="AB133" s="67">
        <f t="shared" si="57"/>
        <v>297</v>
      </c>
    </row>
    <row r="134" spans="1:28" ht="15" customHeight="1" x14ac:dyDescent="0.25">
      <c r="A134" s="71">
        <v>245</v>
      </c>
      <c r="B134" s="71">
        <v>270</v>
      </c>
      <c r="C134" s="68">
        <v>0</v>
      </c>
      <c r="D134" s="68">
        <v>272.27999999999997</v>
      </c>
      <c r="E134" s="68">
        <v>211.16</v>
      </c>
      <c r="F134" s="68">
        <v>0</v>
      </c>
      <c r="G134" s="68">
        <f t="shared" si="50"/>
        <v>13.188888888888888</v>
      </c>
      <c r="H134" s="68">
        <v>0</v>
      </c>
      <c r="I134" s="68">
        <f t="shared" si="51"/>
        <v>12.911111111111111</v>
      </c>
      <c r="J134" s="72">
        <f t="shared" si="47"/>
        <v>1</v>
      </c>
      <c r="K134" s="72">
        <f t="shared" si="48"/>
        <v>1</v>
      </c>
      <c r="L134" s="72">
        <f t="shared" si="49"/>
        <v>1</v>
      </c>
      <c r="M134" s="72">
        <f t="shared" ca="1" si="39"/>
        <v>1</v>
      </c>
      <c r="N134" s="26"/>
      <c r="O134" s="26"/>
      <c r="P134" s="25"/>
      <c r="Q134" s="25"/>
      <c r="T134" s="22">
        <v>0</v>
      </c>
      <c r="U134" s="74">
        <f t="shared" si="52"/>
        <v>-270</v>
      </c>
      <c r="V134" s="70">
        <f t="shared" si="53"/>
        <v>-270</v>
      </c>
      <c r="W134" s="70"/>
      <c r="X134" s="70">
        <f t="shared" si="42"/>
        <v>296.79605539236258</v>
      </c>
      <c r="Y134" s="70">
        <f t="shared" si="54"/>
        <v>26.796055392362575</v>
      </c>
      <c r="Z134" s="70">
        <f t="shared" si="55"/>
        <v>27</v>
      </c>
      <c r="AA134" s="24">
        <f t="shared" si="56"/>
        <v>27</v>
      </c>
      <c r="AB134" s="67">
        <f t="shared" si="57"/>
        <v>297</v>
      </c>
    </row>
    <row r="135" spans="1:28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  <c r="U135" s="74"/>
      <c r="V135" s="70"/>
      <c r="W135" s="70"/>
      <c r="X135" s="70"/>
      <c r="Y135" s="70"/>
      <c r="Z135" s="70"/>
      <c r="AA135" s="24"/>
    </row>
    <row r="136" spans="1:28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  <c r="U136" s="74"/>
      <c r="V136" s="70"/>
      <c r="W136" s="70"/>
      <c r="X136" s="70"/>
      <c r="Y136" s="70"/>
      <c r="Z136" s="70"/>
      <c r="AA136" s="24"/>
    </row>
    <row r="137" spans="1:28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  <c r="U137" s="74"/>
      <c r="V137" s="70"/>
      <c r="W137" s="70"/>
      <c r="X137" s="70"/>
      <c r="Y137" s="70"/>
      <c r="Z137" s="70"/>
      <c r="AA137" s="24"/>
    </row>
    <row r="138" spans="1:28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  <c r="U138" s="74"/>
      <c r="V138" s="70"/>
      <c r="W138" s="70"/>
      <c r="X138" s="70"/>
      <c r="Y138" s="70"/>
      <c r="Z138" s="70"/>
      <c r="AA138" s="24"/>
    </row>
    <row r="139" spans="1:28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  <c r="U139" s="74"/>
      <c r="V139" s="70"/>
      <c r="W139" s="70"/>
      <c r="X139" s="70"/>
      <c r="Y139" s="70"/>
      <c r="Z139" s="70"/>
      <c r="AA139" s="24"/>
    </row>
    <row r="140" spans="1:28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  <c r="U140" s="74"/>
      <c r="V140" s="70"/>
      <c r="W140" s="70"/>
      <c r="X140" s="70"/>
      <c r="Y140" s="70"/>
      <c r="Z140" s="70"/>
      <c r="AA140" s="24"/>
    </row>
    <row r="141" spans="1:28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  <c r="U141" s="74"/>
      <c r="V141" s="70"/>
      <c r="W141" s="70"/>
      <c r="X141" s="70"/>
      <c r="Y141" s="70"/>
      <c r="Z141" s="70"/>
      <c r="AA141" s="24"/>
    </row>
    <row r="142" spans="1:28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  <c r="U142" s="74"/>
      <c r="V142" s="70"/>
      <c r="W142" s="70"/>
      <c r="X142" s="70"/>
      <c r="Y142" s="70"/>
      <c r="Z142" s="70"/>
      <c r="AA142" s="24"/>
    </row>
    <row r="143" spans="1:28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  <c r="U143" s="74"/>
      <c r="V143" s="70"/>
      <c r="W143" s="70"/>
      <c r="X143" s="70"/>
      <c r="Y143" s="70"/>
      <c r="Z143" s="70"/>
      <c r="AA143" s="24"/>
    </row>
    <row r="144" spans="1:28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6"/>
      <c r="O144" s="26"/>
      <c r="P144" s="25"/>
      <c r="Q144" s="25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6"/>
      <c r="O145" s="26"/>
      <c r="P145" s="25"/>
      <c r="Q145" s="25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5"/>
      <c r="O146" s="25"/>
      <c r="P146" s="25"/>
      <c r="Q146" s="25"/>
      <c r="U146" s="74"/>
      <c r="V146" s="70"/>
      <c r="W146" s="70"/>
      <c r="X146" s="70"/>
      <c r="Y146" s="70"/>
      <c r="Z146" s="70"/>
      <c r="AA146" s="24"/>
    </row>
    <row r="147" spans="1:2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5"/>
      <c r="O147" s="25"/>
      <c r="P147" s="25"/>
      <c r="Q147" s="25"/>
      <c r="U147" s="74"/>
      <c r="V147" s="70"/>
      <c r="W147" s="70"/>
      <c r="X147" s="70"/>
      <c r="Y147" s="70"/>
      <c r="Z147" s="70"/>
      <c r="AA147" s="24"/>
    </row>
    <row r="148" spans="1:2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5"/>
      <c r="O148" s="25"/>
      <c r="P148" s="25"/>
      <c r="Q148" s="25"/>
      <c r="U148" s="74"/>
      <c r="V148" s="70"/>
      <c r="W148" s="70"/>
      <c r="X148" s="70"/>
      <c r="Y148" s="70"/>
      <c r="Z148" s="70"/>
      <c r="AA148" s="24"/>
    </row>
    <row r="149" spans="1:2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5"/>
      <c r="O149" s="25"/>
      <c r="P149" s="25"/>
      <c r="Q149" s="25"/>
      <c r="U149" s="74"/>
      <c r="V149" s="70"/>
      <c r="W149" s="70"/>
      <c r="X149" s="70"/>
      <c r="Y149" s="70"/>
      <c r="Z149" s="70"/>
      <c r="AA149" s="24"/>
    </row>
    <row r="150" spans="1:27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5"/>
      <c r="O150" s="25"/>
      <c r="P150" s="25"/>
      <c r="Q150" s="25"/>
      <c r="U150" s="74"/>
      <c r="V150" s="70"/>
      <c r="W150" s="70"/>
      <c r="X150" s="70"/>
      <c r="Y150" s="70"/>
      <c r="Z150" s="70"/>
      <c r="AA150" s="24"/>
    </row>
    <row r="151" spans="1:27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5"/>
      <c r="O151" s="25"/>
      <c r="P151" s="25"/>
      <c r="Q151" s="25"/>
      <c r="U151" s="74"/>
      <c r="V151" s="70"/>
      <c r="W151" s="70"/>
      <c r="X151" s="70"/>
      <c r="Y151" s="70"/>
      <c r="Z151" s="70"/>
      <c r="AA151" s="24"/>
    </row>
    <row r="152" spans="1:27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5"/>
      <c r="O152" s="25"/>
      <c r="P152" s="25"/>
      <c r="Q152" s="25"/>
      <c r="U152" s="74"/>
      <c r="V152" s="70"/>
      <c r="W152" s="70"/>
      <c r="X152" s="70"/>
      <c r="Y152" s="70"/>
      <c r="Z152" s="70"/>
      <c r="AA152" s="24"/>
    </row>
    <row r="153" spans="1:27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5"/>
      <c r="O153" s="25"/>
      <c r="P153" s="25"/>
      <c r="Q153" s="25"/>
      <c r="U153" s="74"/>
      <c r="V153" s="70"/>
      <c r="W153" s="70"/>
      <c r="X153" s="70"/>
      <c r="Y153" s="70"/>
      <c r="Z153" s="70"/>
      <c r="AA153" s="24"/>
    </row>
    <row r="154" spans="1:27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5"/>
      <c r="O154" s="25"/>
      <c r="P154" s="25"/>
      <c r="Q154" s="25"/>
      <c r="U154" s="74"/>
      <c r="V154" s="70"/>
      <c r="W154" s="70"/>
      <c r="X154" s="70"/>
      <c r="Y154" s="70"/>
      <c r="Z154" s="70"/>
      <c r="AA154" s="24"/>
    </row>
    <row r="155" spans="1:27" ht="15" customHeight="1" x14ac:dyDescent="0.2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U155" s="74"/>
      <c r="V155" s="70"/>
      <c r="W155" s="70"/>
      <c r="X155" s="70"/>
      <c r="Y155" s="70"/>
      <c r="Z155" s="70"/>
      <c r="AA155" s="24"/>
    </row>
    <row r="156" spans="1:27" ht="15" customHeight="1" x14ac:dyDescent="0.2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U156" s="74"/>
      <c r="V156" s="70"/>
      <c r="W156" s="70"/>
      <c r="X156" s="70"/>
      <c r="Y156" s="70"/>
      <c r="Z156" s="70"/>
      <c r="AA156" s="24"/>
    </row>
    <row r="157" spans="1:27" ht="15" customHeight="1" x14ac:dyDescent="0.2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U157" s="74"/>
      <c r="V157" s="70"/>
      <c r="W157" s="70"/>
      <c r="X157" s="70"/>
      <c r="Y157" s="70"/>
      <c r="Z157" s="70"/>
      <c r="AA157" s="24"/>
    </row>
    <row r="158" spans="1:27" ht="15" customHeight="1" x14ac:dyDescent="0.2">
      <c r="A158" s="71"/>
      <c r="B158" s="71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U158" s="74"/>
      <c r="V158" s="70"/>
      <c r="W158" s="70"/>
      <c r="X158" s="70"/>
      <c r="Y158" s="70"/>
      <c r="Z158" s="70"/>
      <c r="AA158" s="24"/>
    </row>
    <row r="159" spans="1:27" ht="15" customHeight="1" x14ac:dyDescent="0.2">
      <c r="A159" s="71"/>
      <c r="B159" s="71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U159" s="74"/>
      <c r="V159" s="70"/>
      <c r="W159" s="70"/>
      <c r="X159" s="70"/>
      <c r="Y159" s="70"/>
      <c r="Z159" s="70"/>
      <c r="AA159" s="24"/>
    </row>
    <row r="160" spans="1:27" ht="15" customHeight="1" x14ac:dyDescent="0.2">
      <c r="A160" s="71"/>
      <c r="B160" s="71"/>
      <c r="C160" s="68"/>
      <c r="D160" s="68"/>
      <c r="E160" s="68"/>
      <c r="F160" s="68"/>
      <c r="G160" s="68"/>
      <c r="H160" s="68"/>
      <c r="I160" s="68"/>
      <c r="J160" s="72"/>
      <c r="K160" s="72"/>
      <c r="L160" s="72"/>
      <c r="M160" s="72"/>
      <c r="U160" s="74"/>
      <c r="V160" s="70"/>
      <c r="W160" s="70"/>
      <c r="X160" s="70"/>
      <c r="Y160" s="70"/>
      <c r="Z160" s="70"/>
      <c r="AA160" s="24"/>
    </row>
    <row r="161" spans="1:27" ht="15" customHeight="1" x14ac:dyDescent="0.2">
      <c r="A161" s="71"/>
      <c r="B161" s="71"/>
      <c r="C161" s="68"/>
      <c r="D161" s="68"/>
      <c r="E161" s="68"/>
      <c r="F161" s="68"/>
      <c r="G161" s="68"/>
      <c r="H161" s="68"/>
      <c r="I161" s="68"/>
      <c r="J161" s="72"/>
      <c r="K161" s="72"/>
      <c r="L161" s="72"/>
      <c r="M161" s="72"/>
      <c r="U161" s="74"/>
      <c r="V161" s="70"/>
      <c r="W161" s="70"/>
      <c r="X161" s="70"/>
      <c r="Y161" s="70"/>
      <c r="Z161" s="70"/>
      <c r="AA161" s="24"/>
    </row>
    <row r="162" spans="1:27" ht="15" customHeight="1" x14ac:dyDescent="0.2">
      <c r="A162" s="71"/>
      <c r="B162" s="71"/>
      <c r="C162" s="68"/>
      <c r="D162" s="68"/>
      <c r="E162" s="68"/>
      <c r="F162" s="68"/>
      <c r="G162" s="68"/>
      <c r="H162" s="68"/>
      <c r="I162" s="68"/>
      <c r="J162" s="72"/>
      <c r="K162" s="72"/>
      <c r="L162" s="72"/>
      <c r="M162" s="72"/>
      <c r="U162" s="74"/>
      <c r="V162" s="70"/>
      <c r="W162" s="70"/>
      <c r="X162" s="70"/>
      <c r="Y162" s="70"/>
      <c r="Z162" s="70"/>
      <c r="AA162" s="24"/>
    </row>
    <row r="163" spans="1:27" ht="15" customHeight="1" x14ac:dyDescent="0.2">
      <c r="A163" s="71"/>
      <c r="B163" s="71"/>
      <c r="C163" s="68"/>
      <c r="D163" s="68"/>
      <c r="E163" s="68"/>
      <c r="F163" s="68"/>
      <c r="G163" s="68"/>
      <c r="H163" s="68"/>
      <c r="I163" s="68"/>
      <c r="J163" s="72"/>
      <c r="K163" s="72"/>
      <c r="L163" s="72"/>
      <c r="M163" s="72"/>
      <c r="U163" s="74"/>
      <c r="V163" s="70"/>
      <c r="W163" s="70"/>
      <c r="X163" s="70"/>
      <c r="Y163" s="70"/>
      <c r="Z163" s="70"/>
      <c r="AA163" s="24"/>
    </row>
    <row r="164" spans="1:27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U164" s="74"/>
      <c r="V164" s="70"/>
      <c r="W164" s="70"/>
      <c r="X164" s="70"/>
      <c r="Y164" s="70"/>
      <c r="Z164" s="70"/>
      <c r="AA164" s="24"/>
    </row>
    <row r="165" spans="1:27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U165" s="74"/>
      <c r="V165" s="70"/>
      <c r="W165" s="70"/>
      <c r="X165" s="70"/>
      <c r="Y165" s="70"/>
      <c r="Z165" s="70"/>
      <c r="AA165" s="24"/>
    </row>
    <row r="166" spans="1:27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U166" s="74"/>
      <c r="V166" s="70"/>
      <c r="W166" s="70"/>
      <c r="X166" s="70"/>
      <c r="Y166" s="70"/>
      <c r="Z166" s="70"/>
      <c r="AA166" s="24"/>
    </row>
    <row r="167" spans="1:27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U167" s="74"/>
      <c r="V167" s="70"/>
      <c r="W167" s="70"/>
      <c r="X167" s="70"/>
      <c r="Y167" s="70"/>
      <c r="Z167" s="70"/>
      <c r="AA167" s="24"/>
    </row>
    <row r="168" spans="1:27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U168" s="74"/>
      <c r="V168" s="70"/>
      <c r="W168" s="70"/>
      <c r="X168" s="70"/>
      <c r="Y168" s="70"/>
      <c r="Z168" s="70"/>
      <c r="AA168" s="24"/>
    </row>
    <row r="169" spans="1:27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U169" s="74"/>
      <c r="V169" s="70"/>
      <c r="W169" s="70"/>
      <c r="X169" s="70"/>
      <c r="Y169" s="70"/>
      <c r="Z169" s="70"/>
      <c r="AA169" s="24"/>
    </row>
    <row r="170" spans="1:27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U170" s="74"/>
      <c r="V170" s="70"/>
      <c r="W170" s="70"/>
      <c r="X170" s="70"/>
      <c r="Y170" s="70"/>
      <c r="Z170" s="70"/>
      <c r="AA170" s="24"/>
    </row>
    <row r="171" spans="1:27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U171" s="74"/>
      <c r="V171" s="70"/>
      <c r="W171" s="70"/>
      <c r="X171" s="70"/>
      <c r="Y171" s="70"/>
      <c r="Z171" s="70"/>
      <c r="AA171" s="24"/>
    </row>
    <row r="172" spans="1:27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U172" s="74"/>
      <c r="V172" s="70"/>
      <c r="W172" s="70"/>
      <c r="X172" s="70"/>
      <c r="Y172" s="70"/>
      <c r="Z172" s="70"/>
      <c r="AA172" s="24"/>
    </row>
    <row r="173" spans="1:27" x14ac:dyDescent="0.2">
      <c r="U173" s="74"/>
      <c r="V173" s="70"/>
      <c r="W173" s="70"/>
      <c r="X173" s="70"/>
      <c r="Y173" s="70"/>
      <c r="Z173" s="70"/>
      <c r="AA173" s="24"/>
    </row>
    <row r="174" spans="1:27" x14ac:dyDescent="0.2">
      <c r="U174" s="74"/>
      <c r="V174" s="70"/>
      <c r="W174" s="70"/>
      <c r="X174" s="70"/>
      <c r="Y174" s="70"/>
      <c r="Z174" s="70"/>
      <c r="AA174" s="24"/>
    </row>
    <row r="175" spans="1:27" x14ac:dyDescent="0.2">
      <c r="U175" s="74"/>
      <c r="V175" s="70"/>
      <c r="W175" s="70"/>
      <c r="X175" s="70"/>
      <c r="Y175" s="70"/>
      <c r="Z175" s="70"/>
      <c r="AA175" s="24"/>
    </row>
    <row r="176" spans="1:27" x14ac:dyDescent="0.2">
      <c r="U176" s="74"/>
      <c r="V176" s="70"/>
      <c r="W176" s="70"/>
      <c r="X176" s="70"/>
      <c r="Y176" s="70"/>
      <c r="Z176" s="70"/>
      <c r="AA176" s="24"/>
    </row>
    <row r="177" spans="21:27" x14ac:dyDescent="0.2">
      <c r="U177" s="74"/>
      <c r="V177" s="70"/>
      <c r="W177" s="70"/>
      <c r="X177" s="70"/>
      <c r="Y177" s="70"/>
      <c r="Z177" s="70"/>
      <c r="AA177" s="24"/>
    </row>
    <row r="178" spans="21:27" x14ac:dyDescent="0.2">
      <c r="U178" s="74"/>
      <c r="V178" s="70"/>
      <c r="W178" s="70"/>
      <c r="X178" s="70"/>
      <c r="Y178" s="70"/>
      <c r="Z178" s="70"/>
      <c r="AA178" s="24"/>
    </row>
    <row r="179" spans="21:27" x14ac:dyDescent="0.2">
      <c r="U179" s="74"/>
      <c r="V179" s="70"/>
      <c r="W179" s="70"/>
      <c r="X179" s="70"/>
      <c r="Y179" s="70"/>
      <c r="Z179" s="70"/>
      <c r="AA179" s="24"/>
    </row>
    <row r="180" spans="21:27" x14ac:dyDescent="0.2">
      <c r="U180" s="74"/>
      <c r="V180" s="70"/>
      <c r="W180" s="70"/>
      <c r="X180" s="70"/>
      <c r="Y180" s="70"/>
      <c r="Z180" s="70"/>
      <c r="AA180" s="24"/>
    </row>
    <row r="181" spans="21:27" x14ac:dyDescent="0.2">
      <c r="U181" s="74"/>
      <c r="V181" s="70"/>
      <c r="W181" s="70"/>
      <c r="X181" s="70"/>
      <c r="Y181" s="70"/>
      <c r="Z181" s="70"/>
      <c r="AA181" s="24"/>
    </row>
    <row r="182" spans="21:27" x14ac:dyDescent="0.2">
      <c r="U182" s="74"/>
      <c r="V182" s="70"/>
      <c r="W182" s="70"/>
      <c r="X182" s="70"/>
      <c r="Y182" s="70"/>
      <c r="Z182" s="70"/>
      <c r="AA182" s="24"/>
    </row>
    <row r="183" spans="21:27" x14ac:dyDescent="0.2">
      <c r="U183" s="74"/>
      <c r="V183" s="70"/>
      <c r="W183" s="70"/>
      <c r="X183" s="70"/>
      <c r="Y183" s="70"/>
      <c r="Z183" s="70"/>
      <c r="AA183" s="24"/>
    </row>
    <row r="184" spans="21:27" x14ac:dyDescent="0.2">
      <c r="U184" s="74"/>
      <c r="V184" s="70"/>
      <c r="W184" s="70"/>
      <c r="X184" s="70"/>
      <c r="Y184" s="70"/>
      <c r="Z184" s="70"/>
      <c r="AA184" s="24"/>
    </row>
    <row r="185" spans="21:27" x14ac:dyDescent="0.2">
      <c r="U185" s="74"/>
      <c r="V185" s="70"/>
      <c r="W185" s="70"/>
      <c r="X185" s="70"/>
      <c r="Y185" s="70"/>
      <c r="Z185" s="70"/>
      <c r="AA185" s="24"/>
    </row>
    <row r="186" spans="21:27" x14ac:dyDescent="0.2">
      <c r="U186" s="74"/>
      <c r="V186" s="70"/>
      <c r="W186" s="70"/>
      <c r="X186" s="70"/>
      <c r="Y186" s="70"/>
      <c r="Z186" s="70"/>
      <c r="AA186" s="24"/>
    </row>
    <row r="187" spans="21:27" x14ac:dyDescent="0.2">
      <c r="U187" s="74"/>
      <c r="V187" s="70"/>
      <c r="W187" s="70"/>
      <c r="X187" s="70"/>
      <c r="Y187" s="70"/>
      <c r="Z187" s="70"/>
      <c r="AA187" s="24"/>
    </row>
    <row r="188" spans="21:27" x14ac:dyDescent="0.2">
      <c r="U188" s="74"/>
      <c r="V188" s="70"/>
      <c r="W188" s="70"/>
      <c r="X188" s="70"/>
      <c r="Y188" s="70"/>
      <c r="Z188" s="70"/>
      <c r="AA188" s="24"/>
    </row>
    <row r="189" spans="21:27" x14ac:dyDescent="0.2">
      <c r="U189" s="74"/>
      <c r="V189" s="70"/>
      <c r="W189" s="70"/>
      <c r="X189" s="70"/>
      <c r="Y189" s="70"/>
      <c r="Z189" s="70"/>
      <c r="AA189" s="24"/>
    </row>
    <row r="190" spans="21:27" x14ac:dyDescent="0.2">
      <c r="U190" s="74"/>
      <c r="V190" s="70"/>
      <c r="W190" s="70"/>
      <c r="X190" s="70"/>
      <c r="Y190" s="70"/>
      <c r="Z190" s="70"/>
      <c r="AA190" s="24"/>
    </row>
    <row r="191" spans="21:27" x14ac:dyDescent="0.2">
      <c r="U191" s="74"/>
      <c r="V191" s="70"/>
      <c r="W191" s="70"/>
      <c r="X191" s="70"/>
      <c r="Y191" s="70"/>
      <c r="Z191" s="70"/>
      <c r="AA191" s="24"/>
    </row>
    <row r="192" spans="2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2"/>
  <dimension ref="A1:AB278"/>
  <sheetViews>
    <sheetView topLeftCell="K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1.875" style="23" customWidth="1"/>
    <col min="5" max="5" width="20.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4.375" style="23" customWidth="1"/>
    <col min="16" max="16" width="18.75" style="23" customWidth="1"/>
    <col min="17" max="17" width="9.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1224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240</v>
      </c>
      <c r="B2" s="71">
        <v>330</v>
      </c>
      <c r="C2" s="68">
        <v>2</v>
      </c>
      <c r="D2" s="68">
        <v>271.52999999999997</v>
      </c>
      <c r="E2" s="68">
        <v>211.3</v>
      </c>
      <c r="F2" s="68">
        <f t="shared" ref="F2:F22" si="0">($A$23-A2)/(ROW($A$23)-ROW(A2))</f>
        <v>46.857142857142854</v>
      </c>
      <c r="G2" s="68">
        <v>0</v>
      </c>
      <c r="H2" s="68">
        <f t="shared" ref="H2:H22" si="1">($A$23-B2)/(ROW($A$23)-ROW(B2))</f>
        <v>42.571428571428569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0.05</v>
      </c>
      <c r="P2" s="32" t="s">
        <v>39</v>
      </c>
      <c r="Q2" s="25">
        <f>LARGE(A:A,2)</f>
        <v>1206</v>
      </c>
      <c r="T2" s="22">
        <v>0</v>
      </c>
      <c r="U2" s="74">
        <f t="shared" ref="U2:U33" si="3">T2-B2</f>
        <v>-330</v>
      </c>
      <c r="V2" s="70">
        <f t="shared" ref="V2:V33" si="4">ROUND(U2,0)</f>
        <v>-330</v>
      </c>
      <c r="W2" s="70">
        <v>4766</v>
      </c>
      <c r="X2" s="70">
        <f t="shared" ref="X2:X33" si="5">B2/$W$2*$W$3</f>
        <v>362.75073436844315</v>
      </c>
      <c r="Y2" s="70">
        <f t="shared" ref="Y2:Y33" si="6">X2-B2</f>
        <v>32.750734368443148</v>
      </c>
      <c r="Z2" s="70">
        <f t="shared" ref="Z2:Z33" si="7">ROUND(Y2,0)</f>
        <v>33</v>
      </c>
      <c r="AA2" s="24">
        <f t="shared" ref="AA2:AA33" si="8">IF(V2&gt;=0,V2,Z2)</f>
        <v>33</v>
      </c>
      <c r="AB2" s="67">
        <f t="shared" ref="AB2:AB33" si="9">B2+AA2</f>
        <v>363</v>
      </c>
    </row>
    <row r="3" spans="1:28" ht="15" customHeight="1" x14ac:dyDescent="0.25">
      <c r="A3" s="71">
        <v>240</v>
      </c>
      <c r="B3" s="71">
        <v>330</v>
      </c>
      <c r="C3" s="68">
        <v>2</v>
      </c>
      <c r="D3" s="68">
        <v>271.52</v>
      </c>
      <c r="E3" s="68">
        <v>211.3</v>
      </c>
      <c r="F3" s="68">
        <f t="shared" si="0"/>
        <v>49.2</v>
      </c>
      <c r="G3" s="68">
        <v>0</v>
      </c>
      <c r="H3" s="68">
        <f t="shared" si="1"/>
        <v>44.7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76</v>
      </c>
      <c r="P3" s="32" t="s">
        <v>41</v>
      </c>
      <c r="Q3" s="25">
        <f>LARGE(A:A,3)</f>
        <v>1187</v>
      </c>
      <c r="T3" s="22">
        <v>0</v>
      </c>
      <c r="U3" s="74">
        <f t="shared" si="3"/>
        <v>-330</v>
      </c>
      <c r="V3" s="70">
        <f t="shared" si="4"/>
        <v>-330</v>
      </c>
      <c r="W3" s="70">
        <v>5239</v>
      </c>
      <c r="X3" s="70">
        <f t="shared" si="5"/>
        <v>362.75073436844315</v>
      </c>
      <c r="Y3" s="70">
        <f t="shared" si="6"/>
        <v>32.750734368443148</v>
      </c>
      <c r="Z3" s="70">
        <f t="shared" si="7"/>
        <v>33</v>
      </c>
      <c r="AA3" s="24">
        <f t="shared" si="8"/>
        <v>33</v>
      </c>
      <c r="AB3" s="67">
        <f t="shared" si="9"/>
        <v>363</v>
      </c>
    </row>
    <row r="4" spans="1:28" ht="15" customHeight="1" x14ac:dyDescent="0.25">
      <c r="A4" s="71">
        <v>240</v>
      </c>
      <c r="B4" s="71">
        <v>330</v>
      </c>
      <c r="C4" s="68">
        <v>0</v>
      </c>
      <c r="D4" s="68">
        <v>271.51</v>
      </c>
      <c r="E4" s="68">
        <v>211.3</v>
      </c>
      <c r="F4" s="68">
        <f t="shared" si="0"/>
        <v>51.789473684210527</v>
      </c>
      <c r="G4" s="68">
        <v>0</v>
      </c>
      <c r="H4" s="68">
        <f t="shared" si="1"/>
        <v>47.05263157894737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1224</v>
      </c>
      <c r="P4" s="32" t="s">
        <v>43</v>
      </c>
      <c r="Q4" s="25">
        <f>LARGE(B:B,1)</f>
        <v>968</v>
      </c>
      <c r="T4" s="22">
        <v>0</v>
      </c>
      <c r="U4" s="74">
        <f t="shared" si="3"/>
        <v>-330</v>
      </c>
      <c r="V4" s="70">
        <f t="shared" si="4"/>
        <v>-330</v>
      </c>
      <c r="W4" s="70"/>
      <c r="X4" s="70">
        <f t="shared" si="5"/>
        <v>362.75073436844315</v>
      </c>
      <c r="Y4" s="70">
        <f t="shared" si="6"/>
        <v>32.750734368443148</v>
      </c>
      <c r="Z4" s="70">
        <f t="shared" si="7"/>
        <v>33</v>
      </c>
      <c r="AA4" s="24">
        <f t="shared" si="8"/>
        <v>33</v>
      </c>
      <c r="AB4" s="67">
        <f t="shared" si="9"/>
        <v>363</v>
      </c>
    </row>
    <row r="5" spans="1:28" ht="15" customHeight="1" x14ac:dyDescent="0.25">
      <c r="A5" s="71">
        <v>240</v>
      </c>
      <c r="B5" s="71">
        <v>330</v>
      </c>
      <c r="C5" s="68">
        <v>0</v>
      </c>
      <c r="D5" s="68">
        <v>271.5</v>
      </c>
      <c r="E5" s="68">
        <v>211.3</v>
      </c>
      <c r="F5" s="68">
        <f t="shared" si="0"/>
        <v>54.666666666666664</v>
      </c>
      <c r="G5" s="68">
        <v>0</v>
      </c>
      <c r="H5" s="68">
        <f t="shared" si="1"/>
        <v>49.666666666666664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1.1299999999999999</v>
      </c>
      <c r="P5" s="32" t="s">
        <v>45</v>
      </c>
      <c r="Q5" s="25">
        <f>LARGE(B:B,2)</f>
        <v>968</v>
      </c>
      <c r="T5" s="22">
        <v>0</v>
      </c>
      <c r="U5" s="74">
        <f t="shared" si="3"/>
        <v>-330</v>
      </c>
      <c r="V5" s="70">
        <f t="shared" si="4"/>
        <v>-330</v>
      </c>
      <c r="W5" s="70"/>
      <c r="X5" s="70">
        <f t="shared" si="5"/>
        <v>362.75073436844315</v>
      </c>
      <c r="Y5" s="70">
        <f t="shared" si="6"/>
        <v>32.750734368443148</v>
      </c>
      <c r="Z5" s="70">
        <f t="shared" si="7"/>
        <v>33</v>
      </c>
      <c r="AA5" s="24">
        <f t="shared" si="8"/>
        <v>33</v>
      </c>
      <c r="AB5" s="67">
        <f t="shared" si="9"/>
        <v>363</v>
      </c>
    </row>
    <row r="6" spans="1:28" ht="15" customHeight="1" x14ac:dyDescent="0.25">
      <c r="A6" s="71">
        <v>266</v>
      </c>
      <c r="B6" s="71">
        <v>470</v>
      </c>
      <c r="C6" s="68">
        <v>0</v>
      </c>
      <c r="D6" s="68">
        <v>271.48</v>
      </c>
      <c r="E6" s="68">
        <v>211.57</v>
      </c>
      <c r="F6" s="68">
        <f t="shared" si="0"/>
        <v>56.352941176470587</v>
      </c>
      <c r="G6" s="68">
        <v>0</v>
      </c>
      <c r="H6" s="68">
        <f t="shared" si="1"/>
        <v>44.352941176470587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2.16</v>
      </c>
      <c r="P6" s="32" t="s">
        <v>47</v>
      </c>
      <c r="Q6" s="25">
        <f>LARGE(B:B,3)</f>
        <v>922</v>
      </c>
      <c r="T6" s="22">
        <v>0</v>
      </c>
      <c r="U6" s="74">
        <f t="shared" si="3"/>
        <v>-470</v>
      </c>
      <c r="V6" s="70">
        <f t="shared" si="4"/>
        <v>-470</v>
      </c>
      <c r="W6" s="70"/>
      <c r="X6" s="70">
        <f t="shared" si="5"/>
        <v>516.64498531263109</v>
      </c>
      <c r="Y6" s="70">
        <f t="shared" si="6"/>
        <v>46.644985312631093</v>
      </c>
      <c r="Z6" s="70">
        <f t="shared" si="7"/>
        <v>47</v>
      </c>
      <c r="AA6" s="24">
        <f t="shared" si="8"/>
        <v>47</v>
      </c>
      <c r="AB6" s="67">
        <f t="shared" si="9"/>
        <v>517</v>
      </c>
    </row>
    <row r="7" spans="1:28" ht="15" customHeight="1" x14ac:dyDescent="0.25">
      <c r="A7" s="71">
        <v>291</v>
      </c>
      <c r="B7" s="71">
        <v>470</v>
      </c>
      <c r="C7" s="68">
        <v>0</v>
      </c>
      <c r="D7" s="68">
        <v>271.47000000000003</v>
      </c>
      <c r="E7" s="68">
        <v>211.57</v>
      </c>
      <c r="F7" s="68">
        <f t="shared" si="0"/>
        <v>58.3125</v>
      </c>
      <c r="G7" s="68">
        <v>0</v>
      </c>
      <c r="H7" s="68">
        <f t="shared" si="1"/>
        <v>47.125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2.48</v>
      </c>
      <c r="P7" s="25"/>
      <c r="Q7" s="25"/>
      <c r="T7" s="22">
        <v>0</v>
      </c>
      <c r="U7" s="74">
        <f t="shared" si="3"/>
        <v>-470</v>
      </c>
      <c r="V7" s="70">
        <f t="shared" si="4"/>
        <v>-470</v>
      </c>
      <c r="W7" s="70"/>
      <c r="X7" s="70">
        <f t="shared" si="5"/>
        <v>516.64498531263109</v>
      </c>
      <c r="Y7" s="70">
        <f t="shared" si="6"/>
        <v>46.644985312631093</v>
      </c>
      <c r="Z7" s="70">
        <f t="shared" si="7"/>
        <v>47</v>
      </c>
      <c r="AA7" s="24">
        <f t="shared" si="8"/>
        <v>47</v>
      </c>
      <c r="AB7" s="67">
        <f t="shared" si="9"/>
        <v>517</v>
      </c>
    </row>
    <row r="8" spans="1:28" ht="15" customHeight="1" x14ac:dyDescent="0.25">
      <c r="A8" s="71">
        <v>316</v>
      </c>
      <c r="B8" s="71">
        <v>470</v>
      </c>
      <c r="C8" s="68">
        <v>0</v>
      </c>
      <c r="D8" s="68">
        <v>271.45</v>
      </c>
      <c r="E8" s="68">
        <v>211.57</v>
      </c>
      <c r="F8" s="68">
        <f t="shared" si="0"/>
        <v>60.533333333333331</v>
      </c>
      <c r="G8" s="68">
        <v>0</v>
      </c>
      <c r="H8" s="68">
        <f t="shared" si="1"/>
        <v>50.266666666666666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-470</v>
      </c>
      <c r="V8" s="70">
        <f t="shared" si="4"/>
        <v>-470</v>
      </c>
      <c r="W8" s="70"/>
      <c r="X8" s="70">
        <f t="shared" si="5"/>
        <v>516.64498531263109</v>
      </c>
      <c r="Y8" s="70">
        <f t="shared" si="6"/>
        <v>46.644985312631093</v>
      </c>
      <c r="Z8" s="70">
        <f t="shared" si="7"/>
        <v>47</v>
      </c>
      <c r="AA8" s="24">
        <f t="shared" si="8"/>
        <v>47</v>
      </c>
      <c r="AB8" s="67">
        <f t="shared" si="9"/>
        <v>517</v>
      </c>
    </row>
    <row r="9" spans="1:28" ht="15" customHeight="1" x14ac:dyDescent="0.25">
      <c r="A9" s="71">
        <v>316</v>
      </c>
      <c r="B9" s="71">
        <v>470</v>
      </c>
      <c r="C9" s="68">
        <v>0</v>
      </c>
      <c r="D9" s="68">
        <v>271.43</v>
      </c>
      <c r="E9" s="68">
        <v>211.57</v>
      </c>
      <c r="F9" s="68">
        <f t="shared" si="0"/>
        <v>64.857142857142861</v>
      </c>
      <c r="G9" s="68">
        <v>0</v>
      </c>
      <c r="H9" s="68">
        <f t="shared" si="1"/>
        <v>53.857142857142854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-470</v>
      </c>
      <c r="V9" s="70">
        <f t="shared" si="4"/>
        <v>-470</v>
      </c>
      <c r="W9" s="70"/>
      <c r="X9" s="70">
        <f t="shared" si="5"/>
        <v>516.64498531263109</v>
      </c>
      <c r="Y9" s="70">
        <f t="shared" si="6"/>
        <v>46.644985312631093</v>
      </c>
      <c r="Z9" s="70">
        <f t="shared" si="7"/>
        <v>47</v>
      </c>
      <c r="AA9" s="24">
        <f t="shared" si="8"/>
        <v>47</v>
      </c>
      <c r="AB9" s="67">
        <f t="shared" si="9"/>
        <v>517</v>
      </c>
    </row>
    <row r="10" spans="1:28" ht="15" customHeight="1" x14ac:dyDescent="0.25">
      <c r="A10" s="71">
        <v>316</v>
      </c>
      <c r="B10" s="71">
        <v>600</v>
      </c>
      <c r="C10" s="68">
        <v>0</v>
      </c>
      <c r="D10" s="68">
        <v>271.41000000000003</v>
      </c>
      <c r="E10" s="68">
        <v>211.74</v>
      </c>
      <c r="F10" s="68">
        <f t="shared" si="0"/>
        <v>69.84615384615384</v>
      </c>
      <c r="G10" s="68">
        <v>0</v>
      </c>
      <c r="H10" s="68">
        <f t="shared" si="1"/>
        <v>48</v>
      </c>
      <c r="I10" s="68">
        <v>0</v>
      </c>
      <c r="J10" s="72">
        <f t="shared" si="10"/>
        <v>0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-600</v>
      </c>
      <c r="V10" s="70">
        <f t="shared" si="4"/>
        <v>-600</v>
      </c>
      <c r="W10" s="70"/>
      <c r="X10" s="70">
        <f t="shared" si="5"/>
        <v>659.54678976080572</v>
      </c>
      <c r="Y10" s="70">
        <f t="shared" si="6"/>
        <v>59.546789760805723</v>
      </c>
      <c r="Z10" s="70">
        <f t="shared" si="7"/>
        <v>60</v>
      </c>
      <c r="AA10" s="24">
        <f t="shared" si="8"/>
        <v>60</v>
      </c>
      <c r="AB10" s="67">
        <f t="shared" si="9"/>
        <v>660</v>
      </c>
    </row>
    <row r="11" spans="1:28" ht="15" customHeight="1" x14ac:dyDescent="0.25">
      <c r="A11" s="71">
        <v>316</v>
      </c>
      <c r="B11" s="71">
        <v>600</v>
      </c>
      <c r="C11" s="68">
        <v>0</v>
      </c>
      <c r="D11" s="68">
        <v>271.38</v>
      </c>
      <c r="E11" s="68">
        <v>211.74</v>
      </c>
      <c r="F11" s="68">
        <f t="shared" si="0"/>
        <v>75.666666666666671</v>
      </c>
      <c r="G11" s="68">
        <v>0</v>
      </c>
      <c r="H11" s="68">
        <f t="shared" si="1"/>
        <v>52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271.23</v>
      </c>
      <c r="R11" s="43"/>
      <c r="S11" s="43"/>
      <c r="T11" s="22">
        <v>0</v>
      </c>
      <c r="U11" s="74">
        <f t="shared" si="3"/>
        <v>-600</v>
      </c>
      <c r="V11" s="70">
        <f t="shared" si="4"/>
        <v>-600</v>
      </c>
      <c r="W11" s="70"/>
      <c r="X11" s="70">
        <f t="shared" si="5"/>
        <v>659.54678976080572</v>
      </c>
      <c r="Y11" s="70">
        <f t="shared" si="6"/>
        <v>59.546789760805723</v>
      </c>
      <c r="Z11" s="70">
        <f t="shared" si="7"/>
        <v>60</v>
      </c>
      <c r="AA11" s="24">
        <f t="shared" si="8"/>
        <v>60</v>
      </c>
      <c r="AB11" s="67">
        <f t="shared" si="9"/>
        <v>660</v>
      </c>
    </row>
    <row r="12" spans="1:28" ht="15" customHeight="1" x14ac:dyDescent="0.25">
      <c r="A12" s="71">
        <v>334</v>
      </c>
      <c r="B12" s="71">
        <v>600</v>
      </c>
      <c r="C12" s="68">
        <v>2.78</v>
      </c>
      <c r="D12" s="68">
        <v>271.35000000000002</v>
      </c>
      <c r="E12" s="68">
        <v>211.74</v>
      </c>
      <c r="F12" s="68">
        <f t="shared" si="0"/>
        <v>80.909090909090907</v>
      </c>
      <c r="G12" s="68">
        <v>0</v>
      </c>
      <c r="H12" s="68">
        <f t="shared" si="1"/>
        <v>56.727272727272727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271.52999999999997</v>
      </c>
      <c r="R12" s="43"/>
      <c r="S12" s="43"/>
      <c r="T12" s="22">
        <v>0</v>
      </c>
      <c r="U12" s="74">
        <f t="shared" si="3"/>
        <v>-600</v>
      </c>
      <c r="V12" s="70">
        <f t="shared" si="4"/>
        <v>-600</v>
      </c>
      <c r="W12" s="70"/>
      <c r="X12" s="70">
        <f t="shared" si="5"/>
        <v>659.54678976080572</v>
      </c>
      <c r="Y12" s="70">
        <f t="shared" si="6"/>
        <v>59.546789760805723</v>
      </c>
      <c r="Z12" s="70">
        <f t="shared" si="7"/>
        <v>60</v>
      </c>
      <c r="AA12" s="24">
        <f t="shared" si="8"/>
        <v>60</v>
      </c>
      <c r="AB12" s="67">
        <f t="shared" si="9"/>
        <v>660</v>
      </c>
    </row>
    <row r="13" spans="1:28" ht="15" customHeight="1" x14ac:dyDescent="0.25">
      <c r="A13" s="71">
        <v>351</v>
      </c>
      <c r="B13" s="71">
        <v>600</v>
      </c>
      <c r="C13" s="68">
        <v>2.93</v>
      </c>
      <c r="D13" s="68">
        <v>271.33</v>
      </c>
      <c r="E13" s="68">
        <v>211.74</v>
      </c>
      <c r="F13" s="68">
        <f t="shared" si="0"/>
        <v>87.3</v>
      </c>
      <c r="G13" s="68">
        <v>0</v>
      </c>
      <c r="H13" s="68">
        <f t="shared" si="1"/>
        <v>62.4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-600</v>
      </c>
      <c r="V13" s="70">
        <f t="shared" si="4"/>
        <v>-600</v>
      </c>
      <c r="W13" s="70"/>
      <c r="X13" s="70">
        <f t="shared" si="5"/>
        <v>659.54678976080572</v>
      </c>
      <c r="Y13" s="70">
        <f t="shared" si="6"/>
        <v>59.546789760805723</v>
      </c>
      <c r="Z13" s="70">
        <f t="shared" si="7"/>
        <v>60</v>
      </c>
      <c r="AA13" s="24">
        <f t="shared" si="8"/>
        <v>60</v>
      </c>
      <c r="AB13" s="67">
        <f t="shared" si="9"/>
        <v>660</v>
      </c>
    </row>
    <row r="14" spans="1:28" ht="15" customHeight="1" x14ac:dyDescent="0.25">
      <c r="A14" s="71">
        <v>368</v>
      </c>
      <c r="B14" s="71">
        <v>730</v>
      </c>
      <c r="C14" s="68">
        <v>3.07</v>
      </c>
      <c r="D14" s="68">
        <v>271.29000000000002</v>
      </c>
      <c r="E14" s="68">
        <v>211.91</v>
      </c>
      <c r="F14" s="68">
        <f t="shared" si="0"/>
        <v>95.111111111111114</v>
      </c>
      <c r="G14" s="68">
        <v>0</v>
      </c>
      <c r="H14" s="68">
        <f t="shared" si="1"/>
        <v>54.888888888888886</v>
      </c>
      <c r="I14" s="68">
        <v>0</v>
      </c>
      <c r="J14" s="72">
        <f t="shared" si="10"/>
        <v>0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968</v>
      </c>
      <c r="R14" s="43"/>
      <c r="S14" s="43"/>
      <c r="T14" s="22">
        <v>0</v>
      </c>
      <c r="U14" s="74">
        <f t="shared" si="3"/>
        <v>-730</v>
      </c>
      <c r="V14" s="70">
        <f t="shared" si="4"/>
        <v>-730</v>
      </c>
      <c r="W14" s="70"/>
      <c r="X14" s="70">
        <f t="shared" si="5"/>
        <v>802.44859420898035</v>
      </c>
      <c r="Y14" s="70">
        <f t="shared" si="6"/>
        <v>72.448594208980353</v>
      </c>
      <c r="Z14" s="70">
        <f t="shared" si="7"/>
        <v>72</v>
      </c>
      <c r="AA14" s="24">
        <f t="shared" si="8"/>
        <v>72</v>
      </c>
      <c r="AB14" s="67">
        <f t="shared" si="9"/>
        <v>802</v>
      </c>
    </row>
    <row r="15" spans="1:28" ht="15" customHeight="1" x14ac:dyDescent="0.25">
      <c r="A15" s="71">
        <v>446</v>
      </c>
      <c r="B15" s="71">
        <v>730</v>
      </c>
      <c r="C15" s="68">
        <v>3.71</v>
      </c>
      <c r="D15" s="68">
        <v>271.26</v>
      </c>
      <c r="E15" s="68">
        <v>211.91</v>
      </c>
      <c r="F15" s="68">
        <f t="shared" si="0"/>
        <v>97.25</v>
      </c>
      <c r="G15" s="68">
        <v>0</v>
      </c>
      <c r="H15" s="68">
        <f t="shared" si="1"/>
        <v>61.75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76</v>
      </c>
      <c r="P15" s="14" t="s">
        <v>61</v>
      </c>
      <c r="Q15" s="13">
        <f>MAX(D:D)</f>
        <v>272.3</v>
      </c>
      <c r="R15" s="43">
        <f ca="1">TREND(OFFSET('Z-V'!B1,MATCH(Q15,'Z-V'!A:A,1)-1,,2,1),OFFSET('Z-V'!A1,MATCH(Q15,'Z-V'!A:A,1)-1,,2,1),Q15)</f>
        <v>60479.999999999884</v>
      </c>
      <c r="S15" s="43"/>
      <c r="T15" s="22">
        <v>0</v>
      </c>
      <c r="U15" s="74">
        <f t="shared" si="3"/>
        <v>-730</v>
      </c>
      <c r="V15" s="70">
        <f t="shared" si="4"/>
        <v>-730</v>
      </c>
      <c r="W15" s="70"/>
      <c r="X15" s="70">
        <f t="shared" si="5"/>
        <v>802.44859420898035</v>
      </c>
      <c r="Y15" s="70">
        <f t="shared" si="6"/>
        <v>72.448594208980353</v>
      </c>
      <c r="Z15" s="70">
        <f t="shared" si="7"/>
        <v>72</v>
      </c>
      <c r="AA15" s="24">
        <f t="shared" si="8"/>
        <v>72</v>
      </c>
      <c r="AB15" s="67">
        <f t="shared" si="9"/>
        <v>802</v>
      </c>
    </row>
    <row r="16" spans="1:28" ht="15" customHeight="1" x14ac:dyDescent="0.25">
      <c r="A16" s="71">
        <v>523</v>
      </c>
      <c r="B16" s="71">
        <v>730</v>
      </c>
      <c r="C16" s="68">
        <v>4.3600000000000003</v>
      </c>
      <c r="D16" s="68">
        <v>271.24</v>
      </c>
      <c r="E16" s="68">
        <v>211.91</v>
      </c>
      <c r="F16" s="68">
        <f t="shared" si="0"/>
        <v>100.14285714285714</v>
      </c>
      <c r="G16" s="68">
        <v>0</v>
      </c>
      <c r="H16" s="68">
        <f t="shared" si="1"/>
        <v>70.571428571428569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10.199999999999999</v>
      </c>
      <c r="P16" s="14" t="s">
        <v>63</v>
      </c>
      <c r="Q16" s="56">
        <f>D2</f>
        <v>271.52999999999997</v>
      </c>
      <c r="R16" s="43">
        <f ca="1">TREND(OFFSET('Z-V'!B1,MATCH(Q16,'Z-V'!A:A,1)-1,,2,1),OFFSET('Z-V'!A1,MATCH(Q16,'Z-V'!A:A,1)-1,,2,1),Q16)</f>
        <v>57707.999999999884</v>
      </c>
      <c r="S16" s="43"/>
      <c r="T16" s="22">
        <v>0</v>
      </c>
      <c r="U16" s="74">
        <f t="shared" si="3"/>
        <v>-730</v>
      </c>
      <c r="V16" s="70">
        <f t="shared" si="4"/>
        <v>-730</v>
      </c>
      <c r="W16" s="70"/>
      <c r="X16" s="70">
        <f t="shared" si="5"/>
        <v>802.44859420898035</v>
      </c>
      <c r="Y16" s="70">
        <f t="shared" si="6"/>
        <v>72.448594208980353</v>
      </c>
      <c r="Z16" s="70">
        <f t="shared" si="7"/>
        <v>72</v>
      </c>
      <c r="AA16" s="24">
        <f t="shared" si="8"/>
        <v>72</v>
      </c>
      <c r="AB16" s="67">
        <f t="shared" si="9"/>
        <v>802</v>
      </c>
    </row>
    <row r="17" spans="1:28" ht="15" customHeight="1" x14ac:dyDescent="0.25">
      <c r="A17" s="71">
        <v>600</v>
      </c>
      <c r="B17" s="71">
        <v>730</v>
      </c>
      <c r="C17" s="68">
        <v>5</v>
      </c>
      <c r="D17" s="68">
        <v>271.23</v>
      </c>
      <c r="E17" s="68">
        <v>211.91</v>
      </c>
      <c r="F17" s="68">
        <f t="shared" si="0"/>
        <v>104</v>
      </c>
      <c r="G17" s="68">
        <v>0</v>
      </c>
      <c r="H17" s="68">
        <f t="shared" si="1"/>
        <v>82.333333333333329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271.66000000000003</v>
      </c>
      <c r="R17" s="43"/>
      <c r="S17" s="43"/>
      <c r="T17" s="22">
        <v>0</v>
      </c>
      <c r="U17" s="74">
        <f t="shared" si="3"/>
        <v>-730</v>
      </c>
      <c r="V17" s="70">
        <f t="shared" si="4"/>
        <v>-730</v>
      </c>
      <c r="W17" s="70"/>
      <c r="X17" s="70">
        <f t="shared" si="5"/>
        <v>802.44859420898035</v>
      </c>
      <c r="Y17" s="70">
        <f t="shared" si="6"/>
        <v>72.448594208980353</v>
      </c>
      <c r="Z17" s="70">
        <f t="shared" si="7"/>
        <v>72</v>
      </c>
      <c r="AA17" s="24">
        <f t="shared" si="8"/>
        <v>72</v>
      </c>
      <c r="AB17" s="67">
        <f t="shared" si="9"/>
        <v>802</v>
      </c>
    </row>
    <row r="18" spans="1:28" ht="15" customHeight="1" x14ac:dyDescent="0.2">
      <c r="A18" s="71">
        <v>722</v>
      </c>
      <c r="B18" s="71">
        <v>730</v>
      </c>
      <c r="C18" s="68">
        <v>6.02</v>
      </c>
      <c r="D18" s="68">
        <v>271.23</v>
      </c>
      <c r="E18" s="68">
        <v>211.91</v>
      </c>
      <c r="F18" s="68">
        <f t="shared" si="0"/>
        <v>100.4</v>
      </c>
      <c r="G18" s="68">
        <v>0</v>
      </c>
      <c r="H18" s="68">
        <f t="shared" si="1"/>
        <v>98.8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968</v>
      </c>
      <c r="R18" s="43"/>
      <c r="S18" s="43"/>
      <c r="T18" s="22">
        <v>0</v>
      </c>
      <c r="U18" s="74">
        <f t="shared" si="3"/>
        <v>-730</v>
      </c>
      <c r="V18" s="70">
        <f t="shared" si="4"/>
        <v>-730</v>
      </c>
      <c r="W18" s="70"/>
      <c r="X18" s="70">
        <f t="shared" si="5"/>
        <v>802.44859420898035</v>
      </c>
      <c r="Y18" s="70">
        <f t="shared" si="6"/>
        <v>72.448594208980353</v>
      </c>
      <c r="Z18" s="70">
        <f t="shared" si="7"/>
        <v>72</v>
      </c>
      <c r="AA18" s="24">
        <f t="shared" si="8"/>
        <v>72</v>
      </c>
      <c r="AB18" s="67">
        <f t="shared" si="9"/>
        <v>802</v>
      </c>
    </row>
    <row r="19" spans="1:28" ht="15" customHeight="1" x14ac:dyDescent="0.25">
      <c r="A19" s="71">
        <v>845</v>
      </c>
      <c r="B19" s="71">
        <v>730</v>
      </c>
      <c r="C19" s="68">
        <v>7.04</v>
      </c>
      <c r="D19" s="68">
        <v>271.24</v>
      </c>
      <c r="E19" s="68">
        <v>211.91</v>
      </c>
      <c r="F19" s="68">
        <f t="shared" si="0"/>
        <v>94.75</v>
      </c>
      <c r="G19" s="68">
        <v>0</v>
      </c>
      <c r="H19" s="68">
        <f t="shared" si="1"/>
        <v>123.5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0.8816197794854661</v>
      </c>
      <c r="R19" s="58">
        <f>MAX(AB:AB)</f>
        <v>1064</v>
      </c>
      <c r="S19" s="58">
        <f>'Z-V'!P8-R19</f>
        <v>7915</v>
      </c>
      <c r="T19" s="22">
        <v>0</v>
      </c>
      <c r="U19" s="74">
        <f t="shared" si="3"/>
        <v>-730</v>
      </c>
      <c r="V19" s="70">
        <f t="shared" si="4"/>
        <v>-730</v>
      </c>
      <c r="W19" s="70"/>
      <c r="X19" s="70">
        <f t="shared" si="5"/>
        <v>802.44859420898035</v>
      </c>
      <c r="Y19" s="70">
        <f t="shared" si="6"/>
        <v>72.448594208980353</v>
      </c>
      <c r="Z19" s="70">
        <f t="shared" si="7"/>
        <v>72</v>
      </c>
      <c r="AA19" s="24">
        <f t="shared" si="8"/>
        <v>72</v>
      </c>
      <c r="AB19" s="67">
        <f t="shared" si="9"/>
        <v>802</v>
      </c>
    </row>
    <row r="20" spans="1:28" ht="15" customHeight="1" x14ac:dyDescent="0.25">
      <c r="A20" s="71">
        <v>968</v>
      </c>
      <c r="B20" s="71">
        <v>730</v>
      </c>
      <c r="C20" s="68">
        <v>8.07</v>
      </c>
      <c r="D20" s="68">
        <v>271.26</v>
      </c>
      <c r="E20" s="68">
        <v>211.91</v>
      </c>
      <c r="F20" s="68">
        <f t="shared" si="0"/>
        <v>85.333333333333329</v>
      </c>
      <c r="G20" s="68">
        <v>0</v>
      </c>
      <c r="H20" s="68">
        <f t="shared" si="1"/>
        <v>164.66666666666666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0.94821937172774873</v>
      </c>
      <c r="R20" s="43">
        <f ca="1">R15-R16</f>
        <v>2772</v>
      </c>
      <c r="S20" s="43">
        <f ca="1">'Z-V'!P9-R20</f>
        <v>50708</v>
      </c>
      <c r="T20" s="22">
        <v>0</v>
      </c>
      <c r="U20" s="74">
        <f t="shared" si="3"/>
        <v>-730</v>
      </c>
      <c r="V20" s="70">
        <f t="shared" si="4"/>
        <v>-730</v>
      </c>
      <c r="W20" s="70"/>
      <c r="X20" s="70">
        <f t="shared" si="5"/>
        <v>802.44859420898035</v>
      </c>
      <c r="Y20" s="70">
        <f t="shared" si="6"/>
        <v>72.448594208980353</v>
      </c>
      <c r="Z20" s="70">
        <f t="shared" si="7"/>
        <v>72</v>
      </c>
      <c r="AA20" s="24">
        <f t="shared" si="8"/>
        <v>72</v>
      </c>
      <c r="AB20" s="67">
        <f t="shared" si="9"/>
        <v>802</v>
      </c>
    </row>
    <row r="21" spans="1:28" ht="15" customHeight="1" x14ac:dyDescent="0.25">
      <c r="A21" s="71">
        <v>1054</v>
      </c>
      <c r="B21" s="71">
        <v>730</v>
      </c>
      <c r="C21" s="68">
        <v>8.7799999999999994</v>
      </c>
      <c r="D21" s="68">
        <v>271.3</v>
      </c>
      <c r="E21" s="68">
        <v>211.91</v>
      </c>
      <c r="F21" s="68">
        <f t="shared" si="0"/>
        <v>85</v>
      </c>
      <c r="G21" s="68">
        <v>0</v>
      </c>
      <c r="H21" s="68">
        <f t="shared" si="1"/>
        <v>247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0.99406715395157363</v>
      </c>
      <c r="R21" s="43">
        <f>ABS(Q12-Q17)</f>
        <v>0.1300000000000523</v>
      </c>
      <c r="S21" s="43">
        <f>'Z-V'!P10-R21</f>
        <v>21.759999999999948</v>
      </c>
      <c r="T21" s="22">
        <v>0</v>
      </c>
      <c r="U21" s="74">
        <f t="shared" si="3"/>
        <v>-730</v>
      </c>
      <c r="V21" s="70">
        <f t="shared" si="4"/>
        <v>-730</v>
      </c>
      <c r="W21" s="70"/>
      <c r="X21" s="70">
        <f t="shared" si="5"/>
        <v>802.44859420898035</v>
      </c>
      <c r="Y21" s="70">
        <f t="shared" si="6"/>
        <v>72.448594208980353</v>
      </c>
      <c r="Z21" s="70">
        <f t="shared" si="7"/>
        <v>72</v>
      </c>
      <c r="AA21" s="24">
        <f t="shared" si="8"/>
        <v>72</v>
      </c>
      <c r="AB21" s="67">
        <f t="shared" si="9"/>
        <v>802</v>
      </c>
    </row>
    <row r="22" spans="1:28" ht="15" customHeight="1" x14ac:dyDescent="0.25">
      <c r="A22" s="71">
        <v>1139</v>
      </c>
      <c r="B22" s="71">
        <v>730</v>
      </c>
      <c r="C22" s="68">
        <v>9.49</v>
      </c>
      <c r="D22" s="68">
        <v>271.33999999999997</v>
      </c>
      <c r="E22" s="68">
        <v>211.91</v>
      </c>
      <c r="F22" s="68">
        <f t="shared" si="0"/>
        <v>85</v>
      </c>
      <c r="G22" s="68">
        <v>0</v>
      </c>
      <c r="H22" s="68">
        <f t="shared" si="1"/>
        <v>494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0.9496</v>
      </c>
      <c r="R22" s="43"/>
      <c r="S22" s="43"/>
      <c r="T22" s="22">
        <v>0</v>
      </c>
      <c r="U22" s="74">
        <f t="shared" si="3"/>
        <v>-730</v>
      </c>
      <c r="V22" s="70">
        <f t="shared" si="4"/>
        <v>-730</v>
      </c>
      <c r="W22" s="70"/>
      <c r="X22" s="70">
        <f t="shared" si="5"/>
        <v>802.44859420898035</v>
      </c>
      <c r="Y22" s="70">
        <f t="shared" si="6"/>
        <v>72.448594208980353</v>
      </c>
      <c r="Z22" s="70">
        <f t="shared" si="7"/>
        <v>72</v>
      </c>
      <c r="AA22" s="24">
        <f t="shared" si="8"/>
        <v>72</v>
      </c>
      <c r="AB22" s="67">
        <f t="shared" si="9"/>
        <v>802</v>
      </c>
    </row>
    <row r="23" spans="1:28" ht="15" customHeight="1" x14ac:dyDescent="0.25">
      <c r="A23" s="79">
        <v>1224</v>
      </c>
      <c r="B23" s="71">
        <v>730</v>
      </c>
      <c r="C23" s="68">
        <v>10.199999999999999</v>
      </c>
      <c r="D23" s="68">
        <v>271.39</v>
      </c>
      <c r="E23" s="68">
        <v>211.91</v>
      </c>
      <c r="F23" s="80">
        <v>0</v>
      </c>
      <c r="G23" s="80">
        <v>0</v>
      </c>
      <c r="H23" s="80">
        <v>0</v>
      </c>
      <c r="I23" s="80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-730</v>
      </c>
      <c r="V23" s="70">
        <f t="shared" si="4"/>
        <v>-730</v>
      </c>
      <c r="W23" s="70"/>
      <c r="X23" s="70">
        <f t="shared" si="5"/>
        <v>802.44859420898035</v>
      </c>
      <c r="Y23" s="70">
        <f t="shared" si="6"/>
        <v>72.448594208980353</v>
      </c>
      <c r="Z23" s="70">
        <f t="shared" si="7"/>
        <v>72</v>
      </c>
      <c r="AA23" s="24">
        <f t="shared" si="8"/>
        <v>72</v>
      </c>
      <c r="AB23" s="67">
        <f t="shared" si="9"/>
        <v>802</v>
      </c>
    </row>
    <row r="24" spans="1:28" ht="15" customHeight="1" x14ac:dyDescent="0.25">
      <c r="A24" s="71">
        <v>1206</v>
      </c>
      <c r="B24" s="71">
        <v>730</v>
      </c>
      <c r="C24" s="68">
        <v>10.050000000000001</v>
      </c>
      <c r="D24" s="68">
        <v>271.43</v>
      </c>
      <c r="E24" s="68">
        <v>211.91</v>
      </c>
      <c r="F24" s="68">
        <v>0</v>
      </c>
      <c r="G24" s="68">
        <f t="shared" ref="G24:G55" si="13">($A$23-A24)/(ROW(A24)-ROW($A$23))</f>
        <v>18</v>
      </c>
      <c r="H24" s="68">
        <v>0</v>
      </c>
      <c r="I24" s="68">
        <f t="shared" ref="I24:I55" si="14">($A$23-B24)/(ROW(B24)-ROW($A$23))</f>
        <v>494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-730</v>
      </c>
      <c r="V24" s="70">
        <f t="shared" si="4"/>
        <v>-730</v>
      </c>
      <c r="W24" s="70"/>
      <c r="X24" s="70">
        <f t="shared" si="5"/>
        <v>802.44859420898035</v>
      </c>
      <c r="Y24" s="70">
        <f t="shared" si="6"/>
        <v>72.448594208980353</v>
      </c>
      <c r="Z24" s="70">
        <f t="shared" si="7"/>
        <v>72</v>
      </c>
      <c r="AA24" s="24">
        <f t="shared" si="8"/>
        <v>72</v>
      </c>
      <c r="AB24" s="67">
        <f t="shared" si="9"/>
        <v>802</v>
      </c>
    </row>
    <row r="25" spans="1:28" ht="15" customHeight="1" x14ac:dyDescent="0.25">
      <c r="A25" s="71">
        <v>1187</v>
      </c>
      <c r="B25" s="71">
        <v>730</v>
      </c>
      <c r="C25" s="68">
        <v>9.89</v>
      </c>
      <c r="D25" s="68">
        <v>271.48</v>
      </c>
      <c r="E25" s="68">
        <v>211.91</v>
      </c>
      <c r="F25" s="68">
        <v>0</v>
      </c>
      <c r="G25" s="68">
        <f t="shared" si="13"/>
        <v>18.5</v>
      </c>
      <c r="H25" s="68">
        <v>0</v>
      </c>
      <c r="I25" s="68">
        <f t="shared" si="14"/>
        <v>247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-730</v>
      </c>
      <c r="V25" s="70">
        <f t="shared" si="4"/>
        <v>-730</v>
      </c>
      <c r="W25" s="70"/>
      <c r="X25" s="70">
        <f t="shared" si="5"/>
        <v>802.44859420898035</v>
      </c>
      <c r="Y25" s="70">
        <f t="shared" si="6"/>
        <v>72.448594208980353</v>
      </c>
      <c r="Z25" s="70">
        <f t="shared" si="7"/>
        <v>72</v>
      </c>
      <c r="AA25" s="24">
        <f t="shared" si="8"/>
        <v>72</v>
      </c>
      <c r="AB25" s="67">
        <f t="shared" si="9"/>
        <v>802</v>
      </c>
    </row>
    <row r="26" spans="1:28" ht="15" customHeight="1" x14ac:dyDescent="0.25">
      <c r="A26" s="71">
        <v>1168</v>
      </c>
      <c r="B26" s="71">
        <v>730</v>
      </c>
      <c r="C26" s="68">
        <v>9.73</v>
      </c>
      <c r="D26" s="68">
        <v>271.52</v>
      </c>
      <c r="E26" s="68">
        <v>211.91</v>
      </c>
      <c r="F26" s="68">
        <v>0</v>
      </c>
      <c r="G26" s="68">
        <f t="shared" si="13"/>
        <v>18.666666666666668</v>
      </c>
      <c r="H26" s="68">
        <v>0</v>
      </c>
      <c r="I26" s="68">
        <f t="shared" si="14"/>
        <v>164.66666666666666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-730</v>
      </c>
      <c r="V26" s="70">
        <f t="shared" si="4"/>
        <v>-730</v>
      </c>
      <c r="W26" s="70"/>
      <c r="X26" s="70">
        <f t="shared" si="5"/>
        <v>802.44859420898035</v>
      </c>
      <c r="Y26" s="70">
        <f t="shared" si="6"/>
        <v>72.448594208980353</v>
      </c>
      <c r="Z26" s="70">
        <f t="shared" si="7"/>
        <v>72</v>
      </c>
      <c r="AA26" s="24">
        <f t="shared" si="8"/>
        <v>72</v>
      </c>
      <c r="AB26" s="67">
        <f t="shared" si="9"/>
        <v>802</v>
      </c>
    </row>
    <row r="27" spans="1:28" ht="15" customHeight="1" x14ac:dyDescent="0.25">
      <c r="A27" s="71">
        <v>1154</v>
      </c>
      <c r="B27" s="71">
        <v>730</v>
      </c>
      <c r="C27" s="68">
        <v>9.6199999999999992</v>
      </c>
      <c r="D27" s="68">
        <v>271.57</v>
      </c>
      <c r="E27" s="68">
        <v>211.91</v>
      </c>
      <c r="F27" s="68">
        <v>0</v>
      </c>
      <c r="G27" s="68">
        <f t="shared" si="13"/>
        <v>17.5</v>
      </c>
      <c r="H27" s="68">
        <v>0</v>
      </c>
      <c r="I27" s="68">
        <f t="shared" si="14"/>
        <v>123.5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0</v>
      </c>
      <c r="U27" s="74">
        <f t="shared" si="3"/>
        <v>-730</v>
      </c>
      <c r="V27" s="70">
        <f t="shared" si="4"/>
        <v>-730</v>
      </c>
      <c r="W27" s="70"/>
      <c r="X27" s="70">
        <f t="shared" si="5"/>
        <v>802.44859420898035</v>
      </c>
      <c r="Y27" s="70">
        <f t="shared" si="6"/>
        <v>72.448594208980353</v>
      </c>
      <c r="Z27" s="70">
        <f t="shared" si="7"/>
        <v>72</v>
      </c>
      <c r="AA27" s="24">
        <f t="shared" si="8"/>
        <v>72</v>
      </c>
      <c r="AB27" s="67">
        <f t="shared" si="9"/>
        <v>802</v>
      </c>
    </row>
    <row r="28" spans="1:28" ht="15" customHeight="1" x14ac:dyDescent="0.25">
      <c r="A28" s="71">
        <v>1141</v>
      </c>
      <c r="B28" s="71">
        <v>730</v>
      </c>
      <c r="C28" s="68">
        <v>9.51</v>
      </c>
      <c r="D28" s="68">
        <v>271.61</v>
      </c>
      <c r="E28" s="68">
        <v>211.91</v>
      </c>
      <c r="F28" s="68">
        <v>0</v>
      </c>
      <c r="G28" s="68">
        <f t="shared" si="13"/>
        <v>16.600000000000001</v>
      </c>
      <c r="H28" s="68">
        <v>0</v>
      </c>
      <c r="I28" s="68">
        <f t="shared" si="14"/>
        <v>98.8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0</v>
      </c>
      <c r="U28" s="74">
        <f t="shared" si="3"/>
        <v>-730</v>
      </c>
      <c r="V28" s="70">
        <f t="shared" si="4"/>
        <v>-730</v>
      </c>
      <c r="W28" s="70"/>
      <c r="X28" s="70">
        <f t="shared" si="5"/>
        <v>802.44859420898035</v>
      </c>
      <c r="Y28" s="70">
        <f t="shared" si="6"/>
        <v>72.448594208980353</v>
      </c>
      <c r="Z28" s="70">
        <f t="shared" si="7"/>
        <v>72</v>
      </c>
      <c r="AA28" s="24">
        <f t="shared" si="8"/>
        <v>72</v>
      </c>
      <c r="AB28" s="67">
        <f t="shared" si="9"/>
        <v>802</v>
      </c>
    </row>
    <row r="29" spans="1:28" ht="15" customHeight="1" x14ac:dyDescent="0.25">
      <c r="A29" s="71">
        <v>1128</v>
      </c>
      <c r="B29" s="71">
        <v>730</v>
      </c>
      <c r="C29" s="68">
        <v>9.4</v>
      </c>
      <c r="D29" s="68">
        <v>271.64999999999998</v>
      </c>
      <c r="E29" s="68">
        <v>211.91</v>
      </c>
      <c r="F29" s="68">
        <v>0</v>
      </c>
      <c r="G29" s="68">
        <f t="shared" si="13"/>
        <v>16</v>
      </c>
      <c r="H29" s="68">
        <v>0</v>
      </c>
      <c r="I29" s="68">
        <f t="shared" si="14"/>
        <v>82.333333333333329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0</v>
      </c>
      <c r="U29" s="74">
        <f t="shared" si="3"/>
        <v>-730</v>
      </c>
      <c r="V29" s="70">
        <f t="shared" si="4"/>
        <v>-730</v>
      </c>
      <c r="W29" s="70"/>
      <c r="X29" s="70">
        <f t="shared" si="5"/>
        <v>802.44859420898035</v>
      </c>
      <c r="Y29" s="70">
        <f t="shared" si="6"/>
        <v>72.448594208980353</v>
      </c>
      <c r="Z29" s="70">
        <f t="shared" si="7"/>
        <v>72</v>
      </c>
      <c r="AA29" s="24">
        <f t="shared" si="8"/>
        <v>72</v>
      </c>
      <c r="AB29" s="67">
        <f t="shared" si="9"/>
        <v>802</v>
      </c>
    </row>
    <row r="30" spans="1:28" ht="15" customHeight="1" x14ac:dyDescent="0.25">
      <c r="A30" s="71">
        <v>1126</v>
      </c>
      <c r="B30" s="71">
        <v>730</v>
      </c>
      <c r="C30" s="68">
        <v>9.3800000000000008</v>
      </c>
      <c r="D30" s="68">
        <v>271.69</v>
      </c>
      <c r="E30" s="68">
        <v>211.91</v>
      </c>
      <c r="F30" s="68">
        <v>0</v>
      </c>
      <c r="G30" s="68">
        <f t="shared" si="13"/>
        <v>14</v>
      </c>
      <c r="H30" s="68">
        <v>0</v>
      </c>
      <c r="I30" s="68">
        <f t="shared" si="14"/>
        <v>70.571428571428569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-730</v>
      </c>
      <c r="V30" s="70">
        <f t="shared" si="4"/>
        <v>-730</v>
      </c>
      <c r="W30" s="70"/>
      <c r="X30" s="70">
        <f t="shared" si="5"/>
        <v>802.44859420898035</v>
      </c>
      <c r="Y30" s="70">
        <f t="shared" si="6"/>
        <v>72.448594208980353</v>
      </c>
      <c r="Z30" s="70">
        <f t="shared" si="7"/>
        <v>72</v>
      </c>
      <c r="AA30" s="24">
        <f t="shared" si="8"/>
        <v>72</v>
      </c>
      <c r="AB30" s="67">
        <f t="shared" si="9"/>
        <v>802</v>
      </c>
    </row>
    <row r="31" spans="1:28" ht="15" customHeight="1" x14ac:dyDescent="0.25">
      <c r="A31" s="71">
        <v>1123</v>
      </c>
      <c r="B31" s="71">
        <v>730</v>
      </c>
      <c r="C31" s="68">
        <v>9.36</v>
      </c>
      <c r="D31" s="68">
        <v>271.72000000000003</v>
      </c>
      <c r="E31" s="68">
        <v>211.91</v>
      </c>
      <c r="F31" s="68">
        <v>0</v>
      </c>
      <c r="G31" s="68">
        <f t="shared" si="13"/>
        <v>12.625</v>
      </c>
      <c r="H31" s="68">
        <v>0</v>
      </c>
      <c r="I31" s="68">
        <f t="shared" si="14"/>
        <v>61.75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-730</v>
      </c>
      <c r="V31" s="70">
        <f t="shared" si="4"/>
        <v>-730</v>
      </c>
      <c r="W31" s="70"/>
      <c r="X31" s="70">
        <f t="shared" si="5"/>
        <v>802.44859420898035</v>
      </c>
      <c r="Y31" s="70">
        <f t="shared" si="6"/>
        <v>72.448594208980353</v>
      </c>
      <c r="Z31" s="70">
        <f t="shared" si="7"/>
        <v>72</v>
      </c>
      <c r="AA31" s="24">
        <f t="shared" si="8"/>
        <v>72</v>
      </c>
      <c r="AB31" s="67">
        <f t="shared" si="9"/>
        <v>802</v>
      </c>
    </row>
    <row r="32" spans="1:28" ht="15" customHeight="1" x14ac:dyDescent="0.25">
      <c r="A32" s="71">
        <v>1120</v>
      </c>
      <c r="B32" s="71">
        <v>730</v>
      </c>
      <c r="C32" s="68">
        <v>9.33</v>
      </c>
      <c r="D32" s="68">
        <v>271.76</v>
      </c>
      <c r="E32" s="68">
        <v>211.91</v>
      </c>
      <c r="F32" s="68">
        <v>0</v>
      </c>
      <c r="G32" s="68">
        <f t="shared" si="13"/>
        <v>11.555555555555555</v>
      </c>
      <c r="H32" s="68">
        <v>0</v>
      </c>
      <c r="I32" s="68">
        <f t="shared" si="14"/>
        <v>54.888888888888886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-730</v>
      </c>
      <c r="V32" s="70">
        <f t="shared" si="4"/>
        <v>-730</v>
      </c>
      <c r="W32" s="70"/>
      <c r="X32" s="70">
        <f t="shared" si="5"/>
        <v>802.44859420898035</v>
      </c>
      <c r="Y32" s="70">
        <f t="shared" si="6"/>
        <v>72.448594208980353</v>
      </c>
      <c r="Z32" s="70">
        <f t="shared" si="7"/>
        <v>72</v>
      </c>
      <c r="AA32" s="24">
        <f t="shared" si="8"/>
        <v>72</v>
      </c>
      <c r="AB32" s="67">
        <f t="shared" si="9"/>
        <v>802</v>
      </c>
    </row>
    <row r="33" spans="1:28" ht="15" customHeight="1" x14ac:dyDescent="0.25">
      <c r="A33" s="71">
        <v>1122</v>
      </c>
      <c r="B33" s="71">
        <v>730</v>
      </c>
      <c r="C33" s="68">
        <v>9.35</v>
      </c>
      <c r="D33" s="68">
        <v>271.8</v>
      </c>
      <c r="E33" s="68">
        <v>211.91</v>
      </c>
      <c r="F33" s="68">
        <v>0</v>
      </c>
      <c r="G33" s="68">
        <f t="shared" si="13"/>
        <v>10.199999999999999</v>
      </c>
      <c r="H33" s="68">
        <v>0</v>
      </c>
      <c r="I33" s="68">
        <f t="shared" si="14"/>
        <v>49.4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0</v>
      </c>
      <c r="U33" s="74">
        <f t="shared" si="3"/>
        <v>-730</v>
      </c>
      <c r="V33" s="70">
        <f t="shared" si="4"/>
        <v>-730</v>
      </c>
      <c r="W33" s="70"/>
      <c r="X33" s="70">
        <f t="shared" si="5"/>
        <v>802.44859420898035</v>
      </c>
      <c r="Y33" s="70">
        <f t="shared" si="6"/>
        <v>72.448594208980353</v>
      </c>
      <c r="Z33" s="70">
        <f t="shared" si="7"/>
        <v>72</v>
      </c>
      <c r="AA33" s="24">
        <f t="shared" si="8"/>
        <v>72</v>
      </c>
      <c r="AB33" s="67">
        <f t="shared" si="9"/>
        <v>802</v>
      </c>
    </row>
    <row r="34" spans="1:28" ht="15" customHeight="1" x14ac:dyDescent="0.25">
      <c r="A34" s="71">
        <v>1125</v>
      </c>
      <c r="B34" s="71">
        <v>730</v>
      </c>
      <c r="C34" s="68">
        <v>9.3699999999999992</v>
      </c>
      <c r="D34" s="68">
        <v>271.83999999999997</v>
      </c>
      <c r="E34" s="68">
        <v>211.91</v>
      </c>
      <c r="F34" s="68">
        <v>0</v>
      </c>
      <c r="G34" s="68">
        <f t="shared" si="13"/>
        <v>9</v>
      </c>
      <c r="H34" s="68">
        <v>0</v>
      </c>
      <c r="I34" s="68">
        <f t="shared" si="14"/>
        <v>44.909090909090907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-730</v>
      </c>
      <c r="V34" s="70">
        <f t="shared" ref="V34:V65" si="17">ROUND(U34,0)</f>
        <v>-730</v>
      </c>
      <c r="W34" s="70"/>
      <c r="X34" s="70">
        <f t="shared" ref="X34:X65" si="18">B34/$W$2*$W$3</f>
        <v>802.44859420898035</v>
      </c>
      <c r="Y34" s="70">
        <f t="shared" ref="Y34:Y65" si="19">X34-B34</f>
        <v>72.448594208980353</v>
      </c>
      <c r="Z34" s="70">
        <f t="shared" ref="Z34:Z65" si="20">ROUND(Y34,0)</f>
        <v>72</v>
      </c>
      <c r="AA34" s="24">
        <f t="shared" ref="AA34:AA65" si="21">IF(V34&gt;=0,V34,Z34)</f>
        <v>72</v>
      </c>
      <c r="AB34" s="67">
        <f t="shared" ref="AB34:AB65" si="22">B34+AA34</f>
        <v>802</v>
      </c>
    </row>
    <row r="35" spans="1:28" ht="15" customHeight="1" x14ac:dyDescent="0.25">
      <c r="A35" s="71">
        <v>1128</v>
      </c>
      <c r="B35" s="71">
        <v>730</v>
      </c>
      <c r="C35" s="68">
        <v>9.4</v>
      </c>
      <c r="D35" s="68">
        <v>271.88</v>
      </c>
      <c r="E35" s="68">
        <v>211.91</v>
      </c>
      <c r="F35" s="68">
        <v>0</v>
      </c>
      <c r="G35" s="68">
        <f t="shared" si="13"/>
        <v>8</v>
      </c>
      <c r="H35" s="68">
        <v>0</v>
      </c>
      <c r="I35" s="68">
        <f t="shared" si="14"/>
        <v>41.166666666666664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-730</v>
      </c>
      <c r="V35" s="70">
        <f t="shared" si="17"/>
        <v>-730</v>
      </c>
      <c r="W35" s="70"/>
      <c r="X35" s="70">
        <f t="shared" si="18"/>
        <v>802.44859420898035</v>
      </c>
      <c r="Y35" s="70">
        <f t="shared" si="19"/>
        <v>72.448594208980353</v>
      </c>
      <c r="Z35" s="70">
        <f t="shared" si="20"/>
        <v>72</v>
      </c>
      <c r="AA35" s="24">
        <f t="shared" si="21"/>
        <v>72</v>
      </c>
      <c r="AB35" s="67">
        <f t="shared" si="22"/>
        <v>802</v>
      </c>
    </row>
    <row r="36" spans="1:28" ht="15" customHeight="1" x14ac:dyDescent="0.25">
      <c r="A36" s="71">
        <v>1128</v>
      </c>
      <c r="B36" s="71">
        <v>730</v>
      </c>
      <c r="C36" s="68">
        <v>9.4</v>
      </c>
      <c r="D36" s="68">
        <v>271.92</v>
      </c>
      <c r="E36" s="68">
        <v>211.91</v>
      </c>
      <c r="F36" s="68">
        <v>0</v>
      </c>
      <c r="G36" s="68">
        <f t="shared" si="13"/>
        <v>7.384615384615385</v>
      </c>
      <c r="H36" s="68">
        <v>0</v>
      </c>
      <c r="I36" s="68">
        <f t="shared" si="14"/>
        <v>38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0</v>
      </c>
      <c r="U36" s="74">
        <f t="shared" si="16"/>
        <v>-730</v>
      </c>
      <c r="V36" s="70">
        <f t="shared" si="17"/>
        <v>-730</v>
      </c>
      <c r="W36" s="70"/>
      <c r="X36" s="70">
        <f t="shared" si="18"/>
        <v>802.44859420898035</v>
      </c>
      <c r="Y36" s="70">
        <f t="shared" si="19"/>
        <v>72.448594208980353</v>
      </c>
      <c r="Z36" s="70">
        <f t="shared" si="20"/>
        <v>72</v>
      </c>
      <c r="AA36" s="24">
        <f t="shared" si="21"/>
        <v>72</v>
      </c>
      <c r="AB36" s="67">
        <f t="shared" si="22"/>
        <v>802</v>
      </c>
    </row>
    <row r="37" spans="1:28" ht="15" customHeight="1" x14ac:dyDescent="0.25">
      <c r="A37" s="71">
        <v>1128</v>
      </c>
      <c r="B37" s="71">
        <v>730</v>
      </c>
      <c r="C37" s="68">
        <v>9.4</v>
      </c>
      <c r="D37" s="68">
        <v>271.95999999999998</v>
      </c>
      <c r="E37" s="68">
        <v>211.91</v>
      </c>
      <c r="F37" s="68">
        <v>0</v>
      </c>
      <c r="G37" s="68">
        <f t="shared" si="13"/>
        <v>6.8571428571428568</v>
      </c>
      <c r="H37" s="68">
        <v>0</v>
      </c>
      <c r="I37" s="68">
        <f t="shared" si="14"/>
        <v>35.285714285714285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-730</v>
      </c>
      <c r="V37" s="70">
        <f t="shared" si="17"/>
        <v>-730</v>
      </c>
      <c r="W37" s="70"/>
      <c r="X37" s="70">
        <f t="shared" si="18"/>
        <v>802.44859420898035</v>
      </c>
      <c r="Y37" s="70">
        <f t="shared" si="19"/>
        <v>72.448594208980353</v>
      </c>
      <c r="Z37" s="70">
        <f t="shared" si="20"/>
        <v>72</v>
      </c>
      <c r="AA37" s="24">
        <f t="shared" si="21"/>
        <v>72</v>
      </c>
      <c r="AB37" s="67">
        <f t="shared" si="22"/>
        <v>802</v>
      </c>
    </row>
    <row r="38" spans="1:28" ht="15" customHeight="1" x14ac:dyDescent="0.25">
      <c r="A38" s="71">
        <v>1128</v>
      </c>
      <c r="B38" s="71">
        <v>730</v>
      </c>
      <c r="C38" s="68">
        <v>9.4</v>
      </c>
      <c r="D38" s="68">
        <v>272</v>
      </c>
      <c r="E38" s="68">
        <v>211.91</v>
      </c>
      <c r="F38" s="68">
        <v>0</v>
      </c>
      <c r="G38" s="68">
        <f t="shared" si="13"/>
        <v>6.4</v>
      </c>
      <c r="H38" s="68">
        <v>0</v>
      </c>
      <c r="I38" s="68">
        <f t="shared" si="14"/>
        <v>32.93333333333333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1</v>
      </c>
      <c r="N38" s="26"/>
      <c r="O38" s="26"/>
      <c r="P38" s="25"/>
      <c r="Q38" s="25"/>
      <c r="T38" s="22">
        <v>0</v>
      </c>
      <c r="U38" s="74">
        <f t="shared" si="16"/>
        <v>-730</v>
      </c>
      <c r="V38" s="70">
        <f t="shared" si="17"/>
        <v>-730</v>
      </c>
      <c r="W38" s="70"/>
      <c r="X38" s="70">
        <f t="shared" si="18"/>
        <v>802.44859420898035</v>
      </c>
      <c r="Y38" s="70">
        <f t="shared" si="19"/>
        <v>72.448594208980353</v>
      </c>
      <c r="Z38" s="70">
        <f t="shared" si="20"/>
        <v>72</v>
      </c>
      <c r="AA38" s="24">
        <f t="shared" si="21"/>
        <v>72</v>
      </c>
      <c r="AB38" s="67">
        <f t="shared" si="22"/>
        <v>802</v>
      </c>
    </row>
    <row r="39" spans="1:28" ht="15" customHeight="1" x14ac:dyDescent="0.25">
      <c r="A39" s="71">
        <v>1110</v>
      </c>
      <c r="B39" s="79">
        <v>730</v>
      </c>
      <c r="C39" s="68">
        <v>9.25</v>
      </c>
      <c r="D39" s="68">
        <v>272.04000000000002</v>
      </c>
      <c r="E39" s="68">
        <v>211.91</v>
      </c>
      <c r="F39" s="68">
        <v>0</v>
      </c>
      <c r="G39" s="68">
        <f t="shared" si="13"/>
        <v>7.125</v>
      </c>
      <c r="H39" s="68">
        <v>0</v>
      </c>
      <c r="I39" s="68">
        <f t="shared" si="14"/>
        <v>30.875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0</v>
      </c>
      <c r="U39" s="74">
        <f t="shared" si="16"/>
        <v>-730</v>
      </c>
      <c r="V39" s="70">
        <f t="shared" si="17"/>
        <v>-730</v>
      </c>
      <c r="W39" s="70"/>
      <c r="X39" s="70">
        <f t="shared" si="18"/>
        <v>802.44859420898035</v>
      </c>
      <c r="Y39" s="70">
        <f t="shared" si="19"/>
        <v>72.448594208980353</v>
      </c>
      <c r="Z39" s="70">
        <f t="shared" si="20"/>
        <v>72</v>
      </c>
      <c r="AA39" s="24">
        <f t="shared" si="21"/>
        <v>72</v>
      </c>
      <c r="AB39" s="67">
        <f t="shared" si="22"/>
        <v>802</v>
      </c>
    </row>
    <row r="40" spans="1:28" ht="15" customHeight="1" x14ac:dyDescent="0.25">
      <c r="A40" s="71">
        <v>1091</v>
      </c>
      <c r="B40" s="71">
        <v>730</v>
      </c>
      <c r="C40" s="68">
        <v>9.09</v>
      </c>
      <c r="D40" s="68">
        <v>272.08</v>
      </c>
      <c r="E40" s="68">
        <v>211.91</v>
      </c>
      <c r="F40" s="68">
        <v>0</v>
      </c>
      <c r="G40" s="68">
        <f t="shared" si="13"/>
        <v>7.8235294117647056</v>
      </c>
      <c r="H40" s="68">
        <v>0</v>
      </c>
      <c r="I40" s="68">
        <f t="shared" si="14"/>
        <v>29.058823529411764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0</v>
      </c>
      <c r="N40" s="26"/>
      <c r="O40" s="26"/>
      <c r="P40" s="25"/>
      <c r="Q40" s="25"/>
      <c r="T40" s="22">
        <v>0</v>
      </c>
      <c r="U40" s="74">
        <f t="shared" si="16"/>
        <v>-730</v>
      </c>
      <c r="V40" s="70">
        <f t="shared" si="17"/>
        <v>-730</v>
      </c>
      <c r="W40" s="70"/>
      <c r="X40" s="70">
        <f t="shared" si="18"/>
        <v>802.44859420898035</v>
      </c>
      <c r="Y40" s="70">
        <f t="shared" si="19"/>
        <v>72.448594208980353</v>
      </c>
      <c r="Z40" s="70">
        <f t="shared" si="20"/>
        <v>72</v>
      </c>
      <c r="AA40" s="24">
        <f t="shared" si="21"/>
        <v>72</v>
      </c>
      <c r="AB40" s="67">
        <f t="shared" si="22"/>
        <v>802</v>
      </c>
    </row>
    <row r="41" spans="1:28" ht="15" customHeight="1" x14ac:dyDescent="0.25">
      <c r="A41" s="71">
        <v>1072</v>
      </c>
      <c r="B41" s="71">
        <v>730</v>
      </c>
      <c r="C41" s="68">
        <v>8.93</v>
      </c>
      <c r="D41" s="68">
        <v>272.11</v>
      </c>
      <c r="E41" s="68">
        <v>211.91</v>
      </c>
      <c r="F41" s="68">
        <v>0</v>
      </c>
      <c r="G41" s="68">
        <f t="shared" si="13"/>
        <v>8.4444444444444446</v>
      </c>
      <c r="H41" s="68">
        <v>0</v>
      </c>
      <c r="I41" s="68">
        <f t="shared" si="14"/>
        <v>27.444444444444443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0</v>
      </c>
      <c r="N41" s="26"/>
      <c r="O41" s="26"/>
      <c r="P41" s="25"/>
      <c r="Q41" s="25"/>
      <c r="T41" s="22">
        <v>0</v>
      </c>
      <c r="U41" s="74">
        <f t="shared" si="16"/>
        <v>-730</v>
      </c>
      <c r="V41" s="70">
        <f t="shared" si="17"/>
        <v>-730</v>
      </c>
      <c r="W41" s="70"/>
      <c r="X41" s="70">
        <f t="shared" si="18"/>
        <v>802.44859420898035</v>
      </c>
      <c r="Y41" s="70">
        <f t="shared" si="19"/>
        <v>72.448594208980353</v>
      </c>
      <c r="Z41" s="70">
        <f t="shared" si="20"/>
        <v>72</v>
      </c>
      <c r="AA41" s="24">
        <f t="shared" si="21"/>
        <v>72</v>
      </c>
      <c r="AB41" s="67">
        <f t="shared" si="22"/>
        <v>802</v>
      </c>
    </row>
    <row r="42" spans="1:28" ht="15" customHeight="1" x14ac:dyDescent="0.25">
      <c r="A42" s="71">
        <v>1072</v>
      </c>
      <c r="B42" s="71">
        <v>730</v>
      </c>
      <c r="C42" s="68">
        <v>8.93</v>
      </c>
      <c r="D42" s="68">
        <v>272.14</v>
      </c>
      <c r="E42" s="68">
        <v>211.91</v>
      </c>
      <c r="F42" s="68">
        <v>0</v>
      </c>
      <c r="G42" s="68">
        <f t="shared" si="13"/>
        <v>8</v>
      </c>
      <c r="H42" s="68">
        <v>0</v>
      </c>
      <c r="I42" s="68">
        <f t="shared" si="14"/>
        <v>26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-730</v>
      </c>
      <c r="V42" s="70">
        <f t="shared" si="17"/>
        <v>-730</v>
      </c>
      <c r="W42" s="70"/>
      <c r="X42" s="70">
        <f t="shared" si="18"/>
        <v>802.44859420898035</v>
      </c>
      <c r="Y42" s="70">
        <f t="shared" si="19"/>
        <v>72.448594208980353</v>
      </c>
      <c r="Z42" s="70">
        <f t="shared" si="20"/>
        <v>72</v>
      </c>
      <c r="AA42" s="24">
        <f t="shared" si="21"/>
        <v>72</v>
      </c>
      <c r="AB42" s="67">
        <f t="shared" si="22"/>
        <v>802</v>
      </c>
    </row>
    <row r="43" spans="1:28" ht="15" customHeight="1" x14ac:dyDescent="0.25">
      <c r="A43" s="71">
        <v>1072</v>
      </c>
      <c r="B43" s="71">
        <v>730</v>
      </c>
      <c r="C43" s="68">
        <v>8.93</v>
      </c>
      <c r="D43" s="68">
        <v>272.18</v>
      </c>
      <c r="E43" s="68">
        <v>211.91</v>
      </c>
      <c r="F43" s="68">
        <v>0</v>
      </c>
      <c r="G43" s="68">
        <f t="shared" si="13"/>
        <v>7.6</v>
      </c>
      <c r="H43" s="68">
        <v>0</v>
      </c>
      <c r="I43" s="68">
        <f t="shared" si="14"/>
        <v>24.7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0</v>
      </c>
      <c r="N43" s="26"/>
      <c r="O43" s="26"/>
      <c r="P43" s="25"/>
      <c r="Q43" s="25"/>
      <c r="T43" s="22">
        <v>0</v>
      </c>
      <c r="U43" s="74">
        <f t="shared" si="16"/>
        <v>-730</v>
      </c>
      <c r="V43" s="70">
        <f t="shared" si="17"/>
        <v>-730</v>
      </c>
      <c r="W43" s="70"/>
      <c r="X43" s="70">
        <f t="shared" si="18"/>
        <v>802.44859420898035</v>
      </c>
      <c r="Y43" s="70">
        <f t="shared" si="19"/>
        <v>72.448594208980353</v>
      </c>
      <c r="Z43" s="70">
        <f t="shared" si="20"/>
        <v>72</v>
      </c>
      <c r="AA43" s="24">
        <f t="shared" si="21"/>
        <v>72</v>
      </c>
      <c r="AB43" s="67">
        <f t="shared" si="22"/>
        <v>802</v>
      </c>
    </row>
    <row r="44" spans="1:28" ht="15" customHeight="1" x14ac:dyDescent="0.25">
      <c r="A44" s="71">
        <v>1072</v>
      </c>
      <c r="B44" s="71">
        <v>730</v>
      </c>
      <c r="C44" s="68">
        <v>8.93</v>
      </c>
      <c r="D44" s="68">
        <v>272.20999999999998</v>
      </c>
      <c r="E44" s="68">
        <v>211.91</v>
      </c>
      <c r="F44" s="68">
        <v>0</v>
      </c>
      <c r="G44" s="68">
        <f t="shared" si="13"/>
        <v>7.2380952380952381</v>
      </c>
      <c r="H44" s="68">
        <v>0</v>
      </c>
      <c r="I44" s="68">
        <f t="shared" si="14"/>
        <v>23.523809523809526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-730</v>
      </c>
      <c r="V44" s="70">
        <f t="shared" si="17"/>
        <v>-730</v>
      </c>
      <c r="W44" s="70"/>
      <c r="X44" s="70">
        <f t="shared" si="18"/>
        <v>802.44859420898035</v>
      </c>
      <c r="Y44" s="70">
        <f t="shared" si="19"/>
        <v>72.448594208980353</v>
      </c>
      <c r="Z44" s="70">
        <f t="shared" si="20"/>
        <v>72</v>
      </c>
      <c r="AA44" s="24">
        <f t="shared" si="21"/>
        <v>72</v>
      </c>
      <c r="AB44" s="67">
        <f t="shared" si="22"/>
        <v>802</v>
      </c>
    </row>
    <row r="45" spans="1:28" ht="15" customHeight="1" x14ac:dyDescent="0.25">
      <c r="A45" s="71">
        <v>1038</v>
      </c>
      <c r="B45" s="71">
        <v>730</v>
      </c>
      <c r="C45" s="68">
        <v>8.65</v>
      </c>
      <c r="D45" s="68">
        <v>272.24</v>
      </c>
      <c r="E45" s="68">
        <v>211.91</v>
      </c>
      <c r="F45" s="68">
        <v>0</v>
      </c>
      <c r="G45" s="68">
        <f t="shared" si="13"/>
        <v>8.454545454545455</v>
      </c>
      <c r="H45" s="68">
        <v>0</v>
      </c>
      <c r="I45" s="68">
        <f t="shared" si="14"/>
        <v>22.454545454545453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0</v>
      </c>
      <c r="N45" s="26"/>
      <c r="O45" s="26"/>
      <c r="P45" s="25"/>
      <c r="Q45" s="25"/>
      <c r="T45" s="22">
        <v>0</v>
      </c>
      <c r="U45" s="74">
        <f t="shared" si="16"/>
        <v>-730</v>
      </c>
      <c r="V45" s="70">
        <f t="shared" si="17"/>
        <v>-730</v>
      </c>
      <c r="W45" s="70"/>
      <c r="X45" s="70">
        <f t="shared" si="18"/>
        <v>802.44859420898035</v>
      </c>
      <c r="Y45" s="70">
        <f t="shared" si="19"/>
        <v>72.448594208980353</v>
      </c>
      <c r="Z45" s="70">
        <f t="shared" si="20"/>
        <v>72</v>
      </c>
      <c r="AA45" s="24">
        <f t="shared" si="21"/>
        <v>72</v>
      </c>
      <c r="AB45" s="67">
        <f t="shared" si="22"/>
        <v>802</v>
      </c>
    </row>
    <row r="46" spans="1:28" ht="15" customHeight="1" x14ac:dyDescent="0.25">
      <c r="A46" s="71">
        <v>1003</v>
      </c>
      <c r="B46" s="71">
        <v>730</v>
      </c>
      <c r="C46" s="68">
        <v>8.36</v>
      </c>
      <c r="D46" s="68">
        <v>272.27</v>
      </c>
      <c r="E46" s="68">
        <v>211.91</v>
      </c>
      <c r="F46" s="68">
        <v>0</v>
      </c>
      <c r="G46" s="68">
        <f t="shared" si="13"/>
        <v>9.6086956521739122</v>
      </c>
      <c r="H46" s="68">
        <v>0</v>
      </c>
      <c r="I46" s="68">
        <f t="shared" si="14"/>
        <v>21.478260869565219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0</v>
      </c>
      <c r="U46" s="74">
        <f t="shared" si="16"/>
        <v>-730</v>
      </c>
      <c r="V46" s="70">
        <f t="shared" si="17"/>
        <v>-730</v>
      </c>
      <c r="W46" s="70"/>
      <c r="X46" s="70">
        <f t="shared" si="18"/>
        <v>802.44859420898035</v>
      </c>
      <c r="Y46" s="70">
        <f t="shared" si="19"/>
        <v>72.448594208980353</v>
      </c>
      <c r="Z46" s="70">
        <f t="shared" si="20"/>
        <v>72</v>
      </c>
      <c r="AA46" s="24">
        <f t="shared" si="21"/>
        <v>72</v>
      </c>
      <c r="AB46" s="67">
        <f t="shared" si="22"/>
        <v>802</v>
      </c>
    </row>
    <row r="47" spans="1:28" ht="15" customHeight="1" x14ac:dyDescent="0.25">
      <c r="A47" s="71">
        <v>968</v>
      </c>
      <c r="B47" s="71">
        <v>730</v>
      </c>
      <c r="C47" s="68">
        <v>8.07</v>
      </c>
      <c r="D47" s="68">
        <v>272.29000000000002</v>
      </c>
      <c r="E47" s="68">
        <v>211.91</v>
      </c>
      <c r="F47" s="68">
        <v>0</v>
      </c>
      <c r="G47" s="68">
        <f t="shared" si="13"/>
        <v>10.666666666666666</v>
      </c>
      <c r="H47" s="68">
        <v>0</v>
      </c>
      <c r="I47" s="68">
        <f t="shared" si="14"/>
        <v>20.583333333333332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25"/>
      <c r="T47" s="22">
        <v>0</v>
      </c>
      <c r="U47" s="74">
        <f t="shared" si="16"/>
        <v>-730</v>
      </c>
      <c r="V47" s="70">
        <f t="shared" si="17"/>
        <v>-730</v>
      </c>
      <c r="W47" s="70"/>
      <c r="X47" s="70">
        <f t="shared" si="18"/>
        <v>802.44859420898035</v>
      </c>
      <c r="Y47" s="70">
        <f t="shared" si="19"/>
        <v>72.448594208980353</v>
      </c>
      <c r="Z47" s="70">
        <f t="shared" si="20"/>
        <v>72</v>
      </c>
      <c r="AA47" s="24">
        <f t="shared" si="21"/>
        <v>72</v>
      </c>
      <c r="AB47" s="67">
        <f t="shared" si="22"/>
        <v>802</v>
      </c>
    </row>
    <row r="48" spans="1:28" ht="15" customHeight="1" x14ac:dyDescent="0.25">
      <c r="A48" s="71">
        <v>968</v>
      </c>
      <c r="B48" s="71">
        <v>913</v>
      </c>
      <c r="C48" s="68">
        <v>8.07</v>
      </c>
      <c r="D48" s="68">
        <v>272.3</v>
      </c>
      <c r="E48" s="68">
        <v>212.1</v>
      </c>
      <c r="F48" s="68">
        <v>0</v>
      </c>
      <c r="G48" s="68">
        <f t="shared" si="13"/>
        <v>10.24</v>
      </c>
      <c r="H48" s="68">
        <v>0</v>
      </c>
      <c r="I48" s="68">
        <f t="shared" si="14"/>
        <v>12.44</v>
      </c>
      <c r="J48" s="72">
        <f t="shared" si="23"/>
        <v>0</v>
      </c>
      <c r="K48" s="72">
        <f t="shared" si="24"/>
        <v>1</v>
      </c>
      <c r="L48" s="72">
        <f t="shared" si="25"/>
        <v>1</v>
      </c>
      <c r="M48" s="72">
        <f t="shared" ca="1" si="15"/>
        <v>1</v>
      </c>
      <c r="N48" s="26"/>
      <c r="O48" s="26"/>
      <c r="P48" s="25"/>
      <c r="Q48" s="25"/>
      <c r="T48" s="22">
        <v>0</v>
      </c>
      <c r="U48" s="74">
        <f t="shared" si="16"/>
        <v>-913</v>
      </c>
      <c r="V48" s="70">
        <f t="shared" si="17"/>
        <v>-913</v>
      </c>
      <c r="W48" s="70"/>
      <c r="X48" s="70">
        <f t="shared" si="18"/>
        <v>1003.6103650860259</v>
      </c>
      <c r="Y48" s="70">
        <f t="shared" si="19"/>
        <v>90.610365086025922</v>
      </c>
      <c r="Z48" s="70">
        <f t="shared" si="20"/>
        <v>91</v>
      </c>
      <c r="AA48" s="24">
        <f t="shared" si="21"/>
        <v>91</v>
      </c>
      <c r="AB48" s="67">
        <f t="shared" si="22"/>
        <v>1004</v>
      </c>
    </row>
    <row r="49" spans="1:28" ht="15" customHeight="1" x14ac:dyDescent="0.25">
      <c r="A49" s="71">
        <v>968</v>
      </c>
      <c r="B49" s="71">
        <v>968</v>
      </c>
      <c r="C49" s="68">
        <v>8.07</v>
      </c>
      <c r="D49" s="68">
        <v>272.3</v>
      </c>
      <c r="E49" s="68">
        <v>212.15</v>
      </c>
      <c r="F49" s="68">
        <v>0</v>
      </c>
      <c r="G49" s="68">
        <f t="shared" si="13"/>
        <v>9.8461538461538467</v>
      </c>
      <c r="H49" s="68">
        <v>0</v>
      </c>
      <c r="I49" s="68">
        <f t="shared" si="14"/>
        <v>9.8461538461538467</v>
      </c>
      <c r="J49" s="72">
        <f t="shared" si="23"/>
        <v>0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-968</v>
      </c>
      <c r="V49" s="70">
        <f t="shared" si="17"/>
        <v>-968</v>
      </c>
      <c r="W49" s="70"/>
      <c r="X49" s="70">
        <f t="shared" si="18"/>
        <v>1064.0688208141</v>
      </c>
      <c r="Y49" s="70">
        <f t="shared" si="19"/>
        <v>96.068820814100036</v>
      </c>
      <c r="Z49" s="70">
        <f t="shared" si="20"/>
        <v>96</v>
      </c>
      <c r="AA49" s="24">
        <f t="shared" si="21"/>
        <v>96</v>
      </c>
      <c r="AB49" s="67">
        <f t="shared" si="22"/>
        <v>1064</v>
      </c>
    </row>
    <row r="50" spans="1:28" ht="15" customHeight="1" x14ac:dyDescent="0.25">
      <c r="A50" s="71">
        <v>968</v>
      </c>
      <c r="B50" s="71">
        <v>968</v>
      </c>
      <c r="C50" s="68">
        <v>8.07</v>
      </c>
      <c r="D50" s="68">
        <v>272.3</v>
      </c>
      <c r="E50" s="68">
        <v>212.15</v>
      </c>
      <c r="F50" s="68">
        <v>0</v>
      </c>
      <c r="G50" s="68">
        <f t="shared" si="13"/>
        <v>9.481481481481481</v>
      </c>
      <c r="H50" s="68">
        <v>0</v>
      </c>
      <c r="I50" s="68">
        <f t="shared" si="14"/>
        <v>9.481481481481481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25"/>
      <c r="T50" s="22">
        <v>0</v>
      </c>
      <c r="U50" s="74">
        <f t="shared" si="16"/>
        <v>-968</v>
      </c>
      <c r="V50" s="70">
        <f t="shared" si="17"/>
        <v>-968</v>
      </c>
      <c r="W50" s="70"/>
      <c r="X50" s="70">
        <f t="shared" si="18"/>
        <v>1064.0688208141</v>
      </c>
      <c r="Y50" s="70">
        <f t="shared" si="19"/>
        <v>96.068820814100036</v>
      </c>
      <c r="Z50" s="70">
        <f t="shared" si="20"/>
        <v>96</v>
      </c>
      <c r="AA50" s="24">
        <f t="shared" si="21"/>
        <v>96</v>
      </c>
      <c r="AB50" s="67">
        <f t="shared" si="22"/>
        <v>1064</v>
      </c>
    </row>
    <row r="51" spans="1:28" ht="15" customHeight="1" x14ac:dyDescent="0.25">
      <c r="A51" s="71">
        <v>922</v>
      </c>
      <c r="B51" s="71">
        <v>922</v>
      </c>
      <c r="C51" s="68">
        <v>7.69</v>
      </c>
      <c r="D51" s="68">
        <v>272.3</v>
      </c>
      <c r="E51" s="68">
        <v>212.11</v>
      </c>
      <c r="F51" s="68">
        <v>0</v>
      </c>
      <c r="G51" s="68">
        <f t="shared" si="13"/>
        <v>10.785714285714286</v>
      </c>
      <c r="H51" s="68">
        <v>0</v>
      </c>
      <c r="I51" s="68">
        <f t="shared" si="14"/>
        <v>10.785714285714286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0</v>
      </c>
      <c r="U51" s="74">
        <f t="shared" si="16"/>
        <v>-922</v>
      </c>
      <c r="V51" s="70">
        <f t="shared" si="17"/>
        <v>-922</v>
      </c>
      <c r="W51" s="70"/>
      <c r="X51" s="70">
        <f t="shared" si="18"/>
        <v>1013.5035669324382</v>
      </c>
      <c r="Y51" s="70">
        <f t="shared" si="19"/>
        <v>91.503566932438162</v>
      </c>
      <c r="Z51" s="70">
        <f t="shared" si="20"/>
        <v>92</v>
      </c>
      <c r="AA51" s="24">
        <f t="shared" si="21"/>
        <v>92</v>
      </c>
      <c r="AB51" s="67">
        <f t="shared" si="22"/>
        <v>1014</v>
      </c>
    </row>
    <row r="52" spans="1:28" ht="15" customHeight="1" x14ac:dyDescent="0.25">
      <c r="A52" s="71">
        <v>877</v>
      </c>
      <c r="B52" s="71">
        <v>877</v>
      </c>
      <c r="C52" s="68">
        <v>7.31</v>
      </c>
      <c r="D52" s="68">
        <v>272.3</v>
      </c>
      <c r="E52" s="68">
        <v>212.07</v>
      </c>
      <c r="F52" s="68">
        <v>0</v>
      </c>
      <c r="G52" s="68">
        <f t="shared" si="13"/>
        <v>11.96551724137931</v>
      </c>
      <c r="H52" s="68">
        <v>0</v>
      </c>
      <c r="I52" s="68">
        <f t="shared" si="14"/>
        <v>11.96551724137931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0</v>
      </c>
      <c r="U52" s="74">
        <f t="shared" si="16"/>
        <v>-877</v>
      </c>
      <c r="V52" s="70">
        <f t="shared" si="17"/>
        <v>-877</v>
      </c>
      <c r="W52" s="70"/>
      <c r="X52" s="70">
        <f t="shared" si="18"/>
        <v>964.03755770037765</v>
      </c>
      <c r="Y52" s="70">
        <f t="shared" si="19"/>
        <v>87.037557700377647</v>
      </c>
      <c r="Z52" s="70">
        <f t="shared" si="20"/>
        <v>87</v>
      </c>
      <c r="AA52" s="24">
        <f t="shared" si="21"/>
        <v>87</v>
      </c>
      <c r="AB52" s="67">
        <f t="shared" si="22"/>
        <v>964</v>
      </c>
    </row>
    <row r="53" spans="1:28" ht="15" customHeight="1" x14ac:dyDescent="0.25">
      <c r="A53" s="71">
        <v>832</v>
      </c>
      <c r="B53" s="71">
        <v>832</v>
      </c>
      <c r="C53" s="68">
        <v>6.93</v>
      </c>
      <c r="D53" s="68">
        <v>272.3</v>
      </c>
      <c r="E53" s="68">
        <v>212.03</v>
      </c>
      <c r="F53" s="68">
        <v>0</v>
      </c>
      <c r="G53" s="68">
        <f t="shared" si="13"/>
        <v>13.066666666666666</v>
      </c>
      <c r="H53" s="68">
        <v>0</v>
      </c>
      <c r="I53" s="68">
        <f t="shared" si="14"/>
        <v>13.066666666666666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25"/>
      <c r="T53" s="22">
        <v>0</v>
      </c>
      <c r="U53" s="74">
        <f t="shared" si="16"/>
        <v>-832</v>
      </c>
      <c r="V53" s="70">
        <f t="shared" si="17"/>
        <v>-832</v>
      </c>
      <c r="W53" s="70"/>
      <c r="X53" s="70">
        <f t="shared" si="18"/>
        <v>914.57154846831725</v>
      </c>
      <c r="Y53" s="70">
        <f t="shared" si="19"/>
        <v>82.571548468317246</v>
      </c>
      <c r="Z53" s="70">
        <f t="shared" si="20"/>
        <v>83</v>
      </c>
      <c r="AA53" s="24">
        <f t="shared" si="21"/>
        <v>83</v>
      </c>
      <c r="AB53" s="67">
        <f t="shared" si="22"/>
        <v>915</v>
      </c>
    </row>
    <row r="54" spans="1:28" ht="15" customHeight="1" x14ac:dyDescent="0.25">
      <c r="A54" s="71">
        <v>814</v>
      </c>
      <c r="B54" s="71">
        <v>814</v>
      </c>
      <c r="C54" s="68">
        <v>6.78</v>
      </c>
      <c r="D54" s="68">
        <v>272.3</v>
      </c>
      <c r="E54" s="68">
        <v>212.01</v>
      </c>
      <c r="F54" s="68">
        <v>0</v>
      </c>
      <c r="G54" s="68">
        <f t="shared" si="13"/>
        <v>13.225806451612904</v>
      </c>
      <c r="H54" s="68">
        <v>0</v>
      </c>
      <c r="I54" s="68">
        <f t="shared" si="14"/>
        <v>13.225806451612904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-814</v>
      </c>
      <c r="V54" s="70">
        <f t="shared" si="17"/>
        <v>-814</v>
      </c>
      <c r="W54" s="70"/>
      <c r="X54" s="70">
        <f t="shared" si="18"/>
        <v>894.78514477549299</v>
      </c>
      <c r="Y54" s="70">
        <f t="shared" si="19"/>
        <v>80.785144775492995</v>
      </c>
      <c r="Z54" s="70">
        <f t="shared" si="20"/>
        <v>81</v>
      </c>
      <c r="AA54" s="24">
        <f t="shared" si="21"/>
        <v>81</v>
      </c>
      <c r="AB54" s="67">
        <f t="shared" si="22"/>
        <v>895</v>
      </c>
    </row>
    <row r="55" spans="1:28" ht="15" customHeight="1" x14ac:dyDescent="0.25">
      <c r="A55" s="71">
        <v>795</v>
      </c>
      <c r="B55" s="71">
        <v>795</v>
      </c>
      <c r="C55" s="68">
        <v>6.63</v>
      </c>
      <c r="D55" s="68">
        <v>272.3</v>
      </c>
      <c r="E55" s="68">
        <v>211.99</v>
      </c>
      <c r="F55" s="68">
        <v>0</v>
      </c>
      <c r="G55" s="68">
        <f t="shared" si="13"/>
        <v>13.40625</v>
      </c>
      <c r="H55" s="68">
        <v>0</v>
      </c>
      <c r="I55" s="68">
        <f t="shared" si="14"/>
        <v>13.40625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0</v>
      </c>
      <c r="N55" s="26"/>
      <c r="O55" s="26"/>
      <c r="P55" s="25"/>
      <c r="Q55" s="25"/>
      <c r="T55" s="22">
        <v>0</v>
      </c>
      <c r="U55" s="74">
        <f t="shared" si="16"/>
        <v>-795</v>
      </c>
      <c r="V55" s="70">
        <f t="shared" si="17"/>
        <v>-795</v>
      </c>
      <c r="W55" s="70"/>
      <c r="X55" s="70">
        <f t="shared" si="18"/>
        <v>873.8994964330675</v>
      </c>
      <c r="Y55" s="70">
        <f t="shared" si="19"/>
        <v>78.899496433067497</v>
      </c>
      <c r="Z55" s="70">
        <f t="shared" si="20"/>
        <v>79</v>
      </c>
      <c r="AA55" s="24">
        <f t="shared" si="21"/>
        <v>79</v>
      </c>
      <c r="AB55" s="67">
        <f t="shared" si="22"/>
        <v>874</v>
      </c>
    </row>
    <row r="56" spans="1:28" ht="15" customHeight="1" x14ac:dyDescent="0.25">
      <c r="A56" s="71">
        <v>776</v>
      </c>
      <c r="B56" s="71">
        <v>776</v>
      </c>
      <c r="C56" s="68">
        <v>6.47</v>
      </c>
      <c r="D56" s="68">
        <v>272.3</v>
      </c>
      <c r="E56" s="68">
        <v>211.97</v>
      </c>
      <c r="F56" s="68">
        <v>0</v>
      </c>
      <c r="G56" s="68">
        <f t="shared" ref="G56:G77" si="26">($A$23-A56)/(ROW(A56)-ROW($A$23))</f>
        <v>13.575757575757576</v>
      </c>
      <c r="H56" s="68">
        <v>0</v>
      </c>
      <c r="I56" s="68">
        <f t="shared" ref="I56:I77" si="27">($A$23-B56)/(ROW(B56)-ROW($A$23))</f>
        <v>13.575757575757576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-776</v>
      </c>
      <c r="V56" s="70">
        <f t="shared" si="17"/>
        <v>-776</v>
      </c>
      <c r="W56" s="70"/>
      <c r="X56" s="70">
        <f t="shared" si="18"/>
        <v>853.01384809064211</v>
      </c>
      <c r="Y56" s="70">
        <f t="shared" si="19"/>
        <v>77.013848090642114</v>
      </c>
      <c r="Z56" s="70">
        <f t="shared" si="20"/>
        <v>77</v>
      </c>
      <c r="AA56" s="24">
        <f t="shared" si="21"/>
        <v>77</v>
      </c>
      <c r="AB56" s="67">
        <f t="shared" si="22"/>
        <v>853</v>
      </c>
    </row>
    <row r="57" spans="1:28" ht="15" customHeight="1" x14ac:dyDescent="0.25">
      <c r="A57" s="71">
        <v>768</v>
      </c>
      <c r="B57" s="71">
        <v>768</v>
      </c>
      <c r="C57" s="68">
        <v>6.4</v>
      </c>
      <c r="D57" s="68">
        <v>272.3</v>
      </c>
      <c r="E57" s="68">
        <v>211.96</v>
      </c>
      <c r="F57" s="68">
        <v>0</v>
      </c>
      <c r="G57" s="68">
        <f t="shared" si="26"/>
        <v>13.411764705882353</v>
      </c>
      <c r="H57" s="68">
        <v>0</v>
      </c>
      <c r="I57" s="68">
        <f t="shared" si="27"/>
        <v>13.411764705882353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-768</v>
      </c>
      <c r="V57" s="70">
        <f t="shared" si="17"/>
        <v>-768</v>
      </c>
      <c r="W57" s="70"/>
      <c r="X57" s="70">
        <f t="shared" si="18"/>
        <v>844.21989089383123</v>
      </c>
      <c r="Y57" s="70">
        <f t="shared" si="19"/>
        <v>76.219890893831234</v>
      </c>
      <c r="Z57" s="70">
        <f t="shared" si="20"/>
        <v>76</v>
      </c>
      <c r="AA57" s="24">
        <f t="shared" si="21"/>
        <v>76</v>
      </c>
      <c r="AB57" s="67">
        <f t="shared" si="22"/>
        <v>844</v>
      </c>
    </row>
    <row r="58" spans="1:28" ht="15" customHeight="1" x14ac:dyDescent="0.25">
      <c r="A58" s="71">
        <v>760</v>
      </c>
      <c r="B58" s="71">
        <v>760</v>
      </c>
      <c r="C58" s="68">
        <v>6.33</v>
      </c>
      <c r="D58" s="68">
        <v>272.3</v>
      </c>
      <c r="E58" s="68">
        <v>211.95</v>
      </c>
      <c r="F58" s="68">
        <v>0</v>
      </c>
      <c r="G58" s="68">
        <f t="shared" si="26"/>
        <v>13.257142857142858</v>
      </c>
      <c r="H58" s="68">
        <v>0</v>
      </c>
      <c r="I58" s="68">
        <f t="shared" si="27"/>
        <v>13.257142857142858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25"/>
      <c r="T58" s="22">
        <v>0</v>
      </c>
      <c r="U58" s="74">
        <f t="shared" si="16"/>
        <v>-760</v>
      </c>
      <c r="V58" s="70">
        <f t="shared" si="17"/>
        <v>-760</v>
      </c>
      <c r="W58" s="70"/>
      <c r="X58" s="70">
        <f t="shared" si="18"/>
        <v>835.42593369702058</v>
      </c>
      <c r="Y58" s="70">
        <f t="shared" si="19"/>
        <v>75.425933697020582</v>
      </c>
      <c r="Z58" s="70">
        <f t="shared" si="20"/>
        <v>75</v>
      </c>
      <c r="AA58" s="24">
        <f t="shared" si="21"/>
        <v>75</v>
      </c>
      <c r="AB58" s="67">
        <f t="shared" si="22"/>
        <v>835</v>
      </c>
    </row>
    <row r="59" spans="1:28" ht="15" customHeight="1" x14ac:dyDescent="0.25">
      <c r="A59" s="71">
        <v>752</v>
      </c>
      <c r="B59" s="71">
        <v>752</v>
      </c>
      <c r="C59" s="68">
        <v>6.27</v>
      </c>
      <c r="D59" s="68">
        <v>272.3</v>
      </c>
      <c r="E59" s="68">
        <v>211.94</v>
      </c>
      <c r="F59" s="68">
        <v>0</v>
      </c>
      <c r="G59" s="68">
        <f t="shared" si="26"/>
        <v>13.111111111111111</v>
      </c>
      <c r="H59" s="68">
        <v>0</v>
      </c>
      <c r="I59" s="68">
        <f t="shared" si="27"/>
        <v>13.111111111111111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25"/>
      <c r="T59" s="22">
        <v>0</v>
      </c>
      <c r="U59" s="74">
        <f t="shared" si="16"/>
        <v>-752</v>
      </c>
      <c r="V59" s="70">
        <f t="shared" si="17"/>
        <v>-752</v>
      </c>
      <c r="W59" s="70"/>
      <c r="X59" s="70">
        <f t="shared" si="18"/>
        <v>826.63197650020982</v>
      </c>
      <c r="Y59" s="70">
        <f t="shared" si="19"/>
        <v>74.631976500209817</v>
      </c>
      <c r="Z59" s="70">
        <f t="shared" si="20"/>
        <v>75</v>
      </c>
      <c r="AA59" s="24">
        <f t="shared" si="21"/>
        <v>75</v>
      </c>
      <c r="AB59" s="67">
        <f t="shared" si="22"/>
        <v>827</v>
      </c>
    </row>
    <row r="60" spans="1:28" ht="15" customHeight="1" x14ac:dyDescent="0.25">
      <c r="A60" s="71">
        <v>658</v>
      </c>
      <c r="B60" s="71">
        <v>730</v>
      </c>
      <c r="C60" s="68">
        <v>5.49</v>
      </c>
      <c r="D60" s="68">
        <v>272.29000000000002</v>
      </c>
      <c r="E60" s="68">
        <v>211.91</v>
      </c>
      <c r="F60" s="68">
        <v>0</v>
      </c>
      <c r="G60" s="68">
        <f t="shared" si="26"/>
        <v>15.297297297297296</v>
      </c>
      <c r="H60" s="68">
        <v>0</v>
      </c>
      <c r="I60" s="68">
        <f t="shared" si="27"/>
        <v>13.351351351351351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0</v>
      </c>
      <c r="U60" s="74">
        <f t="shared" si="16"/>
        <v>-730</v>
      </c>
      <c r="V60" s="70">
        <f t="shared" si="17"/>
        <v>-730</v>
      </c>
      <c r="W60" s="70"/>
      <c r="X60" s="70">
        <f t="shared" si="18"/>
        <v>802.44859420898035</v>
      </c>
      <c r="Y60" s="70">
        <f t="shared" si="19"/>
        <v>72.448594208980353</v>
      </c>
      <c r="Z60" s="70">
        <f t="shared" si="20"/>
        <v>72</v>
      </c>
      <c r="AA60" s="24">
        <f t="shared" si="21"/>
        <v>72</v>
      </c>
      <c r="AB60" s="67">
        <f t="shared" si="22"/>
        <v>802</v>
      </c>
    </row>
    <row r="61" spans="1:28" ht="15" customHeight="1" x14ac:dyDescent="0.25">
      <c r="A61" s="71">
        <v>565</v>
      </c>
      <c r="B61" s="71">
        <v>730</v>
      </c>
      <c r="C61" s="68">
        <v>4.71</v>
      </c>
      <c r="D61" s="68">
        <v>272.27999999999997</v>
      </c>
      <c r="E61" s="68">
        <v>211.91</v>
      </c>
      <c r="F61" s="68">
        <v>0</v>
      </c>
      <c r="G61" s="68">
        <f t="shared" si="26"/>
        <v>17.342105263157894</v>
      </c>
      <c r="H61" s="68">
        <v>0</v>
      </c>
      <c r="I61" s="68">
        <f t="shared" si="27"/>
        <v>13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0</v>
      </c>
      <c r="N61" s="26"/>
      <c r="O61" s="26"/>
      <c r="P61" s="25"/>
      <c r="Q61" s="25"/>
      <c r="T61" s="22">
        <v>0</v>
      </c>
      <c r="U61" s="74">
        <f t="shared" si="16"/>
        <v>-730</v>
      </c>
      <c r="V61" s="70">
        <f t="shared" si="17"/>
        <v>-730</v>
      </c>
      <c r="W61" s="70"/>
      <c r="X61" s="70">
        <f t="shared" si="18"/>
        <v>802.44859420898035</v>
      </c>
      <c r="Y61" s="70">
        <f t="shared" si="19"/>
        <v>72.448594208980353</v>
      </c>
      <c r="Z61" s="70">
        <f t="shared" si="20"/>
        <v>72</v>
      </c>
      <c r="AA61" s="24">
        <f t="shared" si="21"/>
        <v>72</v>
      </c>
      <c r="AB61" s="67">
        <f t="shared" si="22"/>
        <v>802</v>
      </c>
    </row>
    <row r="62" spans="1:28" ht="15" customHeight="1" x14ac:dyDescent="0.25">
      <c r="A62" s="71">
        <v>472</v>
      </c>
      <c r="B62" s="71">
        <v>730</v>
      </c>
      <c r="C62" s="68">
        <v>3.93</v>
      </c>
      <c r="D62" s="68">
        <v>272.25</v>
      </c>
      <c r="E62" s="68">
        <v>211.91</v>
      </c>
      <c r="F62" s="68">
        <v>0</v>
      </c>
      <c r="G62" s="68">
        <f t="shared" si="26"/>
        <v>19.282051282051281</v>
      </c>
      <c r="H62" s="68">
        <v>0</v>
      </c>
      <c r="I62" s="68">
        <f t="shared" si="27"/>
        <v>12.666666666666666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0</v>
      </c>
      <c r="N62" s="26"/>
      <c r="O62" s="26"/>
      <c r="P62" s="25"/>
      <c r="Q62" s="25"/>
      <c r="T62" s="22">
        <v>0</v>
      </c>
      <c r="U62" s="74">
        <f t="shared" si="16"/>
        <v>-730</v>
      </c>
      <c r="V62" s="70">
        <f t="shared" si="17"/>
        <v>-730</v>
      </c>
      <c r="W62" s="70"/>
      <c r="X62" s="70">
        <f t="shared" si="18"/>
        <v>802.44859420898035</v>
      </c>
      <c r="Y62" s="70">
        <f t="shared" si="19"/>
        <v>72.448594208980353</v>
      </c>
      <c r="Z62" s="70">
        <f t="shared" si="20"/>
        <v>72</v>
      </c>
      <c r="AA62" s="24">
        <f t="shared" si="21"/>
        <v>72</v>
      </c>
      <c r="AB62" s="67">
        <f t="shared" si="22"/>
        <v>802</v>
      </c>
    </row>
    <row r="63" spans="1:28" ht="15" customHeight="1" x14ac:dyDescent="0.25">
      <c r="A63" s="71">
        <v>424</v>
      </c>
      <c r="B63" s="71">
        <v>730</v>
      </c>
      <c r="C63" s="68">
        <v>3.53</v>
      </c>
      <c r="D63" s="68">
        <v>272.22000000000003</v>
      </c>
      <c r="E63" s="68">
        <v>211.91</v>
      </c>
      <c r="F63" s="68">
        <v>0</v>
      </c>
      <c r="G63" s="68">
        <f t="shared" si="26"/>
        <v>20</v>
      </c>
      <c r="H63" s="68">
        <v>0</v>
      </c>
      <c r="I63" s="68">
        <f t="shared" si="27"/>
        <v>12.35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-730</v>
      </c>
      <c r="V63" s="70">
        <f t="shared" si="17"/>
        <v>-730</v>
      </c>
      <c r="W63" s="70"/>
      <c r="X63" s="70">
        <f t="shared" si="18"/>
        <v>802.44859420898035</v>
      </c>
      <c r="Y63" s="70">
        <f t="shared" si="19"/>
        <v>72.448594208980353</v>
      </c>
      <c r="Z63" s="70">
        <f t="shared" si="20"/>
        <v>72</v>
      </c>
      <c r="AA63" s="24">
        <f t="shared" si="21"/>
        <v>72</v>
      </c>
      <c r="AB63" s="67">
        <f t="shared" si="22"/>
        <v>802</v>
      </c>
    </row>
    <row r="64" spans="1:28" ht="15" customHeight="1" x14ac:dyDescent="0.25">
      <c r="A64" s="71">
        <v>376</v>
      </c>
      <c r="B64" s="71">
        <v>730</v>
      </c>
      <c r="C64" s="68">
        <v>3.13</v>
      </c>
      <c r="D64" s="68">
        <v>272.18</v>
      </c>
      <c r="E64" s="68">
        <v>211.91</v>
      </c>
      <c r="F64" s="68">
        <v>0</v>
      </c>
      <c r="G64" s="68">
        <f t="shared" si="26"/>
        <v>20.682926829268293</v>
      </c>
      <c r="H64" s="68">
        <v>0</v>
      </c>
      <c r="I64" s="68">
        <f t="shared" si="27"/>
        <v>12.048780487804878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0</v>
      </c>
      <c r="U64" s="74">
        <f t="shared" si="16"/>
        <v>-730</v>
      </c>
      <c r="V64" s="70">
        <f t="shared" si="17"/>
        <v>-730</v>
      </c>
      <c r="W64" s="70"/>
      <c r="X64" s="70">
        <f t="shared" si="18"/>
        <v>802.44859420898035</v>
      </c>
      <c r="Y64" s="70">
        <f t="shared" si="19"/>
        <v>72.448594208980353</v>
      </c>
      <c r="Z64" s="70">
        <f t="shared" si="20"/>
        <v>72</v>
      </c>
      <c r="AA64" s="24">
        <f t="shared" si="21"/>
        <v>72</v>
      </c>
      <c r="AB64" s="67">
        <f t="shared" si="22"/>
        <v>802</v>
      </c>
    </row>
    <row r="65" spans="1:28" ht="15" customHeight="1" x14ac:dyDescent="0.25">
      <c r="A65" s="71">
        <v>328</v>
      </c>
      <c r="B65" s="71">
        <v>730</v>
      </c>
      <c r="C65" s="68">
        <v>2.73</v>
      </c>
      <c r="D65" s="68">
        <v>272.14</v>
      </c>
      <c r="E65" s="68">
        <v>211.91</v>
      </c>
      <c r="F65" s="68">
        <v>0</v>
      </c>
      <c r="G65" s="68">
        <f t="shared" si="26"/>
        <v>21.333333333333332</v>
      </c>
      <c r="H65" s="68">
        <v>0</v>
      </c>
      <c r="I65" s="68">
        <f t="shared" si="27"/>
        <v>11.761904761904763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25"/>
      <c r="T65" s="22">
        <v>0</v>
      </c>
      <c r="U65" s="74">
        <f t="shared" si="16"/>
        <v>-730</v>
      </c>
      <c r="V65" s="70">
        <f t="shared" si="17"/>
        <v>-730</v>
      </c>
      <c r="W65" s="70"/>
      <c r="X65" s="70">
        <f t="shared" si="18"/>
        <v>802.44859420898035</v>
      </c>
      <c r="Y65" s="70">
        <f t="shared" si="19"/>
        <v>72.448594208980353</v>
      </c>
      <c r="Z65" s="70">
        <f t="shared" si="20"/>
        <v>72</v>
      </c>
      <c r="AA65" s="24">
        <f t="shared" si="21"/>
        <v>72</v>
      </c>
      <c r="AB65" s="67">
        <f t="shared" si="22"/>
        <v>802</v>
      </c>
    </row>
    <row r="66" spans="1:28" ht="15" customHeight="1" x14ac:dyDescent="0.25">
      <c r="A66" s="71">
        <v>346</v>
      </c>
      <c r="B66" s="71">
        <v>730</v>
      </c>
      <c r="C66" s="68">
        <v>2.89</v>
      </c>
      <c r="D66" s="68">
        <v>272.11</v>
      </c>
      <c r="E66" s="68">
        <v>211.91</v>
      </c>
      <c r="F66" s="68">
        <v>0</v>
      </c>
      <c r="G66" s="68">
        <f t="shared" si="26"/>
        <v>20.418604651162791</v>
      </c>
      <c r="H66" s="68">
        <v>0</v>
      </c>
      <c r="I66" s="68">
        <f t="shared" si="27"/>
        <v>11.488372093023257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77" ca="1" si="28">IF(RAND()&lt;0.5,0,1)</f>
        <v>0</v>
      </c>
      <c r="N66" s="26"/>
      <c r="O66" s="26"/>
      <c r="P66" s="25"/>
      <c r="Q66" s="25"/>
      <c r="T66" s="22">
        <v>0</v>
      </c>
      <c r="U66" s="74">
        <f t="shared" ref="U66:U77" si="29">T66-B66</f>
        <v>-730</v>
      </c>
      <c r="V66" s="70">
        <f t="shared" ref="V66:V77" si="30">ROUND(U66,0)</f>
        <v>-730</v>
      </c>
      <c r="W66" s="70"/>
      <c r="X66" s="70">
        <f t="shared" ref="X66:X77" si="31">B66/$W$2*$W$3</f>
        <v>802.44859420898035</v>
      </c>
      <c r="Y66" s="70">
        <f t="shared" ref="Y66:Y77" si="32">X66-B66</f>
        <v>72.448594208980353</v>
      </c>
      <c r="Z66" s="70">
        <f t="shared" ref="Z66:Z77" si="33">ROUND(Y66,0)</f>
        <v>72</v>
      </c>
      <c r="AA66" s="24">
        <f t="shared" ref="AA66:AA77" si="34">IF(V66&gt;=0,V66,Z66)</f>
        <v>72</v>
      </c>
      <c r="AB66" s="67">
        <f t="shared" ref="AB66:AB77" si="35">B66+AA66</f>
        <v>802</v>
      </c>
    </row>
    <row r="67" spans="1:28" ht="15" customHeight="1" x14ac:dyDescent="0.25">
      <c r="A67" s="71">
        <v>365</v>
      </c>
      <c r="B67" s="71">
        <v>730</v>
      </c>
      <c r="C67" s="68">
        <v>3.04</v>
      </c>
      <c r="D67" s="68">
        <v>272.07</v>
      </c>
      <c r="E67" s="68">
        <v>211.91</v>
      </c>
      <c r="F67" s="68">
        <v>0</v>
      </c>
      <c r="G67" s="68">
        <f t="shared" si="26"/>
        <v>19.522727272727273</v>
      </c>
      <c r="H67" s="68">
        <v>0</v>
      </c>
      <c r="I67" s="68">
        <f t="shared" si="27"/>
        <v>11.227272727272727</v>
      </c>
      <c r="J67" s="72">
        <f t="shared" ref="J67:J77" si="36">IF(ABS(B67-B66)&lt;=50,1,0)</f>
        <v>1</v>
      </c>
      <c r="K67" s="72">
        <f t="shared" ref="K67:K77" si="37">IF(ABS((B67-B66))&lt;=50,1,IF((B67-B66)*(1)&gt;=0,1,-1))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0</v>
      </c>
      <c r="U67" s="74">
        <f t="shared" si="29"/>
        <v>-730</v>
      </c>
      <c r="V67" s="70">
        <f t="shared" si="30"/>
        <v>-730</v>
      </c>
      <c r="W67" s="70"/>
      <c r="X67" s="70">
        <f t="shared" si="31"/>
        <v>802.44859420898035</v>
      </c>
      <c r="Y67" s="70">
        <f t="shared" si="32"/>
        <v>72.448594208980353</v>
      </c>
      <c r="Z67" s="70">
        <f t="shared" si="33"/>
        <v>72</v>
      </c>
      <c r="AA67" s="24">
        <f t="shared" si="34"/>
        <v>72</v>
      </c>
      <c r="AB67" s="67">
        <f t="shared" si="35"/>
        <v>802</v>
      </c>
    </row>
    <row r="68" spans="1:28" ht="15" customHeight="1" x14ac:dyDescent="0.25">
      <c r="A68" s="71">
        <v>384</v>
      </c>
      <c r="B68" s="71">
        <v>730</v>
      </c>
      <c r="C68" s="68">
        <v>3.2</v>
      </c>
      <c r="D68" s="68">
        <v>272.02999999999997</v>
      </c>
      <c r="E68" s="68">
        <v>211.91</v>
      </c>
      <c r="F68" s="68">
        <v>0</v>
      </c>
      <c r="G68" s="68">
        <f t="shared" si="26"/>
        <v>18.666666666666668</v>
      </c>
      <c r="H68" s="68">
        <v>0</v>
      </c>
      <c r="I68" s="68">
        <f t="shared" si="27"/>
        <v>10.977777777777778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1</v>
      </c>
      <c r="N68" s="26"/>
      <c r="O68" s="26"/>
      <c r="P68" s="25"/>
      <c r="Q68" s="25"/>
      <c r="T68" s="22">
        <v>0</v>
      </c>
      <c r="U68" s="74">
        <f t="shared" si="29"/>
        <v>-730</v>
      </c>
      <c r="V68" s="70">
        <f t="shared" si="30"/>
        <v>-730</v>
      </c>
      <c r="W68" s="70"/>
      <c r="X68" s="70">
        <f t="shared" si="31"/>
        <v>802.44859420898035</v>
      </c>
      <c r="Y68" s="70">
        <f t="shared" si="32"/>
        <v>72.448594208980353</v>
      </c>
      <c r="Z68" s="70">
        <f t="shared" si="33"/>
        <v>72</v>
      </c>
      <c r="AA68" s="24">
        <f t="shared" si="34"/>
        <v>72</v>
      </c>
      <c r="AB68" s="67">
        <f t="shared" si="35"/>
        <v>802</v>
      </c>
    </row>
    <row r="69" spans="1:28" ht="15" customHeight="1" x14ac:dyDescent="0.25">
      <c r="A69" s="71">
        <v>366</v>
      </c>
      <c r="B69" s="71">
        <v>730</v>
      </c>
      <c r="C69" s="68">
        <v>3.05</v>
      </c>
      <c r="D69" s="68">
        <v>272</v>
      </c>
      <c r="E69" s="68">
        <v>211.91</v>
      </c>
      <c r="F69" s="68">
        <v>0</v>
      </c>
      <c r="G69" s="68">
        <f t="shared" si="26"/>
        <v>18.652173913043477</v>
      </c>
      <c r="H69" s="68">
        <v>0</v>
      </c>
      <c r="I69" s="68">
        <f t="shared" si="27"/>
        <v>10.739130434782609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1</v>
      </c>
      <c r="N69" s="26"/>
      <c r="O69" s="26"/>
      <c r="P69" s="25"/>
      <c r="Q69" s="25"/>
      <c r="T69" s="22">
        <v>0</v>
      </c>
      <c r="U69" s="74">
        <f t="shared" si="29"/>
        <v>-730</v>
      </c>
      <c r="V69" s="70">
        <f t="shared" si="30"/>
        <v>-730</v>
      </c>
      <c r="W69" s="70"/>
      <c r="X69" s="70">
        <f t="shared" si="31"/>
        <v>802.44859420898035</v>
      </c>
      <c r="Y69" s="70">
        <f t="shared" si="32"/>
        <v>72.448594208980353</v>
      </c>
      <c r="Z69" s="70">
        <f t="shared" si="33"/>
        <v>72</v>
      </c>
      <c r="AA69" s="24">
        <f t="shared" si="34"/>
        <v>72</v>
      </c>
      <c r="AB69" s="67">
        <f t="shared" si="35"/>
        <v>802</v>
      </c>
    </row>
    <row r="70" spans="1:28" ht="15" customHeight="1" x14ac:dyDescent="0.25">
      <c r="A70" s="71">
        <v>347</v>
      </c>
      <c r="B70" s="71">
        <v>730</v>
      </c>
      <c r="C70" s="68">
        <v>0</v>
      </c>
      <c r="D70" s="68">
        <v>271.95999999999998</v>
      </c>
      <c r="E70" s="68">
        <v>211.91</v>
      </c>
      <c r="F70" s="68">
        <v>0</v>
      </c>
      <c r="G70" s="68">
        <f t="shared" si="26"/>
        <v>18.659574468085108</v>
      </c>
      <c r="H70" s="68">
        <v>0</v>
      </c>
      <c r="I70" s="68">
        <f t="shared" si="27"/>
        <v>10.51063829787234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1</v>
      </c>
      <c r="N70" s="26"/>
      <c r="O70" s="26"/>
      <c r="P70" s="25"/>
      <c r="Q70" s="25"/>
      <c r="T70" s="22">
        <v>0</v>
      </c>
      <c r="U70" s="74">
        <f t="shared" si="29"/>
        <v>-730</v>
      </c>
      <c r="V70" s="70">
        <f t="shared" si="30"/>
        <v>-730</v>
      </c>
      <c r="W70" s="70"/>
      <c r="X70" s="70">
        <f t="shared" si="31"/>
        <v>802.44859420898035</v>
      </c>
      <c r="Y70" s="70">
        <f t="shared" si="32"/>
        <v>72.448594208980353</v>
      </c>
      <c r="Z70" s="70">
        <f t="shared" si="33"/>
        <v>72</v>
      </c>
      <c r="AA70" s="24">
        <f t="shared" si="34"/>
        <v>72</v>
      </c>
      <c r="AB70" s="67">
        <f t="shared" si="35"/>
        <v>802</v>
      </c>
    </row>
    <row r="71" spans="1:28" ht="15" customHeight="1" x14ac:dyDescent="0.25">
      <c r="A71" s="71">
        <v>328</v>
      </c>
      <c r="B71" s="71">
        <v>730</v>
      </c>
      <c r="C71" s="68">
        <v>0</v>
      </c>
      <c r="D71" s="68">
        <v>271.92</v>
      </c>
      <c r="E71" s="68">
        <v>211.91</v>
      </c>
      <c r="F71" s="68">
        <v>0</v>
      </c>
      <c r="G71" s="68">
        <f t="shared" si="26"/>
        <v>18.666666666666668</v>
      </c>
      <c r="H71" s="68">
        <v>0</v>
      </c>
      <c r="I71" s="68">
        <f t="shared" si="27"/>
        <v>10.291666666666666</v>
      </c>
      <c r="J71" s="72">
        <f t="shared" si="36"/>
        <v>1</v>
      </c>
      <c r="K71" s="72">
        <f t="shared" si="37"/>
        <v>1</v>
      </c>
      <c r="L71" s="72">
        <f t="shared" ref="L71:L77" si="38">IF(OR(COUNTIF(K67:K71,1)=5,COUNTIF(K67:K71,-1)=5),1,0)</f>
        <v>1</v>
      </c>
      <c r="M71" s="72">
        <f t="shared" ca="1" si="28"/>
        <v>1</v>
      </c>
      <c r="N71" s="26"/>
      <c r="O71" s="26"/>
      <c r="P71" s="25"/>
      <c r="Q71" s="25"/>
      <c r="T71" s="22">
        <v>0</v>
      </c>
      <c r="U71" s="74">
        <f t="shared" si="29"/>
        <v>-730</v>
      </c>
      <c r="V71" s="70">
        <f t="shared" si="30"/>
        <v>-730</v>
      </c>
      <c r="W71" s="70"/>
      <c r="X71" s="70">
        <f t="shared" si="31"/>
        <v>802.44859420898035</v>
      </c>
      <c r="Y71" s="70">
        <f t="shared" si="32"/>
        <v>72.448594208980353</v>
      </c>
      <c r="Z71" s="70">
        <f t="shared" si="33"/>
        <v>72</v>
      </c>
      <c r="AA71" s="24">
        <f t="shared" si="34"/>
        <v>72</v>
      </c>
      <c r="AB71" s="67">
        <f t="shared" si="35"/>
        <v>802</v>
      </c>
    </row>
    <row r="72" spans="1:28" ht="15" customHeight="1" x14ac:dyDescent="0.25">
      <c r="A72" s="71">
        <v>312</v>
      </c>
      <c r="B72" s="71">
        <v>730</v>
      </c>
      <c r="C72" s="68">
        <v>0</v>
      </c>
      <c r="D72" s="68">
        <v>271.88</v>
      </c>
      <c r="E72" s="68">
        <v>211.91</v>
      </c>
      <c r="F72" s="68">
        <v>0</v>
      </c>
      <c r="G72" s="68">
        <f t="shared" si="26"/>
        <v>18.612244897959183</v>
      </c>
      <c r="H72" s="68">
        <v>0</v>
      </c>
      <c r="I72" s="68">
        <f t="shared" si="27"/>
        <v>10.081632653061224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0</v>
      </c>
      <c r="N72" s="26"/>
      <c r="O72" s="26"/>
      <c r="P72" s="25"/>
      <c r="Q72" s="25"/>
      <c r="T72" s="22">
        <v>0</v>
      </c>
      <c r="U72" s="74">
        <f t="shared" si="29"/>
        <v>-730</v>
      </c>
      <c r="V72" s="70">
        <f t="shared" si="30"/>
        <v>-730</v>
      </c>
      <c r="W72" s="70"/>
      <c r="X72" s="70">
        <f t="shared" si="31"/>
        <v>802.44859420898035</v>
      </c>
      <c r="Y72" s="70">
        <f t="shared" si="32"/>
        <v>72.448594208980353</v>
      </c>
      <c r="Z72" s="70">
        <f t="shared" si="33"/>
        <v>72</v>
      </c>
      <c r="AA72" s="24">
        <f t="shared" si="34"/>
        <v>72</v>
      </c>
      <c r="AB72" s="67">
        <f t="shared" si="35"/>
        <v>802</v>
      </c>
    </row>
    <row r="73" spans="1:28" ht="15" customHeight="1" x14ac:dyDescent="0.25">
      <c r="A73" s="71">
        <v>296</v>
      </c>
      <c r="B73" s="71">
        <v>730</v>
      </c>
      <c r="C73" s="68">
        <v>0</v>
      </c>
      <c r="D73" s="68">
        <v>271.83</v>
      </c>
      <c r="E73" s="68">
        <v>211.91</v>
      </c>
      <c r="F73" s="68">
        <v>0</v>
      </c>
      <c r="G73" s="68">
        <f t="shared" si="26"/>
        <v>18.559999999999999</v>
      </c>
      <c r="H73" s="68">
        <v>0</v>
      </c>
      <c r="I73" s="68">
        <f t="shared" si="27"/>
        <v>9.8800000000000008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0</v>
      </c>
      <c r="N73" s="26"/>
      <c r="O73" s="26"/>
      <c r="P73" s="25"/>
      <c r="Q73" s="25"/>
      <c r="T73" s="22">
        <v>0</v>
      </c>
      <c r="U73" s="74">
        <f t="shared" si="29"/>
        <v>-730</v>
      </c>
      <c r="V73" s="70">
        <f t="shared" si="30"/>
        <v>-730</v>
      </c>
      <c r="W73" s="70"/>
      <c r="X73" s="70">
        <f t="shared" si="31"/>
        <v>802.44859420898035</v>
      </c>
      <c r="Y73" s="70">
        <f t="shared" si="32"/>
        <v>72.448594208980353</v>
      </c>
      <c r="Z73" s="70">
        <f t="shared" si="33"/>
        <v>72</v>
      </c>
      <c r="AA73" s="24">
        <f t="shared" si="34"/>
        <v>72</v>
      </c>
      <c r="AB73" s="67">
        <f t="shared" si="35"/>
        <v>802</v>
      </c>
    </row>
    <row r="74" spans="1:28" ht="15" customHeight="1" x14ac:dyDescent="0.25">
      <c r="A74" s="71">
        <v>280</v>
      </c>
      <c r="B74" s="71">
        <v>730</v>
      </c>
      <c r="C74" s="68">
        <v>0</v>
      </c>
      <c r="D74" s="68">
        <v>271.79000000000002</v>
      </c>
      <c r="E74" s="68">
        <v>211.91</v>
      </c>
      <c r="F74" s="68">
        <v>0</v>
      </c>
      <c r="G74" s="68">
        <f t="shared" si="26"/>
        <v>18.509803921568629</v>
      </c>
      <c r="H74" s="68">
        <v>0</v>
      </c>
      <c r="I74" s="68">
        <f t="shared" si="27"/>
        <v>9.6862745098039209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25"/>
      <c r="T74" s="22">
        <v>0</v>
      </c>
      <c r="U74" s="74">
        <f t="shared" si="29"/>
        <v>-730</v>
      </c>
      <c r="V74" s="70">
        <f t="shared" si="30"/>
        <v>-730</v>
      </c>
      <c r="W74" s="70"/>
      <c r="X74" s="70">
        <f t="shared" si="31"/>
        <v>802.44859420898035</v>
      </c>
      <c r="Y74" s="70">
        <f t="shared" si="32"/>
        <v>72.448594208980353</v>
      </c>
      <c r="Z74" s="70">
        <f t="shared" si="33"/>
        <v>72</v>
      </c>
      <c r="AA74" s="24">
        <f t="shared" si="34"/>
        <v>72</v>
      </c>
      <c r="AB74" s="67">
        <f t="shared" si="35"/>
        <v>802</v>
      </c>
    </row>
    <row r="75" spans="1:28" ht="15" customHeight="1" x14ac:dyDescent="0.25">
      <c r="A75" s="71">
        <v>282</v>
      </c>
      <c r="B75" s="71">
        <v>730</v>
      </c>
      <c r="C75" s="68">
        <v>0</v>
      </c>
      <c r="D75" s="68">
        <v>271.74</v>
      </c>
      <c r="E75" s="68">
        <v>211.91</v>
      </c>
      <c r="F75" s="68">
        <v>0</v>
      </c>
      <c r="G75" s="68">
        <f t="shared" si="26"/>
        <v>18.115384615384617</v>
      </c>
      <c r="H75" s="68">
        <v>0</v>
      </c>
      <c r="I75" s="68">
        <f t="shared" si="27"/>
        <v>9.5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25"/>
      <c r="T75" s="22">
        <v>0</v>
      </c>
      <c r="U75" s="74">
        <f t="shared" si="29"/>
        <v>-730</v>
      </c>
      <c r="V75" s="70">
        <f t="shared" si="30"/>
        <v>-730</v>
      </c>
      <c r="W75" s="70"/>
      <c r="X75" s="70">
        <f t="shared" si="31"/>
        <v>802.44859420898035</v>
      </c>
      <c r="Y75" s="70">
        <f t="shared" si="32"/>
        <v>72.448594208980353</v>
      </c>
      <c r="Z75" s="70">
        <f t="shared" si="33"/>
        <v>72</v>
      </c>
      <c r="AA75" s="24">
        <f t="shared" si="34"/>
        <v>72</v>
      </c>
      <c r="AB75" s="67">
        <f t="shared" si="35"/>
        <v>802</v>
      </c>
    </row>
    <row r="76" spans="1:28" ht="15" customHeight="1" x14ac:dyDescent="0.25">
      <c r="A76" s="71">
        <v>285</v>
      </c>
      <c r="B76" s="71">
        <v>730</v>
      </c>
      <c r="C76" s="68">
        <v>0</v>
      </c>
      <c r="D76" s="68">
        <v>271.7</v>
      </c>
      <c r="E76" s="68">
        <v>211.91</v>
      </c>
      <c r="F76" s="68">
        <v>0</v>
      </c>
      <c r="G76" s="68">
        <f t="shared" si="26"/>
        <v>17.716981132075471</v>
      </c>
      <c r="H76" s="68">
        <v>0</v>
      </c>
      <c r="I76" s="68">
        <f t="shared" si="27"/>
        <v>9.3207547169811313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0</v>
      </c>
      <c r="N76" s="26"/>
      <c r="O76" s="26"/>
      <c r="P76" s="25"/>
      <c r="Q76" s="25"/>
      <c r="T76" s="22">
        <v>0</v>
      </c>
      <c r="U76" s="74">
        <f t="shared" si="29"/>
        <v>-730</v>
      </c>
      <c r="V76" s="70">
        <f t="shared" si="30"/>
        <v>-730</v>
      </c>
      <c r="W76" s="70"/>
      <c r="X76" s="70">
        <f t="shared" si="31"/>
        <v>802.44859420898035</v>
      </c>
      <c r="Y76" s="70">
        <f t="shared" si="32"/>
        <v>72.448594208980353</v>
      </c>
      <c r="Z76" s="70">
        <f t="shared" si="33"/>
        <v>72</v>
      </c>
      <c r="AA76" s="24">
        <f t="shared" si="34"/>
        <v>72</v>
      </c>
      <c r="AB76" s="67">
        <f t="shared" si="35"/>
        <v>802</v>
      </c>
    </row>
    <row r="77" spans="1:28" ht="15" customHeight="1" x14ac:dyDescent="0.25">
      <c r="A77" s="71">
        <v>288</v>
      </c>
      <c r="B77" s="71">
        <v>730</v>
      </c>
      <c r="C77" s="68">
        <v>0</v>
      </c>
      <c r="D77" s="68">
        <v>271.66000000000003</v>
      </c>
      <c r="E77" s="68">
        <v>211.91</v>
      </c>
      <c r="F77" s="68">
        <v>0</v>
      </c>
      <c r="G77" s="68">
        <f t="shared" si="26"/>
        <v>17.333333333333332</v>
      </c>
      <c r="H77" s="68">
        <v>0</v>
      </c>
      <c r="I77" s="68">
        <f t="shared" si="27"/>
        <v>9.1481481481481488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0</v>
      </c>
      <c r="N77" s="26"/>
      <c r="O77" s="26"/>
      <c r="P77" s="25"/>
      <c r="Q77" s="25"/>
      <c r="T77" s="22">
        <v>0</v>
      </c>
      <c r="U77" s="74">
        <f t="shared" si="29"/>
        <v>-730</v>
      </c>
      <c r="V77" s="70">
        <f t="shared" si="30"/>
        <v>-730</v>
      </c>
      <c r="W77" s="70"/>
      <c r="X77" s="70">
        <f t="shared" si="31"/>
        <v>802.44859420898035</v>
      </c>
      <c r="Y77" s="70">
        <f t="shared" si="32"/>
        <v>72.448594208980353</v>
      </c>
      <c r="Z77" s="70">
        <f t="shared" si="33"/>
        <v>72</v>
      </c>
      <c r="AA77" s="24">
        <f t="shared" si="34"/>
        <v>72</v>
      </c>
      <c r="AB77" s="67">
        <f t="shared" si="35"/>
        <v>802</v>
      </c>
    </row>
    <row r="78" spans="1:28" ht="15" customHeight="1" x14ac:dyDescent="0.25">
      <c r="A78" s="71"/>
      <c r="B78" s="71"/>
      <c r="C78" s="68"/>
      <c r="D78" s="68"/>
      <c r="E78" s="68"/>
      <c r="F78" s="86"/>
      <c r="G78" s="86"/>
      <c r="H78" s="86"/>
      <c r="I78" s="86"/>
      <c r="J78" s="72"/>
      <c r="K78" s="72"/>
      <c r="L78" s="72"/>
      <c r="M78" s="72"/>
      <c r="N78" s="26"/>
      <c r="O78" s="26"/>
      <c r="P78" s="25"/>
      <c r="Q78" s="25"/>
      <c r="U78" s="74"/>
      <c r="V78" s="70"/>
      <c r="W78" s="70"/>
      <c r="X78" s="70"/>
      <c r="Y78" s="70"/>
      <c r="Z78" s="70"/>
      <c r="AA78" s="24"/>
    </row>
    <row r="79" spans="1:28" ht="15" customHeight="1" x14ac:dyDescent="0.25">
      <c r="A79" s="71"/>
      <c r="B79" s="71"/>
      <c r="C79" s="68"/>
      <c r="D79" s="68"/>
      <c r="E79" s="68"/>
      <c r="F79" s="86"/>
      <c r="G79" s="86"/>
      <c r="H79" s="86"/>
      <c r="I79" s="86"/>
      <c r="J79" s="72"/>
      <c r="K79" s="72"/>
      <c r="L79" s="72"/>
      <c r="M79" s="72"/>
      <c r="N79" s="26"/>
      <c r="O79" s="26"/>
      <c r="P79" s="25"/>
      <c r="Q79" s="25"/>
      <c r="U79" s="74"/>
      <c r="V79" s="70"/>
      <c r="W79" s="70"/>
      <c r="X79" s="70"/>
      <c r="Y79" s="70"/>
      <c r="Z79" s="70"/>
      <c r="AA79" s="24"/>
    </row>
    <row r="80" spans="1:28" ht="15" customHeight="1" x14ac:dyDescent="0.25">
      <c r="A80" s="71"/>
      <c r="B80" s="71"/>
      <c r="C80" s="68"/>
      <c r="D80" s="68"/>
      <c r="E80" s="68"/>
      <c r="F80" s="86"/>
      <c r="G80" s="86"/>
      <c r="H80" s="86"/>
      <c r="I80" s="86"/>
      <c r="J80" s="72"/>
      <c r="K80" s="72"/>
      <c r="L80" s="72"/>
      <c r="M80" s="72"/>
      <c r="N80" s="26"/>
      <c r="O80" s="26"/>
      <c r="P80" s="25"/>
      <c r="Q80" s="25"/>
      <c r="U80" s="74"/>
      <c r="V80" s="70"/>
      <c r="W80" s="70"/>
      <c r="X80" s="70"/>
      <c r="Y80" s="70"/>
      <c r="Z80" s="70"/>
      <c r="AA80" s="24"/>
    </row>
    <row r="81" spans="1:27" ht="15" customHeight="1" x14ac:dyDescent="0.25">
      <c r="A81" s="71"/>
      <c r="B81" s="71"/>
      <c r="C81" s="68"/>
      <c r="D81" s="68"/>
      <c r="E81" s="68"/>
      <c r="F81" s="86"/>
      <c r="G81" s="86"/>
      <c r="H81" s="86"/>
      <c r="I81" s="86"/>
      <c r="J81" s="72"/>
      <c r="K81" s="72"/>
      <c r="L81" s="72"/>
      <c r="M81" s="72"/>
      <c r="N81" s="26"/>
      <c r="O81" s="26"/>
      <c r="P81" s="25"/>
      <c r="Q81" s="25"/>
      <c r="U81" s="74"/>
      <c r="V81" s="70"/>
      <c r="W81" s="70"/>
      <c r="X81" s="70"/>
      <c r="Y81" s="70"/>
      <c r="Z81" s="70"/>
      <c r="AA81" s="24"/>
    </row>
    <row r="82" spans="1:27" ht="15" customHeight="1" x14ac:dyDescent="0.25">
      <c r="A82" s="71"/>
      <c r="B82" s="71"/>
      <c r="C82" s="68"/>
      <c r="D82" s="68"/>
      <c r="E82" s="68"/>
      <c r="F82" s="86"/>
      <c r="G82" s="86"/>
      <c r="H82" s="86"/>
      <c r="I82" s="86"/>
      <c r="J82" s="72"/>
      <c r="K82" s="72"/>
      <c r="L82" s="72"/>
      <c r="M82" s="72"/>
      <c r="N82" s="26"/>
      <c r="O82" s="26"/>
      <c r="P82" s="25"/>
      <c r="Q82" s="25"/>
      <c r="U82" s="74"/>
      <c r="V82" s="70"/>
      <c r="W82" s="70"/>
      <c r="X82" s="70"/>
      <c r="Y82" s="70"/>
      <c r="Z82" s="70"/>
      <c r="AA82" s="24"/>
    </row>
    <row r="83" spans="1:27" ht="15" customHeight="1" x14ac:dyDescent="0.25">
      <c r="A83" s="71"/>
      <c r="B83" s="71"/>
      <c r="C83" s="68"/>
      <c r="D83" s="68"/>
      <c r="E83" s="68"/>
      <c r="F83" s="86"/>
      <c r="G83" s="86"/>
      <c r="H83" s="86"/>
      <c r="I83" s="86"/>
      <c r="J83" s="72"/>
      <c r="K83" s="72"/>
      <c r="L83" s="72"/>
      <c r="M83" s="72"/>
      <c r="N83" s="26"/>
      <c r="O83" s="26"/>
      <c r="P83" s="25"/>
      <c r="Q83" s="25"/>
      <c r="U83" s="74"/>
      <c r="V83" s="70"/>
      <c r="W83" s="70"/>
      <c r="X83" s="70"/>
      <c r="Y83" s="70"/>
      <c r="Z83" s="70"/>
      <c r="AA83" s="24"/>
    </row>
    <row r="84" spans="1:27" ht="15" customHeight="1" x14ac:dyDescent="0.25">
      <c r="A84" s="71"/>
      <c r="B84" s="71"/>
      <c r="C84" s="68"/>
      <c r="D84" s="68"/>
      <c r="E84" s="68"/>
      <c r="F84" s="86"/>
      <c r="G84" s="86"/>
      <c r="H84" s="86"/>
      <c r="I84" s="86"/>
      <c r="J84" s="72"/>
      <c r="K84" s="72"/>
      <c r="L84" s="72"/>
      <c r="M84" s="72"/>
      <c r="N84" s="26"/>
      <c r="O84" s="26"/>
      <c r="P84" s="25"/>
      <c r="Q84" s="25"/>
      <c r="U84" s="74"/>
      <c r="V84" s="70"/>
      <c r="W84" s="70"/>
      <c r="X84" s="70"/>
      <c r="Y84" s="70"/>
      <c r="Z84" s="70"/>
      <c r="AA84" s="24"/>
    </row>
    <row r="85" spans="1:27" ht="15" customHeight="1" x14ac:dyDescent="0.25">
      <c r="A85" s="71"/>
      <c r="B85" s="71"/>
      <c r="C85" s="68"/>
      <c r="D85" s="68"/>
      <c r="E85" s="68"/>
      <c r="F85" s="86"/>
      <c r="G85" s="86"/>
      <c r="H85" s="86"/>
      <c r="I85" s="86"/>
      <c r="J85" s="72"/>
      <c r="K85" s="72"/>
      <c r="L85" s="72"/>
      <c r="M85" s="72"/>
      <c r="N85" s="26"/>
      <c r="O85" s="26"/>
      <c r="P85" s="25"/>
      <c r="Q85" s="25"/>
      <c r="U85" s="74"/>
      <c r="V85" s="70"/>
      <c r="W85" s="70"/>
      <c r="X85" s="70"/>
      <c r="Y85" s="70"/>
      <c r="Z85" s="70"/>
      <c r="AA85" s="24"/>
    </row>
    <row r="86" spans="1:27" ht="15" customHeight="1" x14ac:dyDescent="0.25">
      <c r="A86" s="71"/>
      <c r="B86" s="71"/>
      <c r="C86" s="68"/>
      <c r="D86" s="68"/>
      <c r="E86" s="68"/>
      <c r="F86" s="86"/>
      <c r="G86" s="86"/>
      <c r="H86" s="86"/>
      <c r="I86" s="86"/>
      <c r="J86" s="72"/>
      <c r="K86" s="72"/>
      <c r="L86" s="72"/>
      <c r="M86" s="72"/>
      <c r="N86" s="26"/>
      <c r="O86" s="26"/>
      <c r="P86" s="25"/>
      <c r="Q86" s="25"/>
      <c r="U86" s="74"/>
      <c r="V86" s="70"/>
      <c r="W86" s="70"/>
      <c r="X86" s="70"/>
      <c r="Y86" s="70"/>
      <c r="Z86" s="70"/>
      <c r="AA86" s="24"/>
    </row>
    <row r="87" spans="1:27" ht="15" customHeight="1" x14ac:dyDescent="0.25">
      <c r="A87" s="71"/>
      <c r="B87" s="71"/>
      <c r="C87" s="68"/>
      <c r="D87" s="68"/>
      <c r="E87" s="68"/>
      <c r="F87" s="86"/>
      <c r="G87" s="86"/>
      <c r="H87" s="86"/>
      <c r="I87" s="86"/>
      <c r="J87" s="72"/>
      <c r="K87" s="72"/>
      <c r="L87" s="72"/>
      <c r="M87" s="72"/>
      <c r="N87" s="26"/>
      <c r="O87" s="26"/>
      <c r="P87" s="25"/>
      <c r="Q87" s="25"/>
      <c r="U87" s="74"/>
      <c r="V87" s="70"/>
      <c r="W87" s="70"/>
      <c r="X87" s="70"/>
      <c r="Y87" s="70"/>
      <c r="Z87" s="70"/>
      <c r="AA87" s="24"/>
    </row>
    <row r="88" spans="1:27" ht="15" customHeight="1" x14ac:dyDescent="0.25">
      <c r="A88" s="71"/>
      <c r="B88" s="71"/>
      <c r="C88" s="68"/>
      <c r="D88" s="68"/>
      <c r="E88" s="68"/>
      <c r="F88" s="86"/>
      <c r="G88" s="86"/>
      <c r="H88" s="86"/>
      <c r="I88" s="86"/>
      <c r="J88" s="72"/>
      <c r="K88" s="72"/>
      <c r="L88" s="72"/>
      <c r="M88" s="72"/>
      <c r="N88" s="26"/>
      <c r="O88" s="26"/>
      <c r="P88" s="25"/>
      <c r="Q88" s="25"/>
      <c r="U88" s="74"/>
      <c r="V88" s="70"/>
      <c r="W88" s="70"/>
      <c r="X88" s="70"/>
      <c r="Y88" s="70"/>
      <c r="Z88" s="70"/>
      <c r="AA88" s="24"/>
    </row>
    <row r="89" spans="1:27" ht="15" customHeight="1" x14ac:dyDescent="0.25">
      <c r="A89" s="71"/>
      <c r="B89" s="71"/>
      <c r="C89" s="68"/>
      <c r="D89" s="68"/>
      <c r="E89" s="68"/>
      <c r="F89" s="86"/>
      <c r="G89" s="86"/>
      <c r="H89" s="86"/>
      <c r="I89" s="86"/>
      <c r="J89" s="72"/>
      <c r="K89" s="72"/>
      <c r="L89" s="72"/>
      <c r="M89" s="72"/>
      <c r="N89" s="26"/>
      <c r="O89" s="26"/>
      <c r="P89" s="25"/>
      <c r="Q89" s="25"/>
      <c r="U89" s="74"/>
      <c r="V89" s="70"/>
      <c r="W89" s="70"/>
      <c r="X89" s="70"/>
      <c r="Y89" s="70"/>
      <c r="Z89" s="70"/>
      <c r="AA89" s="24"/>
    </row>
    <row r="90" spans="1:27" ht="15" customHeight="1" x14ac:dyDescent="0.25">
      <c r="A90" s="71"/>
      <c r="B90" s="71"/>
      <c r="C90" s="68"/>
      <c r="D90" s="68"/>
      <c r="E90" s="68"/>
      <c r="F90" s="86"/>
      <c r="G90" s="86"/>
      <c r="H90" s="86"/>
      <c r="I90" s="86"/>
      <c r="J90" s="72"/>
      <c r="K90" s="72"/>
      <c r="L90" s="72"/>
      <c r="M90" s="72"/>
      <c r="N90" s="26"/>
      <c r="O90" s="26"/>
      <c r="P90" s="25"/>
      <c r="Q90" s="25"/>
      <c r="U90" s="74"/>
      <c r="V90" s="70"/>
      <c r="W90" s="70"/>
      <c r="X90" s="70"/>
      <c r="Y90" s="70"/>
      <c r="Z90" s="70"/>
      <c r="AA90" s="24"/>
    </row>
    <row r="91" spans="1:27" ht="15" customHeight="1" x14ac:dyDescent="0.25">
      <c r="A91" s="71"/>
      <c r="B91" s="71"/>
      <c r="C91" s="68"/>
      <c r="D91" s="68"/>
      <c r="E91" s="68"/>
      <c r="F91" s="86"/>
      <c r="G91" s="86"/>
      <c r="H91" s="86"/>
      <c r="I91" s="86"/>
      <c r="J91" s="72"/>
      <c r="K91" s="72"/>
      <c r="L91" s="72"/>
      <c r="M91" s="72"/>
      <c r="N91" s="26"/>
      <c r="O91" s="26"/>
      <c r="P91" s="25"/>
      <c r="Q91" s="25"/>
      <c r="U91" s="74"/>
      <c r="V91" s="70"/>
      <c r="W91" s="70"/>
      <c r="X91" s="70"/>
      <c r="Y91" s="70"/>
      <c r="Z91" s="70"/>
      <c r="AA91" s="24"/>
    </row>
    <row r="92" spans="1:27" ht="15" customHeight="1" x14ac:dyDescent="0.25">
      <c r="A92" s="71"/>
      <c r="B92" s="71"/>
      <c r="C92" s="68"/>
      <c r="D92" s="68"/>
      <c r="E92" s="68"/>
      <c r="F92" s="86"/>
      <c r="G92" s="86"/>
      <c r="H92" s="86"/>
      <c r="I92" s="86"/>
      <c r="J92" s="72"/>
      <c r="K92" s="72"/>
      <c r="L92" s="72"/>
      <c r="M92" s="72"/>
      <c r="N92" s="26"/>
      <c r="O92" s="26"/>
      <c r="P92" s="25"/>
      <c r="Q92" s="25"/>
      <c r="U92" s="74"/>
      <c r="V92" s="70"/>
      <c r="W92" s="70"/>
      <c r="X92" s="70"/>
      <c r="Y92" s="70"/>
      <c r="Z92" s="70"/>
      <c r="AA92" s="24"/>
    </row>
    <row r="93" spans="1:27" ht="15" customHeight="1" x14ac:dyDescent="0.25">
      <c r="A93" s="71"/>
      <c r="B93" s="71"/>
      <c r="C93" s="68"/>
      <c r="D93" s="68"/>
      <c r="E93" s="68"/>
      <c r="F93" s="86"/>
      <c r="G93" s="86"/>
      <c r="H93" s="86"/>
      <c r="I93" s="86"/>
      <c r="J93" s="72"/>
      <c r="K93" s="72"/>
      <c r="L93" s="72"/>
      <c r="M93" s="72"/>
      <c r="N93" s="26"/>
      <c r="O93" s="26"/>
      <c r="P93" s="25"/>
      <c r="Q93" s="25"/>
      <c r="U93" s="74"/>
      <c r="V93" s="70"/>
      <c r="W93" s="70"/>
      <c r="X93" s="70"/>
      <c r="Y93" s="70"/>
      <c r="Z93" s="70"/>
      <c r="AA93" s="24"/>
    </row>
    <row r="94" spans="1:27" ht="15" customHeight="1" x14ac:dyDescent="0.25">
      <c r="A94" s="71"/>
      <c r="B94" s="71"/>
      <c r="C94" s="68"/>
      <c r="D94" s="68"/>
      <c r="E94" s="68"/>
      <c r="F94" s="86"/>
      <c r="G94" s="86"/>
      <c r="H94" s="86"/>
      <c r="I94" s="86"/>
      <c r="J94" s="72"/>
      <c r="K94" s="72"/>
      <c r="L94" s="72"/>
      <c r="M94" s="72"/>
      <c r="N94" s="26"/>
      <c r="O94" s="26"/>
      <c r="P94" s="25"/>
      <c r="Q94" s="25"/>
      <c r="U94" s="74"/>
      <c r="V94" s="70"/>
      <c r="W94" s="70"/>
      <c r="X94" s="70"/>
      <c r="Y94" s="70"/>
      <c r="Z94" s="70"/>
      <c r="AA94" s="24"/>
    </row>
    <row r="95" spans="1:27" ht="15" customHeight="1" x14ac:dyDescent="0.25">
      <c r="A95" s="71"/>
      <c r="B95" s="71"/>
      <c r="C95" s="68"/>
      <c r="D95" s="68"/>
      <c r="E95" s="68"/>
      <c r="F95" s="86"/>
      <c r="G95" s="86"/>
      <c r="H95" s="86"/>
      <c r="I95" s="86"/>
      <c r="J95" s="72"/>
      <c r="K95" s="72"/>
      <c r="L95" s="72"/>
      <c r="M95" s="72"/>
      <c r="N95" s="26"/>
      <c r="O95" s="26"/>
      <c r="P95" s="25"/>
      <c r="Q95" s="25"/>
      <c r="U95" s="74"/>
      <c r="V95" s="70"/>
      <c r="W95" s="70"/>
      <c r="X95" s="70"/>
      <c r="Y95" s="70"/>
      <c r="Z95" s="70"/>
      <c r="AA95" s="24"/>
    </row>
    <row r="96" spans="1:27" ht="15" customHeight="1" x14ac:dyDescent="0.25">
      <c r="A96" s="71"/>
      <c r="B96" s="71"/>
      <c r="C96" s="68"/>
      <c r="D96" s="68"/>
      <c r="E96" s="68"/>
      <c r="F96" s="86"/>
      <c r="G96" s="86"/>
      <c r="H96" s="86"/>
      <c r="I96" s="86"/>
      <c r="J96" s="72"/>
      <c r="K96" s="72"/>
      <c r="L96" s="72"/>
      <c r="M96" s="72"/>
      <c r="N96" s="26"/>
      <c r="O96" s="26"/>
      <c r="P96" s="25"/>
      <c r="Q96" s="25"/>
      <c r="U96" s="74"/>
      <c r="V96" s="70"/>
      <c r="W96" s="70"/>
      <c r="X96" s="70"/>
      <c r="Y96" s="70"/>
      <c r="Z96" s="70"/>
      <c r="AA96" s="24"/>
    </row>
    <row r="97" spans="1:27" ht="15" customHeight="1" x14ac:dyDescent="0.25">
      <c r="A97" s="71"/>
      <c r="B97" s="71"/>
      <c r="C97" s="68"/>
      <c r="D97" s="68"/>
      <c r="E97" s="68"/>
      <c r="F97" s="86"/>
      <c r="G97" s="86"/>
      <c r="H97" s="86"/>
      <c r="I97" s="86"/>
      <c r="J97" s="72"/>
      <c r="K97" s="72"/>
      <c r="L97" s="72"/>
      <c r="M97" s="72"/>
      <c r="N97" s="26"/>
      <c r="O97" s="26"/>
      <c r="P97" s="25"/>
      <c r="Q97" s="25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71"/>
      <c r="B98" s="71"/>
      <c r="C98" s="68"/>
      <c r="D98" s="68"/>
      <c r="E98" s="68"/>
      <c r="F98" s="86"/>
      <c r="G98" s="86"/>
      <c r="H98" s="86"/>
      <c r="I98" s="86"/>
      <c r="J98" s="72"/>
      <c r="K98" s="72"/>
      <c r="L98" s="72"/>
      <c r="M98" s="72"/>
      <c r="N98" s="26"/>
      <c r="O98" s="26"/>
      <c r="P98" s="25"/>
      <c r="Q98" s="25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71"/>
      <c r="B99" s="71"/>
      <c r="C99" s="68"/>
      <c r="D99" s="68"/>
      <c r="E99" s="68"/>
      <c r="F99" s="86"/>
      <c r="G99" s="86"/>
      <c r="H99" s="86"/>
      <c r="I99" s="86"/>
      <c r="J99" s="72"/>
      <c r="K99" s="72"/>
      <c r="L99" s="72"/>
      <c r="M99" s="72"/>
      <c r="N99" s="26"/>
      <c r="O99" s="26"/>
      <c r="P99" s="25"/>
      <c r="Q99" s="25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71"/>
      <c r="B100" s="71"/>
      <c r="C100" s="68"/>
      <c r="D100" s="68"/>
      <c r="E100" s="68"/>
      <c r="F100" s="86"/>
      <c r="G100" s="86"/>
      <c r="H100" s="86"/>
      <c r="I100" s="86"/>
      <c r="J100" s="72"/>
      <c r="K100" s="72"/>
      <c r="L100" s="72"/>
      <c r="M100" s="72"/>
      <c r="N100" s="26"/>
      <c r="O100" s="26"/>
      <c r="P100" s="25"/>
      <c r="Q100" s="25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71"/>
      <c r="B101" s="71"/>
      <c r="C101" s="68"/>
      <c r="D101" s="68"/>
      <c r="E101" s="68"/>
      <c r="F101" s="86"/>
      <c r="G101" s="86"/>
      <c r="H101" s="86"/>
      <c r="I101" s="86"/>
      <c r="J101" s="72"/>
      <c r="K101" s="72"/>
      <c r="L101" s="72"/>
      <c r="M101" s="72"/>
      <c r="N101" s="26"/>
      <c r="O101" s="26"/>
      <c r="P101" s="25"/>
      <c r="Q101" s="25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71"/>
      <c r="B102" s="71"/>
      <c r="C102" s="68"/>
      <c r="D102" s="68"/>
      <c r="E102" s="68"/>
      <c r="F102" s="86"/>
      <c r="G102" s="86"/>
      <c r="H102" s="86"/>
      <c r="I102" s="86"/>
      <c r="J102" s="72"/>
      <c r="K102" s="72"/>
      <c r="L102" s="72"/>
      <c r="M102" s="72"/>
      <c r="N102" s="26"/>
      <c r="O102" s="26"/>
      <c r="P102" s="25"/>
      <c r="Q102" s="25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71"/>
      <c r="B103" s="71"/>
      <c r="C103" s="68"/>
      <c r="D103" s="68"/>
      <c r="E103" s="68"/>
      <c r="F103" s="86"/>
      <c r="G103" s="86"/>
      <c r="H103" s="86"/>
      <c r="I103" s="86"/>
      <c r="J103" s="72"/>
      <c r="K103" s="72"/>
      <c r="L103" s="72"/>
      <c r="M103" s="72"/>
      <c r="N103" s="26"/>
      <c r="O103" s="26"/>
      <c r="P103" s="25"/>
      <c r="Q103" s="25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71"/>
      <c r="B104" s="71"/>
      <c r="C104" s="68"/>
      <c r="D104" s="68"/>
      <c r="E104" s="68"/>
      <c r="F104" s="86"/>
      <c r="G104" s="86"/>
      <c r="H104" s="86"/>
      <c r="I104" s="86"/>
      <c r="J104" s="72"/>
      <c r="K104" s="72"/>
      <c r="L104" s="72"/>
      <c r="M104" s="72"/>
      <c r="N104" s="26"/>
      <c r="O104" s="26"/>
      <c r="P104" s="25"/>
      <c r="Q104" s="25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71"/>
      <c r="B105" s="71"/>
      <c r="C105" s="68"/>
      <c r="D105" s="68"/>
      <c r="E105" s="68"/>
      <c r="F105" s="86"/>
      <c r="G105" s="86"/>
      <c r="H105" s="86"/>
      <c r="I105" s="86"/>
      <c r="J105" s="72"/>
      <c r="K105" s="72"/>
      <c r="L105" s="72"/>
      <c r="M105" s="72"/>
      <c r="N105" s="26"/>
      <c r="O105" s="26"/>
      <c r="P105" s="25"/>
      <c r="Q105" s="25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71"/>
      <c r="B106" s="71"/>
      <c r="C106" s="68"/>
      <c r="D106" s="68"/>
      <c r="E106" s="68"/>
      <c r="F106" s="86"/>
      <c r="G106" s="86"/>
      <c r="H106" s="86"/>
      <c r="I106" s="86"/>
      <c r="J106" s="72"/>
      <c r="K106" s="72"/>
      <c r="L106" s="72"/>
      <c r="M106" s="72"/>
      <c r="N106" s="26"/>
      <c r="O106" s="26"/>
      <c r="P106" s="25"/>
      <c r="Q106" s="25"/>
      <c r="U106" s="74"/>
      <c r="V106" s="70"/>
      <c r="W106" s="70"/>
      <c r="X106" s="70"/>
      <c r="Y106" s="70"/>
      <c r="Z106" s="70"/>
      <c r="AA106" s="24"/>
    </row>
    <row r="107" spans="1:27" ht="15" customHeight="1" x14ac:dyDescent="0.25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6"/>
      <c r="O107" s="26"/>
      <c r="P107" s="25"/>
      <c r="Q107" s="25"/>
      <c r="U107" s="74"/>
      <c r="V107" s="70"/>
      <c r="W107" s="70"/>
      <c r="X107" s="70"/>
      <c r="Y107" s="70"/>
      <c r="Z107" s="70"/>
      <c r="AA107" s="24"/>
    </row>
    <row r="108" spans="1:27" ht="15" customHeight="1" x14ac:dyDescent="0.25">
      <c r="A108" s="71"/>
      <c r="B108" s="71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6"/>
      <c r="O108" s="26"/>
      <c r="P108" s="25"/>
      <c r="Q108" s="25"/>
      <c r="U108" s="74"/>
      <c r="V108" s="70"/>
      <c r="W108" s="70"/>
      <c r="X108" s="70"/>
      <c r="Y108" s="70"/>
      <c r="Z108" s="70"/>
      <c r="AA108" s="24"/>
    </row>
    <row r="109" spans="1:27" ht="15" customHeight="1" x14ac:dyDescent="0.25">
      <c r="A109" s="71"/>
      <c r="B109" s="71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6"/>
      <c r="O109" s="26"/>
      <c r="P109" s="25"/>
      <c r="Q109" s="25"/>
      <c r="U109" s="74"/>
      <c r="V109" s="70"/>
      <c r="W109" s="70"/>
      <c r="X109" s="70"/>
      <c r="Y109" s="70"/>
      <c r="Z109" s="70"/>
      <c r="AA109" s="24"/>
    </row>
    <row r="110" spans="1:27" ht="15" customHeight="1" x14ac:dyDescent="0.25">
      <c r="A110" s="71"/>
      <c r="B110" s="71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5"/>
      <c r="O110" s="25"/>
      <c r="P110" s="25"/>
      <c r="Q110" s="25"/>
      <c r="U110" s="74"/>
      <c r="V110" s="70"/>
      <c r="W110" s="70"/>
      <c r="X110" s="70"/>
      <c r="Y110" s="70"/>
      <c r="Z110" s="70"/>
      <c r="AA110" s="24"/>
    </row>
    <row r="111" spans="1:27" ht="15" customHeight="1" x14ac:dyDescent="0.25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5"/>
      <c r="O111" s="25"/>
      <c r="P111" s="25"/>
      <c r="Q111" s="25"/>
      <c r="U111" s="74"/>
      <c r="V111" s="70"/>
      <c r="W111" s="70"/>
      <c r="X111" s="70"/>
      <c r="Y111" s="70"/>
      <c r="Z111" s="70"/>
      <c r="AA111" s="24"/>
    </row>
    <row r="112" spans="1:27" ht="15" customHeight="1" x14ac:dyDescent="0.25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5"/>
      <c r="O112" s="25"/>
      <c r="P112" s="25"/>
      <c r="Q112" s="25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5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5"/>
      <c r="O113" s="25"/>
      <c r="P113" s="25"/>
      <c r="Q113" s="25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5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5"/>
      <c r="O114" s="25"/>
      <c r="P114" s="25"/>
      <c r="Q114" s="25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5"/>
      <c r="O115" s="25"/>
      <c r="P115" s="25"/>
      <c r="Q115" s="25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5"/>
      <c r="O116" s="25"/>
      <c r="P116" s="25"/>
      <c r="Q116" s="25"/>
      <c r="U116" s="74"/>
      <c r="V116" s="70"/>
      <c r="W116" s="70"/>
      <c r="X116" s="70"/>
      <c r="Y116" s="70"/>
      <c r="Z116" s="70"/>
      <c r="AA116" s="24"/>
    </row>
    <row r="117" spans="1:27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5"/>
      <c r="O117" s="25"/>
      <c r="P117" s="25"/>
      <c r="Q117" s="25"/>
      <c r="U117" s="74"/>
      <c r="V117" s="70"/>
      <c r="W117" s="70"/>
      <c r="X117" s="70"/>
      <c r="Y117" s="70"/>
      <c r="Z117" s="70"/>
      <c r="AA117" s="24"/>
    </row>
    <row r="118" spans="1:27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5"/>
      <c r="O118" s="25"/>
      <c r="P118" s="25"/>
      <c r="Q118" s="25"/>
      <c r="U118" s="74"/>
      <c r="V118" s="70"/>
      <c r="W118" s="70"/>
      <c r="X118" s="70"/>
      <c r="Y118" s="70"/>
      <c r="Z118" s="70"/>
      <c r="AA118" s="24"/>
    </row>
    <row r="119" spans="1:27" ht="15" customHeight="1" x14ac:dyDescent="0.2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U119" s="74"/>
      <c r="V119" s="70"/>
      <c r="W119" s="70"/>
      <c r="X119" s="70"/>
      <c r="Y119" s="70"/>
      <c r="Z119" s="70"/>
      <c r="AA119" s="24"/>
    </row>
    <row r="120" spans="1:27" ht="15" customHeight="1" x14ac:dyDescent="0.2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U120" s="74"/>
      <c r="V120" s="70"/>
      <c r="W120" s="70"/>
      <c r="X120" s="70"/>
      <c r="Y120" s="70"/>
      <c r="Z120" s="70"/>
      <c r="AA120" s="24"/>
    </row>
    <row r="121" spans="1:27" ht="15" customHeight="1" x14ac:dyDescent="0.2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U121" s="74"/>
      <c r="V121" s="70"/>
      <c r="W121" s="70"/>
      <c r="X121" s="70"/>
      <c r="Y121" s="70"/>
      <c r="Z121" s="70"/>
      <c r="AA121" s="24"/>
    </row>
    <row r="122" spans="1:27" ht="15" customHeight="1" x14ac:dyDescent="0.2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U122" s="74"/>
      <c r="V122" s="70"/>
      <c r="W122" s="70"/>
      <c r="X122" s="70"/>
      <c r="Y122" s="70"/>
      <c r="Z122" s="70"/>
      <c r="AA122" s="24"/>
    </row>
    <row r="123" spans="1:27" ht="15" customHeight="1" x14ac:dyDescent="0.2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U123" s="74"/>
      <c r="V123" s="70"/>
      <c r="W123" s="70"/>
      <c r="X123" s="70"/>
      <c r="Y123" s="70"/>
      <c r="Z123" s="70"/>
      <c r="AA123" s="24"/>
    </row>
    <row r="124" spans="1:27" ht="15" customHeight="1" x14ac:dyDescent="0.2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U124" s="74"/>
      <c r="V124" s="70"/>
      <c r="W124" s="70"/>
      <c r="X124" s="70"/>
      <c r="Y124" s="70"/>
      <c r="Z124" s="70"/>
      <c r="AA124" s="24"/>
    </row>
    <row r="125" spans="1:27" ht="15" customHeight="1" x14ac:dyDescent="0.2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U125" s="74"/>
      <c r="V125" s="70"/>
      <c r="W125" s="70"/>
      <c r="X125" s="70"/>
      <c r="Y125" s="70"/>
      <c r="Z125" s="70"/>
      <c r="AA125" s="24"/>
    </row>
    <row r="126" spans="1:27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U126" s="74"/>
      <c r="V126" s="70"/>
      <c r="W126" s="70"/>
      <c r="X126" s="70"/>
      <c r="Y126" s="70"/>
      <c r="Z126" s="70"/>
      <c r="AA126" s="24"/>
    </row>
    <row r="127" spans="1:27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U127" s="74"/>
      <c r="V127" s="70"/>
      <c r="W127" s="70"/>
      <c r="X127" s="70"/>
      <c r="Y127" s="70"/>
      <c r="Z127" s="70"/>
      <c r="AA127" s="24"/>
    </row>
    <row r="128" spans="1:27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U128" s="74"/>
      <c r="V128" s="70"/>
      <c r="W128" s="70"/>
      <c r="X128" s="70"/>
      <c r="Y128" s="70"/>
      <c r="Z128" s="70"/>
      <c r="AA128" s="24"/>
    </row>
    <row r="129" spans="1:27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U134" s="74"/>
      <c r="V134" s="70"/>
      <c r="W134" s="70"/>
      <c r="X134" s="70"/>
      <c r="Y134" s="70"/>
      <c r="Z134" s="70"/>
      <c r="AA134" s="24"/>
    </row>
    <row r="135" spans="1:27" x14ac:dyDescent="0.2">
      <c r="U135" s="74"/>
      <c r="V135" s="70"/>
      <c r="W135" s="70"/>
      <c r="X135" s="70"/>
      <c r="Y135" s="70"/>
      <c r="Z135" s="70"/>
      <c r="AA135" s="24"/>
    </row>
    <row r="136" spans="1:27" x14ac:dyDescent="0.2">
      <c r="U136" s="74"/>
      <c r="V136" s="70"/>
      <c r="W136" s="70"/>
      <c r="X136" s="70"/>
      <c r="Y136" s="70"/>
      <c r="Z136" s="70"/>
      <c r="AA136" s="24"/>
    </row>
    <row r="137" spans="1:27" x14ac:dyDescent="0.2">
      <c r="U137" s="74"/>
      <c r="V137" s="70"/>
      <c r="W137" s="70"/>
      <c r="X137" s="70"/>
      <c r="Y137" s="70"/>
      <c r="Z137" s="70"/>
      <c r="AA137" s="24"/>
    </row>
    <row r="138" spans="1:27" x14ac:dyDescent="0.2">
      <c r="U138" s="74"/>
      <c r="V138" s="70"/>
      <c r="W138" s="70"/>
      <c r="X138" s="70"/>
      <c r="Y138" s="70"/>
      <c r="Z138" s="70"/>
      <c r="AA138" s="24"/>
    </row>
    <row r="139" spans="1:27" x14ac:dyDescent="0.2">
      <c r="U139" s="74"/>
      <c r="V139" s="70"/>
      <c r="W139" s="70"/>
      <c r="X139" s="70"/>
      <c r="Y139" s="70"/>
      <c r="Z139" s="70"/>
      <c r="AA139" s="24"/>
    </row>
    <row r="140" spans="1:27" x14ac:dyDescent="0.2">
      <c r="U140" s="74"/>
      <c r="V140" s="70"/>
      <c r="W140" s="70"/>
      <c r="X140" s="70"/>
      <c r="Y140" s="70"/>
      <c r="Z140" s="70"/>
      <c r="AA140" s="24"/>
    </row>
    <row r="141" spans="1:27" x14ac:dyDescent="0.2">
      <c r="U141" s="74"/>
      <c r="V141" s="70"/>
      <c r="W141" s="70"/>
      <c r="X141" s="70"/>
      <c r="Y141" s="70"/>
      <c r="Z141" s="70"/>
      <c r="AA141" s="24"/>
    </row>
    <row r="142" spans="1:27" x14ac:dyDescent="0.2">
      <c r="U142" s="74"/>
      <c r="V142" s="70"/>
      <c r="W142" s="70"/>
      <c r="X142" s="70"/>
      <c r="Y142" s="70"/>
      <c r="Z142" s="70"/>
      <c r="AA142" s="24"/>
    </row>
    <row r="143" spans="1:27" x14ac:dyDescent="0.2">
      <c r="U143" s="74"/>
      <c r="V143" s="70"/>
      <c r="W143" s="70"/>
      <c r="X143" s="70"/>
      <c r="Y143" s="70"/>
      <c r="Z143" s="70"/>
      <c r="AA143" s="24"/>
    </row>
    <row r="144" spans="1:27" x14ac:dyDescent="0.2">
      <c r="U144" s="74"/>
      <c r="V144" s="70"/>
      <c r="W144" s="70"/>
      <c r="X144" s="70"/>
      <c r="Y144" s="70"/>
      <c r="Z144" s="70"/>
      <c r="AA144" s="24"/>
    </row>
    <row r="145" spans="21:27" x14ac:dyDescent="0.2">
      <c r="U145" s="74"/>
      <c r="V145" s="70"/>
      <c r="W145" s="70"/>
      <c r="X145" s="70"/>
      <c r="Y145" s="70"/>
      <c r="Z145" s="70"/>
      <c r="AA145" s="24"/>
    </row>
    <row r="146" spans="21:27" x14ac:dyDescent="0.2">
      <c r="U146" s="74"/>
      <c r="V146" s="70"/>
      <c r="W146" s="70"/>
      <c r="X146" s="70"/>
      <c r="Y146" s="70"/>
      <c r="Z146" s="70"/>
      <c r="AA146" s="24"/>
    </row>
    <row r="147" spans="21:27" x14ac:dyDescent="0.2">
      <c r="U147" s="74"/>
      <c r="V147" s="70"/>
      <c r="W147" s="70"/>
      <c r="X147" s="70"/>
      <c r="Y147" s="70"/>
      <c r="Z147" s="70"/>
      <c r="AA147" s="24"/>
    </row>
    <row r="148" spans="21:27" x14ac:dyDescent="0.2">
      <c r="U148" s="74"/>
      <c r="V148" s="70"/>
      <c r="W148" s="70"/>
      <c r="X148" s="70"/>
      <c r="Y148" s="70"/>
      <c r="Z148" s="70"/>
      <c r="AA148" s="24"/>
    </row>
    <row r="149" spans="21:27" x14ac:dyDescent="0.2">
      <c r="U149" s="74"/>
      <c r="V149" s="70"/>
      <c r="W149" s="70"/>
      <c r="X149" s="70"/>
      <c r="Y149" s="70"/>
      <c r="Z149" s="70"/>
      <c r="AA149" s="24"/>
    </row>
    <row r="150" spans="21:27" x14ac:dyDescent="0.2">
      <c r="U150" s="74"/>
      <c r="V150" s="70"/>
      <c r="W150" s="70"/>
      <c r="X150" s="70"/>
      <c r="Y150" s="70"/>
      <c r="Z150" s="70"/>
      <c r="AA150" s="24"/>
    </row>
    <row r="151" spans="21:27" x14ac:dyDescent="0.2">
      <c r="U151" s="74"/>
      <c r="V151" s="70"/>
      <c r="W151" s="70"/>
      <c r="X151" s="70"/>
      <c r="Y151" s="70"/>
      <c r="Z151" s="70"/>
      <c r="AA151" s="24"/>
    </row>
    <row r="152" spans="21:27" x14ac:dyDescent="0.2">
      <c r="U152" s="74"/>
      <c r="V152" s="70"/>
      <c r="W152" s="70"/>
      <c r="X152" s="70"/>
      <c r="Y152" s="70"/>
      <c r="Z152" s="70"/>
      <c r="AA152" s="24"/>
    </row>
    <row r="153" spans="21:27" x14ac:dyDescent="0.2">
      <c r="U153" s="74"/>
      <c r="V153" s="70"/>
      <c r="W153" s="70"/>
      <c r="X153" s="70"/>
      <c r="Y153" s="70"/>
      <c r="Z153" s="70"/>
      <c r="AA153" s="24"/>
    </row>
    <row r="154" spans="21:27" x14ac:dyDescent="0.2">
      <c r="U154" s="74"/>
      <c r="V154" s="70"/>
      <c r="W154" s="70"/>
      <c r="X154" s="70"/>
      <c r="Y154" s="70"/>
      <c r="Z154" s="70"/>
      <c r="AA154" s="24"/>
    </row>
    <row r="155" spans="21:27" x14ac:dyDescent="0.2">
      <c r="U155" s="74"/>
      <c r="V155" s="70"/>
      <c r="W155" s="70"/>
      <c r="X155" s="70"/>
      <c r="Y155" s="70"/>
      <c r="Z155" s="70"/>
      <c r="AA155" s="24"/>
    </row>
    <row r="156" spans="21:27" x14ac:dyDescent="0.2">
      <c r="U156" s="74"/>
      <c r="V156" s="70"/>
      <c r="W156" s="70"/>
      <c r="X156" s="70"/>
      <c r="Y156" s="70"/>
      <c r="Z156" s="70"/>
      <c r="AA156" s="24"/>
    </row>
    <row r="157" spans="21:27" x14ac:dyDescent="0.2">
      <c r="U157" s="74"/>
      <c r="V157" s="70"/>
      <c r="W157" s="70"/>
      <c r="X157" s="70"/>
      <c r="Y157" s="70"/>
      <c r="Z157" s="70"/>
      <c r="AA157" s="24"/>
    </row>
    <row r="158" spans="21:27" x14ac:dyDescent="0.2">
      <c r="U158" s="74"/>
      <c r="V158" s="70"/>
      <c r="W158" s="70"/>
      <c r="X158" s="70"/>
      <c r="Y158" s="70"/>
      <c r="Z158" s="70"/>
      <c r="AA158" s="24"/>
    </row>
    <row r="159" spans="21:27" x14ac:dyDescent="0.2">
      <c r="U159" s="74"/>
      <c r="V159" s="70"/>
      <c r="W159" s="70"/>
      <c r="X159" s="70"/>
      <c r="Y159" s="70"/>
      <c r="Z159" s="70"/>
      <c r="AA159" s="24"/>
    </row>
    <row r="160" spans="21:27" x14ac:dyDescent="0.2">
      <c r="U160" s="74"/>
      <c r="V160" s="70"/>
      <c r="W160" s="70"/>
      <c r="X160" s="70"/>
      <c r="Y160" s="70"/>
      <c r="Z160" s="70"/>
      <c r="AA160" s="24"/>
    </row>
    <row r="161" spans="21:27" x14ac:dyDescent="0.2">
      <c r="U161" s="74"/>
      <c r="V161" s="70"/>
      <c r="W161" s="70"/>
      <c r="X161" s="70"/>
      <c r="Y161" s="70"/>
      <c r="Z161" s="70"/>
      <c r="AA161" s="24"/>
    </row>
    <row r="162" spans="21:27" x14ac:dyDescent="0.2">
      <c r="U162" s="74"/>
      <c r="V162" s="70"/>
      <c r="W162" s="70"/>
      <c r="X162" s="70"/>
      <c r="Y162" s="70"/>
      <c r="Z162" s="70"/>
      <c r="AA162" s="24"/>
    </row>
    <row r="163" spans="21:27" x14ac:dyDescent="0.2">
      <c r="U163" s="74"/>
      <c r="V163" s="70"/>
      <c r="W163" s="70"/>
      <c r="X163" s="70"/>
      <c r="Y163" s="70"/>
      <c r="Z163" s="70"/>
      <c r="AA163" s="24"/>
    </row>
    <row r="164" spans="21:27" x14ac:dyDescent="0.2">
      <c r="U164" s="74"/>
      <c r="V164" s="70"/>
      <c r="W164" s="70"/>
      <c r="X164" s="70"/>
      <c r="Y164" s="70"/>
      <c r="Z164" s="70"/>
      <c r="AA164" s="24"/>
    </row>
    <row r="165" spans="21:27" x14ac:dyDescent="0.2">
      <c r="U165" s="74"/>
      <c r="V165" s="70"/>
      <c r="W165" s="70"/>
      <c r="X165" s="70"/>
      <c r="Y165" s="70"/>
      <c r="Z165" s="70"/>
      <c r="AA165" s="24"/>
    </row>
    <row r="166" spans="21:27" x14ac:dyDescent="0.2">
      <c r="U166" s="74"/>
      <c r="V166" s="70"/>
      <c r="W166" s="70"/>
      <c r="X166" s="70"/>
      <c r="Y166" s="70"/>
      <c r="Z166" s="70"/>
      <c r="AA166" s="24"/>
    </row>
    <row r="167" spans="21:27" x14ac:dyDescent="0.2">
      <c r="U167" s="74"/>
      <c r="V167" s="70"/>
      <c r="W167" s="70"/>
      <c r="X167" s="70"/>
      <c r="Y167" s="70"/>
      <c r="Z167" s="70"/>
      <c r="AA167" s="24"/>
    </row>
    <row r="168" spans="21:27" x14ac:dyDescent="0.2">
      <c r="U168" s="74"/>
      <c r="V168" s="70"/>
      <c r="W168" s="70"/>
      <c r="X168" s="70"/>
      <c r="Y168" s="70"/>
      <c r="Z168" s="70"/>
      <c r="AA168" s="24"/>
    </row>
    <row r="169" spans="21:27" x14ac:dyDescent="0.2">
      <c r="U169" s="74"/>
      <c r="V169" s="70"/>
      <c r="W169" s="70"/>
      <c r="X169" s="70"/>
      <c r="Y169" s="70"/>
      <c r="Z169" s="70"/>
      <c r="AA169" s="24"/>
    </row>
    <row r="170" spans="21:27" x14ac:dyDescent="0.2">
      <c r="U170" s="74"/>
      <c r="V170" s="70"/>
      <c r="W170" s="70"/>
      <c r="X170" s="70"/>
      <c r="Y170" s="70"/>
      <c r="Z170" s="70"/>
      <c r="AA170" s="24"/>
    </row>
    <row r="171" spans="21:27" x14ac:dyDescent="0.2">
      <c r="U171" s="74"/>
      <c r="V171" s="70"/>
      <c r="W171" s="70"/>
      <c r="X171" s="70"/>
      <c r="Y171" s="70"/>
      <c r="Z171" s="70"/>
      <c r="AA171" s="24"/>
    </row>
    <row r="172" spans="21:27" x14ac:dyDescent="0.2">
      <c r="U172" s="74"/>
      <c r="V172" s="70"/>
      <c r="W172" s="70"/>
      <c r="X172" s="70"/>
      <c r="Y172" s="70"/>
      <c r="Z172" s="70"/>
      <c r="AA172" s="24"/>
    </row>
    <row r="173" spans="21:27" x14ac:dyDescent="0.2">
      <c r="U173" s="74"/>
      <c r="V173" s="70"/>
      <c r="W173" s="70"/>
      <c r="X173" s="70"/>
      <c r="Y173" s="70"/>
      <c r="Z173" s="70"/>
      <c r="AA173" s="24"/>
    </row>
    <row r="174" spans="21:27" x14ac:dyDescent="0.2">
      <c r="U174" s="74"/>
      <c r="V174" s="70"/>
      <c r="W174" s="70"/>
      <c r="X174" s="70"/>
      <c r="Y174" s="70"/>
      <c r="Z174" s="70"/>
      <c r="AA174" s="24"/>
    </row>
    <row r="175" spans="21:27" x14ac:dyDescent="0.2">
      <c r="U175" s="74"/>
      <c r="V175" s="70"/>
      <c r="W175" s="70"/>
      <c r="X175" s="70"/>
      <c r="Y175" s="70"/>
      <c r="Z175" s="70"/>
      <c r="AA175" s="24"/>
    </row>
    <row r="176" spans="21:27" x14ac:dyDescent="0.2">
      <c r="U176" s="74"/>
      <c r="V176" s="70"/>
      <c r="W176" s="70"/>
      <c r="X176" s="70"/>
      <c r="Y176" s="70"/>
      <c r="Z176" s="70"/>
      <c r="AA176" s="24"/>
    </row>
    <row r="177" spans="21:27" x14ac:dyDescent="0.2">
      <c r="U177" s="74"/>
      <c r="V177" s="70"/>
      <c r="W177" s="70"/>
      <c r="X177" s="70"/>
      <c r="Y177" s="70"/>
      <c r="Z177" s="70"/>
      <c r="AA177" s="24"/>
    </row>
    <row r="178" spans="21:27" x14ac:dyDescent="0.2">
      <c r="U178" s="74"/>
      <c r="V178" s="70"/>
      <c r="W178" s="70"/>
      <c r="X178" s="70"/>
      <c r="Y178" s="70"/>
      <c r="Z178" s="70"/>
      <c r="AA178" s="24"/>
    </row>
    <row r="179" spans="21:27" x14ac:dyDescent="0.2">
      <c r="U179" s="74"/>
      <c r="V179" s="70"/>
      <c r="W179" s="70"/>
      <c r="X179" s="70"/>
      <c r="Y179" s="70"/>
      <c r="Z179" s="70"/>
      <c r="AA179" s="24"/>
    </row>
    <row r="180" spans="21:27" x14ac:dyDescent="0.2">
      <c r="U180" s="74"/>
      <c r="V180" s="70"/>
      <c r="W180" s="70"/>
      <c r="X180" s="70"/>
      <c r="Y180" s="70"/>
      <c r="Z180" s="70"/>
      <c r="AA180" s="24"/>
    </row>
    <row r="181" spans="21:27" x14ac:dyDescent="0.2">
      <c r="U181" s="74"/>
      <c r="V181" s="70"/>
      <c r="W181" s="70"/>
      <c r="X181" s="70"/>
      <c r="Y181" s="70"/>
      <c r="Z181" s="70"/>
      <c r="AA181" s="24"/>
    </row>
    <row r="182" spans="21:27" x14ac:dyDescent="0.2">
      <c r="U182" s="74"/>
      <c r="V182" s="70"/>
      <c r="W182" s="70"/>
      <c r="X182" s="70"/>
      <c r="Y182" s="70"/>
      <c r="Z182" s="70"/>
      <c r="AA182" s="24"/>
    </row>
    <row r="183" spans="21:27" x14ac:dyDescent="0.2">
      <c r="U183" s="74"/>
      <c r="V183" s="70"/>
      <c r="W183" s="70"/>
      <c r="X183" s="70"/>
      <c r="Y183" s="70"/>
      <c r="Z183" s="70"/>
      <c r="AA183" s="24"/>
    </row>
    <row r="184" spans="21:27" x14ac:dyDescent="0.2">
      <c r="U184" s="74"/>
      <c r="V184" s="70"/>
      <c r="W184" s="70"/>
      <c r="X184" s="70"/>
      <c r="Y184" s="70"/>
      <c r="Z184" s="70"/>
      <c r="AA184" s="24"/>
    </row>
    <row r="185" spans="21:27" x14ac:dyDescent="0.2">
      <c r="U185" s="74"/>
      <c r="V185" s="70"/>
      <c r="W185" s="70"/>
      <c r="X185" s="70"/>
      <c r="Y185" s="70"/>
      <c r="Z185" s="70"/>
      <c r="AA185" s="24"/>
    </row>
    <row r="186" spans="21:27" x14ac:dyDescent="0.2">
      <c r="U186" s="74"/>
      <c r="V186" s="70"/>
      <c r="W186" s="70"/>
      <c r="X186" s="70"/>
      <c r="Y186" s="70"/>
      <c r="Z186" s="70"/>
      <c r="AA186" s="24"/>
    </row>
    <row r="187" spans="21:27" x14ac:dyDescent="0.2">
      <c r="U187" s="74"/>
      <c r="V187" s="70"/>
      <c r="W187" s="70"/>
      <c r="X187" s="70"/>
      <c r="Y187" s="70"/>
      <c r="Z187" s="70"/>
      <c r="AA187" s="24"/>
    </row>
    <row r="188" spans="21:27" x14ac:dyDescent="0.2">
      <c r="U188" s="74"/>
      <c r="V188" s="70"/>
      <c r="W188" s="70"/>
      <c r="X188" s="70"/>
      <c r="Y188" s="70"/>
      <c r="Z188" s="70"/>
      <c r="AA188" s="24"/>
    </row>
    <row r="189" spans="21:27" x14ac:dyDescent="0.2">
      <c r="U189" s="74"/>
      <c r="V189" s="70"/>
      <c r="W189" s="70"/>
      <c r="X189" s="70"/>
      <c r="Y189" s="70"/>
      <c r="Z189" s="70"/>
      <c r="AA189" s="24"/>
    </row>
    <row r="190" spans="21:27" x14ac:dyDescent="0.2">
      <c r="U190" s="74"/>
      <c r="V190" s="70"/>
      <c r="W190" s="70"/>
      <c r="X190" s="70"/>
      <c r="Y190" s="70"/>
      <c r="Z190" s="70"/>
      <c r="AA190" s="24"/>
    </row>
    <row r="191" spans="21:27" x14ac:dyDescent="0.2">
      <c r="U191" s="74"/>
      <c r="V191" s="70"/>
      <c r="W191" s="70"/>
      <c r="X191" s="70"/>
      <c r="Y191" s="70"/>
      <c r="Z191" s="70"/>
      <c r="AA191" s="24"/>
    </row>
    <row r="192" spans="2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57"/>
  <dimension ref="A1:AB278"/>
  <sheetViews>
    <sheetView topLeftCell="K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75" style="23" customWidth="1"/>
    <col min="5" max="5" width="21.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4" style="23" customWidth="1"/>
    <col min="16" max="16" width="18.875" style="23" customWidth="1"/>
    <col min="17" max="17" width="10.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2152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640</v>
      </c>
      <c r="B2" s="71">
        <v>200</v>
      </c>
      <c r="C2" s="68">
        <v>5.33</v>
      </c>
      <c r="D2" s="68">
        <v>263.89999999999998</v>
      </c>
      <c r="E2" s="68">
        <v>211</v>
      </c>
      <c r="F2" s="68">
        <f t="shared" ref="F2:F33" si="0">($A$57-A2)/(ROW($A$57)-ROW(A2))</f>
        <v>27.490909090909092</v>
      </c>
      <c r="G2" s="68">
        <v>0</v>
      </c>
      <c r="H2" s="68">
        <f t="shared" ref="H2:H33" si="1">($A$57-B2)/(ROW($A$57)-ROW(B2))</f>
        <v>35.490909090909092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0.01</v>
      </c>
      <c r="P2" s="32" t="s">
        <v>39</v>
      </c>
      <c r="Q2" s="25">
        <f>LARGE(A:A,2)</f>
        <v>1568</v>
      </c>
      <c r="T2" s="22">
        <v>0</v>
      </c>
      <c r="U2" s="74">
        <f t="shared" ref="U2:U33" si="3">T2-B2</f>
        <v>-200</v>
      </c>
      <c r="V2" s="70">
        <f t="shared" ref="V2:V33" si="4">ROUND(U2,0)</f>
        <v>-200</v>
      </c>
      <c r="W2" s="70">
        <v>4766</v>
      </c>
      <c r="X2" s="70">
        <f t="shared" ref="X2:X33" si="5">B2/$W$2*$W$3</f>
        <v>219.84892992026857</v>
      </c>
      <c r="Y2" s="70">
        <f t="shared" ref="Y2:Y33" si="6">X2-B2</f>
        <v>19.848929920268574</v>
      </c>
      <c r="Z2" s="70">
        <f t="shared" ref="Z2:Z33" si="7">ROUND(Y2,0)</f>
        <v>20</v>
      </c>
      <c r="AA2" s="24">
        <f t="shared" ref="AA2:AA33" si="8">IF(V2&gt;=0,V2,Z2)</f>
        <v>20</v>
      </c>
      <c r="AB2" s="67">
        <f t="shared" ref="AB2:AB33" si="9">B2+AA2</f>
        <v>220</v>
      </c>
    </row>
    <row r="3" spans="1:28" ht="15" customHeight="1" x14ac:dyDescent="0.25">
      <c r="A3" s="71">
        <v>560</v>
      </c>
      <c r="B3" s="71">
        <v>200</v>
      </c>
      <c r="C3" s="68">
        <v>4.67</v>
      </c>
      <c r="D3" s="68">
        <v>263.95999999999998</v>
      </c>
      <c r="E3" s="68">
        <v>211</v>
      </c>
      <c r="F3" s="68">
        <f t="shared" si="0"/>
        <v>29.481481481481481</v>
      </c>
      <c r="G3" s="68">
        <v>0</v>
      </c>
      <c r="H3" s="68">
        <f t="shared" si="1"/>
        <v>36.148148148148145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IF(ABS((B3-B2))&lt;=50,1,IF((B3-B2)*(-1)&gt;=0,1,-1))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83</v>
      </c>
      <c r="P3" s="32" t="s">
        <v>41</v>
      </c>
      <c r="Q3" s="25">
        <f>LARGE(A:A,3)</f>
        <v>1456</v>
      </c>
      <c r="T3" s="22">
        <v>0</v>
      </c>
      <c r="U3" s="74">
        <f t="shared" si="3"/>
        <v>-200</v>
      </c>
      <c r="V3" s="70">
        <f t="shared" si="4"/>
        <v>-200</v>
      </c>
      <c r="W3" s="70">
        <v>5239</v>
      </c>
      <c r="X3" s="70">
        <f t="shared" si="5"/>
        <v>219.84892992026857</v>
      </c>
      <c r="Y3" s="70">
        <f t="shared" si="6"/>
        <v>19.848929920268574</v>
      </c>
      <c r="Z3" s="70">
        <f t="shared" si="7"/>
        <v>20</v>
      </c>
      <c r="AA3" s="24">
        <f t="shared" si="8"/>
        <v>20</v>
      </c>
      <c r="AB3" s="67">
        <f t="shared" si="9"/>
        <v>220</v>
      </c>
    </row>
    <row r="4" spans="1:28" ht="15" customHeight="1" x14ac:dyDescent="0.25">
      <c r="A4" s="71">
        <v>720</v>
      </c>
      <c r="B4" s="71">
        <v>200</v>
      </c>
      <c r="C4" s="68">
        <v>6</v>
      </c>
      <c r="D4" s="68">
        <v>264.04000000000002</v>
      </c>
      <c r="E4" s="68">
        <v>211</v>
      </c>
      <c r="F4" s="68">
        <f t="shared" si="0"/>
        <v>27.018867924528301</v>
      </c>
      <c r="G4" s="68">
        <v>0</v>
      </c>
      <c r="H4" s="68">
        <f t="shared" si="1"/>
        <v>36.830188679245282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2152</v>
      </c>
      <c r="P4" s="32" t="s">
        <v>43</v>
      </c>
      <c r="Q4" s="25">
        <f>LARGE(B:B,1)</f>
        <v>200</v>
      </c>
      <c r="T4" s="22">
        <v>0</v>
      </c>
      <c r="U4" s="74">
        <f t="shared" si="3"/>
        <v>-200</v>
      </c>
      <c r="V4" s="70">
        <f t="shared" si="4"/>
        <v>-200</v>
      </c>
      <c r="W4" s="70"/>
      <c r="X4" s="70">
        <f t="shared" si="5"/>
        <v>219.84892992026857</v>
      </c>
      <c r="Y4" s="70">
        <f t="shared" si="6"/>
        <v>19.848929920268574</v>
      </c>
      <c r="Z4" s="70">
        <f t="shared" si="7"/>
        <v>20</v>
      </c>
      <c r="AA4" s="24">
        <f t="shared" si="8"/>
        <v>20</v>
      </c>
      <c r="AB4" s="67">
        <f t="shared" si="9"/>
        <v>220</v>
      </c>
    </row>
    <row r="5" spans="1:28" ht="15" customHeight="1" x14ac:dyDescent="0.25">
      <c r="A5" s="71">
        <v>560</v>
      </c>
      <c r="B5" s="71">
        <v>200</v>
      </c>
      <c r="C5" s="68">
        <v>4.67</v>
      </c>
      <c r="D5" s="68">
        <v>264.08999999999997</v>
      </c>
      <c r="E5" s="68">
        <v>211</v>
      </c>
      <c r="F5" s="68">
        <f t="shared" si="0"/>
        <v>30.615384615384617</v>
      </c>
      <c r="G5" s="68">
        <v>0</v>
      </c>
      <c r="H5" s="68">
        <f t="shared" si="1"/>
        <v>37.53846153846154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1.4</v>
      </c>
      <c r="P5" s="32" t="s">
        <v>45</v>
      </c>
      <c r="Q5" s="25">
        <f>LARGE(B:B,2)</f>
        <v>200</v>
      </c>
      <c r="T5" s="22">
        <v>0</v>
      </c>
      <c r="U5" s="74">
        <f t="shared" si="3"/>
        <v>-200</v>
      </c>
      <c r="V5" s="70">
        <f t="shared" si="4"/>
        <v>-200</v>
      </c>
      <c r="W5" s="70"/>
      <c r="X5" s="70">
        <f t="shared" si="5"/>
        <v>219.84892992026857</v>
      </c>
      <c r="Y5" s="70">
        <f t="shared" si="6"/>
        <v>19.848929920268574</v>
      </c>
      <c r="Z5" s="70">
        <f t="shared" si="7"/>
        <v>20</v>
      </c>
      <c r="AA5" s="24">
        <f t="shared" si="8"/>
        <v>20</v>
      </c>
      <c r="AB5" s="67">
        <f t="shared" si="9"/>
        <v>220</v>
      </c>
    </row>
    <row r="6" spans="1:28" ht="15" customHeight="1" x14ac:dyDescent="0.25">
      <c r="A6" s="71">
        <v>720</v>
      </c>
      <c r="B6" s="71">
        <v>200</v>
      </c>
      <c r="C6" s="68">
        <v>6</v>
      </c>
      <c r="D6" s="68">
        <v>264.17</v>
      </c>
      <c r="E6" s="68">
        <v>211</v>
      </c>
      <c r="F6" s="68">
        <f t="shared" si="0"/>
        <v>28.078431372549019</v>
      </c>
      <c r="G6" s="68">
        <v>0</v>
      </c>
      <c r="H6" s="68">
        <f t="shared" si="1"/>
        <v>38.274509803921568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2.33</v>
      </c>
      <c r="P6" s="32" t="s">
        <v>47</v>
      </c>
      <c r="Q6" s="25">
        <f>LARGE(B:B,3)</f>
        <v>200</v>
      </c>
      <c r="T6" s="22">
        <v>0</v>
      </c>
      <c r="U6" s="74">
        <f t="shared" si="3"/>
        <v>-200</v>
      </c>
      <c r="V6" s="70">
        <f t="shared" si="4"/>
        <v>-200</v>
      </c>
      <c r="W6" s="70"/>
      <c r="X6" s="70">
        <f t="shared" si="5"/>
        <v>219.84892992026857</v>
      </c>
      <c r="Y6" s="70">
        <f t="shared" si="6"/>
        <v>19.848929920268574</v>
      </c>
      <c r="Z6" s="70">
        <f t="shared" si="7"/>
        <v>20</v>
      </c>
      <c r="AA6" s="24">
        <f t="shared" si="8"/>
        <v>20</v>
      </c>
      <c r="AB6" s="67">
        <f t="shared" si="9"/>
        <v>220</v>
      </c>
    </row>
    <row r="7" spans="1:28" ht="15" customHeight="1" x14ac:dyDescent="0.25">
      <c r="A7" s="71">
        <v>720</v>
      </c>
      <c r="B7" s="71">
        <v>200</v>
      </c>
      <c r="C7" s="68">
        <v>6</v>
      </c>
      <c r="D7" s="68">
        <v>264.26</v>
      </c>
      <c r="E7" s="68">
        <v>211</v>
      </c>
      <c r="F7" s="68">
        <f t="shared" si="0"/>
        <v>28.64</v>
      </c>
      <c r="G7" s="68">
        <v>0</v>
      </c>
      <c r="H7" s="68">
        <f t="shared" si="1"/>
        <v>39.04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3.34</v>
      </c>
      <c r="P7" s="25"/>
      <c r="Q7" s="25"/>
      <c r="T7" s="22">
        <v>0</v>
      </c>
      <c r="U7" s="74">
        <f t="shared" si="3"/>
        <v>-200</v>
      </c>
      <c r="V7" s="70">
        <f t="shared" si="4"/>
        <v>-200</v>
      </c>
      <c r="W7" s="70"/>
      <c r="X7" s="70">
        <f t="shared" si="5"/>
        <v>219.84892992026857</v>
      </c>
      <c r="Y7" s="70">
        <f t="shared" si="6"/>
        <v>19.848929920268574</v>
      </c>
      <c r="Z7" s="70">
        <f t="shared" si="7"/>
        <v>20</v>
      </c>
      <c r="AA7" s="24">
        <f t="shared" si="8"/>
        <v>20</v>
      </c>
      <c r="AB7" s="67">
        <f t="shared" si="9"/>
        <v>220</v>
      </c>
    </row>
    <row r="8" spans="1:28" ht="15" customHeight="1" x14ac:dyDescent="0.25">
      <c r="A8" s="71">
        <v>880</v>
      </c>
      <c r="B8" s="71">
        <v>200</v>
      </c>
      <c r="C8" s="68">
        <v>7.33</v>
      </c>
      <c r="D8" s="68">
        <v>264.36</v>
      </c>
      <c r="E8" s="68">
        <v>211</v>
      </c>
      <c r="F8" s="68">
        <f t="shared" si="0"/>
        <v>25.959183673469386</v>
      </c>
      <c r="G8" s="68">
        <v>0</v>
      </c>
      <c r="H8" s="68">
        <f t="shared" si="1"/>
        <v>39.836734693877553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-200</v>
      </c>
      <c r="V8" s="70">
        <f t="shared" si="4"/>
        <v>-200</v>
      </c>
      <c r="W8" s="70"/>
      <c r="X8" s="70">
        <f t="shared" si="5"/>
        <v>219.84892992026857</v>
      </c>
      <c r="Y8" s="70">
        <f t="shared" si="6"/>
        <v>19.848929920268574</v>
      </c>
      <c r="Z8" s="70">
        <f t="shared" si="7"/>
        <v>20</v>
      </c>
      <c r="AA8" s="24">
        <f t="shared" si="8"/>
        <v>20</v>
      </c>
      <c r="AB8" s="67">
        <f t="shared" si="9"/>
        <v>220</v>
      </c>
    </row>
    <row r="9" spans="1:28" ht="15" customHeight="1" x14ac:dyDescent="0.25">
      <c r="A9" s="71">
        <v>1200</v>
      </c>
      <c r="B9" s="71">
        <v>200</v>
      </c>
      <c r="C9" s="68">
        <v>0</v>
      </c>
      <c r="D9" s="68">
        <v>264.52</v>
      </c>
      <c r="E9" s="68">
        <v>211</v>
      </c>
      <c r="F9" s="68">
        <f t="shared" si="0"/>
        <v>19.833333333333332</v>
      </c>
      <c r="G9" s="68">
        <v>0</v>
      </c>
      <c r="H9" s="68">
        <f t="shared" si="1"/>
        <v>40.666666666666664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-200</v>
      </c>
      <c r="V9" s="70">
        <f t="shared" si="4"/>
        <v>-200</v>
      </c>
      <c r="W9" s="70"/>
      <c r="X9" s="70">
        <f t="shared" si="5"/>
        <v>219.84892992026857</v>
      </c>
      <c r="Y9" s="70">
        <f t="shared" si="6"/>
        <v>19.848929920268574</v>
      </c>
      <c r="Z9" s="70">
        <f t="shared" si="7"/>
        <v>20</v>
      </c>
      <c r="AA9" s="24">
        <f t="shared" si="8"/>
        <v>20</v>
      </c>
      <c r="AB9" s="67">
        <f t="shared" si="9"/>
        <v>220</v>
      </c>
    </row>
    <row r="10" spans="1:28" ht="15" customHeight="1" x14ac:dyDescent="0.25">
      <c r="A10" s="71">
        <v>800</v>
      </c>
      <c r="B10" s="71">
        <v>200</v>
      </c>
      <c r="C10" s="68">
        <v>6.67</v>
      </c>
      <c r="D10" s="68">
        <v>264.61</v>
      </c>
      <c r="E10" s="68">
        <v>211</v>
      </c>
      <c r="F10" s="68">
        <f t="shared" si="0"/>
        <v>28.76595744680851</v>
      </c>
      <c r="G10" s="68">
        <v>0</v>
      </c>
      <c r="H10" s="68">
        <f t="shared" si="1"/>
        <v>41.531914893617021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-200</v>
      </c>
      <c r="V10" s="70">
        <f t="shared" si="4"/>
        <v>-200</v>
      </c>
      <c r="W10" s="70"/>
      <c r="X10" s="70">
        <f t="shared" si="5"/>
        <v>219.84892992026857</v>
      </c>
      <c r="Y10" s="70">
        <f t="shared" si="6"/>
        <v>19.848929920268574</v>
      </c>
      <c r="Z10" s="70">
        <f t="shared" si="7"/>
        <v>20</v>
      </c>
      <c r="AA10" s="24">
        <f t="shared" si="8"/>
        <v>20</v>
      </c>
      <c r="AB10" s="67">
        <f t="shared" si="9"/>
        <v>220</v>
      </c>
    </row>
    <row r="11" spans="1:28" ht="15" customHeight="1" x14ac:dyDescent="0.25">
      <c r="A11" s="71">
        <v>1040</v>
      </c>
      <c r="B11" s="71">
        <v>200</v>
      </c>
      <c r="C11" s="68">
        <v>8.67</v>
      </c>
      <c r="D11" s="68">
        <v>264.74</v>
      </c>
      <c r="E11" s="68">
        <v>211</v>
      </c>
      <c r="F11" s="68">
        <f t="shared" si="0"/>
        <v>24.173913043478262</v>
      </c>
      <c r="G11" s="68">
        <v>0</v>
      </c>
      <c r="H11" s="68">
        <f t="shared" si="1"/>
        <v>42.434782608695649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263.89999999999998</v>
      </c>
      <c r="R11" s="43"/>
      <c r="S11" s="43"/>
      <c r="T11" s="22">
        <v>0</v>
      </c>
      <c r="U11" s="74">
        <f t="shared" si="3"/>
        <v>-200</v>
      </c>
      <c r="V11" s="70">
        <f t="shared" si="4"/>
        <v>-200</v>
      </c>
      <c r="W11" s="70"/>
      <c r="X11" s="70">
        <f t="shared" si="5"/>
        <v>219.84892992026857</v>
      </c>
      <c r="Y11" s="70">
        <f t="shared" si="6"/>
        <v>19.848929920268574</v>
      </c>
      <c r="Z11" s="70">
        <f t="shared" si="7"/>
        <v>20</v>
      </c>
      <c r="AA11" s="24">
        <f t="shared" si="8"/>
        <v>20</v>
      </c>
      <c r="AB11" s="67">
        <f t="shared" si="9"/>
        <v>220</v>
      </c>
    </row>
    <row r="12" spans="1:28" ht="15" customHeight="1" x14ac:dyDescent="0.25">
      <c r="A12" s="71">
        <v>1120</v>
      </c>
      <c r="B12" s="71">
        <v>200</v>
      </c>
      <c r="C12" s="68">
        <v>9.33</v>
      </c>
      <c r="D12" s="68">
        <v>264.89</v>
      </c>
      <c r="E12" s="68">
        <v>211</v>
      </c>
      <c r="F12" s="68">
        <f t="shared" si="0"/>
        <v>22.933333333333334</v>
      </c>
      <c r="G12" s="68">
        <v>0</v>
      </c>
      <c r="H12" s="68">
        <f t="shared" si="1"/>
        <v>43.37777777777778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263.89999999999998</v>
      </c>
      <c r="R12" s="43"/>
      <c r="S12" s="43"/>
      <c r="T12" s="22">
        <v>0</v>
      </c>
      <c r="U12" s="74">
        <f t="shared" si="3"/>
        <v>-200</v>
      </c>
      <c r="V12" s="70">
        <f t="shared" si="4"/>
        <v>-200</v>
      </c>
      <c r="W12" s="70"/>
      <c r="X12" s="70">
        <f t="shared" si="5"/>
        <v>219.84892992026857</v>
      </c>
      <c r="Y12" s="70">
        <f t="shared" si="6"/>
        <v>19.848929920268574</v>
      </c>
      <c r="Z12" s="70">
        <f t="shared" si="7"/>
        <v>20</v>
      </c>
      <c r="AA12" s="24">
        <f t="shared" si="8"/>
        <v>20</v>
      </c>
      <c r="AB12" s="67">
        <f t="shared" si="9"/>
        <v>220</v>
      </c>
    </row>
    <row r="13" spans="1:28" ht="15" customHeight="1" x14ac:dyDescent="0.25">
      <c r="A13" s="71">
        <v>880</v>
      </c>
      <c r="B13" s="71">
        <v>200</v>
      </c>
      <c r="C13" s="68">
        <v>0</v>
      </c>
      <c r="D13" s="68">
        <v>264.99</v>
      </c>
      <c r="E13" s="68">
        <v>211</v>
      </c>
      <c r="F13" s="68">
        <f t="shared" si="0"/>
        <v>28.90909090909091</v>
      </c>
      <c r="G13" s="68">
        <v>0</v>
      </c>
      <c r="H13" s="68">
        <f t="shared" si="1"/>
        <v>44.363636363636367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-200</v>
      </c>
      <c r="V13" s="70">
        <f t="shared" si="4"/>
        <v>-200</v>
      </c>
      <c r="W13" s="70"/>
      <c r="X13" s="70">
        <f t="shared" si="5"/>
        <v>219.84892992026857</v>
      </c>
      <c r="Y13" s="70">
        <f t="shared" si="6"/>
        <v>19.848929920268574</v>
      </c>
      <c r="Z13" s="70">
        <f t="shared" si="7"/>
        <v>20</v>
      </c>
      <c r="AA13" s="24">
        <f t="shared" si="8"/>
        <v>20</v>
      </c>
      <c r="AB13" s="67">
        <f t="shared" si="9"/>
        <v>220</v>
      </c>
    </row>
    <row r="14" spans="1:28" ht="15" customHeight="1" x14ac:dyDescent="0.25">
      <c r="A14" s="71">
        <v>1120</v>
      </c>
      <c r="B14" s="71">
        <v>200</v>
      </c>
      <c r="C14" s="68">
        <v>0</v>
      </c>
      <c r="D14" s="68">
        <v>265.14</v>
      </c>
      <c r="E14" s="68">
        <v>211</v>
      </c>
      <c r="F14" s="68">
        <f t="shared" si="0"/>
        <v>24</v>
      </c>
      <c r="G14" s="68">
        <v>0</v>
      </c>
      <c r="H14" s="68">
        <f t="shared" si="1"/>
        <v>45.395348837209305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200</v>
      </c>
      <c r="R14" s="43"/>
      <c r="S14" s="43"/>
      <c r="T14" s="22">
        <v>0</v>
      </c>
      <c r="U14" s="74">
        <f t="shared" si="3"/>
        <v>-200</v>
      </c>
      <c r="V14" s="70">
        <f t="shared" si="4"/>
        <v>-200</v>
      </c>
      <c r="W14" s="70"/>
      <c r="X14" s="70">
        <f t="shared" si="5"/>
        <v>219.84892992026857</v>
      </c>
      <c r="Y14" s="70">
        <f t="shared" si="6"/>
        <v>19.848929920268574</v>
      </c>
      <c r="Z14" s="70">
        <f t="shared" si="7"/>
        <v>20</v>
      </c>
      <c r="AA14" s="24">
        <f t="shared" si="8"/>
        <v>20</v>
      </c>
      <c r="AB14" s="67">
        <f t="shared" si="9"/>
        <v>220</v>
      </c>
    </row>
    <row r="15" spans="1:28" ht="15" customHeight="1" x14ac:dyDescent="0.25">
      <c r="A15" s="71">
        <v>640</v>
      </c>
      <c r="B15" s="71">
        <v>200</v>
      </c>
      <c r="C15" s="68">
        <v>0</v>
      </c>
      <c r="D15" s="68">
        <v>265.20999999999998</v>
      </c>
      <c r="E15" s="68">
        <v>211</v>
      </c>
      <c r="F15" s="68">
        <f t="shared" si="0"/>
        <v>36</v>
      </c>
      <c r="G15" s="68">
        <v>0</v>
      </c>
      <c r="H15" s="68">
        <f t="shared" si="1"/>
        <v>46.476190476190474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83</v>
      </c>
      <c r="P15" s="14" t="s">
        <v>61</v>
      </c>
      <c r="Q15" s="13">
        <f>MAX(D:D)</f>
        <v>271.07</v>
      </c>
      <c r="R15" s="43">
        <f ca="1">TREND(OFFSET('Z-V'!B1,MATCH(Q15,'Z-V'!A:A,1)-1,,2,1),OFFSET('Z-V'!A1,MATCH(Q15,'Z-V'!A:A,1)-1,,2,1),Q15)</f>
        <v>56051.999999999884</v>
      </c>
      <c r="S15" s="43"/>
      <c r="T15" s="22">
        <v>0</v>
      </c>
      <c r="U15" s="74">
        <f t="shared" si="3"/>
        <v>-200</v>
      </c>
      <c r="V15" s="70">
        <f t="shared" si="4"/>
        <v>-200</v>
      </c>
      <c r="W15" s="70"/>
      <c r="X15" s="70">
        <f t="shared" si="5"/>
        <v>219.84892992026857</v>
      </c>
      <c r="Y15" s="70">
        <f t="shared" si="6"/>
        <v>19.848929920268574</v>
      </c>
      <c r="Z15" s="70">
        <f t="shared" si="7"/>
        <v>20</v>
      </c>
      <c r="AA15" s="24">
        <f t="shared" si="8"/>
        <v>20</v>
      </c>
      <c r="AB15" s="67">
        <f t="shared" si="9"/>
        <v>220</v>
      </c>
    </row>
    <row r="16" spans="1:28" ht="15" customHeight="1" x14ac:dyDescent="0.25">
      <c r="A16" s="71">
        <v>880</v>
      </c>
      <c r="B16" s="71">
        <v>200</v>
      </c>
      <c r="C16" s="68">
        <v>0</v>
      </c>
      <c r="D16" s="68">
        <v>265.31</v>
      </c>
      <c r="E16" s="68">
        <v>211</v>
      </c>
      <c r="F16" s="68">
        <f t="shared" si="0"/>
        <v>31.024390243902438</v>
      </c>
      <c r="G16" s="68">
        <v>0</v>
      </c>
      <c r="H16" s="68">
        <f t="shared" si="1"/>
        <v>47.609756097560975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17.93</v>
      </c>
      <c r="P16" s="14" t="s">
        <v>63</v>
      </c>
      <c r="Q16" s="56">
        <f>D2</f>
        <v>263.89999999999998</v>
      </c>
      <c r="R16" s="43">
        <f ca="1">TREND(OFFSET('Z-V'!B1,MATCH(Q16,'Z-V'!A:A,1)-1,,2,1),OFFSET('Z-V'!A1,MATCH(Q16,'Z-V'!A:A,1)-1,,2,1),Q16)</f>
        <v>36770</v>
      </c>
      <c r="S16" s="43"/>
      <c r="T16" s="22">
        <v>0</v>
      </c>
      <c r="U16" s="74">
        <f t="shared" si="3"/>
        <v>-200</v>
      </c>
      <c r="V16" s="70">
        <f t="shared" si="4"/>
        <v>-200</v>
      </c>
      <c r="W16" s="70"/>
      <c r="X16" s="70">
        <f t="shared" si="5"/>
        <v>219.84892992026857</v>
      </c>
      <c r="Y16" s="70">
        <f t="shared" si="6"/>
        <v>19.848929920268574</v>
      </c>
      <c r="Z16" s="70">
        <f t="shared" si="7"/>
        <v>20</v>
      </c>
      <c r="AA16" s="24">
        <f t="shared" si="8"/>
        <v>20</v>
      </c>
      <c r="AB16" s="67">
        <f t="shared" si="9"/>
        <v>220</v>
      </c>
    </row>
    <row r="17" spans="1:28" ht="15" customHeight="1" x14ac:dyDescent="0.25">
      <c r="A17" s="71">
        <v>624</v>
      </c>
      <c r="B17" s="71">
        <v>200</v>
      </c>
      <c r="C17" s="68">
        <v>0</v>
      </c>
      <c r="D17" s="68">
        <v>265.38</v>
      </c>
      <c r="E17" s="68">
        <v>211</v>
      </c>
      <c r="F17" s="68">
        <f t="shared" si="0"/>
        <v>38.200000000000003</v>
      </c>
      <c r="G17" s="68">
        <v>0</v>
      </c>
      <c r="H17" s="68">
        <f t="shared" si="1"/>
        <v>48.8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271.07</v>
      </c>
      <c r="R17" s="43"/>
      <c r="S17" s="43"/>
      <c r="T17" s="22">
        <v>0</v>
      </c>
      <c r="U17" s="74">
        <f t="shared" si="3"/>
        <v>-200</v>
      </c>
      <c r="V17" s="70">
        <f t="shared" si="4"/>
        <v>-200</v>
      </c>
      <c r="W17" s="70"/>
      <c r="X17" s="70">
        <f t="shared" si="5"/>
        <v>219.84892992026857</v>
      </c>
      <c r="Y17" s="70">
        <f t="shared" si="6"/>
        <v>19.848929920268574</v>
      </c>
      <c r="Z17" s="70">
        <f t="shared" si="7"/>
        <v>20</v>
      </c>
      <c r="AA17" s="24">
        <f t="shared" si="8"/>
        <v>20</v>
      </c>
      <c r="AB17" s="67">
        <f t="shared" si="9"/>
        <v>220</v>
      </c>
    </row>
    <row r="18" spans="1:28" ht="15" customHeight="1" x14ac:dyDescent="0.2">
      <c r="A18" s="71">
        <v>936</v>
      </c>
      <c r="B18" s="71">
        <v>200</v>
      </c>
      <c r="C18" s="68">
        <v>0</v>
      </c>
      <c r="D18" s="68">
        <v>265.5</v>
      </c>
      <c r="E18" s="68">
        <v>211</v>
      </c>
      <c r="F18" s="68">
        <f t="shared" si="0"/>
        <v>31.179487179487179</v>
      </c>
      <c r="G18" s="68">
        <v>0</v>
      </c>
      <c r="H18" s="68">
        <f t="shared" si="1"/>
        <v>50.051282051282051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200</v>
      </c>
      <c r="R18" s="43"/>
      <c r="S18" s="43"/>
      <c r="T18" s="22">
        <v>0</v>
      </c>
      <c r="U18" s="74">
        <f t="shared" si="3"/>
        <v>-200</v>
      </c>
      <c r="V18" s="70">
        <f t="shared" si="4"/>
        <v>-200</v>
      </c>
      <c r="W18" s="70"/>
      <c r="X18" s="70">
        <f t="shared" si="5"/>
        <v>219.84892992026857</v>
      </c>
      <c r="Y18" s="70">
        <f t="shared" si="6"/>
        <v>19.848929920268574</v>
      </c>
      <c r="Z18" s="70">
        <f t="shared" si="7"/>
        <v>20</v>
      </c>
      <c r="AA18" s="24">
        <f t="shared" si="8"/>
        <v>20</v>
      </c>
      <c r="AB18" s="67">
        <f t="shared" si="9"/>
        <v>220</v>
      </c>
    </row>
    <row r="19" spans="1:28" ht="15" customHeight="1" x14ac:dyDescent="0.25">
      <c r="A19" s="71">
        <v>704</v>
      </c>
      <c r="B19" s="71">
        <v>200</v>
      </c>
      <c r="C19" s="68">
        <v>0</v>
      </c>
      <c r="D19" s="68">
        <v>265.57</v>
      </c>
      <c r="E19" s="68">
        <v>211</v>
      </c>
      <c r="F19" s="68">
        <f t="shared" si="0"/>
        <v>38.10526315789474</v>
      </c>
      <c r="G19" s="68">
        <v>0</v>
      </c>
      <c r="H19" s="68">
        <f t="shared" si="1"/>
        <v>51.368421052631582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0.97552288673571663</v>
      </c>
      <c r="R19" s="58">
        <f>MAX(AB:AB)</f>
        <v>220</v>
      </c>
      <c r="S19" s="58">
        <f>'Z-V'!P8-R19</f>
        <v>8759</v>
      </c>
      <c r="T19" s="22">
        <v>0</v>
      </c>
      <c r="U19" s="74">
        <f t="shared" si="3"/>
        <v>-200</v>
      </c>
      <c r="V19" s="70">
        <f t="shared" si="4"/>
        <v>-200</v>
      </c>
      <c r="W19" s="70"/>
      <c r="X19" s="70">
        <f t="shared" si="5"/>
        <v>219.84892992026857</v>
      </c>
      <c r="Y19" s="70">
        <f t="shared" si="6"/>
        <v>19.848929920268574</v>
      </c>
      <c r="Z19" s="70">
        <f t="shared" si="7"/>
        <v>20</v>
      </c>
      <c r="AA19" s="24">
        <f t="shared" si="8"/>
        <v>20</v>
      </c>
      <c r="AB19" s="67">
        <f t="shared" si="9"/>
        <v>220</v>
      </c>
    </row>
    <row r="20" spans="1:28" ht="15" customHeight="1" x14ac:dyDescent="0.25">
      <c r="A20" s="71">
        <v>936</v>
      </c>
      <c r="B20" s="71">
        <v>200</v>
      </c>
      <c r="C20" s="68">
        <v>7.8</v>
      </c>
      <c r="D20" s="68">
        <v>265.69</v>
      </c>
      <c r="E20" s="68">
        <v>211</v>
      </c>
      <c r="F20" s="68">
        <f t="shared" si="0"/>
        <v>32.864864864864863</v>
      </c>
      <c r="G20" s="68">
        <v>0</v>
      </c>
      <c r="H20" s="68">
        <f t="shared" si="1"/>
        <v>52.756756756756758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1</v>
      </c>
      <c r="P20" s="14" t="s">
        <v>1</v>
      </c>
      <c r="Q20" s="13">
        <f ca="1">('Z-V'!R16-'Z-V'!R17)*(S20-'Z-V'!R13)/('Z-V'!R9-'Z-V'!R13)+'Z-V'!R17</f>
        <v>0.6398145474943927</v>
      </c>
      <c r="R20" s="43">
        <f ca="1">R15-R16</f>
        <v>19281.999999999884</v>
      </c>
      <c r="S20" s="43">
        <f ca="1">'Z-V'!P9-R20</f>
        <v>34198.000000000116</v>
      </c>
      <c r="T20" s="22">
        <v>0</v>
      </c>
      <c r="U20" s="74">
        <f t="shared" si="3"/>
        <v>-200</v>
      </c>
      <c r="V20" s="70">
        <f t="shared" si="4"/>
        <v>-200</v>
      </c>
      <c r="W20" s="70"/>
      <c r="X20" s="70">
        <f t="shared" si="5"/>
        <v>219.84892992026857</v>
      </c>
      <c r="Y20" s="70">
        <f t="shared" si="6"/>
        <v>19.848929920268574</v>
      </c>
      <c r="Z20" s="70">
        <f t="shared" si="7"/>
        <v>20</v>
      </c>
      <c r="AA20" s="24">
        <f t="shared" si="8"/>
        <v>20</v>
      </c>
      <c r="AB20" s="67">
        <f t="shared" si="9"/>
        <v>220</v>
      </c>
    </row>
    <row r="21" spans="1:28" ht="15" customHeight="1" x14ac:dyDescent="0.25">
      <c r="A21" s="71">
        <v>784</v>
      </c>
      <c r="B21" s="71">
        <v>200</v>
      </c>
      <c r="C21" s="68">
        <v>6.53</v>
      </c>
      <c r="D21" s="68">
        <v>265.77999999999997</v>
      </c>
      <c r="E21" s="68">
        <v>211</v>
      </c>
      <c r="F21" s="68">
        <f t="shared" si="0"/>
        <v>38</v>
      </c>
      <c r="G21" s="68">
        <v>0</v>
      </c>
      <c r="H21" s="68">
        <f t="shared" si="1"/>
        <v>54.222222222222221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0.67278072179077131</v>
      </c>
      <c r="R21" s="43">
        <f>ABS(Q12-Q17)</f>
        <v>7.1700000000000159</v>
      </c>
      <c r="S21" s="43">
        <f>'Z-V'!P10-R21</f>
        <v>14.719999999999985</v>
      </c>
      <c r="T21" s="22">
        <v>0</v>
      </c>
      <c r="U21" s="74">
        <f t="shared" si="3"/>
        <v>-200</v>
      </c>
      <c r="V21" s="70">
        <f t="shared" si="4"/>
        <v>-200</v>
      </c>
      <c r="W21" s="70"/>
      <c r="X21" s="70">
        <f t="shared" si="5"/>
        <v>219.84892992026857</v>
      </c>
      <c r="Y21" s="70">
        <f t="shared" si="6"/>
        <v>19.848929920268574</v>
      </c>
      <c r="Z21" s="70">
        <f t="shared" si="7"/>
        <v>20</v>
      </c>
      <c r="AA21" s="24">
        <f t="shared" si="8"/>
        <v>20</v>
      </c>
      <c r="AB21" s="67">
        <f t="shared" si="9"/>
        <v>220</v>
      </c>
    </row>
    <row r="22" spans="1:28" ht="15" customHeight="1" x14ac:dyDescent="0.25">
      <c r="A22" s="71">
        <v>1016</v>
      </c>
      <c r="B22" s="71">
        <v>200</v>
      </c>
      <c r="C22" s="68">
        <v>8.4700000000000006</v>
      </c>
      <c r="D22" s="68">
        <v>265.91000000000003</v>
      </c>
      <c r="E22" s="68">
        <v>211</v>
      </c>
      <c r="F22" s="68">
        <f t="shared" si="0"/>
        <v>32.457142857142856</v>
      </c>
      <c r="G22" s="68">
        <v>0</v>
      </c>
      <c r="H22" s="68">
        <f t="shared" si="1"/>
        <v>55.771428571428572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0.78520000000000001</v>
      </c>
      <c r="R22" s="43"/>
      <c r="S22" s="43"/>
      <c r="T22" s="22">
        <v>0</v>
      </c>
      <c r="U22" s="74">
        <f t="shared" si="3"/>
        <v>-200</v>
      </c>
      <c r="V22" s="70">
        <f t="shared" si="4"/>
        <v>-200</v>
      </c>
      <c r="W22" s="70"/>
      <c r="X22" s="70">
        <f t="shared" si="5"/>
        <v>219.84892992026857</v>
      </c>
      <c r="Y22" s="70">
        <f t="shared" si="6"/>
        <v>19.848929920268574</v>
      </c>
      <c r="Z22" s="70">
        <f t="shared" si="7"/>
        <v>20</v>
      </c>
      <c r="AA22" s="24">
        <f t="shared" si="8"/>
        <v>20</v>
      </c>
      <c r="AB22" s="67">
        <f t="shared" si="9"/>
        <v>220</v>
      </c>
    </row>
    <row r="23" spans="1:28" ht="15" customHeight="1" x14ac:dyDescent="0.25">
      <c r="A23" s="71">
        <v>704</v>
      </c>
      <c r="B23" s="71">
        <v>200</v>
      </c>
      <c r="C23" s="68">
        <v>5.87</v>
      </c>
      <c r="D23" s="68">
        <v>265.99</v>
      </c>
      <c r="E23" s="68">
        <v>211</v>
      </c>
      <c r="F23" s="68">
        <f t="shared" si="0"/>
        <v>42.588235294117645</v>
      </c>
      <c r="G23" s="68">
        <v>0</v>
      </c>
      <c r="H23" s="68">
        <f t="shared" si="1"/>
        <v>57.411764705882355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-200</v>
      </c>
      <c r="V23" s="70">
        <f t="shared" si="4"/>
        <v>-200</v>
      </c>
      <c r="W23" s="70"/>
      <c r="X23" s="70">
        <f t="shared" si="5"/>
        <v>219.84892992026857</v>
      </c>
      <c r="Y23" s="70">
        <f t="shared" si="6"/>
        <v>19.848929920268574</v>
      </c>
      <c r="Z23" s="70">
        <f t="shared" si="7"/>
        <v>20</v>
      </c>
      <c r="AA23" s="24">
        <f t="shared" si="8"/>
        <v>20</v>
      </c>
      <c r="AB23" s="67">
        <f t="shared" si="9"/>
        <v>220</v>
      </c>
    </row>
    <row r="24" spans="1:28" ht="15" customHeight="1" x14ac:dyDescent="0.25">
      <c r="A24" s="71">
        <v>864</v>
      </c>
      <c r="B24" s="71">
        <v>200</v>
      </c>
      <c r="C24" s="68">
        <v>7.2</v>
      </c>
      <c r="D24" s="68">
        <v>266.08999999999997</v>
      </c>
      <c r="E24" s="68">
        <v>211</v>
      </c>
      <c r="F24" s="68">
        <f t="shared" si="0"/>
        <v>39.030303030303031</v>
      </c>
      <c r="G24" s="68">
        <v>0</v>
      </c>
      <c r="H24" s="68">
        <f t="shared" si="1"/>
        <v>59.151515151515149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-200</v>
      </c>
      <c r="V24" s="70">
        <f t="shared" si="4"/>
        <v>-200</v>
      </c>
      <c r="W24" s="70"/>
      <c r="X24" s="70">
        <f t="shared" si="5"/>
        <v>219.84892992026857</v>
      </c>
      <c r="Y24" s="70">
        <f t="shared" si="6"/>
        <v>19.848929920268574</v>
      </c>
      <c r="Z24" s="70">
        <f t="shared" si="7"/>
        <v>20</v>
      </c>
      <c r="AA24" s="24">
        <f t="shared" si="8"/>
        <v>20</v>
      </c>
      <c r="AB24" s="67">
        <f t="shared" si="9"/>
        <v>220</v>
      </c>
    </row>
    <row r="25" spans="1:28" ht="15" customHeight="1" x14ac:dyDescent="0.25">
      <c r="A25" s="71">
        <v>864</v>
      </c>
      <c r="B25" s="71">
        <v>200</v>
      </c>
      <c r="C25" s="68">
        <v>7.2</v>
      </c>
      <c r="D25" s="68">
        <v>266.19</v>
      </c>
      <c r="E25" s="68">
        <v>211</v>
      </c>
      <c r="F25" s="68">
        <f t="shared" si="0"/>
        <v>40.25</v>
      </c>
      <c r="G25" s="68">
        <v>0</v>
      </c>
      <c r="H25" s="68">
        <f t="shared" si="1"/>
        <v>61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-200</v>
      </c>
      <c r="V25" s="70">
        <f t="shared" si="4"/>
        <v>-200</v>
      </c>
      <c r="W25" s="70"/>
      <c r="X25" s="70">
        <f t="shared" si="5"/>
        <v>219.84892992026857</v>
      </c>
      <c r="Y25" s="70">
        <f t="shared" si="6"/>
        <v>19.848929920268574</v>
      </c>
      <c r="Z25" s="70">
        <f t="shared" si="7"/>
        <v>20</v>
      </c>
      <c r="AA25" s="24">
        <f t="shared" si="8"/>
        <v>20</v>
      </c>
      <c r="AB25" s="67">
        <f t="shared" si="9"/>
        <v>220</v>
      </c>
    </row>
    <row r="26" spans="1:28" ht="15" customHeight="1" x14ac:dyDescent="0.25">
      <c r="A26" s="71">
        <v>704</v>
      </c>
      <c r="B26" s="71">
        <v>200</v>
      </c>
      <c r="C26" s="68">
        <v>5.87</v>
      </c>
      <c r="D26" s="68">
        <v>266.26</v>
      </c>
      <c r="E26" s="68">
        <v>211</v>
      </c>
      <c r="F26" s="68">
        <f t="shared" si="0"/>
        <v>46.70967741935484</v>
      </c>
      <c r="G26" s="68">
        <v>0</v>
      </c>
      <c r="H26" s="68">
        <f t="shared" si="1"/>
        <v>62.967741935483872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-200</v>
      </c>
      <c r="V26" s="70">
        <f t="shared" si="4"/>
        <v>-200</v>
      </c>
      <c r="W26" s="70"/>
      <c r="X26" s="70">
        <f t="shared" si="5"/>
        <v>219.84892992026857</v>
      </c>
      <c r="Y26" s="70">
        <f t="shared" si="6"/>
        <v>19.848929920268574</v>
      </c>
      <c r="Z26" s="70">
        <f t="shared" si="7"/>
        <v>20</v>
      </c>
      <c r="AA26" s="24">
        <f t="shared" si="8"/>
        <v>20</v>
      </c>
      <c r="AB26" s="67">
        <f t="shared" si="9"/>
        <v>220</v>
      </c>
    </row>
    <row r="27" spans="1:28" ht="15" customHeight="1" x14ac:dyDescent="0.25">
      <c r="A27" s="71">
        <v>784</v>
      </c>
      <c r="B27" s="71">
        <v>200</v>
      </c>
      <c r="C27" s="68">
        <v>6.53</v>
      </c>
      <c r="D27" s="68">
        <v>266.35000000000002</v>
      </c>
      <c r="E27" s="68">
        <v>211</v>
      </c>
      <c r="F27" s="68">
        <f t="shared" si="0"/>
        <v>45.6</v>
      </c>
      <c r="G27" s="68">
        <v>0</v>
      </c>
      <c r="H27" s="68">
        <f t="shared" si="1"/>
        <v>65.066666666666663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-200</v>
      </c>
      <c r="V27" s="70">
        <f t="shared" si="4"/>
        <v>-200</v>
      </c>
      <c r="W27" s="70"/>
      <c r="X27" s="70">
        <f t="shared" si="5"/>
        <v>219.84892992026857</v>
      </c>
      <c r="Y27" s="70">
        <f t="shared" si="6"/>
        <v>19.848929920268574</v>
      </c>
      <c r="Z27" s="70">
        <f t="shared" si="7"/>
        <v>20</v>
      </c>
      <c r="AA27" s="24">
        <f t="shared" si="8"/>
        <v>20</v>
      </c>
      <c r="AB27" s="67">
        <f t="shared" si="9"/>
        <v>220</v>
      </c>
    </row>
    <row r="28" spans="1:28" ht="15" customHeight="1" x14ac:dyDescent="0.25">
      <c r="A28" s="71">
        <v>864</v>
      </c>
      <c r="B28" s="71">
        <v>200</v>
      </c>
      <c r="C28" s="68">
        <v>7.2</v>
      </c>
      <c r="D28" s="68">
        <v>266.45</v>
      </c>
      <c r="E28" s="68">
        <v>211</v>
      </c>
      <c r="F28" s="68">
        <f t="shared" si="0"/>
        <v>44.413793103448278</v>
      </c>
      <c r="G28" s="68">
        <v>0</v>
      </c>
      <c r="H28" s="68">
        <f t="shared" si="1"/>
        <v>67.310344827586206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0</v>
      </c>
      <c r="U28" s="74">
        <f t="shared" si="3"/>
        <v>-200</v>
      </c>
      <c r="V28" s="70">
        <f t="shared" si="4"/>
        <v>-200</v>
      </c>
      <c r="W28" s="70"/>
      <c r="X28" s="70">
        <f t="shared" si="5"/>
        <v>219.84892992026857</v>
      </c>
      <c r="Y28" s="70">
        <f t="shared" si="6"/>
        <v>19.848929920268574</v>
      </c>
      <c r="Z28" s="70">
        <f t="shared" si="7"/>
        <v>20</v>
      </c>
      <c r="AA28" s="24">
        <f t="shared" si="8"/>
        <v>20</v>
      </c>
      <c r="AB28" s="67">
        <f t="shared" si="9"/>
        <v>220</v>
      </c>
    </row>
    <row r="29" spans="1:28" ht="15" customHeight="1" x14ac:dyDescent="0.25">
      <c r="A29" s="71">
        <v>632</v>
      </c>
      <c r="B29" s="71">
        <v>200</v>
      </c>
      <c r="C29" s="68">
        <v>5.27</v>
      </c>
      <c r="D29" s="68">
        <v>266.51</v>
      </c>
      <c r="E29" s="68">
        <v>211</v>
      </c>
      <c r="F29" s="68">
        <f t="shared" si="0"/>
        <v>54.285714285714285</v>
      </c>
      <c r="G29" s="68">
        <v>0</v>
      </c>
      <c r="H29" s="68">
        <f t="shared" si="1"/>
        <v>69.714285714285708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-200</v>
      </c>
      <c r="V29" s="70">
        <f t="shared" si="4"/>
        <v>-200</v>
      </c>
      <c r="W29" s="70"/>
      <c r="X29" s="70">
        <f t="shared" si="5"/>
        <v>219.84892992026857</v>
      </c>
      <c r="Y29" s="70">
        <f t="shared" si="6"/>
        <v>19.848929920268574</v>
      </c>
      <c r="Z29" s="70">
        <f t="shared" si="7"/>
        <v>20</v>
      </c>
      <c r="AA29" s="24">
        <f t="shared" si="8"/>
        <v>20</v>
      </c>
      <c r="AB29" s="67">
        <f t="shared" si="9"/>
        <v>220</v>
      </c>
    </row>
    <row r="30" spans="1:28" ht="15" customHeight="1" x14ac:dyDescent="0.25">
      <c r="A30" s="71">
        <v>784</v>
      </c>
      <c r="B30" s="71">
        <v>200</v>
      </c>
      <c r="C30" s="68">
        <v>6.53</v>
      </c>
      <c r="D30" s="68">
        <v>266.60000000000002</v>
      </c>
      <c r="E30" s="68">
        <v>211</v>
      </c>
      <c r="F30" s="68">
        <f t="shared" si="0"/>
        <v>50.666666666666664</v>
      </c>
      <c r="G30" s="68">
        <v>0</v>
      </c>
      <c r="H30" s="68">
        <f t="shared" si="1"/>
        <v>72.296296296296291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-200</v>
      </c>
      <c r="V30" s="70">
        <f t="shared" si="4"/>
        <v>-200</v>
      </c>
      <c r="W30" s="70"/>
      <c r="X30" s="70">
        <f t="shared" si="5"/>
        <v>219.84892992026857</v>
      </c>
      <c r="Y30" s="70">
        <f t="shared" si="6"/>
        <v>19.848929920268574</v>
      </c>
      <c r="Z30" s="70">
        <f t="shared" si="7"/>
        <v>20</v>
      </c>
      <c r="AA30" s="24">
        <f t="shared" si="8"/>
        <v>20</v>
      </c>
      <c r="AB30" s="67">
        <f t="shared" si="9"/>
        <v>220</v>
      </c>
    </row>
    <row r="31" spans="1:28" ht="15" customHeight="1" x14ac:dyDescent="0.25">
      <c r="A31" s="71">
        <v>552</v>
      </c>
      <c r="B31" s="71">
        <v>200</v>
      </c>
      <c r="C31" s="68">
        <v>4.5999999999999996</v>
      </c>
      <c r="D31" s="68">
        <v>266.66000000000003</v>
      </c>
      <c r="E31" s="68">
        <v>211</v>
      </c>
      <c r="F31" s="68">
        <f t="shared" si="0"/>
        <v>61.53846153846154</v>
      </c>
      <c r="G31" s="68">
        <v>0</v>
      </c>
      <c r="H31" s="68">
        <f t="shared" si="1"/>
        <v>75.07692307692308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-200</v>
      </c>
      <c r="V31" s="70">
        <f t="shared" si="4"/>
        <v>-200</v>
      </c>
      <c r="W31" s="70"/>
      <c r="X31" s="70">
        <f t="shared" si="5"/>
        <v>219.84892992026857</v>
      </c>
      <c r="Y31" s="70">
        <f t="shared" si="6"/>
        <v>19.848929920268574</v>
      </c>
      <c r="Z31" s="70">
        <f t="shared" si="7"/>
        <v>20</v>
      </c>
      <c r="AA31" s="24">
        <f t="shared" si="8"/>
        <v>20</v>
      </c>
      <c r="AB31" s="67">
        <f t="shared" si="9"/>
        <v>220</v>
      </c>
    </row>
    <row r="32" spans="1:28" ht="15" customHeight="1" x14ac:dyDescent="0.25">
      <c r="A32" s="71">
        <v>552</v>
      </c>
      <c r="B32" s="71">
        <v>200</v>
      </c>
      <c r="C32" s="68">
        <v>4.5999999999999996</v>
      </c>
      <c r="D32" s="68">
        <v>266.70999999999998</v>
      </c>
      <c r="E32" s="68">
        <v>211</v>
      </c>
      <c r="F32" s="68">
        <f t="shared" si="0"/>
        <v>64</v>
      </c>
      <c r="G32" s="68">
        <v>0</v>
      </c>
      <c r="H32" s="68">
        <f t="shared" si="1"/>
        <v>78.08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-200</v>
      </c>
      <c r="V32" s="70">
        <f t="shared" si="4"/>
        <v>-200</v>
      </c>
      <c r="W32" s="70"/>
      <c r="X32" s="70">
        <f t="shared" si="5"/>
        <v>219.84892992026857</v>
      </c>
      <c r="Y32" s="70">
        <f t="shared" si="6"/>
        <v>19.848929920268574</v>
      </c>
      <c r="Z32" s="70">
        <f t="shared" si="7"/>
        <v>20</v>
      </c>
      <c r="AA32" s="24">
        <f t="shared" si="8"/>
        <v>20</v>
      </c>
      <c r="AB32" s="67">
        <f t="shared" si="9"/>
        <v>220</v>
      </c>
    </row>
    <row r="33" spans="1:28" ht="15" customHeight="1" x14ac:dyDescent="0.25">
      <c r="A33" s="71">
        <v>632</v>
      </c>
      <c r="B33" s="71">
        <v>200</v>
      </c>
      <c r="C33" s="68">
        <v>5.27</v>
      </c>
      <c r="D33" s="68">
        <v>266.77</v>
      </c>
      <c r="E33" s="68">
        <v>211</v>
      </c>
      <c r="F33" s="68">
        <f t="shared" si="0"/>
        <v>63.333333333333336</v>
      </c>
      <c r="G33" s="68">
        <v>0</v>
      </c>
      <c r="H33" s="68">
        <f t="shared" si="1"/>
        <v>81.333333333333329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-200</v>
      </c>
      <c r="V33" s="70">
        <f t="shared" si="4"/>
        <v>-200</v>
      </c>
      <c r="W33" s="70"/>
      <c r="X33" s="70">
        <f t="shared" si="5"/>
        <v>219.84892992026857</v>
      </c>
      <c r="Y33" s="70">
        <f t="shared" si="6"/>
        <v>19.848929920268574</v>
      </c>
      <c r="Z33" s="70">
        <f t="shared" si="7"/>
        <v>20</v>
      </c>
      <c r="AA33" s="24">
        <f t="shared" si="8"/>
        <v>20</v>
      </c>
      <c r="AB33" s="67">
        <f t="shared" si="9"/>
        <v>220</v>
      </c>
    </row>
    <row r="34" spans="1:28" ht="15" customHeight="1" x14ac:dyDescent="0.25">
      <c r="A34" s="71">
        <v>560</v>
      </c>
      <c r="B34" s="71">
        <v>200</v>
      </c>
      <c r="C34" s="68">
        <v>4.67</v>
      </c>
      <c r="D34" s="68">
        <v>266.83</v>
      </c>
      <c r="E34" s="68">
        <v>211</v>
      </c>
      <c r="F34" s="68">
        <f t="shared" ref="F34:F56" si="13">($A$57-A34)/(ROW($A$57)-ROW(A34))</f>
        <v>69.217391304347828</v>
      </c>
      <c r="G34" s="68">
        <v>0</v>
      </c>
      <c r="H34" s="68">
        <f t="shared" ref="H34:H56" si="14">($A$57-B34)/(ROW($A$57)-ROW(B34))</f>
        <v>84.869565217391298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-200</v>
      </c>
      <c r="V34" s="70">
        <f t="shared" ref="V34:V65" si="17">ROUND(U34,0)</f>
        <v>-200</v>
      </c>
      <c r="W34" s="70"/>
      <c r="X34" s="70">
        <f t="shared" ref="X34:X65" si="18">B34/$W$2*$W$3</f>
        <v>219.84892992026857</v>
      </c>
      <c r="Y34" s="70">
        <f t="shared" ref="Y34:Y65" si="19">X34-B34</f>
        <v>19.848929920268574</v>
      </c>
      <c r="Z34" s="70">
        <f t="shared" ref="Z34:Z65" si="20">ROUND(Y34,0)</f>
        <v>20</v>
      </c>
      <c r="AA34" s="24">
        <f t="shared" ref="AA34:AA65" si="21">IF(V34&gt;=0,V34,Z34)</f>
        <v>20</v>
      </c>
      <c r="AB34" s="67">
        <f t="shared" ref="AB34:AB65" si="22">B34+AA34</f>
        <v>220</v>
      </c>
    </row>
    <row r="35" spans="1:28" ht="15" customHeight="1" x14ac:dyDescent="0.25">
      <c r="A35" s="71">
        <v>568</v>
      </c>
      <c r="B35" s="71">
        <v>200</v>
      </c>
      <c r="C35" s="68">
        <v>4.7300000000000004</v>
      </c>
      <c r="D35" s="68">
        <v>266.88</v>
      </c>
      <c r="E35" s="68">
        <v>211</v>
      </c>
      <c r="F35" s="68">
        <f t="shared" si="13"/>
        <v>72</v>
      </c>
      <c r="G35" s="68">
        <v>0</v>
      </c>
      <c r="H35" s="68">
        <f t="shared" si="14"/>
        <v>88.727272727272734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IF(ABS((B35-B34))&lt;=50,1,IF((B35-B34)*(-1)&gt;=0,1,-1))</f>
        <v>1</v>
      </c>
      <c r="L35" s="72">
        <f t="shared" si="12"/>
        <v>1</v>
      </c>
      <c r="M35" s="72">
        <f t="shared" ca="1" si="15"/>
        <v>1</v>
      </c>
      <c r="N35" s="26"/>
      <c r="O35" s="26"/>
      <c r="P35" s="25"/>
      <c r="Q35" s="25"/>
      <c r="T35" s="22">
        <v>0</v>
      </c>
      <c r="U35" s="74">
        <f t="shared" si="16"/>
        <v>-200</v>
      </c>
      <c r="V35" s="70">
        <f t="shared" si="17"/>
        <v>-200</v>
      </c>
      <c r="W35" s="70"/>
      <c r="X35" s="70">
        <f t="shared" si="18"/>
        <v>219.84892992026857</v>
      </c>
      <c r="Y35" s="70">
        <f t="shared" si="19"/>
        <v>19.848929920268574</v>
      </c>
      <c r="Z35" s="70">
        <f t="shared" si="20"/>
        <v>20</v>
      </c>
      <c r="AA35" s="24">
        <f t="shared" si="21"/>
        <v>20</v>
      </c>
      <c r="AB35" s="67">
        <f t="shared" si="22"/>
        <v>220</v>
      </c>
    </row>
    <row r="36" spans="1:28" ht="15" customHeight="1" x14ac:dyDescent="0.25">
      <c r="A36" s="71">
        <v>312</v>
      </c>
      <c r="B36" s="71">
        <v>200</v>
      </c>
      <c r="C36" s="68">
        <v>2.6</v>
      </c>
      <c r="D36" s="68">
        <v>266.89999999999998</v>
      </c>
      <c r="E36" s="68">
        <v>211</v>
      </c>
      <c r="F36" s="68">
        <f t="shared" si="13"/>
        <v>87.61904761904762</v>
      </c>
      <c r="G36" s="68">
        <v>0</v>
      </c>
      <c r="H36" s="68">
        <f t="shared" si="14"/>
        <v>92.952380952380949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0</v>
      </c>
      <c r="U36" s="74">
        <f t="shared" si="16"/>
        <v>-200</v>
      </c>
      <c r="V36" s="70">
        <f t="shared" si="17"/>
        <v>-200</v>
      </c>
      <c r="W36" s="70"/>
      <c r="X36" s="70">
        <f t="shared" si="18"/>
        <v>219.84892992026857</v>
      </c>
      <c r="Y36" s="70">
        <f t="shared" si="19"/>
        <v>19.848929920268574</v>
      </c>
      <c r="Z36" s="70">
        <f t="shared" si="20"/>
        <v>20</v>
      </c>
      <c r="AA36" s="24">
        <f t="shared" si="21"/>
        <v>20</v>
      </c>
      <c r="AB36" s="67">
        <f t="shared" si="22"/>
        <v>220</v>
      </c>
    </row>
    <row r="37" spans="1:28" ht="15" customHeight="1" x14ac:dyDescent="0.25">
      <c r="A37" s="71">
        <v>472</v>
      </c>
      <c r="B37" s="71">
        <v>200</v>
      </c>
      <c r="C37" s="68">
        <v>3.93</v>
      </c>
      <c r="D37" s="68">
        <v>266.94</v>
      </c>
      <c r="E37" s="68">
        <v>211</v>
      </c>
      <c r="F37" s="68">
        <f t="shared" si="13"/>
        <v>84</v>
      </c>
      <c r="G37" s="68">
        <v>0</v>
      </c>
      <c r="H37" s="68">
        <f t="shared" si="14"/>
        <v>97.6</v>
      </c>
      <c r="I37" s="68">
        <v>0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1</v>
      </c>
      <c r="N37" s="26"/>
      <c r="O37" s="26"/>
      <c r="P37" s="25"/>
      <c r="Q37" s="25"/>
      <c r="T37" s="22">
        <v>0</v>
      </c>
      <c r="U37" s="74">
        <f t="shared" si="16"/>
        <v>-200</v>
      </c>
      <c r="V37" s="70">
        <f t="shared" si="17"/>
        <v>-200</v>
      </c>
      <c r="W37" s="70"/>
      <c r="X37" s="70">
        <f t="shared" si="18"/>
        <v>219.84892992026857</v>
      </c>
      <c r="Y37" s="70">
        <f t="shared" si="19"/>
        <v>19.848929920268574</v>
      </c>
      <c r="Z37" s="70">
        <f t="shared" si="20"/>
        <v>20</v>
      </c>
      <c r="AA37" s="24">
        <f t="shared" si="21"/>
        <v>20</v>
      </c>
      <c r="AB37" s="67">
        <f t="shared" si="22"/>
        <v>220</v>
      </c>
    </row>
    <row r="38" spans="1:28" ht="15" customHeight="1" x14ac:dyDescent="0.25">
      <c r="A38" s="71">
        <v>240</v>
      </c>
      <c r="B38" s="71">
        <v>200</v>
      </c>
      <c r="C38" s="68">
        <v>2</v>
      </c>
      <c r="D38" s="68">
        <v>266.95</v>
      </c>
      <c r="E38" s="68">
        <v>211</v>
      </c>
      <c r="F38" s="68">
        <f t="shared" si="13"/>
        <v>100.63157894736842</v>
      </c>
      <c r="G38" s="68">
        <v>0</v>
      </c>
      <c r="H38" s="68">
        <f t="shared" si="14"/>
        <v>102.73684210526316</v>
      </c>
      <c r="I38" s="68">
        <v>0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-200</v>
      </c>
      <c r="V38" s="70">
        <f t="shared" si="17"/>
        <v>-200</v>
      </c>
      <c r="W38" s="70"/>
      <c r="X38" s="70">
        <f t="shared" si="18"/>
        <v>219.84892992026857</v>
      </c>
      <c r="Y38" s="70">
        <f t="shared" si="19"/>
        <v>19.848929920268574</v>
      </c>
      <c r="Z38" s="70">
        <f t="shared" si="20"/>
        <v>20</v>
      </c>
      <c r="AA38" s="24">
        <f t="shared" si="21"/>
        <v>20</v>
      </c>
      <c r="AB38" s="67">
        <f t="shared" si="22"/>
        <v>220</v>
      </c>
    </row>
    <row r="39" spans="1:28" ht="15" customHeight="1" x14ac:dyDescent="0.25">
      <c r="A39" s="71">
        <v>392</v>
      </c>
      <c r="B39" s="71">
        <v>200</v>
      </c>
      <c r="C39" s="68">
        <v>3.27</v>
      </c>
      <c r="D39" s="68">
        <v>266.97000000000003</v>
      </c>
      <c r="E39" s="68">
        <v>211</v>
      </c>
      <c r="F39" s="68">
        <f t="shared" si="13"/>
        <v>97.777777777777771</v>
      </c>
      <c r="G39" s="68">
        <v>0</v>
      </c>
      <c r="H39" s="68">
        <f t="shared" si="14"/>
        <v>108.44444444444444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0</v>
      </c>
      <c r="U39" s="74">
        <f t="shared" si="16"/>
        <v>-200</v>
      </c>
      <c r="V39" s="70">
        <f t="shared" si="17"/>
        <v>-200</v>
      </c>
      <c r="W39" s="70"/>
      <c r="X39" s="70">
        <f t="shared" si="18"/>
        <v>219.84892992026857</v>
      </c>
      <c r="Y39" s="70">
        <f t="shared" si="19"/>
        <v>19.848929920268574</v>
      </c>
      <c r="Z39" s="70">
        <f t="shared" si="20"/>
        <v>20</v>
      </c>
      <c r="AA39" s="24">
        <f t="shared" si="21"/>
        <v>20</v>
      </c>
      <c r="AB39" s="67">
        <f t="shared" si="22"/>
        <v>220</v>
      </c>
    </row>
    <row r="40" spans="1:28" ht="15" customHeight="1" x14ac:dyDescent="0.25">
      <c r="A40" s="71">
        <v>312</v>
      </c>
      <c r="B40" s="71">
        <v>200</v>
      </c>
      <c r="C40" s="68">
        <v>2.6</v>
      </c>
      <c r="D40" s="68">
        <v>266.99</v>
      </c>
      <c r="E40" s="68">
        <v>211</v>
      </c>
      <c r="F40" s="68">
        <f t="shared" si="13"/>
        <v>108.23529411764706</v>
      </c>
      <c r="G40" s="68">
        <v>0</v>
      </c>
      <c r="H40" s="68">
        <f t="shared" si="14"/>
        <v>114.82352941176471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1</v>
      </c>
      <c r="N40" s="26"/>
      <c r="O40" s="26"/>
      <c r="P40" s="25"/>
      <c r="Q40" s="25"/>
      <c r="T40" s="22">
        <v>0</v>
      </c>
      <c r="U40" s="74">
        <f t="shared" si="16"/>
        <v>-200</v>
      </c>
      <c r="V40" s="70">
        <f t="shared" si="17"/>
        <v>-200</v>
      </c>
      <c r="W40" s="70"/>
      <c r="X40" s="70">
        <f t="shared" si="18"/>
        <v>219.84892992026857</v>
      </c>
      <c r="Y40" s="70">
        <f t="shared" si="19"/>
        <v>19.848929920268574</v>
      </c>
      <c r="Z40" s="70">
        <f t="shared" si="20"/>
        <v>20</v>
      </c>
      <c r="AA40" s="24">
        <f t="shared" si="21"/>
        <v>20</v>
      </c>
      <c r="AB40" s="67">
        <f t="shared" si="22"/>
        <v>220</v>
      </c>
    </row>
    <row r="41" spans="1:28" ht="15" customHeight="1" x14ac:dyDescent="0.25">
      <c r="A41" s="71">
        <v>472</v>
      </c>
      <c r="B41" s="71">
        <v>200</v>
      </c>
      <c r="C41" s="68">
        <v>3.93</v>
      </c>
      <c r="D41" s="68">
        <v>267.02999999999997</v>
      </c>
      <c r="E41" s="68">
        <v>211</v>
      </c>
      <c r="F41" s="68">
        <f t="shared" si="13"/>
        <v>105</v>
      </c>
      <c r="G41" s="68">
        <v>0</v>
      </c>
      <c r="H41" s="68">
        <f t="shared" si="14"/>
        <v>122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0</v>
      </c>
      <c r="N41" s="26"/>
      <c r="O41" s="26"/>
      <c r="P41" s="25"/>
      <c r="Q41" s="25"/>
      <c r="T41" s="22">
        <v>0</v>
      </c>
      <c r="U41" s="74">
        <f t="shared" si="16"/>
        <v>-200</v>
      </c>
      <c r="V41" s="70">
        <f t="shared" si="17"/>
        <v>-200</v>
      </c>
      <c r="W41" s="70"/>
      <c r="X41" s="70">
        <f t="shared" si="18"/>
        <v>219.84892992026857</v>
      </c>
      <c r="Y41" s="70">
        <f t="shared" si="19"/>
        <v>19.848929920268574</v>
      </c>
      <c r="Z41" s="70">
        <f t="shared" si="20"/>
        <v>20</v>
      </c>
      <c r="AA41" s="24">
        <f t="shared" si="21"/>
        <v>20</v>
      </c>
      <c r="AB41" s="67">
        <f t="shared" si="22"/>
        <v>220</v>
      </c>
    </row>
    <row r="42" spans="1:28" ht="15" customHeight="1" x14ac:dyDescent="0.25">
      <c r="A42" s="71">
        <v>472</v>
      </c>
      <c r="B42" s="71">
        <v>200</v>
      </c>
      <c r="C42" s="68">
        <v>3.93</v>
      </c>
      <c r="D42" s="68">
        <v>267.07</v>
      </c>
      <c r="E42" s="68">
        <v>211</v>
      </c>
      <c r="F42" s="68">
        <f t="shared" si="13"/>
        <v>112</v>
      </c>
      <c r="G42" s="68">
        <v>0</v>
      </c>
      <c r="H42" s="68">
        <f t="shared" si="14"/>
        <v>130.13333333333333</v>
      </c>
      <c r="I42" s="68">
        <v>0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1</v>
      </c>
      <c r="N42" s="26"/>
      <c r="O42" s="26"/>
      <c r="P42" s="25"/>
      <c r="Q42" s="25"/>
      <c r="T42" s="22">
        <v>0</v>
      </c>
      <c r="U42" s="74">
        <f t="shared" si="16"/>
        <v>-200</v>
      </c>
      <c r="V42" s="70">
        <f t="shared" si="17"/>
        <v>-200</v>
      </c>
      <c r="W42" s="70"/>
      <c r="X42" s="70">
        <f t="shared" si="18"/>
        <v>219.84892992026857</v>
      </c>
      <c r="Y42" s="70">
        <f t="shared" si="19"/>
        <v>19.848929920268574</v>
      </c>
      <c r="Z42" s="70">
        <f t="shared" si="20"/>
        <v>20</v>
      </c>
      <c r="AA42" s="24">
        <f t="shared" si="21"/>
        <v>20</v>
      </c>
      <c r="AB42" s="67">
        <f t="shared" si="22"/>
        <v>220</v>
      </c>
    </row>
    <row r="43" spans="1:28" ht="15" customHeight="1" x14ac:dyDescent="0.25">
      <c r="A43" s="71">
        <v>552</v>
      </c>
      <c r="B43" s="71">
        <v>200</v>
      </c>
      <c r="C43" s="68">
        <v>4.5999999999999996</v>
      </c>
      <c r="D43" s="68">
        <v>267.12</v>
      </c>
      <c r="E43" s="68">
        <v>211</v>
      </c>
      <c r="F43" s="68">
        <f t="shared" si="13"/>
        <v>114.28571428571429</v>
      </c>
      <c r="G43" s="68">
        <v>0</v>
      </c>
      <c r="H43" s="68">
        <f t="shared" si="14"/>
        <v>139.42857142857142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0</v>
      </c>
      <c r="N43" s="26"/>
      <c r="O43" s="26"/>
      <c r="P43" s="25"/>
      <c r="Q43" s="25"/>
      <c r="T43" s="22">
        <v>0</v>
      </c>
      <c r="U43" s="74">
        <f t="shared" si="16"/>
        <v>-200</v>
      </c>
      <c r="V43" s="70">
        <f t="shared" si="17"/>
        <v>-200</v>
      </c>
      <c r="W43" s="70"/>
      <c r="X43" s="70">
        <f t="shared" si="18"/>
        <v>219.84892992026857</v>
      </c>
      <c r="Y43" s="70">
        <f t="shared" si="19"/>
        <v>19.848929920268574</v>
      </c>
      <c r="Z43" s="70">
        <f t="shared" si="20"/>
        <v>20</v>
      </c>
      <c r="AA43" s="24">
        <f t="shared" si="21"/>
        <v>20</v>
      </c>
      <c r="AB43" s="67">
        <f t="shared" si="22"/>
        <v>220</v>
      </c>
    </row>
    <row r="44" spans="1:28" ht="15" customHeight="1" x14ac:dyDescent="0.25">
      <c r="A44" s="71">
        <v>552</v>
      </c>
      <c r="B44" s="71">
        <v>200</v>
      </c>
      <c r="C44" s="68">
        <v>4.5999999999999996</v>
      </c>
      <c r="D44" s="68">
        <v>267.16000000000003</v>
      </c>
      <c r="E44" s="68">
        <v>211</v>
      </c>
      <c r="F44" s="68">
        <f t="shared" si="13"/>
        <v>123.07692307692308</v>
      </c>
      <c r="G44" s="68">
        <v>0</v>
      </c>
      <c r="H44" s="68">
        <f t="shared" si="14"/>
        <v>150.15384615384616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1</v>
      </c>
      <c r="N44" s="26"/>
      <c r="O44" s="26"/>
      <c r="P44" s="25"/>
      <c r="Q44" s="25"/>
      <c r="T44" s="22">
        <v>0</v>
      </c>
      <c r="U44" s="74">
        <f t="shared" si="16"/>
        <v>-200</v>
      </c>
      <c r="V44" s="70">
        <f t="shared" si="17"/>
        <v>-200</v>
      </c>
      <c r="W44" s="70"/>
      <c r="X44" s="70">
        <f t="shared" si="18"/>
        <v>219.84892992026857</v>
      </c>
      <c r="Y44" s="70">
        <f t="shared" si="19"/>
        <v>19.848929920268574</v>
      </c>
      <c r="Z44" s="70">
        <f t="shared" si="20"/>
        <v>20</v>
      </c>
      <c r="AA44" s="24">
        <f t="shared" si="21"/>
        <v>20</v>
      </c>
      <c r="AB44" s="67">
        <f t="shared" si="22"/>
        <v>220</v>
      </c>
    </row>
    <row r="45" spans="1:28" ht="15" customHeight="1" x14ac:dyDescent="0.25">
      <c r="A45" s="71">
        <v>752</v>
      </c>
      <c r="B45" s="71">
        <v>200</v>
      </c>
      <c r="C45" s="68">
        <v>6.27</v>
      </c>
      <c r="D45" s="68">
        <v>267.24</v>
      </c>
      <c r="E45" s="68">
        <v>211</v>
      </c>
      <c r="F45" s="68">
        <f t="shared" si="13"/>
        <v>116.66666666666667</v>
      </c>
      <c r="G45" s="68">
        <v>0</v>
      </c>
      <c r="H45" s="68">
        <f t="shared" si="14"/>
        <v>162.66666666666666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-200</v>
      </c>
      <c r="V45" s="70">
        <f t="shared" si="17"/>
        <v>-200</v>
      </c>
      <c r="W45" s="70"/>
      <c r="X45" s="70">
        <f t="shared" si="18"/>
        <v>219.84892992026857</v>
      </c>
      <c r="Y45" s="70">
        <f t="shared" si="19"/>
        <v>19.848929920268574</v>
      </c>
      <c r="Z45" s="70">
        <f t="shared" si="20"/>
        <v>20</v>
      </c>
      <c r="AA45" s="24">
        <f t="shared" si="21"/>
        <v>20</v>
      </c>
      <c r="AB45" s="67">
        <f t="shared" si="22"/>
        <v>220</v>
      </c>
    </row>
    <row r="46" spans="1:28" ht="15" customHeight="1" x14ac:dyDescent="0.25">
      <c r="A46" s="71">
        <v>952</v>
      </c>
      <c r="B46" s="71">
        <v>200</v>
      </c>
      <c r="C46" s="68">
        <v>7.93</v>
      </c>
      <c r="D46" s="68">
        <v>267.35000000000002</v>
      </c>
      <c r="E46" s="68">
        <v>211</v>
      </c>
      <c r="F46" s="68">
        <f t="shared" si="13"/>
        <v>109.09090909090909</v>
      </c>
      <c r="G46" s="68">
        <v>0</v>
      </c>
      <c r="H46" s="68">
        <f t="shared" si="14"/>
        <v>177.45454545454547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0</v>
      </c>
      <c r="U46" s="74">
        <f t="shared" si="16"/>
        <v>-200</v>
      </c>
      <c r="V46" s="70">
        <f t="shared" si="17"/>
        <v>-200</v>
      </c>
      <c r="W46" s="70"/>
      <c r="X46" s="70">
        <f t="shared" si="18"/>
        <v>219.84892992026857</v>
      </c>
      <c r="Y46" s="70">
        <f t="shared" si="19"/>
        <v>19.848929920268574</v>
      </c>
      <c r="Z46" s="70">
        <f t="shared" si="20"/>
        <v>20</v>
      </c>
      <c r="AA46" s="24">
        <f t="shared" si="21"/>
        <v>20</v>
      </c>
      <c r="AB46" s="67">
        <f t="shared" si="22"/>
        <v>220</v>
      </c>
    </row>
    <row r="47" spans="1:28" ht="15" customHeight="1" x14ac:dyDescent="0.25">
      <c r="A47" s="71">
        <v>872</v>
      </c>
      <c r="B47" s="71">
        <v>200</v>
      </c>
      <c r="C47" s="68">
        <v>7.27</v>
      </c>
      <c r="D47" s="68">
        <v>267.44</v>
      </c>
      <c r="E47" s="68">
        <v>211</v>
      </c>
      <c r="F47" s="68">
        <f t="shared" si="13"/>
        <v>128</v>
      </c>
      <c r="G47" s="68">
        <v>0</v>
      </c>
      <c r="H47" s="68">
        <f t="shared" si="14"/>
        <v>195.2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25"/>
      <c r="T47" s="22">
        <v>0</v>
      </c>
      <c r="U47" s="74">
        <f t="shared" si="16"/>
        <v>-200</v>
      </c>
      <c r="V47" s="70">
        <f t="shared" si="17"/>
        <v>-200</v>
      </c>
      <c r="W47" s="70"/>
      <c r="X47" s="70">
        <f t="shared" si="18"/>
        <v>219.84892992026857</v>
      </c>
      <c r="Y47" s="70">
        <f t="shared" si="19"/>
        <v>19.848929920268574</v>
      </c>
      <c r="Z47" s="70">
        <f t="shared" si="20"/>
        <v>20</v>
      </c>
      <c r="AA47" s="24">
        <f t="shared" si="21"/>
        <v>20</v>
      </c>
      <c r="AB47" s="67">
        <f t="shared" si="22"/>
        <v>220</v>
      </c>
    </row>
    <row r="48" spans="1:28" ht="15" customHeight="1" x14ac:dyDescent="0.25">
      <c r="A48" s="71">
        <v>952</v>
      </c>
      <c r="B48" s="71">
        <v>200</v>
      </c>
      <c r="C48" s="68">
        <v>7.93</v>
      </c>
      <c r="D48" s="68">
        <v>267.54000000000002</v>
      </c>
      <c r="E48" s="68">
        <v>211</v>
      </c>
      <c r="F48" s="68">
        <f t="shared" si="13"/>
        <v>133.33333333333334</v>
      </c>
      <c r="G48" s="68">
        <v>0</v>
      </c>
      <c r="H48" s="68">
        <f t="shared" si="14"/>
        <v>216.88888888888889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1</v>
      </c>
      <c r="N48" s="26"/>
      <c r="O48" s="26"/>
      <c r="P48" s="25"/>
      <c r="Q48" s="25"/>
      <c r="T48" s="22">
        <v>0</v>
      </c>
      <c r="U48" s="74">
        <f t="shared" si="16"/>
        <v>-200</v>
      </c>
      <c r="V48" s="70">
        <f t="shared" si="17"/>
        <v>-200</v>
      </c>
      <c r="W48" s="70"/>
      <c r="X48" s="70">
        <f t="shared" si="18"/>
        <v>219.84892992026857</v>
      </c>
      <c r="Y48" s="70">
        <f t="shared" si="19"/>
        <v>19.848929920268574</v>
      </c>
      <c r="Z48" s="70">
        <f t="shared" si="20"/>
        <v>20</v>
      </c>
      <c r="AA48" s="24">
        <f t="shared" si="21"/>
        <v>20</v>
      </c>
      <c r="AB48" s="67">
        <f t="shared" si="22"/>
        <v>220</v>
      </c>
    </row>
    <row r="49" spans="1:28" ht="15" customHeight="1" x14ac:dyDescent="0.25">
      <c r="A49" s="71">
        <v>952</v>
      </c>
      <c r="B49" s="71">
        <v>200</v>
      </c>
      <c r="C49" s="68">
        <v>7.93</v>
      </c>
      <c r="D49" s="68">
        <v>267.64999999999998</v>
      </c>
      <c r="E49" s="68">
        <v>211</v>
      </c>
      <c r="F49" s="68">
        <f t="shared" si="13"/>
        <v>150</v>
      </c>
      <c r="G49" s="68">
        <v>0</v>
      </c>
      <c r="H49" s="68">
        <f t="shared" si="14"/>
        <v>244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-200</v>
      </c>
      <c r="V49" s="70">
        <f t="shared" si="17"/>
        <v>-200</v>
      </c>
      <c r="W49" s="70"/>
      <c r="X49" s="70">
        <f t="shared" si="18"/>
        <v>219.84892992026857</v>
      </c>
      <c r="Y49" s="70">
        <f t="shared" si="19"/>
        <v>19.848929920268574</v>
      </c>
      <c r="Z49" s="70">
        <f t="shared" si="20"/>
        <v>20</v>
      </c>
      <c r="AA49" s="24">
        <f t="shared" si="21"/>
        <v>20</v>
      </c>
      <c r="AB49" s="67">
        <f t="shared" si="22"/>
        <v>220</v>
      </c>
    </row>
    <row r="50" spans="1:28" ht="15" customHeight="1" x14ac:dyDescent="0.25">
      <c r="A50" s="71">
        <v>872</v>
      </c>
      <c r="B50" s="71">
        <v>200</v>
      </c>
      <c r="C50" s="68">
        <v>7.27</v>
      </c>
      <c r="D50" s="68">
        <v>267.74</v>
      </c>
      <c r="E50" s="68">
        <v>211</v>
      </c>
      <c r="F50" s="68">
        <f t="shared" si="13"/>
        <v>182.85714285714286</v>
      </c>
      <c r="G50" s="68">
        <v>0</v>
      </c>
      <c r="H50" s="68">
        <f t="shared" si="14"/>
        <v>278.85714285714283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0</v>
      </c>
      <c r="U50" s="74">
        <f t="shared" si="16"/>
        <v>-200</v>
      </c>
      <c r="V50" s="70">
        <f t="shared" si="17"/>
        <v>-200</v>
      </c>
      <c r="W50" s="70"/>
      <c r="X50" s="70">
        <f t="shared" si="18"/>
        <v>219.84892992026857</v>
      </c>
      <c r="Y50" s="70">
        <f t="shared" si="19"/>
        <v>19.848929920268574</v>
      </c>
      <c r="Z50" s="70">
        <f t="shared" si="20"/>
        <v>20</v>
      </c>
      <c r="AA50" s="24">
        <f t="shared" si="21"/>
        <v>20</v>
      </c>
      <c r="AB50" s="67">
        <f t="shared" si="22"/>
        <v>220</v>
      </c>
    </row>
    <row r="51" spans="1:28" ht="15" customHeight="1" x14ac:dyDescent="0.25">
      <c r="A51" s="71">
        <v>952</v>
      </c>
      <c r="B51" s="71">
        <v>200</v>
      </c>
      <c r="C51" s="68">
        <v>7.93</v>
      </c>
      <c r="D51" s="68">
        <v>267.83999999999997</v>
      </c>
      <c r="E51" s="68">
        <v>211</v>
      </c>
      <c r="F51" s="68">
        <f t="shared" si="13"/>
        <v>200</v>
      </c>
      <c r="G51" s="68">
        <v>0</v>
      </c>
      <c r="H51" s="68">
        <f t="shared" si="14"/>
        <v>325.33333333333331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0</v>
      </c>
      <c r="U51" s="74">
        <f t="shared" si="16"/>
        <v>-200</v>
      </c>
      <c r="V51" s="70">
        <f t="shared" si="17"/>
        <v>-200</v>
      </c>
      <c r="W51" s="70"/>
      <c r="X51" s="70">
        <f t="shared" si="18"/>
        <v>219.84892992026857</v>
      </c>
      <c r="Y51" s="70">
        <f t="shared" si="19"/>
        <v>19.848929920268574</v>
      </c>
      <c r="Z51" s="70">
        <f t="shared" si="20"/>
        <v>20</v>
      </c>
      <c r="AA51" s="24">
        <f t="shared" si="21"/>
        <v>20</v>
      </c>
      <c r="AB51" s="67">
        <f t="shared" si="22"/>
        <v>220</v>
      </c>
    </row>
    <row r="52" spans="1:28" ht="15" customHeight="1" x14ac:dyDescent="0.25">
      <c r="A52" s="71">
        <v>1272</v>
      </c>
      <c r="B52" s="71">
        <v>200</v>
      </c>
      <c r="C52" s="68">
        <v>10.6</v>
      </c>
      <c r="D52" s="68">
        <v>267.99</v>
      </c>
      <c r="E52" s="68">
        <v>211</v>
      </c>
      <c r="F52" s="68">
        <f t="shared" si="13"/>
        <v>176</v>
      </c>
      <c r="G52" s="68">
        <v>0</v>
      </c>
      <c r="H52" s="68">
        <f t="shared" si="14"/>
        <v>390.4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0</v>
      </c>
      <c r="U52" s="74">
        <f t="shared" si="16"/>
        <v>-200</v>
      </c>
      <c r="V52" s="70">
        <f t="shared" si="17"/>
        <v>-200</v>
      </c>
      <c r="W52" s="70"/>
      <c r="X52" s="70">
        <f t="shared" si="18"/>
        <v>219.84892992026857</v>
      </c>
      <c r="Y52" s="70">
        <f t="shared" si="19"/>
        <v>19.848929920268574</v>
      </c>
      <c r="Z52" s="70">
        <f t="shared" si="20"/>
        <v>20</v>
      </c>
      <c r="AA52" s="24">
        <f t="shared" si="21"/>
        <v>20</v>
      </c>
      <c r="AB52" s="67">
        <f t="shared" si="22"/>
        <v>220</v>
      </c>
    </row>
    <row r="53" spans="1:28" ht="15" customHeight="1" x14ac:dyDescent="0.25">
      <c r="A53" s="71">
        <v>1192</v>
      </c>
      <c r="B53" s="71">
        <v>200</v>
      </c>
      <c r="C53" s="68">
        <v>9.93</v>
      </c>
      <c r="D53" s="68">
        <v>268.12</v>
      </c>
      <c r="E53" s="68">
        <v>211</v>
      </c>
      <c r="F53" s="68">
        <f t="shared" si="13"/>
        <v>240</v>
      </c>
      <c r="G53" s="68">
        <v>0</v>
      </c>
      <c r="H53" s="68">
        <f t="shared" si="14"/>
        <v>488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0</v>
      </c>
      <c r="U53" s="74">
        <f t="shared" si="16"/>
        <v>-200</v>
      </c>
      <c r="V53" s="70">
        <f t="shared" si="17"/>
        <v>-200</v>
      </c>
      <c r="W53" s="70"/>
      <c r="X53" s="70">
        <f t="shared" si="18"/>
        <v>219.84892992026857</v>
      </c>
      <c r="Y53" s="70">
        <f t="shared" si="19"/>
        <v>19.848929920268574</v>
      </c>
      <c r="Z53" s="70">
        <f t="shared" si="20"/>
        <v>20</v>
      </c>
      <c r="AA53" s="24">
        <f t="shared" si="21"/>
        <v>20</v>
      </c>
      <c r="AB53" s="67">
        <f t="shared" si="22"/>
        <v>220</v>
      </c>
    </row>
    <row r="54" spans="1:28" ht="15" customHeight="1" x14ac:dyDescent="0.25">
      <c r="A54" s="71">
        <v>1432</v>
      </c>
      <c r="B54" s="71">
        <v>200</v>
      </c>
      <c r="C54" s="68">
        <v>11.93</v>
      </c>
      <c r="D54" s="68">
        <v>268.27999999999997</v>
      </c>
      <c r="E54" s="68">
        <v>211</v>
      </c>
      <c r="F54" s="68">
        <f t="shared" si="13"/>
        <v>240</v>
      </c>
      <c r="G54" s="68">
        <v>0</v>
      </c>
      <c r="H54" s="68">
        <f t="shared" si="14"/>
        <v>650.66666666666663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0</v>
      </c>
      <c r="N54" s="26"/>
      <c r="O54" s="26"/>
      <c r="P54" s="25"/>
      <c r="Q54" s="25"/>
      <c r="T54" s="22">
        <v>0</v>
      </c>
      <c r="U54" s="74">
        <f t="shared" si="16"/>
        <v>-200</v>
      </c>
      <c r="V54" s="70">
        <f t="shared" si="17"/>
        <v>-200</v>
      </c>
      <c r="W54" s="70"/>
      <c r="X54" s="70">
        <f t="shared" si="18"/>
        <v>219.84892992026857</v>
      </c>
      <c r="Y54" s="70">
        <f t="shared" si="19"/>
        <v>19.848929920268574</v>
      </c>
      <c r="Z54" s="70">
        <f t="shared" si="20"/>
        <v>20</v>
      </c>
      <c r="AA54" s="24">
        <f t="shared" si="21"/>
        <v>20</v>
      </c>
      <c r="AB54" s="67">
        <f t="shared" si="22"/>
        <v>220</v>
      </c>
    </row>
    <row r="55" spans="1:28" ht="15" customHeight="1" x14ac:dyDescent="0.25">
      <c r="A55" s="71">
        <v>1568</v>
      </c>
      <c r="B55" s="71">
        <v>200</v>
      </c>
      <c r="C55" s="68">
        <v>13.07</v>
      </c>
      <c r="D55" s="68">
        <v>268.45</v>
      </c>
      <c r="E55" s="68">
        <v>211</v>
      </c>
      <c r="F55" s="68">
        <f t="shared" si="13"/>
        <v>292</v>
      </c>
      <c r="G55" s="68">
        <v>0</v>
      </c>
      <c r="H55" s="68">
        <f t="shared" si="14"/>
        <v>976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0</v>
      </c>
      <c r="U55" s="74">
        <f t="shared" si="16"/>
        <v>-200</v>
      </c>
      <c r="V55" s="70">
        <f t="shared" si="17"/>
        <v>-200</v>
      </c>
      <c r="W55" s="70"/>
      <c r="X55" s="70">
        <f t="shared" si="18"/>
        <v>219.84892992026857</v>
      </c>
      <c r="Y55" s="70">
        <f t="shared" si="19"/>
        <v>19.848929920268574</v>
      </c>
      <c r="Z55" s="70">
        <f t="shared" si="20"/>
        <v>20</v>
      </c>
      <c r="AA55" s="24">
        <f t="shared" si="21"/>
        <v>20</v>
      </c>
      <c r="AB55" s="67">
        <f t="shared" si="22"/>
        <v>220</v>
      </c>
    </row>
    <row r="56" spans="1:28" ht="15" customHeight="1" x14ac:dyDescent="0.25">
      <c r="A56" s="71">
        <v>936</v>
      </c>
      <c r="B56" s="71">
        <v>200</v>
      </c>
      <c r="C56" s="68">
        <v>7.8</v>
      </c>
      <c r="D56" s="68">
        <v>268.55</v>
      </c>
      <c r="E56" s="68">
        <v>211</v>
      </c>
      <c r="F56" s="68">
        <f t="shared" si="13"/>
        <v>1216</v>
      </c>
      <c r="G56" s="68">
        <v>0</v>
      </c>
      <c r="H56" s="68">
        <f t="shared" si="14"/>
        <v>1952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0</v>
      </c>
      <c r="N56" s="26"/>
      <c r="O56" s="26"/>
      <c r="P56" s="25"/>
      <c r="Q56" s="25"/>
      <c r="T56" s="22">
        <v>0</v>
      </c>
      <c r="U56" s="74">
        <f t="shared" si="16"/>
        <v>-200</v>
      </c>
      <c r="V56" s="70">
        <f t="shared" si="17"/>
        <v>-200</v>
      </c>
      <c r="W56" s="70"/>
      <c r="X56" s="70">
        <f t="shared" si="18"/>
        <v>219.84892992026857</v>
      </c>
      <c r="Y56" s="70">
        <f t="shared" si="19"/>
        <v>19.848929920268574</v>
      </c>
      <c r="Z56" s="70">
        <f t="shared" si="20"/>
        <v>20</v>
      </c>
      <c r="AA56" s="24">
        <f t="shared" si="21"/>
        <v>20</v>
      </c>
      <c r="AB56" s="67">
        <f t="shared" si="22"/>
        <v>220</v>
      </c>
    </row>
    <row r="57" spans="1:28" ht="15" customHeight="1" x14ac:dyDescent="0.25">
      <c r="A57" s="79">
        <v>2152</v>
      </c>
      <c r="B57" s="71">
        <v>200</v>
      </c>
      <c r="C57" s="68">
        <v>17.93</v>
      </c>
      <c r="D57" s="68">
        <v>268.8</v>
      </c>
      <c r="E57" s="68">
        <v>211</v>
      </c>
      <c r="F57" s="80">
        <v>0</v>
      </c>
      <c r="G57" s="80">
        <v>0</v>
      </c>
      <c r="H57" s="80">
        <v>0</v>
      </c>
      <c r="I57" s="80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-200</v>
      </c>
      <c r="V57" s="70">
        <f t="shared" si="17"/>
        <v>-200</v>
      </c>
      <c r="W57" s="70"/>
      <c r="X57" s="70">
        <f t="shared" si="18"/>
        <v>219.84892992026857</v>
      </c>
      <c r="Y57" s="70">
        <f t="shared" si="19"/>
        <v>19.848929920268574</v>
      </c>
      <c r="Z57" s="70">
        <f t="shared" si="20"/>
        <v>20</v>
      </c>
      <c r="AA57" s="24">
        <f t="shared" si="21"/>
        <v>20</v>
      </c>
      <c r="AB57" s="67">
        <f t="shared" si="22"/>
        <v>220</v>
      </c>
    </row>
    <row r="58" spans="1:28" ht="15" customHeight="1" x14ac:dyDescent="0.25">
      <c r="A58" s="71">
        <v>832</v>
      </c>
      <c r="B58" s="71">
        <v>200</v>
      </c>
      <c r="C58" s="68">
        <v>6.93</v>
      </c>
      <c r="D58" s="68">
        <v>268.88</v>
      </c>
      <c r="E58" s="68">
        <v>211</v>
      </c>
      <c r="F58" s="68">
        <v>0</v>
      </c>
      <c r="G58" s="86">
        <f t="shared" ref="G58:G84" si="26">($A$57-A58)/(ROW(A58)-ROW($A$57))</f>
        <v>1320</v>
      </c>
      <c r="H58" s="68">
        <v>0</v>
      </c>
      <c r="I58" s="86">
        <f t="shared" ref="I58:I84" si="27">($A$57-C58)/(ROW(C58)-ROW($A$57))</f>
        <v>2145.0700000000002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0</v>
      </c>
      <c r="U58" s="74">
        <f t="shared" si="16"/>
        <v>-200</v>
      </c>
      <c r="V58" s="70">
        <f t="shared" si="17"/>
        <v>-200</v>
      </c>
      <c r="W58" s="70"/>
      <c r="X58" s="70">
        <f t="shared" si="18"/>
        <v>219.84892992026857</v>
      </c>
      <c r="Y58" s="70">
        <f t="shared" si="19"/>
        <v>19.848929920268574</v>
      </c>
      <c r="Z58" s="70">
        <f t="shared" si="20"/>
        <v>20</v>
      </c>
      <c r="AA58" s="24">
        <f t="shared" si="21"/>
        <v>20</v>
      </c>
      <c r="AB58" s="67">
        <f t="shared" si="22"/>
        <v>220</v>
      </c>
    </row>
    <row r="59" spans="1:28" ht="15" customHeight="1" x14ac:dyDescent="0.25">
      <c r="A59" s="71">
        <v>1456</v>
      </c>
      <c r="B59" s="71">
        <v>200</v>
      </c>
      <c r="C59" s="68">
        <v>12.13</v>
      </c>
      <c r="D59" s="68">
        <v>269.04000000000002</v>
      </c>
      <c r="E59" s="68">
        <v>211</v>
      </c>
      <c r="F59" s="68">
        <v>0</v>
      </c>
      <c r="G59" s="86">
        <f t="shared" si="26"/>
        <v>348</v>
      </c>
      <c r="H59" s="68">
        <v>0</v>
      </c>
      <c r="I59" s="86">
        <f t="shared" si="27"/>
        <v>1069.9349999999999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0</v>
      </c>
      <c r="U59" s="74">
        <f t="shared" si="16"/>
        <v>-200</v>
      </c>
      <c r="V59" s="70">
        <f t="shared" si="17"/>
        <v>-200</v>
      </c>
      <c r="W59" s="70"/>
      <c r="X59" s="70">
        <f t="shared" si="18"/>
        <v>219.84892992026857</v>
      </c>
      <c r="Y59" s="70">
        <f t="shared" si="19"/>
        <v>19.848929920268574</v>
      </c>
      <c r="Z59" s="70">
        <f t="shared" si="20"/>
        <v>20</v>
      </c>
      <c r="AA59" s="24">
        <f t="shared" si="21"/>
        <v>20</v>
      </c>
      <c r="AB59" s="67">
        <f t="shared" si="22"/>
        <v>220</v>
      </c>
    </row>
    <row r="60" spans="1:28" ht="15" customHeight="1" x14ac:dyDescent="0.25">
      <c r="A60" s="71">
        <v>1296</v>
      </c>
      <c r="B60" s="71">
        <v>200</v>
      </c>
      <c r="C60" s="68">
        <v>10.8</v>
      </c>
      <c r="D60" s="68">
        <v>269.17</v>
      </c>
      <c r="E60" s="68">
        <v>211</v>
      </c>
      <c r="F60" s="68">
        <v>0</v>
      </c>
      <c r="G60" s="86">
        <f t="shared" si="26"/>
        <v>285.33333333333331</v>
      </c>
      <c r="H60" s="68">
        <v>0</v>
      </c>
      <c r="I60" s="86">
        <f t="shared" si="27"/>
        <v>713.73333333333323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25"/>
      <c r="T60" s="22">
        <v>0</v>
      </c>
      <c r="U60" s="74">
        <f t="shared" si="16"/>
        <v>-200</v>
      </c>
      <c r="V60" s="70">
        <f t="shared" si="17"/>
        <v>-200</v>
      </c>
      <c r="W60" s="70"/>
      <c r="X60" s="70">
        <f t="shared" si="18"/>
        <v>219.84892992026857</v>
      </c>
      <c r="Y60" s="70">
        <f t="shared" si="19"/>
        <v>19.848929920268574</v>
      </c>
      <c r="Z60" s="70">
        <f t="shared" si="20"/>
        <v>20</v>
      </c>
      <c r="AA60" s="24">
        <f t="shared" si="21"/>
        <v>20</v>
      </c>
      <c r="AB60" s="67">
        <f t="shared" si="22"/>
        <v>220</v>
      </c>
    </row>
    <row r="61" spans="1:28" ht="15" customHeight="1" x14ac:dyDescent="0.25">
      <c r="A61" s="71">
        <v>1456</v>
      </c>
      <c r="B61" s="79">
        <v>200</v>
      </c>
      <c r="C61" s="68">
        <v>12.13</v>
      </c>
      <c r="D61" s="68">
        <v>269.31</v>
      </c>
      <c r="E61" s="68">
        <v>211</v>
      </c>
      <c r="F61" s="68">
        <v>0</v>
      </c>
      <c r="G61" s="86">
        <f t="shared" si="26"/>
        <v>174</v>
      </c>
      <c r="H61" s="68">
        <v>0</v>
      </c>
      <c r="I61" s="86">
        <f t="shared" si="27"/>
        <v>534.96749999999997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0</v>
      </c>
      <c r="N61" s="26"/>
      <c r="O61" s="26"/>
      <c r="P61" s="25"/>
      <c r="Q61" s="25"/>
      <c r="T61" s="22">
        <v>0</v>
      </c>
      <c r="U61" s="74">
        <f t="shared" si="16"/>
        <v>-200</v>
      </c>
      <c r="V61" s="70">
        <f t="shared" si="17"/>
        <v>-200</v>
      </c>
      <c r="W61" s="70"/>
      <c r="X61" s="70">
        <f t="shared" si="18"/>
        <v>219.84892992026857</v>
      </c>
      <c r="Y61" s="70">
        <f t="shared" si="19"/>
        <v>19.848929920268574</v>
      </c>
      <c r="Z61" s="70">
        <f t="shared" si="20"/>
        <v>20</v>
      </c>
      <c r="AA61" s="24">
        <f t="shared" si="21"/>
        <v>20</v>
      </c>
      <c r="AB61" s="67">
        <f t="shared" si="22"/>
        <v>220</v>
      </c>
    </row>
    <row r="62" spans="1:28" ht="15" customHeight="1" x14ac:dyDescent="0.25">
      <c r="A62" s="71">
        <v>1296</v>
      </c>
      <c r="B62" s="71">
        <v>200</v>
      </c>
      <c r="C62" s="68">
        <v>10.8</v>
      </c>
      <c r="D62" s="68">
        <v>269.44</v>
      </c>
      <c r="E62" s="68">
        <v>211</v>
      </c>
      <c r="F62" s="68">
        <v>0</v>
      </c>
      <c r="G62" s="86">
        <f t="shared" si="26"/>
        <v>171.2</v>
      </c>
      <c r="H62" s="68">
        <v>0</v>
      </c>
      <c r="I62" s="86">
        <f t="shared" si="27"/>
        <v>428.23999999999995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0</v>
      </c>
      <c r="N62" s="26"/>
      <c r="O62" s="26"/>
      <c r="P62" s="25"/>
      <c r="Q62" s="25"/>
      <c r="T62" s="22">
        <v>0</v>
      </c>
      <c r="U62" s="74">
        <f t="shared" si="16"/>
        <v>-200</v>
      </c>
      <c r="V62" s="70">
        <f t="shared" si="17"/>
        <v>-200</v>
      </c>
      <c r="W62" s="70"/>
      <c r="X62" s="70">
        <f t="shared" si="18"/>
        <v>219.84892992026857</v>
      </c>
      <c r="Y62" s="70">
        <f t="shared" si="19"/>
        <v>19.848929920268574</v>
      </c>
      <c r="Z62" s="70">
        <f t="shared" si="20"/>
        <v>20</v>
      </c>
      <c r="AA62" s="24">
        <f t="shared" si="21"/>
        <v>20</v>
      </c>
      <c r="AB62" s="67">
        <f t="shared" si="22"/>
        <v>220</v>
      </c>
    </row>
    <row r="63" spans="1:28" ht="15" customHeight="1" x14ac:dyDescent="0.25">
      <c r="A63" s="71">
        <v>1376</v>
      </c>
      <c r="B63" s="71">
        <v>200</v>
      </c>
      <c r="C63" s="68">
        <v>11.47</v>
      </c>
      <c r="D63" s="68">
        <v>269.58</v>
      </c>
      <c r="E63" s="68">
        <v>211</v>
      </c>
      <c r="F63" s="68">
        <v>0</v>
      </c>
      <c r="G63" s="86">
        <f t="shared" si="26"/>
        <v>129.33333333333334</v>
      </c>
      <c r="H63" s="68">
        <v>0</v>
      </c>
      <c r="I63" s="86">
        <f t="shared" si="27"/>
        <v>356.75500000000005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-200</v>
      </c>
      <c r="V63" s="70">
        <f t="shared" si="17"/>
        <v>-200</v>
      </c>
      <c r="W63" s="70"/>
      <c r="X63" s="70">
        <f t="shared" si="18"/>
        <v>219.84892992026857</v>
      </c>
      <c r="Y63" s="70">
        <f t="shared" si="19"/>
        <v>19.848929920268574</v>
      </c>
      <c r="Z63" s="70">
        <f t="shared" si="20"/>
        <v>20</v>
      </c>
      <c r="AA63" s="24">
        <f t="shared" si="21"/>
        <v>20</v>
      </c>
      <c r="AB63" s="67">
        <f t="shared" si="22"/>
        <v>220</v>
      </c>
    </row>
    <row r="64" spans="1:28" ht="15" customHeight="1" x14ac:dyDescent="0.25">
      <c r="A64" s="71">
        <v>1144</v>
      </c>
      <c r="B64" s="71">
        <v>200</v>
      </c>
      <c r="C64" s="68">
        <v>9.5299999999999994</v>
      </c>
      <c r="D64" s="68">
        <v>269.69</v>
      </c>
      <c r="E64" s="68">
        <v>211</v>
      </c>
      <c r="F64" s="68">
        <v>0</v>
      </c>
      <c r="G64" s="86">
        <f t="shared" si="26"/>
        <v>144</v>
      </c>
      <c r="H64" s="68">
        <v>0</v>
      </c>
      <c r="I64" s="86">
        <f t="shared" si="27"/>
        <v>306.06714285714281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0</v>
      </c>
      <c r="N64" s="26"/>
      <c r="O64" s="26"/>
      <c r="P64" s="25"/>
      <c r="Q64" s="25"/>
      <c r="T64" s="22">
        <v>0</v>
      </c>
      <c r="U64" s="74">
        <f t="shared" si="16"/>
        <v>-200</v>
      </c>
      <c r="V64" s="70">
        <f t="shared" si="17"/>
        <v>-200</v>
      </c>
      <c r="W64" s="70"/>
      <c r="X64" s="70">
        <f t="shared" si="18"/>
        <v>219.84892992026857</v>
      </c>
      <c r="Y64" s="70">
        <f t="shared" si="19"/>
        <v>19.848929920268574</v>
      </c>
      <c r="Z64" s="70">
        <f t="shared" si="20"/>
        <v>20</v>
      </c>
      <c r="AA64" s="24">
        <f t="shared" si="21"/>
        <v>20</v>
      </c>
      <c r="AB64" s="67">
        <f t="shared" si="22"/>
        <v>220</v>
      </c>
    </row>
    <row r="65" spans="1:28" ht="15" customHeight="1" x14ac:dyDescent="0.25">
      <c r="A65" s="71">
        <v>1296</v>
      </c>
      <c r="B65" s="71">
        <v>200</v>
      </c>
      <c r="C65" s="68">
        <v>10.8</v>
      </c>
      <c r="D65" s="68">
        <v>269.81</v>
      </c>
      <c r="E65" s="68">
        <v>211</v>
      </c>
      <c r="F65" s="68">
        <v>0</v>
      </c>
      <c r="G65" s="86">
        <f t="shared" si="26"/>
        <v>107</v>
      </c>
      <c r="H65" s="68">
        <v>0</v>
      </c>
      <c r="I65" s="86">
        <f t="shared" si="27"/>
        <v>267.64999999999998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0</v>
      </c>
      <c r="U65" s="74">
        <f t="shared" si="16"/>
        <v>-200</v>
      </c>
      <c r="V65" s="70">
        <f t="shared" si="17"/>
        <v>-200</v>
      </c>
      <c r="W65" s="70"/>
      <c r="X65" s="70">
        <f t="shared" si="18"/>
        <v>219.84892992026857</v>
      </c>
      <c r="Y65" s="70">
        <f t="shared" si="19"/>
        <v>19.848929920268574</v>
      </c>
      <c r="Z65" s="70">
        <f t="shared" si="20"/>
        <v>20</v>
      </c>
      <c r="AA65" s="24">
        <f t="shared" si="21"/>
        <v>20</v>
      </c>
      <c r="AB65" s="67">
        <f t="shared" si="22"/>
        <v>220</v>
      </c>
    </row>
    <row r="66" spans="1:28" ht="15" customHeight="1" x14ac:dyDescent="0.25">
      <c r="A66" s="71">
        <v>1144</v>
      </c>
      <c r="B66" s="71">
        <v>200</v>
      </c>
      <c r="C66" s="68">
        <v>9.5299999999999994</v>
      </c>
      <c r="D66" s="68">
        <v>269.92</v>
      </c>
      <c r="E66" s="68">
        <v>211</v>
      </c>
      <c r="F66" s="68">
        <v>0</v>
      </c>
      <c r="G66" s="86">
        <f t="shared" si="26"/>
        <v>112</v>
      </c>
      <c r="H66" s="68">
        <v>0</v>
      </c>
      <c r="I66" s="86">
        <f t="shared" si="27"/>
        <v>238.05222222222221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84" ca="1" si="28">IF(RAND()&lt;0.5,0,1)</f>
        <v>1</v>
      </c>
      <c r="N66" s="26"/>
      <c r="O66" s="26"/>
      <c r="P66" s="25"/>
      <c r="Q66" s="25"/>
      <c r="T66" s="22">
        <v>0</v>
      </c>
      <c r="U66" s="74">
        <f t="shared" ref="U66:U84" si="29">T66-B66</f>
        <v>-200</v>
      </c>
      <c r="V66" s="70">
        <f t="shared" ref="V66:V84" si="30">ROUND(U66,0)</f>
        <v>-200</v>
      </c>
      <c r="W66" s="70"/>
      <c r="X66" s="70">
        <f t="shared" ref="X66:X84" si="31">B66/$W$2*$W$3</f>
        <v>219.84892992026857</v>
      </c>
      <c r="Y66" s="70">
        <f t="shared" ref="Y66:Y84" si="32">X66-B66</f>
        <v>19.848929920268574</v>
      </c>
      <c r="Z66" s="70">
        <f t="shared" ref="Z66:Z84" si="33">ROUND(Y66,0)</f>
        <v>20</v>
      </c>
      <c r="AA66" s="24">
        <f t="shared" ref="AA66:AA84" si="34">IF(V66&gt;=0,V66,Z66)</f>
        <v>20</v>
      </c>
      <c r="AB66" s="67">
        <f t="shared" ref="AB66:AB84" si="35">B66+AA66</f>
        <v>220</v>
      </c>
    </row>
    <row r="67" spans="1:28" ht="15" customHeight="1" x14ac:dyDescent="0.25">
      <c r="A67" s="71">
        <v>1144</v>
      </c>
      <c r="B67" s="71">
        <v>200</v>
      </c>
      <c r="C67" s="68">
        <v>9.5299999999999994</v>
      </c>
      <c r="D67" s="68">
        <v>270.02999999999997</v>
      </c>
      <c r="E67" s="68">
        <v>211</v>
      </c>
      <c r="F67" s="68">
        <v>0</v>
      </c>
      <c r="G67" s="86">
        <f t="shared" si="26"/>
        <v>100.8</v>
      </c>
      <c r="H67" s="68">
        <v>0</v>
      </c>
      <c r="I67" s="86">
        <f t="shared" si="27"/>
        <v>214.24699999999999</v>
      </c>
      <c r="J67" s="72">
        <f t="shared" ref="J67:J84" si="36">IF(ABS(B67-B66)&lt;=50,1,0)</f>
        <v>1</v>
      </c>
      <c r="K67" s="72">
        <f t="shared" ref="K67:K84" si="37">IF(ABS((B67-B66))&lt;=50,1,IF((B67-B66)*(-1)&gt;=0,1,-1))</f>
        <v>1</v>
      </c>
      <c r="L67" s="72">
        <f t="shared" si="25"/>
        <v>1</v>
      </c>
      <c r="M67" s="72">
        <f t="shared" ca="1" si="28"/>
        <v>0</v>
      </c>
      <c r="N67" s="26"/>
      <c r="O67" s="26"/>
      <c r="P67" s="25"/>
      <c r="Q67" s="25"/>
      <c r="T67" s="22">
        <v>0</v>
      </c>
      <c r="U67" s="74">
        <f t="shared" si="29"/>
        <v>-200</v>
      </c>
      <c r="V67" s="70">
        <f t="shared" si="30"/>
        <v>-200</v>
      </c>
      <c r="W67" s="70"/>
      <c r="X67" s="70">
        <f t="shared" si="31"/>
        <v>219.84892992026857</v>
      </c>
      <c r="Y67" s="70">
        <f t="shared" si="32"/>
        <v>19.848929920268574</v>
      </c>
      <c r="Z67" s="70">
        <f t="shared" si="33"/>
        <v>20</v>
      </c>
      <c r="AA67" s="24">
        <f t="shared" si="34"/>
        <v>20</v>
      </c>
      <c r="AB67" s="67">
        <f t="shared" si="35"/>
        <v>220</v>
      </c>
    </row>
    <row r="68" spans="1:28" ht="15" customHeight="1" x14ac:dyDescent="0.25">
      <c r="A68" s="71">
        <v>984</v>
      </c>
      <c r="B68" s="71">
        <v>200</v>
      </c>
      <c r="C68" s="68">
        <v>8.1999999999999993</v>
      </c>
      <c r="D68" s="68">
        <v>270.12</v>
      </c>
      <c r="E68" s="68">
        <v>211</v>
      </c>
      <c r="F68" s="68">
        <v>0</v>
      </c>
      <c r="G68" s="86">
        <f t="shared" si="26"/>
        <v>106.18181818181819</v>
      </c>
      <c r="H68" s="68">
        <v>0</v>
      </c>
      <c r="I68" s="86">
        <f t="shared" si="27"/>
        <v>194.8909090909091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1</v>
      </c>
      <c r="N68" s="26"/>
      <c r="O68" s="26"/>
      <c r="P68" s="25"/>
      <c r="Q68" s="25"/>
      <c r="T68" s="22">
        <v>0</v>
      </c>
      <c r="U68" s="74">
        <f t="shared" si="29"/>
        <v>-200</v>
      </c>
      <c r="V68" s="70">
        <f t="shared" si="30"/>
        <v>-200</v>
      </c>
      <c r="W68" s="70"/>
      <c r="X68" s="70">
        <f t="shared" si="31"/>
        <v>219.84892992026857</v>
      </c>
      <c r="Y68" s="70">
        <f t="shared" si="32"/>
        <v>19.848929920268574</v>
      </c>
      <c r="Z68" s="70">
        <f t="shared" si="33"/>
        <v>20</v>
      </c>
      <c r="AA68" s="24">
        <f t="shared" si="34"/>
        <v>20</v>
      </c>
      <c r="AB68" s="67">
        <f t="shared" si="35"/>
        <v>220</v>
      </c>
    </row>
    <row r="69" spans="1:28" ht="15" customHeight="1" x14ac:dyDescent="0.25">
      <c r="A69" s="71">
        <v>1064</v>
      </c>
      <c r="B69" s="71">
        <v>200</v>
      </c>
      <c r="C69" s="68">
        <v>8.8699999999999992</v>
      </c>
      <c r="D69" s="68">
        <v>270.20999999999998</v>
      </c>
      <c r="E69" s="68">
        <v>211</v>
      </c>
      <c r="F69" s="68">
        <v>0</v>
      </c>
      <c r="G69" s="86">
        <f t="shared" si="26"/>
        <v>90.666666666666671</v>
      </c>
      <c r="H69" s="68">
        <v>0</v>
      </c>
      <c r="I69" s="86">
        <f t="shared" si="27"/>
        <v>178.59416666666667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1</v>
      </c>
      <c r="N69" s="26"/>
      <c r="O69" s="26"/>
      <c r="P69" s="25"/>
      <c r="Q69" s="25"/>
      <c r="T69" s="22">
        <v>0</v>
      </c>
      <c r="U69" s="74">
        <f t="shared" si="29"/>
        <v>-200</v>
      </c>
      <c r="V69" s="70">
        <f t="shared" si="30"/>
        <v>-200</v>
      </c>
      <c r="W69" s="70"/>
      <c r="X69" s="70">
        <f t="shared" si="31"/>
        <v>219.84892992026857</v>
      </c>
      <c r="Y69" s="70">
        <f t="shared" si="32"/>
        <v>19.848929920268574</v>
      </c>
      <c r="Z69" s="70">
        <f t="shared" si="33"/>
        <v>20</v>
      </c>
      <c r="AA69" s="24">
        <f t="shared" si="34"/>
        <v>20</v>
      </c>
      <c r="AB69" s="67">
        <f t="shared" si="35"/>
        <v>220</v>
      </c>
    </row>
    <row r="70" spans="1:28" ht="15" customHeight="1" x14ac:dyDescent="0.25">
      <c r="A70" s="71">
        <v>1088</v>
      </c>
      <c r="B70" s="71">
        <v>200</v>
      </c>
      <c r="C70" s="68">
        <v>9.07</v>
      </c>
      <c r="D70" s="68">
        <v>270.31</v>
      </c>
      <c r="E70" s="68">
        <v>211</v>
      </c>
      <c r="F70" s="68">
        <v>0</v>
      </c>
      <c r="G70" s="86">
        <f t="shared" si="26"/>
        <v>81.84615384615384</v>
      </c>
      <c r="H70" s="68">
        <v>0</v>
      </c>
      <c r="I70" s="86">
        <f t="shared" si="27"/>
        <v>164.84076923076921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25"/>
      <c r="T70" s="22">
        <v>0</v>
      </c>
      <c r="U70" s="74">
        <f t="shared" si="29"/>
        <v>-200</v>
      </c>
      <c r="V70" s="70">
        <f t="shared" si="30"/>
        <v>-200</v>
      </c>
      <c r="W70" s="70"/>
      <c r="X70" s="70">
        <f t="shared" si="31"/>
        <v>219.84892992026857</v>
      </c>
      <c r="Y70" s="70">
        <f t="shared" si="32"/>
        <v>19.848929920268574</v>
      </c>
      <c r="Z70" s="70">
        <f t="shared" si="33"/>
        <v>20</v>
      </c>
      <c r="AA70" s="24">
        <f t="shared" si="34"/>
        <v>20</v>
      </c>
      <c r="AB70" s="67">
        <f t="shared" si="35"/>
        <v>220</v>
      </c>
    </row>
    <row r="71" spans="1:28" ht="15" customHeight="1" x14ac:dyDescent="0.25">
      <c r="A71" s="71">
        <v>416</v>
      </c>
      <c r="B71" s="71">
        <v>200</v>
      </c>
      <c r="C71" s="68">
        <v>3.47</v>
      </c>
      <c r="D71" s="68">
        <v>270.33</v>
      </c>
      <c r="E71" s="68">
        <v>211</v>
      </c>
      <c r="F71" s="68">
        <v>0</v>
      </c>
      <c r="G71" s="86">
        <f t="shared" si="26"/>
        <v>124</v>
      </c>
      <c r="H71" s="68">
        <v>0</v>
      </c>
      <c r="I71" s="86">
        <f t="shared" si="27"/>
        <v>153.46642857142859</v>
      </c>
      <c r="J71" s="72">
        <f t="shared" si="36"/>
        <v>1</v>
      </c>
      <c r="K71" s="72">
        <f t="shared" si="37"/>
        <v>1</v>
      </c>
      <c r="L71" s="72">
        <f t="shared" ref="L71:L84" si="38">IF(OR(COUNTIF(K67:K71,1)=5,COUNTIF(K67:K71,-1)=5),1,0)</f>
        <v>1</v>
      </c>
      <c r="M71" s="72">
        <f t="shared" ca="1" si="28"/>
        <v>0</v>
      </c>
      <c r="N71" s="26"/>
      <c r="O71" s="26"/>
      <c r="P71" s="25"/>
      <c r="Q71" s="25"/>
      <c r="T71" s="22">
        <v>0</v>
      </c>
      <c r="U71" s="74">
        <f t="shared" si="29"/>
        <v>-200</v>
      </c>
      <c r="V71" s="70">
        <f t="shared" si="30"/>
        <v>-200</v>
      </c>
      <c r="W71" s="70"/>
      <c r="X71" s="70">
        <f t="shared" si="31"/>
        <v>219.84892992026857</v>
      </c>
      <c r="Y71" s="70">
        <f t="shared" si="32"/>
        <v>19.848929920268574</v>
      </c>
      <c r="Z71" s="70">
        <f t="shared" si="33"/>
        <v>20</v>
      </c>
      <c r="AA71" s="24">
        <f t="shared" si="34"/>
        <v>20</v>
      </c>
      <c r="AB71" s="67">
        <f t="shared" si="35"/>
        <v>220</v>
      </c>
    </row>
    <row r="72" spans="1:28" ht="15" customHeight="1" x14ac:dyDescent="0.25">
      <c r="A72" s="71">
        <v>1032</v>
      </c>
      <c r="B72" s="71">
        <v>200</v>
      </c>
      <c r="C72" s="68">
        <v>8.6</v>
      </c>
      <c r="D72" s="68">
        <v>270.42</v>
      </c>
      <c r="E72" s="68">
        <v>211</v>
      </c>
      <c r="F72" s="68">
        <v>0</v>
      </c>
      <c r="G72" s="86">
        <f t="shared" si="26"/>
        <v>74.666666666666671</v>
      </c>
      <c r="H72" s="68">
        <v>0</v>
      </c>
      <c r="I72" s="86">
        <f t="shared" si="27"/>
        <v>142.89333333333335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1</v>
      </c>
      <c r="N72" s="26"/>
      <c r="O72" s="26"/>
      <c r="P72" s="25"/>
      <c r="Q72" s="25"/>
      <c r="T72" s="22">
        <v>0</v>
      </c>
      <c r="U72" s="74">
        <f t="shared" si="29"/>
        <v>-200</v>
      </c>
      <c r="V72" s="70">
        <f t="shared" si="30"/>
        <v>-200</v>
      </c>
      <c r="W72" s="70"/>
      <c r="X72" s="70">
        <f t="shared" si="31"/>
        <v>219.84892992026857</v>
      </c>
      <c r="Y72" s="70">
        <f t="shared" si="32"/>
        <v>19.848929920268574</v>
      </c>
      <c r="Z72" s="70">
        <f t="shared" si="33"/>
        <v>20</v>
      </c>
      <c r="AA72" s="24">
        <f t="shared" si="34"/>
        <v>20</v>
      </c>
      <c r="AB72" s="67">
        <f t="shared" si="35"/>
        <v>220</v>
      </c>
    </row>
    <row r="73" spans="1:28" ht="15" customHeight="1" x14ac:dyDescent="0.25">
      <c r="A73" s="71">
        <v>416</v>
      </c>
      <c r="B73" s="71">
        <v>200</v>
      </c>
      <c r="C73" s="68">
        <v>3.47</v>
      </c>
      <c r="D73" s="68">
        <v>270.44</v>
      </c>
      <c r="E73" s="68">
        <v>211</v>
      </c>
      <c r="F73" s="68">
        <v>0</v>
      </c>
      <c r="G73" s="86">
        <f t="shared" si="26"/>
        <v>108.5</v>
      </c>
      <c r="H73" s="68">
        <v>0</v>
      </c>
      <c r="I73" s="86">
        <f t="shared" si="27"/>
        <v>134.28312500000001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0</v>
      </c>
      <c r="N73" s="26"/>
      <c r="O73" s="26"/>
      <c r="P73" s="25"/>
      <c r="Q73" s="25"/>
      <c r="T73" s="22">
        <v>0</v>
      </c>
      <c r="U73" s="74">
        <f t="shared" si="29"/>
        <v>-200</v>
      </c>
      <c r="V73" s="70">
        <f t="shared" si="30"/>
        <v>-200</v>
      </c>
      <c r="W73" s="70"/>
      <c r="X73" s="70">
        <f t="shared" si="31"/>
        <v>219.84892992026857</v>
      </c>
      <c r="Y73" s="70">
        <f t="shared" si="32"/>
        <v>19.848929920268574</v>
      </c>
      <c r="Z73" s="70">
        <f t="shared" si="33"/>
        <v>20</v>
      </c>
      <c r="AA73" s="24">
        <f t="shared" si="34"/>
        <v>20</v>
      </c>
      <c r="AB73" s="67">
        <f t="shared" si="35"/>
        <v>220</v>
      </c>
    </row>
    <row r="74" spans="1:28" ht="15" customHeight="1" x14ac:dyDescent="0.25">
      <c r="A74" s="71">
        <v>880</v>
      </c>
      <c r="B74" s="71">
        <v>200</v>
      </c>
      <c r="C74" s="68">
        <v>7.33</v>
      </c>
      <c r="D74" s="68">
        <v>270.52</v>
      </c>
      <c r="E74" s="68">
        <v>211</v>
      </c>
      <c r="F74" s="68">
        <v>0</v>
      </c>
      <c r="G74" s="86">
        <f t="shared" si="26"/>
        <v>74.82352941176471</v>
      </c>
      <c r="H74" s="68">
        <v>0</v>
      </c>
      <c r="I74" s="86">
        <f t="shared" si="27"/>
        <v>126.15705882352941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1</v>
      </c>
      <c r="N74" s="26"/>
      <c r="O74" s="26"/>
      <c r="P74" s="25"/>
      <c r="Q74" s="25"/>
      <c r="T74" s="22">
        <v>0</v>
      </c>
      <c r="U74" s="74">
        <f t="shared" si="29"/>
        <v>-200</v>
      </c>
      <c r="V74" s="70">
        <f t="shared" si="30"/>
        <v>-200</v>
      </c>
      <c r="W74" s="70"/>
      <c r="X74" s="70">
        <f t="shared" si="31"/>
        <v>219.84892992026857</v>
      </c>
      <c r="Y74" s="70">
        <f t="shared" si="32"/>
        <v>19.848929920268574</v>
      </c>
      <c r="Z74" s="70">
        <f t="shared" si="33"/>
        <v>20</v>
      </c>
      <c r="AA74" s="24">
        <f t="shared" si="34"/>
        <v>20</v>
      </c>
      <c r="AB74" s="67">
        <f t="shared" si="35"/>
        <v>220</v>
      </c>
    </row>
    <row r="75" spans="1:28" ht="15" customHeight="1" x14ac:dyDescent="0.25">
      <c r="A75" s="71">
        <v>792</v>
      </c>
      <c r="B75" s="71">
        <v>200</v>
      </c>
      <c r="C75" s="68">
        <v>6.6</v>
      </c>
      <c r="D75" s="68">
        <v>270.58</v>
      </c>
      <c r="E75" s="68">
        <v>211</v>
      </c>
      <c r="F75" s="68">
        <v>0</v>
      </c>
      <c r="G75" s="86">
        <f t="shared" si="26"/>
        <v>75.555555555555557</v>
      </c>
      <c r="H75" s="68">
        <v>0</v>
      </c>
      <c r="I75" s="86">
        <f t="shared" si="27"/>
        <v>119.1888888888889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0</v>
      </c>
      <c r="N75" s="26"/>
      <c r="O75" s="26"/>
      <c r="P75" s="25"/>
      <c r="Q75" s="25"/>
      <c r="T75" s="22">
        <v>0</v>
      </c>
      <c r="U75" s="74">
        <f t="shared" si="29"/>
        <v>-200</v>
      </c>
      <c r="V75" s="70">
        <f t="shared" si="30"/>
        <v>-200</v>
      </c>
      <c r="W75" s="70"/>
      <c r="X75" s="70">
        <f t="shared" si="31"/>
        <v>219.84892992026857</v>
      </c>
      <c r="Y75" s="70">
        <f t="shared" si="32"/>
        <v>19.848929920268574</v>
      </c>
      <c r="Z75" s="70">
        <f t="shared" si="33"/>
        <v>20</v>
      </c>
      <c r="AA75" s="24">
        <f t="shared" si="34"/>
        <v>20</v>
      </c>
      <c r="AB75" s="67">
        <f t="shared" si="35"/>
        <v>220</v>
      </c>
    </row>
    <row r="76" spans="1:28" ht="15" customHeight="1" x14ac:dyDescent="0.25">
      <c r="A76" s="71">
        <v>614</v>
      </c>
      <c r="B76" s="71">
        <v>200</v>
      </c>
      <c r="C76" s="68">
        <v>5.1100000000000003</v>
      </c>
      <c r="D76" s="68">
        <v>270.63</v>
      </c>
      <c r="E76" s="68">
        <v>211</v>
      </c>
      <c r="F76" s="68">
        <v>0</v>
      </c>
      <c r="G76" s="86">
        <f t="shared" si="26"/>
        <v>80.94736842105263</v>
      </c>
      <c r="H76" s="68">
        <v>0</v>
      </c>
      <c r="I76" s="86">
        <f t="shared" si="27"/>
        <v>112.99421052631578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0</v>
      </c>
      <c r="N76" s="26"/>
      <c r="O76" s="26"/>
      <c r="P76" s="25"/>
      <c r="Q76" s="25"/>
      <c r="T76" s="22">
        <v>0</v>
      </c>
      <c r="U76" s="74">
        <f t="shared" si="29"/>
        <v>-200</v>
      </c>
      <c r="V76" s="70">
        <f t="shared" si="30"/>
        <v>-200</v>
      </c>
      <c r="W76" s="70"/>
      <c r="X76" s="70">
        <f t="shared" si="31"/>
        <v>219.84892992026857</v>
      </c>
      <c r="Y76" s="70">
        <f t="shared" si="32"/>
        <v>19.848929920268574</v>
      </c>
      <c r="Z76" s="70">
        <f t="shared" si="33"/>
        <v>20</v>
      </c>
      <c r="AA76" s="24">
        <f t="shared" si="34"/>
        <v>20</v>
      </c>
      <c r="AB76" s="67">
        <f t="shared" si="35"/>
        <v>220</v>
      </c>
    </row>
    <row r="77" spans="1:28" ht="15" customHeight="1" x14ac:dyDescent="0.25">
      <c r="A77" s="71">
        <v>534</v>
      </c>
      <c r="B77" s="71">
        <v>200</v>
      </c>
      <c r="C77" s="68">
        <v>4.45</v>
      </c>
      <c r="D77" s="68">
        <v>270.66000000000003</v>
      </c>
      <c r="E77" s="68">
        <v>211</v>
      </c>
      <c r="F77" s="68">
        <v>0</v>
      </c>
      <c r="G77" s="86">
        <f t="shared" si="26"/>
        <v>80.900000000000006</v>
      </c>
      <c r="H77" s="68">
        <v>0</v>
      </c>
      <c r="I77" s="86">
        <f t="shared" si="27"/>
        <v>107.37750000000001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0</v>
      </c>
      <c r="N77" s="26"/>
      <c r="O77" s="26"/>
      <c r="P77" s="25"/>
      <c r="Q77" s="25"/>
      <c r="T77" s="22">
        <v>0</v>
      </c>
      <c r="U77" s="74">
        <f t="shared" si="29"/>
        <v>-200</v>
      </c>
      <c r="V77" s="70">
        <f t="shared" si="30"/>
        <v>-200</v>
      </c>
      <c r="W77" s="70"/>
      <c r="X77" s="70">
        <f t="shared" si="31"/>
        <v>219.84892992026857</v>
      </c>
      <c r="Y77" s="70">
        <f t="shared" si="32"/>
        <v>19.848929920268574</v>
      </c>
      <c r="Z77" s="70">
        <f t="shared" si="33"/>
        <v>20</v>
      </c>
      <c r="AA77" s="24">
        <f t="shared" si="34"/>
        <v>20</v>
      </c>
      <c r="AB77" s="67">
        <f t="shared" si="35"/>
        <v>220</v>
      </c>
    </row>
    <row r="78" spans="1:28" ht="15" customHeight="1" x14ac:dyDescent="0.25">
      <c r="A78" s="71">
        <v>600</v>
      </c>
      <c r="B78" s="71">
        <v>200</v>
      </c>
      <c r="C78" s="68">
        <v>5</v>
      </c>
      <c r="D78" s="68">
        <v>270.70999999999998</v>
      </c>
      <c r="E78" s="68">
        <v>211</v>
      </c>
      <c r="F78" s="68">
        <v>0</v>
      </c>
      <c r="G78" s="86">
        <f t="shared" si="26"/>
        <v>73.904761904761898</v>
      </c>
      <c r="H78" s="68">
        <v>0</v>
      </c>
      <c r="I78" s="86">
        <f t="shared" si="27"/>
        <v>102.23809523809524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1</v>
      </c>
      <c r="N78" s="26"/>
      <c r="O78" s="26"/>
      <c r="P78" s="25"/>
      <c r="Q78" s="25"/>
      <c r="T78" s="22">
        <v>0</v>
      </c>
      <c r="U78" s="74">
        <f t="shared" si="29"/>
        <v>-200</v>
      </c>
      <c r="V78" s="70">
        <f t="shared" si="30"/>
        <v>-200</v>
      </c>
      <c r="W78" s="70"/>
      <c r="X78" s="70">
        <f t="shared" si="31"/>
        <v>219.84892992026857</v>
      </c>
      <c r="Y78" s="70">
        <f t="shared" si="32"/>
        <v>19.848929920268574</v>
      </c>
      <c r="Z78" s="70">
        <f t="shared" si="33"/>
        <v>20</v>
      </c>
      <c r="AA78" s="24">
        <f t="shared" si="34"/>
        <v>20</v>
      </c>
      <c r="AB78" s="67">
        <f t="shared" si="35"/>
        <v>220</v>
      </c>
    </row>
    <row r="79" spans="1:28" ht="15" customHeight="1" x14ac:dyDescent="0.25">
      <c r="A79" s="71">
        <v>666</v>
      </c>
      <c r="B79" s="71">
        <v>200</v>
      </c>
      <c r="C79" s="68">
        <v>5.55</v>
      </c>
      <c r="D79" s="68">
        <v>270.76</v>
      </c>
      <c r="E79" s="68">
        <v>211</v>
      </c>
      <c r="F79" s="68">
        <v>0</v>
      </c>
      <c r="G79" s="86">
        <f t="shared" si="26"/>
        <v>67.545454545454547</v>
      </c>
      <c r="H79" s="68">
        <v>0</v>
      </c>
      <c r="I79" s="86">
        <f t="shared" si="27"/>
        <v>97.565909090909088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0</v>
      </c>
      <c r="N79" s="26"/>
      <c r="O79" s="26"/>
      <c r="P79" s="25"/>
      <c r="Q79" s="25"/>
      <c r="T79" s="22">
        <v>0</v>
      </c>
      <c r="U79" s="74">
        <f t="shared" si="29"/>
        <v>-200</v>
      </c>
      <c r="V79" s="70">
        <f t="shared" si="30"/>
        <v>-200</v>
      </c>
      <c r="W79" s="70"/>
      <c r="X79" s="70">
        <f t="shared" si="31"/>
        <v>219.84892992026857</v>
      </c>
      <c r="Y79" s="70">
        <f t="shared" si="32"/>
        <v>19.848929920268574</v>
      </c>
      <c r="Z79" s="70">
        <f t="shared" si="33"/>
        <v>20</v>
      </c>
      <c r="AA79" s="24">
        <f t="shared" si="34"/>
        <v>20</v>
      </c>
      <c r="AB79" s="67">
        <f t="shared" si="35"/>
        <v>220</v>
      </c>
    </row>
    <row r="80" spans="1:28" ht="15" customHeight="1" x14ac:dyDescent="0.25">
      <c r="A80" s="71">
        <v>826</v>
      </c>
      <c r="B80" s="71">
        <v>200</v>
      </c>
      <c r="C80" s="68">
        <v>6.89</v>
      </c>
      <c r="D80" s="68">
        <v>270.83</v>
      </c>
      <c r="E80" s="68">
        <v>211</v>
      </c>
      <c r="F80" s="68">
        <v>0</v>
      </c>
      <c r="G80" s="86">
        <f t="shared" si="26"/>
        <v>57.652173913043477</v>
      </c>
      <c r="H80" s="68">
        <v>0</v>
      </c>
      <c r="I80" s="86">
        <f t="shared" si="27"/>
        <v>93.265652173913054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0</v>
      </c>
      <c r="N80" s="26"/>
      <c r="O80" s="26"/>
      <c r="P80" s="25"/>
      <c r="Q80" s="25"/>
      <c r="T80" s="22">
        <v>0</v>
      </c>
      <c r="U80" s="74">
        <f t="shared" si="29"/>
        <v>-200</v>
      </c>
      <c r="V80" s="70">
        <f t="shared" si="30"/>
        <v>-200</v>
      </c>
      <c r="W80" s="70"/>
      <c r="X80" s="70">
        <f t="shared" si="31"/>
        <v>219.84892992026857</v>
      </c>
      <c r="Y80" s="70">
        <f t="shared" si="32"/>
        <v>19.848929920268574</v>
      </c>
      <c r="Z80" s="70">
        <f t="shared" si="33"/>
        <v>20</v>
      </c>
      <c r="AA80" s="24">
        <f t="shared" si="34"/>
        <v>20</v>
      </c>
      <c r="AB80" s="67">
        <f t="shared" si="35"/>
        <v>220</v>
      </c>
    </row>
    <row r="81" spans="1:28" ht="15" customHeight="1" x14ac:dyDescent="0.25">
      <c r="A81" s="71">
        <v>496</v>
      </c>
      <c r="B81" s="71">
        <v>200</v>
      </c>
      <c r="C81" s="68">
        <v>4.13</v>
      </c>
      <c r="D81" s="68">
        <v>270.86</v>
      </c>
      <c r="E81" s="68">
        <v>211</v>
      </c>
      <c r="F81" s="68">
        <v>0</v>
      </c>
      <c r="G81" s="86">
        <f t="shared" si="26"/>
        <v>69</v>
      </c>
      <c r="H81" s="68">
        <v>0</v>
      </c>
      <c r="I81" s="86">
        <f t="shared" si="27"/>
        <v>89.494583333333324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0</v>
      </c>
      <c r="N81" s="26"/>
      <c r="O81" s="26"/>
      <c r="P81" s="25"/>
      <c r="Q81" s="25"/>
      <c r="T81" s="22">
        <v>0</v>
      </c>
      <c r="U81" s="74">
        <f t="shared" si="29"/>
        <v>-200</v>
      </c>
      <c r="V81" s="70">
        <f t="shared" si="30"/>
        <v>-200</v>
      </c>
      <c r="W81" s="70"/>
      <c r="X81" s="70">
        <f t="shared" si="31"/>
        <v>219.84892992026857</v>
      </c>
      <c r="Y81" s="70">
        <f t="shared" si="32"/>
        <v>19.848929920268574</v>
      </c>
      <c r="Z81" s="70">
        <f t="shared" si="33"/>
        <v>20</v>
      </c>
      <c r="AA81" s="24">
        <f t="shared" si="34"/>
        <v>20</v>
      </c>
      <c r="AB81" s="67">
        <f t="shared" si="35"/>
        <v>220</v>
      </c>
    </row>
    <row r="82" spans="1:28" ht="15" customHeight="1" x14ac:dyDescent="0.25">
      <c r="A82" s="71">
        <v>934</v>
      </c>
      <c r="B82" s="71">
        <v>200</v>
      </c>
      <c r="C82" s="68">
        <v>7.78</v>
      </c>
      <c r="D82" s="68">
        <v>270.94</v>
      </c>
      <c r="E82" s="68">
        <v>211</v>
      </c>
      <c r="F82" s="68">
        <v>0</v>
      </c>
      <c r="G82" s="86">
        <f t="shared" si="26"/>
        <v>48.72</v>
      </c>
      <c r="H82" s="68">
        <v>0</v>
      </c>
      <c r="I82" s="86">
        <f t="shared" si="27"/>
        <v>85.768799999999999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1</v>
      </c>
      <c r="N82" s="26"/>
      <c r="O82" s="26"/>
      <c r="P82" s="25"/>
      <c r="Q82" s="25"/>
      <c r="T82" s="22">
        <v>0</v>
      </c>
      <c r="U82" s="74">
        <f t="shared" si="29"/>
        <v>-200</v>
      </c>
      <c r="V82" s="70">
        <f t="shared" si="30"/>
        <v>-200</v>
      </c>
      <c r="W82" s="70"/>
      <c r="X82" s="70">
        <f t="shared" si="31"/>
        <v>219.84892992026857</v>
      </c>
      <c r="Y82" s="70">
        <f t="shared" si="32"/>
        <v>19.848929920268574</v>
      </c>
      <c r="Z82" s="70">
        <f t="shared" si="33"/>
        <v>20</v>
      </c>
      <c r="AA82" s="24">
        <f t="shared" si="34"/>
        <v>20</v>
      </c>
      <c r="AB82" s="67">
        <f t="shared" si="35"/>
        <v>220</v>
      </c>
    </row>
    <row r="83" spans="1:28" ht="15" customHeight="1" x14ac:dyDescent="0.25">
      <c r="A83" s="71">
        <v>1254</v>
      </c>
      <c r="B83" s="71">
        <v>200</v>
      </c>
      <c r="C83" s="68">
        <v>10.45</v>
      </c>
      <c r="D83" s="68">
        <v>271.05</v>
      </c>
      <c r="E83" s="68">
        <v>211</v>
      </c>
      <c r="F83" s="68">
        <v>0</v>
      </c>
      <c r="G83" s="86">
        <f t="shared" si="26"/>
        <v>34.53846153846154</v>
      </c>
      <c r="H83" s="68">
        <v>0</v>
      </c>
      <c r="I83" s="86">
        <f t="shared" si="27"/>
        <v>82.367307692307705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0</v>
      </c>
      <c r="N83" s="26"/>
      <c r="O83" s="26"/>
      <c r="P83" s="25"/>
      <c r="Q83" s="25"/>
      <c r="T83" s="22">
        <v>0</v>
      </c>
      <c r="U83" s="74">
        <f t="shared" si="29"/>
        <v>-200</v>
      </c>
      <c r="V83" s="70">
        <f t="shared" si="30"/>
        <v>-200</v>
      </c>
      <c r="W83" s="70"/>
      <c r="X83" s="70">
        <f t="shared" si="31"/>
        <v>219.84892992026857</v>
      </c>
      <c r="Y83" s="70">
        <f t="shared" si="32"/>
        <v>19.848929920268574</v>
      </c>
      <c r="Z83" s="70">
        <f t="shared" si="33"/>
        <v>20</v>
      </c>
      <c r="AA83" s="24">
        <f t="shared" si="34"/>
        <v>20</v>
      </c>
      <c r="AB83" s="67">
        <f t="shared" si="35"/>
        <v>220</v>
      </c>
    </row>
    <row r="84" spans="1:28" ht="15" customHeight="1" x14ac:dyDescent="0.25">
      <c r="A84" s="71">
        <v>368</v>
      </c>
      <c r="B84" s="71">
        <v>200</v>
      </c>
      <c r="C84" s="68">
        <v>3.07</v>
      </c>
      <c r="D84" s="68">
        <v>271.07</v>
      </c>
      <c r="E84" s="68">
        <v>211</v>
      </c>
      <c r="F84" s="68">
        <v>0</v>
      </c>
      <c r="G84" s="86">
        <f t="shared" si="26"/>
        <v>66.074074074074076</v>
      </c>
      <c r="H84" s="68">
        <v>0</v>
      </c>
      <c r="I84" s="86">
        <f t="shared" si="27"/>
        <v>79.589999999999989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0</v>
      </c>
      <c r="N84" s="26"/>
      <c r="O84" s="26"/>
      <c r="P84" s="25"/>
      <c r="Q84" s="25"/>
      <c r="T84" s="22">
        <v>0</v>
      </c>
      <c r="U84" s="74">
        <f t="shared" si="29"/>
        <v>-200</v>
      </c>
      <c r="V84" s="70">
        <f t="shared" si="30"/>
        <v>-200</v>
      </c>
      <c r="W84" s="70"/>
      <c r="X84" s="70">
        <f t="shared" si="31"/>
        <v>219.84892992026857</v>
      </c>
      <c r="Y84" s="70">
        <f t="shared" si="32"/>
        <v>19.848929920268574</v>
      </c>
      <c r="Z84" s="70">
        <f t="shared" si="33"/>
        <v>20</v>
      </c>
      <c r="AA84" s="24">
        <f t="shared" si="34"/>
        <v>20</v>
      </c>
      <c r="AB84" s="67">
        <f t="shared" si="35"/>
        <v>220</v>
      </c>
    </row>
    <row r="85" spans="1:28" ht="15" customHeight="1" x14ac:dyDescent="0.25">
      <c r="A85" s="71"/>
      <c r="B85" s="71"/>
      <c r="C85" s="68"/>
      <c r="D85" s="68"/>
      <c r="E85" s="68"/>
      <c r="F85" s="68"/>
      <c r="G85" s="68"/>
      <c r="H85" s="68"/>
      <c r="I85" s="68"/>
      <c r="J85" s="72"/>
      <c r="K85" s="72"/>
      <c r="L85" s="72"/>
      <c r="M85" s="72"/>
      <c r="N85" s="26"/>
      <c r="O85" s="26"/>
      <c r="P85" s="25"/>
      <c r="Q85" s="25"/>
      <c r="U85" s="74"/>
      <c r="V85" s="70"/>
      <c r="W85" s="70"/>
      <c r="X85" s="70"/>
      <c r="Y85" s="70"/>
      <c r="Z85" s="70"/>
      <c r="AA85" s="24"/>
    </row>
    <row r="86" spans="1:28" ht="15" customHeight="1" x14ac:dyDescent="0.25">
      <c r="A86" s="71"/>
      <c r="B86" s="71"/>
      <c r="C86" s="68"/>
      <c r="D86" s="68"/>
      <c r="E86" s="68"/>
      <c r="F86" s="68"/>
      <c r="G86" s="68"/>
      <c r="H86" s="68"/>
      <c r="I86" s="68"/>
      <c r="J86" s="72"/>
      <c r="K86" s="72"/>
      <c r="L86" s="72"/>
      <c r="M86" s="72"/>
      <c r="N86" s="26"/>
      <c r="O86" s="26"/>
      <c r="P86" s="25"/>
      <c r="Q86" s="25"/>
      <c r="U86" s="74"/>
      <c r="V86" s="70"/>
      <c r="W86" s="70"/>
      <c r="X86" s="70"/>
      <c r="Y86" s="70"/>
      <c r="Z86" s="70"/>
      <c r="AA86" s="24"/>
    </row>
    <row r="87" spans="1:28" ht="15" customHeight="1" x14ac:dyDescent="0.25">
      <c r="A87" s="71"/>
      <c r="B87" s="71"/>
      <c r="C87" s="68"/>
      <c r="D87" s="68"/>
      <c r="E87" s="68"/>
      <c r="F87" s="68"/>
      <c r="G87" s="68"/>
      <c r="H87" s="68"/>
      <c r="I87" s="68"/>
      <c r="J87" s="72"/>
      <c r="K87" s="72"/>
      <c r="L87" s="72"/>
      <c r="M87" s="72"/>
      <c r="N87" s="26"/>
      <c r="O87" s="26"/>
      <c r="P87" s="25"/>
      <c r="Q87" s="25"/>
      <c r="U87" s="74"/>
      <c r="V87" s="70"/>
      <c r="W87" s="70"/>
      <c r="X87" s="70"/>
      <c r="Y87" s="70"/>
      <c r="Z87" s="70"/>
      <c r="AA87" s="24"/>
    </row>
    <row r="88" spans="1:28" ht="15" customHeight="1" x14ac:dyDescent="0.25">
      <c r="A88" s="71"/>
      <c r="B88" s="71"/>
      <c r="C88" s="68"/>
      <c r="D88" s="68"/>
      <c r="E88" s="68"/>
      <c r="F88" s="68"/>
      <c r="G88" s="68"/>
      <c r="H88" s="68"/>
      <c r="I88" s="68"/>
      <c r="J88" s="72"/>
      <c r="K88" s="72"/>
      <c r="L88" s="72"/>
      <c r="M88" s="72"/>
      <c r="N88" s="26"/>
      <c r="O88" s="26"/>
      <c r="P88" s="25"/>
      <c r="Q88" s="25"/>
      <c r="U88" s="74"/>
      <c r="V88" s="70"/>
      <c r="W88" s="70"/>
      <c r="X88" s="70"/>
      <c r="Y88" s="70"/>
      <c r="Z88" s="70"/>
      <c r="AA88" s="24"/>
    </row>
    <row r="89" spans="1:28" ht="15" customHeight="1" x14ac:dyDescent="0.25">
      <c r="A89" s="71"/>
      <c r="B89" s="71"/>
      <c r="C89" s="68"/>
      <c r="D89" s="68"/>
      <c r="E89" s="68"/>
      <c r="F89" s="68"/>
      <c r="G89" s="68"/>
      <c r="H89" s="68"/>
      <c r="I89" s="68"/>
      <c r="J89" s="72"/>
      <c r="K89" s="72"/>
      <c r="L89" s="72"/>
      <c r="M89" s="72"/>
      <c r="N89" s="26"/>
      <c r="O89" s="26"/>
      <c r="P89" s="25"/>
      <c r="Q89" s="25"/>
      <c r="U89" s="74"/>
      <c r="V89" s="70"/>
      <c r="W89" s="70"/>
      <c r="X89" s="70"/>
      <c r="Y89" s="70"/>
      <c r="Z89" s="70"/>
      <c r="AA89" s="24"/>
    </row>
    <row r="90" spans="1:28" ht="15" customHeight="1" x14ac:dyDescent="0.25">
      <c r="A90" s="71"/>
      <c r="B90" s="71"/>
      <c r="C90" s="68"/>
      <c r="D90" s="68"/>
      <c r="E90" s="68"/>
      <c r="F90" s="68"/>
      <c r="G90" s="68"/>
      <c r="H90" s="68"/>
      <c r="I90" s="68"/>
      <c r="J90" s="72"/>
      <c r="K90" s="72"/>
      <c r="L90" s="72"/>
      <c r="M90" s="72"/>
      <c r="N90" s="26"/>
      <c r="O90" s="26"/>
      <c r="P90" s="25"/>
      <c r="Q90" s="25"/>
      <c r="U90" s="74"/>
      <c r="V90" s="70"/>
      <c r="W90" s="70"/>
      <c r="X90" s="70"/>
      <c r="Y90" s="70"/>
      <c r="Z90" s="70"/>
      <c r="AA90" s="24"/>
    </row>
    <row r="91" spans="1:28" ht="15" customHeight="1" x14ac:dyDescent="0.25">
      <c r="A91" s="71"/>
      <c r="B91" s="71"/>
      <c r="C91" s="68"/>
      <c r="D91" s="68"/>
      <c r="E91" s="68"/>
      <c r="F91" s="68"/>
      <c r="G91" s="68"/>
      <c r="H91" s="68"/>
      <c r="I91" s="68"/>
      <c r="J91" s="72"/>
      <c r="K91" s="72"/>
      <c r="L91" s="72"/>
      <c r="M91" s="72"/>
      <c r="N91" s="26"/>
      <c r="O91" s="26"/>
      <c r="P91" s="25"/>
      <c r="Q91" s="25"/>
      <c r="U91" s="74"/>
      <c r="V91" s="70"/>
      <c r="W91" s="70"/>
      <c r="X91" s="70"/>
      <c r="Y91" s="70"/>
      <c r="Z91" s="70"/>
      <c r="AA91" s="24"/>
    </row>
    <row r="92" spans="1:28" ht="15" customHeight="1" x14ac:dyDescent="0.25">
      <c r="A92" s="71"/>
      <c r="B92" s="71"/>
      <c r="C92" s="68"/>
      <c r="D92" s="68"/>
      <c r="E92" s="68"/>
      <c r="F92" s="68"/>
      <c r="G92" s="68"/>
      <c r="H92" s="68"/>
      <c r="I92" s="68"/>
      <c r="J92" s="72"/>
      <c r="K92" s="72"/>
      <c r="L92" s="72"/>
      <c r="M92" s="72"/>
      <c r="N92" s="26"/>
      <c r="O92" s="26"/>
      <c r="P92" s="25"/>
      <c r="Q92" s="25"/>
      <c r="U92" s="74"/>
      <c r="V92" s="70"/>
      <c r="W92" s="70"/>
      <c r="X92" s="70"/>
      <c r="Y92" s="70"/>
      <c r="Z92" s="70"/>
      <c r="AA92" s="24"/>
    </row>
    <row r="93" spans="1:28" ht="15" customHeight="1" x14ac:dyDescent="0.25">
      <c r="A93" s="71"/>
      <c r="B93" s="71"/>
      <c r="C93" s="68"/>
      <c r="D93" s="68"/>
      <c r="E93" s="68"/>
      <c r="F93" s="68"/>
      <c r="G93" s="68"/>
      <c r="H93" s="68"/>
      <c r="I93" s="68"/>
      <c r="J93" s="72"/>
      <c r="K93" s="72"/>
      <c r="L93" s="72"/>
      <c r="M93" s="72"/>
      <c r="N93" s="26"/>
      <c r="O93" s="26"/>
      <c r="P93" s="25"/>
      <c r="Q93" s="25"/>
      <c r="U93" s="74"/>
      <c r="V93" s="70"/>
      <c r="W93" s="70"/>
      <c r="X93" s="70"/>
      <c r="Y93" s="70"/>
      <c r="Z93" s="70"/>
      <c r="AA93" s="24"/>
    </row>
    <row r="94" spans="1:28" ht="15" customHeight="1" x14ac:dyDescent="0.25">
      <c r="A94" s="71"/>
      <c r="B94" s="71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N94" s="26"/>
      <c r="O94" s="26"/>
      <c r="P94" s="25"/>
      <c r="Q94" s="25"/>
      <c r="U94" s="74"/>
      <c r="V94" s="70"/>
      <c r="W94" s="70"/>
      <c r="X94" s="70"/>
      <c r="Y94" s="70"/>
      <c r="Z94" s="70"/>
      <c r="AA94" s="24"/>
    </row>
    <row r="95" spans="1:28" ht="15" customHeight="1" x14ac:dyDescent="0.25">
      <c r="A95" s="71"/>
      <c r="B95" s="71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N95" s="26"/>
      <c r="O95" s="26"/>
      <c r="P95" s="25"/>
      <c r="Q95" s="25"/>
      <c r="U95" s="74"/>
      <c r="V95" s="70"/>
      <c r="W95" s="70"/>
      <c r="X95" s="70"/>
      <c r="Y95" s="70"/>
      <c r="Z95" s="70"/>
      <c r="AA95" s="24"/>
    </row>
    <row r="96" spans="1:28" ht="15" customHeight="1" x14ac:dyDescent="0.25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N96" s="26"/>
      <c r="O96" s="26"/>
      <c r="P96" s="25"/>
      <c r="Q96" s="25"/>
      <c r="U96" s="74"/>
      <c r="V96" s="70"/>
      <c r="W96" s="70"/>
      <c r="X96" s="70"/>
      <c r="Y96" s="70"/>
      <c r="Z96" s="70"/>
      <c r="AA96" s="24"/>
    </row>
    <row r="97" spans="1:27" ht="15" customHeight="1" x14ac:dyDescent="0.25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N97" s="26"/>
      <c r="O97" s="26"/>
      <c r="P97" s="25"/>
      <c r="Q97" s="25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71"/>
      <c r="B98" s="71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N98" s="26"/>
      <c r="O98" s="26"/>
      <c r="P98" s="25"/>
      <c r="Q98" s="25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6"/>
      <c r="O99" s="26"/>
      <c r="P99" s="25"/>
      <c r="Q99" s="25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71"/>
      <c r="B100" s="71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N100" s="26"/>
      <c r="O100" s="26"/>
      <c r="P100" s="25"/>
      <c r="Q100" s="25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71"/>
      <c r="B101" s="71"/>
      <c r="C101" s="68"/>
      <c r="D101" s="68"/>
      <c r="E101" s="68"/>
      <c r="F101" s="68"/>
      <c r="G101" s="68"/>
      <c r="H101" s="68"/>
      <c r="I101" s="68"/>
      <c r="J101" s="72"/>
      <c r="K101" s="72"/>
      <c r="L101" s="72"/>
      <c r="M101" s="72"/>
      <c r="N101" s="26"/>
      <c r="O101" s="26"/>
      <c r="P101" s="25"/>
      <c r="Q101" s="25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71"/>
      <c r="B102" s="71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N102" s="26"/>
      <c r="O102" s="26"/>
      <c r="P102" s="25"/>
      <c r="Q102" s="25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71"/>
      <c r="B103" s="71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N103" s="26"/>
      <c r="O103" s="26"/>
      <c r="P103" s="25"/>
      <c r="Q103" s="25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71"/>
      <c r="B104" s="71"/>
      <c r="C104" s="68"/>
      <c r="D104" s="68"/>
      <c r="E104" s="68"/>
      <c r="F104" s="68"/>
      <c r="G104" s="68"/>
      <c r="H104" s="68"/>
      <c r="I104" s="68"/>
      <c r="J104" s="72"/>
      <c r="K104" s="72"/>
      <c r="L104" s="72"/>
      <c r="M104" s="72"/>
      <c r="N104" s="26"/>
      <c r="O104" s="26"/>
      <c r="P104" s="25"/>
      <c r="Q104" s="25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71"/>
      <c r="B105" s="71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N105" s="26"/>
      <c r="O105" s="26"/>
      <c r="P105" s="25"/>
      <c r="Q105" s="25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71"/>
      <c r="B106" s="71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N106" s="26"/>
      <c r="O106" s="26"/>
      <c r="P106" s="25"/>
      <c r="Q106" s="25"/>
      <c r="U106" s="74"/>
      <c r="V106" s="70"/>
      <c r="W106" s="70"/>
      <c r="X106" s="70"/>
      <c r="Y106" s="70"/>
      <c r="Z106" s="70"/>
      <c r="AA106" s="24"/>
    </row>
    <row r="107" spans="1:27" ht="15" customHeight="1" x14ac:dyDescent="0.25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6"/>
      <c r="O107" s="26"/>
      <c r="P107" s="25"/>
      <c r="Q107" s="25"/>
      <c r="U107" s="74"/>
      <c r="V107" s="70"/>
      <c r="W107" s="70"/>
      <c r="X107" s="70"/>
      <c r="Y107" s="70"/>
      <c r="Z107" s="70"/>
      <c r="AA107" s="24"/>
    </row>
    <row r="108" spans="1:27" ht="15" customHeight="1" x14ac:dyDescent="0.25">
      <c r="A108" s="71"/>
      <c r="B108" s="71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6"/>
      <c r="O108" s="26"/>
      <c r="P108" s="25"/>
      <c r="Q108" s="25"/>
      <c r="U108" s="74"/>
      <c r="V108" s="70"/>
      <c r="W108" s="70"/>
      <c r="X108" s="70"/>
      <c r="Y108" s="70"/>
      <c r="Z108" s="70"/>
      <c r="AA108" s="24"/>
    </row>
    <row r="109" spans="1:27" ht="15" customHeight="1" x14ac:dyDescent="0.25">
      <c r="A109" s="71"/>
      <c r="B109" s="71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6"/>
      <c r="O109" s="26"/>
      <c r="P109" s="25"/>
      <c r="Q109" s="25"/>
      <c r="U109" s="74"/>
      <c r="V109" s="70"/>
      <c r="W109" s="70"/>
      <c r="X109" s="70"/>
      <c r="Y109" s="70"/>
      <c r="Z109" s="70"/>
      <c r="AA109" s="24"/>
    </row>
    <row r="110" spans="1:27" ht="15" customHeight="1" x14ac:dyDescent="0.25">
      <c r="A110" s="71"/>
      <c r="B110" s="71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6"/>
      <c r="O110" s="26"/>
      <c r="P110" s="25"/>
      <c r="Q110" s="25"/>
      <c r="U110" s="74"/>
      <c r="V110" s="70"/>
      <c r="W110" s="70"/>
      <c r="X110" s="70"/>
      <c r="Y110" s="70"/>
      <c r="Z110" s="70"/>
      <c r="AA110" s="24"/>
    </row>
    <row r="111" spans="1:27" ht="15" customHeight="1" x14ac:dyDescent="0.25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6"/>
      <c r="O111" s="26"/>
      <c r="P111" s="25"/>
      <c r="Q111" s="25"/>
      <c r="U111" s="74"/>
      <c r="V111" s="70"/>
      <c r="W111" s="70"/>
      <c r="X111" s="70"/>
      <c r="Y111" s="70"/>
      <c r="Z111" s="70"/>
      <c r="AA111" s="24"/>
    </row>
    <row r="112" spans="1:27" ht="15" customHeight="1" x14ac:dyDescent="0.25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6"/>
      <c r="O112" s="26"/>
      <c r="P112" s="25"/>
      <c r="Q112" s="25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5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6"/>
      <c r="O113" s="26"/>
      <c r="P113" s="25"/>
      <c r="Q113" s="25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5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6"/>
      <c r="O114" s="26"/>
      <c r="P114" s="25"/>
      <c r="Q114" s="25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6"/>
      <c r="O115" s="26"/>
      <c r="P115" s="25"/>
      <c r="Q115" s="25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6"/>
      <c r="O116" s="26"/>
      <c r="P116" s="25"/>
      <c r="Q116" s="25"/>
      <c r="U116" s="74"/>
      <c r="V116" s="70"/>
      <c r="W116" s="70"/>
      <c r="X116" s="70"/>
      <c r="Y116" s="70"/>
      <c r="Z116" s="70"/>
      <c r="AA116" s="24"/>
    </row>
    <row r="117" spans="1:27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6"/>
      <c r="O117" s="26"/>
      <c r="P117" s="25"/>
      <c r="Q117" s="25"/>
      <c r="U117" s="74"/>
      <c r="V117" s="70"/>
      <c r="W117" s="70"/>
      <c r="X117" s="70"/>
      <c r="Y117" s="70"/>
      <c r="Z117" s="70"/>
      <c r="AA117" s="24"/>
    </row>
    <row r="118" spans="1:27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6"/>
      <c r="O118" s="26"/>
      <c r="P118" s="25"/>
      <c r="Q118" s="25"/>
      <c r="U118" s="74"/>
      <c r="V118" s="70"/>
      <c r="W118" s="70"/>
      <c r="X118" s="70"/>
      <c r="Y118" s="70"/>
      <c r="Z118" s="70"/>
      <c r="AA118" s="24"/>
    </row>
    <row r="119" spans="1:27" ht="15" customHeight="1" x14ac:dyDescent="0.25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6"/>
      <c r="O119" s="26"/>
      <c r="P119" s="25"/>
      <c r="Q119" s="25"/>
      <c r="U119" s="74"/>
      <c r="V119" s="70"/>
      <c r="W119" s="70"/>
      <c r="X119" s="70"/>
      <c r="Y119" s="70"/>
      <c r="Z119" s="70"/>
      <c r="AA119" s="24"/>
    </row>
    <row r="120" spans="1:27" ht="15" customHeight="1" x14ac:dyDescent="0.25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6"/>
      <c r="O120" s="26"/>
      <c r="P120" s="25"/>
      <c r="Q120" s="25"/>
      <c r="U120" s="74"/>
      <c r="V120" s="70"/>
      <c r="W120" s="70"/>
      <c r="X120" s="70"/>
      <c r="Y120" s="70"/>
      <c r="Z120" s="70"/>
      <c r="AA120" s="24"/>
    </row>
    <row r="121" spans="1:27" ht="15" customHeight="1" x14ac:dyDescent="0.25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6"/>
      <c r="O121" s="26"/>
      <c r="P121" s="25"/>
      <c r="Q121" s="25"/>
      <c r="U121" s="74"/>
      <c r="V121" s="70"/>
      <c r="W121" s="70"/>
      <c r="X121" s="70"/>
      <c r="Y121" s="70"/>
      <c r="Z121" s="70"/>
      <c r="AA121" s="24"/>
    </row>
    <row r="122" spans="1:27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6"/>
      <c r="O122" s="26"/>
      <c r="P122" s="25"/>
      <c r="Q122" s="25"/>
      <c r="U122" s="74"/>
      <c r="V122" s="70"/>
      <c r="W122" s="70"/>
      <c r="X122" s="70"/>
      <c r="Y122" s="70"/>
      <c r="Z122" s="70"/>
      <c r="AA122" s="24"/>
    </row>
    <row r="123" spans="1:27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6"/>
      <c r="O123" s="26"/>
      <c r="P123" s="25"/>
      <c r="Q123" s="25"/>
      <c r="U123" s="74"/>
      <c r="V123" s="70"/>
      <c r="W123" s="70"/>
      <c r="X123" s="70"/>
      <c r="Y123" s="70"/>
      <c r="Z123" s="70"/>
      <c r="AA123" s="24"/>
    </row>
    <row r="124" spans="1:27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6"/>
      <c r="O124" s="26"/>
      <c r="P124" s="25"/>
      <c r="Q124" s="25"/>
      <c r="U124" s="74"/>
      <c r="V124" s="70"/>
      <c r="W124" s="70"/>
      <c r="X124" s="70"/>
      <c r="Y124" s="70"/>
      <c r="Z124" s="70"/>
      <c r="AA124" s="24"/>
    </row>
    <row r="125" spans="1:27" ht="15" customHeight="1" x14ac:dyDescent="0.25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6"/>
      <c r="O125" s="26"/>
      <c r="P125" s="25"/>
      <c r="Q125" s="25"/>
      <c r="U125" s="74"/>
      <c r="V125" s="70"/>
      <c r="W125" s="70"/>
      <c r="X125" s="70"/>
      <c r="Y125" s="70"/>
      <c r="Z125" s="70"/>
      <c r="AA125" s="24"/>
    </row>
    <row r="126" spans="1:27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6"/>
      <c r="O126" s="26"/>
      <c r="P126" s="25"/>
      <c r="Q126" s="25"/>
      <c r="U126" s="74"/>
      <c r="V126" s="70"/>
      <c r="W126" s="70"/>
      <c r="X126" s="70"/>
      <c r="Y126" s="70"/>
      <c r="Z126" s="70"/>
      <c r="AA126" s="24"/>
    </row>
    <row r="127" spans="1:27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6"/>
      <c r="O127" s="26"/>
      <c r="P127" s="25"/>
      <c r="Q127" s="25"/>
      <c r="U127" s="74"/>
      <c r="V127" s="70"/>
      <c r="W127" s="70"/>
      <c r="X127" s="70"/>
      <c r="Y127" s="70"/>
      <c r="Z127" s="70"/>
      <c r="AA127" s="24"/>
    </row>
    <row r="128" spans="1:27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6"/>
      <c r="O128" s="26"/>
      <c r="P128" s="25"/>
      <c r="Q128" s="25"/>
      <c r="U128" s="74"/>
      <c r="V128" s="70"/>
      <c r="W128" s="70"/>
      <c r="X128" s="70"/>
      <c r="Y128" s="70"/>
      <c r="Z128" s="70"/>
      <c r="AA128" s="24"/>
    </row>
    <row r="129" spans="1:2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  <c r="U134" s="74"/>
      <c r="V134" s="70"/>
      <c r="W134" s="70"/>
      <c r="X134" s="70"/>
      <c r="Y134" s="70"/>
      <c r="Z134" s="70"/>
      <c r="AA134" s="24"/>
    </row>
    <row r="135" spans="1:2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  <c r="U135" s="74"/>
      <c r="V135" s="70"/>
      <c r="W135" s="70"/>
      <c r="X135" s="70"/>
      <c r="Y135" s="70"/>
      <c r="Z135" s="70"/>
      <c r="AA135" s="24"/>
    </row>
    <row r="136" spans="1:2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  <c r="U136" s="74"/>
      <c r="V136" s="70"/>
      <c r="W136" s="70"/>
      <c r="X136" s="70"/>
      <c r="Y136" s="70"/>
      <c r="Z136" s="70"/>
      <c r="AA136" s="24"/>
    </row>
    <row r="137" spans="1:27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  <c r="U137" s="74"/>
      <c r="V137" s="70"/>
      <c r="W137" s="70"/>
      <c r="X137" s="70"/>
      <c r="Y137" s="70"/>
      <c r="Z137" s="70"/>
      <c r="AA137" s="24"/>
    </row>
    <row r="138" spans="1:2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  <c r="U138" s="74"/>
      <c r="V138" s="70"/>
      <c r="W138" s="70"/>
      <c r="X138" s="70"/>
      <c r="Y138" s="70"/>
      <c r="Z138" s="70"/>
      <c r="AA138" s="24"/>
    </row>
    <row r="139" spans="1:2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  <c r="U139" s="74"/>
      <c r="V139" s="70"/>
      <c r="W139" s="70"/>
      <c r="X139" s="70"/>
      <c r="Y139" s="70"/>
      <c r="Z139" s="70"/>
      <c r="AA139" s="24"/>
    </row>
    <row r="140" spans="1:27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  <c r="U140" s="74"/>
      <c r="V140" s="70"/>
      <c r="W140" s="70"/>
      <c r="X140" s="70"/>
      <c r="Y140" s="70"/>
      <c r="Z140" s="70"/>
      <c r="AA140" s="24"/>
    </row>
    <row r="141" spans="1:27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  <c r="U141" s="74"/>
      <c r="V141" s="70"/>
      <c r="W141" s="70"/>
      <c r="X141" s="70"/>
      <c r="Y141" s="70"/>
      <c r="Z141" s="70"/>
      <c r="AA141" s="24"/>
    </row>
    <row r="142" spans="1:27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  <c r="U142" s="74"/>
      <c r="V142" s="70"/>
      <c r="W142" s="70"/>
      <c r="X142" s="70"/>
      <c r="Y142" s="70"/>
      <c r="Z142" s="70"/>
      <c r="AA142" s="24"/>
    </row>
    <row r="143" spans="1:27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  <c r="U143" s="74"/>
      <c r="V143" s="70"/>
      <c r="W143" s="70"/>
      <c r="X143" s="70"/>
      <c r="Y143" s="70"/>
      <c r="Z143" s="70"/>
      <c r="AA143" s="24"/>
    </row>
    <row r="144" spans="1:27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6"/>
      <c r="O144" s="26"/>
      <c r="P144" s="25"/>
      <c r="Q144" s="25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6"/>
      <c r="O145" s="26"/>
      <c r="P145" s="25"/>
      <c r="Q145" s="25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6"/>
      <c r="O146" s="26"/>
      <c r="P146" s="25"/>
      <c r="Q146" s="25"/>
      <c r="U146" s="74"/>
      <c r="V146" s="70"/>
      <c r="W146" s="70"/>
      <c r="X146" s="70"/>
      <c r="Y146" s="70"/>
      <c r="Z146" s="70"/>
      <c r="AA146" s="24"/>
    </row>
    <row r="147" spans="1:2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6"/>
      <c r="O147" s="26"/>
      <c r="P147" s="25"/>
      <c r="Q147" s="25"/>
      <c r="U147" s="74"/>
      <c r="V147" s="70"/>
      <c r="W147" s="70"/>
      <c r="X147" s="70"/>
      <c r="Y147" s="70"/>
      <c r="Z147" s="70"/>
      <c r="AA147" s="24"/>
    </row>
    <row r="148" spans="1:2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6"/>
      <c r="O148" s="26"/>
      <c r="P148" s="25"/>
      <c r="Q148" s="25"/>
      <c r="U148" s="74"/>
      <c r="V148" s="70"/>
      <c r="W148" s="70"/>
      <c r="X148" s="70"/>
      <c r="Y148" s="70"/>
      <c r="Z148" s="70"/>
      <c r="AA148" s="24"/>
    </row>
    <row r="149" spans="1:2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6"/>
      <c r="O149" s="26"/>
      <c r="P149" s="25"/>
      <c r="Q149" s="25"/>
      <c r="U149" s="74"/>
      <c r="V149" s="70"/>
      <c r="W149" s="70"/>
      <c r="X149" s="70"/>
      <c r="Y149" s="70"/>
      <c r="Z149" s="70"/>
      <c r="AA149" s="24"/>
    </row>
    <row r="150" spans="1:27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6"/>
      <c r="O150" s="26"/>
      <c r="P150" s="25"/>
      <c r="Q150" s="25"/>
      <c r="U150" s="74"/>
      <c r="V150" s="70"/>
      <c r="W150" s="70"/>
      <c r="X150" s="70"/>
      <c r="Y150" s="70"/>
      <c r="Z150" s="70"/>
      <c r="AA150" s="24"/>
    </row>
    <row r="151" spans="1:27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6"/>
      <c r="O151" s="26"/>
      <c r="P151" s="25"/>
      <c r="Q151" s="25"/>
      <c r="U151" s="74"/>
      <c r="V151" s="70"/>
      <c r="W151" s="70"/>
      <c r="X151" s="70"/>
      <c r="Y151" s="70"/>
      <c r="Z151" s="70"/>
      <c r="AA151" s="24"/>
    </row>
    <row r="152" spans="1:27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6"/>
      <c r="O152" s="26"/>
      <c r="P152" s="25"/>
      <c r="Q152" s="25"/>
      <c r="U152" s="74"/>
      <c r="V152" s="70"/>
      <c r="W152" s="70"/>
      <c r="X152" s="70"/>
      <c r="Y152" s="70"/>
      <c r="Z152" s="70"/>
      <c r="AA152" s="24"/>
    </row>
    <row r="153" spans="1:27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  <c r="U153" s="74"/>
      <c r="V153" s="70"/>
      <c r="W153" s="70"/>
      <c r="X153" s="70"/>
      <c r="Y153" s="70"/>
      <c r="Z153" s="70"/>
      <c r="AA153" s="24"/>
    </row>
    <row r="154" spans="1:27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  <c r="U154" s="74"/>
      <c r="V154" s="70"/>
      <c r="W154" s="70"/>
      <c r="X154" s="70"/>
      <c r="Y154" s="70"/>
      <c r="Z154" s="70"/>
      <c r="AA154" s="24"/>
    </row>
    <row r="155" spans="1:27" ht="15" customHeight="1" x14ac:dyDescent="0.25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  <c r="U155" s="74"/>
      <c r="V155" s="70"/>
      <c r="W155" s="70"/>
      <c r="X155" s="70"/>
      <c r="Y155" s="70"/>
      <c r="Z155" s="70"/>
      <c r="AA155" s="24"/>
    </row>
    <row r="156" spans="1:27" ht="15" customHeight="1" x14ac:dyDescent="0.25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  <c r="U156" s="74"/>
      <c r="V156" s="70"/>
      <c r="W156" s="70"/>
      <c r="X156" s="70"/>
      <c r="Y156" s="70"/>
      <c r="Z156" s="70"/>
      <c r="AA156" s="24"/>
    </row>
    <row r="157" spans="1:27" ht="15" customHeight="1" x14ac:dyDescent="0.25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N157" s="26"/>
      <c r="O157" s="26"/>
      <c r="P157" s="25"/>
      <c r="Q157" s="25"/>
      <c r="U157" s="74"/>
      <c r="V157" s="70"/>
      <c r="W157" s="70"/>
      <c r="X157" s="70"/>
      <c r="Y157" s="70"/>
      <c r="Z157" s="70"/>
      <c r="AA157" s="24"/>
    </row>
    <row r="158" spans="1:27" ht="15" customHeight="1" x14ac:dyDescent="0.25">
      <c r="A158" s="71"/>
      <c r="B158" s="71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N158" s="26"/>
      <c r="O158" s="26"/>
      <c r="P158" s="25"/>
      <c r="Q158" s="25"/>
      <c r="U158" s="74"/>
      <c r="V158" s="70"/>
      <c r="W158" s="70"/>
      <c r="X158" s="70"/>
      <c r="Y158" s="70"/>
      <c r="Z158" s="70"/>
      <c r="AA158" s="24"/>
    </row>
    <row r="159" spans="1:27" ht="15" customHeight="1" x14ac:dyDescent="0.25">
      <c r="A159" s="71"/>
      <c r="B159" s="71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N159" s="26"/>
      <c r="O159" s="26"/>
      <c r="P159" s="25"/>
      <c r="Q159" s="25"/>
      <c r="U159" s="74"/>
      <c r="V159" s="70"/>
      <c r="W159" s="70"/>
      <c r="X159" s="70"/>
      <c r="Y159" s="70"/>
      <c r="Z159" s="70"/>
      <c r="AA159" s="24"/>
    </row>
    <row r="160" spans="1:27" ht="15" customHeight="1" x14ac:dyDescent="0.25">
      <c r="A160" s="71"/>
      <c r="B160" s="71"/>
      <c r="C160" s="68"/>
      <c r="D160" s="68"/>
      <c r="E160" s="68"/>
      <c r="F160" s="68"/>
      <c r="G160" s="68"/>
      <c r="H160" s="68"/>
      <c r="I160" s="68"/>
      <c r="J160" s="72"/>
      <c r="K160" s="72"/>
      <c r="L160" s="72"/>
      <c r="M160" s="72"/>
      <c r="N160" s="26"/>
      <c r="O160" s="26"/>
      <c r="P160" s="25"/>
      <c r="Q160" s="25"/>
      <c r="U160" s="74"/>
      <c r="V160" s="70"/>
      <c r="W160" s="70"/>
      <c r="X160" s="70"/>
      <c r="Y160" s="70"/>
      <c r="Z160" s="70"/>
      <c r="AA160" s="24"/>
    </row>
    <row r="161" spans="1:27" ht="15" customHeight="1" x14ac:dyDescent="0.25">
      <c r="A161" s="71"/>
      <c r="B161" s="71"/>
      <c r="C161" s="68"/>
      <c r="D161" s="68"/>
      <c r="E161" s="68"/>
      <c r="F161" s="68"/>
      <c r="G161" s="68"/>
      <c r="H161" s="68"/>
      <c r="I161" s="68"/>
      <c r="J161" s="72"/>
      <c r="K161" s="72"/>
      <c r="L161" s="72"/>
      <c r="M161" s="72"/>
      <c r="N161" s="26"/>
      <c r="O161" s="26"/>
      <c r="P161" s="25"/>
      <c r="Q161" s="25"/>
      <c r="U161" s="74"/>
      <c r="V161" s="70"/>
      <c r="W161" s="70"/>
      <c r="X161" s="70"/>
      <c r="Y161" s="70"/>
      <c r="Z161" s="70"/>
      <c r="AA161" s="24"/>
    </row>
    <row r="162" spans="1:27" ht="15" customHeight="1" x14ac:dyDescent="0.25">
      <c r="A162" s="71"/>
      <c r="B162" s="71"/>
      <c r="C162" s="68"/>
      <c r="D162" s="68"/>
      <c r="E162" s="68"/>
      <c r="F162" s="68"/>
      <c r="G162" s="68"/>
      <c r="H162" s="68"/>
      <c r="I162" s="68"/>
      <c r="J162" s="72"/>
      <c r="K162" s="72"/>
      <c r="L162" s="72"/>
      <c r="M162" s="72"/>
      <c r="N162" s="26"/>
      <c r="O162" s="26"/>
      <c r="P162" s="25"/>
      <c r="Q162" s="25"/>
      <c r="U162" s="74"/>
      <c r="V162" s="70"/>
      <c r="W162" s="70"/>
      <c r="X162" s="70"/>
      <c r="Y162" s="70"/>
      <c r="Z162" s="70"/>
      <c r="AA162" s="24"/>
    </row>
    <row r="163" spans="1:27" ht="15" customHeight="1" x14ac:dyDescent="0.25">
      <c r="A163" s="71"/>
      <c r="B163" s="71"/>
      <c r="C163" s="68"/>
      <c r="D163" s="68"/>
      <c r="E163" s="68"/>
      <c r="F163" s="68"/>
      <c r="G163" s="68"/>
      <c r="H163" s="68"/>
      <c r="I163" s="68"/>
      <c r="J163" s="72"/>
      <c r="K163" s="72"/>
      <c r="L163" s="72"/>
      <c r="M163" s="72"/>
      <c r="N163" s="26"/>
      <c r="O163" s="26"/>
      <c r="P163" s="25"/>
      <c r="Q163" s="25"/>
      <c r="U163" s="74"/>
      <c r="V163" s="70"/>
      <c r="W163" s="70"/>
      <c r="X163" s="70"/>
      <c r="Y163" s="70"/>
      <c r="Z163" s="70"/>
      <c r="AA163" s="24"/>
    </row>
    <row r="164" spans="1:27" ht="15" customHeight="1" x14ac:dyDescent="0.25">
      <c r="A164" s="71"/>
      <c r="B164" s="71"/>
      <c r="C164" s="68"/>
      <c r="D164" s="68"/>
      <c r="E164" s="68"/>
      <c r="F164" s="68"/>
      <c r="G164" s="68"/>
      <c r="H164" s="68"/>
      <c r="I164" s="68"/>
      <c r="J164" s="72"/>
      <c r="K164" s="72"/>
      <c r="L164" s="72"/>
      <c r="M164" s="72"/>
      <c r="N164" s="26"/>
      <c r="O164" s="26"/>
      <c r="P164" s="25"/>
      <c r="Q164" s="25"/>
      <c r="U164" s="74"/>
      <c r="V164" s="70"/>
      <c r="W164" s="70"/>
      <c r="X164" s="70"/>
      <c r="Y164" s="70"/>
      <c r="Z164" s="70"/>
      <c r="AA164" s="24"/>
    </row>
    <row r="165" spans="1:27" ht="15" customHeight="1" x14ac:dyDescent="0.25">
      <c r="A165" s="71"/>
      <c r="B165" s="71"/>
      <c r="C165" s="68"/>
      <c r="D165" s="68"/>
      <c r="E165" s="68"/>
      <c r="F165" s="68"/>
      <c r="G165" s="68"/>
      <c r="H165" s="68"/>
      <c r="I165" s="68"/>
      <c r="J165" s="72"/>
      <c r="K165" s="72"/>
      <c r="L165" s="72"/>
      <c r="M165" s="72"/>
      <c r="N165" s="26"/>
      <c r="O165" s="26"/>
      <c r="P165" s="25"/>
      <c r="Q165" s="25"/>
      <c r="U165" s="74"/>
      <c r="V165" s="70"/>
      <c r="W165" s="70"/>
      <c r="X165" s="70"/>
      <c r="Y165" s="70"/>
      <c r="Z165" s="70"/>
      <c r="AA165" s="24"/>
    </row>
    <row r="166" spans="1:27" ht="15" customHeight="1" x14ac:dyDescent="0.25">
      <c r="A166" s="71"/>
      <c r="B166" s="71"/>
      <c r="C166" s="68"/>
      <c r="D166" s="68"/>
      <c r="E166" s="68"/>
      <c r="F166" s="68"/>
      <c r="G166" s="68"/>
      <c r="H166" s="68"/>
      <c r="I166" s="68"/>
      <c r="J166" s="72"/>
      <c r="K166" s="72"/>
      <c r="L166" s="72"/>
      <c r="M166" s="72"/>
      <c r="N166" s="26"/>
      <c r="O166" s="26"/>
      <c r="P166" s="25"/>
      <c r="Q166" s="25"/>
      <c r="U166" s="74"/>
      <c r="V166" s="70"/>
      <c r="W166" s="70"/>
      <c r="X166" s="70"/>
      <c r="Y166" s="70"/>
      <c r="Z166" s="70"/>
      <c r="AA166" s="24"/>
    </row>
    <row r="167" spans="1:27" ht="15" customHeight="1" x14ac:dyDescent="0.25">
      <c r="A167" s="71"/>
      <c r="B167" s="71"/>
      <c r="C167" s="68"/>
      <c r="D167" s="68"/>
      <c r="E167" s="68"/>
      <c r="F167" s="68"/>
      <c r="G167" s="68"/>
      <c r="H167" s="68"/>
      <c r="I167" s="68"/>
      <c r="J167" s="72"/>
      <c r="K167" s="72"/>
      <c r="L167" s="72"/>
      <c r="M167" s="72"/>
      <c r="N167" s="26"/>
      <c r="O167" s="26"/>
      <c r="P167" s="25"/>
      <c r="Q167" s="25"/>
      <c r="U167" s="74"/>
      <c r="V167" s="70"/>
      <c r="W167" s="70"/>
      <c r="X167" s="70"/>
      <c r="Y167" s="70"/>
      <c r="Z167" s="70"/>
      <c r="AA167" s="24"/>
    </row>
    <row r="168" spans="1:27" ht="15" customHeight="1" x14ac:dyDescent="0.25">
      <c r="A168" s="71"/>
      <c r="B168" s="71"/>
      <c r="C168" s="68"/>
      <c r="D168" s="68"/>
      <c r="E168" s="68"/>
      <c r="F168" s="68"/>
      <c r="G168" s="68"/>
      <c r="H168" s="68"/>
      <c r="I168" s="68"/>
      <c r="J168" s="72"/>
      <c r="K168" s="72"/>
      <c r="L168" s="72"/>
      <c r="M168" s="72"/>
      <c r="N168" s="26"/>
      <c r="O168" s="26"/>
      <c r="P168" s="25"/>
      <c r="Q168" s="25"/>
      <c r="U168" s="74"/>
      <c r="V168" s="70"/>
      <c r="W168" s="70"/>
      <c r="X168" s="70"/>
      <c r="Y168" s="70"/>
      <c r="Z168" s="70"/>
      <c r="AA168" s="24"/>
    </row>
    <row r="169" spans="1:27" ht="15" customHeight="1" x14ac:dyDescent="0.25">
      <c r="A169" s="71"/>
      <c r="B169" s="71"/>
      <c r="C169" s="68"/>
      <c r="D169" s="68"/>
      <c r="E169" s="68"/>
      <c r="F169" s="68"/>
      <c r="G169" s="68"/>
      <c r="H169" s="68"/>
      <c r="I169" s="68"/>
      <c r="J169" s="72"/>
      <c r="K169" s="72"/>
      <c r="L169" s="72"/>
      <c r="M169" s="72"/>
      <c r="N169" s="26"/>
      <c r="O169" s="26"/>
      <c r="P169" s="25"/>
      <c r="Q169" s="25"/>
      <c r="U169" s="74"/>
      <c r="V169" s="70"/>
      <c r="W169" s="70"/>
      <c r="X169" s="70"/>
      <c r="Y169" s="70"/>
      <c r="Z169" s="70"/>
      <c r="AA169" s="24"/>
    </row>
    <row r="170" spans="1:27" ht="15" customHeight="1" x14ac:dyDescent="0.25">
      <c r="A170" s="71"/>
      <c r="B170" s="71"/>
      <c r="C170" s="68"/>
      <c r="D170" s="68"/>
      <c r="E170" s="68"/>
      <c r="F170" s="68"/>
      <c r="G170" s="68"/>
      <c r="H170" s="68"/>
      <c r="I170" s="68"/>
      <c r="J170" s="72"/>
      <c r="K170" s="72"/>
      <c r="L170" s="72"/>
      <c r="M170" s="72"/>
      <c r="N170" s="26"/>
      <c r="O170" s="26"/>
      <c r="P170" s="25"/>
      <c r="Q170" s="25"/>
      <c r="U170" s="74"/>
      <c r="V170" s="70"/>
      <c r="W170" s="70"/>
      <c r="X170" s="70"/>
      <c r="Y170" s="70"/>
      <c r="Z170" s="70"/>
      <c r="AA170" s="24"/>
    </row>
    <row r="171" spans="1:27" ht="15" customHeight="1" x14ac:dyDescent="0.25">
      <c r="A171" s="71"/>
      <c r="B171" s="71"/>
      <c r="C171" s="68"/>
      <c r="D171" s="68"/>
      <c r="E171" s="68"/>
      <c r="F171" s="68"/>
      <c r="G171" s="68"/>
      <c r="H171" s="68"/>
      <c r="I171" s="68"/>
      <c r="J171" s="72"/>
      <c r="K171" s="72"/>
      <c r="L171" s="72"/>
      <c r="M171" s="72"/>
      <c r="N171" s="26"/>
      <c r="O171" s="26"/>
      <c r="P171" s="25"/>
      <c r="Q171" s="25"/>
      <c r="U171" s="74"/>
      <c r="V171" s="70"/>
      <c r="W171" s="70"/>
      <c r="X171" s="70"/>
      <c r="Y171" s="70"/>
      <c r="Z171" s="70"/>
      <c r="AA171" s="24"/>
    </row>
    <row r="172" spans="1:27" ht="15" customHeight="1" x14ac:dyDescent="0.25">
      <c r="A172" s="71"/>
      <c r="B172" s="71"/>
      <c r="C172" s="68"/>
      <c r="D172" s="68"/>
      <c r="E172" s="68"/>
      <c r="F172" s="68"/>
      <c r="G172" s="68"/>
      <c r="H172" s="68"/>
      <c r="I172" s="68"/>
      <c r="J172" s="72"/>
      <c r="K172" s="72"/>
      <c r="L172" s="72"/>
      <c r="M172" s="72"/>
      <c r="N172" s="26"/>
      <c r="O172" s="26"/>
      <c r="P172" s="25"/>
      <c r="Q172" s="25"/>
      <c r="U172" s="74"/>
      <c r="V172" s="70"/>
      <c r="W172" s="70"/>
      <c r="X172" s="70"/>
      <c r="Y172" s="70"/>
      <c r="Z172" s="70"/>
      <c r="AA172" s="24"/>
    </row>
    <row r="173" spans="1:27" ht="15" customHeight="1" x14ac:dyDescent="0.25">
      <c r="A173" s="71"/>
      <c r="B173" s="71"/>
      <c r="C173" s="68"/>
      <c r="D173" s="68"/>
      <c r="E173" s="68"/>
      <c r="F173" s="68"/>
      <c r="G173" s="68"/>
      <c r="H173" s="68"/>
      <c r="I173" s="68"/>
      <c r="J173" s="72"/>
      <c r="K173" s="72"/>
      <c r="L173" s="72"/>
      <c r="M173" s="72"/>
      <c r="N173" s="26"/>
      <c r="O173" s="26"/>
      <c r="P173" s="25"/>
      <c r="Q173" s="25"/>
      <c r="U173" s="74"/>
      <c r="V173" s="70"/>
      <c r="W173" s="70"/>
      <c r="X173" s="70"/>
      <c r="Y173" s="70"/>
      <c r="Z173" s="70"/>
      <c r="AA173" s="24"/>
    </row>
    <row r="174" spans="1:27" ht="15" customHeight="1" x14ac:dyDescent="0.25">
      <c r="A174" s="71"/>
      <c r="B174" s="71"/>
      <c r="C174" s="68"/>
      <c r="D174" s="68"/>
      <c r="E174" s="68"/>
      <c r="F174" s="68"/>
      <c r="G174" s="68"/>
      <c r="H174" s="68"/>
      <c r="I174" s="68"/>
      <c r="J174" s="72"/>
      <c r="K174" s="72"/>
      <c r="L174" s="72"/>
      <c r="M174" s="72"/>
      <c r="N174" s="26"/>
      <c r="O174" s="26"/>
      <c r="P174" s="25"/>
      <c r="Q174" s="25"/>
      <c r="U174" s="74"/>
      <c r="V174" s="70"/>
      <c r="W174" s="70"/>
      <c r="X174" s="70"/>
      <c r="Y174" s="70"/>
      <c r="Z174" s="70"/>
      <c r="AA174" s="24"/>
    </row>
    <row r="175" spans="1:27" ht="15" customHeight="1" x14ac:dyDescent="0.25">
      <c r="A175" s="71"/>
      <c r="B175" s="71"/>
      <c r="C175" s="68"/>
      <c r="D175" s="68"/>
      <c r="E175" s="68"/>
      <c r="F175" s="68"/>
      <c r="G175" s="68"/>
      <c r="H175" s="68"/>
      <c r="I175" s="68"/>
      <c r="J175" s="72"/>
      <c r="K175" s="72"/>
      <c r="L175" s="72"/>
      <c r="M175" s="72"/>
      <c r="N175" s="26"/>
      <c r="O175" s="26"/>
      <c r="P175" s="25"/>
      <c r="Q175" s="25"/>
      <c r="U175" s="74"/>
      <c r="V175" s="70"/>
      <c r="W175" s="70"/>
      <c r="X175" s="70"/>
      <c r="Y175" s="70"/>
      <c r="Z175" s="70"/>
      <c r="AA175" s="24"/>
    </row>
    <row r="176" spans="1:27" ht="15" customHeight="1" x14ac:dyDescent="0.25">
      <c r="A176" s="71"/>
      <c r="B176" s="71"/>
      <c r="C176" s="68"/>
      <c r="D176" s="68"/>
      <c r="E176" s="68"/>
      <c r="F176" s="68"/>
      <c r="G176" s="68"/>
      <c r="H176" s="68"/>
      <c r="I176" s="68"/>
      <c r="J176" s="72"/>
      <c r="K176" s="72"/>
      <c r="L176" s="72"/>
      <c r="M176" s="72"/>
      <c r="N176" s="26"/>
      <c r="O176" s="26"/>
      <c r="P176" s="25"/>
      <c r="Q176" s="25"/>
      <c r="U176" s="74"/>
      <c r="V176" s="70"/>
      <c r="W176" s="70"/>
      <c r="X176" s="70"/>
      <c r="Y176" s="70"/>
      <c r="Z176" s="70"/>
      <c r="AA176" s="24"/>
    </row>
    <row r="177" spans="1:27" ht="15" customHeight="1" x14ac:dyDescent="0.25">
      <c r="A177" s="71"/>
      <c r="B177" s="71"/>
      <c r="C177" s="68"/>
      <c r="D177" s="68"/>
      <c r="E177" s="68"/>
      <c r="F177" s="68"/>
      <c r="G177" s="68"/>
      <c r="H177" s="68"/>
      <c r="I177" s="68"/>
      <c r="J177" s="72"/>
      <c r="K177" s="72"/>
      <c r="L177" s="72"/>
      <c r="M177" s="72"/>
      <c r="N177" s="26"/>
      <c r="O177" s="26"/>
      <c r="P177" s="25"/>
      <c r="Q177" s="25"/>
      <c r="U177" s="74"/>
      <c r="V177" s="70"/>
      <c r="W177" s="70"/>
      <c r="X177" s="70"/>
      <c r="Y177" s="70"/>
      <c r="Z177" s="70"/>
      <c r="AA177" s="24"/>
    </row>
    <row r="178" spans="1:27" ht="15" customHeight="1" x14ac:dyDescent="0.25">
      <c r="A178" s="71"/>
      <c r="B178" s="71"/>
      <c r="C178" s="68"/>
      <c r="D178" s="68"/>
      <c r="E178" s="68"/>
      <c r="F178" s="68"/>
      <c r="G178" s="68"/>
      <c r="H178" s="68"/>
      <c r="I178" s="68"/>
      <c r="J178" s="72"/>
      <c r="K178" s="72"/>
      <c r="L178" s="72"/>
      <c r="M178" s="72"/>
      <c r="N178" s="26"/>
      <c r="O178" s="26"/>
      <c r="P178" s="25"/>
      <c r="Q178" s="25"/>
      <c r="U178" s="74"/>
      <c r="V178" s="70"/>
      <c r="W178" s="70"/>
      <c r="X178" s="70"/>
      <c r="Y178" s="70"/>
      <c r="Z178" s="70"/>
      <c r="AA178" s="24"/>
    </row>
    <row r="179" spans="1:27" ht="15" customHeight="1" x14ac:dyDescent="0.25">
      <c r="A179" s="71"/>
      <c r="B179" s="71"/>
      <c r="C179" s="68"/>
      <c r="D179" s="68"/>
      <c r="E179" s="68"/>
      <c r="F179" s="68"/>
      <c r="G179" s="68"/>
      <c r="H179" s="68"/>
      <c r="I179" s="68"/>
      <c r="J179" s="72"/>
      <c r="K179" s="72"/>
      <c r="L179" s="72"/>
      <c r="M179" s="72"/>
      <c r="N179" s="26"/>
      <c r="O179" s="26"/>
      <c r="P179" s="25"/>
      <c r="Q179" s="25"/>
      <c r="U179" s="74"/>
      <c r="V179" s="70"/>
      <c r="W179" s="70"/>
      <c r="X179" s="70"/>
      <c r="Y179" s="70"/>
      <c r="Z179" s="70"/>
      <c r="AA179" s="24"/>
    </row>
    <row r="180" spans="1:27" ht="15" customHeight="1" x14ac:dyDescent="0.25">
      <c r="A180" s="71"/>
      <c r="B180" s="71"/>
      <c r="C180" s="68"/>
      <c r="D180" s="68"/>
      <c r="E180" s="68"/>
      <c r="F180" s="68"/>
      <c r="G180" s="68"/>
      <c r="H180" s="68"/>
      <c r="I180" s="68"/>
      <c r="J180" s="72"/>
      <c r="K180" s="72"/>
      <c r="L180" s="72"/>
      <c r="M180" s="72"/>
      <c r="N180" s="26"/>
      <c r="O180" s="26"/>
      <c r="P180" s="25"/>
      <c r="Q180" s="25"/>
      <c r="U180" s="74"/>
      <c r="V180" s="70"/>
      <c r="W180" s="70"/>
      <c r="X180" s="70"/>
      <c r="Y180" s="70"/>
      <c r="Z180" s="70"/>
      <c r="AA180" s="24"/>
    </row>
    <row r="181" spans="1:27" ht="15" customHeight="1" x14ac:dyDescent="0.25">
      <c r="A181" s="71"/>
      <c r="B181" s="71"/>
      <c r="C181" s="68"/>
      <c r="D181" s="68"/>
      <c r="E181" s="68"/>
      <c r="F181" s="68"/>
      <c r="G181" s="68"/>
      <c r="H181" s="68"/>
      <c r="I181" s="68"/>
      <c r="J181" s="72"/>
      <c r="K181" s="72"/>
      <c r="L181" s="72"/>
      <c r="M181" s="72"/>
      <c r="N181" s="26"/>
      <c r="O181" s="26"/>
      <c r="P181" s="25"/>
      <c r="Q181" s="25"/>
      <c r="U181" s="74"/>
      <c r="V181" s="70"/>
      <c r="W181" s="70"/>
      <c r="X181" s="70"/>
      <c r="Y181" s="70"/>
      <c r="Z181" s="70"/>
      <c r="AA181" s="24"/>
    </row>
    <row r="182" spans="1:27" ht="15" customHeight="1" x14ac:dyDescent="0.25">
      <c r="A182" s="71"/>
      <c r="B182" s="71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N182" s="26"/>
      <c r="O182" s="26"/>
      <c r="P182" s="25"/>
      <c r="Q182" s="25"/>
      <c r="U182" s="74"/>
      <c r="V182" s="70"/>
      <c r="W182" s="70"/>
      <c r="X182" s="70"/>
      <c r="Y182" s="70"/>
      <c r="Z182" s="70"/>
      <c r="AA182" s="24"/>
    </row>
    <row r="183" spans="1:27" ht="15" customHeight="1" x14ac:dyDescent="0.25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N183" s="26"/>
      <c r="O183" s="26"/>
      <c r="P183" s="25"/>
      <c r="Q183" s="25"/>
      <c r="U183" s="74"/>
      <c r="V183" s="70"/>
      <c r="W183" s="70"/>
      <c r="X183" s="70"/>
      <c r="Y183" s="70"/>
      <c r="Z183" s="70"/>
      <c r="AA183" s="24"/>
    </row>
    <row r="184" spans="1:27" ht="15" customHeight="1" x14ac:dyDescent="0.25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N184" s="26"/>
      <c r="O184" s="26"/>
      <c r="P184" s="25"/>
      <c r="Q184" s="25"/>
      <c r="U184" s="74"/>
      <c r="V184" s="70"/>
      <c r="W184" s="70"/>
      <c r="X184" s="70"/>
      <c r="Y184" s="70"/>
      <c r="Z184" s="70"/>
      <c r="AA184" s="24"/>
    </row>
    <row r="185" spans="1:27" ht="15" customHeight="1" x14ac:dyDescent="0.25">
      <c r="A185" s="71"/>
      <c r="B185" s="71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  <c r="N185" s="26"/>
      <c r="O185" s="26"/>
      <c r="P185" s="25"/>
      <c r="Q185" s="25"/>
      <c r="U185" s="74"/>
      <c r="V185" s="70"/>
      <c r="W185" s="70"/>
      <c r="X185" s="70"/>
      <c r="Y185" s="70"/>
      <c r="Z185" s="70"/>
      <c r="AA185" s="24"/>
    </row>
    <row r="186" spans="1:27" ht="15" customHeight="1" x14ac:dyDescent="0.25">
      <c r="A186" s="71"/>
      <c r="B186" s="71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  <c r="N186" s="26"/>
      <c r="O186" s="26"/>
      <c r="P186" s="25"/>
      <c r="Q186" s="25"/>
      <c r="U186" s="74"/>
      <c r="V186" s="70"/>
      <c r="W186" s="70"/>
      <c r="X186" s="70"/>
      <c r="Y186" s="70"/>
      <c r="Z186" s="70"/>
      <c r="AA186" s="24"/>
    </row>
    <row r="187" spans="1:27" ht="15" customHeight="1" x14ac:dyDescent="0.25">
      <c r="A187" s="71"/>
      <c r="B187" s="71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  <c r="N187" s="26"/>
      <c r="O187" s="26"/>
      <c r="P187" s="25"/>
      <c r="Q187" s="25"/>
      <c r="U187" s="74"/>
      <c r="V187" s="70"/>
      <c r="W187" s="70"/>
      <c r="X187" s="70"/>
      <c r="Y187" s="70"/>
      <c r="Z187" s="70"/>
      <c r="AA187" s="24"/>
    </row>
    <row r="188" spans="1:27" ht="15" customHeight="1" x14ac:dyDescent="0.25">
      <c r="A188" s="71"/>
      <c r="B188" s="71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  <c r="N188" s="26"/>
      <c r="O188" s="26"/>
      <c r="P188" s="25"/>
      <c r="Q188" s="25"/>
      <c r="U188" s="74"/>
      <c r="V188" s="70"/>
      <c r="W188" s="70"/>
      <c r="X188" s="70"/>
      <c r="Y188" s="70"/>
      <c r="Z188" s="70"/>
      <c r="AA188" s="24"/>
    </row>
    <row r="189" spans="1:27" ht="15" customHeight="1" x14ac:dyDescent="0.25">
      <c r="A189" s="71"/>
      <c r="B189" s="71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  <c r="N189" s="26"/>
      <c r="O189" s="26"/>
      <c r="P189" s="25"/>
      <c r="Q189" s="25"/>
      <c r="U189" s="74"/>
      <c r="V189" s="70"/>
      <c r="W189" s="70"/>
      <c r="X189" s="70"/>
      <c r="Y189" s="70"/>
      <c r="Z189" s="70"/>
      <c r="AA189" s="24"/>
    </row>
    <row r="190" spans="1:27" ht="15" customHeight="1" x14ac:dyDescent="0.25">
      <c r="A190" s="71"/>
      <c r="B190" s="71"/>
      <c r="C190" s="68"/>
      <c r="D190" s="68"/>
      <c r="E190" s="68"/>
      <c r="F190" s="68"/>
      <c r="G190" s="68"/>
      <c r="H190" s="68"/>
      <c r="I190" s="68"/>
      <c r="J190" s="72"/>
      <c r="K190" s="72"/>
      <c r="L190" s="72"/>
      <c r="M190" s="72"/>
      <c r="N190" s="26"/>
      <c r="O190" s="26"/>
      <c r="P190" s="25"/>
      <c r="Q190" s="25"/>
      <c r="U190" s="74"/>
      <c r="V190" s="70"/>
      <c r="W190" s="70"/>
      <c r="X190" s="70"/>
      <c r="Y190" s="70"/>
      <c r="Z190" s="70"/>
      <c r="AA190" s="24"/>
    </row>
    <row r="191" spans="1:27" ht="15" customHeight="1" x14ac:dyDescent="0.25">
      <c r="A191" s="71"/>
      <c r="B191" s="71"/>
      <c r="C191" s="68"/>
      <c r="D191" s="68"/>
      <c r="E191" s="68"/>
      <c r="F191" s="68"/>
      <c r="G191" s="68"/>
      <c r="H191" s="68"/>
      <c r="I191" s="68"/>
      <c r="J191" s="72"/>
      <c r="K191" s="72"/>
      <c r="L191" s="72"/>
      <c r="M191" s="72"/>
      <c r="N191" s="26"/>
      <c r="O191" s="26"/>
      <c r="P191" s="25"/>
      <c r="Q191" s="25"/>
      <c r="U191" s="74"/>
      <c r="V191" s="70"/>
      <c r="W191" s="70"/>
      <c r="X191" s="70"/>
      <c r="Y191" s="70"/>
      <c r="Z191" s="70"/>
      <c r="AA191" s="24"/>
    </row>
    <row r="192" spans="1:27" ht="15" customHeight="1" x14ac:dyDescent="0.25">
      <c r="A192" s="71"/>
      <c r="B192" s="71"/>
      <c r="C192" s="68"/>
      <c r="D192" s="68"/>
      <c r="E192" s="68"/>
      <c r="F192" s="68"/>
      <c r="G192" s="68"/>
      <c r="H192" s="68"/>
      <c r="I192" s="68"/>
      <c r="J192" s="72"/>
      <c r="K192" s="72"/>
      <c r="L192" s="72"/>
      <c r="M192" s="72"/>
      <c r="N192" s="26"/>
      <c r="O192" s="26"/>
      <c r="P192" s="25"/>
      <c r="Q192" s="25"/>
      <c r="U192" s="74"/>
      <c r="V192" s="70"/>
      <c r="W192" s="70"/>
      <c r="X192" s="70"/>
      <c r="Y192" s="70"/>
      <c r="Z192" s="70"/>
      <c r="AA192" s="24"/>
    </row>
    <row r="193" spans="1:27" ht="15" customHeight="1" x14ac:dyDescent="0.25">
      <c r="A193" s="71"/>
      <c r="B193" s="71"/>
      <c r="C193" s="68"/>
      <c r="D193" s="68"/>
      <c r="E193" s="68"/>
      <c r="F193" s="68"/>
      <c r="G193" s="68"/>
      <c r="H193" s="68"/>
      <c r="I193" s="68"/>
      <c r="J193" s="72"/>
      <c r="K193" s="72"/>
      <c r="L193" s="72"/>
      <c r="M193" s="72"/>
      <c r="N193" s="26"/>
      <c r="O193" s="26"/>
      <c r="P193" s="25"/>
      <c r="Q193" s="25"/>
      <c r="U193" s="74"/>
      <c r="V193" s="70"/>
      <c r="W193" s="70"/>
      <c r="X193" s="70"/>
      <c r="Y193" s="70"/>
      <c r="Z193" s="70"/>
      <c r="AA193" s="24"/>
    </row>
    <row r="194" spans="1:27" ht="15" customHeight="1" x14ac:dyDescent="0.25">
      <c r="A194" s="71"/>
      <c r="B194" s="71"/>
      <c r="C194" s="68"/>
      <c r="D194" s="68"/>
      <c r="E194" s="68"/>
      <c r="F194" s="68"/>
      <c r="G194" s="68"/>
      <c r="H194" s="68"/>
      <c r="I194" s="68"/>
      <c r="J194" s="72"/>
      <c r="K194" s="72"/>
      <c r="L194" s="72"/>
      <c r="M194" s="72"/>
      <c r="N194" s="26"/>
      <c r="O194" s="26"/>
      <c r="P194" s="25"/>
      <c r="Q194" s="25"/>
      <c r="U194" s="74"/>
      <c r="V194" s="70"/>
      <c r="W194" s="70"/>
      <c r="X194" s="70"/>
      <c r="Y194" s="70"/>
      <c r="Z194" s="70"/>
      <c r="AA194" s="24"/>
    </row>
    <row r="195" spans="1:27" ht="15" customHeight="1" x14ac:dyDescent="0.25">
      <c r="A195" s="71"/>
      <c r="B195" s="71"/>
      <c r="C195" s="68"/>
      <c r="D195" s="68"/>
      <c r="E195" s="68"/>
      <c r="F195" s="68"/>
      <c r="G195" s="68"/>
      <c r="H195" s="68"/>
      <c r="I195" s="68"/>
      <c r="J195" s="72"/>
      <c r="K195" s="72"/>
      <c r="L195" s="72"/>
      <c r="M195" s="72"/>
      <c r="N195" s="26"/>
      <c r="O195" s="26"/>
      <c r="P195" s="25"/>
      <c r="Q195" s="25"/>
      <c r="U195" s="74"/>
      <c r="V195" s="70"/>
      <c r="W195" s="70"/>
      <c r="X195" s="70"/>
      <c r="Y195" s="70"/>
      <c r="Z195" s="70"/>
      <c r="AA195" s="24"/>
    </row>
    <row r="196" spans="1:27" ht="15" customHeight="1" x14ac:dyDescent="0.25">
      <c r="A196" s="71"/>
      <c r="B196" s="71"/>
      <c r="C196" s="68"/>
      <c r="D196" s="68"/>
      <c r="E196" s="68"/>
      <c r="F196" s="68"/>
      <c r="G196" s="68"/>
      <c r="H196" s="68"/>
      <c r="I196" s="68"/>
      <c r="J196" s="72"/>
      <c r="K196" s="72"/>
      <c r="L196" s="72"/>
      <c r="M196" s="72"/>
      <c r="N196" s="26"/>
      <c r="O196" s="26"/>
      <c r="P196" s="25"/>
      <c r="Q196" s="25"/>
      <c r="U196" s="74"/>
      <c r="V196" s="70"/>
      <c r="W196" s="70"/>
      <c r="X196" s="70"/>
      <c r="Y196" s="70"/>
      <c r="Z196" s="70"/>
      <c r="AA196" s="24"/>
    </row>
    <row r="197" spans="1:27" ht="15" customHeight="1" x14ac:dyDescent="0.25">
      <c r="A197" s="71"/>
      <c r="B197" s="71"/>
      <c r="C197" s="68"/>
      <c r="D197" s="68"/>
      <c r="E197" s="68"/>
      <c r="F197" s="68"/>
      <c r="G197" s="68"/>
      <c r="H197" s="68"/>
      <c r="I197" s="68"/>
      <c r="J197" s="72"/>
      <c r="K197" s="72"/>
      <c r="L197" s="72"/>
      <c r="M197" s="72"/>
      <c r="N197" s="26"/>
      <c r="O197" s="26"/>
      <c r="P197" s="25"/>
      <c r="Q197" s="25"/>
      <c r="U197" s="74"/>
      <c r="V197" s="70"/>
      <c r="W197" s="70"/>
      <c r="X197" s="70"/>
      <c r="Y197" s="70"/>
      <c r="Z197" s="70"/>
      <c r="AA197" s="24"/>
    </row>
    <row r="198" spans="1:27" ht="15" customHeight="1" x14ac:dyDescent="0.25">
      <c r="A198" s="71"/>
      <c r="B198" s="71"/>
      <c r="C198" s="68"/>
      <c r="D198" s="68"/>
      <c r="E198" s="68"/>
      <c r="F198" s="68"/>
      <c r="G198" s="68"/>
      <c r="H198" s="68"/>
      <c r="I198" s="68"/>
      <c r="J198" s="72"/>
      <c r="K198" s="72"/>
      <c r="L198" s="72"/>
      <c r="M198" s="72"/>
      <c r="N198" s="26"/>
      <c r="O198" s="26"/>
      <c r="P198" s="25"/>
      <c r="Q198" s="25"/>
      <c r="U198" s="74"/>
      <c r="V198" s="70"/>
      <c r="W198" s="70"/>
      <c r="X198" s="70"/>
      <c r="Y198" s="70"/>
      <c r="Z198" s="70"/>
      <c r="AA198" s="24"/>
    </row>
    <row r="199" spans="1:27" ht="15" customHeight="1" x14ac:dyDescent="0.25">
      <c r="A199" s="71"/>
      <c r="B199" s="71"/>
      <c r="C199" s="68"/>
      <c r="D199" s="68"/>
      <c r="E199" s="68"/>
      <c r="F199" s="68"/>
      <c r="G199" s="68"/>
      <c r="H199" s="68"/>
      <c r="I199" s="68"/>
      <c r="J199" s="72"/>
      <c r="K199" s="72"/>
      <c r="L199" s="72"/>
      <c r="M199" s="72"/>
      <c r="N199" s="26"/>
      <c r="O199" s="26"/>
      <c r="P199" s="25"/>
      <c r="Q199" s="25"/>
      <c r="U199" s="74"/>
      <c r="V199" s="70"/>
      <c r="W199" s="70"/>
      <c r="X199" s="70"/>
      <c r="Y199" s="70"/>
      <c r="Z199" s="70"/>
      <c r="AA199" s="24"/>
    </row>
    <row r="200" spans="1:27" ht="15" customHeight="1" x14ac:dyDescent="0.25">
      <c r="A200" s="71"/>
      <c r="B200" s="71"/>
      <c r="C200" s="68"/>
      <c r="D200" s="68"/>
      <c r="E200" s="68"/>
      <c r="F200" s="68"/>
      <c r="G200" s="68"/>
      <c r="H200" s="68"/>
      <c r="I200" s="68"/>
      <c r="J200" s="72"/>
      <c r="K200" s="72"/>
      <c r="L200" s="72"/>
      <c r="M200" s="72"/>
      <c r="N200" s="26"/>
      <c r="O200" s="26"/>
      <c r="P200" s="25"/>
      <c r="Q200" s="25"/>
      <c r="U200" s="74"/>
      <c r="V200" s="70"/>
      <c r="W200" s="70"/>
      <c r="X200" s="70"/>
      <c r="Y200" s="70"/>
      <c r="Z200" s="70"/>
      <c r="AA200" s="24"/>
    </row>
    <row r="201" spans="1:27" ht="15" customHeight="1" x14ac:dyDescent="0.25">
      <c r="A201" s="71"/>
      <c r="B201" s="71"/>
      <c r="C201" s="68"/>
      <c r="D201" s="68"/>
      <c r="E201" s="68"/>
      <c r="F201" s="68"/>
      <c r="G201" s="68"/>
      <c r="H201" s="68"/>
      <c r="I201" s="68"/>
      <c r="J201" s="72"/>
      <c r="K201" s="72"/>
      <c r="L201" s="72"/>
      <c r="M201" s="72"/>
      <c r="N201" s="26"/>
      <c r="O201" s="26"/>
      <c r="P201" s="25"/>
      <c r="Q201" s="25"/>
      <c r="U201" s="74"/>
      <c r="V201" s="70"/>
      <c r="W201" s="70"/>
      <c r="X201" s="70"/>
      <c r="Y201" s="70"/>
      <c r="Z201" s="70"/>
      <c r="AA201" s="24"/>
    </row>
    <row r="202" spans="1:27" ht="15" customHeight="1" x14ac:dyDescent="0.25">
      <c r="A202" s="71"/>
      <c r="B202" s="71"/>
      <c r="C202" s="68"/>
      <c r="D202" s="68"/>
      <c r="E202" s="68"/>
      <c r="F202" s="68"/>
      <c r="G202" s="68"/>
      <c r="H202" s="68"/>
      <c r="I202" s="68"/>
      <c r="J202" s="72"/>
      <c r="K202" s="72"/>
      <c r="L202" s="72"/>
      <c r="M202" s="72"/>
      <c r="N202" s="26"/>
      <c r="O202" s="26"/>
      <c r="P202" s="25"/>
      <c r="Q202" s="25"/>
      <c r="U202" s="74"/>
      <c r="V202" s="70"/>
      <c r="W202" s="70"/>
      <c r="X202" s="70"/>
      <c r="Y202" s="70"/>
      <c r="Z202" s="70"/>
      <c r="AA202" s="24"/>
    </row>
    <row r="203" spans="1:27" ht="15" customHeight="1" x14ac:dyDescent="0.25">
      <c r="A203" s="71"/>
      <c r="B203" s="71"/>
      <c r="C203" s="68"/>
      <c r="D203" s="68"/>
      <c r="E203" s="68"/>
      <c r="F203" s="68"/>
      <c r="G203" s="68"/>
      <c r="H203" s="68"/>
      <c r="I203" s="68"/>
      <c r="J203" s="72"/>
      <c r="K203" s="72"/>
      <c r="L203" s="72"/>
      <c r="M203" s="72"/>
      <c r="N203" s="26"/>
      <c r="O203" s="26"/>
      <c r="P203" s="25"/>
      <c r="Q203" s="25"/>
      <c r="U203" s="74"/>
      <c r="V203" s="70"/>
      <c r="W203" s="70"/>
      <c r="X203" s="70"/>
      <c r="Y203" s="70"/>
      <c r="Z203" s="70"/>
      <c r="AA203" s="24"/>
    </row>
    <row r="204" spans="1:27" ht="15" customHeight="1" x14ac:dyDescent="0.25">
      <c r="A204" s="71"/>
      <c r="B204" s="71"/>
      <c r="C204" s="68"/>
      <c r="D204" s="68"/>
      <c r="E204" s="68"/>
      <c r="F204" s="68"/>
      <c r="G204" s="68"/>
      <c r="H204" s="68"/>
      <c r="I204" s="68"/>
      <c r="J204" s="72"/>
      <c r="K204" s="72"/>
      <c r="L204" s="72"/>
      <c r="M204" s="72"/>
      <c r="N204" s="26"/>
      <c r="O204" s="26"/>
      <c r="P204" s="25"/>
      <c r="Q204" s="25"/>
      <c r="U204" s="74"/>
      <c r="V204" s="70"/>
      <c r="W204" s="70"/>
      <c r="X204" s="70"/>
      <c r="Y204" s="70"/>
      <c r="Z204" s="70"/>
      <c r="AA204" s="24"/>
    </row>
    <row r="205" spans="1:27" ht="15" customHeight="1" x14ac:dyDescent="0.25">
      <c r="A205" s="71"/>
      <c r="B205" s="71"/>
      <c r="C205" s="68"/>
      <c r="D205" s="68"/>
      <c r="E205" s="68"/>
      <c r="F205" s="68"/>
      <c r="G205" s="68"/>
      <c r="H205" s="68"/>
      <c r="I205" s="68"/>
      <c r="J205" s="72"/>
      <c r="K205" s="72"/>
      <c r="L205" s="72"/>
      <c r="M205" s="72"/>
      <c r="N205" s="26"/>
      <c r="O205" s="26"/>
      <c r="P205" s="25"/>
      <c r="Q205" s="25"/>
      <c r="U205" s="74"/>
      <c r="V205" s="70"/>
      <c r="W205" s="70"/>
      <c r="X205" s="70"/>
      <c r="Y205" s="70"/>
      <c r="Z205" s="70"/>
      <c r="AA205" s="24"/>
    </row>
    <row r="206" spans="1:27" ht="15" customHeight="1" x14ac:dyDescent="0.25">
      <c r="A206" s="71"/>
      <c r="B206" s="71"/>
      <c r="C206" s="68"/>
      <c r="D206" s="68"/>
      <c r="E206" s="68"/>
      <c r="F206" s="68"/>
      <c r="G206" s="68"/>
      <c r="H206" s="68"/>
      <c r="I206" s="68"/>
      <c r="J206" s="72"/>
      <c r="K206" s="72"/>
      <c r="L206" s="72"/>
      <c r="M206" s="72"/>
      <c r="N206" s="26"/>
      <c r="O206" s="26"/>
      <c r="P206" s="25"/>
      <c r="Q206" s="25"/>
      <c r="U206" s="74"/>
      <c r="V206" s="70"/>
      <c r="W206" s="70"/>
      <c r="X206" s="70"/>
      <c r="Y206" s="70"/>
      <c r="Z206" s="70"/>
      <c r="AA206" s="24"/>
    </row>
    <row r="207" spans="1:27" ht="15" customHeight="1" x14ac:dyDescent="0.25">
      <c r="A207" s="71"/>
      <c r="B207" s="71"/>
      <c r="C207" s="68"/>
      <c r="D207" s="68"/>
      <c r="E207" s="68"/>
      <c r="F207" s="68"/>
      <c r="G207" s="68"/>
      <c r="H207" s="68"/>
      <c r="I207" s="68"/>
      <c r="J207" s="72"/>
      <c r="K207" s="72"/>
      <c r="L207" s="72"/>
      <c r="M207" s="72"/>
      <c r="N207" s="26"/>
      <c r="O207" s="26"/>
      <c r="P207" s="25"/>
      <c r="Q207" s="25"/>
      <c r="U207" s="74"/>
      <c r="V207" s="70"/>
      <c r="W207" s="70"/>
      <c r="X207" s="70"/>
      <c r="Y207" s="70"/>
      <c r="Z207" s="70"/>
      <c r="AA207" s="24"/>
    </row>
    <row r="208" spans="1:27" ht="15" customHeight="1" x14ac:dyDescent="0.25">
      <c r="A208" s="71"/>
      <c r="B208" s="71"/>
      <c r="C208" s="68"/>
      <c r="D208" s="68"/>
      <c r="E208" s="68"/>
      <c r="F208" s="68"/>
      <c r="G208" s="68"/>
      <c r="H208" s="68"/>
      <c r="I208" s="68"/>
      <c r="J208" s="72"/>
      <c r="K208" s="72"/>
      <c r="L208" s="72"/>
      <c r="M208" s="72"/>
      <c r="N208" s="26"/>
      <c r="O208" s="26"/>
      <c r="P208" s="25"/>
      <c r="Q208" s="25"/>
      <c r="U208" s="74"/>
      <c r="V208" s="70"/>
      <c r="W208" s="70"/>
      <c r="X208" s="70"/>
      <c r="Y208" s="70"/>
      <c r="Z208" s="70"/>
      <c r="AA208" s="24"/>
    </row>
    <row r="209" spans="1:27" ht="15" customHeight="1" x14ac:dyDescent="0.25">
      <c r="A209" s="71"/>
      <c r="B209" s="71"/>
      <c r="C209" s="68"/>
      <c r="D209" s="68"/>
      <c r="E209" s="68"/>
      <c r="F209" s="68"/>
      <c r="G209" s="68"/>
      <c r="H209" s="68"/>
      <c r="I209" s="68"/>
      <c r="J209" s="72"/>
      <c r="K209" s="72"/>
      <c r="L209" s="72"/>
      <c r="M209" s="72"/>
      <c r="N209" s="26"/>
      <c r="O209" s="26"/>
      <c r="P209" s="25"/>
      <c r="Q209" s="25"/>
      <c r="U209" s="74"/>
      <c r="V209" s="70"/>
      <c r="W209" s="70"/>
      <c r="X209" s="70"/>
      <c r="Y209" s="70"/>
      <c r="Z209" s="70"/>
      <c r="AA209" s="24"/>
    </row>
    <row r="210" spans="1:27" ht="15" customHeight="1" x14ac:dyDescent="0.25">
      <c r="A210" s="71"/>
      <c r="B210" s="71"/>
      <c r="C210" s="68"/>
      <c r="D210" s="68"/>
      <c r="E210" s="68"/>
      <c r="F210" s="68"/>
      <c r="G210" s="68"/>
      <c r="H210" s="68"/>
      <c r="I210" s="68"/>
      <c r="J210" s="72"/>
      <c r="K210" s="72"/>
      <c r="L210" s="72"/>
      <c r="M210" s="72"/>
      <c r="N210" s="26"/>
      <c r="O210" s="26"/>
      <c r="P210" s="25"/>
      <c r="Q210" s="25"/>
      <c r="U210" s="74"/>
      <c r="V210" s="70"/>
      <c r="W210" s="70"/>
      <c r="X210" s="70"/>
      <c r="Y210" s="70"/>
      <c r="Z210" s="70"/>
      <c r="AA210" s="24"/>
    </row>
    <row r="211" spans="1:27" ht="15" customHeight="1" x14ac:dyDescent="0.25">
      <c r="A211" s="71"/>
      <c r="B211" s="71"/>
      <c r="C211" s="68"/>
      <c r="D211" s="68"/>
      <c r="E211" s="68"/>
      <c r="F211" s="68"/>
      <c r="G211" s="68"/>
      <c r="H211" s="68"/>
      <c r="I211" s="68"/>
      <c r="J211" s="72"/>
      <c r="K211" s="72"/>
      <c r="L211" s="72"/>
      <c r="M211" s="72"/>
      <c r="N211" s="26"/>
      <c r="O211" s="26"/>
      <c r="P211" s="25"/>
      <c r="Q211" s="25"/>
      <c r="U211" s="74"/>
      <c r="V211" s="70"/>
      <c r="W211" s="70"/>
      <c r="X211" s="70"/>
      <c r="Y211" s="70"/>
      <c r="Z211" s="70"/>
      <c r="AA211" s="24"/>
    </row>
    <row r="212" spans="1:27" ht="15" customHeight="1" x14ac:dyDescent="0.25">
      <c r="A212" s="71"/>
      <c r="B212" s="71"/>
      <c r="C212" s="68"/>
      <c r="D212" s="68"/>
      <c r="E212" s="68"/>
      <c r="F212" s="68"/>
      <c r="G212" s="68"/>
      <c r="H212" s="68"/>
      <c r="I212" s="68"/>
      <c r="J212" s="72"/>
      <c r="K212" s="72"/>
      <c r="L212" s="72"/>
      <c r="M212" s="72"/>
      <c r="N212" s="26"/>
      <c r="O212" s="26"/>
      <c r="P212" s="25"/>
      <c r="Q212" s="25"/>
      <c r="U212" s="74"/>
      <c r="V212" s="70"/>
      <c r="W212" s="70"/>
      <c r="X212" s="70"/>
      <c r="Y212" s="70"/>
      <c r="Z212" s="70"/>
      <c r="AA212" s="24"/>
    </row>
    <row r="213" spans="1:27" ht="15" customHeight="1" x14ac:dyDescent="0.25">
      <c r="A213" s="71"/>
      <c r="B213" s="71"/>
      <c r="C213" s="68"/>
      <c r="D213" s="68"/>
      <c r="E213" s="68"/>
      <c r="F213" s="68"/>
      <c r="G213" s="68"/>
      <c r="H213" s="68"/>
      <c r="I213" s="68"/>
      <c r="J213" s="72"/>
      <c r="K213" s="72"/>
      <c r="L213" s="72"/>
      <c r="M213" s="72"/>
      <c r="N213" s="26"/>
      <c r="O213" s="26"/>
      <c r="P213" s="25"/>
      <c r="Q213" s="25"/>
      <c r="U213" s="74"/>
      <c r="V213" s="70"/>
      <c r="W213" s="70"/>
      <c r="X213" s="70"/>
      <c r="Y213" s="70"/>
      <c r="Z213" s="70"/>
      <c r="AA213" s="24"/>
    </row>
    <row r="214" spans="1:27" ht="15" customHeight="1" x14ac:dyDescent="0.25">
      <c r="A214" s="71"/>
      <c r="B214" s="71"/>
      <c r="C214" s="68"/>
      <c r="D214" s="68"/>
      <c r="E214" s="68"/>
      <c r="F214" s="68"/>
      <c r="G214" s="68"/>
      <c r="H214" s="68"/>
      <c r="I214" s="68"/>
      <c r="J214" s="72"/>
      <c r="K214" s="72"/>
      <c r="L214" s="72"/>
      <c r="M214" s="72"/>
      <c r="N214" s="26"/>
      <c r="O214" s="26"/>
      <c r="P214" s="25"/>
      <c r="Q214" s="25"/>
      <c r="U214" s="74"/>
      <c r="V214" s="70"/>
      <c r="W214" s="70"/>
      <c r="X214" s="70"/>
      <c r="Y214" s="70"/>
      <c r="Z214" s="70"/>
      <c r="AA214" s="24"/>
    </row>
    <row r="215" spans="1:27" ht="15" customHeight="1" x14ac:dyDescent="0.25">
      <c r="A215" s="71"/>
      <c r="B215" s="71"/>
      <c r="C215" s="68"/>
      <c r="D215" s="68"/>
      <c r="E215" s="68"/>
      <c r="F215" s="68"/>
      <c r="G215" s="68"/>
      <c r="H215" s="68"/>
      <c r="I215" s="68"/>
      <c r="J215" s="72"/>
      <c r="K215" s="72"/>
      <c r="L215" s="72"/>
      <c r="M215" s="72"/>
      <c r="N215" s="26"/>
      <c r="O215" s="26"/>
      <c r="P215" s="25"/>
      <c r="Q215" s="25"/>
      <c r="U215" s="74"/>
      <c r="V215" s="70"/>
      <c r="W215" s="70"/>
      <c r="X215" s="70"/>
      <c r="Y215" s="70"/>
      <c r="Z215" s="70"/>
      <c r="AA215" s="24"/>
    </row>
    <row r="216" spans="1:27" ht="15" customHeight="1" x14ac:dyDescent="0.25">
      <c r="A216" s="71"/>
      <c r="B216" s="71"/>
      <c r="C216" s="68"/>
      <c r="D216" s="68"/>
      <c r="E216" s="68"/>
      <c r="F216" s="68"/>
      <c r="G216" s="68"/>
      <c r="H216" s="68"/>
      <c r="I216" s="68"/>
      <c r="J216" s="72"/>
      <c r="K216" s="72"/>
      <c r="L216" s="72"/>
      <c r="M216" s="72"/>
      <c r="N216" s="26"/>
      <c r="O216" s="26"/>
      <c r="P216" s="25"/>
      <c r="Q216" s="25"/>
      <c r="U216" s="74"/>
      <c r="V216" s="70"/>
      <c r="W216" s="70"/>
      <c r="X216" s="70"/>
      <c r="Y216" s="70"/>
      <c r="Z216" s="70"/>
      <c r="AA216" s="24"/>
    </row>
    <row r="217" spans="1:27" ht="15" customHeight="1" x14ac:dyDescent="0.25">
      <c r="A217" s="71"/>
      <c r="B217" s="71"/>
      <c r="C217" s="68"/>
      <c r="D217" s="68"/>
      <c r="E217" s="68"/>
      <c r="F217" s="68"/>
      <c r="G217" s="68"/>
      <c r="H217" s="68"/>
      <c r="I217" s="68"/>
      <c r="J217" s="72"/>
      <c r="K217" s="72"/>
      <c r="L217" s="72"/>
      <c r="M217" s="72"/>
      <c r="N217" s="26"/>
      <c r="O217" s="26"/>
      <c r="P217" s="25"/>
      <c r="Q217" s="25"/>
      <c r="U217" s="74"/>
      <c r="V217" s="70"/>
      <c r="W217" s="70"/>
      <c r="X217" s="70"/>
      <c r="Y217" s="70"/>
      <c r="Z217" s="70"/>
      <c r="AA217" s="24"/>
    </row>
    <row r="218" spans="1:27" ht="15" customHeight="1" x14ac:dyDescent="0.25">
      <c r="A218" s="71"/>
      <c r="B218" s="71"/>
      <c r="C218" s="68"/>
      <c r="D218" s="68"/>
      <c r="E218" s="68"/>
      <c r="F218" s="68"/>
      <c r="G218" s="68"/>
      <c r="H218" s="68"/>
      <c r="I218" s="68"/>
      <c r="J218" s="72"/>
      <c r="K218" s="72"/>
      <c r="L218" s="72"/>
      <c r="M218" s="72"/>
      <c r="N218" s="26"/>
      <c r="O218" s="26"/>
      <c r="P218" s="25"/>
      <c r="Q218" s="25"/>
      <c r="U218" s="74"/>
      <c r="V218" s="70"/>
      <c r="W218" s="70"/>
      <c r="X218" s="70"/>
      <c r="Y218" s="70"/>
      <c r="Z218" s="70"/>
      <c r="AA218" s="24"/>
    </row>
    <row r="219" spans="1:27" ht="15" customHeight="1" x14ac:dyDescent="0.25">
      <c r="A219" s="71"/>
      <c r="B219" s="71"/>
      <c r="C219" s="68"/>
      <c r="D219" s="68"/>
      <c r="E219" s="68"/>
      <c r="F219" s="68"/>
      <c r="G219" s="68"/>
      <c r="H219" s="68"/>
      <c r="I219" s="68"/>
      <c r="J219" s="72"/>
      <c r="K219" s="72"/>
      <c r="L219" s="72"/>
      <c r="M219" s="72"/>
      <c r="N219" s="26"/>
      <c r="O219" s="26"/>
      <c r="P219" s="25"/>
      <c r="Q219" s="25"/>
      <c r="U219" s="74"/>
      <c r="V219" s="70"/>
      <c r="W219" s="70"/>
      <c r="X219" s="70"/>
      <c r="Y219" s="70"/>
      <c r="Z219" s="70"/>
      <c r="AA219" s="24"/>
    </row>
    <row r="220" spans="1:27" ht="15" customHeight="1" x14ac:dyDescent="0.25">
      <c r="A220" s="71"/>
      <c r="B220" s="71"/>
      <c r="C220" s="68"/>
      <c r="D220" s="68"/>
      <c r="E220" s="68"/>
      <c r="F220" s="68"/>
      <c r="G220" s="68"/>
      <c r="H220" s="68"/>
      <c r="I220" s="68"/>
      <c r="J220" s="72"/>
      <c r="K220" s="72"/>
      <c r="L220" s="72"/>
      <c r="M220" s="72"/>
      <c r="N220" s="26"/>
      <c r="O220" s="26"/>
      <c r="P220" s="25"/>
      <c r="Q220" s="25"/>
      <c r="U220" s="74"/>
      <c r="V220" s="70"/>
      <c r="W220" s="70"/>
      <c r="X220" s="70"/>
      <c r="Y220" s="70"/>
      <c r="Z220" s="70"/>
      <c r="AA220" s="24"/>
    </row>
    <row r="221" spans="1:27" ht="15" customHeight="1" x14ac:dyDescent="0.25">
      <c r="A221" s="71"/>
      <c r="B221" s="71"/>
      <c r="C221" s="68"/>
      <c r="D221" s="68"/>
      <c r="E221" s="68"/>
      <c r="F221" s="68"/>
      <c r="G221" s="68"/>
      <c r="H221" s="68"/>
      <c r="I221" s="68"/>
      <c r="J221" s="72"/>
      <c r="K221" s="72"/>
      <c r="L221" s="72"/>
      <c r="M221" s="72"/>
      <c r="N221" s="26"/>
      <c r="O221" s="26"/>
      <c r="P221" s="25"/>
      <c r="Q221" s="25"/>
      <c r="U221" s="74"/>
      <c r="V221" s="70"/>
      <c r="W221" s="70"/>
      <c r="X221" s="70"/>
      <c r="Y221" s="70"/>
      <c r="Z221" s="70"/>
      <c r="AA221" s="24"/>
    </row>
    <row r="222" spans="1:27" ht="15" customHeight="1" x14ac:dyDescent="0.25">
      <c r="A222" s="71"/>
      <c r="B222" s="71"/>
      <c r="C222" s="68"/>
      <c r="D222" s="68"/>
      <c r="E222" s="68"/>
      <c r="F222" s="68"/>
      <c r="G222" s="68"/>
      <c r="H222" s="68"/>
      <c r="I222" s="68"/>
      <c r="J222" s="72"/>
      <c r="K222" s="72"/>
      <c r="L222" s="72"/>
      <c r="M222" s="72"/>
      <c r="N222" s="26"/>
      <c r="O222" s="26"/>
      <c r="P222" s="25"/>
      <c r="Q222" s="25"/>
      <c r="U222" s="74"/>
      <c r="V222" s="70"/>
      <c r="W222" s="70"/>
      <c r="X222" s="70"/>
      <c r="Y222" s="70"/>
      <c r="Z222" s="70"/>
      <c r="AA222" s="24"/>
    </row>
    <row r="223" spans="1:27" ht="15" customHeight="1" x14ac:dyDescent="0.25">
      <c r="A223" s="71"/>
      <c r="B223" s="71"/>
      <c r="C223" s="68"/>
      <c r="D223" s="68"/>
      <c r="E223" s="68"/>
      <c r="F223" s="68"/>
      <c r="G223" s="68"/>
      <c r="H223" s="68"/>
      <c r="I223" s="68"/>
      <c r="J223" s="72"/>
      <c r="K223" s="72"/>
      <c r="L223" s="72"/>
      <c r="M223" s="72"/>
      <c r="N223" s="26"/>
      <c r="O223" s="26"/>
      <c r="P223" s="25"/>
      <c r="Q223" s="25"/>
      <c r="U223" s="74"/>
      <c r="V223" s="70"/>
      <c r="W223" s="70"/>
      <c r="X223" s="70"/>
      <c r="Y223" s="70"/>
      <c r="Z223" s="70"/>
      <c r="AA223" s="24"/>
    </row>
    <row r="224" spans="1:27" ht="15" customHeight="1" x14ac:dyDescent="0.25">
      <c r="A224" s="71"/>
      <c r="B224" s="71"/>
      <c r="C224" s="68"/>
      <c r="D224" s="68"/>
      <c r="E224" s="68"/>
      <c r="F224" s="68"/>
      <c r="G224" s="68"/>
      <c r="H224" s="68"/>
      <c r="I224" s="68"/>
      <c r="J224" s="72"/>
      <c r="K224" s="72"/>
      <c r="L224" s="72"/>
      <c r="M224" s="72"/>
      <c r="N224" s="26"/>
      <c r="O224" s="26"/>
      <c r="P224" s="25"/>
      <c r="Q224" s="25"/>
      <c r="U224" s="74"/>
      <c r="V224" s="70"/>
      <c r="W224" s="70"/>
      <c r="X224" s="70"/>
      <c r="Y224" s="70"/>
      <c r="Z224" s="70"/>
      <c r="AA224" s="24"/>
    </row>
    <row r="225" spans="1:27" ht="15" customHeight="1" x14ac:dyDescent="0.25">
      <c r="A225" s="71"/>
      <c r="B225" s="71"/>
      <c r="C225" s="68"/>
      <c r="D225" s="68"/>
      <c r="E225" s="68"/>
      <c r="F225" s="68"/>
      <c r="G225" s="68"/>
      <c r="H225" s="68"/>
      <c r="I225" s="68"/>
      <c r="J225" s="72"/>
      <c r="K225" s="72"/>
      <c r="L225" s="72"/>
      <c r="M225" s="72"/>
      <c r="N225" s="26"/>
      <c r="O225" s="26"/>
      <c r="P225" s="25"/>
      <c r="Q225" s="25"/>
      <c r="U225" s="74"/>
      <c r="V225" s="70"/>
      <c r="W225" s="70"/>
      <c r="X225" s="70"/>
      <c r="Y225" s="70"/>
      <c r="Z225" s="70"/>
      <c r="AA225" s="24"/>
    </row>
    <row r="226" spans="1:27" ht="15" customHeight="1" x14ac:dyDescent="0.25">
      <c r="A226" s="71"/>
      <c r="B226" s="71"/>
      <c r="C226" s="68"/>
      <c r="D226" s="68"/>
      <c r="E226" s="68"/>
      <c r="F226" s="68"/>
      <c r="G226" s="68"/>
      <c r="H226" s="68"/>
      <c r="I226" s="68"/>
      <c r="J226" s="72"/>
      <c r="K226" s="72"/>
      <c r="L226" s="72"/>
      <c r="M226" s="72"/>
      <c r="N226" s="26"/>
      <c r="O226" s="26"/>
      <c r="P226" s="25"/>
      <c r="Q226" s="25"/>
      <c r="U226" s="74"/>
      <c r="V226" s="70"/>
      <c r="W226" s="70"/>
      <c r="X226" s="70"/>
      <c r="Y226" s="70"/>
      <c r="Z226" s="70"/>
      <c r="AA226" s="24"/>
    </row>
    <row r="227" spans="1:27" ht="15" customHeight="1" x14ac:dyDescent="0.25">
      <c r="A227" s="71"/>
      <c r="B227" s="71"/>
      <c r="C227" s="68"/>
      <c r="D227" s="68"/>
      <c r="E227" s="68"/>
      <c r="F227" s="68"/>
      <c r="G227" s="68"/>
      <c r="H227" s="68"/>
      <c r="I227" s="68"/>
      <c r="J227" s="72"/>
      <c r="K227" s="72"/>
      <c r="L227" s="72"/>
      <c r="M227" s="72"/>
      <c r="N227" s="26"/>
      <c r="O227" s="26"/>
      <c r="P227" s="25"/>
      <c r="Q227" s="25"/>
      <c r="U227" s="74"/>
      <c r="V227" s="70"/>
      <c r="W227" s="70"/>
      <c r="X227" s="70"/>
      <c r="Y227" s="70"/>
      <c r="Z227" s="70"/>
      <c r="AA227" s="24"/>
    </row>
    <row r="228" spans="1:27" ht="15" customHeight="1" x14ac:dyDescent="0.25">
      <c r="A228" s="71"/>
      <c r="B228" s="71"/>
      <c r="C228" s="68"/>
      <c r="D228" s="68"/>
      <c r="E228" s="68"/>
      <c r="F228" s="68"/>
      <c r="G228" s="68"/>
      <c r="H228" s="68"/>
      <c r="I228" s="68"/>
      <c r="J228" s="72"/>
      <c r="K228" s="72"/>
      <c r="L228" s="72"/>
      <c r="M228" s="72"/>
      <c r="N228" s="26"/>
      <c r="O228" s="26"/>
      <c r="P228" s="25"/>
      <c r="Q228" s="25"/>
      <c r="U228" s="74"/>
      <c r="V228" s="70"/>
      <c r="W228" s="70"/>
      <c r="X228" s="70"/>
      <c r="Y228" s="70"/>
      <c r="Z228" s="70"/>
      <c r="AA228" s="24"/>
    </row>
    <row r="229" spans="1:27" ht="15" customHeight="1" x14ac:dyDescent="0.25">
      <c r="A229" s="71"/>
      <c r="B229" s="71"/>
      <c r="C229" s="68"/>
      <c r="D229" s="68"/>
      <c r="E229" s="68"/>
      <c r="F229" s="68"/>
      <c r="G229" s="68"/>
      <c r="H229" s="68"/>
      <c r="I229" s="68"/>
      <c r="J229" s="72"/>
      <c r="K229" s="72"/>
      <c r="L229" s="72"/>
      <c r="M229" s="72"/>
      <c r="N229" s="26"/>
      <c r="O229" s="26"/>
      <c r="P229" s="25"/>
      <c r="Q229" s="25"/>
      <c r="U229" s="74"/>
      <c r="V229" s="70"/>
      <c r="W229" s="70"/>
      <c r="X229" s="70"/>
      <c r="Y229" s="70"/>
      <c r="Z229" s="70"/>
      <c r="AA229" s="24"/>
    </row>
    <row r="230" spans="1:27" ht="15" customHeight="1" x14ac:dyDescent="0.25">
      <c r="A230" s="71"/>
      <c r="B230" s="71"/>
      <c r="C230" s="68"/>
      <c r="D230" s="68"/>
      <c r="E230" s="68"/>
      <c r="F230" s="68"/>
      <c r="G230" s="68"/>
      <c r="H230" s="68"/>
      <c r="I230" s="68"/>
      <c r="J230" s="72"/>
      <c r="K230" s="72"/>
      <c r="L230" s="72"/>
      <c r="M230" s="72"/>
      <c r="N230" s="26"/>
      <c r="O230" s="26"/>
      <c r="P230" s="25"/>
      <c r="Q230" s="25"/>
      <c r="U230" s="74"/>
      <c r="V230" s="70"/>
      <c r="W230" s="70"/>
      <c r="X230" s="70"/>
      <c r="Y230" s="70"/>
      <c r="Z230" s="70"/>
      <c r="AA230" s="24"/>
    </row>
    <row r="231" spans="1:27" ht="15" customHeight="1" x14ac:dyDescent="0.25">
      <c r="A231" s="71"/>
      <c r="B231" s="71"/>
      <c r="C231" s="68"/>
      <c r="D231" s="68"/>
      <c r="E231" s="68"/>
      <c r="F231" s="68"/>
      <c r="G231" s="68"/>
      <c r="H231" s="68"/>
      <c r="I231" s="68"/>
      <c r="J231" s="72"/>
      <c r="K231" s="72"/>
      <c r="L231" s="72"/>
      <c r="M231" s="72"/>
      <c r="N231" s="26"/>
      <c r="O231" s="26"/>
      <c r="P231" s="25"/>
      <c r="Q231" s="25"/>
      <c r="U231" s="74"/>
      <c r="V231" s="70"/>
      <c r="W231" s="70"/>
      <c r="X231" s="70"/>
      <c r="Y231" s="70"/>
      <c r="Z231" s="70"/>
      <c r="AA231" s="24"/>
    </row>
    <row r="232" spans="1:27" ht="15" customHeight="1" x14ac:dyDescent="0.25">
      <c r="A232" s="71"/>
      <c r="B232" s="71"/>
      <c r="C232" s="68"/>
      <c r="D232" s="68"/>
      <c r="E232" s="68"/>
      <c r="F232" s="68"/>
      <c r="G232" s="68"/>
      <c r="H232" s="68"/>
      <c r="I232" s="68"/>
      <c r="J232" s="72"/>
      <c r="K232" s="72"/>
      <c r="L232" s="72"/>
      <c r="M232" s="72"/>
      <c r="N232" s="26"/>
      <c r="O232" s="26"/>
      <c r="P232" s="25"/>
      <c r="Q232" s="25"/>
      <c r="U232" s="74"/>
      <c r="V232" s="70"/>
      <c r="W232" s="70"/>
      <c r="X232" s="70"/>
      <c r="Y232" s="70"/>
      <c r="Z232" s="70"/>
      <c r="AA232" s="24"/>
    </row>
    <row r="233" spans="1:27" ht="15" customHeight="1" x14ac:dyDescent="0.25">
      <c r="A233" s="71"/>
      <c r="B233" s="71"/>
      <c r="C233" s="68"/>
      <c r="D233" s="68"/>
      <c r="E233" s="68"/>
      <c r="F233" s="68"/>
      <c r="G233" s="68"/>
      <c r="H233" s="68"/>
      <c r="I233" s="68"/>
      <c r="J233" s="72"/>
      <c r="K233" s="72"/>
      <c r="L233" s="72"/>
      <c r="M233" s="72"/>
      <c r="N233" s="26"/>
      <c r="O233" s="26"/>
      <c r="P233" s="25"/>
      <c r="Q233" s="25"/>
      <c r="U233" s="74"/>
      <c r="V233" s="70"/>
      <c r="W233" s="70"/>
      <c r="X233" s="70"/>
      <c r="Y233" s="70"/>
      <c r="Z233" s="70"/>
      <c r="AA233" s="24"/>
    </row>
    <row r="234" spans="1:27" ht="15" customHeight="1" x14ac:dyDescent="0.25">
      <c r="A234" s="71"/>
      <c r="B234" s="71"/>
      <c r="C234" s="68"/>
      <c r="D234" s="68"/>
      <c r="E234" s="68"/>
      <c r="F234" s="68"/>
      <c r="G234" s="68"/>
      <c r="H234" s="68"/>
      <c r="I234" s="68"/>
      <c r="J234" s="72"/>
      <c r="K234" s="72"/>
      <c r="L234" s="72"/>
      <c r="M234" s="72"/>
      <c r="N234" s="26"/>
      <c r="O234" s="26"/>
      <c r="P234" s="25"/>
      <c r="Q234" s="25"/>
      <c r="U234" s="74"/>
      <c r="V234" s="70"/>
      <c r="W234" s="70"/>
      <c r="X234" s="70"/>
      <c r="Y234" s="70"/>
      <c r="Z234" s="70"/>
      <c r="AA234" s="24"/>
    </row>
    <row r="235" spans="1:27" ht="15" customHeight="1" x14ac:dyDescent="0.25">
      <c r="A235" s="71"/>
      <c r="B235" s="71"/>
      <c r="C235" s="68"/>
      <c r="D235" s="68"/>
      <c r="E235" s="68"/>
      <c r="F235" s="68"/>
      <c r="G235" s="68"/>
      <c r="H235" s="68"/>
      <c r="I235" s="68"/>
      <c r="J235" s="72"/>
      <c r="K235" s="72"/>
      <c r="L235" s="72"/>
      <c r="M235" s="72"/>
      <c r="N235" s="26"/>
      <c r="O235" s="26"/>
      <c r="P235" s="25"/>
      <c r="Q235" s="25"/>
      <c r="U235" s="74"/>
      <c r="V235" s="70"/>
      <c r="W235" s="70"/>
      <c r="X235" s="70"/>
      <c r="Y235" s="70"/>
      <c r="Z235" s="70"/>
      <c r="AA235" s="24"/>
    </row>
    <row r="236" spans="1:27" ht="15" customHeight="1" x14ac:dyDescent="0.25">
      <c r="A236" s="71"/>
      <c r="B236" s="71"/>
      <c r="C236" s="68"/>
      <c r="D236" s="68"/>
      <c r="E236" s="68"/>
      <c r="F236" s="68"/>
      <c r="G236" s="68"/>
      <c r="H236" s="68"/>
      <c r="I236" s="68"/>
      <c r="J236" s="72"/>
      <c r="K236" s="72"/>
      <c r="L236" s="72"/>
      <c r="M236" s="72"/>
      <c r="N236" s="26"/>
      <c r="O236" s="26"/>
      <c r="P236" s="25"/>
      <c r="Q236" s="25"/>
      <c r="U236" s="74"/>
      <c r="V236" s="70"/>
      <c r="W236" s="70"/>
      <c r="X236" s="70"/>
      <c r="Y236" s="70"/>
      <c r="Z236" s="70"/>
      <c r="AA236" s="24"/>
    </row>
    <row r="237" spans="1:27" ht="15" customHeight="1" x14ac:dyDescent="0.25">
      <c r="A237" s="71"/>
      <c r="B237" s="71"/>
      <c r="C237" s="68"/>
      <c r="D237" s="68"/>
      <c r="E237" s="68"/>
      <c r="F237" s="68"/>
      <c r="G237" s="68"/>
      <c r="H237" s="68"/>
      <c r="I237" s="68"/>
      <c r="J237" s="72"/>
      <c r="K237" s="72"/>
      <c r="L237" s="72"/>
      <c r="M237" s="72"/>
      <c r="N237" s="26"/>
      <c r="O237" s="26"/>
      <c r="P237" s="25"/>
      <c r="Q237" s="25"/>
      <c r="U237" s="74"/>
      <c r="V237" s="70"/>
      <c r="W237" s="70"/>
      <c r="X237" s="70"/>
      <c r="Y237" s="70"/>
      <c r="Z237" s="70"/>
      <c r="AA237" s="24"/>
    </row>
    <row r="238" spans="1:27" ht="15" customHeight="1" x14ac:dyDescent="0.25">
      <c r="A238" s="71"/>
      <c r="B238" s="71"/>
      <c r="C238" s="68"/>
      <c r="D238" s="68"/>
      <c r="E238" s="68"/>
      <c r="F238" s="68"/>
      <c r="G238" s="68"/>
      <c r="H238" s="68"/>
      <c r="I238" s="68"/>
      <c r="J238" s="72"/>
      <c r="K238" s="72"/>
      <c r="L238" s="72"/>
      <c r="M238" s="72"/>
      <c r="N238" s="26"/>
      <c r="O238" s="26"/>
      <c r="P238" s="25"/>
      <c r="Q238" s="25"/>
      <c r="U238" s="74"/>
      <c r="V238" s="70"/>
      <c r="W238" s="70"/>
      <c r="X238" s="70"/>
      <c r="Y238" s="70"/>
      <c r="Z238" s="70"/>
      <c r="AA238" s="24"/>
    </row>
    <row r="239" spans="1:27" x14ac:dyDescent="0.2">
      <c r="U239" s="74"/>
      <c r="V239" s="70"/>
      <c r="W239" s="70"/>
      <c r="X239" s="70"/>
      <c r="Y239" s="70"/>
      <c r="Z239" s="70"/>
      <c r="AA239" s="24"/>
    </row>
    <row r="240" spans="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3"/>
  <dimension ref="A1:AB278"/>
  <sheetViews>
    <sheetView topLeftCell="K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8.375" style="23" customWidth="1"/>
    <col min="5" max="5" width="19.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375" style="23" customWidth="1"/>
    <col min="16" max="16" width="18.375" style="23" customWidth="1"/>
    <col min="17" max="17" width="10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4686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214</v>
      </c>
      <c r="B2" s="71">
        <v>410</v>
      </c>
      <c r="C2" s="68">
        <v>5.38</v>
      </c>
      <c r="D2" s="68">
        <v>266.45999999999998</v>
      </c>
      <c r="E2" s="68">
        <v>211.48</v>
      </c>
      <c r="F2" s="68">
        <f t="shared" ref="F2:F22" si="0">($A$23-A2)/(ROW($A$23)-ROW(A2))</f>
        <v>212.95238095238096</v>
      </c>
      <c r="G2" s="68">
        <v>0</v>
      </c>
      <c r="H2" s="68">
        <f t="shared" ref="H2:H22" si="1">($A$23-B2)/(ROW($A$23)-ROW(B2))</f>
        <v>203.61904761904762</v>
      </c>
      <c r="I2" s="68">
        <v>0</v>
      </c>
      <c r="J2" s="72"/>
      <c r="K2" s="72"/>
      <c r="L2" s="72"/>
      <c r="M2" s="72">
        <f t="shared" ref="M2:M35" ca="1" si="2">IF(RAND()&lt;0.5,0,1)</f>
        <v>0</v>
      </c>
      <c r="N2" s="33" t="s">
        <v>38</v>
      </c>
      <c r="O2" s="73">
        <v>0.05</v>
      </c>
      <c r="P2" s="32" t="s">
        <v>39</v>
      </c>
      <c r="Q2" s="25">
        <f>LARGE(A:A,2)</f>
        <v>4404</v>
      </c>
      <c r="T2" s="22">
        <v>0</v>
      </c>
      <c r="U2" s="74">
        <f t="shared" ref="U2:U35" si="3">T2-B2</f>
        <v>-410</v>
      </c>
      <c r="V2" s="70">
        <f t="shared" ref="V2:V35" si="4">ROUND(U2,0)</f>
        <v>-410</v>
      </c>
      <c r="W2" s="70">
        <v>4766</v>
      </c>
      <c r="X2" s="70">
        <f t="shared" ref="X2:X35" si="5">B2/$W$2*$W$3</f>
        <v>450.69030633655058</v>
      </c>
      <c r="Y2" s="70">
        <f t="shared" ref="Y2:Y35" si="6">X2-B2</f>
        <v>40.690306336550577</v>
      </c>
      <c r="Z2" s="70">
        <f t="shared" ref="Z2:Z35" si="7">ROUND(Y2,0)</f>
        <v>41</v>
      </c>
      <c r="AA2" s="24">
        <f t="shared" ref="AA2:AA35" si="8">IF(V2&gt;=0,V2,Z2)</f>
        <v>41</v>
      </c>
      <c r="AB2" s="67">
        <f t="shared" ref="AB2:AB35" si="9">B2+AA2</f>
        <v>451</v>
      </c>
    </row>
    <row r="3" spans="1:28" ht="15" customHeight="1" x14ac:dyDescent="0.25">
      <c r="A3" s="71">
        <v>240</v>
      </c>
      <c r="B3" s="71">
        <v>410</v>
      </c>
      <c r="C3" s="68">
        <v>8.36</v>
      </c>
      <c r="D3" s="68">
        <v>266.44</v>
      </c>
      <c r="E3" s="68">
        <v>211.48</v>
      </c>
      <c r="F3" s="68">
        <f t="shared" si="0"/>
        <v>222.3</v>
      </c>
      <c r="G3" s="68">
        <v>0</v>
      </c>
      <c r="H3" s="68">
        <f t="shared" si="1"/>
        <v>213.8</v>
      </c>
      <c r="I3" s="68">
        <v>0</v>
      </c>
      <c r="J3" s="72">
        <f t="shared" ref="J3:J35" si="10">IF(ABS(B3-B2)&lt;=50,1,0)</f>
        <v>1</v>
      </c>
      <c r="K3" s="72">
        <f t="shared" ref="K3:K35" si="11">IF(ABS((B3-B2))&lt;=50,1,IF((B3-B2)*(-1)&gt;=0,1,-1))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34</v>
      </c>
      <c r="P3" s="32" t="s">
        <v>41</v>
      </c>
      <c r="Q3" s="25">
        <f>LARGE(A:A,3)</f>
        <v>4122</v>
      </c>
      <c r="T3" s="22">
        <v>0</v>
      </c>
      <c r="U3" s="74">
        <f t="shared" si="3"/>
        <v>-410</v>
      </c>
      <c r="V3" s="70">
        <f t="shared" si="4"/>
        <v>-410</v>
      </c>
      <c r="W3" s="70">
        <v>5239</v>
      </c>
      <c r="X3" s="70">
        <f t="shared" si="5"/>
        <v>450.69030633655058</v>
      </c>
      <c r="Y3" s="70">
        <f t="shared" si="6"/>
        <v>40.690306336550577</v>
      </c>
      <c r="Z3" s="70">
        <f t="shared" si="7"/>
        <v>41</v>
      </c>
      <c r="AA3" s="24">
        <f t="shared" si="8"/>
        <v>41</v>
      </c>
      <c r="AB3" s="67">
        <f t="shared" si="9"/>
        <v>451</v>
      </c>
    </row>
    <row r="4" spans="1:28" ht="15" customHeight="1" x14ac:dyDescent="0.25">
      <c r="A4" s="71">
        <v>266</v>
      </c>
      <c r="B4" s="71">
        <v>410</v>
      </c>
      <c r="C4" s="68">
        <v>11.33</v>
      </c>
      <c r="D4" s="68">
        <v>266.41000000000003</v>
      </c>
      <c r="E4" s="68">
        <v>211.48</v>
      </c>
      <c r="F4" s="68">
        <f t="shared" si="0"/>
        <v>232.63157894736841</v>
      </c>
      <c r="G4" s="68">
        <v>0</v>
      </c>
      <c r="H4" s="68">
        <f t="shared" si="1"/>
        <v>225.05263157894737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4686</v>
      </c>
      <c r="P4" s="32" t="s">
        <v>43</v>
      </c>
      <c r="Q4" s="25">
        <f>LARGE(B:B,1)</f>
        <v>2640</v>
      </c>
      <c r="T4" s="22">
        <v>0</v>
      </c>
      <c r="U4" s="74">
        <f t="shared" si="3"/>
        <v>-410</v>
      </c>
      <c r="V4" s="70">
        <f t="shared" si="4"/>
        <v>-410</v>
      </c>
      <c r="W4" s="70"/>
      <c r="X4" s="70">
        <f t="shared" si="5"/>
        <v>450.69030633655058</v>
      </c>
      <c r="Y4" s="70">
        <f t="shared" si="6"/>
        <v>40.690306336550577</v>
      </c>
      <c r="Z4" s="70">
        <f t="shared" si="7"/>
        <v>41</v>
      </c>
      <c r="AA4" s="24">
        <f t="shared" si="8"/>
        <v>41</v>
      </c>
      <c r="AB4" s="67">
        <f t="shared" si="9"/>
        <v>451</v>
      </c>
    </row>
    <row r="5" spans="1:28" ht="15" customHeight="1" x14ac:dyDescent="0.25">
      <c r="A5" s="71">
        <v>293</v>
      </c>
      <c r="B5" s="71">
        <v>410</v>
      </c>
      <c r="C5" s="68">
        <v>14.31</v>
      </c>
      <c r="D5" s="68">
        <v>266.39999999999998</v>
      </c>
      <c r="E5" s="68">
        <v>211.48</v>
      </c>
      <c r="F5" s="68">
        <f t="shared" si="0"/>
        <v>244.05555555555554</v>
      </c>
      <c r="G5" s="68">
        <v>0</v>
      </c>
      <c r="H5" s="68">
        <f t="shared" si="1"/>
        <v>237.55555555555554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2.59</v>
      </c>
      <c r="P5" s="32" t="s">
        <v>45</v>
      </c>
      <c r="Q5" s="25">
        <f>LARGE(B:B,2)</f>
        <v>2318</v>
      </c>
      <c r="T5" s="22">
        <v>0</v>
      </c>
      <c r="U5" s="74">
        <f t="shared" si="3"/>
        <v>-410</v>
      </c>
      <c r="V5" s="70">
        <f t="shared" si="4"/>
        <v>-410</v>
      </c>
      <c r="W5" s="70"/>
      <c r="X5" s="70">
        <f t="shared" si="5"/>
        <v>450.69030633655058</v>
      </c>
      <c r="Y5" s="70">
        <f t="shared" si="6"/>
        <v>40.690306336550577</v>
      </c>
      <c r="Z5" s="70">
        <f t="shared" si="7"/>
        <v>41</v>
      </c>
      <c r="AA5" s="24">
        <f t="shared" si="8"/>
        <v>41</v>
      </c>
      <c r="AB5" s="67">
        <f t="shared" si="9"/>
        <v>451</v>
      </c>
    </row>
    <row r="6" spans="1:28" ht="15" customHeight="1" x14ac:dyDescent="0.25">
      <c r="A6" s="71">
        <v>328</v>
      </c>
      <c r="B6" s="71">
        <v>410</v>
      </c>
      <c r="C6" s="68">
        <v>16.690000000000001</v>
      </c>
      <c r="D6" s="68">
        <v>266.38</v>
      </c>
      <c r="E6" s="68">
        <v>211.48</v>
      </c>
      <c r="F6" s="68">
        <f t="shared" si="0"/>
        <v>256.35294117647061</v>
      </c>
      <c r="G6" s="68">
        <v>0</v>
      </c>
      <c r="H6" s="68">
        <f t="shared" si="1"/>
        <v>251.52941176470588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2.76</v>
      </c>
      <c r="P6" s="32" t="s">
        <v>47</v>
      </c>
      <c r="Q6" s="25">
        <f>LARGE(B:B,3)</f>
        <v>1995</v>
      </c>
      <c r="T6" s="22">
        <v>0</v>
      </c>
      <c r="U6" s="74">
        <f t="shared" si="3"/>
        <v>-410</v>
      </c>
      <c r="V6" s="70">
        <f t="shared" si="4"/>
        <v>-410</v>
      </c>
      <c r="W6" s="70"/>
      <c r="X6" s="70">
        <f t="shared" si="5"/>
        <v>450.69030633655058</v>
      </c>
      <c r="Y6" s="70">
        <f t="shared" si="6"/>
        <v>40.690306336550577</v>
      </c>
      <c r="Z6" s="70">
        <f t="shared" si="7"/>
        <v>41</v>
      </c>
      <c r="AA6" s="24">
        <f t="shared" si="8"/>
        <v>41</v>
      </c>
      <c r="AB6" s="67">
        <f t="shared" si="9"/>
        <v>451</v>
      </c>
    </row>
    <row r="7" spans="1:28" ht="15" customHeight="1" x14ac:dyDescent="0.25">
      <c r="A7" s="71">
        <v>363</v>
      </c>
      <c r="B7" s="71">
        <v>410</v>
      </c>
      <c r="C7" s="68">
        <v>19.07</v>
      </c>
      <c r="D7" s="68">
        <v>266.38</v>
      </c>
      <c r="E7" s="68">
        <v>211.48</v>
      </c>
      <c r="F7" s="68">
        <f t="shared" si="0"/>
        <v>270.1875</v>
      </c>
      <c r="G7" s="68">
        <v>0</v>
      </c>
      <c r="H7" s="68">
        <f t="shared" si="1"/>
        <v>267.25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5" si="12">IF(OR(COUNTIF(K3:K7,1)=5,COUNTIF(K3:K7,-1)=5),1,0)</f>
        <v>1</v>
      </c>
      <c r="M7" s="72">
        <f t="shared" ca="1" si="2"/>
        <v>1</v>
      </c>
      <c r="N7" s="26" t="s">
        <v>48</v>
      </c>
      <c r="O7" s="76">
        <v>2.76</v>
      </c>
      <c r="P7" s="25"/>
      <c r="Q7" s="25"/>
      <c r="T7" s="22">
        <v>0</v>
      </c>
      <c r="U7" s="74">
        <f t="shared" si="3"/>
        <v>-410</v>
      </c>
      <c r="V7" s="70">
        <f t="shared" si="4"/>
        <v>-410</v>
      </c>
      <c r="W7" s="70"/>
      <c r="X7" s="70">
        <f t="shared" si="5"/>
        <v>450.69030633655058</v>
      </c>
      <c r="Y7" s="70">
        <f t="shared" si="6"/>
        <v>40.690306336550577</v>
      </c>
      <c r="Z7" s="70">
        <f t="shared" si="7"/>
        <v>41</v>
      </c>
      <c r="AA7" s="24">
        <f t="shared" si="8"/>
        <v>41</v>
      </c>
      <c r="AB7" s="67">
        <f t="shared" si="9"/>
        <v>451</v>
      </c>
    </row>
    <row r="8" spans="1:28" ht="15" customHeight="1" x14ac:dyDescent="0.25">
      <c r="A8" s="71">
        <v>399</v>
      </c>
      <c r="B8" s="71">
        <v>410</v>
      </c>
      <c r="C8" s="68">
        <v>21.46</v>
      </c>
      <c r="D8" s="68">
        <v>266.37</v>
      </c>
      <c r="E8" s="68">
        <v>211.48</v>
      </c>
      <c r="F8" s="68">
        <f t="shared" si="0"/>
        <v>285.8</v>
      </c>
      <c r="G8" s="68">
        <v>0</v>
      </c>
      <c r="H8" s="68">
        <f t="shared" si="1"/>
        <v>285.06666666666666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-410</v>
      </c>
      <c r="V8" s="70">
        <f t="shared" si="4"/>
        <v>-410</v>
      </c>
      <c r="W8" s="70"/>
      <c r="X8" s="70">
        <f t="shared" si="5"/>
        <v>450.69030633655058</v>
      </c>
      <c r="Y8" s="70">
        <f t="shared" si="6"/>
        <v>40.690306336550577</v>
      </c>
      <c r="Z8" s="70">
        <f t="shared" si="7"/>
        <v>41</v>
      </c>
      <c r="AA8" s="24">
        <f t="shared" si="8"/>
        <v>41</v>
      </c>
      <c r="AB8" s="67">
        <f t="shared" si="9"/>
        <v>451</v>
      </c>
    </row>
    <row r="9" spans="1:28" ht="15" customHeight="1" x14ac:dyDescent="0.25">
      <c r="A9" s="71">
        <v>598</v>
      </c>
      <c r="B9" s="71">
        <v>410</v>
      </c>
      <c r="C9" s="68">
        <v>20.260000000000002</v>
      </c>
      <c r="D9" s="68">
        <v>266.39999999999998</v>
      </c>
      <c r="E9" s="68">
        <v>211.48</v>
      </c>
      <c r="F9" s="68">
        <f t="shared" si="0"/>
        <v>292</v>
      </c>
      <c r="G9" s="68">
        <v>0</v>
      </c>
      <c r="H9" s="68">
        <f t="shared" si="1"/>
        <v>305.42857142857144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-410</v>
      </c>
      <c r="V9" s="70">
        <f t="shared" si="4"/>
        <v>-410</v>
      </c>
      <c r="W9" s="70"/>
      <c r="X9" s="70">
        <f t="shared" si="5"/>
        <v>450.69030633655058</v>
      </c>
      <c r="Y9" s="70">
        <f t="shared" si="6"/>
        <v>40.690306336550577</v>
      </c>
      <c r="Z9" s="70">
        <f t="shared" si="7"/>
        <v>41</v>
      </c>
      <c r="AA9" s="24">
        <f t="shared" si="8"/>
        <v>41</v>
      </c>
      <c r="AB9" s="67">
        <f t="shared" si="9"/>
        <v>451</v>
      </c>
    </row>
    <row r="10" spans="1:28" ht="15" customHeight="1" x14ac:dyDescent="0.25">
      <c r="A10" s="71">
        <v>798</v>
      </c>
      <c r="B10" s="71">
        <v>410</v>
      </c>
      <c r="C10" s="68">
        <v>19.05</v>
      </c>
      <c r="D10" s="68">
        <v>266.45999999999998</v>
      </c>
      <c r="E10" s="68">
        <v>211.48</v>
      </c>
      <c r="F10" s="68">
        <f t="shared" si="0"/>
        <v>299.07692307692309</v>
      </c>
      <c r="G10" s="68">
        <v>0</v>
      </c>
      <c r="H10" s="68">
        <f t="shared" si="1"/>
        <v>328.92307692307691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-410</v>
      </c>
      <c r="V10" s="70">
        <f t="shared" si="4"/>
        <v>-410</v>
      </c>
      <c r="W10" s="70"/>
      <c r="X10" s="70">
        <f t="shared" si="5"/>
        <v>450.69030633655058</v>
      </c>
      <c r="Y10" s="70">
        <f t="shared" si="6"/>
        <v>40.690306336550577</v>
      </c>
      <c r="Z10" s="70">
        <f t="shared" si="7"/>
        <v>41</v>
      </c>
      <c r="AA10" s="24">
        <f t="shared" si="8"/>
        <v>41</v>
      </c>
      <c r="AB10" s="67">
        <f t="shared" si="9"/>
        <v>451</v>
      </c>
    </row>
    <row r="11" spans="1:28" ht="15" customHeight="1" x14ac:dyDescent="0.25">
      <c r="A11" s="71">
        <v>996</v>
      </c>
      <c r="B11" s="71">
        <v>410</v>
      </c>
      <c r="C11" s="68">
        <v>17.850000000000001</v>
      </c>
      <c r="D11" s="68">
        <v>266.55</v>
      </c>
      <c r="E11" s="68">
        <v>211.48</v>
      </c>
      <c r="F11" s="68">
        <f t="shared" si="0"/>
        <v>307.5</v>
      </c>
      <c r="G11" s="68">
        <v>0</v>
      </c>
      <c r="H11" s="68">
        <f t="shared" si="1"/>
        <v>356.33333333333331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266.37</v>
      </c>
      <c r="R11" s="43"/>
      <c r="S11" s="43"/>
      <c r="T11" s="22">
        <v>0</v>
      </c>
      <c r="U11" s="74">
        <f t="shared" si="3"/>
        <v>-410</v>
      </c>
      <c r="V11" s="70">
        <f t="shared" si="4"/>
        <v>-410</v>
      </c>
      <c r="W11" s="70"/>
      <c r="X11" s="70">
        <f t="shared" si="5"/>
        <v>450.69030633655058</v>
      </c>
      <c r="Y11" s="70">
        <f t="shared" si="6"/>
        <v>40.690306336550577</v>
      </c>
      <c r="Z11" s="70">
        <f t="shared" si="7"/>
        <v>41</v>
      </c>
      <c r="AA11" s="24">
        <f t="shared" si="8"/>
        <v>41</v>
      </c>
      <c r="AB11" s="67">
        <f t="shared" si="9"/>
        <v>451</v>
      </c>
    </row>
    <row r="12" spans="1:28" ht="15" customHeight="1" x14ac:dyDescent="0.25">
      <c r="A12" s="71">
        <v>1170</v>
      </c>
      <c r="B12" s="71">
        <v>410</v>
      </c>
      <c r="C12" s="68">
        <v>18.23</v>
      </c>
      <c r="D12" s="68">
        <v>266.66000000000003</v>
      </c>
      <c r="E12" s="68">
        <v>211.48</v>
      </c>
      <c r="F12" s="68">
        <f t="shared" si="0"/>
        <v>319.63636363636363</v>
      </c>
      <c r="G12" s="68">
        <v>0</v>
      </c>
      <c r="H12" s="68">
        <f t="shared" si="1"/>
        <v>388.72727272727275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266.45999999999998</v>
      </c>
      <c r="R12" s="43"/>
      <c r="S12" s="43"/>
      <c r="T12" s="22">
        <v>0</v>
      </c>
      <c r="U12" s="74">
        <f t="shared" si="3"/>
        <v>-410</v>
      </c>
      <c r="V12" s="70">
        <f t="shared" si="4"/>
        <v>-410</v>
      </c>
      <c r="W12" s="70"/>
      <c r="X12" s="70">
        <f t="shared" si="5"/>
        <v>450.69030633655058</v>
      </c>
      <c r="Y12" s="70">
        <f t="shared" si="6"/>
        <v>40.690306336550577</v>
      </c>
      <c r="Z12" s="70">
        <f t="shared" si="7"/>
        <v>41</v>
      </c>
      <c r="AA12" s="24">
        <f t="shared" si="8"/>
        <v>41</v>
      </c>
      <c r="AB12" s="67">
        <f t="shared" si="9"/>
        <v>451</v>
      </c>
    </row>
    <row r="13" spans="1:28" ht="15" customHeight="1" x14ac:dyDescent="0.25">
      <c r="A13" s="71">
        <v>1343</v>
      </c>
      <c r="B13" s="71">
        <v>410</v>
      </c>
      <c r="C13" s="68">
        <v>18.61</v>
      </c>
      <c r="D13" s="68">
        <v>266.8</v>
      </c>
      <c r="E13" s="68">
        <v>211.48</v>
      </c>
      <c r="F13" s="68">
        <f t="shared" si="0"/>
        <v>334.3</v>
      </c>
      <c r="G13" s="68">
        <v>0</v>
      </c>
      <c r="H13" s="68">
        <f t="shared" si="1"/>
        <v>427.6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-410</v>
      </c>
      <c r="V13" s="70">
        <f t="shared" si="4"/>
        <v>-410</v>
      </c>
      <c r="W13" s="70"/>
      <c r="X13" s="70">
        <f t="shared" si="5"/>
        <v>450.69030633655058</v>
      </c>
      <c r="Y13" s="70">
        <f t="shared" si="6"/>
        <v>40.690306336550577</v>
      </c>
      <c r="Z13" s="70">
        <f t="shared" si="7"/>
        <v>41</v>
      </c>
      <c r="AA13" s="24">
        <f t="shared" si="8"/>
        <v>41</v>
      </c>
      <c r="AB13" s="67">
        <f t="shared" si="9"/>
        <v>451</v>
      </c>
    </row>
    <row r="14" spans="1:28" ht="15" customHeight="1" x14ac:dyDescent="0.25">
      <c r="A14" s="71">
        <v>1516</v>
      </c>
      <c r="B14" s="71">
        <v>410</v>
      </c>
      <c r="C14" s="68">
        <v>19</v>
      </c>
      <c r="D14" s="68">
        <v>266.97000000000003</v>
      </c>
      <c r="E14" s="68">
        <v>211.48</v>
      </c>
      <c r="F14" s="68">
        <f t="shared" si="0"/>
        <v>352.22222222222223</v>
      </c>
      <c r="G14" s="68">
        <v>0</v>
      </c>
      <c r="H14" s="68">
        <f t="shared" si="1"/>
        <v>475.11111111111109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2640</v>
      </c>
      <c r="R14" s="43"/>
      <c r="S14" s="43"/>
      <c r="T14" s="22">
        <v>0</v>
      </c>
      <c r="U14" s="74">
        <f t="shared" si="3"/>
        <v>-410</v>
      </c>
      <c r="V14" s="70">
        <f t="shared" si="4"/>
        <v>-410</v>
      </c>
      <c r="W14" s="70"/>
      <c r="X14" s="70">
        <f t="shared" si="5"/>
        <v>450.69030633655058</v>
      </c>
      <c r="Y14" s="70">
        <f t="shared" si="6"/>
        <v>40.690306336550577</v>
      </c>
      <c r="Z14" s="70">
        <f t="shared" si="7"/>
        <v>41</v>
      </c>
      <c r="AA14" s="24">
        <f t="shared" si="8"/>
        <v>41</v>
      </c>
      <c r="AB14" s="67">
        <f t="shared" si="9"/>
        <v>451</v>
      </c>
    </row>
    <row r="15" spans="1:28" ht="15" customHeight="1" x14ac:dyDescent="0.25">
      <c r="A15" s="71">
        <v>1686</v>
      </c>
      <c r="B15" s="71">
        <v>410</v>
      </c>
      <c r="C15" s="68">
        <v>20.05</v>
      </c>
      <c r="D15" s="68">
        <v>267.14999999999998</v>
      </c>
      <c r="E15" s="68">
        <v>211.48</v>
      </c>
      <c r="F15" s="68">
        <f t="shared" si="0"/>
        <v>375</v>
      </c>
      <c r="G15" s="68">
        <v>0</v>
      </c>
      <c r="H15" s="68">
        <f t="shared" si="1"/>
        <v>534.5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34</v>
      </c>
      <c r="P15" s="14" t="s">
        <v>61</v>
      </c>
      <c r="Q15" s="13">
        <f>MAX(D:D)</f>
        <v>272.3</v>
      </c>
      <c r="R15" s="43">
        <f ca="1">TREND(OFFSET('Z-V'!B1,MATCH(Q15,'Z-V'!A:A,1)-1,,2,1),OFFSET('Z-V'!A1,MATCH(Q15,'Z-V'!A:A,1)-1,,2,1),Q15)</f>
        <v>60479.999999999884</v>
      </c>
      <c r="S15" s="43"/>
      <c r="T15" s="22">
        <v>0</v>
      </c>
      <c r="U15" s="74">
        <f t="shared" si="3"/>
        <v>-410</v>
      </c>
      <c r="V15" s="70">
        <f t="shared" si="4"/>
        <v>-410</v>
      </c>
      <c r="W15" s="70"/>
      <c r="X15" s="70">
        <f t="shared" si="5"/>
        <v>450.69030633655058</v>
      </c>
      <c r="Y15" s="70">
        <f t="shared" si="6"/>
        <v>40.690306336550577</v>
      </c>
      <c r="Z15" s="70">
        <f t="shared" si="7"/>
        <v>41</v>
      </c>
      <c r="AA15" s="24">
        <f t="shared" si="8"/>
        <v>41</v>
      </c>
      <c r="AB15" s="67">
        <f t="shared" si="9"/>
        <v>451</v>
      </c>
    </row>
    <row r="16" spans="1:28" ht="15" customHeight="1" x14ac:dyDescent="0.25">
      <c r="A16" s="71">
        <v>1857</v>
      </c>
      <c r="B16" s="71">
        <v>410</v>
      </c>
      <c r="C16" s="68">
        <v>21.1</v>
      </c>
      <c r="D16" s="68">
        <v>267.35000000000002</v>
      </c>
      <c r="E16" s="68">
        <v>211.48</v>
      </c>
      <c r="F16" s="68">
        <f t="shared" si="0"/>
        <v>404.14285714285717</v>
      </c>
      <c r="G16" s="68">
        <v>0</v>
      </c>
      <c r="H16" s="68">
        <f t="shared" si="1"/>
        <v>610.85714285714289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28.23</v>
      </c>
      <c r="P16" s="14" t="s">
        <v>63</v>
      </c>
      <c r="Q16" s="56">
        <f>D2</f>
        <v>266.45999999999998</v>
      </c>
      <c r="R16" s="43">
        <f ca="1">TREND(OFFSET('Z-V'!B1,MATCH(Q16,'Z-V'!A:A,1)-1,,2,1),OFFSET('Z-V'!A1,MATCH(Q16,'Z-V'!A:A,1)-1,,2,1),Q16)</f>
        <v>42704</v>
      </c>
      <c r="S16" s="43"/>
      <c r="T16" s="22">
        <v>0</v>
      </c>
      <c r="U16" s="74">
        <f t="shared" si="3"/>
        <v>-410</v>
      </c>
      <c r="V16" s="70">
        <f t="shared" si="4"/>
        <v>-410</v>
      </c>
      <c r="W16" s="70"/>
      <c r="X16" s="70">
        <f t="shared" si="5"/>
        <v>450.69030633655058</v>
      </c>
      <c r="Y16" s="70">
        <f t="shared" si="6"/>
        <v>40.690306336550577</v>
      </c>
      <c r="Z16" s="70">
        <f t="shared" si="7"/>
        <v>41</v>
      </c>
      <c r="AA16" s="24">
        <f t="shared" si="8"/>
        <v>41</v>
      </c>
      <c r="AB16" s="67">
        <f t="shared" si="9"/>
        <v>451</v>
      </c>
    </row>
    <row r="17" spans="1:28" ht="15" customHeight="1" x14ac:dyDescent="0.25">
      <c r="A17" s="71">
        <v>2026</v>
      </c>
      <c r="B17" s="71">
        <v>410</v>
      </c>
      <c r="C17" s="68">
        <v>22.15</v>
      </c>
      <c r="D17" s="68">
        <v>267.57</v>
      </c>
      <c r="E17" s="68">
        <v>211.48</v>
      </c>
      <c r="F17" s="68">
        <f t="shared" si="0"/>
        <v>443.33333333333331</v>
      </c>
      <c r="G17" s="68">
        <v>0</v>
      </c>
      <c r="H17" s="68">
        <f t="shared" si="1"/>
        <v>712.66666666666663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272.3</v>
      </c>
      <c r="R17" s="43"/>
      <c r="S17" s="43"/>
      <c r="T17" s="22">
        <v>0</v>
      </c>
      <c r="U17" s="74">
        <f t="shared" si="3"/>
        <v>-410</v>
      </c>
      <c r="V17" s="70">
        <f t="shared" si="4"/>
        <v>-410</v>
      </c>
      <c r="W17" s="70"/>
      <c r="X17" s="70">
        <f t="shared" si="5"/>
        <v>450.69030633655058</v>
      </c>
      <c r="Y17" s="70">
        <f t="shared" si="6"/>
        <v>40.690306336550577</v>
      </c>
      <c r="Z17" s="70">
        <f t="shared" si="7"/>
        <v>41</v>
      </c>
      <c r="AA17" s="24">
        <f t="shared" si="8"/>
        <v>41</v>
      </c>
      <c r="AB17" s="67">
        <f t="shared" si="9"/>
        <v>451</v>
      </c>
    </row>
    <row r="18" spans="1:28" ht="15" customHeight="1" x14ac:dyDescent="0.2">
      <c r="A18" s="71">
        <v>2315</v>
      </c>
      <c r="B18" s="71">
        <v>410</v>
      </c>
      <c r="C18" s="68">
        <v>24.18</v>
      </c>
      <c r="D18" s="68">
        <v>267.83999999999997</v>
      </c>
      <c r="E18" s="68">
        <v>211.48</v>
      </c>
      <c r="F18" s="68">
        <f t="shared" si="0"/>
        <v>474.2</v>
      </c>
      <c r="G18" s="68">
        <v>0</v>
      </c>
      <c r="H18" s="68">
        <f t="shared" si="1"/>
        <v>855.2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2640</v>
      </c>
      <c r="R18" s="43"/>
      <c r="S18" s="43"/>
      <c r="T18" s="22">
        <v>0</v>
      </c>
      <c r="U18" s="74">
        <f t="shared" si="3"/>
        <v>-410</v>
      </c>
      <c r="V18" s="70">
        <f t="shared" si="4"/>
        <v>-410</v>
      </c>
      <c r="W18" s="70"/>
      <c r="X18" s="70">
        <f t="shared" si="5"/>
        <v>450.69030633655058</v>
      </c>
      <c r="Y18" s="70">
        <f t="shared" si="6"/>
        <v>40.690306336550577</v>
      </c>
      <c r="Z18" s="70">
        <f t="shared" si="7"/>
        <v>41</v>
      </c>
      <c r="AA18" s="24">
        <f t="shared" si="8"/>
        <v>41</v>
      </c>
      <c r="AB18" s="67">
        <f t="shared" si="9"/>
        <v>451</v>
      </c>
    </row>
    <row r="19" spans="1:28" ht="15" customHeight="1" x14ac:dyDescent="0.25">
      <c r="A19" s="71">
        <v>2604</v>
      </c>
      <c r="B19" s="71">
        <v>410</v>
      </c>
      <c r="C19" s="68">
        <v>26.21</v>
      </c>
      <c r="D19" s="68">
        <v>268.13</v>
      </c>
      <c r="E19" s="68">
        <v>211.48</v>
      </c>
      <c r="F19" s="68">
        <f t="shared" si="0"/>
        <v>520.5</v>
      </c>
      <c r="G19" s="68">
        <v>0</v>
      </c>
      <c r="H19" s="68">
        <f t="shared" si="1"/>
        <v>1069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0.67712462412295349</v>
      </c>
      <c r="R19" s="58">
        <f>MAX(AB:AB)</f>
        <v>2902</v>
      </c>
      <c r="S19" s="58">
        <f>'Z-V'!P8-R19</f>
        <v>6077</v>
      </c>
      <c r="T19" s="22">
        <v>0</v>
      </c>
      <c r="U19" s="74">
        <f t="shared" si="3"/>
        <v>-410</v>
      </c>
      <c r="V19" s="70">
        <f t="shared" si="4"/>
        <v>-410</v>
      </c>
      <c r="W19" s="70"/>
      <c r="X19" s="70">
        <f t="shared" si="5"/>
        <v>450.69030633655058</v>
      </c>
      <c r="Y19" s="70">
        <f t="shared" si="6"/>
        <v>40.690306336550577</v>
      </c>
      <c r="Z19" s="70">
        <f t="shared" si="7"/>
        <v>41</v>
      </c>
      <c r="AA19" s="24">
        <f t="shared" si="8"/>
        <v>41</v>
      </c>
      <c r="AB19" s="67">
        <f t="shared" si="9"/>
        <v>451</v>
      </c>
    </row>
    <row r="20" spans="1:28" ht="15" customHeight="1" x14ac:dyDescent="0.25">
      <c r="A20" s="71">
        <v>2894</v>
      </c>
      <c r="B20" s="71">
        <v>410</v>
      </c>
      <c r="C20" s="68">
        <v>28.23</v>
      </c>
      <c r="D20" s="68">
        <v>268.45</v>
      </c>
      <c r="E20" s="68">
        <v>211.48</v>
      </c>
      <c r="F20" s="68">
        <f t="shared" si="0"/>
        <v>597.33333333333337</v>
      </c>
      <c r="G20" s="68">
        <v>0</v>
      </c>
      <c r="H20" s="68">
        <f t="shared" si="1"/>
        <v>1425.3333333333333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0.66794644727000974</v>
      </c>
      <c r="R20" s="43">
        <f ca="1">R15-R16</f>
        <v>17775.999999999884</v>
      </c>
      <c r="S20" s="43">
        <f ca="1">'Z-V'!P9-R20</f>
        <v>35704.000000000116</v>
      </c>
      <c r="T20" s="22">
        <v>0</v>
      </c>
      <c r="U20" s="74">
        <f t="shared" si="3"/>
        <v>-410</v>
      </c>
      <c r="V20" s="70">
        <f t="shared" si="4"/>
        <v>-410</v>
      </c>
      <c r="W20" s="70"/>
      <c r="X20" s="70">
        <f t="shared" si="5"/>
        <v>450.69030633655058</v>
      </c>
      <c r="Y20" s="70">
        <f t="shared" si="6"/>
        <v>40.690306336550577</v>
      </c>
      <c r="Z20" s="70">
        <f t="shared" si="7"/>
        <v>41</v>
      </c>
      <c r="AA20" s="24">
        <f t="shared" si="8"/>
        <v>41</v>
      </c>
      <c r="AB20" s="67">
        <f t="shared" si="9"/>
        <v>451</v>
      </c>
    </row>
    <row r="21" spans="1:28" ht="15" customHeight="1" x14ac:dyDescent="0.25">
      <c r="A21" s="71">
        <v>3491</v>
      </c>
      <c r="B21" s="71">
        <v>410</v>
      </c>
      <c r="C21" s="68">
        <v>24.46</v>
      </c>
      <c r="D21" s="68">
        <v>268.85000000000002</v>
      </c>
      <c r="E21" s="68">
        <v>211.48</v>
      </c>
      <c r="F21" s="68">
        <f t="shared" si="0"/>
        <v>597.5</v>
      </c>
      <c r="G21" s="68">
        <v>0</v>
      </c>
      <c r="H21" s="68">
        <f t="shared" si="1"/>
        <v>2138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0.73347830059387709</v>
      </c>
      <c r="R21" s="43">
        <f>ABS(Q12-Q17)</f>
        <v>5.8400000000000318</v>
      </c>
      <c r="S21" s="43">
        <f>'Z-V'!P10-R21</f>
        <v>16.049999999999969</v>
      </c>
      <c r="T21" s="22">
        <v>0</v>
      </c>
      <c r="U21" s="74">
        <f t="shared" si="3"/>
        <v>-410</v>
      </c>
      <c r="V21" s="70">
        <f t="shared" si="4"/>
        <v>-410</v>
      </c>
      <c r="W21" s="70"/>
      <c r="X21" s="70">
        <f t="shared" si="5"/>
        <v>450.69030633655058</v>
      </c>
      <c r="Y21" s="70">
        <f t="shared" si="6"/>
        <v>40.690306336550577</v>
      </c>
      <c r="Z21" s="70">
        <f t="shared" si="7"/>
        <v>41</v>
      </c>
      <c r="AA21" s="24">
        <f t="shared" si="8"/>
        <v>41</v>
      </c>
      <c r="AB21" s="67">
        <f t="shared" si="9"/>
        <v>451</v>
      </c>
    </row>
    <row r="22" spans="1:28" ht="15" customHeight="1" x14ac:dyDescent="0.25">
      <c r="A22" s="71">
        <v>4089</v>
      </c>
      <c r="B22" s="71">
        <v>410</v>
      </c>
      <c r="C22" s="68">
        <v>20.69</v>
      </c>
      <c r="D22" s="68">
        <v>269.29000000000002</v>
      </c>
      <c r="E22" s="68">
        <v>211.48</v>
      </c>
      <c r="F22" s="68">
        <f t="shared" si="0"/>
        <v>597</v>
      </c>
      <c r="G22" s="68">
        <v>0</v>
      </c>
      <c r="H22" s="68">
        <f t="shared" si="1"/>
        <v>4276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0.70050000000000001</v>
      </c>
      <c r="R22" s="43"/>
      <c r="S22" s="43"/>
      <c r="T22" s="22">
        <v>0</v>
      </c>
      <c r="U22" s="74">
        <f t="shared" si="3"/>
        <v>-410</v>
      </c>
      <c r="V22" s="70">
        <f t="shared" si="4"/>
        <v>-410</v>
      </c>
      <c r="W22" s="70"/>
      <c r="X22" s="70">
        <f t="shared" si="5"/>
        <v>450.69030633655058</v>
      </c>
      <c r="Y22" s="70">
        <f t="shared" si="6"/>
        <v>40.690306336550577</v>
      </c>
      <c r="Z22" s="70">
        <f t="shared" si="7"/>
        <v>41</v>
      </c>
      <c r="AA22" s="24">
        <f t="shared" si="8"/>
        <v>41</v>
      </c>
      <c r="AB22" s="67">
        <f t="shared" si="9"/>
        <v>451</v>
      </c>
    </row>
    <row r="23" spans="1:28" ht="15" customHeight="1" x14ac:dyDescent="0.25">
      <c r="A23" s="87">
        <v>4686</v>
      </c>
      <c r="B23" s="71">
        <v>410</v>
      </c>
      <c r="C23" s="68">
        <v>16.920000000000002</v>
      </c>
      <c r="D23" s="68">
        <v>269.77999999999997</v>
      </c>
      <c r="E23" s="68">
        <v>211.48</v>
      </c>
      <c r="F23" s="80">
        <v>0</v>
      </c>
      <c r="G23" s="80">
        <v>0</v>
      </c>
      <c r="H23" s="80">
        <v>0</v>
      </c>
      <c r="I23" s="80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-410</v>
      </c>
      <c r="V23" s="70">
        <f t="shared" si="4"/>
        <v>-410</v>
      </c>
      <c r="W23" s="70"/>
      <c r="X23" s="70">
        <f t="shared" si="5"/>
        <v>450.69030633655058</v>
      </c>
      <c r="Y23" s="70">
        <f t="shared" si="6"/>
        <v>40.690306336550577</v>
      </c>
      <c r="Z23" s="70">
        <f t="shared" si="7"/>
        <v>41</v>
      </c>
      <c r="AA23" s="24">
        <f t="shared" si="8"/>
        <v>41</v>
      </c>
      <c r="AB23" s="67">
        <f t="shared" si="9"/>
        <v>451</v>
      </c>
    </row>
    <row r="24" spans="1:28" ht="15" customHeight="1" x14ac:dyDescent="0.25">
      <c r="A24" s="71">
        <v>4404</v>
      </c>
      <c r="B24" s="71">
        <v>410</v>
      </c>
      <c r="C24" s="68">
        <v>13.54</v>
      </c>
      <c r="D24" s="68">
        <v>270.23</v>
      </c>
      <c r="E24" s="68">
        <v>211.48</v>
      </c>
      <c r="F24" s="68">
        <v>0</v>
      </c>
      <c r="G24" s="68">
        <f t="shared" ref="G24:G35" si="13">($A$23-A24)/(ROW(A24)-ROW($A$23))</f>
        <v>282</v>
      </c>
      <c r="H24" s="68">
        <v>0</v>
      </c>
      <c r="I24" s="68">
        <f t="shared" ref="I24:I35" si="14">($A$23-B24)/(ROW(B24)-ROW($A$23))</f>
        <v>4276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-410</v>
      </c>
      <c r="V24" s="70">
        <f t="shared" si="4"/>
        <v>-410</v>
      </c>
      <c r="W24" s="70"/>
      <c r="X24" s="70">
        <f t="shared" si="5"/>
        <v>450.69030633655058</v>
      </c>
      <c r="Y24" s="70">
        <f t="shared" si="6"/>
        <v>40.690306336550577</v>
      </c>
      <c r="Z24" s="70">
        <f t="shared" si="7"/>
        <v>41</v>
      </c>
      <c r="AA24" s="24">
        <f t="shared" si="8"/>
        <v>41</v>
      </c>
      <c r="AB24" s="67">
        <f t="shared" si="9"/>
        <v>451</v>
      </c>
    </row>
    <row r="25" spans="1:28" ht="15" customHeight="1" x14ac:dyDescent="0.25">
      <c r="A25" s="71">
        <v>4122</v>
      </c>
      <c r="B25" s="71">
        <v>410</v>
      </c>
      <c r="C25" s="68">
        <v>10.16</v>
      </c>
      <c r="D25" s="68">
        <v>270.64</v>
      </c>
      <c r="E25" s="68">
        <v>211.48</v>
      </c>
      <c r="F25" s="68">
        <v>0</v>
      </c>
      <c r="G25" s="68">
        <f t="shared" si="13"/>
        <v>282</v>
      </c>
      <c r="H25" s="68">
        <v>0</v>
      </c>
      <c r="I25" s="68">
        <f t="shared" si="14"/>
        <v>2138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-410</v>
      </c>
      <c r="V25" s="70">
        <f t="shared" si="4"/>
        <v>-410</v>
      </c>
      <c r="W25" s="70"/>
      <c r="X25" s="70">
        <f t="shared" si="5"/>
        <v>450.69030633655058</v>
      </c>
      <c r="Y25" s="70">
        <f t="shared" si="6"/>
        <v>40.690306336550577</v>
      </c>
      <c r="Z25" s="70">
        <f t="shared" si="7"/>
        <v>41</v>
      </c>
      <c r="AA25" s="24">
        <f t="shared" si="8"/>
        <v>41</v>
      </c>
      <c r="AB25" s="67">
        <f t="shared" si="9"/>
        <v>451</v>
      </c>
    </row>
    <row r="26" spans="1:28" ht="15" customHeight="1" x14ac:dyDescent="0.25">
      <c r="A26" s="71">
        <v>3840</v>
      </c>
      <c r="B26" s="71">
        <v>410</v>
      </c>
      <c r="C26" s="68">
        <v>6.77</v>
      </c>
      <c r="D26" s="68">
        <v>271.01</v>
      </c>
      <c r="E26" s="68">
        <v>211.48</v>
      </c>
      <c r="F26" s="68">
        <v>0</v>
      </c>
      <c r="G26" s="68">
        <f t="shared" si="13"/>
        <v>282</v>
      </c>
      <c r="H26" s="68">
        <v>0</v>
      </c>
      <c r="I26" s="68">
        <f t="shared" si="14"/>
        <v>1425.3333333333333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-410</v>
      </c>
      <c r="V26" s="70">
        <f t="shared" si="4"/>
        <v>-410</v>
      </c>
      <c r="W26" s="70"/>
      <c r="X26" s="70">
        <f t="shared" si="5"/>
        <v>450.69030633655058</v>
      </c>
      <c r="Y26" s="70">
        <f t="shared" si="6"/>
        <v>40.690306336550577</v>
      </c>
      <c r="Z26" s="70">
        <f t="shared" si="7"/>
        <v>41</v>
      </c>
      <c r="AA26" s="24">
        <f t="shared" si="8"/>
        <v>41</v>
      </c>
      <c r="AB26" s="67">
        <f t="shared" si="9"/>
        <v>451</v>
      </c>
    </row>
    <row r="27" spans="1:28" ht="15" customHeight="1" x14ac:dyDescent="0.25">
      <c r="A27" s="71">
        <v>3546</v>
      </c>
      <c r="B27" s="71">
        <v>410</v>
      </c>
      <c r="C27" s="68">
        <v>6.09</v>
      </c>
      <c r="D27" s="68">
        <v>271.32</v>
      </c>
      <c r="E27" s="68">
        <v>211.48</v>
      </c>
      <c r="F27" s="68">
        <v>0</v>
      </c>
      <c r="G27" s="68">
        <f t="shared" si="13"/>
        <v>285</v>
      </c>
      <c r="H27" s="68">
        <v>0</v>
      </c>
      <c r="I27" s="68">
        <f t="shared" si="14"/>
        <v>1069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-410</v>
      </c>
      <c r="V27" s="70">
        <f t="shared" si="4"/>
        <v>-410</v>
      </c>
      <c r="W27" s="70"/>
      <c r="X27" s="70">
        <f t="shared" si="5"/>
        <v>450.69030633655058</v>
      </c>
      <c r="Y27" s="70">
        <f t="shared" si="6"/>
        <v>40.690306336550577</v>
      </c>
      <c r="Z27" s="70">
        <f t="shared" si="7"/>
        <v>41</v>
      </c>
      <c r="AA27" s="24">
        <f t="shared" si="8"/>
        <v>41</v>
      </c>
      <c r="AB27" s="67">
        <f t="shared" si="9"/>
        <v>451</v>
      </c>
    </row>
    <row r="28" spans="1:28" ht="15" customHeight="1" x14ac:dyDescent="0.25">
      <c r="A28" s="71">
        <v>3253</v>
      </c>
      <c r="B28" s="71">
        <v>410</v>
      </c>
      <c r="C28" s="68">
        <v>5.41</v>
      </c>
      <c r="D28" s="68">
        <v>271.61</v>
      </c>
      <c r="E28" s="68">
        <v>211.48</v>
      </c>
      <c r="F28" s="68">
        <v>0</v>
      </c>
      <c r="G28" s="68">
        <f t="shared" si="13"/>
        <v>286.60000000000002</v>
      </c>
      <c r="H28" s="68">
        <v>0</v>
      </c>
      <c r="I28" s="68">
        <f t="shared" si="14"/>
        <v>855.2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0</v>
      </c>
      <c r="U28" s="74">
        <f t="shared" si="3"/>
        <v>-410</v>
      </c>
      <c r="V28" s="70">
        <f t="shared" si="4"/>
        <v>-410</v>
      </c>
      <c r="W28" s="70"/>
      <c r="X28" s="70">
        <f t="shared" si="5"/>
        <v>450.69030633655058</v>
      </c>
      <c r="Y28" s="70">
        <f t="shared" si="6"/>
        <v>40.690306336550577</v>
      </c>
      <c r="Z28" s="70">
        <f t="shared" si="7"/>
        <v>41</v>
      </c>
      <c r="AA28" s="24">
        <f t="shared" si="8"/>
        <v>41</v>
      </c>
      <c r="AB28" s="67">
        <f t="shared" si="9"/>
        <v>451</v>
      </c>
    </row>
    <row r="29" spans="1:28" ht="15" customHeight="1" x14ac:dyDescent="0.25">
      <c r="A29" s="71">
        <v>2960</v>
      </c>
      <c r="B29" s="71">
        <v>410</v>
      </c>
      <c r="C29" s="68">
        <v>4.7300000000000004</v>
      </c>
      <c r="D29" s="68">
        <v>271.86</v>
      </c>
      <c r="E29" s="68">
        <v>211.48</v>
      </c>
      <c r="F29" s="68">
        <v>0</v>
      </c>
      <c r="G29" s="68">
        <f t="shared" si="13"/>
        <v>287.66666666666669</v>
      </c>
      <c r="H29" s="68">
        <v>0</v>
      </c>
      <c r="I29" s="68">
        <f t="shared" si="14"/>
        <v>712.66666666666663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-410</v>
      </c>
      <c r="V29" s="70">
        <f t="shared" si="4"/>
        <v>-410</v>
      </c>
      <c r="W29" s="70"/>
      <c r="X29" s="70">
        <f t="shared" si="5"/>
        <v>450.69030633655058</v>
      </c>
      <c r="Y29" s="70">
        <f t="shared" si="6"/>
        <v>40.690306336550577</v>
      </c>
      <c r="Z29" s="70">
        <f t="shared" si="7"/>
        <v>41</v>
      </c>
      <c r="AA29" s="24">
        <f t="shared" si="8"/>
        <v>41</v>
      </c>
      <c r="AB29" s="67">
        <f t="shared" si="9"/>
        <v>451</v>
      </c>
    </row>
    <row r="30" spans="1:28" ht="15" customHeight="1" x14ac:dyDescent="0.25">
      <c r="A30" s="71">
        <v>2854</v>
      </c>
      <c r="B30" s="79">
        <v>410</v>
      </c>
      <c r="C30" s="68">
        <v>4.03</v>
      </c>
      <c r="D30" s="68">
        <v>272.11</v>
      </c>
      <c r="E30" s="68">
        <v>211.48</v>
      </c>
      <c r="F30" s="68">
        <v>0</v>
      </c>
      <c r="G30" s="68">
        <f t="shared" si="13"/>
        <v>261.71428571428572</v>
      </c>
      <c r="H30" s="68">
        <v>0</v>
      </c>
      <c r="I30" s="68">
        <f t="shared" si="14"/>
        <v>610.85714285714289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-410</v>
      </c>
      <c r="V30" s="70">
        <f t="shared" si="4"/>
        <v>-410</v>
      </c>
      <c r="W30" s="70"/>
      <c r="X30" s="70">
        <f t="shared" si="5"/>
        <v>450.69030633655058</v>
      </c>
      <c r="Y30" s="70">
        <f t="shared" si="6"/>
        <v>40.690306336550577</v>
      </c>
      <c r="Z30" s="70">
        <f t="shared" si="7"/>
        <v>41</v>
      </c>
      <c r="AA30" s="24">
        <f t="shared" si="8"/>
        <v>41</v>
      </c>
      <c r="AB30" s="67">
        <f t="shared" si="9"/>
        <v>451</v>
      </c>
    </row>
    <row r="31" spans="1:28" ht="15" customHeight="1" x14ac:dyDescent="0.25">
      <c r="A31" s="71">
        <v>2747</v>
      </c>
      <c r="B31" s="71">
        <v>830</v>
      </c>
      <c r="C31" s="68">
        <v>3.33</v>
      </c>
      <c r="D31" s="68">
        <v>272.3</v>
      </c>
      <c r="E31" s="68">
        <v>212.03</v>
      </c>
      <c r="F31" s="68">
        <v>0</v>
      </c>
      <c r="G31" s="68">
        <f t="shared" si="13"/>
        <v>242.375</v>
      </c>
      <c r="H31" s="68">
        <v>0</v>
      </c>
      <c r="I31" s="68">
        <f t="shared" si="14"/>
        <v>482</v>
      </c>
      <c r="J31" s="72">
        <f t="shared" si="10"/>
        <v>0</v>
      </c>
      <c r="K31" s="72">
        <f t="shared" si="11"/>
        <v>-1</v>
      </c>
      <c r="L31" s="72">
        <f t="shared" si="12"/>
        <v>0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-830</v>
      </c>
      <c r="V31" s="70">
        <f t="shared" si="4"/>
        <v>-830</v>
      </c>
      <c r="W31" s="70"/>
      <c r="X31" s="70">
        <f t="shared" si="5"/>
        <v>912.37305916911464</v>
      </c>
      <c r="Y31" s="70">
        <f t="shared" si="6"/>
        <v>82.37305916911464</v>
      </c>
      <c r="Z31" s="70">
        <f t="shared" si="7"/>
        <v>82</v>
      </c>
      <c r="AA31" s="24">
        <f t="shared" si="8"/>
        <v>82</v>
      </c>
      <c r="AB31" s="67">
        <f t="shared" si="9"/>
        <v>912</v>
      </c>
    </row>
    <row r="32" spans="1:28" ht="15" customHeight="1" x14ac:dyDescent="0.25">
      <c r="A32" s="71">
        <v>2640</v>
      </c>
      <c r="B32" s="71">
        <v>2640</v>
      </c>
      <c r="C32" s="68">
        <v>2.63</v>
      </c>
      <c r="D32" s="68">
        <v>272.3</v>
      </c>
      <c r="E32" s="68">
        <v>212.64</v>
      </c>
      <c r="F32" s="68">
        <v>0</v>
      </c>
      <c r="G32" s="68">
        <f t="shared" si="13"/>
        <v>227.33333333333334</v>
      </c>
      <c r="H32" s="68">
        <v>0</v>
      </c>
      <c r="I32" s="68">
        <f t="shared" si="14"/>
        <v>227.33333333333334</v>
      </c>
      <c r="J32" s="72">
        <f t="shared" si="10"/>
        <v>0</v>
      </c>
      <c r="K32" s="72">
        <f t="shared" si="11"/>
        <v>-1</v>
      </c>
      <c r="L32" s="72">
        <f t="shared" si="12"/>
        <v>0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-2640</v>
      </c>
      <c r="V32" s="70">
        <f t="shared" si="4"/>
        <v>-2640</v>
      </c>
      <c r="W32" s="70"/>
      <c r="X32" s="70">
        <f t="shared" si="5"/>
        <v>2902.0058749475452</v>
      </c>
      <c r="Y32" s="70">
        <f t="shared" si="6"/>
        <v>262.00587494754518</v>
      </c>
      <c r="Z32" s="70">
        <f t="shared" si="7"/>
        <v>262</v>
      </c>
      <c r="AA32" s="24">
        <f t="shared" si="8"/>
        <v>262</v>
      </c>
      <c r="AB32" s="67">
        <f t="shared" si="9"/>
        <v>2902</v>
      </c>
    </row>
    <row r="33" spans="1:28" ht="15" customHeight="1" x14ac:dyDescent="0.25">
      <c r="A33" s="71">
        <v>2318</v>
      </c>
      <c r="B33" s="71">
        <v>2318</v>
      </c>
      <c r="C33" s="68">
        <v>2.17</v>
      </c>
      <c r="D33" s="68">
        <v>272.3</v>
      </c>
      <c r="E33" s="68">
        <v>212.59</v>
      </c>
      <c r="F33" s="68">
        <v>0</v>
      </c>
      <c r="G33" s="68">
        <f t="shared" si="13"/>
        <v>236.8</v>
      </c>
      <c r="H33" s="68">
        <v>0</v>
      </c>
      <c r="I33" s="68">
        <f t="shared" si="14"/>
        <v>236.8</v>
      </c>
      <c r="J33" s="72">
        <f t="shared" si="10"/>
        <v>0</v>
      </c>
      <c r="K33" s="72">
        <f t="shared" si="11"/>
        <v>1</v>
      </c>
      <c r="L33" s="72">
        <f t="shared" si="12"/>
        <v>0</v>
      </c>
      <c r="M33" s="72">
        <f t="shared" ca="1" si="2"/>
        <v>1</v>
      </c>
      <c r="N33" s="26"/>
      <c r="O33" s="26"/>
      <c r="P33" s="25"/>
      <c r="Q33" s="25"/>
      <c r="T33" s="22">
        <v>0</v>
      </c>
      <c r="U33" s="74">
        <f t="shared" si="3"/>
        <v>-2318</v>
      </c>
      <c r="V33" s="70">
        <f t="shared" si="4"/>
        <v>-2318</v>
      </c>
      <c r="W33" s="70"/>
      <c r="X33" s="70">
        <f t="shared" si="5"/>
        <v>2548.0490977759127</v>
      </c>
      <c r="Y33" s="70">
        <f t="shared" si="6"/>
        <v>230.04909777591274</v>
      </c>
      <c r="Z33" s="70">
        <f t="shared" si="7"/>
        <v>230</v>
      </c>
      <c r="AA33" s="24">
        <f t="shared" si="8"/>
        <v>230</v>
      </c>
      <c r="AB33" s="67">
        <f t="shared" si="9"/>
        <v>2548</v>
      </c>
    </row>
    <row r="34" spans="1:28" ht="15" customHeight="1" x14ac:dyDescent="0.25">
      <c r="A34" s="71">
        <v>1995</v>
      </c>
      <c r="B34" s="71">
        <v>1995</v>
      </c>
      <c r="C34" s="68">
        <v>1.71</v>
      </c>
      <c r="D34" s="68">
        <v>272.3</v>
      </c>
      <c r="E34" s="68">
        <v>212.53</v>
      </c>
      <c r="F34" s="68">
        <v>0</v>
      </c>
      <c r="G34" s="68">
        <f t="shared" si="13"/>
        <v>244.63636363636363</v>
      </c>
      <c r="H34" s="68">
        <v>0</v>
      </c>
      <c r="I34" s="68">
        <f t="shared" si="14"/>
        <v>244.63636363636363</v>
      </c>
      <c r="J34" s="72">
        <f t="shared" si="10"/>
        <v>0</v>
      </c>
      <c r="K34" s="72">
        <f t="shared" si="11"/>
        <v>1</v>
      </c>
      <c r="L34" s="72">
        <f t="shared" si="12"/>
        <v>0</v>
      </c>
      <c r="M34" s="72">
        <f t="shared" ca="1" si="2"/>
        <v>0</v>
      </c>
      <c r="N34" s="26"/>
      <c r="O34" s="26"/>
      <c r="P34" s="25"/>
      <c r="Q34" s="25"/>
      <c r="T34" s="22">
        <v>0</v>
      </c>
      <c r="U34" s="74">
        <f t="shared" si="3"/>
        <v>-1995</v>
      </c>
      <c r="V34" s="70">
        <f t="shared" si="4"/>
        <v>-1995</v>
      </c>
      <c r="W34" s="70"/>
      <c r="X34" s="70">
        <f t="shared" si="5"/>
        <v>2192.9930759546792</v>
      </c>
      <c r="Y34" s="70">
        <f t="shared" si="6"/>
        <v>197.99307595467917</v>
      </c>
      <c r="Z34" s="70">
        <f t="shared" si="7"/>
        <v>198</v>
      </c>
      <c r="AA34" s="24">
        <f t="shared" si="8"/>
        <v>198</v>
      </c>
      <c r="AB34" s="67">
        <f t="shared" si="9"/>
        <v>2193</v>
      </c>
    </row>
    <row r="35" spans="1:28" ht="15" customHeight="1" x14ac:dyDescent="0.25">
      <c r="A35" s="71">
        <v>1674</v>
      </c>
      <c r="B35" s="71">
        <v>1674</v>
      </c>
      <c r="C35" s="68">
        <v>1.25</v>
      </c>
      <c r="D35" s="68">
        <v>272.3</v>
      </c>
      <c r="E35" s="68">
        <v>212.46</v>
      </c>
      <c r="F35" s="68">
        <v>0</v>
      </c>
      <c r="G35" s="68">
        <f t="shared" si="13"/>
        <v>251</v>
      </c>
      <c r="H35" s="68">
        <v>0</v>
      </c>
      <c r="I35" s="68">
        <f t="shared" si="14"/>
        <v>251</v>
      </c>
      <c r="J35" s="72">
        <f t="shared" si="10"/>
        <v>0</v>
      </c>
      <c r="K35" s="72">
        <f t="shared" si="11"/>
        <v>1</v>
      </c>
      <c r="L35" s="72">
        <f t="shared" si="12"/>
        <v>0</v>
      </c>
      <c r="M35" s="72">
        <f t="shared" ca="1" si="2"/>
        <v>1</v>
      </c>
      <c r="N35" s="26"/>
      <c r="O35" s="26"/>
      <c r="P35" s="25"/>
      <c r="Q35" s="25"/>
      <c r="T35" s="22">
        <v>0</v>
      </c>
      <c r="U35" s="74">
        <f t="shared" si="3"/>
        <v>-1674</v>
      </c>
      <c r="V35" s="70">
        <f t="shared" si="4"/>
        <v>-1674</v>
      </c>
      <c r="W35" s="70"/>
      <c r="X35" s="70">
        <f t="shared" si="5"/>
        <v>1840.1355434326481</v>
      </c>
      <c r="Y35" s="70">
        <f t="shared" si="6"/>
        <v>166.13554343264809</v>
      </c>
      <c r="Z35" s="70">
        <f t="shared" si="7"/>
        <v>166</v>
      </c>
      <c r="AA35" s="24">
        <f t="shared" si="8"/>
        <v>166</v>
      </c>
      <c r="AB35" s="67">
        <f t="shared" si="9"/>
        <v>1840</v>
      </c>
    </row>
    <row r="36" spans="1:28" ht="15" customHeight="1" x14ac:dyDescent="0.25">
      <c r="A36" s="71"/>
      <c r="B36" s="71"/>
      <c r="C36" s="68"/>
      <c r="D36" s="68"/>
      <c r="E36" s="68"/>
      <c r="F36" s="68"/>
      <c r="G36" s="68"/>
      <c r="H36" s="68"/>
      <c r="I36" s="68"/>
      <c r="J36" s="72"/>
      <c r="K36" s="72"/>
      <c r="L36" s="72"/>
      <c r="M36" s="72"/>
      <c r="N36" s="26"/>
      <c r="O36" s="26"/>
      <c r="P36" s="25"/>
      <c r="Q36" s="25"/>
      <c r="U36" s="74"/>
      <c r="V36" s="70"/>
      <c r="W36" s="70"/>
      <c r="X36" s="70"/>
      <c r="Y36" s="70"/>
      <c r="Z36" s="70"/>
      <c r="AA36" s="24"/>
    </row>
    <row r="37" spans="1:28" ht="15" customHeight="1" x14ac:dyDescent="0.25">
      <c r="A37" s="71"/>
      <c r="B37" s="71"/>
      <c r="C37" s="68"/>
      <c r="D37" s="68"/>
      <c r="E37" s="68"/>
      <c r="F37" s="68"/>
      <c r="G37" s="68"/>
      <c r="H37" s="68"/>
      <c r="I37" s="68"/>
      <c r="J37" s="72"/>
      <c r="K37" s="72"/>
      <c r="L37" s="72"/>
      <c r="M37" s="72"/>
      <c r="N37" s="26"/>
      <c r="O37" s="26"/>
      <c r="P37" s="25"/>
      <c r="Q37" s="25"/>
      <c r="U37" s="74"/>
      <c r="V37" s="70"/>
      <c r="W37" s="70"/>
      <c r="X37" s="70"/>
      <c r="Y37" s="70"/>
      <c r="Z37" s="70"/>
      <c r="AA37" s="24"/>
    </row>
    <row r="38" spans="1:28" ht="15" customHeight="1" x14ac:dyDescent="0.25">
      <c r="A38" s="71"/>
      <c r="B38" s="71"/>
      <c r="C38" s="68"/>
      <c r="D38" s="68"/>
      <c r="E38" s="68"/>
      <c r="F38" s="68"/>
      <c r="G38" s="68"/>
      <c r="H38" s="68"/>
      <c r="I38" s="68"/>
      <c r="J38" s="72"/>
      <c r="K38" s="72"/>
      <c r="L38" s="72"/>
      <c r="M38" s="72"/>
      <c r="N38" s="26"/>
      <c r="O38" s="26"/>
      <c r="P38" s="25"/>
      <c r="Q38" s="25"/>
      <c r="U38" s="74"/>
      <c r="V38" s="70"/>
      <c r="W38" s="70"/>
      <c r="X38" s="70"/>
      <c r="Y38" s="70"/>
      <c r="Z38" s="70"/>
      <c r="AA38" s="24"/>
    </row>
    <row r="39" spans="1:28" ht="15" customHeight="1" x14ac:dyDescent="0.25">
      <c r="A39" s="71"/>
      <c r="B39" s="71"/>
      <c r="C39" s="68"/>
      <c r="D39" s="68"/>
      <c r="E39" s="68"/>
      <c r="F39" s="68"/>
      <c r="G39" s="68"/>
      <c r="H39" s="68"/>
      <c r="I39" s="68"/>
      <c r="J39" s="72"/>
      <c r="K39" s="72"/>
      <c r="L39" s="72"/>
      <c r="M39" s="72"/>
      <c r="N39" s="26"/>
      <c r="O39" s="26"/>
      <c r="P39" s="25"/>
      <c r="Q39" s="25"/>
      <c r="U39" s="74"/>
      <c r="V39" s="70"/>
      <c r="W39" s="70"/>
      <c r="X39" s="70"/>
      <c r="Y39" s="70"/>
      <c r="Z39" s="70"/>
      <c r="AA39" s="24"/>
    </row>
    <row r="40" spans="1:28" ht="15" customHeight="1" x14ac:dyDescent="0.25">
      <c r="A40" s="71"/>
      <c r="B40" s="71"/>
      <c r="C40" s="68"/>
      <c r="D40" s="68"/>
      <c r="E40" s="68"/>
      <c r="F40" s="68"/>
      <c r="G40" s="68"/>
      <c r="H40" s="68"/>
      <c r="I40" s="68"/>
      <c r="J40" s="72"/>
      <c r="K40" s="72"/>
      <c r="L40" s="72"/>
      <c r="M40" s="72"/>
      <c r="N40" s="26"/>
      <c r="O40" s="26"/>
      <c r="P40" s="25"/>
      <c r="Q40" s="25"/>
      <c r="U40" s="74"/>
      <c r="V40" s="70"/>
      <c r="W40" s="70"/>
      <c r="X40" s="70"/>
      <c r="Y40" s="70"/>
      <c r="Z40" s="70"/>
      <c r="AA40" s="24"/>
    </row>
    <row r="41" spans="1:28" ht="15" customHeight="1" x14ac:dyDescent="0.25">
      <c r="A41" s="71"/>
      <c r="B41" s="71"/>
      <c r="C41" s="68"/>
      <c r="D41" s="68"/>
      <c r="E41" s="68"/>
      <c r="F41" s="68"/>
      <c r="G41" s="68"/>
      <c r="H41" s="68"/>
      <c r="I41" s="68"/>
      <c r="J41" s="72"/>
      <c r="K41" s="72"/>
      <c r="L41" s="72"/>
      <c r="M41" s="72"/>
      <c r="N41" s="26"/>
      <c r="O41" s="26"/>
      <c r="P41" s="25"/>
      <c r="Q41" s="25"/>
      <c r="U41" s="74"/>
      <c r="V41" s="70"/>
      <c r="W41" s="70"/>
      <c r="X41" s="70"/>
      <c r="Y41" s="70"/>
      <c r="Z41" s="70"/>
      <c r="AA41" s="24"/>
    </row>
    <row r="42" spans="1:28" ht="15" customHeight="1" x14ac:dyDescent="0.25">
      <c r="A42" s="71"/>
      <c r="B42" s="71"/>
      <c r="C42" s="68"/>
      <c r="D42" s="68"/>
      <c r="E42" s="68"/>
      <c r="F42" s="68"/>
      <c r="G42" s="68"/>
      <c r="H42" s="68"/>
      <c r="I42" s="68"/>
      <c r="J42" s="72"/>
      <c r="K42" s="72"/>
      <c r="L42" s="72"/>
      <c r="M42" s="72"/>
      <c r="N42" s="26"/>
      <c r="O42" s="26"/>
      <c r="P42" s="25"/>
      <c r="Q42" s="25"/>
      <c r="U42" s="74"/>
      <c r="V42" s="70"/>
      <c r="W42" s="70"/>
      <c r="X42" s="70"/>
      <c r="Y42" s="70"/>
      <c r="Z42" s="70"/>
      <c r="AA42" s="24"/>
    </row>
    <row r="43" spans="1:28" ht="15" customHeight="1" x14ac:dyDescent="0.25">
      <c r="A43" s="71"/>
      <c r="B43" s="71"/>
      <c r="C43" s="68"/>
      <c r="D43" s="68"/>
      <c r="E43" s="68"/>
      <c r="F43" s="68"/>
      <c r="G43" s="68"/>
      <c r="H43" s="68"/>
      <c r="I43" s="68"/>
      <c r="J43" s="72"/>
      <c r="K43" s="72"/>
      <c r="L43" s="72"/>
      <c r="M43" s="72"/>
      <c r="N43" s="26"/>
      <c r="O43" s="26"/>
      <c r="P43" s="25"/>
      <c r="Q43" s="25"/>
      <c r="U43" s="74"/>
      <c r="V43" s="70"/>
      <c r="W43" s="70"/>
      <c r="X43" s="70"/>
      <c r="Y43" s="70"/>
      <c r="Z43" s="70"/>
      <c r="AA43" s="24"/>
    </row>
    <row r="44" spans="1:28" ht="15" customHeight="1" x14ac:dyDescent="0.25">
      <c r="A44" s="71"/>
      <c r="B44" s="71"/>
      <c r="C44" s="68"/>
      <c r="D44" s="68"/>
      <c r="E44" s="68"/>
      <c r="F44" s="68"/>
      <c r="G44" s="68"/>
      <c r="H44" s="68"/>
      <c r="I44" s="68"/>
      <c r="J44" s="72"/>
      <c r="K44" s="72"/>
      <c r="L44" s="72"/>
      <c r="M44" s="72"/>
      <c r="N44" s="26"/>
      <c r="O44" s="26"/>
      <c r="P44" s="25"/>
      <c r="Q44" s="25"/>
      <c r="U44" s="74"/>
      <c r="V44" s="70"/>
      <c r="W44" s="70"/>
      <c r="X44" s="70"/>
      <c r="Y44" s="70"/>
      <c r="Z44" s="70"/>
      <c r="AA44" s="24"/>
    </row>
    <row r="45" spans="1:28" ht="15" customHeight="1" x14ac:dyDescent="0.25">
      <c r="A45" s="71"/>
      <c r="B45" s="71"/>
      <c r="C45" s="68"/>
      <c r="D45" s="68"/>
      <c r="E45" s="68"/>
      <c r="F45" s="68"/>
      <c r="G45" s="68"/>
      <c r="H45" s="68"/>
      <c r="I45" s="68"/>
      <c r="J45" s="72"/>
      <c r="K45" s="72"/>
      <c r="L45" s="72"/>
      <c r="M45" s="72"/>
      <c r="N45" s="26"/>
      <c r="O45" s="26"/>
      <c r="P45" s="25"/>
      <c r="Q45" s="25"/>
      <c r="U45" s="74"/>
      <c r="V45" s="70"/>
      <c r="W45" s="70"/>
      <c r="X45" s="70"/>
      <c r="Y45" s="70"/>
      <c r="Z45" s="70"/>
      <c r="AA45" s="24"/>
    </row>
    <row r="46" spans="1:28" ht="15" customHeight="1" x14ac:dyDescent="0.25">
      <c r="A46" s="71"/>
      <c r="B46" s="71"/>
      <c r="C46" s="68"/>
      <c r="D46" s="68"/>
      <c r="E46" s="68"/>
      <c r="F46" s="68"/>
      <c r="G46" s="68"/>
      <c r="H46" s="68"/>
      <c r="I46" s="68"/>
      <c r="J46" s="72"/>
      <c r="K46" s="72"/>
      <c r="L46" s="72"/>
      <c r="M46" s="72"/>
      <c r="N46" s="26"/>
      <c r="O46" s="26"/>
      <c r="P46" s="25"/>
      <c r="Q46" s="25"/>
      <c r="U46" s="74"/>
      <c r="V46" s="70"/>
      <c r="W46" s="70"/>
      <c r="X46" s="70"/>
      <c r="Y46" s="70"/>
      <c r="Z46" s="70"/>
      <c r="AA46" s="24"/>
    </row>
    <row r="47" spans="1:28" ht="15" customHeight="1" x14ac:dyDescent="0.25">
      <c r="A47" s="71"/>
      <c r="B47" s="71"/>
      <c r="C47" s="68"/>
      <c r="D47" s="68"/>
      <c r="E47" s="68"/>
      <c r="F47" s="68"/>
      <c r="G47" s="68"/>
      <c r="H47" s="68"/>
      <c r="I47" s="68"/>
      <c r="J47" s="72"/>
      <c r="K47" s="72"/>
      <c r="L47" s="72"/>
      <c r="M47" s="72"/>
      <c r="N47" s="26"/>
      <c r="O47" s="26"/>
      <c r="P47" s="25"/>
      <c r="Q47" s="25"/>
      <c r="U47" s="74"/>
      <c r="V47" s="70"/>
      <c r="W47" s="70"/>
      <c r="X47" s="70"/>
      <c r="Y47" s="70"/>
      <c r="Z47" s="70"/>
      <c r="AA47" s="24"/>
    </row>
    <row r="48" spans="1:28" ht="15" customHeight="1" x14ac:dyDescent="0.25">
      <c r="A48" s="71"/>
      <c r="B48" s="71"/>
      <c r="C48" s="68"/>
      <c r="D48" s="68"/>
      <c r="E48" s="68"/>
      <c r="F48" s="68"/>
      <c r="G48" s="68"/>
      <c r="H48" s="68"/>
      <c r="I48" s="68"/>
      <c r="J48" s="72"/>
      <c r="K48" s="72"/>
      <c r="L48" s="72"/>
      <c r="M48" s="72"/>
      <c r="N48" s="26"/>
      <c r="O48" s="26"/>
      <c r="P48" s="25"/>
      <c r="Q48" s="25"/>
      <c r="U48" s="74"/>
      <c r="V48" s="70"/>
      <c r="W48" s="70"/>
      <c r="X48" s="70"/>
      <c r="Y48" s="70"/>
      <c r="Z48" s="70"/>
      <c r="AA48" s="24"/>
    </row>
    <row r="49" spans="1:27" ht="15" customHeight="1" x14ac:dyDescent="0.25">
      <c r="A49" s="71"/>
      <c r="B49" s="71"/>
      <c r="C49" s="68"/>
      <c r="D49" s="68"/>
      <c r="E49" s="68"/>
      <c r="F49" s="68"/>
      <c r="G49" s="68"/>
      <c r="H49" s="68"/>
      <c r="I49" s="68"/>
      <c r="J49" s="72"/>
      <c r="K49" s="72"/>
      <c r="L49" s="72"/>
      <c r="M49" s="72"/>
      <c r="N49" s="26"/>
      <c r="O49" s="26"/>
      <c r="P49" s="25"/>
      <c r="Q49" s="25"/>
      <c r="U49" s="74"/>
      <c r="V49" s="70"/>
      <c r="W49" s="70"/>
      <c r="X49" s="70"/>
      <c r="Y49" s="70"/>
      <c r="Z49" s="70"/>
      <c r="AA49" s="24"/>
    </row>
    <row r="50" spans="1:27" ht="15" customHeight="1" x14ac:dyDescent="0.25">
      <c r="A50" s="71"/>
      <c r="B50" s="71"/>
      <c r="C50" s="68"/>
      <c r="D50" s="68"/>
      <c r="E50" s="68"/>
      <c r="F50" s="68"/>
      <c r="G50" s="68"/>
      <c r="H50" s="68"/>
      <c r="I50" s="68"/>
      <c r="J50" s="72"/>
      <c r="K50" s="72"/>
      <c r="L50" s="72"/>
      <c r="M50" s="72"/>
      <c r="N50" s="26"/>
      <c r="O50" s="26"/>
      <c r="P50" s="25"/>
      <c r="Q50" s="25"/>
      <c r="U50" s="74"/>
      <c r="V50" s="70"/>
      <c r="W50" s="70"/>
      <c r="X50" s="70"/>
      <c r="Y50" s="70"/>
      <c r="Z50" s="70"/>
      <c r="AA50" s="24"/>
    </row>
    <row r="51" spans="1:27" ht="15" customHeight="1" x14ac:dyDescent="0.25">
      <c r="A51" s="71"/>
      <c r="B51" s="71"/>
      <c r="C51" s="68"/>
      <c r="D51" s="68"/>
      <c r="E51" s="68"/>
      <c r="F51" s="68"/>
      <c r="G51" s="68"/>
      <c r="H51" s="68"/>
      <c r="I51" s="68"/>
      <c r="J51" s="72"/>
      <c r="K51" s="72"/>
      <c r="L51" s="72"/>
      <c r="M51" s="72"/>
      <c r="N51" s="26"/>
      <c r="O51" s="26"/>
      <c r="P51" s="25"/>
      <c r="Q51" s="25"/>
      <c r="U51" s="74"/>
      <c r="V51" s="70"/>
      <c r="W51" s="70"/>
      <c r="X51" s="70"/>
      <c r="Y51" s="70"/>
      <c r="Z51" s="70"/>
      <c r="AA51" s="24"/>
    </row>
    <row r="52" spans="1:27" ht="15" customHeight="1" x14ac:dyDescent="0.25">
      <c r="A52" s="71"/>
      <c r="B52" s="71"/>
      <c r="C52" s="68"/>
      <c r="D52" s="68"/>
      <c r="E52" s="68"/>
      <c r="F52" s="68"/>
      <c r="G52" s="68"/>
      <c r="H52" s="68"/>
      <c r="I52" s="68"/>
      <c r="J52" s="72"/>
      <c r="K52" s="72"/>
      <c r="L52" s="72"/>
      <c r="M52" s="72"/>
      <c r="N52" s="26"/>
      <c r="O52" s="26"/>
      <c r="P52" s="25"/>
      <c r="Q52" s="25"/>
      <c r="U52" s="74"/>
      <c r="V52" s="70"/>
      <c r="W52" s="70"/>
      <c r="X52" s="70"/>
      <c r="Y52" s="70"/>
      <c r="Z52" s="70"/>
      <c r="AA52" s="24"/>
    </row>
    <row r="53" spans="1:27" ht="15" customHeight="1" x14ac:dyDescent="0.25">
      <c r="A53" s="71"/>
      <c r="B53" s="71"/>
      <c r="C53" s="68"/>
      <c r="D53" s="68"/>
      <c r="E53" s="68"/>
      <c r="F53" s="68"/>
      <c r="G53" s="68"/>
      <c r="H53" s="68"/>
      <c r="I53" s="68"/>
      <c r="J53" s="72"/>
      <c r="K53" s="72"/>
      <c r="L53" s="72"/>
      <c r="M53" s="72"/>
      <c r="N53" s="26"/>
      <c r="O53" s="26"/>
      <c r="P53" s="25"/>
      <c r="Q53" s="25"/>
      <c r="U53" s="74"/>
      <c r="V53" s="70"/>
      <c r="W53" s="70"/>
      <c r="X53" s="70"/>
      <c r="Y53" s="70"/>
      <c r="Z53" s="70"/>
      <c r="AA53" s="24"/>
    </row>
    <row r="54" spans="1:27" ht="15" customHeight="1" x14ac:dyDescent="0.25">
      <c r="A54" s="71"/>
      <c r="B54" s="71"/>
      <c r="C54" s="68"/>
      <c r="D54" s="68"/>
      <c r="E54" s="68"/>
      <c r="F54" s="68"/>
      <c r="G54" s="68"/>
      <c r="H54" s="68"/>
      <c r="I54" s="68"/>
      <c r="J54" s="72"/>
      <c r="K54" s="72"/>
      <c r="L54" s="72"/>
      <c r="M54" s="72"/>
      <c r="N54" s="26"/>
      <c r="O54" s="26"/>
      <c r="P54" s="25"/>
      <c r="Q54" s="25"/>
      <c r="U54" s="74"/>
      <c r="V54" s="70"/>
      <c r="W54" s="70"/>
      <c r="X54" s="70"/>
      <c r="Y54" s="70"/>
      <c r="Z54" s="70"/>
      <c r="AA54" s="24"/>
    </row>
    <row r="55" spans="1:27" ht="15" customHeight="1" x14ac:dyDescent="0.25">
      <c r="A55" s="71"/>
      <c r="B55" s="71"/>
      <c r="C55" s="68"/>
      <c r="D55" s="68"/>
      <c r="E55" s="68"/>
      <c r="F55" s="68"/>
      <c r="G55" s="68"/>
      <c r="H55" s="68"/>
      <c r="I55" s="68"/>
      <c r="J55" s="72"/>
      <c r="K55" s="72"/>
      <c r="L55" s="72"/>
      <c r="M55" s="72"/>
      <c r="N55" s="26"/>
      <c r="O55" s="26"/>
      <c r="P55" s="25"/>
      <c r="Q55" s="25"/>
      <c r="U55" s="74"/>
      <c r="V55" s="70"/>
      <c r="W55" s="70"/>
      <c r="X55" s="70"/>
      <c r="Y55" s="70"/>
      <c r="Z55" s="70"/>
      <c r="AA55" s="24"/>
    </row>
    <row r="56" spans="1:27" ht="15" customHeight="1" x14ac:dyDescent="0.25">
      <c r="A56" s="71"/>
      <c r="B56" s="71"/>
      <c r="C56" s="68"/>
      <c r="D56" s="68"/>
      <c r="E56" s="68"/>
      <c r="F56" s="68"/>
      <c r="G56" s="68"/>
      <c r="H56" s="68"/>
      <c r="I56" s="68"/>
      <c r="J56" s="72"/>
      <c r="K56" s="72"/>
      <c r="L56" s="72"/>
      <c r="M56" s="72"/>
      <c r="N56" s="26"/>
      <c r="O56" s="26"/>
      <c r="P56" s="25"/>
      <c r="Q56" s="25"/>
      <c r="U56" s="74"/>
      <c r="V56" s="70"/>
      <c r="W56" s="70"/>
      <c r="X56" s="70"/>
      <c r="Y56" s="70"/>
      <c r="Z56" s="70"/>
      <c r="AA56" s="24"/>
    </row>
    <row r="57" spans="1:27" ht="15" customHeight="1" x14ac:dyDescent="0.25">
      <c r="A57" s="71"/>
      <c r="B57" s="71"/>
      <c r="C57" s="68"/>
      <c r="D57" s="68"/>
      <c r="E57" s="68"/>
      <c r="F57" s="68"/>
      <c r="G57" s="68"/>
      <c r="H57" s="68"/>
      <c r="I57" s="68"/>
      <c r="J57" s="72"/>
      <c r="K57" s="72"/>
      <c r="L57" s="72"/>
      <c r="M57" s="72"/>
      <c r="N57" s="26"/>
      <c r="O57" s="26"/>
      <c r="P57" s="25"/>
      <c r="Q57" s="25"/>
      <c r="U57" s="74"/>
      <c r="V57" s="70"/>
      <c r="W57" s="70"/>
      <c r="X57" s="70"/>
      <c r="Y57" s="70"/>
      <c r="Z57" s="70"/>
      <c r="AA57" s="24"/>
    </row>
    <row r="58" spans="1:27" ht="15" customHeight="1" x14ac:dyDescent="0.25">
      <c r="A58" s="71"/>
      <c r="B58" s="71"/>
      <c r="C58" s="68"/>
      <c r="D58" s="68"/>
      <c r="E58" s="68"/>
      <c r="F58" s="68"/>
      <c r="G58" s="68"/>
      <c r="H58" s="68"/>
      <c r="I58" s="68"/>
      <c r="J58" s="72"/>
      <c r="K58" s="72"/>
      <c r="L58" s="72"/>
      <c r="M58" s="72"/>
      <c r="N58" s="26"/>
      <c r="O58" s="26"/>
      <c r="P58" s="25"/>
      <c r="Q58" s="25"/>
      <c r="U58" s="74"/>
      <c r="V58" s="70"/>
      <c r="W58" s="70"/>
      <c r="X58" s="70"/>
      <c r="Y58" s="70"/>
      <c r="Z58" s="70"/>
      <c r="AA58" s="24"/>
    </row>
    <row r="59" spans="1:27" ht="15" customHeight="1" x14ac:dyDescent="0.25">
      <c r="A59" s="71"/>
      <c r="B59" s="71"/>
      <c r="C59" s="68"/>
      <c r="D59" s="68"/>
      <c r="E59" s="68"/>
      <c r="F59" s="68"/>
      <c r="G59" s="68"/>
      <c r="H59" s="68"/>
      <c r="I59" s="68"/>
      <c r="J59" s="72"/>
      <c r="K59" s="72"/>
      <c r="L59" s="72"/>
      <c r="M59" s="72"/>
      <c r="N59" s="26"/>
      <c r="O59" s="26"/>
      <c r="P59" s="25"/>
      <c r="Q59" s="25"/>
      <c r="U59" s="74"/>
      <c r="V59" s="70"/>
      <c r="W59" s="70"/>
      <c r="X59" s="70"/>
      <c r="Y59" s="70"/>
      <c r="Z59" s="70"/>
      <c r="AA59" s="24"/>
    </row>
    <row r="60" spans="1:27" ht="15" customHeight="1" x14ac:dyDescent="0.25">
      <c r="A60" s="71"/>
      <c r="B60" s="71"/>
      <c r="C60" s="68"/>
      <c r="D60" s="68"/>
      <c r="E60" s="68"/>
      <c r="F60" s="68"/>
      <c r="G60" s="68"/>
      <c r="H60" s="68"/>
      <c r="I60" s="68"/>
      <c r="J60" s="72"/>
      <c r="K60" s="72"/>
      <c r="L60" s="72"/>
      <c r="M60" s="72"/>
      <c r="N60" s="26"/>
      <c r="O60" s="26"/>
      <c r="P60" s="25"/>
      <c r="Q60" s="25"/>
      <c r="U60" s="74"/>
      <c r="V60" s="70"/>
      <c r="W60" s="70"/>
      <c r="X60" s="70"/>
      <c r="Y60" s="70"/>
      <c r="Z60" s="70"/>
      <c r="AA60" s="24"/>
    </row>
    <row r="61" spans="1:27" ht="15" customHeight="1" x14ac:dyDescent="0.25">
      <c r="A61" s="71"/>
      <c r="B61" s="71"/>
      <c r="C61" s="68"/>
      <c r="D61" s="68"/>
      <c r="E61" s="68"/>
      <c r="F61" s="68"/>
      <c r="G61" s="68"/>
      <c r="H61" s="68"/>
      <c r="I61" s="68"/>
      <c r="J61" s="72"/>
      <c r="K61" s="72"/>
      <c r="L61" s="72"/>
      <c r="M61" s="72"/>
      <c r="N61" s="26"/>
      <c r="O61" s="26"/>
      <c r="P61" s="25"/>
      <c r="Q61" s="25"/>
      <c r="U61" s="74"/>
      <c r="V61" s="70"/>
      <c r="W61" s="70"/>
      <c r="X61" s="70"/>
      <c r="Y61" s="70"/>
      <c r="Z61" s="70"/>
      <c r="AA61" s="24"/>
    </row>
    <row r="62" spans="1:27" ht="15" customHeight="1" x14ac:dyDescent="0.25">
      <c r="A62" s="71"/>
      <c r="B62" s="71"/>
      <c r="C62" s="68"/>
      <c r="D62" s="68"/>
      <c r="E62" s="68"/>
      <c r="F62" s="68"/>
      <c r="G62" s="68"/>
      <c r="H62" s="68"/>
      <c r="I62" s="68"/>
      <c r="J62" s="72"/>
      <c r="K62" s="72"/>
      <c r="L62" s="72"/>
      <c r="M62" s="72"/>
      <c r="N62" s="26"/>
      <c r="O62" s="26"/>
      <c r="P62" s="25"/>
      <c r="Q62" s="25"/>
      <c r="U62" s="74"/>
      <c r="V62" s="70"/>
      <c r="W62" s="70"/>
      <c r="X62" s="70"/>
      <c r="Y62" s="70"/>
      <c r="Z62" s="70"/>
      <c r="AA62" s="24"/>
    </row>
    <row r="63" spans="1:27" ht="15" customHeight="1" x14ac:dyDescent="0.25">
      <c r="A63" s="71"/>
      <c r="B63" s="71"/>
      <c r="C63" s="68"/>
      <c r="D63" s="68"/>
      <c r="E63" s="68"/>
      <c r="F63" s="68"/>
      <c r="G63" s="68"/>
      <c r="H63" s="68"/>
      <c r="I63" s="68"/>
      <c r="J63" s="72"/>
      <c r="K63" s="72"/>
      <c r="L63" s="72"/>
      <c r="M63" s="72"/>
      <c r="N63" s="26"/>
      <c r="O63" s="26"/>
      <c r="P63" s="25"/>
      <c r="Q63" s="25"/>
      <c r="U63" s="74"/>
      <c r="V63" s="70"/>
      <c r="W63" s="70"/>
      <c r="X63" s="70"/>
      <c r="Y63" s="70"/>
      <c r="Z63" s="70"/>
      <c r="AA63" s="24"/>
    </row>
    <row r="64" spans="1:27" ht="15" customHeight="1" x14ac:dyDescent="0.25">
      <c r="A64" s="71"/>
      <c r="B64" s="71"/>
      <c r="C64" s="68"/>
      <c r="D64" s="68"/>
      <c r="E64" s="68"/>
      <c r="F64" s="68"/>
      <c r="G64" s="68"/>
      <c r="H64" s="68"/>
      <c r="I64" s="68"/>
      <c r="J64" s="72"/>
      <c r="K64" s="72"/>
      <c r="L64" s="72"/>
      <c r="M64" s="72"/>
      <c r="N64" s="26"/>
      <c r="O64" s="26"/>
      <c r="P64" s="25"/>
      <c r="Q64" s="25"/>
      <c r="U64" s="74"/>
      <c r="V64" s="70"/>
      <c r="W64" s="70"/>
      <c r="X64" s="70"/>
      <c r="Y64" s="70"/>
      <c r="Z64" s="70"/>
      <c r="AA64" s="24"/>
    </row>
    <row r="65" spans="1:27" ht="15" customHeight="1" x14ac:dyDescent="0.25">
      <c r="A65" s="71"/>
      <c r="B65" s="71"/>
      <c r="C65" s="68"/>
      <c r="D65" s="68"/>
      <c r="E65" s="68"/>
      <c r="F65" s="68"/>
      <c r="G65" s="68"/>
      <c r="H65" s="68"/>
      <c r="I65" s="68"/>
      <c r="J65" s="72"/>
      <c r="K65" s="72"/>
      <c r="L65" s="72"/>
      <c r="M65" s="72"/>
      <c r="N65" s="26"/>
      <c r="O65" s="26"/>
      <c r="P65" s="25"/>
      <c r="Q65" s="25"/>
      <c r="U65" s="74"/>
      <c r="V65" s="70"/>
      <c r="W65" s="70"/>
      <c r="X65" s="70"/>
      <c r="Y65" s="70"/>
      <c r="Z65" s="70"/>
      <c r="AA65" s="24"/>
    </row>
    <row r="66" spans="1:27" ht="15" customHeight="1" x14ac:dyDescent="0.25">
      <c r="A66" s="71"/>
      <c r="B66" s="71"/>
      <c r="C66" s="68"/>
      <c r="D66" s="68"/>
      <c r="E66" s="68"/>
      <c r="F66" s="68"/>
      <c r="G66" s="68"/>
      <c r="H66" s="68"/>
      <c r="I66" s="68"/>
      <c r="J66" s="72"/>
      <c r="K66" s="72"/>
      <c r="L66" s="72"/>
      <c r="M66" s="72"/>
      <c r="N66" s="26"/>
      <c r="O66" s="26"/>
      <c r="P66" s="25"/>
      <c r="Q66" s="25"/>
      <c r="U66" s="74"/>
      <c r="V66" s="70"/>
      <c r="W66" s="70"/>
      <c r="X66" s="70"/>
      <c r="Y66" s="70"/>
      <c r="Z66" s="70"/>
      <c r="AA66" s="24"/>
    </row>
    <row r="67" spans="1:27" ht="15" customHeight="1" x14ac:dyDescent="0.25">
      <c r="A67" s="71"/>
      <c r="B67" s="71"/>
      <c r="C67" s="68"/>
      <c r="D67" s="68"/>
      <c r="E67" s="68"/>
      <c r="F67" s="68"/>
      <c r="G67" s="68"/>
      <c r="H67" s="68"/>
      <c r="I67" s="68"/>
      <c r="J67" s="72"/>
      <c r="K67" s="72"/>
      <c r="L67" s="72"/>
      <c r="M67" s="72"/>
      <c r="N67" s="26"/>
      <c r="O67" s="26"/>
      <c r="P67" s="25"/>
      <c r="Q67" s="25"/>
      <c r="U67" s="74"/>
      <c r="V67" s="70"/>
      <c r="W67" s="70"/>
      <c r="X67" s="70"/>
      <c r="Y67" s="70"/>
      <c r="Z67" s="70"/>
      <c r="AA67" s="24"/>
    </row>
    <row r="68" spans="1:27" ht="15" customHeight="1" x14ac:dyDescent="0.25">
      <c r="A68" s="71"/>
      <c r="B68" s="71"/>
      <c r="C68" s="68"/>
      <c r="D68" s="68"/>
      <c r="E68" s="68"/>
      <c r="F68" s="68"/>
      <c r="G68" s="68"/>
      <c r="H68" s="68"/>
      <c r="I68" s="68"/>
      <c r="J68" s="72"/>
      <c r="K68" s="72"/>
      <c r="L68" s="72"/>
      <c r="M68" s="72"/>
      <c r="N68" s="26"/>
      <c r="O68" s="26"/>
      <c r="P68" s="25"/>
      <c r="Q68" s="25"/>
      <c r="U68" s="74"/>
      <c r="V68" s="70"/>
      <c r="W68" s="70"/>
      <c r="X68" s="70"/>
      <c r="Y68" s="70"/>
      <c r="Z68" s="70"/>
      <c r="AA68" s="24"/>
    </row>
    <row r="69" spans="1:27" ht="15" customHeight="1" x14ac:dyDescent="0.25">
      <c r="A69" s="71"/>
      <c r="B69" s="71"/>
      <c r="C69" s="68"/>
      <c r="D69" s="68"/>
      <c r="E69" s="68"/>
      <c r="F69" s="68"/>
      <c r="G69" s="68"/>
      <c r="H69" s="68"/>
      <c r="I69" s="68"/>
      <c r="J69" s="72"/>
      <c r="K69" s="72"/>
      <c r="L69" s="72"/>
      <c r="M69" s="72"/>
      <c r="N69" s="26"/>
      <c r="O69" s="26"/>
      <c r="P69" s="25"/>
      <c r="Q69" s="25"/>
      <c r="U69" s="74"/>
      <c r="V69" s="70"/>
      <c r="W69" s="70"/>
      <c r="X69" s="70"/>
      <c r="Y69" s="70"/>
      <c r="Z69" s="70"/>
      <c r="AA69" s="24"/>
    </row>
    <row r="70" spans="1:27" ht="15" customHeight="1" x14ac:dyDescent="0.25">
      <c r="A70" s="71"/>
      <c r="B70" s="71"/>
      <c r="C70" s="68"/>
      <c r="D70" s="68"/>
      <c r="E70" s="68"/>
      <c r="F70" s="68"/>
      <c r="G70" s="68"/>
      <c r="H70" s="68"/>
      <c r="I70" s="68"/>
      <c r="J70" s="72"/>
      <c r="K70" s="72"/>
      <c r="L70" s="72"/>
      <c r="M70" s="72"/>
      <c r="N70" s="26"/>
      <c r="O70" s="26"/>
      <c r="P70" s="25"/>
      <c r="Q70" s="25"/>
      <c r="U70" s="74"/>
      <c r="V70" s="70"/>
      <c r="W70" s="70"/>
      <c r="X70" s="70"/>
      <c r="Y70" s="70"/>
      <c r="Z70" s="70"/>
      <c r="AA70" s="24"/>
    </row>
    <row r="71" spans="1:27" ht="15" customHeight="1" x14ac:dyDescent="0.25">
      <c r="A71" s="71"/>
      <c r="B71" s="71"/>
      <c r="C71" s="68"/>
      <c r="D71" s="68"/>
      <c r="E71" s="68"/>
      <c r="F71" s="68"/>
      <c r="G71" s="68"/>
      <c r="H71" s="68"/>
      <c r="I71" s="68"/>
      <c r="J71" s="72"/>
      <c r="K71" s="72"/>
      <c r="L71" s="72"/>
      <c r="M71" s="72"/>
      <c r="N71" s="26"/>
      <c r="O71" s="26"/>
      <c r="P71" s="25"/>
      <c r="Q71" s="25"/>
      <c r="U71" s="74"/>
      <c r="V71" s="70"/>
      <c r="W71" s="70"/>
      <c r="X71" s="70"/>
      <c r="Y71" s="70"/>
      <c r="Z71" s="70"/>
      <c r="AA71" s="24"/>
    </row>
    <row r="72" spans="1:27" ht="15" customHeight="1" x14ac:dyDescent="0.25">
      <c r="A72" s="71"/>
      <c r="B72" s="71"/>
      <c r="C72" s="68"/>
      <c r="D72" s="68"/>
      <c r="E72" s="68"/>
      <c r="F72" s="68"/>
      <c r="G72" s="68"/>
      <c r="H72" s="68"/>
      <c r="I72" s="68"/>
      <c r="J72" s="72"/>
      <c r="K72" s="72"/>
      <c r="L72" s="72"/>
      <c r="M72" s="72"/>
      <c r="N72" s="26"/>
      <c r="O72" s="26"/>
      <c r="P72" s="25"/>
      <c r="Q72" s="25"/>
      <c r="U72" s="74"/>
      <c r="V72" s="70"/>
      <c r="W72" s="70"/>
      <c r="X72" s="70"/>
      <c r="Y72" s="70"/>
      <c r="Z72" s="70"/>
      <c r="AA72" s="24"/>
    </row>
    <row r="73" spans="1:27" ht="15" customHeight="1" x14ac:dyDescent="0.25">
      <c r="A73" s="71"/>
      <c r="B73" s="71"/>
      <c r="C73" s="68"/>
      <c r="D73" s="68"/>
      <c r="E73" s="68"/>
      <c r="F73" s="68"/>
      <c r="G73" s="68"/>
      <c r="H73" s="68"/>
      <c r="I73" s="68"/>
      <c r="J73" s="72"/>
      <c r="K73" s="72"/>
      <c r="L73" s="72"/>
      <c r="M73" s="72"/>
      <c r="N73" s="26"/>
      <c r="O73" s="26"/>
      <c r="P73" s="25"/>
      <c r="Q73" s="25"/>
      <c r="U73" s="74"/>
      <c r="V73" s="70"/>
      <c r="W73" s="70"/>
      <c r="X73" s="70"/>
      <c r="Y73" s="70"/>
      <c r="Z73" s="70"/>
      <c r="AA73" s="24"/>
    </row>
    <row r="74" spans="1:27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U74" s="74"/>
      <c r="V74" s="70"/>
      <c r="W74" s="70"/>
      <c r="X74" s="70"/>
      <c r="Y74" s="70"/>
      <c r="Z74" s="70"/>
      <c r="AA74" s="24"/>
    </row>
    <row r="75" spans="1:27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U75" s="74"/>
      <c r="V75" s="70"/>
      <c r="W75" s="70"/>
      <c r="X75" s="70"/>
      <c r="Y75" s="70"/>
      <c r="Z75" s="70"/>
      <c r="AA75" s="24"/>
    </row>
    <row r="76" spans="1:27" ht="15" customHeight="1" x14ac:dyDescent="0.25">
      <c r="A76" s="71"/>
      <c r="B76" s="71"/>
      <c r="C76" s="68"/>
      <c r="D76" s="68"/>
      <c r="E76" s="68"/>
      <c r="F76" s="68"/>
      <c r="G76" s="68"/>
      <c r="H76" s="68"/>
      <c r="I76" s="68"/>
      <c r="J76" s="72"/>
      <c r="K76" s="72"/>
      <c r="L76" s="72"/>
      <c r="M76" s="72"/>
      <c r="N76" s="25"/>
      <c r="O76" s="25"/>
      <c r="P76" s="25"/>
      <c r="Q76" s="25"/>
      <c r="U76" s="74"/>
      <c r="V76" s="70"/>
      <c r="W76" s="70"/>
      <c r="X76" s="70"/>
      <c r="Y76" s="70"/>
      <c r="Z76" s="70"/>
      <c r="AA76" s="24"/>
    </row>
    <row r="77" spans="1:27" ht="15" customHeight="1" x14ac:dyDescent="0.25">
      <c r="A77" s="71"/>
      <c r="B77" s="71"/>
      <c r="C77" s="68"/>
      <c r="D77" s="68"/>
      <c r="E77" s="68"/>
      <c r="F77" s="68"/>
      <c r="G77" s="68"/>
      <c r="H77" s="68"/>
      <c r="I77" s="68"/>
      <c r="J77" s="72"/>
      <c r="K77" s="72"/>
      <c r="L77" s="72"/>
      <c r="M77" s="72"/>
      <c r="N77" s="25"/>
      <c r="O77" s="25"/>
      <c r="P77" s="25"/>
      <c r="Q77" s="25"/>
      <c r="U77" s="74"/>
      <c r="V77" s="70"/>
      <c r="W77" s="70"/>
      <c r="X77" s="70"/>
      <c r="Y77" s="70"/>
      <c r="Z77" s="70"/>
      <c r="AA77" s="24"/>
    </row>
    <row r="78" spans="1:27" ht="15" customHeight="1" x14ac:dyDescent="0.25">
      <c r="A78" s="71"/>
      <c r="B78" s="71"/>
      <c r="C78" s="68"/>
      <c r="D78" s="68"/>
      <c r="E78" s="68"/>
      <c r="F78" s="68"/>
      <c r="G78" s="68"/>
      <c r="H78" s="68"/>
      <c r="I78" s="68"/>
      <c r="J78" s="72"/>
      <c r="K78" s="72"/>
      <c r="L78" s="72"/>
      <c r="M78" s="72"/>
      <c r="N78" s="25"/>
      <c r="O78" s="25"/>
      <c r="P78" s="25"/>
      <c r="Q78" s="25"/>
      <c r="U78" s="74"/>
      <c r="V78" s="70"/>
      <c r="W78" s="70"/>
      <c r="X78" s="70"/>
      <c r="Y78" s="70"/>
      <c r="Z78" s="70"/>
      <c r="AA78" s="24"/>
    </row>
    <row r="79" spans="1:27" ht="15" customHeight="1" x14ac:dyDescent="0.25">
      <c r="A79" s="71"/>
      <c r="B79" s="71"/>
      <c r="C79" s="68"/>
      <c r="D79" s="68"/>
      <c r="E79" s="68"/>
      <c r="F79" s="68"/>
      <c r="G79" s="68"/>
      <c r="H79" s="68"/>
      <c r="I79" s="68"/>
      <c r="J79" s="72"/>
      <c r="K79" s="72"/>
      <c r="L79" s="72"/>
      <c r="M79" s="72"/>
      <c r="N79" s="25"/>
      <c r="O79" s="25"/>
      <c r="P79" s="25"/>
      <c r="Q79" s="25"/>
      <c r="U79" s="74"/>
      <c r="V79" s="70"/>
      <c r="W79" s="70"/>
      <c r="X79" s="70"/>
      <c r="Y79" s="70"/>
      <c r="Z79" s="70"/>
      <c r="AA79" s="24"/>
    </row>
    <row r="80" spans="1:27" ht="15" customHeight="1" x14ac:dyDescent="0.25">
      <c r="A80" s="71"/>
      <c r="B80" s="71"/>
      <c r="C80" s="68"/>
      <c r="D80" s="68"/>
      <c r="E80" s="68"/>
      <c r="F80" s="68"/>
      <c r="G80" s="68"/>
      <c r="H80" s="68"/>
      <c r="I80" s="68"/>
      <c r="J80" s="72"/>
      <c r="K80" s="72"/>
      <c r="L80" s="72"/>
      <c r="M80" s="72"/>
      <c r="N80" s="25"/>
      <c r="O80" s="25"/>
      <c r="P80" s="25"/>
      <c r="Q80" s="25"/>
      <c r="U80" s="74"/>
      <c r="V80" s="70"/>
      <c r="W80" s="70"/>
      <c r="X80" s="70"/>
      <c r="Y80" s="70"/>
      <c r="Z80" s="70"/>
      <c r="AA80" s="24"/>
    </row>
    <row r="81" spans="1:27" ht="15" customHeight="1" x14ac:dyDescent="0.25">
      <c r="A81" s="71"/>
      <c r="B81" s="71"/>
      <c r="C81" s="68"/>
      <c r="D81" s="68"/>
      <c r="E81" s="68"/>
      <c r="F81" s="68"/>
      <c r="G81" s="68"/>
      <c r="H81" s="68"/>
      <c r="I81" s="68"/>
      <c r="J81" s="72"/>
      <c r="K81" s="72"/>
      <c r="L81" s="72"/>
      <c r="M81" s="72"/>
      <c r="N81" s="25"/>
      <c r="O81" s="25"/>
      <c r="P81" s="25"/>
      <c r="Q81" s="25"/>
      <c r="U81" s="74"/>
      <c r="V81" s="70"/>
      <c r="W81" s="70"/>
      <c r="X81" s="70"/>
      <c r="Y81" s="70"/>
      <c r="Z81" s="70"/>
      <c r="AA81" s="24"/>
    </row>
    <row r="82" spans="1:27" ht="15" customHeight="1" x14ac:dyDescent="0.25">
      <c r="A82" s="71"/>
      <c r="B82" s="71"/>
      <c r="C82" s="68"/>
      <c r="D82" s="68"/>
      <c r="E82" s="68"/>
      <c r="F82" s="68"/>
      <c r="G82" s="68"/>
      <c r="H82" s="68"/>
      <c r="I82" s="68"/>
      <c r="J82" s="72"/>
      <c r="K82" s="72"/>
      <c r="L82" s="72"/>
      <c r="M82" s="72"/>
      <c r="N82" s="25"/>
      <c r="O82" s="25"/>
      <c r="P82" s="25"/>
      <c r="Q82" s="25"/>
      <c r="U82" s="74"/>
      <c r="V82" s="70"/>
      <c r="W82" s="70"/>
      <c r="X82" s="70"/>
      <c r="Y82" s="70"/>
      <c r="Z82" s="70"/>
      <c r="AA82" s="24"/>
    </row>
    <row r="83" spans="1:27" ht="15" customHeight="1" x14ac:dyDescent="0.25">
      <c r="A83" s="71"/>
      <c r="B83" s="71"/>
      <c r="C83" s="68"/>
      <c r="D83" s="68"/>
      <c r="E83" s="68"/>
      <c r="F83" s="68"/>
      <c r="G83" s="68"/>
      <c r="H83" s="68"/>
      <c r="I83" s="68"/>
      <c r="J83" s="72"/>
      <c r="K83" s="72"/>
      <c r="L83" s="72"/>
      <c r="M83" s="72"/>
      <c r="N83" s="25"/>
      <c r="O83" s="25"/>
      <c r="P83" s="25"/>
      <c r="Q83" s="25"/>
      <c r="U83" s="74"/>
      <c r="V83" s="70"/>
      <c r="W83" s="70"/>
      <c r="X83" s="70"/>
      <c r="Y83" s="70"/>
      <c r="Z83" s="70"/>
      <c r="AA83" s="24"/>
    </row>
    <row r="84" spans="1:27" ht="15" customHeight="1" x14ac:dyDescent="0.25">
      <c r="A84" s="71"/>
      <c r="B84" s="71"/>
      <c r="C84" s="68"/>
      <c r="D84" s="68"/>
      <c r="E84" s="68"/>
      <c r="F84" s="68"/>
      <c r="G84" s="68"/>
      <c r="H84" s="68"/>
      <c r="I84" s="68"/>
      <c r="J84" s="72"/>
      <c r="K84" s="72"/>
      <c r="L84" s="72"/>
      <c r="M84" s="72"/>
      <c r="N84" s="25"/>
      <c r="O84" s="25"/>
      <c r="P84" s="25"/>
      <c r="Q84" s="25"/>
      <c r="U84" s="74"/>
      <c r="V84" s="70"/>
      <c r="W84" s="70"/>
      <c r="X84" s="70"/>
      <c r="Y84" s="70"/>
      <c r="Z84" s="70"/>
      <c r="AA84" s="24"/>
    </row>
    <row r="85" spans="1:27" ht="15" customHeight="1" x14ac:dyDescent="0.2">
      <c r="A85" s="71"/>
      <c r="B85" s="71"/>
      <c r="C85" s="68"/>
      <c r="D85" s="68"/>
      <c r="E85" s="68"/>
      <c r="F85" s="68"/>
      <c r="G85" s="68"/>
      <c r="H85" s="68"/>
      <c r="I85" s="68"/>
      <c r="J85" s="72"/>
      <c r="K85" s="72"/>
      <c r="L85" s="72"/>
      <c r="M85" s="72"/>
      <c r="U85" s="74"/>
      <c r="V85" s="70"/>
      <c r="W85" s="70"/>
      <c r="X85" s="70"/>
      <c r="Y85" s="70"/>
      <c r="Z85" s="70"/>
      <c r="AA85" s="24"/>
    </row>
    <row r="86" spans="1:27" ht="15" customHeight="1" x14ac:dyDescent="0.2">
      <c r="A86" s="71"/>
      <c r="B86" s="71"/>
      <c r="C86" s="68"/>
      <c r="D86" s="68"/>
      <c r="E86" s="68"/>
      <c r="F86" s="68"/>
      <c r="G86" s="68"/>
      <c r="H86" s="68"/>
      <c r="I86" s="68"/>
      <c r="J86" s="72"/>
      <c r="K86" s="72"/>
      <c r="L86" s="72"/>
      <c r="M86" s="72"/>
      <c r="U86" s="74"/>
      <c r="V86" s="70"/>
      <c r="W86" s="70"/>
      <c r="X86" s="70"/>
      <c r="Y86" s="70"/>
      <c r="Z86" s="70"/>
      <c r="AA86" s="24"/>
    </row>
    <row r="87" spans="1:27" ht="15" customHeight="1" x14ac:dyDescent="0.2">
      <c r="A87" s="71"/>
      <c r="B87" s="71"/>
      <c r="C87" s="68"/>
      <c r="D87" s="68"/>
      <c r="E87" s="68"/>
      <c r="F87" s="68"/>
      <c r="G87" s="68"/>
      <c r="H87" s="68"/>
      <c r="I87" s="68"/>
      <c r="J87" s="72"/>
      <c r="K87" s="72"/>
      <c r="L87" s="72"/>
      <c r="M87" s="72"/>
      <c r="U87" s="74"/>
      <c r="V87" s="70"/>
      <c r="W87" s="70"/>
      <c r="X87" s="70"/>
      <c r="Y87" s="70"/>
      <c r="Z87" s="70"/>
      <c r="AA87" s="24"/>
    </row>
    <row r="88" spans="1:27" ht="15" customHeight="1" x14ac:dyDescent="0.2">
      <c r="A88" s="71"/>
      <c r="B88" s="71"/>
      <c r="C88" s="68"/>
      <c r="D88" s="68"/>
      <c r="E88" s="68"/>
      <c r="F88" s="68"/>
      <c r="G88" s="68"/>
      <c r="H88" s="68"/>
      <c r="I88" s="68"/>
      <c r="J88" s="72"/>
      <c r="K88" s="72"/>
      <c r="L88" s="72"/>
      <c r="M88" s="72"/>
      <c r="U88" s="74"/>
      <c r="V88" s="70"/>
      <c r="W88" s="70"/>
      <c r="X88" s="70"/>
      <c r="Y88" s="70"/>
      <c r="Z88" s="70"/>
      <c r="AA88" s="24"/>
    </row>
    <row r="89" spans="1:27" ht="15" customHeight="1" x14ac:dyDescent="0.2">
      <c r="A89" s="71"/>
      <c r="B89" s="71"/>
      <c r="C89" s="68"/>
      <c r="D89" s="68"/>
      <c r="E89" s="68"/>
      <c r="F89" s="68"/>
      <c r="G89" s="68"/>
      <c r="H89" s="68"/>
      <c r="I89" s="68"/>
      <c r="J89" s="72"/>
      <c r="K89" s="72"/>
      <c r="L89" s="72"/>
      <c r="M89" s="72"/>
      <c r="U89" s="74"/>
      <c r="V89" s="70"/>
      <c r="W89" s="70"/>
      <c r="X89" s="70"/>
      <c r="Y89" s="70"/>
      <c r="Z89" s="70"/>
      <c r="AA89" s="24"/>
    </row>
    <row r="90" spans="1:27" ht="15" customHeight="1" x14ac:dyDescent="0.2">
      <c r="A90" s="71"/>
      <c r="B90" s="71"/>
      <c r="C90" s="68"/>
      <c r="D90" s="68"/>
      <c r="E90" s="68"/>
      <c r="F90" s="68"/>
      <c r="G90" s="68"/>
      <c r="H90" s="68"/>
      <c r="I90" s="68"/>
      <c r="J90" s="72"/>
      <c r="K90" s="72"/>
      <c r="L90" s="72"/>
      <c r="M90" s="72"/>
      <c r="U90" s="74"/>
      <c r="V90" s="70"/>
      <c r="W90" s="70"/>
      <c r="X90" s="70"/>
      <c r="Y90" s="70"/>
      <c r="Z90" s="70"/>
      <c r="AA90" s="24"/>
    </row>
    <row r="91" spans="1:27" ht="15" customHeight="1" x14ac:dyDescent="0.2">
      <c r="A91" s="71"/>
      <c r="B91" s="71"/>
      <c r="C91" s="68"/>
      <c r="D91" s="68"/>
      <c r="E91" s="68"/>
      <c r="F91" s="68"/>
      <c r="G91" s="68"/>
      <c r="H91" s="68"/>
      <c r="I91" s="68"/>
      <c r="J91" s="72"/>
      <c r="K91" s="72"/>
      <c r="L91" s="72"/>
      <c r="M91" s="72"/>
      <c r="U91" s="74"/>
      <c r="V91" s="70"/>
      <c r="W91" s="70"/>
      <c r="X91" s="70"/>
      <c r="Y91" s="70"/>
      <c r="Z91" s="70"/>
      <c r="AA91" s="24"/>
    </row>
    <row r="92" spans="1:27" ht="15" customHeight="1" x14ac:dyDescent="0.2">
      <c r="A92" s="71"/>
      <c r="B92" s="71"/>
      <c r="C92" s="68"/>
      <c r="D92" s="68"/>
      <c r="E92" s="68"/>
      <c r="F92" s="68"/>
      <c r="G92" s="68"/>
      <c r="H92" s="68"/>
      <c r="I92" s="68"/>
      <c r="J92" s="72"/>
      <c r="K92" s="72"/>
      <c r="L92" s="72"/>
      <c r="M92" s="72"/>
      <c r="U92" s="74"/>
      <c r="V92" s="70"/>
      <c r="W92" s="70"/>
      <c r="X92" s="70"/>
      <c r="Y92" s="70"/>
      <c r="Z92" s="70"/>
      <c r="AA92" s="24"/>
    </row>
    <row r="93" spans="1:27" ht="15" customHeight="1" x14ac:dyDescent="0.2">
      <c r="A93" s="71"/>
      <c r="B93" s="71"/>
      <c r="C93" s="68"/>
      <c r="D93" s="68"/>
      <c r="E93" s="68"/>
      <c r="F93" s="68"/>
      <c r="G93" s="68"/>
      <c r="H93" s="68"/>
      <c r="I93" s="68"/>
      <c r="J93" s="72"/>
      <c r="K93" s="72"/>
      <c r="L93" s="72"/>
      <c r="M93" s="72"/>
      <c r="U93" s="74"/>
      <c r="V93" s="70"/>
      <c r="W93" s="70"/>
      <c r="X93" s="70"/>
      <c r="Y93" s="70"/>
      <c r="Z93" s="70"/>
      <c r="AA93" s="24"/>
    </row>
    <row r="94" spans="1:27" ht="15" customHeight="1" x14ac:dyDescent="0.2">
      <c r="A94" s="71"/>
      <c r="B94" s="71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U94" s="74"/>
      <c r="V94" s="70"/>
      <c r="W94" s="70"/>
      <c r="X94" s="70"/>
      <c r="Y94" s="70"/>
      <c r="Z94" s="70"/>
      <c r="AA94" s="24"/>
    </row>
    <row r="95" spans="1:27" ht="15" customHeight="1" x14ac:dyDescent="0.2">
      <c r="A95" s="71"/>
      <c r="B95" s="71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U95" s="74"/>
      <c r="V95" s="70"/>
      <c r="W95" s="70"/>
      <c r="X95" s="70"/>
      <c r="Y95" s="70"/>
      <c r="Z95" s="70"/>
      <c r="AA95" s="24"/>
    </row>
    <row r="96" spans="1:27" ht="15" customHeight="1" x14ac:dyDescent="0.2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U96" s="74"/>
      <c r="V96" s="70"/>
      <c r="W96" s="70"/>
      <c r="X96" s="70"/>
      <c r="Y96" s="70"/>
      <c r="Z96" s="70"/>
      <c r="AA96" s="24"/>
    </row>
    <row r="97" spans="1:27" ht="15" customHeight="1" x14ac:dyDescent="0.2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U106" s="74"/>
      <c r="V106" s="70"/>
      <c r="W106" s="70"/>
      <c r="X106" s="70"/>
      <c r="Y106" s="70"/>
      <c r="Z106" s="70"/>
      <c r="AA106" s="24"/>
    </row>
    <row r="107" spans="1:27" x14ac:dyDescent="0.2">
      <c r="U107" s="74"/>
      <c r="V107" s="70"/>
      <c r="W107" s="70"/>
      <c r="X107" s="70"/>
      <c r="Y107" s="70"/>
      <c r="Z107" s="70"/>
      <c r="AA107" s="24"/>
    </row>
    <row r="108" spans="1:27" x14ac:dyDescent="0.2">
      <c r="U108" s="74"/>
      <c r="V108" s="70"/>
      <c r="W108" s="70"/>
      <c r="X108" s="70"/>
      <c r="Y108" s="70"/>
      <c r="Z108" s="70"/>
      <c r="AA108" s="24"/>
    </row>
    <row r="109" spans="1:27" x14ac:dyDescent="0.2">
      <c r="U109" s="74"/>
      <c r="V109" s="70"/>
      <c r="W109" s="70"/>
      <c r="X109" s="70"/>
      <c r="Y109" s="70"/>
      <c r="Z109" s="70"/>
      <c r="AA109" s="24"/>
    </row>
    <row r="110" spans="1:27" x14ac:dyDescent="0.2">
      <c r="U110" s="74"/>
      <c r="V110" s="70"/>
      <c r="W110" s="70"/>
      <c r="X110" s="70"/>
      <c r="Y110" s="70"/>
      <c r="Z110" s="70"/>
      <c r="AA110" s="24"/>
    </row>
    <row r="111" spans="1:27" x14ac:dyDescent="0.2">
      <c r="U111" s="74"/>
      <c r="V111" s="70"/>
      <c r="W111" s="70"/>
      <c r="X111" s="70"/>
      <c r="Y111" s="70"/>
      <c r="Z111" s="70"/>
      <c r="AA111" s="24"/>
    </row>
    <row r="112" spans="1:27" x14ac:dyDescent="0.2">
      <c r="U112" s="74"/>
      <c r="V112" s="70"/>
      <c r="W112" s="70"/>
      <c r="X112" s="70"/>
      <c r="Y112" s="70"/>
      <c r="Z112" s="70"/>
      <c r="AA112" s="24"/>
    </row>
    <row r="113" spans="21:27" x14ac:dyDescent="0.2">
      <c r="U113" s="74"/>
      <c r="V113" s="70"/>
      <c r="W113" s="70"/>
      <c r="X113" s="70"/>
      <c r="Y113" s="70"/>
      <c r="Z113" s="70"/>
      <c r="AA113" s="24"/>
    </row>
    <row r="114" spans="21:27" x14ac:dyDescent="0.2">
      <c r="U114" s="74"/>
      <c r="V114" s="70"/>
      <c r="W114" s="70"/>
      <c r="X114" s="70"/>
      <c r="Y114" s="70"/>
      <c r="Z114" s="70"/>
      <c r="AA114" s="24"/>
    </row>
    <row r="115" spans="21:27" x14ac:dyDescent="0.2">
      <c r="U115" s="74"/>
      <c r="V115" s="70"/>
      <c r="W115" s="70"/>
      <c r="X115" s="70"/>
      <c r="Y115" s="70"/>
      <c r="Z115" s="70"/>
      <c r="AA115" s="24"/>
    </row>
    <row r="116" spans="21:27" x14ac:dyDescent="0.2">
      <c r="U116" s="74"/>
      <c r="V116" s="70"/>
      <c r="W116" s="70"/>
      <c r="X116" s="70"/>
      <c r="Y116" s="70"/>
      <c r="Z116" s="70"/>
      <c r="AA116" s="24"/>
    </row>
    <row r="117" spans="21:27" x14ac:dyDescent="0.2">
      <c r="U117" s="74"/>
      <c r="V117" s="70"/>
      <c r="W117" s="70"/>
      <c r="X117" s="70"/>
      <c r="Y117" s="70"/>
      <c r="Z117" s="70"/>
      <c r="AA117" s="24"/>
    </row>
    <row r="118" spans="21:27" x14ac:dyDescent="0.2">
      <c r="U118" s="74"/>
      <c r="V118" s="70"/>
      <c r="W118" s="70"/>
      <c r="X118" s="70"/>
      <c r="Y118" s="70"/>
      <c r="Z118" s="70"/>
      <c r="AA118" s="24"/>
    </row>
    <row r="119" spans="21:27" x14ac:dyDescent="0.2">
      <c r="U119" s="74"/>
      <c r="V119" s="70"/>
      <c r="W119" s="70"/>
      <c r="X119" s="70"/>
      <c r="Y119" s="70"/>
      <c r="Z119" s="70"/>
      <c r="AA119" s="24"/>
    </row>
    <row r="120" spans="21:27" x14ac:dyDescent="0.2">
      <c r="U120" s="74"/>
      <c r="V120" s="70"/>
      <c r="W120" s="70"/>
      <c r="X120" s="70"/>
      <c r="Y120" s="70"/>
      <c r="Z120" s="70"/>
      <c r="AA120" s="24"/>
    </row>
    <row r="121" spans="21:27" x14ac:dyDescent="0.2">
      <c r="U121" s="74"/>
      <c r="V121" s="70"/>
      <c r="W121" s="70"/>
      <c r="X121" s="70"/>
      <c r="Y121" s="70"/>
      <c r="Z121" s="70"/>
      <c r="AA121" s="24"/>
    </row>
    <row r="122" spans="21:27" x14ac:dyDescent="0.2">
      <c r="U122" s="74"/>
      <c r="V122" s="70"/>
      <c r="W122" s="70"/>
      <c r="X122" s="70"/>
      <c r="Y122" s="70"/>
      <c r="Z122" s="70"/>
      <c r="AA122" s="24"/>
    </row>
    <row r="123" spans="21:27" x14ac:dyDescent="0.2">
      <c r="U123" s="74"/>
      <c r="V123" s="70"/>
      <c r="W123" s="70"/>
      <c r="X123" s="70"/>
      <c r="Y123" s="70"/>
      <c r="Z123" s="70"/>
      <c r="AA123" s="24"/>
    </row>
    <row r="124" spans="21:27" x14ac:dyDescent="0.2">
      <c r="U124" s="74"/>
      <c r="V124" s="70"/>
      <c r="W124" s="70"/>
      <c r="X124" s="70"/>
      <c r="Y124" s="70"/>
      <c r="Z124" s="70"/>
      <c r="AA124" s="24"/>
    </row>
    <row r="125" spans="21:27" x14ac:dyDescent="0.2">
      <c r="U125" s="74"/>
      <c r="V125" s="70"/>
      <c r="W125" s="70"/>
      <c r="X125" s="70"/>
      <c r="Y125" s="70"/>
      <c r="Z125" s="70"/>
      <c r="AA125" s="24"/>
    </row>
    <row r="126" spans="21:27" x14ac:dyDescent="0.2">
      <c r="U126" s="74"/>
      <c r="V126" s="70"/>
      <c r="W126" s="70"/>
      <c r="X126" s="70"/>
      <c r="Y126" s="70"/>
      <c r="Z126" s="70"/>
      <c r="AA126" s="24"/>
    </row>
    <row r="127" spans="21:27" x14ac:dyDescent="0.2">
      <c r="U127" s="74"/>
      <c r="V127" s="70"/>
      <c r="W127" s="70"/>
      <c r="X127" s="70"/>
      <c r="Y127" s="70"/>
      <c r="Z127" s="70"/>
      <c r="AA127" s="24"/>
    </row>
    <row r="128" spans="21:27" x14ac:dyDescent="0.2">
      <c r="U128" s="74"/>
      <c r="V128" s="70"/>
      <c r="W128" s="70"/>
      <c r="X128" s="70"/>
      <c r="Y128" s="70"/>
      <c r="Z128" s="70"/>
      <c r="AA128" s="24"/>
    </row>
    <row r="129" spans="21:27" x14ac:dyDescent="0.2">
      <c r="U129" s="74"/>
      <c r="V129" s="70"/>
      <c r="W129" s="70"/>
      <c r="X129" s="70"/>
      <c r="Y129" s="70"/>
      <c r="Z129" s="70"/>
      <c r="AA129" s="24"/>
    </row>
    <row r="130" spans="21:27" x14ac:dyDescent="0.2">
      <c r="U130" s="74"/>
      <c r="V130" s="70"/>
      <c r="W130" s="70"/>
      <c r="X130" s="70"/>
      <c r="Y130" s="70"/>
      <c r="Z130" s="70"/>
      <c r="AA130" s="24"/>
    </row>
    <row r="131" spans="21:27" x14ac:dyDescent="0.2">
      <c r="U131" s="74"/>
      <c r="V131" s="70"/>
      <c r="W131" s="70"/>
      <c r="X131" s="70"/>
      <c r="Y131" s="70"/>
      <c r="Z131" s="70"/>
      <c r="AA131" s="24"/>
    </row>
    <row r="132" spans="21:27" x14ac:dyDescent="0.2">
      <c r="U132" s="74"/>
      <c r="V132" s="70"/>
      <c r="W132" s="70"/>
      <c r="X132" s="70"/>
      <c r="Y132" s="70"/>
      <c r="Z132" s="70"/>
      <c r="AA132" s="24"/>
    </row>
    <row r="133" spans="21:27" x14ac:dyDescent="0.2">
      <c r="U133" s="74"/>
      <c r="V133" s="70"/>
      <c r="W133" s="70"/>
      <c r="X133" s="70"/>
      <c r="Y133" s="70"/>
      <c r="Z133" s="70"/>
      <c r="AA133" s="24"/>
    </row>
    <row r="134" spans="21:27" x14ac:dyDescent="0.2">
      <c r="U134" s="74"/>
      <c r="V134" s="70"/>
      <c r="W134" s="70"/>
      <c r="X134" s="70"/>
      <c r="Y134" s="70"/>
      <c r="Z134" s="70"/>
      <c r="AA134" s="24"/>
    </row>
    <row r="135" spans="21:27" x14ac:dyDescent="0.2">
      <c r="U135" s="74"/>
      <c r="V135" s="70"/>
      <c r="W135" s="70"/>
      <c r="X135" s="70"/>
      <c r="Y135" s="70"/>
      <c r="Z135" s="70"/>
      <c r="AA135" s="24"/>
    </row>
    <row r="136" spans="21:27" x14ac:dyDescent="0.2">
      <c r="U136" s="74"/>
      <c r="V136" s="70"/>
      <c r="W136" s="70"/>
      <c r="X136" s="70"/>
      <c r="Y136" s="70"/>
      <c r="Z136" s="70"/>
      <c r="AA136" s="24"/>
    </row>
    <row r="137" spans="21:27" x14ac:dyDescent="0.2">
      <c r="U137" s="74"/>
      <c r="V137" s="70"/>
      <c r="W137" s="70"/>
      <c r="X137" s="70"/>
      <c r="Y137" s="70"/>
      <c r="Z137" s="70"/>
      <c r="AA137" s="24"/>
    </row>
    <row r="138" spans="21:27" x14ac:dyDescent="0.2">
      <c r="U138" s="74"/>
      <c r="V138" s="70"/>
      <c r="W138" s="70"/>
      <c r="X138" s="70"/>
      <c r="Y138" s="70"/>
      <c r="Z138" s="70"/>
      <c r="AA138" s="24"/>
    </row>
    <row r="139" spans="21:27" x14ac:dyDescent="0.2">
      <c r="U139" s="74"/>
      <c r="V139" s="70"/>
      <c r="W139" s="70"/>
      <c r="X139" s="70"/>
      <c r="Y139" s="70"/>
      <c r="Z139" s="70"/>
      <c r="AA139" s="24"/>
    </row>
    <row r="140" spans="21:27" x14ac:dyDescent="0.2">
      <c r="U140" s="74"/>
      <c r="V140" s="70"/>
      <c r="W140" s="70"/>
      <c r="X140" s="70"/>
      <c r="Y140" s="70"/>
      <c r="Z140" s="70"/>
      <c r="AA140" s="24"/>
    </row>
    <row r="141" spans="21:27" x14ac:dyDescent="0.2">
      <c r="U141" s="74"/>
      <c r="V141" s="70"/>
      <c r="W141" s="70"/>
      <c r="X141" s="70"/>
      <c r="Y141" s="70"/>
      <c r="Z141" s="70"/>
      <c r="AA141" s="24"/>
    </row>
    <row r="142" spans="21:27" x14ac:dyDescent="0.2">
      <c r="U142" s="74"/>
      <c r="V142" s="70"/>
      <c r="W142" s="70"/>
      <c r="X142" s="70"/>
      <c r="Y142" s="70"/>
      <c r="Z142" s="70"/>
      <c r="AA142" s="24"/>
    </row>
    <row r="143" spans="21:27" x14ac:dyDescent="0.2">
      <c r="U143" s="74"/>
      <c r="V143" s="70"/>
      <c r="W143" s="70"/>
      <c r="X143" s="70"/>
      <c r="Y143" s="70"/>
      <c r="Z143" s="70"/>
      <c r="AA143" s="24"/>
    </row>
    <row r="144" spans="21:27" x14ac:dyDescent="0.2">
      <c r="U144" s="74"/>
      <c r="V144" s="70"/>
      <c r="W144" s="70"/>
      <c r="X144" s="70"/>
      <c r="Y144" s="70"/>
      <c r="Z144" s="70"/>
      <c r="AA144" s="24"/>
    </row>
    <row r="145" spans="21:27" x14ac:dyDescent="0.2">
      <c r="U145" s="74"/>
      <c r="V145" s="70"/>
      <c r="W145" s="70"/>
      <c r="X145" s="70"/>
      <c r="Y145" s="70"/>
      <c r="Z145" s="70"/>
      <c r="AA145" s="24"/>
    </row>
    <row r="146" spans="21:27" x14ac:dyDescent="0.2">
      <c r="U146" s="74"/>
      <c r="V146" s="70"/>
      <c r="W146" s="70"/>
      <c r="X146" s="70"/>
      <c r="Y146" s="70"/>
      <c r="Z146" s="70"/>
      <c r="AA146" s="24"/>
    </row>
    <row r="147" spans="21:27" x14ac:dyDescent="0.2">
      <c r="U147" s="74"/>
      <c r="V147" s="70"/>
      <c r="W147" s="70"/>
      <c r="X147" s="70"/>
      <c r="Y147" s="70"/>
      <c r="Z147" s="70"/>
      <c r="AA147" s="24"/>
    </row>
    <row r="148" spans="21:27" x14ac:dyDescent="0.2">
      <c r="U148" s="74"/>
      <c r="V148" s="70"/>
      <c r="W148" s="70"/>
      <c r="X148" s="70"/>
      <c r="Y148" s="70"/>
      <c r="Z148" s="70"/>
      <c r="AA148" s="24"/>
    </row>
    <row r="149" spans="21:27" x14ac:dyDescent="0.2">
      <c r="U149" s="74"/>
      <c r="V149" s="70"/>
      <c r="W149" s="70"/>
      <c r="X149" s="70"/>
      <c r="Y149" s="70"/>
      <c r="Z149" s="70"/>
      <c r="AA149" s="24"/>
    </row>
    <row r="150" spans="21:27" x14ac:dyDescent="0.2">
      <c r="U150" s="74"/>
      <c r="V150" s="70"/>
      <c r="W150" s="70"/>
      <c r="X150" s="70"/>
      <c r="Y150" s="70"/>
      <c r="Z150" s="70"/>
      <c r="AA150" s="24"/>
    </row>
    <row r="151" spans="21:27" x14ac:dyDescent="0.2">
      <c r="U151" s="74"/>
      <c r="V151" s="70"/>
      <c r="W151" s="70"/>
      <c r="X151" s="70"/>
      <c r="Y151" s="70"/>
      <c r="Z151" s="70"/>
      <c r="AA151" s="24"/>
    </row>
    <row r="152" spans="21:27" x14ac:dyDescent="0.2">
      <c r="U152" s="74"/>
      <c r="V152" s="70"/>
      <c r="W152" s="70"/>
      <c r="X152" s="70"/>
      <c r="Y152" s="70"/>
      <c r="Z152" s="70"/>
      <c r="AA152" s="24"/>
    </row>
    <row r="153" spans="21:27" x14ac:dyDescent="0.2">
      <c r="U153" s="74"/>
      <c r="V153" s="70"/>
      <c r="W153" s="70"/>
      <c r="X153" s="70"/>
      <c r="Y153" s="70"/>
      <c r="Z153" s="70"/>
      <c r="AA153" s="24"/>
    </row>
    <row r="154" spans="21:27" x14ac:dyDescent="0.2">
      <c r="U154" s="74"/>
      <c r="V154" s="70"/>
      <c r="W154" s="70"/>
      <c r="X154" s="70"/>
      <c r="Y154" s="70"/>
      <c r="Z154" s="70"/>
      <c r="AA154" s="24"/>
    </row>
    <row r="155" spans="21:27" x14ac:dyDescent="0.2">
      <c r="U155" s="74"/>
      <c r="V155" s="70"/>
      <c r="W155" s="70"/>
      <c r="X155" s="70"/>
      <c r="Y155" s="70"/>
      <c r="Z155" s="70"/>
      <c r="AA155" s="24"/>
    </row>
    <row r="156" spans="21:27" x14ac:dyDescent="0.2">
      <c r="U156" s="74"/>
      <c r="V156" s="70"/>
      <c r="W156" s="70"/>
      <c r="X156" s="70"/>
      <c r="Y156" s="70"/>
      <c r="Z156" s="70"/>
      <c r="AA156" s="24"/>
    </row>
    <row r="157" spans="21:27" x14ac:dyDescent="0.2">
      <c r="U157" s="74"/>
      <c r="V157" s="70"/>
      <c r="W157" s="70"/>
      <c r="X157" s="70"/>
      <c r="Y157" s="70"/>
      <c r="Z157" s="70"/>
      <c r="AA157" s="24"/>
    </row>
    <row r="158" spans="21:27" x14ac:dyDescent="0.2">
      <c r="U158" s="74"/>
      <c r="V158" s="70"/>
      <c r="W158" s="70"/>
      <c r="X158" s="70"/>
      <c r="Y158" s="70"/>
      <c r="Z158" s="70"/>
      <c r="AA158" s="24"/>
    </row>
    <row r="159" spans="21:27" x14ac:dyDescent="0.2">
      <c r="U159" s="74"/>
      <c r="V159" s="70"/>
      <c r="W159" s="70"/>
      <c r="X159" s="70"/>
      <c r="Y159" s="70"/>
      <c r="Z159" s="70"/>
      <c r="AA159" s="24"/>
    </row>
    <row r="160" spans="21:27" x14ac:dyDescent="0.2">
      <c r="U160" s="74"/>
      <c r="V160" s="70"/>
      <c r="W160" s="70"/>
      <c r="X160" s="70"/>
      <c r="Y160" s="70"/>
      <c r="Z160" s="70"/>
      <c r="AA160" s="24"/>
    </row>
    <row r="161" spans="21:27" x14ac:dyDescent="0.2">
      <c r="U161" s="74"/>
      <c r="V161" s="70"/>
      <c r="W161" s="70"/>
      <c r="X161" s="70"/>
      <c r="Y161" s="70"/>
      <c r="Z161" s="70"/>
      <c r="AA161" s="24"/>
    </row>
    <row r="162" spans="21:27" x14ac:dyDescent="0.2">
      <c r="U162" s="74"/>
      <c r="V162" s="70"/>
      <c r="W162" s="70"/>
      <c r="X162" s="70"/>
      <c r="Y162" s="70"/>
      <c r="Z162" s="70"/>
      <c r="AA162" s="24"/>
    </row>
    <row r="163" spans="21:27" x14ac:dyDescent="0.2">
      <c r="U163" s="74"/>
      <c r="V163" s="70"/>
      <c r="W163" s="70"/>
      <c r="X163" s="70"/>
      <c r="Y163" s="70"/>
      <c r="Z163" s="70"/>
      <c r="AA163" s="24"/>
    </row>
    <row r="164" spans="21:27" x14ac:dyDescent="0.2">
      <c r="U164" s="74"/>
      <c r="V164" s="70"/>
      <c r="W164" s="70"/>
      <c r="X164" s="70"/>
      <c r="Y164" s="70"/>
      <c r="Z164" s="70"/>
      <c r="AA164" s="24"/>
    </row>
    <row r="165" spans="21:27" x14ac:dyDescent="0.2">
      <c r="U165" s="74"/>
      <c r="V165" s="70"/>
      <c r="W165" s="70"/>
      <c r="X165" s="70"/>
      <c r="Y165" s="70"/>
      <c r="Z165" s="70"/>
      <c r="AA165" s="24"/>
    </row>
    <row r="166" spans="21:27" x14ac:dyDescent="0.2">
      <c r="U166" s="74"/>
      <c r="V166" s="70"/>
      <c r="W166" s="70"/>
      <c r="X166" s="70"/>
      <c r="Y166" s="70"/>
      <c r="Z166" s="70"/>
      <c r="AA166" s="24"/>
    </row>
    <row r="167" spans="21:27" x14ac:dyDescent="0.2">
      <c r="U167" s="74"/>
      <c r="V167" s="70"/>
      <c r="W167" s="70"/>
      <c r="X167" s="70"/>
      <c r="Y167" s="70"/>
      <c r="Z167" s="70"/>
      <c r="AA167" s="24"/>
    </row>
    <row r="168" spans="21:27" x14ac:dyDescent="0.2">
      <c r="U168" s="74"/>
      <c r="V168" s="70"/>
      <c r="W168" s="70"/>
      <c r="X168" s="70"/>
      <c r="Y168" s="70"/>
      <c r="Z168" s="70"/>
      <c r="AA168" s="24"/>
    </row>
    <row r="169" spans="21:27" x14ac:dyDescent="0.2">
      <c r="U169" s="74"/>
      <c r="V169" s="70"/>
      <c r="W169" s="70"/>
      <c r="X169" s="70"/>
      <c r="Y169" s="70"/>
      <c r="Z169" s="70"/>
      <c r="AA169" s="24"/>
    </row>
    <row r="170" spans="21:27" x14ac:dyDescent="0.2">
      <c r="U170" s="74"/>
      <c r="V170" s="70"/>
      <c r="W170" s="70"/>
      <c r="X170" s="70"/>
      <c r="Y170" s="70"/>
      <c r="Z170" s="70"/>
      <c r="AA170" s="24"/>
    </row>
    <row r="171" spans="21:27" x14ac:dyDescent="0.2">
      <c r="U171" s="74"/>
      <c r="V171" s="70"/>
      <c r="W171" s="70"/>
      <c r="X171" s="70"/>
      <c r="Y171" s="70"/>
      <c r="Z171" s="70"/>
      <c r="AA171" s="24"/>
    </row>
    <row r="172" spans="21:27" x14ac:dyDescent="0.2">
      <c r="U172" s="74"/>
      <c r="V172" s="70"/>
      <c r="W172" s="70"/>
      <c r="X172" s="70"/>
      <c r="Y172" s="70"/>
      <c r="Z172" s="70"/>
      <c r="AA172" s="24"/>
    </row>
    <row r="173" spans="21:27" x14ac:dyDescent="0.2">
      <c r="U173" s="74"/>
      <c r="V173" s="70"/>
      <c r="W173" s="70"/>
      <c r="X173" s="70"/>
      <c r="Y173" s="70"/>
      <c r="Z173" s="70"/>
      <c r="AA173" s="24"/>
    </row>
    <row r="174" spans="21:27" x14ac:dyDescent="0.2">
      <c r="U174" s="74"/>
      <c r="V174" s="70"/>
      <c r="W174" s="70"/>
      <c r="X174" s="70"/>
      <c r="Y174" s="70"/>
      <c r="Z174" s="70"/>
      <c r="AA174" s="24"/>
    </row>
    <row r="175" spans="21:27" x14ac:dyDescent="0.2">
      <c r="U175" s="74"/>
      <c r="V175" s="70"/>
      <c r="W175" s="70"/>
      <c r="X175" s="70"/>
      <c r="Y175" s="70"/>
      <c r="Z175" s="70"/>
      <c r="AA175" s="24"/>
    </row>
    <row r="176" spans="21:27" x14ac:dyDescent="0.2">
      <c r="U176" s="74"/>
      <c r="V176" s="70"/>
      <c r="W176" s="70"/>
      <c r="X176" s="70"/>
      <c r="Y176" s="70"/>
      <c r="Z176" s="70"/>
      <c r="AA176" s="24"/>
    </row>
    <row r="177" spans="21:27" x14ac:dyDescent="0.2">
      <c r="U177" s="74"/>
      <c r="V177" s="70"/>
      <c r="W177" s="70"/>
      <c r="X177" s="70"/>
      <c r="Y177" s="70"/>
      <c r="Z177" s="70"/>
      <c r="AA177" s="24"/>
    </row>
    <row r="178" spans="21:27" x14ac:dyDescent="0.2">
      <c r="U178" s="74"/>
      <c r="V178" s="70"/>
      <c r="W178" s="70"/>
      <c r="X178" s="70"/>
      <c r="Y178" s="70"/>
      <c r="Z178" s="70"/>
      <c r="AA178" s="24"/>
    </row>
    <row r="179" spans="21:27" x14ac:dyDescent="0.2">
      <c r="U179" s="74"/>
      <c r="V179" s="70"/>
      <c r="W179" s="70"/>
      <c r="X179" s="70"/>
      <c r="Y179" s="70"/>
      <c r="Z179" s="70"/>
      <c r="AA179" s="24"/>
    </row>
    <row r="180" spans="21:27" x14ac:dyDescent="0.2">
      <c r="U180" s="74"/>
      <c r="V180" s="70"/>
      <c r="W180" s="70"/>
      <c r="X180" s="70"/>
      <c r="Y180" s="70"/>
      <c r="Z180" s="70"/>
      <c r="AA180" s="24"/>
    </row>
    <row r="181" spans="21:27" x14ac:dyDescent="0.2">
      <c r="U181" s="74"/>
      <c r="V181" s="70"/>
      <c r="W181" s="70"/>
      <c r="X181" s="70"/>
      <c r="Y181" s="70"/>
      <c r="Z181" s="70"/>
      <c r="AA181" s="24"/>
    </row>
    <row r="182" spans="21:27" x14ac:dyDescent="0.2">
      <c r="U182" s="74"/>
      <c r="V182" s="70"/>
      <c r="W182" s="70"/>
      <c r="X182" s="70"/>
      <c r="Y182" s="70"/>
      <c r="Z182" s="70"/>
      <c r="AA182" s="24"/>
    </row>
    <row r="183" spans="21:27" x14ac:dyDescent="0.2">
      <c r="U183" s="74"/>
      <c r="V183" s="70"/>
      <c r="W183" s="70"/>
      <c r="X183" s="70"/>
      <c r="Y183" s="70"/>
      <c r="Z183" s="70"/>
      <c r="AA183" s="24"/>
    </row>
    <row r="184" spans="21:27" x14ac:dyDescent="0.2">
      <c r="U184" s="74"/>
      <c r="V184" s="70"/>
      <c r="W184" s="70"/>
      <c r="X184" s="70"/>
      <c r="Y184" s="70"/>
      <c r="Z184" s="70"/>
      <c r="AA184" s="24"/>
    </row>
    <row r="185" spans="21:27" x14ac:dyDescent="0.2">
      <c r="U185" s="74"/>
      <c r="V185" s="70"/>
      <c r="W185" s="70"/>
      <c r="X185" s="70"/>
      <c r="Y185" s="70"/>
      <c r="Z185" s="70"/>
      <c r="AA185" s="24"/>
    </row>
    <row r="186" spans="21:27" x14ac:dyDescent="0.2">
      <c r="U186" s="74"/>
      <c r="V186" s="70"/>
      <c r="W186" s="70"/>
      <c r="X186" s="70"/>
      <c r="Y186" s="70"/>
      <c r="Z186" s="70"/>
      <c r="AA186" s="24"/>
    </row>
    <row r="187" spans="21:27" x14ac:dyDescent="0.2">
      <c r="U187" s="74"/>
      <c r="V187" s="70"/>
      <c r="W187" s="70"/>
      <c r="X187" s="70"/>
      <c r="Y187" s="70"/>
      <c r="Z187" s="70"/>
      <c r="AA187" s="24"/>
    </row>
    <row r="188" spans="21:27" x14ac:dyDescent="0.2">
      <c r="U188" s="74"/>
      <c r="V188" s="70"/>
      <c r="W188" s="70"/>
      <c r="X188" s="70"/>
      <c r="Y188" s="70"/>
      <c r="Z188" s="70"/>
      <c r="AA188" s="24"/>
    </row>
    <row r="189" spans="21:27" x14ac:dyDescent="0.2">
      <c r="U189" s="74"/>
      <c r="V189" s="70"/>
      <c r="W189" s="70"/>
      <c r="X189" s="70"/>
      <c r="Y189" s="70"/>
      <c r="Z189" s="70"/>
      <c r="AA189" s="24"/>
    </row>
    <row r="190" spans="21:27" x14ac:dyDescent="0.2">
      <c r="U190" s="74"/>
      <c r="V190" s="70"/>
      <c r="W190" s="70"/>
      <c r="X190" s="70"/>
      <c r="Y190" s="70"/>
      <c r="Z190" s="70"/>
      <c r="AA190" s="24"/>
    </row>
    <row r="191" spans="21:27" x14ac:dyDescent="0.2">
      <c r="U191" s="74"/>
      <c r="V191" s="70"/>
      <c r="W191" s="70"/>
      <c r="X191" s="70"/>
      <c r="Y191" s="70"/>
      <c r="Z191" s="70"/>
      <c r="AA191" s="24"/>
    </row>
    <row r="192" spans="2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4"/>
  <dimension ref="A1:AB157"/>
  <sheetViews>
    <sheetView topLeftCell="J1" workbookViewId="0">
      <selection activeCell="R19" sqref="R19:S21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7.625" style="23" customWidth="1"/>
    <col min="5" max="5" width="17.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0.5" style="23" customWidth="1"/>
    <col min="16" max="16" width="17.875" style="23" customWidth="1"/>
    <col min="17" max="17" width="9.3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2430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160</v>
      </c>
      <c r="B2" s="71">
        <v>220</v>
      </c>
      <c r="C2" s="68">
        <v>3.28</v>
      </c>
      <c r="D2" s="68">
        <v>272.07</v>
      </c>
      <c r="E2" s="68">
        <v>211.05</v>
      </c>
      <c r="F2" s="68">
        <f t="shared" ref="F2:F25" si="0">($A$26-A2)/(ROW($A$26)-ROW(A2))</f>
        <v>94.583333333333329</v>
      </c>
      <c r="G2" s="68">
        <v>0</v>
      </c>
      <c r="H2" s="68">
        <f t="shared" ref="H2:H25" si="1">($A$26-B2)/(ROW($A$26)-ROW(B2))</f>
        <v>92.083333333333329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0.05</v>
      </c>
      <c r="P2" s="32" t="s">
        <v>39</v>
      </c>
      <c r="Q2" s="25">
        <f>LARGE(A:A,2)</f>
        <v>2390</v>
      </c>
      <c r="T2" s="22">
        <v>0</v>
      </c>
      <c r="U2" s="74">
        <f t="shared" ref="U2:U33" si="3">T2-B2</f>
        <v>-220</v>
      </c>
      <c r="V2" s="70">
        <f t="shared" ref="V2:V33" si="4">ROUND(U2,0)</f>
        <v>-220</v>
      </c>
      <c r="W2" s="70">
        <v>4766</v>
      </c>
      <c r="X2" s="70">
        <f t="shared" ref="X2:X33" si="5">B2/$W$2*$W$3</f>
        <v>241.8338229122954</v>
      </c>
      <c r="Y2" s="70">
        <f t="shared" ref="Y2:Y33" si="6">X2-B2</f>
        <v>21.833822912295403</v>
      </c>
      <c r="Z2" s="70">
        <f t="shared" ref="Z2:Z33" si="7">ROUND(Y2,0)</f>
        <v>22</v>
      </c>
      <c r="AA2" s="24">
        <f t="shared" ref="AA2:AA33" si="8">IF(V2&gt;=0,V2,Z2)</f>
        <v>22</v>
      </c>
      <c r="AB2" s="67">
        <f t="shared" ref="AB2:AB33" si="9">B2+AA2</f>
        <v>242</v>
      </c>
    </row>
    <row r="3" spans="1:28" ht="15" customHeight="1" x14ac:dyDescent="0.25">
      <c r="A3" s="71">
        <v>186</v>
      </c>
      <c r="B3" s="71">
        <v>220</v>
      </c>
      <c r="C3" s="68">
        <v>3.15</v>
      </c>
      <c r="D3" s="68">
        <v>272.07</v>
      </c>
      <c r="E3" s="68">
        <v>211.05</v>
      </c>
      <c r="F3" s="68">
        <f t="shared" si="0"/>
        <v>97.565217391304344</v>
      </c>
      <c r="G3" s="68">
        <v>0</v>
      </c>
      <c r="H3" s="68">
        <f t="shared" si="1"/>
        <v>96.086956521739125</v>
      </c>
      <c r="I3" s="68">
        <v>0</v>
      </c>
      <c r="J3" s="72">
        <f t="shared" ref="J3:J34" si="10">IF(ABS(B5-B2)&lt;=50,1,0)</f>
        <v>1</v>
      </c>
      <c r="K3" s="72">
        <f t="shared" ref="K3:K34" si="11">IF(ABS((B5-B2))&lt;=50,1,IF((B5-B2)*(1)&gt;=0,1,-1))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61</v>
      </c>
      <c r="P3" s="32" t="s">
        <v>41</v>
      </c>
      <c r="Q3" s="25">
        <f>LARGE(A:A,3)</f>
        <v>2351</v>
      </c>
      <c r="T3" s="22">
        <v>0</v>
      </c>
      <c r="U3" s="74">
        <f t="shared" si="3"/>
        <v>-220</v>
      </c>
      <c r="V3" s="70">
        <f t="shared" si="4"/>
        <v>-220</v>
      </c>
      <c r="W3" s="70">
        <v>5239</v>
      </c>
      <c r="X3" s="70">
        <f t="shared" si="5"/>
        <v>241.8338229122954</v>
      </c>
      <c r="Y3" s="70">
        <f t="shared" si="6"/>
        <v>21.833822912295403</v>
      </c>
      <c r="Z3" s="70">
        <f t="shared" si="7"/>
        <v>22</v>
      </c>
      <c r="AA3" s="24">
        <f t="shared" si="8"/>
        <v>22</v>
      </c>
      <c r="AB3" s="67">
        <f t="shared" si="9"/>
        <v>242</v>
      </c>
    </row>
    <row r="4" spans="1:28" ht="15" customHeight="1" x14ac:dyDescent="0.25">
      <c r="A4" s="71">
        <v>214</v>
      </c>
      <c r="B4" s="71">
        <v>220</v>
      </c>
      <c r="C4" s="68">
        <v>3.03</v>
      </c>
      <c r="D4" s="68">
        <v>272.07</v>
      </c>
      <c r="E4" s="68">
        <v>211.05</v>
      </c>
      <c r="F4" s="68">
        <f t="shared" si="0"/>
        <v>100.72727272727273</v>
      </c>
      <c r="G4" s="68">
        <v>0</v>
      </c>
      <c r="H4" s="68">
        <f t="shared" si="1"/>
        <v>100.45454545454545</v>
      </c>
      <c r="I4" s="68">
        <v>0</v>
      </c>
      <c r="J4" s="72">
        <f t="shared" si="10"/>
        <v>0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2430</v>
      </c>
      <c r="P4" s="32" t="s">
        <v>43</v>
      </c>
      <c r="Q4" s="25">
        <f>LARGE(B:B,1)</f>
        <v>1856</v>
      </c>
      <c r="T4" s="22">
        <v>0</v>
      </c>
      <c r="U4" s="74">
        <f t="shared" si="3"/>
        <v>-220</v>
      </c>
      <c r="V4" s="70">
        <f t="shared" si="4"/>
        <v>-220</v>
      </c>
      <c r="W4" s="70"/>
      <c r="X4" s="70">
        <f t="shared" si="5"/>
        <v>241.8338229122954</v>
      </c>
      <c r="Y4" s="70">
        <f t="shared" si="6"/>
        <v>21.833822912295403</v>
      </c>
      <c r="Z4" s="70">
        <f t="shared" si="7"/>
        <v>22</v>
      </c>
      <c r="AA4" s="24">
        <f t="shared" si="8"/>
        <v>22</v>
      </c>
      <c r="AB4" s="67">
        <f t="shared" si="9"/>
        <v>242</v>
      </c>
    </row>
    <row r="5" spans="1:28" ht="15" customHeight="1" x14ac:dyDescent="0.25">
      <c r="A5" s="71">
        <v>240</v>
      </c>
      <c r="B5" s="71">
        <v>220</v>
      </c>
      <c r="C5" s="68">
        <v>2.9</v>
      </c>
      <c r="D5" s="68">
        <v>272.07</v>
      </c>
      <c r="E5" s="68">
        <v>211.05</v>
      </c>
      <c r="F5" s="68">
        <f t="shared" si="0"/>
        <v>104.28571428571429</v>
      </c>
      <c r="G5" s="68">
        <v>0</v>
      </c>
      <c r="H5" s="68">
        <f t="shared" si="1"/>
        <v>105.23809523809524</v>
      </c>
      <c r="I5" s="68">
        <v>0</v>
      </c>
      <c r="J5" s="72">
        <f t="shared" si="10"/>
        <v>0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1.3</v>
      </c>
      <c r="P5" s="32" t="s">
        <v>45</v>
      </c>
      <c r="Q5" s="25">
        <f>LARGE(B:B,2)</f>
        <v>1854</v>
      </c>
      <c r="T5" s="22">
        <v>0</v>
      </c>
      <c r="U5" s="74">
        <f t="shared" si="3"/>
        <v>-220</v>
      </c>
      <c r="V5" s="70">
        <f t="shared" si="4"/>
        <v>-220</v>
      </c>
      <c r="W5" s="70"/>
      <c r="X5" s="70">
        <f t="shared" si="5"/>
        <v>241.8338229122954</v>
      </c>
      <c r="Y5" s="70">
        <f t="shared" si="6"/>
        <v>21.833822912295403</v>
      </c>
      <c r="Z5" s="70">
        <f t="shared" si="7"/>
        <v>22</v>
      </c>
      <c r="AA5" s="24">
        <f t="shared" si="8"/>
        <v>22</v>
      </c>
      <c r="AB5" s="67">
        <f t="shared" si="9"/>
        <v>242</v>
      </c>
    </row>
    <row r="6" spans="1:28" ht="15" customHeight="1" x14ac:dyDescent="0.25">
      <c r="A6" s="71">
        <v>169</v>
      </c>
      <c r="B6" s="71">
        <v>440</v>
      </c>
      <c r="C6" s="68">
        <v>3.15</v>
      </c>
      <c r="D6" s="68">
        <v>272.04000000000002</v>
      </c>
      <c r="E6" s="68">
        <v>211.53</v>
      </c>
      <c r="F6" s="68">
        <f t="shared" si="0"/>
        <v>113.05</v>
      </c>
      <c r="G6" s="68">
        <v>0</v>
      </c>
      <c r="H6" s="68">
        <f t="shared" si="1"/>
        <v>99.5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1.36</v>
      </c>
      <c r="P6" s="32" t="s">
        <v>47</v>
      </c>
      <c r="Q6" s="25">
        <f>LARGE(B:B,3)</f>
        <v>1853</v>
      </c>
      <c r="T6" s="22">
        <v>0</v>
      </c>
      <c r="U6" s="74">
        <f t="shared" si="3"/>
        <v>-440</v>
      </c>
      <c r="V6" s="70">
        <f t="shared" si="4"/>
        <v>-440</v>
      </c>
      <c r="W6" s="70"/>
      <c r="X6" s="70">
        <f t="shared" si="5"/>
        <v>483.66764582459081</v>
      </c>
      <c r="Y6" s="70">
        <f t="shared" si="6"/>
        <v>43.667645824590807</v>
      </c>
      <c r="Z6" s="70">
        <f t="shared" si="7"/>
        <v>44</v>
      </c>
      <c r="AA6" s="24">
        <f t="shared" si="8"/>
        <v>44</v>
      </c>
      <c r="AB6" s="67">
        <f t="shared" si="9"/>
        <v>484</v>
      </c>
    </row>
    <row r="7" spans="1:28" ht="15" customHeight="1" x14ac:dyDescent="0.25">
      <c r="A7" s="71">
        <v>98</v>
      </c>
      <c r="B7" s="71">
        <v>440</v>
      </c>
      <c r="C7" s="68">
        <v>3.39</v>
      </c>
      <c r="D7" s="68">
        <v>272.01</v>
      </c>
      <c r="E7" s="68">
        <v>211.53</v>
      </c>
      <c r="F7" s="68">
        <f t="shared" si="0"/>
        <v>122.73684210526316</v>
      </c>
      <c r="G7" s="68">
        <v>0</v>
      </c>
      <c r="H7" s="68">
        <f t="shared" si="1"/>
        <v>104.73684210526316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1.39</v>
      </c>
      <c r="P7" s="25"/>
      <c r="Q7" s="25"/>
      <c r="T7" s="22">
        <v>0</v>
      </c>
      <c r="U7" s="74">
        <f t="shared" si="3"/>
        <v>-440</v>
      </c>
      <c r="V7" s="70">
        <f t="shared" si="4"/>
        <v>-440</v>
      </c>
      <c r="W7" s="70"/>
      <c r="X7" s="70">
        <f t="shared" si="5"/>
        <v>483.66764582459081</v>
      </c>
      <c r="Y7" s="70">
        <f t="shared" si="6"/>
        <v>43.667645824590807</v>
      </c>
      <c r="Z7" s="70">
        <f t="shared" si="7"/>
        <v>44</v>
      </c>
      <c r="AA7" s="24">
        <f t="shared" si="8"/>
        <v>44</v>
      </c>
      <c r="AB7" s="67">
        <f t="shared" si="9"/>
        <v>484</v>
      </c>
    </row>
    <row r="8" spans="1:28" ht="15" customHeight="1" x14ac:dyDescent="0.25">
      <c r="A8" s="71">
        <v>27</v>
      </c>
      <c r="B8" s="71">
        <v>440</v>
      </c>
      <c r="C8" s="68">
        <v>3.64</v>
      </c>
      <c r="D8" s="68">
        <v>271.97000000000003</v>
      </c>
      <c r="E8" s="68">
        <v>211.53</v>
      </c>
      <c r="F8" s="68">
        <f t="shared" si="0"/>
        <v>133.5</v>
      </c>
      <c r="G8" s="68">
        <v>0</v>
      </c>
      <c r="H8" s="68">
        <f t="shared" si="1"/>
        <v>110.55555555555556</v>
      </c>
      <c r="I8" s="68">
        <v>0</v>
      </c>
      <c r="J8" s="72">
        <f t="shared" si="10"/>
        <v>0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-440</v>
      </c>
      <c r="V8" s="70">
        <f t="shared" si="4"/>
        <v>-440</v>
      </c>
      <c r="W8" s="70"/>
      <c r="X8" s="70">
        <f t="shared" si="5"/>
        <v>483.66764582459081</v>
      </c>
      <c r="Y8" s="70">
        <f t="shared" si="6"/>
        <v>43.667645824590807</v>
      </c>
      <c r="Z8" s="70">
        <f t="shared" si="7"/>
        <v>44</v>
      </c>
      <c r="AA8" s="24">
        <f t="shared" si="8"/>
        <v>44</v>
      </c>
      <c r="AB8" s="67">
        <f t="shared" si="9"/>
        <v>484</v>
      </c>
    </row>
    <row r="9" spans="1:28" ht="15" customHeight="1" x14ac:dyDescent="0.25">
      <c r="A9" s="71">
        <v>151</v>
      </c>
      <c r="B9" s="71">
        <v>440</v>
      </c>
      <c r="C9" s="68">
        <v>5.71</v>
      </c>
      <c r="D9" s="68">
        <v>271.94</v>
      </c>
      <c r="E9" s="68">
        <v>211.53</v>
      </c>
      <c r="F9" s="68">
        <f t="shared" si="0"/>
        <v>134.05882352941177</v>
      </c>
      <c r="G9" s="68">
        <v>0</v>
      </c>
      <c r="H9" s="68">
        <f t="shared" si="1"/>
        <v>117.05882352941177</v>
      </c>
      <c r="I9" s="68">
        <v>0</v>
      </c>
      <c r="J9" s="72">
        <f t="shared" si="10"/>
        <v>0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-440</v>
      </c>
      <c r="V9" s="70">
        <f t="shared" si="4"/>
        <v>-440</v>
      </c>
      <c r="W9" s="70"/>
      <c r="X9" s="70">
        <f t="shared" si="5"/>
        <v>483.66764582459081</v>
      </c>
      <c r="Y9" s="70">
        <f t="shared" si="6"/>
        <v>43.667645824590807</v>
      </c>
      <c r="Z9" s="70">
        <f t="shared" si="7"/>
        <v>44</v>
      </c>
      <c r="AA9" s="24">
        <f t="shared" si="8"/>
        <v>44</v>
      </c>
      <c r="AB9" s="67">
        <f t="shared" si="9"/>
        <v>484</v>
      </c>
    </row>
    <row r="10" spans="1:28" ht="15" customHeight="1" x14ac:dyDescent="0.25">
      <c r="A10" s="71">
        <v>276</v>
      </c>
      <c r="B10" s="71">
        <v>670</v>
      </c>
      <c r="C10" s="68">
        <v>7.77</v>
      </c>
      <c r="D10" s="68">
        <v>271.89999999999998</v>
      </c>
      <c r="E10" s="68">
        <v>211.83</v>
      </c>
      <c r="F10" s="68">
        <f t="shared" si="0"/>
        <v>134.625</v>
      </c>
      <c r="G10" s="68">
        <v>0</v>
      </c>
      <c r="H10" s="68">
        <f t="shared" si="1"/>
        <v>110</v>
      </c>
      <c r="I10" s="68">
        <v>0</v>
      </c>
      <c r="J10" s="72">
        <f t="shared" si="10"/>
        <v>0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-670</v>
      </c>
      <c r="V10" s="70">
        <f t="shared" si="4"/>
        <v>-670</v>
      </c>
      <c r="W10" s="70"/>
      <c r="X10" s="70">
        <f t="shared" si="5"/>
        <v>736.49391523289967</v>
      </c>
      <c r="Y10" s="70">
        <f t="shared" si="6"/>
        <v>66.493915232899667</v>
      </c>
      <c r="Z10" s="70">
        <f t="shared" si="7"/>
        <v>66</v>
      </c>
      <c r="AA10" s="24">
        <f t="shared" si="8"/>
        <v>66</v>
      </c>
      <c r="AB10" s="67">
        <f t="shared" si="9"/>
        <v>736</v>
      </c>
    </row>
    <row r="11" spans="1:28" ht="15" customHeight="1" x14ac:dyDescent="0.25">
      <c r="A11" s="71">
        <v>400</v>
      </c>
      <c r="B11" s="71">
        <v>670</v>
      </c>
      <c r="C11" s="68">
        <v>9.84</v>
      </c>
      <c r="D11" s="68">
        <v>271.87</v>
      </c>
      <c r="E11" s="68">
        <v>211.83</v>
      </c>
      <c r="F11" s="68">
        <f t="shared" si="0"/>
        <v>135.33333333333334</v>
      </c>
      <c r="G11" s="68">
        <v>0</v>
      </c>
      <c r="H11" s="68">
        <f t="shared" si="1"/>
        <v>117.33333333333333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271.86</v>
      </c>
      <c r="R11" s="43"/>
      <c r="S11" s="43"/>
      <c r="T11" s="22">
        <v>0</v>
      </c>
      <c r="U11" s="74">
        <f t="shared" si="3"/>
        <v>-670</v>
      </c>
      <c r="V11" s="70">
        <f t="shared" si="4"/>
        <v>-670</v>
      </c>
      <c r="W11" s="70"/>
      <c r="X11" s="70">
        <f t="shared" si="5"/>
        <v>736.49391523289967</v>
      </c>
      <c r="Y11" s="70">
        <f t="shared" si="6"/>
        <v>66.493915232899667</v>
      </c>
      <c r="Z11" s="70">
        <f t="shared" si="7"/>
        <v>66</v>
      </c>
      <c r="AA11" s="24">
        <f t="shared" si="8"/>
        <v>66</v>
      </c>
      <c r="AB11" s="67">
        <f t="shared" si="9"/>
        <v>736</v>
      </c>
    </row>
    <row r="12" spans="1:28" ht="15" customHeight="1" x14ac:dyDescent="0.25">
      <c r="A12" s="71">
        <v>551</v>
      </c>
      <c r="B12" s="71">
        <v>670</v>
      </c>
      <c r="C12" s="68">
        <v>12.26</v>
      </c>
      <c r="D12" s="68">
        <v>271.86</v>
      </c>
      <c r="E12" s="68">
        <v>211.83</v>
      </c>
      <c r="F12" s="68">
        <f t="shared" si="0"/>
        <v>134.21428571428572</v>
      </c>
      <c r="G12" s="68">
        <v>0</v>
      </c>
      <c r="H12" s="68">
        <f t="shared" si="1"/>
        <v>125.71428571428571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272.07</v>
      </c>
      <c r="R12" s="43"/>
      <c r="S12" s="43"/>
      <c r="T12" s="22">
        <v>0</v>
      </c>
      <c r="U12" s="74">
        <f t="shared" si="3"/>
        <v>-670</v>
      </c>
      <c r="V12" s="70">
        <f t="shared" si="4"/>
        <v>-670</v>
      </c>
      <c r="W12" s="70"/>
      <c r="X12" s="70">
        <f t="shared" si="5"/>
        <v>736.49391523289967</v>
      </c>
      <c r="Y12" s="70">
        <f t="shared" si="6"/>
        <v>66.493915232899667</v>
      </c>
      <c r="Z12" s="70">
        <f t="shared" si="7"/>
        <v>66</v>
      </c>
      <c r="AA12" s="24">
        <f t="shared" si="8"/>
        <v>66</v>
      </c>
      <c r="AB12" s="67">
        <f t="shared" si="9"/>
        <v>736</v>
      </c>
    </row>
    <row r="13" spans="1:28" ht="15" customHeight="1" x14ac:dyDescent="0.25">
      <c r="A13" s="71">
        <v>703</v>
      </c>
      <c r="B13" s="71">
        <v>670</v>
      </c>
      <c r="C13" s="68">
        <v>14.67</v>
      </c>
      <c r="D13" s="68">
        <v>271.87</v>
      </c>
      <c r="E13" s="68">
        <v>211.83</v>
      </c>
      <c r="F13" s="68">
        <f t="shared" si="0"/>
        <v>132.84615384615384</v>
      </c>
      <c r="G13" s="68">
        <v>0</v>
      </c>
      <c r="H13" s="68">
        <f t="shared" si="1"/>
        <v>135.38461538461539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-670</v>
      </c>
      <c r="V13" s="70">
        <f t="shared" si="4"/>
        <v>-670</v>
      </c>
      <c r="W13" s="70"/>
      <c r="X13" s="70">
        <f t="shared" si="5"/>
        <v>736.49391523289967</v>
      </c>
      <c r="Y13" s="70">
        <f t="shared" si="6"/>
        <v>66.493915232899667</v>
      </c>
      <c r="Z13" s="70">
        <f t="shared" si="7"/>
        <v>66</v>
      </c>
      <c r="AA13" s="24">
        <f t="shared" si="8"/>
        <v>66</v>
      </c>
      <c r="AB13" s="67">
        <f t="shared" si="9"/>
        <v>736</v>
      </c>
    </row>
    <row r="14" spans="1:28" ht="15" customHeight="1" x14ac:dyDescent="0.25">
      <c r="A14" s="71">
        <v>854</v>
      </c>
      <c r="B14" s="71">
        <v>670</v>
      </c>
      <c r="C14" s="68">
        <v>17.09</v>
      </c>
      <c r="D14" s="68">
        <v>271.88</v>
      </c>
      <c r="E14" s="68">
        <v>211.83</v>
      </c>
      <c r="F14" s="68">
        <f t="shared" si="0"/>
        <v>131.33333333333334</v>
      </c>
      <c r="G14" s="68">
        <v>0</v>
      </c>
      <c r="H14" s="68">
        <f t="shared" si="1"/>
        <v>146.66666666666666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1856</v>
      </c>
      <c r="R14" s="43"/>
      <c r="S14" s="43"/>
      <c r="T14" s="22">
        <v>0</v>
      </c>
      <c r="U14" s="74">
        <f t="shared" si="3"/>
        <v>-670</v>
      </c>
      <c r="V14" s="70">
        <f t="shared" si="4"/>
        <v>-670</v>
      </c>
      <c r="W14" s="70"/>
      <c r="X14" s="70">
        <f t="shared" si="5"/>
        <v>736.49391523289967</v>
      </c>
      <c r="Y14" s="70">
        <f t="shared" si="6"/>
        <v>66.493915232899667</v>
      </c>
      <c r="Z14" s="70">
        <f t="shared" si="7"/>
        <v>66</v>
      </c>
      <c r="AA14" s="24">
        <f t="shared" si="8"/>
        <v>66</v>
      </c>
      <c r="AB14" s="67">
        <f t="shared" si="9"/>
        <v>736</v>
      </c>
    </row>
    <row r="15" spans="1:28" ht="15" customHeight="1" x14ac:dyDescent="0.25">
      <c r="A15" s="71">
        <v>971</v>
      </c>
      <c r="B15" s="71">
        <v>670</v>
      </c>
      <c r="C15" s="68">
        <v>18.61</v>
      </c>
      <c r="D15" s="68">
        <v>271.91000000000003</v>
      </c>
      <c r="E15" s="68">
        <v>211.83</v>
      </c>
      <c r="F15" s="68">
        <f t="shared" si="0"/>
        <v>132.63636363636363</v>
      </c>
      <c r="G15" s="68">
        <v>0</v>
      </c>
      <c r="H15" s="68">
        <f t="shared" si="1"/>
        <v>160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61</v>
      </c>
      <c r="P15" s="14" t="s">
        <v>61</v>
      </c>
      <c r="Q15" s="13">
        <f>MAX(D:D)</f>
        <v>274.93</v>
      </c>
      <c r="R15" s="43">
        <f ca="1">TREND(OFFSET('Z-V'!B1,MATCH(Q15,'Z-V'!A:A,1)-1,,2,1),OFFSET('Z-V'!A1,MATCH(Q15,'Z-V'!A:A,1)-1,,2,1),Q15)</f>
        <v>69755.000000000116</v>
      </c>
      <c r="S15" s="43"/>
      <c r="T15" s="22">
        <v>0</v>
      </c>
      <c r="U15" s="74">
        <f t="shared" si="3"/>
        <v>-670</v>
      </c>
      <c r="V15" s="70">
        <f t="shared" si="4"/>
        <v>-670</v>
      </c>
      <c r="W15" s="70"/>
      <c r="X15" s="70">
        <f t="shared" si="5"/>
        <v>736.49391523289967</v>
      </c>
      <c r="Y15" s="70">
        <f t="shared" si="6"/>
        <v>66.493915232899667</v>
      </c>
      <c r="Z15" s="70">
        <f t="shared" si="7"/>
        <v>66</v>
      </c>
      <c r="AA15" s="24">
        <f t="shared" si="8"/>
        <v>66</v>
      </c>
      <c r="AB15" s="67">
        <f t="shared" si="9"/>
        <v>736</v>
      </c>
    </row>
    <row r="16" spans="1:28" ht="15" customHeight="1" x14ac:dyDescent="0.25">
      <c r="A16" s="71">
        <v>1088</v>
      </c>
      <c r="B16" s="71">
        <v>670</v>
      </c>
      <c r="C16" s="68">
        <v>20.13</v>
      </c>
      <c r="D16" s="68">
        <v>271.95999999999998</v>
      </c>
      <c r="E16" s="68">
        <v>211.83</v>
      </c>
      <c r="F16" s="68">
        <f t="shared" si="0"/>
        <v>134.19999999999999</v>
      </c>
      <c r="G16" s="68">
        <v>0</v>
      </c>
      <c r="H16" s="68">
        <f t="shared" si="1"/>
        <v>176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21.65</v>
      </c>
      <c r="P16" s="14" t="s">
        <v>63</v>
      </c>
      <c r="Q16" s="56">
        <f>D2</f>
        <v>272.07</v>
      </c>
      <c r="R16" s="43">
        <f ca="1">TREND(OFFSET('Z-V'!B1,MATCH(Q16,'Z-V'!A:A,1)-1,,2,1),OFFSET('Z-V'!A1,MATCH(Q16,'Z-V'!A:A,1)-1,,2,1),Q16)</f>
        <v>59651.999999999884</v>
      </c>
      <c r="S16" s="43"/>
      <c r="T16" s="22">
        <v>0</v>
      </c>
      <c r="U16" s="74">
        <f t="shared" si="3"/>
        <v>-670</v>
      </c>
      <c r="V16" s="70">
        <f t="shared" si="4"/>
        <v>-670</v>
      </c>
      <c r="W16" s="70"/>
      <c r="X16" s="70">
        <f t="shared" si="5"/>
        <v>736.49391523289967</v>
      </c>
      <c r="Y16" s="70">
        <f t="shared" si="6"/>
        <v>66.493915232899667</v>
      </c>
      <c r="Z16" s="70">
        <f t="shared" si="7"/>
        <v>66</v>
      </c>
      <c r="AA16" s="24">
        <f t="shared" si="8"/>
        <v>66</v>
      </c>
      <c r="AB16" s="67">
        <f t="shared" si="9"/>
        <v>736</v>
      </c>
    </row>
    <row r="17" spans="1:28" ht="15" customHeight="1" x14ac:dyDescent="0.25">
      <c r="A17" s="71">
        <v>1205</v>
      </c>
      <c r="B17" s="71">
        <v>670</v>
      </c>
      <c r="C17" s="68">
        <v>21.65</v>
      </c>
      <c r="D17" s="68">
        <v>272.01</v>
      </c>
      <c r="E17" s="68">
        <v>211.83</v>
      </c>
      <c r="F17" s="68">
        <f t="shared" si="0"/>
        <v>136.11111111111111</v>
      </c>
      <c r="G17" s="68">
        <v>0</v>
      </c>
      <c r="H17" s="68">
        <f t="shared" si="1"/>
        <v>195.55555555555554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274.64</v>
      </c>
      <c r="R17" s="43"/>
      <c r="S17" s="43"/>
      <c r="T17" s="22">
        <v>0</v>
      </c>
      <c r="U17" s="74">
        <f t="shared" si="3"/>
        <v>-670</v>
      </c>
      <c r="V17" s="70">
        <f t="shared" si="4"/>
        <v>-670</v>
      </c>
      <c r="W17" s="70"/>
      <c r="X17" s="70">
        <f t="shared" si="5"/>
        <v>736.49391523289967</v>
      </c>
      <c r="Y17" s="70">
        <f t="shared" si="6"/>
        <v>66.493915232899667</v>
      </c>
      <c r="Z17" s="70">
        <f t="shared" si="7"/>
        <v>66</v>
      </c>
      <c r="AA17" s="24">
        <f t="shared" si="8"/>
        <v>66</v>
      </c>
      <c r="AB17" s="67">
        <f t="shared" si="9"/>
        <v>736</v>
      </c>
    </row>
    <row r="18" spans="1:28" ht="15" customHeight="1" x14ac:dyDescent="0.2">
      <c r="A18" s="71">
        <v>1402</v>
      </c>
      <c r="B18" s="71">
        <v>670</v>
      </c>
      <c r="C18" s="68">
        <v>20.94</v>
      </c>
      <c r="D18" s="68">
        <v>272.08</v>
      </c>
      <c r="E18" s="68">
        <v>211.83</v>
      </c>
      <c r="F18" s="68">
        <f t="shared" si="0"/>
        <v>128.5</v>
      </c>
      <c r="G18" s="68">
        <v>0</v>
      </c>
      <c r="H18" s="68">
        <f t="shared" si="1"/>
        <v>220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1856</v>
      </c>
      <c r="R18" s="43"/>
      <c r="S18" s="43"/>
      <c r="T18" s="22">
        <v>0</v>
      </c>
      <c r="U18" s="74">
        <f t="shared" si="3"/>
        <v>-670</v>
      </c>
      <c r="V18" s="70">
        <f t="shared" si="4"/>
        <v>-670</v>
      </c>
      <c r="W18" s="70"/>
      <c r="X18" s="70">
        <f t="shared" si="5"/>
        <v>736.49391523289967</v>
      </c>
      <c r="Y18" s="70">
        <f t="shared" si="6"/>
        <v>66.493915232899667</v>
      </c>
      <c r="Z18" s="70">
        <f t="shared" si="7"/>
        <v>66</v>
      </c>
      <c r="AA18" s="24">
        <f t="shared" si="8"/>
        <v>66</v>
      </c>
      <c r="AB18" s="67">
        <f t="shared" si="9"/>
        <v>736</v>
      </c>
    </row>
    <row r="19" spans="1:28" ht="15" customHeight="1" x14ac:dyDescent="0.25">
      <c r="A19" s="71">
        <v>1601</v>
      </c>
      <c r="B19" s="71">
        <v>670</v>
      </c>
      <c r="C19" s="68">
        <v>20.23</v>
      </c>
      <c r="D19" s="68">
        <v>272.18</v>
      </c>
      <c r="E19" s="68">
        <v>211.83</v>
      </c>
      <c r="F19" s="68">
        <f t="shared" si="0"/>
        <v>118.42857142857143</v>
      </c>
      <c r="G19" s="68">
        <v>0</v>
      </c>
      <c r="H19" s="68">
        <f t="shared" si="1"/>
        <v>251.42857142857142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0.77303040427664549</v>
      </c>
      <c r="R19" s="58">
        <f>MAX(AB:AB)</f>
        <v>2040</v>
      </c>
      <c r="S19" s="58">
        <f>'Z-V'!P8-R19</f>
        <v>6939</v>
      </c>
      <c r="T19" s="22">
        <v>0</v>
      </c>
      <c r="U19" s="74">
        <f t="shared" si="3"/>
        <v>-670</v>
      </c>
      <c r="V19" s="70">
        <f t="shared" si="4"/>
        <v>-670</v>
      </c>
      <c r="W19" s="70"/>
      <c r="X19" s="70">
        <f t="shared" si="5"/>
        <v>736.49391523289967</v>
      </c>
      <c r="Y19" s="70">
        <f t="shared" si="6"/>
        <v>66.493915232899667</v>
      </c>
      <c r="Z19" s="70">
        <f t="shared" si="7"/>
        <v>66</v>
      </c>
      <c r="AA19" s="24">
        <f t="shared" si="8"/>
        <v>66</v>
      </c>
      <c r="AB19" s="67">
        <f t="shared" si="9"/>
        <v>736</v>
      </c>
    </row>
    <row r="20" spans="1:28" ht="15" customHeight="1" x14ac:dyDescent="0.25">
      <c r="A20" s="71">
        <v>1798</v>
      </c>
      <c r="B20" s="71">
        <v>670</v>
      </c>
      <c r="C20" s="68">
        <v>19.52</v>
      </c>
      <c r="D20" s="68">
        <v>272.29000000000002</v>
      </c>
      <c r="E20" s="68">
        <v>211.83</v>
      </c>
      <c r="F20" s="68">
        <f t="shared" si="0"/>
        <v>105.33333333333333</v>
      </c>
      <c r="G20" s="68">
        <v>0</v>
      </c>
      <c r="H20" s="68">
        <f t="shared" si="1"/>
        <v>293.33333333333331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0.81127716903514902</v>
      </c>
      <c r="R20" s="43">
        <f ca="1">R15-R16</f>
        <v>10103.000000000233</v>
      </c>
      <c r="S20" s="43">
        <f ca="1">'Z-V'!P9-R20</f>
        <v>43376.999999999767</v>
      </c>
      <c r="T20" s="22">
        <v>0</v>
      </c>
      <c r="U20" s="74">
        <f t="shared" si="3"/>
        <v>-670</v>
      </c>
      <c r="V20" s="70">
        <f t="shared" si="4"/>
        <v>-670</v>
      </c>
      <c r="W20" s="70"/>
      <c r="X20" s="70">
        <f t="shared" si="5"/>
        <v>736.49391523289967</v>
      </c>
      <c r="Y20" s="70">
        <f t="shared" si="6"/>
        <v>66.493915232899667</v>
      </c>
      <c r="Z20" s="70">
        <f t="shared" si="7"/>
        <v>66</v>
      </c>
      <c r="AA20" s="24">
        <f t="shared" si="8"/>
        <v>66</v>
      </c>
      <c r="AB20" s="67">
        <f t="shared" si="9"/>
        <v>736</v>
      </c>
    </row>
    <row r="21" spans="1:28" ht="15" customHeight="1" x14ac:dyDescent="0.25">
      <c r="A21" s="71">
        <v>1901</v>
      </c>
      <c r="B21" s="71">
        <v>670</v>
      </c>
      <c r="C21" s="68">
        <v>16.36</v>
      </c>
      <c r="D21" s="68">
        <v>272.41000000000003</v>
      </c>
      <c r="E21" s="68">
        <v>211.83</v>
      </c>
      <c r="F21" s="68">
        <f t="shared" si="0"/>
        <v>105.8</v>
      </c>
      <c r="G21" s="68">
        <v>0</v>
      </c>
      <c r="H21" s="68">
        <f t="shared" si="1"/>
        <v>352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0.88271219735038864</v>
      </c>
      <c r="R21" s="43">
        <f>ABS(Q12-Q17)</f>
        <v>2.5699999999999932</v>
      </c>
      <c r="S21" s="43">
        <f>'Z-V'!P10-R21</f>
        <v>19.320000000000007</v>
      </c>
      <c r="T21" s="22">
        <v>0</v>
      </c>
      <c r="U21" s="74">
        <f t="shared" si="3"/>
        <v>-670</v>
      </c>
      <c r="V21" s="70">
        <f t="shared" si="4"/>
        <v>-670</v>
      </c>
      <c r="W21" s="70"/>
      <c r="X21" s="70">
        <f t="shared" si="5"/>
        <v>736.49391523289967</v>
      </c>
      <c r="Y21" s="70">
        <f t="shared" si="6"/>
        <v>66.493915232899667</v>
      </c>
      <c r="Z21" s="70">
        <f t="shared" si="7"/>
        <v>66</v>
      </c>
      <c r="AA21" s="24">
        <f t="shared" si="8"/>
        <v>66</v>
      </c>
      <c r="AB21" s="67">
        <f t="shared" si="9"/>
        <v>736</v>
      </c>
    </row>
    <row r="22" spans="1:28" ht="15" customHeight="1" x14ac:dyDescent="0.25">
      <c r="A22" s="71">
        <v>2004</v>
      </c>
      <c r="B22" s="71">
        <v>670</v>
      </c>
      <c r="C22" s="68">
        <v>13.19</v>
      </c>
      <c r="D22" s="68">
        <v>272.54000000000002</v>
      </c>
      <c r="E22" s="68">
        <v>211.83</v>
      </c>
      <c r="F22" s="68">
        <f t="shared" si="0"/>
        <v>106.5</v>
      </c>
      <c r="G22" s="68">
        <v>0</v>
      </c>
      <c r="H22" s="68">
        <f t="shared" si="1"/>
        <v>440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0.8296</v>
      </c>
      <c r="R22" s="43"/>
      <c r="S22" s="43"/>
      <c r="T22" s="22">
        <v>0</v>
      </c>
      <c r="U22" s="74">
        <f t="shared" si="3"/>
        <v>-670</v>
      </c>
      <c r="V22" s="70">
        <f t="shared" si="4"/>
        <v>-670</v>
      </c>
      <c r="W22" s="70"/>
      <c r="X22" s="70">
        <f t="shared" si="5"/>
        <v>736.49391523289967</v>
      </c>
      <c r="Y22" s="70">
        <f t="shared" si="6"/>
        <v>66.493915232899667</v>
      </c>
      <c r="Z22" s="70">
        <f t="shared" si="7"/>
        <v>66</v>
      </c>
      <c r="AA22" s="24">
        <f t="shared" si="8"/>
        <v>66</v>
      </c>
      <c r="AB22" s="67">
        <f t="shared" si="9"/>
        <v>736</v>
      </c>
    </row>
    <row r="23" spans="1:28" ht="15" customHeight="1" x14ac:dyDescent="0.25">
      <c r="A23" s="71">
        <v>2106</v>
      </c>
      <c r="B23" s="71">
        <v>670</v>
      </c>
      <c r="C23" s="68">
        <v>10.02</v>
      </c>
      <c r="D23" s="68">
        <v>272.69</v>
      </c>
      <c r="E23" s="68">
        <v>211.83</v>
      </c>
      <c r="F23" s="68">
        <f t="shared" si="0"/>
        <v>108</v>
      </c>
      <c r="G23" s="68">
        <v>0</v>
      </c>
      <c r="H23" s="68">
        <f t="shared" si="1"/>
        <v>586.66666666666663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-670</v>
      </c>
      <c r="V23" s="70">
        <f t="shared" si="4"/>
        <v>-670</v>
      </c>
      <c r="W23" s="70"/>
      <c r="X23" s="70">
        <f t="shared" si="5"/>
        <v>736.49391523289967</v>
      </c>
      <c r="Y23" s="70">
        <f t="shared" si="6"/>
        <v>66.493915232899667</v>
      </c>
      <c r="Z23" s="70">
        <f t="shared" si="7"/>
        <v>66</v>
      </c>
      <c r="AA23" s="24">
        <f t="shared" si="8"/>
        <v>66</v>
      </c>
      <c r="AB23" s="67">
        <f t="shared" si="9"/>
        <v>736</v>
      </c>
    </row>
    <row r="24" spans="1:28" ht="15" customHeight="1" x14ac:dyDescent="0.25">
      <c r="A24" s="71">
        <v>2214</v>
      </c>
      <c r="B24" s="71">
        <v>670</v>
      </c>
      <c r="C24" s="68">
        <v>8.92</v>
      </c>
      <c r="D24" s="68">
        <v>272.83999999999997</v>
      </c>
      <c r="E24" s="68">
        <v>211.83</v>
      </c>
      <c r="F24" s="68">
        <f t="shared" si="0"/>
        <v>108</v>
      </c>
      <c r="G24" s="68">
        <v>0</v>
      </c>
      <c r="H24" s="68">
        <f t="shared" si="1"/>
        <v>880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-670</v>
      </c>
      <c r="V24" s="70">
        <f t="shared" si="4"/>
        <v>-670</v>
      </c>
      <c r="W24" s="70"/>
      <c r="X24" s="70">
        <f t="shared" si="5"/>
        <v>736.49391523289967</v>
      </c>
      <c r="Y24" s="70">
        <f t="shared" si="6"/>
        <v>66.493915232899667</v>
      </c>
      <c r="Z24" s="70">
        <f t="shared" si="7"/>
        <v>66</v>
      </c>
      <c r="AA24" s="24">
        <f t="shared" si="8"/>
        <v>66</v>
      </c>
      <c r="AB24" s="67">
        <f t="shared" si="9"/>
        <v>736</v>
      </c>
    </row>
    <row r="25" spans="1:28" ht="15" customHeight="1" x14ac:dyDescent="0.25">
      <c r="A25" s="71">
        <v>2322</v>
      </c>
      <c r="B25" s="71">
        <v>670</v>
      </c>
      <c r="C25" s="68">
        <v>7.82</v>
      </c>
      <c r="D25" s="68">
        <v>273.01</v>
      </c>
      <c r="E25" s="68">
        <v>211.83</v>
      </c>
      <c r="F25" s="68">
        <f t="shared" si="0"/>
        <v>108</v>
      </c>
      <c r="G25" s="68">
        <v>0</v>
      </c>
      <c r="H25" s="68">
        <f t="shared" si="1"/>
        <v>1760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-670</v>
      </c>
      <c r="V25" s="70">
        <f t="shared" si="4"/>
        <v>-670</v>
      </c>
      <c r="W25" s="70"/>
      <c r="X25" s="70">
        <f t="shared" si="5"/>
        <v>736.49391523289967</v>
      </c>
      <c r="Y25" s="70">
        <f t="shared" si="6"/>
        <v>66.493915232899667</v>
      </c>
      <c r="Z25" s="70">
        <f t="shared" si="7"/>
        <v>66</v>
      </c>
      <c r="AA25" s="24">
        <f t="shared" si="8"/>
        <v>66</v>
      </c>
      <c r="AB25" s="67">
        <f t="shared" si="9"/>
        <v>736</v>
      </c>
    </row>
    <row r="26" spans="1:28" ht="15" customHeight="1" x14ac:dyDescent="0.25">
      <c r="A26" s="79">
        <v>2430</v>
      </c>
      <c r="B26" s="71">
        <v>670</v>
      </c>
      <c r="C26" s="68">
        <v>6.72</v>
      </c>
      <c r="D26" s="68">
        <v>273.19</v>
      </c>
      <c r="E26" s="68">
        <v>211.83</v>
      </c>
      <c r="F26" s="80">
        <v>0</v>
      </c>
      <c r="G26" s="80">
        <v>0</v>
      </c>
      <c r="H26" s="80">
        <v>0</v>
      </c>
      <c r="I26" s="80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-670</v>
      </c>
      <c r="V26" s="70">
        <f t="shared" si="4"/>
        <v>-670</v>
      </c>
      <c r="W26" s="70"/>
      <c r="X26" s="70">
        <f t="shared" si="5"/>
        <v>736.49391523289967</v>
      </c>
      <c r="Y26" s="70">
        <f t="shared" si="6"/>
        <v>66.493915232899667</v>
      </c>
      <c r="Z26" s="70">
        <f t="shared" si="7"/>
        <v>66</v>
      </c>
      <c r="AA26" s="24">
        <f t="shared" si="8"/>
        <v>66</v>
      </c>
      <c r="AB26" s="67">
        <f t="shared" si="9"/>
        <v>736</v>
      </c>
    </row>
    <row r="27" spans="1:28" ht="15" customHeight="1" x14ac:dyDescent="0.25">
      <c r="A27" s="71">
        <v>2390</v>
      </c>
      <c r="B27" s="71">
        <v>670</v>
      </c>
      <c r="C27" s="68">
        <v>7.57</v>
      </c>
      <c r="D27" s="68">
        <v>273.37</v>
      </c>
      <c r="E27" s="68">
        <v>211.83</v>
      </c>
      <c r="F27" s="68">
        <v>0</v>
      </c>
      <c r="G27" s="68">
        <f t="shared" ref="G27:G62" si="13">($A$26-A27)/(ROW(A27)-ROW($A$26))</f>
        <v>40</v>
      </c>
      <c r="H27" s="68">
        <v>0</v>
      </c>
      <c r="I27" s="68">
        <f t="shared" ref="I27:I62" si="14">($A$26-B27)/(ROW(B27)-ROW($A$26))</f>
        <v>1760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0</v>
      </c>
      <c r="U27" s="74">
        <f t="shared" si="3"/>
        <v>-670</v>
      </c>
      <c r="V27" s="70">
        <f t="shared" si="4"/>
        <v>-670</v>
      </c>
      <c r="W27" s="70"/>
      <c r="X27" s="70">
        <f t="shared" si="5"/>
        <v>736.49391523289967</v>
      </c>
      <c r="Y27" s="70">
        <f t="shared" si="6"/>
        <v>66.493915232899667</v>
      </c>
      <c r="Z27" s="70">
        <f t="shared" si="7"/>
        <v>66</v>
      </c>
      <c r="AA27" s="24">
        <f t="shared" si="8"/>
        <v>66</v>
      </c>
      <c r="AB27" s="67">
        <f t="shared" si="9"/>
        <v>736</v>
      </c>
    </row>
    <row r="28" spans="1:28" ht="15" customHeight="1" x14ac:dyDescent="0.25">
      <c r="A28" s="71">
        <v>2351</v>
      </c>
      <c r="B28" s="71">
        <v>670</v>
      </c>
      <c r="C28" s="68">
        <v>8.42</v>
      </c>
      <c r="D28" s="68">
        <v>273.54000000000002</v>
      </c>
      <c r="E28" s="68">
        <v>211.83</v>
      </c>
      <c r="F28" s="68">
        <v>0</v>
      </c>
      <c r="G28" s="68">
        <f t="shared" si="13"/>
        <v>39.5</v>
      </c>
      <c r="H28" s="68">
        <v>0</v>
      </c>
      <c r="I28" s="68">
        <f t="shared" si="14"/>
        <v>880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-670</v>
      </c>
      <c r="V28" s="70">
        <f t="shared" si="4"/>
        <v>-670</v>
      </c>
      <c r="W28" s="70"/>
      <c r="X28" s="70">
        <f t="shared" si="5"/>
        <v>736.49391523289967</v>
      </c>
      <c r="Y28" s="70">
        <f t="shared" si="6"/>
        <v>66.493915232899667</v>
      </c>
      <c r="Z28" s="70">
        <f t="shared" si="7"/>
        <v>66</v>
      </c>
      <c r="AA28" s="24">
        <f t="shared" si="8"/>
        <v>66</v>
      </c>
      <c r="AB28" s="67">
        <f t="shared" si="9"/>
        <v>736</v>
      </c>
    </row>
    <row r="29" spans="1:28" ht="15" customHeight="1" x14ac:dyDescent="0.25">
      <c r="A29" s="71">
        <v>2311</v>
      </c>
      <c r="B29" s="71">
        <v>670</v>
      </c>
      <c r="C29" s="68">
        <v>9.26</v>
      </c>
      <c r="D29" s="68">
        <v>273.70999999999998</v>
      </c>
      <c r="E29" s="68">
        <v>211.83</v>
      </c>
      <c r="F29" s="68">
        <v>0</v>
      </c>
      <c r="G29" s="68">
        <f t="shared" si="13"/>
        <v>39.666666666666664</v>
      </c>
      <c r="H29" s="68">
        <v>0</v>
      </c>
      <c r="I29" s="68">
        <f t="shared" si="14"/>
        <v>586.66666666666663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-670</v>
      </c>
      <c r="V29" s="70">
        <f t="shared" si="4"/>
        <v>-670</v>
      </c>
      <c r="W29" s="70"/>
      <c r="X29" s="70">
        <f t="shared" si="5"/>
        <v>736.49391523289967</v>
      </c>
      <c r="Y29" s="70">
        <f t="shared" si="6"/>
        <v>66.493915232899667</v>
      </c>
      <c r="Z29" s="70">
        <f t="shared" si="7"/>
        <v>66</v>
      </c>
      <c r="AA29" s="24">
        <f t="shared" si="8"/>
        <v>66</v>
      </c>
      <c r="AB29" s="67">
        <f t="shared" si="9"/>
        <v>736</v>
      </c>
    </row>
    <row r="30" spans="1:28" ht="15" customHeight="1" x14ac:dyDescent="0.25">
      <c r="A30" s="71">
        <v>2266</v>
      </c>
      <c r="B30" s="71">
        <v>670</v>
      </c>
      <c r="C30" s="68">
        <v>8.57</v>
      </c>
      <c r="D30" s="68">
        <v>273.87</v>
      </c>
      <c r="E30" s="68">
        <v>211.83</v>
      </c>
      <c r="F30" s="68">
        <v>0</v>
      </c>
      <c r="G30" s="68">
        <f t="shared" si="13"/>
        <v>41</v>
      </c>
      <c r="H30" s="68">
        <v>0</v>
      </c>
      <c r="I30" s="68">
        <f t="shared" si="14"/>
        <v>440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-670</v>
      </c>
      <c r="V30" s="70">
        <f t="shared" si="4"/>
        <v>-670</v>
      </c>
      <c r="W30" s="70"/>
      <c r="X30" s="70">
        <f t="shared" si="5"/>
        <v>736.49391523289967</v>
      </c>
      <c r="Y30" s="70">
        <f t="shared" si="6"/>
        <v>66.493915232899667</v>
      </c>
      <c r="Z30" s="70">
        <f t="shared" si="7"/>
        <v>66</v>
      </c>
      <c r="AA30" s="24">
        <f t="shared" si="8"/>
        <v>66</v>
      </c>
      <c r="AB30" s="67">
        <f t="shared" si="9"/>
        <v>736</v>
      </c>
    </row>
    <row r="31" spans="1:28" ht="15" customHeight="1" x14ac:dyDescent="0.25">
      <c r="A31" s="71">
        <v>2221</v>
      </c>
      <c r="B31" s="71">
        <v>670</v>
      </c>
      <c r="C31" s="68">
        <v>7.87</v>
      </c>
      <c r="D31" s="68">
        <v>274.02999999999997</v>
      </c>
      <c r="E31" s="68">
        <v>211.83</v>
      </c>
      <c r="F31" s="68">
        <v>0</v>
      </c>
      <c r="G31" s="68">
        <f t="shared" si="13"/>
        <v>41.8</v>
      </c>
      <c r="H31" s="68">
        <v>0</v>
      </c>
      <c r="I31" s="68">
        <f t="shared" si="14"/>
        <v>352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-670</v>
      </c>
      <c r="V31" s="70">
        <f t="shared" si="4"/>
        <v>-670</v>
      </c>
      <c r="W31" s="70"/>
      <c r="X31" s="70">
        <f t="shared" si="5"/>
        <v>736.49391523289967</v>
      </c>
      <c r="Y31" s="70">
        <f t="shared" si="6"/>
        <v>66.493915232899667</v>
      </c>
      <c r="Z31" s="70">
        <f t="shared" si="7"/>
        <v>66</v>
      </c>
      <c r="AA31" s="24">
        <f t="shared" si="8"/>
        <v>66</v>
      </c>
      <c r="AB31" s="67">
        <f t="shared" si="9"/>
        <v>736</v>
      </c>
    </row>
    <row r="32" spans="1:28" ht="15" customHeight="1" x14ac:dyDescent="0.25">
      <c r="A32" s="71">
        <v>2175</v>
      </c>
      <c r="B32" s="79">
        <v>670</v>
      </c>
      <c r="C32" s="68">
        <v>7.18</v>
      </c>
      <c r="D32" s="68">
        <v>274.19</v>
      </c>
      <c r="E32" s="68">
        <v>211.83</v>
      </c>
      <c r="F32" s="68">
        <v>0</v>
      </c>
      <c r="G32" s="68">
        <f t="shared" si="13"/>
        <v>42.5</v>
      </c>
      <c r="H32" s="68">
        <v>0</v>
      </c>
      <c r="I32" s="68">
        <f t="shared" si="14"/>
        <v>293.33333333333331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-670</v>
      </c>
      <c r="V32" s="70">
        <f t="shared" si="4"/>
        <v>-670</v>
      </c>
      <c r="W32" s="70"/>
      <c r="X32" s="70">
        <f t="shared" si="5"/>
        <v>736.49391523289967</v>
      </c>
      <c r="Y32" s="70">
        <f t="shared" si="6"/>
        <v>66.493915232899667</v>
      </c>
      <c r="Z32" s="70">
        <f t="shared" si="7"/>
        <v>66</v>
      </c>
      <c r="AA32" s="24">
        <f t="shared" si="8"/>
        <v>66</v>
      </c>
      <c r="AB32" s="67">
        <f t="shared" si="9"/>
        <v>736</v>
      </c>
    </row>
    <row r="33" spans="1:28" ht="15" customHeight="1" x14ac:dyDescent="0.25">
      <c r="A33" s="71">
        <v>2071</v>
      </c>
      <c r="B33" s="71">
        <v>670</v>
      </c>
      <c r="C33" s="68">
        <v>6.36</v>
      </c>
      <c r="D33" s="68">
        <v>274.33</v>
      </c>
      <c r="E33" s="68">
        <v>211.83</v>
      </c>
      <c r="F33" s="68">
        <v>0</v>
      </c>
      <c r="G33" s="68">
        <f t="shared" si="13"/>
        <v>51.285714285714285</v>
      </c>
      <c r="H33" s="68">
        <v>0</v>
      </c>
      <c r="I33" s="68">
        <f t="shared" si="14"/>
        <v>251.42857142857142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-670</v>
      </c>
      <c r="V33" s="70">
        <f t="shared" si="4"/>
        <v>-670</v>
      </c>
      <c r="W33" s="70"/>
      <c r="X33" s="70">
        <f t="shared" si="5"/>
        <v>736.49391523289967</v>
      </c>
      <c r="Y33" s="70">
        <f t="shared" si="6"/>
        <v>66.493915232899667</v>
      </c>
      <c r="Z33" s="70">
        <f t="shared" si="7"/>
        <v>66</v>
      </c>
      <c r="AA33" s="24">
        <f t="shared" si="8"/>
        <v>66</v>
      </c>
      <c r="AB33" s="67">
        <f t="shared" si="9"/>
        <v>736</v>
      </c>
    </row>
    <row r="34" spans="1:28" ht="15" customHeight="1" x14ac:dyDescent="0.25">
      <c r="A34" s="71">
        <v>1967</v>
      </c>
      <c r="B34" s="71">
        <v>670</v>
      </c>
      <c r="C34" s="68">
        <v>5.54</v>
      </c>
      <c r="D34" s="68">
        <v>274.45999999999998</v>
      </c>
      <c r="E34" s="68">
        <v>211.83</v>
      </c>
      <c r="F34" s="68">
        <v>0</v>
      </c>
      <c r="G34" s="68">
        <f t="shared" si="13"/>
        <v>57.875</v>
      </c>
      <c r="H34" s="68">
        <v>0</v>
      </c>
      <c r="I34" s="68">
        <f t="shared" si="14"/>
        <v>220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2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2" si="16">T34-B34</f>
        <v>-670</v>
      </c>
      <c r="V34" s="70">
        <f t="shared" ref="V34:V62" si="17">ROUND(U34,0)</f>
        <v>-670</v>
      </c>
      <c r="W34" s="70"/>
      <c r="X34" s="70">
        <f t="shared" ref="X34:X62" si="18">B34/$W$2*$W$3</f>
        <v>736.49391523289967</v>
      </c>
      <c r="Y34" s="70">
        <f t="shared" ref="Y34:Y62" si="19">X34-B34</f>
        <v>66.493915232899667</v>
      </c>
      <c r="Z34" s="70">
        <f t="shared" ref="Z34:Z62" si="20">ROUND(Y34,0)</f>
        <v>66</v>
      </c>
      <c r="AA34" s="24">
        <f t="shared" ref="AA34:AA62" si="21">IF(V34&gt;=0,V34,Z34)</f>
        <v>66</v>
      </c>
      <c r="AB34" s="67">
        <f t="shared" ref="AB34:AB62" si="22">B34+AA34</f>
        <v>736</v>
      </c>
    </row>
    <row r="35" spans="1:28" ht="15" customHeight="1" x14ac:dyDescent="0.25">
      <c r="A35" s="71">
        <v>1863</v>
      </c>
      <c r="B35" s="71">
        <v>670</v>
      </c>
      <c r="C35" s="68">
        <v>4.72</v>
      </c>
      <c r="D35" s="68">
        <v>274.58999999999997</v>
      </c>
      <c r="E35" s="68">
        <v>211.83</v>
      </c>
      <c r="F35" s="68">
        <v>0</v>
      </c>
      <c r="G35" s="68">
        <f t="shared" si="13"/>
        <v>63</v>
      </c>
      <c r="H35" s="68">
        <v>0</v>
      </c>
      <c r="I35" s="68">
        <f t="shared" si="14"/>
        <v>195.55555555555554</v>
      </c>
      <c r="J35" s="72">
        <f t="shared" ref="J35:J62" si="23">IF(ABS(B37-B34)&lt;=50,1,0)</f>
        <v>1</v>
      </c>
      <c r="K35" s="72">
        <f t="shared" ref="K35:K62" si="24">IF(ABS((B37-B34))&lt;=50,1,IF((B37-B34)*(1)&gt;=0,1,-1))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-670</v>
      </c>
      <c r="V35" s="70">
        <f t="shared" si="17"/>
        <v>-670</v>
      </c>
      <c r="W35" s="70"/>
      <c r="X35" s="70">
        <f t="shared" si="18"/>
        <v>736.49391523289967</v>
      </c>
      <c r="Y35" s="70">
        <f t="shared" si="19"/>
        <v>66.493915232899667</v>
      </c>
      <c r="Z35" s="70">
        <f t="shared" si="20"/>
        <v>66</v>
      </c>
      <c r="AA35" s="24">
        <f t="shared" si="21"/>
        <v>66</v>
      </c>
      <c r="AB35" s="67">
        <f t="shared" si="22"/>
        <v>736</v>
      </c>
    </row>
    <row r="36" spans="1:28" ht="15" customHeight="1" x14ac:dyDescent="0.25">
      <c r="A36" s="71">
        <v>1862</v>
      </c>
      <c r="B36" s="71">
        <v>670</v>
      </c>
      <c r="C36" s="68">
        <v>5.45</v>
      </c>
      <c r="D36" s="68">
        <v>274.70999999999998</v>
      </c>
      <c r="E36" s="68">
        <v>211.83</v>
      </c>
      <c r="F36" s="68">
        <v>0</v>
      </c>
      <c r="G36" s="68">
        <f t="shared" si="13"/>
        <v>56.8</v>
      </c>
      <c r="H36" s="68">
        <v>0</v>
      </c>
      <c r="I36" s="68">
        <f t="shared" si="14"/>
        <v>176</v>
      </c>
      <c r="J36" s="72">
        <f t="shared" si="23"/>
        <v>0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0</v>
      </c>
      <c r="U36" s="74">
        <f t="shared" si="16"/>
        <v>-670</v>
      </c>
      <c r="V36" s="70">
        <f t="shared" si="17"/>
        <v>-670</v>
      </c>
      <c r="W36" s="70"/>
      <c r="X36" s="70">
        <f t="shared" si="18"/>
        <v>736.49391523289967</v>
      </c>
      <c r="Y36" s="70">
        <f t="shared" si="19"/>
        <v>66.493915232899667</v>
      </c>
      <c r="Z36" s="70">
        <f t="shared" si="20"/>
        <v>66</v>
      </c>
      <c r="AA36" s="24">
        <f t="shared" si="21"/>
        <v>66</v>
      </c>
      <c r="AB36" s="67">
        <f t="shared" si="22"/>
        <v>736</v>
      </c>
    </row>
    <row r="37" spans="1:28" ht="15" customHeight="1" x14ac:dyDescent="0.25">
      <c r="A37" s="71">
        <v>1859</v>
      </c>
      <c r="B37" s="71">
        <v>670</v>
      </c>
      <c r="C37" s="68">
        <v>6.18</v>
      </c>
      <c r="D37" s="68">
        <v>274.83</v>
      </c>
      <c r="E37" s="68">
        <v>211.83</v>
      </c>
      <c r="F37" s="68">
        <v>0</v>
      </c>
      <c r="G37" s="68">
        <f t="shared" si="13"/>
        <v>51.909090909090907</v>
      </c>
      <c r="H37" s="68">
        <v>0</v>
      </c>
      <c r="I37" s="68">
        <f t="shared" si="14"/>
        <v>160</v>
      </c>
      <c r="J37" s="72">
        <f t="shared" si="23"/>
        <v>0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-670</v>
      </c>
      <c r="V37" s="70">
        <f t="shared" si="17"/>
        <v>-670</v>
      </c>
      <c r="W37" s="70"/>
      <c r="X37" s="70">
        <f t="shared" si="18"/>
        <v>736.49391523289967</v>
      </c>
      <c r="Y37" s="70">
        <f t="shared" si="19"/>
        <v>66.493915232899667</v>
      </c>
      <c r="Z37" s="70">
        <f t="shared" si="20"/>
        <v>66</v>
      </c>
      <c r="AA37" s="24">
        <f t="shared" si="21"/>
        <v>66</v>
      </c>
      <c r="AB37" s="67">
        <f t="shared" si="22"/>
        <v>736</v>
      </c>
    </row>
    <row r="38" spans="1:28" ht="15" customHeight="1" x14ac:dyDescent="0.25">
      <c r="A38" s="71">
        <v>1858</v>
      </c>
      <c r="B38" s="71">
        <v>901</v>
      </c>
      <c r="C38" s="68">
        <v>6.91</v>
      </c>
      <c r="D38" s="68">
        <v>274.93</v>
      </c>
      <c r="E38" s="68">
        <v>212.09</v>
      </c>
      <c r="F38" s="68">
        <v>0</v>
      </c>
      <c r="G38" s="68">
        <f t="shared" si="13"/>
        <v>47.666666666666664</v>
      </c>
      <c r="H38" s="68">
        <v>0</v>
      </c>
      <c r="I38" s="68">
        <f t="shared" si="14"/>
        <v>127.41666666666667</v>
      </c>
      <c r="J38" s="72">
        <f t="shared" si="23"/>
        <v>0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-901</v>
      </c>
      <c r="V38" s="70">
        <f t="shared" si="17"/>
        <v>-901</v>
      </c>
      <c r="W38" s="70"/>
      <c r="X38" s="70">
        <f t="shared" si="18"/>
        <v>990.41942929080983</v>
      </c>
      <c r="Y38" s="70">
        <f t="shared" si="19"/>
        <v>89.41942929080983</v>
      </c>
      <c r="Z38" s="70">
        <f t="shared" si="20"/>
        <v>89</v>
      </c>
      <c r="AA38" s="24">
        <f t="shared" si="21"/>
        <v>89</v>
      </c>
      <c r="AB38" s="67">
        <f t="shared" si="22"/>
        <v>990</v>
      </c>
    </row>
    <row r="39" spans="1:28" ht="15" customHeight="1" x14ac:dyDescent="0.25">
      <c r="A39" s="71">
        <v>1856</v>
      </c>
      <c r="B39" s="71">
        <v>1856</v>
      </c>
      <c r="C39" s="68">
        <v>5.83</v>
      </c>
      <c r="D39" s="68">
        <v>274.93</v>
      </c>
      <c r="E39" s="68">
        <v>212.51</v>
      </c>
      <c r="F39" s="68">
        <v>0</v>
      </c>
      <c r="G39" s="68">
        <f t="shared" si="13"/>
        <v>44.153846153846153</v>
      </c>
      <c r="H39" s="68">
        <v>0</v>
      </c>
      <c r="I39" s="68">
        <f t="shared" si="14"/>
        <v>44.153846153846153</v>
      </c>
      <c r="J39" s="72">
        <f t="shared" si="23"/>
        <v>0</v>
      </c>
      <c r="K39" s="72">
        <f t="shared" si="24"/>
        <v>1</v>
      </c>
      <c r="L39" s="72">
        <f t="shared" ref="L39:L62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0</v>
      </c>
      <c r="U39" s="74">
        <f t="shared" si="16"/>
        <v>-1856</v>
      </c>
      <c r="V39" s="70">
        <f t="shared" si="17"/>
        <v>-1856</v>
      </c>
      <c r="W39" s="70"/>
      <c r="X39" s="70">
        <f t="shared" si="18"/>
        <v>2040.1980696600924</v>
      </c>
      <c r="Y39" s="70">
        <f t="shared" si="19"/>
        <v>184.19806966009241</v>
      </c>
      <c r="Z39" s="70">
        <f t="shared" si="20"/>
        <v>184</v>
      </c>
      <c r="AA39" s="24">
        <f t="shared" si="21"/>
        <v>184</v>
      </c>
      <c r="AB39" s="67">
        <f t="shared" si="22"/>
        <v>2040</v>
      </c>
    </row>
    <row r="40" spans="1:28" ht="15" customHeight="1" x14ac:dyDescent="0.25">
      <c r="A40" s="71">
        <v>1854</v>
      </c>
      <c r="B40" s="71">
        <v>1854</v>
      </c>
      <c r="C40" s="68">
        <v>4.74</v>
      </c>
      <c r="D40" s="68">
        <v>274.93</v>
      </c>
      <c r="E40" s="68">
        <v>212.51</v>
      </c>
      <c r="F40" s="68">
        <v>0</v>
      </c>
      <c r="G40" s="68">
        <f t="shared" si="13"/>
        <v>41.142857142857146</v>
      </c>
      <c r="H40" s="68">
        <v>0</v>
      </c>
      <c r="I40" s="68">
        <f t="shared" si="14"/>
        <v>41.142857142857146</v>
      </c>
      <c r="J40" s="72">
        <f t="shared" si="23"/>
        <v>0</v>
      </c>
      <c r="K40" s="72">
        <f t="shared" si="24"/>
        <v>-1</v>
      </c>
      <c r="L40" s="72">
        <f t="shared" si="25"/>
        <v>0</v>
      </c>
      <c r="M40" s="72">
        <f t="shared" ca="1" si="15"/>
        <v>0</v>
      </c>
      <c r="N40" s="26"/>
      <c r="O40" s="26"/>
      <c r="P40" s="25"/>
      <c r="Q40" s="25"/>
      <c r="T40" s="22">
        <v>0</v>
      </c>
      <c r="U40" s="74">
        <f t="shared" si="16"/>
        <v>-1854</v>
      </c>
      <c r="V40" s="70">
        <f t="shared" si="17"/>
        <v>-1854</v>
      </c>
      <c r="W40" s="70"/>
      <c r="X40" s="70">
        <f t="shared" si="18"/>
        <v>2037.9995803608895</v>
      </c>
      <c r="Y40" s="70">
        <f t="shared" si="19"/>
        <v>183.99958036088947</v>
      </c>
      <c r="Z40" s="70">
        <f t="shared" si="20"/>
        <v>184</v>
      </c>
      <c r="AA40" s="24">
        <f t="shared" si="21"/>
        <v>184</v>
      </c>
      <c r="AB40" s="67">
        <f t="shared" si="22"/>
        <v>2038</v>
      </c>
    </row>
    <row r="41" spans="1:28" ht="15" customHeight="1" x14ac:dyDescent="0.25">
      <c r="A41" s="71">
        <v>1853</v>
      </c>
      <c r="B41" s="71">
        <v>1853</v>
      </c>
      <c r="C41" s="68">
        <v>3.66</v>
      </c>
      <c r="D41" s="68">
        <v>274.93</v>
      </c>
      <c r="E41" s="68">
        <v>212.51</v>
      </c>
      <c r="F41" s="68">
        <v>0</v>
      </c>
      <c r="G41" s="68">
        <f t="shared" si="13"/>
        <v>38.466666666666669</v>
      </c>
      <c r="H41" s="68">
        <v>0</v>
      </c>
      <c r="I41" s="68">
        <f t="shared" si="14"/>
        <v>38.466666666666669</v>
      </c>
      <c r="J41" s="72">
        <f t="shared" si="23"/>
        <v>0</v>
      </c>
      <c r="K41" s="72">
        <f t="shared" si="24"/>
        <v>-1</v>
      </c>
      <c r="L41" s="72">
        <f t="shared" si="25"/>
        <v>0</v>
      </c>
      <c r="M41" s="72">
        <f t="shared" ca="1" si="15"/>
        <v>1</v>
      </c>
      <c r="N41" s="26"/>
      <c r="O41" s="26"/>
      <c r="P41" s="25"/>
      <c r="Q41" s="25"/>
      <c r="T41" s="22">
        <v>0</v>
      </c>
      <c r="U41" s="74">
        <f t="shared" si="16"/>
        <v>-1853</v>
      </c>
      <c r="V41" s="70">
        <f t="shared" si="17"/>
        <v>-1853</v>
      </c>
      <c r="W41" s="70"/>
      <c r="X41" s="70">
        <f t="shared" si="18"/>
        <v>2036.9003357112883</v>
      </c>
      <c r="Y41" s="70">
        <f t="shared" si="19"/>
        <v>183.90033571128834</v>
      </c>
      <c r="Z41" s="70">
        <f t="shared" si="20"/>
        <v>184</v>
      </c>
      <c r="AA41" s="24">
        <f t="shared" si="21"/>
        <v>184</v>
      </c>
      <c r="AB41" s="67">
        <f t="shared" si="22"/>
        <v>2037</v>
      </c>
    </row>
    <row r="42" spans="1:28" ht="15" customHeight="1" x14ac:dyDescent="0.25">
      <c r="A42" s="71">
        <v>1771</v>
      </c>
      <c r="B42" s="71">
        <v>1771</v>
      </c>
      <c r="C42" s="68">
        <v>2.4500000000000002</v>
      </c>
      <c r="D42" s="68">
        <v>274.93</v>
      </c>
      <c r="E42" s="68">
        <v>212.49</v>
      </c>
      <c r="F42" s="68">
        <v>0</v>
      </c>
      <c r="G42" s="68">
        <f t="shared" si="13"/>
        <v>41.1875</v>
      </c>
      <c r="H42" s="68">
        <v>0</v>
      </c>
      <c r="I42" s="68">
        <f t="shared" si="14"/>
        <v>41.1875</v>
      </c>
      <c r="J42" s="72">
        <f t="shared" si="23"/>
        <v>0</v>
      </c>
      <c r="K42" s="72">
        <f t="shared" si="24"/>
        <v>-1</v>
      </c>
      <c r="L42" s="72">
        <f t="shared" si="25"/>
        <v>0</v>
      </c>
      <c r="M42" s="72">
        <f t="shared" ca="1" si="15"/>
        <v>1</v>
      </c>
      <c r="N42" s="26"/>
      <c r="O42" s="26"/>
      <c r="P42" s="25"/>
      <c r="Q42" s="25"/>
      <c r="T42" s="22">
        <v>0</v>
      </c>
      <c r="U42" s="74">
        <f t="shared" si="16"/>
        <v>-1771</v>
      </c>
      <c r="V42" s="70">
        <f t="shared" si="17"/>
        <v>-1771</v>
      </c>
      <c r="W42" s="70"/>
      <c r="X42" s="70">
        <f t="shared" si="18"/>
        <v>1946.7622744439782</v>
      </c>
      <c r="Y42" s="70">
        <f t="shared" si="19"/>
        <v>175.76227444397819</v>
      </c>
      <c r="Z42" s="70">
        <f t="shared" si="20"/>
        <v>176</v>
      </c>
      <c r="AA42" s="24">
        <f t="shared" si="21"/>
        <v>176</v>
      </c>
      <c r="AB42" s="67">
        <f t="shared" si="22"/>
        <v>1947</v>
      </c>
    </row>
    <row r="43" spans="1:28" ht="15" customHeight="1" x14ac:dyDescent="0.25">
      <c r="A43" s="71">
        <v>1690</v>
      </c>
      <c r="B43" s="71">
        <v>1690</v>
      </c>
      <c r="C43" s="68">
        <v>1.24</v>
      </c>
      <c r="D43" s="68">
        <v>274.93</v>
      </c>
      <c r="E43" s="68">
        <v>212.47</v>
      </c>
      <c r="F43" s="68">
        <v>0</v>
      </c>
      <c r="G43" s="68">
        <f t="shared" si="13"/>
        <v>43.529411764705884</v>
      </c>
      <c r="H43" s="68">
        <v>0</v>
      </c>
      <c r="I43" s="68">
        <f t="shared" si="14"/>
        <v>43.529411764705884</v>
      </c>
      <c r="J43" s="72">
        <f t="shared" si="23"/>
        <v>0</v>
      </c>
      <c r="K43" s="72">
        <f t="shared" si="24"/>
        <v>-1</v>
      </c>
      <c r="L43" s="72">
        <f t="shared" si="25"/>
        <v>0</v>
      </c>
      <c r="M43" s="72">
        <f t="shared" ca="1" si="15"/>
        <v>1</v>
      </c>
      <c r="N43" s="26"/>
      <c r="O43" s="26"/>
      <c r="P43" s="25"/>
      <c r="Q43" s="25"/>
      <c r="T43" s="22">
        <v>0</v>
      </c>
      <c r="U43" s="74">
        <f t="shared" si="16"/>
        <v>-1690</v>
      </c>
      <c r="V43" s="70">
        <f t="shared" si="17"/>
        <v>-1690</v>
      </c>
      <c r="W43" s="70"/>
      <c r="X43" s="70">
        <f t="shared" si="18"/>
        <v>1857.7234578262694</v>
      </c>
      <c r="Y43" s="70">
        <f t="shared" si="19"/>
        <v>167.7234578262694</v>
      </c>
      <c r="Z43" s="70">
        <f t="shared" si="20"/>
        <v>168</v>
      </c>
      <c r="AA43" s="24">
        <f t="shared" si="21"/>
        <v>168</v>
      </c>
      <c r="AB43" s="67">
        <f t="shared" si="22"/>
        <v>1858</v>
      </c>
    </row>
    <row r="44" spans="1:28" ht="15" customHeight="1" x14ac:dyDescent="0.25">
      <c r="A44" s="71">
        <v>1609</v>
      </c>
      <c r="B44" s="71">
        <v>1609</v>
      </c>
      <c r="C44" s="68">
        <v>0.02</v>
      </c>
      <c r="D44" s="68">
        <v>274.93</v>
      </c>
      <c r="E44" s="68">
        <v>212.45</v>
      </c>
      <c r="F44" s="68">
        <v>0</v>
      </c>
      <c r="G44" s="68">
        <f t="shared" si="13"/>
        <v>45.611111111111114</v>
      </c>
      <c r="H44" s="68">
        <v>0</v>
      </c>
      <c r="I44" s="68">
        <f t="shared" si="14"/>
        <v>45.611111111111114</v>
      </c>
      <c r="J44" s="72">
        <f t="shared" si="23"/>
        <v>0</v>
      </c>
      <c r="K44" s="72">
        <f t="shared" si="24"/>
        <v>-1</v>
      </c>
      <c r="L44" s="72">
        <f t="shared" si="25"/>
        <v>1</v>
      </c>
      <c r="M44" s="72">
        <f t="shared" ca="1" si="15"/>
        <v>1</v>
      </c>
      <c r="N44" s="26"/>
      <c r="O44" s="26"/>
      <c r="P44" s="25"/>
      <c r="Q44" s="25"/>
      <c r="T44" s="22">
        <v>0</v>
      </c>
      <c r="U44" s="74">
        <f t="shared" si="16"/>
        <v>-1609</v>
      </c>
      <c r="V44" s="70">
        <f t="shared" si="17"/>
        <v>-1609</v>
      </c>
      <c r="W44" s="70"/>
      <c r="X44" s="70">
        <f t="shared" si="18"/>
        <v>1768.6846412085606</v>
      </c>
      <c r="Y44" s="70">
        <f t="shared" si="19"/>
        <v>159.68464120856061</v>
      </c>
      <c r="Z44" s="70">
        <f t="shared" si="20"/>
        <v>160</v>
      </c>
      <c r="AA44" s="24">
        <f t="shared" si="21"/>
        <v>160</v>
      </c>
      <c r="AB44" s="67">
        <f t="shared" si="22"/>
        <v>1769</v>
      </c>
    </row>
    <row r="45" spans="1:28" ht="15" customHeight="1" x14ac:dyDescent="0.25">
      <c r="A45" s="71">
        <v>1272</v>
      </c>
      <c r="B45" s="71">
        <v>1272</v>
      </c>
      <c r="C45" s="68">
        <v>0.83</v>
      </c>
      <c r="D45" s="68">
        <v>274.93</v>
      </c>
      <c r="E45" s="68">
        <v>212.34</v>
      </c>
      <c r="F45" s="68">
        <v>0</v>
      </c>
      <c r="G45" s="68">
        <f t="shared" si="13"/>
        <v>60.94736842105263</v>
      </c>
      <c r="H45" s="68">
        <v>0</v>
      </c>
      <c r="I45" s="68">
        <f t="shared" si="14"/>
        <v>60.94736842105263</v>
      </c>
      <c r="J45" s="72">
        <f t="shared" si="23"/>
        <v>0</v>
      </c>
      <c r="K45" s="72">
        <f t="shared" si="24"/>
        <v>-1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-1272</v>
      </c>
      <c r="V45" s="70">
        <f t="shared" si="17"/>
        <v>-1272</v>
      </c>
      <c r="W45" s="70"/>
      <c r="X45" s="70">
        <f t="shared" si="18"/>
        <v>1398.239194292908</v>
      </c>
      <c r="Y45" s="70">
        <f t="shared" si="19"/>
        <v>126.239194292908</v>
      </c>
      <c r="Z45" s="70">
        <f t="shared" si="20"/>
        <v>126</v>
      </c>
      <c r="AA45" s="24">
        <f t="shared" si="21"/>
        <v>126</v>
      </c>
      <c r="AB45" s="67">
        <f t="shared" si="22"/>
        <v>1398</v>
      </c>
    </row>
    <row r="46" spans="1:28" ht="15" customHeight="1" x14ac:dyDescent="0.25">
      <c r="A46" s="71">
        <v>935</v>
      </c>
      <c r="B46" s="71">
        <v>935</v>
      </c>
      <c r="C46" s="68">
        <v>1.63</v>
      </c>
      <c r="D46" s="68">
        <v>274.93</v>
      </c>
      <c r="E46" s="68">
        <v>212.12</v>
      </c>
      <c r="F46" s="68">
        <v>0</v>
      </c>
      <c r="G46" s="68">
        <f t="shared" si="13"/>
        <v>74.75</v>
      </c>
      <c r="H46" s="68">
        <v>0</v>
      </c>
      <c r="I46" s="68">
        <f t="shared" si="14"/>
        <v>74.75</v>
      </c>
      <c r="J46" s="72">
        <f t="shared" si="23"/>
        <v>0</v>
      </c>
      <c r="K46" s="72">
        <f t="shared" si="24"/>
        <v>-1</v>
      </c>
      <c r="L46" s="72">
        <f t="shared" si="25"/>
        <v>1</v>
      </c>
      <c r="M46" s="72">
        <f t="shared" ca="1" si="15"/>
        <v>0</v>
      </c>
      <c r="N46" s="26"/>
      <c r="O46" s="26"/>
      <c r="P46" s="25"/>
      <c r="Q46" s="25"/>
      <c r="T46" s="22">
        <v>0</v>
      </c>
      <c r="U46" s="74">
        <f t="shared" si="16"/>
        <v>-935</v>
      </c>
      <c r="V46" s="70">
        <f t="shared" si="17"/>
        <v>-935</v>
      </c>
      <c r="W46" s="70"/>
      <c r="X46" s="70">
        <f t="shared" si="18"/>
        <v>1027.7937473772556</v>
      </c>
      <c r="Y46" s="70">
        <f t="shared" si="19"/>
        <v>92.793747377255613</v>
      </c>
      <c r="Z46" s="70">
        <f t="shared" si="20"/>
        <v>93</v>
      </c>
      <c r="AA46" s="24">
        <f t="shared" si="21"/>
        <v>93</v>
      </c>
      <c r="AB46" s="67">
        <f t="shared" si="22"/>
        <v>1028</v>
      </c>
    </row>
    <row r="47" spans="1:28" ht="15" customHeight="1" x14ac:dyDescent="0.25">
      <c r="A47" s="71">
        <v>598</v>
      </c>
      <c r="B47" s="71">
        <v>670</v>
      </c>
      <c r="C47" s="68">
        <v>2.44</v>
      </c>
      <c r="D47" s="68">
        <v>274.92</v>
      </c>
      <c r="E47" s="68">
        <v>211.83</v>
      </c>
      <c r="F47" s="68">
        <v>0</v>
      </c>
      <c r="G47" s="68">
        <f t="shared" si="13"/>
        <v>87.238095238095241</v>
      </c>
      <c r="H47" s="68">
        <v>0</v>
      </c>
      <c r="I47" s="68">
        <f t="shared" si="14"/>
        <v>83.80952380952381</v>
      </c>
      <c r="J47" s="72">
        <f t="shared" si="23"/>
        <v>0</v>
      </c>
      <c r="K47" s="72">
        <f t="shared" si="24"/>
        <v>-1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0</v>
      </c>
      <c r="U47" s="74">
        <f t="shared" si="16"/>
        <v>-670</v>
      </c>
      <c r="V47" s="70">
        <f t="shared" si="17"/>
        <v>-670</v>
      </c>
      <c r="W47" s="70"/>
      <c r="X47" s="70">
        <f t="shared" si="18"/>
        <v>736.49391523289967</v>
      </c>
      <c r="Y47" s="70">
        <f t="shared" si="19"/>
        <v>66.493915232899667</v>
      </c>
      <c r="Z47" s="70">
        <f t="shared" si="20"/>
        <v>66</v>
      </c>
      <c r="AA47" s="24">
        <f t="shared" si="21"/>
        <v>66</v>
      </c>
      <c r="AB47" s="67">
        <f t="shared" si="22"/>
        <v>736</v>
      </c>
    </row>
    <row r="48" spans="1:28" ht="15" customHeight="1" x14ac:dyDescent="0.25">
      <c r="A48" s="71">
        <v>722</v>
      </c>
      <c r="B48" s="71">
        <v>670</v>
      </c>
      <c r="C48" s="68">
        <v>2.2599999999999998</v>
      </c>
      <c r="D48" s="68">
        <v>274.93</v>
      </c>
      <c r="E48" s="68">
        <v>211.83</v>
      </c>
      <c r="F48" s="68">
        <v>0</v>
      </c>
      <c r="G48" s="68">
        <f t="shared" si="13"/>
        <v>77.63636363636364</v>
      </c>
      <c r="H48" s="68">
        <v>0</v>
      </c>
      <c r="I48" s="68">
        <f t="shared" si="14"/>
        <v>80</v>
      </c>
      <c r="J48" s="72">
        <f t="shared" si="23"/>
        <v>0</v>
      </c>
      <c r="K48" s="72">
        <f t="shared" si="24"/>
        <v>1</v>
      </c>
      <c r="L48" s="72">
        <f t="shared" si="25"/>
        <v>0</v>
      </c>
      <c r="M48" s="72">
        <f t="shared" ca="1" si="15"/>
        <v>1</v>
      </c>
      <c r="N48" s="26"/>
      <c r="O48" s="26"/>
      <c r="P48" s="25"/>
      <c r="Q48" s="25"/>
      <c r="T48" s="22">
        <v>0</v>
      </c>
      <c r="U48" s="74">
        <f t="shared" si="16"/>
        <v>-670</v>
      </c>
      <c r="V48" s="70">
        <f t="shared" si="17"/>
        <v>-670</v>
      </c>
      <c r="W48" s="70"/>
      <c r="X48" s="70">
        <f t="shared" si="18"/>
        <v>736.49391523289967</v>
      </c>
      <c r="Y48" s="70">
        <f t="shared" si="19"/>
        <v>66.493915232899667</v>
      </c>
      <c r="Z48" s="70">
        <f t="shared" si="20"/>
        <v>66</v>
      </c>
      <c r="AA48" s="24">
        <f t="shared" si="21"/>
        <v>66</v>
      </c>
      <c r="AB48" s="67">
        <f t="shared" si="22"/>
        <v>736</v>
      </c>
    </row>
    <row r="49" spans="1:28" ht="15" customHeight="1" x14ac:dyDescent="0.25">
      <c r="A49" s="71">
        <v>844</v>
      </c>
      <c r="B49" s="71">
        <v>824</v>
      </c>
      <c r="C49" s="68">
        <v>2.08</v>
      </c>
      <c r="D49" s="68">
        <v>274.93</v>
      </c>
      <c r="E49" s="68">
        <v>212.02</v>
      </c>
      <c r="F49" s="68">
        <v>0</v>
      </c>
      <c r="G49" s="68">
        <f t="shared" si="13"/>
        <v>68.956521739130437</v>
      </c>
      <c r="H49" s="68">
        <v>0</v>
      </c>
      <c r="I49" s="68">
        <f t="shared" si="14"/>
        <v>69.826086956521735</v>
      </c>
      <c r="J49" s="72">
        <f t="shared" si="23"/>
        <v>0</v>
      </c>
      <c r="K49" s="72">
        <f t="shared" si="24"/>
        <v>1</v>
      </c>
      <c r="L49" s="72">
        <f t="shared" si="25"/>
        <v>0</v>
      </c>
      <c r="M49" s="72">
        <f t="shared" ca="1" si="15"/>
        <v>1</v>
      </c>
      <c r="N49" s="26"/>
      <c r="O49" s="26"/>
      <c r="P49" s="25"/>
      <c r="Q49" s="25"/>
      <c r="T49" s="22">
        <v>0</v>
      </c>
      <c r="U49" s="74">
        <f t="shared" si="16"/>
        <v>-824</v>
      </c>
      <c r="V49" s="70">
        <f t="shared" si="17"/>
        <v>-824</v>
      </c>
      <c r="W49" s="70"/>
      <c r="X49" s="70">
        <f t="shared" si="18"/>
        <v>905.77759127150648</v>
      </c>
      <c r="Y49" s="70">
        <f t="shared" si="19"/>
        <v>81.777591271506481</v>
      </c>
      <c r="Z49" s="70">
        <f t="shared" si="20"/>
        <v>82</v>
      </c>
      <c r="AA49" s="24">
        <f t="shared" si="21"/>
        <v>82</v>
      </c>
      <c r="AB49" s="67">
        <f t="shared" si="22"/>
        <v>906</v>
      </c>
    </row>
    <row r="50" spans="1:28" ht="15" customHeight="1" x14ac:dyDescent="0.25">
      <c r="A50" s="71">
        <v>967</v>
      </c>
      <c r="B50" s="71">
        <v>967</v>
      </c>
      <c r="C50" s="68">
        <v>1.9</v>
      </c>
      <c r="D50" s="68">
        <v>274.93</v>
      </c>
      <c r="E50" s="68">
        <v>212.15</v>
      </c>
      <c r="F50" s="68">
        <v>0</v>
      </c>
      <c r="G50" s="68">
        <f t="shared" si="13"/>
        <v>60.958333333333336</v>
      </c>
      <c r="H50" s="68">
        <v>0</v>
      </c>
      <c r="I50" s="68">
        <f t="shared" si="14"/>
        <v>60.958333333333336</v>
      </c>
      <c r="J50" s="72">
        <f t="shared" si="23"/>
        <v>0</v>
      </c>
      <c r="K50" s="72">
        <f t="shared" si="24"/>
        <v>-1</v>
      </c>
      <c r="L50" s="72">
        <f t="shared" si="25"/>
        <v>0</v>
      </c>
      <c r="M50" s="72">
        <f t="shared" ca="1" si="15"/>
        <v>0</v>
      </c>
      <c r="N50" s="26"/>
      <c r="O50" s="26"/>
      <c r="P50" s="25"/>
      <c r="Q50" s="25"/>
      <c r="T50" s="22">
        <v>0</v>
      </c>
      <c r="U50" s="74">
        <f t="shared" si="16"/>
        <v>-967</v>
      </c>
      <c r="V50" s="70">
        <f t="shared" si="17"/>
        <v>-967</v>
      </c>
      <c r="W50" s="70"/>
      <c r="X50" s="70">
        <f t="shared" si="18"/>
        <v>1062.9695761644984</v>
      </c>
      <c r="Y50" s="70">
        <f t="shared" si="19"/>
        <v>95.969576164498449</v>
      </c>
      <c r="Z50" s="70">
        <f t="shared" si="20"/>
        <v>96</v>
      </c>
      <c r="AA50" s="24">
        <f t="shared" si="21"/>
        <v>96</v>
      </c>
      <c r="AB50" s="67">
        <f t="shared" si="22"/>
        <v>1063</v>
      </c>
    </row>
    <row r="51" spans="1:28" ht="15" customHeight="1" x14ac:dyDescent="0.25">
      <c r="A51" s="71">
        <v>778</v>
      </c>
      <c r="B51" s="71">
        <v>778</v>
      </c>
      <c r="C51" s="68">
        <v>2.4700000000000002</v>
      </c>
      <c r="D51" s="68">
        <v>274.93</v>
      </c>
      <c r="E51" s="68">
        <v>211.97</v>
      </c>
      <c r="F51" s="68">
        <v>0</v>
      </c>
      <c r="G51" s="68">
        <f t="shared" si="13"/>
        <v>66.08</v>
      </c>
      <c r="H51" s="68">
        <v>0</v>
      </c>
      <c r="I51" s="68">
        <f t="shared" si="14"/>
        <v>66.08</v>
      </c>
      <c r="J51" s="72">
        <f t="shared" si="23"/>
        <v>0</v>
      </c>
      <c r="K51" s="72">
        <f t="shared" si="24"/>
        <v>-1</v>
      </c>
      <c r="L51" s="72">
        <f t="shared" si="25"/>
        <v>0</v>
      </c>
      <c r="M51" s="72">
        <f t="shared" ca="1" si="15"/>
        <v>0</v>
      </c>
      <c r="N51" s="26"/>
      <c r="O51" s="26"/>
      <c r="P51" s="25"/>
      <c r="Q51" s="25"/>
      <c r="T51" s="22">
        <v>0</v>
      </c>
      <c r="U51" s="74">
        <f t="shared" si="16"/>
        <v>-778</v>
      </c>
      <c r="V51" s="70">
        <f t="shared" si="17"/>
        <v>-778</v>
      </c>
      <c r="W51" s="70"/>
      <c r="X51" s="70">
        <f t="shared" si="18"/>
        <v>855.21233738984472</v>
      </c>
      <c r="Y51" s="70">
        <f t="shared" si="19"/>
        <v>77.21233738984472</v>
      </c>
      <c r="Z51" s="70">
        <f t="shared" si="20"/>
        <v>77</v>
      </c>
      <c r="AA51" s="24">
        <f t="shared" si="21"/>
        <v>77</v>
      </c>
      <c r="AB51" s="67">
        <f t="shared" si="22"/>
        <v>855</v>
      </c>
    </row>
    <row r="52" spans="1:28" ht="15" customHeight="1" x14ac:dyDescent="0.25">
      <c r="A52" s="71">
        <v>589</v>
      </c>
      <c r="B52" s="71">
        <v>670</v>
      </c>
      <c r="C52" s="68">
        <v>3.04</v>
      </c>
      <c r="D52" s="68">
        <v>274.92</v>
      </c>
      <c r="E52" s="68">
        <v>211.83</v>
      </c>
      <c r="F52" s="68">
        <v>0</v>
      </c>
      <c r="G52" s="68">
        <f t="shared" si="13"/>
        <v>70.807692307692307</v>
      </c>
      <c r="H52" s="68">
        <v>0</v>
      </c>
      <c r="I52" s="68">
        <f t="shared" si="14"/>
        <v>67.692307692307693</v>
      </c>
      <c r="J52" s="72">
        <f t="shared" si="23"/>
        <v>0</v>
      </c>
      <c r="K52" s="72">
        <f t="shared" si="24"/>
        <v>-1</v>
      </c>
      <c r="L52" s="72">
        <f t="shared" si="25"/>
        <v>0</v>
      </c>
      <c r="M52" s="72">
        <f t="shared" ca="1" si="15"/>
        <v>1</v>
      </c>
      <c r="N52" s="26"/>
      <c r="O52" s="26"/>
      <c r="P52" s="25"/>
      <c r="Q52" s="25"/>
      <c r="T52" s="22">
        <v>0</v>
      </c>
      <c r="U52" s="74">
        <f t="shared" si="16"/>
        <v>-670</v>
      </c>
      <c r="V52" s="70">
        <f t="shared" si="17"/>
        <v>-670</v>
      </c>
      <c r="W52" s="70"/>
      <c r="X52" s="70">
        <f t="shared" si="18"/>
        <v>736.49391523289967</v>
      </c>
      <c r="Y52" s="70">
        <f t="shared" si="19"/>
        <v>66.493915232899667</v>
      </c>
      <c r="Z52" s="70">
        <f t="shared" si="20"/>
        <v>66</v>
      </c>
      <c r="AA52" s="24">
        <f t="shared" si="21"/>
        <v>66</v>
      </c>
      <c r="AB52" s="67">
        <f t="shared" si="22"/>
        <v>736</v>
      </c>
    </row>
    <row r="53" spans="1:28" ht="15" customHeight="1" x14ac:dyDescent="0.25">
      <c r="A53" s="71">
        <v>399</v>
      </c>
      <c r="B53" s="71">
        <v>670</v>
      </c>
      <c r="C53" s="68">
        <v>3.61</v>
      </c>
      <c r="D53" s="68">
        <v>274.89</v>
      </c>
      <c r="E53" s="68">
        <v>211.83</v>
      </c>
      <c r="F53" s="68">
        <v>0</v>
      </c>
      <c r="G53" s="68">
        <f t="shared" si="13"/>
        <v>75.222222222222229</v>
      </c>
      <c r="H53" s="68">
        <v>0</v>
      </c>
      <c r="I53" s="68">
        <f t="shared" si="14"/>
        <v>65.18518518518519</v>
      </c>
      <c r="J53" s="72">
        <f t="shared" si="23"/>
        <v>1</v>
      </c>
      <c r="K53" s="72">
        <f t="shared" si="24"/>
        <v>1</v>
      </c>
      <c r="L53" s="72">
        <f t="shared" si="25"/>
        <v>0</v>
      </c>
      <c r="M53" s="72">
        <f t="shared" ca="1" si="15"/>
        <v>0</v>
      </c>
      <c r="N53" s="26"/>
      <c r="O53" s="26"/>
      <c r="P53" s="25"/>
      <c r="Q53" s="25"/>
      <c r="T53" s="22">
        <v>0</v>
      </c>
      <c r="U53" s="74">
        <f t="shared" si="16"/>
        <v>-670</v>
      </c>
      <c r="V53" s="70">
        <f t="shared" si="17"/>
        <v>-670</v>
      </c>
      <c r="W53" s="70"/>
      <c r="X53" s="70">
        <f t="shared" si="18"/>
        <v>736.49391523289967</v>
      </c>
      <c r="Y53" s="70">
        <f t="shared" si="19"/>
        <v>66.493915232899667</v>
      </c>
      <c r="Z53" s="70">
        <f t="shared" si="20"/>
        <v>66</v>
      </c>
      <c r="AA53" s="24">
        <f t="shared" si="21"/>
        <v>66</v>
      </c>
      <c r="AB53" s="67">
        <f t="shared" si="22"/>
        <v>736</v>
      </c>
    </row>
    <row r="54" spans="1:28" ht="15" customHeight="1" x14ac:dyDescent="0.25">
      <c r="A54" s="71">
        <v>346</v>
      </c>
      <c r="B54" s="71">
        <v>670</v>
      </c>
      <c r="C54" s="68">
        <v>2.5099999999999998</v>
      </c>
      <c r="D54" s="68">
        <v>274.86</v>
      </c>
      <c r="E54" s="68">
        <v>211.83</v>
      </c>
      <c r="F54" s="68">
        <v>0</v>
      </c>
      <c r="G54" s="68">
        <f t="shared" si="13"/>
        <v>74.428571428571431</v>
      </c>
      <c r="H54" s="68">
        <v>0</v>
      </c>
      <c r="I54" s="68">
        <f t="shared" si="14"/>
        <v>62.857142857142854</v>
      </c>
      <c r="J54" s="72">
        <f t="shared" si="23"/>
        <v>1</v>
      </c>
      <c r="K54" s="72">
        <f t="shared" si="24"/>
        <v>1</v>
      </c>
      <c r="L54" s="72">
        <f t="shared" si="25"/>
        <v>0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-670</v>
      </c>
      <c r="V54" s="70">
        <f t="shared" si="17"/>
        <v>-670</v>
      </c>
      <c r="W54" s="70"/>
      <c r="X54" s="70">
        <f t="shared" si="18"/>
        <v>736.49391523289967</v>
      </c>
      <c r="Y54" s="70">
        <f t="shared" si="19"/>
        <v>66.493915232899667</v>
      </c>
      <c r="Z54" s="70">
        <f t="shared" si="20"/>
        <v>66</v>
      </c>
      <c r="AA54" s="24">
        <f t="shared" si="21"/>
        <v>66</v>
      </c>
      <c r="AB54" s="67">
        <f t="shared" si="22"/>
        <v>736</v>
      </c>
    </row>
    <row r="55" spans="1:28" ht="15" customHeight="1" x14ac:dyDescent="0.25">
      <c r="A55" s="71">
        <v>293</v>
      </c>
      <c r="B55" s="71">
        <v>670</v>
      </c>
      <c r="C55" s="68">
        <v>1.41</v>
      </c>
      <c r="D55" s="68">
        <v>274.82</v>
      </c>
      <c r="E55" s="68">
        <v>211.83</v>
      </c>
      <c r="F55" s="68">
        <v>0</v>
      </c>
      <c r="G55" s="68">
        <f t="shared" si="13"/>
        <v>73.689655172413794</v>
      </c>
      <c r="H55" s="68">
        <v>0</v>
      </c>
      <c r="I55" s="68">
        <f t="shared" si="14"/>
        <v>60.689655172413794</v>
      </c>
      <c r="J55" s="72">
        <f t="shared" si="23"/>
        <v>1</v>
      </c>
      <c r="K55" s="72">
        <f t="shared" si="24"/>
        <v>1</v>
      </c>
      <c r="L55" s="72">
        <f t="shared" si="25"/>
        <v>0</v>
      </c>
      <c r="M55" s="72">
        <f t="shared" ca="1" si="15"/>
        <v>0</v>
      </c>
      <c r="N55" s="26"/>
      <c r="O55" s="26"/>
      <c r="P55" s="25"/>
      <c r="Q55" s="25"/>
      <c r="T55" s="22">
        <v>0</v>
      </c>
      <c r="U55" s="74">
        <f t="shared" si="16"/>
        <v>-670</v>
      </c>
      <c r="V55" s="70">
        <f t="shared" si="17"/>
        <v>-670</v>
      </c>
      <c r="W55" s="70"/>
      <c r="X55" s="70">
        <f t="shared" si="18"/>
        <v>736.49391523289967</v>
      </c>
      <c r="Y55" s="70">
        <f t="shared" si="19"/>
        <v>66.493915232899667</v>
      </c>
      <c r="Z55" s="70">
        <f t="shared" si="20"/>
        <v>66</v>
      </c>
      <c r="AA55" s="24">
        <f t="shared" si="21"/>
        <v>66</v>
      </c>
      <c r="AB55" s="67">
        <f t="shared" si="22"/>
        <v>736</v>
      </c>
    </row>
    <row r="56" spans="1:28" ht="15" customHeight="1" x14ac:dyDescent="0.25">
      <c r="A56" s="71">
        <v>240</v>
      </c>
      <c r="B56" s="71">
        <v>670</v>
      </c>
      <c r="C56" s="68">
        <v>0.32</v>
      </c>
      <c r="D56" s="68">
        <v>274.77999999999997</v>
      </c>
      <c r="E56" s="68">
        <v>211.83</v>
      </c>
      <c r="F56" s="68">
        <v>0</v>
      </c>
      <c r="G56" s="68">
        <f t="shared" si="13"/>
        <v>73</v>
      </c>
      <c r="H56" s="68">
        <v>0</v>
      </c>
      <c r="I56" s="68">
        <f t="shared" si="14"/>
        <v>58.666666666666664</v>
      </c>
      <c r="J56" s="72">
        <f t="shared" si="23"/>
        <v>1</v>
      </c>
      <c r="K56" s="72">
        <f t="shared" si="24"/>
        <v>1</v>
      </c>
      <c r="L56" s="72">
        <f t="shared" si="25"/>
        <v>0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-670</v>
      </c>
      <c r="V56" s="70">
        <f t="shared" si="17"/>
        <v>-670</v>
      </c>
      <c r="W56" s="70"/>
      <c r="X56" s="70">
        <f t="shared" si="18"/>
        <v>736.49391523289967</v>
      </c>
      <c r="Y56" s="70">
        <f t="shared" si="19"/>
        <v>66.493915232899667</v>
      </c>
      <c r="Z56" s="70">
        <f t="shared" si="20"/>
        <v>66</v>
      </c>
      <c r="AA56" s="24">
        <f t="shared" si="21"/>
        <v>66</v>
      </c>
      <c r="AB56" s="67">
        <f t="shared" si="22"/>
        <v>736</v>
      </c>
    </row>
    <row r="57" spans="1:28" ht="15" customHeight="1" x14ac:dyDescent="0.25">
      <c r="A57" s="71">
        <v>330</v>
      </c>
      <c r="B57" s="71">
        <v>670</v>
      </c>
      <c r="C57" s="68">
        <v>0.46</v>
      </c>
      <c r="D57" s="68">
        <v>274.74</v>
      </c>
      <c r="E57" s="68">
        <v>211.83</v>
      </c>
      <c r="F57" s="68">
        <v>0</v>
      </c>
      <c r="G57" s="68">
        <f t="shared" si="13"/>
        <v>67.741935483870961</v>
      </c>
      <c r="H57" s="68">
        <v>0</v>
      </c>
      <c r="I57" s="68">
        <f t="shared" si="14"/>
        <v>56.774193548387096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-670</v>
      </c>
      <c r="V57" s="70">
        <f t="shared" si="17"/>
        <v>-670</v>
      </c>
      <c r="W57" s="70"/>
      <c r="X57" s="70">
        <f t="shared" si="18"/>
        <v>736.49391523289967</v>
      </c>
      <c r="Y57" s="70">
        <f t="shared" si="19"/>
        <v>66.493915232899667</v>
      </c>
      <c r="Z57" s="70">
        <f t="shared" si="20"/>
        <v>66</v>
      </c>
      <c r="AA57" s="24">
        <f t="shared" si="21"/>
        <v>66</v>
      </c>
      <c r="AB57" s="67">
        <f t="shared" si="22"/>
        <v>736</v>
      </c>
    </row>
    <row r="58" spans="1:28" ht="15" customHeight="1" x14ac:dyDescent="0.25">
      <c r="A58" s="71">
        <v>421</v>
      </c>
      <c r="B58" s="71">
        <v>670</v>
      </c>
      <c r="C58" s="68">
        <v>0.61</v>
      </c>
      <c r="D58" s="68">
        <v>274.72000000000003</v>
      </c>
      <c r="E58" s="68">
        <v>211.83</v>
      </c>
      <c r="F58" s="68">
        <v>0</v>
      </c>
      <c r="G58" s="68">
        <f t="shared" si="13"/>
        <v>62.78125</v>
      </c>
      <c r="H58" s="68">
        <v>0</v>
      </c>
      <c r="I58" s="68">
        <f t="shared" si="14"/>
        <v>55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25"/>
      <c r="T58" s="22">
        <v>0</v>
      </c>
      <c r="U58" s="74">
        <f t="shared" si="16"/>
        <v>-670</v>
      </c>
      <c r="V58" s="70">
        <f t="shared" si="17"/>
        <v>-670</v>
      </c>
      <c r="W58" s="70"/>
      <c r="X58" s="70">
        <f t="shared" si="18"/>
        <v>736.49391523289967</v>
      </c>
      <c r="Y58" s="70">
        <f t="shared" si="19"/>
        <v>66.493915232899667</v>
      </c>
      <c r="Z58" s="70">
        <f t="shared" si="20"/>
        <v>66</v>
      </c>
      <c r="AA58" s="24">
        <f t="shared" si="21"/>
        <v>66</v>
      </c>
      <c r="AB58" s="67">
        <f t="shared" si="22"/>
        <v>736</v>
      </c>
    </row>
    <row r="59" spans="1:28" ht="15" customHeight="1" x14ac:dyDescent="0.25">
      <c r="A59" s="71">
        <v>511</v>
      </c>
      <c r="B59" s="71">
        <v>670</v>
      </c>
      <c r="C59" s="68">
        <v>0.76</v>
      </c>
      <c r="D59" s="68">
        <v>274.7</v>
      </c>
      <c r="E59" s="68">
        <v>211.83</v>
      </c>
      <c r="F59" s="68">
        <v>0</v>
      </c>
      <c r="G59" s="68">
        <f t="shared" si="13"/>
        <v>58.151515151515149</v>
      </c>
      <c r="H59" s="68">
        <v>0</v>
      </c>
      <c r="I59" s="68">
        <f t="shared" si="14"/>
        <v>53.333333333333336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25"/>
      <c r="T59" s="22">
        <v>0</v>
      </c>
      <c r="U59" s="74">
        <f t="shared" si="16"/>
        <v>-670</v>
      </c>
      <c r="V59" s="70">
        <f t="shared" si="17"/>
        <v>-670</v>
      </c>
      <c r="W59" s="70"/>
      <c r="X59" s="70">
        <f t="shared" si="18"/>
        <v>736.49391523289967</v>
      </c>
      <c r="Y59" s="70">
        <f t="shared" si="19"/>
        <v>66.493915232899667</v>
      </c>
      <c r="Z59" s="70">
        <f t="shared" si="20"/>
        <v>66</v>
      </c>
      <c r="AA59" s="24">
        <f t="shared" si="21"/>
        <v>66</v>
      </c>
      <c r="AB59" s="67">
        <f t="shared" si="22"/>
        <v>736</v>
      </c>
    </row>
    <row r="60" spans="1:28" ht="15" customHeight="1" x14ac:dyDescent="0.25">
      <c r="A60" s="71">
        <v>498</v>
      </c>
      <c r="B60" s="71">
        <v>670</v>
      </c>
      <c r="C60" s="68">
        <v>2.29</v>
      </c>
      <c r="D60" s="68">
        <v>274.68</v>
      </c>
      <c r="E60" s="68">
        <v>211.83</v>
      </c>
      <c r="F60" s="68">
        <v>0</v>
      </c>
      <c r="G60" s="68">
        <f t="shared" si="13"/>
        <v>56.823529411764703</v>
      </c>
      <c r="H60" s="68">
        <v>0</v>
      </c>
      <c r="I60" s="68">
        <f t="shared" si="14"/>
        <v>51.764705882352942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25"/>
      <c r="T60" s="22">
        <v>0</v>
      </c>
      <c r="U60" s="74">
        <f t="shared" si="16"/>
        <v>-670</v>
      </c>
      <c r="V60" s="70">
        <f t="shared" si="17"/>
        <v>-670</v>
      </c>
      <c r="W60" s="70"/>
      <c r="X60" s="70">
        <f t="shared" si="18"/>
        <v>736.49391523289967</v>
      </c>
      <c r="Y60" s="70">
        <f t="shared" si="19"/>
        <v>66.493915232899667</v>
      </c>
      <c r="Z60" s="70">
        <f t="shared" si="20"/>
        <v>66</v>
      </c>
      <c r="AA60" s="24">
        <f t="shared" si="21"/>
        <v>66</v>
      </c>
      <c r="AB60" s="67">
        <f t="shared" si="22"/>
        <v>736</v>
      </c>
    </row>
    <row r="61" spans="1:28" ht="15" customHeight="1" x14ac:dyDescent="0.25">
      <c r="A61" s="71">
        <v>486</v>
      </c>
      <c r="B61" s="71">
        <v>670</v>
      </c>
      <c r="C61" s="68">
        <v>3.82</v>
      </c>
      <c r="D61" s="68">
        <v>274.66000000000003</v>
      </c>
      <c r="E61" s="68">
        <v>211.83</v>
      </c>
      <c r="F61" s="68">
        <v>0</v>
      </c>
      <c r="G61" s="68">
        <f t="shared" si="13"/>
        <v>55.542857142857144</v>
      </c>
      <c r="H61" s="68">
        <v>0</v>
      </c>
      <c r="I61" s="68">
        <f t="shared" si="14"/>
        <v>50.285714285714285</v>
      </c>
      <c r="J61" s="72">
        <f t="shared" si="23"/>
        <v>0</v>
      </c>
      <c r="K61" s="72">
        <f t="shared" si="24"/>
        <v>-1</v>
      </c>
      <c r="L61" s="72">
        <f t="shared" si="25"/>
        <v>0</v>
      </c>
      <c r="M61" s="72">
        <f t="shared" ca="1" si="15"/>
        <v>0</v>
      </c>
      <c r="N61" s="26"/>
      <c r="O61" s="26"/>
      <c r="P61" s="25"/>
      <c r="Q61" s="25"/>
      <c r="T61" s="22">
        <v>0</v>
      </c>
      <c r="U61" s="74">
        <f t="shared" si="16"/>
        <v>-670</v>
      </c>
      <c r="V61" s="70">
        <f t="shared" si="17"/>
        <v>-670</v>
      </c>
      <c r="W61" s="70"/>
      <c r="X61" s="70">
        <f t="shared" si="18"/>
        <v>736.49391523289967</v>
      </c>
      <c r="Y61" s="70">
        <f t="shared" si="19"/>
        <v>66.493915232899667</v>
      </c>
      <c r="Z61" s="70">
        <f t="shared" si="20"/>
        <v>66</v>
      </c>
      <c r="AA61" s="24">
        <f t="shared" si="21"/>
        <v>66</v>
      </c>
      <c r="AB61" s="67">
        <f t="shared" si="22"/>
        <v>736</v>
      </c>
    </row>
    <row r="62" spans="1:28" ht="15" customHeight="1" x14ac:dyDescent="0.25">
      <c r="A62" s="71">
        <v>473</v>
      </c>
      <c r="B62" s="71">
        <v>670</v>
      </c>
      <c r="C62" s="68">
        <v>5.35</v>
      </c>
      <c r="D62" s="68">
        <v>274.64</v>
      </c>
      <c r="E62" s="68">
        <v>211.83</v>
      </c>
      <c r="F62" s="68">
        <v>0</v>
      </c>
      <c r="G62" s="68">
        <f t="shared" si="13"/>
        <v>54.361111111111114</v>
      </c>
      <c r="H62" s="68">
        <v>0</v>
      </c>
      <c r="I62" s="68">
        <f t="shared" si="14"/>
        <v>48.888888888888886</v>
      </c>
      <c r="J62" s="72">
        <f t="shared" si="23"/>
        <v>0</v>
      </c>
      <c r="K62" s="72">
        <f t="shared" si="24"/>
        <v>-1</v>
      </c>
      <c r="L62" s="72">
        <f t="shared" si="25"/>
        <v>0</v>
      </c>
      <c r="M62" s="72">
        <f t="shared" ca="1" si="15"/>
        <v>1</v>
      </c>
      <c r="N62" s="26"/>
      <c r="O62" s="26"/>
      <c r="P62" s="25"/>
      <c r="Q62" s="25"/>
      <c r="T62" s="22">
        <v>0</v>
      </c>
      <c r="U62" s="74">
        <f t="shared" si="16"/>
        <v>-670</v>
      </c>
      <c r="V62" s="70">
        <f t="shared" si="17"/>
        <v>-670</v>
      </c>
      <c r="W62" s="70"/>
      <c r="X62" s="70">
        <f t="shared" si="18"/>
        <v>736.49391523289967</v>
      </c>
      <c r="Y62" s="70">
        <f t="shared" si="19"/>
        <v>66.493915232899667</v>
      </c>
      <c r="Z62" s="70">
        <f t="shared" si="20"/>
        <v>66</v>
      </c>
      <c r="AA62" s="24">
        <f t="shared" si="21"/>
        <v>66</v>
      </c>
      <c r="AB62" s="67">
        <f t="shared" si="22"/>
        <v>736</v>
      </c>
    </row>
    <row r="63" spans="1:28" ht="15" customHeight="1" x14ac:dyDescent="0.25">
      <c r="A63" s="71"/>
      <c r="B63" s="71"/>
      <c r="C63" s="68"/>
      <c r="D63" s="68"/>
      <c r="E63" s="68"/>
      <c r="F63" s="68"/>
      <c r="G63" s="68"/>
      <c r="H63" s="68"/>
      <c r="I63" s="68"/>
      <c r="J63" s="72"/>
      <c r="K63" s="72"/>
      <c r="L63" s="72"/>
      <c r="M63" s="72"/>
      <c r="N63" s="26"/>
      <c r="O63" s="26"/>
      <c r="P63" s="25"/>
      <c r="Q63" s="25"/>
      <c r="U63" s="74"/>
      <c r="V63" s="70"/>
      <c r="W63" s="70"/>
      <c r="X63" s="70"/>
      <c r="Y63" s="70"/>
      <c r="Z63" s="70"/>
      <c r="AA63" s="24"/>
    </row>
    <row r="64" spans="1:28" ht="15" customHeight="1" x14ac:dyDescent="0.25">
      <c r="A64" s="71"/>
      <c r="B64" s="71"/>
      <c r="C64" s="68"/>
      <c r="D64" s="68"/>
      <c r="E64" s="68"/>
      <c r="F64" s="68"/>
      <c r="G64" s="68"/>
      <c r="H64" s="68"/>
      <c r="I64" s="68"/>
      <c r="J64" s="72"/>
      <c r="K64" s="72"/>
      <c r="L64" s="72"/>
      <c r="M64" s="72"/>
      <c r="N64" s="26"/>
      <c r="O64" s="26"/>
      <c r="P64" s="25"/>
      <c r="Q64" s="25"/>
      <c r="U64" s="74"/>
      <c r="V64" s="70"/>
      <c r="W64" s="70"/>
      <c r="X64" s="70"/>
      <c r="Y64" s="70"/>
      <c r="Z64" s="70"/>
      <c r="AA64" s="24"/>
    </row>
    <row r="65" spans="1:27" ht="15" customHeight="1" x14ac:dyDescent="0.25">
      <c r="A65" s="71"/>
      <c r="B65" s="71"/>
      <c r="C65" s="68"/>
      <c r="D65" s="68"/>
      <c r="E65" s="68"/>
      <c r="F65" s="68"/>
      <c r="G65" s="68"/>
      <c r="H65" s="68"/>
      <c r="I65" s="68"/>
      <c r="J65" s="72"/>
      <c r="K65" s="72"/>
      <c r="L65" s="72"/>
      <c r="M65" s="72"/>
      <c r="N65" s="26"/>
      <c r="O65" s="26"/>
      <c r="P65" s="25"/>
      <c r="Q65" s="25"/>
      <c r="U65" s="74"/>
      <c r="V65" s="70"/>
      <c r="W65" s="70"/>
      <c r="X65" s="70"/>
      <c r="Y65" s="70"/>
      <c r="Z65" s="70"/>
      <c r="AA65" s="24"/>
    </row>
    <row r="66" spans="1:27" ht="15" customHeight="1" x14ac:dyDescent="0.25">
      <c r="A66" s="71"/>
      <c r="B66" s="71"/>
      <c r="C66" s="68"/>
      <c r="D66" s="68"/>
      <c r="E66" s="68"/>
      <c r="F66" s="68"/>
      <c r="G66" s="68"/>
      <c r="H66" s="68"/>
      <c r="I66" s="68"/>
      <c r="J66" s="72"/>
      <c r="K66" s="72"/>
      <c r="L66" s="72"/>
      <c r="M66" s="72"/>
      <c r="N66" s="26"/>
      <c r="O66" s="26"/>
      <c r="P66" s="25"/>
      <c r="Q66" s="25"/>
      <c r="U66" s="74"/>
      <c r="V66" s="70"/>
      <c r="W66" s="70"/>
      <c r="X66" s="70"/>
      <c r="Y66" s="70"/>
      <c r="Z66" s="70"/>
      <c r="AA66" s="24"/>
    </row>
    <row r="67" spans="1:27" ht="15" customHeight="1" x14ac:dyDescent="0.25">
      <c r="A67" s="71"/>
      <c r="B67" s="71"/>
      <c r="C67" s="68"/>
      <c r="D67" s="68"/>
      <c r="E67" s="68"/>
      <c r="F67" s="68"/>
      <c r="G67" s="68"/>
      <c r="H67" s="68"/>
      <c r="I67" s="68"/>
      <c r="J67" s="72"/>
      <c r="K67" s="72"/>
      <c r="L67" s="72"/>
      <c r="M67" s="72"/>
      <c r="N67" s="26"/>
      <c r="O67" s="26"/>
      <c r="P67" s="25"/>
      <c r="Q67" s="25"/>
      <c r="U67" s="74"/>
      <c r="V67" s="70"/>
      <c r="W67" s="70"/>
      <c r="X67" s="70"/>
      <c r="Y67" s="70"/>
      <c r="Z67" s="70"/>
      <c r="AA67" s="24"/>
    </row>
    <row r="68" spans="1:27" ht="15" customHeight="1" x14ac:dyDescent="0.25">
      <c r="A68" s="71"/>
      <c r="B68" s="71"/>
      <c r="C68" s="68"/>
      <c r="D68" s="68"/>
      <c r="E68" s="68"/>
      <c r="F68" s="68"/>
      <c r="G68" s="68"/>
      <c r="H68" s="68"/>
      <c r="I68" s="68"/>
      <c r="J68" s="72"/>
      <c r="K68" s="72"/>
      <c r="L68" s="72"/>
      <c r="M68" s="72"/>
      <c r="N68" s="26"/>
      <c r="O68" s="26"/>
      <c r="P68" s="25"/>
      <c r="Q68" s="25"/>
      <c r="U68" s="74"/>
      <c r="V68" s="70"/>
      <c r="W68" s="70"/>
      <c r="X68" s="70"/>
      <c r="Y68" s="70"/>
      <c r="Z68" s="70"/>
      <c r="AA68" s="24"/>
    </row>
    <row r="69" spans="1:27" ht="15" customHeight="1" x14ac:dyDescent="0.25">
      <c r="A69" s="71"/>
      <c r="B69" s="71"/>
      <c r="C69" s="68"/>
      <c r="D69" s="68"/>
      <c r="E69" s="68"/>
      <c r="F69" s="68"/>
      <c r="G69" s="68"/>
      <c r="H69" s="68"/>
      <c r="I69" s="68"/>
      <c r="J69" s="72"/>
      <c r="K69" s="72"/>
      <c r="L69" s="72"/>
      <c r="M69" s="72"/>
      <c r="N69" s="26"/>
      <c r="O69" s="26"/>
      <c r="P69" s="25"/>
      <c r="Q69" s="25"/>
      <c r="U69" s="74"/>
      <c r="V69" s="70"/>
      <c r="W69" s="70"/>
      <c r="X69" s="70"/>
      <c r="Y69" s="70"/>
      <c r="Z69" s="70"/>
      <c r="AA69" s="24"/>
    </row>
    <row r="70" spans="1:27" ht="15" customHeight="1" x14ac:dyDescent="0.25">
      <c r="A70" s="71"/>
      <c r="B70" s="71"/>
      <c r="C70" s="68"/>
      <c r="D70" s="68"/>
      <c r="E70" s="68"/>
      <c r="F70" s="68"/>
      <c r="G70" s="68"/>
      <c r="H70" s="68"/>
      <c r="I70" s="68"/>
      <c r="J70" s="72"/>
      <c r="K70" s="72"/>
      <c r="L70" s="72"/>
      <c r="M70" s="72"/>
      <c r="N70" s="26"/>
      <c r="O70" s="26"/>
      <c r="P70" s="25"/>
      <c r="Q70" s="25"/>
      <c r="U70" s="74"/>
      <c r="V70" s="70"/>
      <c r="W70" s="70"/>
      <c r="X70" s="70"/>
      <c r="Y70" s="70"/>
      <c r="Z70" s="70"/>
      <c r="AA70" s="24"/>
    </row>
    <row r="71" spans="1:27" ht="15" customHeight="1" x14ac:dyDescent="0.25">
      <c r="A71" s="71"/>
      <c r="B71" s="71"/>
      <c r="C71" s="68"/>
      <c r="D71" s="68"/>
      <c r="E71" s="68"/>
      <c r="F71" s="68"/>
      <c r="G71" s="68"/>
      <c r="H71" s="68"/>
      <c r="I71" s="68"/>
      <c r="J71" s="72"/>
      <c r="K71" s="72"/>
      <c r="L71" s="72"/>
      <c r="M71" s="72"/>
      <c r="N71" s="26"/>
      <c r="O71" s="26"/>
      <c r="P71" s="25"/>
      <c r="Q71" s="25"/>
      <c r="U71" s="74"/>
      <c r="V71" s="70"/>
      <c r="W71" s="70"/>
      <c r="X71" s="70"/>
      <c r="Y71" s="70"/>
      <c r="Z71" s="70"/>
      <c r="AA71" s="24"/>
    </row>
    <row r="72" spans="1:27" ht="15" customHeight="1" x14ac:dyDescent="0.25">
      <c r="A72" s="71"/>
      <c r="B72" s="71"/>
      <c r="C72" s="68"/>
      <c r="D72" s="68"/>
      <c r="E72" s="68"/>
      <c r="F72" s="68"/>
      <c r="G72" s="68"/>
      <c r="H72" s="68"/>
      <c r="I72" s="68"/>
      <c r="J72" s="72"/>
      <c r="K72" s="72"/>
      <c r="L72" s="72"/>
      <c r="M72" s="72"/>
      <c r="N72" s="26"/>
      <c r="O72" s="26"/>
      <c r="P72" s="25"/>
      <c r="Q72" s="25"/>
      <c r="U72" s="74"/>
      <c r="V72" s="70"/>
      <c r="W72" s="70"/>
      <c r="X72" s="70"/>
      <c r="Y72" s="70"/>
      <c r="Z72" s="70"/>
      <c r="AA72" s="24"/>
    </row>
    <row r="73" spans="1:27" ht="15" customHeight="1" x14ac:dyDescent="0.25">
      <c r="A73" s="71"/>
      <c r="B73" s="71"/>
      <c r="C73" s="68"/>
      <c r="D73" s="68"/>
      <c r="E73" s="68"/>
      <c r="F73" s="68"/>
      <c r="G73" s="68"/>
      <c r="H73" s="68"/>
      <c r="I73" s="68"/>
      <c r="J73" s="72"/>
      <c r="K73" s="72"/>
      <c r="L73" s="72"/>
      <c r="M73" s="72"/>
      <c r="N73" s="26"/>
      <c r="O73" s="26"/>
      <c r="P73" s="25"/>
      <c r="Q73" s="25"/>
      <c r="U73" s="74"/>
      <c r="V73" s="70"/>
      <c r="W73" s="70"/>
      <c r="X73" s="70"/>
      <c r="Y73" s="70"/>
      <c r="Z73" s="70"/>
      <c r="AA73" s="24"/>
    </row>
    <row r="74" spans="1:27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U74" s="74"/>
      <c r="V74" s="70"/>
      <c r="W74" s="70"/>
      <c r="X74" s="70"/>
      <c r="Y74" s="70"/>
      <c r="Z74" s="70"/>
      <c r="AA74" s="24"/>
    </row>
    <row r="75" spans="1:27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U75" s="74"/>
      <c r="V75" s="70"/>
      <c r="W75" s="70"/>
      <c r="X75" s="70"/>
      <c r="Y75" s="70"/>
      <c r="Z75" s="70"/>
      <c r="AA75" s="24"/>
    </row>
    <row r="76" spans="1:27" ht="15" customHeight="1" x14ac:dyDescent="0.25">
      <c r="A76" s="71"/>
      <c r="B76" s="71"/>
      <c r="C76" s="68"/>
      <c r="D76" s="68"/>
      <c r="E76" s="68"/>
      <c r="F76" s="68"/>
      <c r="G76" s="68"/>
      <c r="H76" s="68"/>
      <c r="I76" s="68"/>
      <c r="J76" s="72"/>
      <c r="K76" s="72"/>
      <c r="L76" s="72"/>
      <c r="M76" s="72"/>
      <c r="N76" s="26"/>
      <c r="O76" s="26"/>
      <c r="P76" s="25"/>
      <c r="Q76" s="25"/>
      <c r="U76" s="74"/>
      <c r="V76" s="70"/>
      <c r="W76" s="70"/>
      <c r="X76" s="70"/>
      <c r="Y76" s="70"/>
      <c r="Z76" s="70"/>
      <c r="AA76" s="24"/>
    </row>
    <row r="77" spans="1:27" ht="15" customHeight="1" x14ac:dyDescent="0.25">
      <c r="A77" s="71"/>
      <c r="B77" s="71"/>
      <c r="C77" s="68"/>
      <c r="D77" s="68"/>
      <c r="E77" s="68"/>
      <c r="F77" s="68"/>
      <c r="G77" s="68"/>
      <c r="H77" s="68"/>
      <c r="I77" s="68"/>
      <c r="J77" s="72"/>
      <c r="K77" s="72"/>
      <c r="L77" s="72"/>
      <c r="M77" s="72"/>
      <c r="N77" s="26"/>
      <c r="O77" s="26"/>
      <c r="P77" s="25"/>
      <c r="Q77" s="25"/>
      <c r="U77" s="74"/>
      <c r="V77" s="70"/>
      <c r="W77" s="70"/>
      <c r="X77" s="70"/>
      <c r="Y77" s="70"/>
      <c r="Z77" s="70"/>
      <c r="AA77" s="24"/>
    </row>
    <row r="78" spans="1:27" ht="15" customHeight="1" x14ac:dyDescent="0.25">
      <c r="A78" s="71"/>
      <c r="B78" s="71"/>
      <c r="C78" s="68"/>
      <c r="D78" s="68"/>
      <c r="E78" s="68"/>
      <c r="F78" s="68"/>
      <c r="G78" s="68"/>
      <c r="H78" s="68"/>
      <c r="I78" s="68"/>
      <c r="J78" s="72"/>
      <c r="K78" s="72"/>
      <c r="L78" s="72"/>
      <c r="M78" s="72"/>
      <c r="N78" s="26"/>
      <c r="O78" s="26"/>
      <c r="P78" s="25"/>
      <c r="Q78" s="25"/>
      <c r="U78" s="74"/>
      <c r="V78" s="70"/>
      <c r="W78" s="70"/>
      <c r="X78" s="70"/>
      <c r="Y78" s="70"/>
      <c r="Z78" s="70"/>
      <c r="AA78" s="24"/>
    </row>
    <row r="79" spans="1:27" ht="15" customHeight="1" x14ac:dyDescent="0.25">
      <c r="A79" s="71"/>
      <c r="B79" s="71"/>
      <c r="C79" s="68"/>
      <c r="D79" s="68"/>
      <c r="E79" s="68"/>
      <c r="F79" s="68"/>
      <c r="G79" s="68"/>
      <c r="H79" s="68"/>
      <c r="I79" s="68"/>
      <c r="J79" s="72"/>
      <c r="K79" s="72"/>
      <c r="L79" s="72"/>
      <c r="M79" s="72"/>
      <c r="N79" s="26"/>
      <c r="O79" s="26"/>
      <c r="P79" s="25"/>
      <c r="Q79" s="25"/>
      <c r="U79" s="74"/>
      <c r="V79" s="70"/>
      <c r="W79" s="70"/>
      <c r="X79" s="70"/>
      <c r="Y79" s="70"/>
      <c r="Z79" s="70"/>
      <c r="AA79" s="24"/>
    </row>
    <row r="80" spans="1:27" ht="15" customHeight="1" x14ac:dyDescent="0.25">
      <c r="A80" s="71"/>
      <c r="B80" s="71"/>
      <c r="C80" s="68"/>
      <c r="D80" s="68"/>
      <c r="E80" s="68"/>
      <c r="F80" s="68"/>
      <c r="G80" s="68"/>
      <c r="H80" s="68"/>
      <c r="I80" s="68"/>
      <c r="J80" s="72"/>
      <c r="K80" s="72"/>
      <c r="L80" s="72"/>
      <c r="M80" s="72"/>
      <c r="N80" s="26"/>
      <c r="O80" s="26"/>
      <c r="P80" s="25"/>
      <c r="Q80" s="25"/>
      <c r="U80" s="74"/>
      <c r="V80" s="70"/>
      <c r="W80" s="70"/>
      <c r="X80" s="70"/>
      <c r="Y80" s="70"/>
      <c r="Z80" s="70"/>
      <c r="AA80" s="24"/>
    </row>
    <row r="81" spans="1:27" ht="15" customHeight="1" x14ac:dyDescent="0.25">
      <c r="A81" s="71"/>
      <c r="B81" s="71"/>
      <c r="C81" s="68"/>
      <c r="D81" s="68"/>
      <c r="E81" s="68"/>
      <c r="F81" s="68"/>
      <c r="G81" s="68"/>
      <c r="H81" s="68"/>
      <c r="I81" s="68"/>
      <c r="J81" s="72"/>
      <c r="K81" s="72"/>
      <c r="L81" s="72"/>
      <c r="M81" s="72"/>
      <c r="N81" s="26"/>
      <c r="O81" s="26"/>
      <c r="P81" s="25"/>
      <c r="Q81" s="25"/>
      <c r="U81" s="74"/>
      <c r="V81" s="70"/>
      <c r="W81" s="70"/>
      <c r="X81" s="70"/>
      <c r="Y81" s="70"/>
      <c r="Z81" s="70"/>
      <c r="AA81" s="24"/>
    </row>
    <row r="82" spans="1:27" ht="15" customHeight="1" x14ac:dyDescent="0.25">
      <c r="A82" s="71"/>
      <c r="B82" s="71"/>
      <c r="C82" s="68"/>
      <c r="D82" s="68"/>
      <c r="E82" s="68"/>
      <c r="F82" s="68"/>
      <c r="G82" s="68"/>
      <c r="H82" s="68"/>
      <c r="I82" s="68"/>
      <c r="J82" s="72"/>
      <c r="K82" s="72"/>
      <c r="L82" s="72"/>
      <c r="M82" s="72"/>
      <c r="N82" s="26"/>
      <c r="O82" s="26"/>
      <c r="P82" s="25"/>
      <c r="Q82" s="25"/>
      <c r="U82" s="74"/>
      <c r="V82" s="70"/>
      <c r="W82" s="70"/>
      <c r="X82" s="70"/>
      <c r="Y82" s="70"/>
      <c r="Z82" s="70"/>
      <c r="AA82" s="24"/>
    </row>
    <row r="83" spans="1:27" ht="15" customHeight="1" x14ac:dyDescent="0.25">
      <c r="A83" s="71"/>
      <c r="B83" s="71"/>
      <c r="C83" s="68"/>
      <c r="D83" s="68"/>
      <c r="E83" s="68"/>
      <c r="F83" s="68"/>
      <c r="G83" s="68"/>
      <c r="H83" s="68"/>
      <c r="I83" s="68"/>
      <c r="J83" s="72"/>
      <c r="K83" s="72"/>
      <c r="L83" s="72"/>
      <c r="M83" s="72"/>
      <c r="N83" s="26"/>
      <c r="O83" s="26"/>
      <c r="P83" s="25"/>
      <c r="Q83" s="25"/>
      <c r="U83" s="74"/>
      <c r="V83" s="70"/>
      <c r="W83" s="70"/>
      <c r="X83" s="70"/>
      <c r="Y83" s="70"/>
      <c r="Z83" s="70"/>
      <c r="AA83" s="24"/>
    </row>
    <row r="84" spans="1:27" ht="15" customHeight="1" x14ac:dyDescent="0.25">
      <c r="A84" s="71"/>
      <c r="B84" s="71"/>
      <c r="C84" s="68"/>
      <c r="D84" s="68"/>
      <c r="E84" s="68"/>
      <c r="F84" s="68"/>
      <c r="G84" s="68"/>
      <c r="H84" s="68"/>
      <c r="I84" s="68"/>
      <c r="J84" s="72"/>
      <c r="K84" s="72"/>
      <c r="L84" s="72"/>
      <c r="M84" s="72"/>
      <c r="N84" s="26"/>
      <c r="O84" s="26"/>
      <c r="P84" s="25"/>
      <c r="Q84" s="25"/>
      <c r="U84" s="74"/>
      <c r="V84" s="70"/>
      <c r="W84" s="70"/>
      <c r="X84" s="70"/>
      <c r="Y84" s="70"/>
      <c r="Z84" s="70"/>
      <c r="AA84" s="24"/>
    </row>
    <row r="85" spans="1:27" ht="15" customHeight="1" x14ac:dyDescent="0.25">
      <c r="A85" s="71"/>
      <c r="B85" s="71"/>
      <c r="C85" s="68"/>
      <c r="D85" s="68"/>
      <c r="E85" s="68"/>
      <c r="F85" s="68"/>
      <c r="G85" s="68"/>
      <c r="H85" s="68"/>
      <c r="I85" s="68"/>
      <c r="J85" s="72"/>
      <c r="K85" s="72"/>
      <c r="L85" s="72"/>
      <c r="M85" s="72"/>
      <c r="N85" s="26"/>
      <c r="O85" s="26"/>
      <c r="P85" s="25"/>
      <c r="Q85" s="25"/>
      <c r="U85" s="74"/>
      <c r="V85" s="70"/>
      <c r="W85" s="70"/>
      <c r="X85" s="70"/>
      <c r="Y85" s="70"/>
      <c r="Z85" s="70"/>
      <c r="AA85" s="24"/>
    </row>
    <row r="86" spans="1:27" ht="15" customHeight="1" x14ac:dyDescent="0.25">
      <c r="A86" s="71"/>
      <c r="B86" s="71"/>
      <c r="C86" s="68"/>
      <c r="D86" s="68"/>
      <c r="E86" s="68"/>
      <c r="F86" s="68"/>
      <c r="G86" s="68"/>
      <c r="H86" s="68"/>
      <c r="I86" s="68"/>
      <c r="J86" s="72"/>
      <c r="K86" s="72"/>
      <c r="L86" s="72"/>
      <c r="M86" s="72"/>
      <c r="N86" s="26"/>
      <c r="O86" s="26"/>
      <c r="P86" s="25"/>
      <c r="Q86" s="25"/>
      <c r="U86" s="74"/>
      <c r="V86" s="70"/>
      <c r="W86" s="70"/>
      <c r="X86" s="70"/>
      <c r="Y86" s="70"/>
      <c r="Z86" s="70"/>
      <c r="AA86" s="24"/>
    </row>
    <row r="87" spans="1:27" ht="15" customHeight="1" x14ac:dyDescent="0.25">
      <c r="A87" s="71"/>
      <c r="B87" s="71"/>
      <c r="C87" s="68"/>
      <c r="D87" s="68"/>
      <c r="E87" s="68"/>
      <c r="F87" s="68"/>
      <c r="G87" s="68"/>
      <c r="H87" s="68"/>
      <c r="I87" s="68"/>
      <c r="J87" s="72"/>
      <c r="K87" s="72"/>
      <c r="L87" s="72"/>
      <c r="M87" s="72"/>
      <c r="N87" s="26"/>
      <c r="O87" s="26"/>
      <c r="P87" s="25"/>
      <c r="Q87" s="25"/>
      <c r="U87" s="74"/>
      <c r="V87" s="70"/>
      <c r="W87" s="70"/>
      <c r="X87" s="70"/>
      <c r="Y87" s="70"/>
      <c r="Z87" s="70"/>
      <c r="AA87" s="24"/>
    </row>
    <row r="88" spans="1:27" ht="15" customHeight="1" x14ac:dyDescent="0.25">
      <c r="A88" s="71"/>
      <c r="B88" s="71"/>
      <c r="C88" s="68"/>
      <c r="D88" s="68"/>
      <c r="E88" s="68"/>
      <c r="F88" s="68"/>
      <c r="G88" s="68"/>
      <c r="H88" s="68"/>
      <c r="I88" s="68"/>
      <c r="J88" s="72"/>
      <c r="K88" s="72"/>
      <c r="L88" s="72"/>
      <c r="M88" s="72"/>
      <c r="N88" s="26"/>
      <c r="O88" s="26"/>
      <c r="P88" s="25"/>
      <c r="Q88" s="25"/>
      <c r="U88" s="74"/>
      <c r="V88" s="70"/>
      <c r="W88" s="70"/>
      <c r="X88" s="70"/>
      <c r="Y88" s="70"/>
      <c r="Z88" s="70"/>
      <c r="AA88" s="24"/>
    </row>
    <row r="89" spans="1:27" ht="15" customHeight="1" x14ac:dyDescent="0.25">
      <c r="A89" s="71"/>
      <c r="B89" s="71"/>
      <c r="C89" s="68"/>
      <c r="D89" s="68"/>
      <c r="E89" s="68"/>
      <c r="F89" s="68"/>
      <c r="G89" s="68"/>
      <c r="H89" s="68"/>
      <c r="I89" s="68"/>
      <c r="J89" s="72"/>
      <c r="K89" s="72"/>
      <c r="L89" s="72"/>
      <c r="M89" s="72"/>
      <c r="N89" s="26"/>
      <c r="O89" s="26"/>
      <c r="P89" s="25"/>
      <c r="Q89" s="25"/>
      <c r="U89" s="74"/>
      <c r="V89" s="70"/>
      <c r="W89" s="70"/>
      <c r="X89" s="70"/>
      <c r="Y89" s="70"/>
      <c r="Z89" s="70"/>
      <c r="AA89" s="24"/>
    </row>
    <row r="90" spans="1:27" ht="15" customHeight="1" x14ac:dyDescent="0.25">
      <c r="A90" s="71"/>
      <c r="B90" s="71"/>
      <c r="C90" s="68"/>
      <c r="D90" s="68"/>
      <c r="E90" s="68"/>
      <c r="F90" s="68"/>
      <c r="G90" s="68"/>
      <c r="H90" s="68"/>
      <c r="I90" s="68"/>
      <c r="J90" s="72"/>
      <c r="K90" s="72"/>
      <c r="L90" s="72"/>
      <c r="M90" s="72"/>
      <c r="N90" s="26"/>
      <c r="O90" s="26"/>
      <c r="P90" s="25"/>
      <c r="Q90" s="25"/>
      <c r="U90" s="74"/>
      <c r="V90" s="70"/>
      <c r="W90" s="70"/>
      <c r="X90" s="70"/>
      <c r="Y90" s="70"/>
      <c r="Z90" s="70"/>
      <c r="AA90" s="24"/>
    </row>
    <row r="91" spans="1:27" ht="15" customHeight="1" x14ac:dyDescent="0.25">
      <c r="A91" s="71"/>
      <c r="B91" s="71"/>
      <c r="C91" s="68"/>
      <c r="D91" s="68"/>
      <c r="E91" s="68"/>
      <c r="F91" s="68"/>
      <c r="G91" s="68"/>
      <c r="H91" s="68"/>
      <c r="I91" s="68"/>
      <c r="J91" s="72"/>
      <c r="K91" s="72"/>
      <c r="L91" s="72"/>
      <c r="M91" s="72"/>
      <c r="N91" s="26"/>
      <c r="O91" s="26"/>
      <c r="P91" s="25"/>
      <c r="Q91" s="25"/>
      <c r="U91" s="74"/>
      <c r="V91" s="70"/>
      <c r="W91" s="70"/>
      <c r="X91" s="70"/>
      <c r="Y91" s="70"/>
      <c r="Z91" s="70"/>
      <c r="AA91" s="24"/>
    </row>
    <row r="92" spans="1:27" ht="15" customHeight="1" x14ac:dyDescent="0.25">
      <c r="A92" s="71"/>
      <c r="B92" s="71"/>
      <c r="C92" s="68"/>
      <c r="D92" s="68"/>
      <c r="E92" s="68"/>
      <c r="F92" s="68"/>
      <c r="G92" s="68"/>
      <c r="H92" s="68"/>
      <c r="I92" s="68"/>
      <c r="J92" s="72"/>
      <c r="K92" s="72"/>
      <c r="L92" s="72"/>
      <c r="M92" s="72"/>
      <c r="N92" s="26"/>
      <c r="O92" s="26"/>
      <c r="P92" s="25"/>
      <c r="Q92" s="25"/>
      <c r="U92" s="74"/>
      <c r="V92" s="70"/>
      <c r="W92" s="70"/>
      <c r="X92" s="70"/>
      <c r="Y92" s="70"/>
      <c r="Z92" s="70"/>
      <c r="AA92" s="24"/>
    </row>
    <row r="93" spans="1:27" ht="15" customHeight="1" x14ac:dyDescent="0.25">
      <c r="A93" s="71"/>
      <c r="B93" s="71"/>
      <c r="C93" s="68"/>
      <c r="D93" s="68"/>
      <c r="E93" s="68"/>
      <c r="F93" s="68"/>
      <c r="G93" s="68"/>
      <c r="H93" s="68"/>
      <c r="I93" s="68"/>
      <c r="J93" s="72"/>
      <c r="K93" s="72"/>
      <c r="L93" s="72"/>
      <c r="M93" s="72"/>
      <c r="N93" s="26"/>
      <c r="O93" s="26"/>
      <c r="P93" s="25"/>
      <c r="Q93" s="25"/>
      <c r="U93" s="74"/>
      <c r="V93" s="70"/>
      <c r="W93" s="70"/>
      <c r="X93" s="70"/>
      <c r="Y93" s="70"/>
      <c r="Z93" s="70"/>
      <c r="AA93" s="24"/>
    </row>
    <row r="94" spans="1:27" ht="15" customHeight="1" x14ac:dyDescent="0.25">
      <c r="A94" s="71"/>
      <c r="B94" s="71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N94" s="26"/>
      <c r="O94" s="26"/>
      <c r="P94" s="25"/>
      <c r="Q94" s="25"/>
      <c r="U94" s="74"/>
      <c r="V94" s="70"/>
      <c r="W94" s="70"/>
      <c r="X94" s="70"/>
      <c r="Y94" s="70"/>
      <c r="Z94" s="70"/>
      <c r="AA94" s="24"/>
    </row>
    <row r="95" spans="1:27" ht="15" customHeight="1" x14ac:dyDescent="0.25">
      <c r="A95" s="71"/>
      <c r="B95" s="71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N95" s="26"/>
      <c r="O95" s="26"/>
      <c r="P95" s="25"/>
      <c r="Q95" s="25"/>
      <c r="U95" s="74"/>
      <c r="V95" s="70"/>
      <c r="W95" s="70"/>
      <c r="X95" s="70"/>
      <c r="Y95" s="70"/>
      <c r="Z95" s="70"/>
      <c r="AA95" s="24"/>
    </row>
    <row r="96" spans="1:27" ht="15" customHeight="1" x14ac:dyDescent="0.25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N96" s="26"/>
      <c r="O96" s="26"/>
      <c r="P96" s="25"/>
      <c r="Q96" s="25"/>
      <c r="U96" s="74"/>
      <c r="V96" s="70"/>
      <c r="W96" s="70"/>
      <c r="X96" s="70"/>
      <c r="Y96" s="70"/>
      <c r="Z96" s="70"/>
      <c r="AA96" s="24"/>
    </row>
    <row r="97" spans="1:27" ht="15" customHeight="1" x14ac:dyDescent="0.25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N97" s="26"/>
      <c r="O97" s="26"/>
      <c r="P97" s="25"/>
      <c r="Q97" s="25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71"/>
      <c r="B98" s="71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N98" s="26"/>
      <c r="O98" s="26"/>
      <c r="P98" s="25"/>
      <c r="Q98" s="25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6"/>
      <c r="O99" s="26"/>
      <c r="P99" s="25"/>
      <c r="Q99" s="25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71"/>
      <c r="B100" s="71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N100" s="26"/>
      <c r="O100" s="26"/>
      <c r="P100" s="25"/>
      <c r="Q100" s="25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71"/>
      <c r="B101" s="71"/>
      <c r="C101" s="68"/>
      <c r="D101" s="68"/>
      <c r="E101" s="68"/>
      <c r="F101" s="68"/>
      <c r="G101" s="68"/>
      <c r="H101" s="68"/>
      <c r="I101" s="68"/>
      <c r="J101" s="72"/>
      <c r="K101" s="72"/>
      <c r="L101" s="72"/>
      <c r="M101" s="72"/>
      <c r="N101" s="26"/>
      <c r="O101" s="26"/>
      <c r="P101" s="25"/>
      <c r="Q101" s="25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71"/>
      <c r="B102" s="71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N102" s="26"/>
      <c r="O102" s="26"/>
      <c r="P102" s="25"/>
      <c r="Q102" s="25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71"/>
      <c r="B103" s="71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N103" s="26"/>
      <c r="O103" s="26"/>
      <c r="P103" s="25"/>
      <c r="Q103" s="25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71"/>
      <c r="B104" s="71"/>
      <c r="C104" s="68"/>
      <c r="D104" s="68"/>
      <c r="E104" s="68"/>
      <c r="F104" s="68"/>
      <c r="G104" s="68"/>
      <c r="H104" s="68"/>
      <c r="I104" s="68"/>
      <c r="J104" s="72"/>
      <c r="K104" s="72"/>
      <c r="L104" s="72"/>
      <c r="M104" s="72"/>
      <c r="N104" s="26"/>
      <c r="O104" s="26"/>
      <c r="P104" s="25"/>
      <c r="Q104" s="25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71"/>
      <c r="B105" s="71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N105" s="26"/>
      <c r="O105" s="26"/>
      <c r="P105" s="25"/>
      <c r="Q105" s="25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71"/>
      <c r="B106" s="71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N106" s="26"/>
      <c r="O106" s="26"/>
      <c r="P106" s="25"/>
      <c r="Q106" s="25"/>
      <c r="U106" s="74"/>
      <c r="V106" s="70"/>
      <c r="W106" s="70"/>
      <c r="X106" s="70"/>
      <c r="Y106" s="70"/>
      <c r="Z106" s="70"/>
      <c r="AA106" s="24"/>
    </row>
    <row r="107" spans="1:27" ht="15" customHeight="1" x14ac:dyDescent="0.25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6"/>
      <c r="O107" s="26"/>
      <c r="P107" s="25"/>
      <c r="Q107" s="25"/>
      <c r="U107" s="74"/>
      <c r="V107" s="70"/>
      <c r="W107" s="70"/>
      <c r="X107" s="70"/>
      <c r="Y107" s="70"/>
      <c r="Z107" s="70"/>
      <c r="AA107" s="24"/>
    </row>
    <row r="108" spans="1:27" ht="15" customHeight="1" x14ac:dyDescent="0.25">
      <c r="A108" s="71"/>
      <c r="B108" s="71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6"/>
      <c r="O108" s="26"/>
      <c r="P108" s="25"/>
      <c r="Q108" s="25"/>
      <c r="U108" s="74"/>
      <c r="V108" s="70"/>
      <c r="W108" s="70"/>
      <c r="X108" s="70"/>
      <c r="Y108" s="70"/>
      <c r="Z108" s="70"/>
      <c r="AA108" s="24"/>
    </row>
    <row r="109" spans="1:27" ht="15" customHeight="1" x14ac:dyDescent="0.25">
      <c r="A109" s="71"/>
      <c r="B109" s="71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6"/>
      <c r="O109" s="26"/>
      <c r="P109" s="25"/>
      <c r="Q109" s="25"/>
      <c r="U109" s="74"/>
      <c r="V109" s="70"/>
      <c r="W109" s="70"/>
      <c r="X109" s="70"/>
      <c r="Y109" s="70"/>
      <c r="Z109" s="70"/>
      <c r="AA109" s="24"/>
    </row>
    <row r="110" spans="1:27" ht="15" customHeight="1" x14ac:dyDescent="0.25">
      <c r="A110" s="71"/>
      <c r="B110" s="71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6"/>
      <c r="O110" s="26"/>
      <c r="P110" s="25"/>
      <c r="Q110" s="25"/>
      <c r="U110" s="74"/>
      <c r="V110" s="70"/>
      <c r="W110" s="70"/>
      <c r="X110" s="70"/>
      <c r="Y110" s="70"/>
      <c r="Z110" s="70"/>
      <c r="AA110" s="24"/>
    </row>
    <row r="111" spans="1:27" ht="15" customHeight="1" x14ac:dyDescent="0.25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6"/>
      <c r="O111" s="26"/>
      <c r="P111" s="25"/>
      <c r="Q111" s="25"/>
    </row>
    <row r="112" spans="1:27" ht="15" customHeight="1" x14ac:dyDescent="0.25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6"/>
      <c r="O112" s="26"/>
      <c r="P112" s="25"/>
      <c r="Q112" s="25"/>
    </row>
    <row r="113" spans="1:17" ht="15" customHeight="1" x14ac:dyDescent="0.25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6"/>
      <c r="O113" s="26"/>
      <c r="P113" s="25"/>
      <c r="Q113" s="25"/>
    </row>
    <row r="114" spans="1:17" ht="15" customHeight="1" x14ac:dyDescent="0.25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6"/>
      <c r="O114" s="26"/>
      <c r="P114" s="25"/>
      <c r="Q114" s="25"/>
    </row>
    <row r="115" spans="1:17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6"/>
      <c r="O115" s="26"/>
      <c r="P115" s="25"/>
      <c r="Q115" s="25"/>
    </row>
    <row r="116" spans="1:17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6"/>
      <c r="O116" s="26"/>
      <c r="P116" s="25"/>
      <c r="Q116" s="25"/>
    </row>
    <row r="117" spans="1:17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6"/>
      <c r="O117" s="26"/>
      <c r="P117" s="25"/>
      <c r="Q117" s="25"/>
    </row>
    <row r="118" spans="1:17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6"/>
      <c r="O118" s="26"/>
      <c r="P118" s="25"/>
      <c r="Q118" s="25"/>
    </row>
    <row r="119" spans="1:17" ht="15" customHeight="1" x14ac:dyDescent="0.25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6"/>
      <c r="O119" s="26"/>
      <c r="P119" s="25"/>
      <c r="Q119" s="25"/>
    </row>
    <row r="120" spans="1:17" ht="15" customHeight="1" x14ac:dyDescent="0.25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6"/>
      <c r="O120" s="26"/>
      <c r="P120" s="25"/>
      <c r="Q120" s="25"/>
    </row>
    <row r="121" spans="1:17" ht="15" customHeight="1" x14ac:dyDescent="0.25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6"/>
      <c r="O121" s="26"/>
      <c r="P121" s="25"/>
      <c r="Q121" s="25"/>
    </row>
    <row r="122" spans="1:17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6"/>
      <c r="O122" s="26"/>
      <c r="P122" s="25"/>
      <c r="Q122" s="25"/>
    </row>
    <row r="123" spans="1:17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6"/>
      <c r="O123" s="26"/>
      <c r="P123" s="25"/>
      <c r="Q123" s="25"/>
    </row>
    <row r="124" spans="1:17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6"/>
      <c r="O124" s="26"/>
      <c r="P124" s="25"/>
      <c r="Q124" s="25"/>
    </row>
    <row r="125" spans="1:17" ht="15" customHeight="1" x14ac:dyDescent="0.25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6"/>
      <c r="O125" s="26"/>
      <c r="P125" s="25"/>
      <c r="Q125" s="25"/>
    </row>
    <row r="126" spans="1:17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6"/>
      <c r="O126" s="26"/>
      <c r="P126" s="25"/>
      <c r="Q126" s="25"/>
    </row>
    <row r="127" spans="1:17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6"/>
      <c r="O127" s="26"/>
      <c r="P127" s="25"/>
      <c r="Q127" s="25"/>
    </row>
    <row r="128" spans="1:17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6"/>
      <c r="O128" s="26"/>
      <c r="P128" s="25"/>
      <c r="Q128" s="25"/>
    </row>
    <row r="129" spans="1:1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</row>
    <row r="130" spans="1:1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</row>
    <row r="131" spans="1:1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</row>
    <row r="132" spans="1:1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</row>
    <row r="133" spans="1:1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</row>
    <row r="134" spans="1:1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</row>
    <row r="135" spans="1:1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</row>
    <row r="136" spans="1:1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</row>
    <row r="137" spans="1:17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</row>
    <row r="138" spans="1:1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</row>
    <row r="139" spans="1:1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</row>
    <row r="140" spans="1:17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</row>
    <row r="141" spans="1:17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</row>
    <row r="142" spans="1:17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</row>
    <row r="143" spans="1:17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</row>
    <row r="144" spans="1:17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6"/>
      <c r="O144" s="26"/>
      <c r="P144" s="25"/>
      <c r="Q144" s="25"/>
    </row>
    <row r="145" spans="1:1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6"/>
      <c r="O145" s="26"/>
      <c r="P145" s="25"/>
      <c r="Q145" s="25"/>
    </row>
    <row r="146" spans="1:1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6"/>
      <c r="O146" s="26"/>
      <c r="P146" s="25"/>
      <c r="Q146" s="25"/>
    </row>
    <row r="147" spans="1:1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6"/>
      <c r="O147" s="26"/>
      <c r="P147" s="25"/>
      <c r="Q147" s="25"/>
    </row>
    <row r="148" spans="1:1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6"/>
      <c r="O148" s="26"/>
      <c r="P148" s="25"/>
      <c r="Q148" s="25"/>
    </row>
    <row r="149" spans="1:1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6"/>
      <c r="O149" s="26"/>
      <c r="P149" s="25"/>
      <c r="Q149" s="25"/>
    </row>
    <row r="150" spans="1:17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6"/>
      <c r="O150" s="26"/>
      <c r="P150" s="25"/>
      <c r="Q150" s="25"/>
    </row>
    <row r="151" spans="1:17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6"/>
      <c r="O151" s="26"/>
      <c r="P151" s="25"/>
      <c r="Q151" s="25"/>
    </row>
    <row r="152" spans="1:17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6"/>
      <c r="O152" s="26"/>
      <c r="P152" s="25"/>
      <c r="Q152" s="25"/>
    </row>
    <row r="153" spans="1:17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</row>
    <row r="154" spans="1:17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</row>
    <row r="155" spans="1:17" ht="15" customHeight="1" x14ac:dyDescent="0.25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</row>
    <row r="156" spans="1:17" ht="15" customHeight="1" x14ac:dyDescent="0.25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</row>
    <row r="157" spans="1:17" ht="15" customHeight="1" x14ac:dyDescent="0.25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N157" s="26"/>
      <c r="O157" s="26"/>
      <c r="P157" s="25"/>
      <c r="Q157" s="25"/>
    </row>
  </sheetData>
  <phoneticPr fontId="3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5"/>
  <dimension ref="A1:AB273"/>
  <sheetViews>
    <sheetView topLeftCell="K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0.5" style="23" customWidth="1"/>
    <col min="5" max="5" width="18.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3.625" style="23" customWidth="1"/>
    <col min="16" max="16" width="18.25" style="23" customWidth="1"/>
    <col min="17" max="17" width="11.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2.625" style="23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4286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170</v>
      </c>
      <c r="B2" s="71">
        <v>110</v>
      </c>
      <c r="C2" s="68">
        <v>0.06</v>
      </c>
      <c r="D2" s="68">
        <v>257.20999999999998</v>
      </c>
      <c r="E2" s="68">
        <v>210.22</v>
      </c>
      <c r="F2" s="68">
        <f t="shared" ref="F2:F20" si="0">($A$21-A2)/(ROW($A$21)-ROW(A2))</f>
        <v>216.63157894736841</v>
      </c>
      <c r="G2" s="68">
        <v>0</v>
      </c>
      <c r="H2" s="68">
        <f t="shared" ref="H2:H20" si="1">($A$21-B2)/(ROW($A$21)-ROW(B2))</f>
        <v>219.78947368421052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0.01</v>
      </c>
      <c r="P2" s="32" t="s">
        <v>39</v>
      </c>
      <c r="Q2" s="25">
        <f>LARGE(A:A,2)</f>
        <v>4180</v>
      </c>
      <c r="T2" s="22">
        <v>0</v>
      </c>
      <c r="U2" s="74">
        <f t="shared" ref="U2:U33" si="3">T2-B2</f>
        <v>-110</v>
      </c>
      <c r="V2" s="70">
        <f t="shared" ref="V2:V33" si="4">ROUND(U2,0)</f>
        <v>-110</v>
      </c>
      <c r="W2" s="70">
        <v>4766</v>
      </c>
      <c r="X2" s="70">
        <f t="shared" ref="X2:X33" si="5">B2/$W$2*$W$3</f>
        <v>120.9169114561477</v>
      </c>
      <c r="Y2" s="70">
        <f t="shared" ref="Y2:Y33" si="6">X2-B2</f>
        <v>10.916911456147702</v>
      </c>
      <c r="Z2" s="70">
        <f t="shared" ref="Z2:Z33" si="7">ROUND(Y2,0)</f>
        <v>11</v>
      </c>
      <c r="AA2" s="24">
        <f t="shared" ref="AA2:AA33" si="8">IF(V2&gt;=0,V2,Z2)</f>
        <v>11</v>
      </c>
      <c r="AB2" s="67">
        <f t="shared" ref="AB2:AB33" si="9">B2+AA2</f>
        <v>121</v>
      </c>
    </row>
    <row r="3" spans="1:28" ht="15" customHeight="1" x14ac:dyDescent="0.25">
      <c r="A3" s="71">
        <v>94</v>
      </c>
      <c r="B3" s="71">
        <v>110</v>
      </c>
      <c r="C3" s="68">
        <v>2.2200000000000002</v>
      </c>
      <c r="D3" s="68">
        <v>257.20999999999998</v>
      </c>
      <c r="E3" s="68">
        <v>210.22</v>
      </c>
      <c r="F3" s="68">
        <f t="shared" si="0"/>
        <v>232.88888888888889</v>
      </c>
      <c r="G3" s="68">
        <v>0</v>
      </c>
      <c r="H3" s="68">
        <f t="shared" si="1"/>
        <v>232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IF(ABS((B3-B2))&lt;=50,1,IF((B3-B2)*($B$4-$B$2)&gt;=0,1,-1))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72</v>
      </c>
      <c r="P3" s="32" t="s">
        <v>41</v>
      </c>
      <c r="Q3" s="25">
        <f>LARGE(A:A,3)</f>
        <v>4096</v>
      </c>
      <c r="T3" s="22">
        <v>0</v>
      </c>
      <c r="U3" s="74">
        <f t="shared" si="3"/>
        <v>-110</v>
      </c>
      <c r="V3" s="70">
        <f t="shared" si="4"/>
        <v>-110</v>
      </c>
      <c r="W3" s="70">
        <v>5239</v>
      </c>
      <c r="X3" s="70">
        <f t="shared" si="5"/>
        <v>120.9169114561477</v>
      </c>
      <c r="Y3" s="70">
        <f t="shared" si="6"/>
        <v>10.916911456147702</v>
      </c>
      <c r="Z3" s="70">
        <f t="shared" si="7"/>
        <v>11</v>
      </c>
      <c r="AA3" s="24">
        <f t="shared" si="8"/>
        <v>11</v>
      </c>
      <c r="AB3" s="67">
        <f t="shared" si="9"/>
        <v>121</v>
      </c>
    </row>
    <row r="4" spans="1:28" ht="15" customHeight="1" x14ac:dyDescent="0.25">
      <c r="A4" s="71">
        <v>170</v>
      </c>
      <c r="B4" s="71">
        <v>110</v>
      </c>
      <c r="C4" s="68">
        <v>4.5599999999999996</v>
      </c>
      <c r="D4" s="68">
        <v>257.22000000000003</v>
      </c>
      <c r="E4" s="68">
        <v>210.22</v>
      </c>
      <c r="F4" s="68">
        <f t="shared" si="0"/>
        <v>242.11764705882354</v>
      </c>
      <c r="G4" s="68">
        <v>0</v>
      </c>
      <c r="H4" s="68">
        <f t="shared" si="1"/>
        <v>245.64705882352942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4286</v>
      </c>
      <c r="P4" s="32" t="s">
        <v>43</v>
      </c>
      <c r="Q4" s="25">
        <f>LARGE(B:B,1)</f>
        <v>110</v>
      </c>
      <c r="T4" s="22">
        <v>0</v>
      </c>
      <c r="U4" s="74">
        <f t="shared" si="3"/>
        <v>-110</v>
      </c>
      <c r="V4" s="70">
        <f t="shared" si="4"/>
        <v>-110</v>
      </c>
      <c r="W4" s="70"/>
      <c r="X4" s="70">
        <f t="shared" si="5"/>
        <v>120.9169114561477</v>
      </c>
      <c r="Y4" s="70">
        <f t="shared" si="6"/>
        <v>10.916911456147702</v>
      </c>
      <c r="Z4" s="70">
        <f t="shared" si="7"/>
        <v>11</v>
      </c>
      <c r="AA4" s="24">
        <f t="shared" si="8"/>
        <v>11</v>
      </c>
      <c r="AB4" s="67">
        <f t="shared" si="9"/>
        <v>121</v>
      </c>
    </row>
    <row r="5" spans="1:28" ht="15" customHeight="1" x14ac:dyDescent="0.25">
      <c r="A5" s="71">
        <v>132</v>
      </c>
      <c r="B5" s="71">
        <v>110</v>
      </c>
      <c r="C5" s="68">
        <v>8.56</v>
      </c>
      <c r="D5" s="68">
        <v>257.23</v>
      </c>
      <c r="E5" s="68">
        <v>210.22</v>
      </c>
      <c r="F5" s="68">
        <f t="shared" si="0"/>
        <v>259.625</v>
      </c>
      <c r="G5" s="68">
        <v>0</v>
      </c>
      <c r="H5" s="68">
        <f t="shared" si="1"/>
        <v>261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2.92</v>
      </c>
      <c r="P5" s="32" t="s">
        <v>45</v>
      </c>
      <c r="Q5" s="25">
        <f>LARGE(B:B,2)</f>
        <v>110</v>
      </c>
      <c r="T5" s="22">
        <v>0</v>
      </c>
      <c r="U5" s="74">
        <f t="shared" si="3"/>
        <v>-110</v>
      </c>
      <c r="V5" s="70">
        <f t="shared" si="4"/>
        <v>-110</v>
      </c>
      <c r="W5" s="70"/>
      <c r="X5" s="70">
        <f t="shared" si="5"/>
        <v>120.9169114561477</v>
      </c>
      <c r="Y5" s="70">
        <f t="shared" si="6"/>
        <v>10.916911456147702</v>
      </c>
      <c r="Z5" s="70">
        <f t="shared" si="7"/>
        <v>11</v>
      </c>
      <c r="AA5" s="24">
        <f t="shared" si="8"/>
        <v>11</v>
      </c>
      <c r="AB5" s="67">
        <f t="shared" si="9"/>
        <v>121</v>
      </c>
    </row>
    <row r="6" spans="1:28" ht="15" customHeight="1" x14ac:dyDescent="0.25">
      <c r="A6" s="71">
        <v>246</v>
      </c>
      <c r="B6" s="71">
        <v>110</v>
      </c>
      <c r="C6" s="68">
        <v>9.89</v>
      </c>
      <c r="D6" s="68">
        <v>257.26</v>
      </c>
      <c r="E6" s="68">
        <v>210.22</v>
      </c>
      <c r="F6" s="68">
        <f t="shared" si="0"/>
        <v>269.33333333333331</v>
      </c>
      <c r="G6" s="68">
        <v>0</v>
      </c>
      <c r="H6" s="68">
        <f t="shared" si="1"/>
        <v>278.39999999999998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3.46</v>
      </c>
      <c r="P6" s="32" t="s">
        <v>47</v>
      </c>
      <c r="Q6" s="25">
        <f>LARGE(B:B,3)</f>
        <v>110</v>
      </c>
      <c r="T6" s="22">
        <v>0</v>
      </c>
      <c r="U6" s="74">
        <f t="shared" si="3"/>
        <v>-110</v>
      </c>
      <c r="V6" s="70">
        <f t="shared" si="4"/>
        <v>-110</v>
      </c>
      <c r="W6" s="70"/>
      <c r="X6" s="70">
        <f t="shared" si="5"/>
        <v>120.9169114561477</v>
      </c>
      <c r="Y6" s="70">
        <f t="shared" si="6"/>
        <v>10.916911456147702</v>
      </c>
      <c r="Z6" s="70">
        <f t="shared" si="7"/>
        <v>11</v>
      </c>
      <c r="AA6" s="24">
        <f t="shared" si="8"/>
        <v>11</v>
      </c>
      <c r="AB6" s="67">
        <f t="shared" si="9"/>
        <v>121</v>
      </c>
    </row>
    <row r="7" spans="1:28" ht="15" customHeight="1" x14ac:dyDescent="0.25">
      <c r="A7" s="71">
        <v>208</v>
      </c>
      <c r="B7" s="71">
        <v>110</v>
      </c>
      <c r="C7" s="68">
        <v>11.44</v>
      </c>
      <c r="D7" s="68">
        <v>257.27999999999997</v>
      </c>
      <c r="E7" s="68">
        <v>210.22</v>
      </c>
      <c r="F7" s="68">
        <f t="shared" si="0"/>
        <v>291.28571428571428</v>
      </c>
      <c r="G7" s="68">
        <v>0</v>
      </c>
      <c r="H7" s="68">
        <f t="shared" si="1"/>
        <v>298.28571428571428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3.94</v>
      </c>
      <c r="P7" s="25"/>
      <c r="Q7" s="25"/>
      <c r="T7" s="22">
        <v>0</v>
      </c>
      <c r="U7" s="74">
        <f t="shared" si="3"/>
        <v>-110</v>
      </c>
      <c r="V7" s="70">
        <f t="shared" si="4"/>
        <v>-110</v>
      </c>
      <c r="W7" s="70"/>
      <c r="X7" s="70">
        <f t="shared" si="5"/>
        <v>120.9169114561477</v>
      </c>
      <c r="Y7" s="70">
        <f t="shared" si="6"/>
        <v>10.916911456147702</v>
      </c>
      <c r="Z7" s="70">
        <f t="shared" si="7"/>
        <v>11</v>
      </c>
      <c r="AA7" s="24">
        <f t="shared" si="8"/>
        <v>11</v>
      </c>
      <c r="AB7" s="67">
        <f t="shared" si="9"/>
        <v>121</v>
      </c>
    </row>
    <row r="8" spans="1:28" ht="15" customHeight="1" x14ac:dyDescent="0.25">
      <c r="A8" s="71">
        <v>359</v>
      </c>
      <c r="B8" s="71">
        <v>110</v>
      </c>
      <c r="C8" s="68">
        <v>14.72</v>
      </c>
      <c r="D8" s="68">
        <v>257.33</v>
      </c>
      <c r="E8" s="68">
        <v>210.22</v>
      </c>
      <c r="F8" s="68">
        <f t="shared" si="0"/>
        <v>302.07692307692309</v>
      </c>
      <c r="G8" s="68">
        <v>0</v>
      </c>
      <c r="H8" s="68">
        <f t="shared" si="1"/>
        <v>321.23076923076923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-110</v>
      </c>
      <c r="V8" s="70">
        <f t="shared" si="4"/>
        <v>-110</v>
      </c>
      <c r="W8" s="70"/>
      <c r="X8" s="70">
        <f t="shared" si="5"/>
        <v>120.9169114561477</v>
      </c>
      <c r="Y8" s="70">
        <f t="shared" si="6"/>
        <v>10.916911456147702</v>
      </c>
      <c r="Z8" s="70">
        <f t="shared" si="7"/>
        <v>11</v>
      </c>
      <c r="AA8" s="24">
        <f t="shared" si="8"/>
        <v>11</v>
      </c>
      <c r="AB8" s="67">
        <f t="shared" si="9"/>
        <v>121</v>
      </c>
    </row>
    <row r="9" spans="1:28" ht="15" customHeight="1" x14ac:dyDescent="0.25">
      <c r="A9" s="71">
        <v>617</v>
      </c>
      <c r="B9" s="71">
        <v>110</v>
      </c>
      <c r="C9" s="68">
        <v>10</v>
      </c>
      <c r="D9" s="68">
        <v>257.44</v>
      </c>
      <c r="E9" s="68">
        <v>210.22</v>
      </c>
      <c r="F9" s="68">
        <f t="shared" si="0"/>
        <v>305.75</v>
      </c>
      <c r="G9" s="68">
        <v>0</v>
      </c>
      <c r="H9" s="68">
        <f t="shared" si="1"/>
        <v>348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-110</v>
      </c>
      <c r="V9" s="70">
        <f t="shared" si="4"/>
        <v>-110</v>
      </c>
      <c r="W9" s="70"/>
      <c r="X9" s="70">
        <f t="shared" si="5"/>
        <v>120.9169114561477</v>
      </c>
      <c r="Y9" s="70">
        <f t="shared" si="6"/>
        <v>10.916911456147702</v>
      </c>
      <c r="Z9" s="70">
        <f t="shared" si="7"/>
        <v>11</v>
      </c>
      <c r="AA9" s="24">
        <f t="shared" si="8"/>
        <v>11</v>
      </c>
      <c r="AB9" s="67">
        <f t="shared" si="9"/>
        <v>121</v>
      </c>
    </row>
    <row r="10" spans="1:28" ht="15" customHeight="1" x14ac:dyDescent="0.25">
      <c r="A10" s="71">
        <v>692</v>
      </c>
      <c r="B10" s="71">
        <v>110</v>
      </c>
      <c r="C10" s="68">
        <v>6.72</v>
      </c>
      <c r="D10" s="68">
        <v>257.56</v>
      </c>
      <c r="E10" s="68">
        <v>210.22</v>
      </c>
      <c r="F10" s="68">
        <f t="shared" si="0"/>
        <v>326.72727272727275</v>
      </c>
      <c r="G10" s="68">
        <v>0</v>
      </c>
      <c r="H10" s="68">
        <f t="shared" si="1"/>
        <v>379.63636363636363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-110</v>
      </c>
      <c r="V10" s="70">
        <f t="shared" si="4"/>
        <v>-110</v>
      </c>
      <c r="W10" s="70"/>
      <c r="X10" s="70">
        <f t="shared" si="5"/>
        <v>120.9169114561477</v>
      </c>
      <c r="Y10" s="70">
        <f t="shared" si="6"/>
        <v>10.916911456147702</v>
      </c>
      <c r="Z10" s="70">
        <f t="shared" si="7"/>
        <v>11</v>
      </c>
      <c r="AA10" s="24">
        <f t="shared" si="8"/>
        <v>11</v>
      </c>
      <c r="AB10" s="67">
        <f t="shared" si="9"/>
        <v>121</v>
      </c>
    </row>
    <row r="11" spans="1:28" ht="15" customHeight="1" x14ac:dyDescent="0.25">
      <c r="A11" s="71">
        <v>866</v>
      </c>
      <c r="B11" s="71">
        <v>110</v>
      </c>
      <c r="C11" s="68">
        <v>7.72</v>
      </c>
      <c r="D11" s="68">
        <v>257.72000000000003</v>
      </c>
      <c r="E11" s="68">
        <v>210.22</v>
      </c>
      <c r="F11" s="68">
        <f t="shared" si="0"/>
        <v>342</v>
      </c>
      <c r="G11" s="68">
        <v>0</v>
      </c>
      <c r="H11" s="68">
        <f t="shared" si="1"/>
        <v>417.6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257.20999999999998</v>
      </c>
      <c r="R11" s="43"/>
      <c r="S11" s="43"/>
      <c r="T11" s="22">
        <v>0</v>
      </c>
      <c r="U11" s="74">
        <f t="shared" si="3"/>
        <v>-110</v>
      </c>
      <c r="V11" s="70">
        <f t="shared" si="4"/>
        <v>-110</v>
      </c>
      <c r="W11" s="70"/>
      <c r="X11" s="70">
        <f t="shared" si="5"/>
        <v>120.9169114561477</v>
      </c>
      <c r="Y11" s="70">
        <f t="shared" si="6"/>
        <v>10.916911456147702</v>
      </c>
      <c r="Z11" s="70">
        <f t="shared" si="7"/>
        <v>11</v>
      </c>
      <c r="AA11" s="24">
        <f t="shared" si="8"/>
        <v>11</v>
      </c>
      <c r="AB11" s="67">
        <f t="shared" si="9"/>
        <v>121</v>
      </c>
    </row>
    <row r="12" spans="1:28" ht="15" customHeight="1" x14ac:dyDescent="0.25">
      <c r="A12" s="71">
        <v>1035</v>
      </c>
      <c r="B12" s="71">
        <v>100</v>
      </c>
      <c r="C12" s="68">
        <v>6.44</v>
      </c>
      <c r="D12" s="68">
        <v>257.92</v>
      </c>
      <c r="E12" s="68">
        <v>210.13</v>
      </c>
      <c r="F12" s="68">
        <f t="shared" si="0"/>
        <v>361.22222222222223</v>
      </c>
      <c r="G12" s="68">
        <v>0</v>
      </c>
      <c r="H12" s="68">
        <f t="shared" si="1"/>
        <v>465.11111111111109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257.20999999999998</v>
      </c>
      <c r="R12" s="43"/>
      <c r="S12" s="43"/>
      <c r="T12" s="22">
        <v>0</v>
      </c>
      <c r="U12" s="74">
        <f t="shared" si="3"/>
        <v>-100</v>
      </c>
      <c r="V12" s="70">
        <f t="shared" si="4"/>
        <v>-100</v>
      </c>
      <c r="W12" s="70"/>
      <c r="X12" s="70">
        <f t="shared" si="5"/>
        <v>109.92446496013429</v>
      </c>
      <c r="Y12" s="70">
        <f t="shared" si="6"/>
        <v>9.9244649601342871</v>
      </c>
      <c r="Z12" s="70">
        <f t="shared" si="7"/>
        <v>10</v>
      </c>
      <c r="AA12" s="24">
        <f t="shared" si="8"/>
        <v>10</v>
      </c>
      <c r="AB12" s="67">
        <f t="shared" si="9"/>
        <v>110</v>
      </c>
    </row>
    <row r="13" spans="1:28" ht="15" customHeight="1" x14ac:dyDescent="0.25">
      <c r="A13" s="71">
        <v>1413</v>
      </c>
      <c r="B13" s="71">
        <v>100</v>
      </c>
      <c r="C13" s="68">
        <v>9.44</v>
      </c>
      <c r="D13" s="68">
        <v>258.18</v>
      </c>
      <c r="E13" s="68">
        <v>210.13</v>
      </c>
      <c r="F13" s="68">
        <f t="shared" si="0"/>
        <v>359.125</v>
      </c>
      <c r="G13" s="68">
        <v>0</v>
      </c>
      <c r="H13" s="68">
        <f t="shared" si="1"/>
        <v>523.25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-100</v>
      </c>
      <c r="V13" s="70">
        <f t="shared" si="4"/>
        <v>-100</v>
      </c>
      <c r="W13" s="70"/>
      <c r="X13" s="70">
        <f t="shared" si="5"/>
        <v>109.92446496013429</v>
      </c>
      <c r="Y13" s="70">
        <f t="shared" si="6"/>
        <v>9.9244649601342871</v>
      </c>
      <c r="Z13" s="70">
        <f t="shared" si="7"/>
        <v>10</v>
      </c>
      <c r="AA13" s="24">
        <f t="shared" si="8"/>
        <v>10</v>
      </c>
      <c r="AB13" s="67">
        <f t="shared" si="9"/>
        <v>110</v>
      </c>
    </row>
    <row r="14" spans="1:28" ht="15" customHeight="1" x14ac:dyDescent="0.25">
      <c r="A14" s="71">
        <v>1733</v>
      </c>
      <c r="B14" s="71">
        <v>100</v>
      </c>
      <c r="C14" s="68">
        <v>11.11</v>
      </c>
      <c r="D14" s="68">
        <v>258.48</v>
      </c>
      <c r="E14" s="68">
        <v>210.13</v>
      </c>
      <c r="F14" s="68">
        <f t="shared" si="0"/>
        <v>364.71428571428572</v>
      </c>
      <c r="G14" s="68">
        <v>0</v>
      </c>
      <c r="H14" s="68">
        <f t="shared" si="1"/>
        <v>598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110</v>
      </c>
      <c r="R14" s="43"/>
      <c r="S14" s="43"/>
      <c r="T14" s="22">
        <v>0</v>
      </c>
      <c r="U14" s="74">
        <f t="shared" si="3"/>
        <v>-100</v>
      </c>
      <c r="V14" s="70">
        <f t="shared" si="4"/>
        <v>-100</v>
      </c>
      <c r="W14" s="70"/>
      <c r="X14" s="70">
        <f t="shared" si="5"/>
        <v>109.92446496013429</v>
      </c>
      <c r="Y14" s="70">
        <f t="shared" si="6"/>
        <v>9.9244649601342871</v>
      </c>
      <c r="Z14" s="70">
        <f t="shared" si="7"/>
        <v>10</v>
      </c>
      <c r="AA14" s="24">
        <f t="shared" si="8"/>
        <v>10</v>
      </c>
      <c r="AB14" s="67">
        <f t="shared" si="9"/>
        <v>110</v>
      </c>
    </row>
    <row r="15" spans="1:28" ht="15" customHeight="1" x14ac:dyDescent="0.25">
      <c r="A15" s="71">
        <v>2494</v>
      </c>
      <c r="B15" s="71">
        <v>100</v>
      </c>
      <c r="C15" s="68">
        <v>17.22</v>
      </c>
      <c r="D15" s="68">
        <v>258.94</v>
      </c>
      <c r="E15" s="68">
        <v>210.13</v>
      </c>
      <c r="F15" s="68">
        <f t="shared" si="0"/>
        <v>298.66666666666669</v>
      </c>
      <c r="G15" s="68">
        <v>0</v>
      </c>
      <c r="H15" s="68">
        <f t="shared" si="1"/>
        <v>697.66666666666663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72</v>
      </c>
      <c r="P15" s="14" t="s">
        <v>61</v>
      </c>
      <c r="Q15" s="13">
        <f>MAX(D:D)</f>
        <v>270</v>
      </c>
      <c r="R15" s="43">
        <f ca="1">TREND(OFFSET('Z-V'!B1,MATCH(Q15,'Z-V'!A:A,1)-1,,2,1),OFFSET('Z-V'!A1,MATCH(Q15,'Z-V'!A:A,1)-1,,2,1),Q15)</f>
        <v>52500</v>
      </c>
      <c r="S15" s="43"/>
      <c r="T15" s="22">
        <v>0</v>
      </c>
      <c r="U15" s="74">
        <f t="shared" si="3"/>
        <v>-100</v>
      </c>
      <c r="V15" s="70">
        <f t="shared" si="4"/>
        <v>-100</v>
      </c>
      <c r="W15" s="70"/>
      <c r="X15" s="70">
        <f t="shared" si="5"/>
        <v>109.92446496013429</v>
      </c>
      <c r="Y15" s="70">
        <f t="shared" si="6"/>
        <v>9.9244649601342871</v>
      </c>
      <c r="Z15" s="70">
        <f t="shared" si="7"/>
        <v>10</v>
      </c>
      <c r="AA15" s="24">
        <f t="shared" si="8"/>
        <v>10</v>
      </c>
      <c r="AB15" s="67">
        <f t="shared" si="9"/>
        <v>110</v>
      </c>
    </row>
    <row r="16" spans="1:28" ht="15" customHeight="1" x14ac:dyDescent="0.25">
      <c r="A16" s="71">
        <v>3034</v>
      </c>
      <c r="B16" s="71">
        <v>100</v>
      </c>
      <c r="C16" s="68">
        <v>11.78</v>
      </c>
      <c r="D16" s="68">
        <v>259.47000000000003</v>
      </c>
      <c r="E16" s="68">
        <v>210.13</v>
      </c>
      <c r="F16" s="68">
        <f t="shared" si="0"/>
        <v>250.4</v>
      </c>
      <c r="G16" s="68">
        <v>0</v>
      </c>
      <c r="H16" s="68">
        <f t="shared" si="1"/>
        <v>837.2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17.22</v>
      </c>
      <c r="P16" s="14" t="s">
        <v>63</v>
      </c>
      <c r="Q16" s="56">
        <f>D2</f>
        <v>257.20999999999998</v>
      </c>
      <c r="R16" s="43">
        <f ca="1">TREND(OFFSET('Z-V'!B1,MATCH(Q16,'Z-V'!A:A,1)-1,,2,1),OFFSET('Z-V'!A1,MATCH(Q16,'Z-V'!A:A,1)-1,,2,1),Q16)</f>
        <v>22956.999999999942</v>
      </c>
      <c r="S16" s="43"/>
      <c r="T16" s="22">
        <v>0</v>
      </c>
      <c r="U16" s="74">
        <f t="shared" si="3"/>
        <v>-100</v>
      </c>
      <c r="V16" s="70">
        <f t="shared" si="4"/>
        <v>-100</v>
      </c>
      <c r="W16" s="70"/>
      <c r="X16" s="70">
        <f t="shared" si="5"/>
        <v>109.92446496013429</v>
      </c>
      <c r="Y16" s="70">
        <f t="shared" si="6"/>
        <v>9.9244649601342871</v>
      </c>
      <c r="Z16" s="70">
        <f t="shared" si="7"/>
        <v>10</v>
      </c>
      <c r="AA16" s="24">
        <f t="shared" si="8"/>
        <v>10</v>
      </c>
      <c r="AB16" s="67">
        <f t="shared" si="9"/>
        <v>110</v>
      </c>
    </row>
    <row r="17" spans="1:28" ht="15" customHeight="1" x14ac:dyDescent="0.25">
      <c r="A17" s="71">
        <v>3525</v>
      </c>
      <c r="B17" s="71">
        <v>100</v>
      </c>
      <c r="C17" s="68">
        <v>10.33</v>
      </c>
      <c r="D17" s="68">
        <v>260.08</v>
      </c>
      <c r="E17" s="68">
        <v>210.13</v>
      </c>
      <c r="F17" s="68">
        <f t="shared" si="0"/>
        <v>190.25</v>
      </c>
      <c r="G17" s="68">
        <v>0</v>
      </c>
      <c r="H17" s="68">
        <f t="shared" si="1"/>
        <v>1046.5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270</v>
      </c>
      <c r="R17" s="43"/>
      <c r="S17" s="43"/>
      <c r="T17" s="22">
        <v>0</v>
      </c>
      <c r="U17" s="74">
        <f t="shared" si="3"/>
        <v>-100</v>
      </c>
      <c r="V17" s="70">
        <f t="shared" si="4"/>
        <v>-100</v>
      </c>
      <c r="W17" s="70"/>
      <c r="X17" s="70">
        <f t="shared" si="5"/>
        <v>109.92446496013429</v>
      </c>
      <c r="Y17" s="70">
        <f t="shared" si="6"/>
        <v>9.9244649601342871</v>
      </c>
      <c r="Z17" s="70">
        <f t="shared" si="7"/>
        <v>10</v>
      </c>
      <c r="AA17" s="24">
        <f t="shared" si="8"/>
        <v>10</v>
      </c>
      <c r="AB17" s="67">
        <f t="shared" si="9"/>
        <v>110</v>
      </c>
    </row>
    <row r="18" spans="1:28" ht="15" customHeight="1" x14ac:dyDescent="0.2">
      <c r="A18" s="71">
        <v>3646</v>
      </c>
      <c r="B18" s="71">
        <v>100</v>
      </c>
      <c r="C18" s="68">
        <v>10.89</v>
      </c>
      <c r="D18" s="68">
        <v>260.69</v>
      </c>
      <c r="E18" s="68">
        <v>210.13</v>
      </c>
      <c r="F18" s="68">
        <f t="shared" si="0"/>
        <v>213.33333333333334</v>
      </c>
      <c r="G18" s="68">
        <v>0</v>
      </c>
      <c r="H18" s="68">
        <f t="shared" si="1"/>
        <v>1395.3333333333333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110</v>
      </c>
      <c r="R18" s="43"/>
      <c r="S18" s="43"/>
      <c r="T18" s="22">
        <v>0</v>
      </c>
      <c r="U18" s="74">
        <f t="shared" si="3"/>
        <v>-100</v>
      </c>
      <c r="V18" s="70">
        <f t="shared" si="4"/>
        <v>-100</v>
      </c>
      <c r="W18" s="70"/>
      <c r="X18" s="70">
        <f t="shared" si="5"/>
        <v>109.92446496013429</v>
      </c>
      <c r="Y18" s="70">
        <f t="shared" si="6"/>
        <v>9.9244649601342871</v>
      </c>
      <c r="Z18" s="70">
        <f t="shared" si="7"/>
        <v>10</v>
      </c>
      <c r="AA18" s="24">
        <f t="shared" si="8"/>
        <v>10</v>
      </c>
      <c r="AB18" s="67">
        <f t="shared" si="9"/>
        <v>110</v>
      </c>
    </row>
    <row r="19" spans="1:28" ht="15" customHeight="1" x14ac:dyDescent="0.25">
      <c r="A19" s="71">
        <v>4096</v>
      </c>
      <c r="B19" s="71">
        <v>100</v>
      </c>
      <c r="C19" s="68">
        <v>13.83</v>
      </c>
      <c r="D19" s="68">
        <v>261.37</v>
      </c>
      <c r="E19" s="68">
        <v>210.13</v>
      </c>
      <c r="F19" s="68">
        <f t="shared" si="0"/>
        <v>95</v>
      </c>
      <c r="G19" s="68">
        <v>0</v>
      </c>
      <c r="H19" s="68">
        <f t="shared" si="1"/>
        <v>2093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0.98653758770464417</v>
      </c>
      <c r="R19" s="58">
        <f>MAX(AB:AB)</f>
        <v>121</v>
      </c>
      <c r="S19" s="58">
        <f>'Z-V'!P8-R19</f>
        <v>8858</v>
      </c>
      <c r="T19" s="22">
        <v>0</v>
      </c>
      <c r="U19" s="74">
        <f t="shared" si="3"/>
        <v>-100</v>
      </c>
      <c r="V19" s="70">
        <f t="shared" si="4"/>
        <v>-100</v>
      </c>
      <c r="W19" s="70"/>
      <c r="X19" s="70">
        <f t="shared" si="5"/>
        <v>109.92446496013429</v>
      </c>
      <c r="Y19" s="70">
        <f t="shared" si="6"/>
        <v>9.9244649601342871</v>
      </c>
      <c r="Z19" s="70">
        <f t="shared" si="7"/>
        <v>10</v>
      </c>
      <c r="AA19" s="24">
        <f t="shared" si="8"/>
        <v>10</v>
      </c>
      <c r="AB19" s="67">
        <f t="shared" si="9"/>
        <v>110</v>
      </c>
    </row>
    <row r="20" spans="1:28" ht="15" customHeight="1" x14ac:dyDescent="0.25">
      <c r="A20" s="71">
        <v>4180</v>
      </c>
      <c r="B20" s="71">
        <v>100</v>
      </c>
      <c r="C20" s="68">
        <v>8.06</v>
      </c>
      <c r="D20" s="68">
        <v>262.07</v>
      </c>
      <c r="E20" s="68">
        <v>210.13</v>
      </c>
      <c r="F20" s="68">
        <f t="shared" si="0"/>
        <v>106</v>
      </c>
      <c r="G20" s="68">
        <v>0</v>
      </c>
      <c r="H20" s="68">
        <f t="shared" si="1"/>
        <v>4186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0.44814029543754563</v>
      </c>
      <c r="R20" s="43">
        <f ca="1">R15-R16</f>
        <v>29543.000000000058</v>
      </c>
      <c r="S20" s="43">
        <f ca="1">'Z-V'!P9-R20</f>
        <v>23936.999999999942</v>
      </c>
      <c r="T20" s="22">
        <v>0</v>
      </c>
      <c r="U20" s="74">
        <f t="shared" si="3"/>
        <v>-100</v>
      </c>
      <c r="V20" s="70">
        <f t="shared" si="4"/>
        <v>-100</v>
      </c>
      <c r="W20" s="70"/>
      <c r="X20" s="70">
        <f t="shared" si="5"/>
        <v>109.92446496013429</v>
      </c>
      <c r="Y20" s="70">
        <f t="shared" si="6"/>
        <v>9.9244649601342871</v>
      </c>
      <c r="Z20" s="70">
        <f t="shared" si="7"/>
        <v>10</v>
      </c>
      <c r="AA20" s="24">
        <f t="shared" si="8"/>
        <v>10</v>
      </c>
      <c r="AB20" s="67">
        <f t="shared" si="9"/>
        <v>110</v>
      </c>
    </row>
    <row r="21" spans="1:28" ht="15" customHeight="1" x14ac:dyDescent="0.25">
      <c r="A21" s="79">
        <v>4286</v>
      </c>
      <c r="B21" s="71">
        <v>100</v>
      </c>
      <c r="C21" s="68">
        <v>0.5</v>
      </c>
      <c r="D21" s="68">
        <v>262.72000000000003</v>
      </c>
      <c r="E21" s="68">
        <v>210.13</v>
      </c>
      <c r="F21" s="80">
        <v>0</v>
      </c>
      <c r="G21" s="80">
        <v>0</v>
      </c>
      <c r="H21" s="80">
        <v>0</v>
      </c>
      <c r="I21" s="80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0.41629922338967473</v>
      </c>
      <c r="R21" s="43">
        <f>ABS(Q12-Q17)</f>
        <v>12.79000000000002</v>
      </c>
      <c r="S21" s="43">
        <f>'Z-V'!P10-R21</f>
        <v>9.0999999999999801</v>
      </c>
      <c r="T21" s="22">
        <v>0</v>
      </c>
      <c r="U21" s="74">
        <f t="shared" si="3"/>
        <v>-100</v>
      </c>
      <c r="V21" s="70">
        <f t="shared" si="4"/>
        <v>-100</v>
      </c>
      <c r="W21" s="70"/>
      <c r="X21" s="70">
        <f t="shared" si="5"/>
        <v>109.92446496013429</v>
      </c>
      <c r="Y21" s="70">
        <f t="shared" si="6"/>
        <v>9.9244649601342871</v>
      </c>
      <c r="Z21" s="70">
        <f t="shared" si="7"/>
        <v>10</v>
      </c>
      <c r="AA21" s="24">
        <f t="shared" si="8"/>
        <v>10</v>
      </c>
      <c r="AB21" s="67">
        <f t="shared" si="9"/>
        <v>110</v>
      </c>
    </row>
    <row r="22" spans="1:28" ht="15" customHeight="1" x14ac:dyDescent="0.25">
      <c r="A22" s="71">
        <v>3513</v>
      </c>
      <c r="B22" s="71">
        <v>90</v>
      </c>
      <c r="C22" s="68">
        <v>1.17</v>
      </c>
      <c r="D22" s="68">
        <v>263.26</v>
      </c>
      <c r="E22" s="68">
        <v>210.04</v>
      </c>
      <c r="F22" s="68">
        <v>0</v>
      </c>
      <c r="G22" s="68">
        <f t="shared" ref="G22:G53" si="13">($A$21-A22)/(ROW(A22)-ROW($A$21))</f>
        <v>773</v>
      </c>
      <c r="H22" s="68">
        <v>0</v>
      </c>
      <c r="I22" s="68">
        <f t="shared" ref="I22:I53" si="14">($A$21-B22)/(ROW(B22)-ROW($A$21))</f>
        <v>4196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0.64749999999999996</v>
      </c>
      <c r="R22" s="43"/>
      <c r="S22" s="43"/>
      <c r="T22" s="22">
        <v>0</v>
      </c>
      <c r="U22" s="74">
        <f t="shared" si="3"/>
        <v>-90</v>
      </c>
      <c r="V22" s="70">
        <f t="shared" si="4"/>
        <v>-90</v>
      </c>
      <c r="W22" s="70"/>
      <c r="X22" s="70">
        <f t="shared" si="5"/>
        <v>98.932018464120858</v>
      </c>
      <c r="Y22" s="70">
        <f t="shared" si="6"/>
        <v>8.9320184641208584</v>
      </c>
      <c r="Z22" s="70">
        <f t="shared" si="7"/>
        <v>9</v>
      </c>
      <c r="AA22" s="24">
        <f t="shared" si="8"/>
        <v>9</v>
      </c>
      <c r="AB22" s="67">
        <f t="shared" si="9"/>
        <v>99</v>
      </c>
    </row>
    <row r="23" spans="1:28" ht="15" customHeight="1" x14ac:dyDescent="0.25">
      <c r="A23" s="71">
        <v>3588</v>
      </c>
      <c r="B23" s="71">
        <v>90</v>
      </c>
      <c r="C23" s="68">
        <v>0.56000000000000005</v>
      </c>
      <c r="D23" s="68">
        <v>263.81</v>
      </c>
      <c r="E23" s="68">
        <v>210.04</v>
      </c>
      <c r="F23" s="68">
        <v>0</v>
      </c>
      <c r="G23" s="68">
        <f t="shared" si="13"/>
        <v>349</v>
      </c>
      <c r="H23" s="68">
        <v>0</v>
      </c>
      <c r="I23" s="68">
        <f t="shared" si="14"/>
        <v>2098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-90</v>
      </c>
      <c r="V23" s="70">
        <f t="shared" si="4"/>
        <v>-90</v>
      </c>
      <c r="W23" s="70"/>
      <c r="X23" s="70">
        <f t="shared" si="5"/>
        <v>98.932018464120858</v>
      </c>
      <c r="Y23" s="70">
        <f t="shared" si="6"/>
        <v>8.9320184641208584</v>
      </c>
      <c r="Z23" s="70">
        <f t="shared" si="7"/>
        <v>9</v>
      </c>
      <c r="AA23" s="24">
        <f t="shared" si="8"/>
        <v>9</v>
      </c>
      <c r="AB23" s="67">
        <f t="shared" si="9"/>
        <v>99</v>
      </c>
    </row>
    <row r="24" spans="1:28" ht="15" customHeight="1" x14ac:dyDescent="0.25">
      <c r="A24" s="71">
        <v>3386</v>
      </c>
      <c r="B24" s="71">
        <v>90</v>
      </c>
      <c r="C24" s="68">
        <v>0.17</v>
      </c>
      <c r="D24" s="68">
        <v>264.32</v>
      </c>
      <c r="E24" s="68">
        <v>210.04</v>
      </c>
      <c r="F24" s="68">
        <v>0</v>
      </c>
      <c r="G24" s="68">
        <f t="shared" si="13"/>
        <v>300</v>
      </c>
      <c r="H24" s="68">
        <v>0</v>
      </c>
      <c r="I24" s="68">
        <f t="shared" si="14"/>
        <v>1398.6666666666667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-90</v>
      </c>
      <c r="V24" s="70">
        <f t="shared" si="4"/>
        <v>-90</v>
      </c>
      <c r="W24" s="70"/>
      <c r="X24" s="70">
        <f t="shared" si="5"/>
        <v>98.932018464120858</v>
      </c>
      <c r="Y24" s="70">
        <f t="shared" si="6"/>
        <v>8.9320184641208584</v>
      </c>
      <c r="Z24" s="70">
        <f t="shared" si="7"/>
        <v>9</v>
      </c>
      <c r="AA24" s="24">
        <f t="shared" si="8"/>
        <v>9</v>
      </c>
      <c r="AB24" s="67">
        <f t="shared" si="9"/>
        <v>99</v>
      </c>
    </row>
    <row r="25" spans="1:28" ht="15" customHeight="1" x14ac:dyDescent="0.25">
      <c r="A25" s="71">
        <v>3132</v>
      </c>
      <c r="B25" s="71">
        <v>90</v>
      </c>
      <c r="C25" s="68">
        <v>0.61</v>
      </c>
      <c r="D25" s="68">
        <v>264.8</v>
      </c>
      <c r="E25" s="68">
        <v>210.04</v>
      </c>
      <c r="F25" s="68">
        <v>0</v>
      </c>
      <c r="G25" s="68">
        <f t="shared" si="13"/>
        <v>288.5</v>
      </c>
      <c r="H25" s="68">
        <v>0</v>
      </c>
      <c r="I25" s="68">
        <f t="shared" si="14"/>
        <v>1049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0</v>
      </c>
      <c r="U25" s="74">
        <f t="shared" si="3"/>
        <v>-90</v>
      </c>
      <c r="V25" s="70">
        <f t="shared" si="4"/>
        <v>-90</v>
      </c>
      <c r="W25" s="70"/>
      <c r="X25" s="70">
        <f t="shared" si="5"/>
        <v>98.932018464120858</v>
      </c>
      <c r="Y25" s="70">
        <f t="shared" si="6"/>
        <v>8.9320184641208584</v>
      </c>
      <c r="Z25" s="70">
        <f t="shared" si="7"/>
        <v>9</v>
      </c>
      <c r="AA25" s="24">
        <f t="shared" si="8"/>
        <v>9</v>
      </c>
      <c r="AB25" s="67">
        <f t="shared" si="9"/>
        <v>99</v>
      </c>
    </row>
    <row r="26" spans="1:28" ht="15" customHeight="1" x14ac:dyDescent="0.25">
      <c r="A26" s="71">
        <v>3204</v>
      </c>
      <c r="B26" s="71">
        <v>90</v>
      </c>
      <c r="C26" s="68">
        <v>0.67</v>
      </c>
      <c r="D26" s="68">
        <v>265.29000000000002</v>
      </c>
      <c r="E26" s="68">
        <v>210.04</v>
      </c>
      <c r="F26" s="68">
        <v>0</v>
      </c>
      <c r="G26" s="68">
        <f t="shared" si="13"/>
        <v>216.4</v>
      </c>
      <c r="H26" s="68">
        <v>0</v>
      </c>
      <c r="I26" s="68">
        <f t="shared" si="14"/>
        <v>839.2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-90</v>
      </c>
      <c r="V26" s="70">
        <f t="shared" si="4"/>
        <v>-90</v>
      </c>
      <c r="W26" s="70"/>
      <c r="X26" s="70">
        <f t="shared" si="5"/>
        <v>98.932018464120858</v>
      </c>
      <c r="Y26" s="70">
        <f t="shared" si="6"/>
        <v>8.9320184641208584</v>
      </c>
      <c r="Z26" s="70">
        <f t="shared" si="7"/>
        <v>9</v>
      </c>
      <c r="AA26" s="24">
        <f t="shared" si="8"/>
        <v>9</v>
      </c>
      <c r="AB26" s="67">
        <f t="shared" si="9"/>
        <v>99</v>
      </c>
    </row>
    <row r="27" spans="1:28" ht="15" customHeight="1" x14ac:dyDescent="0.25">
      <c r="A27" s="71">
        <v>3134</v>
      </c>
      <c r="B27" s="71">
        <v>80</v>
      </c>
      <c r="C27" s="68">
        <v>0.28000000000000003</v>
      </c>
      <c r="D27" s="68">
        <v>265.76</v>
      </c>
      <c r="E27" s="68">
        <v>209.95</v>
      </c>
      <c r="F27" s="68">
        <v>0</v>
      </c>
      <c r="G27" s="68">
        <f t="shared" si="13"/>
        <v>192</v>
      </c>
      <c r="H27" s="68">
        <v>0</v>
      </c>
      <c r="I27" s="68">
        <f t="shared" si="14"/>
        <v>701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-80</v>
      </c>
      <c r="V27" s="70">
        <f t="shared" si="4"/>
        <v>-80</v>
      </c>
      <c r="W27" s="70"/>
      <c r="X27" s="70">
        <f t="shared" si="5"/>
        <v>87.93957196810743</v>
      </c>
      <c r="Y27" s="70">
        <f t="shared" si="6"/>
        <v>7.9395719681074297</v>
      </c>
      <c r="Z27" s="70">
        <f t="shared" si="7"/>
        <v>8</v>
      </c>
      <c r="AA27" s="24">
        <f t="shared" si="8"/>
        <v>8</v>
      </c>
      <c r="AB27" s="67">
        <f t="shared" si="9"/>
        <v>88</v>
      </c>
    </row>
    <row r="28" spans="1:28" ht="15" customHeight="1" x14ac:dyDescent="0.25">
      <c r="A28" s="71">
        <v>2733</v>
      </c>
      <c r="B28" s="71">
        <v>80</v>
      </c>
      <c r="C28" s="68">
        <v>0.61</v>
      </c>
      <c r="D28" s="68">
        <v>266.17</v>
      </c>
      <c r="E28" s="68">
        <v>209.95</v>
      </c>
      <c r="F28" s="68">
        <v>0</v>
      </c>
      <c r="G28" s="68">
        <f t="shared" si="13"/>
        <v>221.85714285714286</v>
      </c>
      <c r="H28" s="68">
        <v>0</v>
      </c>
      <c r="I28" s="68">
        <f t="shared" si="14"/>
        <v>600.85714285714289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-80</v>
      </c>
      <c r="V28" s="70">
        <f t="shared" si="4"/>
        <v>-80</v>
      </c>
      <c r="W28" s="70"/>
      <c r="X28" s="70">
        <f t="shared" si="5"/>
        <v>87.93957196810743</v>
      </c>
      <c r="Y28" s="70">
        <f t="shared" si="6"/>
        <v>7.9395719681074297</v>
      </c>
      <c r="Z28" s="70">
        <f t="shared" si="7"/>
        <v>8</v>
      </c>
      <c r="AA28" s="24">
        <f t="shared" si="8"/>
        <v>8</v>
      </c>
      <c r="AB28" s="67">
        <f t="shared" si="9"/>
        <v>88</v>
      </c>
    </row>
    <row r="29" spans="1:28" ht="15" customHeight="1" x14ac:dyDescent="0.25">
      <c r="A29" s="71">
        <v>2536</v>
      </c>
      <c r="B29" s="71">
        <v>80</v>
      </c>
      <c r="C29" s="68">
        <v>0.83</v>
      </c>
      <c r="D29" s="68">
        <v>266.54000000000002</v>
      </c>
      <c r="E29" s="68">
        <v>209.95</v>
      </c>
      <c r="F29" s="68">
        <v>0</v>
      </c>
      <c r="G29" s="68">
        <f t="shared" si="13"/>
        <v>218.75</v>
      </c>
      <c r="H29" s="68">
        <v>0</v>
      </c>
      <c r="I29" s="68">
        <f t="shared" si="14"/>
        <v>525.75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0</v>
      </c>
      <c r="U29" s="74">
        <f t="shared" si="3"/>
        <v>-80</v>
      </c>
      <c r="V29" s="70">
        <f t="shared" si="4"/>
        <v>-80</v>
      </c>
      <c r="W29" s="70"/>
      <c r="X29" s="70">
        <f t="shared" si="5"/>
        <v>87.93957196810743</v>
      </c>
      <c r="Y29" s="70">
        <f t="shared" si="6"/>
        <v>7.9395719681074297</v>
      </c>
      <c r="Z29" s="70">
        <f t="shared" si="7"/>
        <v>8</v>
      </c>
      <c r="AA29" s="24">
        <f t="shared" si="8"/>
        <v>8</v>
      </c>
      <c r="AB29" s="67">
        <f t="shared" si="9"/>
        <v>88</v>
      </c>
    </row>
    <row r="30" spans="1:28" ht="15" customHeight="1" x14ac:dyDescent="0.25">
      <c r="A30" s="71">
        <v>2671</v>
      </c>
      <c r="B30" s="71">
        <v>80</v>
      </c>
      <c r="C30" s="68">
        <v>0.83</v>
      </c>
      <c r="D30" s="68">
        <v>266.93</v>
      </c>
      <c r="E30" s="68">
        <v>209.95</v>
      </c>
      <c r="F30" s="68">
        <v>0</v>
      </c>
      <c r="G30" s="68">
        <f t="shared" si="13"/>
        <v>179.44444444444446</v>
      </c>
      <c r="H30" s="68">
        <v>0</v>
      </c>
      <c r="I30" s="68">
        <f t="shared" si="14"/>
        <v>467.33333333333331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-80</v>
      </c>
      <c r="V30" s="70">
        <f t="shared" si="4"/>
        <v>-80</v>
      </c>
      <c r="W30" s="70"/>
      <c r="X30" s="70">
        <f t="shared" si="5"/>
        <v>87.93957196810743</v>
      </c>
      <c r="Y30" s="70">
        <f t="shared" si="6"/>
        <v>7.9395719681074297</v>
      </c>
      <c r="Z30" s="70">
        <f t="shared" si="7"/>
        <v>8</v>
      </c>
      <c r="AA30" s="24">
        <f t="shared" si="8"/>
        <v>8</v>
      </c>
      <c r="AB30" s="67">
        <f t="shared" si="9"/>
        <v>88</v>
      </c>
    </row>
    <row r="31" spans="1:28" ht="15" customHeight="1" x14ac:dyDescent="0.25">
      <c r="A31" s="71">
        <v>2219</v>
      </c>
      <c r="B31" s="71">
        <v>80</v>
      </c>
      <c r="C31" s="68">
        <v>0.22</v>
      </c>
      <c r="D31" s="68">
        <v>267.23</v>
      </c>
      <c r="E31" s="68">
        <v>209.95</v>
      </c>
      <c r="F31" s="68">
        <v>0</v>
      </c>
      <c r="G31" s="68">
        <f t="shared" si="13"/>
        <v>206.7</v>
      </c>
      <c r="H31" s="68">
        <v>0</v>
      </c>
      <c r="I31" s="68">
        <f t="shared" si="14"/>
        <v>420.6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-80</v>
      </c>
      <c r="V31" s="70">
        <f t="shared" si="4"/>
        <v>-80</v>
      </c>
      <c r="W31" s="70"/>
      <c r="X31" s="70">
        <f t="shared" si="5"/>
        <v>87.93957196810743</v>
      </c>
      <c r="Y31" s="70">
        <f t="shared" si="6"/>
        <v>7.9395719681074297</v>
      </c>
      <c r="Z31" s="70">
        <f t="shared" si="7"/>
        <v>8</v>
      </c>
      <c r="AA31" s="24">
        <f t="shared" si="8"/>
        <v>8</v>
      </c>
      <c r="AB31" s="67">
        <f t="shared" si="9"/>
        <v>88</v>
      </c>
    </row>
    <row r="32" spans="1:28" ht="15" customHeight="1" x14ac:dyDescent="0.25">
      <c r="A32" s="71">
        <v>1717</v>
      </c>
      <c r="B32" s="71">
        <v>80</v>
      </c>
      <c r="C32" s="68">
        <v>0.11</v>
      </c>
      <c r="D32" s="68">
        <v>267.45999999999998</v>
      </c>
      <c r="E32" s="68">
        <v>209.95</v>
      </c>
      <c r="F32" s="68">
        <v>0</v>
      </c>
      <c r="G32" s="68">
        <f t="shared" si="13"/>
        <v>233.54545454545453</v>
      </c>
      <c r="H32" s="68">
        <v>0</v>
      </c>
      <c r="I32" s="68">
        <f t="shared" si="14"/>
        <v>382.36363636363637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-80</v>
      </c>
      <c r="V32" s="70">
        <f t="shared" si="4"/>
        <v>-80</v>
      </c>
      <c r="W32" s="70"/>
      <c r="X32" s="70">
        <f t="shared" si="5"/>
        <v>87.93957196810743</v>
      </c>
      <c r="Y32" s="70">
        <f t="shared" si="6"/>
        <v>7.9395719681074297</v>
      </c>
      <c r="Z32" s="70">
        <f t="shared" si="7"/>
        <v>8</v>
      </c>
      <c r="AA32" s="24">
        <f t="shared" si="8"/>
        <v>8</v>
      </c>
      <c r="AB32" s="67">
        <f t="shared" si="9"/>
        <v>88</v>
      </c>
    </row>
    <row r="33" spans="1:28" ht="15" customHeight="1" x14ac:dyDescent="0.25">
      <c r="A33" s="71">
        <v>1662</v>
      </c>
      <c r="B33" s="79">
        <v>80</v>
      </c>
      <c r="C33" s="68">
        <v>0.17</v>
      </c>
      <c r="D33" s="68">
        <v>267.68</v>
      </c>
      <c r="E33" s="68">
        <v>209.95</v>
      </c>
      <c r="F33" s="68">
        <v>0</v>
      </c>
      <c r="G33" s="68">
        <f t="shared" si="13"/>
        <v>218.66666666666666</v>
      </c>
      <c r="H33" s="68">
        <v>0</v>
      </c>
      <c r="I33" s="68">
        <f t="shared" si="14"/>
        <v>350.5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-80</v>
      </c>
      <c r="V33" s="70">
        <f t="shared" si="4"/>
        <v>-80</v>
      </c>
      <c r="W33" s="70"/>
      <c r="X33" s="70">
        <f t="shared" si="5"/>
        <v>87.93957196810743</v>
      </c>
      <c r="Y33" s="70">
        <f t="shared" si="6"/>
        <v>7.9395719681074297</v>
      </c>
      <c r="Z33" s="70">
        <f t="shared" si="7"/>
        <v>8</v>
      </c>
      <c r="AA33" s="24">
        <f t="shared" si="8"/>
        <v>8</v>
      </c>
      <c r="AB33" s="67">
        <f t="shared" si="9"/>
        <v>88</v>
      </c>
    </row>
    <row r="34" spans="1:28" ht="15" customHeight="1" x14ac:dyDescent="0.25">
      <c r="A34" s="71">
        <v>1266</v>
      </c>
      <c r="B34" s="71">
        <v>80</v>
      </c>
      <c r="C34" s="68">
        <v>0.17</v>
      </c>
      <c r="D34" s="68">
        <v>267.83999999999997</v>
      </c>
      <c r="E34" s="68">
        <v>209.95</v>
      </c>
      <c r="F34" s="68">
        <v>0</v>
      </c>
      <c r="G34" s="68">
        <f t="shared" si="13"/>
        <v>232.30769230769232</v>
      </c>
      <c r="H34" s="68">
        <v>0</v>
      </c>
      <c r="I34" s="68">
        <f t="shared" si="14"/>
        <v>323.53846153846155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1</v>
      </c>
      <c r="N34" s="26"/>
      <c r="O34" s="26"/>
      <c r="P34" s="25"/>
      <c r="Q34" s="25"/>
      <c r="T34" s="22">
        <v>0</v>
      </c>
      <c r="U34" s="74">
        <f t="shared" ref="U34:U65" si="16">T34-B34</f>
        <v>-80</v>
      </c>
      <c r="V34" s="70">
        <f t="shared" ref="V34:V65" si="17">ROUND(U34,0)</f>
        <v>-80</v>
      </c>
      <c r="W34" s="70"/>
      <c r="X34" s="70">
        <f t="shared" ref="X34:X65" si="18">B34/$W$2*$W$3</f>
        <v>87.93957196810743</v>
      </c>
      <c r="Y34" s="70">
        <f t="shared" ref="Y34:Y65" si="19">X34-B34</f>
        <v>7.9395719681074297</v>
      </c>
      <c r="Z34" s="70">
        <f t="shared" ref="Z34:Z65" si="20">ROUND(Y34,0)</f>
        <v>8</v>
      </c>
      <c r="AA34" s="24">
        <f t="shared" ref="AA34:AA65" si="21">IF(V34&gt;=0,V34,Z34)</f>
        <v>8</v>
      </c>
      <c r="AB34" s="67">
        <f t="shared" ref="AB34:AB65" si="22">B34+AA34</f>
        <v>88</v>
      </c>
    </row>
    <row r="35" spans="1:28" ht="15" customHeight="1" x14ac:dyDescent="0.25">
      <c r="A35" s="71">
        <v>706</v>
      </c>
      <c r="B35" s="71">
        <v>80</v>
      </c>
      <c r="C35" s="68">
        <v>0.33</v>
      </c>
      <c r="D35" s="68">
        <v>267.93</v>
      </c>
      <c r="E35" s="68">
        <v>209.95</v>
      </c>
      <c r="F35" s="68">
        <v>0</v>
      </c>
      <c r="G35" s="68">
        <f t="shared" si="13"/>
        <v>255.71428571428572</v>
      </c>
      <c r="H35" s="68">
        <v>0</v>
      </c>
      <c r="I35" s="68">
        <f t="shared" si="14"/>
        <v>300.42857142857144</v>
      </c>
      <c r="J35" s="72">
        <f t="shared" ref="J35:J66" si="23">IF(ABS(B35-B34)&lt;=50,1,0)</f>
        <v>1</v>
      </c>
      <c r="K35" s="72">
        <f t="shared" ref="K35:K66" si="24">IF(ABS((B35-B34))&lt;=50,1,IF((B35-B34)*($B$4-$B$2)&gt;=0,1,-1))</f>
        <v>1</v>
      </c>
      <c r="L35" s="72">
        <f t="shared" si="12"/>
        <v>1</v>
      </c>
      <c r="M35" s="72">
        <f t="shared" ca="1" si="15"/>
        <v>1</v>
      </c>
      <c r="N35" s="26"/>
      <c r="O35" s="26"/>
      <c r="P35" s="25"/>
      <c r="Q35" s="25"/>
      <c r="T35" s="22">
        <v>0</v>
      </c>
      <c r="U35" s="74">
        <f t="shared" si="16"/>
        <v>-80</v>
      </c>
      <c r="V35" s="70">
        <f t="shared" si="17"/>
        <v>-80</v>
      </c>
      <c r="W35" s="70"/>
      <c r="X35" s="70">
        <f t="shared" si="18"/>
        <v>87.93957196810743</v>
      </c>
      <c r="Y35" s="70">
        <f t="shared" si="19"/>
        <v>7.9395719681074297</v>
      </c>
      <c r="Z35" s="70">
        <f t="shared" si="20"/>
        <v>8</v>
      </c>
      <c r="AA35" s="24">
        <f t="shared" si="21"/>
        <v>8</v>
      </c>
      <c r="AB35" s="67">
        <f t="shared" si="22"/>
        <v>88</v>
      </c>
    </row>
    <row r="36" spans="1:28" ht="15" customHeight="1" x14ac:dyDescent="0.25">
      <c r="A36" s="71">
        <v>1082</v>
      </c>
      <c r="B36" s="71">
        <v>80</v>
      </c>
      <c r="C36" s="68">
        <v>2.06</v>
      </c>
      <c r="D36" s="68">
        <v>268.06</v>
      </c>
      <c r="E36" s="68">
        <v>209.95</v>
      </c>
      <c r="F36" s="68">
        <v>0</v>
      </c>
      <c r="G36" s="68">
        <f t="shared" si="13"/>
        <v>213.6</v>
      </c>
      <c r="H36" s="68">
        <v>0</v>
      </c>
      <c r="I36" s="68">
        <f t="shared" si="14"/>
        <v>280.39999999999998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0</v>
      </c>
      <c r="U36" s="74">
        <f t="shared" si="16"/>
        <v>-80</v>
      </c>
      <c r="V36" s="70">
        <f t="shared" si="17"/>
        <v>-80</v>
      </c>
      <c r="W36" s="70"/>
      <c r="X36" s="70">
        <f t="shared" si="18"/>
        <v>87.93957196810743</v>
      </c>
      <c r="Y36" s="70">
        <f t="shared" si="19"/>
        <v>7.9395719681074297</v>
      </c>
      <c r="Z36" s="70">
        <f t="shared" si="20"/>
        <v>8</v>
      </c>
      <c r="AA36" s="24">
        <f t="shared" si="21"/>
        <v>8</v>
      </c>
      <c r="AB36" s="67">
        <f t="shared" si="22"/>
        <v>88</v>
      </c>
    </row>
    <row r="37" spans="1:28" ht="15" customHeight="1" x14ac:dyDescent="0.25">
      <c r="A37" s="71">
        <v>647</v>
      </c>
      <c r="B37" s="71">
        <v>70</v>
      </c>
      <c r="C37" s="68">
        <v>3.56</v>
      </c>
      <c r="D37" s="68">
        <v>268.13</v>
      </c>
      <c r="E37" s="68">
        <v>209.85</v>
      </c>
      <c r="F37" s="68">
        <v>0</v>
      </c>
      <c r="G37" s="68">
        <f t="shared" si="13"/>
        <v>227.4375</v>
      </c>
      <c r="H37" s="68">
        <v>0</v>
      </c>
      <c r="I37" s="68">
        <f t="shared" si="14"/>
        <v>263.5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-70</v>
      </c>
      <c r="V37" s="70">
        <f t="shared" si="17"/>
        <v>-70</v>
      </c>
      <c r="W37" s="70"/>
      <c r="X37" s="70">
        <f t="shared" si="18"/>
        <v>76.947125472094001</v>
      </c>
      <c r="Y37" s="70">
        <f t="shared" si="19"/>
        <v>6.947125472094001</v>
      </c>
      <c r="Z37" s="70">
        <f t="shared" si="20"/>
        <v>7</v>
      </c>
      <c r="AA37" s="24">
        <f t="shared" si="21"/>
        <v>7</v>
      </c>
      <c r="AB37" s="67">
        <f t="shared" si="22"/>
        <v>77</v>
      </c>
    </row>
    <row r="38" spans="1:28" ht="15" customHeight="1" x14ac:dyDescent="0.25">
      <c r="A38" s="71">
        <v>960</v>
      </c>
      <c r="B38" s="71">
        <v>70</v>
      </c>
      <c r="C38" s="68">
        <v>1.22</v>
      </c>
      <c r="D38" s="68">
        <v>268.25</v>
      </c>
      <c r="E38" s="68">
        <v>209.85</v>
      </c>
      <c r="F38" s="68">
        <v>0</v>
      </c>
      <c r="G38" s="68">
        <f t="shared" si="13"/>
        <v>195.64705882352942</v>
      </c>
      <c r="H38" s="68">
        <v>0</v>
      </c>
      <c r="I38" s="68">
        <f t="shared" si="14"/>
        <v>248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-70</v>
      </c>
      <c r="V38" s="70">
        <f t="shared" si="17"/>
        <v>-70</v>
      </c>
      <c r="W38" s="70"/>
      <c r="X38" s="70">
        <f t="shared" si="18"/>
        <v>76.947125472094001</v>
      </c>
      <c r="Y38" s="70">
        <f t="shared" si="19"/>
        <v>6.947125472094001</v>
      </c>
      <c r="Z38" s="70">
        <f t="shared" si="20"/>
        <v>7</v>
      </c>
      <c r="AA38" s="24">
        <f t="shared" si="21"/>
        <v>7</v>
      </c>
      <c r="AB38" s="67">
        <f t="shared" si="22"/>
        <v>77</v>
      </c>
    </row>
    <row r="39" spans="1:28" ht="15" customHeight="1" x14ac:dyDescent="0.25">
      <c r="A39" s="71">
        <v>650</v>
      </c>
      <c r="B39" s="71">
        <v>70</v>
      </c>
      <c r="C39" s="68">
        <v>0.17</v>
      </c>
      <c r="D39" s="68">
        <v>268.32</v>
      </c>
      <c r="E39" s="68">
        <v>209.85</v>
      </c>
      <c r="F39" s="68">
        <v>0</v>
      </c>
      <c r="G39" s="68">
        <f t="shared" si="13"/>
        <v>202</v>
      </c>
      <c r="H39" s="68">
        <v>0</v>
      </c>
      <c r="I39" s="68">
        <f t="shared" si="14"/>
        <v>234.22222222222223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0</v>
      </c>
      <c r="U39" s="74">
        <f t="shared" si="16"/>
        <v>-70</v>
      </c>
      <c r="V39" s="70">
        <f t="shared" si="17"/>
        <v>-70</v>
      </c>
      <c r="W39" s="70"/>
      <c r="X39" s="70">
        <f t="shared" si="18"/>
        <v>76.947125472094001</v>
      </c>
      <c r="Y39" s="70">
        <f t="shared" si="19"/>
        <v>6.947125472094001</v>
      </c>
      <c r="Z39" s="70">
        <f t="shared" si="20"/>
        <v>7</v>
      </c>
      <c r="AA39" s="24">
        <f t="shared" si="21"/>
        <v>7</v>
      </c>
      <c r="AB39" s="67">
        <f t="shared" si="22"/>
        <v>77</v>
      </c>
    </row>
    <row r="40" spans="1:28" ht="15" customHeight="1" x14ac:dyDescent="0.25">
      <c r="A40" s="71">
        <v>713</v>
      </c>
      <c r="B40" s="71">
        <v>70</v>
      </c>
      <c r="C40" s="68">
        <v>0</v>
      </c>
      <c r="D40" s="68">
        <v>268.41000000000003</v>
      </c>
      <c r="E40" s="68">
        <v>209.85</v>
      </c>
      <c r="F40" s="68">
        <v>0</v>
      </c>
      <c r="G40" s="68">
        <f t="shared" si="13"/>
        <v>188.05263157894737</v>
      </c>
      <c r="H40" s="68">
        <v>0</v>
      </c>
      <c r="I40" s="68">
        <f t="shared" si="14"/>
        <v>221.89473684210526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0</v>
      </c>
      <c r="N40" s="26"/>
      <c r="O40" s="26"/>
      <c r="P40" s="25"/>
      <c r="Q40" s="25"/>
      <c r="T40" s="22">
        <v>0</v>
      </c>
      <c r="U40" s="74">
        <f t="shared" si="16"/>
        <v>-70</v>
      </c>
      <c r="V40" s="70">
        <f t="shared" si="17"/>
        <v>-70</v>
      </c>
      <c r="W40" s="70"/>
      <c r="X40" s="70">
        <f t="shared" si="18"/>
        <v>76.947125472094001</v>
      </c>
      <c r="Y40" s="70">
        <f t="shared" si="19"/>
        <v>6.947125472094001</v>
      </c>
      <c r="Z40" s="70">
        <f t="shared" si="20"/>
        <v>7</v>
      </c>
      <c r="AA40" s="24">
        <f t="shared" si="21"/>
        <v>7</v>
      </c>
      <c r="AB40" s="67">
        <f t="shared" si="22"/>
        <v>77</v>
      </c>
    </row>
    <row r="41" spans="1:28" ht="15" customHeight="1" x14ac:dyDescent="0.25">
      <c r="A41" s="71">
        <v>650</v>
      </c>
      <c r="B41" s="71">
        <v>70</v>
      </c>
      <c r="C41" s="68">
        <v>0.06</v>
      </c>
      <c r="D41" s="68">
        <v>268.48</v>
      </c>
      <c r="E41" s="68">
        <v>209.85</v>
      </c>
      <c r="F41" s="68">
        <v>0</v>
      </c>
      <c r="G41" s="68">
        <f t="shared" si="13"/>
        <v>181.8</v>
      </c>
      <c r="H41" s="68">
        <v>0</v>
      </c>
      <c r="I41" s="68">
        <f t="shared" si="14"/>
        <v>210.8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1</v>
      </c>
      <c r="N41" s="26"/>
      <c r="O41" s="26"/>
      <c r="P41" s="25"/>
      <c r="Q41" s="25"/>
      <c r="T41" s="22">
        <v>0</v>
      </c>
      <c r="U41" s="74">
        <f t="shared" si="16"/>
        <v>-70</v>
      </c>
      <c r="V41" s="70">
        <f t="shared" si="17"/>
        <v>-70</v>
      </c>
      <c r="W41" s="70"/>
      <c r="X41" s="70">
        <f t="shared" si="18"/>
        <v>76.947125472094001</v>
      </c>
      <c r="Y41" s="70">
        <f t="shared" si="19"/>
        <v>6.947125472094001</v>
      </c>
      <c r="Z41" s="70">
        <f t="shared" si="20"/>
        <v>7</v>
      </c>
      <c r="AA41" s="24">
        <f t="shared" si="21"/>
        <v>7</v>
      </c>
      <c r="AB41" s="67">
        <f t="shared" si="22"/>
        <v>77</v>
      </c>
    </row>
    <row r="42" spans="1:28" ht="15" customHeight="1" x14ac:dyDescent="0.25">
      <c r="A42" s="71">
        <v>568</v>
      </c>
      <c r="B42" s="71">
        <v>70</v>
      </c>
      <c r="C42" s="68">
        <v>0.22</v>
      </c>
      <c r="D42" s="68">
        <v>268.55</v>
      </c>
      <c r="E42" s="68">
        <v>209.85</v>
      </c>
      <c r="F42" s="68">
        <v>0</v>
      </c>
      <c r="G42" s="68">
        <f t="shared" si="13"/>
        <v>177.04761904761904</v>
      </c>
      <c r="H42" s="68">
        <v>0</v>
      </c>
      <c r="I42" s="68">
        <f t="shared" si="14"/>
        <v>200.76190476190476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-70</v>
      </c>
      <c r="V42" s="70">
        <f t="shared" si="17"/>
        <v>-70</v>
      </c>
      <c r="W42" s="70"/>
      <c r="X42" s="70">
        <f t="shared" si="18"/>
        <v>76.947125472094001</v>
      </c>
      <c r="Y42" s="70">
        <f t="shared" si="19"/>
        <v>6.947125472094001</v>
      </c>
      <c r="Z42" s="70">
        <f t="shared" si="20"/>
        <v>7</v>
      </c>
      <c r="AA42" s="24">
        <f t="shared" si="21"/>
        <v>7</v>
      </c>
      <c r="AB42" s="67">
        <f t="shared" si="22"/>
        <v>77</v>
      </c>
    </row>
    <row r="43" spans="1:28" ht="15" customHeight="1" x14ac:dyDescent="0.25">
      <c r="A43" s="71">
        <v>719</v>
      </c>
      <c r="B43" s="71">
        <v>70</v>
      </c>
      <c r="C43" s="68">
        <v>0.22</v>
      </c>
      <c r="D43" s="68">
        <v>268.63</v>
      </c>
      <c r="E43" s="68">
        <v>209.85</v>
      </c>
      <c r="F43" s="68">
        <v>0</v>
      </c>
      <c r="G43" s="68">
        <f t="shared" si="13"/>
        <v>162.13636363636363</v>
      </c>
      <c r="H43" s="68">
        <v>0</v>
      </c>
      <c r="I43" s="68">
        <f t="shared" si="14"/>
        <v>191.63636363636363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0</v>
      </c>
      <c r="U43" s="74">
        <f t="shared" si="16"/>
        <v>-70</v>
      </c>
      <c r="V43" s="70">
        <f t="shared" si="17"/>
        <v>-70</v>
      </c>
      <c r="W43" s="70"/>
      <c r="X43" s="70">
        <f t="shared" si="18"/>
        <v>76.947125472094001</v>
      </c>
      <c r="Y43" s="70">
        <f t="shared" si="19"/>
        <v>6.947125472094001</v>
      </c>
      <c r="Z43" s="70">
        <f t="shared" si="20"/>
        <v>7</v>
      </c>
      <c r="AA43" s="24">
        <f t="shared" si="21"/>
        <v>7</v>
      </c>
      <c r="AB43" s="67">
        <f t="shared" si="22"/>
        <v>77</v>
      </c>
    </row>
    <row r="44" spans="1:28" ht="15" customHeight="1" x14ac:dyDescent="0.25">
      <c r="A44" s="71">
        <v>600</v>
      </c>
      <c r="B44" s="71">
        <v>70</v>
      </c>
      <c r="C44" s="68">
        <v>0.17</v>
      </c>
      <c r="D44" s="68">
        <v>268.7</v>
      </c>
      <c r="E44" s="68">
        <v>209.85</v>
      </c>
      <c r="F44" s="68">
        <v>0</v>
      </c>
      <c r="G44" s="68">
        <f t="shared" si="13"/>
        <v>160.2608695652174</v>
      </c>
      <c r="H44" s="68">
        <v>0</v>
      </c>
      <c r="I44" s="68">
        <f t="shared" si="14"/>
        <v>183.30434782608697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-70</v>
      </c>
      <c r="V44" s="70">
        <f t="shared" si="17"/>
        <v>-70</v>
      </c>
      <c r="W44" s="70"/>
      <c r="X44" s="70">
        <f t="shared" si="18"/>
        <v>76.947125472094001</v>
      </c>
      <c r="Y44" s="70">
        <f t="shared" si="19"/>
        <v>6.947125472094001</v>
      </c>
      <c r="Z44" s="70">
        <f t="shared" si="20"/>
        <v>7</v>
      </c>
      <c r="AA44" s="24">
        <f t="shared" si="21"/>
        <v>7</v>
      </c>
      <c r="AB44" s="67">
        <f t="shared" si="22"/>
        <v>77</v>
      </c>
    </row>
    <row r="45" spans="1:28" ht="15" customHeight="1" x14ac:dyDescent="0.25">
      <c r="A45" s="71">
        <v>602</v>
      </c>
      <c r="B45" s="71">
        <v>70</v>
      </c>
      <c r="C45" s="68">
        <v>0.83</v>
      </c>
      <c r="D45" s="68">
        <v>268.77</v>
      </c>
      <c r="E45" s="68">
        <v>209.85</v>
      </c>
      <c r="F45" s="68">
        <v>0</v>
      </c>
      <c r="G45" s="68">
        <f t="shared" si="13"/>
        <v>153.5</v>
      </c>
      <c r="H45" s="68">
        <v>0</v>
      </c>
      <c r="I45" s="68">
        <f t="shared" si="14"/>
        <v>175.66666666666666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0</v>
      </c>
      <c r="N45" s="26"/>
      <c r="O45" s="26"/>
      <c r="P45" s="25"/>
      <c r="Q45" s="25"/>
      <c r="T45" s="22">
        <v>0</v>
      </c>
      <c r="U45" s="74">
        <f t="shared" si="16"/>
        <v>-70</v>
      </c>
      <c r="V45" s="70">
        <f t="shared" si="17"/>
        <v>-70</v>
      </c>
      <c r="W45" s="70"/>
      <c r="X45" s="70">
        <f t="shared" si="18"/>
        <v>76.947125472094001</v>
      </c>
      <c r="Y45" s="70">
        <f t="shared" si="19"/>
        <v>6.947125472094001</v>
      </c>
      <c r="Z45" s="70">
        <f t="shared" si="20"/>
        <v>7</v>
      </c>
      <c r="AA45" s="24">
        <f t="shared" si="21"/>
        <v>7</v>
      </c>
      <c r="AB45" s="67">
        <f t="shared" si="22"/>
        <v>77</v>
      </c>
    </row>
    <row r="46" spans="1:28" ht="15" customHeight="1" x14ac:dyDescent="0.25">
      <c r="A46" s="71">
        <v>531</v>
      </c>
      <c r="B46" s="71">
        <v>70</v>
      </c>
      <c r="C46" s="68">
        <v>0.83</v>
      </c>
      <c r="D46" s="68">
        <v>268.82</v>
      </c>
      <c r="E46" s="68">
        <v>209.85</v>
      </c>
      <c r="F46" s="68">
        <v>0</v>
      </c>
      <c r="G46" s="68">
        <f t="shared" si="13"/>
        <v>150.19999999999999</v>
      </c>
      <c r="H46" s="68">
        <v>0</v>
      </c>
      <c r="I46" s="68">
        <f t="shared" si="14"/>
        <v>168.64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0</v>
      </c>
      <c r="N46" s="26"/>
      <c r="O46" s="26"/>
      <c r="P46" s="25"/>
      <c r="Q46" s="25"/>
      <c r="T46" s="22">
        <v>0</v>
      </c>
      <c r="U46" s="74">
        <f t="shared" si="16"/>
        <v>-70</v>
      </c>
      <c r="V46" s="70">
        <f t="shared" si="17"/>
        <v>-70</v>
      </c>
      <c r="W46" s="70"/>
      <c r="X46" s="70">
        <f t="shared" si="18"/>
        <v>76.947125472094001</v>
      </c>
      <c r="Y46" s="70">
        <f t="shared" si="19"/>
        <v>6.947125472094001</v>
      </c>
      <c r="Z46" s="70">
        <f t="shared" si="20"/>
        <v>7</v>
      </c>
      <c r="AA46" s="24">
        <f t="shared" si="21"/>
        <v>7</v>
      </c>
      <c r="AB46" s="67">
        <f t="shared" si="22"/>
        <v>77</v>
      </c>
    </row>
    <row r="47" spans="1:28" ht="15" customHeight="1" x14ac:dyDescent="0.25">
      <c r="A47" s="71">
        <v>533</v>
      </c>
      <c r="B47" s="71">
        <v>60</v>
      </c>
      <c r="C47" s="68">
        <v>0.78</v>
      </c>
      <c r="D47" s="68">
        <v>268.89</v>
      </c>
      <c r="E47" s="68">
        <v>209.75</v>
      </c>
      <c r="F47" s="68">
        <v>0</v>
      </c>
      <c r="G47" s="68">
        <f t="shared" si="13"/>
        <v>144.34615384615384</v>
      </c>
      <c r="H47" s="68">
        <v>0</v>
      </c>
      <c r="I47" s="68">
        <f t="shared" si="14"/>
        <v>162.53846153846155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25"/>
      <c r="T47" s="22">
        <v>0</v>
      </c>
      <c r="U47" s="74">
        <f t="shared" si="16"/>
        <v>-60</v>
      </c>
      <c r="V47" s="70">
        <f t="shared" si="17"/>
        <v>-60</v>
      </c>
      <c r="W47" s="70"/>
      <c r="X47" s="70">
        <f t="shared" si="18"/>
        <v>65.954678976080572</v>
      </c>
      <c r="Y47" s="70">
        <f t="shared" si="19"/>
        <v>5.9546789760805723</v>
      </c>
      <c r="Z47" s="70">
        <f t="shared" si="20"/>
        <v>6</v>
      </c>
      <c r="AA47" s="24">
        <f t="shared" si="21"/>
        <v>6</v>
      </c>
      <c r="AB47" s="67">
        <f t="shared" si="22"/>
        <v>66</v>
      </c>
    </row>
    <row r="48" spans="1:28" ht="15" customHeight="1" x14ac:dyDescent="0.25">
      <c r="A48" s="71">
        <v>534</v>
      </c>
      <c r="B48" s="71">
        <v>60</v>
      </c>
      <c r="C48" s="68">
        <v>0.5</v>
      </c>
      <c r="D48" s="68">
        <v>268.95</v>
      </c>
      <c r="E48" s="68">
        <v>209.75</v>
      </c>
      <c r="F48" s="68">
        <v>0</v>
      </c>
      <c r="G48" s="68">
        <f t="shared" si="13"/>
        <v>138.96296296296296</v>
      </c>
      <c r="H48" s="68">
        <v>0</v>
      </c>
      <c r="I48" s="68">
        <f t="shared" si="14"/>
        <v>156.5185185185185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1</v>
      </c>
      <c r="N48" s="26"/>
      <c r="O48" s="26"/>
      <c r="P48" s="25"/>
      <c r="Q48" s="25"/>
      <c r="T48" s="22">
        <v>0</v>
      </c>
      <c r="U48" s="74">
        <f t="shared" si="16"/>
        <v>-60</v>
      </c>
      <c r="V48" s="70">
        <f t="shared" si="17"/>
        <v>-60</v>
      </c>
      <c r="W48" s="70"/>
      <c r="X48" s="70">
        <f t="shared" si="18"/>
        <v>65.954678976080572</v>
      </c>
      <c r="Y48" s="70">
        <f t="shared" si="19"/>
        <v>5.9546789760805723</v>
      </c>
      <c r="Z48" s="70">
        <f t="shared" si="20"/>
        <v>6</v>
      </c>
      <c r="AA48" s="24">
        <f t="shared" si="21"/>
        <v>6</v>
      </c>
      <c r="AB48" s="67">
        <f t="shared" si="22"/>
        <v>66</v>
      </c>
    </row>
    <row r="49" spans="1:28" ht="15" customHeight="1" x14ac:dyDescent="0.25">
      <c r="A49" s="71">
        <v>670</v>
      </c>
      <c r="B49" s="71">
        <v>60</v>
      </c>
      <c r="C49" s="68">
        <v>0.22</v>
      </c>
      <c r="D49" s="68">
        <v>269.02</v>
      </c>
      <c r="E49" s="68">
        <v>209.75</v>
      </c>
      <c r="F49" s="68">
        <v>0</v>
      </c>
      <c r="G49" s="68">
        <f t="shared" si="13"/>
        <v>129.14285714285714</v>
      </c>
      <c r="H49" s="68">
        <v>0</v>
      </c>
      <c r="I49" s="68">
        <f t="shared" si="14"/>
        <v>150.92857142857142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-60</v>
      </c>
      <c r="V49" s="70">
        <f t="shared" si="17"/>
        <v>-60</v>
      </c>
      <c r="W49" s="70"/>
      <c r="X49" s="70">
        <f t="shared" si="18"/>
        <v>65.954678976080572</v>
      </c>
      <c r="Y49" s="70">
        <f t="shared" si="19"/>
        <v>5.9546789760805723</v>
      </c>
      <c r="Z49" s="70">
        <f t="shared" si="20"/>
        <v>6</v>
      </c>
      <c r="AA49" s="24">
        <f t="shared" si="21"/>
        <v>6</v>
      </c>
      <c r="AB49" s="67">
        <f t="shared" si="22"/>
        <v>66</v>
      </c>
    </row>
    <row r="50" spans="1:28" ht="15" customHeight="1" x14ac:dyDescent="0.25">
      <c r="A50" s="71">
        <v>463</v>
      </c>
      <c r="B50" s="71">
        <v>60</v>
      </c>
      <c r="C50" s="68">
        <v>0.17</v>
      </c>
      <c r="D50" s="68">
        <v>269.07</v>
      </c>
      <c r="E50" s="68">
        <v>209.75</v>
      </c>
      <c r="F50" s="68">
        <v>0</v>
      </c>
      <c r="G50" s="68">
        <f t="shared" si="13"/>
        <v>131.82758620689654</v>
      </c>
      <c r="H50" s="68">
        <v>0</v>
      </c>
      <c r="I50" s="68">
        <f t="shared" si="14"/>
        <v>145.72413793103448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25"/>
      <c r="T50" s="22">
        <v>0</v>
      </c>
      <c r="U50" s="74">
        <f t="shared" si="16"/>
        <v>-60</v>
      </c>
      <c r="V50" s="70">
        <f t="shared" si="17"/>
        <v>-60</v>
      </c>
      <c r="W50" s="70"/>
      <c r="X50" s="70">
        <f t="shared" si="18"/>
        <v>65.954678976080572</v>
      </c>
      <c r="Y50" s="70">
        <f t="shared" si="19"/>
        <v>5.9546789760805723</v>
      </c>
      <c r="Z50" s="70">
        <f t="shared" si="20"/>
        <v>6</v>
      </c>
      <c r="AA50" s="24">
        <f t="shared" si="21"/>
        <v>6</v>
      </c>
      <c r="AB50" s="67">
        <f t="shared" si="22"/>
        <v>66</v>
      </c>
    </row>
    <row r="51" spans="1:28" ht="15" customHeight="1" x14ac:dyDescent="0.25">
      <c r="A51" s="71">
        <v>514</v>
      </c>
      <c r="B51" s="71">
        <v>60</v>
      </c>
      <c r="C51" s="68">
        <v>0</v>
      </c>
      <c r="D51" s="68">
        <v>269.12</v>
      </c>
      <c r="E51" s="68">
        <v>209.75</v>
      </c>
      <c r="F51" s="68">
        <v>0</v>
      </c>
      <c r="G51" s="68">
        <f t="shared" si="13"/>
        <v>125.73333333333333</v>
      </c>
      <c r="H51" s="68">
        <v>0</v>
      </c>
      <c r="I51" s="68">
        <f t="shared" si="14"/>
        <v>140.86666666666667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0</v>
      </c>
      <c r="U51" s="74">
        <f t="shared" si="16"/>
        <v>-60</v>
      </c>
      <c r="V51" s="70">
        <f t="shared" si="17"/>
        <v>-60</v>
      </c>
      <c r="W51" s="70"/>
      <c r="X51" s="70">
        <f t="shared" si="18"/>
        <v>65.954678976080572</v>
      </c>
      <c r="Y51" s="70">
        <f t="shared" si="19"/>
        <v>5.9546789760805723</v>
      </c>
      <c r="Z51" s="70">
        <f t="shared" si="20"/>
        <v>6</v>
      </c>
      <c r="AA51" s="24">
        <f t="shared" si="21"/>
        <v>6</v>
      </c>
      <c r="AB51" s="67">
        <f t="shared" si="22"/>
        <v>66</v>
      </c>
    </row>
    <row r="52" spans="1:28" ht="15" customHeight="1" x14ac:dyDescent="0.25">
      <c r="A52" s="71">
        <v>507</v>
      </c>
      <c r="B52" s="71">
        <v>60</v>
      </c>
      <c r="C52" s="68">
        <v>0.1</v>
      </c>
      <c r="D52" s="68">
        <v>269.17</v>
      </c>
      <c r="E52" s="68">
        <v>209.75</v>
      </c>
      <c r="F52" s="68">
        <v>0</v>
      </c>
      <c r="G52" s="68">
        <f t="shared" si="13"/>
        <v>121.90322580645162</v>
      </c>
      <c r="H52" s="68">
        <v>0</v>
      </c>
      <c r="I52" s="68">
        <f t="shared" si="14"/>
        <v>136.32258064516128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0</v>
      </c>
      <c r="U52" s="74">
        <f t="shared" si="16"/>
        <v>-60</v>
      </c>
      <c r="V52" s="70">
        <f t="shared" si="17"/>
        <v>-60</v>
      </c>
      <c r="W52" s="70"/>
      <c r="X52" s="70">
        <f t="shared" si="18"/>
        <v>65.954678976080572</v>
      </c>
      <c r="Y52" s="70">
        <f t="shared" si="19"/>
        <v>5.9546789760805723</v>
      </c>
      <c r="Z52" s="70">
        <f t="shared" si="20"/>
        <v>6</v>
      </c>
      <c r="AA52" s="24">
        <f t="shared" si="21"/>
        <v>6</v>
      </c>
      <c r="AB52" s="67">
        <f t="shared" si="22"/>
        <v>66</v>
      </c>
    </row>
    <row r="53" spans="1:28" ht="15" customHeight="1" x14ac:dyDescent="0.25">
      <c r="A53" s="71">
        <v>506</v>
      </c>
      <c r="B53" s="71">
        <v>60</v>
      </c>
      <c r="C53" s="68">
        <v>0.1</v>
      </c>
      <c r="D53" s="68">
        <v>269.23</v>
      </c>
      <c r="E53" s="68">
        <v>209.75</v>
      </c>
      <c r="F53" s="68">
        <v>0</v>
      </c>
      <c r="G53" s="68">
        <f t="shared" si="13"/>
        <v>118.125</v>
      </c>
      <c r="H53" s="68">
        <v>0</v>
      </c>
      <c r="I53" s="68">
        <f t="shared" si="14"/>
        <v>132.0625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25"/>
      <c r="T53" s="22">
        <v>0</v>
      </c>
      <c r="U53" s="74">
        <f t="shared" si="16"/>
        <v>-60</v>
      </c>
      <c r="V53" s="70">
        <f t="shared" si="17"/>
        <v>-60</v>
      </c>
      <c r="W53" s="70"/>
      <c r="X53" s="70">
        <f t="shared" si="18"/>
        <v>65.954678976080572</v>
      </c>
      <c r="Y53" s="70">
        <f t="shared" si="19"/>
        <v>5.9546789760805723</v>
      </c>
      <c r="Z53" s="70">
        <f t="shared" si="20"/>
        <v>6</v>
      </c>
      <c r="AA53" s="24">
        <f t="shared" si="21"/>
        <v>6</v>
      </c>
      <c r="AB53" s="67">
        <f t="shared" si="22"/>
        <v>66</v>
      </c>
    </row>
    <row r="54" spans="1:28" ht="15" customHeight="1" x14ac:dyDescent="0.25">
      <c r="A54" s="71">
        <v>437</v>
      </c>
      <c r="B54" s="71">
        <v>60</v>
      </c>
      <c r="C54" s="68">
        <v>0</v>
      </c>
      <c r="D54" s="68">
        <v>269.27</v>
      </c>
      <c r="E54" s="68">
        <v>209.75</v>
      </c>
      <c r="F54" s="68">
        <v>0</v>
      </c>
      <c r="G54" s="68">
        <f t="shared" ref="G54:G73" si="26">($A$21-A54)/(ROW(A54)-ROW($A$21))</f>
        <v>116.63636363636364</v>
      </c>
      <c r="H54" s="68">
        <v>0</v>
      </c>
      <c r="I54" s="68">
        <f t="shared" ref="I54:I73" si="27">($A$21-B54)/(ROW(B54)-ROW($A$21))</f>
        <v>128.06060606060606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-60</v>
      </c>
      <c r="V54" s="70">
        <f t="shared" si="17"/>
        <v>-60</v>
      </c>
      <c r="W54" s="70"/>
      <c r="X54" s="70">
        <f t="shared" si="18"/>
        <v>65.954678976080572</v>
      </c>
      <c r="Y54" s="70">
        <f t="shared" si="19"/>
        <v>5.9546789760805723</v>
      </c>
      <c r="Z54" s="70">
        <f t="shared" si="20"/>
        <v>6</v>
      </c>
      <c r="AA54" s="24">
        <f t="shared" si="21"/>
        <v>6</v>
      </c>
      <c r="AB54" s="67">
        <f t="shared" si="22"/>
        <v>66</v>
      </c>
    </row>
    <row r="55" spans="1:28" ht="15" customHeight="1" x14ac:dyDescent="0.25">
      <c r="A55" s="71">
        <v>574</v>
      </c>
      <c r="B55" s="71">
        <v>60</v>
      </c>
      <c r="C55" s="68">
        <v>0</v>
      </c>
      <c r="D55" s="68">
        <v>269.33</v>
      </c>
      <c r="E55" s="68">
        <v>209.75</v>
      </c>
      <c r="F55" s="68">
        <v>0</v>
      </c>
      <c r="G55" s="68">
        <f t="shared" si="26"/>
        <v>109.17647058823529</v>
      </c>
      <c r="H55" s="68">
        <v>0</v>
      </c>
      <c r="I55" s="68">
        <f t="shared" si="27"/>
        <v>124.29411764705883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0</v>
      </c>
      <c r="N55" s="26"/>
      <c r="O55" s="26"/>
      <c r="P55" s="25"/>
      <c r="Q55" s="25"/>
      <c r="T55" s="22">
        <v>0</v>
      </c>
      <c r="U55" s="74">
        <f t="shared" si="16"/>
        <v>-60</v>
      </c>
      <c r="V55" s="70">
        <f t="shared" si="17"/>
        <v>-60</v>
      </c>
      <c r="W55" s="70"/>
      <c r="X55" s="70">
        <f t="shared" si="18"/>
        <v>65.954678976080572</v>
      </c>
      <c r="Y55" s="70">
        <f t="shared" si="19"/>
        <v>5.9546789760805723</v>
      </c>
      <c r="Z55" s="70">
        <f t="shared" si="20"/>
        <v>6</v>
      </c>
      <c r="AA55" s="24">
        <f t="shared" si="21"/>
        <v>6</v>
      </c>
      <c r="AB55" s="67">
        <f t="shared" si="22"/>
        <v>66</v>
      </c>
    </row>
    <row r="56" spans="1:28" ht="15" customHeight="1" x14ac:dyDescent="0.25">
      <c r="A56" s="71">
        <v>366</v>
      </c>
      <c r="B56" s="71">
        <v>60</v>
      </c>
      <c r="C56" s="68">
        <v>0</v>
      </c>
      <c r="D56" s="68">
        <v>269.36</v>
      </c>
      <c r="E56" s="68">
        <v>209.75</v>
      </c>
      <c r="F56" s="68">
        <v>0</v>
      </c>
      <c r="G56" s="68">
        <f t="shared" si="26"/>
        <v>112</v>
      </c>
      <c r="H56" s="68">
        <v>0</v>
      </c>
      <c r="I56" s="68">
        <f t="shared" si="27"/>
        <v>120.74285714285715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-60</v>
      </c>
      <c r="V56" s="70">
        <f t="shared" si="17"/>
        <v>-60</v>
      </c>
      <c r="W56" s="70"/>
      <c r="X56" s="70">
        <f t="shared" si="18"/>
        <v>65.954678976080572</v>
      </c>
      <c r="Y56" s="70">
        <f t="shared" si="19"/>
        <v>5.9546789760805723</v>
      </c>
      <c r="Z56" s="70">
        <f t="shared" si="20"/>
        <v>6</v>
      </c>
      <c r="AA56" s="24">
        <f t="shared" si="21"/>
        <v>6</v>
      </c>
      <c r="AB56" s="67">
        <f t="shared" si="22"/>
        <v>66</v>
      </c>
    </row>
    <row r="57" spans="1:28" ht="15" customHeight="1" x14ac:dyDescent="0.25">
      <c r="A57" s="71">
        <v>518</v>
      </c>
      <c r="B57" s="71">
        <v>50</v>
      </c>
      <c r="C57" s="68">
        <v>0.1</v>
      </c>
      <c r="D57" s="68">
        <v>269.42</v>
      </c>
      <c r="E57" s="68">
        <v>209.65</v>
      </c>
      <c r="F57" s="68">
        <v>0</v>
      </c>
      <c r="G57" s="68">
        <f t="shared" si="26"/>
        <v>104.66666666666667</v>
      </c>
      <c r="H57" s="68">
        <v>0</v>
      </c>
      <c r="I57" s="68">
        <f t="shared" si="27"/>
        <v>117.66666666666667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-50</v>
      </c>
      <c r="V57" s="70">
        <f t="shared" si="17"/>
        <v>-50</v>
      </c>
      <c r="W57" s="70"/>
      <c r="X57" s="70">
        <f t="shared" si="18"/>
        <v>54.962232480067144</v>
      </c>
      <c r="Y57" s="70">
        <f t="shared" si="19"/>
        <v>4.9622324800671436</v>
      </c>
      <c r="Z57" s="70">
        <f t="shared" si="20"/>
        <v>5</v>
      </c>
      <c r="AA57" s="24">
        <f t="shared" si="21"/>
        <v>5</v>
      </c>
      <c r="AB57" s="67">
        <f t="shared" si="22"/>
        <v>55</v>
      </c>
    </row>
    <row r="58" spans="1:28" ht="15" customHeight="1" x14ac:dyDescent="0.25">
      <c r="A58" s="71">
        <v>450</v>
      </c>
      <c r="B58" s="71">
        <v>50</v>
      </c>
      <c r="C58" s="68">
        <v>0</v>
      </c>
      <c r="D58" s="68">
        <v>269.47000000000003</v>
      </c>
      <c r="E58" s="68">
        <v>209.65</v>
      </c>
      <c r="F58" s="68">
        <v>0</v>
      </c>
      <c r="G58" s="68">
        <f t="shared" si="26"/>
        <v>103.67567567567568</v>
      </c>
      <c r="H58" s="68">
        <v>0</v>
      </c>
      <c r="I58" s="68">
        <f t="shared" si="27"/>
        <v>114.48648648648648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25"/>
      <c r="T58" s="22">
        <v>0</v>
      </c>
      <c r="U58" s="74">
        <f t="shared" si="16"/>
        <v>-50</v>
      </c>
      <c r="V58" s="70">
        <f t="shared" si="17"/>
        <v>-50</v>
      </c>
      <c r="W58" s="70"/>
      <c r="X58" s="70">
        <f t="shared" si="18"/>
        <v>54.962232480067144</v>
      </c>
      <c r="Y58" s="70">
        <f t="shared" si="19"/>
        <v>4.9622324800671436</v>
      </c>
      <c r="Z58" s="70">
        <f t="shared" si="20"/>
        <v>5</v>
      </c>
      <c r="AA58" s="24">
        <f t="shared" si="21"/>
        <v>5</v>
      </c>
      <c r="AB58" s="67">
        <f t="shared" si="22"/>
        <v>55</v>
      </c>
    </row>
    <row r="59" spans="1:28" ht="15" customHeight="1" x14ac:dyDescent="0.25">
      <c r="A59" s="71">
        <v>518</v>
      </c>
      <c r="B59" s="71">
        <v>50</v>
      </c>
      <c r="C59" s="68">
        <v>0</v>
      </c>
      <c r="D59" s="68">
        <v>269.52</v>
      </c>
      <c r="E59" s="68">
        <v>209.65</v>
      </c>
      <c r="F59" s="68">
        <v>0</v>
      </c>
      <c r="G59" s="68">
        <f t="shared" si="26"/>
        <v>99.15789473684211</v>
      </c>
      <c r="H59" s="68">
        <v>0</v>
      </c>
      <c r="I59" s="68">
        <f t="shared" si="27"/>
        <v>111.47368421052632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25"/>
      <c r="T59" s="22">
        <v>0</v>
      </c>
      <c r="U59" s="74">
        <f t="shared" si="16"/>
        <v>-50</v>
      </c>
      <c r="V59" s="70">
        <f t="shared" si="17"/>
        <v>-50</v>
      </c>
      <c r="W59" s="70"/>
      <c r="X59" s="70">
        <f t="shared" si="18"/>
        <v>54.962232480067144</v>
      </c>
      <c r="Y59" s="70">
        <f t="shared" si="19"/>
        <v>4.9622324800671436</v>
      </c>
      <c r="Z59" s="70">
        <f t="shared" si="20"/>
        <v>5</v>
      </c>
      <c r="AA59" s="24">
        <f t="shared" si="21"/>
        <v>5</v>
      </c>
      <c r="AB59" s="67">
        <f t="shared" si="22"/>
        <v>55</v>
      </c>
    </row>
    <row r="60" spans="1:28" ht="15" customHeight="1" x14ac:dyDescent="0.25">
      <c r="A60" s="71">
        <v>380</v>
      </c>
      <c r="B60" s="71">
        <v>50</v>
      </c>
      <c r="C60" s="68">
        <v>0</v>
      </c>
      <c r="D60" s="68">
        <v>269.56</v>
      </c>
      <c r="E60" s="68">
        <v>209.65</v>
      </c>
      <c r="F60" s="68">
        <v>0</v>
      </c>
      <c r="G60" s="68">
        <f t="shared" si="26"/>
        <v>100.15384615384616</v>
      </c>
      <c r="H60" s="68">
        <v>0</v>
      </c>
      <c r="I60" s="68">
        <f t="shared" si="27"/>
        <v>108.61538461538461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0</v>
      </c>
      <c r="U60" s="74">
        <f t="shared" si="16"/>
        <v>-50</v>
      </c>
      <c r="V60" s="70">
        <f t="shared" si="17"/>
        <v>-50</v>
      </c>
      <c r="W60" s="70"/>
      <c r="X60" s="70">
        <f t="shared" si="18"/>
        <v>54.962232480067144</v>
      </c>
      <c r="Y60" s="70">
        <f t="shared" si="19"/>
        <v>4.9622324800671436</v>
      </c>
      <c r="Z60" s="70">
        <f t="shared" si="20"/>
        <v>5</v>
      </c>
      <c r="AA60" s="24">
        <f t="shared" si="21"/>
        <v>5</v>
      </c>
      <c r="AB60" s="67">
        <f t="shared" si="22"/>
        <v>55</v>
      </c>
    </row>
    <row r="61" spans="1:28" ht="15" customHeight="1" x14ac:dyDescent="0.25">
      <c r="A61" s="71">
        <v>174</v>
      </c>
      <c r="B61" s="71">
        <v>50</v>
      </c>
      <c r="C61" s="68">
        <v>0.2</v>
      </c>
      <c r="D61" s="68">
        <v>269.57</v>
      </c>
      <c r="E61" s="68">
        <v>209.65</v>
      </c>
      <c r="F61" s="68">
        <v>0</v>
      </c>
      <c r="G61" s="68">
        <f t="shared" si="26"/>
        <v>102.8</v>
      </c>
      <c r="H61" s="68">
        <v>0</v>
      </c>
      <c r="I61" s="68">
        <f t="shared" si="27"/>
        <v>105.9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0</v>
      </c>
      <c r="U61" s="74">
        <f t="shared" si="16"/>
        <v>-50</v>
      </c>
      <c r="V61" s="70">
        <f t="shared" si="17"/>
        <v>-50</v>
      </c>
      <c r="W61" s="70"/>
      <c r="X61" s="70">
        <f t="shared" si="18"/>
        <v>54.962232480067144</v>
      </c>
      <c r="Y61" s="70">
        <f t="shared" si="19"/>
        <v>4.9622324800671436</v>
      </c>
      <c r="Z61" s="70">
        <f t="shared" si="20"/>
        <v>5</v>
      </c>
      <c r="AA61" s="24">
        <f t="shared" si="21"/>
        <v>5</v>
      </c>
      <c r="AB61" s="67">
        <f t="shared" si="22"/>
        <v>55</v>
      </c>
    </row>
    <row r="62" spans="1:28" ht="15" customHeight="1" x14ac:dyDescent="0.25">
      <c r="A62" s="71">
        <v>518</v>
      </c>
      <c r="B62" s="71">
        <v>50</v>
      </c>
      <c r="C62" s="68">
        <v>0</v>
      </c>
      <c r="D62" s="68">
        <v>269.63</v>
      </c>
      <c r="E62" s="68">
        <v>209.65</v>
      </c>
      <c r="F62" s="68">
        <v>0</v>
      </c>
      <c r="G62" s="68">
        <f t="shared" si="26"/>
        <v>91.902439024390247</v>
      </c>
      <c r="H62" s="68">
        <v>0</v>
      </c>
      <c r="I62" s="68">
        <f t="shared" si="27"/>
        <v>103.3170731707317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0</v>
      </c>
      <c r="N62" s="26"/>
      <c r="O62" s="26"/>
      <c r="P62" s="25"/>
      <c r="Q62" s="25"/>
      <c r="T62" s="22">
        <v>0</v>
      </c>
      <c r="U62" s="74">
        <f t="shared" si="16"/>
        <v>-50</v>
      </c>
      <c r="V62" s="70">
        <f t="shared" si="17"/>
        <v>-50</v>
      </c>
      <c r="W62" s="70"/>
      <c r="X62" s="70">
        <f t="shared" si="18"/>
        <v>54.962232480067144</v>
      </c>
      <c r="Y62" s="70">
        <f t="shared" si="19"/>
        <v>4.9622324800671436</v>
      </c>
      <c r="Z62" s="70">
        <f t="shared" si="20"/>
        <v>5</v>
      </c>
      <c r="AA62" s="24">
        <f t="shared" si="21"/>
        <v>5</v>
      </c>
      <c r="AB62" s="67">
        <f t="shared" si="22"/>
        <v>55</v>
      </c>
    </row>
    <row r="63" spans="1:28" ht="15" customHeight="1" x14ac:dyDescent="0.25">
      <c r="A63" s="71">
        <v>587</v>
      </c>
      <c r="B63" s="71">
        <v>50</v>
      </c>
      <c r="C63" s="68">
        <v>0</v>
      </c>
      <c r="D63" s="68">
        <v>269.69</v>
      </c>
      <c r="E63" s="68">
        <v>209.65</v>
      </c>
      <c r="F63" s="68">
        <v>0</v>
      </c>
      <c r="G63" s="68">
        <f t="shared" si="26"/>
        <v>88.071428571428569</v>
      </c>
      <c r="H63" s="68">
        <v>0</v>
      </c>
      <c r="I63" s="68">
        <f t="shared" si="27"/>
        <v>100.85714285714286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-50</v>
      </c>
      <c r="V63" s="70">
        <f t="shared" si="17"/>
        <v>-50</v>
      </c>
      <c r="W63" s="70"/>
      <c r="X63" s="70">
        <f t="shared" si="18"/>
        <v>54.962232480067144</v>
      </c>
      <c r="Y63" s="70">
        <f t="shared" si="19"/>
        <v>4.9622324800671436</v>
      </c>
      <c r="Z63" s="70">
        <f t="shared" si="20"/>
        <v>5</v>
      </c>
      <c r="AA63" s="24">
        <f t="shared" si="21"/>
        <v>5</v>
      </c>
      <c r="AB63" s="67">
        <f t="shared" si="22"/>
        <v>55</v>
      </c>
    </row>
    <row r="64" spans="1:28" ht="15" customHeight="1" x14ac:dyDescent="0.25">
      <c r="A64" s="71">
        <v>311</v>
      </c>
      <c r="B64" s="71">
        <v>50</v>
      </c>
      <c r="C64" s="68">
        <v>0</v>
      </c>
      <c r="D64" s="68">
        <v>269.72000000000003</v>
      </c>
      <c r="E64" s="68">
        <v>209.65</v>
      </c>
      <c r="F64" s="68">
        <v>0</v>
      </c>
      <c r="G64" s="68">
        <f t="shared" si="26"/>
        <v>92.441860465116278</v>
      </c>
      <c r="H64" s="68">
        <v>0</v>
      </c>
      <c r="I64" s="68">
        <f t="shared" si="27"/>
        <v>98.511627906976742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0</v>
      </c>
      <c r="U64" s="74">
        <f t="shared" si="16"/>
        <v>-50</v>
      </c>
      <c r="V64" s="70">
        <f t="shared" si="17"/>
        <v>-50</v>
      </c>
      <c r="W64" s="70"/>
      <c r="X64" s="70">
        <f t="shared" si="18"/>
        <v>54.962232480067144</v>
      </c>
      <c r="Y64" s="70">
        <f t="shared" si="19"/>
        <v>4.9622324800671436</v>
      </c>
      <c r="Z64" s="70">
        <f t="shared" si="20"/>
        <v>5</v>
      </c>
      <c r="AA64" s="24">
        <f t="shared" si="21"/>
        <v>5</v>
      </c>
      <c r="AB64" s="67">
        <f t="shared" si="22"/>
        <v>55</v>
      </c>
    </row>
    <row r="65" spans="1:28" ht="15" customHeight="1" x14ac:dyDescent="0.25">
      <c r="A65" s="71">
        <v>450</v>
      </c>
      <c r="B65" s="71">
        <v>50</v>
      </c>
      <c r="C65" s="68">
        <v>0</v>
      </c>
      <c r="D65" s="68">
        <v>269.77</v>
      </c>
      <c r="E65" s="68">
        <v>209.65</v>
      </c>
      <c r="F65" s="68">
        <v>0</v>
      </c>
      <c r="G65" s="68">
        <f t="shared" si="26"/>
        <v>87.181818181818187</v>
      </c>
      <c r="H65" s="68">
        <v>0</v>
      </c>
      <c r="I65" s="68">
        <f t="shared" si="27"/>
        <v>96.272727272727266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0</v>
      </c>
      <c r="U65" s="74">
        <f t="shared" si="16"/>
        <v>-50</v>
      </c>
      <c r="V65" s="70">
        <f t="shared" si="17"/>
        <v>-50</v>
      </c>
      <c r="W65" s="70"/>
      <c r="X65" s="70">
        <f t="shared" si="18"/>
        <v>54.962232480067144</v>
      </c>
      <c r="Y65" s="70">
        <f t="shared" si="19"/>
        <v>4.9622324800671436</v>
      </c>
      <c r="Z65" s="70">
        <f t="shared" si="20"/>
        <v>5</v>
      </c>
      <c r="AA65" s="24">
        <f t="shared" si="21"/>
        <v>5</v>
      </c>
      <c r="AB65" s="67">
        <f t="shared" si="22"/>
        <v>55</v>
      </c>
    </row>
    <row r="66" spans="1:28" ht="15" customHeight="1" x14ac:dyDescent="0.25">
      <c r="A66" s="71">
        <v>242</v>
      </c>
      <c r="B66" s="71">
        <v>50</v>
      </c>
      <c r="C66" s="68">
        <v>0</v>
      </c>
      <c r="D66" s="68">
        <v>269.79000000000002</v>
      </c>
      <c r="E66" s="68">
        <v>209.65</v>
      </c>
      <c r="F66" s="68">
        <v>0</v>
      </c>
      <c r="G66" s="68">
        <f t="shared" si="26"/>
        <v>89.86666666666666</v>
      </c>
      <c r="H66" s="68">
        <v>0</v>
      </c>
      <c r="I66" s="68">
        <f t="shared" si="27"/>
        <v>94.13333333333334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73" ca="1" si="28">IF(RAND()&lt;0.5,0,1)</f>
        <v>1</v>
      </c>
      <c r="N66" s="26"/>
      <c r="O66" s="26"/>
      <c r="P66" s="25"/>
      <c r="Q66" s="25"/>
      <c r="T66" s="22">
        <v>0</v>
      </c>
      <c r="U66" s="74">
        <f t="shared" ref="U66:U73" si="29">T66-B66</f>
        <v>-50</v>
      </c>
      <c r="V66" s="70">
        <f t="shared" ref="V66:V73" si="30">ROUND(U66,0)</f>
        <v>-50</v>
      </c>
      <c r="W66" s="70"/>
      <c r="X66" s="70">
        <f t="shared" ref="X66:X73" si="31">B66/$W$2*$W$3</f>
        <v>54.962232480067144</v>
      </c>
      <c r="Y66" s="70">
        <f t="shared" ref="Y66:Y73" si="32">X66-B66</f>
        <v>4.9622324800671436</v>
      </c>
      <c r="Z66" s="70">
        <f t="shared" ref="Z66:Z73" si="33">ROUND(Y66,0)</f>
        <v>5</v>
      </c>
      <c r="AA66" s="24">
        <f t="shared" ref="AA66:AA73" si="34">IF(V66&gt;=0,V66,Z66)</f>
        <v>5</v>
      </c>
      <c r="AB66" s="67">
        <f t="shared" ref="AB66:AB73" si="35">B66+AA66</f>
        <v>55</v>
      </c>
    </row>
    <row r="67" spans="1:28" ht="15" customHeight="1" x14ac:dyDescent="0.25">
      <c r="A67" s="71">
        <v>312</v>
      </c>
      <c r="B67" s="71">
        <v>40</v>
      </c>
      <c r="C67" s="68">
        <v>0</v>
      </c>
      <c r="D67" s="68">
        <v>269.82</v>
      </c>
      <c r="E67" s="68">
        <v>209.55</v>
      </c>
      <c r="F67" s="68">
        <v>0</v>
      </c>
      <c r="G67" s="68">
        <f t="shared" si="26"/>
        <v>86.391304347826093</v>
      </c>
      <c r="H67" s="68">
        <v>0</v>
      </c>
      <c r="I67" s="68">
        <f t="shared" si="27"/>
        <v>92.304347826086953</v>
      </c>
      <c r="J67" s="72">
        <f t="shared" ref="J67:J73" si="36">IF(ABS(B67-B66)&lt;=50,1,0)</f>
        <v>1</v>
      </c>
      <c r="K67" s="72">
        <f t="shared" ref="K67:K73" si="37">IF(ABS((B67-B66))&lt;=50,1,IF((B67-B66)*($B$4-$B$2)&gt;=0,1,-1))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0</v>
      </c>
      <c r="U67" s="74">
        <f t="shared" si="29"/>
        <v>-40</v>
      </c>
      <c r="V67" s="70">
        <f t="shared" si="30"/>
        <v>-40</v>
      </c>
      <c r="W67" s="70"/>
      <c r="X67" s="70">
        <f t="shared" si="31"/>
        <v>43.969785984053715</v>
      </c>
      <c r="Y67" s="70">
        <f t="shared" si="32"/>
        <v>3.9697859840537149</v>
      </c>
      <c r="Z67" s="70">
        <f t="shared" si="33"/>
        <v>4</v>
      </c>
      <c r="AA67" s="24">
        <f t="shared" si="34"/>
        <v>4</v>
      </c>
      <c r="AB67" s="67">
        <f t="shared" si="35"/>
        <v>44</v>
      </c>
    </row>
    <row r="68" spans="1:28" ht="15" customHeight="1" x14ac:dyDescent="0.25">
      <c r="A68" s="71">
        <v>311</v>
      </c>
      <c r="B68" s="71">
        <v>40</v>
      </c>
      <c r="C68" s="68">
        <v>0.1</v>
      </c>
      <c r="D68" s="68">
        <v>269.85000000000002</v>
      </c>
      <c r="E68" s="68">
        <v>209.55</v>
      </c>
      <c r="F68" s="68">
        <v>0</v>
      </c>
      <c r="G68" s="68">
        <f t="shared" si="26"/>
        <v>84.574468085106389</v>
      </c>
      <c r="H68" s="68">
        <v>0</v>
      </c>
      <c r="I68" s="68">
        <f t="shared" si="27"/>
        <v>90.340425531914889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1</v>
      </c>
      <c r="N68" s="26"/>
      <c r="O68" s="26"/>
      <c r="P68" s="25"/>
      <c r="Q68" s="25"/>
      <c r="T68" s="22">
        <v>0</v>
      </c>
      <c r="U68" s="74">
        <f t="shared" si="29"/>
        <v>-40</v>
      </c>
      <c r="V68" s="70">
        <f t="shared" si="30"/>
        <v>-40</v>
      </c>
      <c r="W68" s="70"/>
      <c r="X68" s="70">
        <f t="shared" si="31"/>
        <v>43.969785984053715</v>
      </c>
      <c r="Y68" s="70">
        <f t="shared" si="32"/>
        <v>3.9697859840537149</v>
      </c>
      <c r="Z68" s="70">
        <f t="shared" si="33"/>
        <v>4</v>
      </c>
      <c r="AA68" s="24">
        <f t="shared" si="34"/>
        <v>4</v>
      </c>
      <c r="AB68" s="67">
        <f t="shared" si="35"/>
        <v>44</v>
      </c>
    </row>
    <row r="69" spans="1:28" ht="15" customHeight="1" x14ac:dyDescent="0.25">
      <c r="A69" s="71">
        <v>312</v>
      </c>
      <c r="B69" s="71">
        <v>40</v>
      </c>
      <c r="C69" s="68">
        <v>0</v>
      </c>
      <c r="D69" s="68">
        <v>269.88</v>
      </c>
      <c r="E69" s="68">
        <v>209.55</v>
      </c>
      <c r="F69" s="68">
        <v>0</v>
      </c>
      <c r="G69" s="68">
        <f t="shared" si="26"/>
        <v>82.791666666666671</v>
      </c>
      <c r="H69" s="68">
        <v>0</v>
      </c>
      <c r="I69" s="68">
        <f t="shared" si="27"/>
        <v>88.458333333333329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0</v>
      </c>
      <c r="N69" s="26"/>
      <c r="O69" s="26"/>
      <c r="P69" s="25"/>
      <c r="Q69" s="25"/>
      <c r="T69" s="22">
        <v>0</v>
      </c>
      <c r="U69" s="74">
        <f t="shared" si="29"/>
        <v>-40</v>
      </c>
      <c r="V69" s="70">
        <f t="shared" si="30"/>
        <v>-40</v>
      </c>
      <c r="W69" s="70"/>
      <c r="X69" s="70">
        <f t="shared" si="31"/>
        <v>43.969785984053715</v>
      </c>
      <c r="Y69" s="70">
        <f t="shared" si="32"/>
        <v>3.9697859840537149</v>
      </c>
      <c r="Z69" s="70">
        <f t="shared" si="33"/>
        <v>4</v>
      </c>
      <c r="AA69" s="24">
        <f t="shared" si="34"/>
        <v>4</v>
      </c>
      <c r="AB69" s="67">
        <f t="shared" si="35"/>
        <v>44</v>
      </c>
    </row>
    <row r="70" spans="1:28" ht="15" customHeight="1" x14ac:dyDescent="0.25">
      <c r="A70" s="71">
        <v>242</v>
      </c>
      <c r="B70" s="71">
        <v>40</v>
      </c>
      <c r="C70" s="68">
        <v>0</v>
      </c>
      <c r="D70" s="68">
        <v>269.91000000000003</v>
      </c>
      <c r="E70" s="68">
        <v>209.55</v>
      </c>
      <c r="F70" s="68">
        <v>0</v>
      </c>
      <c r="G70" s="68">
        <f t="shared" si="26"/>
        <v>82.530612244897952</v>
      </c>
      <c r="H70" s="68">
        <v>0</v>
      </c>
      <c r="I70" s="68">
        <f t="shared" si="27"/>
        <v>86.65306122448979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1</v>
      </c>
      <c r="N70" s="26"/>
      <c r="O70" s="26"/>
      <c r="P70" s="25"/>
      <c r="Q70" s="25"/>
      <c r="T70" s="22">
        <v>0</v>
      </c>
      <c r="U70" s="74">
        <f t="shared" si="29"/>
        <v>-40</v>
      </c>
      <c r="V70" s="70">
        <f t="shared" si="30"/>
        <v>-40</v>
      </c>
      <c r="W70" s="70"/>
      <c r="X70" s="70">
        <f t="shared" si="31"/>
        <v>43.969785984053715</v>
      </c>
      <c r="Y70" s="70">
        <f t="shared" si="32"/>
        <v>3.9697859840537149</v>
      </c>
      <c r="Z70" s="70">
        <f t="shared" si="33"/>
        <v>4</v>
      </c>
      <c r="AA70" s="24">
        <f t="shared" si="34"/>
        <v>4</v>
      </c>
      <c r="AB70" s="67">
        <f t="shared" si="35"/>
        <v>44</v>
      </c>
    </row>
    <row r="71" spans="1:28" ht="15" customHeight="1" x14ac:dyDescent="0.25">
      <c r="A71" s="71">
        <v>317</v>
      </c>
      <c r="B71" s="71">
        <v>40</v>
      </c>
      <c r="C71" s="68">
        <v>0</v>
      </c>
      <c r="D71" s="68">
        <v>269.94</v>
      </c>
      <c r="E71" s="68">
        <v>209.55</v>
      </c>
      <c r="F71" s="68">
        <v>0</v>
      </c>
      <c r="G71" s="68">
        <f t="shared" si="26"/>
        <v>79.38</v>
      </c>
      <c r="H71" s="68">
        <v>0</v>
      </c>
      <c r="I71" s="68">
        <f t="shared" si="27"/>
        <v>84.92</v>
      </c>
      <c r="J71" s="72">
        <f t="shared" si="36"/>
        <v>1</v>
      </c>
      <c r="K71" s="72">
        <f t="shared" si="37"/>
        <v>1</v>
      </c>
      <c r="L71" s="72">
        <f t="shared" ref="L71:L73" si="38">IF(OR(COUNTIF(K67:K71,1)=5,COUNTIF(K67:K71,-1)=5),1,0)</f>
        <v>1</v>
      </c>
      <c r="M71" s="72">
        <f t="shared" ca="1" si="28"/>
        <v>1</v>
      </c>
      <c r="N71" s="26"/>
      <c r="O71" s="26"/>
      <c r="P71" s="25"/>
      <c r="Q71" s="25"/>
      <c r="T71" s="22">
        <v>0</v>
      </c>
      <c r="U71" s="74">
        <f t="shared" si="29"/>
        <v>-40</v>
      </c>
      <c r="V71" s="70">
        <f t="shared" si="30"/>
        <v>-40</v>
      </c>
      <c r="W71" s="70"/>
      <c r="X71" s="70">
        <f t="shared" si="31"/>
        <v>43.969785984053715</v>
      </c>
      <c r="Y71" s="70">
        <f t="shared" si="32"/>
        <v>3.9697859840537149</v>
      </c>
      <c r="Z71" s="70">
        <f t="shared" si="33"/>
        <v>4</v>
      </c>
      <c r="AA71" s="24">
        <f t="shared" si="34"/>
        <v>4</v>
      </c>
      <c r="AB71" s="67">
        <f t="shared" si="35"/>
        <v>44</v>
      </c>
    </row>
    <row r="72" spans="1:28" ht="15" customHeight="1" x14ac:dyDescent="0.25">
      <c r="A72" s="71">
        <v>322</v>
      </c>
      <c r="B72" s="71">
        <v>40</v>
      </c>
      <c r="C72" s="68">
        <v>0</v>
      </c>
      <c r="D72" s="68">
        <v>269.97000000000003</v>
      </c>
      <c r="E72" s="68">
        <v>209.55</v>
      </c>
      <c r="F72" s="68">
        <v>0</v>
      </c>
      <c r="G72" s="68">
        <f t="shared" si="26"/>
        <v>77.725490196078425</v>
      </c>
      <c r="H72" s="68">
        <v>0</v>
      </c>
      <c r="I72" s="68">
        <f t="shared" si="27"/>
        <v>83.254901960784309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0</v>
      </c>
      <c r="N72" s="26"/>
      <c r="O72" s="26"/>
      <c r="P72" s="25"/>
      <c r="Q72" s="25"/>
      <c r="T72" s="22">
        <v>0</v>
      </c>
      <c r="U72" s="74">
        <f t="shared" si="29"/>
        <v>-40</v>
      </c>
      <c r="V72" s="70">
        <f t="shared" si="30"/>
        <v>-40</v>
      </c>
      <c r="W72" s="70"/>
      <c r="X72" s="70">
        <f t="shared" si="31"/>
        <v>43.969785984053715</v>
      </c>
      <c r="Y72" s="70">
        <f t="shared" si="32"/>
        <v>3.9697859840537149</v>
      </c>
      <c r="Z72" s="70">
        <f t="shared" si="33"/>
        <v>4</v>
      </c>
      <c r="AA72" s="24">
        <f t="shared" si="34"/>
        <v>4</v>
      </c>
      <c r="AB72" s="67">
        <f t="shared" si="35"/>
        <v>44</v>
      </c>
    </row>
    <row r="73" spans="1:28" ht="15" customHeight="1" x14ac:dyDescent="0.25">
      <c r="A73" s="71">
        <v>313</v>
      </c>
      <c r="B73" s="71">
        <v>40</v>
      </c>
      <c r="C73" s="68">
        <v>0</v>
      </c>
      <c r="D73" s="68">
        <v>270</v>
      </c>
      <c r="E73" s="68">
        <v>209.55</v>
      </c>
      <c r="F73" s="68">
        <v>0</v>
      </c>
      <c r="G73" s="68">
        <f t="shared" si="26"/>
        <v>76.40384615384616</v>
      </c>
      <c r="H73" s="68">
        <v>0</v>
      </c>
      <c r="I73" s="68">
        <f t="shared" si="27"/>
        <v>81.65384615384616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1</v>
      </c>
      <c r="N73" s="26"/>
      <c r="O73" s="26"/>
      <c r="P73" s="25"/>
      <c r="Q73" s="25"/>
      <c r="T73" s="22">
        <v>0</v>
      </c>
      <c r="U73" s="74">
        <f t="shared" si="29"/>
        <v>-40</v>
      </c>
      <c r="V73" s="70">
        <f t="shared" si="30"/>
        <v>-40</v>
      </c>
      <c r="W73" s="70"/>
      <c r="X73" s="70">
        <f t="shared" si="31"/>
        <v>43.969785984053715</v>
      </c>
      <c r="Y73" s="70">
        <f t="shared" si="32"/>
        <v>3.9697859840537149</v>
      </c>
      <c r="Z73" s="70">
        <f t="shared" si="33"/>
        <v>4</v>
      </c>
      <c r="AA73" s="24">
        <f t="shared" si="34"/>
        <v>4</v>
      </c>
      <c r="AB73" s="67">
        <f t="shared" si="35"/>
        <v>44</v>
      </c>
    </row>
    <row r="74" spans="1:28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U74" s="74"/>
      <c r="V74" s="70"/>
      <c r="W74" s="70"/>
      <c r="X74" s="70"/>
      <c r="Y74" s="70"/>
      <c r="Z74" s="70"/>
      <c r="AA74" s="24"/>
    </row>
    <row r="75" spans="1:28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U75" s="74"/>
      <c r="V75" s="70"/>
      <c r="W75" s="70"/>
      <c r="X75" s="70"/>
      <c r="Y75" s="70"/>
      <c r="Z75" s="70"/>
      <c r="AA75" s="24"/>
    </row>
    <row r="76" spans="1:28" ht="15" customHeight="1" x14ac:dyDescent="0.25">
      <c r="A76" s="71"/>
      <c r="B76" s="71"/>
      <c r="C76" s="68"/>
      <c r="D76" s="68"/>
      <c r="E76" s="68"/>
      <c r="F76" s="68"/>
      <c r="G76" s="68"/>
      <c r="H76" s="68"/>
      <c r="I76" s="68"/>
      <c r="J76" s="72"/>
      <c r="K76" s="72"/>
      <c r="L76" s="72"/>
      <c r="M76" s="72"/>
      <c r="N76" s="26"/>
      <c r="O76" s="26"/>
      <c r="P76" s="25"/>
      <c r="Q76" s="25"/>
      <c r="U76" s="74"/>
      <c r="V76" s="70"/>
      <c r="W76" s="70"/>
      <c r="X76" s="70"/>
      <c r="Y76" s="70"/>
      <c r="Z76" s="70"/>
      <c r="AA76" s="24"/>
    </row>
    <row r="77" spans="1:28" ht="15" customHeight="1" x14ac:dyDescent="0.25">
      <c r="A77" s="71"/>
      <c r="B77" s="71"/>
      <c r="C77" s="68"/>
      <c r="D77" s="68"/>
      <c r="E77" s="68"/>
      <c r="F77" s="68"/>
      <c r="G77" s="68"/>
      <c r="H77" s="68"/>
      <c r="I77" s="68"/>
      <c r="J77" s="72"/>
      <c r="K77" s="72"/>
      <c r="L77" s="72"/>
      <c r="M77" s="72"/>
      <c r="N77" s="26"/>
      <c r="O77" s="26"/>
      <c r="P77" s="25"/>
      <c r="Q77" s="25"/>
      <c r="U77" s="74"/>
      <c r="V77" s="70"/>
      <c r="W77" s="70"/>
      <c r="X77" s="70"/>
      <c r="Y77" s="70"/>
      <c r="Z77" s="70"/>
      <c r="AA77" s="24"/>
    </row>
    <row r="78" spans="1:28" ht="15" customHeight="1" x14ac:dyDescent="0.25">
      <c r="A78" s="71"/>
      <c r="B78" s="71"/>
      <c r="C78" s="68"/>
      <c r="D78" s="68"/>
      <c r="E78" s="68"/>
      <c r="F78" s="68"/>
      <c r="G78" s="68"/>
      <c r="H78" s="68"/>
      <c r="I78" s="68"/>
      <c r="J78" s="72"/>
      <c r="K78" s="72"/>
      <c r="L78" s="72"/>
      <c r="M78" s="72"/>
      <c r="N78" s="26"/>
      <c r="O78" s="26"/>
      <c r="P78" s="25"/>
      <c r="Q78" s="25"/>
      <c r="U78" s="74"/>
      <c r="V78" s="70"/>
      <c r="W78" s="70"/>
      <c r="X78" s="70"/>
      <c r="Y78" s="70"/>
      <c r="Z78" s="70"/>
      <c r="AA78" s="24"/>
    </row>
    <row r="79" spans="1:28" ht="15" customHeight="1" x14ac:dyDescent="0.25">
      <c r="A79" s="71"/>
      <c r="B79" s="71"/>
      <c r="C79" s="68"/>
      <c r="D79" s="68"/>
      <c r="E79" s="68"/>
      <c r="F79" s="68"/>
      <c r="G79" s="68"/>
      <c r="H79" s="68"/>
      <c r="I79" s="68"/>
      <c r="J79" s="72"/>
      <c r="K79" s="72"/>
      <c r="L79" s="72"/>
      <c r="M79" s="72"/>
      <c r="N79" s="26"/>
      <c r="O79" s="26"/>
      <c r="P79" s="25"/>
      <c r="Q79" s="25"/>
      <c r="U79" s="74"/>
      <c r="V79" s="70"/>
      <c r="W79" s="70"/>
      <c r="X79" s="70"/>
      <c r="Y79" s="70"/>
      <c r="Z79" s="70"/>
      <c r="AA79" s="24"/>
    </row>
    <row r="80" spans="1:28" ht="15" customHeight="1" x14ac:dyDescent="0.25">
      <c r="A80" s="71"/>
      <c r="B80" s="71"/>
      <c r="C80" s="68"/>
      <c r="D80" s="68"/>
      <c r="E80" s="68"/>
      <c r="F80" s="68"/>
      <c r="G80" s="68"/>
      <c r="H80" s="68"/>
      <c r="I80" s="68"/>
      <c r="J80" s="72"/>
      <c r="K80" s="72"/>
      <c r="L80" s="72"/>
      <c r="M80" s="72"/>
      <c r="N80" s="26"/>
      <c r="O80" s="26"/>
      <c r="P80" s="25"/>
      <c r="Q80" s="25"/>
      <c r="U80" s="74"/>
      <c r="V80" s="70"/>
      <c r="W80" s="70"/>
      <c r="X80" s="70"/>
      <c r="Y80" s="70"/>
      <c r="Z80" s="70"/>
      <c r="AA80" s="24"/>
    </row>
    <row r="81" spans="1:27" ht="15" customHeight="1" x14ac:dyDescent="0.25">
      <c r="A81" s="71"/>
      <c r="B81" s="71"/>
      <c r="C81" s="68"/>
      <c r="D81" s="68"/>
      <c r="E81" s="68"/>
      <c r="F81" s="68"/>
      <c r="G81" s="68"/>
      <c r="H81" s="68"/>
      <c r="I81" s="68"/>
      <c r="J81" s="72"/>
      <c r="K81" s="72"/>
      <c r="L81" s="72"/>
      <c r="M81" s="72"/>
      <c r="N81" s="26"/>
      <c r="O81" s="26"/>
      <c r="P81" s="25"/>
      <c r="Q81" s="25"/>
      <c r="U81" s="74"/>
      <c r="V81" s="70"/>
      <c r="W81" s="70"/>
      <c r="X81" s="70"/>
      <c r="Y81" s="70"/>
      <c r="Z81" s="70"/>
      <c r="AA81" s="24"/>
    </row>
    <row r="82" spans="1:27" ht="15" customHeight="1" x14ac:dyDescent="0.25">
      <c r="A82" s="71"/>
      <c r="B82" s="71"/>
      <c r="C82" s="68"/>
      <c r="D82" s="68"/>
      <c r="E82" s="68"/>
      <c r="F82" s="68"/>
      <c r="G82" s="68"/>
      <c r="H82" s="68"/>
      <c r="I82" s="68"/>
      <c r="J82" s="72"/>
      <c r="K82" s="72"/>
      <c r="L82" s="72"/>
      <c r="M82" s="72"/>
      <c r="N82" s="26"/>
      <c r="O82" s="26"/>
      <c r="P82" s="25"/>
      <c r="Q82" s="25"/>
      <c r="U82" s="74"/>
      <c r="V82" s="70"/>
      <c r="W82" s="70"/>
      <c r="X82" s="70"/>
      <c r="Y82" s="70"/>
      <c r="Z82" s="70"/>
      <c r="AA82" s="24"/>
    </row>
    <row r="83" spans="1:27" ht="15" customHeight="1" x14ac:dyDescent="0.25">
      <c r="A83" s="71"/>
      <c r="B83" s="71"/>
      <c r="C83" s="68"/>
      <c r="D83" s="68"/>
      <c r="E83" s="68"/>
      <c r="F83" s="68"/>
      <c r="G83" s="68"/>
      <c r="H83" s="68"/>
      <c r="I83" s="68"/>
      <c r="J83" s="72"/>
      <c r="K83" s="72"/>
      <c r="L83" s="72"/>
      <c r="M83" s="72"/>
      <c r="N83" s="26"/>
      <c r="O83" s="26"/>
      <c r="P83" s="25"/>
      <c r="Q83" s="25"/>
      <c r="U83" s="74"/>
      <c r="V83" s="70"/>
      <c r="W83" s="70"/>
      <c r="X83" s="70"/>
      <c r="Y83" s="70"/>
      <c r="Z83" s="70"/>
      <c r="AA83" s="24"/>
    </row>
    <row r="84" spans="1:27" ht="15" customHeight="1" x14ac:dyDescent="0.25">
      <c r="A84" s="71"/>
      <c r="B84" s="71"/>
      <c r="C84" s="68"/>
      <c r="D84" s="68"/>
      <c r="E84" s="68"/>
      <c r="F84" s="68"/>
      <c r="G84" s="68"/>
      <c r="H84" s="68"/>
      <c r="I84" s="68"/>
      <c r="J84" s="72"/>
      <c r="K84" s="72"/>
      <c r="L84" s="72"/>
      <c r="M84" s="72"/>
      <c r="N84" s="26"/>
      <c r="O84" s="26"/>
      <c r="P84" s="25"/>
      <c r="Q84" s="25"/>
      <c r="U84" s="74"/>
      <c r="V84" s="70"/>
      <c r="W84" s="70"/>
      <c r="X84" s="70"/>
      <c r="Y84" s="70"/>
      <c r="Z84" s="70"/>
      <c r="AA84" s="24"/>
    </row>
    <row r="85" spans="1:27" ht="15" customHeight="1" x14ac:dyDescent="0.25">
      <c r="A85" s="71"/>
      <c r="B85" s="71"/>
      <c r="C85" s="68"/>
      <c r="D85" s="68"/>
      <c r="E85" s="68"/>
      <c r="F85" s="68"/>
      <c r="G85" s="68"/>
      <c r="H85" s="68"/>
      <c r="I85" s="68"/>
      <c r="J85" s="72"/>
      <c r="K85" s="72"/>
      <c r="L85" s="72"/>
      <c r="M85" s="72"/>
      <c r="N85" s="26"/>
      <c r="O85" s="26"/>
      <c r="P85" s="25"/>
      <c r="Q85" s="25"/>
      <c r="U85" s="74"/>
      <c r="V85" s="70"/>
      <c r="W85" s="70"/>
      <c r="X85" s="70"/>
      <c r="Y85" s="70"/>
      <c r="Z85" s="70"/>
      <c r="AA85" s="24"/>
    </row>
    <row r="86" spans="1:27" ht="15" customHeight="1" x14ac:dyDescent="0.25">
      <c r="A86" s="71"/>
      <c r="B86" s="71"/>
      <c r="C86" s="68"/>
      <c r="D86" s="68"/>
      <c r="E86" s="68"/>
      <c r="F86" s="68"/>
      <c r="G86" s="68"/>
      <c r="H86" s="68"/>
      <c r="I86" s="68"/>
      <c r="J86" s="72"/>
      <c r="K86" s="72"/>
      <c r="L86" s="72"/>
      <c r="M86" s="72"/>
      <c r="N86" s="26"/>
      <c r="O86" s="26"/>
      <c r="P86" s="25"/>
      <c r="Q86" s="25"/>
      <c r="U86" s="74"/>
      <c r="V86" s="70"/>
      <c r="W86" s="70"/>
      <c r="X86" s="70"/>
      <c r="Y86" s="70"/>
      <c r="Z86" s="70"/>
      <c r="AA86" s="24"/>
    </row>
    <row r="87" spans="1:27" ht="15" customHeight="1" x14ac:dyDescent="0.25">
      <c r="A87" s="71"/>
      <c r="B87" s="71"/>
      <c r="C87" s="68"/>
      <c r="D87" s="68"/>
      <c r="E87" s="68"/>
      <c r="F87" s="68"/>
      <c r="G87" s="68"/>
      <c r="H87" s="68"/>
      <c r="I87" s="68"/>
      <c r="J87" s="72"/>
      <c r="K87" s="72"/>
      <c r="L87" s="72"/>
      <c r="M87" s="72"/>
      <c r="N87" s="26"/>
      <c r="O87" s="26"/>
      <c r="P87" s="25"/>
      <c r="Q87" s="25"/>
      <c r="U87" s="74"/>
      <c r="V87" s="70"/>
      <c r="W87" s="70"/>
      <c r="X87" s="70"/>
      <c r="Y87" s="70"/>
      <c r="Z87" s="70"/>
      <c r="AA87" s="24"/>
    </row>
    <row r="88" spans="1:27" ht="15" customHeight="1" x14ac:dyDescent="0.25">
      <c r="A88" s="71"/>
      <c r="B88" s="71"/>
      <c r="C88" s="68"/>
      <c r="D88" s="68"/>
      <c r="E88" s="68"/>
      <c r="F88" s="68"/>
      <c r="G88" s="68"/>
      <c r="H88" s="68"/>
      <c r="I88" s="68"/>
      <c r="J88" s="72"/>
      <c r="K88" s="72"/>
      <c r="L88" s="72"/>
      <c r="M88" s="72"/>
      <c r="N88" s="26"/>
      <c r="O88" s="26"/>
      <c r="P88" s="25"/>
      <c r="Q88" s="25"/>
      <c r="U88" s="74"/>
      <c r="V88" s="70"/>
      <c r="W88" s="70"/>
      <c r="X88" s="70"/>
      <c r="Y88" s="70"/>
      <c r="Z88" s="70"/>
      <c r="AA88" s="24"/>
    </row>
    <row r="89" spans="1:27" ht="15" customHeight="1" x14ac:dyDescent="0.25">
      <c r="A89" s="71"/>
      <c r="B89" s="71"/>
      <c r="C89" s="68"/>
      <c r="D89" s="68"/>
      <c r="E89" s="68"/>
      <c r="F89" s="68"/>
      <c r="G89" s="68"/>
      <c r="H89" s="68"/>
      <c r="I89" s="68"/>
      <c r="J89" s="72"/>
      <c r="K89" s="72"/>
      <c r="L89" s="72"/>
      <c r="M89" s="72"/>
      <c r="N89" s="26"/>
      <c r="O89" s="26"/>
      <c r="P89" s="25"/>
      <c r="Q89" s="25"/>
      <c r="U89" s="74"/>
      <c r="V89" s="70"/>
      <c r="W89" s="70"/>
      <c r="X89" s="70"/>
      <c r="Y89" s="70"/>
      <c r="Z89" s="70"/>
      <c r="AA89" s="24"/>
    </row>
    <row r="90" spans="1:27" ht="15" customHeight="1" x14ac:dyDescent="0.25">
      <c r="A90" s="71"/>
      <c r="B90" s="71"/>
      <c r="C90" s="68"/>
      <c r="D90" s="68"/>
      <c r="E90" s="68"/>
      <c r="F90" s="68"/>
      <c r="G90" s="68"/>
      <c r="H90" s="68"/>
      <c r="I90" s="68"/>
      <c r="J90" s="72"/>
      <c r="K90" s="72"/>
      <c r="L90" s="72"/>
      <c r="M90" s="72"/>
      <c r="N90" s="26"/>
      <c r="O90" s="26"/>
      <c r="P90" s="25"/>
      <c r="Q90" s="25"/>
      <c r="U90" s="74"/>
      <c r="V90" s="70"/>
      <c r="W90" s="70"/>
      <c r="X90" s="70"/>
      <c r="Y90" s="70"/>
      <c r="Z90" s="70"/>
      <c r="AA90" s="24"/>
    </row>
    <row r="91" spans="1:27" ht="15" customHeight="1" x14ac:dyDescent="0.25">
      <c r="A91" s="71"/>
      <c r="B91" s="71"/>
      <c r="C91" s="68"/>
      <c r="D91" s="68"/>
      <c r="E91" s="68"/>
      <c r="F91" s="68"/>
      <c r="G91" s="68"/>
      <c r="H91" s="68"/>
      <c r="I91" s="68"/>
      <c r="J91" s="72"/>
      <c r="K91" s="72"/>
      <c r="L91" s="72"/>
      <c r="M91" s="72"/>
      <c r="N91" s="26"/>
      <c r="O91" s="26"/>
      <c r="P91" s="25"/>
      <c r="Q91" s="25"/>
      <c r="U91" s="74"/>
      <c r="V91" s="70"/>
      <c r="W91" s="70"/>
      <c r="X91" s="70"/>
      <c r="Y91" s="70"/>
      <c r="Z91" s="70"/>
      <c r="AA91" s="24"/>
    </row>
    <row r="92" spans="1:27" ht="15" customHeight="1" x14ac:dyDescent="0.25">
      <c r="A92" s="71"/>
      <c r="B92" s="71"/>
      <c r="C92" s="68"/>
      <c r="D92" s="68"/>
      <c r="E92" s="68"/>
      <c r="F92" s="68"/>
      <c r="G92" s="68"/>
      <c r="H92" s="68"/>
      <c r="I92" s="68"/>
      <c r="J92" s="72"/>
      <c r="K92" s="72"/>
      <c r="L92" s="72"/>
      <c r="M92" s="72"/>
      <c r="N92" s="26"/>
      <c r="O92" s="26"/>
      <c r="P92" s="25"/>
      <c r="Q92" s="25"/>
      <c r="U92" s="74"/>
      <c r="V92" s="70"/>
      <c r="W92" s="70"/>
      <c r="X92" s="70"/>
      <c r="Y92" s="70"/>
      <c r="Z92" s="70"/>
      <c r="AA92" s="24"/>
    </row>
    <row r="93" spans="1:27" ht="15" customHeight="1" x14ac:dyDescent="0.25">
      <c r="A93" s="71"/>
      <c r="B93" s="71"/>
      <c r="C93" s="68"/>
      <c r="D93" s="68"/>
      <c r="E93" s="68"/>
      <c r="F93" s="68"/>
      <c r="G93" s="68"/>
      <c r="H93" s="68"/>
      <c r="I93" s="68"/>
      <c r="J93" s="72"/>
      <c r="K93" s="72"/>
      <c r="L93" s="72"/>
      <c r="M93" s="72"/>
      <c r="N93" s="26"/>
      <c r="O93" s="26"/>
      <c r="P93" s="25"/>
      <c r="Q93" s="25"/>
      <c r="U93" s="74"/>
      <c r="V93" s="70"/>
      <c r="W93" s="70"/>
      <c r="X93" s="70"/>
      <c r="Y93" s="70"/>
      <c r="Z93" s="70"/>
      <c r="AA93" s="24"/>
    </row>
    <row r="94" spans="1:27" ht="15" customHeight="1" x14ac:dyDescent="0.25">
      <c r="A94" s="71"/>
      <c r="B94" s="71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N94" s="26"/>
      <c r="O94" s="26"/>
      <c r="P94" s="25"/>
      <c r="Q94" s="25"/>
      <c r="U94" s="74"/>
      <c r="V94" s="70"/>
      <c r="W94" s="70"/>
      <c r="X94" s="70"/>
      <c r="Y94" s="70"/>
      <c r="Z94" s="70"/>
      <c r="AA94" s="24"/>
    </row>
    <row r="95" spans="1:27" ht="15" customHeight="1" x14ac:dyDescent="0.25">
      <c r="A95" s="71"/>
      <c r="B95" s="71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N95" s="26"/>
      <c r="O95" s="26"/>
      <c r="P95" s="25"/>
      <c r="Q95" s="25"/>
      <c r="U95" s="74"/>
      <c r="V95" s="70"/>
      <c r="W95" s="70"/>
      <c r="X95" s="70"/>
      <c r="Y95" s="70"/>
      <c r="Z95" s="70"/>
      <c r="AA95" s="24"/>
    </row>
    <row r="96" spans="1:27" ht="15" customHeight="1" x14ac:dyDescent="0.25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N96" s="26"/>
      <c r="O96" s="26"/>
      <c r="P96" s="25"/>
      <c r="Q96" s="25"/>
      <c r="U96" s="74"/>
      <c r="V96" s="70"/>
      <c r="W96" s="70"/>
      <c r="X96" s="70"/>
      <c r="Y96" s="70"/>
      <c r="Z96" s="70"/>
      <c r="AA96" s="24"/>
    </row>
    <row r="97" spans="1:27" ht="15" customHeight="1" x14ac:dyDescent="0.25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N97" s="26"/>
      <c r="O97" s="26"/>
      <c r="P97" s="25"/>
      <c r="Q97" s="25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71"/>
      <c r="B98" s="71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N98" s="26"/>
      <c r="O98" s="26"/>
      <c r="P98" s="25"/>
      <c r="Q98" s="25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6"/>
      <c r="O99" s="26"/>
      <c r="P99" s="25"/>
      <c r="Q99" s="25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71"/>
      <c r="B100" s="71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N100" s="26"/>
      <c r="O100" s="26"/>
      <c r="P100" s="25"/>
      <c r="Q100" s="25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71"/>
      <c r="B101" s="71"/>
      <c r="C101" s="68"/>
      <c r="D101" s="68"/>
      <c r="E101" s="68"/>
      <c r="F101" s="68"/>
      <c r="G101" s="68"/>
      <c r="H101" s="68"/>
      <c r="I101" s="68"/>
      <c r="J101" s="72"/>
      <c r="K101" s="72"/>
      <c r="L101" s="72"/>
      <c r="M101" s="72"/>
      <c r="N101" s="26"/>
      <c r="O101" s="26"/>
      <c r="P101" s="25"/>
      <c r="Q101" s="25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71"/>
      <c r="B102" s="71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N102" s="26"/>
      <c r="O102" s="26"/>
      <c r="P102" s="25"/>
      <c r="Q102" s="25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71"/>
      <c r="B103" s="71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N103" s="26"/>
      <c r="O103" s="26"/>
      <c r="P103" s="25"/>
      <c r="Q103" s="25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71"/>
      <c r="B104" s="71"/>
      <c r="C104" s="68"/>
      <c r="D104" s="68"/>
      <c r="E104" s="68"/>
      <c r="F104" s="68"/>
      <c r="G104" s="68"/>
      <c r="H104" s="68"/>
      <c r="I104" s="68"/>
      <c r="J104" s="72"/>
      <c r="K104" s="72"/>
      <c r="L104" s="72"/>
      <c r="M104" s="72"/>
      <c r="N104" s="26"/>
      <c r="O104" s="26"/>
      <c r="P104" s="25"/>
      <c r="Q104" s="25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71"/>
      <c r="B105" s="71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N105" s="26"/>
      <c r="O105" s="26"/>
      <c r="P105" s="25"/>
      <c r="Q105" s="25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71"/>
      <c r="B106" s="71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N106" s="26"/>
      <c r="O106" s="26"/>
      <c r="P106" s="25"/>
      <c r="Q106" s="25"/>
      <c r="U106" s="74"/>
      <c r="V106" s="70"/>
      <c r="W106" s="70"/>
      <c r="X106" s="70"/>
      <c r="Y106" s="70"/>
      <c r="Z106" s="70"/>
      <c r="AA106" s="24"/>
    </row>
    <row r="107" spans="1:27" ht="15" customHeight="1" x14ac:dyDescent="0.25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6"/>
      <c r="O107" s="26"/>
      <c r="P107" s="25"/>
      <c r="Q107" s="25"/>
      <c r="U107" s="74"/>
      <c r="V107" s="70"/>
      <c r="W107" s="70"/>
      <c r="X107" s="70"/>
      <c r="Y107" s="70"/>
      <c r="Z107" s="70"/>
      <c r="AA107" s="24"/>
    </row>
    <row r="108" spans="1:27" ht="15" customHeight="1" x14ac:dyDescent="0.25">
      <c r="A108" s="71"/>
      <c r="B108" s="71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6"/>
      <c r="O108" s="26"/>
      <c r="P108" s="25"/>
      <c r="Q108" s="25"/>
      <c r="U108" s="74"/>
      <c r="V108" s="70"/>
      <c r="W108" s="70"/>
      <c r="X108" s="70"/>
      <c r="Y108" s="70"/>
      <c r="Z108" s="70"/>
      <c r="AA108" s="24"/>
    </row>
    <row r="109" spans="1:27" ht="15" customHeight="1" x14ac:dyDescent="0.25">
      <c r="A109" s="71"/>
      <c r="B109" s="71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6"/>
      <c r="O109" s="26"/>
      <c r="P109" s="25"/>
      <c r="Q109" s="25"/>
      <c r="U109" s="74"/>
      <c r="V109" s="70"/>
      <c r="W109" s="70"/>
      <c r="X109" s="70"/>
      <c r="Y109" s="70"/>
      <c r="Z109" s="70"/>
      <c r="AA109" s="24"/>
    </row>
    <row r="110" spans="1:27" ht="15" customHeight="1" x14ac:dyDescent="0.25">
      <c r="A110" s="71"/>
      <c r="B110" s="71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6"/>
      <c r="O110" s="26"/>
      <c r="P110" s="25"/>
      <c r="Q110" s="25"/>
      <c r="U110" s="74"/>
      <c r="V110" s="70"/>
      <c r="W110" s="70"/>
      <c r="X110" s="70"/>
      <c r="Y110" s="70"/>
      <c r="Z110" s="70"/>
      <c r="AA110" s="24"/>
    </row>
    <row r="111" spans="1:27" ht="15" customHeight="1" x14ac:dyDescent="0.25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6"/>
      <c r="O111" s="26"/>
      <c r="P111" s="25"/>
      <c r="Q111" s="25"/>
      <c r="U111" s="74"/>
      <c r="V111" s="70"/>
      <c r="W111" s="70"/>
      <c r="X111" s="70"/>
      <c r="Y111" s="70"/>
      <c r="Z111" s="70"/>
      <c r="AA111" s="24"/>
    </row>
    <row r="112" spans="1:27" ht="15" customHeight="1" x14ac:dyDescent="0.25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6"/>
      <c r="O112" s="26"/>
      <c r="P112" s="25"/>
      <c r="Q112" s="25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5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6"/>
      <c r="O113" s="26"/>
      <c r="P113" s="25"/>
      <c r="Q113" s="25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5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6"/>
      <c r="O114" s="26"/>
      <c r="P114" s="25"/>
      <c r="Q114" s="25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6"/>
      <c r="O115" s="26"/>
      <c r="P115" s="25"/>
      <c r="Q115" s="25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6"/>
      <c r="O116" s="26"/>
      <c r="P116" s="25"/>
      <c r="Q116" s="25"/>
      <c r="U116" s="74"/>
      <c r="V116" s="70"/>
      <c r="W116" s="70"/>
      <c r="X116" s="70"/>
      <c r="Y116" s="70"/>
      <c r="Z116" s="70"/>
      <c r="AA116" s="24"/>
    </row>
    <row r="117" spans="1:27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6"/>
      <c r="O117" s="26"/>
      <c r="P117" s="25"/>
      <c r="Q117" s="25"/>
      <c r="U117" s="74"/>
      <c r="V117" s="70"/>
      <c r="W117" s="70"/>
      <c r="X117" s="70"/>
      <c r="Y117" s="70"/>
      <c r="Z117" s="70"/>
      <c r="AA117" s="24"/>
    </row>
    <row r="118" spans="1:27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6"/>
      <c r="O118" s="26"/>
      <c r="P118" s="25"/>
      <c r="Q118" s="25"/>
      <c r="U118" s="74"/>
      <c r="V118" s="70"/>
      <c r="W118" s="70"/>
      <c r="X118" s="70"/>
      <c r="Y118" s="70"/>
      <c r="Z118" s="70"/>
      <c r="AA118" s="24"/>
    </row>
    <row r="119" spans="1:27" ht="15" customHeight="1" x14ac:dyDescent="0.25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6"/>
      <c r="O119" s="26"/>
      <c r="P119" s="25"/>
      <c r="Q119" s="25"/>
      <c r="U119" s="74"/>
      <c r="V119" s="70"/>
      <c r="W119" s="70"/>
      <c r="X119" s="70"/>
      <c r="Y119" s="70"/>
      <c r="Z119" s="70"/>
      <c r="AA119" s="24"/>
    </row>
    <row r="120" spans="1:27" ht="15" customHeight="1" x14ac:dyDescent="0.25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6"/>
      <c r="O120" s="26"/>
      <c r="P120" s="25"/>
      <c r="Q120" s="25"/>
      <c r="U120" s="74"/>
      <c r="V120" s="70"/>
      <c r="W120" s="70"/>
      <c r="X120" s="70"/>
      <c r="Y120" s="70"/>
      <c r="Z120" s="70"/>
      <c r="AA120" s="24"/>
    </row>
    <row r="121" spans="1:27" ht="15" customHeight="1" x14ac:dyDescent="0.25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6"/>
      <c r="O121" s="26"/>
      <c r="P121" s="25"/>
      <c r="Q121" s="25"/>
      <c r="U121" s="74"/>
      <c r="V121" s="70"/>
      <c r="W121" s="70"/>
      <c r="X121" s="70"/>
      <c r="Y121" s="70"/>
      <c r="Z121" s="70"/>
      <c r="AA121" s="24"/>
    </row>
    <row r="122" spans="1:27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6"/>
      <c r="O122" s="26"/>
      <c r="P122" s="25"/>
      <c r="Q122" s="25"/>
      <c r="U122" s="74"/>
      <c r="V122" s="70"/>
      <c r="W122" s="70"/>
      <c r="X122" s="70"/>
      <c r="Y122" s="70"/>
      <c r="Z122" s="70"/>
      <c r="AA122" s="24"/>
    </row>
    <row r="123" spans="1:27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6"/>
      <c r="O123" s="26"/>
      <c r="P123" s="25"/>
      <c r="Q123" s="25"/>
      <c r="U123" s="74"/>
      <c r="V123" s="70"/>
      <c r="W123" s="70"/>
      <c r="X123" s="70"/>
      <c r="Y123" s="70"/>
      <c r="Z123" s="70"/>
      <c r="AA123" s="24"/>
    </row>
    <row r="124" spans="1:27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6"/>
      <c r="O124" s="26"/>
      <c r="P124" s="25"/>
      <c r="Q124" s="25"/>
      <c r="U124" s="74"/>
      <c r="V124" s="70"/>
      <c r="W124" s="70"/>
      <c r="X124" s="70"/>
      <c r="Y124" s="70"/>
      <c r="Z124" s="70"/>
      <c r="AA124" s="24"/>
    </row>
    <row r="125" spans="1:27" ht="15" customHeight="1" x14ac:dyDescent="0.25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6"/>
      <c r="O125" s="26"/>
      <c r="P125" s="25"/>
      <c r="Q125" s="25"/>
      <c r="U125" s="74"/>
      <c r="V125" s="70"/>
      <c r="W125" s="70"/>
      <c r="X125" s="70"/>
      <c r="Y125" s="70"/>
      <c r="Z125" s="70"/>
      <c r="AA125" s="24"/>
    </row>
    <row r="126" spans="1:27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6"/>
      <c r="O126" s="26"/>
      <c r="P126" s="25"/>
      <c r="Q126" s="25"/>
      <c r="U126" s="74"/>
      <c r="V126" s="70"/>
      <c r="W126" s="70"/>
      <c r="X126" s="70"/>
      <c r="Y126" s="70"/>
      <c r="Z126" s="70"/>
      <c r="AA126" s="24"/>
    </row>
    <row r="127" spans="1:27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6"/>
      <c r="O127" s="26"/>
      <c r="P127" s="25"/>
      <c r="Q127" s="25"/>
      <c r="U127" s="74"/>
      <c r="V127" s="70"/>
      <c r="W127" s="70"/>
      <c r="X127" s="70"/>
      <c r="Y127" s="70"/>
      <c r="Z127" s="70"/>
      <c r="AA127" s="24"/>
    </row>
    <row r="128" spans="1:27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6"/>
      <c r="O128" s="26"/>
      <c r="P128" s="25"/>
      <c r="Q128" s="25"/>
      <c r="U128" s="74"/>
      <c r="V128" s="70"/>
      <c r="W128" s="70"/>
      <c r="X128" s="70"/>
      <c r="Y128" s="70"/>
      <c r="Z128" s="70"/>
      <c r="AA128" s="24"/>
    </row>
    <row r="129" spans="1:2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  <c r="U134" s="74"/>
      <c r="V134" s="70"/>
      <c r="W134" s="70"/>
      <c r="X134" s="70"/>
      <c r="Y134" s="70"/>
      <c r="Z134" s="70"/>
      <c r="AA134" s="24"/>
    </row>
    <row r="135" spans="1:2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  <c r="U135" s="74"/>
      <c r="V135" s="70"/>
      <c r="W135" s="70"/>
      <c r="X135" s="70"/>
      <c r="Y135" s="70"/>
      <c r="Z135" s="70"/>
      <c r="AA135" s="24"/>
    </row>
    <row r="136" spans="1:2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  <c r="U136" s="74"/>
      <c r="V136" s="70"/>
      <c r="W136" s="70"/>
      <c r="X136" s="70"/>
      <c r="Y136" s="70"/>
      <c r="Z136" s="70"/>
      <c r="AA136" s="24"/>
    </row>
    <row r="137" spans="1:27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  <c r="U137" s="74"/>
      <c r="V137" s="70"/>
      <c r="W137" s="70"/>
      <c r="X137" s="70"/>
      <c r="Y137" s="70"/>
      <c r="Z137" s="70"/>
      <c r="AA137" s="24"/>
    </row>
    <row r="138" spans="1:2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  <c r="U138" s="74"/>
      <c r="V138" s="70"/>
      <c r="W138" s="70"/>
      <c r="X138" s="70"/>
      <c r="Y138" s="70"/>
      <c r="Z138" s="70"/>
      <c r="AA138" s="24"/>
    </row>
    <row r="139" spans="1:2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  <c r="U139" s="74"/>
      <c r="V139" s="70"/>
      <c r="W139" s="70"/>
      <c r="X139" s="70"/>
      <c r="Y139" s="70"/>
      <c r="Z139" s="70"/>
      <c r="AA139" s="24"/>
    </row>
    <row r="140" spans="1:27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  <c r="U140" s="74"/>
      <c r="V140" s="70"/>
      <c r="W140" s="70"/>
      <c r="X140" s="70"/>
      <c r="Y140" s="70"/>
      <c r="Z140" s="70"/>
      <c r="AA140" s="24"/>
    </row>
    <row r="141" spans="1:27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  <c r="U141" s="74"/>
      <c r="V141" s="70"/>
      <c r="W141" s="70"/>
      <c r="X141" s="70"/>
      <c r="Y141" s="70"/>
      <c r="Z141" s="70"/>
      <c r="AA141" s="24"/>
    </row>
    <row r="142" spans="1:27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  <c r="U142" s="74"/>
      <c r="V142" s="70"/>
      <c r="W142" s="70"/>
      <c r="X142" s="70"/>
      <c r="Y142" s="70"/>
      <c r="Z142" s="70"/>
      <c r="AA142" s="24"/>
    </row>
    <row r="143" spans="1:27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  <c r="U143" s="74"/>
      <c r="V143" s="70"/>
      <c r="W143" s="70"/>
      <c r="X143" s="70"/>
      <c r="Y143" s="70"/>
      <c r="Z143" s="70"/>
      <c r="AA143" s="24"/>
    </row>
    <row r="144" spans="1:27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6"/>
      <c r="O144" s="26"/>
      <c r="P144" s="25"/>
      <c r="Q144" s="25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6"/>
      <c r="O145" s="26"/>
      <c r="P145" s="25"/>
      <c r="Q145" s="25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6"/>
      <c r="O146" s="26"/>
      <c r="P146" s="25"/>
      <c r="Q146" s="25"/>
      <c r="U146" s="74"/>
      <c r="V146" s="70"/>
      <c r="W146" s="70"/>
      <c r="X146" s="70"/>
      <c r="Y146" s="70"/>
      <c r="Z146" s="70"/>
      <c r="AA146" s="24"/>
    </row>
    <row r="147" spans="1:2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6"/>
      <c r="O147" s="26"/>
      <c r="P147" s="25"/>
      <c r="Q147" s="25"/>
      <c r="U147" s="74"/>
      <c r="V147" s="70"/>
      <c r="W147" s="70"/>
      <c r="X147" s="70"/>
      <c r="Y147" s="70"/>
      <c r="Z147" s="70"/>
      <c r="AA147" s="24"/>
    </row>
    <row r="148" spans="1:2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6"/>
      <c r="O148" s="26"/>
      <c r="P148" s="25"/>
      <c r="Q148" s="25"/>
      <c r="U148" s="74"/>
      <c r="V148" s="70"/>
      <c r="W148" s="70"/>
      <c r="X148" s="70"/>
      <c r="Y148" s="70"/>
      <c r="Z148" s="70"/>
      <c r="AA148" s="24"/>
    </row>
    <row r="149" spans="1:2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6"/>
      <c r="O149" s="26"/>
      <c r="P149" s="25"/>
      <c r="Q149" s="25"/>
      <c r="U149" s="74"/>
      <c r="V149" s="70"/>
      <c r="W149" s="70"/>
      <c r="X149" s="70"/>
      <c r="Y149" s="70"/>
      <c r="Z149" s="70"/>
      <c r="AA149" s="24"/>
    </row>
    <row r="150" spans="1:27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6"/>
      <c r="O150" s="26"/>
      <c r="P150" s="25"/>
      <c r="Q150" s="25"/>
      <c r="U150" s="74"/>
      <c r="V150" s="70"/>
      <c r="W150" s="70"/>
      <c r="X150" s="70"/>
      <c r="Y150" s="70"/>
      <c r="Z150" s="70"/>
      <c r="AA150" s="24"/>
    </row>
    <row r="151" spans="1:27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6"/>
      <c r="O151" s="26"/>
      <c r="P151" s="25"/>
      <c r="Q151" s="25"/>
      <c r="U151" s="74"/>
      <c r="V151" s="70"/>
      <c r="W151" s="70"/>
      <c r="X151" s="70"/>
      <c r="Y151" s="70"/>
      <c r="Z151" s="70"/>
      <c r="AA151" s="24"/>
    </row>
    <row r="152" spans="1:27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6"/>
      <c r="O152" s="26"/>
      <c r="P152" s="25"/>
      <c r="Q152" s="25"/>
      <c r="U152" s="74"/>
      <c r="V152" s="70"/>
      <c r="W152" s="70"/>
      <c r="X152" s="70"/>
      <c r="Y152" s="70"/>
      <c r="Z152" s="70"/>
      <c r="AA152" s="24"/>
    </row>
    <row r="153" spans="1:27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  <c r="U153" s="74"/>
      <c r="V153" s="70"/>
      <c r="W153" s="70"/>
      <c r="X153" s="70"/>
      <c r="Y153" s="70"/>
      <c r="Z153" s="70"/>
      <c r="AA153" s="24"/>
    </row>
    <row r="154" spans="1:27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  <c r="U154" s="74"/>
      <c r="V154" s="70"/>
      <c r="W154" s="70"/>
      <c r="X154" s="70"/>
      <c r="Y154" s="70"/>
      <c r="Z154" s="70"/>
      <c r="AA154" s="24"/>
    </row>
    <row r="155" spans="1:27" ht="15" customHeight="1" x14ac:dyDescent="0.25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  <c r="U155" s="74"/>
      <c r="V155" s="70"/>
      <c r="W155" s="70"/>
      <c r="X155" s="70"/>
      <c r="Y155" s="70"/>
      <c r="Z155" s="70"/>
      <c r="AA155" s="24"/>
    </row>
    <row r="156" spans="1:27" ht="15" customHeight="1" x14ac:dyDescent="0.25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  <c r="U156" s="74"/>
      <c r="V156" s="70"/>
      <c r="W156" s="70"/>
      <c r="X156" s="70"/>
      <c r="Y156" s="70"/>
      <c r="Z156" s="70"/>
      <c r="AA156" s="24"/>
    </row>
    <row r="157" spans="1:27" x14ac:dyDescent="0.2">
      <c r="U157" s="74"/>
      <c r="V157" s="70"/>
      <c r="W157" s="70"/>
      <c r="X157" s="70"/>
      <c r="Y157" s="70"/>
      <c r="Z157" s="70"/>
      <c r="AA157" s="24"/>
    </row>
    <row r="158" spans="1:27" x14ac:dyDescent="0.2">
      <c r="U158" s="74"/>
      <c r="V158" s="70"/>
      <c r="W158" s="70"/>
      <c r="X158" s="70"/>
      <c r="Y158" s="70"/>
      <c r="Z158" s="70"/>
      <c r="AA158" s="24"/>
    </row>
    <row r="159" spans="1:27" x14ac:dyDescent="0.2">
      <c r="U159" s="74"/>
      <c r="V159" s="70"/>
      <c r="W159" s="70"/>
      <c r="X159" s="70"/>
      <c r="Y159" s="70"/>
      <c r="Z159" s="70"/>
      <c r="AA159" s="24"/>
    </row>
    <row r="160" spans="1:27" x14ac:dyDescent="0.2">
      <c r="U160" s="74"/>
      <c r="V160" s="70"/>
      <c r="W160" s="70"/>
      <c r="X160" s="70"/>
      <c r="Y160" s="70"/>
      <c r="Z160" s="70"/>
      <c r="AA160" s="24"/>
    </row>
    <row r="161" spans="21:27" x14ac:dyDescent="0.2">
      <c r="U161" s="74"/>
      <c r="V161" s="70"/>
      <c r="W161" s="70"/>
      <c r="X161" s="70"/>
      <c r="Y161" s="70"/>
      <c r="Z161" s="70"/>
      <c r="AA161" s="24"/>
    </row>
    <row r="162" spans="21:27" x14ac:dyDescent="0.2">
      <c r="U162" s="74"/>
      <c r="V162" s="70"/>
      <c r="W162" s="70"/>
      <c r="X162" s="70"/>
      <c r="Y162" s="70"/>
      <c r="Z162" s="70"/>
      <c r="AA162" s="24"/>
    </row>
    <row r="163" spans="21:27" x14ac:dyDescent="0.2">
      <c r="U163" s="74"/>
      <c r="V163" s="70"/>
      <c r="W163" s="70"/>
      <c r="X163" s="70"/>
      <c r="Y163" s="70"/>
      <c r="Z163" s="70"/>
      <c r="AA163" s="24"/>
    </row>
    <row r="164" spans="21:27" x14ac:dyDescent="0.2">
      <c r="U164" s="74"/>
      <c r="V164" s="70"/>
      <c r="W164" s="70"/>
      <c r="X164" s="70"/>
      <c r="Y164" s="70"/>
      <c r="Z164" s="70"/>
      <c r="AA164" s="24"/>
    </row>
    <row r="165" spans="21:27" x14ac:dyDescent="0.2">
      <c r="U165" s="74"/>
      <c r="V165" s="70"/>
      <c r="W165" s="70"/>
      <c r="X165" s="70"/>
      <c r="Y165" s="70"/>
      <c r="Z165" s="70"/>
      <c r="AA165" s="24"/>
    </row>
    <row r="166" spans="21:27" x14ac:dyDescent="0.2">
      <c r="U166" s="74"/>
      <c r="V166" s="70"/>
      <c r="W166" s="70"/>
      <c r="X166" s="70"/>
      <c r="Y166" s="70"/>
      <c r="Z166" s="70"/>
      <c r="AA166" s="24"/>
    </row>
    <row r="167" spans="21:27" x14ac:dyDescent="0.2">
      <c r="U167" s="74"/>
      <c r="V167" s="70"/>
      <c r="W167" s="70"/>
      <c r="X167" s="70"/>
      <c r="Y167" s="70"/>
      <c r="Z167" s="70"/>
      <c r="AA167" s="24"/>
    </row>
    <row r="168" spans="21:27" x14ac:dyDescent="0.2">
      <c r="U168" s="74"/>
      <c r="V168" s="70"/>
      <c r="W168" s="70"/>
      <c r="X168" s="70"/>
      <c r="Y168" s="70"/>
      <c r="Z168" s="70"/>
      <c r="AA168" s="24"/>
    </row>
    <row r="169" spans="21:27" x14ac:dyDescent="0.2">
      <c r="U169" s="74"/>
      <c r="V169" s="70"/>
      <c r="W169" s="70"/>
      <c r="X169" s="70"/>
      <c r="Y169" s="70"/>
      <c r="Z169" s="70"/>
      <c r="AA169" s="24"/>
    </row>
    <row r="170" spans="21:27" x14ac:dyDescent="0.2">
      <c r="U170" s="74"/>
      <c r="V170" s="70"/>
      <c r="W170" s="70"/>
      <c r="X170" s="70"/>
      <c r="Y170" s="70"/>
      <c r="Z170" s="70"/>
      <c r="AA170" s="24"/>
    </row>
    <row r="171" spans="21:27" x14ac:dyDescent="0.2">
      <c r="U171" s="74"/>
      <c r="V171" s="70"/>
      <c r="W171" s="70"/>
      <c r="X171" s="70"/>
      <c r="Y171" s="70"/>
      <c r="Z171" s="70"/>
      <c r="AA171" s="24"/>
    </row>
    <row r="172" spans="21:27" x14ac:dyDescent="0.2">
      <c r="U172" s="74"/>
      <c r="V172" s="70"/>
      <c r="W172" s="70"/>
      <c r="X172" s="70"/>
      <c r="Y172" s="70"/>
      <c r="Z172" s="70"/>
      <c r="AA172" s="24"/>
    </row>
    <row r="173" spans="21:27" x14ac:dyDescent="0.2">
      <c r="U173" s="74"/>
      <c r="V173" s="70"/>
      <c r="W173" s="70"/>
      <c r="X173" s="70"/>
      <c r="Y173" s="70"/>
      <c r="Z173" s="70"/>
      <c r="AA173" s="24"/>
    </row>
    <row r="174" spans="21:27" x14ac:dyDescent="0.2">
      <c r="U174" s="74"/>
      <c r="V174" s="70"/>
      <c r="W174" s="70"/>
      <c r="X174" s="70"/>
      <c r="Y174" s="70"/>
      <c r="Z174" s="70"/>
      <c r="AA174" s="24"/>
    </row>
    <row r="175" spans="21:27" x14ac:dyDescent="0.2">
      <c r="U175" s="74"/>
      <c r="V175" s="70"/>
      <c r="W175" s="70"/>
      <c r="X175" s="70"/>
      <c r="Y175" s="70"/>
      <c r="Z175" s="70"/>
      <c r="AA175" s="24"/>
    </row>
    <row r="176" spans="21:27" x14ac:dyDescent="0.2">
      <c r="U176" s="74"/>
      <c r="V176" s="70"/>
      <c r="W176" s="70"/>
      <c r="X176" s="70"/>
      <c r="Y176" s="70"/>
      <c r="Z176" s="70"/>
      <c r="AA176" s="24"/>
    </row>
    <row r="177" spans="21:27" x14ac:dyDescent="0.2">
      <c r="U177" s="74"/>
      <c r="V177" s="70"/>
      <c r="W177" s="70"/>
      <c r="X177" s="70"/>
      <c r="Y177" s="70"/>
      <c r="Z177" s="70"/>
      <c r="AA177" s="24"/>
    </row>
    <row r="178" spans="21:27" x14ac:dyDescent="0.2">
      <c r="U178" s="74"/>
      <c r="V178" s="70"/>
      <c r="W178" s="70"/>
      <c r="X178" s="70"/>
      <c r="Y178" s="70"/>
      <c r="Z178" s="70"/>
      <c r="AA178" s="24"/>
    </row>
    <row r="179" spans="21:27" x14ac:dyDescent="0.2">
      <c r="U179" s="74"/>
      <c r="V179" s="70"/>
      <c r="W179" s="70"/>
      <c r="X179" s="70"/>
      <c r="Y179" s="70"/>
      <c r="Z179" s="70"/>
      <c r="AA179" s="24"/>
    </row>
    <row r="180" spans="21:27" x14ac:dyDescent="0.2">
      <c r="U180" s="74"/>
      <c r="V180" s="70"/>
      <c r="W180" s="70"/>
      <c r="X180" s="70"/>
      <c r="Y180" s="70"/>
      <c r="Z180" s="70"/>
      <c r="AA180" s="24"/>
    </row>
    <row r="181" spans="21:27" x14ac:dyDescent="0.2">
      <c r="U181" s="74"/>
      <c r="V181" s="70"/>
      <c r="W181" s="70"/>
      <c r="X181" s="70"/>
      <c r="Y181" s="70"/>
      <c r="Z181" s="70"/>
      <c r="AA181" s="24"/>
    </row>
    <row r="182" spans="21:27" x14ac:dyDescent="0.2">
      <c r="U182" s="74"/>
      <c r="V182" s="70"/>
      <c r="W182" s="70"/>
      <c r="X182" s="70"/>
      <c r="Y182" s="70"/>
      <c r="Z182" s="70"/>
      <c r="AA182" s="24"/>
    </row>
    <row r="183" spans="21:27" x14ac:dyDescent="0.2">
      <c r="U183" s="74"/>
      <c r="V183" s="70"/>
      <c r="W183" s="70"/>
      <c r="X183" s="70"/>
      <c r="Y183" s="70"/>
      <c r="Z183" s="70"/>
      <c r="AA183" s="24"/>
    </row>
    <row r="184" spans="21:27" x14ac:dyDescent="0.2">
      <c r="U184" s="74"/>
      <c r="V184" s="70"/>
      <c r="W184" s="70"/>
      <c r="X184" s="70"/>
      <c r="Y184" s="70"/>
      <c r="Z184" s="70"/>
      <c r="AA184" s="24"/>
    </row>
    <row r="185" spans="21:27" x14ac:dyDescent="0.2">
      <c r="U185" s="74"/>
      <c r="V185" s="70"/>
      <c r="W185" s="70"/>
      <c r="X185" s="70"/>
      <c r="Y185" s="70"/>
      <c r="Z185" s="70"/>
      <c r="AA185" s="24"/>
    </row>
    <row r="186" spans="21:27" x14ac:dyDescent="0.2">
      <c r="U186" s="74"/>
      <c r="V186" s="70"/>
      <c r="W186" s="70"/>
      <c r="X186" s="70"/>
      <c r="Y186" s="70"/>
      <c r="Z186" s="70"/>
      <c r="AA186" s="24"/>
    </row>
    <row r="187" spans="21:27" x14ac:dyDescent="0.2">
      <c r="U187" s="74"/>
      <c r="V187" s="70"/>
      <c r="W187" s="70"/>
      <c r="X187" s="70"/>
      <c r="Y187" s="70"/>
      <c r="Z187" s="70"/>
      <c r="AA187" s="24"/>
    </row>
    <row r="188" spans="21:27" x14ac:dyDescent="0.2">
      <c r="U188" s="74"/>
      <c r="V188" s="70"/>
      <c r="W188" s="70"/>
      <c r="X188" s="70"/>
      <c r="Y188" s="70"/>
      <c r="Z188" s="70"/>
      <c r="AA188" s="24"/>
    </row>
    <row r="189" spans="21:27" x14ac:dyDescent="0.2">
      <c r="U189" s="74"/>
      <c r="V189" s="70"/>
      <c r="W189" s="70"/>
      <c r="X189" s="70"/>
      <c r="Y189" s="70"/>
      <c r="Z189" s="70"/>
      <c r="AA189" s="24"/>
    </row>
    <row r="190" spans="21:27" x14ac:dyDescent="0.2">
      <c r="U190" s="74"/>
      <c r="V190" s="70"/>
      <c r="W190" s="70"/>
      <c r="X190" s="70"/>
      <c r="Y190" s="70"/>
      <c r="Z190" s="70"/>
      <c r="AA190" s="24"/>
    </row>
    <row r="191" spans="21:27" x14ac:dyDescent="0.2">
      <c r="U191" s="74"/>
      <c r="V191" s="70"/>
      <c r="W191" s="70"/>
      <c r="X191" s="70"/>
      <c r="Y191" s="70"/>
      <c r="Z191" s="70"/>
      <c r="AA191" s="24"/>
    </row>
    <row r="192" spans="2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</sheetData>
  <phoneticPr fontId="3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6"/>
  <dimension ref="A1:AB273"/>
  <sheetViews>
    <sheetView tabSelected="1" topLeftCell="K1" workbookViewId="0">
      <selection activeCell="R19" sqref="R19:S21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7.25" style="23" customWidth="1"/>
    <col min="5" max="5" width="19.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3.25" style="23" customWidth="1"/>
    <col min="16" max="16" width="21" style="23" customWidth="1"/>
    <col min="17" max="17" width="12.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3667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337</v>
      </c>
      <c r="B2" s="71">
        <v>520</v>
      </c>
      <c r="C2" s="68">
        <v>0.1</v>
      </c>
      <c r="D2" s="68">
        <v>272.94</v>
      </c>
      <c r="E2" s="68">
        <v>211.63</v>
      </c>
      <c r="F2" s="68">
        <f t="shared" ref="F2:F33" si="0">($A$93-A2)/(ROW($A$93)-ROW(A2))</f>
        <v>36.593406593406591</v>
      </c>
      <c r="G2" s="68">
        <v>0</v>
      </c>
      <c r="H2" s="68">
        <f t="shared" ref="H2:H33" si="1">($A$93-B2)/(ROW($A$93)-ROW(B2))</f>
        <v>34.582417582417584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88">
        <v>5.0000000000000001E-3</v>
      </c>
      <c r="P2" s="32" t="s">
        <v>39</v>
      </c>
      <c r="Q2" s="25">
        <f>LARGE(A:A,2)</f>
        <v>3509</v>
      </c>
      <c r="T2" s="22">
        <v>0</v>
      </c>
      <c r="U2" s="74">
        <f t="shared" ref="U2:U33" si="3">T2-B2</f>
        <v>-520</v>
      </c>
      <c r="V2" s="70">
        <f t="shared" ref="V2:V33" si="4">ROUND(U2,0)</f>
        <v>-520</v>
      </c>
      <c r="W2" s="70">
        <v>4766</v>
      </c>
      <c r="X2" s="70">
        <f t="shared" ref="X2:X33" si="5">B2/$W$2*$W$3</f>
        <v>571.60721779269829</v>
      </c>
      <c r="Y2" s="70">
        <f t="shared" ref="Y2:Y33" si="6">X2-B2</f>
        <v>51.607217792698293</v>
      </c>
      <c r="Z2" s="70">
        <f t="shared" ref="Z2:Z33" si="7">ROUND(Y2,0)</f>
        <v>52</v>
      </c>
      <c r="AA2" s="24">
        <f t="shared" ref="AA2:AA33" si="8">IF(V2&gt;=0,V2,Z2)</f>
        <v>52</v>
      </c>
      <c r="AB2" s="67">
        <f t="shared" ref="AB2:AB33" si="9">B2+AA2</f>
        <v>572</v>
      </c>
    </row>
    <row r="3" spans="1:28" ht="15" customHeight="1" x14ac:dyDescent="0.25">
      <c r="A3" s="71">
        <v>337</v>
      </c>
      <c r="B3" s="71">
        <v>520</v>
      </c>
      <c r="C3" s="68">
        <v>0.1</v>
      </c>
      <c r="D3" s="68">
        <v>272.92</v>
      </c>
      <c r="E3" s="68">
        <v>211.63</v>
      </c>
      <c r="F3" s="68">
        <f t="shared" si="0"/>
        <v>37</v>
      </c>
      <c r="G3" s="68">
        <v>0</v>
      </c>
      <c r="H3" s="68">
        <f t="shared" si="1"/>
        <v>34.966666666666669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IF(ABS((B3-B2))&lt;=50,1,IF((B3-B2)*($B$4-$B$2)&gt;=0,1,-1))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180</v>
      </c>
      <c r="P3" s="32" t="s">
        <v>41</v>
      </c>
      <c r="Q3" s="25">
        <f>LARGE(A:A,3)</f>
        <v>3388</v>
      </c>
      <c r="T3" s="22">
        <v>0</v>
      </c>
      <c r="U3" s="74">
        <f t="shared" si="3"/>
        <v>-520</v>
      </c>
      <c r="V3" s="70">
        <f t="shared" si="4"/>
        <v>-520</v>
      </c>
      <c r="W3" s="70">
        <v>5239</v>
      </c>
      <c r="X3" s="70">
        <f t="shared" si="5"/>
        <v>571.60721779269829</v>
      </c>
      <c r="Y3" s="70">
        <f t="shared" si="6"/>
        <v>51.607217792698293</v>
      </c>
      <c r="Z3" s="70">
        <f t="shared" si="7"/>
        <v>52</v>
      </c>
      <c r="AA3" s="24">
        <f t="shared" si="8"/>
        <v>52</v>
      </c>
      <c r="AB3" s="67">
        <f t="shared" si="9"/>
        <v>572</v>
      </c>
    </row>
    <row r="4" spans="1:28" ht="15" customHeight="1" x14ac:dyDescent="0.25">
      <c r="A4" s="71">
        <v>338</v>
      </c>
      <c r="B4" s="71">
        <v>520</v>
      </c>
      <c r="C4" s="68">
        <v>3.4</v>
      </c>
      <c r="D4" s="68">
        <v>272.91000000000003</v>
      </c>
      <c r="E4" s="68">
        <v>211.63</v>
      </c>
      <c r="F4" s="68">
        <f t="shared" si="0"/>
        <v>37.40449438202247</v>
      </c>
      <c r="G4" s="68">
        <v>0</v>
      </c>
      <c r="H4" s="68">
        <f t="shared" si="1"/>
        <v>35.359550561797754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3667</v>
      </c>
      <c r="P4" s="32" t="s">
        <v>43</v>
      </c>
      <c r="Q4" s="25">
        <f>LARGE(B:B,1)</f>
        <v>2280</v>
      </c>
      <c r="T4" s="22">
        <v>0</v>
      </c>
      <c r="U4" s="74">
        <f t="shared" si="3"/>
        <v>-520</v>
      </c>
      <c r="V4" s="70">
        <f t="shared" si="4"/>
        <v>-520</v>
      </c>
      <c r="W4" s="70"/>
      <c r="X4" s="70">
        <f t="shared" si="5"/>
        <v>571.60721779269829</v>
      </c>
      <c r="Y4" s="70">
        <f t="shared" si="6"/>
        <v>51.607217792698293</v>
      </c>
      <c r="Z4" s="70">
        <f t="shared" si="7"/>
        <v>52</v>
      </c>
      <c r="AA4" s="24">
        <f t="shared" si="8"/>
        <v>52</v>
      </c>
      <c r="AB4" s="67">
        <f t="shared" si="9"/>
        <v>572</v>
      </c>
    </row>
    <row r="5" spans="1:28" ht="15" customHeight="1" x14ac:dyDescent="0.25">
      <c r="A5" s="71">
        <v>150</v>
      </c>
      <c r="B5" s="71">
        <v>520</v>
      </c>
      <c r="C5" s="68">
        <v>7.3</v>
      </c>
      <c r="D5" s="68">
        <v>272.87</v>
      </c>
      <c r="E5" s="68">
        <v>211.63</v>
      </c>
      <c r="F5" s="68">
        <f t="shared" si="0"/>
        <v>39.965909090909093</v>
      </c>
      <c r="G5" s="68">
        <v>0</v>
      </c>
      <c r="H5" s="68">
        <f t="shared" si="1"/>
        <v>35.761363636363633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2.71</v>
      </c>
      <c r="P5" s="32" t="s">
        <v>45</v>
      </c>
      <c r="Q5" s="25">
        <f>LARGE(B:B,2)</f>
        <v>2280</v>
      </c>
      <c r="T5" s="22">
        <v>0</v>
      </c>
      <c r="U5" s="74">
        <f t="shared" si="3"/>
        <v>-520</v>
      </c>
      <c r="V5" s="70">
        <f t="shared" si="4"/>
        <v>-520</v>
      </c>
      <c r="W5" s="70"/>
      <c r="X5" s="70">
        <f t="shared" si="5"/>
        <v>571.60721779269829</v>
      </c>
      <c r="Y5" s="70">
        <f t="shared" si="6"/>
        <v>51.607217792698293</v>
      </c>
      <c r="Z5" s="70">
        <f t="shared" si="7"/>
        <v>52</v>
      </c>
      <c r="AA5" s="24">
        <f t="shared" si="8"/>
        <v>52</v>
      </c>
      <c r="AB5" s="67">
        <f t="shared" si="9"/>
        <v>572</v>
      </c>
    </row>
    <row r="6" spans="1:28" ht="15" customHeight="1" x14ac:dyDescent="0.25">
      <c r="A6" s="71">
        <v>654</v>
      </c>
      <c r="B6" s="71">
        <v>520</v>
      </c>
      <c r="C6" s="68">
        <v>8.4</v>
      </c>
      <c r="D6" s="68">
        <v>272.88</v>
      </c>
      <c r="E6" s="68">
        <v>211.63</v>
      </c>
      <c r="F6" s="68">
        <f t="shared" si="0"/>
        <v>34.632183908045974</v>
      </c>
      <c r="G6" s="68">
        <v>0</v>
      </c>
      <c r="H6" s="68">
        <f t="shared" si="1"/>
        <v>36.172413793103445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4.12</v>
      </c>
      <c r="P6" s="32" t="s">
        <v>47</v>
      </c>
      <c r="Q6" s="25">
        <f>LARGE(B:B,3)</f>
        <v>2280</v>
      </c>
      <c r="T6" s="22">
        <v>0</v>
      </c>
      <c r="U6" s="74">
        <f t="shared" si="3"/>
        <v>-520</v>
      </c>
      <c r="V6" s="70">
        <f t="shared" si="4"/>
        <v>-520</v>
      </c>
      <c r="W6" s="70"/>
      <c r="X6" s="70">
        <f t="shared" si="5"/>
        <v>571.60721779269829</v>
      </c>
      <c r="Y6" s="70">
        <f t="shared" si="6"/>
        <v>51.607217792698293</v>
      </c>
      <c r="Z6" s="70">
        <f t="shared" si="7"/>
        <v>52</v>
      </c>
      <c r="AA6" s="24">
        <f t="shared" si="8"/>
        <v>52</v>
      </c>
      <c r="AB6" s="67">
        <f t="shared" si="9"/>
        <v>572</v>
      </c>
    </row>
    <row r="7" spans="1:28" ht="15" customHeight="1" x14ac:dyDescent="0.25">
      <c r="A7" s="71">
        <v>654</v>
      </c>
      <c r="B7" s="71">
        <v>620</v>
      </c>
      <c r="C7" s="68">
        <v>6.2</v>
      </c>
      <c r="D7" s="68">
        <v>272.89</v>
      </c>
      <c r="E7" s="68">
        <v>211.76</v>
      </c>
      <c r="F7" s="68">
        <f t="shared" si="0"/>
        <v>35.034883720930232</v>
      </c>
      <c r="G7" s="68">
        <v>0</v>
      </c>
      <c r="H7" s="68">
        <f t="shared" si="1"/>
        <v>35.430232558139537</v>
      </c>
      <c r="I7" s="68">
        <v>0</v>
      </c>
      <c r="J7" s="72">
        <f t="shared" si="10"/>
        <v>0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5.27</v>
      </c>
      <c r="P7" s="25"/>
      <c r="Q7" s="25"/>
      <c r="T7" s="22">
        <v>0</v>
      </c>
      <c r="U7" s="74">
        <f t="shared" si="3"/>
        <v>-620</v>
      </c>
      <c r="V7" s="70">
        <f t="shared" si="4"/>
        <v>-620</v>
      </c>
      <c r="W7" s="70"/>
      <c r="X7" s="70">
        <f t="shared" si="5"/>
        <v>681.53168275283258</v>
      </c>
      <c r="Y7" s="70">
        <f t="shared" si="6"/>
        <v>61.53168275283258</v>
      </c>
      <c r="Z7" s="70">
        <f t="shared" si="7"/>
        <v>62</v>
      </c>
      <c r="AA7" s="24">
        <f t="shared" si="8"/>
        <v>62</v>
      </c>
      <c r="AB7" s="67">
        <f t="shared" si="9"/>
        <v>682</v>
      </c>
    </row>
    <row r="8" spans="1:28" ht="15" customHeight="1" x14ac:dyDescent="0.25">
      <c r="A8" s="71">
        <v>589</v>
      </c>
      <c r="B8" s="71">
        <v>620</v>
      </c>
      <c r="C8" s="68">
        <v>3.4</v>
      </c>
      <c r="D8" s="68">
        <v>272.88</v>
      </c>
      <c r="E8" s="68">
        <v>211.76</v>
      </c>
      <c r="F8" s="68">
        <f t="shared" si="0"/>
        <v>36.211764705882352</v>
      </c>
      <c r="G8" s="68">
        <v>0</v>
      </c>
      <c r="H8" s="68">
        <f t="shared" si="1"/>
        <v>35.847058823529409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-620</v>
      </c>
      <c r="V8" s="70">
        <f t="shared" si="4"/>
        <v>-620</v>
      </c>
      <c r="W8" s="70"/>
      <c r="X8" s="70">
        <f t="shared" si="5"/>
        <v>681.53168275283258</v>
      </c>
      <c r="Y8" s="70">
        <f t="shared" si="6"/>
        <v>61.53168275283258</v>
      </c>
      <c r="Z8" s="70">
        <f t="shared" si="7"/>
        <v>62</v>
      </c>
      <c r="AA8" s="24">
        <f t="shared" si="8"/>
        <v>62</v>
      </c>
      <c r="AB8" s="67">
        <f t="shared" si="9"/>
        <v>682</v>
      </c>
    </row>
    <row r="9" spans="1:28" ht="15" customHeight="1" x14ac:dyDescent="0.25">
      <c r="A9" s="71">
        <v>812</v>
      </c>
      <c r="B9" s="71">
        <v>620</v>
      </c>
      <c r="C9" s="68">
        <v>2</v>
      </c>
      <c r="D9" s="68">
        <v>272.89999999999998</v>
      </c>
      <c r="E9" s="68">
        <v>211.76</v>
      </c>
      <c r="F9" s="68">
        <f t="shared" si="0"/>
        <v>33.988095238095241</v>
      </c>
      <c r="G9" s="68">
        <v>0</v>
      </c>
      <c r="H9" s="68">
        <f t="shared" si="1"/>
        <v>36.273809523809526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-620</v>
      </c>
      <c r="V9" s="70">
        <f t="shared" si="4"/>
        <v>-620</v>
      </c>
      <c r="W9" s="70"/>
      <c r="X9" s="70">
        <f t="shared" si="5"/>
        <v>681.53168275283258</v>
      </c>
      <c r="Y9" s="70">
        <f t="shared" si="6"/>
        <v>61.53168275283258</v>
      </c>
      <c r="Z9" s="70">
        <f t="shared" si="7"/>
        <v>62</v>
      </c>
      <c r="AA9" s="24">
        <f t="shared" si="8"/>
        <v>62</v>
      </c>
      <c r="AB9" s="67">
        <f t="shared" si="9"/>
        <v>682</v>
      </c>
    </row>
    <row r="10" spans="1:28" ht="15" customHeight="1" x14ac:dyDescent="0.25">
      <c r="A10" s="71">
        <v>732</v>
      </c>
      <c r="B10" s="71">
        <v>620</v>
      </c>
      <c r="C10" s="68">
        <v>0.9</v>
      </c>
      <c r="D10" s="68">
        <v>272.91000000000003</v>
      </c>
      <c r="E10" s="68">
        <v>211.76</v>
      </c>
      <c r="F10" s="68">
        <f t="shared" si="0"/>
        <v>35.361445783132531</v>
      </c>
      <c r="G10" s="68">
        <v>0</v>
      </c>
      <c r="H10" s="68">
        <f t="shared" si="1"/>
        <v>36.710843373493979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-620</v>
      </c>
      <c r="V10" s="70">
        <f t="shared" si="4"/>
        <v>-620</v>
      </c>
      <c r="W10" s="70"/>
      <c r="X10" s="70">
        <f t="shared" si="5"/>
        <v>681.53168275283258</v>
      </c>
      <c r="Y10" s="70">
        <f t="shared" si="6"/>
        <v>61.53168275283258</v>
      </c>
      <c r="Z10" s="70">
        <f t="shared" si="7"/>
        <v>62</v>
      </c>
      <c r="AA10" s="24">
        <f t="shared" si="8"/>
        <v>62</v>
      </c>
      <c r="AB10" s="67">
        <f t="shared" si="9"/>
        <v>682</v>
      </c>
    </row>
    <row r="11" spans="1:28" ht="15" customHeight="1" x14ac:dyDescent="0.25">
      <c r="A11" s="71">
        <v>1025</v>
      </c>
      <c r="B11" s="71">
        <v>620</v>
      </c>
      <c r="C11" s="68">
        <v>1.2</v>
      </c>
      <c r="D11" s="68">
        <v>272.95</v>
      </c>
      <c r="E11" s="68">
        <v>211.76</v>
      </c>
      <c r="F11" s="68">
        <f t="shared" si="0"/>
        <v>32.219512195121951</v>
      </c>
      <c r="G11" s="68">
        <v>0</v>
      </c>
      <c r="H11" s="68">
        <f t="shared" si="1"/>
        <v>37.158536585365852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269.45999999999998</v>
      </c>
      <c r="R11" s="43"/>
      <c r="S11" s="43"/>
      <c r="T11" s="22">
        <v>0</v>
      </c>
      <c r="U11" s="74">
        <f t="shared" si="3"/>
        <v>-620</v>
      </c>
      <c r="V11" s="70">
        <f t="shared" si="4"/>
        <v>-620</v>
      </c>
      <c r="W11" s="70"/>
      <c r="X11" s="70">
        <f t="shared" si="5"/>
        <v>681.53168275283258</v>
      </c>
      <c r="Y11" s="70">
        <f t="shared" si="6"/>
        <v>61.53168275283258</v>
      </c>
      <c r="Z11" s="70">
        <f t="shared" si="7"/>
        <v>62</v>
      </c>
      <c r="AA11" s="24">
        <f t="shared" si="8"/>
        <v>62</v>
      </c>
      <c r="AB11" s="67">
        <f t="shared" si="9"/>
        <v>682</v>
      </c>
    </row>
    <row r="12" spans="1:28" ht="15" customHeight="1" x14ac:dyDescent="0.25">
      <c r="A12" s="71">
        <v>812</v>
      </c>
      <c r="B12" s="79">
        <v>710</v>
      </c>
      <c r="C12" s="68">
        <v>0.1</v>
      </c>
      <c r="D12" s="68">
        <v>272.95999999999998</v>
      </c>
      <c r="E12" s="68">
        <v>211.88</v>
      </c>
      <c r="F12" s="68">
        <f t="shared" si="0"/>
        <v>35.246913580246911</v>
      </c>
      <c r="G12" s="68">
        <v>0</v>
      </c>
      <c r="H12" s="68">
        <f t="shared" si="1"/>
        <v>36.506172839506171</v>
      </c>
      <c r="I12" s="68">
        <v>0</v>
      </c>
      <c r="J12" s="72">
        <f t="shared" si="10"/>
        <v>0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272.94</v>
      </c>
      <c r="R12" s="43"/>
      <c r="S12" s="43"/>
      <c r="T12" s="22">
        <v>0</v>
      </c>
      <c r="U12" s="74">
        <f t="shared" si="3"/>
        <v>-710</v>
      </c>
      <c r="V12" s="70">
        <f t="shared" si="4"/>
        <v>-710</v>
      </c>
      <c r="W12" s="70"/>
      <c r="X12" s="70">
        <f t="shared" si="5"/>
        <v>780.4637012169535</v>
      </c>
      <c r="Y12" s="70">
        <f t="shared" si="6"/>
        <v>70.463701216953496</v>
      </c>
      <c r="Z12" s="70">
        <f t="shared" si="7"/>
        <v>70</v>
      </c>
      <c r="AA12" s="24">
        <f t="shared" si="8"/>
        <v>70</v>
      </c>
      <c r="AB12" s="67">
        <f t="shared" si="9"/>
        <v>780</v>
      </c>
    </row>
    <row r="13" spans="1:28" ht="15" customHeight="1" x14ac:dyDescent="0.25">
      <c r="A13" s="71">
        <v>892</v>
      </c>
      <c r="B13" s="71">
        <v>710</v>
      </c>
      <c r="C13" s="68">
        <v>0.1</v>
      </c>
      <c r="D13" s="68">
        <v>272.98</v>
      </c>
      <c r="E13" s="68">
        <v>211.88</v>
      </c>
      <c r="F13" s="68">
        <f t="shared" si="0"/>
        <v>34.6875</v>
      </c>
      <c r="G13" s="68">
        <v>0</v>
      </c>
      <c r="H13" s="68">
        <f t="shared" si="1"/>
        <v>36.962499999999999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-710</v>
      </c>
      <c r="V13" s="70">
        <f t="shared" si="4"/>
        <v>-710</v>
      </c>
      <c r="W13" s="70"/>
      <c r="X13" s="70">
        <f t="shared" si="5"/>
        <v>780.4637012169535</v>
      </c>
      <c r="Y13" s="70">
        <f t="shared" si="6"/>
        <v>70.463701216953496</v>
      </c>
      <c r="Z13" s="70">
        <f t="shared" si="7"/>
        <v>70</v>
      </c>
      <c r="AA13" s="24">
        <f t="shared" si="8"/>
        <v>70</v>
      </c>
      <c r="AB13" s="67">
        <f t="shared" si="9"/>
        <v>780</v>
      </c>
    </row>
    <row r="14" spans="1:28" ht="15" customHeight="1" x14ac:dyDescent="0.25">
      <c r="A14" s="71">
        <v>876</v>
      </c>
      <c r="B14" s="71">
        <v>710</v>
      </c>
      <c r="C14" s="68">
        <v>0.1</v>
      </c>
      <c r="D14" s="68">
        <v>273</v>
      </c>
      <c r="E14" s="68">
        <v>211.88</v>
      </c>
      <c r="F14" s="68">
        <f t="shared" si="0"/>
        <v>35.329113924050631</v>
      </c>
      <c r="G14" s="68">
        <v>0</v>
      </c>
      <c r="H14" s="68">
        <f t="shared" si="1"/>
        <v>37.430379746835442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2280</v>
      </c>
      <c r="R14" s="43"/>
      <c r="S14" s="43"/>
      <c r="T14" s="22">
        <v>0</v>
      </c>
      <c r="U14" s="74">
        <f t="shared" si="3"/>
        <v>-710</v>
      </c>
      <c r="V14" s="70">
        <f t="shared" si="4"/>
        <v>-710</v>
      </c>
      <c r="W14" s="70"/>
      <c r="X14" s="70">
        <f t="shared" si="5"/>
        <v>780.4637012169535</v>
      </c>
      <c r="Y14" s="70">
        <f t="shared" si="6"/>
        <v>70.463701216953496</v>
      </c>
      <c r="Z14" s="70">
        <f t="shared" si="7"/>
        <v>70</v>
      </c>
      <c r="AA14" s="24">
        <f t="shared" si="8"/>
        <v>70</v>
      </c>
      <c r="AB14" s="67">
        <f t="shared" si="9"/>
        <v>780</v>
      </c>
    </row>
    <row r="15" spans="1:28" ht="15" customHeight="1" x14ac:dyDescent="0.25">
      <c r="A15" s="71">
        <v>1101</v>
      </c>
      <c r="B15" s="71">
        <v>710</v>
      </c>
      <c r="C15" s="68">
        <v>0.1</v>
      </c>
      <c r="D15" s="68">
        <v>273.04000000000002</v>
      </c>
      <c r="E15" s="68">
        <v>211.88</v>
      </c>
      <c r="F15" s="68">
        <f t="shared" si="0"/>
        <v>32.897435897435898</v>
      </c>
      <c r="G15" s="68">
        <v>0</v>
      </c>
      <c r="H15" s="68">
        <f t="shared" si="1"/>
        <v>37.910256410256409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180</v>
      </c>
      <c r="P15" s="14" t="s">
        <v>61</v>
      </c>
      <c r="Q15" s="13">
        <f>MAX(D:D)</f>
        <v>273.05</v>
      </c>
      <c r="R15" s="43">
        <f ca="1">TREND(OFFSET('Z-V'!B1,MATCH(Q15,'Z-V'!A:A,1)-1,,2,1),OFFSET('Z-V'!A1,MATCH(Q15,'Z-V'!A:A,1)-1,,2,1),Q15)</f>
        <v>63175</v>
      </c>
      <c r="S15" s="43"/>
      <c r="T15" s="22">
        <v>0</v>
      </c>
      <c r="U15" s="74">
        <f t="shared" si="3"/>
        <v>-710</v>
      </c>
      <c r="V15" s="70">
        <f t="shared" si="4"/>
        <v>-710</v>
      </c>
      <c r="W15" s="70"/>
      <c r="X15" s="70">
        <f t="shared" si="5"/>
        <v>780.4637012169535</v>
      </c>
      <c r="Y15" s="70">
        <f t="shared" si="6"/>
        <v>70.463701216953496</v>
      </c>
      <c r="Z15" s="70">
        <f t="shared" si="7"/>
        <v>70</v>
      </c>
      <c r="AA15" s="24">
        <f t="shared" si="8"/>
        <v>70</v>
      </c>
      <c r="AB15" s="67">
        <f t="shared" si="9"/>
        <v>780</v>
      </c>
    </row>
    <row r="16" spans="1:28" ht="15" customHeight="1" x14ac:dyDescent="0.25">
      <c r="A16" s="71">
        <v>559</v>
      </c>
      <c r="B16" s="71">
        <v>710</v>
      </c>
      <c r="C16" s="68">
        <v>0.1</v>
      </c>
      <c r="D16" s="68">
        <v>273.02</v>
      </c>
      <c r="E16" s="68">
        <v>211.88</v>
      </c>
      <c r="F16" s="68">
        <f t="shared" si="0"/>
        <v>40.363636363636367</v>
      </c>
      <c r="G16" s="68">
        <v>0</v>
      </c>
      <c r="H16" s="68">
        <f t="shared" si="1"/>
        <v>38.402597402597401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11.4</v>
      </c>
      <c r="P16" s="14" t="s">
        <v>63</v>
      </c>
      <c r="Q16" s="56">
        <f>D2</f>
        <v>272.94</v>
      </c>
      <c r="R16" s="43">
        <f ca="1">TREND(OFFSET('Z-V'!B1,MATCH(Q16,'Z-V'!A:A,1)-1,,2,1),OFFSET('Z-V'!A1,MATCH(Q16,'Z-V'!A:A,1)-1,,2,1),Q16)</f>
        <v>62784</v>
      </c>
      <c r="S16" s="43"/>
      <c r="T16" s="22">
        <v>0</v>
      </c>
      <c r="U16" s="74">
        <f t="shared" si="3"/>
        <v>-710</v>
      </c>
      <c r="V16" s="70">
        <f t="shared" si="4"/>
        <v>-710</v>
      </c>
      <c r="W16" s="70"/>
      <c r="X16" s="70">
        <f t="shared" si="5"/>
        <v>780.4637012169535</v>
      </c>
      <c r="Y16" s="70">
        <f t="shared" si="6"/>
        <v>70.463701216953496</v>
      </c>
      <c r="Z16" s="70">
        <f t="shared" si="7"/>
        <v>70</v>
      </c>
      <c r="AA16" s="24">
        <f t="shared" si="8"/>
        <v>70</v>
      </c>
      <c r="AB16" s="67">
        <f t="shared" si="9"/>
        <v>780</v>
      </c>
    </row>
    <row r="17" spans="1:28" ht="15" customHeight="1" x14ac:dyDescent="0.25">
      <c r="A17" s="71">
        <v>1051</v>
      </c>
      <c r="B17" s="71">
        <v>810</v>
      </c>
      <c r="C17" s="68">
        <v>0.1</v>
      </c>
      <c r="D17" s="68">
        <v>273.05</v>
      </c>
      <c r="E17" s="68">
        <v>212.01</v>
      </c>
      <c r="F17" s="68">
        <f t="shared" si="0"/>
        <v>34.421052631578945</v>
      </c>
      <c r="G17" s="68">
        <v>0</v>
      </c>
      <c r="H17" s="68">
        <f t="shared" si="1"/>
        <v>37.592105263157897</v>
      </c>
      <c r="I17" s="68">
        <v>0</v>
      </c>
      <c r="J17" s="72">
        <f t="shared" si="10"/>
        <v>0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271.64999999999998</v>
      </c>
      <c r="R17" s="43"/>
      <c r="S17" s="43"/>
      <c r="T17" s="22">
        <v>0</v>
      </c>
      <c r="U17" s="74">
        <f t="shared" si="3"/>
        <v>-810</v>
      </c>
      <c r="V17" s="70">
        <f t="shared" si="4"/>
        <v>-810</v>
      </c>
      <c r="W17" s="70"/>
      <c r="X17" s="70">
        <f t="shared" si="5"/>
        <v>890.38816617708778</v>
      </c>
      <c r="Y17" s="70">
        <f t="shared" si="6"/>
        <v>80.388166177087783</v>
      </c>
      <c r="Z17" s="70">
        <f t="shared" si="7"/>
        <v>80</v>
      </c>
      <c r="AA17" s="24">
        <f t="shared" si="8"/>
        <v>80</v>
      </c>
      <c r="AB17" s="67">
        <f t="shared" si="9"/>
        <v>890</v>
      </c>
    </row>
    <row r="18" spans="1:28" ht="15" customHeight="1" x14ac:dyDescent="0.2">
      <c r="A18" s="71">
        <v>712</v>
      </c>
      <c r="B18" s="71">
        <v>810</v>
      </c>
      <c r="C18" s="68">
        <v>0.1</v>
      </c>
      <c r="D18" s="68">
        <v>273.04000000000002</v>
      </c>
      <c r="E18" s="68">
        <v>212.01</v>
      </c>
      <c r="F18" s="68">
        <f t="shared" si="0"/>
        <v>39.4</v>
      </c>
      <c r="G18" s="68">
        <v>0</v>
      </c>
      <c r="H18" s="68">
        <f t="shared" si="1"/>
        <v>38.093333333333334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2280</v>
      </c>
      <c r="R18" s="43"/>
      <c r="S18" s="43"/>
      <c r="T18" s="22">
        <v>0</v>
      </c>
      <c r="U18" s="74">
        <f t="shared" si="3"/>
        <v>-810</v>
      </c>
      <c r="V18" s="70">
        <f t="shared" si="4"/>
        <v>-810</v>
      </c>
      <c r="W18" s="70"/>
      <c r="X18" s="70">
        <f t="shared" si="5"/>
        <v>890.38816617708778</v>
      </c>
      <c r="Y18" s="70">
        <f t="shared" si="6"/>
        <v>80.388166177087783</v>
      </c>
      <c r="Z18" s="70">
        <f t="shared" si="7"/>
        <v>80</v>
      </c>
      <c r="AA18" s="24">
        <f t="shared" si="8"/>
        <v>80</v>
      </c>
      <c r="AB18" s="67">
        <f t="shared" si="9"/>
        <v>890</v>
      </c>
    </row>
    <row r="19" spans="1:28" ht="15" customHeight="1" x14ac:dyDescent="0.25">
      <c r="A19" s="71">
        <v>490</v>
      </c>
      <c r="B19" s="71">
        <v>810</v>
      </c>
      <c r="C19" s="68">
        <v>0.2</v>
      </c>
      <c r="D19" s="68">
        <v>273</v>
      </c>
      <c r="E19" s="68">
        <v>212.01</v>
      </c>
      <c r="F19" s="68">
        <f t="shared" si="0"/>
        <v>42.932432432432435</v>
      </c>
      <c r="G19" s="68">
        <v>0</v>
      </c>
      <c r="H19" s="68">
        <f t="shared" si="1"/>
        <v>38.608108108108105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0.72118342799866353</v>
      </c>
      <c r="R19" s="58">
        <f>MAX(AB:AB)</f>
        <v>2506</v>
      </c>
      <c r="S19" s="58">
        <f>'Z-V'!P8-R19</f>
        <v>6473</v>
      </c>
      <c r="T19" s="22">
        <v>0</v>
      </c>
      <c r="U19" s="74">
        <f t="shared" si="3"/>
        <v>-810</v>
      </c>
      <c r="V19" s="70">
        <f t="shared" si="4"/>
        <v>-810</v>
      </c>
      <c r="W19" s="70"/>
      <c r="X19" s="70">
        <f t="shared" si="5"/>
        <v>890.38816617708778</v>
      </c>
      <c r="Y19" s="70">
        <f t="shared" si="6"/>
        <v>80.388166177087783</v>
      </c>
      <c r="Z19" s="70">
        <f t="shared" si="7"/>
        <v>80</v>
      </c>
      <c r="AA19" s="24">
        <f t="shared" si="8"/>
        <v>80</v>
      </c>
      <c r="AB19" s="67">
        <f t="shared" si="9"/>
        <v>890</v>
      </c>
    </row>
    <row r="20" spans="1:28" ht="15" customHeight="1" x14ac:dyDescent="0.25">
      <c r="A20" s="71">
        <v>728</v>
      </c>
      <c r="B20" s="71">
        <v>810</v>
      </c>
      <c r="C20" s="68">
        <v>1.7</v>
      </c>
      <c r="D20" s="68">
        <v>273</v>
      </c>
      <c r="E20" s="68">
        <v>212.01</v>
      </c>
      <c r="F20" s="68">
        <f t="shared" si="0"/>
        <v>40.260273972602739</v>
      </c>
      <c r="G20" s="68">
        <v>0</v>
      </c>
      <c r="H20" s="68">
        <f t="shared" si="1"/>
        <v>39.136986301369866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0.99269616679132389</v>
      </c>
      <c r="R20" s="43">
        <f ca="1">R15-R16</f>
        <v>391</v>
      </c>
      <c r="S20" s="43">
        <f ca="1">'Z-V'!P9-R20</f>
        <v>53089</v>
      </c>
      <c r="T20" s="22">
        <v>0</v>
      </c>
      <c r="U20" s="74">
        <f t="shared" si="3"/>
        <v>-810</v>
      </c>
      <c r="V20" s="70">
        <f t="shared" si="4"/>
        <v>-810</v>
      </c>
      <c r="W20" s="70"/>
      <c r="X20" s="70">
        <f t="shared" si="5"/>
        <v>890.38816617708778</v>
      </c>
      <c r="Y20" s="70">
        <f t="shared" si="6"/>
        <v>80.388166177087783</v>
      </c>
      <c r="Z20" s="70">
        <f t="shared" si="7"/>
        <v>80</v>
      </c>
      <c r="AA20" s="24">
        <f t="shared" si="8"/>
        <v>80</v>
      </c>
      <c r="AB20" s="67">
        <f t="shared" si="9"/>
        <v>890</v>
      </c>
    </row>
    <row r="21" spans="1:28" ht="15" customHeight="1" x14ac:dyDescent="0.25">
      <c r="A21" s="71">
        <v>727</v>
      </c>
      <c r="B21" s="71">
        <v>810</v>
      </c>
      <c r="C21" s="68">
        <v>0.6</v>
      </c>
      <c r="D21" s="68">
        <v>272.99</v>
      </c>
      <c r="E21" s="68">
        <v>212.01</v>
      </c>
      <c r="F21" s="68">
        <f t="shared" si="0"/>
        <v>40.833333333333336</v>
      </c>
      <c r="G21" s="68">
        <v>0</v>
      </c>
      <c r="H21" s="68">
        <f t="shared" si="1"/>
        <v>39.680555555555557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0.94112791228871528</v>
      </c>
      <c r="R21" s="43">
        <f>ABS(Q12-Q17)</f>
        <v>1.2900000000000205</v>
      </c>
      <c r="S21" s="43">
        <f>'Z-V'!P10-R21</f>
        <v>20.59999999999998</v>
      </c>
      <c r="T21" s="22">
        <v>0</v>
      </c>
      <c r="U21" s="74">
        <f t="shared" si="3"/>
        <v>-810</v>
      </c>
      <c r="V21" s="70">
        <f t="shared" si="4"/>
        <v>-810</v>
      </c>
      <c r="W21" s="70"/>
      <c r="X21" s="70">
        <f t="shared" si="5"/>
        <v>890.38816617708778</v>
      </c>
      <c r="Y21" s="70">
        <f t="shared" si="6"/>
        <v>80.388166177087783</v>
      </c>
      <c r="Z21" s="70">
        <f t="shared" si="7"/>
        <v>80</v>
      </c>
      <c r="AA21" s="24">
        <f t="shared" si="8"/>
        <v>80</v>
      </c>
      <c r="AB21" s="67">
        <f t="shared" si="9"/>
        <v>890</v>
      </c>
    </row>
    <row r="22" spans="1:28" ht="15" customHeight="1" x14ac:dyDescent="0.25">
      <c r="A22" s="71">
        <v>324</v>
      </c>
      <c r="B22" s="71">
        <v>910</v>
      </c>
      <c r="C22" s="68">
        <v>0.6</v>
      </c>
      <c r="D22" s="68">
        <v>272.93</v>
      </c>
      <c r="E22" s="68">
        <v>212.1</v>
      </c>
      <c r="F22" s="68">
        <f t="shared" si="0"/>
        <v>47.08450704225352</v>
      </c>
      <c r="G22" s="68">
        <v>0</v>
      </c>
      <c r="H22" s="68">
        <f t="shared" si="1"/>
        <v>38.83098591549296</v>
      </c>
      <c r="I22" s="68">
        <v>0</v>
      </c>
      <c r="J22" s="72">
        <f t="shared" si="10"/>
        <v>0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0.88700000000000001</v>
      </c>
      <c r="R22" s="43"/>
      <c r="S22" s="43"/>
      <c r="T22" s="22">
        <v>0</v>
      </c>
      <c r="U22" s="74">
        <f t="shared" si="3"/>
        <v>-910</v>
      </c>
      <c r="V22" s="70">
        <f t="shared" si="4"/>
        <v>-910</v>
      </c>
      <c r="W22" s="70"/>
      <c r="X22" s="70">
        <f t="shared" si="5"/>
        <v>1000.312631137222</v>
      </c>
      <c r="Y22" s="70">
        <f t="shared" si="6"/>
        <v>90.312631137221956</v>
      </c>
      <c r="Z22" s="70">
        <f t="shared" si="7"/>
        <v>90</v>
      </c>
      <c r="AA22" s="24">
        <f t="shared" si="8"/>
        <v>90</v>
      </c>
      <c r="AB22" s="67">
        <f t="shared" si="9"/>
        <v>1000</v>
      </c>
    </row>
    <row r="23" spans="1:28" ht="15" customHeight="1" x14ac:dyDescent="0.25">
      <c r="A23" s="71">
        <v>803</v>
      </c>
      <c r="B23" s="71">
        <v>910</v>
      </c>
      <c r="C23" s="68">
        <v>0.1</v>
      </c>
      <c r="D23" s="68">
        <v>272.92</v>
      </c>
      <c r="E23" s="68">
        <v>212.1</v>
      </c>
      <c r="F23" s="68">
        <f t="shared" si="0"/>
        <v>40.914285714285711</v>
      </c>
      <c r="G23" s="68">
        <v>0</v>
      </c>
      <c r="H23" s="68">
        <f t="shared" si="1"/>
        <v>39.385714285714286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-910</v>
      </c>
      <c r="V23" s="70">
        <f t="shared" si="4"/>
        <v>-910</v>
      </c>
      <c r="W23" s="70"/>
      <c r="X23" s="70">
        <f t="shared" si="5"/>
        <v>1000.312631137222</v>
      </c>
      <c r="Y23" s="70">
        <f t="shared" si="6"/>
        <v>90.312631137221956</v>
      </c>
      <c r="Z23" s="70">
        <f t="shared" si="7"/>
        <v>90</v>
      </c>
      <c r="AA23" s="24">
        <f t="shared" si="8"/>
        <v>90</v>
      </c>
      <c r="AB23" s="67">
        <f t="shared" si="9"/>
        <v>1000</v>
      </c>
    </row>
    <row r="24" spans="1:28" ht="15" customHeight="1" x14ac:dyDescent="0.25">
      <c r="A24" s="71">
        <v>320</v>
      </c>
      <c r="B24" s="71">
        <v>910</v>
      </c>
      <c r="C24" s="68">
        <v>1.6</v>
      </c>
      <c r="D24" s="68">
        <v>272.86</v>
      </c>
      <c r="E24" s="68">
        <v>212.1</v>
      </c>
      <c r="F24" s="68">
        <f t="shared" si="0"/>
        <v>48.507246376811594</v>
      </c>
      <c r="G24" s="68">
        <v>0</v>
      </c>
      <c r="H24" s="68">
        <f t="shared" si="1"/>
        <v>39.956521739130437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-910</v>
      </c>
      <c r="V24" s="70">
        <f t="shared" si="4"/>
        <v>-910</v>
      </c>
      <c r="W24" s="70"/>
      <c r="X24" s="70">
        <f t="shared" si="5"/>
        <v>1000.312631137222</v>
      </c>
      <c r="Y24" s="70">
        <f t="shared" si="6"/>
        <v>90.312631137221956</v>
      </c>
      <c r="Z24" s="70">
        <f t="shared" si="7"/>
        <v>90</v>
      </c>
      <c r="AA24" s="24">
        <f t="shared" si="8"/>
        <v>90</v>
      </c>
      <c r="AB24" s="67">
        <f t="shared" si="9"/>
        <v>1000</v>
      </c>
    </row>
    <row r="25" spans="1:28" ht="15" customHeight="1" x14ac:dyDescent="0.25">
      <c r="A25" s="71">
        <v>879</v>
      </c>
      <c r="B25" s="71">
        <v>910</v>
      </c>
      <c r="C25" s="68">
        <v>3</v>
      </c>
      <c r="D25" s="68">
        <v>272.86</v>
      </c>
      <c r="E25" s="68">
        <v>212.1</v>
      </c>
      <c r="F25" s="68">
        <f t="shared" si="0"/>
        <v>41</v>
      </c>
      <c r="G25" s="68">
        <v>0</v>
      </c>
      <c r="H25" s="68">
        <f t="shared" si="1"/>
        <v>40.544117647058826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-910</v>
      </c>
      <c r="V25" s="70">
        <f t="shared" si="4"/>
        <v>-910</v>
      </c>
      <c r="W25" s="70"/>
      <c r="X25" s="70">
        <f t="shared" si="5"/>
        <v>1000.312631137222</v>
      </c>
      <c r="Y25" s="70">
        <f t="shared" si="6"/>
        <v>90.312631137221956</v>
      </c>
      <c r="Z25" s="70">
        <f t="shared" si="7"/>
        <v>90</v>
      </c>
      <c r="AA25" s="24">
        <f t="shared" si="8"/>
        <v>90</v>
      </c>
      <c r="AB25" s="67">
        <f t="shared" si="9"/>
        <v>1000</v>
      </c>
    </row>
    <row r="26" spans="1:28" ht="15" customHeight="1" x14ac:dyDescent="0.25">
      <c r="A26" s="71">
        <v>511</v>
      </c>
      <c r="B26" s="71">
        <v>910</v>
      </c>
      <c r="C26" s="68">
        <v>0.4</v>
      </c>
      <c r="D26" s="68">
        <v>272.82</v>
      </c>
      <c r="E26" s="68">
        <v>212.1</v>
      </c>
      <c r="F26" s="68">
        <f t="shared" si="0"/>
        <v>47.104477611940297</v>
      </c>
      <c r="G26" s="68">
        <v>0</v>
      </c>
      <c r="H26" s="68">
        <f t="shared" si="1"/>
        <v>41.149253731343286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-910</v>
      </c>
      <c r="V26" s="70">
        <f t="shared" si="4"/>
        <v>-910</v>
      </c>
      <c r="W26" s="70"/>
      <c r="X26" s="70">
        <f t="shared" si="5"/>
        <v>1000.312631137222</v>
      </c>
      <c r="Y26" s="70">
        <f t="shared" si="6"/>
        <v>90.312631137221956</v>
      </c>
      <c r="Z26" s="70">
        <f t="shared" si="7"/>
        <v>90</v>
      </c>
      <c r="AA26" s="24">
        <f t="shared" si="8"/>
        <v>90</v>
      </c>
      <c r="AB26" s="67">
        <f t="shared" si="9"/>
        <v>1000</v>
      </c>
    </row>
    <row r="27" spans="1:28" ht="15" customHeight="1" x14ac:dyDescent="0.25">
      <c r="A27" s="71">
        <v>644</v>
      </c>
      <c r="B27" s="71">
        <v>1010</v>
      </c>
      <c r="C27" s="68">
        <v>0</v>
      </c>
      <c r="D27" s="68">
        <v>272.77999999999997</v>
      </c>
      <c r="E27" s="68">
        <v>212.19</v>
      </c>
      <c r="F27" s="68">
        <f t="shared" si="0"/>
        <v>45.803030303030305</v>
      </c>
      <c r="G27" s="68">
        <v>0</v>
      </c>
      <c r="H27" s="68">
        <f t="shared" si="1"/>
        <v>40.257575757575758</v>
      </c>
      <c r="I27" s="68">
        <v>0</v>
      </c>
      <c r="J27" s="72">
        <f t="shared" si="10"/>
        <v>0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0</v>
      </c>
      <c r="U27" s="74">
        <f t="shared" si="3"/>
        <v>-1010</v>
      </c>
      <c r="V27" s="70">
        <f t="shared" si="4"/>
        <v>-1010</v>
      </c>
      <c r="W27" s="70"/>
      <c r="X27" s="70">
        <f t="shared" si="5"/>
        <v>1110.2370960973562</v>
      </c>
      <c r="Y27" s="70">
        <f t="shared" si="6"/>
        <v>100.23709609735624</v>
      </c>
      <c r="Z27" s="70">
        <f t="shared" si="7"/>
        <v>100</v>
      </c>
      <c r="AA27" s="24">
        <f t="shared" si="8"/>
        <v>100</v>
      </c>
      <c r="AB27" s="67">
        <f t="shared" si="9"/>
        <v>1110</v>
      </c>
    </row>
    <row r="28" spans="1:28" ht="15" customHeight="1" x14ac:dyDescent="0.25">
      <c r="A28" s="71">
        <v>324</v>
      </c>
      <c r="B28" s="71">
        <v>1010</v>
      </c>
      <c r="C28" s="68">
        <v>0.4</v>
      </c>
      <c r="D28" s="68">
        <v>272.70999999999998</v>
      </c>
      <c r="E28" s="68">
        <v>212.19</v>
      </c>
      <c r="F28" s="68">
        <f t="shared" si="0"/>
        <v>51.430769230769229</v>
      </c>
      <c r="G28" s="68">
        <v>0</v>
      </c>
      <c r="H28" s="68">
        <f t="shared" si="1"/>
        <v>40.876923076923077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0</v>
      </c>
      <c r="U28" s="74">
        <f t="shared" si="3"/>
        <v>-1010</v>
      </c>
      <c r="V28" s="70">
        <f t="shared" si="4"/>
        <v>-1010</v>
      </c>
      <c r="W28" s="70"/>
      <c r="X28" s="70">
        <f t="shared" si="5"/>
        <v>1110.2370960973562</v>
      </c>
      <c r="Y28" s="70">
        <f t="shared" si="6"/>
        <v>100.23709609735624</v>
      </c>
      <c r="Z28" s="70">
        <f t="shared" si="7"/>
        <v>100</v>
      </c>
      <c r="AA28" s="24">
        <f t="shared" si="8"/>
        <v>100</v>
      </c>
      <c r="AB28" s="67">
        <f t="shared" si="9"/>
        <v>1110</v>
      </c>
    </row>
    <row r="29" spans="1:28" ht="15" customHeight="1" x14ac:dyDescent="0.25">
      <c r="A29" s="71">
        <v>723</v>
      </c>
      <c r="B29" s="71">
        <v>1010</v>
      </c>
      <c r="C29" s="68">
        <v>0.2</v>
      </c>
      <c r="D29" s="68">
        <v>272.68</v>
      </c>
      <c r="E29" s="68">
        <v>212.19</v>
      </c>
      <c r="F29" s="68">
        <f t="shared" si="0"/>
        <v>46</v>
      </c>
      <c r="G29" s="68">
        <v>0</v>
      </c>
      <c r="H29" s="68">
        <f t="shared" si="1"/>
        <v>41.515625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0</v>
      </c>
      <c r="U29" s="74">
        <f t="shared" si="3"/>
        <v>-1010</v>
      </c>
      <c r="V29" s="70">
        <f t="shared" si="4"/>
        <v>-1010</v>
      </c>
      <c r="W29" s="70"/>
      <c r="X29" s="70">
        <f t="shared" si="5"/>
        <v>1110.2370960973562</v>
      </c>
      <c r="Y29" s="70">
        <f t="shared" si="6"/>
        <v>100.23709609735624</v>
      </c>
      <c r="Z29" s="70">
        <f t="shared" si="7"/>
        <v>100</v>
      </c>
      <c r="AA29" s="24">
        <f t="shared" si="8"/>
        <v>100</v>
      </c>
      <c r="AB29" s="67">
        <f t="shared" si="9"/>
        <v>1110</v>
      </c>
    </row>
    <row r="30" spans="1:28" ht="15" customHeight="1" x14ac:dyDescent="0.25">
      <c r="A30" s="71">
        <v>404</v>
      </c>
      <c r="B30" s="71">
        <v>1010</v>
      </c>
      <c r="C30" s="68">
        <v>2</v>
      </c>
      <c r="D30" s="68">
        <v>272.62</v>
      </c>
      <c r="E30" s="68">
        <v>212.19</v>
      </c>
      <c r="F30" s="68">
        <f t="shared" si="0"/>
        <v>51.793650793650791</v>
      </c>
      <c r="G30" s="68">
        <v>0</v>
      </c>
      <c r="H30" s="68">
        <f t="shared" si="1"/>
        <v>42.174603174603178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-1010</v>
      </c>
      <c r="V30" s="70">
        <f t="shared" si="4"/>
        <v>-1010</v>
      </c>
      <c r="W30" s="70"/>
      <c r="X30" s="70">
        <f t="shared" si="5"/>
        <v>1110.2370960973562</v>
      </c>
      <c r="Y30" s="70">
        <f t="shared" si="6"/>
        <v>100.23709609735624</v>
      </c>
      <c r="Z30" s="70">
        <f t="shared" si="7"/>
        <v>100</v>
      </c>
      <c r="AA30" s="24">
        <f t="shared" si="8"/>
        <v>100</v>
      </c>
      <c r="AB30" s="67">
        <f t="shared" si="9"/>
        <v>1110</v>
      </c>
    </row>
    <row r="31" spans="1:28" ht="15" customHeight="1" x14ac:dyDescent="0.25">
      <c r="A31" s="71">
        <v>963</v>
      </c>
      <c r="B31" s="71">
        <v>1010</v>
      </c>
      <c r="C31" s="68">
        <v>0.4</v>
      </c>
      <c r="D31" s="68">
        <v>272.62</v>
      </c>
      <c r="E31" s="68">
        <v>212.19</v>
      </c>
      <c r="F31" s="68">
        <f t="shared" si="0"/>
        <v>43.612903225806448</v>
      </c>
      <c r="G31" s="68">
        <v>0</v>
      </c>
      <c r="H31" s="68">
        <f t="shared" si="1"/>
        <v>42.854838709677416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-1010</v>
      </c>
      <c r="V31" s="70">
        <f t="shared" si="4"/>
        <v>-1010</v>
      </c>
      <c r="W31" s="70"/>
      <c r="X31" s="70">
        <f t="shared" si="5"/>
        <v>1110.2370960973562</v>
      </c>
      <c r="Y31" s="70">
        <f t="shared" si="6"/>
        <v>100.23709609735624</v>
      </c>
      <c r="Z31" s="70">
        <f t="shared" si="7"/>
        <v>100</v>
      </c>
      <c r="AA31" s="24">
        <f t="shared" si="8"/>
        <v>100</v>
      </c>
      <c r="AB31" s="67">
        <f t="shared" si="9"/>
        <v>1110</v>
      </c>
    </row>
    <row r="32" spans="1:28" ht="15" customHeight="1" x14ac:dyDescent="0.25">
      <c r="A32" s="71">
        <v>563</v>
      </c>
      <c r="B32" s="71">
        <v>1110</v>
      </c>
      <c r="C32" s="68">
        <v>1.2</v>
      </c>
      <c r="D32" s="68">
        <v>272.56</v>
      </c>
      <c r="E32" s="68">
        <v>212.28</v>
      </c>
      <c r="F32" s="68">
        <f t="shared" si="0"/>
        <v>50.885245901639344</v>
      </c>
      <c r="G32" s="68">
        <v>0</v>
      </c>
      <c r="H32" s="68">
        <f t="shared" si="1"/>
        <v>41.918032786885249</v>
      </c>
      <c r="I32" s="68">
        <v>0</v>
      </c>
      <c r="J32" s="72">
        <f t="shared" si="10"/>
        <v>0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-1110</v>
      </c>
      <c r="V32" s="70">
        <f t="shared" si="4"/>
        <v>-1110</v>
      </c>
      <c r="W32" s="70"/>
      <c r="X32" s="70">
        <f t="shared" si="5"/>
        <v>1220.1615610574906</v>
      </c>
      <c r="Y32" s="70">
        <f t="shared" si="6"/>
        <v>110.16156105749064</v>
      </c>
      <c r="Z32" s="70">
        <f t="shared" si="7"/>
        <v>110</v>
      </c>
      <c r="AA32" s="24">
        <f t="shared" si="8"/>
        <v>110</v>
      </c>
      <c r="AB32" s="67">
        <f t="shared" si="9"/>
        <v>1220</v>
      </c>
    </row>
    <row r="33" spans="1:28" ht="15" customHeight="1" x14ac:dyDescent="0.25">
      <c r="A33" s="71">
        <v>563</v>
      </c>
      <c r="B33" s="71">
        <v>1110</v>
      </c>
      <c r="C33" s="68">
        <v>0.8</v>
      </c>
      <c r="D33" s="68">
        <v>272.51</v>
      </c>
      <c r="E33" s="68">
        <v>212.28</v>
      </c>
      <c r="F33" s="68">
        <f t="shared" si="0"/>
        <v>51.733333333333334</v>
      </c>
      <c r="G33" s="68">
        <v>0</v>
      </c>
      <c r="H33" s="68">
        <f t="shared" si="1"/>
        <v>42.616666666666667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-1110</v>
      </c>
      <c r="V33" s="70">
        <f t="shared" si="4"/>
        <v>-1110</v>
      </c>
      <c r="W33" s="70"/>
      <c r="X33" s="70">
        <f t="shared" si="5"/>
        <v>1220.1615610574906</v>
      </c>
      <c r="Y33" s="70">
        <f t="shared" si="6"/>
        <v>110.16156105749064</v>
      </c>
      <c r="Z33" s="70">
        <f t="shared" si="7"/>
        <v>110</v>
      </c>
      <c r="AA33" s="24">
        <f t="shared" si="8"/>
        <v>110</v>
      </c>
      <c r="AB33" s="67">
        <f t="shared" si="9"/>
        <v>1220</v>
      </c>
    </row>
    <row r="34" spans="1:28" ht="15" customHeight="1" x14ac:dyDescent="0.25">
      <c r="A34" s="71">
        <v>410</v>
      </c>
      <c r="B34" s="71">
        <v>1110</v>
      </c>
      <c r="C34" s="68">
        <v>0.3</v>
      </c>
      <c r="D34" s="68">
        <v>272.44</v>
      </c>
      <c r="E34" s="68">
        <v>212.28</v>
      </c>
      <c r="F34" s="68">
        <f t="shared" ref="F34:F65" si="13">($A$93-A34)/(ROW($A$93)-ROW(A34))</f>
        <v>55.203389830508478</v>
      </c>
      <c r="G34" s="68">
        <v>0</v>
      </c>
      <c r="H34" s="68">
        <f t="shared" ref="H34:H65" si="14">($A$93-B34)/(ROW($A$93)-ROW(B34))</f>
        <v>43.33898305084746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-1110</v>
      </c>
      <c r="V34" s="70">
        <f t="shared" ref="V34:V65" si="17">ROUND(U34,0)</f>
        <v>-1110</v>
      </c>
      <c r="W34" s="70"/>
      <c r="X34" s="70">
        <f t="shared" ref="X34:X65" si="18">B34/$W$2*$W$3</f>
        <v>1220.1615610574906</v>
      </c>
      <c r="Y34" s="70">
        <f t="shared" ref="Y34:Y65" si="19">X34-B34</f>
        <v>110.16156105749064</v>
      </c>
      <c r="Z34" s="70">
        <f t="shared" ref="Z34:Z65" si="20">ROUND(Y34,0)</f>
        <v>110</v>
      </c>
      <c r="AA34" s="24">
        <f t="shared" ref="AA34:AA65" si="21">IF(V34&gt;=0,V34,Z34)</f>
        <v>110</v>
      </c>
      <c r="AB34" s="67">
        <f t="shared" ref="AB34:AB65" si="22">B34+AA34</f>
        <v>1220</v>
      </c>
    </row>
    <row r="35" spans="1:28" ht="15" customHeight="1" x14ac:dyDescent="0.25">
      <c r="A35" s="71">
        <v>890</v>
      </c>
      <c r="B35" s="71">
        <v>1110</v>
      </c>
      <c r="C35" s="68">
        <v>0.8</v>
      </c>
      <c r="D35" s="68">
        <v>272.42</v>
      </c>
      <c r="E35" s="68">
        <v>212.28</v>
      </c>
      <c r="F35" s="68">
        <f t="shared" si="13"/>
        <v>47.879310344827587</v>
      </c>
      <c r="G35" s="68">
        <v>0</v>
      </c>
      <c r="H35" s="68">
        <f t="shared" si="14"/>
        <v>44.086206896551722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IF(ABS((B35-B34))&lt;=50,1,IF((B35-B34)*($B$4-$B$2)&gt;=0,1,-1))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-1110</v>
      </c>
      <c r="V35" s="70">
        <f t="shared" si="17"/>
        <v>-1110</v>
      </c>
      <c r="W35" s="70"/>
      <c r="X35" s="70">
        <f t="shared" si="18"/>
        <v>1220.1615610574906</v>
      </c>
      <c r="Y35" s="70">
        <f t="shared" si="19"/>
        <v>110.16156105749064</v>
      </c>
      <c r="Z35" s="70">
        <f t="shared" si="20"/>
        <v>110</v>
      </c>
      <c r="AA35" s="24">
        <f t="shared" si="21"/>
        <v>110</v>
      </c>
      <c r="AB35" s="67">
        <f t="shared" si="22"/>
        <v>1220</v>
      </c>
    </row>
    <row r="36" spans="1:28" ht="15" customHeight="1" x14ac:dyDescent="0.25">
      <c r="A36" s="71">
        <v>571</v>
      </c>
      <c r="B36" s="71">
        <v>1110</v>
      </c>
      <c r="C36" s="68">
        <v>0.8</v>
      </c>
      <c r="D36" s="68">
        <v>272.36</v>
      </c>
      <c r="E36" s="68">
        <v>212.28</v>
      </c>
      <c r="F36" s="68">
        <f t="shared" si="13"/>
        <v>54.315789473684212</v>
      </c>
      <c r="G36" s="68">
        <v>0</v>
      </c>
      <c r="H36" s="68">
        <f t="shared" si="14"/>
        <v>44.859649122807021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0</v>
      </c>
      <c r="U36" s="74">
        <f t="shared" si="16"/>
        <v>-1110</v>
      </c>
      <c r="V36" s="70">
        <f t="shared" si="17"/>
        <v>-1110</v>
      </c>
      <c r="W36" s="70"/>
      <c r="X36" s="70">
        <f t="shared" si="18"/>
        <v>1220.1615610574906</v>
      </c>
      <c r="Y36" s="70">
        <f t="shared" si="19"/>
        <v>110.16156105749064</v>
      </c>
      <c r="Z36" s="70">
        <f t="shared" si="20"/>
        <v>110</v>
      </c>
      <c r="AA36" s="24">
        <f t="shared" si="21"/>
        <v>110</v>
      </c>
      <c r="AB36" s="67">
        <f t="shared" si="22"/>
        <v>1220</v>
      </c>
    </row>
    <row r="37" spans="1:28" ht="15" customHeight="1" x14ac:dyDescent="0.25">
      <c r="A37" s="71">
        <v>790</v>
      </c>
      <c r="B37" s="71">
        <v>1200</v>
      </c>
      <c r="C37" s="68">
        <v>0.2</v>
      </c>
      <c r="D37" s="68">
        <v>272.32</v>
      </c>
      <c r="E37" s="68">
        <v>212.32</v>
      </c>
      <c r="F37" s="68">
        <f t="shared" si="13"/>
        <v>51.375</v>
      </c>
      <c r="G37" s="68">
        <v>0</v>
      </c>
      <c r="H37" s="68">
        <f t="shared" si="14"/>
        <v>44.053571428571431</v>
      </c>
      <c r="I37" s="68">
        <v>0</v>
      </c>
      <c r="J37" s="72">
        <f t="shared" si="23"/>
        <v>0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-1200</v>
      </c>
      <c r="V37" s="70">
        <f t="shared" si="17"/>
        <v>-1200</v>
      </c>
      <c r="W37" s="70"/>
      <c r="X37" s="70">
        <f t="shared" si="18"/>
        <v>1319.0935795216114</v>
      </c>
      <c r="Y37" s="70">
        <f t="shared" si="19"/>
        <v>119.09357952161145</v>
      </c>
      <c r="Z37" s="70">
        <f t="shared" si="20"/>
        <v>119</v>
      </c>
      <c r="AA37" s="24">
        <f t="shared" si="21"/>
        <v>119</v>
      </c>
      <c r="AB37" s="67">
        <f t="shared" si="22"/>
        <v>1319</v>
      </c>
    </row>
    <row r="38" spans="1:28" ht="15" customHeight="1" x14ac:dyDescent="0.25">
      <c r="A38" s="71">
        <v>709</v>
      </c>
      <c r="B38" s="71">
        <v>1200</v>
      </c>
      <c r="C38" s="68">
        <v>0.3</v>
      </c>
      <c r="D38" s="68">
        <v>272.27</v>
      </c>
      <c r="E38" s="68">
        <v>212.32</v>
      </c>
      <c r="F38" s="68">
        <f t="shared" si="13"/>
        <v>53.781818181818181</v>
      </c>
      <c r="G38" s="68">
        <v>0</v>
      </c>
      <c r="H38" s="68">
        <f t="shared" si="14"/>
        <v>44.854545454545452</v>
      </c>
      <c r="I38" s="68">
        <v>0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-1200</v>
      </c>
      <c r="V38" s="70">
        <f t="shared" si="17"/>
        <v>-1200</v>
      </c>
      <c r="W38" s="70"/>
      <c r="X38" s="70">
        <f t="shared" si="18"/>
        <v>1319.0935795216114</v>
      </c>
      <c r="Y38" s="70">
        <f t="shared" si="19"/>
        <v>119.09357952161145</v>
      </c>
      <c r="Z38" s="70">
        <f t="shared" si="20"/>
        <v>119</v>
      </c>
      <c r="AA38" s="24">
        <f t="shared" si="21"/>
        <v>119</v>
      </c>
      <c r="AB38" s="67">
        <f t="shared" si="22"/>
        <v>1319</v>
      </c>
    </row>
    <row r="39" spans="1:28" ht="15" customHeight="1" x14ac:dyDescent="0.25">
      <c r="A39" s="71">
        <v>790</v>
      </c>
      <c r="B39" s="71">
        <v>1200</v>
      </c>
      <c r="C39" s="68">
        <v>1</v>
      </c>
      <c r="D39" s="68">
        <v>272.23</v>
      </c>
      <c r="E39" s="68">
        <v>212.32</v>
      </c>
      <c r="F39" s="68">
        <f t="shared" si="13"/>
        <v>53.277777777777779</v>
      </c>
      <c r="G39" s="68">
        <v>0</v>
      </c>
      <c r="H39" s="68">
        <f t="shared" si="14"/>
        <v>45.685185185185183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0</v>
      </c>
      <c r="U39" s="74">
        <f t="shared" si="16"/>
        <v>-1200</v>
      </c>
      <c r="V39" s="70">
        <f t="shared" si="17"/>
        <v>-1200</v>
      </c>
      <c r="W39" s="70"/>
      <c r="X39" s="70">
        <f t="shared" si="18"/>
        <v>1319.0935795216114</v>
      </c>
      <c r="Y39" s="70">
        <f t="shared" si="19"/>
        <v>119.09357952161145</v>
      </c>
      <c r="Z39" s="70">
        <f t="shared" si="20"/>
        <v>119</v>
      </c>
      <c r="AA39" s="24">
        <f t="shared" si="21"/>
        <v>119</v>
      </c>
      <c r="AB39" s="67">
        <f t="shared" si="22"/>
        <v>1319</v>
      </c>
    </row>
    <row r="40" spans="1:28" ht="15" customHeight="1" x14ac:dyDescent="0.25">
      <c r="A40" s="71">
        <v>490</v>
      </c>
      <c r="B40" s="71">
        <v>1200</v>
      </c>
      <c r="C40" s="68">
        <v>0.9</v>
      </c>
      <c r="D40" s="68">
        <v>272.16000000000003</v>
      </c>
      <c r="E40" s="68">
        <v>212.32</v>
      </c>
      <c r="F40" s="68">
        <f t="shared" si="13"/>
        <v>59.943396226415096</v>
      </c>
      <c r="G40" s="68">
        <v>0</v>
      </c>
      <c r="H40" s="68">
        <f t="shared" si="14"/>
        <v>46.547169811320757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0</v>
      </c>
      <c r="N40" s="26"/>
      <c r="O40" s="26"/>
      <c r="P40" s="25"/>
      <c r="Q40" s="25"/>
      <c r="T40" s="22">
        <v>0</v>
      </c>
      <c r="U40" s="74">
        <f t="shared" si="16"/>
        <v>-1200</v>
      </c>
      <c r="V40" s="70">
        <f t="shared" si="17"/>
        <v>-1200</v>
      </c>
      <c r="W40" s="70"/>
      <c r="X40" s="70">
        <f t="shared" si="18"/>
        <v>1319.0935795216114</v>
      </c>
      <c r="Y40" s="70">
        <f t="shared" si="19"/>
        <v>119.09357952161145</v>
      </c>
      <c r="Z40" s="70">
        <f t="shared" si="20"/>
        <v>119</v>
      </c>
      <c r="AA40" s="24">
        <f t="shared" si="21"/>
        <v>119</v>
      </c>
      <c r="AB40" s="67">
        <f t="shared" si="22"/>
        <v>1319</v>
      </c>
    </row>
    <row r="41" spans="1:28" ht="15" customHeight="1" x14ac:dyDescent="0.25">
      <c r="A41" s="71">
        <v>652</v>
      </c>
      <c r="B41" s="71">
        <v>1200</v>
      </c>
      <c r="C41" s="68">
        <v>1.5</v>
      </c>
      <c r="D41" s="68">
        <v>272.10000000000002</v>
      </c>
      <c r="E41" s="68">
        <v>212.32</v>
      </c>
      <c r="F41" s="68">
        <f t="shared" si="13"/>
        <v>57.980769230769234</v>
      </c>
      <c r="G41" s="68">
        <v>0</v>
      </c>
      <c r="H41" s="68">
        <f t="shared" si="14"/>
        <v>47.442307692307693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1</v>
      </c>
      <c r="N41" s="26"/>
      <c r="O41" s="26"/>
      <c r="P41" s="25"/>
      <c r="Q41" s="25"/>
      <c r="T41" s="22">
        <v>0</v>
      </c>
      <c r="U41" s="74">
        <f t="shared" si="16"/>
        <v>-1200</v>
      </c>
      <c r="V41" s="70">
        <f t="shared" si="17"/>
        <v>-1200</v>
      </c>
      <c r="W41" s="70"/>
      <c r="X41" s="70">
        <f t="shared" si="18"/>
        <v>1319.0935795216114</v>
      </c>
      <c r="Y41" s="70">
        <f t="shared" si="19"/>
        <v>119.09357952161145</v>
      </c>
      <c r="Z41" s="70">
        <f t="shared" si="20"/>
        <v>119</v>
      </c>
      <c r="AA41" s="24">
        <f t="shared" si="21"/>
        <v>119</v>
      </c>
      <c r="AB41" s="67">
        <f t="shared" si="22"/>
        <v>1319</v>
      </c>
    </row>
    <row r="42" spans="1:28" ht="15" customHeight="1" x14ac:dyDescent="0.25">
      <c r="A42" s="71">
        <v>891</v>
      </c>
      <c r="B42" s="71">
        <v>1300</v>
      </c>
      <c r="C42" s="68">
        <v>5.6</v>
      </c>
      <c r="D42" s="68">
        <v>272.06</v>
      </c>
      <c r="E42" s="68">
        <v>212.35</v>
      </c>
      <c r="F42" s="68">
        <f t="shared" si="13"/>
        <v>54.431372549019606</v>
      </c>
      <c r="G42" s="68">
        <v>0</v>
      </c>
      <c r="H42" s="68">
        <f t="shared" si="14"/>
        <v>46.411764705882355</v>
      </c>
      <c r="I42" s="68">
        <v>0</v>
      </c>
      <c r="J42" s="72">
        <f t="shared" si="23"/>
        <v>0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-1300</v>
      </c>
      <c r="V42" s="70">
        <f t="shared" si="17"/>
        <v>-1300</v>
      </c>
      <c r="W42" s="70"/>
      <c r="X42" s="70">
        <f t="shared" si="18"/>
        <v>1429.0180444817456</v>
      </c>
      <c r="Y42" s="70">
        <f t="shared" si="19"/>
        <v>129.01804448174562</v>
      </c>
      <c r="Z42" s="70">
        <f t="shared" si="20"/>
        <v>129</v>
      </c>
      <c r="AA42" s="24">
        <f t="shared" si="21"/>
        <v>129</v>
      </c>
      <c r="AB42" s="67">
        <f t="shared" si="22"/>
        <v>1429</v>
      </c>
    </row>
    <row r="43" spans="1:28" ht="15" customHeight="1" x14ac:dyDescent="0.25">
      <c r="A43" s="71">
        <v>372</v>
      </c>
      <c r="B43" s="71">
        <v>1300</v>
      </c>
      <c r="C43" s="68">
        <v>8.5</v>
      </c>
      <c r="D43" s="68">
        <v>271.97000000000003</v>
      </c>
      <c r="E43" s="68">
        <v>212.35</v>
      </c>
      <c r="F43" s="68">
        <f t="shared" si="13"/>
        <v>65.900000000000006</v>
      </c>
      <c r="G43" s="68">
        <v>0</v>
      </c>
      <c r="H43" s="68">
        <f t="shared" si="14"/>
        <v>47.34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0</v>
      </c>
      <c r="N43" s="26"/>
      <c r="O43" s="26"/>
      <c r="P43" s="25"/>
      <c r="Q43" s="25"/>
      <c r="T43" s="22">
        <v>0</v>
      </c>
      <c r="U43" s="74">
        <f t="shared" si="16"/>
        <v>-1300</v>
      </c>
      <c r="V43" s="70">
        <f t="shared" si="17"/>
        <v>-1300</v>
      </c>
      <c r="W43" s="70"/>
      <c r="X43" s="70">
        <f t="shared" si="18"/>
        <v>1429.0180444817456</v>
      </c>
      <c r="Y43" s="70">
        <f t="shared" si="19"/>
        <v>129.01804448174562</v>
      </c>
      <c r="Z43" s="70">
        <f t="shared" si="20"/>
        <v>129</v>
      </c>
      <c r="AA43" s="24">
        <f t="shared" si="21"/>
        <v>129</v>
      </c>
      <c r="AB43" s="67">
        <f t="shared" si="22"/>
        <v>1429</v>
      </c>
    </row>
    <row r="44" spans="1:28" ht="15" customHeight="1" x14ac:dyDescent="0.25">
      <c r="A44" s="71">
        <v>1614</v>
      </c>
      <c r="B44" s="71">
        <v>1300</v>
      </c>
      <c r="C44" s="68">
        <v>6.3</v>
      </c>
      <c r="D44" s="68">
        <v>272</v>
      </c>
      <c r="E44" s="68">
        <v>212.35</v>
      </c>
      <c r="F44" s="68">
        <f t="shared" si="13"/>
        <v>41.897959183673471</v>
      </c>
      <c r="G44" s="68">
        <v>0</v>
      </c>
      <c r="H44" s="68">
        <f t="shared" si="14"/>
        <v>48.306122448979593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-1300</v>
      </c>
      <c r="V44" s="70">
        <f t="shared" si="17"/>
        <v>-1300</v>
      </c>
      <c r="W44" s="70"/>
      <c r="X44" s="70">
        <f t="shared" si="18"/>
        <v>1429.0180444817456</v>
      </c>
      <c r="Y44" s="70">
        <f t="shared" si="19"/>
        <v>129.01804448174562</v>
      </c>
      <c r="Z44" s="70">
        <f t="shared" si="20"/>
        <v>129</v>
      </c>
      <c r="AA44" s="24">
        <f t="shared" si="21"/>
        <v>129</v>
      </c>
      <c r="AB44" s="67">
        <f t="shared" si="22"/>
        <v>1429</v>
      </c>
    </row>
    <row r="45" spans="1:28" ht="15" customHeight="1" x14ac:dyDescent="0.25">
      <c r="A45" s="71">
        <v>878</v>
      </c>
      <c r="B45" s="71">
        <v>1300</v>
      </c>
      <c r="C45" s="68">
        <v>2.8</v>
      </c>
      <c r="D45" s="68">
        <v>271.95999999999998</v>
      </c>
      <c r="E45" s="68">
        <v>212.35</v>
      </c>
      <c r="F45" s="68">
        <f t="shared" si="13"/>
        <v>58.104166666666664</v>
      </c>
      <c r="G45" s="68">
        <v>0</v>
      </c>
      <c r="H45" s="68">
        <f t="shared" si="14"/>
        <v>49.3125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-1300</v>
      </c>
      <c r="V45" s="70">
        <f t="shared" si="17"/>
        <v>-1300</v>
      </c>
      <c r="W45" s="70"/>
      <c r="X45" s="70">
        <f t="shared" si="18"/>
        <v>1429.0180444817456</v>
      </c>
      <c r="Y45" s="70">
        <f t="shared" si="19"/>
        <v>129.01804448174562</v>
      </c>
      <c r="Z45" s="70">
        <f t="shared" si="20"/>
        <v>129</v>
      </c>
      <c r="AA45" s="24">
        <f t="shared" si="21"/>
        <v>129</v>
      </c>
      <c r="AB45" s="67">
        <f t="shared" si="22"/>
        <v>1429</v>
      </c>
    </row>
    <row r="46" spans="1:28" ht="15" customHeight="1" x14ac:dyDescent="0.25">
      <c r="A46" s="71">
        <v>2028</v>
      </c>
      <c r="B46" s="71">
        <v>1300</v>
      </c>
      <c r="C46" s="68">
        <v>3.2</v>
      </c>
      <c r="D46" s="68">
        <v>272.02999999999997</v>
      </c>
      <c r="E46" s="68">
        <v>212.35</v>
      </c>
      <c r="F46" s="68">
        <f t="shared" si="13"/>
        <v>34.872340425531917</v>
      </c>
      <c r="G46" s="68">
        <v>0</v>
      </c>
      <c r="H46" s="68">
        <f t="shared" si="14"/>
        <v>50.361702127659576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0</v>
      </c>
      <c r="U46" s="74">
        <f t="shared" si="16"/>
        <v>-1300</v>
      </c>
      <c r="V46" s="70">
        <f t="shared" si="17"/>
        <v>-1300</v>
      </c>
      <c r="W46" s="70"/>
      <c r="X46" s="70">
        <f t="shared" si="18"/>
        <v>1429.0180444817456</v>
      </c>
      <c r="Y46" s="70">
        <f t="shared" si="19"/>
        <v>129.01804448174562</v>
      </c>
      <c r="Z46" s="70">
        <f t="shared" si="20"/>
        <v>129</v>
      </c>
      <c r="AA46" s="24">
        <f t="shared" si="21"/>
        <v>129</v>
      </c>
      <c r="AB46" s="67">
        <f t="shared" si="22"/>
        <v>1429</v>
      </c>
    </row>
    <row r="47" spans="1:28" ht="15" customHeight="1" x14ac:dyDescent="0.25">
      <c r="A47" s="71">
        <v>815</v>
      </c>
      <c r="B47" s="71">
        <v>1400</v>
      </c>
      <c r="C47" s="68">
        <v>1.1000000000000001</v>
      </c>
      <c r="D47" s="68">
        <v>271.97000000000003</v>
      </c>
      <c r="E47" s="68">
        <v>212.38</v>
      </c>
      <c r="F47" s="68">
        <f t="shared" si="13"/>
        <v>62</v>
      </c>
      <c r="G47" s="68">
        <v>0</v>
      </c>
      <c r="H47" s="68">
        <f t="shared" si="14"/>
        <v>49.282608695652172</v>
      </c>
      <c r="I47" s="68">
        <v>0</v>
      </c>
      <c r="J47" s="72">
        <f t="shared" si="23"/>
        <v>0</v>
      </c>
      <c r="K47" s="72">
        <f t="shared" si="24"/>
        <v>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25"/>
      <c r="T47" s="22">
        <v>0</v>
      </c>
      <c r="U47" s="74">
        <f t="shared" si="16"/>
        <v>-1400</v>
      </c>
      <c r="V47" s="70">
        <f t="shared" si="17"/>
        <v>-1400</v>
      </c>
      <c r="W47" s="70"/>
      <c r="X47" s="70">
        <f t="shared" si="18"/>
        <v>1538.94250944188</v>
      </c>
      <c r="Y47" s="70">
        <f t="shared" si="19"/>
        <v>138.94250944188002</v>
      </c>
      <c r="Z47" s="70">
        <f t="shared" si="20"/>
        <v>139</v>
      </c>
      <c r="AA47" s="24">
        <f t="shared" si="21"/>
        <v>139</v>
      </c>
      <c r="AB47" s="67">
        <f t="shared" si="22"/>
        <v>1539</v>
      </c>
    </row>
    <row r="48" spans="1:28" ht="15" customHeight="1" x14ac:dyDescent="0.25">
      <c r="A48" s="71">
        <v>1296</v>
      </c>
      <c r="B48" s="71">
        <v>1400</v>
      </c>
      <c r="C48" s="68">
        <v>0.8</v>
      </c>
      <c r="D48" s="68">
        <v>271.95999999999998</v>
      </c>
      <c r="E48" s="68">
        <v>212.38</v>
      </c>
      <c r="F48" s="68">
        <f t="shared" si="13"/>
        <v>52.68888888888889</v>
      </c>
      <c r="G48" s="68">
        <v>0</v>
      </c>
      <c r="H48" s="68">
        <f t="shared" si="14"/>
        <v>50.37777777777778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0</v>
      </c>
      <c r="U48" s="74">
        <f t="shared" si="16"/>
        <v>-1400</v>
      </c>
      <c r="V48" s="70">
        <f t="shared" si="17"/>
        <v>-1400</v>
      </c>
      <c r="W48" s="70"/>
      <c r="X48" s="70">
        <f t="shared" si="18"/>
        <v>1538.94250944188</v>
      </c>
      <c r="Y48" s="70">
        <f t="shared" si="19"/>
        <v>138.94250944188002</v>
      </c>
      <c r="Z48" s="70">
        <f t="shared" si="20"/>
        <v>139</v>
      </c>
      <c r="AA48" s="24">
        <f t="shared" si="21"/>
        <v>139</v>
      </c>
      <c r="AB48" s="67">
        <f t="shared" si="22"/>
        <v>1539</v>
      </c>
    </row>
    <row r="49" spans="1:28" ht="15" customHeight="1" x14ac:dyDescent="0.25">
      <c r="A49" s="71">
        <v>1210</v>
      </c>
      <c r="B49" s="81">
        <v>1400</v>
      </c>
      <c r="C49" s="68">
        <v>0.4</v>
      </c>
      <c r="D49" s="68">
        <v>271.95</v>
      </c>
      <c r="E49" s="68">
        <v>212.38</v>
      </c>
      <c r="F49" s="68">
        <f t="shared" si="13"/>
        <v>55.840909090909093</v>
      </c>
      <c r="G49" s="68">
        <v>0</v>
      </c>
      <c r="H49" s="68">
        <f t="shared" si="14"/>
        <v>51.522727272727273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-1400</v>
      </c>
      <c r="V49" s="70">
        <f t="shared" si="17"/>
        <v>-1400</v>
      </c>
      <c r="W49" s="70"/>
      <c r="X49" s="70">
        <f t="shared" si="18"/>
        <v>1538.94250944188</v>
      </c>
      <c r="Y49" s="70">
        <f t="shared" si="19"/>
        <v>138.94250944188002</v>
      </c>
      <c r="Z49" s="70">
        <f t="shared" si="20"/>
        <v>139</v>
      </c>
      <c r="AA49" s="24">
        <f t="shared" si="21"/>
        <v>139</v>
      </c>
      <c r="AB49" s="67">
        <f t="shared" si="22"/>
        <v>1539</v>
      </c>
    </row>
    <row r="50" spans="1:28" ht="15" customHeight="1" x14ac:dyDescent="0.25">
      <c r="A50" s="71">
        <v>1286</v>
      </c>
      <c r="B50" s="71">
        <v>1400</v>
      </c>
      <c r="C50" s="68">
        <v>0.1</v>
      </c>
      <c r="D50" s="68">
        <v>271.93</v>
      </c>
      <c r="E50" s="68">
        <v>212.38</v>
      </c>
      <c r="F50" s="68">
        <f t="shared" si="13"/>
        <v>55.372093023255815</v>
      </c>
      <c r="G50" s="68">
        <v>0</v>
      </c>
      <c r="H50" s="68">
        <f t="shared" si="14"/>
        <v>52.720930232558139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0</v>
      </c>
      <c r="U50" s="74">
        <f t="shared" si="16"/>
        <v>-1400</v>
      </c>
      <c r="V50" s="70">
        <f t="shared" si="17"/>
        <v>-1400</v>
      </c>
      <c r="W50" s="70"/>
      <c r="X50" s="70">
        <f t="shared" si="18"/>
        <v>1538.94250944188</v>
      </c>
      <c r="Y50" s="70">
        <f t="shared" si="19"/>
        <v>138.94250944188002</v>
      </c>
      <c r="Z50" s="70">
        <f t="shared" si="20"/>
        <v>139</v>
      </c>
      <c r="AA50" s="24">
        <f t="shared" si="21"/>
        <v>139</v>
      </c>
      <c r="AB50" s="67">
        <f t="shared" si="22"/>
        <v>1539</v>
      </c>
    </row>
    <row r="51" spans="1:28" ht="15" customHeight="1" x14ac:dyDescent="0.25">
      <c r="A51" s="71">
        <v>1282</v>
      </c>
      <c r="B51" s="71">
        <v>1400</v>
      </c>
      <c r="C51" s="68">
        <v>2.6</v>
      </c>
      <c r="D51" s="68">
        <v>271.92</v>
      </c>
      <c r="E51" s="68">
        <v>212.38</v>
      </c>
      <c r="F51" s="68">
        <f t="shared" si="13"/>
        <v>56.785714285714285</v>
      </c>
      <c r="G51" s="68">
        <v>0</v>
      </c>
      <c r="H51" s="68">
        <f t="shared" si="14"/>
        <v>53.976190476190474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25"/>
      <c r="T51" s="22">
        <v>0</v>
      </c>
      <c r="U51" s="74">
        <f t="shared" si="16"/>
        <v>-1400</v>
      </c>
      <c r="V51" s="70">
        <f t="shared" si="17"/>
        <v>-1400</v>
      </c>
      <c r="W51" s="70"/>
      <c r="X51" s="70">
        <f t="shared" si="18"/>
        <v>1538.94250944188</v>
      </c>
      <c r="Y51" s="70">
        <f t="shared" si="19"/>
        <v>138.94250944188002</v>
      </c>
      <c r="Z51" s="70">
        <f t="shared" si="20"/>
        <v>139</v>
      </c>
      <c r="AA51" s="24">
        <f t="shared" si="21"/>
        <v>139</v>
      </c>
      <c r="AB51" s="67">
        <f t="shared" si="22"/>
        <v>1539</v>
      </c>
    </row>
    <row r="52" spans="1:28" ht="15" customHeight="1" x14ac:dyDescent="0.25">
      <c r="A52" s="71">
        <v>1039</v>
      </c>
      <c r="B52" s="71">
        <v>1500</v>
      </c>
      <c r="C52" s="68">
        <v>3.1</v>
      </c>
      <c r="D52" s="68">
        <v>271.88</v>
      </c>
      <c r="E52" s="68">
        <v>212.41</v>
      </c>
      <c r="F52" s="68">
        <f t="shared" si="13"/>
        <v>64.097560975609753</v>
      </c>
      <c r="G52" s="68">
        <v>0</v>
      </c>
      <c r="H52" s="68">
        <f t="shared" si="14"/>
        <v>52.853658536585364</v>
      </c>
      <c r="I52" s="68">
        <v>0</v>
      </c>
      <c r="J52" s="72">
        <f t="shared" si="23"/>
        <v>0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0</v>
      </c>
      <c r="U52" s="74">
        <f t="shared" si="16"/>
        <v>-1500</v>
      </c>
      <c r="V52" s="70">
        <f t="shared" si="17"/>
        <v>-1500</v>
      </c>
      <c r="W52" s="70"/>
      <c r="X52" s="70">
        <f t="shared" si="18"/>
        <v>1648.8669744020144</v>
      </c>
      <c r="Y52" s="70">
        <f t="shared" si="19"/>
        <v>148.86697440201442</v>
      </c>
      <c r="Z52" s="70">
        <f t="shared" si="20"/>
        <v>149</v>
      </c>
      <c r="AA52" s="24">
        <f t="shared" si="21"/>
        <v>149</v>
      </c>
      <c r="AB52" s="67">
        <f t="shared" si="22"/>
        <v>1649</v>
      </c>
    </row>
    <row r="53" spans="1:28" ht="15" customHeight="1" x14ac:dyDescent="0.25">
      <c r="A53" s="71">
        <v>1518</v>
      </c>
      <c r="B53" s="71">
        <v>1500</v>
      </c>
      <c r="C53" s="68">
        <v>3.6</v>
      </c>
      <c r="D53" s="68">
        <v>271.88</v>
      </c>
      <c r="E53" s="68">
        <v>212.41</v>
      </c>
      <c r="F53" s="68">
        <f t="shared" si="13"/>
        <v>53.725000000000001</v>
      </c>
      <c r="G53" s="68">
        <v>0</v>
      </c>
      <c r="H53" s="68">
        <f t="shared" si="14"/>
        <v>54.174999999999997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0</v>
      </c>
      <c r="U53" s="74">
        <f t="shared" si="16"/>
        <v>-1500</v>
      </c>
      <c r="V53" s="70">
        <f t="shared" si="17"/>
        <v>-1500</v>
      </c>
      <c r="W53" s="70"/>
      <c r="X53" s="70">
        <f t="shared" si="18"/>
        <v>1648.8669744020144</v>
      </c>
      <c r="Y53" s="70">
        <f t="shared" si="19"/>
        <v>148.86697440201442</v>
      </c>
      <c r="Z53" s="70">
        <f t="shared" si="20"/>
        <v>149</v>
      </c>
      <c r="AA53" s="24">
        <f t="shared" si="21"/>
        <v>149</v>
      </c>
      <c r="AB53" s="67">
        <f t="shared" si="22"/>
        <v>1649</v>
      </c>
    </row>
    <row r="54" spans="1:28" ht="15" customHeight="1" x14ac:dyDescent="0.25">
      <c r="A54" s="71">
        <v>955</v>
      </c>
      <c r="B54" s="71">
        <v>1500</v>
      </c>
      <c r="C54" s="68">
        <v>2.1</v>
      </c>
      <c r="D54" s="68">
        <v>271.82</v>
      </c>
      <c r="E54" s="68">
        <v>212.41</v>
      </c>
      <c r="F54" s="68">
        <f t="shared" si="13"/>
        <v>69.538461538461533</v>
      </c>
      <c r="G54" s="68">
        <v>0</v>
      </c>
      <c r="H54" s="68">
        <f t="shared" si="14"/>
        <v>55.564102564102562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-1500</v>
      </c>
      <c r="V54" s="70">
        <f t="shared" si="17"/>
        <v>-1500</v>
      </c>
      <c r="W54" s="70"/>
      <c r="X54" s="70">
        <f t="shared" si="18"/>
        <v>1648.8669744020144</v>
      </c>
      <c r="Y54" s="70">
        <f t="shared" si="19"/>
        <v>148.86697440201442</v>
      </c>
      <c r="Z54" s="70">
        <f t="shared" si="20"/>
        <v>149</v>
      </c>
      <c r="AA54" s="24">
        <f t="shared" si="21"/>
        <v>149</v>
      </c>
      <c r="AB54" s="67">
        <f t="shared" si="22"/>
        <v>1649</v>
      </c>
    </row>
    <row r="55" spans="1:28" ht="15" customHeight="1" x14ac:dyDescent="0.25">
      <c r="A55" s="71">
        <v>1751</v>
      </c>
      <c r="B55" s="71">
        <v>1500</v>
      </c>
      <c r="C55" s="68">
        <v>0.3</v>
      </c>
      <c r="D55" s="68">
        <v>271.85000000000002</v>
      </c>
      <c r="E55" s="68">
        <v>212.41</v>
      </c>
      <c r="F55" s="68">
        <f t="shared" si="13"/>
        <v>50.421052631578945</v>
      </c>
      <c r="G55" s="68">
        <v>0</v>
      </c>
      <c r="H55" s="68">
        <f t="shared" si="14"/>
        <v>57.026315789473685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0</v>
      </c>
      <c r="U55" s="74">
        <f t="shared" si="16"/>
        <v>-1500</v>
      </c>
      <c r="V55" s="70">
        <f t="shared" si="17"/>
        <v>-1500</v>
      </c>
      <c r="W55" s="70"/>
      <c r="X55" s="70">
        <f t="shared" si="18"/>
        <v>1648.8669744020144</v>
      </c>
      <c r="Y55" s="70">
        <f t="shared" si="19"/>
        <v>148.86697440201442</v>
      </c>
      <c r="Z55" s="70">
        <f t="shared" si="20"/>
        <v>149</v>
      </c>
      <c r="AA55" s="24">
        <f t="shared" si="21"/>
        <v>149</v>
      </c>
      <c r="AB55" s="67">
        <f t="shared" si="22"/>
        <v>1649</v>
      </c>
    </row>
    <row r="56" spans="1:28" ht="15" customHeight="1" x14ac:dyDescent="0.25">
      <c r="A56" s="71">
        <v>627</v>
      </c>
      <c r="B56" s="71">
        <v>1500</v>
      </c>
      <c r="C56" s="68">
        <v>0.4</v>
      </c>
      <c r="D56" s="68">
        <v>271.76</v>
      </c>
      <c r="E56" s="68">
        <v>212.41</v>
      </c>
      <c r="F56" s="68">
        <f t="shared" si="13"/>
        <v>82.162162162162161</v>
      </c>
      <c r="G56" s="68">
        <v>0</v>
      </c>
      <c r="H56" s="68">
        <f t="shared" si="14"/>
        <v>58.567567567567565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-1500</v>
      </c>
      <c r="V56" s="70">
        <f t="shared" si="17"/>
        <v>-1500</v>
      </c>
      <c r="W56" s="70"/>
      <c r="X56" s="70">
        <f t="shared" si="18"/>
        <v>1648.8669744020144</v>
      </c>
      <c r="Y56" s="70">
        <f t="shared" si="19"/>
        <v>148.86697440201442</v>
      </c>
      <c r="Z56" s="70">
        <f t="shared" si="20"/>
        <v>149</v>
      </c>
      <c r="AA56" s="24">
        <f t="shared" si="21"/>
        <v>149</v>
      </c>
      <c r="AB56" s="67">
        <f t="shared" si="22"/>
        <v>1649</v>
      </c>
    </row>
    <row r="57" spans="1:28" ht="15" customHeight="1" x14ac:dyDescent="0.25">
      <c r="A57" s="71">
        <v>1586</v>
      </c>
      <c r="B57" s="71">
        <v>1590</v>
      </c>
      <c r="C57" s="68">
        <v>0.2</v>
      </c>
      <c r="D57" s="68">
        <v>271.76</v>
      </c>
      <c r="E57" s="68">
        <v>212.44</v>
      </c>
      <c r="F57" s="68">
        <f t="shared" si="13"/>
        <v>57.805555555555557</v>
      </c>
      <c r="G57" s="68">
        <v>0</v>
      </c>
      <c r="H57" s="68">
        <f t="shared" si="14"/>
        <v>57.694444444444443</v>
      </c>
      <c r="I57" s="68">
        <v>0</v>
      </c>
      <c r="J57" s="72">
        <f t="shared" si="23"/>
        <v>0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-1590</v>
      </c>
      <c r="V57" s="70">
        <f t="shared" si="17"/>
        <v>-1590</v>
      </c>
      <c r="W57" s="70"/>
      <c r="X57" s="70">
        <f t="shared" si="18"/>
        <v>1747.798992866135</v>
      </c>
      <c r="Y57" s="70">
        <f t="shared" si="19"/>
        <v>157.79899286613499</v>
      </c>
      <c r="Z57" s="70">
        <f t="shared" si="20"/>
        <v>158</v>
      </c>
      <c r="AA57" s="24">
        <f t="shared" si="21"/>
        <v>158</v>
      </c>
      <c r="AB57" s="67">
        <f t="shared" si="22"/>
        <v>1748</v>
      </c>
    </row>
    <row r="58" spans="1:28" ht="15" customHeight="1" x14ac:dyDescent="0.25">
      <c r="A58" s="71">
        <v>1180</v>
      </c>
      <c r="B58" s="71">
        <v>1590</v>
      </c>
      <c r="C58" s="68">
        <v>0.4</v>
      </c>
      <c r="D58" s="68">
        <v>271.72000000000003</v>
      </c>
      <c r="E58" s="68">
        <v>212.44</v>
      </c>
      <c r="F58" s="68">
        <f t="shared" si="13"/>
        <v>71.057142857142864</v>
      </c>
      <c r="G58" s="68">
        <v>0</v>
      </c>
      <c r="H58" s="68">
        <f t="shared" si="14"/>
        <v>59.342857142857142</v>
      </c>
      <c r="I58" s="68">
        <v>0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25"/>
      <c r="T58" s="22">
        <v>0</v>
      </c>
      <c r="U58" s="74">
        <f t="shared" si="16"/>
        <v>-1590</v>
      </c>
      <c r="V58" s="70">
        <f t="shared" si="17"/>
        <v>-1590</v>
      </c>
      <c r="W58" s="70"/>
      <c r="X58" s="70">
        <f t="shared" si="18"/>
        <v>1747.798992866135</v>
      </c>
      <c r="Y58" s="70">
        <f t="shared" si="19"/>
        <v>157.79899286613499</v>
      </c>
      <c r="Z58" s="70">
        <f t="shared" si="20"/>
        <v>158</v>
      </c>
      <c r="AA58" s="24">
        <f t="shared" si="21"/>
        <v>158</v>
      </c>
      <c r="AB58" s="67">
        <f t="shared" si="22"/>
        <v>1748</v>
      </c>
    </row>
    <row r="59" spans="1:28" ht="15" customHeight="1" x14ac:dyDescent="0.25">
      <c r="A59" s="71">
        <v>1099</v>
      </c>
      <c r="B59" s="71">
        <v>1590</v>
      </c>
      <c r="C59" s="68">
        <v>0.6</v>
      </c>
      <c r="D59" s="68">
        <v>271.67</v>
      </c>
      <c r="E59" s="68">
        <v>212.44</v>
      </c>
      <c r="F59" s="68">
        <f t="shared" si="13"/>
        <v>75.529411764705884</v>
      </c>
      <c r="G59" s="68">
        <v>0</v>
      </c>
      <c r="H59" s="68">
        <f t="shared" si="14"/>
        <v>61.088235294117645</v>
      </c>
      <c r="I59" s="68">
        <v>0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25"/>
      <c r="T59" s="22">
        <v>0</v>
      </c>
      <c r="U59" s="74">
        <f t="shared" si="16"/>
        <v>-1590</v>
      </c>
      <c r="V59" s="70">
        <f t="shared" si="17"/>
        <v>-1590</v>
      </c>
      <c r="W59" s="70"/>
      <c r="X59" s="70">
        <f t="shared" si="18"/>
        <v>1747.798992866135</v>
      </c>
      <c r="Y59" s="70">
        <f t="shared" si="19"/>
        <v>157.79899286613499</v>
      </c>
      <c r="Z59" s="70">
        <f t="shared" si="20"/>
        <v>158</v>
      </c>
      <c r="AA59" s="24">
        <f t="shared" si="21"/>
        <v>158</v>
      </c>
      <c r="AB59" s="67">
        <f t="shared" si="22"/>
        <v>1748</v>
      </c>
    </row>
    <row r="60" spans="1:28" ht="15" customHeight="1" x14ac:dyDescent="0.25">
      <c r="A60" s="71">
        <v>1610</v>
      </c>
      <c r="B60" s="71">
        <v>1590</v>
      </c>
      <c r="C60" s="68">
        <v>1.8</v>
      </c>
      <c r="D60" s="68">
        <v>271.67</v>
      </c>
      <c r="E60" s="68">
        <v>212.44</v>
      </c>
      <c r="F60" s="68">
        <f t="shared" si="13"/>
        <v>62.333333333333336</v>
      </c>
      <c r="G60" s="68">
        <v>0</v>
      </c>
      <c r="H60" s="68">
        <f t="shared" si="14"/>
        <v>62.939393939393938</v>
      </c>
      <c r="I60" s="68">
        <v>0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0</v>
      </c>
      <c r="U60" s="74">
        <f t="shared" si="16"/>
        <v>-1590</v>
      </c>
      <c r="V60" s="70">
        <f t="shared" si="17"/>
        <v>-1590</v>
      </c>
      <c r="W60" s="70"/>
      <c r="X60" s="70">
        <f t="shared" si="18"/>
        <v>1747.798992866135</v>
      </c>
      <c r="Y60" s="70">
        <f t="shared" si="19"/>
        <v>157.79899286613499</v>
      </c>
      <c r="Z60" s="70">
        <f t="shared" si="20"/>
        <v>158</v>
      </c>
      <c r="AA60" s="24">
        <f t="shared" si="21"/>
        <v>158</v>
      </c>
      <c r="AB60" s="67">
        <f t="shared" si="22"/>
        <v>1748</v>
      </c>
    </row>
    <row r="61" spans="1:28" ht="15" customHeight="1" x14ac:dyDescent="0.25">
      <c r="A61" s="71">
        <v>716</v>
      </c>
      <c r="B61" s="71">
        <v>1590</v>
      </c>
      <c r="C61" s="68">
        <v>2.9</v>
      </c>
      <c r="D61" s="68">
        <v>271.58999999999997</v>
      </c>
      <c r="E61" s="68">
        <v>212.44</v>
      </c>
      <c r="F61" s="68">
        <f t="shared" si="13"/>
        <v>92.21875</v>
      </c>
      <c r="G61" s="68">
        <v>0</v>
      </c>
      <c r="H61" s="68">
        <f t="shared" si="14"/>
        <v>64.90625</v>
      </c>
      <c r="I61" s="68">
        <v>0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0</v>
      </c>
      <c r="N61" s="26"/>
      <c r="O61" s="26"/>
      <c r="P61" s="25"/>
      <c r="Q61" s="25"/>
      <c r="T61" s="22">
        <v>0</v>
      </c>
      <c r="U61" s="74">
        <f t="shared" si="16"/>
        <v>-1590</v>
      </c>
      <c r="V61" s="70">
        <f t="shared" si="17"/>
        <v>-1590</v>
      </c>
      <c r="W61" s="70"/>
      <c r="X61" s="70">
        <f t="shared" si="18"/>
        <v>1747.798992866135</v>
      </c>
      <c r="Y61" s="70">
        <f t="shared" si="19"/>
        <v>157.79899286613499</v>
      </c>
      <c r="Z61" s="70">
        <f t="shared" si="20"/>
        <v>158</v>
      </c>
      <c r="AA61" s="24">
        <f t="shared" si="21"/>
        <v>158</v>
      </c>
      <c r="AB61" s="67">
        <f t="shared" si="22"/>
        <v>1748</v>
      </c>
    </row>
    <row r="62" spans="1:28" ht="15" customHeight="1" x14ac:dyDescent="0.25">
      <c r="A62" s="71">
        <v>1517</v>
      </c>
      <c r="B62" s="71">
        <v>1690</v>
      </c>
      <c r="C62" s="68">
        <v>2.8</v>
      </c>
      <c r="D62" s="68">
        <v>271.57</v>
      </c>
      <c r="E62" s="68">
        <v>212.47</v>
      </c>
      <c r="F62" s="68">
        <f t="shared" si="13"/>
        <v>69.354838709677423</v>
      </c>
      <c r="G62" s="68">
        <v>0</v>
      </c>
      <c r="H62" s="68">
        <f t="shared" si="14"/>
        <v>63.774193548387096</v>
      </c>
      <c r="I62" s="68">
        <v>0</v>
      </c>
      <c r="J62" s="72">
        <f t="shared" si="23"/>
        <v>0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0</v>
      </c>
      <c r="U62" s="74">
        <f t="shared" si="16"/>
        <v>-1690</v>
      </c>
      <c r="V62" s="70">
        <f t="shared" si="17"/>
        <v>-1690</v>
      </c>
      <c r="W62" s="70"/>
      <c r="X62" s="70">
        <f t="shared" si="18"/>
        <v>1857.7234578262694</v>
      </c>
      <c r="Y62" s="70">
        <f t="shared" si="19"/>
        <v>167.7234578262694</v>
      </c>
      <c r="Z62" s="70">
        <f t="shared" si="20"/>
        <v>168</v>
      </c>
      <c r="AA62" s="24">
        <f t="shared" si="21"/>
        <v>168</v>
      </c>
      <c r="AB62" s="67">
        <f t="shared" si="22"/>
        <v>1858</v>
      </c>
    </row>
    <row r="63" spans="1:28" ht="15" customHeight="1" x14ac:dyDescent="0.25">
      <c r="A63" s="71">
        <v>877</v>
      </c>
      <c r="B63" s="71">
        <v>1690</v>
      </c>
      <c r="C63" s="68">
        <v>0.2</v>
      </c>
      <c r="D63" s="68">
        <v>271.49</v>
      </c>
      <c r="E63" s="68">
        <v>212.47</v>
      </c>
      <c r="F63" s="68">
        <f t="shared" si="13"/>
        <v>93</v>
      </c>
      <c r="G63" s="68">
        <v>0</v>
      </c>
      <c r="H63" s="68">
        <f t="shared" si="14"/>
        <v>65.900000000000006</v>
      </c>
      <c r="I63" s="68">
        <v>0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0</v>
      </c>
      <c r="N63" s="26"/>
      <c r="O63" s="26"/>
      <c r="P63" s="25"/>
      <c r="Q63" s="25"/>
      <c r="T63" s="22">
        <v>0</v>
      </c>
      <c r="U63" s="74">
        <f t="shared" si="16"/>
        <v>-1690</v>
      </c>
      <c r="V63" s="70">
        <f t="shared" si="17"/>
        <v>-1690</v>
      </c>
      <c r="W63" s="70"/>
      <c r="X63" s="70">
        <f t="shared" si="18"/>
        <v>1857.7234578262694</v>
      </c>
      <c r="Y63" s="70">
        <f t="shared" si="19"/>
        <v>167.7234578262694</v>
      </c>
      <c r="Z63" s="70">
        <f t="shared" si="20"/>
        <v>168</v>
      </c>
      <c r="AA63" s="24">
        <f t="shared" si="21"/>
        <v>168</v>
      </c>
      <c r="AB63" s="67">
        <f t="shared" si="22"/>
        <v>1858</v>
      </c>
    </row>
    <row r="64" spans="1:28" ht="15" customHeight="1" x14ac:dyDescent="0.25">
      <c r="A64" s="71">
        <v>1198</v>
      </c>
      <c r="B64" s="71">
        <v>1690</v>
      </c>
      <c r="C64" s="68">
        <v>0.5</v>
      </c>
      <c r="D64" s="68">
        <v>271.44</v>
      </c>
      <c r="E64" s="68">
        <v>212.47</v>
      </c>
      <c r="F64" s="68">
        <f t="shared" si="13"/>
        <v>85.137931034482762</v>
      </c>
      <c r="G64" s="68">
        <v>0</v>
      </c>
      <c r="H64" s="68">
        <f t="shared" si="14"/>
        <v>68.172413793103445</v>
      </c>
      <c r="I64" s="68">
        <v>0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0</v>
      </c>
      <c r="N64" s="26"/>
      <c r="O64" s="26"/>
      <c r="P64" s="25"/>
      <c r="Q64" s="25"/>
      <c r="T64" s="22">
        <v>0</v>
      </c>
      <c r="U64" s="74">
        <f t="shared" si="16"/>
        <v>-1690</v>
      </c>
      <c r="V64" s="70">
        <f t="shared" si="17"/>
        <v>-1690</v>
      </c>
      <c r="W64" s="70"/>
      <c r="X64" s="70">
        <f t="shared" si="18"/>
        <v>1857.7234578262694</v>
      </c>
      <c r="Y64" s="70">
        <f t="shared" si="19"/>
        <v>167.7234578262694</v>
      </c>
      <c r="Z64" s="70">
        <f t="shared" si="20"/>
        <v>168</v>
      </c>
      <c r="AA64" s="24">
        <f t="shared" si="21"/>
        <v>168</v>
      </c>
      <c r="AB64" s="67">
        <f t="shared" si="22"/>
        <v>1858</v>
      </c>
    </row>
    <row r="65" spans="1:28" ht="15" customHeight="1" x14ac:dyDescent="0.25">
      <c r="A65" s="71">
        <v>1117</v>
      </c>
      <c r="B65" s="71">
        <v>1690</v>
      </c>
      <c r="C65" s="68">
        <v>2</v>
      </c>
      <c r="D65" s="68">
        <v>271.38</v>
      </c>
      <c r="E65" s="68">
        <v>212.47</v>
      </c>
      <c r="F65" s="68">
        <f t="shared" si="13"/>
        <v>91.071428571428569</v>
      </c>
      <c r="G65" s="68">
        <v>0</v>
      </c>
      <c r="H65" s="68">
        <f t="shared" si="14"/>
        <v>70.607142857142861</v>
      </c>
      <c r="I65" s="68">
        <v>0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25"/>
      <c r="T65" s="22">
        <v>0</v>
      </c>
      <c r="U65" s="74">
        <f t="shared" si="16"/>
        <v>-1690</v>
      </c>
      <c r="V65" s="70">
        <f t="shared" si="17"/>
        <v>-1690</v>
      </c>
      <c r="W65" s="70"/>
      <c r="X65" s="70">
        <f t="shared" si="18"/>
        <v>1857.7234578262694</v>
      </c>
      <c r="Y65" s="70">
        <f t="shared" si="19"/>
        <v>167.7234578262694</v>
      </c>
      <c r="Z65" s="70">
        <f t="shared" si="20"/>
        <v>168</v>
      </c>
      <c r="AA65" s="24">
        <f t="shared" si="21"/>
        <v>168</v>
      </c>
      <c r="AB65" s="67">
        <f t="shared" si="22"/>
        <v>1858</v>
      </c>
    </row>
    <row r="66" spans="1:28" ht="15" customHeight="1" x14ac:dyDescent="0.25">
      <c r="A66" s="71">
        <v>1118</v>
      </c>
      <c r="B66" s="71">
        <v>1690</v>
      </c>
      <c r="C66" s="68">
        <v>1.2</v>
      </c>
      <c r="D66" s="68">
        <v>271.32</v>
      </c>
      <c r="E66" s="68">
        <v>212.47</v>
      </c>
      <c r="F66" s="68">
        <f t="shared" ref="F66:F92" si="26">($A$93-A66)/(ROW($A$93)-ROW(A66))</f>
        <v>94.407407407407405</v>
      </c>
      <c r="G66" s="68">
        <v>0</v>
      </c>
      <c r="H66" s="68">
        <f t="shared" ref="H66:H92" si="27">($A$93-B66)/(ROW($A$93)-ROW(B66))</f>
        <v>73.222222222222229</v>
      </c>
      <c r="I66" s="68">
        <v>0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7" ca="1" si="28">IF(RAND()&lt;0.5,0,1)</f>
        <v>1</v>
      </c>
      <c r="N66" s="26"/>
      <c r="O66" s="26"/>
      <c r="P66" s="25"/>
      <c r="Q66" s="25"/>
      <c r="T66" s="22">
        <v>0</v>
      </c>
      <c r="U66" s="74">
        <f t="shared" ref="U66:U97" si="29">T66-B66</f>
        <v>-1690</v>
      </c>
      <c r="V66" s="70">
        <f t="shared" ref="V66:V97" si="30">ROUND(U66,0)</f>
        <v>-1690</v>
      </c>
      <c r="W66" s="70"/>
      <c r="X66" s="70">
        <f t="shared" ref="X66:X97" si="31">B66/$W$2*$W$3</f>
        <v>1857.7234578262694</v>
      </c>
      <c r="Y66" s="70">
        <f t="shared" ref="Y66:Y97" si="32">X66-B66</f>
        <v>167.7234578262694</v>
      </c>
      <c r="Z66" s="70">
        <f t="shared" ref="Z66:Z97" si="33">ROUND(Y66,0)</f>
        <v>168</v>
      </c>
      <c r="AA66" s="24">
        <f t="shared" ref="AA66:AA97" si="34">IF(V66&gt;=0,V66,Z66)</f>
        <v>168</v>
      </c>
      <c r="AB66" s="67">
        <f t="shared" ref="AB66:AB97" si="35">B66+AA66</f>
        <v>1858</v>
      </c>
    </row>
    <row r="67" spans="1:28" ht="15" customHeight="1" x14ac:dyDescent="0.25">
      <c r="A67" s="71">
        <v>956</v>
      </c>
      <c r="B67" s="71">
        <v>1790</v>
      </c>
      <c r="C67" s="68">
        <v>0.5</v>
      </c>
      <c r="D67" s="68">
        <v>271.24</v>
      </c>
      <c r="E67" s="68">
        <v>212.5</v>
      </c>
      <c r="F67" s="68">
        <f t="shared" si="26"/>
        <v>104.26923076923077</v>
      </c>
      <c r="G67" s="68">
        <v>0</v>
      </c>
      <c r="H67" s="68">
        <f t="shared" si="27"/>
        <v>72.192307692307693</v>
      </c>
      <c r="I67" s="68">
        <v>0</v>
      </c>
      <c r="J67" s="72">
        <f t="shared" ref="J67:J98" si="36">IF(ABS(B67-B66)&lt;=50,1,0)</f>
        <v>0</v>
      </c>
      <c r="K67" s="72">
        <f t="shared" ref="K67:K98" si="37">IF(ABS((B67-B66))&lt;=50,1,IF((B67-B66)*($B$4-$B$2)&gt;=0,1,-1))</f>
        <v>1</v>
      </c>
      <c r="L67" s="72">
        <f t="shared" si="25"/>
        <v>1</v>
      </c>
      <c r="M67" s="72">
        <f t="shared" ca="1" si="28"/>
        <v>0</v>
      </c>
      <c r="N67" s="26"/>
      <c r="O67" s="26"/>
      <c r="P67" s="25"/>
      <c r="Q67" s="25"/>
      <c r="T67" s="22">
        <v>0</v>
      </c>
      <c r="U67" s="74">
        <f t="shared" si="29"/>
        <v>-1790</v>
      </c>
      <c r="V67" s="70">
        <f t="shared" si="30"/>
        <v>-1790</v>
      </c>
      <c r="W67" s="70"/>
      <c r="X67" s="70">
        <f t="shared" si="31"/>
        <v>1967.6479227864038</v>
      </c>
      <c r="Y67" s="70">
        <f t="shared" si="32"/>
        <v>177.6479227864038</v>
      </c>
      <c r="Z67" s="70">
        <f t="shared" si="33"/>
        <v>178</v>
      </c>
      <c r="AA67" s="24">
        <f t="shared" si="34"/>
        <v>178</v>
      </c>
      <c r="AB67" s="67">
        <f t="shared" si="35"/>
        <v>1968</v>
      </c>
    </row>
    <row r="68" spans="1:28" ht="15" customHeight="1" x14ac:dyDescent="0.25">
      <c r="A68" s="71">
        <v>1116</v>
      </c>
      <c r="B68" s="71">
        <v>1790</v>
      </c>
      <c r="C68" s="68">
        <v>0.2</v>
      </c>
      <c r="D68" s="68">
        <v>271.17</v>
      </c>
      <c r="E68" s="68">
        <v>212.5</v>
      </c>
      <c r="F68" s="68">
        <f t="shared" si="26"/>
        <v>102.04</v>
      </c>
      <c r="G68" s="68">
        <v>0</v>
      </c>
      <c r="H68" s="68">
        <f t="shared" si="27"/>
        <v>75.08</v>
      </c>
      <c r="I68" s="68">
        <v>0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0</v>
      </c>
      <c r="N68" s="26"/>
      <c r="O68" s="26"/>
      <c r="P68" s="25"/>
      <c r="Q68" s="25"/>
      <c r="T68" s="22">
        <v>0</v>
      </c>
      <c r="U68" s="74">
        <f t="shared" si="29"/>
        <v>-1790</v>
      </c>
      <c r="V68" s="70">
        <f t="shared" si="30"/>
        <v>-1790</v>
      </c>
      <c r="W68" s="70"/>
      <c r="X68" s="70">
        <f t="shared" si="31"/>
        <v>1967.6479227864038</v>
      </c>
      <c r="Y68" s="70">
        <f t="shared" si="32"/>
        <v>177.6479227864038</v>
      </c>
      <c r="Z68" s="70">
        <f t="shared" si="33"/>
        <v>178</v>
      </c>
      <c r="AA68" s="24">
        <f t="shared" si="34"/>
        <v>178</v>
      </c>
      <c r="AB68" s="67">
        <f t="shared" si="35"/>
        <v>1968</v>
      </c>
    </row>
    <row r="69" spans="1:28" ht="15" customHeight="1" x14ac:dyDescent="0.25">
      <c r="A69" s="71">
        <v>589</v>
      </c>
      <c r="B69" s="71">
        <v>1790</v>
      </c>
      <c r="C69" s="68">
        <v>0.4</v>
      </c>
      <c r="D69" s="68">
        <v>271.05</v>
      </c>
      <c r="E69" s="68">
        <v>212.5</v>
      </c>
      <c r="F69" s="68">
        <f t="shared" si="26"/>
        <v>128.25</v>
      </c>
      <c r="G69" s="68">
        <v>0</v>
      </c>
      <c r="H69" s="68">
        <f t="shared" si="27"/>
        <v>78.208333333333329</v>
      </c>
      <c r="I69" s="68">
        <v>0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0</v>
      </c>
      <c r="N69" s="26"/>
      <c r="O69" s="26"/>
      <c r="P69" s="25"/>
      <c r="Q69" s="25"/>
      <c r="T69" s="22">
        <v>0</v>
      </c>
      <c r="U69" s="74">
        <f t="shared" si="29"/>
        <v>-1790</v>
      </c>
      <c r="V69" s="70">
        <f t="shared" si="30"/>
        <v>-1790</v>
      </c>
      <c r="W69" s="70"/>
      <c r="X69" s="70">
        <f t="shared" si="31"/>
        <v>1967.6479227864038</v>
      </c>
      <c r="Y69" s="70">
        <f t="shared" si="32"/>
        <v>177.6479227864038</v>
      </c>
      <c r="Z69" s="70">
        <f t="shared" si="33"/>
        <v>178</v>
      </c>
      <c r="AA69" s="24">
        <f t="shared" si="34"/>
        <v>178</v>
      </c>
      <c r="AB69" s="67">
        <f t="shared" si="35"/>
        <v>1968</v>
      </c>
    </row>
    <row r="70" spans="1:28" ht="15" customHeight="1" x14ac:dyDescent="0.25">
      <c r="A70" s="71">
        <v>1681</v>
      </c>
      <c r="B70" s="71">
        <v>1790</v>
      </c>
      <c r="C70" s="68">
        <v>1.2</v>
      </c>
      <c r="D70" s="68">
        <v>271.04000000000002</v>
      </c>
      <c r="E70" s="68">
        <v>212.5</v>
      </c>
      <c r="F70" s="68">
        <f t="shared" si="26"/>
        <v>86.347826086956516</v>
      </c>
      <c r="G70" s="68">
        <v>0</v>
      </c>
      <c r="H70" s="68">
        <f t="shared" si="27"/>
        <v>81.608695652173907</v>
      </c>
      <c r="I70" s="68">
        <v>0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25"/>
      <c r="T70" s="22">
        <v>0</v>
      </c>
      <c r="U70" s="74">
        <f t="shared" si="29"/>
        <v>-1790</v>
      </c>
      <c r="V70" s="70">
        <f t="shared" si="30"/>
        <v>-1790</v>
      </c>
      <c r="W70" s="70"/>
      <c r="X70" s="70">
        <f t="shared" si="31"/>
        <v>1967.6479227864038</v>
      </c>
      <c r="Y70" s="70">
        <f t="shared" si="32"/>
        <v>177.6479227864038</v>
      </c>
      <c r="Z70" s="70">
        <f t="shared" si="33"/>
        <v>178</v>
      </c>
      <c r="AA70" s="24">
        <f t="shared" si="34"/>
        <v>178</v>
      </c>
      <c r="AB70" s="67">
        <f t="shared" si="35"/>
        <v>1968</v>
      </c>
    </row>
    <row r="71" spans="1:28" ht="15" customHeight="1" x14ac:dyDescent="0.25">
      <c r="A71" s="71">
        <v>558</v>
      </c>
      <c r="B71" s="71">
        <v>1790</v>
      </c>
      <c r="C71" s="68">
        <v>2.2000000000000002</v>
      </c>
      <c r="D71" s="68">
        <v>270.91000000000003</v>
      </c>
      <c r="E71" s="68">
        <v>212.5</v>
      </c>
      <c r="F71" s="68">
        <f t="shared" si="26"/>
        <v>141.31818181818181</v>
      </c>
      <c r="G71" s="68">
        <v>0</v>
      </c>
      <c r="H71" s="68">
        <f t="shared" si="27"/>
        <v>85.318181818181813</v>
      </c>
      <c r="I71" s="68">
        <v>0</v>
      </c>
      <c r="J71" s="72">
        <f t="shared" si="36"/>
        <v>1</v>
      </c>
      <c r="K71" s="72">
        <f t="shared" si="37"/>
        <v>1</v>
      </c>
      <c r="L71" s="72">
        <f t="shared" ref="L71:L102" si="38">IF(OR(COUNTIF(K67:K71,1)=5,COUNTIF(K67:K71,-1)=5),1,0)</f>
        <v>1</v>
      </c>
      <c r="M71" s="72">
        <f t="shared" ca="1" si="28"/>
        <v>0</v>
      </c>
      <c r="N71" s="26"/>
      <c r="O71" s="26"/>
      <c r="P71" s="25"/>
      <c r="Q71" s="25"/>
      <c r="T71" s="22">
        <v>0</v>
      </c>
      <c r="U71" s="74">
        <f t="shared" si="29"/>
        <v>-1790</v>
      </c>
      <c r="V71" s="70">
        <f t="shared" si="30"/>
        <v>-1790</v>
      </c>
      <c r="W71" s="70"/>
      <c r="X71" s="70">
        <f t="shared" si="31"/>
        <v>1967.6479227864038</v>
      </c>
      <c r="Y71" s="70">
        <f t="shared" si="32"/>
        <v>177.6479227864038</v>
      </c>
      <c r="Z71" s="70">
        <f t="shared" si="33"/>
        <v>178</v>
      </c>
      <c r="AA71" s="24">
        <f t="shared" si="34"/>
        <v>178</v>
      </c>
      <c r="AB71" s="67">
        <f t="shared" si="35"/>
        <v>1968</v>
      </c>
    </row>
    <row r="72" spans="1:28" ht="15" customHeight="1" x14ac:dyDescent="0.25">
      <c r="A72" s="71">
        <v>1278</v>
      </c>
      <c r="B72" s="71">
        <v>1890</v>
      </c>
      <c r="C72" s="68">
        <v>1.8</v>
      </c>
      <c r="D72" s="68">
        <v>270.83999999999997</v>
      </c>
      <c r="E72" s="68">
        <v>212.52</v>
      </c>
      <c r="F72" s="68">
        <f t="shared" si="26"/>
        <v>113.76190476190476</v>
      </c>
      <c r="G72" s="68">
        <v>0</v>
      </c>
      <c r="H72" s="68">
        <f t="shared" si="27"/>
        <v>84.61904761904762</v>
      </c>
      <c r="I72" s="68">
        <v>0</v>
      </c>
      <c r="J72" s="72">
        <f t="shared" si="36"/>
        <v>0</v>
      </c>
      <c r="K72" s="72">
        <f t="shared" si="37"/>
        <v>1</v>
      </c>
      <c r="L72" s="72">
        <f t="shared" si="38"/>
        <v>1</v>
      </c>
      <c r="M72" s="72">
        <f t="shared" ca="1" si="28"/>
        <v>0</v>
      </c>
      <c r="N72" s="26"/>
      <c r="O72" s="26"/>
      <c r="P72" s="25"/>
      <c r="Q72" s="25"/>
      <c r="T72" s="22">
        <v>0</v>
      </c>
      <c r="U72" s="74">
        <f t="shared" si="29"/>
        <v>-1890</v>
      </c>
      <c r="V72" s="70">
        <f t="shared" si="30"/>
        <v>-1890</v>
      </c>
      <c r="W72" s="70"/>
      <c r="X72" s="70">
        <f t="shared" si="31"/>
        <v>2077.572387746538</v>
      </c>
      <c r="Y72" s="70">
        <f t="shared" si="32"/>
        <v>187.57238774653797</v>
      </c>
      <c r="Z72" s="70">
        <f t="shared" si="33"/>
        <v>188</v>
      </c>
      <c r="AA72" s="24">
        <f t="shared" si="34"/>
        <v>188</v>
      </c>
      <c r="AB72" s="67">
        <f t="shared" si="35"/>
        <v>2078</v>
      </c>
    </row>
    <row r="73" spans="1:28" ht="15" customHeight="1" x14ac:dyDescent="0.25">
      <c r="A73" s="71">
        <v>794</v>
      </c>
      <c r="B73" s="71">
        <v>1890</v>
      </c>
      <c r="C73" s="68">
        <v>0.7</v>
      </c>
      <c r="D73" s="68">
        <v>270.72000000000003</v>
      </c>
      <c r="E73" s="68">
        <v>212.52</v>
      </c>
      <c r="F73" s="68">
        <f t="shared" si="26"/>
        <v>143.65</v>
      </c>
      <c r="G73" s="68">
        <v>0</v>
      </c>
      <c r="H73" s="68">
        <f t="shared" si="27"/>
        <v>88.85</v>
      </c>
      <c r="I73" s="68">
        <v>0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1</v>
      </c>
      <c r="N73" s="26"/>
      <c r="O73" s="26"/>
      <c r="P73" s="25"/>
      <c r="Q73" s="25"/>
      <c r="T73" s="22">
        <v>0</v>
      </c>
      <c r="U73" s="74">
        <f t="shared" si="29"/>
        <v>-1890</v>
      </c>
      <c r="V73" s="70">
        <f t="shared" si="30"/>
        <v>-1890</v>
      </c>
      <c r="W73" s="70"/>
      <c r="X73" s="70">
        <f t="shared" si="31"/>
        <v>2077.572387746538</v>
      </c>
      <c r="Y73" s="70">
        <f t="shared" si="32"/>
        <v>187.57238774653797</v>
      </c>
      <c r="Z73" s="70">
        <f t="shared" si="33"/>
        <v>188</v>
      </c>
      <c r="AA73" s="24">
        <f t="shared" si="34"/>
        <v>188</v>
      </c>
      <c r="AB73" s="67">
        <f t="shared" si="35"/>
        <v>2078</v>
      </c>
    </row>
    <row r="74" spans="1:28" ht="15" customHeight="1" x14ac:dyDescent="0.25">
      <c r="A74" s="71">
        <v>1034</v>
      </c>
      <c r="B74" s="71">
        <v>1890</v>
      </c>
      <c r="C74" s="68">
        <v>1.4</v>
      </c>
      <c r="D74" s="68">
        <v>270.63</v>
      </c>
      <c r="E74" s="68">
        <v>212.52</v>
      </c>
      <c r="F74" s="68">
        <f t="shared" si="26"/>
        <v>138.57894736842104</v>
      </c>
      <c r="G74" s="68">
        <v>0</v>
      </c>
      <c r="H74" s="68">
        <f t="shared" si="27"/>
        <v>93.526315789473685</v>
      </c>
      <c r="I74" s="68">
        <v>0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1</v>
      </c>
      <c r="N74" s="26"/>
      <c r="O74" s="26"/>
      <c r="P74" s="25"/>
      <c r="Q74" s="25"/>
      <c r="T74" s="22">
        <v>0</v>
      </c>
      <c r="U74" s="74">
        <f t="shared" si="29"/>
        <v>-1890</v>
      </c>
      <c r="V74" s="70">
        <f t="shared" si="30"/>
        <v>-1890</v>
      </c>
      <c r="W74" s="70"/>
      <c r="X74" s="70">
        <f t="shared" si="31"/>
        <v>2077.572387746538</v>
      </c>
      <c r="Y74" s="70">
        <f t="shared" si="32"/>
        <v>187.57238774653797</v>
      </c>
      <c r="Z74" s="70">
        <f t="shared" si="33"/>
        <v>188</v>
      </c>
      <c r="AA74" s="24">
        <f t="shared" si="34"/>
        <v>188</v>
      </c>
      <c r="AB74" s="67">
        <f t="shared" si="35"/>
        <v>2078</v>
      </c>
    </row>
    <row r="75" spans="1:28" ht="15" customHeight="1" x14ac:dyDescent="0.25">
      <c r="A75" s="71">
        <v>1030</v>
      </c>
      <c r="B75" s="71">
        <v>1890</v>
      </c>
      <c r="C75" s="68">
        <v>1.5</v>
      </c>
      <c r="D75" s="68">
        <v>270.54000000000002</v>
      </c>
      <c r="E75" s="68">
        <v>212.52</v>
      </c>
      <c r="F75" s="68">
        <f t="shared" si="26"/>
        <v>146.5</v>
      </c>
      <c r="G75" s="68">
        <v>0</v>
      </c>
      <c r="H75" s="68">
        <f t="shared" si="27"/>
        <v>98.722222222222229</v>
      </c>
      <c r="I75" s="68">
        <v>0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25"/>
      <c r="T75" s="22">
        <v>0</v>
      </c>
      <c r="U75" s="74">
        <f t="shared" si="29"/>
        <v>-1890</v>
      </c>
      <c r="V75" s="70">
        <f t="shared" si="30"/>
        <v>-1890</v>
      </c>
      <c r="W75" s="70"/>
      <c r="X75" s="70">
        <f t="shared" si="31"/>
        <v>2077.572387746538</v>
      </c>
      <c r="Y75" s="70">
        <f t="shared" si="32"/>
        <v>187.57238774653797</v>
      </c>
      <c r="Z75" s="70">
        <f t="shared" si="33"/>
        <v>188</v>
      </c>
      <c r="AA75" s="24">
        <f t="shared" si="34"/>
        <v>188</v>
      </c>
      <c r="AB75" s="67">
        <f t="shared" si="35"/>
        <v>2078</v>
      </c>
    </row>
    <row r="76" spans="1:28" ht="15" customHeight="1" x14ac:dyDescent="0.25">
      <c r="A76" s="25">
        <v>949</v>
      </c>
      <c r="B76" s="25">
        <v>1890</v>
      </c>
      <c r="C76" s="68">
        <v>0.6</v>
      </c>
      <c r="D76" s="68">
        <v>270.43</v>
      </c>
      <c r="E76" s="68">
        <v>212.52</v>
      </c>
      <c r="F76" s="68">
        <f t="shared" si="26"/>
        <v>159.88235294117646</v>
      </c>
      <c r="G76" s="68">
        <v>0</v>
      </c>
      <c r="H76" s="68">
        <f t="shared" si="27"/>
        <v>104.52941176470588</v>
      </c>
      <c r="I76" s="68">
        <v>0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0</v>
      </c>
      <c r="N76" s="25"/>
      <c r="O76" s="25"/>
      <c r="P76" s="25"/>
      <c r="Q76" s="25"/>
      <c r="T76" s="22">
        <v>0</v>
      </c>
      <c r="U76" s="74">
        <f t="shared" si="29"/>
        <v>-1890</v>
      </c>
      <c r="V76" s="70">
        <f t="shared" si="30"/>
        <v>-1890</v>
      </c>
      <c r="W76" s="70"/>
      <c r="X76" s="70">
        <f t="shared" si="31"/>
        <v>2077.572387746538</v>
      </c>
      <c r="Y76" s="70">
        <f t="shared" si="32"/>
        <v>187.57238774653797</v>
      </c>
      <c r="Z76" s="70">
        <f t="shared" si="33"/>
        <v>188</v>
      </c>
      <c r="AA76" s="24">
        <f t="shared" si="34"/>
        <v>188</v>
      </c>
      <c r="AB76" s="67">
        <f t="shared" si="35"/>
        <v>2078</v>
      </c>
    </row>
    <row r="77" spans="1:28" ht="15" customHeight="1" x14ac:dyDescent="0.25">
      <c r="A77" s="25">
        <v>946</v>
      </c>
      <c r="B77" s="25">
        <v>1990</v>
      </c>
      <c r="C77" s="68">
        <v>0.2</v>
      </c>
      <c r="D77" s="68">
        <v>270.32</v>
      </c>
      <c r="E77" s="68">
        <v>212.53</v>
      </c>
      <c r="F77" s="68">
        <f t="shared" si="26"/>
        <v>170.0625</v>
      </c>
      <c r="G77" s="68">
        <v>0</v>
      </c>
      <c r="H77" s="68">
        <f t="shared" si="27"/>
        <v>104.8125</v>
      </c>
      <c r="I77" s="68">
        <v>0</v>
      </c>
      <c r="J77" s="72">
        <f t="shared" si="36"/>
        <v>0</v>
      </c>
      <c r="K77" s="72">
        <f t="shared" si="37"/>
        <v>1</v>
      </c>
      <c r="L77" s="72">
        <f t="shared" si="38"/>
        <v>1</v>
      </c>
      <c r="M77" s="72">
        <f t="shared" ca="1" si="28"/>
        <v>0</v>
      </c>
      <c r="N77" s="25"/>
      <c r="O77" s="25"/>
      <c r="P77" s="25"/>
      <c r="Q77" s="25"/>
      <c r="T77" s="22">
        <v>0</v>
      </c>
      <c r="U77" s="74">
        <f t="shared" si="29"/>
        <v>-1990</v>
      </c>
      <c r="V77" s="70">
        <f t="shared" si="30"/>
        <v>-1990</v>
      </c>
      <c r="W77" s="70"/>
      <c r="X77" s="70">
        <f t="shared" si="31"/>
        <v>2187.4968527066721</v>
      </c>
      <c r="Y77" s="70">
        <f t="shared" si="32"/>
        <v>197.49685270667214</v>
      </c>
      <c r="Z77" s="70">
        <f t="shared" si="33"/>
        <v>197</v>
      </c>
      <c r="AA77" s="24">
        <f t="shared" si="34"/>
        <v>197</v>
      </c>
      <c r="AB77" s="67">
        <f t="shared" si="35"/>
        <v>2187</v>
      </c>
    </row>
    <row r="78" spans="1:28" ht="15" customHeight="1" x14ac:dyDescent="0.25">
      <c r="A78" s="25">
        <v>933</v>
      </c>
      <c r="B78" s="25">
        <v>1990</v>
      </c>
      <c r="C78" s="68">
        <v>0.1</v>
      </c>
      <c r="D78" s="68">
        <v>270.20999999999998</v>
      </c>
      <c r="E78" s="68">
        <v>212.53</v>
      </c>
      <c r="F78" s="68">
        <f t="shared" si="26"/>
        <v>182.26666666666668</v>
      </c>
      <c r="G78" s="68">
        <v>0</v>
      </c>
      <c r="H78" s="68">
        <f t="shared" si="27"/>
        <v>111.8</v>
      </c>
      <c r="I78" s="68">
        <v>0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0</v>
      </c>
      <c r="N78" s="25"/>
      <c r="O78" s="25"/>
      <c r="P78" s="25"/>
      <c r="Q78" s="25"/>
      <c r="T78" s="22">
        <v>0</v>
      </c>
      <c r="U78" s="74">
        <f t="shared" si="29"/>
        <v>-1990</v>
      </c>
      <c r="V78" s="70">
        <f t="shared" si="30"/>
        <v>-1990</v>
      </c>
      <c r="W78" s="70"/>
      <c r="X78" s="70">
        <f t="shared" si="31"/>
        <v>2187.4968527066721</v>
      </c>
      <c r="Y78" s="70">
        <f t="shared" si="32"/>
        <v>197.49685270667214</v>
      </c>
      <c r="Z78" s="70">
        <f t="shared" si="33"/>
        <v>197</v>
      </c>
      <c r="AA78" s="24">
        <f t="shared" si="34"/>
        <v>197</v>
      </c>
      <c r="AB78" s="67">
        <f t="shared" si="35"/>
        <v>2187</v>
      </c>
    </row>
    <row r="79" spans="1:28" ht="15" customHeight="1" x14ac:dyDescent="0.25">
      <c r="A79" s="25">
        <v>713</v>
      </c>
      <c r="B79" s="25">
        <v>1990</v>
      </c>
      <c r="C79" s="68">
        <v>0.5</v>
      </c>
      <c r="D79" s="68">
        <v>270.07</v>
      </c>
      <c r="E79" s="68">
        <v>212.53</v>
      </c>
      <c r="F79" s="68">
        <f t="shared" si="26"/>
        <v>211</v>
      </c>
      <c r="G79" s="68">
        <v>0</v>
      </c>
      <c r="H79" s="68">
        <f t="shared" si="27"/>
        <v>119.78571428571429</v>
      </c>
      <c r="I79" s="68">
        <v>0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0</v>
      </c>
      <c r="N79" s="25"/>
      <c r="O79" s="25"/>
      <c r="P79" s="25"/>
      <c r="Q79" s="25"/>
      <c r="T79" s="22">
        <v>0</v>
      </c>
      <c r="U79" s="74">
        <f t="shared" si="29"/>
        <v>-1990</v>
      </c>
      <c r="V79" s="70">
        <f t="shared" si="30"/>
        <v>-1990</v>
      </c>
      <c r="W79" s="70"/>
      <c r="X79" s="70">
        <f t="shared" si="31"/>
        <v>2187.4968527066721</v>
      </c>
      <c r="Y79" s="70">
        <f t="shared" si="32"/>
        <v>197.49685270667214</v>
      </c>
      <c r="Z79" s="70">
        <f t="shared" si="33"/>
        <v>197</v>
      </c>
      <c r="AA79" s="24">
        <f t="shared" si="34"/>
        <v>197</v>
      </c>
      <c r="AB79" s="67">
        <f t="shared" si="35"/>
        <v>2187</v>
      </c>
    </row>
    <row r="80" spans="1:28" ht="15" customHeight="1" x14ac:dyDescent="0.25">
      <c r="A80" s="25">
        <v>831</v>
      </c>
      <c r="B80" s="25">
        <v>1990</v>
      </c>
      <c r="C80" s="68">
        <v>6.2</v>
      </c>
      <c r="D80" s="68">
        <v>269.94</v>
      </c>
      <c r="E80" s="68">
        <v>212.53</v>
      </c>
      <c r="F80" s="68">
        <f t="shared" si="26"/>
        <v>218.15384615384616</v>
      </c>
      <c r="G80" s="68">
        <v>0</v>
      </c>
      <c r="H80" s="68">
        <f t="shared" si="27"/>
        <v>129</v>
      </c>
      <c r="I80" s="68">
        <v>0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0</v>
      </c>
      <c r="N80" s="25"/>
      <c r="O80" s="25"/>
      <c r="P80" s="25"/>
      <c r="Q80" s="25"/>
      <c r="T80" s="22">
        <v>0</v>
      </c>
      <c r="U80" s="74">
        <f t="shared" si="29"/>
        <v>-1990</v>
      </c>
      <c r="V80" s="70">
        <f t="shared" si="30"/>
        <v>-1990</v>
      </c>
      <c r="W80" s="70"/>
      <c r="X80" s="70">
        <f t="shared" si="31"/>
        <v>2187.4968527066721</v>
      </c>
      <c r="Y80" s="70">
        <f t="shared" si="32"/>
        <v>197.49685270667214</v>
      </c>
      <c r="Z80" s="70">
        <f t="shared" si="33"/>
        <v>197</v>
      </c>
      <c r="AA80" s="24">
        <f t="shared" si="34"/>
        <v>197</v>
      </c>
      <c r="AB80" s="67">
        <f t="shared" si="35"/>
        <v>2187</v>
      </c>
    </row>
    <row r="81" spans="1:28" ht="15" customHeight="1" x14ac:dyDescent="0.25">
      <c r="A81" s="25">
        <v>1114</v>
      </c>
      <c r="B81" s="25">
        <v>1990</v>
      </c>
      <c r="C81" s="68">
        <v>10.7</v>
      </c>
      <c r="D81" s="68">
        <v>269.83</v>
      </c>
      <c r="E81" s="68">
        <v>212.53</v>
      </c>
      <c r="F81" s="68">
        <f t="shared" si="26"/>
        <v>212.75</v>
      </c>
      <c r="G81" s="68">
        <v>0</v>
      </c>
      <c r="H81" s="68">
        <f t="shared" si="27"/>
        <v>139.75</v>
      </c>
      <c r="I81" s="68">
        <v>0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0</v>
      </c>
      <c r="N81" s="25"/>
      <c r="O81" s="25"/>
      <c r="P81" s="25"/>
      <c r="Q81" s="25"/>
      <c r="T81" s="22">
        <v>0</v>
      </c>
      <c r="U81" s="74">
        <f t="shared" si="29"/>
        <v>-1990</v>
      </c>
      <c r="V81" s="70">
        <f t="shared" si="30"/>
        <v>-1990</v>
      </c>
      <c r="W81" s="70"/>
      <c r="X81" s="70">
        <f t="shared" si="31"/>
        <v>2187.4968527066721</v>
      </c>
      <c r="Y81" s="70">
        <f t="shared" si="32"/>
        <v>197.49685270667214</v>
      </c>
      <c r="Z81" s="70">
        <f t="shared" si="33"/>
        <v>197</v>
      </c>
      <c r="AA81" s="24">
        <f t="shared" si="34"/>
        <v>197</v>
      </c>
      <c r="AB81" s="67">
        <f t="shared" si="35"/>
        <v>2187</v>
      </c>
    </row>
    <row r="82" spans="1:28" ht="15" customHeight="1" x14ac:dyDescent="0.25">
      <c r="A82" s="25">
        <v>956</v>
      </c>
      <c r="B82" s="25">
        <v>2080</v>
      </c>
      <c r="C82" s="68">
        <v>5</v>
      </c>
      <c r="D82" s="68">
        <v>269.7</v>
      </c>
      <c r="E82" s="68">
        <v>212.55</v>
      </c>
      <c r="F82" s="68">
        <f t="shared" si="26"/>
        <v>246.45454545454547</v>
      </c>
      <c r="G82" s="68">
        <v>0</v>
      </c>
      <c r="H82" s="68">
        <f t="shared" si="27"/>
        <v>144.27272727272728</v>
      </c>
      <c r="I82" s="68">
        <v>0</v>
      </c>
      <c r="J82" s="72">
        <f t="shared" si="36"/>
        <v>0</v>
      </c>
      <c r="K82" s="72">
        <f t="shared" si="37"/>
        <v>1</v>
      </c>
      <c r="L82" s="72">
        <f t="shared" si="38"/>
        <v>1</v>
      </c>
      <c r="M82" s="72">
        <f t="shared" ca="1" si="28"/>
        <v>0</v>
      </c>
      <c r="N82" s="25"/>
      <c r="O82" s="25"/>
      <c r="P82" s="25"/>
      <c r="Q82" s="25"/>
      <c r="T82" s="22">
        <v>0</v>
      </c>
      <c r="U82" s="74">
        <f t="shared" si="29"/>
        <v>-2080</v>
      </c>
      <c r="V82" s="70">
        <f t="shared" si="30"/>
        <v>-2080</v>
      </c>
      <c r="W82" s="70"/>
      <c r="X82" s="70">
        <f t="shared" si="31"/>
        <v>2286.4288711707932</v>
      </c>
      <c r="Y82" s="70">
        <f t="shared" si="32"/>
        <v>206.42887117079317</v>
      </c>
      <c r="Z82" s="70">
        <f t="shared" si="33"/>
        <v>206</v>
      </c>
      <c r="AA82" s="24">
        <f t="shared" si="34"/>
        <v>206</v>
      </c>
      <c r="AB82" s="67">
        <f t="shared" si="35"/>
        <v>2286</v>
      </c>
    </row>
    <row r="83" spans="1:28" ht="15" customHeight="1" x14ac:dyDescent="0.25">
      <c r="A83" s="25">
        <v>1437</v>
      </c>
      <c r="B83" s="25">
        <v>2080</v>
      </c>
      <c r="C83" s="68">
        <v>4.3</v>
      </c>
      <c r="D83" s="68">
        <v>269.63</v>
      </c>
      <c r="E83" s="68">
        <v>212.55</v>
      </c>
      <c r="F83" s="68">
        <f t="shared" si="26"/>
        <v>223</v>
      </c>
      <c r="G83" s="68">
        <v>0</v>
      </c>
      <c r="H83" s="68">
        <f t="shared" si="27"/>
        <v>158.69999999999999</v>
      </c>
      <c r="I83" s="68">
        <v>0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1</v>
      </c>
      <c r="N83" s="25"/>
      <c r="O83" s="25"/>
      <c r="P83" s="25"/>
      <c r="Q83" s="25"/>
      <c r="T83" s="22">
        <v>0</v>
      </c>
      <c r="U83" s="74">
        <f t="shared" si="29"/>
        <v>-2080</v>
      </c>
      <c r="V83" s="70">
        <f t="shared" si="30"/>
        <v>-2080</v>
      </c>
      <c r="W83" s="70"/>
      <c r="X83" s="70">
        <f t="shared" si="31"/>
        <v>2286.4288711707932</v>
      </c>
      <c r="Y83" s="70">
        <f t="shared" si="32"/>
        <v>206.42887117079317</v>
      </c>
      <c r="Z83" s="70">
        <f t="shared" si="33"/>
        <v>206</v>
      </c>
      <c r="AA83" s="24">
        <f t="shared" si="34"/>
        <v>206</v>
      </c>
      <c r="AB83" s="67">
        <f t="shared" si="35"/>
        <v>2286</v>
      </c>
    </row>
    <row r="84" spans="1:28" ht="15" customHeight="1" x14ac:dyDescent="0.25">
      <c r="A84" s="25">
        <v>1038</v>
      </c>
      <c r="B84" s="25">
        <v>2080</v>
      </c>
      <c r="C84" s="68">
        <v>4.5</v>
      </c>
      <c r="D84" s="68">
        <v>269.51</v>
      </c>
      <c r="E84" s="68">
        <v>212.55</v>
      </c>
      <c r="F84" s="68">
        <f t="shared" si="26"/>
        <v>292.11111111111109</v>
      </c>
      <c r="G84" s="68">
        <v>0</v>
      </c>
      <c r="H84" s="68">
        <f t="shared" si="27"/>
        <v>176.33333333333334</v>
      </c>
      <c r="I84" s="68">
        <v>0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1</v>
      </c>
      <c r="N84" s="25"/>
      <c r="O84" s="25"/>
      <c r="P84" s="25"/>
      <c r="Q84" s="25"/>
      <c r="T84" s="22">
        <v>0</v>
      </c>
      <c r="U84" s="74">
        <f t="shared" si="29"/>
        <v>-2080</v>
      </c>
      <c r="V84" s="70">
        <f t="shared" si="30"/>
        <v>-2080</v>
      </c>
      <c r="W84" s="70"/>
      <c r="X84" s="70">
        <f t="shared" si="31"/>
        <v>2286.4288711707932</v>
      </c>
      <c r="Y84" s="70">
        <f t="shared" si="32"/>
        <v>206.42887117079317</v>
      </c>
      <c r="Z84" s="70">
        <f t="shared" si="33"/>
        <v>206</v>
      </c>
      <c r="AA84" s="24">
        <f t="shared" si="34"/>
        <v>206</v>
      </c>
      <c r="AB84" s="67">
        <f t="shared" si="35"/>
        <v>2286</v>
      </c>
    </row>
    <row r="85" spans="1:28" ht="15" customHeight="1" x14ac:dyDescent="0.25">
      <c r="A85" s="25">
        <v>1636</v>
      </c>
      <c r="B85" s="25">
        <v>2080</v>
      </c>
      <c r="C85" s="68">
        <v>7.4</v>
      </c>
      <c r="D85" s="68">
        <v>269.45999999999998</v>
      </c>
      <c r="E85" s="68">
        <v>212.55</v>
      </c>
      <c r="F85" s="68">
        <f t="shared" si="26"/>
        <v>253.875</v>
      </c>
      <c r="G85" s="68">
        <v>0</v>
      </c>
      <c r="H85" s="68">
        <f t="shared" si="27"/>
        <v>198.375</v>
      </c>
      <c r="I85" s="68">
        <v>0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0</v>
      </c>
      <c r="N85" s="25"/>
      <c r="O85" s="25"/>
      <c r="P85" s="25"/>
      <c r="Q85" s="25"/>
      <c r="T85" s="22">
        <v>0</v>
      </c>
      <c r="U85" s="74">
        <f t="shared" si="29"/>
        <v>-2080</v>
      </c>
      <c r="V85" s="70">
        <f t="shared" si="30"/>
        <v>-2080</v>
      </c>
      <c r="W85" s="70"/>
      <c r="X85" s="70">
        <f t="shared" si="31"/>
        <v>2286.4288711707932</v>
      </c>
      <c r="Y85" s="70">
        <f t="shared" si="32"/>
        <v>206.42887117079317</v>
      </c>
      <c r="Z85" s="70">
        <f t="shared" si="33"/>
        <v>206</v>
      </c>
      <c r="AA85" s="24">
        <f t="shared" si="34"/>
        <v>206</v>
      </c>
      <c r="AB85" s="67">
        <f t="shared" si="35"/>
        <v>2286</v>
      </c>
    </row>
    <row r="86" spans="1:28" ht="15" customHeight="1" x14ac:dyDescent="0.25">
      <c r="A86" s="25">
        <v>2162</v>
      </c>
      <c r="B86" s="25">
        <v>2080</v>
      </c>
      <c r="C86" s="68">
        <v>9.5</v>
      </c>
      <c r="D86" s="68">
        <v>269.47000000000003</v>
      </c>
      <c r="E86" s="68">
        <v>212.55</v>
      </c>
      <c r="F86" s="68">
        <f t="shared" si="26"/>
        <v>215</v>
      </c>
      <c r="G86" s="68">
        <v>0</v>
      </c>
      <c r="H86" s="68">
        <f t="shared" si="27"/>
        <v>226.71428571428572</v>
      </c>
      <c r="I86" s="68">
        <v>0</v>
      </c>
      <c r="J86" s="72">
        <f t="shared" si="36"/>
        <v>1</v>
      </c>
      <c r="K86" s="72">
        <f t="shared" si="37"/>
        <v>1</v>
      </c>
      <c r="L86" s="72">
        <f t="shared" si="38"/>
        <v>1</v>
      </c>
      <c r="M86" s="72">
        <f t="shared" ca="1" si="28"/>
        <v>0</v>
      </c>
      <c r="N86" s="25"/>
      <c r="O86" s="25"/>
      <c r="P86" s="25"/>
      <c r="Q86" s="25"/>
      <c r="T86" s="22">
        <v>0</v>
      </c>
      <c r="U86" s="74">
        <f t="shared" si="29"/>
        <v>-2080</v>
      </c>
      <c r="V86" s="70">
        <f t="shared" si="30"/>
        <v>-2080</v>
      </c>
      <c r="W86" s="70"/>
      <c r="X86" s="70">
        <f t="shared" si="31"/>
        <v>2286.4288711707932</v>
      </c>
      <c r="Y86" s="70">
        <f t="shared" si="32"/>
        <v>206.42887117079317</v>
      </c>
      <c r="Z86" s="70">
        <f t="shared" si="33"/>
        <v>206</v>
      </c>
      <c r="AA86" s="24">
        <f t="shared" si="34"/>
        <v>206</v>
      </c>
      <c r="AB86" s="67">
        <f t="shared" si="35"/>
        <v>2286</v>
      </c>
    </row>
    <row r="87" spans="1:28" ht="15" customHeight="1" x14ac:dyDescent="0.25">
      <c r="A87" s="25">
        <v>2174</v>
      </c>
      <c r="B87" s="25">
        <v>2180</v>
      </c>
      <c r="C87" s="68">
        <v>11.4</v>
      </c>
      <c r="D87" s="68">
        <v>269.45999999999998</v>
      </c>
      <c r="E87" s="68">
        <v>212.56</v>
      </c>
      <c r="F87" s="68">
        <f t="shared" si="26"/>
        <v>248.83333333333334</v>
      </c>
      <c r="G87" s="68">
        <v>0</v>
      </c>
      <c r="H87" s="68">
        <f t="shared" si="27"/>
        <v>247.83333333333334</v>
      </c>
      <c r="I87" s="68">
        <v>0</v>
      </c>
      <c r="J87" s="72">
        <f t="shared" si="36"/>
        <v>0</v>
      </c>
      <c r="K87" s="72">
        <f t="shared" si="37"/>
        <v>1</v>
      </c>
      <c r="L87" s="72">
        <f t="shared" si="38"/>
        <v>1</v>
      </c>
      <c r="M87" s="72">
        <f t="shared" ca="1" si="28"/>
        <v>0</v>
      </c>
      <c r="N87" s="25"/>
      <c r="O87" s="25"/>
      <c r="P87" s="25"/>
      <c r="Q87" s="25"/>
      <c r="T87" s="22">
        <v>0</v>
      </c>
      <c r="U87" s="74">
        <f t="shared" si="29"/>
        <v>-2180</v>
      </c>
      <c r="V87" s="70">
        <f t="shared" si="30"/>
        <v>-2180</v>
      </c>
      <c r="W87" s="70"/>
      <c r="X87" s="70">
        <f t="shared" si="31"/>
        <v>2396.3533361309273</v>
      </c>
      <c r="Y87" s="70">
        <f t="shared" si="32"/>
        <v>216.35333613092735</v>
      </c>
      <c r="Z87" s="70">
        <f t="shared" si="33"/>
        <v>216</v>
      </c>
      <c r="AA87" s="24">
        <f t="shared" si="34"/>
        <v>216</v>
      </c>
      <c r="AB87" s="67">
        <f t="shared" si="35"/>
        <v>2396</v>
      </c>
    </row>
    <row r="88" spans="1:28" ht="15" customHeight="1" x14ac:dyDescent="0.25">
      <c r="A88" s="25">
        <v>3380</v>
      </c>
      <c r="B88" s="25">
        <v>2180</v>
      </c>
      <c r="C88" s="68">
        <v>7.4</v>
      </c>
      <c r="D88" s="68">
        <v>269.60000000000002</v>
      </c>
      <c r="E88" s="68">
        <v>212.56</v>
      </c>
      <c r="F88" s="68">
        <f t="shared" si="26"/>
        <v>57.4</v>
      </c>
      <c r="G88" s="68">
        <v>0</v>
      </c>
      <c r="H88" s="68">
        <f t="shared" si="27"/>
        <v>297.39999999999998</v>
      </c>
      <c r="I88" s="68">
        <v>0</v>
      </c>
      <c r="J88" s="72">
        <f t="shared" si="36"/>
        <v>1</v>
      </c>
      <c r="K88" s="72">
        <f t="shared" si="37"/>
        <v>1</v>
      </c>
      <c r="L88" s="72">
        <f t="shared" si="38"/>
        <v>1</v>
      </c>
      <c r="M88" s="72">
        <f t="shared" ca="1" si="28"/>
        <v>0</v>
      </c>
      <c r="N88" s="25"/>
      <c r="O88" s="25"/>
      <c r="P88" s="25"/>
      <c r="Q88" s="25"/>
      <c r="T88" s="22">
        <v>0</v>
      </c>
      <c r="U88" s="74">
        <f t="shared" si="29"/>
        <v>-2180</v>
      </c>
      <c r="V88" s="70">
        <f t="shared" si="30"/>
        <v>-2180</v>
      </c>
      <c r="W88" s="70"/>
      <c r="X88" s="70">
        <f t="shared" si="31"/>
        <v>2396.3533361309273</v>
      </c>
      <c r="Y88" s="70">
        <f t="shared" si="32"/>
        <v>216.35333613092735</v>
      </c>
      <c r="Z88" s="70">
        <f t="shared" si="33"/>
        <v>216</v>
      </c>
      <c r="AA88" s="24">
        <f t="shared" si="34"/>
        <v>216</v>
      </c>
      <c r="AB88" s="67">
        <f t="shared" si="35"/>
        <v>2396</v>
      </c>
    </row>
    <row r="89" spans="1:28" ht="15" customHeight="1" x14ac:dyDescent="0.25">
      <c r="A89" s="25">
        <v>2518</v>
      </c>
      <c r="B89" s="25">
        <v>2180</v>
      </c>
      <c r="C89" s="68">
        <v>5.5</v>
      </c>
      <c r="D89" s="68">
        <v>269.64</v>
      </c>
      <c r="E89" s="68">
        <v>212.56</v>
      </c>
      <c r="F89" s="68">
        <f t="shared" si="26"/>
        <v>287.25</v>
      </c>
      <c r="G89" s="68">
        <v>0</v>
      </c>
      <c r="H89" s="68">
        <f t="shared" si="27"/>
        <v>371.75</v>
      </c>
      <c r="I89" s="68">
        <v>0</v>
      </c>
      <c r="J89" s="72">
        <f t="shared" si="36"/>
        <v>1</v>
      </c>
      <c r="K89" s="72">
        <f t="shared" si="37"/>
        <v>1</v>
      </c>
      <c r="L89" s="72">
        <f t="shared" si="38"/>
        <v>1</v>
      </c>
      <c r="M89" s="72">
        <f t="shared" ca="1" si="28"/>
        <v>0</v>
      </c>
      <c r="N89" s="25"/>
      <c r="O89" s="25"/>
      <c r="P89" s="25"/>
      <c r="Q89" s="25"/>
      <c r="T89" s="22">
        <v>0</v>
      </c>
      <c r="U89" s="74">
        <f t="shared" si="29"/>
        <v>-2180</v>
      </c>
      <c r="V89" s="70">
        <f t="shared" si="30"/>
        <v>-2180</v>
      </c>
      <c r="W89" s="70"/>
      <c r="X89" s="70">
        <f t="shared" si="31"/>
        <v>2396.3533361309273</v>
      </c>
      <c r="Y89" s="70">
        <f t="shared" si="32"/>
        <v>216.35333613092735</v>
      </c>
      <c r="Z89" s="70">
        <f t="shared" si="33"/>
        <v>216</v>
      </c>
      <c r="AA89" s="24">
        <f t="shared" si="34"/>
        <v>216</v>
      </c>
      <c r="AB89" s="67">
        <f t="shared" si="35"/>
        <v>2396</v>
      </c>
    </row>
    <row r="90" spans="1:28" ht="15" customHeight="1" x14ac:dyDescent="0.25">
      <c r="A90" s="25">
        <v>3388</v>
      </c>
      <c r="B90" s="25">
        <v>2180</v>
      </c>
      <c r="C90" s="68">
        <v>5.5</v>
      </c>
      <c r="D90" s="68">
        <v>269.77999999999997</v>
      </c>
      <c r="E90" s="68">
        <v>212.56</v>
      </c>
      <c r="F90" s="68">
        <f t="shared" si="26"/>
        <v>93</v>
      </c>
      <c r="G90" s="68">
        <v>0</v>
      </c>
      <c r="H90" s="68">
        <f t="shared" si="27"/>
        <v>495.66666666666669</v>
      </c>
      <c r="I90" s="68">
        <v>0</v>
      </c>
      <c r="J90" s="72">
        <f t="shared" si="36"/>
        <v>1</v>
      </c>
      <c r="K90" s="72">
        <f t="shared" si="37"/>
        <v>1</v>
      </c>
      <c r="L90" s="72">
        <f t="shared" si="38"/>
        <v>1</v>
      </c>
      <c r="M90" s="72">
        <f t="shared" ca="1" si="28"/>
        <v>1</v>
      </c>
      <c r="N90" s="25"/>
      <c r="O90" s="25"/>
      <c r="P90" s="25"/>
      <c r="Q90" s="25"/>
      <c r="T90" s="22">
        <v>0</v>
      </c>
      <c r="U90" s="74">
        <f t="shared" si="29"/>
        <v>-2180</v>
      </c>
      <c r="V90" s="70">
        <f t="shared" si="30"/>
        <v>-2180</v>
      </c>
      <c r="W90" s="70"/>
      <c r="X90" s="70">
        <f t="shared" si="31"/>
        <v>2396.3533361309273</v>
      </c>
      <c r="Y90" s="70">
        <f t="shared" si="32"/>
        <v>216.35333613092735</v>
      </c>
      <c r="Z90" s="70">
        <f t="shared" si="33"/>
        <v>216</v>
      </c>
      <c r="AA90" s="24">
        <f t="shared" si="34"/>
        <v>216</v>
      </c>
      <c r="AB90" s="67">
        <f t="shared" si="35"/>
        <v>2396</v>
      </c>
    </row>
    <row r="91" spans="1:28" ht="15" customHeight="1" x14ac:dyDescent="0.25">
      <c r="A91" s="25">
        <v>3018</v>
      </c>
      <c r="B91" s="25">
        <v>2180</v>
      </c>
      <c r="C91" s="68">
        <v>5.0999999999999996</v>
      </c>
      <c r="D91" s="68">
        <v>269.88</v>
      </c>
      <c r="E91" s="68">
        <v>212.56</v>
      </c>
      <c r="F91" s="68">
        <f t="shared" si="26"/>
        <v>324.5</v>
      </c>
      <c r="G91" s="68">
        <v>0</v>
      </c>
      <c r="H91" s="68">
        <f t="shared" si="27"/>
        <v>743.5</v>
      </c>
      <c r="I91" s="68">
        <v>0</v>
      </c>
      <c r="J91" s="72">
        <f t="shared" si="36"/>
        <v>1</v>
      </c>
      <c r="K91" s="72">
        <f t="shared" si="37"/>
        <v>1</v>
      </c>
      <c r="L91" s="72">
        <f t="shared" si="38"/>
        <v>1</v>
      </c>
      <c r="M91" s="72">
        <f t="shared" ca="1" si="28"/>
        <v>1</v>
      </c>
      <c r="N91" s="25"/>
      <c r="O91" s="25"/>
      <c r="P91" s="25"/>
      <c r="Q91" s="25"/>
      <c r="T91" s="22">
        <v>0</v>
      </c>
      <c r="U91" s="74">
        <f t="shared" si="29"/>
        <v>-2180</v>
      </c>
      <c r="V91" s="70">
        <f t="shared" si="30"/>
        <v>-2180</v>
      </c>
      <c r="W91" s="70"/>
      <c r="X91" s="70">
        <f t="shared" si="31"/>
        <v>2396.3533361309273</v>
      </c>
      <c r="Y91" s="70">
        <f t="shared" si="32"/>
        <v>216.35333613092735</v>
      </c>
      <c r="Z91" s="70">
        <f t="shared" si="33"/>
        <v>216</v>
      </c>
      <c r="AA91" s="24">
        <f t="shared" si="34"/>
        <v>216</v>
      </c>
      <c r="AB91" s="67">
        <f t="shared" si="35"/>
        <v>2396</v>
      </c>
    </row>
    <row r="92" spans="1:28" ht="15" customHeight="1" x14ac:dyDescent="0.25">
      <c r="A92" s="25">
        <v>3509</v>
      </c>
      <c r="B92" s="40">
        <v>2280</v>
      </c>
      <c r="C92" s="68">
        <v>2.2999999999999998</v>
      </c>
      <c r="D92" s="68">
        <v>270.02</v>
      </c>
      <c r="E92" s="68">
        <v>212.58</v>
      </c>
      <c r="F92" s="68">
        <f t="shared" si="26"/>
        <v>158</v>
      </c>
      <c r="G92" s="68">
        <v>0</v>
      </c>
      <c r="H92" s="68">
        <f t="shared" si="27"/>
        <v>1387</v>
      </c>
      <c r="I92" s="68">
        <v>0</v>
      </c>
      <c r="J92" s="72">
        <f t="shared" si="36"/>
        <v>0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5"/>
      <c r="O92" s="25"/>
      <c r="P92" s="25"/>
      <c r="Q92" s="25"/>
      <c r="T92" s="22">
        <v>0</v>
      </c>
      <c r="U92" s="74">
        <f t="shared" si="29"/>
        <v>-2280</v>
      </c>
      <c r="V92" s="70">
        <f t="shared" si="30"/>
        <v>-2280</v>
      </c>
      <c r="W92" s="70"/>
      <c r="X92" s="70">
        <f t="shared" si="31"/>
        <v>2506.277801091062</v>
      </c>
      <c r="Y92" s="70">
        <f t="shared" si="32"/>
        <v>226.27780109106197</v>
      </c>
      <c r="Z92" s="70">
        <f t="shared" si="33"/>
        <v>226</v>
      </c>
      <c r="AA92" s="24">
        <f t="shared" si="34"/>
        <v>226</v>
      </c>
      <c r="AB92" s="67">
        <f t="shared" si="35"/>
        <v>2506</v>
      </c>
    </row>
    <row r="93" spans="1:28" ht="15" customHeight="1" x14ac:dyDescent="0.25">
      <c r="A93" s="31">
        <v>3667</v>
      </c>
      <c r="B93" s="25">
        <v>2280</v>
      </c>
      <c r="C93" s="68">
        <v>2</v>
      </c>
      <c r="D93" s="68">
        <v>270.17</v>
      </c>
      <c r="E93" s="68">
        <v>212.58</v>
      </c>
      <c r="F93" s="80">
        <v>0</v>
      </c>
      <c r="G93" s="80">
        <v>0</v>
      </c>
      <c r="H93" s="80">
        <v>0</v>
      </c>
      <c r="I93" s="80">
        <v>0</v>
      </c>
      <c r="J93" s="72">
        <f t="shared" si="36"/>
        <v>1</v>
      </c>
      <c r="K93" s="72">
        <f t="shared" si="37"/>
        <v>1</v>
      </c>
      <c r="L93" s="72">
        <f t="shared" si="38"/>
        <v>1</v>
      </c>
      <c r="M93" s="72">
        <f t="shared" ca="1" si="28"/>
        <v>0</v>
      </c>
      <c r="N93" s="25"/>
      <c r="O93" s="25"/>
      <c r="P93" s="25"/>
      <c r="Q93" s="25"/>
      <c r="T93" s="22">
        <v>0</v>
      </c>
      <c r="U93" s="74">
        <f t="shared" si="29"/>
        <v>-2280</v>
      </c>
      <c r="V93" s="70">
        <f t="shared" si="30"/>
        <v>-2280</v>
      </c>
      <c r="W93" s="70"/>
      <c r="X93" s="70">
        <f t="shared" si="31"/>
        <v>2506.277801091062</v>
      </c>
      <c r="Y93" s="70">
        <f t="shared" si="32"/>
        <v>226.27780109106197</v>
      </c>
      <c r="Z93" s="70">
        <f t="shared" si="33"/>
        <v>226</v>
      </c>
      <c r="AA93" s="24">
        <f t="shared" si="34"/>
        <v>226</v>
      </c>
      <c r="AB93" s="67">
        <f t="shared" si="35"/>
        <v>2506</v>
      </c>
    </row>
    <row r="94" spans="1:28" ht="15" customHeight="1" x14ac:dyDescent="0.25">
      <c r="A94" s="25">
        <v>2594</v>
      </c>
      <c r="B94" s="25">
        <v>2280</v>
      </c>
      <c r="C94" s="68">
        <v>1.1000000000000001</v>
      </c>
      <c r="D94" s="68">
        <v>270.20999999999998</v>
      </c>
      <c r="E94" s="68">
        <v>212.58</v>
      </c>
      <c r="F94" s="68">
        <v>0</v>
      </c>
      <c r="G94" s="68">
        <f t="shared" ref="G94:G125" si="39">($A$93-A94)/(ROW(A94)-ROW($A$93))</f>
        <v>1073</v>
      </c>
      <c r="H94" s="68">
        <v>0</v>
      </c>
      <c r="I94" s="68">
        <f t="shared" ref="I94:I125" si="40">($A$93-B94)/(ROW(B94)-ROW($A$93))</f>
        <v>1387</v>
      </c>
      <c r="J94" s="72">
        <f t="shared" si="36"/>
        <v>1</v>
      </c>
      <c r="K94" s="72">
        <f t="shared" si="37"/>
        <v>1</v>
      </c>
      <c r="L94" s="72">
        <f t="shared" si="38"/>
        <v>1</v>
      </c>
      <c r="M94" s="72">
        <f t="shared" ca="1" si="28"/>
        <v>0</v>
      </c>
      <c r="N94" s="25"/>
      <c r="O94" s="25"/>
      <c r="P94" s="25"/>
      <c r="Q94" s="25"/>
      <c r="T94" s="22">
        <v>0</v>
      </c>
      <c r="U94" s="74">
        <f t="shared" si="29"/>
        <v>-2280</v>
      </c>
      <c r="V94" s="70">
        <f t="shared" si="30"/>
        <v>-2280</v>
      </c>
      <c r="W94" s="70"/>
      <c r="X94" s="70">
        <f t="shared" si="31"/>
        <v>2506.277801091062</v>
      </c>
      <c r="Y94" s="70">
        <f t="shared" si="32"/>
        <v>226.27780109106197</v>
      </c>
      <c r="Z94" s="70">
        <f t="shared" si="33"/>
        <v>226</v>
      </c>
      <c r="AA94" s="24">
        <f t="shared" si="34"/>
        <v>226</v>
      </c>
      <c r="AB94" s="67">
        <f t="shared" si="35"/>
        <v>2506</v>
      </c>
    </row>
    <row r="95" spans="1:28" ht="15" customHeight="1" x14ac:dyDescent="0.25">
      <c r="A95" s="25">
        <v>3147</v>
      </c>
      <c r="B95" s="25">
        <v>2280</v>
      </c>
      <c r="C95" s="68">
        <v>1.7</v>
      </c>
      <c r="D95" s="68">
        <v>270.3</v>
      </c>
      <c r="E95" s="68">
        <v>212.58</v>
      </c>
      <c r="F95" s="68">
        <v>0</v>
      </c>
      <c r="G95" s="68">
        <f t="shared" si="39"/>
        <v>260</v>
      </c>
      <c r="H95" s="68">
        <v>0</v>
      </c>
      <c r="I95" s="68">
        <f t="shared" si="40"/>
        <v>693.5</v>
      </c>
      <c r="J95" s="72">
        <f t="shared" si="36"/>
        <v>1</v>
      </c>
      <c r="K95" s="72">
        <f t="shared" si="37"/>
        <v>1</v>
      </c>
      <c r="L95" s="72">
        <f t="shared" si="38"/>
        <v>1</v>
      </c>
      <c r="M95" s="72">
        <f t="shared" ca="1" si="28"/>
        <v>0</v>
      </c>
      <c r="N95" s="25"/>
      <c r="O95" s="25"/>
      <c r="P95" s="25"/>
      <c r="Q95" s="25"/>
      <c r="T95" s="22">
        <v>0</v>
      </c>
      <c r="U95" s="74">
        <f t="shared" si="29"/>
        <v>-2280</v>
      </c>
      <c r="V95" s="70">
        <f t="shared" si="30"/>
        <v>-2280</v>
      </c>
      <c r="W95" s="70"/>
      <c r="X95" s="70">
        <f t="shared" si="31"/>
        <v>2506.277801091062</v>
      </c>
      <c r="Y95" s="70">
        <f t="shared" si="32"/>
        <v>226.27780109106197</v>
      </c>
      <c r="Z95" s="70">
        <f t="shared" si="33"/>
        <v>226</v>
      </c>
      <c r="AA95" s="24">
        <f t="shared" si="34"/>
        <v>226</v>
      </c>
      <c r="AB95" s="67">
        <f t="shared" si="35"/>
        <v>2506</v>
      </c>
    </row>
    <row r="96" spans="1:28" ht="15" customHeight="1" x14ac:dyDescent="0.25">
      <c r="A96" s="25">
        <v>2922</v>
      </c>
      <c r="B96" s="25">
        <v>2280</v>
      </c>
      <c r="C96" s="68">
        <v>2</v>
      </c>
      <c r="D96" s="68">
        <v>270.37</v>
      </c>
      <c r="E96" s="68">
        <v>212.58</v>
      </c>
      <c r="F96" s="68">
        <v>0</v>
      </c>
      <c r="G96" s="68">
        <f t="shared" si="39"/>
        <v>248.33333333333334</v>
      </c>
      <c r="H96" s="68">
        <v>0</v>
      </c>
      <c r="I96" s="68">
        <f t="shared" si="40"/>
        <v>462.33333333333331</v>
      </c>
      <c r="J96" s="72">
        <f t="shared" si="36"/>
        <v>1</v>
      </c>
      <c r="K96" s="72">
        <f t="shared" si="37"/>
        <v>1</v>
      </c>
      <c r="L96" s="72">
        <f t="shared" si="38"/>
        <v>1</v>
      </c>
      <c r="M96" s="72">
        <f t="shared" ca="1" si="28"/>
        <v>0</v>
      </c>
      <c r="N96" s="25"/>
      <c r="O96" s="25"/>
      <c r="P96" s="25"/>
      <c r="Q96" s="25"/>
      <c r="T96" s="22">
        <v>0</v>
      </c>
      <c r="U96" s="74">
        <f t="shared" si="29"/>
        <v>-2280</v>
      </c>
      <c r="V96" s="70">
        <f t="shared" si="30"/>
        <v>-2280</v>
      </c>
      <c r="W96" s="70"/>
      <c r="X96" s="70">
        <f t="shared" si="31"/>
        <v>2506.277801091062</v>
      </c>
      <c r="Y96" s="70">
        <f t="shared" si="32"/>
        <v>226.27780109106197</v>
      </c>
      <c r="Z96" s="70">
        <f t="shared" si="33"/>
        <v>226</v>
      </c>
      <c r="AA96" s="24">
        <f t="shared" si="34"/>
        <v>226</v>
      </c>
      <c r="AB96" s="67">
        <f t="shared" si="35"/>
        <v>2506</v>
      </c>
    </row>
    <row r="97" spans="1:28" ht="15" customHeight="1" x14ac:dyDescent="0.25">
      <c r="A97" s="25">
        <v>2153</v>
      </c>
      <c r="B97" s="25">
        <v>2280</v>
      </c>
      <c r="C97" s="68">
        <v>1.6</v>
      </c>
      <c r="D97" s="68">
        <v>270.36</v>
      </c>
      <c r="E97" s="68">
        <v>212.58</v>
      </c>
      <c r="F97" s="68">
        <v>0</v>
      </c>
      <c r="G97" s="68">
        <f t="shared" si="39"/>
        <v>378.5</v>
      </c>
      <c r="H97" s="68">
        <v>0</v>
      </c>
      <c r="I97" s="68">
        <f t="shared" si="40"/>
        <v>346.75</v>
      </c>
      <c r="J97" s="72">
        <f t="shared" si="36"/>
        <v>1</v>
      </c>
      <c r="K97" s="72">
        <f t="shared" si="37"/>
        <v>1</v>
      </c>
      <c r="L97" s="72">
        <f t="shared" si="38"/>
        <v>1</v>
      </c>
      <c r="M97" s="72">
        <f t="shared" ca="1" si="28"/>
        <v>0</v>
      </c>
      <c r="N97" s="25"/>
      <c r="O97" s="25"/>
      <c r="P97" s="25"/>
      <c r="Q97" s="25"/>
      <c r="T97" s="22">
        <v>0</v>
      </c>
      <c r="U97" s="74">
        <f t="shared" si="29"/>
        <v>-2280</v>
      </c>
      <c r="V97" s="70">
        <f t="shared" si="30"/>
        <v>-2280</v>
      </c>
      <c r="W97" s="70"/>
      <c r="X97" s="70">
        <f t="shared" si="31"/>
        <v>2506.277801091062</v>
      </c>
      <c r="Y97" s="70">
        <f t="shared" si="32"/>
        <v>226.27780109106197</v>
      </c>
      <c r="Z97" s="70">
        <f t="shared" si="33"/>
        <v>226</v>
      </c>
      <c r="AA97" s="24">
        <f t="shared" si="34"/>
        <v>226</v>
      </c>
      <c r="AB97" s="67">
        <f t="shared" si="35"/>
        <v>2506</v>
      </c>
    </row>
    <row r="98" spans="1:28" ht="15" customHeight="1" x14ac:dyDescent="0.25">
      <c r="A98" s="25">
        <v>2033</v>
      </c>
      <c r="B98" s="25">
        <v>2280</v>
      </c>
      <c r="C98" s="68">
        <v>2.1</v>
      </c>
      <c r="D98" s="68">
        <v>270.33</v>
      </c>
      <c r="E98" s="68">
        <v>212.58</v>
      </c>
      <c r="F98" s="68">
        <v>0</v>
      </c>
      <c r="G98" s="68">
        <f t="shared" si="39"/>
        <v>326.8</v>
      </c>
      <c r="H98" s="68">
        <v>0</v>
      </c>
      <c r="I98" s="68">
        <f t="shared" si="40"/>
        <v>277.39999999999998</v>
      </c>
      <c r="J98" s="72">
        <f t="shared" si="36"/>
        <v>1</v>
      </c>
      <c r="K98" s="72">
        <f t="shared" si="37"/>
        <v>1</v>
      </c>
      <c r="L98" s="72">
        <f t="shared" si="38"/>
        <v>1</v>
      </c>
      <c r="M98" s="72">
        <f t="shared" ref="M98:M129" ca="1" si="41">IF(RAND()&lt;0.5,0,1)</f>
        <v>1</v>
      </c>
      <c r="N98" s="25"/>
      <c r="O98" s="25"/>
      <c r="P98" s="25"/>
      <c r="Q98" s="25"/>
      <c r="T98" s="22">
        <v>0</v>
      </c>
      <c r="U98" s="74">
        <f t="shared" ref="U98:U129" si="42">T98-B98</f>
        <v>-2280</v>
      </c>
      <c r="V98" s="70">
        <f t="shared" ref="V98:V129" si="43">ROUND(U98,0)</f>
        <v>-2280</v>
      </c>
      <c r="W98" s="70"/>
      <c r="X98" s="70">
        <f t="shared" ref="X98:X129" si="44">B98/$W$2*$W$3</f>
        <v>2506.277801091062</v>
      </c>
      <c r="Y98" s="70">
        <f t="shared" ref="Y98:Y129" si="45">X98-B98</f>
        <v>226.27780109106197</v>
      </c>
      <c r="Z98" s="70">
        <f t="shared" ref="Z98:Z129" si="46">ROUND(Y98,0)</f>
        <v>226</v>
      </c>
      <c r="AA98" s="24">
        <f t="shared" ref="AA98:AA129" si="47">IF(V98&gt;=0,V98,Z98)</f>
        <v>226</v>
      </c>
      <c r="AB98" s="67">
        <f t="shared" ref="AB98:AB129" si="48">B98+AA98</f>
        <v>2506</v>
      </c>
    </row>
    <row r="99" spans="1:28" ht="15" customHeight="1" x14ac:dyDescent="0.25">
      <c r="A99" s="25">
        <v>2861</v>
      </c>
      <c r="B99" s="25">
        <v>2280</v>
      </c>
      <c r="C99" s="68">
        <v>3.3</v>
      </c>
      <c r="D99" s="68">
        <v>270.39</v>
      </c>
      <c r="E99" s="68">
        <v>212.58</v>
      </c>
      <c r="F99" s="68">
        <v>0</v>
      </c>
      <c r="G99" s="68">
        <f t="shared" si="39"/>
        <v>134.33333333333334</v>
      </c>
      <c r="H99" s="68">
        <v>0</v>
      </c>
      <c r="I99" s="68">
        <f t="shared" si="40"/>
        <v>231.16666666666666</v>
      </c>
      <c r="J99" s="72">
        <f t="shared" ref="J99:J130" si="49">IF(ABS(B99-B98)&lt;=50,1,0)</f>
        <v>1</v>
      </c>
      <c r="K99" s="72">
        <f t="shared" ref="K99:K130" si="50">IF(ABS((B99-B98))&lt;=50,1,IF((B99-B98)*($B$4-$B$2)&gt;=0,1,-1))</f>
        <v>1</v>
      </c>
      <c r="L99" s="72">
        <f t="shared" si="38"/>
        <v>1</v>
      </c>
      <c r="M99" s="72">
        <f t="shared" ca="1" si="41"/>
        <v>1</v>
      </c>
      <c r="N99" s="25"/>
      <c r="O99" s="25"/>
      <c r="P99" s="25"/>
      <c r="Q99" s="25"/>
      <c r="T99" s="22">
        <v>0</v>
      </c>
      <c r="U99" s="74">
        <f t="shared" si="42"/>
        <v>-2280</v>
      </c>
      <c r="V99" s="70">
        <f t="shared" si="43"/>
        <v>-2280</v>
      </c>
      <c r="W99" s="70"/>
      <c r="X99" s="70">
        <f t="shared" si="44"/>
        <v>2506.277801091062</v>
      </c>
      <c r="Y99" s="70">
        <f t="shared" si="45"/>
        <v>226.27780109106197</v>
      </c>
      <c r="Z99" s="70">
        <f t="shared" si="46"/>
        <v>226</v>
      </c>
      <c r="AA99" s="24">
        <f t="shared" si="47"/>
        <v>226</v>
      </c>
      <c r="AB99" s="67">
        <f t="shared" si="48"/>
        <v>2506</v>
      </c>
    </row>
    <row r="100" spans="1:28" ht="15" customHeight="1" x14ac:dyDescent="0.25">
      <c r="A100" s="25">
        <v>2318</v>
      </c>
      <c r="B100" s="25">
        <v>2120</v>
      </c>
      <c r="C100" s="68">
        <v>7.5</v>
      </c>
      <c r="D100" s="68">
        <v>270.42</v>
      </c>
      <c r="E100" s="68">
        <v>212.55</v>
      </c>
      <c r="F100" s="68">
        <v>0</v>
      </c>
      <c r="G100" s="68">
        <f t="shared" si="39"/>
        <v>192.71428571428572</v>
      </c>
      <c r="H100" s="68">
        <v>0</v>
      </c>
      <c r="I100" s="68">
        <f t="shared" si="40"/>
        <v>221</v>
      </c>
      <c r="J100" s="72">
        <f t="shared" si="49"/>
        <v>0</v>
      </c>
      <c r="K100" s="72">
        <f t="shared" si="50"/>
        <v>1</v>
      </c>
      <c r="L100" s="72">
        <f t="shared" si="38"/>
        <v>1</v>
      </c>
      <c r="M100" s="72">
        <f t="shared" ca="1" si="41"/>
        <v>0</v>
      </c>
      <c r="N100" s="25"/>
      <c r="O100" s="25"/>
      <c r="P100" s="25"/>
      <c r="Q100" s="25"/>
      <c r="T100" s="22">
        <v>0</v>
      </c>
      <c r="U100" s="74">
        <f t="shared" si="42"/>
        <v>-2120</v>
      </c>
      <c r="V100" s="70">
        <f t="shared" si="43"/>
        <v>-2120</v>
      </c>
      <c r="W100" s="70"/>
      <c r="X100" s="70">
        <f t="shared" si="44"/>
        <v>2330.3986571548471</v>
      </c>
      <c r="Y100" s="70">
        <f t="shared" si="45"/>
        <v>210.39865715484711</v>
      </c>
      <c r="Z100" s="70">
        <f t="shared" si="46"/>
        <v>210</v>
      </c>
      <c r="AA100" s="24">
        <f t="shared" si="47"/>
        <v>210</v>
      </c>
      <c r="AB100" s="67">
        <f t="shared" si="48"/>
        <v>2330</v>
      </c>
    </row>
    <row r="101" spans="1:28" ht="15" customHeight="1" x14ac:dyDescent="0.25">
      <c r="A101" s="25">
        <v>1889</v>
      </c>
      <c r="B101" s="25">
        <v>2120</v>
      </c>
      <c r="C101" s="68">
        <v>2.8</v>
      </c>
      <c r="D101" s="68">
        <v>270.39</v>
      </c>
      <c r="E101" s="68">
        <v>212.55</v>
      </c>
      <c r="F101" s="68">
        <v>0</v>
      </c>
      <c r="G101" s="68">
        <f t="shared" si="39"/>
        <v>222.25</v>
      </c>
      <c r="H101" s="68">
        <v>0</v>
      </c>
      <c r="I101" s="68">
        <f t="shared" si="40"/>
        <v>193.375</v>
      </c>
      <c r="J101" s="72">
        <f t="shared" si="49"/>
        <v>1</v>
      </c>
      <c r="K101" s="72">
        <f t="shared" si="50"/>
        <v>1</v>
      </c>
      <c r="L101" s="72">
        <f t="shared" si="38"/>
        <v>1</v>
      </c>
      <c r="M101" s="72">
        <f t="shared" ca="1" si="41"/>
        <v>1</v>
      </c>
      <c r="N101" s="25"/>
      <c r="O101" s="25"/>
      <c r="P101" s="25"/>
      <c r="Q101" s="25"/>
      <c r="T101" s="22">
        <v>0</v>
      </c>
      <c r="U101" s="74">
        <f t="shared" si="42"/>
        <v>-2120</v>
      </c>
      <c r="V101" s="70">
        <f t="shared" si="43"/>
        <v>-2120</v>
      </c>
      <c r="W101" s="70"/>
      <c r="X101" s="70">
        <f t="shared" si="44"/>
        <v>2330.3986571548471</v>
      </c>
      <c r="Y101" s="70">
        <f t="shared" si="45"/>
        <v>210.39865715484711</v>
      </c>
      <c r="Z101" s="70">
        <f t="shared" si="46"/>
        <v>210</v>
      </c>
      <c r="AA101" s="24">
        <f t="shared" si="47"/>
        <v>210</v>
      </c>
      <c r="AB101" s="67">
        <f t="shared" si="48"/>
        <v>2330</v>
      </c>
    </row>
    <row r="102" spans="1:28" ht="15" customHeight="1" x14ac:dyDescent="0.25">
      <c r="A102" s="25">
        <v>2483</v>
      </c>
      <c r="B102" s="25">
        <v>2120</v>
      </c>
      <c r="C102" s="68">
        <v>0.4</v>
      </c>
      <c r="D102" s="68">
        <v>270.43</v>
      </c>
      <c r="E102" s="68">
        <v>212.55</v>
      </c>
      <c r="F102" s="68">
        <v>0</v>
      </c>
      <c r="G102" s="68">
        <f t="shared" si="39"/>
        <v>131.55555555555554</v>
      </c>
      <c r="H102" s="68">
        <v>0</v>
      </c>
      <c r="I102" s="68">
        <f t="shared" si="40"/>
        <v>171.88888888888889</v>
      </c>
      <c r="J102" s="72">
        <f t="shared" si="49"/>
        <v>1</v>
      </c>
      <c r="K102" s="72">
        <f t="shared" si="50"/>
        <v>1</v>
      </c>
      <c r="L102" s="72">
        <f t="shared" si="38"/>
        <v>1</v>
      </c>
      <c r="M102" s="72">
        <f t="shared" ca="1" si="41"/>
        <v>0</v>
      </c>
      <c r="N102" s="25"/>
      <c r="O102" s="25"/>
      <c r="P102" s="25"/>
      <c r="Q102" s="25"/>
      <c r="T102" s="22">
        <v>0</v>
      </c>
      <c r="U102" s="74">
        <f t="shared" si="42"/>
        <v>-2120</v>
      </c>
      <c r="V102" s="70">
        <f t="shared" si="43"/>
        <v>-2120</v>
      </c>
      <c r="W102" s="70"/>
      <c r="X102" s="70">
        <f t="shared" si="44"/>
        <v>2330.3986571548471</v>
      </c>
      <c r="Y102" s="70">
        <f t="shared" si="45"/>
        <v>210.39865715484711</v>
      </c>
      <c r="Z102" s="70">
        <f t="shared" si="46"/>
        <v>210</v>
      </c>
      <c r="AA102" s="24">
        <f t="shared" si="47"/>
        <v>210</v>
      </c>
      <c r="AB102" s="67">
        <f t="shared" si="48"/>
        <v>2330</v>
      </c>
    </row>
    <row r="103" spans="1:28" ht="15" customHeight="1" x14ac:dyDescent="0.25">
      <c r="A103" s="25">
        <v>2164</v>
      </c>
      <c r="B103" s="25">
        <v>2120</v>
      </c>
      <c r="C103" s="68">
        <v>0.7</v>
      </c>
      <c r="D103" s="68">
        <v>270.44</v>
      </c>
      <c r="E103" s="68">
        <v>212.55</v>
      </c>
      <c r="F103" s="68">
        <v>0</v>
      </c>
      <c r="G103" s="68">
        <f t="shared" si="39"/>
        <v>150.30000000000001</v>
      </c>
      <c r="H103" s="68">
        <v>0</v>
      </c>
      <c r="I103" s="68">
        <f t="shared" si="40"/>
        <v>154.69999999999999</v>
      </c>
      <c r="J103" s="72">
        <f t="shared" si="49"/>
        <v>1</v>
      </c>
      <c r="K103" s="72">
        <f t="shared" si="50"/>
        <v>1</v>
      </c>
      <c r="L103" s="72">
        <f t="shared" ref="L103:L134" si="51">IF(OR(COUNTIF(K99:K103,1)=5,COUNTIF(K99:K103,-1)=5),1,0)</f>
        <v>1</v>
      </c>
      <c r="M103" s="72">
        <f t="shared" ca="1" si="41"/>
        <v>1</v>
      </c>
      <c r="N103" s="25"/>
      <c r="O103" s="25"/>
      <c r="P103" s="25"/>
      <c r="Q103" s="25"/>
      <c r="T103" s="22">
        <v>0</v>
      </c>
      <c r="U103" s="74">
        <f t="shared" si="42"/>
        <v>-2120</v>
      </c>
      <c r="V103" s="70">
        <f t="shared" si="43"/>
        <v>-2120</v>
      </c>
      <c r="W103" s="70"/>
      <c r="X103" s="70">
        <f t="shared" si="44"/>
        <v>2330.3986571548471</v>
      </c>
      <c r="Y103" s="70">
        <f t="shared" si="45"/>
        <v>210.39865715484711</v>
      </c>
      <c r="Z103" s="70">
        <f t="shared" si="46"/>
        <v>210</v>
      </c>
      <c r="AA103" s="24">
        <f t="shared" si="47"/>
        <v>210</v>
      </c>
      <c r="AB103" s="67">
        <f t="shared" si="48"/>
        <v>2330</v>
      </c>
    </row>
    <row r="104" spans="1:28" ht="15" customHeight="1" x14ac:dyDescent="0.25">
      <c r="A104" s="25">
        <v>2158</v>
      </c>
      <c r="B104" s="25">
        <v>1960</v>
      </c>
      <c r="C104" s="68">
        <v>1.3</v>
      </c>
      <c r="D104" s="68">
        <v>270.45999999999998</v>
      </c>
      <c r="E104" s="68">
        <v>212.53</v>
      </c>
      <c r="F104" s="68">
        <v>0</v>
      </c>
      <c r="G104" s="68">
        <f t="shared" si="39"/>
        <v>137.18181818181819</v>
      </c>
      <c r="H104" s="68">
        <v>0</v>
      </c>
      <c r="I104" s="68">
        <f t="shared" si="40"/>
        <v>155.18181818181819</v>
      </c>
      <c r="J104" s="72">
        <f t="shared" si="49"/>
        <v>0</v>
      </c>
      <c r="K104" s="72">
        <f t="shared" si="50"/>
        <v>1</v>
      </c>
      <c r="L104" s="72">
        <f t="shared" si="51"/>
        <v>1</v>
      </c>
      <c r="M104" s="72">
        <f t="shared" ca="1" si="41"/>
        <v>0</v>
      </c>
      <c r="N104" s="25"/>
      <c r="O104" s="25"/>
      <c r="P104" s="25"/>
      <c r="Q104" s="25"/>
      <c r="T104" s="22">
        <v>0</v>
      </c>
      <c r="U104" s="74">
        <f t="shared" si="42"/>
        <v>-1960</v>
      </c>
      <c r="V104" s="70">
        <f t="shared" si="43"/>
        <v>-1960</v>
      </c>
      <c r="W104" s="70"/>
      <c r="X104" s="70">
        <f t="shared" si="44"/>
        <v>2154.5195132186318</v>
      </c>
      <c r="Y104" s="70">
        <f t="shared" si="45"/>
        <v>194.5195132186318</v>
      </c>
      <c r="Z104" s="70">
        <f t="shared" si="46"/>
        <v>195</v>
      </c>
      <c r="AA104" s="24">
        <f t="shared" si="47"/>
        <v>195</v>
      </c>
      <c r="AB104" s="67">
        <f t="shared" si="48"/>
        <v>2155</v>
      </c>
    </row>
    <row r="105" spans="1:28" ht="15" customHeight="1" x14ac:dyDescent="0.25">
      <c r="A105" s="25">
        <v>2073</v>
      </c>
      <c r="B105" s="25">
        <v>1960</v>
      </c>
      <c r="C105" s="68">
        <v>0.6</v>
      </c>
      <c r="D105" s="68">
        <v>270.47000000000003</v>
      </c>
      <c r="E105" s="68">
        <v>212.53</v>
      </c>
      <c r="F105" s="68">
        <v>0</v>
      </c>
      <c r="G105" s="68">
        <f t="shared" si="39"/>
        <v>132.83333333333334</v>
      </c>
      <c r="H105" s="68">
        <v>0</v>
      </c>
      <c r="I105" s="68">
        <f t="shared" si="40"/>
        <v>142.25</v>
      </c>
      <c r="J105" s="72">
        <f t="shared" si="49"/>
        <v>1</v>
      </c>
      <c r="K105" s="72">
        <f t="shared" si="50"/>
        <v>1</v>
      </c>
      <c r="L105" s="72">
        <f t="shared" si="51"/>
        <v>1</v>
      </c>
      <c r="M105" s="72">
        <f t="shared" ca="1" si="41"/>
        <v>1</v>
      </c>
      <c r="N105" s="25"/>
      <c r="O105" s="25"/>
      <c r="P105" s="25"/>
      <c r="Q105" s="25"/>
      <c r="T105" s="22">
        <v>0</v>
      </c>
      <c r="U105" s="74">
        <f t="shared" si="42"/>
        <v>-1960</v>
      </c>
      <c r="V105" s="70">
        <f t="shared" si="43"/>
        <v>-1960</v>
      </c>
      <c r="W105" s="70"/>
      <c r="X105" s="70">
        <f t="shared" si="44"/>
        <v>2154.5195132186318</v>
      </c>
      <c r="Y105" s="70">
        <f t="shared" si="45"/>
        <v>194.5195132186318</v>
      </c>
      <c r="Z105" s="70">
        <f t="shared" si="46"/>
        <v>195</v>
      </c>
      <c r="AA105" s="24">
        <f t="shared" si="47"/>
        <v>195</v>
      </c>
      <c r="AB105" s="67">
        <f t="shared" si="48"/>
        <v>2155</v>
      </c>
    </row>
    <row r="106" spans="1:28" ht="15" customHeight="1" x14ac:dyDescent="0.25">
      <c r="A106" s="25">
        <v>2142</v>
      </c>
      <c r="B106" s="25">
        <v>1960</v>
      </c>
      <c r="C106" s="68">
        <v>0.9</v>
      </c>
      <c r="D106" s="68">
        <v>270.49</v>
      </c>
      <c r="E106" s="68">
        <v>212.53</v>
      </c>
      <c r="F106" s="68">
        <v>0</v>
      </c>
      <c r="G106" s="68">
        <f t="shared" si="39"/>
        <v>117.30769230769231</v>
      </c>
      <c r="H106" s="68">
        <v>0</v>
      </c>
      <c r="I106" s="68">
        <f t="shared" si="40"/>
        <v>131.30769230769232</v>
      </c>
      <c r="J106" s="72">
        <f t="shared" si="49"/>
        <v>1</v>
      </c>
      <c r="K106" s="72">
        <f t="shared" si="50"/>
        <v>1</v>
      </c>
      <c r="L106" s="72">
        <f t="shared" si="51"/>
        <v>1</v>
      </c>
      <c r="M106" s="72">
        <f t="shared" ca="1" si="41"/>
        <v>0</v>
      </c>
      <c r="N106" s="25"/>
      <c r="O106" s="25"/>
      <c r="P106" s="25"/>
      <c r="Q106" s="25"/>
      <c r="T106" s="22">
        <v>0</v>
      </c>
      <c r="U106" s="74">
        <f t="shared" si="42"/>
        <v>-1960</v>
      </c>
      <c r="V106" s="70">
        <f t="shared" si="43"/>
        <v>-1960</v>
      </c>
      <c r="W106" s="70"/>
      <c r="X106" s="70">
        <f t="shared" si="44"/>
        <v>2154.5195132186318</v>
      </c>
      <c r="Y106" s="70">
        <f t="shared" si="45"/>
        <v>194.5195132186318</v>
      </c>
      <c r="Z106" s="70">
        <f t="shared" si="46"/>
        <v>195</v>
      </c>
      <c r="AA106" s="24">
        <f t="shared" si="47"/>
        <v>195</v>
      </c>
      <c r="AB106" s="67">
        <f t="shared" si="48"/>
        <v>2155</v>
      </c>
    </row>
    <row r="107" spans="1:28" ht="15" customHeight="1" x14ac:dyDescent="0.25">
      <c r="A107" s="25">
        <v>1822</v>
      </c>
      <c r="B107" s="25">
        <v>1960</v>
      </c>
      <c r="C107" s="68">
        <v>0.4</v>
      </c>
      <c r="D107" s="68">
        <v>270.47000000000003</v>
      </c>
      <c r="E107" s="68">
        <v>212.53</v>
      </c>
      <c r="F107" s="68">
        <v>0</v>
      </c>
      <c r="G107" s="68">
        <f t="shared" si="39"/>
        <v>131.78571428571428</v>
      </c>
      <c r="H107" s="68">
        <v>0</v>
      </c>
      <c r="I107" s="68">
        <f t="shared" si="40"/>
        <v>121.92857142857143</v>
      </c>
      <c r="J107" s="72">
        <f t="shared" si="49"/>
        <v>1</v>
      </c>
      <c r="K107" s="72">
        <f t="shared" si="50"/>
        <v>1</v>
      </c>
      <c r="L107" s="72">
        <f t="shared" si="51"/>
        <v>1</v>
      </c>
      <c r="M107" s="72">
        <f t="shared" ca="1" si="41"/>
        <v>0</v>
      </c>
      <c r="N107" s="25"/>
      <c r="O107" s="25"/>
      <c r="P107" s="25"/>
      <c r="Q107" s="25"/>
      <c r="T107" s="22">
        <v>0</v>
      </c>
      <c r="U107" s="74">
        <f t="shared" si="42"/>
        <v>-1960</v>
      </c>
      <c r="V107" s="70">
        <f t="shared" si="43"/>
        <v>-1960</v>
      </c>
      <c r="W107" s="70"/>
      <c r="X107" s="70">
        <f t="shared" si="44"/>
        <v>2154.5195132186318</v>
      </c>
      <c r="Y107" s="70">
        <f t="shared" si="45"/>
        <v>194.5195132186318</v>
      </c>
      <c r="Z107" s="70">
        <f t="shared" si="46"/>
        <v>195</v>
      </c>
      <c r="AA107" s="24">
        <f t="shared" si="47"/>
        <v>195</v>
      </c>
      <c r="AB107" s="67">
        <f t="shared" si="48"/>
        <v>2155</v>
      </c>
    </row>
    <row r="108" spans="1:28" ht="15" customHeight="1" x14ac:dyDescent="0.25">
      <c r="A108" s="25">
        <v>1963</v>
      </c>
      <c r="B108" s="25">
        <v>1810</v>
      </c>
      <c r="C108" s="68">
        <v>0.2</v>
      </c>
      <c r="D108" s="68">
        <v>270.49</v>
      </c>
      <c r="E108" s="68">
        <v>212.5</v>
      </c>
      <c r="F108" s="68">
        <v>0</v>
      </c>
      <c r="G108" s="68">
        <f t="shared" si="39"/>
        <v>113.6</v>
      </c>
      <c r="H108" s="68">
        <v>0</v>
      </c>
      <c r="I108" s="68">
        <f t="shared" si="40"/>
        <v>123.8</v>
      </c>
      <c r="J108" s="72">
        <f t="shared" si="49"/>
        <v>0</v>
      </c>
      <c r="K108" s="72">
        <f t="shared" si="50"/>
        <v>1</v>
      </c>
      <c r="L108" s="72">
        <f t="shared" si="51"/>
        <v>1</v>
      </c>
      <c r="M108" s="72">
        <f t="shared" ca="1" si="41"/>
        <v>0</v>
      </c>
      <c r="N108" s="25"/>
      <c r="O108" s="25"/>
      <c r="P108" s="25"/>
      <c r="Q108" s="25"/>
      <c r="T108" s="22">
        <v>0</v>
      </c>
      <c r="U108" s="74">
        <f t="shared" si="42"/>
        <v>-1810</v>
      </c>
      <c r="V108" s="70">
        <f t="shared" si="43"/>
        <v>-1810</v>
      </c>
      <c r="W108" s="70"/>
      <c r="X108" s="70">
        <f t="shared" si="44"/>
        <v>1989.6328157784305</v>
      </c>
      <c r="Y108" s="70">
        <f t="shared" si="45"/>
        <v>179.63281577843054</v>
      </c>
      <c r="Z108" s="70">
        <f t="shared" si="46"/>
        <v>180</v>
      </c>
      <c r="AA108" s="24">
        <f t="shared" si="47"/>
        <v>180</v>
      </c>
      <c r="AB108" s="67">
        <f t="shared" si="48"/>
        <v>1990</v>
      </c>
    </row>
    <row r="109" spans="1:28" ht="15" customHeight="1" x14ac:dyDescent="0.25">
      <c r="A109" s="25">
        <v>1858</v>
      </c>
      <c r="B109" s="25">
        <v>1810</v>
      </c>
      <c r="C109" s="68">
        <v>0.4</v>
      </c>
      <c r="D109" s="68">
        <v>270.5</v>
      </c>
      <c r="E109" s="68">
        <v>212.5</v>
      </c>
      <c r="F109" s="68">
        <v>0</v>
      </c>
      <c r="G109" s="68">
        <f t="shared" si="39"/>
        <v>113.0625</v>
      </c>
      <c r="H109" s="68">
        <v>0</v>
      </c>
      <c r="I109" s="68">
        <f t="shared" si="40"/>
        <v>116.0625</v>
      </c>
      <c r="J109" s="72">
        <f t="shared" si="49"/>
        <v>1</v>
      </c>
      <c r="K109" s="72">
        <f t="shared" si="50"/>
        <v>1</v>
      </c>
      <c r="L109" s="72">
        <f t="shared" si="51"/>
        <v>1</v>
      </c>
      <c r="M109" s="72">
        <f t="shared" ca="1" si="41"/>
        <v>1</v>
      </c>
      <c r="N109" s="25"/>
      <c r="O109" s="25"/>
      <c r="P109" s="25"/>
      <c r="Q109" s="25"/>
      <c r="T109" s="22">
        <v>0</v>
      </c>
      <c r="U109" s="74">
        <f t="shared" si="42"/>
        <v>-1810</v>
      </c>
      <c r="V109" s="70">
        <f t="shared" si="43"/>
        <v>-1810</v>
      </c>
      <c r="W109" s="70"/>
      <c r="X109" s="70">
        <f t="shared" si="44"/>
        <v>1989.6328157784305</v>
      </c>
      <c r="Y109" s="70">
        <f t="shared" si="45"/>
        <v>179.63281577843054</v>
      </c>
      <c r="Z109" s="70">
        <f t="shared" si="46"/>
        <v>180</v>
      </c>
      <c r="AA109" s="24">
        <f t="shared" si="47"/>
        <v>180</v>
      </c>
      <c r="AB109" s="67">
        <f t="shared" si="48"/>
        <v>1990</v>
      </c>
    </row>
    <row r="110" spans="1:28" ht="15" customHeight="1" x14ac:dyDescent="0.25">
      <c r="A110" s="25">
        <v>1763</v>
      </c>
      <c r="B110" s="25">
        <v>1810</v>
      </c>
      <c r="C110" s="68">
        <v>0.9</v>
      </c>
      <c r="D110" s="68">
        <v>270.49</v>
      </c>
      <c r="E110" s="68">
        <v>212.5</v>
      </c>
      <c r="F110" s="68">
        <v>0</v>
      </c>
      <c r="G110" s="68">
        <f t="shared" si="39"/>
        <v>112</v>
      </c>
      <c r="H110" s="68">
        <v>0</v>
      </c>
      <c r="I110" s="68">
        <f t="shared" si="40"/>
        <v>109.23529411764706</v>
      </c>
      <c r="J110" s="72">
        <f t="shared" si="49"/>
        <v>1</v>
      </c>
      <c r="K110" s="72">
        <f t="shared" si="50"/>
        <v>1</v>
      </c>
      <c r="L110" s="72">
        <f t="shared" si="51"/>
        <v>1</v>
      </c>
      <c r="M110" s="72">
        <f t="shared" ca="1" si="41"/>
        <v>0</v>
      </c>
      <c r="N110" s="25"/>
      <c r="O110" s="25"/>
      <c r="P110" s="25"/>
      <c r="Q110" s="25"/>
      <c r="T110" s="22">
        <v>0</v>
      </c>
      <c r="U110" s="74">
        <f t="shared" si="42"/>
        <v>-1810</v>
      </c>
      <c r="V110" s="70">
        <f t="shared" si="43"/>
        <v>-1810</v>
      </c>
      <c r="W110" s="70"/>
      <c r="X110" s="70">
        <f t="shared" si="44"/>
        <v>1989.6328157784305</v>
      </c>
      <c r="Y110" s="70">
        <f t="shared" si="45"/>
        <v>179.63281577843054</v>
      </c>
      <c r="Z110" s="70">
        <f t="shared" si="46"/>
        <v>180</v>
      </c>
      <c r="AA110" s="24">
        <f t="shared" si="47"/>
        <v>180</v>
      </c>
      <c r="AB110" s="67">
        <f t="shared" si="48"/>
        <v>1990</v>
      </c>
    </row>
    <row r="111" spans="1:28" ht="15" customHeight="1" x14ac:dyDescent="0.25">
      <c r="A111" s="25">
        <v>1751</v>
      </c>
      <c r="B111" s="25">
        <v>1810</v>
      </c>
      <c r="C111" s="68">
        <v>1.1000000000000001</v>
      </c>
      <c r="D111" s="68">
        <v>270.48</v>
      </c>
      <c r="E111" s="68">
        <v>212.5</v>
      </c>
      <c r="F111" s="68">
        <v>0</v>
      </c>
      <c r="G111" s="68">
        <f t="shared" si="39"/>
        <v>106.44444444444444</v>
      </c>
      <c r="H111" s="68">
        <v>0</v>
      </c>
      <c r="I111" s="68">
        <f t="shared" si="40"/>
        <v>103.16666666666667</v>
      </c>
      <c r="J111" s="72">
        <f t="shared" si="49"/>
        <v>1</v>
      </c>
      <c r="K111" s="72">
        <f t="shared" si="50"/>
        <v>1</v>
      </c>
      <c r="L111" s="72">
        <f t="shared" si="51"/>
        <v>1</v>
      </c>
      <c r="M111" s="72">
        <f t="shared" ca="1" si="41"/>
        <v>0</v>
      </c>
      <c r="N111" s="25"/>
      <c r="O111" s="25"/>
      <c r="P111" s="25"/>
      <c r="Q111" s="25"/>
      <c r="T111" s="22">
        <v>0</v>
      </c>
      <c r="U111" s="74">
        <f t="shared" si="42"/>
        <v>-1810</v>
      </c>
      <c r="V111" s="70">
        <f t="shared" si="43"/>
        <v>-1810</v>
      </c>
      <c r="W111" s="70"/>
      <c r="X111" s="70">
        <f t="shared" si="44"/>
        <v>1989.6328157784305</v>
      </c>
      <c r="Y111" s="70">
        <f t="shared" si="45"/>
        <v>179.63281577843054</v>
      </c>
      <c r="Z111" s="70">
        <f t="shared" si="46"/>
        <v>180</v>
      </c>
      <c r="AA111" s="24">
        <f t="shared" si="47"/>
        <v>180</v>
      </c>
      <c r="AB111" s="67">
        <f t="shared" si="48"/>
        <v>1990</v>
      </c>
    </row>
    <row r="112" spans="1:28" ht="15" customHeight="1" x14ac:dyDescent="0.25">
      <c r="A112" s="25">
        <v>1254</v>
      </c>
      <c r="B112" s="25">
        <v>1650</v>
      </c>
      <c r="C112" s="68">
        <v>0.5</v>
      </c>
      <c r="D112" s="68">
        <v>270.44</v>
      </c>
      <c r="E112" s="68">
        <v>212.46</v>
      </c>
      <c r="F112" s="68">
        <v>0</v>
      </c>
      <c r="G112" s="68">
        <f t="shared" si="39"/>
        <v>127</v>
      </c>
      <c r="H112" s="68">
        <v>0</v>
      </c>
      <c r="I112" s="68">
        <f t="shared" si="40"/>
        <v>106.15789473684211</v>
      </c>
      <c r="J112" s="72">
        <f t="shared" si="49"/>
        <v>0</v>
      </c>
      <c r="K112" s="72">
        <f t="shared" si="50"/>
        <v>1</v>
      </c>
      <c r="L112" s="72">
        <f t="shared" si="51"/>
        <v>1</v>
      </c>
      <c r="M112" s="72">
        <f t="shared" ca="1" si="41"/>
        <v>1</v>
      </c>
      <c r="N112" s="25"/>
      <c r="O112" s="25"/>
      <c r="P112" s="25"/>
      <c r="Q112" s="25"/>
      <c r="T112" s="22">
        <v>0</v>
      </c>
      <c r="U112" s="74">
        <f t="shared" si="42"/>
        <v>-1650</v>
      </c>
      <c r="V112" s="70">
        <f t="shared" si="43"/>
        <v>-1650</v>
      </c>
      <c r="W112" s="70"/>
      <c r="X112" s="70">
        <f t="shared" si="44"/>
        <v>1813.7536718422157</v>
      </c>
      <c r="Y112" s="70">
        <f t="shared" si="45"/>
        <v>163.75367184221568</v>
      </c>
      <c r="Z112" s="70">
        <f t="shared" si="46"/>
        <v>164</v>
      </c>
      <c r="AA112" s="24">
        <f t="shared" si="47"/>
        <v>164</v>
      </c>
      <c r="AB112" s="67">
        <f t="shared" si="48"/>
        <v>1814</v>
      </c>
    </row>
    <row r="113" spans="1:28" ht="15" customHeight="1" x14ac:dyDescent="0.25">
      <c r="A113" s="25">
        <v>1400</v>
      </c>
      <c r="B113" s="25">
        <v>1650</v>
      </c>
      <c r="C113" s="68">
        <v>0.3</v>
      </c>
      <c r="D113" s="68">
        <v>270.41000000000003</v>
      </c>
      <c r="E113" s="68">
        <v>212.46</v>
      </c>
      <c r="F113" s="68">
        <v>0</v>
      </c>
      <c r="G113" s="68">
        <f t="shared" si="39"/>
        <v>113.35</v>
      </c>
      <c r="H113" s="68">
        <v>0</v>
      </c>
      <c r="I113" s="68">
        <f t="shared" si="40"/>
        <v>100.85</v>
      </c>
      <c r="J113" s="72">
        <f t="shared" si="49"/>
        <v>1</v>
      </c>
      <c r="K113" s="72">
        <f t="shared" si="50"/>
        <v>1</v>
      </c>
      <c r="L113" s="72">
        <f t="shared" si="51"/>
        <v>1</v>
      </c>
      <c r="M113" s="72">
        <f t="shared" ca="1" si="41"/>
        <v>0</v>
      </c>
      <c r="N113" s="25"/>
      <c r="O113" s="25"/>
      <c r="P113" s="25"/>
      <c r="Q113" s="25"/>
      <c r="T113" s="22">
        <v>0</v>
      </c>
      <c r="U113" s="74">
        <f t="shared" si="42"/>
        <v>-1650</v>
      </c>
      <c r="V113" s="70">
        <f t="shared" si="43"/>
        <v>-1650</v>
      </c>
      <c r="W113" s="70"/>
      <c r="X113" s="70">
        <f t="shared" si="44"/>
        <v>1813.7536718422157</v>
      </c>
      <c r="Y113" s="70">
        <f t="shared" si="45"/>
        <v>163.75367184221568</v>
      </c>
      <c r="Z113" s="70">
        <f t="shared" si="46"/>
        <v>164</v>
      </c>
      <c r="AA113" s="24">
        <f t="shared" si="47"/>
        <v>164</v>
      </c>
      <c r="AB113" s="67">
        <f t="shared" si="48"/>
        <v>1814</v>
      </c>
    </row>
    <row r="114" spans="1:28" ht="15" customHeight="1" x14ac:dyDescent="0.25">
      <c r="A114" s="25">
        <v>1838</v>
      </c>
      <c r="B114" s="25">
        <v>1650</v>
      </c>
      <c r="C114" s="68">
        <v>0.3</v>
      </c>
      <c r="D114" s="68">
        <v>270.43</v>
      </c>
      <c r="E114" s="68">
        <v>212.46</v>
      </c>
      <c r="F114" s="68">
        <v>0</v>
      </c>
      <c r="G114" s="68">
        <f t="shared" si="39"/>
        <v>87.095238095238102</v>
      </c>
      <c r="H114" s="68">
        <v>0</v>
      </c>
      <c r="I114" s="68">
        <f t="shared" si="40"/>
        <v>96.047619047619051</v>
      </c>
      <c r="J114" s="72">
        <f t="shared" si="49"/>
        <v>1</v>
      </c>
      <c r="K114" s="72">
        <f t="shared" si="50"/>
        <v>1</v>
      </c>
      <c r="L114" s="72">
        <f t="shared" si="51"/>
        <v>1</v>
      </c>
      <c r="M114" s="72">
        <f t="shared" ca="1" si="41"/>
        <v>1</v>
      </c>
      <c r="N114" s="25"/>
      <c r="O114" s="25"/>
      <c r="P114" s="25"/>
      <c r="Q114" s="25"/>
      <c r="T114" s="22">
        <v>0</v>
      </c>
      <c r="U114" s="74">
        <f t="shared" si="42"/>
        <v>-1650</v>
      </c>
      <c r="V114" s="70">
        <f t="shared" si="43"/>
        <v>-1650</v>
      </c>
      <c r="W114" s="70"/>
      <c r="X114" s="70">
        <f t="shared" si="44"/>
        <v>1813.7536718422157</v>
      </c>
      <c r="Y114" s="70">
        <f t="shared" si="45"/>
        <v>163.75367184221568</v>
      </c>
      <c r="Z114" s="70">
        <f t="shared" si="46"/>
        <v>164</v>
      </c>
      <c r="AA114" s="24">
        <f t="shared" si="47"/>
        <v>164</v>
      </c>
      <c r="AB114" s="67">
        <f t="shared" si="48"/>
        <v>1814</v>
      </c>
    </row>
    <row r="115" spans="1:28" ht="15" customHeight="1" x14ac:dyDescent="0.25">
      <c r="A115" s="25">
        <v>960</v>
      </c>
      <c r="B115" s="25">
        <v>1650</v>
      </c>
      <c r="C115" s="68">
        <v>0.3</v>
      </c>
      <c r="D115" s="68">
        <v>270.36</v>
      </c>
      <c r="E115" s="68">
        <v>212.46</v>
      </c>
      <c r="F115" s="68">
        <v>0</v>
      </c>
      <c r="G115" s="68">
        <f t="shared" si="39"/>
        <v>123.04545454545455</v>
      </c>
      <c r="H115" s="68">
        <v>0</v>
      </c>
      <c r="I115" s="68">
        <f t="shared" si="40"/>
        <v>91.681818181818187</v>
      </c>
      <c r="J115" s="72">
        <f t="shared" si="49"/>
        <v>1</v>
      </c>
      <c r="K115" s="72">
        <f t="shared" si="50"/>
        <v>1</v>
      </c>
      <c r="L115" s="72">
        <f t="shared" si="51"/>
        <v>1</v>
      </c>
      <c r="M115" s="72">
        <f t="shared" ca="1" si="41"/>
        <v>0</v>
      </c>
      <c r="N115" s="25"/>
      <c r="O115" s="25"/>
      <c r="P115" s="25"/>
      <c r="Q115" s="25"/>
      <c r="T115" s="22">
        <v>0</v>
      </c>
      <c r="U115" s="74">
        <f t="shared" si="42"/>
        <v>-1650</v>
      </c>
      <c r="V115" s="70">
        <f t="shared" si="43"/>
        <v>-1650</v>
      </c>
      <c r="W115" s="70"/>
      <c r="X115" s="70">
        <f t="shared" si="44"/>
        <v>1813.7536718422157</v>
      </c>
      <c r="Y115" s="70">
        <f t="shared" si="45"/>
        <v>163.75367184221568</v>
      </c>
      <c r="Z115" s="70">
        <f t="shared" si="46"/>
        <v>164</v>
      </c>
      <c r="AA115" s="24">
        <f t="shared" si="47"/>
        <v>164</v>
      </c>
      <c r="AB115" s="67">
        <f t="shared" si="48"/>
        <v>1814</v>
      </c>
    </row>
    <row r="116" spans="1:28" ht="15" customHeight="1" x14ac:dyDescent="0.25">
      <c r="A116" s="25">
        <v>1354</v>
      </c>
      <c r="B116" s="25">
        <v>1490</v>
      </c>
      <c r="C116" s="68">
        <v>0.3</v>
      </c>
      <c r="D116" s="68">
        <v>270.33999999999997</v>
      </c>
      <c r="E116" s="68">
        <v>212.41</v>
      </c>
      <c r="F116" s="68">
        <v>0</v>
      </c>
      <c r="G116" s="68">
        <f t="shared" si="39"/>
        <v>100.56521739130434</v>
      </c>
      <c r="H116" s="68">
        <v>0</v>
      </c>
      <c r="I116" s="68">
        <f t="shared" si="40"/>
        <v>94.652173913043484</v>
      </c>
      <c r="J116" s="72">
        <f t="shared" si="49"/>
        <v>0</v>
      </c>
      <c r="K116" s="72">
        <f t="shared" si="50"/>
        <v>1</v>
      </c>
      <c r="L116" s="72">
        <f t="shared" si="51"/>
        <v>1</v>
      </c>
      <c r="M116" s="72">
        <f t="shared" ca="1" si="41"/>
        <v>0</v>
      </c>
      <c r="N116" s="25"/>
      <c r="O116" s="25"/>
      <c r="P116" s="25"/>
      <c r="Q116" s="25"/>
      <c r="T116" s="22">
        <v>0</v>
      </c>
      <c r="U116" s="74">
        <f t="shared" si="42"/>
        <v>-1490</v>
      </c>
      <c r="V116" s="70">
        <f t="shared" si="43"/>
        <v>-1490</v>
      </c>
      <c r="W116" s="70"/>
      <c r="X116" s="70">
        <f t="shared" si="44"/>
        <v>1637.8745279060008</v>
      </c>
      <c r="Y116" s="70">
        <f t="shared" si="45"/>
        <v>147.87452790600082</v>
      </c>
      <c r="Z116" s="70">
        <f t="shared" si="46"/>
        <v>148</v>
      </c>
      <c r="AA116" s="24">
        <f t="shared" si="47"/>
        <v>148</v>
      </c>
      <c r="AB116" s="67">
        <f t="shared" si="48"/>
        <v>1638</v>
      </c>
    </row>
    <row r="117" spans="1:28" ht="15" customHeight="1" x14ac:dyDescent="0.25">
      <c r="A117" s="25">
        <v>1026</v>
      </c>
      <c r="B117" s="25">
        <v>1490</v>
      </c>
      <c r="C117" s="68">
        <v>1.2</v>
      </c>
      <c r="D117" s="68">
        <v>270.29000000000002</v>
      </c>
      <c r="E117" s="68">
        <v>212.41</v>
      </c>
      <c r="F117" s="68">
        <v>0</v>
      </c>
      <c r="G117" s="68">
        <f t="shared" si="39"/>
        <v>110.04166666666667</v>
      </c>
      <c r="H117" s="68">
        <v>0</v>
      </c>
      <c r="I117" s="68">
        <f t="shared" si="40"/>
        <v>90.708333333333329</v>
      </c>
      <c r="J117" s="72">
        <f t="shared" si="49"/>
        <v>1</v>
      </c>
      <c r="K117" s="72">
        <f t="shared" si="50"/>
        <v>1</v>
      </c>
      <c r="L117" s="72">
        <f t="shared" si="51"/>
        <v>1</v>
      </c>
      <c r="M117" s="72">
        <f t="shared" ca="1" si="41"/>
        <v>0</v>
      </c>
      <c r="N117" s="25"/>
      <c r="O117" s="25"/>
      <c r="P117" s="25"/>
      <c r="Q117" s="25"/>
      <c r="T117" s="22">
        <v>0</v>
      </c>
      <c r="U117" s="74">
        <f t="shared" si="42"/>
        <v>-1490</v>
      </c>
      <c r="V117" s="70">
        <f t="shared" si="43"/>
        <v>-1490</v>
      </c>
      <c r="W117" s="70"/>
      <c r="X117" s="70">
        <f t="shared" si="44"/>
        <v>1637.8745279060008</v>
      </c>
      <c r="Y117" s="70">
        <f t="shared" si="45"/>
        <v>147.87452790600082</v>
      </c>
      <c r="Z117" s="70">
        <f t="shared" si="46"/>
        <v>148</v>
      </c>
      <c r="AA117" s="24">
        <f t="shared" si="47"/>
        <v>148</v>
      </c>
      <c r="AB117" s="67">
        <f t="shared" si="48"/>
        <v>1638</v>
      </c>
    </row>
    <row r="118" spans="1:28" ht="15" customHeight="1" x14ac:dyDescent="0.25">
      <c r="A118" s="25">
        <v>1358</v>
      </c>
      <c r="B118" s="25">
        <v>1490</v>
      </c>
      <c r="C118" s="68">
        <v>2.4</v>
      </c>
      <c r="D118" s="68">
        <v>270.27999999999997</v>
      </c>
      <c r="E118" s="68">
        <v>212.41</v>
      </c>
      <c r="F118" s="68">
        <v>0</v>
      </c>
      <c r="G118" s="68">
        <f t="shared" si="39"/>
        <v>92.36</v>
      </c>
      <c r="H118" s="68">
        <v>0</v>
      </c>
      <c r="I118" s="68">
        <f t="shared" si="40"/>
        <v>87.08</v>
      </c>
      <c r="J118" s="72">
        <f t="shared" si="49"/>
        <v>1</v>
      </c>
      <c r="K118" s="72">
        <f t="shared" si="50"/>
        <v>1</v>
      </c>
      <c r="L118" s="72">
        <f t="shared" si="51"/>
        <v>1</v>
      </c>
      <c r="M118" s="72">
        <f t="shared" ca="1" si="41"/>
        <v>1</v>
      </c>
      <c r="N118" s="25"/>
      <c r="O118" s="25"/>
      <c r="P118" s="25"/>
      <c r="Q118" s="25"/>
      <c r="T118" s="22">
        <v>0</v>
      </c>
      <c r="U118" s="74">
        <f t="shared" si="42"/>
        <v>-1490</v>
      </c>
      <c r="V118" s="70">
        <f t="shared" si="43"/>
        <v>-1490</v>
      </c>
      <c r="W118" s="70"/>
      <c r="X118" s="70">
        <f t="shared" si="44"/>
        <v>1637.8745279060008</v>
      </c>
      <c r="Y118" s="70">
        <f t="shared" si="45"/>
        <v>147.87452790600082</v>
      </c>
      <c r="Z118" s="70">
        <f t="shared" si="46"/>
        <v>148</v>
      </c>
      <c r="AA118" s="24">
        <f t="shared" si="47"/>
        <v>148</v>
      </c>
      <c r="AB118" s="67">
        <f t="shared" si="48"/>
        <v>1638</v>
      </c>
    </row>
    <row r="119" spans="1:28" ht="15" customHeight="1" x14ac:dyDescent="0.25">
      <c r="A119" s="25">
        <v>1537</v>
      </c>
      <c r="B119" s="25">
        <v>1490</v>
      </c>
      <c r="C119" s="68">
        <v>0.4</v>
      </c>
      <c r="D119" s="68">
        <v>270.27999999999997</v>
      </c>
      <c r="E119" s="68">
        <v>212.41</v>
      </c>
      <c r="F119" s="68">
        <v>0</v>
      </c>
      <c r="G119" s="68">
        <f t="shared" si="39"/>
        <v>81.92307692307692</v>
      </c>
      <c r="H119" s="68">
        <v>0</v>
      </c>
      <c r="I119" s="68">
        <f t="shared" si="40"/>
        <v>83.730769230769226</v>
      </c>
      <c r="J119" s="72">
        <f t="shared" si="49"/>
        <v>1</v>
      </c>
      <c r="K119" s="72">
        <f t="shared" si="50"/>
        <v>1</v>
      </c>
      <c r="L119" s="72">
        <f t="shared" si="51"/>
        <v>1</v>
      </c>
      <c r="M119" s="72">
        <f t="shared" ca="1" si="41"/>
        <v>0</v>
      </c>
      <c r="N119" s="25"/>
      <c r="O119" s="25"/>
      <c r="P119" s="25"/>
      <c r="Q119" s="25"/>
      <c r="T119" s="22">
        <v>0</v>
      </c>
      <c r="U119" s="74">
        <f t="shared" si="42"/>
        <v>-1490</v>
      </c>
      <c r="V119" s="70">
        <f t="shared" si="43"/>
        <v>-1490</v>
      </c>
      <c r="W119" s="70"/>
      <c r="X119" s="70">
        <f t="shared" si="44"/>
        <v>1637.8745279060008</v>
      </c>
      <c r="Y119" s="70">
        <f t="shared" si="45"/>
        <v>147.87452790600082</v>
      </c>
      <c r="Z119" s="70">
        <f t="shared" si="46"/>
        <v>148</v>
      </c>
      <c r="AA119" s="24">
        <f t="shared" si="47"/>
        <v>148</v>
      </c>
      <c r="AB119" s="67">
        <f t="shared" si="48"/>
        <v>1638</v>
      </c>
    </row>
    <row r="120" spans="1:28" ht="15" customHeight="1" x14ac:dyDescent="0.25">
      <c r="A120" s="25">
        <v>644</v>
      </c>
      <c r="B120" s="25">
        <v>1330</v>
      </c>
      <c r="C120" s="68">
        <v>0.4</v>
      </c>
      <c r="D120" s="68">
        <v>270.20999999999998</v>
      </c>
      <c r="E120" s="68">
        <v>212.36</v>
      </c>
      <c r="F120" s="68">
        <v>0</v>
      </c>
      <c r="G120" s="68">
        <f t="shared" si="39"/>
        <v>111.96296296296296</v>
      </c>
      <c r="H120" s="68">
        <v>0</v>
      </c>
      <c r="I120" s="68">
        <f t="shared" si="40"/>
        <v>86.555555555555557</v>
      </c>
      <c r="J120" s="72">
        <f t="shared" si="49"/>
        <v>0</v>
      </c>
      <c r="K120" s="72">
        <f t="shared" si="50"/>
        <v>1</v>
      </c>
      <c r="L120" s="72">
        <f t="shared" si="51"/>
        <v>1</v>
      </c>
      <c r="M120" s="72">
        <f t="shared" ca="1" si="41"/>
        <v>0</v>
      </c>
      <c r="N120" s="25"/>
      <c r="O120" s="25"/>
      <c r="P120" s="25"/>
      <c r="Q120" s="25"/>
      <c r="T120" s="22">
        <v>0</v>
      </c>
      <c r="U120" s="74">
        <f t="shared" si="42"/>
        <v>-1330</v>
      </c>
      <c r="V120" s="70">
        <f t="shared" si="43"/>
        <v>-1330</v>
      </c>
      <c r="W120" s="70"/>
      <c r="X120" s="70">
        <f t="shared" si="44"/>
        <v>1461.995383969786</v>
      </c>
      <c r="Y120" s="70">
        <f t="shared" si="45"/>
        <v>131.99538396978596</v>
      </c>
      <c r="Z120" s="70">
        <f t="shared" si="46"/>
        <v>132</v>
      </c>
      <c r="AA120" s="24">
        <f t="shared" si="47"/>
        <v>132</v>
      </c>
      <c r="AB120" s="67">
        <f t="shared" si="48"/>
        <v>1462</v>
      </c>
    </row>
    <row r="121" spans="1:28" ht="15" customHeight="1" x14ac:dyDescent="0.25">
      <c r="A121" s="25">
        <v>1126</v>
      </c>
      <c r="B121" s="25">
        <v>1330</v>
      </c>
      <c r="C121" s="68">
        <v>0.4</v>
      </c>
      <c r="D121" s="68">
        <v>270.19</v>
      </c>
      <c r="E121" s="68">
        <v>212.36</v>
      </c>
      <c r="F121" s="68">
        <v>0</v>
      </c>
      <c r="G121" s="68">
        <f t="shared" si="39"/>
        <v>90.75</v>
      </c>
      <c r="H121" s="68">
        <v>0</v>
      </c>
      <c r="I121" s="68">
        <f t="shared" si="40"/>
        <v>83.464285714285708</v>
      </c>
      <c r="J121" s="72">
        <f t="shared" si="49"/>
        <v>1</v>
      </c>
      <c r="K121" s="72">
        <f t="shared" si="50"/>
        <v>1</v>
      </c>
      <c r="L121" s="72">
        <f t="shared" si="51"/>
        <v>1</v>
      </c>
      <c r="M121" s="72">
        <f t="shared" ca="1" si="41"/>
        <v>0</v>
      </c>
      <c r="N121" s="25"/>
      <c r="O121" s="25"/>
      <c r="P121" s="25"/>
      <c r="Q121" s="25"/>
      <c r="T121" s="22">
        <v>0</v>
      </c>
      <c r="U121" s="74">
        <f t="shared" si="42"/>
        <v>-1330</v>
      </c>
      <c r="V121" s="70">
        <f t="shared" si="43"/>
        <v>-1330</v>
      </c>
      <c r="W121" s="70"/>
      <c r="X121" s="70">
        <f t="shared" si="44"/>
        <v>1461.995383969786</v>
      </c>
      <c r="Y121" s="70">
        <f t="shared" si="45"/>
        <v>131.99538396978596</v>
      </c>
      <c r="Z121" s="70">
        <f t="shared" si="46"/>
        <v>132</v>
      </c>
      <c r="AA121" s="24">
        <f t="shared" si="47"/>
        <v>132</v>
      </c>
      <c r="AB121" s="67">
        <f t="shared" si="48"/>
        <v>1462</v>
      </c>
    </row>
    <row r="122" spans="1:28" ht="15" customHeight="1" x14ac:dyDescent="0.25">
      <c r="A122" s="25">
        <v>1126</v>
      </c>
      <c r="B122" s="25">
        <v>1330</v>
      </c>
      <c r="C122" s="68">
        <v>0.4</v>
      </c>
      <c r="D122" s="68">
        <v>270.17</v>
      </c>
      <c r="E122" s="68">
        <v>212.36</v>
      </c>
      <c r="F122" s="68">
        <v>0</v>
      </c>
      <c r="G122" s="68">
        <f t="shared" si="39"/>
        <v>87.620689655172413</v>
      </c>
      <c r="H122" s="68">
        <v>0</v>
      </c>
      <c r="I122" s="68">
        <f t="shared" si="40"/>
        <v>80.58620689655173</v>
      </c>
      <c r="J122" s="72">
        <f t="shared" si="49"/>
        <v>1</v>
      </c>
      <c r="K122" s="72">
        <f t="shared" si="50"/>
        <v>1</v>
      </c>
      <c r="L122" s="72">
        <f t="shared" si="51"/>
        <v>1</v>
      </c>
      <c r="M122" s="72">
        <f t="shared" ca="1" si="41"/>
        <v>1</v>
      </c>
      <c r="N122" s="25"/>
      <c r="O122" s="25"/>
      <c r="P122" s="25"/>
      <c r="Q122" s="25"/>
      <c r="T122" s="22">
        <v>0</v>
      </c>
      <c r="U122" s="74">
        <f t="shared" si="42"/>
        <v>-1330</v>
      </c>
      <c r="V122" s="70">
        <f t="shared" si="43"/>
        <v>-1330</v>
      </c>
      <c r="W122" s="70"/>
      <c r="X122" s="70">
        <f t="shared" si="44"/>
        <v>1461.995383969786</v>
      </c>
      <c r="Y122" s="70">
        <f t="shared" si="45"/>
        <v>131.99538396978596</v>
      </c>
      <c r="Z122" s="70">
        <f t="shared" si="46"/>
        <v>132</v>
      </c>
      <c r="AA122" s="24">
        <f t="shared" si="47"/>
        <v>132</v>
      </c>
      <c r="AB122" s="67">
        <f t="shared" si="48"/>
        <v>1462</v>
      </c>
    </row>
    <row r="123" spans="1:28" ht="15" customHeight="1" x14ac:dyDescent="0.25">
      <c r="A123" s="25">
        <v>1047</v>
      </c>
      <c r="B123" s="25">
        <v>1330</v>
      </c>
      <c r="C123" s="68">
        <v>0.4</v>
      </c>
      <c r="D123" s="68">
        <v>270.13</v>
      </c>
      <c r="E123" s="68">
        <v>212.36</v>
      </c>
      <c r="F123" s="68">
        <v>0</v>
      </c>
      <c r="G123" s="68">
        <f t="shared" si="39"/>
        <v>87.333333333333329</v>
      </c>
      <c r="H123" s="68">
        <v>0</v>
      </c>
      <c r="I123" s="68">
        <f t="shared" si="40"/>
        <v>77.900000000000006</v>
      </c>
      <c r="J123" s="72">
        <f t="shared" si="49"/>
        <v>1</v>
      </c>
      <c r="K123" s="72">
        <f t="shared" si="50"/>
        <v>1</v>
      </c>
      <c r="L123" s="72">
        <f t="shared" si="51"/>
        <v>1</v>
      </c>
      <c r="M123" s="72">
        <f t="shared" ca="1" si="41"/>
        <v>0</v>
      </c>
      <c r="N123" s="25"/>
      <c r="O123" s="25"/>
      <c r="P123" s="25"/>
      <c r="Q123" s="25"/>
      <c r="T123" s="22">
        <v>0</v>
      </c>
      <c r="U123" s="74">
        <f t="shared" si="42"/>
        <v>-1330</v>
      </c>
      <c r="V123" s="70">
        <f t="shared" si="43"/>
        <v>-1330</v>
      </c>
      <c r="W123" s="70"/>
      <c r="X123" s="70">
        <f t="shared" si="44"/>
        <v>1461.995383969786</v>
      </c>
      <c r="Y123" s="70">
        <f t="shared" si="45"/>
        <v>131.99538396978596</v>
      </c>
      <c r="Z123" s="70">
        <f t="shared" si="46"/>
        <v>132</v>
      </c>
      <c r="AA123" s="24">
        <f t="shared" si="47"/>
        <v>132</v>
      </c>
      <c r="AB123" s="67">
        <f t="shared" si="48"/>
        <v>1462</v>
      </c>
    </row>
    <row r="124" spans="1:28" ht="15" customHeight="1" x14ac:dyDescent="0.25">
      <c r="A124" s="25">
        <v>888</v>
      </c>
      <c r="B124" s="25">
        <v>1170</v>
      </c>
      <c r="C124" s="68">
        <v>0.4</v>
      </c>
      <c r="D124" s="68">
        <v>270.10000000000002</v>
      </c>
      <c r="E124" s="68">
        <v>212.31</v>
      </c>
      <c r="F124" s="68">
        <v>0</v>
      </c>
      <c r="G124" s="68">
        <f t="shared" si="39"/>
        <v>89.645161290322577</v>
      </c>
      <c r="H124" s="68">
        <v>0</v>
      </c>
      <c r="I124" s="68">
        <f t="shared" si="40"/>
        <v>80.548387096774192</v>
      </c>
      <c r="J124" s="72">
        <f t="shared" si="49"/>
        <v>0</v>
      </c>
      <c r="K124" s="72">
        <f t="shared" si="50"/>
        <v>1</v>
      </c>
      <c r="L124" s="72">
        <f t="shared" si="51"/>
        <v>1</v>
      </c>
      <c r="M124" s="72">
        <f t="shared" ca="1" si="41"/>
        <v>1</v>
      </c>
      <c r="N124" s="25"/>
      <c r="O124" s="25"/>
      <c r="P124" s="25"/>
      <c r="Q124" s="25"/>
      <c r="T124" s="22">
        <v>0</v>
      </c>
      <c r="U124" s="74">
        <f t="shared" si="42"/>
        <v>-1170</v>
      </c>
      <c r="V124" s="70">
        <f t="shared" si="43"/>
        <v>-1170</v>
      </c>
      <c r="W124" s="70"/>
      <c r="X124" s="70">
        <f t="shared" si="44"/>
        <v>1286.1162400335711</v>
      </c>
      <c r="Y124" s="70">
        <f t="shared" si="45"/>
        <v>116.1162400335711</v>
      </c>
      <c r="Z124" s="70">
        <f t="shared" si="46"/>
        <v>116</v>
      </c>
      <c r="AA124" s="24">
        <f t="shared" si="47"/>
        <v>116</v>
      </c>
      <c r="AB124" s="67">
        <f t="shared" si="48"/>
        <v>1286</v>
      </c>
    </row>
    <row r="125" spans="1:28" ht="15" customHeight="1" x14ac:dyDescent="0.25">
      <c r="A125" s="25">
        <v>968</v>
      </c>
      <c r="B125" s="25">
        <v>1170</v>
      </c>
      <c r="C125" s="68">
        <v>0.4</v>
      </c>
      <c r="D125" s="68">
        <v>270.08</v>
      </c>
      <c r="E125" s="68">
        <v>212.31</v>
      </c>
      <c r="F125" s="68">
        <v>0</v>
      </c>
      <c r="G125" s="68">
        <f t="shared" si="39"/>
        <v>84.34375</v>
      </c>
      <c r="H125" s="68">
        <v>0</v>
      </c>
      <c r="I125" s="68">
        <f t="shared" si="40"/>
        <v>78.03125</v>
      </c>
      <c r="J125" s="72">
        <f t="shared" si="49"/>
        <v>1</v>
      </c>
      <c r="K125" s="72">
        <f t="shared" si="50"/>
        <v>1</v>
      </c>
      <c r="L125" s="72">
        <f t="shared" si="51"/>
        <v>1</v>
      </c>
      <c r="M125" s="72">
        <f t="shared" ca="1" si="41"/>
        <v>0</v>
      </c>
      <c r="N125" s="25"/>
      <c r="O125" s="25"/>
      <c r="P125" s="25"/>
      <c r="Q125" s="25"/>
      <c r="T125" s="22">
        <v>0</v>
      </c>
      <c r="U125" s="74">
        <f t="shared" si="42"/>
        <v>-1170</v>
      </c>
      <c r="V125" s="70">
        <f t="shared" si="43"/>
        <v>-1170</v>
      </c>
      <c r="W125" s="70"/>
      <c r="X125" s="70">
        <f t="shared" si="44"/>
        <v>1286.1162400335711</v>
      </c>
      <c r="Y125" s="70">
        <f t="shared" si="45"/>
        <v>116.1162400335711</v>
      </c>
      <c r="Z125" s="70">
        <f t="shared" si="46"/>
        <v>116</v>
      </c>
      <c r="AA125" s="24">
        <f t="shared" si="47"/>
        <v>116</v>
      </c>
      <c r="AB125" s="67">
        <f t="shared" si="48"/>
        <v>1286</v>
      </c>
    </row>
    <row r="126" spans="1:28" ht="15" customHeight="1" x14ac:dyDescent="0.25">
      <c r="A126" s="25">
        <v>886</v>
      </c>
      <c r="B126" s="25">
        <v>1170</v>
      </c>
      <c r="C126" s="68">
        <v>0.4</v>
      </c>
      <c r="D126" s="68">
        <v>270.05</v>
      </c>
      <c r="E126" s="68">
        <v>212.31</v>
      </c>
      <c r="F126" s="68">
        <v>0</v>
      </c>
      <c r="G126" s="68">
        <f t="shared" ref="G126:G157" si="52">($A$93-A126)/(ROW(A126)-ROW($A$93))</f>
        <v>84.272727272727266</v>
      </c>
      <c r="H126" s="68">
        <v>0</v>
      </c>
      <c r="I126" s="68">
        <f t="shared" ref="I126:I157" si="53">($A$93-B126)/(ROW(B126)-ROW($A$93))</f>
        <v>75.666666666666671</v>
      </c>
      <c r="J126" s="72">
        <f t="shared" si="49"/>
        <v>1</v>
      </c>
      <c r="K126" s="72">
        <f t="shared" si="50"/>
        <v>1</v>
      </c>
      <c r="L126" s="72">
        <f t="shared" si="51"/>
        <v>1</v>
      </c>
      <c r="M126" s="72">
        <f t="shared" ca="1" si="41"/>
        <v>1</v>
      </c>
      <c r="N126" s="25"/>
      <c r="O126" s="25"/>
      <c r="P126" s="25"/>
      <c r="Q126" s="25"/>
      <c r="T126" s="22">
        <v>0</v>
      </c>
      <c r="U126" s="74">
        <f t="shared" si="42"/>
        <v>-1170</v>
      </c>
      <c r="V126" s="70">
        <f t="shared" si="43"/>
        <v>-1170</v>
      </c>
      <c r="W126" s="70"/>
      <c r="X126" s="70">
        <f t="shared" si="44"/>
        <v>1286.1162400335711</v>
      </c>
      <c r="Y126" s="70">
        <f t="shared" si="45"/>
        <v>116.1162400335711</v>
      </c>
      <c r="Z126" s="70">
        <f t="shared" si="46"/>
        <v>116</v>
      </c>
      <c r="AA126" s="24">
        <f t="shared" si="47"/>
        <v>116</v>
      </c>
      <c r="AB126" s="67">
        <f t="shared" si="48"/>
        <v>1286</v>
      </c>
    </row>
    <row r="127" spans="1:28" ht="15" customHeight="1" x14ac:dyDescent="0.25">
      <c r="A127" s="25">
        <v>727</v>
      </c>
      <c r="B127" s="25">
        <v>1170</v>
      </c>
      <c r="C127" s="68">
        <v>0.4</v>
      </c>
      <c r="D127" s="68">
        <v>270</v>
      </c>
      <c r="E127" s="68">
        <v>212.31</v>
      </c>
      <c r="F127" s="68">
        <v>0</v>
      </c>
      <c r="G127" s="68">
        <f t="shared" si="52"/>
        <v>86.470588235294116</v>
      </c>
      <c r="H127" s="68">
        <v>0</v>
      </c>
      <c r="I127" s="68">
        <f t="shared" si="53"/>
        <v>73.441176470588232</v>
      </c>
      <c r="J127" s="72">
        <f t="shared" si="49"/>
        <v>1</v>
      </c>
      <c r="K127" s="72">
        <f t="shared" si="50"/>
        <v>1</v>
      </c>
      <c r="L127" s="72">
        <f t="shared" si="51"/>
        <v>1</v>
      </c>
      <c r="M127" s="72">
        <f t="shared" ca="1" si="41"/>
        <v>0</v>
      </c>
      <c r="N127" s="25"/>
      <c r="O127" s="25"/>
      <c r="P127" s="25"/>
      <c r="Q127" s="25"/>
      <c r="T127" s="22">
        <v>0</v>
      </c>
      <c r="U127" s="74">
        <f t="shared" si="42"/>
        <v>-1170</v>
      </c>
      <c r="V127" s="70">
        <f t="shared" si="43"/>
        <v>-1170</v>
      </c>
      <c r="W127" s="70"/>
      <c r="X127" s="70">
        <f t="shared" si="44"/>
        <v>1286.1162400335711</v>
      </c>
      <c r="Y127" s="70">
        <f t="shared" si="45"/>
        <v>116.1162400335711</v>
      </c>
      <c r="Z127" s="70">
        <f t="shared" si="46"/>
        <v>116</v>
      </c>
      <c r="AA127" s="24">
        <f t="shared" si="47"/>
        <v>116</v>
      </c>
      <c r="AB127" s="67">
        <f t="shared" si="48"/>
        <v>1286</v>
      </c>
    </row>
    <row r="128" spans="1:28" ht="15" customHeight="1" x14ac:dyDescent="0.25">
      <c r="A128" s="25">
        <v>966</v>
      </c>
      <c r="B128" s="25">
        <v>1010</v>
      </c>
      <c r="C128" s="68">
        <v>0.4</v>
      </c>
      <c r="D128" s="68">
        <v>270</v>
      </c>
      <c r="E128" s="68">
        <v>212.19</v>
      </c>
      <c r="F128" s="68">
        <v>0</v>
      </c>
      <c r="G128" s="68">
        <f t="shared" si="52"/>
        <v>77.171428571428578</v>
      </c>
      <c r="H128" s="68">
        <v>0</v>
      </c>
      <c r="I128" s="68">
        <f t="shared" si="53"/>
        <v>75.914285714285711</v>
      </c>
      <c r="J128" s="72">
        <f t="shared" si="49"/>
        <v>0</v>
      </c>
      <c r="K128" s="72">
        <f t="shared" si="50"/>
        <v>1</v>
      </c>
      <c r="L128" s="72">
        <f t="shared" si="51"/>
        <v>1</v>
      </c>
      <c r="M128" s="72">
        <f t="shared" ca="1" si="41"/>
        <v>0</v>
      </c>
      <c r="N128" s="25"/>
      <c r="O128" s="25"/>
      <c r="P128" s="25"/>
      <c r="Q128" s="25"/>
      <c r="T128" s="22">
        <v>0</v>
      </c>
      <c r="U128" s="74">
        <f t="shared" si="42"/>
        <v>-1010</v>
      </c>
      <c r="V128" s="70">
        <f t="shared" si="43"/>
        <v>-1010</v>
      </c>
      <c r="W128" s="70"/>
      <c r="X128" s="70">
        <f t="shared" si="44"/>
        <v>1110.2370960973562</v>
      </c>
      <c r="Y128" s="70">
        <f t="shared" si="45"/>
        <v>100.23709609735624</v>
      </c>
      <c r="Z128" s="70">
        <f t="shared" si="46"/>
        <v>100</v>
      </c>
      <c r="AA128" s="24">
        <f t="shared" si="47"/>
        <v>100</v>
      </c>
      <c r="AB128" s="67">
        <f t="shared" si="48"/>
        <v>1110</v>
      </c>
    </row>
    <row r="129" spans="1:28" ht="15" customHeight="1" x14ac:dyDescent="0.25">
      <c r="A129" s="25">
        <v>870</v>
      </c>
      <c r="B129" s="25">
        <v>1010</v>
      </c>
      <c r="C129" s="68">
        <v>0.4</v>
      </c>
      <c r="D129" s="68">
        <v>269.98</v>
      </c>
      <c r="E129" s="68">
        <v>212.19</v>
      </c>
      <c r="F129" s="68">
        <v>0</v>
      </c>
      <c r="G129" s="68">
        <f t="shared" si="52"/>
        <v>77.694444444444443</v>
      </c>
      <c r="H129" s="68">
        <v>0</v>
      </c>
      <c r="I129" s="68">
        <f t="shared" si="53"/>
        <v>73.805555555555557</v>
      </c>
      <c r="J129" s="72">
        <f t="shared" si="49"/>
        <v>1</v>
      </c>
      <c r="K129" s="72">
        <f t="shared" si="50"/>
        <v>1</v>
      </c>
      <c r="L129" s="72">
        <f t="shared" si="51"/>
        <v>1</v>
      </c>
      <c r="M129" s="72">
        <f t="shared" ca="1" si="41"/>
        <v>0</v>
      </c>
      <c r="N129" s="25"/>
      <c r="O129" s="25"/>
      <c r="P129" s="25"/>
      <c r="Q129" s="25"/>
      <c r="T129" s="22">
        <v>0</v>
      </c>
      <c r="U129" s="74">
        <f t="shared" si="42"/>
        <v>-1010</v>
      </c>
      <c r="V129" s="70">
        <f t="shared" si="43"/>
        <v>-1010</v>
      </c>
      <c r="W129" s="70"/>
      <c r="X129" s="70">
        <f t="shared" si="44"/>
        <v>1110.2370960973562</v>
      </c>
      <c r="Y129" s="70">
        <f t="shared" si="45"/>
        <v>100.23709609735624</v>
      </c>
      <c r="Z129" s="70">
        <f t="shared" si="46"/>
        <v>100</v>
      </c>
      <c r="AA129" s="24">
        <f t="shared" si="47"/>
        <v>100</v>
      </c>
      <c r="AB129" s="67">
        <f t="shared" si="48"/>
        <v>1110</v>
      </c>
    </row>
    <row r="130" spans="1:28" ht="15" customHeight="1" x14ac:dyDescent="0.25">
      <c r="A130" s="25">
        <v>498</v>
      </c>
      <c r="B130" s="25">
        <v>1010</v>
      </c>
      <c r="C130" s="68">
        <v>0.4</v>
      </c>
      <c r="D130" s="68">
        <v>269.92</v>
      </c>
      <c r="E130" s="68">
        <v>212.19</v>
      </c>
      <c r="F130" s="68">
        <v>0</v>
      </c>
      <c r="G130" s="68">
        <f t="shared" si="52"/>
        <v>85.648648648648646</v>
      </c>
      <c r="H130" s="68">
        <v>0</v>
      </c>
      <c r="I130" s="68">
        <f t="shared" si="53"/>
        <v>71.810810810810807</v>
      </c>
      <c r="J130" s="72">
        <f t="shared" si="49"/>
        <v>1</v>
      </c>
      <c r="K130" s="72">
        <f t="shared" si="50"/>
        <v>1</v>
      </c>
      <c r="L130" s="72">
        <f t="shared" si="51"/>
        <v>1</v>
      </c>
      <c r="M130" s="72">
        <f t="shared" ref="M130:M161" ca="1" si="54">IF(RAND()&lt;0.5,0,1)</f>
        <v>1</v>
      </c>
      <c r="N130" s="25"/>
      <c r="O130" s="25"/>
      <c r="P130" s="25"/>
      <c r="Q130" s="25"/>
      <c r="T130" s="22">
        <v>0</v>
      </c>
      <c r="U130" s="74">
        <f t="shared" ref="U130:U161" si="55">T130-B130</f>
        <v>-1010</v>
      </c>
      <c r="V130" s="70">
        <f t="shared" ref="V130:V161" si="56">ROUND(U130,0)</f>
        <v>-1010</v>
      </c>
      <c r="W130" s="70"/>
      <c r="X130" s="70">
        <f t="shared" ref="X130:X161" si="57">B130/$W$2*$W$3</f>
        <v>1110.2370960973562</v>
      </c>
      <c r="Y130" s="70">
        <f t="shared" ref="Y130:Y161" si="58">X130-B130</f>
        <v>100.23709609735624</v>
      </c>
      <c r="Z130" s="70">
        <f t="shared" ref="Z130:Z161" si="59">ROUND(Y130,0)</f>
        <v>100</v>
      </c>
      <c r="AA130" s="24">
        <f t="shared" ref="AA130:AA161" si="60">IF(V130&gt;=0,V130,Z130)</f>
        <v>100</v>
      </c>
      <c r="AB130" s="67">
        <f t="shared" ref="AB130:AB161" si="61">B130+AA130</f>
        <v>1110</v>
      </c>
    </row>
    <row r="131" spans="1:28" ht="15" customHeight="1" x14ac:dyDescent="0.25">
      <c r="A131" s="25">
        <v>1378</v>
      </c>
      <c r="B131" s="25">
        <v>1010</v>
      </c>
      <c r="C131" s="68">
        <v>0.4</v>
      </c>
      <c r="D131" s="68">
        <v>269.95999999999998</v>
      </c>
      <c r="E131" s="68">
        <v>212.19</v>
      </c>
      <c r="F131" s="68">
        <v>0</v>
      </c>
      <c r="G131" s="68">
        <f t="shared" si="52"/>
        <v>60.236842105263158</v>
      </c>
      <c r="H131" s="68">
        <v>0</v>
      </c>
      <c r="I131" s="68">
        <f t="shared" si="53"/>
        <v>69.921052631578945</v>
      </c>
      <c r="J131" s="72">
        <f t="shared" ref="J131:J162" si="62">IF(ABS(B131-B130)&lt;=50,1,0)</f>
        <v>1</v>
      </c>
      <c r="K131" s="72">
        <f t="shared" ref="K131:K162" si="63">IF(ABS((B131-B130))&lt;=50,1,IF((B131-B130)*($B$4-$B$2)&gt;=0,1,-1))</f>
        <v>1</v>
      </c>
      <c r="L131" s="72">
        <f t="shared" si="51"/>
        <v>1</v>
      </c>
      <c r="M131" s="72">
        <f t="shared" ca="1" si="54"/>
        <v>1</v>
      </c>
      <c r="N131" s="25"/>
      <c r="O131" s="25"/>
      <c r="P131" s="25"/>
      <c r="Q131" s="25"/>
      <c r="T131" s="22">
        <v>0</v>
      </c>
      <c r="U131" s="74">
        <f t="shared" si="55"/>
        <v>-1010</v>
      </c>
      <c r="V131" s="70">
        <f t="shared" si="56"/>
        <v>-1010</v>
      </c>
      <c r="W131" s="70"/>
      <c r="X131" s="70">
        <f t="shared" si="57"/>
        <v>1110.2370960973562</v>
      </c>
      <c r="Y131" s="70">
        <f t="shared" si="58"/>
        <v>100.23709609735624</v>
      </c>
      <c r="Z131" s="70">
        <f t="shared" si="59"/>
        <v>100</v>
      </c>
      <c r="AA131" s="24">
        <f t="shared" si="60"/>
        <v>100</v>
      </c>
      <c r="AB131" s="67">
        <f t="shared" si="61"/>
        <v>1110</v>
      </c>
    </row>
    <row r="132" spans="1:28" ht="15" customHeight="1" x14ac:dyDescent="0.25">
      <c r="A132" s="25">
        <v>418</v>
      </c>
      <c r="B132" s="25">
        <v>860</v>
      </c>
      <c r="C132" s="68">
        <v>0.4</v>
      </c>
      <c r="D132" s="68">
        <v>269.91000000000003</v>
      </c>
      <c r="E132" s="68">
        <v>212.05</v>
      </c>
      <c r="F132" s="68">
        <v>0</v>
      </c>
      <c r="G132" s="68">
        <f t="shared" si="52"/>
        <v>83.307692307692307</v>
      </c>
      <c r="H132" s="68">
        <v>0</v>
      </c>
      <c r="I132" s="68">
        <f t="shared" si="53"/>
        <v>71.974358974358978</v>
      </c>
      <c r="J132" s="72">
        <f t="shared" si="62"/>
        <v>0</v>
      </c>
      <c r="K132" s="72">
        <f t="shared" si="63"/>
        <v>1</v>
      </c>
      <c r="L132" s="72">
        <f t="shared" si="51"/>
        <v>1</v>
      </c>
      <c r="M132" s="72">
        <f t="shared" ca="1" si="54"/>
        <v>1</v>
      </c>
      <c r="N132" s="25"/>
      <c r="O132" s="25"/>
      <c r="P132" s="25"/>
      <c r="Q132" s="25"/>
      <c r="T132" s="22">
        <v>0</v>
      </c>
      <c r="U132" s="74">
        <f t="shared" si="55"/>
        <v>-860</v>
      </c>
      <c r="V132" s="70">
        <f t="shared" si="56"/>
        <v>-860</v>
      </c>
      <c r="W132" s="70"/>
      <c r="X132" s="70">
        <f t="shared" si="57"/>
        <v>945.35039865715476</v>
      </c>
      <c r="Y132" s="70">
        <f t="shared" si="58"/>
        <v>85.350398657154756</v>
      </c>
      <c r="Z132" s="70">
        <f t="shared" si="59"/>
        <v>85</v>
      </c>
      <c r="AA132" s="24">
        <f t="shared" si="60"/>
        <v>85</v>
      </c>
      <c r="AB132" s="67">
        <f t="shared" si="61"/>
        <v>945</v>
      </c>
    </row>
    <row r="133" spans="1:28" ht="15" customHeight="1" x14ac:dyDescent="0.25">
      <c r="A133" s="25">
        <v>1058</v>
      </c>
      <c r="B133" s="25">
        <v>860</v>
      </c>
      <c r="C133" s="68">
        <v>0.4</v>
      </c>
      <c r="D133" s="68">
        <v>269.94</v>
      </c>
      <c r="E133" s="68">
        <v>212.05</v>
      </c>
      <c r="F133" s="68">
        <v>0</v>
      </c>
      <c r="G133" s="68">
        <f t="shared" si="52"/>
        <v>65.224999999999994</v>
      </c>
      <c r="H133" s="68">
        <v>0</v>
      </c>
      <c r="I133" s="68">
        <f t="shared" si="53"/>
        <v>70.174999999999997</v>
      </c>
      <c r="J133" s="72">
        <f t="shared" si="62"/>
        <v>1</v>
      </c>
      <c r="K133" s="72">
        <f t="shared" si="63"/>
        <v>1</v>
      </c>
      <c r="L133" s="72">
        <f t="shared" si="51"/>
        <v>1</v>
      </c>
      <c r="M133" s="72">
        <f t="shared" ca="1" si="54"/>
        <v>0</v>
      </c>
      <c r="N133" s="25"/>
      <c r="O133" s="25"/>
      <c r="P133" s="25"/>
      <c r="Q133" s="25"/>
      <c r="T133" s="22">
        <v>0</v>
      </c>
      <c r="U133" s="74">
        <f t="shared" si="55"/>
        <v>-860</v>
      </c>
      <c r="V133" s="70">
        <f t="shared" si="56"/>
        <v>-860</v>
      </c>
      <c r="W133" s="70"/>
      <c r="X133" s="70">
        <f t="shared" si="57"/>
        <v>945.35039865715476</v>
      </c>
      <c r="Y133" s="70">
        <f t="shared" si="58"/>
        <v>85.350398657154756</v>
      </c>
      <c r="Z133" s="70">
        <f t="shared" si="59"/>
        <v>85</v>
      </c>
      <c r="AA133" s="24">
        <f t="shared" si="60"/>
        <v>85</v>
      </c>
      <c r="AB133" s="67">
        <f t="shared" si="61"/>
        <v>945</v>
      </c>
    </row>
    <row r="134" spans="1:28" ht="15" customHeight="1" x14ac:dyDescent="0.25">
      <c r="A134" s="25">
        <v>579</v>
      </c>
      <c r="B134" s="25">
        <v>860</v>
      </c>
      <c r="C134" s="68">
        <v>0.4</v>
      </c>
      <c r="D134" s="68">
        <v>269.89999999999998</v>
      </c>
      <c r="E134" s="68">
        <v>212.05</v>
      </c>
      <c r="F134" s="68">
        <v>0</v>
      </c>
      <c r="G134" s="68">
        <f t="shared" si="52"/>
        <v>75.317073170731703</v>
      </c>
      <c r="H134" s="68">
        <v>0</v>
      </c>
      <c r="I134" s="68">
        <f t="shared" si="53"/>
        <v>68.463414634146346</v>
      </c>
      <c r="J134" s="72">
        <f t="shared" si="62"/>
        <v>1</v>
      </c>
      <c r="K134" s="72">
        <f t="shared" si="63"/>
        <v>1</v>
      </c>
      <c r="L134" s="72">
        <f t="shared" si="51"/>
        <v>1</v>
      </c>
      <c r="M134" s="72">
        <f t="shared" ca="1" si="54"/>
        <v>0</v>
      </c>
      <c r="N134" s="25"/>
      <c r="O134" s="25"/>
      <c r="P134" s="25"/>
      <c r="Q134" s="25"/>
      <c r="T134" s="22">
        <v>0</v>
      </c>
      <c r="U134" s="74">
        <f t="shared" si="55"/>
        <v>-860</v>
      </c>
      <c r="V134" s="70">
        <f t="shared" si="56"/>
        <v>-860</v>
      </c>
      <c r="W134" s="70"/>
      <c r="X134" s="70">
        <f t="shared" si="57"/>
        <v>945.35039865715476</v>
      </c>
      <c r="Y134" s="70">
        <f t="shared" si="58"/>
        <v>85.350398657154756</v>
      </c>
      <c r="Z134" s="70">
        <f t="shared" si="59"/>
        <v>85</v>
      </c>
      <c r="AA134" s="24">
        <f t="shared" si="60"/>
        <v>85</v>
      </c>
      <c r="AB134" s="67">
        <f t="shared" si="61"/>
        <v>945</v>
      </c>
    </row>
    <row r="135" spans="1:28" ht="15" customHeight="1" x14ac:dyDescent="0.25">
      <c r="A135" s="25">
        <v>978</v>
      </c>
      <c r="B135" s="25">
        <v>860</v>
      </c>
      <c r="C135" s="68">
        <v>0.4</v>
      </c>
      <c r="D135" s="68">
        <v>269.92</v>
      </c>
      <c r="E135" s="68">
        <v>212.05</v>
      </c>
      <c r="F135" s="68">
        <v>0</v>
      </c>
      <c r="G135" s="68">
        <f t="shared" si="52"/>
        <v>64.023809523809518</v>
      </c>
      <c r="H135" s="68">
        <v>0</v>
      </c>
      <c r="I135" s="68">
        <f t="shared" si="53"/>
        <v>66.833333333333329</v>
      </c>
      <c r="J135" s="72">
        <f t="shared" si="62"/>
        <v>1</v>
      </c>
      <c r="K135" s="72">
        <f t="shared" si="63"/>
        <v>1</v>
      </c>
      <c r="L135" s="72">
        <f t="shared" ref="L135:L166" si="64">IF(OR(COUNTIF(K131:K135,1)=5,COUNTIF(K131:K135,-1)=5),1,0)</f>
        <v>1</v>
      </c>
      <c r="M135" s="72">
        <f t="shared" ca="1" si="54"/>
        <v>1</v>
      </c>
      <c r="N135" s="25"/>
      <c r="O135" s="25"/>
      <c r="P135" s="25"/>
      <c r="Q135" s="25"/>
      <c r="T135" s="22">
        <v>0</v>
      </c>
      <c r="U135" s="74">
        <f t="shared" si="55"/>
        <v>-860</v>
      </c>
      <c r="V135" s="70">
        <f t="shared" si="56"/>
        <v>-860</v>
      </c>
      <c r="W135" s="70"/>
      <c r="X135" s="70">
        <f t="shared" si="57"/>
        <v>945.35039865715476</v>
      </c>
      <c r="Y135" s="70">
        <f t="shared" si="58"/>
        <v>85.350398657154756</v>
      </c>
      <c r="Z135" s="70">
        <f t="shared" si="59"/>
        <v>85</v>
      </c>
      <c r="AA135" s="24">
        <f t="shared" si="60"/>
        <v>85</v>
      </c>
      <c r="AB135" s="67">
        <f t="shared" si="61"/>
        <v>945</v>
      </c>
    </row>
    <row r="136" spans="1:28" ht="15" customHeight="1" x14ac:dyDescent="0.25">
      <c r="A136" s="25">
        <v>579</v>
      </c>
      <c r="B136" s="25">
        <v>700</v>
      </c>
      <c r="C136" s="68">
        <v>0.4</v>
      </c>
      <c r="D136" s="68">
        <v>269.89999999999998</v>
      </c>
      <c r="E136" s="68">
        <v>211.87</v>
      </c>
      <c r="F136" s="68">
        <v>0</v>
      </c>
      <c r="G136" s="68">
        <f t="shared" si="52"/>
        <v>71.813953488372093</v>
      </c>
      <c r="H136" s="68">
        <v>0</v>
      </c>
      <c r="I136" s="68">
        <f t="shared" si="53"/>
        <v>69</v>
      </c>
      <c r="J136" s="72">
        <f t="shared" si="62"/>
        <v>0</v>
      </c>
      <c r="K136" s="72">
        <f t="shared" si="63"/>
        <v>1</v>
      </c>
      <c r="L136" s="72">
        <f t="shared" si="64"/>
        <v>1</v>
      </c>
      <c r="M136" s="72">
        <f t="shared" ca="1" si="54"/>
        <v>1</v>
      </c>
      <c r="N136" s="25"/>
      <c r="O136" s="25"/>
      <c r="P136" s="25"/>
      <c r="Q136" s="25"/>
      <c r="T136" s="22">
        <v>0</v>
      </c>
      <c r="U136" s="74">
        <f t="shared" si="55"/>
        <v>-700</v>
      </c>
      <c r="V136" s="70">
        <f t="shared" si="56"/>
        <v>-700</v>
      </c>
      <c r="W136" s="70"/>
      <c r="X136" s="70">
        <f t="shared" si="57"/>
        <v>769.47125472094001</v>
      </c>
      <c r="Y136" s="70">
        <f t="shared" si="58"/>
        <v>69.47125472094001</v>
      </c>
      <c r="Z136" s="70">
        <f t="shared" si="59"/>
        <v>69</v>
      </c>
      <c r="AA136" s="24">
        <f t="shared" si="60"/>
        <v>69</v>
      </c>
      <c r="AB136" s="67">
        <f t="shared" si="61"/>
        <v>769</v>
      </c>
    </row>
    <row r="137" spans="1:28" ht="15" customHeight="1" x14ac:dyDescent="0.25">
      <c r="A137" s="25">
        <v>1124</v>
      </c>
      <c r="B137" s="25">
        <v>700</v>
      </c>
      <c r="C137" s="68">
        <v>0.4</v>
      </c>
      <c r="D137" s="68">
        <v>269.95</v>
      </c>
      <c r="E137" s="68">
        <v>211.87</v>
      </c>
      <c r="F137" s="68">
        <v>0</v>
      </c>
      <c r="G137" s="68">
        <f t="shared" si="52"/>
        <v>57.795454545454547</v>
      </c>
      <c r="H137" s="68">
        <v>0</v>
      </c>
      <c r="I137" s="68">
        <f t="shared" si="53"/>
        <v>67.431818181818187</v>
      </c>
      <c r="J137" s="72">
        <f t="shared" si="62"/>
        <v>1</v>
      </c>
      <c r="K137" s="72">
        <f t="shared" si="63"/>
        <v>1</v>
      </c>
      <c r="L137" s="72">
        <f t="shared" si="64"/>
        <v>1</v>
      </c>
      <c r="M137" s="72">
        <f t="shared" ca="1" si="54"/>
        <v>0</v>
      </c>
      <c r="N137" s="25"/>
      <c r="O137" s="25"/>
      <c r="P137" s="25"/>
      <c r="Q137" s="25"/>
      <c r="T137" s="22">
        <v>0</v>
      </c>
      <c r="U137" s="74">
        <f t="shared" si="55"/>
        <v>-700</v>
      </c>
      <c r="V137" s="70">
        <f t="shared" si="56"/>
        <v>-700</v>
      </c>
      <c r="W137" s="70"/>
      <c r="X137" s="70">
        <f t="shared" si="57"/>
        <v>769.47125472094001</v>
      </c>
      <c r="Y137" s="70">
        <f t="shared" si="58"/>
        <v>69.47125472094001</v>
      </c>
      <c r="Z137" s="70">
        <f t="shared" si="59"/>
        <v>69</v>
      </c>
      <c r="AA137" s="24">
        <f t="shared" si="60"/>
        <v>69</v>
      </c>
      <c r="AB137" s="67">
        <f t="shared" si="61"/>
        <v>769</v>
      </c>
    </row>
    <row r="138" spans="1:28" ht="15" customHeight="1" x14ac:dyDescent="0.25">
      <c r="A138" s="25">
        <v>12</v>
      </c>
      <c r="B138" s="25">
        <v>700</v>
      </c>
      <c r="C138" s="68">
        <v>0.4</v>
      </c>
      <c r="D138" s="68">
        <v>269.87</v>
      </c>
      <c r="E138" s="68">
        <v>211.87</v>
      </c>
      <c r="F138" s="68">
        <v>0</v>
      </c>
      <c r="G138" s="68">
        <f t="shared" si="52"/>
        <v>81.222222222222229</v>
      </c>
      <c r="H138" s="68">
        <v>0</v>
      </c>
      <c r="I138" s="68">
        <f t="shared" si="53"/>
        <v>65.933333333333337</v>
      </c>
      <c r="J138" s="72">
        <f t="shared" si="62"/>
        <v>1</v>
      </c>
      <c r="K138" s="72">
        <f t="shared" si="63"/>
        <v>1</v>
      </c>
      <c r="L138" s="72">
        <f t="shared" si="64"/>
        <v>1</v>
      </c>
      <c r="M138" s="72">
        <f t="shared" ca="1" si="54"/>
        <v>0</v>
      </c>
      <c r="N138" s="25"/>
      <c r="O138" s="25"/>
      <c r="P138" s="25"/>
      <c r="Q138" s="25"/>
      <c r="T138" s="22">
        <v>0</v>
      </c>
      <c r="U138" s="74">
        <f t="shared" si="55"/>
        <v>-700</v>
      </c>
      <c r="V138" s="70">
        <f t="shared" si="56"/>
        <v>-700</v>
      </c>
      <c r="W138" s="70"/>
      <c r="X138" s="70">
        <f t="shared" si="57"/>
        <v>769.47125472094001</v>
      </c>
      <c r="Y138" s="70">
        <f t="shared" si="58"/>
        <v>69.47125472094001</v>
      </c>
      <c r="Z138" s="70">
        <f t="shared" si="59"/>
        <v>69</v>
      </c>
      <c r="AA138" s="24">
        <f t="shared" si="60"/>
        <v>69</v>
      </c>
      <c r="AB138" s="67">
        <f t="shared" si="61"/>
        <v>769</v>
      </c>
    </row>
    <row r="139" spans="1:28" ht="15" customHeight="1" x14ac:dyDescent="0.25">
      <c r="A139" s="25">
        <v>1296</v>
      </c>
      <c r="B139" s="25">
        <v>700</v>
      </c>
      <c r="C139" s="68">
        <v>0.4</v>
      </c>
      <c r="D139" s="68">
        <v>269.94</v>
      </c>
      <c r="E139" s="68">
        <v>211.87</v>
      </c>
      <c r="F139" s="68">
        <v>0</v>
      </c>
      <c r="G139" s="68">
        <f t="shared" si="52"/>
        <v>51.543478260869563</v>
      </c>
      <c r="H139" s="68">
        <v>0</v>
      </c>
      <c r="I139" s="68">
        <f t="shared" si="53"/>
        <v>64.5</v>
      </c>
      <c r="J139" s="72">
        <f t="shared" si="62"/>
        <v>1</v>
      </c>
      <c r="K139" s="72">
        <f t="shared" si="63"/>
        <v>1</v>
      </c>
      <c r="L139" s="72">
        <f t="shared" si="64"/>
        <v>1</v>
      </c>
      <c r="M139" s="72">
        <f t="shared" ca="1" si="54"/>
        <v>0</v>
      </c>
      <c r="N139" s="25"/>
      <c r="O139" s="25"/>
      <c r="P139" s="25"/>
      <c r="Q139" s="25"/>
      <c r="T139" s="22">
        <v>0</v>
      </c>
      <c r="U139" s="74">
        <f t="shared" si="55"/>
        <v>-700</v>
      </c>
      <c r="V139" s="70">
        <f t="shared" si="56"/>
        <v>-700</v>
      </c>
      <c r="W139" s="70"/>
      <c r="X139" s="70">
        <f t="shared" si="57"/>
        <v>769.47125472094001</v>
      </c>
      <c r="Y139" s="70">
        <f t="shared" si="58"/>
        <v>69.47125472094001</v>
      </c>
      <c r="Z139" s="70">
        <f t="shared" si="59"/>
        <v>69</v>
      </c>
      <c r="AA139" s="24">
        <f t="shared" si="60"/>
        <v>69</v>
      </c>
      <c r="AB139" s="67">
        <f t="shared" si="61"/>
        <v>769</v>
      </c>
    </row>
    <row r="140" spans="1:28" ht="15" customHeight="1" x14ac:dyDescent="0.25">
      <c r="A140" s="25">
        <v>336</v>
      </c>
      <c r="B140" s="25">
        <v>540</v>
      </c>
      <c r="C140" s="68">
        <v>0.4</v>
      </c>
      <c r="D140" s="68">
        <v>269.92</v>
      </c>
      <c r="E140" s="68">
        <v>211.66</v>
      </c>
      <c r="F140" s="68">
        <v>0</v>
      </c>
      <c r="G140" s="68">
        <f t="shared" si="52"/>
        <v>70.872340425531917</v>
      </c>
      <c r="H140" s="68">
        <v>0</v>
      </c>
      <c r="I140" s="68">
        <f t="shared" si="53"/>
        <v>66.531914893617028</v>
      </c>
      <c r="J140" s="72">
        <f t="shared" si="62"/>
        <v>0</v>
      </c>
      <c r="K140" s="72">
        <f t="shared" si="63"/>
        <v>1</v>
      </c>
      <c r="L140" s="72">
        <f t="shared" si="64"/>
        <v>1</v>
      </c>
      <c r="M140" s="72">
        <f t="shared" ca="1" si="54"/>
        <v>1</v>
      </c>
      <c r="N140" s="25"/>
      <c r="O140" s="25"/>
      <c r="P140" s="25"/>
      <c r="Q140" s="25"/>
      <c r="T140" s="22">
        <v>0</v>
      </c>
      <c r="U140" s="74">
        <f t="shared" si="55"/>
        <v>-540</v>
      </c>
      <c r="V140" s="70">
        <f t="shared" si="56"/>
        <v>-540</v>
      </c>
      <c r="W140" s="70"/>
      <c r="X140" s="70">
        <f t="shared" si="57"/>
        <v>593.59211078472515</v>
      </c>
      <c r="Y140" s="70">
        <f t="shared" si="58"/>
        <v>53.592110784725151</v>
      </c>
      <c r="Z140" s="70">
        <f t="shared" si="59"/>
        <v>54</v>
      </c>
      <c r="AA140" s="24">
        <f t="shared" si="60"/>
        <v>54</v>
      </c>
      <c r="AB140" s="67">
        <f t="shared" si="61"/>
        <v>594</v>
      </c>
    </row>
    <row r="141" spans="1:28" ht="15" customHeight="1" x14ac:dyDescent="0.25">
      <c r="A141" s="25">
        <v>909</v>
      </c>
      <c r="B141" s="25">
        <v>540</v>
      </c>
      <c r="C141" s="68">
        <v>0.4</v>
      </c>
      <c r="D141" s="68">
        <v>269.95999999999998</v>
      </c>
      <c r="E141" s="68">
        <v>211.66</v>
      </c>
      <c r="F141" s="68">
        <v>0</v>
      </c>
      <c r="G141" s="68">
        <f t="shared" si="52"/>
        <v>57.458333333333336</v>
      </c>
      <c r="H141" s="68">
        <v>0</v>
      </c>
      <c r="I141" s="68">
        <f t="shared" si="53"/>
        <v>65.145833333333329</v>
      </c>
      <c r="J141" s="72">
        <f t="shared" si="62"/>
        <v>1</v>
      </c>
      <c r="K141" s="72">
        <f t="shared" si="63"/>
        <v>1</v>
      </c>
      <c r="L141" s="72">
        <f t="shared" si="64"/>
        <v>1</v>
      </c>
      <c r="M141" s="72">
        <f t="shared" ca="1" si="54"/>
        <v>0</v>
      </c>
      <c r="N141" s="25"/>
      <c r="O141" s="25"/>
      <c r="P141" s="25"/>
      <c r="Q141" s="25"/>
      <c r="T141" s="22">
        <v>0</v>
      </c>
      <c r="U141" s="74">
        <f t="shared" si="55"/>
        <v>-540</v>
      </c>
      <c r="V141" s="70">
        <f t="shared" si="56"/>
        <v>-540</v>
      </c>
      <c r="W141" s="70"/>
      <c r="X141" s="70">
        <f t="shared" si="57"/>
        <v>593.59211078472515</v>
      </c>
      <c r="Y141" s="70">
        <f t="shared" si="58"/>
        <v>53.592110784725151</v>
      </c>
      <c r="Z141" s="70">
        <f t="shared" si="59"/>
        <v>54</v>
      </c>
      <c r="AA141" s="24">
        <f t="shared" si="60"/>
        <v>54</v>
      </c>
      <c r="AB141" s="67">
        <f t="shared" si="61"/>
        <v>594</v>
      </c>
    </row>
    <row r="142" spans="1:28" ht="15" customHeight="1" x14ac:dyDescent="0.25">
      <c r="A142" s="25">
        <v>329</v>
      </c>
      <c r="B142" s="25">
        <v>540</v>
      </c>
      <c r="C142" s="68">
        <v>0.4</v>
      </c>
      <c r="D142" s="68">
        <v>269.94</v>
      </c>
      <c r="E142" s="68">
        <v>211.66</v>
      </c>
      <c r="F142" s="68">
        <v>0</v>
      </c>
      <c r="G142" s="68">
        <f t="shared" si="52"/>
        <v>68.122448979591837</v>
      </c>
      <c r="H142" s="68">
        <v>0</v>
      </c>
      <c r="I142" s="68">
        <f t="shared" si="53"/>
        <v>63.816326530612244</v>
      </c>
      <c r="J142" s="72">
        <f t="shared" si="62"/>
        <v>1</v>
      </c>
      <c r="K142" s="72">
        <f t="shared" si="63"/>
        <v>1</v>
      </c>
      <c r="L142" s="72">
        <f t="shared" si="64"/>
        <v>1</v>
      </c>
      <c r="M142" s="72">
        <f t="shared" ca="1" si="54"/>
        <v>0</v>
      </c>
      <c r="N142" s="25"/>
      <c r="O142" s="25"/>
      <c r="P142" s="25"/>
      <c r="Q142" s="25"/>
      <c r="T142" s="22">
        <v>0</v>
      </c>
      <c r="U142" s="74">
        <f t="shared" si="55"/>
        <v>-540</v>
      </c>
      <c r="V142" s="70">
        <f t="shared" si="56"/>
        <v>-540</v>
      </c>
      <c r="W142" s="70"/>
      <c r="X142" s="70">
        <f t="shared" si="57"/>
        <v>593.59211078472515</v>
      </c>
      <c r="Y142" s="70">
        <f t="shared" si="58"/>
        <v>53.592110784725151</v>
      </c>
      <c r="Z142" s="70">
        <f t="shared" si="59"/>
        <v>54</v>
      </c>
      <c r="AA142" s="24">
        <f t="shared" si="60"/>
        <v>54</v>
      </c>
      <c r="AB142" s="67">
        <f t="shared" si="61"/>
        <v>594</v>
      </c>
    </row>
    <row r="143" spans="1:28" ht="15" customHeight="1" x14ac:dyDescent="0.25">
      <c r="A143" s="25">
        <v>1040</v>
      </c>
      <c r="B143" s="25">
        <v>540</v>
      </c>
      <c r="C143" s="68">
        <v>0.4</v>
      </c>
      <c r="D143" s="68">
        <v>269.99</v>
      </c>
      <c r="E143" s="68">
        <v>211.66</v>
      </c>
      <c r="F143" s="68">
        <v>0</v>
      </c>
      <c r="G143" s="68">
        <f t="shared" si="52"/>
        <v>52.54</v>
      </c>
      <c r="H143" s="68">
        <v>0</v>
      </c>
      <c r="I143" s="68">
        <f t="shared" si="53"/>
        <v>62.54</v>
      </c>
      <c r="J143" s="72">
        <f t="shared" si="62"/>
        <v>1</v>
      </c>
      <c r="K143" s="72">
        <f t="shared" si="63"/>
        <v>1</v>
      </c>
      <c r="L143" s="72">
        <f t="shared" si="64"/>
        <v>1</v>
      </c>
      <c r="M143" s="72">
        <f t="shared" ca="1" si="54"/>
        <v>0</v>
      </c>
      <c r="N143" s="25"/>
      <c r="O143" s="25"/>
      <c r="P143" s="25"/>
      <c r="Q143" s="25"/>
      <c r="T143" s="22">
        <v>0</v>
      </c>
      <c r="U143" s="74">
        <f t="shared" si="55"/>
        <v>-540</v>
      </c>
      <c r="V143" s="70">
        <f t="shared" si="56"/>
        <v>-540</v>
      </c>
      <c r="W143" s="70"/>
      <c r="X143" s="70">
        <f t="shared" si="57"/>
        <v>593.59211078472515</v>
      </c>
      <c r="Y143" s="70">
        <f t="shared" si="58"/>
        <v>53.592110784725151</v>
      </c>
      <c r="Z143" s="70">
        <f t="shared" si="59"/>
        <v>54</v>
      </c>
      <c r="AA143" s="24">
        <f t="shared" si="60"/>
        <v>54</v>
      </c>
      <c r="AB143" s="67">
        <f t="shared" si="61"/>
        <v>594</v>
      </c>
    </row>
    <row r="144" spans="1:28" ht="15" customHeight="1" x14ac:dyDescent="0.25">
      <c r="A144" s="25">
        <v>406</v>
      </c>
      <c r="B144" s="25">
        <v>380</v>
      </c>
      <c r="C144" s="68">
        <v>0.4</v>
      </c>
      <c r="D144" s="68">
        <v>270</v>
      </c>
      <c r="E144" s="68">
        <v>211.41</v>
      </c>
      <c r="F144" s="68">
        <v>0</v>
      </c>
      <c r="G144" s="68">
        <f t="shared" si="52"/>
        <v>63.941176470588232</v>
      </c>
      <c r="H144" s="68">
        <v>0</v>
      </c>
      <c r="I144" s="68">
        <f t="shared" si="53"/>
        <v>64.450980392156865</v>
      </c>
      <c r="J144" s="72">
        <f t="shared" si="62"/>
        <v>0</v>
      </c>
      <c r="K144" s="72">
        <f t="shared" si="63"/>
        <v>1</v>
      </c>
      <c r="L144" s="72">
        <f t="shared" si="64"/>
        <v>1</v>
      </c>
      <c r="M144" s="72">
        <f t="shared" ca="1" si="54"/>
        <v>0</v>
      </c>
      <c r="N144" s="25"/>
      <c r="O144" s="25"/>
      <c r="P144" s="25"/>
      <c r="Q144" s="25"/>
      <c r="T144" s="22">
        <v>0</v>
      </c>
      <c r="U144" s="74">
        <f t="shared" si="55"/>
        <v>-380</v>
      </c>
      <c r="V144" s="70">
        <f t="shared" si="56"/>
        <v>-380</v>
      </c>
      <c r="W144" s="70"/>
      <c r="X144" s="70">
        <f t="shared" si="57"/>
        <v>417.71296684851029</v>
      </c>
      <c r="Y144" s="70">
        <f t="shared" si="58"/>
        <v>37.712966848510291</v>
      </c>
      <c r="Z144" s="70">
        <f t="shared" si="59"/>
        <v>38</v>
      </c>
      <c r="AA144" s="24">
        <f t="shared" si="60"/>
        <v>38</v>
      </c>
      <c r="AB144" s="67">
        <f t="shared" si="61"/>
        <v>418</v>
      </c>
    </row>
    <row r="145" spans="1:28" ht="15" customHeight="1" x14ac:dyDescent="0.25">
      <c r="A145" s="25">
        <v>646</v>
      </c>
      <c r="B145" s="25">
        <v>380</v>
      </c>
      <c r="C145" s="68">
        <v>0</v>
      </c>
      <c r="D145" s="68">
        <v>270.02999999999997</v>
      </c>
      <c r="E145" s="68">
        <v>211.41</v>
      </c>
      <c r="F145" s="68">
        <v>0</v>
      </c>
      <c r="G145" s="68">
        <f t="shared" si="52"/>
        <v>58.096153846153847</v>
      </c>
      <c r="H145" s="68">
        <v>0</v>
      </c>
      <c r="I145" s="68">
        <f t="shared" si="53"/>
        <v>63.21153846153846</v>
      </c>
      <c r="J145" s="72">
        <f t="shared" si="62"/>
        <v>1</v>
      </c>
      <c r="K145" s="72">
        <f t="shared" si="63"/>
        <v>1</v>
      </c>
      <c r="L145" s="72">
        <f t="shared" si="64"/>
        <v>1</v>
      </c>
      <c r="M145" s="72">
        <f t="shared" ca="1" si="54"/>
        <v>1</v>
      </c>
      <c r="N145" s="25"/>
      <c r="O145" s="25"/>
      <c r="P145" s="25"/>
      <c r="Q145" s="25"/>
      <c r="T145" s="22">
        <v>0</v>
      </c>
      <c r="U145" s="74">
        <f t="shared" si="55"/>
        <v>-380</v>
      </c>
      <c r="V145" s="70">
        <f t="shared" si="56"/>
        <v>-380</v>
      </c>
      <c r="W145" s="70"/>
      <c r="X145" s="70">
        <f t="shared" si="57"/>
        <v>417.71296684851029</v>
      </c>
      <c r="Y145" s="70">
        <f t="shared" si="58"/>
        <v>37.712966848510291</v>
      </c>
      <c r="Z145" s="70">
        <f t="shared" si="59"/>
        <v>38</v>
      </c>
      <c r="AA145" s="24">
        <f t="shared" si="60"/>
        <v>38</v>
      </c>
      <c r="AB145" s="67">
        <f t="shared" si="61"/>
        <v>418</v>
      </c>
    </row>
    <row r="146" spans="1:28" ht="15" customHeight="1" x14ac:dyDescent="0.25">
      <c r="A146" s="25">
        <v>487</v>
      </c>
      <c r="B146" s="25">
        <v>380</v>
      </c>
      <c r="C146" s="68">
        <v>0</v>
      </c>
      <c r="D146" s="68">
        <v>270.04000000000002</v>
      </c>
      <c r="E146" s="68">
        <v>211.41</v>
      </c>
      <c r="F146" s="68">
        <v>0</v>
      </c>
      <c r="G146" s="68">
        <f t="shared" si="52"/>
        <v>60</v>
      </c>
      <c r="H146" s="68">
        <v>0</v>
      </c>
      <c r="I146" s="68">
        <f t="shared" si="53"/>
        <v>62.018867924528301</v>
      </c>
      <c r="J146" s="72">
        <f t="shared" si="62"/>
        <v>1</v>
      </c>
      <c r="K146" s="72">
        <f t="shared" si="63"/>
        <v>1</v>
      </c>
      <c r="L146" s="72">
        <f t="shared" si="64"/>
        <v>1</v>
      </c>
      <c r="M146" s="72">
        <f t="shared" ca="1" si="54"/>
        <v>1</v>
      </c>
      <c r="N146" s="25"/>
      <c r="O146" s="25"/>
      <c r="P146" s="25"/>
      <c r="Q146" s="25"/>
      <c r="T146" s="22">
        <v>0</v>
      </c>
      <c r="U146" s="74">
        <f t="shared" si="55"/>
        <v>-380</v>
      </c>
      <c r="V146" s="70">
        <f t="shared" si="56"/>
        <v>-380</v>
      </c>
      <c r="W146" s="70"/>
      <c r="X146" s="70">
        <f t="shared" si="57"/>
        <v>417.71296684851029</v>
      </c>
      <c r="Y146" s="70">
        <f t="shared" si="58"/>
        <v>37.712966848510291</v>
      </c>
      <c r="Z146" s="70">
        <f t="shared" si="59"/>
        <v>38</v>
      </c>
      <c r="AA146" s="24">
        <f t="shared" si="60"/>
        <v>38</v>
      </c>
      <c r="AB146" s="67">
        <f t="shared" si="61"/>
        <v>418</v>
      </c>
    </row>
    <row r="147" spans="1:28" ht="15" customHeight="1" x14ac:dyDescent="0.25">
      <c r="A147" s="25">
        <v>647</v>
      </c>
      <c r="B147" s="25">
        <v>380</v>
      </c>
      <c r="C147" s="68">
        <v>0</v>
      </c>
      <c r="D147" s="68">
        <v>270.07</v>
      </c>
      <c r="E147" s="68">
        <v>211.41</v>
      </c>
      <c r="F147" s="68">
        <v>0</v>
      </c>
      <c r="G147" s="68">
        <f t="shared" si="52"/>
        <v>55.925925925925924</v>
      </c>
      <c r="H147" s="68">
        <v>0</v>
      </c>
      <c r="I147" s="68">
        <f t="shared" si="53"/>
        <v>60.870370370370374</v>
      </c>
      <c r="J147" s="72">
        <f t="shared" si="62"/>
        <v>1</v>
      </c>
      <c r="K147" s="72">
        <f t="shared" si="63"/>
        <v>1</v>
      </c>
      <c r="L147" s="72">
        <f t="shared" si="64"/>
        <v>1</v>
      </c>
      <c r="M147" s="72">
        <f t="shared" ca="1" si="54"/>
        <v>0</v>
      </c>
      <c r="N147" s="25"/>
      <c r="O147" s="25"/>
      <c r="P147" s="25"/>
      <c r="Q147" s="25"/>
      <c r="T147" s="22">
        <v>0</v>
      </c>
      <c r="U147" s="74">
        <f t="shared" si="55"/>
        <v>-380</v>
      </c>
      <c r="V147" s="70">
        <f t="shared" si="56"/>
        <v>-380</v>
      </c>
      <c r="W147" s="70"/>
      <c r="X147" s="70">
        <f t="shared" si="57"/>
        <v>417.71296684851029</v>
      </c>
      <c r="Y147" s="70">
        <f t="shared" si="58"/>
        <v>37.712966848510291</v>
      </c>
      <c r="Z147" s="70">
        <f t="shared" si="59"/>
        <v>38</v>
      </c>
      <c r="AA147" s="24">
        <f t="shared" si="60"/>
        <v>38</v>
      </c>
      <c r="AB147" s="67">
        <f t="shared" si="61"/>
        <v>418</v>
      </c>
    </row>
    <row r="148" spans="1:28" ht="15" customHeight="1" x14ac:dyDescent="0.25">
      <c r="A148" s="25">
        <v>807</v>
      </c>
      <c r="B148" s="25">
        <v>220</v>
      </c>
      <c r="C148" s="68">
        <v>0.1</v>
      </c>
      <c r="D148" s="68">
        <v>270.13</v>
      </c>
      <c r="E148" s="68">
        <v>211.05</v>
      </c>
      <c r="F148" s="68">
        <v>0</v>
      </c>
      <c r="G148" s="68">
        <f t="shared" si="52"/>
        <v>52</v>
      </c>
      <c r="H148" s="68">
        <v>0</v>
      </c>
      <c r="I148" s="68">
        <f t="shared" si="53"/>
        <v>62.672727272727272</v>
      </c>
      <c r="J148" s="72">
        <f t="shared" si="62"/>
        <v>0</v>
      </c>
      <c r="K148" s="72">
        <f t="shared" si="63"/>
        <v>1</v>
      </c>
      <c r="L148" s="72">
        <f t="shared" si="64"/>
        <v>1</v>
      </c>
      <c r="M148" s="72">
        <f t="shared" ca="1" si="54"/>
        <v>0</v>
      </c>
      <c r="N148" s="25"/>
      <c r="O148" s="25"/>
      <c r="P148" s="25"/>
      <c r="Q148" s="25"/>
      <c r="T148" s="22">
        <v>0</v>
      </c>
      <c r="U148" s="74">
        <f t="shared" si="55"/>
        <v>-220</v>
      </c>
      <c r="V148" s="70">
        <f t="shared" si="56"/>
        <v>-220</v>
      </c>
      <c r="W148" s="70"/>
      <c r="X148" s="70">
        <f t="shared" si="57"/>
        <v>241.8338229122954</v>
      </c>
      <c r="Y148" s="70">
        <f t="shared" si="58"/>
        <v>21.833822912295403</v>
      </c>
      <c r="Z148" s="70">
        <f t="shared" si="59"/>
        <v>22</v>
      </c>
      <c r="AA148" s="24">
        <f t="shared" si="60"/>
        <v>22</v>
      </c>
      <c r="AB148" s="67">
        <f t="shared" si="61"/>
        <v>242</v>
      </c>
    </row>
    <row r="149" spans="1:28" ht="15" customHeight="1" x14ac:dyDescent="0.25">
      <c r="A149" s="25">
        <v>407</v>
      </c>
      <c r="B149" s="25">
        <v>220</v>
      </c>
      <c r="C149" s="68">
        <v>0.1</v>
      </c>
      <c r="D149" s="68">
        <v>270.14999999999998</v>
      </c>
      <c r="E149" s="68">
        <v>211.05</v>
      </c>
      <c r="F149" s="68">
        <v>0</v>
      </c>
      <c r="G149" s="68">
        <f t="shared" si="52"/>
        <v>58.214285714285715</v>
      </c>
      <c r="H149" s="68">
        <v>0</v>
      </c>
      <c r="I149" s="68">
        <f t="shared" si="53"/>
        <v>61.553571428571431</v>
      </c>
      <c r="J149" s="72">
        <f t="shared" si="62"/>
        <v>1</v>
      </c>
      <c r="K149" s="72">
        <f t="shared" si="63"/>
        <v>1</v>
      </c>
      <c r="L149" s="72">
        <f t="shared" si="64"/>
        <v>1</v>
      </c>
      <c r="M149" s="72">
        <f t="shared" ca="1" si="54"/>
        <v>1</v>
      </c>
      <c r="N149" s="25"/>
      <c r="O149" s="25"/>
      <c r="P149" s="25"/>
      <c r="Q149" s="25"/>
      <c r="T149" s="22">
        <v>0</v>
      </c>
      <c r="U149" s="74">
        <f t="shared" si="55"/>
        <v>-220</v>
      </c>
      <c r="V149" s="70">
        <f t="shared" si="56"/>
        <v>-220</v>
      </c>
      <c r="W149" s="70"/>
      <c r="X149" s="70">
        <f t="shared" si="57"/>
        <v>241.8338229122954</v>
      </c>
      <c r="Y149" s="70">
        <f t="shared" si="58"/>
        <v>21.833822912295403</v>
      </c>
      <c r="Z149" s="70">
        <f t="shared" si="59"/>
        <v>22</v>
      </c>
      <c r="AA149" s="24">
        <f t="shared" si="60"/>
        <v>22</v>
      </c>
      <c r="AB149" s="67">
        <f t="shared" si="61"/>
        <v>242</v>
      </c>
    </row>
    <row r="150" spans="1:28" ht="15" customHeight="1" x14ac:dyDescent="0.25">
      <c r="A150" s="25">
        <v>728</v>
      </c>
      <c r="B150" s="25">
        <v>220</v>
      </c>
      <c r="C150" s="68">
        <v>0.1</v>
      </c>
      <c r="D150" s="68">
        <v>270.20999999999998</v>
      </c>
      <c r="E150" s="68">
        <v>211.05</v>
      </c>
      <c r="F150" s="68">
        <v>0</v>
      </c>
      <c r="G150" s="68">
        <f t="shared" si="52"/>
        <v>51.561403508771932</v>
      </c>
      <c r="H150" s="68">
        <v>0</v>
      </c>
      <c r="I150" s="68">
        <f t="shared" si="53"/>
        <v>60.473684210526315</v>
      </c>
      <c r="J150" s="72">
        <f t="shared" si="62"/>
        <v>1</v>
      </c>
      <c r="K150" s="72">
        <f t="shared" si="63"/>
        <v>1</v>
      </c>
      <c r="L150" s="72">
        <f t="shared" si="64"/>
        <v>1</v>
      </c>
      <c r="M150" s="72">
        <f t="shared" ca="1" si="54"/>
        <v>1</v>
      </c>
      <c r="N150" s="25"/>
      <c r="O150" s="25"/>
      <c r="P150" s="25"/>
      <c r="Q150" s="25"/>
      <c r="T150" s="22">
        <v>0</v>
      </c>
      <c r="U150" s="74">
        <f t="shared" si="55"/>
        <v>-220</v>
      </c>
      <c r="V150" s="70">
        <f t="shared" si="56"/>
        <v>-220</v>
      </c>
      <c r="W150" s="70"/>
      <c r="X150" s="70">
        <f t="shared" si="57"/>
        <v>241.8338229122954</v>
      </c>
      <c r="Y150" s="70">
        <f t="shared" si="58"/>
        <v>21.833822912295403</v>
      </c>
      <c r="Z150" s="70">
        <f t="shared" si="59"/>
        <v>22</v>
      </c>
      <c r="AA150" s="24">
        <f t="shared" si="60"/>
        <v>22</v>
      </c>
      <c r="AB150" s="67">
        <f t="shared" si="61"/>
        <v>242</v>
      </c>
    </row>
    <row r="151" spans="1:28" ht="15" customHeight="1" x14ac:dyDescent="0.25">
      <c r="A151" s="25">
        <v>408</v>
      </c>
      <c r="B151" s="25">
        <v>220</v>
      </c>
      <c r="C151" s="68">
        <v>0.1</v>
      </c>
      <c r="D151" s="68">
        <v>270.23</v>
      </c>
      <c r="E151" s="68">
        <v>211.05</v>
      </c>
      <c r="F151" s="68">
        <v>0</v>
      </c>
      <c r="G151" s="68">
        <f t="shared" si="52"/>
        <v>56.189655172413794</v>
      </c>
      <c r="H151" s="68">
        <v>0</v>
      </c>
      <c r="I151" s="68">
        <f t="shared" si="53"/>
        <v>59.431034482758619</v>
      </c>
      <c r="J151" s="72">
        <f t="shared" si="62"/>
        <v>1</v>
      </c>
      <c r="K151" s="72">
        <f t="shared" si="63"/>
        <v>1</v>
      </c>
      <c r="L151" s="72">
        <f t="shared" si="64"/>
        <v>1</v>
      </c>
      <c r="M151" s="72">
        <f t="shared" ca="1" si="54"/>
        <v>0</v>
      </c>
      <c r="N151" s="25"/>
      <c r="O151" s="25"/>
      <c r="P151" s="25"/>
      <c r="Q151" s="25"/>
      <c r="T151" s="22">
        <v>0</v>
      </c>
      <c r="U151" s="74">
        <f t="shared" si="55"/>
        <v>-220</v>
      </c>
      <c r="V151" s="70">
        <f t="shared" si="56"/>
        <v>-220</v>
      </c>
      <c r="W151" s="70"/>
      <c r="X151" s="70">
        <f t="shared" si="57"/>
        <v>241.8338229122954</v>
      </c>
      <c r="Y151" s="70">
        <f t="shared" si="58"/>
        <v>21.833822912295403</v>
      </c>
      <c r="Z151" s="70">
        <f t="shared" si="59"/>
        <v>22</v>
      </c>
      <c r="AA151" s="24">
        <f t="shared" si="60"/>
        <v>22</v>
      </c>
      <c r="AB151" s="67">
        <f t="shared" si="61"/>
        <v>242</v>
      </c>
    </row>
    <row r="152" spans="1:28" ht="15" customHeight="1" x14ac:dyDescent="0.25">
      <c r="A152" s="25">
        <v>888</v>
      </c>
      <c r="B152" s="25">
        <v>70</v>
      </c>
      <c r="C152" s="68">
        <v>0.1</v>
      </c>
      <c r="D152" s="68">
        <v>270.32</v>
      </c>
      <c r="E152" s="68">
        <v>209.85</v>
      </c>
      <c r="F152" s="68">
        <v>0</v>
      </c>
      <c r="G152" s="68">
        <f t="shared" si="52"/>
        <v>47.101694915254235</v>
      </c>
      <c r="H152" s="68">
        <v>0</v>
      </c>
      <c r="I152" s="68">
        <f t="shared" si="53"/>
        <v>60.966101694915253</v>
      </c>
      <c r="J152" s="72">
        <f t="shared" si="62"/>
        <v>0</v>
      </c>
      <c r="K152" s="72">
        <f t="shared" si="63"/>
        <v>1</v>
      </c>
      <c r="L152" s="72">
        <f t="shared" si="64"/>
        <v>1</v>
      </c>
      <c r="M152" s="72">
        <f t="shared" ca="1" si="54"/>
        <v>1</v>
      </c>
      <c r="N152" s="25"/>
      <c r="O152" s="25"/>
      <c r="P152" s="25"/>
      <c r="Q152" s="25"/>
      <c r="T152" s="22">
        <v>0</v>
      </c>
      <c r="U152" s="74">
        <f t="shared" si="55"/>
        <v>-70</v>
      </c>
      <c r="V152" s="70">
        <f t="shared" si="56"/>
        <v>-70</v>
      </c>
      <c r="W152" s="70"/>
      <c r="X152" s="70">
        <f t="shared" si="57"/>
        <v>76.947125472094001</v>
      </c>
      <c r="Y152" s="70">
        <f t="shared" si="58"/>
        <v>6.947125472094001</v>
      </c>
      <c r="Z152" s="70">
        <f t="shared" si="59"/>
        <v>7</v>
      </c>
      <c r="AA152" s="24">
        <f t="shared" si="60"/>
        <v>7</v>
      </c>
      <c r="AB152" s="67">
        <f t="shared" si="61"/>
        <v>77</v>
      </c>
    </row>
    <row r="153" spans="1:28" ht="15" customHeight="1" x14ac:dyDescent="0.25">
      <c r="A153" s="25">
        <v>168</v>
      </c>
      <c r="B153" s="25">
        <v>70</v>
      </c>
      <c r="C153" s="68">
        <v>0.1</v>
      </c>
      <c r="D153" s="68">
        <v>270.33</v>
      </c>
      <c r="E153" s="68">
        <v>209.85</v>
      </c>
      <c r="F153" s="68">
        <v>0</v>
      </c>
      <c r="G153" s="68">
        <f t="shared" si="52"/>
        <v>58.31666666666667</v>
      </c>
      <c r="H153" s="68">
        <v>0</v>
      </c>
      <c r="I153" s="68">
        <f t="shared" si="53"/>
        <v>59.95</v>
      </c>
      <c r="J153" s="72">
        <f t="shared" si="62"/>
        <v>1</v>
      </c>
      <c r="K153" s="72">
        <f t="shared" si="63"/>
        <v>1</v>
      </c>
      <c r="L153" s="72">
        <f t="shared" si="64"/>
        <v>1</v>
      </c>
      <c r="M153" s="72">
        <f t="shared" ca="1" si="54"/>
        <v>0</v>
      </c>
      <c r="N153" s="25"/>
      <c r="O153" s="25"/>
      <c r="P153" s="25"/>
      <c r="Q153" s="25"/>
      <c r="T153" s="22">
        <v>0</v>
      </c>
      <c r="U153" s="74">
        <f t="shared" si="55"/>
        <v>-70</v>
      </c>
      <c r="V153" s="70">
        <f t="shared" si="56"/>
        <v>-70</v>
      </c>
      <c r="W153" s="70"/>
      <c r="X153" s="70">
        <f t="shared" si="57"/>
        <v>76.947125472094001</v>
      </c>
      <c r="Y153" s="70">
        <f t="shared" si="58"/>
        <v>6.947125472094001</v>
      </c>
      <c r="Z153" s="70">
        <f t="shared" si="59"/>
        <v>7</v>
      </c>
      <c r="AA153" s="24">
        <f t="shared" si="60"/>
        <v>7</v>
      </c>
      <c r="AB153" s="67">
        <f t="shared" si="61"/>
        <v>77</v>
      </c>
    </row>
    <row r="154" spans="1:28" ht="15" customHeight="1" x14ac:dyDescent="0.25">
      <c r="A154" s="25">
        <v>889</v>
      </c>
      <c r="B154" s="25">
        <v>70</v>
      </c>
      <c r="C154" s="68">
        <v>0.1</v>
      </c>
      <c r="D154" s="68">
        <v>270.42</v>
      </c>
      <c r="E154" s="68">
        <v>209.85</v>
      </c>
      <c r="F154" s="68">
        <v>0</v>
      </c>
      <c r="G154" s="68">
        <f t="shared" si="52"/>
        <v>45.540983606557376</v>
      </c>
      <c r="H154" s="68">
        <v>0</v>
      </c>
      <c r="I154" s="68">
        <f t="shared" si="53"/>
        <v>58.967213114754095</v>
      </c>
      <c r="J154" s="72">
        <f t="shared" si="62"/>
        <v>1</v>
      </c>
      <c r="K154" s="72">
        <f t="shared" si="63"/>
        <v>1</v>
      </c>
      <c r="L154" s="72">
        <f t="shared" si="64"/>
        <v>1</v>
      </c>
      <c r="M154" s="72">
        <f t="shared" ca="1" si="54"/>
        <v>1</v>
      </c>
      <c r="N154" s="25"/>
      <c r="O154" s="25"/>
      <c r="P154" s="25"/>
      <c r="Q154" s="25"/>
      <c r="T154" s="22">
        <v>0</v>
      </c>
      <c r="U154" s="74">
        <f t="shared" si="55"/>
        <v>-70</v>
      </c>
      <c r="V154" s="70">
        <f t="shared" si="56"/>
        <v>-70</v>
      </c>
      <c r="W154" s="70"/>
      <c r="X154" s="70">
        <f t="shared" si="57"/>
        <v>76.947125472094001</v>
      </c>
      <c r="Y154" s="70">
        <f t="shared" si="58"/>
        <v>6.947125472094001</v>
      </c>
      <c r="Z154" s="70">
        <f t="shared" si="59"/>
        <v>7</v>
      </c>
      <c r="AA154" s="24">
        <f t="shared" si="60"/>
        <v>7</v>
      </c>
      <c r="AB154" s="67">
        <f t="shared" si="61"/>
        <v>77</v>
      </c>
    </row>
    <row r="155" spans="1:28" ht="15" customHeight="1" x14ac:dyDescent="0.25">
      <c r="A155" s="25">
        <v>166</v>
      </c>
      <c r="B155" s="25">
        <v>70</v>
      </c>
      <c r="C155" s="68">
        <v>0.1</v>
      </c>
      <c r="D155" s="68">
        <v>270.43</v>
      </c>
      <c r="E155" s="68">
        <v>209.85</v>
      </c>
      <c r="F155" s="68">
        <v>0</v>
      </c>
      <c r="G155" s="68">
        <f t="shared" si="52"/>
        <v>56.467741935483872</v>
      </c>
      <c r="H155" s="68">
        <v>0</v>
      </c>
      <c r="I155" s="68">
        <f t="shared" si="53"/>
        <v>58.016129032258064</v>
      </c>
      <c r="J155" s="72">
        <f t="shared" si="62"/>
        <v>1</v>
      </c>
      <c r="K155" s="72">
        <f t="shared" si="63"/>
        <v>1</v>
      </c>
      <c r="L155" s="72">
        <f t="shared" si="64"/>
        <v>1</v>
      </c>
      <c r="M155" s="72">
        <f t="shared" ca="1" si="54"/>
        <v>0</v>
      </c>
      <c r="N155" s="25"/>
      <c r="O155" s="25"/>
      <c r="P155" s="25"/>
      <c r="Q155" s="25"/>
      <c r="T155" s="22">
        <v>0</v>
      </c>
      <c r="U155" s="74">
        <f t="shared" si="55"/>
        <v>-70</v>
      </c>
      <c r="V155" s="70">
        <f t="shared" si="56"/>
        <v>-70</v>
      </c>
      <c r="W155" s="70"/>
      <c r="X155" s="70">
        <f t="shared" si="57"/>
        <v>76.947125472094001</v>
      </c>
      <c r="Y155" s="70">
        <f t="shared" si="58"/>
        <v>6.947125472094001</v>
      </c>
      <c r="Z155" s="70">
        <f t="shared" si="59"/>
        <v>7</v>
      </c>
      <c r="AA155" s="24">
        <f t="shared" si="60"/>
        <v>7</v>
      </c>
      <c r="AB155" s="67">
        <f t="shared" si="61"/>
        <v>77</v>
      </c>
    </row>
    <row r="156" spans="1:28" ht="15" customHeight="1" x14ac:dyDescent="0.25">
      <c r="A156" s="25">
        <v>806</v>
      </c>
      <c r="B156" s="25">
        <v>30</v>
      </c>
      <c r="C156" s="68">
        <v>0.1</v>
      </c>
      <c r="D156" s="68">
        <v>270.51</v>
      </c>
      <c r="E156" s="68">
        <v>209.4</v>
      </c>
      <c r="F156" s="68">
        <v>0</v>
      </c>
      <c r="G156" s="68">
        <f t="shared" si="52"/>
        <v>45.412698412698411</v>
      </c>
      <c r="H156" s="68">
        <v>0</v>
      </c>
      <c r="I156" s="68">
        <f t="shared" si="53"/>
        <v>57.730158730158728</v>
      </c>
      <c r="J156" s="72">
        <f t="shared" si="62"/>
        <v>1</v>
      </c>
      <c r="K156" s="72">
        <f t="shared" si="63"/>
        <v>1</v>
      </c>
      <c r="L156" s="72">
        <f t="shared" si="64"/>
        <v>1</v>
      </c>
      <c r="M156" s="72">
        <f t="shared" ca="1" si="54"/>
        <v>0</v>
      </c>
      <c r="N156" s="25"/>
      <c r="O156" s="25"/>
      <c r="P156" s="25"/>
      <c r="Q156" s="25"/>
      <c r="T156" s="22">
        <v>0</v>
      </c>
      <c r="U156" s="74">
        <f t="shared" si="55"/>
        <v>-30</v>
      </c>
      <c r="V156" s="70">
        <f t="shared" si="56"/>
        <v>-30</v>
      </c>
      <c r="W156" s="70"/>
      <c r="X156" s="70">
        <f t="shared" si="57"/>
        <v>32.977339488040286</v>
      </c>
      <c r="Y156" s="70">
        <f t="shared" si="58"/>
        <v>2.9773394880402861</v>
      </c>
      <c r="Z156" s="70">
        <f t="shared" si="59"/>
        <v>3</v>
      </c>
      <c r="AA156" s="24">
        <f t="shared" si="60"/>
        <v>3</v>
      </c>
      <c r="AB156" s="67">
        <f t="shared" si="61"/>
        <v>33</v>
      </c>
    </row>
    <row r="157" spans="1:28" ht="15" customHeight="1" x14ac:dyDescent="0.25">
      <c r="A157" s="25">
        <v>525</v>
      </c>
      <c r="B157" s="25">
        <v>30</v>
      </c>
      <c r="C157" s="68">
        <v>0.1</v>
      </c>
      <c r="D157" s="68">
        <v>270.57</v>
      </c>
      <c r="E157" s="68">
        <v>209.4</v>
      </c>
      <c r="F157" s="68">
        <v>0</v>
      </c>
      <c r="G157" s="68">
        <f t="shared" si="52"/>
        <v>49.09375</v>
      </c>
      <c r="H157" s="68">
        <v>0</v>
      </c>
      <c r="I157" s="68">
        <f t="shared" si="53"/>
        <v>56.828125</v>
      </c>
      <c r="J157" s="72">
        <f t="shared" si="62"/>
        <v>1</v>
      </c>
      <c r="K157" s="72">
        <f t="shared" si="63"/>
        <v>1</v>
      </c>
      <c r="L157" s="72">
        <f t="shared" si="64"/>
        <v>1</v>
      </c>
      <c r="M157" s="72">
        <f t="shared" ca="1" si="54"/>
        <v>0</v>
      </c>
      <c r="N157" s="25"/>
      <c r="O157" s="25"/>
      <c r="P157" s="25"/>
      <c r="Q157" s="25"/>
      <c r="T157" s="22">
        <v>0</v>
      </c>
      <c r="U157" s="74">
        <f t="shared" si="55"/>
        <v>-30</v>
      </c>
      <c r="V157" s="70">
        <f t="shared" si="56"/>
        <v>-30</v>
      </c>
      <c r="W157" s="70"/>
      <c r="X157" s="70">
        <f t="shared" si="57"/>
        <v>32.977339488040286</v>
      </c>
      <c r="Y157" s="70">
        <f t="shared" si="58"/>
        <v>2.9773394880402861</v>
      </c>
      <c r="Z157" s="70">
        <f t="shared" si="59"/>
        <v>3</v>
      </c>
      <c r="AA157" s="24">
        <f t="shared" si="60"/>
        <v>3</v>
      </c>
      <c r="AB157" s="67">
        <f t="shared" si="61"/>
        <v>33</v>
      </c>
    </row>
    <row r="158" spans="1:28" ht="15" customHeight="1" x14ac:dyDescent="0.25">
      <c r="A158" s="25">
        <v>206</v>
      </c>
      <c r="B158" s="25">
        <v>30</v>
      </c>
      <c r="C158" s="68">
        <v>0.1</v>
      </c>
      <c r="D158" s="68">
        <v>270.58999999999997</v>
      </c>
      <c r="E158" s="68">
        <v>209.4</v>
      </c>
      <c r="F158" s="68">
        <v>0</v>
      </c>
      <c r="G158" s="68">
        <f t="shared" ref="G158:G181" si="65">($A$93-A158)/(ROW(A158)-ROW($A$93))</f>
        <v>53.246153846153845</v>
      </c>
      <c r="H158" s="68">
        <v>0</v>
      </c>
      <c r="I158" s="68">
        <f t="shared" ref="I158:I181" si="66">($A$93-B158)/(ROW(B158)-ROW($A$93))</f>
        <v>55.95384615384615</v>
      </c>
      <c r="J158" s="72">
        <f t="shared" si="62"/>
        <v>1</v>
      </c>
      <c r="K158" s="72">
        <f t="shared" si="63"/>
        <v>1</v>
      </c>
      <c r="L158" s="72">
        <f t="shared" si="64"/>
        <v>1</v>
      </c>
      <c r="M158" s="72">
        <f t="shared" ca="1" si="54"/>
        <v>1</v>
      </c>
      <c r="N158" s="25"/>
      <c r="O158" s="25"/>
      <c r="P158" s="25"/>
      <c r="Q158" s="25"/>
      <c r="T158" s="22">
        <v>0</v>
      </c>
      <c r="U158" s="74">
        <f t="shared" si="55"/>
        <v>-30</v>
      </c>
      <c r="V158" s="70">
        <f t="shared" si="56"/>
        <v>-30</v>
      </c>
      <c r="W158" s="70"/>
      <c r="X158" s="70">
        <f t="shared" si="57"/>
        <v>32.977339488040286</v>
      </c>
      <c r="Y158" s="70">
        <f t="shared" si="58"/>
        <v>2.9773394880402861</v>
      </c>
      <c r="Z158" s="70">
        <f t="shared" si="59"/>
        <v>3</v>
      </c>
      <c r="AA158" s="24">
        <f t="shared" si="60"/>
        <v>3</v>
      </c>
      <c r="AB158" s="67">
        <f t="shared" si="61"/>
        <v>33</v>
      </c>
    </row>
    <row r="159" spans="1:28" ht="15" customHeight="1" x14ac:dyDescent="0.25">
      <c r="A159" s="25">
        <v>766</v>
      </c>
      <c r="B159" s="25">
        <v>30</v>
      </c>
      <c r="C159" s="68">
        <v>0.1</v>
      </c>
      <c r="D159" s="68">
        <v>270.67</v>
      </c>
      <c r="E159" s="68">
        <v>209.4</v>
      </c>
      <c r="F159" s="68">
        <v>0</v>
      </c>
      <c r="G159" s="68">
        <f t="shared" si="65"/>
        <v>43.954545454545453</v>
      </c>
      <c r="H159" s="68">
        <v>0</v>
      </c>
      <c r="I159" s="68">
        <f t="shared" si="66"/>
        <v>55.106060606060609</v>
      </c>
      <c r="J159" s="72">
        <f t="shared" si="62"/>
        <v>1</v>
      </c>
      <c r="K159" s="72">
        <f t="shared" si="63"/>
        <v>1</v>
      </c>
      <c r="L159" s="72">
        <f t="shared" si="64"/>
        <v>1</v>
      </c>
      <c r="M159" s="72">
        <f t="shared" ca="1" si="54"/>
        <v>1</v>
      </c>
      <c r="N159" s="25"/>
      <c r="O159" s="25"/>
      <c r="P159" s="25"/>
      <c r="Q159" s="25"/>
      <c r="T159" s="22">
        <v>0</v>
      </c>
      <c r="U159" s="74">
        <f t="shared" si="55"/>
        <v>-30</v>
      </c>
      <c r="V159" s="70">
        <f t="shared" si="56"/>
        <v>-30</v>
      </c>
      <c r="W159" s="70"/>
      <c r="X159" s="70">
        <f t="shared" si="57"/>
        <v>32.977339488040286</v>
      </c>
      <c r="Y159" s="70">
        <f t="shared" si="58"/>
        <v>2.9773394880402861</v>
      </c>
      <c r="Z159" s="70">
        <f t="shared" si="59"/>
        <v>3</v>
      </c>
      <c r="AA159" s="24">
        <f t="shared" si="60"/>
        <v>3</v>
      </c>
      <c r="AB159" s="67">
        <f t="shared" si="61"/>
        <v>33</v>
      </c>
    </row>
    <row r="160" spans="1:28" ht="15" customHeight="1" x14ac:dyDescent="0.25">
      <c r="A160" s="25">
        <v>446</v>
      </c>
      <c r="B160" s="25">
        <v>30</v>
      </c>
      <c r="C160" s="68">
        <v>0.1</v>
      </c>
      <c r="D160" s="68">
        <v>270.70999999999998</v>
      </c>
      <c r="E160" s="68">
        <v>209.4</v>
      </c>
      <c r="F160" s="68">
        <v>0</v>
      </c>
      <c r="G160" s="68">
        <f t="shared" si="65"/>
        <v>48.07462686567164</v>
      </c>
      <c r="H160" s="68">
        <v>0</v>
      </c>
      <c r="I160" s="68">
        <f t="shared" si="66"/>
        <v>54.28358208955224</v>
      </c>
      <c r="J160" s="72">
        <f t="shared" si="62"/>
        <v>1</v>
      </c>
      <c r="K160" s="72">
        <f t="shared" si="63"/>
        <v>1</v>
      </c>
      <c r="L160" s="72">
        <f t="shared" si="64"/>
        <v>1</v>
      </c>
      <c r="M160" s="72">
        <f t="shared" ca="1" si="54"/>
        <v>1</v>
      </c>
      <c r="N160" s="25"/>
      <c r="O160" s="25"/>
      <c r="P160" s="25"/>
      <c r="Q160" s="25"/>
      <c r="T160" s="22">
        <v>0</v>
      </c>
      <c r="U160" s="74">
        <f t="shared" si="55"/>
        <v>-30</v>
      </c>
      <c r="V160" s="70">
        <f t="shared" si="56"/>
        <v>-30</v>
      </c>
      <c r="W160" s="70"/>
      <c r="X160" s="70">
        <f t="shared" si="57"/>
        <v>32.977339488040286</v>
      </c>
      <c r="Y160" s="70">
        <f t="shared" si="58"/>
        <v>2.9773394880402861</v>
      </c>
      <c r="Z160" s="70">
        <f t="shared" si="59"/>
        <v>3</v>
      </c>
      <c r="AA160" s="24">
        <f t="shared" si="60"/>
        <v>3</v>
      </c>
      <c r="AB160" s="67">
        <f t="shared" si="61"/>
        <v>33</v>
      </c>
    </row>
    <row r="161" spans="1:28" ht="15" customHeight="1" x14ac:dyDescent="0.25">
      <c r="A161" s="25">
        <v>526</v>
      </c>
      <c r="B161" s="25">
        <v>30</v>
      </c>
      <c r="C161" s="68">
        <v>0.1</v>
      </c>
      <c r="D161" s="68">
        <v>270.77</v>
      </c>
      <c r="E161" s="68">
        <v>209.4</v>
      </c>
      <c r="F161" s="68">
        <v>0</v>
      </c>
      <c r="G161" s="68">
        <f t="shared" si="65"/>
        <v>46.191176470588232</v>
      </c>
      <c r="H161" s="68">
        <v>0</v>
      </c>
      <c r="I161" s="68">
        <f t="shared" si="66"/>
        <v>53.485294117647058</v>
      </c>
      <c r="J161" s="72">
        <f t="shared" si="62"/>
        <v>1</v>
      </c>
      <c r="K161" s="72">
        <f t="shared" si="63"/>
        <v>1</v>
      </c>
      <c r="L161" s="72">
        <f t="shared" si="64"/>
        <v>1</v>
      </c>
      <c r="M161" s="72">
        <f t="shared" ca="1" si="54"/>
        <v>0</v>
      </c>
      <c r="N161" s="25"/>
      <c r="O161" s="25"/>
      <c r="P161" s="25"/>
      <c r="Q161" s="25"/>
      <c r="T161" s="22">
        <v>0</v>
      </c>
      <c r="U161" s="74">
        <f t="shared" si="55"/>
        <v>-30</v>
      </c>
      <c r="V161" s="70">
        <f t="shared" si="56"/>
        <v>-30</v>
      </c>
      <c r="W161" s="70"/>
      <c r="X161" s="70">
        <f t="shared" si="57"/>
        <v>32.977339488040286</v>
      </c>
      <c r="Y161" s="70">
        <f t="shared" si="58"/>
        <v>2.9773394880402861</v>
      </c>
      <c r="Z161" s="70">
        <f t="shared" si="59"/>
        <v>3</v>
      </c>
      <c r="AA161" s="24">
        <f t="shared" si="60"/>
        <v>3</v>
      </c>
      <c r="AB161" s="67">
        <f t="shared" si="61"/>
        <v>33</v>
      </c>
    </row>
    <row r="162" spans="1:28" ht="15" customHeight="1" x14ac:dyDescent="0.25">
      <c r="A162" s="25">
        <v>173</v>
      </c>
      <c r="B162" s="25">
        <v>30</v>
      </c>
      <c r="C162" s="68">
        <v>0</v>
      </c>
      <c r="D162" s="68">
        <v>270.77999999999997</v>
      </c>
      <c r="E162" s="68">
        <v>209.4</v>
      </c>
      <c r="F162" s="68">
        <v>0</v>
      </c>
      <c r="G162" s="68">
        <f t="shared" si="65"/>
        <v>50.637681159420289</v>
      </c>
      <c r="H162" s="68">
        <v>0</v>
      </c>
      <c r="I162" s="68">
        <f t="shared" si="66"/>
        <v>52.710144927536234</v>
      </c>
      <c r="J162" s="72">
        <f t="shared" si="62"/>
        <v>1</v>
      </c>
      <c r="K162" s="72">
        <f t="shared" si="63"/>
        <v>1</v>
      </c>
      <c r="L162" s="72">
        <f t="shared" si="64"/>
        <v>1</v>
      </c>
      <c r="M162" s="72">
        <f t="shared" ref="M162:M181" ca="1" si="67">IF(RAND()&lt;0.5,0,1)</f>
        <v>1</v>
      </c>
      <c r="N162" s="25"/>
      <c r="O162" s="25"/>
      <c r="P162" s="25"/>
      <c r="Q162" s="25"/>
      <c r="T162" s="22">
        <v>0</v>
      </c>
      <c r="U162" s="74">
        <f t="shared" ref="U162:U181" si="68">T162-B162</f>
        <v>-30</v>
      </c>
      <c r="V162" s="70">
        <f t="shared" ref="V162:V181" si="69">ROUND(U162,0)</f>
        <v>-30</v>
      </c>
      <c r="W162" s="70"/>
      <c r="X162" s="70">
        <f t="shared" ref="X162:X181" si="70">B162/$W$2*$W$3</f>
        <v>32.977339488040286</v>
      </c>
      <c r="Y162" s="70">
        <f t="shared" ref="Y162:Y181" si="71">X162-B162</f>
        <v>2.9773394880402861</v>
      </c>
      <c r="Z162" s="70">
        <f t="shared" ref="Z162:Z181" si="72">ROUND(Y162,0)</f>
        <v>3</v>
      </c>
      <c r="AA162" s="24">
        <f t="shared" ref="AA162:AA181" si="73">IF(V162&gt;=0,V162,Z162)</f>
        <v>3</v>
      </c>
      <c r="AB162" s="67">
        <f t="shared" ref="AB162:AB181" si="74">B162+AA162</f>
        <v>33</v>
      </c>
    </row>
    <row r="163" spans="1:28" ht="15" customHeight="1" x14ac:dyDescent="0.25">
      <c r="A163" s="25">
        <v>854</v>
      </c>
      <c r="B163" s="25">
        <v>30</v>
      </c>
      <c r="C163" s="68">
        <v>0</v>
      </c>
      <c r="D163" s="68">
        <v>270.87</v>
      </c>
      <c r="E163" s="68">
        <v>209.4</v>
      </c>
      <c r="F163" s="68">
        <v>0</v>
      </c>
      <c r="G163" s="68">
        <f t="shared" si="65"/>
        <v>40.185714285714283</v>
      </c>
      <c r="H163" s="68">
        <v>0</v>
      </c>
      <c r="I163" s="68">
        <f t="shared" si="66"/>
        <v>51.957142857142856</v>
      </c>
      <c r="J163" s="72">
        <f t="shared" ref="J163:J181" si="75">IF(ABS(B163-B162)&lt;=50,1,0)</f>
        <v>1</v>
      </c>
      <c r="K163" s="72">
        <f t="shared" ref="K163:K181" si="76">IF(ABS((B163-B162))&lt;=50,1,IF((B163-B162)*($B$4-$B$2)&gt;=0,1,-1))</f>
        <v>1</v>
      </c>
      <c r="L163" s="72">
        <f t="shared" si="64"/>
        <v>1</v>
      </c>
      <c r="M163" s="72">
        <f t="shared" ca="1" si="67"/>
        <v>0</v>
      </c>
      <c r="N163" s="25"/>
      <c r="O163" s="25"/>
      <c r="P163" s="25"/>
      <c r="Q163" s="25"/>
      <c r="T163" s="22">
        <v>0</v>
      </c>
      <c r="U163" s="74">
        <f t="shared" si="68"/>
        <v>-30</v>
      </c>
      <c r="V163" s="70">
        <f t="shared" si="69"/>
        <v>-30</v>
      </c>
      <c r="W163" s="70"/>
      <c r="X163" s="70">
        <f t="shared" si="70"/>
        <v>32.977339488040286</v>
      </c>
      <c r="Y163" s="70">
        <f t="shared" si="71"/>
        <v>2.9773394880402861</v>
      </c>
      <c r="Z163" s="70">
        <f t="shared" si="72"/>
        <v>3</v>
      </c>
      <c r="AA163" s="24">
        <f t="shared" si="73"/>
        <v>3</v>
      </c>
      <c r="AB163" s="67">
        <f t="shared" si="74"/>
        <v>33</v>
      </c>
    </row>
    <row r="164" spans="1:28" ht="15" customHeight="1" x14ac:dyDescent="0.25">
      <c r="A164" s="25">
        <v>373</v>
      </c>
      <c r="B164" s="25">
        <v>30</v>
      </c>
      <c r="C164" s="68">
        <v>0</v>
      </c>
      <c r="D164" s="68">
        <v>270.91000000000003</v>
      </c>
      <c r="E164" s="68">
        <v>209.4</v>
      </c>
      <c r="F164" s="68">
        <v>0</v>
      </c>
      <c r="G164" s="68">
        <f t="shared" si="65"/>
        <v>46.394366197183096</v>
      </c>
      <c r="H164" s="68">
        <v>0</v>
      </c>
      <c r="I164" s="68">
        <f t="shared" si="66"/>
        <v>51.225352112676056</v>
      </c>
      <c r="J164" s="72">
        <f t="shared" si="75"/>
        <v>1</v>
      </c>
      <c r="K164" s="72">
        <f t="shared" si="76"/>
        <v>1</v>
      </c>
      <c r="L164" s="72">
        <f t="shared" si="64"/>
        <v>1</v>
      </c>
      <c r="M164" s="72">
        <f t="shared" ca="1" si="67"/>
        <v>0</v>
      </c>
      <c r="N164" s="25"/>
      <c r="O164" s="25"/>
      <c r="P164" s="25"/>
      <c r="Q164" s="25"/>
      <c r="T164" s="22">
        <v>0</v>
      </c>
      <c r="U164" s="74">
        <f t="shared" si="68"/>
        <v>-30</v>
      </c>
      <c r="V164" s="70">
        <f t="shared" si="69"/>
        <v>-30</v>
      </c>
      <c r="W164" s="70"/>
      <c r="X164" s="70">
        <f t="shared" si="70"/>
        <v>32.977339488040286</v>
      </c>
      <c r="Y164" s="70">
        <f t="shared" si="71"/>
        <v>2.9773394880402861</v>
      </c>
      <c r="Z164" s="70">
        <f t="shared" si="72"/>
        <v>3</v>
      </c>
      <c r="AA164" s="24">
        <f t="shared" si="73"/>
        <v>3</v>
      </c>
      <c r="AB164" s="67">
        <f t="shared" si="74"/>
        <v>33</v>
      </c>
    </row>
    <row r="165" spans="1:28" ht="15" customHeight="1" x14ac:dyDescent="0.25">
      <c r="A165" s="25">
        <v>614</v>
      </c>
      <c r="B165" s="25">
        <v>30</v>
      </c>
      <c r="C165" s="68">
        <v>0</v>
      </c>
      <c r="D165" s="68">
        <v>270.97000000000003</v>
      </c>
      <c r="E165" s="68">
        <v>209.4</v>
      </c>
      <c r="F165" s="68">
        <v>0</v>
      </c>
      <c r="G165" s="68">
        <f t="shared" si="65"/>
        <v>42.402777777777779</v>
      </c>
      <c r="H165" s="68">
        <v>0</v>
      </c>
      <c r="I165" s="68">
        <f t="shared" si="66"/>
        <v>50.513888888888886</v>
      </c>
      <c r="J165" s="72">
        <f t="shared" si="75"/>
        <v>1</v>
      </c>
      <c r="K165" s="72">
        <f t="shared" si="76"/>
        <v>1</v>
      </c>
      <c r="L165" s="72">
        <f t="shared" si="64"/>
        <v>1</v>
      </c>
      <c r="M165" s="72">
        <f t="shared" ca="1" si="67"/>
        <v>0</v>
      </c>
      <c r="N165" s="25"/>
      <c r="O165" s="25"/>
      <c r="P165" s="25"/>
      <c r="Q165" s="25"/>
      <c r="T165" s="22">
        <v>0</v>
      </c>
      <c r="U165" s="74">
        <f t="shared" si="68"/>
        <v>-30</v>
      </c>
      <c r="V165" s="70">
        <f t="shared" si="69"/>
        <v>-30</v>
      </c>
      <c r="W165" s="70"/>
      <c r="X165" s="70">
        <f t="shared" si="70"/>
        <v>32.977339488040286</v>
      </c>
      <c r="Y165" s="70">
        <f t="shared" si="71"/>
        <v>2.9773394880402861</v>
      </c>
      <c r="Z165" s="70">
        <f t="shared" si="72"/>
        <v>3</v>
      </c>
      <c r="AA165" s="24">
        <f t="shared" si="73"/>
        <v>3</v>
      </c>
      <c r="AB165" s="67">
        <f t="shared" si="74"/>
        <v>33</v>
      </c>
    </row>
    <row r="166" spans="1:28" ht="15" customHeight="1" x14ac:dyDescent="0.25">
      <c r="A166" s="25">
        <v>450</v>
      </c>
      <c r="B166" s="25">
        <v>30</v>
      </c>
      <c r="C166" s="68">
        <v>0</v>
      </c>
      <c r="D166" s="68">
        <v>271.02</v>
      </c>
      <c r="E166" s="68">
        <v>209.4</v>
      </c>
      <c r="F166" s="68">
        <v>0</v>
      </c>
      <c r="G166" s="68">
        <f t="shared" si="65"/>
        <v>44.06849315068493</v>
      </c>
      <c r="H166" s="68">
        <v>0</v>
      </c>
      <c r="I166" s="68">
        <f t="shared" si="66"/>
        <v>49.821917808219176</v>
      </c>
      <c r="J166" s="72">
        <f t="shared" si="75"/>
        <v>1</v>
      </c>
      <c r="K166" s="72">
        <f t="shared" si="76"/>
        <v>1</v>
      </c>
      <c r="L166" s="72">
        <f t="shared" si="64"/>
        <v>1</v>
      </c>
      <c r="M166" s="72">
        <f t="shared" ca="1" si="67"/>
        <v>0</v>
      </c>
      <c r="N166" s="25"/>
      <c r="O166" s="25"/>
      <c r="P166" s="25"/>
      <c r="Q166" s="25"/>
      <c r="T166" s="22">
        <v>0</v>
      </c>
      <c r="U166" s="74">
        <f t="shared" si="68"/>
        <v>-30</v>
      </c>
      <c r="V166" s="70">
        <f t="shared" si="69"/>
        <v>-30</v>
      </c>
      <c r="W166" s="70"/>
      <c r="X166" s="70">
        <f t="shared" si="70"/>
        <v>32.977339488040286</v>
      </c>
      <c r="Y166" s="70">
        <f t="shared" si="71"/>
        <v>2.9773394880402861</v>
      </c>
      <c r="Z166" s="70">
        <f t="shared" si="72"/>
        <v>3</v>
      </c>
      <c r="AA166" s="24">
        <f t="shared" si="73"/>
        <v>3</v>
      </c>
      <c r="AB166" s="67">
        <f t="shared" si="74"/>
        <v>33</v>
      </c>
    </row>
    <row r="167" spans="1:28" ht="15" customHeight="1" x14ac:dyDescent="0.25">
      <c r="A167" s="25">
        <v>554</v>
      </c>
      <c r="B167" s="25">
        <v>30</v>
      </c>
      <c r="C167" s="68">
        <v>0</v>
      </c>
      <c r="D167" s="68">
        <v>271.07</v>
      </c>
      <c r="E167" s="68">
        <v>209.4</v>
      </c>
      <c r="F167" s="68">
        <v>0</v>
      </c>
      <c r="G167" s="68">
        <f t="shared" si="65"/>
        <v>42.067567567567565</v>
      </c>
      <c r="H167" s="68">
        <v>0</v>
      </c>
      <c r="I167" s="68">
        <f t="shared" si="66"/>
        <v>49.148648648648646</v>
      </c>
      <c r="J167" s="72">
        <f t="shared" si="75"/>
        <v>1</v>
      </c>
      <c r="K167" s="72">
        <f t="shared" si="76"/>
        <v>1</v>
      </c>
      <c r="L167" s="72">
        <f t="shared" ref="L167:L181" si="77">IF(OR(COUNTIF(K163:K167,1)=5,COUNTIF(K163:K167,-1)=5),1,0)</f>
        <v>1</v>
      </c>
      <c r="M167" s="72">
        <f t="shared" ca="1" si="67"/>
        <v>0</v>
      </c>
      <c r="N167" s="25"/>
      <c r="O167" s="25"/>
      <c r="P167" s="25"/>
      <c r="Q167" s="25"/>
      <c r="T167" s="22">
        <v>0</v>
      </c>
      <c r="U167" s="74">
        <f t="shared" si="68"/>
        <v>-30</v>
      </c>
      <c r="V167" s="70">
        <f t="shared" si="69"/>
        <v>-30</v>
      </c>
      <c r="W167" s="70"/>
      <c r="X167" s="70">
        <f t="shared" si="70"/>
        <v>32.977339488040286</v>
      </c>
      <c r="Y167" s="70">
        <f t="shared" si="71"/>
        <v>2.9773394880402861</v>
      </c>
      <c r="Z167" s="70">
        <f t="shared" si="72"/>
        <v>3</v>
      </c>
      <c r="AA167" s="24">
        <f t="shared" si="73"/>
        <v>3</v>
      </c>
      <c r="AB167" s="67">
        <f t="shared" si="74"/>
        <v>33</v>
      </c>
    </row>
    <row r="168" spans="1:28" ht="15" customHeight="1" x14ac:dyDescent="0.25">
      <c r="A168" s="25">
        <v>429</v>
      </c>
      <c r="B168" s="25">
        <v>30</v>
      </c>
      <c r="C168" s="68">
        <v>0</v>
      </c>
      <c r="D168" s="68">
        <v>271.11</v>
      </c>
      <c r="E168" s="68">
        <v>209.4</v>
      </c>
      <c r="F168" s="68">
        <v>0</v>
      </c>
      <c r="G168" s="68">
        <f t="shared" si="65"/>
        <v>43.173333333333332</v>
      </c>
      <c r="H168" s="68">
        <v>0</v>
      </c>
      <c r="I168" s="68">
        <f t="shared" si="66"/>
        <v>48.493333333333332</v>
      </c>
      <c r="J168" s="72">
        <f t="shared" si="75"/>
        <v>1</v>
      </c>
      <c r="K168" s="72">
        <f t="shared" si="76"/>
        <v>1</v>
      </c>
      <c r="L168" s="72">
        <f t="shared" si="77"/>
        <v>1</v>
      </c>
      <c r="M168" s="72">
        <f t="shared" ca="1" si="67"/>
        <v>0</v>
      </c>
      <c r="N168" s="25"/>
      <c r="O168" s="25"/>
      <c r="P168" s="25"/>
      <c r="Q168" s="25"/>
      <c r="T168" s="22">
        <v>0</v>
      </c>
      <c r="U168" s="74">
        <f t="shared" si="68"/>
        <v>-30</v>
      </c>
      <c r="V168" s="70">
        <f t="shared" si="69"/>
        <v>-30</v>
      </c>
      <c r="W168" s="70"/>
      <c r="X168" s="70">
        <f t="shared" si="70"/>
        <v>32.977339488040286</v>
      </c>
      <c r="Y168" s="70">
        <f t="shared" si="71"/>
        <v>2.9773394880402861</v>
      </c>
      <c r="Z168" s="70">
        <f t="shared" si="72"/>
        <v>3</v>
      </c>
      <c r="AA168" s="24">
        <f t="shared" si="73"/>
        <v>3</v>
      </c>
      <c r="AB168" s="67">
        <f t="shared" si="74"/>
        <v>33</v>
      </c>
    </row>
    <row r="169" spans="1:28" ht="15" customHeight="1" x14ac:dyDescent="0.25">
      <c r="A169" s="25">
        <v>614</v>
      </c>
      <c r="B169" s="25">
        <v>30</v>
      </c>
      <c r="C169" s="68">
        <v>0</v>
      </c>
      <c r="D169" s="68">
        <v>271.17</v>
      </c>
      <c r="E169" s="68">
        <v>209.4</v>
      </c>
      <c r="F169" s="68">
        <v>0</v>
      </c>
      <c r="G169" s="68">
        <f t="shared" si="65"/>
        <v>40.171052631578945</v>
      </c>
      <c r="H169" s="68">
        <v>0</v>
      </c>
      <c r="I169" s="68">
        <f t="shared" si="66"/>
        <v>47.85526315789474</v>
      </c>
      <c r="J169" s="72">
        <f t="shared" si="75"/>
        <v>1</v>
      </c>
      <c r="K169" s="72">
        <f t="shared" si="76"/>
        <v>1</v>
      </c>
      <c r="L169" s="72">
        <f t="shared" si="77"/>
        <v>1</v>
      </c>
      <c r="M169" s="72">
        <f t="shared" ca="1" si="67"/>
        <v>0</v>
      </c>
      <c r="N169" s="25"/>
      <c r="O169" s="25"/>
      <c r="P169" s="25"/>
      <c r="Q169" s="25"/>
      <c r="T169" s="22">
        <v>0</v>
      </c>
      <c r="U169" s="74">
        <f t="shared" si="68"/>
        <v>-30</v>
      </c>
      <c r="V169" s="70">
        <f t="shared" si="69"/>
        <v>-30</v>
      </c>
      <c r="W169" s="70"/>
      <c r="X169" s="70">
        <f t="shared" si="70"/>
        <v>32.977339488040286</v>
      </c>
      <c r="Y169" s="70">
        <f t="shared" si="71"/>
        <v>2.9773394880402861</v>
      </c>
      <c r="Z169" s="70">
        <f t="shared" si="72"/>
        <v>3</v>
      </c>
      <c r="AA169" s="24">
        <f t="shared" si="73"/>
        <v>3</v>
      </c>
      <c r="AB169" s="67">
        <f t="shared" si="74"/>
        <v>33</v>
      </c>
    </row>
    <row r="170" spans="1:28" ht="15" customHeight="1" x14ac:dyDescent="0.25">
      <c r="A170" s="25">
        <v>374</v>
      </c>
      <c r="B170" s="25">
        <v>30</v>
      </c>
      <c r="C170" s="68">
        <v>0</v>
      </c>
      <c r="D170" s="68">
        <v>271.2</v>
      </c>
      <c r="E170" s="68">
        <v>209.4</v>
      </c>
      <c r="F170" s="68">
        <v>0</v>
      </c>
      <c r="G170" s="68">
        <f t="shared" si="65"/>
        <v>42.766233766233768</v>
      </c>
      <c r="H170" s="68">
        <v>0</v>
      </c>
      <c r="I170" s="68">
        <f t="shared" si="66"/>
        <v>47.233766233766232</v>
      </c>
      <c r="J170" s="72">
        <f t="shared" si="75"/>
        <v>1</v>
      </c>
      <c r="K170" s="72">
        <f t="shared" si="76"/>
        <v>1</v>
      </c>
      <c r="L170" s="72">
        <f t="shared" si="77"/>
        <v>1</v>
      </c>
      <c r="M170" s="72">
        <f t="shared" ca="1" si="67"/>
        <v>0</v>
      </c>
      <c r="N170" s="25"/>
      <c r="O170" s="25"/>
      <c r="P170" s="25"/>
      <c r="Q170" s="25"/>
      <c r="T170" s="22">
        <v>0</v>
      </c>
      <c r="U170" s="74">
        <f t="shared" si="68"/>
        <v>-30</v>
      </c>
      <c r="V170" s="70">
        <f t="shared" si="69"/>
        <v>-30</v>
      </c>
      <c r="W170" s="70"/>
      <c r="X170" s="70">
        <f t="shared" si="70"/>
        <v>32.977339488040286</v>
      </c>
      <c r="Y170" s="70">
        <f t="shared" si="71"/>
        <v>2.9773394880402861</v>
      </c>
      <c r="Z170" s="70">
        <f t="shared" si="72"/>
        <v>3</v>
      </c>
      <c r="AA170" s="24">
        <f t="shared" si="73"/>
        <v>3</v>
      </c>
      <c r="AB170" s="67">
        <f t="shared" si="74"/>
        <v>33</v>
      </c>
    </row>
    <row r="171" spans="1:28" ht="15" customHeight="1" x14ac:dyDescent="0.25">
      <c r="A171" s="25">
        <v>614</v>
      </c>
      <c r="B171" s="25">
        <v>30</v>
      </c>
      <c r="C171" s="68">
        <v>0</v>
      </c>
      <c r="D171" s="68">
        <v>271.26</v>
      </c>
      <c r="E171" s="68">
        <v>209.4</v>
      </c>
      <c r="F171" s="68">
        <v>0</v>
      </c>
      <c r="G171" s="68">
        <f t="shared" si="65"/>
        <v>39.141025641025642</v>
      </c>
      <c r="H171" s="68">
        <v>0</v>
      </c>
      <c r="I171" s="68">
        <f t="shared" si="66"/>
        <v>46.628205128205131</v>
      </c>
      <c r="J171" s="72">
        <f t="shared" si="75"/>
        <v>1</v>
      </c>
      <c r="K171" s="72">
        <f t="shared" si="76"/>
        <v>1</v>
      </c>
      <c r="L171" s="72">
        <f t="shared" si="77"/>
        <v>1</v>
      </c>
      <c r="M171" s="72">
        <f t="shared" ca="1" si="67"/>
        <v>1</v>
      </c>
      <c r="N171" s="25"/>
      <c r="O171" s="25"/>
      <c r="P171" s="25"/>
      <c r="Q171" s="25"/>
      <c r="T171" s="22">
        <v>0</v>
      </c>
      <c r="U171" s="74">
        <f t="shared" si="68"/>
        <v>-30</v>
      </c>
      <c r="V171" s="70">
        <f t="shared" si="69"/>
        <v>-30</v>
      </c>
      <c r="W171" s="70"/>
      <c r="X171" s="70">
        <f t="shared" si="70"/>
        <v>32.977339488040286</v>
      </c>
      <c r="Y171" s="70">
        <f t="shared" si="71"/>
        <v>2.9773394880402861</v>
      </c>
      <c r="Z171" s="70">
        <f t="shared" si="72"/>
        <v>3</v>
      </c>
      <c r="AA171" s="24">
        <f t="shared" si="73"/>
        <v>3</v>
      </c>
      <c r="AB171" s="67">
        <f t="shared" si="74"/>
        <v>33</v>
      </c>
    </row>
    <row r="172" spans="1:28" ht="15" customHeight="1" x14ac:dyDescent="0.25">
      <c r="A172" s="25">
        <v>374</v>
      </c>
      <c r="B172" s="25">
        <v>30</v>
      </c>
      <c r="C172" s="68">
        <v>0</v>
      </c>
      <c r="D172" s="68">
        <v>271.29000000000002</v>
      </c>
      <c r="E172" s="68">
        <v>209.4</v>
      </c>
      <c r="F172" s="68">
        <v>0</v>
      </c>
      <c r="G172" s="68">
        <f t="shared" si="65"/>
        <v>41.683544303797468</v>
      </c>
      <c r="H172" s="68">
        <v>0</v>
      </c>
      <c r="I172" s="68">
        <f t="shared" si="66"/>
        <v>46.037974683544306</v>
      </c>
      <c r="J172" s="72">
        <f t="shared" si="75"/>
        <v>1</v>
      </c>
      <c r="K172" s="72">
        <f t="shared" si="76"/>
        <v>1</v>
      </c>
      <c r="L172" s="72">
        <f t="shared" si="77"/>
        <v>1</v>
      </c>
      <c r="M172" s="72">
        <f t="shared" ca="1" si="67"/>
        <v>0</v>
      </c>
      <c r="N172" s="25"/>
      <c r="O172" s="25"/>
      <c r="P172" s="25"/>
      <c r="Q172" s="25"/>
      <c r="T172" s="22">
        <v>0</v>
      </c>
      <c r="U172" s="74">
        <f t="shared" si="68"/>
        <v>-30</v>
      </c>
      <c r="V172" s="70">
        <f t="shared" si="69"/>
        <v>-30</v>
      </c>
      <c r="W172" s="70"/>
      <c r="X172" s="70">
        <f t="shared" si="70"/>
        <v>32.977339488040286</v>
      </c>
      <c r="Y172" s="70">
        <f t="shared" si="71"/>
        <v>2.9773394880402861</v>
      </c>
      <c r="Z172" s="70">
        <f t="shared" si="72"/>
        <v>3</v>
      </c>
      <c r="AA172" s="24">
        <f t="shared" si="73"/>
        <v>3</v>
      </c>
      <c r="AB172" s="67">
        <f t="shared" si="74"/>
        <v>33</v>
      </c>
    </row>
    <row r="173" spans="1:28" ht="15" customHeight="1" x14ac:dyDescent="0.25">
      <c r="A173" s="25">
        <v>449</v>
      </c>
      <c r="B173" s="25">
        <v>30</v>
      </c>
      <c r="C173" s="68">
        <v>0</v>
      </c>
      <c r="D173" s="68">
        <v>271.33999999999997</v>
      </c>
      <c r="E173" s="68">
        <v>209.4</v>
      </c>
      <c r="F173" s="68">
        <v>0</v>
      </c>
      <c r="G173" s="68">
        <f t="shared" si="65"/>
        <v>40.225000000000001</v>
      </c>
      <c r="H173" s="68">
        <v>0</v>
      </c>
      <c r="I173" s="68">
        <f t="shared" si="66"/>
        <v>45.462499999999999</v>
      </c>
      <c r="J173" s="72">
        <f t="shared" si="75"/>
        <v>1</v>
      </c>
      <c r="K173" s="72">
        <f t="shared" si="76"/>
        <v>1</v>
      </c>
      <c r="L173" s="72">
        <f t="shared" si="77"/>
        <v>1</v>
      </c>
      <c r="M173" s="72">
        <f t="shared" ca="1" si="67"/>
        <v>1</v>
      </c>
      <c r="N173" s="25"/>
      <c r="O173" s="25"/>
      <c r="P173" s="25"/>
      <c r="Q173" s="25"/>
      <c r="T173" s="22">
        <v>0</v>
      </c>
      <c r="U173" s="74">
        <f t="shared" si="68"/>
        <v>-30</v>
      </c>
      <c r="V173" s="70">
        <f t="shared" si="69"/>
        <v>-30</v>
      </c>
      <c r="W173" s="70"/>
      <c r="X173" s="70">
        <f t="shared" si="70"/>
        <v>32.977339488040286</v>
      </c>
      <c r="Y173" s="70">
        <f t="shared" si="71"/>
        <v>2.9773394880402861</v>
      </c>
      <c r="Z173" s="70">
        <f t="shared" si="72"/>
        <v>3</v>
      </c>
      <c r="AA173" s="24">
        <f t="shared" si="73"/>
        <v>3</v>
      </c>
      <c r="AB173" s="67">
        <f t="shared" si="74"/>
        <v>33</v>
      </c>
    </row>
    <row r="174" spans="1:28" ht="15" customHeight="1" x14ac:dyDescent="0.25">
      <c r="A174" s="25">
        <v>530</v>
      </c>
      <c r="B174" s="25">
        <v>30</v>
      </c>
      <c r="C174" s="68">
        <v>0</v>
      </c>
      <c r="D174" s="68">
        <v>271.39</v>
      </c>
      <c r="E174" s="68">
        <v>209.4</v>
      </c>
      <c r="F174" s="68">
        <v>0</v>
      </c>
      <c r="G174" s="68">
        <f t="shared" si="65"/>
        <v>38.728395061728392</v>
      </c>
      <c r="H174" s="68">
        <v>0</v>
      </c>
      <c r="I174" s="68">
        <f t="shared" si="66"/>
        <v>44.901234567901234</v>
      </c>
      <c r="J174" s="72">
        <f t="shared" si="75"/>
        <v>1</v>
      </c>
      <c r="K174" s="72">
        <f t="shared" si="76"/>
        <v>1</v>
      </c>
      <c r="L174" s="72">
        <f t="shared" si="77"/>
        <v>1</v>
      </c>
      <c r="M174" s="72">
        <f t="shared" ca="1" si="67"/>
        <v>1</v>
      </c>
      <c r="N174" s="25"/>
      <c r="O174" s="25"/>
      <c r="P174" s="25"/>
      <c r="Q174" s="25"/>
      <c r="T174" s="22">
        <v>0</v>
      </c>
      <c r="U174" s="74">
        <f t="shared" si="68"/>
        <v>-30</v>
      </c>
      <c r="V174" s="70">
        <f t="shared" si="69"/>
        <v>-30</v>
      </c>
      <c r="W174" s="70"/>
      <c r="X174" s="70">
        <f t="shared" si="70"/>
        <v>32.977339488040286</v>
      </c>
      <c r="Y174" s="70">
        <f t="shared" si="71"/>
        <v>2.9773394880402861</v>
      </c>
      <c r="Z174" s="70">
        <f t="shared" si="72"/>
        <v>3</v>
      </c>
      <c r="AA174" s="24">
        <f t="shared" si="73"/>
        <v>3</v>
      </c>
      <c r="AB174" s="67">
        <f t="shared" si="74"/>
        <v>33</v>
      </c>
    </row>
    <row r="175" spans="1:28" ht="15" customHeight="1" x14ac:dyDescent="0.25">
      <c r="A175" s="25">
        <v>453</v>
      </c>
      <c r="B175" s="25">
        <v>30</v>
      </c>
      <c r="C175" s="68">
        <v>0</v>
      </c>
      <c r="D175" s="68">
        <v>271.43</v>
      </c>
      <c r="E175" s="68">
        <v>209.4</v>
      </c>
      <c r="F175" s="68">
        <v>0</v>
      </c>
      <c r="G175" s="68">
        <f t="shared" si="65"/>
        <v>39.195121951219512</v>
      </c>
      <c r="H175" s="68">
        <v>0</v>
      </c>
      <c r="I175" s="68">
        <f t="shared" si="66"/>
        <v>44.353658536585364</v>
      </c>
      <c r="J175" s="72">
        <f t="shared" si="75"/>
        <v>1</v>
      </c>
      <c r="K175" s="72">
        <f t="shared" si="76"/>
        <v>1</v>
      </c>
      <c r="L175" s="72">
        <f t="shared" si="77"/>
        <v>1</v>
      </c>
      <c r="M175" s="72">
        <f t="shared" ca="1" si="67"/>
        <v>0</v>
      </c>
      <c r="N175" s="25"/>
      <c r="O175" s="25"/>
      <c r="P175" s="25"/>
      <c r="Q175" s="25"/>
      <c r="T175" s="22">
        <v>0</v>
      </c>
      <c r="U175" s="74">
        <f t="shared" si="68"/>
        <v>-30</v>
      </c>
      <c r="V175" s="70">
        <f t="shared" si="69"/>
        <v>-30</v>
      </c>
      <c r="W175" s="70"/>
      <c r="X175" s="70">
        <f t="shared" si="70"/>
        <v>32.977339488040286</v>
      </c>
      <c r="Y175" s="70">
        <f t="shared" si="71"/>
        <v>2.9773394880402861</v>
      </c>
      <c r="Z175" s="70">
        <f t="shared" si="72"/>
        <v>3</v>
      </c>
      <c r="AA175" s="24">
        <f t="shared" si="73"/>
        <v>3</v>
      </c>
      <c r="AB175" s="67">
        <f t="shared" si="74"/>
        <v>33</v>
      </c>
    </row>
    <row r="176" spans="1:28" ht="15" customHeight="1" x14ac:dyDescent="0.25">
      <c r="A176" s="25">
        <v>372</v>
      </c>
      <c r="B176" s="25">
        <v>30</v>
      </c>
      <c r="C176" s="68">
        <v>0</v>
      </c>
      <c r="D176" s="68">
        <v>271.45999999999998</v>
      </c>
      <c r="E176" s="68">
        <v>209.4</v>
      </c>
      <c r="F176" s="68">
        <v>0</v>
      </c>
      <c r="G176" s="68">
        <f t="shared" si="65"/>
        <v>39.69879518072289</v>
      </c>
      <c r="H176" s="68">
        <v>0</v>
      </c>
      <c r="I176" s="68">
        <f t="shared" si="66"/>
        <v>43.819277108433738</v>
      </c>
      <c r="J176" s="72">
        <f t="shared" si="75"/>
        <v>1</v>
      </c>
      <c r="K176" s="72">
        <f t="shared" si="76"/>
        <v>1</v>
      </c>
      <c r="L176" s="72">
        <f t="shared" si="77"/>
        <v>1</v>
      </c>
      <c r="M176" s="72">
        <f t="shared" ca="1" si="67"/>
        <v>1</v>
      </c>
      <c r="N176" s="25"/>
      <c r="O176" s="25"/>
      <c r="P176" s="25"/>
      <c r="Q176" s="25"/>
      <c r="T176" s="22">
        <v>0</v>
      </c>
      <c r="U176" s="74">
        <f t="shared" si="68"/>
        <v>-30</v>
      </c>
      <c r="V176" s="70">
        <f t="shared" si="69"/>
        <v>-30</v>
      </c>
      <c r="W176" s="70"/>
      <c r="X176" s="70">
        <f t="shared" si="70"/>
        <v>32.977339488040286</v>
      </c>
      <c r="Y176" s="70">
        <f t="shared" si="71"/>
        <v>2.9773394880402861</v>
      </c>
      <c r="Z176" s="70">
        <f t="shared" si="72"/>
        <v>3</v>
      </c>
      <c r="AA176" s="24">
        <f t="shared" si="73"/>
        <v>3</v>
      </c>
      <c r="AB176" s="67">
        <f t="shared" si="74"/>
        <v>33</v>
      </c>
    </row>
    <row r="177" spans="1:28" ht="15" customHeight="1" x14ac:dyDescent="0.25">
      <c r="A177" s="25">
        <v>530</v>
      </c>
      <c r="B177" s="25">
        <v>30</v>
      </c>
      <c r="C177" s="68">
        <v>0</v>
      </c>
      <c r="D177" s="68">
        <v>271.51</v>
      </c>
      <c r="E177" s="68">
        <v>209.4</v>
      </c>
      <c r="F177" s="68">
        <v>0</v>
      </c>
      <c r="G177" s="68">
        <f t="shared" si="65"/>
        <v>37.345238095238095</v>
      </c>
      <c r="H177" s="68">
        <v>0</v>
      </c>
      <c r="I177" s="68">
        <f t="shared" si="66"/>
        <v>43.297619047619051</v>
      </c>
      <c r="J177" s="72">
        <f t="shared" si="75"/>
        <v>1</v>
      </c>
      <c r="K177" s="72">
        <f t="shared" si="76"/>
        <v>1</v>
      </c>
      <c r="L177" s="72">
        <f t="shared" si="77"/>
        <v>1</v>
      </c>
      <c r="M177" s="72">
        <f t="shared" ca="1" si="67"/>
        <v>1</v>
      </c>
      <c r="N177" s="25"/>
      <c r="O177" s="25"/>
      <c r="P177" s="25"/>
      <c r="Q177" s="25"/>
      <c r="T177" s="22">
        <v>0</v>
      </c>
      <c r="U177" s="74">
        <f t="shared" si="68"/>
        <v>-30</v>
      </c>
      <c r="V177" s="70">
        <f t="shared" si="69"/>
        <v>-30</v>
      </c>
      <c r="W177" s="70"/>
      <c r="X177" s="70">
        <f t="shared" si="70"/>
        <v>32.977339488040286</v>
      </c>
      <c r="Y177" s="70">
        <f t="shared" si="71"/>
        <v>2.9773394880402861</v>
      </c>
      <c r="Z177" s="70">
        <f t="shared" si="72"/>
        <v>3</v>
      </c>
      <c r="AA177" s="24">
        <f t="shared" si="73"/>
        <v>3</v>
      </c>
      <c r="AB177" s="67">
        <f t="shared" si="74"/>
        <v>33</v>
      </c>
    </row>
    <row r="178" spans="1:28" ht="15" customHeight="1" x14ac:dyDescent="0.25">
      <c r="A178" s="25">
        <v>370</v>
      </c>
      <c r="B178" s="25">
        <v>30</v>
      </c>
      <c r="C178" s="68">
        <v>0</v>
      </c>
      <c r="D178" s="68">
        <v>271.55</v>
      </c>
      <c r="E178" s="68">
        <v>209.4</v>
      </c>
      <c r="F178" s="68">
        <v>0</v>
      </c>
      <c r="G178" s="68">
        <f t="shared" si="65"/>
        <v>38.788235294117648</v>
      </c>
      <c r="H178" s="68">
        <v>0</v>
      </c>
      <c r="I178" s="68">
        <f t="shared" si="66"/>
        <v>42.788235294117648</v>
      </c>
      <c r="J178" s="72">
        <f t="shared" si="75"/>
        <v>1</v>
      </c>
      <c r="K178" s="72">
        <f t="shared" si="76"/>
        <v>1</v>
      </c>
      <c r="L178" s="72">
        <f t="shared" si="77"/>
        <v>1</v>
      </c>
      <c r="M178" s="72">
        <f t="shared" ca="1" si="67"/>
        <v>0</v>
      </c>
      <c r="N178" s="25"/>
      <c r="O178" s="25"/>
      <c r="P178" s="25"/>
      <c r="Q178" s="25"/>
      <c r="T178" s="22">
        <v>0</v>
      </c>
      <c r="U178" s="74">
        <f t="shared" si="68"/>
        <v>-30</v>
      </c>
      <c r="V178" s="70">
        <f t="shared" si="69"/>
        <v>-30</v>
      </c>
      <c r="W178" s="70"/>
      <c r="X178" s="70">
        <f t="shared" si="70"/>
        <v>32.977339488040286</v>
      </c>
      <c r="Y178" s="70">
        <f t="shared" si="71"/>
        <v>2.9773394880402861</v>
      </c>
      <c r="Z178" s="70">
        <f t="shared" si="72"/>
        <v>3</v>
      </c>
      <c r="AA178" s="24">
        <f t="shared" si="73"/>
        <v>3</v>
      </c>
      <c r="AB178" s="67">
        <f t="shared" si="74"/>
        <v>33</v>
      </c>
    </row>
    <row r="179" spans="1:28" ht="15" customHeight="1" x14ac:dyDescent="0.25">
      <c r="A179" s="25">
        <v>378</v>
      </c>
      <c r="B179" s="25">
        <v>30</v>
      </c>
      <c r="C179" s="68">
        <v>0.5</v>
      </c>
      <c r="D179" s="68">
        <v>271.58</v>
      </c>
      <c r="E179" s="68">
        <v>209.4</v>
      </c>
      <c r="F179" s="68">
        <v>0</v>
      </c>
      <c r="G179" s="68">
        <f t="shared" si="65"/>
        <v>38.244186046511629</v>
      </c>
      <c r="H179" s="68">
        <v>0</v>
      </c>
      <c r="I179" s="68">
        <f t="shared" si="66"/>
        <v>42.290697674418603</v>
      </c>
      <c r="J179" s="72">
        <f t="shared" si="75"/>
        <v>1</v>
      </c>
      <c r="K179" s="72">
        <f t="shared" si="76"/>
        <v>1</v>
      </c>
      <c r="L179" s="72">
        <f t="shared" si="77"/>
        <v>1</v>
      </c>
      <c r="M179" s="72">
        <f t="shared" ca="1" si="67"/>
        <v>0</v>
      </c>
      <c r="N179" s="25"/>
      <c r="O179" s="25"/>
      <c r="P179" s="25"/>
      <c r="Q179" s="25"/>
      <c r="T179" s="22">
        <v>0</v>
      </c>
      <c r="U179" s="74">
        <f t="shared" si="68"/>
        <v>-30</v>
      </c>
      <c r="V179" s="70">
        <f t="shared" si="69"/>
        <v>-30</v>
      </c>
      <c r="W179" s="70"/>
      <c r="X179" s="70">
        <f t="shared" si="70"/>
        <v>32.977339488040286</v>
      </c>
      <c r="Y179" s="70">
        <f t="shared" si="71"/>
        <v>2.9773394880402861</v>
      </c>
      <c r="Z179" s="70">
        <f t="shared" si="72"/>
        <v>3</v>
      </c>
      <c r="AA179" s="24">
        <f t="shared" si="73"/>
        <v>3</v>
      </c>
      <c r="AB179" s="67">
        <f t="shared" si="74"/>
        <v>33</v>
      </c>
    </row>
    <row r="180" spans="1:28" ht="15" customHeight="1" x14ac:dyDescent="0.25">
      <c r="A180" s="25">
        <v>453</v>
      </c>
      <c r="B180" s="25">
        <v>30</v>
      </c>
      <c r="C180" s="68">
        <v>0.5</v>
      </c>
      <c r="D180" s="68">
        <v>271.62</v>
      </c>
      <c r="E180" s="68">
        <v>209.4</v>
      </c>
      <c r="F180" s="68">
        <v>0</v>
      </c>
      <c r="G180" s="68">
        <f t="shared" si="65"/>
        <v>36.942528735632187</v>
      </c>
      <c r="H180" s="68">
        <v>0</v>
      </c>
      <c r="I180" s="68">
        <f t="shared" si="66"/>
        <v>41.804597701149426</v>
      </c>
      <c r="J180" s="72">
        <f t="shared" si="75"/>
        <v>1</v>
      </c>
      <c r="K180" s="72">
        <f t="shared" si="76"/>
        <v>1</v>
      </c>
      <c r="L180" s="72">
        <f t="shared" si="77"/>
        <v>1</v>
      </c>
      <c r="M180" s="72">
        <f t="shared" ca="1" si="67"/>
        <v>0</v>
      </c>
      <c r="N180" s="25"/>
      <c r="O180" s="25"/>
      <c r="P180" s="25"/>
      <c r="Q180" s="25"/>
      <c r="T180" s="22">
        <v>0</v>
      </c>
      <c r="U180" s="74">
        <f t="shared" si="68"/>
        <v>-30</v>
      </c>
      <c r="V180" s="70">
        <f t="shared" si="69"/>
        <v>-30</v>
      </c>
      <c r="W180" s="70"/>
      <c r="X180" s="70">
        <f t="shared" si="70"/>
        <v>32.977339488040286</v>
      </c>
      <c r="Y180" s="70">
        <f t="shared" si="71"/>
        <v>2.9773394880402861</v>
      </c>
      <c r="Z180" s="70">
        <f t="shared" si="72"/>
        <v>3</v>
      </c>
      <c r="AA180" s="24">
        <f t="shared" si="73"/>
        <v>3</v>
      </c>
      <c r="AB180" s="67">
        <f t="shared" si="74"/>
        <v>33</v>
      </c>
    </row>
    <row r="181" spans="1:28" ht="15" customHeight="1" x14ac:dyDescent="0.25">
      <c r="A181" s="25">
        <v>289</v>
      </c>
      <c r="B181" s="25">
        <v>30</v>
      </c>
      <c r="C181" s="68">
        <v>0.5</v>
      </c>
      <c r="D181" s="68">
        <v>271.64999999999998</v>
      </c>
      <c r="E181" s="68">
        <v>209.4</v>
      </c>
      <c r="F181" s="68">
        <v>0</v>
      </c>
      <c r="G181" s="68">
        <f t="shared" si="65"/>
        <v>38.386363636363633</v>
      </c>
      <c r="H181" s="68">
        <v>0</v>
      </c>
      <c r="I181" s="68">
        <f t="shared" si="66"/>
        <v>41.329545454545453</v>
      </c>
      <c r="J181" s="72">
        <f t="shared" si="75"/>
        <v>1</v>
      </c>
      <c r="K181" s="72">
        <f t="shared" si="76"/>
        <v>1</v>
      </c>
      <c r="L181" s="72">
        <f t="shared" si="77"/>
        <v>1</v>
      </c>
      <c r="M181" s="72">
        <f t="shared" ca="1" si="67"/>
        <v>0</v>
      </c>
      <c r="N181" s="25"/>
      <c r="O181" s="25"/>
      <c r="P181" s="25"/>
      <c r="Q181" s="25"/>
      <c r="T181" s="22">
        <v>0</v>
      </c>
      <c r="U181" s="74">
        <f t="shared" si="68"/>
        <v>-30</v>
      </c>
      <c r="V181" s="70">
        <f t="shared" si="69"/>
        <v>-30</v>
      </c>
      <c r="W181" s="70"/>
      <c r="X181" s="70">
        <f t="shared" si="70"/>
        <v>32.977339488040286</v>
      </c>
      <c r="Y181" s="70">
        <f t="shared" si="71"/>
        <v>2.9773394880402861</v>
      </c>
      <c r="Z181" s="70">
        <f t="shared" si="72"/>
        <v>3</v>
      </c>
      <c r="AA181" s="24">
        <f t="shared" si="73"/>
        <v>3</v>
      </c>
      <c r="AB181" s="67">
        <f t="shared" si="74"/>
        <v>33</v>
      </c>
    </row>
    <row r="182" spans="1:28" ht="15" customHeight="1" x14ac:dyDescent="0.25">
      <c r="A182" s="25"/>
      <c r="B182" s="25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N182" s="25"/>
      <c r="O182" s="25"/>
      <c r="P182" s="25"/>
      <c r="Q182" s="25"/>
      <c r="U182" s="74"/>
      <c r="V182" s="70"/>
      <c r="W182" s="70"/>
      <c r="X182" s="70"/>
      <c r="Y182" s="70"/>
      <c r="Z182" s="70"/>
      <c r="AA182" s="24"/>
      <c r="AB182" s="67"/>
    </row>
    <row r="183" spans="1:28" ht="15" customHeight="1" x14ac:dyDescent="0.25">
      <c r="A183" s="25"/>
      <c r="B183" s="25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N183" s="25"/>
      <c r="O183" s="25"/>
      <c r="P183" s="25"/>
      <c r="Q183" s="25"/>
      <c r="U183" s="74"/>
      <c r="V183" s="70"/>
      <c r="W183" s="70"/>
      <c r="X183" s="70"/>
      <c r="Y183" s="70"/>
      <c r="Z183" s="70"/>
      <c r="AA183" s="24"/>
      <c r="AB183" s="67"/>
    </row>
    <row r="184" spans="1:28" ht="15" customHeight="1" x14ac:dyDescent="0.25">
      <c r="A184" s="25"/>
      <c r="B184" s="25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N184" s="25"/>
      <c r="O184" s="25"/>
      <c r="P184" s="25"/>
      <c r="Q184" s="25"/>
      <c r="U184" s="74"/>
      <c r="V184" s="70"/>
      <c r="W184" s="70"/>
      <c r="X184" s="70"/>
      <c r="Y184" s="70"/>
      <c r="Z184" s="70"/>
      <c r="AA184" s="24"/>
      <c r="AB184" s="67"/>
    </row>
    <row r="185" spans="1:28" ht="15" customHeight="1" x14ac:dyDescent="0.25">
      <c r="A185" s="25"/>
      <c r="B185" s="25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  <c r="N185" s="25"/>
      <c r="O185" s="25"/>
      <c r="P185" s="25"/>
      <c r="Q185" s="25"/>
      <c r="U185" s="74"/>
      <c r="V185" s="70"/>
      <c r="W185" s="70"/>
      <c r="X185" s="70"/>
      <c r="Y185" s="70"/>
      <c r="Z185" s="70"/>
      <c r="AA185" s="24"/>
      <c r="AB185" s="67"/>
    </row>
    <row r="186" spans="1:28" ht="15" customHeight="1" x14ac:dyDescent="0.25">
      <c r="A186" s="25"/>
      <c r="B186" s="25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  <c r="N186" s="25"/>
      <c r="O186" s="25"/>
      <c r="P186" s="25"/>
      <c r="Q186" s="25"/>
      <c r="U186" s="74"/>
      <c r="V186" s="70"/>
      <c r="W186" s="70"/>
      <c r="X186" s="70"/>
      <c r="Y186" s="70"/>
      <c r="Z186" s="70"/>
      <c r="AA186" s="24"/>
      <c r="AB186" s="67"/>
    </row>
    <row r="187" spans="1:28" ht="15" customHeight="1" x14ac:dyDescent="0.25">
      <c r="A187" s="25"/>
      <c r="B187" s="25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  <c r="N187" s="25"/>
      <c r="O187" s="25"/>
      <c r="P187" s="25"/>
      <c r="Q187" s="25"/>
      <c r="U187" s="74"/>
      <c r="V187" s="70"/>
      <c r="W187" s="70"/>
      <c r="X187" s="70"/>
      <c r="Y187" s="70"/>
      <c r="Z187" s="70"/>
      <c r="AA187" s="24"/>
      <c r="AB187" s="67"/>
    </row>
    <row r="188" spans="1:28" ht="15" customHeight="1" x14ac:dyDescent="0.25">
      <c r="A188" s="25"/>
      <c r="B188" s="25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  <c r="N188" s="25"/>
      <c r="O188" s="25"/>
      <c r="P188" s="25"/>
      <c r="Q188" s="25"/>
      <c r="U188" s="74"/>
      <c r="V188" s="70"/>
      <c r="W188" s="70"/>
      <c r="X188" s="70"/>
      <c r="Y188" s="70"/>
      <c r="Z188" s="70"/>
      <c r="AA188" s="24"/>
      <c r="AB188" s="67"/>
    </row>
    <row r="189" spans="1:28" ht="15" customHeight="1" x14ac:dyDescent="0.25">
      <c r="A189" s="25"/>
      <c r="B189" s="25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  <c r="N189" s="25"/>
      <c r="O189" s="25"/>
      <c r="P189" s="25"/>
      <c r="Q189" s="25"/>
      <c r="U189" s="74"/>
      <c r="V189" s="70"/>
      <c r="W189" s="70"/>
      <c r="X189" s="70"/>
      <c r="Y189" s="70"/>
      <c r="Z189" s="70"/>
      <c r="AA189" s="24"/>
      <c r="AB189" s="67"/>
    </row>
    <row r="190" spans="1:28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N190" s="25"/>
      <c r="O190" s="25"/>
      <c r="P190" s="25"/>
      <c r="Q190" s="25"/>
      <c r="U190" s="74"/>
      <c r="V190" s="70"/>
      <c r="W190" s="70"/>
      <c r="X190" s="70"/>
      <c r="Y190" s="70"/>
      <c r="Z190" s="70"/>
      <c r="AA190" s="24"/>
    </row>
    <row r="191" spans="1:28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N191" s="25"/>
      <c r="O191" s="25"/>
      <c r="P191" s="25"/>
      <c r="Q191" s="25"/>
      <c r="U191" s="74"/>
      <c r="V191" s="70"/>
      <c r="W191" s="70"/>
      <c r="X191" s="70"/>
      <c r="Y191" s="70"/>
      <c r="Z191" s="70"/>
      <c r="AA191" s="24"/>
    </row>
    <row r="192" spans="1:28" ht="15" customHeight="1" x14ac:dyDescent="0.25">
      <c r="A192" s="25"/>
      <c r="B192" s="25"/>
      <c r="C192" s="25"/>
      <c r="D192" s="25"/>
      <c r="E192" s="25"/>
      <c r="F192" s="25"/>
      <c r="G192" s="68"/>
      <c r="H192" s="25"/>
      <c r="I192" s="68"/>
      <c r="J192" s="72"/>
      <c r="K192" s="72"/>
      <c r="L192" s="72"/>
      <c r="M192" s="72"/>
      <c r="N192" s="25"/>
      <c r="O192" s="25"/>
      <c r="P192" s="25"/>
      <c r="Q192" s="25"/>
      <c r="U192" s="74"/>
      <c r="V192" s="70"/>
      <c r="W192" s="70"/>
      <c r="X192" s="70"/>
      <c r="Y192" s="70"/>
      <c r="Z192" s="70"/>
      <c r="AA192" s="24"/>
    </row>
    <row r="193" spans="1:27" ht="15" customHeight="1" x14ac:dyDescent="0.25">
      <c r="A193" s="25"/>
      <c r="B193" s="25"/>
      <c r="C193" s="25"/>
      <c r="D193" s="25"/>
      <c r="E193" s="25"/>
      <c r="F193" s="25"/>
      <c r="G193" s="68"/>
      <c r="H193" s="25"/>
      <c r="I193" s="68"/>
      <c r="J193" s="72"/>
      <c r="K193" s="72"/>
      <c r="L193" s="72"/>
      <c r="M193" s="72"/>
      <c r="N193" s="25"/>
      <c r="O193" s="25"/>
      <c r="P193" s="25"/>
      <c r="Q193" s="25"/>
      <c r="U193" s="74"/>
      <c r="V193" s="70"/>
      <c r="W193" s="70"/>
      <c r="X193" s="70"/>
      <c r="Y193" s="70"/>
      <c r="Z193" s="70"/>
      <c r="AA193" s="24"/>
    </row>
    <row r="194" spans="1:27" ht="15" customHeight="1" x14ac:dyDescent="0.25">
      <c r="A194" s="25"/>
      <c r="B194" s="25"/>
      <c r="C194" s="25"/>
      <c r="D194" s="25"/>
      <c r="E194" s="25"/>
      <c r="F194" s="25"/>
      <c r="G194" s="68"/>
      <c r="H194" s="25"/>
      <c r="I194" s="68"/>
      <c r="J194" s="72"/>
      <c r="K194" s="72"/>
      <c r="L194" s="72"/>
      <c r="M194" s="72"/>
      <c r="N194" s="25"/>
      <c r="O194" s="25"/>
      <c r="P194" s="25"/>
      <c r="Q194" s="25"/>
      <c r="U194" s="74"/>
      <c r="V194" s="70"/>
      <c r="W194" s="70"/>
      <c r="X194" s="70"/>
      <c r="Y194" s="70"/>
      <c r="Z194" s="70"/>
      <c r="AA194" s="24"/>
    </row>
    <row r="195" spans="1:27" ht="15" customHeight="1" x14ac:dyDescent="0.25">
      <c r="A195" s="25"/>
      <c r="B195" s="25"/>
      <c r="C195" s="25"/>
      <c r="D195" s="25"/>
      <c r="E195" s="25"/>
      <c r="F195" s="25"/>
      <c r="G195" s="68"/>
      <c r="H195" s="25"/>
      <c r="I195" s="68"/>
      <c r="J195" s="72"/>
      <c r="K195" s="72"/>
      <c r="L195" s="72"/>
      <c r="M195" s="72"/>
      <c r="N195" s="25"/>
      <c r="O195" s="25"/>
      <c r="P195" s="25"/>
      <c r="Q195" s="25"/>
      <c r="U195" s="74"/>
      <c r="V195" s="70"/>
      <c r="W195" s="70"/>
      <c r="X195" s="70"/>
      <c r="Y195" s="70"/>
      <c r="Z195" s="70"/>
      <c r="AA195" s="24"/>
    </row>
    <row r="196" spans="1:27" ht="15" customHeight="1" x14ac:dyDescent="0.25">
      <c r="A196" s="25"/>
      <c r="B196" s="25"/>
      <c r="C196" s="25"/>
      <c r="D196" s="25"/>
      <c r="E196" s="25"/>
      <c r="F196" s="25"/>
      <c r="G196" s="68"/>
      <c r="H196" s="25"/>
      <c r="I196" s="68"/>
      <c r="J196" s="72"/>
      <c r="K196" s="72"/>
      <c r="L196" s="72"/>
      <c r="M196" s="72"/>
      <c r="N196" s="25"/>
      <c r="O196" s="25"/>
      <c r="P196" s="25"/>
      <c r="Q196" s="25"/>
      <c r="U196" s="74"/>
      <c r="V196" s="70"/>
      <c r="W196" s="70"/>
      <c r="X196" s="70"/>
      <c r="Y196" s="70"/>
      <c r="Z196" s="70"/>
      <c r="AA196" s="24"/>
    </row>
    <row r="197" spans="1:27" ht="15" customHeight="1" x14ac:dyDescent="0.25">
      <c r="A197" s="25"/>
      <c r="B197" s="25"/>
      <c r="C197" s="25"/>
      <c r="D197" s="25"/>
      <c r="E197" s="25"/>
      <c r="F197" s="25"/>
      <c r="G197" s="68"/>
      <c r="H197" s="25"/>
      <c r="I197" s="68"/>
      <c r="J197" s="72"/>
      <c r="K197" s="72"/>
      <c r="L197" s="72"/>
      <c r="M197" s="72"/>
      <c r="N197" s="25"/>
      <c r="O197" s="25"/>
      <c r="P197" s="25"/>
      <c r="Q197" s="25"/>
      <c r="U197" s="74"/>
      <c r="V197" s="70"/>
      <c r="W197" s="70"/>
      <c r="X197" s="70"/>
      <c r="Y197" s="70"/>
      <c r="Z197" s="70"/>
      <c r="AA197" s="24"/>
    </row>
    <row r="198" spans="1:27" ht="15" customHeight="1" x14ac:dyDescent="0.25">
      <c r="A198" s="25"/>
      <c r="B198" s="25"/>
      <c r="C198" s="25"/>
      <c r="D198" s="25"/>
      <c r="E198" s="25"/>
      <c r="F198" s="25"/>
      <c r="G198" s="68"/>
      <c r="H198" s="25"/>
      <c r="I198" s="68"/>
      <c r="J198" s="72"/>
      <c r="K198" s="72"/>
      <c r="L198" s="72"/>
      <c r="M198" s="72"/>
      <c r="N198" s="25"/>
      <c r="O198" s="25"/>
      <c r="P198" s="25"/>
      <c r="Q198" s="25"/>
      <c r="U198" s="74"/>
      <c r="V198" s="70"/>
      <c r="W198" s="70"/>
      <c r="X198" s="70"/>
      <c r="Y198" s="70"/>
      <c r="Z198" s="70"/>
      <c r="AA198" s="24"/>
    </row>
    <row r="199" spans="1:27" ht="15" customHeight="1" x14ac:dyDescent="0.25">
      <c r="A199" s="25"/>
      <c r="B199" s="25"/>
      <c r="C199" s="25"/>
      <c r="D199" s="25"/>
      <c r="E199" s="25"/>
      <c r="F199" s="25"/>
      <c r="G199" s="68"/>
      <c r="H199" s="25"/>
      <c r="I199" s="68"/>
      <c r="J199" s="72"/>
      <c r="K199" s="72"/>
      <c r="L199" s="72"/>
      <c r="M199" s="72"/>
      <c r="N199" s="25"/>
      <c r="O199" s="25"/>
      <c r="P199" s="25"/>
      <c r="Q199" s="25"/>
      <c r="U199" s="74"/>
      <c r="V199" s="70"/>
      <c r="W199" s="70"/>
      <c r="X199" s="70"/>
      <c r="Y199" s="70"/>
      <c r="Z199" s="70"/>
      <c r="AA199" s="24"/>
    </row>
    <row r="200" spans="1:27" ht="15" customHeight="1" x14ac:dyDescent="0.25">
      <c r="A200" s="25"/>
      <c r="B200" s="25"/>
      <c r="C200" s="25"/>
      <c r="D200" s="25"/>
      <c r="E200" s="25"/>
      <c r="F200" s="25"/>
      <c r="G200" s="68"/>
      <c r="H200" s="25"/>
      <c r="I200" s="68"/>
      <c r="J200" s="72"/>
      <c r="K200" s="72"/>
      <c r="L200" s="72"/>
      <c r="M200" s="72"/>
      <c r="N200" s="25"/>
      <c r="O200" s="25"/>
      <c r="P200" s="25"/>
      <c r="Q200" s="25"/>
      <c r="U200" s="74"/>
      <c r="V200" s="70"/>
      <c r="W200" s="70"/>
      <c r="X200" s="70"/>
      <c r="Y200" s="70"/>
      <c r="Z200" s="70"/>
      <c r="AA200" s="24"/>
    </row>
    <row r="201" spans="1:27" ht="15" customHeight="1" x14ac:dyDescent="0.25">
      <c r="A201" s="25"/>
      <c r="B201" s="25"/>
      <c r="C201" s="25"/>
      <c r="D201" s="25"/>
      <c r="E201" s="25"/>
      <c r="F201" s="25"/>
      <c r="G201" s="68"/>
      <c r="H201" s="25"/>
      <c r="I201" s="68"/>
      <c r="J201" s="72"/>
      <c r="K201" s="72"/>
      <c r="L201" s="72"/>
      <c r="M201" s="72"/>
      <c r="N201" s="25"/>
      <c r="O201" s="25"/>
      <c r="P201" s="25"/>
      <c r="Q201" s="25"/>
      <c r="U201" s="74"/>
      <c r="V201" s="70"/>
      <c r="W201" s="70"/>
      <c r="X201" s="70"/>
      <c r="Y201" s="70"/>
      <c r="Z201" s="70"/>
      <c r="AA201" s="24"/>
    </row>
    <row r="202" spans="1:27" ht="15" customHeight="1" x14ac:dyDescent="0.25">
      <c r="A202" s="25"/>
      <c r="B202" s="25"/>
      <c r="C202" s="25"/>
      <c r="D202" s="25"/>
      <c r="E202" s="25"/>
      <c r="F202" s="25"/>
      <c r="G202" s="68"/>
      <c r="H202" s="25"/>
      <c r="I202" s="68"/>
      <c r="J202" s="72"/>
      <c r="K202" s="72"/>
      <c r="L202" s="72"/>
      <c r="M202" s="72"/>
      <c r="N202" s="25"/>
      <c r="O202" s="25"/>
      <c r="P202" s="25"/>
      <c r="Q202" s="25"/>
      <c r="U202" s="74"/>
      <c r="V202" s="70"/>
      <c r="W202" s="70"/>
      <c r="X202" s="70"/>
      <c r="Y202" s="70"/>
      <c r="Z202" s="70"/>
      <c r="AA202" s="24"/>
    </row>
    <row r="203" spans="1:27" ht="15" customHeight="1" x14ac:dyDescent="0.25">
      <c r="A203" s="25"/>
      <c r="B203" s="25"/>
      <c r="C203" s="25"/>
      <c r="D203" s="25"/>
      <c r="E203" s="25"/>
      <c r="F203" s="25"/>
      <c r="G203" s="68"/>
      <c r="H203" s="25"/>
      <c r="I203" s="68"/>
      <c r="J203" s="72"/>
      <c r="K203" s="72"/>
      <c r="L203" s="72"/>
      <c r="M203" s="72"/>
      <c r="N203" s="25"/>
      <c r="O203" s="25"/>
      <c r="P203" s="25"/>
      <c r="Q203" s="25"/>
      <c r="U203" s="74"/>
      <c r="V203" s="70"/>
      <c r="W203" s="70"/>
      <c r="X203" s="70"/>
      <c r="Y203" s="70"/>
      <c r="Z203" s="70"/>
      <c r="AA203" s="24"/>
    </row>
    <row r="204" spans="1:27" ht="15" customHeight="1" x14ac:dyDescent="0.25">
      <c r="A204" s="25"/>
      <c r="B204" s="25"/>
      <c r="C204" s="25"/>
      <c r="D204" s="25"/>
      <c r="E204" s="25"/>
      <c r="F204" s="25"/>
      <c r="G204" s="68"/>
      <c r="H204" s="25"/>
      <c r="I204" s="68"/>
      <c r="J204" s="72"/>
      <c r="K204" s="72"/>
      <c r="L204" s="72"/>
      <c r="M204" s="72"/>
      <c r="N204" s="25"/>
      <c r="O204" s="25"/>
      <c r="P204" s="25"/>
      <c r="Q204" s="25"/>
      <c r="U204" s="74"/>
      <c r="V204" s="70"/>
      <c r="W204" s="70"/>
      <c r="X204" s="70"/>
      <c r="Y204" s="70"/>
      <c r="Z204" s="70"/>
      <c r="AA204" s="24"/>
    </row>
    <row r="205" spans="1:27" ht="15" customHeight="1" x14ac:dyDescent="0.25">
      <c r="A205" s="25"/>
      <c r="B205" s="25"/>
      <c r="C205" s="25"/>
      <c r="D205" s="25"/>
      <c r="E205" s="25"/>
      <c r="F205" s="25"/>
      <c r="G205" s="68"/>
      <c r="H205" s="25"/>
      <c r="I205" s="68"/>
      <c r="J205" s="72"/>
      <c r="K205" s="72"/>
      <c r="L205" s="72"/>
      <c r="M205" s="72"/>
      <c r="N205" s="25"/>
      <c r="O205" s="25"/>
      <c r="P205" s="25"/>
      <c r="Q205" s="25"/>
      <c r="U205" s="74"/>
      <c r="V205" s="70"/>
      <c r="W205" s="70"/>
      <c r="X205" s="70"/>
      <c r="Y205" s="70"/>
      <c r="Z205" s="70"/>
      <c r="AA205" s="24"/>
    </row>
    <row r="206" spans="1:27" ht="15" customHeight="1" x14ac:dyDescent="0.25">
      <c r="A206" s="25"/>
      <c r="B206" s="25"/>
      <c r="C206" s="25"/>
      <c r="D206" s="25"/>
      <c r="E206" s="25"/>
      <c r="F206" s="25"/>
      <c r="G206" s="68"/>
      <c r="H206" s="25"/>
      <c r="I206" s="68"/>
      <c r="J206" s="72"/>
      <c r="K206" s="72"/>
      <c r="L206" s="72"/>
      <c r="M206" s="72"/>
      <c r="N206" s="25"/>
      <c r="O206" s="25"/>
      <c r="P206" s="25"/>
      <c r="Q206" s="25"/>
      <c r="U206" s="74"/>
      <c r="V206" s="70"/>
      <c r="W206" s="70"/>
      <c r="X206" s="70"/>
      <c r="Y206" s="70"/>
      <c r="Z206" s="70"/>
      <c r="AA206" s="24"/>
    </row>
    <row r="207" spans="1:27" ht="15" customHeight="1" x14ac:dyDescent="0.25">
      <c r="A207" s="25"/>
      <c r="B207" s="25"/>
      <c r="C207" s="25"/>
      <c r="D207" s="25"/>
      <c r="E207" s="25"/>
      <c r="F207" s="25"/>
      <c r="G207" s="68"/>
      <c r="H207" s="25"/>
      <c r="I207" s="68"/>
      <c r="J207" s="72"/>
      <c r="K207" s="72"/>
      <c r="L207" s="72"/>
      <c r="M207" s="72"/>
      <c r="N207" s="25"/>
      <c r="O207" s="25"/>
      <c r="P207" s="25"/>
      <c r="Q207" s="25"/>
      <c r="U207" s="74"/>
      <c r="V207" s="70"/>
      <c r="W207" s="70"/>
      <c r="X207" s="70"/>
      <c r="Y207" s="70"/>
      <c r="Z207" s="70"/>
      <c r="AA207" s="24"/>
    </row>
    <row r="208" spans="1:27" ht="15" customHeight="1" x14ac:dyDescent="0.25">
      <c r="A208" s="25"/>
      <c r="B208" s="25"/>
      <c r="C208" s="25"/>
      <c r="D208" s="25"/>
      <c r="E208" s="25"/>
      <c r="F208" s="25"/>
      <c r="G208" s="68"/>
      <c r="H208" s="25"/>
      <c r="I208" s="68"/>
      <c r="J208" s="72"/>
      <c r="K208" s="72"/>
      <c r="L208" s="72"/>
      <c r="M208" s="72"/>
      <c r="N208" s="25"/>
      <c r="O208" s="25"/>
      <c r="P208" s="25"/>
      <c r="Q208" s="25"/>
      <c r="U208" s="74"/>
      <c r="V208" s="70"/>
      <c r="W208" s="70"/>
      <c r="X208" s="70"/>
      <c r="Y208" s="70"/>
      <c r="Z208" s="70"/>
      <c r="AA208" s="24"/>
    </row>
    <row r="209" spans="1:27" ht="15" customHeight="1" x14ac:dyDescent="0.25">
      <c r="A209" s="25"/>
      <c r="B209" s="25"/>
      <c r="C209" s="25"/>
      <c r="D209" s="25"/>
      <c r="E209" s="25"/>
      <c r="F209" s="25"/>
      <c r="G209" s="68"/>
      <c r="H209" s="25"/>
      <c r="I209" s="68"/>
      <c r="J209" s="72"/>
      <c r="K209" s="72"/>
      <c r="L209" s="72"/>
      <c r="M209" s="72"/>
      <c r="N209" s="25"/>
      <c r="O209" s="25"/>
      <c r="P209" s="25"/>
      <c r="Q209" s="25"/>
      <c r="U209" s="74"/>
      <c r="V209" s="70"/>
      <c r="W209" s="70"/>
      <c r="X209" s="70"/>
      <c r="Y209" s="70"/>
      <c r="Z209" s="70"/>
      <c r="AA209" s="24"/>
    </row>
    <row r="210" spans="1:27" ht="15" customHeight="1" x14ac:dyDescent="0.25">
      <c r="A210" s="25"/>
      <c r="B210" s="25"/>
      <c r="C210" s="25"/>
      <c r="D210" s="25"/>
      <c r="E210" s="25"/>
      <c r="F210" s="25"/>
      <c r="G210" s="68"/>
      <c r="H210" s="25"/>
      <c r="I210" s="68"/>
      <c r="J210" s="72"/>
      <c r="K210" s="72"/>
      <c r="L210" s="72"/>
      <c r="M210" s="72"/>
      <c r="N210" s="25"/>
      <c r="O210" s="25"/>
      <c r="P210" s="25"/>
      <c r="Q210" s="25"/>
      <c r="U210" s="74"/>
      <c r="V210" s="70"/>
      <c r="W210" s="70"/>
      <c r="X210" s="70"/>
      <c r="Y210" s="70"/>
      <c r="Z210" s="70"/>
      <c r="AA210" s="24"/>
    </row>
    <row r="211" spans="1:27" x14ac:dyDescent="0.2">
      <c r="U211" s="74"/>
      <c r="V211" s="70"/>
      <c r="W211" s="70"/>
      <c r="X211" s="70"/>
      <c r="Y211" s="70"/>
      <c r="Z211" s="70"/>
      <c r="AA211" s="24"/>
    </row>
    <row r="212" spans="1:27" x14ac:dyDescent="0.2">
      <c r="U212" s="74"/>
      <c r="V212" s="70"/>
      <c r="W212" s="70"/>
      <c r="X212" s="70"/>
      <c r="Y212" s="70"/>
      <c r="Z212" s="70"/>
      <c r="AA212" s="24"/>
    </row>
    <row r="213" spans="1:27" x14ac:dyDescent="0.2">
      <c r="U213" s="74"/>
      <c r="V213" s="70"/>
      <c r="W213" s="70"/>
      <c r="X213" s="70"/>
      <c r="Y213" s="70"/>
      <c r="Z213" s="70"/>
      <c r="AA213" s="24"/>
    </row>
    <row r="214" spans="1:27" x14ac:dyDescent="0.2">
      <c r="U214" s="74"/>
      <c r="V214" s="70"/>
      <c r="W214" s="70"/>
      <c r="X214" s="70"/>
      <c r="Y214" s="70"/>
      <c r="Z214" s="70"/>
      <c r="AA214" s="24"/>
    </row>
    <row r="215" spans="1:27" x14ac:dyDescent="0.2">
      <c r="U215" s="74"/>
      <c r="V215" s="70"/>
      <c r="W215" s="70"/>
      <c r="X215" s="70"/>
      <c r="Y215" s="70"/>
      <c r="Z215" s="70"/>
      <c r="AA215" s="24"/>
    </row>
    <row r="216" spans="1:27" x14ac:dyDescent="0.2">
      <c r="U216" s="74"/>
      <c r="V216" s="70"/>
      <c r="W216" s="70"/>
      <c r="X216" s="70"/>
      <c r="Y216" s="70"/>
      <c r="Z216" s="70"/>
      <c r="AA216" s="24"/>
    </row>
    <row r="217" spans="1:27" x14ac:dyDescent="0.2">
      <c r="U217" s="74"/>
      <c r="V217" s="70"/>
      <c r="W217" s="70"/>
      <c r="X217" s="70"/>
      <c r="Y217" s="70"/>
      <c r="Z217" s="70"/>
      <c r="AA217" s="24"/>
    </row>
    <row r="218" spans="1:27" x14ac:dyDescent="0.2">
      <c r="U218" s="74"/>
      <c r="V218" s="70"/>
      <c r="W218" s="70"/>
      <c r="X218" s="70"/>
      <c r="Y218" s="70"/>
      <c r="Z218" s="70"/>
      <c r="AA218" s="24"/>
    </row>
    <row r="219" spans="1:27" x14ac:dyDescent="0.2">
      <c r="U219" s="74"/>
      <c r="V219" s="70"/>
      <c r="W219" s="70"/>
      <c r="X219" s="70"/>
      <c r="Y219" s="70"/>
      <c r="Z219" s="70"/>
      <c r="AA219" s="24"/>
    </row>
    <row r="220" spans="1:27" x14ac:dyDescent="0.2">
      <c r="U220" s="74"/>
      <c r="V220" s="70"/>
      <c r="W220" s="70"/>
      <c r="X220" s="70"/>
      <c r="Y220" s="70"/>
      <c r="Z220" s="70"/>
      <c r="AA220" s="24"/>
    </row>
    <row r="221" spans="1:27" x14ac:dyDescent="0.2">
      <c r="U221" s="74"/>
      <c r="V221" s="70"/>
      <c r="W221" s="70"/>
      <c r="X221" s="70"/>
      <c r="Y221" s="70"/>
      <c r="Z221" s="70"/>
      <c r="AA221" s="24"/>
    </row>
    <row r="222" spans="1:27" x14ac:dyDescent="0.2">
      <c r="U222" s="74"/>
      <c r="V222" s="70"/>
      <c r="W222" s="70"/>
      <c r="X222" s="70"/>
      <c r="Y222" s="70"/>
      <c r="Z222" s="70"/>
      <c r="AA222" s="24"/>
    </row>
    <row r="223" spans="1:27" x14ac:dyDescent="0.2">
      <c r="U223" s="74"/>
      <c r="V223" s="70"/>
      <c r="W223" s="70"/>
      <c r="X223" s="70"/>
      <c r="Y223" s="70"/>
      <c r="Z223" s="70"/>
      <c r="AA223" s="24"/>
    </row>
    <row r="224" spans="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</sheetData>
  <phoneticPr fontId="3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7"/>
  <dimension ref="A1:AB931"/>
  <sheetViews>
    <sheetView topLeftCell="M1" workbookViewId="0">
      <selection activeCell="R19" sqref="R19:S21"/>
    </sheetView>
  </sheetViews>
  <sheetFormatPr defaultRowHeight="14.25" x14ac:dyDescent="0.2"/>
  <cols>
    <col min="1" max="1" width="55.375" style="23" bestFit="1" customWidth="1"/>
    <col min="2" max="2" width="24.625" style="23" bestFit="1" customWidth="1"/>
    <col min="3" max="3" width="19.875" style="23" bestFit="1" customWidth="1"/>
    <col min="4" max="4" width="19.625" style="23" customWidth="1"/>
    <col min="5" max="5" width="18.625" style="23" customWidth="1"/>
    <col min="6" max="9" width="22.125" style="23" bestFit="1" customWidth="1"/>
    <col min="10" max="10" width="19.75" style="23" bestFit="1" customWidth="1"/>
    <col min="11" max="12" width="21.5" style="23" bestFit="1" customWidth="1"/>
    <col min="13" max="13" width="20.5" style="23" bestFit="1" customWidth="1"/>
    <col min="14" max="14" width="49" style="23" bestFit="1" customWidth="1"/>
    <col min="15" max="15" width="12.625" style="23" customWidth="1"/>
    <col min="16" max="16" width="20.375" style="23" customWidth="1"/>
    <col min="17" max="17" width="11.62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4340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242</v>
      </c>
      <c r="B2" s="71">
        <v>640</v>
      </c>
      <c r="C2" s="68">
        <v>0</v>
      </c>
      <c r="D2" s="68">
        <v>271.77</v>
      </c>
      <c r="E2" s="68">
        <v>211.79</v>
      </c>
      <c r="F2" s="68">
        <f t="shared" ref="F2:F33" si="0">($A$65-A2)/(ROW($A$65)-ROW(A2))</f>
        <v>65.047619047619051</v>
      </c>
      <c r="G2" s="68">
        <v>0</v>
      </c>
      <c r="H2" s="68">
        <f t="shared" ref="H2:H33" si="1">($A$65-B2)/(ROW($A$65)-ROW(B2))</f>
        <v>58.730158730158728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0.01</v>
      </c>
      <c r="P2" s="32" t="s">
        <v>39</v>
      </c>
      <c r="Q2" s="25">
        <f>LARGE(A:A,2)</f>
        <v>4283</v>
      </c>
      <c r="T2" s="22">
        <v>672.39099999999996</v>
      </c>
      <c r="U2" s="74">
        <f t="shared" ref="U2:U33" si="3">T2-B2</f>
        <v>32.390999999999963</v>
      </c>
      <c r="V2" s="70">
        <f t="shared" ref="V2:V33" si="4">ROUND(U2,0)</f>
        <v>32</v>
      </c>
      <c r="W2" s="70">
        <v>4766</v>
      </c>
      <c r="X2" s="70">
        <f t="shared" ref="X2:X33" si="5">B2/$W$2*$W$3</f>
        <v>703.51657574485944</v>
      </c>
      <c r="Y2" s="70">
        <f t="shared" ref="Y2:Y33" si="6">X2-B2</f>
        <v>63.516575744859438</v>
      </c>
      <c r="Z2" s="70">
        <f t="shared" ref="Z2:Z33" si="7">ROUND(Y2,0)</f>
        <v>64</v>
      </c>
      <c r="AA2" s="24">
        <f t="shared" ref="AA2:AA33" si="8">IF(V2&gt;=0,V2,Z2)</f>
        <v>32</v>
      </c>
      <c r="AB2" s="67">
        <f t="shared" ref="AB2:AB33" si="9">B2+AA2</f>
        <v>672</v>
      </c>
    </row>
    <row r="3" spans="1:28" ht="15" customHeight="1" x14ac:dyDescent="0.25">
      <c r="A3" s="71">
        <v>166</v>
      </c>
      <c r="B3" s="71">
        <v>640</v>
      </c>
      <c r="C3" s="68">
        <v>0</v>
      </c>
      <c r="D3" s="68">
        <v>271.72000000000003</v>
      </c>
      <c r="E3" s="68">
        <v>211.79</v>
      </c>
      <c r="F3" s="68">
        <f t="shared" si="0"/>
        <v>67.322580645161295</v>
      </c>
      <c r="G3" s="68">
        <v>0</v>
      </c>
      <c r="H3" s="68">
        <f t="shared" si="1"/>
        <v>59.677419354838712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112</v>
      </c>
      <c r="P3" s="32" t="s">
        <v>41</v>
      </c>
      <c r="Q3" s="25">
        <f>LARGE(A:A,3)</f>
        <v>4158</v>
      </c>
      <c r="T3" s="22">
        <v>499.52699999999999</v>
      </c>
      <c r="U3" s="74">
        <f t="shared" si="3"/>
        <v>-140.47300000000001</v>
      </c>
      <c r="V3" s="70">
        <f t="shared" si="4"/>
        <v>-140</v>
      </c>
      <c r="W3" s="70">
        <v>5239</v>
      </c>
      <c r="X3" s="70">
        <f t="shared" si="5"/>
        <v>703.51657574485944</v>
      </c>
      <c r="Y3" s="70">
        <f t="shared" si="6"/>
        <v>63.516575744859438</v>
      </c>
      <c r="Z3" s="70">
        <f t="shared" si="7"/>
        <v>64</v>
      </c>
      <c r="AA3" s="24">
        <f t="shared" si="8"/>
        <v>64</v>
      </c>
      <c r="AB3" s="67">
        <f t="shared" si="9"/>
        <v>704</v>
      </c>
    </row>
    <row r="4" spans="1:28" ht="15" customHeight="1" x14ac:dyDescent="0.25">
      <c r="A4" s="71">
        <v>406</v>
      </c>
      <c r="B4" s="71">
        <v>640</v>
      </c>
      <c r="C4" s="68">
        <v>0</v>
      </c>
      <c r="D4" s="68">
        <v>271.7</v>
      </c>
      <c r="E4" s="68">
        <v>211.79</v>
      </c>
      <c r="F4" s="68">
        <f t="shared" si="0"/>
        <v>64.491803278688522</v>
      </c>
      <c r="G4" s="68">
        <v>0</v>
      </c>
      <c r="H4" s="68">
        <f t="shared" si="1"/>
        <v>60.655737704918032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4340</v>
      </c>
      <c r="P4" s="32" t="s">
        <v>43</v>
      </c>
      <c r="Q4" s="25">
        <f>LARGE(B:B,1)</f>
        <v>2835</v>
      </c>
      <c r="T4" s="22">
        <v>538.13699999999994</v>
      </c>
      <c r="U4" s="74">
        <f t="shared" si="3"/>
        <v>-101.86300000000006</v>
      </c>
      <c r="V4" s="70">
        <f t="shared" si="4"/>
        <v>-102</v>
      </c>
      <c r="W4" s="70"/>
      <c r="X4" s="70">
        <f t="shared" si="5"/>
        <v>703.51657574485944</v>
      </c>
      <c r="Y4" s="70">
        <f t="shared" si="6"/>
        <v>63.516575744859438</v>
      </c>
      <c r="Z4" s="70">
        <f t="shared" si="7"/>
        <v>64</v>
      </c>
      <c r="AA4" s="24">
        <f t="shared" si="8"/>
        <v>64</v>
      </c>
      <c r="AB4" s="67">
        <f t="shared" si="9"/>
        <v>704</v>
      </c>
    </row>
    <row r="5" spans="1:28" ht="15" customHeight="1" x14ac:dyDescent="0.25">
      <c r="A5" s="71">
        <v>566</v>
      </c>
      <c r="B5" s="71">
        <v>640</v>
      </c>
      <c r="C5" s="68">
        <v>0</v>
      </c>
      <c r="D5" s="68">
        <v>271.69</v>
      </c>
      <c r="E5" s="68">
        <v>211.79</v>
      </c>
      <c r="F5" s="68">
        <f t="shared" si="0"/>
        <v>62.9</v>
      </c>
      <c r="G5" s="68">
        <v>0</v>
      </c>
      <c r="H5" s="68">
        <f t="shared" si="1"/>
        <v>61.666666666666664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3.29</v>
      </c>
      <c r="P5" s="32" t="s">
        <v>45</v>
      </c>
      <c r="Q5" s="25">
        <f>LARGE(B:B,2)</f>
        <v>2774</v>
      </c>
      <c r="T5" s="22">
        <v>523.28700000000003</v>
      </c>
      <c r="U5" s="74">
        <f t="shared" si="3"/>
        <v>-116.71299999999997</v>
      </c>
      <c r="V5" s="70">
        <f t="shared" si="4"/>
        <v>-117</v>
      </c>
      <c r="W5" s="70"/>
      <c r="X5" s="70">
        <f t="shared" si="5"/>
        <v>703.51657574485944</v>
      </c>
      <c r="Y5" s="70">
        <f t="shared" si="6"/>
        <v>63.516575744859438</v>
      </c>
      <c r="Z5" s="70">
        <f t="shared" si="7"/>
        <v>64</v>
      </c>
      <c r="AA5" s="24">
        <f t="shared" si="8"/>
        <v>64</v>
      </c>
      <c r="AB5" s="67">
        <f t="shared" si="9"/>
        <v>704</v>
      </c>
    </row>
    <row r="6" spans="1:28" ht="15" customHeight="1" x14ac:dyDescent="0.25">
      <c r="A6" s="71">
        <v>406</v>
      </c>
      <c r="B6" s="71">
        <v>640</v>
      </c>
      <c r="C6" s="68">
        <v>0</v>
      </c>
      <c r="D6" s="68">
        <v>271.67</v>
      </c>
      <c r="E6" s="68">
        <v>211.79</v>
      </c>
      <c r="F6" s="68">
        <f t="shared" si="0"/>
        <v>66.677966101694921</v>
      </c>
      <c r="G6" s="68">
        <v>0</v>
      </c>
      <c r="H6" s="68">
        <f t="shared" si="1"/>
        <v>62.711864406779661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4.43</v>
      </c>
      <c r="P6" s="32" t="s">
        <v>47</v>
      </c>
      <c r="Q6" s="25">
        <f>LARGE(B:B,3)</f>
        <v>2166</v>
      </c>
      <c r="T6" s="22">
        <v>526.1</v>
      </c>
      <c r="U6" s="74">
        <f t="shared" si="3"/>
        <v>-113.89999999999998</v>
      </c>
      <c r="V6" s="70">
        <f t="shared" si="4"/>
        <v>-114</v>
      </c>
      <c r="W6" s="70"/>
      <c r="X6" s="70">
        <f t="shared" si="5"/>
        <v>703.51657574485944</v>
      </c>
      <c r="Y6" s="70">
        <f t="shared" si="6"/>
        <v>63.516575744859438</v>
      </c>
      <c r="Z6" s="70">
        <f t="shared" si="7"/>
        <v>64</v>
      </c>
      <c r="AA6" s="24">
        <f t="shared" si="8"/>
        <v>64</v>
      </c>
      <c r="AB6" s="67">
        <f t="shared" si="9"/>
        <v>704</v>
      </c>
    </row>
    <row r="7" spans="1:28" ht="15" customHeight="1" x14ac:dyDescent="0.25">
      <c r="A7" s="71">
        <v>406</v>
      </c>
      <c r="B7" s="71">
        <v>680</v>
      </c>
      <c r="C7" s="68">
        <v>0.1</v>
      </c>
      <c r="D7" s="68">
        <v>271.64</v>
      </c>
      <c r="E7" s="68">
        <v>211.84</v>
      </c>
      <c r="F7" s="68">
        <f t="shared" si="0"/>
        <v>67.827586206896555</v>
      </c>
      <c r="G7" s="68">
        <v>0</v>
      </c>
      <c r="H7" s="68">
        <f t="shared" si="1"/>
        <v>63.103448275862071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5.2</v>
      </c>
      <c r="P7" s="25"/>
      <c r="Q7" s="25"/>
      <c r="T7" s="22">
        <v>533.21100000000001</v>
      </c>
      <c r="U7" s="74">
        <f t="shared" si="3"/>
        <v>-146.78899999999999</v>
      </c>
      <c r="V7" s="70">
        <f t="shared" si="4"/>
        <v>-147</v>
      </c>
      <c r="W7" s="70"/>
      <c r="X7" s="70">
        <f t="shared" si="5"/>
        <v>747.48636172891315</v>
      </c>
      <c r="Y7" s="70">
        <f t="shared" si="6"/>
        <v>67.486361728913153</v>
      </c>
      <c r="Z7" s="70">
        <f t="shared" si="7"/>
        <v>67</v>
      </c>
      <c r="AA7" s="24">
        <f t="shared" si="8"/>
        <v>67</v>
      </c>
      <c r="AB7" s="67">
        <f t="shared" si="9"/>
        <v>747</v>
      </c>
    </row>
    <row r="8" spans="1:28" ht="15" customHeight="1" x14ac:dyDescent="0.25">
      <c r="A8" s="71">
        <v>406</v>
      </c>
      <c r="B8" s="71">
        <v>680</v>
      </c>
      <c r="C8" s="68">
        <v>0</v>
      </c>
      <c r="D8" s="68">
        <v>271.61</v>
      </c>
      <c r="E8" s="68">
        <v>211.84</v>
      </c>
      <c r="F8" s="68">
        <f t="shared" si="0"/>
        <v>69.017543859649123</v>
      </c>
      <c r="G8" s="68">
        <v>0</v>
      </c>
      <c r="H8" s="68">
        <f t="shared" si="1"/>
        <v>64.21052631578948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521.38</v>
      </c>
      <c r="U8" s="74">
        <f t="shared" si="3"/>
        <v>-158.62</v>
      </c>
      <c r="V8" s="70">
        <f t="shared" si="4"/>
        <v>-159</v>
      </c>
      <c r="W8" s="70"/>
      <c r="X8" s="70">
        <f t="shared" si="5"/>
        <v>747.48636172891315</v>
      </c>
      <c r="Y8" s="70">
        <f t="shared" si="6"/>
        <v>67.486361728913153</v>
      </c>
      <c r="Z8" s="70">
        <f t="shared" si="7"/>
        <v>67</v>
      </c>
      <c r="AA8" s="24">
        <f t="shared" si="8"/>
        <v>67</v>
      </c>
      <c r="AB8" s="67">
        <f t="shared" si="9"/>
        <v>747</v>
      </c>
    </row>
    <row r="9" spans="1:28" ht="15" customHeight="1" x14ac:dyDescent="0.25">
      <c r="A9" s="71">
        <v>246</v>
      </c>
      <c r="B9" s="71">
        <v>680</v>
      </c>
      <c r="C9" s="68">
        <v>0.1</v>
      </c>
      <c r="D9" s="68">
        <v>271.57</v>
      </c>
      <c r="E9" s="68">
        <v>211.84</v>
      </c>
      <c r="F9" s="68">
        <f t="shared" si="0"/>
        <v>73.107142857142861</v>
      </c>
      <c r="G9" s="68">
        <v>0</v>
      </c>
      <c r="H9" s="68">
        <f t="shared" si="1"/>
        <v>65.357142857142861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521.18200000000002</v>
      </c>
      <c r="U9" s="74">
        <f t="shared" si="3"/>
        <v>-158.81799999999998</v>
      </c>
      <c r="V9" s="70">
        <f t="shared" si="4"/>
        <v>-159</v>
      </c>
      <c r="W9" s="70"/>
      <c r="X9" s="70">
        <f t="shared" si="5"/>
        <v>747.48636172891315</v>
      </c>
      <c r="Y9" s="70">
        <f t="shared" si="6"/>
        <v>67.486361728913153</v>
      </c>
      <c r="Z9" s="70">
        <f t="shared" si="7"/>
        <v>67</v>
      </c>
      <c r="AA9" s="24">
        <f t="shared" si="8"/>
        <v>67</v>
      </c>
      <c r="AB9" s="67">
        <f t="shared" si="9"/>
        <v>747</v>
      </c>
    </row>
    <row r="10" spans="1:28" ht="15" customHeight="1" x14ac:dyDescent="0.25">
      <c r="A10" s="71">
        <v>428</v>
      </c>
      <c r="B10" s="71">
        <v>680</v>
      </c>
      <c r="C10" s="68">
        <v>0</v>
      </c>
      <c r="D10" s="68">
        <v>271.55</v>
      </c>
      <c r="E10" s="68">
        <v>211.84</v>
      </c>
      <c r="F10" s="68">
        <f t="shared" si="0"/>
        <v>71.127272727272725</v>
      </c>
      <c r="G10" s="68">
        <v>0</v>
      </c>
      <c r="H10" s="68">
        <f t="shared" si="1"/>
        <v>66.545454545454547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463.36099999999999</v>
      </c>
      <c r="U10" s="74">
        <f t="shared" si="3"/>
        <v>-216.63900000000001</v>
      </c>
      <c r="V10" s="70">
        <f t="shared" si="4"/>
        <v>-217</v>
      </c>
      <c r="W10" s="70"/>
      <c r="X10" s="70">
        <f t="shared" si="5"/>
        <v>747.48636172891315</v>
      </c>
      <c r="Y10" s="70">
        <f t="shared" si="6"/>
        <v>67.486361728913153</v>
      </c>
      <c r="Z10" s="70">
        <f t="shared" si="7"/>
        <v>67</v>
      </c>
      <c r="AA10" s="24">
        <f t="shared" si="8"/>
        <v>67</v>
      </c>
      <c r="AB10" s="67">
        <f t="shared" si="9"/>
        <v>747</v>
      </c>
    </row>
    <row r="11" spans="1:28" ht="15" customHeight="1" x14ac:dyDescent="0.25">
      <c r="A11" s="71">
        <v>249</v>
      </c>
      <c r="B11" s="71">
        <v>680</v>
      </c>
      <c r="C11" s="68">
        <v>0</v>
      </c>
      <c r="D11" s="68">
        <v>271.5</v>
      </c>
      <c r="E11" s="68">
        <v>211.84</v>
      </c>
      <c r="F11" s="68">
        <f t="shared" si="0"/>
        <v>75.759259259259252</v>
      </c>
      <c r="G11" s="68">
        <v>0</v>
      </c>
      <c r="H11" s="68">
        <f t="shared" si="1"/>
        <v>67.777777777777771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269.81</v>
      </c>
      <c r="R11" s="43"/>
      <c r="S11" s="43"/>
      <c r="T11" s="22">
        <v>299.34300000000002</v>
      </c>
      <c r="U11" s="74">
        <f t="shared" si="3"/>
        <v>-380.65699999999998</v>
      </c>
      <c r="V11" s="70">
        <f t="shared" si="4"/>
        <v>-381</v>
      </c>
      <c r="W11" s="70"/>
      <c r="X11" s="70">
        <f t="shared" si="5"/>
        <v>747.48636172891315</v>
      </c>
      <c r="Y11" s="70">
        <f t="shared" si="6"/>
        <v>67.486361728913153</v>
      </c>
      <c r="Z11" s="70">
        <f t="shared" si="7"/>
        <v>67</v>
      </c>
      <c r="AA11" s="24">
        <f t="shared" si="8"/>
        <v>67</v>
      </c>
      <c r="AB11" s="67">
        <f t="shared" si="9"/>
        <v>747</v>
      </c>
    </row>
    <row r="12" spans="1:28" ht="15" customHeight="1" x14ac:dyDescent="0.25">
      <c r="A12" s="71">
        <v>169</v>
      </c>
      <c r="B12" s="71">
        <v>720</v>
      </c>
      <c r="C12" s="68">
        <v>0.1</v>
      </c>
      <c r="D12" s="68">
        <v>271.45</v>
      </c>
      <c r="E12" s="68">
        <v>211.89</v>
      </c>
      <c r="F12" s="68">
        <f t="shared" si="0"/>
        <v>78.698113207547166</v>
      </c>
      <c r="G12" s="68">
        <v>0</v>
      </c>
      <c r="H12" s="68">
        <f t="shared" si="1"/>
        <v>68.301886792452834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271.77</v>
      </c>
      <c r="R12" s="43"/>
      <c r="S12" s="43"/>
      <c r="T12" s="22">
        <v>286.19</v>
      </c>
      <c r="U12" s="74">
        <f t="shared" si="3"/>
        <v>-433.81</v>
      </c>
      <c r="V12" s="70">
        <f t="shared" si="4"/>
        <v>-434</v>
      </c>
      <c r="W12" s="70"/>
      <c r="X12" s="70">
        <f t="shared" si="5"/>
        <v>791.45614771296687</v>
      </c>
      <c r="Y12" s="70">
        <f t="shared" si="6"/>
        <v>71.456147712966867</v>
      </c>
      <c r="Z12" s="70">
        <f t="shared" si="7"/>
        <v>71</v>
      </c>
      <c r="AA12" s="24">
        <f t="shared" si="8"/>
        <v>71</v>
      </c>
      <c r="AB12" s="67">
        <f t="shared" si="9"/>
        <v>791</v>
      </c>
    </row>
    <row r="13" spans="1:28" ht="15" customHeight="1" x14ac:dyDescent="0.25">
      <c r="A13" s="71">
        <v>249</v>
      </c>
      <c r="B13" s="71">
        <v>720</v>
      </c>
      <c r="C13" s="68">
        <v>0.1</v>
      </c>
      <c r="D13" s="68">
        <v>271.39999999999998</v>
      </c>
      <c r="E13" s="68">
        <v>211.89</v>
      </c>
      <c r="F13" s="68">
        <f t="shared" si="0"/>
        <v>78.67307692307692</v>
      </c>
      <c r="G13" s="68">
        <v>0</v>
      </c>
      <c r="H13" s="68">
        <f t="shared" si="1"/>
        <v>69.615384615384613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294.84100000000001</v>
      </c>
      <c r="U13" s="74">
        <f t="shared" si="3"/>
        <v>-425.15899999999999</v>
      </c>
      <c r="V13" s="70">
        <f t="shared" si="4"/>
        <v>-425</v>
      </c>
      <c r="W13" s="70"/>
      <c r="X13" s="70">
        <f t="shared" si="5"/>
        <v>791.45614771296687</v>
      </c>
      <c r="Y13" s="70">
        <f t="shared" si="6"/>
        <v>71.456147712966867</v>
      </c>
      <c r="Z13" s="70">
        <f t="shared" si="7"/>
        <v>71</v>
      </c>
      <c r="AA13" s="24">
        <f t="shared" si="8"/>
        <v>71</v>
      </c>
      <c r="AB13" s="67">
        <f t="shared" si="9"/>
        <v>791</v>
      </c>
    </row>
    <row r="14" spans="1:28" ht="15" customHeight="1" x14ac:dyDescent="0.25">
      <c r="A14" s="71">
        <v>489</v>
      </c>
      <c r="B14" s="71">
        <v>720</v>
      </c>
      <c r="C14" s="68">
        <v>0.2</v>
      </c>
      <c r="D14" s="68">
        <v>271.38</v>
      </c>
      <c r="E14" s="68">
        <v>211.89</v>
      </c>
      <c r="F14" s="68">
        <f t="shared" si="0"/>
        <v>75.509803921568633</v>
      </c>
      <c r="G14" s="68">
        <v>0</v>
      </c>
      <c r="H14" s="68">
        <f t="shared" si="1"/>
        <v>70.980392156862749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2835</v>
      </c>
      <c r="R14" s="43"/>
      <c r="S14" s="43"/>
      <c r="T14" s="22">
        <v>295.14400000000001</v>
      </c>
      <c r="U14" s="74">
        <f t="shared" si="3"/>
        <v>-424.85599999999999</v>
      </c>
      <c r="V14" s="70">
        <f t="shared" si="4"/>
        <v>-425</v>
      </c>
      <c r="W14" s="70"/>
      <c r="X14" s="70">
        <f t="shared" si="5"/>
        <v>791.45614771296687</v>
      </c>
      <c r="Y14" s="70">
        <f t="shared" si="6"/>
        <v>71.456147712966867</v>
      </c>
      <c r="Z14" s="70">
        <f t="shared" si="7"/>
        <v>71</v>
      </c>
      <c r="AA14" s="24">
        <f t="shared" si="8"/>
        <v>71</v>
      </c>
      <c r="AB14" s="67">
        <f t="shared" si="9"/>
        <v>791</v>
      </c>
    </row>
    <row r="15" spans="1:28" ht="15" customHeight="1" x14ac:dyDescent="0.25">
      <c r="A15" s="71">
        <v>390</v>
      </c>
      <c r="B15" s="71">
        <v>720</v>
      </c>
      <c r="C15" s="68">
        <v>2.1</v>
      </c>
      <c r="D15" s="68">
        <v>271.33999999999997</v>
      </c>
      <c r="E15" s="68">
        <v>211.89</v>
      </c>
      <c r="F15" s="68">
        <f t="shared" si="0"/>
        <v>79</v>
      </c>
      <c r="G15" s="68">
        <v>0</v>
      </c>
      <c r="H15" s="68">
        <f t="shared" si="1"/>
        <v>72.400000000000006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112</v>
      </c>
      <c r="P15" s="14" t="s">
        <v>61</v>
      </c>
      <c r="Q15" s="13">
        <f>MAX(D:D)</f>
        <v>274.02</v>
      </c>
      <c r="R15" s="43">
        <f ca="1">TREND(OFFSET('Z-V'!B1,MATCH(Q15,'Z-V'!A:A,1)-1,,2,1),OFFSET('Z-V'!A1,MATCH(Q15,'Z-V'!A:A,1)-1,,2,1),Q15)</f>
        <v>66569.999999999884</v>
      </c>
      <c r="S15" s="43"/>
      <c r="T15" s="22">
        <v>287.90800000000002</v>
      </c>
      <c r="U15" s="74">
        <f t="shared" si="3"/>
        <v>-432.09199999999998</v>
      </c>
      <c r="V15" s="70">
        <f t="shared" si="4"/>
        <v>-432</v>
      </c>
      <c r="W15" s="70"/>
      <c r="X15" s="70">
        <f t="shared" si="5"/>
        <v>791.45614771296687</v>
      </c>
      <c r="Y15" s="70">
        <f t="shared" si="6"/>
        <v>71.456147712966867</v>
      </c>
      <c r="Z15" s="70">
        <f t="shared" si="7"/>
        <v>71</v>
      </c>
      <c r="AA15" s="24">
        <f t="shared" si="8"/>
        <v>71</v>
      </c>
      <c r="AB15" s="67">
        <f t="shared" si="9"/>
        <v>791</v>
      </c>
    </row>
    <row r="16" spans="1:28" ht="15" customHeight="1" x14ac:dyDescent="0.25">
      <c r="A16" s="71">
        <v>92</v>
      </c>
      <c r="B16" s="71">
        <v>720</v>
      </c>
      <c r="C16" s="68">
        <v>1</v>
      </c>
      <c r="D16" s="68">
        <v>271.27999999999997</v>
      </c>
      <c r="E16" s="68">
        <v>211.89</v>
      </c>
      <c r="F16" s="68">
        <f t="shared" si="0"/>
        <v>86.693877551020407</v>
      </c>
      <c r="G16" s="68">
        <v>0</v>
      </c>
      <c r="H16" s="68">
        <f t="shared" si="1"/>
        <v>73.877551020408163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11.9</v>
      </c>
      <c r="P16" s="14" t="s">
        <v>63</v>
      </c>
      <c r="Q16" s="56">
        <f>D2</f>
        <v>271.77</v>
      </c>
      <c r="R16" s="43">
        <f ca="1">TREND(OFFSET('Z-V'!B1,MATCH(Q16,'Z-V'!A:A,1)-1,,2,1),OFFSET('Z-V'!A1,MATCH(Q16,'Z-V'!A:A,1)-1,,2,1),Q16)</f>
        <v>58572</v>
      </c>
      <c r="S16" s="43"/>
      <c r="T16" s="22">
        <v>181.14699999999999</v>
      </c>
      <c r="U16" s="74">
        <f t="shared" si="3"/>
        <v>-538.85300000000007</v>
      </c>
      <c r="V16" s="70">
        <f t="shared" si="4"/>
        <v>-539</v>
      </c>
      <c r="W16" s="70"/>
      <c r="X16" s="70">
        <f t="shared" si="5"/>
        <v>791.45614771296687</v>
      </c>
      <c r="Y16" s="70">
        <f t="shared" si="6"/>
        <v>71.456147712966867</v>
      </c>
      <c r="Z16" s="70">
        <f t="shared" si="7"/>
        <v>71</v>
      </c>
      <c r="AA16" s="24">
        <f t="shared" si="8"/>
        <v>71</v>
      </c>
      <c r="AB16" s="67">
        <f t="shared" si="9"/>
        <v>791</v>
      </c>
    </row>
    <row r="17" spans="1:28" ht="15" customHeight="1" x14ac:dyDescent="0.25">
      <c r="A17" s="71">
        <v>411</v>
      </c>
      <c r="B17" s="71">
        <v>760</v>
      </c>
      <c r="C17" s="68">
        <v>1.3</v>
      </c>
      <c r="D17" s="68">
        <v>271.25</v>
      </c>
      <c r="E17" s="68">
        <v>211.95</v>
      </c>
      <c r="F17" s="68">
        <f t="shared" si="0"/>
        <v>81.854166666666671</v>
      </c>
      <c r="G17" s="68">
        <v>0</v>
      </c>
      <c r="H17" s="68">
        <f t="shared" si="1"/>
        <v>74.583333333333329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273.35000000000002</v>
      </c>
      <c r="R17" s="43"/>
      <c r="S17" s="43"/>
      <c r="T17" s="22">
        <v>207.143</v>
      </c>
      <c r="U17" s="74">
        <f t="shared" si="3"/>
        <v>-552.85699999999997</v>
      </c>
      <c r="V17" s="70">
        <f t="shared" si="4"/>
        <v>-553</v>
      </c>
      <c r="W17" s="70"/>
      <c r="X17" s="70">
        <f t="shared" si="5"/>
        <v>835.42593369702058</v>
      </c>
      <c r="Y17" s="70">
        <f t="shared" si="6"/>
        <v>75.425933697020582</v>
      </c>
      <c r="Z17" s="70">
        <f t="shared" si="7"/>
        <v>75</v>
      </c>
      <c r="AA17" s="24">
        <f t="shared" si="8"/>
        <v>75</v>
      </c>
      <c r="AB17" s="67">
        <f t="shared" si="9"/>
        <v>835</v>
      </c>
    </row>
    <row r="18" spans="1:28" ht="15" customHeight="1" x14ac:dyDescent="0.2">
      <c r="A18" s="71">
        <v>172</v>
      </c>
      <c r="B18" s="71">
        <v>760</v>
      </c>
      <c r="C18" s="68">
        <v>0.7</v>
      </c>
      <c r="D18" s="68">
        <v>271.19</v>
      </c>
      <c r="E18" s="68">
        <v>211.95</v>
      </c>
      <c r="F18" s="68">
        <f t="shared" si="0"/>
        <v>88.680851063829792</v>
      </c>
      <c r="G18" s="68">
        <v>0</v>
      </c>
      <c r="H18" s="68">
        <f t="shared" si="1"/>
        <v>76.170212765957444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2835</v>
      </c>
      <c r="R18" s="43"/>
      <c r="S18" s="43"/>
      <c r="T18" s="22">
        <v>199.87299999999999</v>
      </c>
      <c r="U18" s="74">
        <f t="shared" si="3"/>
        <v>-560.12699999999995</v>
      </c>
      <c r="V18" s="70">
        <f t="shared" si="4"/>
        <v>-560</v>
      </c>
      <c r="W18" s="70"/>
      <c r="X18" s="70">
        <f t="shared" si="5"/>
        <v>835.42593369702058</v>
      </c>
      <c r="Y18" s="70">
        <f t="shared" si="6"/>
        <v>75.425933697020582</v>
      </c>
      <c r="Z18" s="70">
        <f t="shared" si="7"/>
        <v>75</v>
      </c>
      <c r="AA18" s="24">
        <f t="shared" si="8"/>
        <v>75</v>
      </c>
      <c r="AB18" s="67">
        <f t="shared" si="9"/>
        <v>835</v>
      </c>
    </row>
    <row r="19" spans="1:28" ht="15" customHeight="1" x14ac:dyDescent="0.25">
      <c r="A19" s="71">
        <v>251</v>
      </c>
      <c r="B19" s="71">
        <v>760</v>
      </c>
      <c r="C19" s="68">
        <v>0.6</v>
      </c>
      <c r="D19" s="68">
        <v>271.14</v>
      </c>
      <c r="E19" s="68">
        <v>211.95</v>
      </c>
      <c r="F19" s="68">
        <f t="shared" si="0"/>
        <v>88.891304347826093</v>
      </c>
      <c r="G19" s="68">
        <v>0</v>
      </c>
      <c r="H19" s="68">
        <f t="shared" si="1"/>
        <v>77.826086956521735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0.51201536919478785</v>
      </c>
      <c r="R19" s="58">
        <f>MAX(AB:AB)</f>
        <v>4386</v>
      </c>
      <c r="S19" s="58">
        <f>'Z-V'!P8-R19</f>
        <v>4593</v>
      </c>
      <c r="T19" s="22">
        <v>199.672</v>
      </c>
      <c r="U19" s="74">
        <f t="shared" si="3"/>
        <v>-560.32799999999997</v>
      </c>
      <c r="V19" s="70">
        <f t="shared" si="4"/>
        <v>-560</v>
      </c>
      <c r="W19" s="70"/>
      <c r="X19" s="70">
        <f t="shared" si="5"/>
        <v>835.42593369702058</v>
      </c>
      <c r="Y19" s="70">
        <f t="shared" si="6"/>
        <v>75.425933697020582</v>
      </c>
      <c r="Z19" s="70">
        <f t="shared" si="7"/>
        <v>75</v>
      </c>
      <c r="AA19" s="24">
        <f t="shared" si="8"/>
        <v>75</v>
      </c>
      <c r="AB19" s="67">
        <f t="shared" si="9"/>
        <v>835</v>
      </c>
    </row>
    <row r="20" spans="1:28" ht="15" customHeight="1" x14ac:dyDescent="0.25">
      <c r="A20" s="71">
        <v>412</v>
      </c>
      <c r="B20" s="71">
        <v>760</v>
      </c>
      <c r="C20" s="68">
        <v>0.2</v>
      </c>
      <c r="D20" s="68">
        <v>271.10000000000002</v>
      </c>
      <c r="E20" s="68">
        <v>211.95</v>
      </c>
      <c r="F20" s="68">
        <f t="shared" si="0"/>
        <v>87.288888888888891</v>
      </c>
      <c r="G20" s="68">
        <v>0</v>
      </c>
      <c r="H20" s="68">
        <f t="shared" si="1"/>
        <v>79.555555555555557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0.85059831712790035</v>
      </c>
      <c r="R20" s="43">
        <f ca="1">R15-R16</f>
        <v>7997.9999999998836</v>
      </c>
      <c r="S20" s="43">
        <f ca="1">'Z-V'!P9-R20</f>
        <v>45482.000000000116</v>
      </c>
      <c r="T20" s="22">
        <v>205.93899999999999</v>
      </c>
      <c r="U20" s="74">
        <f t="shared" si="3"/>
        <v>-554.06100000000004</v>
      </c>
      <c r="V20" s="70">
        <f t="shared" si="4"/>
        <v>-554</v>
      </c>
      <c r="W20" s="70"/>
      <c r="X20" s="70">
        <f t="shared" si="5"/>
        <v>835.42593369702058</v>
      </c>
      <c r="Y20" s="70">
        <f t="shared" si="6"/>
        <v>75.425933697020582</v>
      </c>
      <c r="Z20" s="70">
        <f t="shared" si="7"/>
        <v>75</v>
      </c>
      <c r="AA20" s="24">
        <f t="shared" si="8"/>
        <v>75</v>
      </c>
      <c r="AB20" s="67">
        <f t="shared" si="9"/>
        <v>835</v>
      </c>
    </row>
    <row r="21" spans="1:28" ht="15" customHeight="1" x14ac:dyDescent="0.25">
      <c r="A21" s="71">
        <v>332</v>
      </c>
      <c r="B21" s="71">
        <v>760</v>
      </c>
      <c r="C21" s="68">
        <v>0.1</v>
      </c>
      <c r="D21" s="68">
        <v>271.06</v>
      </c>
      <c r="E21" s="68">
        <v>211.95</v>
      </c>
      <c r="F21" s="68">
        <f t="shared" si="0"/>
        <v>91.090909090909093</v>
      </c>
      <c r="G21" s="68">
        <v>0</v>
      </c>
      <c r="H21" s="68">
        <f t="shared" si="1"/>
        <v>81.36363636363636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0.92789310187299956</v>
      </c>
      <c r="R21" s="43">
        <f>ABS(Q12-Q17)</f>
        <v>1.5800000000000409</v>
      </c>
      <c r="S21" s="43">
        <f>'Z-V'!P10-R21</f>
        <v>20.30999999999996</v>
      </c>
      <c r="T21" s="22">
        <v>204.39500000000001</v>
      </c>
      <c r="U21" s="74">
        <f t="shared" si="3"/>
        <v>-555.60500000000002</v>
      </c>
      <c r="V21" s="70">
        <f t="shared" si="4"/>
        <v>-556</v>
      </c>
      <c r="W21" s="70"/>
      <c r="X21" s="70">
        <f t="shared" si="5"/>
        <v>835.42593369702058</v>
      </c>
      <c r="Y21" s="70">
        <f t="shared" si="6"/>
        <v>75.425933697020582</v>
      </c>
      <c r="Z21" s="70">
        <f t="shared" si="7"/>
        <v>75</v>
      </c>
      <c r="AA21" s="24">
        <f t="shared" si="8"/>
        <v>75</v>
      </c>
      <c r="AB21" s="67">
        <f t="shared" si="9"/>
        <v>835</v>
      </c>
    </row>
    <row r="22" spans="1:28" ht="15" customHeight="1" x14ac:dyDescent="0.25">
      <c r="A22" s="71">
        <v>332</v>
      </c>
      <c r="B22" s="71">
        <v>800</v>
      </c>
      <c r="C22" s="68">
        <v>0.2</v>
      </c>
      <c r="D22" s="68">
        <v>271.01</v>
      </c>
      <c r="E22" s="68">
        <v>212</v>
      </c>
      <c r="F22" s="68">
        <f t="shared" si="0"/>
        <v>93.20930232558139</v>
      </c>
      <c r="G22" s="68">
        <v>0</v>
      </c>
      <c r="H22" s="68">
        <f t="shared" si="1"/>
        <v>82.325581395348834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0.75780000000000003</v>
      </c>
      <c r="R22" s="43"/>
      <c r="S22" s="43"/>
      <c r="T22" s="22">
        <v>198.63900000000001</v>
      </c>
      <c r="U22" s="74">
        <f t="shared" si="3"/>
        <v>-601.36099999999999</v>
      </c>
      <c r="V22" s="70">
        <f t="shared" si="4"/>
        <v>-601</v>
      </c>
      <c r="W22" s="70"/>
      <c r="X22" s="70">
        <f t="shared" si="5"/>
        <v>879.3957196810743</v>
      </c>
      <c r="Y22" s="70">
        <f t="shared" si="6"/>
        <v>79.395719681074297</v>
      </c>
      <c r="Z22" s="70">
        <f t="shared" si="7"/>
        <v>79</v>
      </c>
      <c r="AA22" s="24">
        <f t="shared" si="8"/>
        <v>79</v>
      </c>
      <c r="AB22" s="67">
        <f t="shared" si="9"/>
        <v>879</v>
      </c>
    </row>
    <row r="23" spans="1:28" ht="15" customHeight="1" x14ac:dyDescent="0.25">
      <c r="A23" s="71">
        <v>252</v>
      </c>
      <c r="B23" s="71">
        <v>800</v>
      </c>
      <c r="C23" s="68">
        <v>0.1</v>
      </c>
      <c r="D23" s="68">
        <v>270.95</v>
      </c>
      <c r="E23" s="68">
        <v>212</v>
      </c>
      <c r="F23" s="68">
        <f t="shared" si="0"/>
        <v>97.333333333333329</v>
      </c>
      <c r="G23" s="68">
        <v>0</v>
      </c>
      <c r="H23" s="68">
        <f t="shared" si="1"/>
        <v>84.285714285714292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194.71700000000001</v>
      </c>
      <c r="U23" s="74">
        <f t="shared" si="3"/>
        <v>-605.28300000000002</v>
      </c>
      <c r="V23" s="70">
        <f t="shared" si="4"/>
        <v>-605</v>
      </c>
      <c r="W23" s="70"/>
      <c r="X23" s="70">
        <f t="shared" si="5"/>
        <v>879.3957196810743</v>
      </c>
      <c r="Y23" s="70">
        <f t="shared" si="6"/>
        <v>79.395719681074297</v>
      </c>
      <c r="Z23" s="70">
        <f t="shared" si="7"/>
        <v>79</v>
      </c>
      <c r="AA23" s="24">
        <f t="shared" si="8"/>
        <v>79</v>
      </c>
      <c r="AB23" s="67">
        <f t="shared" si="9"/>
        <v>879</v>
      </c>
    </row>
    <row r="24" spans="1:28" ht="15" customHeight="1" x14ac:dyDescent="0.25">
      <c r="A24" s="71">
        <v>491</v>
      </c>
      <c r="B24" s="71">
        <v>800</v>
      </c>
      <c r="C24" s="68">
        <v>0</v>
      </c>
      <c r="D24" s="68">
        <v>270.92</v>
      </c>
      <c r="E24" s="68">
        <v>212</v>
      </c>
      <c r="F24" s="68">
        <f t="shared" si="0"/>
        <v>93.878048780487802</v>
      </c>
      <c r="G24" s="68">
        <v>0</v>
      </c>
      <c r="H24" s="68">
        <f t="shared" si="1"/>
        <v>86.341463414634148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199</v>
      </c>
      <c r="U24" s="74">
        <f t="shared" si="3"/>
        <v>-601</v>
      </c>
      <c r="V24" s="70">
        <f t="shared" si="4"/>
        <v>-601</v>
      </c>
      <c r="W24" s="70"/>
      <c r="X24" s="70">
        <f t="shared" si="5"/>
        <v>879.3957196810743</v>
      </c>
      <c r="Y24" s="70">
        <f t="shared" si="6"/>
        <v>79.395719681074297</v>
      </c>
      <c r="Z24" s="70">
        <f t="shared" si="7"/>
        <v>79</v>
      </c>
      <c r="AA24" s="24">
        <f t="shared" si="8"/>
        <v>79</v>
      </c>
      <c r="AB24" s="67">
        <f t="shared" si="9"/>
        <v>879</v>
      </c>
    </row>
    <row r="25" spans="1:28" ht="15" customHeight="1" x14ac:dyDescent="0.25">
      <c r="A25" s="71">
        <v>171</v>
      </c>
      <c r="B25" s="71">
        <v>800</v>
      </c>
      <c r="C25" s="68">
        <v>0.2</v>
      </c>
      <c r="D25" s="68">
        <v>270.85000000000002</v>
      </c>
      <c r="E25" s="68">
        <v>212</v>
      </c>
      <c r="F25" s="68">
        <f t="shared" si="0"/>
        <v>104.22499999999999</v>
      </c>
      <c r="G25" s="68">
        <v>0</v>
      </c>
      <c r="H25" s="68">
        <f t="shared" si="1"/>
        <v>88.5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204.17400000000001</v>
      </c>
      <c r="U25" s="74">
        <f t="shared" si="3"/>
        <v>-595.82600000000002</v>
      </c>
      <c r="V25" s="70">
        <f t="shared" si="4"/>
        <v>-596</v>
      </c>
      <c r="W25" s="70"/>
      <c r="X25" s="70">
        <f t="shared" si="5"/>
        <v>879.3957196810743</v>
      </c>
      <c r="Y25" s="70">
        <f t="shared" si="6"/>
        <v>79.395719681074297</v>
      </c>
      <c r="Z25" s="70">
        <f t="shared" si="7"/>
        <v>79</v>
      </c>
      <c r="AA25" s="24">
        <f t="shared" si="8"/>
        <v>79</v>
      </c>
      <c r="AB25" s="67">
        <f t="shared" si="9"/>
        <v>879</v>
      </c>
    </row>
    <row r="26" spans="1:28" ht="15" customHeight="1" x14ac:dyDescent="0.25">
      <c r="A26" s="71">
        <v>491</v>
      </c>
      <c r="B26" s="71">
        <v>800</v>
      </c>
      <c r="C26" s="68">
        <v>0.2</v>
      </c>
      <c r="D26" s="68">
        <v>270.82</v>
      </c>
      <c r="E26" s="68">
        <v>212</v>
      </c>
      <c r="F26" s="68">
        <f t="shared" si="0"/>
        <v>98.692307692307693</v>
      </c>
      <c r="G26" s="68">
        <v>0</v>
      </c>
      <c r="H26" s="68">
        <f t="shared" si="1"/>
        <v>90.769230769230774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206.62200000000001</v>
      </c>
      <c r="U26" s="74">
        <f t="shared" si="3"/>
        <v>-593.37799999999993</v>
      </c>
      <c r="V26" s="70">
        <f t="shared" si="4"/>
        <v>-593</v>
      </c>
      <c r="W26" s="70"/>
      <c r="X26" s="70">
        <f t="shared" si="5"/>
        <v>879.3957196810743</v>
      </c>
      <c r="Y26" s="70">
        <f t="shared" si="6"/>
        <v>79.395719681074297</v>
      </c>
      <c r="Z26" s="70">
        <f t="shared" si="7"/>
        <v>79</v>
      </c>
      <c r="AA26" s="24">
        <f t="shared" si="8"/>
        <v>79</v>
      </c>
      <c r="AB26" s="67">
        <f t="shared" si="9"/>
        <v>879</v>
      </c>
    </row>
    <row r="27" spans="1:28" ht="15" customHeight="1" x14ac:dyDescent="0.25">
      <c r="A27" s="71">
        <v>411</v>
      </c>
      <c r="B27" s="71">
        <v>840</v>
      </c>
      <c r="C27" s="68">
        <v>0</v>
      </c>
      <c r="D27" s="68">
        <v>270.77</v>
      </c>
      <c r="E27" s="68">
        <v>212.04</v>
      </c>
      <c r="F27" s="68">
        <f t="shared" si="0"/>
        <v>103.39473684210526</v>
      </c>
      <c r="G27" s="68">
        <v>0</v>
      </c>
      <c r="H27" s="68">
        <f t="shared" si="1"/>
        <v>92.10526315789474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189.46</v>
      </c>
      <c r="U27" s="74">
        <f t="shared" si="3"/>
        <v>-650.54</v>
      </c>
      <c r="V27" s="70">
        <f t="shared" si="4"/>
        <v>-651</v>
      </c>
      <c r="W27" s="70"/>
      <c r="X27" s="70">
        <f t="shared" si="5"/>
        <v>923.3655056651279</v>
      </c>
      <c r="Y27" s="70">
        <f t="shared" si="6"/>
        <v>83.365505665127898</v>
      </c>
      <c r="Z27" s="70">
        <f t="shared" si="7"/>
        <v>83</v>
      </c>
      <c r="AA27" s="24">
        <f t="shared" si="8"/>
        <v>83</v>
      </c>
      <c r="AB27" s="67">
        <f t="shared" si="9"/>
        <v>923</v>
      </c>
    </row>
    <row r="28" spans="1:28" ht="15" customHeight="1" x14ac:dyDescent="0.25">
      <c r="A28" s="71">
        <v>171</v>
      </c>
      <c r="B28" s="71">
        <v>840</v>
      </c>
      <c r="C28" s="68">
        <v>0.1</v>
      </c>
      <c r="D28" s="68">
        <v>270.7</v>
      </c>
      <c r="E28" s="68">
        <v>212.04</v>
      </c>
      <c r="F28" s="68">
        <f t="shared" si="0"/>
        <v>112.67567567567568</v>
      </c>
      <c r="G28" s="68">
        <v>0</v>
      </c>
      <c r="H28" s="68">
        <f t="shared" si="1"/>
        <v>94.594594594594597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200.90700000000001</v>
      </c>
      <c r="U28" s="74">
        <f t="shared" si="3"/>
        <v>-639.09299999999996</v>
      </c>
      <c r="V28" s="70">
        <f t="shared" si="4"/>
        <v>-639</v>
      </c>
      <c r="W28" s="70"/>
      <c r="X28" s="70">
        <f t="shared" si="5"/>
        <v>923.3655056651279</v>
      </c>
      <c r="Y28" s="70">
        <f t="shared" si="6"/>
        <v>83.365505665127898</v>
      </c>
      <c r="Z28" s="70">
        <f t="shared" si="7"/>
        <v>83</v>
      </c>
      <c r="AA28" s="24">
        <f t="shared" si="8"/>
        <v>83</v>
      </c>
      <c r="AB28" s="67">
        <f t="shared" si="9"/>
        <v>923</v>
      </c>
    </row>
    <row r="29" spans="1:28" ht="15" customHeight="1" x14ac:dyDescent="0.25">
      <c r="A29" s="71">
        <v>491</v>
      </c>
      <c r="B29" s="71">
        <v>840</v>
      </c>
      <c r="C29" s="68">
        <v>0.3</v>
      </c>
      <c r="D29" s="68">
        <v>270.66000000000003</v>
      </c>
      <c r="E29" s="68">
        <v>212.04</v>
      </c>
      <c r="F29" s="68">
        <f t="shared" si="0"/>
        <v>106.91666666666667</v>
      </c>
      <c r="G29" s="68">
        <v>0</v>
      </c>
      <c r="H29" s="68">
        <f t="shared" si="1"/>
        <v>97.222222222222229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215.126</v>
      </c>
      <c r="U29" s="74">
        <f t="shared" si="3"/>
        <v>-624.87400000000002</v>
      </c>
      <c r="V29" s="70">
        <f t="shared" si="4"/>
        <v>-625</v>
      </c>
      <c r="W29" s="70"/>
      <c r="X29" s="70">
        <f t="shared" si="5"/>
        <v>923.3655056651279</v>
      </c>
      <c r="Y29" s="70">
        <f t="shared" si="6"/>
        <v>83.365505665127898</v>
      </c>
      <c r="Z29" s="70">
        <f t="shared" si="7"/>
        <v>83</v>
      </c>
      <c r="AA29" s="24">
        <f t="shared" si="8"/>
        <v>83</v>
      </c>
      <c r="AB29" s="67">
        <f t="shared" si="9"/>
        <v>923</v>
      </c>
    </row>
    <row r="30" spans="1:28" ht="15" customHeight="1" x14ac:dyDescent="0.25">
      <c r="A30" s="71">
        <v>411</v>
      </c>
      <c r="B30" s="71">
        <v>840</v>
      </c>
      <c r="C30" s="68">
        <v>0</v>
      </c>
      <c r="D30" s="68">
        <v>270.61</v>
      </c>
      <c r="E30" s="68">
        <v>212.04</v>
      </c>
      <c r="F30" s="68">
        <f t="shared" si="0"/>
        <v>112.25714285714285</v>
      </c>
      <c r="G30" s="68">
        <v>0</v>
      </c>
      <c r="H30" s="68">
        <f t="shared" si="1"/>
        <v>100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201.61199999999999</v>
      </c>
      <c r="U30" s="74">
        <f t="shared" si="3"/>
        <v>-638.38800000000003</v>
      </c>
      <c r="V30" s="70">
        <f t="shared" si="4"/>
        <v>-638</v>
      </c>
      <c r="W30" s="70"/>
      <c r="X30" s="70">
        <f t="shared" si="5"/>
        <v>923.3655056651279</v>
      </c>
      <c r="Y30" s="70">
        <f t="shared" si="6"/>
        <v>83.365505665127898</v>
      </c>
      <c r="Z30" s="70">
        <f t="shared" si="7"/>
        <v>83</v>
      </c>
      <c r="AA30" s="24">
        <f t="shared" si="8"/>
        <v>83</v>
      </c>
      <c r="AB30" s="67">
        <f t="shared" si="9"/>
        <v>923</v>
      </c>
    </row>
    <row r="31" spans="1:28" ht="15" customHeight="1" x14ac:dyDescent="0.25">
      <c r="A31" s="71">
        <v>331</v>
      </c>
      <c r="B31" s="71">
        <v>840</v>
      </c>
      <c r="C31" s="68">
        <v>0.2</v>
      </c>
      <c r="D31" s="68">
        <v>270.56</v>
      </c>
      <c r="E31" s="68">
        <v>212.04</v>
      </c>
      <c r="F31" s="68">
        <f t="shared" si="0"/>
        <v>117.91176470588235</v>
      </c>
      <c r="G31" s="68">
        <v>0</v>
      </c>
      <c r="H31" s="68">
        <f t="shared" si="1"/>
        <v>102.94117647058823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192.15700000000001</v>
      </c>
      <c r="U31" s="74">
        <f t="shared" si="3"/>
        <v>-647.84299999999996</v>
      </c>
      <c r="V31" s="70">
        <f t="shared" si="4"/>
        <v>-648</v>
      </c>
      <c r="W31" s="70"/>
      <c r="X31" s="70">
        <f t="shared" si="5"/>
        <v>923.3655056651279</v>
      </c>
      <c r="Y31" s="70">
        <f t="shared" si="6"/>
        <v>83.365505665127898</v>
      </c>
      <c r="Z31" s="70">
        <f t="shared" si="7"/>
        <v>83</v>
      </c>
      <c r="AA31" s="24">
        <f t="shared" si="8"/>
        <v>83</v>
      </c>
      <c r="AB31" s="67">
        <f t="shared" si="9"/>
        <v>923</v>
      </c>
    </row>
    <row r="32" spans="1:28" ht="15" customHeight="1" x14ac:dyDescent="0.25">
      <c r="A32" s="71">
        <v>251</v>
      </c>
      <c r="B32" s="71">
        <v>880</v>
      </c>
      <c r="C32" s="68">
        <v>0.7</v>
      </c>
      <c r="D32" s="68">
        <v>270.49</v>
      </c>
      <c r="E32" s="68">
        <v>212.07</v>
      </c>
      <c r="F32" s="68">
        <f t="shared" si="0"/>
        <v>123.90909090909091</v>
      </c>
      <c r="G32" s="68">
        <v>0</v>
      </c>
      <c r="H32" s="68">
        <f t="shared" si="1"/>
        <v>104.84848484848484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207.82499999999999</v>
      </c>
      <c r="U32" s="74">
        <f t="shared" si="3"/>
        <v>-672.17499999999995</v>
      </c>
      <c r="V32" s="70">
        <f t="shared" si="4"/>
        <v>-672</v>
      </c>
      <c r="W32" s="70"/>
      <c r="X32" s="70">
        <f t="shared" si="5"/>
        <v>967.33529164918161</v>
      </c>
      <c r="Y32" s="70">
        <f t="shared" si="6"/>
        <v>87.335291649181613</v>
      </c>
      <c r="Z32" s="70">
        <f t="shared" si="7"/>
        <v>87</v>
      </c>
      <c r="AA32" s="24">
        <f t="shared" si="8"/>
        <v>87</v>
      </c>
      <c r="AB32" s="67">
        <f t="shared" si="9"/>
        <v>967</v>
      </c>
    </row>
    <row r="33" spans="1:28" ht="15" customHeight="1" x14ac:dyDescent="0.25">
      <c r="A33" s="71">
        <v>491</v>
      </c>
      <c r="B33" s="71">
        <v>880</v>
      </c>
      <c r="C33" s="68">
        <v>2.4</v>
      </c>
      <c r="D33" s="68">
        <v>270.45</v>
      </c>
      <c r="E33" s="68">
        <v>212.07</v>
      </c>
      <c r="F33" s="68">
        <f t="shared" si="0"/>
        <v>120.28125</v>
      </c>
      <c r="G33" s="68">
        <v>0</v>
      </c>
      <c r="H33" s="68">
        <f t="shared" si="1"/>
        <v>108.125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200.90299999999999</v>
      </c>
      <c r="U33" s="74">
        <f t="shared" si="3"/>
        <v>-679.09699999999998</v>
      </c>
      <c r="V33" s="70">
        <f t="shared" si="4"/>
        <v>-679</v>
      </c>
      <c r="W33" s="70"/>
      <c r="X33" s="70">
        <f t="shared" si="5"/>
        <v>967.33529164918161</v>
      </c>
      <c r="Y33" s="70">
        <f t="shared" si="6"/>
        <v>87.335291649181613</v>
      </c>
      <c r="Z33" s="70">
        <f t="shared" si="7"/>
        <v>87</v>
      </c>
      <c r="AA33" s="24">
        <f t="shared" si="8"/>
        <v>87</v>
      </c>
      <c r="AB33" s="67">
        <f t="shared" si="9"/>
        <v>967</v>
      </c>
    </row>
    <row r="34" spans="1:28" ht="15" customHeight="1" x14ac:dyDescent="0.25">
      <c r="A34" s="71">
        <v>411</v>
      </c>
      <c r="B34" s="71">
        <v>880</v>
      </c>
      <c r="C34" s="68">
        <v>4</v>
      </c>
      <c r="D34" s="68">
        <v>270.39</v>
      </c>
      <c r="E34" s="68">
        <v>212.07</v>
      </c>
      <c r="F34" s="68">
        <f t="shared" ref="F34:F64" si="13">($A$65-A34)/(ROW($A$65)-ROW(A34))</f>
        <v>126.74193548387096</v>
      </c>
      <c r="G34" s="68">
        <v>0</v>
      </c>
      <c r="H34" s="68">
        <f t="shared" ref="H34:H64" si="14">($A$65-B34)/(ROW($A$65)-ROW(B34))</f>
        <v>111.61290322580645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200.828</v>
      </c>
      <c r="U34" s="74">
        <f t="shared" ref="U34:U65" si="16">T34-B34</f>
        <v>-679.17200000000003</v>
      </c>
      <c r="V34" s="70">
        <f t="shared" ref="V34:V65" si="17">ROUND(U34,0)</f>
        <v>-679</v>
      </c>
      <c r="W34" s="70"/>
      <c r="X34" s="70">
        <f t="shared" ref="X34:X65" si="18">B34/$W$2*$W$3</f>
        <v>967.33529164918161</v>
      </c>
      <c r="Y34" s="70">
        <f t="shared" ref="Y34:Y65" si="19">X34-B34</f>
        <v>87.335291649181613</v>
      </c>
      <c r="Z34" s="70">
        <f t="shared" ref="Z34:Z65" si="20">ROUND(Y34,0)</f>
        <v>87</v>
      </c>
      <c r="AA34" s="24">
        <f t="shared" ref="AA34:AA65" si="21">IF(V34&gt;=0,V34,Z34)</f>
        <v>87</v>
      </c>
      <c r="AB34" s="67">
        <f t="shared" ref="AB34:AB65" si="22">B34+AA34</f>
        <v>967</v>
      </c>
    </row>
    <row r="35" spans="1:28" ht="15" customHeight="1" x14ac:dyDescent="0.25">
      <c r="A35" s="71">
        <v>331</v>
      </c>
      <c r="B35" s="71">
        <v>880</v>
      </c>
      <c r="C35" s="68">
        <v>3</v>
      </c>
      <c r="D35" s="68">
        <v>270.33</v>
      </c>
      <c r="E35" s="68">
        <v>212.07</v>
      </c>
      <c r="F35" s="68">
        <f t="shared" si="13"/>
        <v>133.63333333333333</v>
      </c>
      <c r="G35" s="68">
        <v>0</v>
      </c>
      <c r="H35" s="68">
        <f t="shared" si="14"/>
        <v>115.33333333333333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198.072</v>
      </c>
      <c r="U35" s="74">
        <f t="shared" si="16"/>
        <v>-681.928</v>
      </c>
      <c r="V35" s="70">
        <f t="shared" si="17"/>
        <v>-682</v>
      </c>
      <c r="W35" s="70"/>
      <c r="X35" s="70">
        <f t="shared" si="18"/>
        <v>967.33529164918161</v>
      </c>
      <c r="Y35" s="70">
        <f t="shared" si="19"/>
        <v>87.335291649181613</v>
      </c>
      <c r="Z35" s="70">
        <f t="shared" si="20"/>
        <v>87</v>
      </c>
      <c r="AA35" s="24">
        <f t="shared" si="21"/>
        <v>87</v>
      </c>
      <c r="AB35" s="67">
        <f t="shared" si="22"/>
        <v>967</v>
      </c>
    </row>
    <row r="36" spans="1:28" ht="15" customHeight="1" x14ac:dyDescent="0.25">
      <c r="A36" s="71">
        <v>411</v>
      </c>
      <c r="B36" s="71">
        <v>880</v>
      </c>
      <c r="C36" s="68">
        <v>1.5</v>
      </c>
      <c r="D36" s="68">
        <v>270.27999999999997</v>
      </c>
      <c r="E36" s="68">
        <v>212.07</v>
      </c>
      <c r="F36" s="68">
        <f t="shared" si="13"/>
        <v>135.48275862068965</v>
      </c>
      <c r="G36" s="68">
        <v>0</v>
      </c>
      <c r="H36" s="68">
        <f t="shared" si="14"/>
        <v>119.31034482758621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191.66</v>
      </c>
      <c r="U36" s="74">
        <f t="shared" si="16"/>
        <v>-688.34</v>
      </c>
      <c r="V36" s="70">
        <f t="shared" si="17"/>
        <v>-688</v>
      </c>
      <c r="W36" s="70"/>
      <c r="X36" s="70">
        <f t="shared" si="18"/>
        <v>967.33529164918161</v>
      </c>
      <c r="Y36" s="70">
        <f t="shared" si="19"/>
        <v>87.335291649181613</v>
      </c>
      <c r="Z36" s="70">
        <f t="shared" si="20"/>
        <v>87</v>
      </c>
      <c r="AA36" s="24">
        <f t="shared" si="21"/>
        <v>87</v>
      </c>
      <c r="AB36" s="67">
        <f t="shared" si="22"/>
        <v>967</v>
      </c>
    </row>
    <row r="37" spans="1:28" ht="15" customHeight="1" x14ac:dyDescent="0.25">
      <c r="A37" s="71">
        <v>411</v>
      </c>
      <c r="B37" s="71">
        <v>920</v>
      </c>
      <c r="C37" s="68">
        <v>2.8</v>
      </c>
      <c r="D37" s="68">
        <v>270.23</v>
      </c>
      <c r="E37" s="68">
        <v>212.11</v>
      </c>
      <c r="F37" s="68">
        <f t="shared" si="13"/>
        <v>140.32142857142858</v>
      </c>
      <c r="G37" s="68">
        <v>0</v>
      </c>
      <c r="H37" s="68">
        <f t="shared" si="14"/>
        <v>122.14285714285714</v>
      </c>
      <c r="I37" s="68">
        <v>0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200.84399999999999</v>
      </c>
      <c r="U37" s="74">
        <f t="shared" si="16"/>
        <v>-719.15599999999995</v>
      </c>
      <c r="V37" s="70">
        <f t="shared" si="17"/>
        <v>-719</v>
      </c>
      <c r="W37" s="70"/>
      <c r="X37" s="70">
        <f t="shared" si="18"/>
        <v>1011.3050776332353</v>
      </c>
      <c r="Y37" s="70">
        <f t="shared" si="19"/>
        <v>91.305077633235328</v>
      </c>
      <c r="Z37" s="70">
        <f t="shared" si="20"/>
        <v>91</v>
      </c>
      <c r="AA37" s="24">
        <f t="shared" si="21"/>
        <v>91</v>
      </c>
      <c r="AB37" s="67">
        <f t="shared" si="22"/>
        <v>1011</v>
      </c>
    </row>
    <row r="38" spans="1:28" ht="15" customHeight="1" x14ac:dyDescent="0.25">
      <c r="A38" s="71">
        <v>650</v>
      </c>
      <c r="B38" s="71">
        <v>920</v>
      </c>
      <c r="C38" s="68">
        <v>1.3</v>
      </c>
      <c r="D38" s="68">
        <v>270.2</v>
      </c>
      <c r="E38" s="68">
        <v>212.11</v>
      </c>
      <c r="F38" s="68">
        <f t="shared" si="13"/>
        <v>136.66666666666666</v>
      </c>
      <c r="G38" s="68">
        <v>0</v>
      </c>
      <c r="H38" s="68">
        <f t="shared" si="14"/>
        <v>126.66666666666667</v>
      </c>
      <c r="I38" s="68">
        <v>0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207.11500000000001</v>
      </c>
      <c r="U38" s="74">
        <f t="shared" si="16"/>
        <v>-712.88499999999999</v>
      </c>
      <c r="V38" s="70">
        <f t="shared" si="17"/>
        <v>-713</v>
      </c>
      <c r="W38" s="70"/>
      <c r="X38" s="70">
        <f t="shared" si="18"/>
        <v>1011.3050776332353</v>
      </c>
      <c r="Y38" s="70">
        <f t="shared" si="19"/>
        <v>91.305077633235328</v>
      </c>
      <c r="Z38" s="70">
        <f t="shared" si="20"/>
        <v>91</v>
      </c>
      <c r="AA38" s="24">
        <f t="shared" si="21"/>
        <v>91</v>
      </c>
      <c r="AB38" s="67">
        <f t="shared" si="22"/>
        <v>1011</v>
      </c>
    </row>
    <row r="39" spans="1:28" ht="15" customHeight="1" x14ac:dyDescent="0.25">
      <c r="A39" s="71">
        <v>651</v>
      </c>
      <c r="B39" s="71">
        <v>920</v>
      </c>
      <c r="C39" s="68">
        <v>0</v>
      </c>
      <c r="D39" s="68">
        <v>270.17</v>
      </c>
      <c r="E39" s="68">
        <v>212.11</v>
      </c>
      <c r="F39" s="68">
        <f t="shared" si="13"/>
        <v>141.88461538461539</v>
      </c>
      <c r="G39" s="68">
        <v>0</v>
      </c>
      <c r="H39" s="68">
        <f t="shared" si="14"/>
        <v>131.53846153846155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1</v>
      </c>
      <c r="N39" s="26"/>
      <c r="O39" s="26"/>
      <c r="P39" s="25"/>
      <c r="Q39" s="25"/>
      <c r="T39" s="22">
        <v>200.99299999999999</v>
      </c>
      <c r="U39" s="74">
        <f t="shared" si="16"/>
        <v>-719.00700000000006</v>
      </c>
      <c r="V39" s="70">
        <f t="shared" si="17"/>
        <v>-719</v>
      </c>
      <c r="W39" s="70"/>
      <c r="X39" s="70">
        <f t="shared" si="18"/>
        <v>1011.3050776332353</v>
      </c>
      <c r="Y39" s="70">
        <f t="shared" si="19"/>
        <v>91.305077633235328</v>
      </c>
      <c r="Z39" s="70">
        <f t="shared" si="20"/>
        <v>91</v>
      </c>
      <c r="AA39" s="24">
        <f t="shared" si="21"/>
        <v>91</v>
      </c>
      <c r="AB39" s="67">
        <f t="shared" si="22"/>
        <v>1011</v>
      </c>
    </row>
    <row r="40" spans="1:28" ht="15" customHeight="1" x14ac:dyDescent="0.25">
      <c r="A40" s="71">
        <v>411</v>
      </c>
      <c r="B40" s="71">
        <v>920</v>
      </c>
      <c r="C40" s="68">
        <v>0</v>
      </c>
      <c r="D40" s="68">
        <v>270.11</v>
      </c>
      <c r="E40" s="68">
        <v>212.11</v>
      </c>
      <c r="F40" s="68">
        <f t="shared" si="13"/>
        <v>157.16</v>
      </c>
      <c r="G40" s="68">
        <v>0</v>
      </c>
      <c r="H40" s="68">
        <f t="shared" si="14"/>
        <v>136.80000000000001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0</v>
      </c>
      <c r="N40" s="26"/>
      <c r="O40" s="26"/>
      <c r="P40" s="25"/>
      <c r="Q40" s="25"/>
      <c r="T40" s="22">
        <v>212.08600000000001</v>
      </c>
      <c r="U40" s="74">
        <f t="shared" si="16"/>
        <v>-707.91399999999999</v>
      </c>
      <c r="V40" s="70">
        <f t="shared" si="17"/>
        <v>-708</v>
      </c>
      <c r="W40" s="70"/>
      <c r="X40" s="70">
        <f t="shared" si="18"/>
        <v>1011.3050776332353</v>
      </c>
      <c r="Y40" s="70">
        <f t="shared" si="19"/>
        <v>91.305077633235328</v>
      </c>
      <c r="Z40" s="70">
        <f t="shared" si="20"/>
        <v>91</v>
      </c>
      <c r="AA40" s="24">
        <f t="shared" si="21"/>
        <v>91</v>
      </c>
      <c r="AB40" s="67">
        <f t="shared" si="22"/>
        <v>1011</v>
      </c>
    </row>
    <row r="41" spans="1:28" ht="15" customHeight="1" x14ac:dyDescent="0.25">
      <c r="A41" s="71">
        <v>557</v>
      </c>
      <c r="B41" s="71">
        <v>920</v>
      </c>
      <c r="C41" s="68">
        <v>0.2</v>
      </c>
      <c r="D41" s="68">
        <v>270.07</v>
      </c>
      <c r="E41" s="68">
        <v>212.11</v>
      </c>
      <c r="F41" s="68">
        <f t="shared" si="13"/>
        <v>157.625</v>
      </c>
      <c r="G41" s="68">
        <v>0</v>
      </c>
      <c r="H41" s="68">
        <f t="shared" si="14"/>
        <v>142.5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1</v>
      </c>
      <c r="N41" s="26"/>
      <c r="O41" s="26"/>
      <c r="P41" s="25"/>
      <c r="Q41" s="25"/>
      <c r="T41" s="22">
        <v>266.91500000000002</v>
      </c>
      <c r="U41" s="74">
        <f t="shared" si="16"/>
        <v>-653.08500000000004</v>
      </c>
      <c r="V41" s="70">
        <f t="shared" si="17"/>
        <v>-653</v>
      </c>
      <c r="W41" s="70"/>
      <c r="X41" s="70">
        <f t="shared" si="18"/>
        <v>1011.3050776332353</v>
      </c>
      <c r="Y41" s="70">
        <f t="shared" si="19"/>
        <v>91.305077633235328</v>
      </c>
      <c r="Z41" s="70">
        <f t="shared" si="20"/>
        <v>91</v>
      </c>
      <c r="AA41" s="24">
        <f t="shared" si="21"/>
        <v>91</v>
      </c>
      <c r="AB41" s="67">
        <f t="shared" si="22"/>
        <v>1011</v>
      </c>
    </row>
    <row r="42" spans="1:28" ht="15" customHeight="1" x14ac:dyDescent="0.25">
      <c r="A42" s="71">
        <v>650</v>
      </c>
      <c r="B42" s="71">
        <v>960</v>
      </c>
      <c r="C42" s="68">
        <v>0</v>
      </c>
      <c r="D42" s="68">
        <v>270.04000000000002</v>
      </c>
      <c r="E42" s="68">
        <v>212.15</v>
      </c>
      <c r="F42" s="68">
        <f t="shared" si="13"/>
        <v>160.43478260869566</v>
      </c>
      <c r="G42" s="68">
        <v>0</v>
      </c>
      <c r="H42" s="68">
        <f t="shared" si="14"/>
        <v>146.95652173913044</v>
      </c>
      <c r="I42" s="68">
        <v>0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1</v>
      </c>
      <c r="N42" s="26"/>
      <c r="O42" s="26"/>
      <c r="P42" s="25"/>
      <c r="Q42" s="25"/>
      <c r="T42" s="22">
        <v>299.79300000000001</v>
      </c>
      <c r="U42" s="74">
        <f t="shared" si="16"/>
        <v>-660.20699999999999</v>
      </c>
      <c r="V42" s="70">
        <f t="shared" si="17"/>
        <v>-660</v>
      </c>
      <c r="W42" s="70"/>
      <c r="X42" s="70">
        <f t="shared" si="18"/>
        <v>1055.2748636172892</v>
      </c>
      <c r="Y42" s="70">
        <f t="shared" si="19"/>
        <v>95.274863617289157</v>
      </c>
      <c r="Z42" s="70">
        <f t="shared" si="20"/>
        <v>95</v>
      </c>
      <c r="AA42" s="24">
        <f t="shared" si="21"/>
        <v>95</v>
      </c>
      <c r="AB42" s="67">
        <f t="shared" si="22"/>
        <v>1055</v>
      </c>
    </row>
    <row r="43" spans="1:28" ht="15" customHeight="1" x14ac:dyDescent="0.25">
      <c r="A43" s="71">
        <v>730</v>
      </c>
      <c r="B43" s="71">
        <v>960</v>
      </c>
      <c r="C43" s="68">
        <v>6.2</v>
      </c>
      <c r="D43" s="68">
        <v>270.02</v>
      </c>
      <c r="E43" s="68">
        <v>212.15</v>
      </c>
      <c r="F43" s="68">
        <f t="shared" si="13"/>
        <v>164.09090909090909</v>
      </c>
      <c r="G43" s="68">
        <v>0</v>
      </c>
      <c r="H43" s="68">
        <f t="shared" si="14"/>
        <v>153.63636363636363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300.11099999999999</v>
      </c>
      <c r="U43" s="74">
        <f t="shared" si="16"/>
        <v>-659.88900000000001</v>
      </c>
      <c r="V43" s="70">
        <f t="shared" si="17"/>
        <v>-660</v>
      </c>
      <c r="W43" s="70"/>
      <c r="X43" s="70">
        <f t="shared" si="18"/>
        <v>1055.2748636172892</v>
      </c>
      <c r="Y43" s="70">
        <f t="shared" si="19"/>
        <v>95.274863617289157</v>
      </c>
      <c r="Z43" s="70">
        <f t="shared" si="20"/>
        <v>95</v>
      </c>
      <c r="AA43" s="24">
        <f t="shared" si="21"/>
        <v>95</v>
      </c>
      <c r="AB43" s="67">
        <f t="shared" si="22"/>
        <v>1055</v>
      </c>
    </row>
    <row r="44" spans="1:28" ht="15" customHeight="1" x14ac:dyDescent="0.25">
      <c r="A44" s="71">
        <v>651</v>
      </c>
      <c r="B44" s="71">
        <v>960</v>
      </c>
      <c r="C44" s="68">
        <v>2.6</v>
      </c>
      <c r="D44" s="68">
        <v>269.98</v>
      </c>
      <c r="E44" s="68">
        <v>212.15</v>
      </c>
      <c r="F44" s="68">
        <f t="shared" si="13"/>
        <v>175.66666666666666</v>
      </c>
      <c r="G44" s="68">
        <v>0</v>
      </c>
      <c r="H44" s="68">
        <f t="shared" si="14"/>
        <v>160.95238095238096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1</v>
      </c>
      <c r="N44" s="26"/>
      <c r="O44" s="26"/>
      <c r="P44" s="25"/>
      <c r="Q44" s="25"/>
      <c r="T44" s="22">
        <v>514.49400000000003</v>
      </c>
      <c r="U44" s="74">
        <f t="shared" si="16"/>
        <v>-445.50599999999997</v>
      </c>
      <c r="V44" s="70">
        <f t="shared" si="17"/>
        <v>-446</v>
      </c>
      <c r="W44" s="70"/>
      <c r="X44" s="70">
        <f t="shared" si="18"/>
        <v>1055.2748636172892</v>
      </c>
      <c r="Y44" s="70">
        <f t="shared" si="19"/>
        <v>95.274863617289157</v>
      </c>
      <c r="Z44" s="70">
        <f t="shared" si="20"/>
        <v>95</v>
      </c>
      <c r="AA44" s="24">
        <f t="shared" si="21"/>
        <v>95</v>
      </c>
      <c r="AB44" s="67">
        <f t="shared" si="22"/>
        <v>1055</v>
      </c>
    </row>
    <row r="45" spans="1:28" ht="15" customHeight="1" x14ac:dyDescent="0.25">
      <c r="A45" s="71">
        <v>799</v>
      </c>
      <c r="B45" s="71">
        <v>960</v>
      </c>
      <c r="C45" s="68">
        <v>2.1</v>
      </c>
      <c r="D45" s="68">
        <v>269.95999999999998</v>
      </c>
      <c r="E45" s="68">
        <v>212.15</v>
      </c>
      <c r="F45" s="68">
        <f t="shared" si="13"/>
        <v>177.05</v>
      </c>
      <c r="G45" s="68">
        <v>0</v>
      </c>
      <c r="H45" s="68">
        <f t="shared" si="14"/>
        <v>169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955.38699999999994</v>
      </c>
      <c r="U45" s="74">
        <f t="shared" si="16"/>
        <v>-4.6130000000000564</v>
      </c>
      <c r="V45" s="70">
        <f t="shared" si="17"/>
        <v>-5</v>
      </c>
      <c r="W45" s="70"/>
      <c r="X45" s="70">
        <f t="shared" si="18"/>
        <v>1055.2748636172892</v>
      </c>
      <c r="Y45" s="70">
        <f t="shared" si="19"/>
        <v>95.274863617289157</v>
      </c>
      <c r="Z45" s="70">
        <f t="shared" si="20"/>
        <v>95</v>
      </c>
      <c r="AA45" s="24">
        <f t="shared" si="21"/>
        <v>95</v>
      </c>
      <c r="AB45" s="67">
        <f t="shared" si="22"/>
        <v>1055</v>
      </c>
    </row>
    <row r="46" spans="1:28" ht="15" customHeight="1" x14ac:dyDescent="0.25">
      <c r="A46" s="71">
        <v>890</v>
      </c>
      <c r="B46" s="71">
        <v>960</v>
      </c>
      <c r="C46" s="68">
        <v>0.3</v>
      </c>
      <c r="D46" s="68">
        <v>269.95</v>
      </c>
      <c r="E46" s="68">
        <v>212.15</v>
      </c>
      <c r="F46" s="68">
        <f t="shared" si="13"/>
        <v>181.57894736842104</v>
      </c>
      <c r="G46" s="68">
        <v>0</v>
      </c>
      <c r="H46" s="68">
        <f t="shared" si="14"/>
        <v>177.89473684210526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0</v>
      </c>
      <c r="N46" s="26"/>
      <c r="O46" s="26"/>
      <c r="P46" s="25"/>
      <c r="Q46" s="25"/>
      <c r="T46" s="22">
        <v>1017.9059999999999</v>
      </c>
      <c r="U46" s="74">
        <f t="shared" si="16"/>
        <v>57.905999999999949</v>
      </c>
      <c r="V46" s="70">
        <f t="shared" si="17"/>
        <v>58</v>
      </c>
      <c r="W46" s="70"/>
      <c r="X46" s="70">
        <f t="shared" si="18"/>
        <v>1055.2748636172892</v>
      </c>
      <c r="Y46" s="70">
        <f t="shared" si="19"/>
        <v>95.274863617289157</v>
      </c>
      <c r="Z46" s="70">
        <f t="shared" si="20"/>
        <v>95</v>
      </c>
      <c r="AA46" s="24">
        <f t="shared" si="21"/>
        <v>58</v>
      </c>
      <c r="AB46" s="67">
        <f t="shared" si="22"/>
        <v>1018</v>
      </c>
    </row>
    <row r="47" spans="1:28" ht="15" customHeight="1" x14ac:dyDescent="0.25">
      <c r="A47" s="71">
        <v>970</v>
      </c>
      <c r="B47" s="71">
        <v>1000</v>
      </c>
      <c r="C47" s="68">
        <v>0.1</v>
      </c>
      <c r="D47" s="68">
        <v>269.95</v>
      </c>
      <c r="E47" s="68">
        <v>212.18</v>
      </c>
      <c r="F47" s="68">
        <f t="shared" si="13"/>
        <v>187.22222222222223</v>
      </c>
      <c r="G47" s="68">
        <v>0</v>
      </c>
      <c r="H47" s="68">
        <f t="shared" si="14"/>
        <v>185.55555555555554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1021.181</v>
      </c>
      <c r="U47" s="74">
        <f t="shared" si="16"/>
        <v>21.18100000000004</v>
      </c>
      <c r="V47" s="70">
        <f t="shared" si="17"/>
        <v>21</v>
      </c>
      <c r="W47" s="70"/>
      <c r="X47" s="70">
        <f t="shared" si="18"/>
        <v>1099.2446496013429</v>
      </c>
      <c r="Y47" s="70">
        <f t="shared" si="19"/>
        <v>99.244649601342871</v>
      </c>
      <c r="Z47" s="70">
        <f t="shared" si="20"/>
        <v>99</v>
      </c>
      <c r="AA47" s="24">
        <f t="shared" si="21"/>
        <v>21</v>
      </c>
      <c r="AB47" s="67">
        <f t="shared" si="22"/>
        <v>1021</v>
      </c>
    </row>
    <row r="48" spans="1:28" ht="15" customHeight="1" x14ac:dyDescent="0.25">
      <c r="A48" s="71">
        <v>731</v>
      </c>
      <c r="B48" s="71">
        <v>1000</v>
      </c>
      <c r="C48" s="68">
        <v>1.4</v>
      </c>
      <c r="D48" s="68">
        <v>269.92</v>
      </c>
      <c r="E48" s="68">
        <v>212.18</v>
      </c>
      <c r="F48" s="68">
        <f t="shared" si="13"/>
        <v>212.29411764705881</v>
      </c>
      <c r="G48" s="68">
        <v>0</v>
      </c>
      <c r="H48" s="68">
        <f t="shared" si="14"/>
        <v>196.47058823529412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1024.5619999999999</v>
      </c>
      <c r="U48" s="74">
        <f t="shared" si="16"/>
        <v>24.561999999999898</v>
      </c>
      <c r="V48" s="70">
        <f t="shared" si="17"/>
        <v>25</v>
      </c>
      <c r="W48" s="70"/>
      <c r="X48" s="70">
        <f t="shared" si="18"/>
        <v>1099.2446496013429</v>
      </c>
      <c r="Y48" s="70">
        <f t="shared" si="19"/>
        <v>99.244649601342871</v>
      </c>
      <c r="Z48" s="70">
        <f t="shared" si="20"/>
        <v>99</v>
      </c>
      <c r="AA48" s="24">
        <f t="shared" si="21"/>
        <v>25</v>
      </c>
      <c r="AB48" s="67">
        <f t="shared" si="22"/>
        <v>1025</v>
      </c>
    </row>
    <row r="49" spans="1:28" ht="15" customHeight="1" x14ac:dyDescent="0.25">
      <c r="A49" s="71">
        <v>810</v>
      </c>
      <c r="B49" s="71">
        <v>1000</v>
      </c>
      <c r="C49" s="68">
        <v>1.9</v>
      </c>
      <c r="D49" s="68">
        <v>269.89999999999998</v>
      </c>
      <c r="E49" s="68">
        <v>212.18</v>
      </c>
      <c r="F49" s="68">
        <f t="shared" si="13"/>
        <v>220.625</v>
      </c>
      <c r="G49" s="68">
        <v>0</v>
      </c>
      <c r="H49" s="68">
        <f t="shared" si="14"/>
        <v>208.75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1</v>
      </c>
      <c r="N49" s="26"/>
      <c r="O49" s="26"/>
      <c r="P49" s="25"/>
      <c r="Q49" s="25"/>
      <c r="T49" s="22">
        <v>1014.487</v>
      </c>
      <c r="U49" s="74">
        <f t="shared" si="16"/>
        <v>14.486999999999966</v>
      </c>
      <c r="V49" s="70">
        <f t="shared" si="17"/>
        <v>14</v>
      </c>
      <c r="W49" s="70"/>
      <c r="X49" s="70">
        <f t="shared" si="18"/>
        <v>1099.2446496013429</v>
      </c>
      <c r="Y49" s="70">
        <f t="shared" si="19"/>
        <v>99.244649601342871</v>
      </c>
      <c r="Z49" s="70">
        <f t="shared" si="20"/>
        <v>99</v>
      </c>
      <c r="AA49" s="24">
        <f t="shared" si="21"/>
        <v>14</v>
      </c>
      <c r="AB49" s="67">
        <f t="shared" si="22"/>
        <v>1014</v>
      </c>
    </row>
    <row r="50" spans="1:28" ht="15" customHeight="1" x14ac:dyDescent="0.25">
      <c r="A50" s="71">
        <v>891</v>
      </c>
      <c r="B50" s="71">
        <v>1000</v>
      </c>
      <c r="C50" s="68">
        <v>0.1</v>
      </c>
      <c r="D50" s="68">
        <v>269.88</v>
      </c>
      <c r="E50" s="68">
        <v>212.18</v>
      </c>
      <c r="F50" s="68">
        <f t="shared" si="13"/>
        <v>229.93333333333334</v>
      </c>
      <c r="G50" s="68">
        <v>0</v>
      </c>
      <c r="H50" s="68">
        <f t="shared" si="14"/>
        <v>222.66666666666666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1019.817</v>
      </c>
      <c r="U50" s="74">
        <f t="shared" si="16"/>
        <v>19.817000000000007</v>
      </c>
      <c r="V50" s="70">
        <f t="shared" si="17"/>
        <v>20</v>
      </c>
      <c r="W50" s="70"/>
      <c r="X50" s="70">
        <f t="shared" si="18"/>
        <v>1099.2446496013429</v>
      </c>
      <c r="Y50" s="70">
        <f t="shared" si="19"/>
        <v>99.244649601342871</v>
      </c>
      <c r="Z50" s="70">
        <f t="shared" si="20"/>
        <v>99</v>
      </c>
      <c r="AA50" s="24">
        <f t="shared" si="21"/>
        <v>20</v>
      </c>
      <c r="AB50" s="67">
        <f t="shared" si="22"/>
        <v>1020</v>
      </c>
    </row>
    <row r="51" spans="1:28" ht="15" customHeight="1" x14ac:dyDescent="0.25">
      <c r="A51" s="71">
        <v>813</v>
      </c>
      <c r="B51" s="71">
        <v>1000</v>
      </c>
      <c r="C51" s="68">
        <v>0.4</v>
      </c>
      <c r="D51" s="68">
        <v>269.86</v>
      </c>
      <c r="E51" s="68">
        <v>212.18</v>
      </c>
      <c r="F51" s="68">
        <f t="shared" si="13"/>
        <v>251.92857142857142</v>
      </c>
      <c r="G51" s="68">
        <v>0</v>
      </c>
      <c r="H51" s="68">
        <f t="shared" si="14"/>
        <v>238.57142857142858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1011.611</v>
      </c>
      <c r="U51" s="74">
        <f t="shared" si="16"/>
        <v>11.61099999999999</v>
      </c>
      <c r="V51" s="70">
        <f t="shared" si="17"/>
        <v>12</v>
      </c>
      <c r="W51" s="70"/>
      <c r="X51" s="70">
        <f t="shared" si="18"/>
        <v>1099.2446496013429</v>
      </c>
      <c r="Y51" s="70">
        <f t="shared" si="19"/>
        <v>99.244649601342871</v>
      </c>
      <c r="Z51" s="70">
        <f t="shared" si="20"/>
        <v>99</v>
      </c>
      <c r="AA51" s="24">
        <f t="shared" si="21"/>
        <v>12</v>
      </c>
      <c r="AB51" s="67">
        <f t="shared" si="22"/>
        <v>1012</v>
      </c>
    </row>
    <row r="52" spans="1:28" ht="15" customHeight="1" x14ac:dyDescent="0.25">
      <c r="A52" s="71">
        <v>813</v>
      </c>
      <c r="B52" s="71">
        <v>1040</v>
      </c>
      <c r="C52" s="68">
        <v>2.8</v>
      </c>
      <c r="D52" s="68">
        <v>269.83999999999997</v>
      </c>
      <c r="E52" s="68">
        <v>212.22</v>
      </c>
      <c r="F52" s="68">
        <f t="shared" si="13"/>
        <v>271.30769230769232</v>
      </c>
      <c r="G52" s="68">
        <v>0</v>
      </c>
      <c r="H52" s="68">
        <f t="shared" si="14"/>
        <v>253.84615384615384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1023.626</v>
      </c>
      <c r="U52" s="74">
        <f t="shared" si="16"/>
        <v>-16.374000000000024</v>
      </c>
      <c r="V52" s="70">
        <f t="shared" si="17"/>
        <v>-16</v>
      </c>
      <c r="W52" s="70"/>
      <c r="X52" s="70">
        <f t="shared" si="18"/>
        <v>1143.2144355853966</v>
      </c>
      <c r="Y52" s="70">
        <f t="shared" si="19"/>
        <v>103.21443558539659</v>
      </c>
      <c r="Z52" s="70">
        <f t="shared" si="20"/>
        <v>103</v>
      </c>
      <c r="AA52" s="24">
        <f t="shared" si="21"/>
        <v>103</v>
      </c>
      <c r="AB52" s="67">
        <f t="shared" si="22"/>
        <v>1143</v>
      </c>
    </row>
    <row r="53" spans="1:28" ht="15" customHeight="1" x14ac:dyDescent="0.25">
      <c r="A53" s="71">
        <v>893</v>
      </c>
      <c r="B53" s="71">
        <v>1040</v>
      </c>
      <c r="C53" s="68">
        <v>11.5</v>
      </c>
      <c r="D53" s="68">
        <v>269.82</v>
      </c>
      <c r="E53" s="68">
        <v>212.22</v>
      </c>
      <c r="F53" s="68">
        <f t="shared" si="13"/>
        <v>287.25</v>
      </c>
      <c r="G53" s="68">
        <v>0</v>
      </c>
      <c r="H53" s="68">
        <f t="shared" si="14"/>
        <v>275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25"/>
      <c r="T53" s="22">
        <v>1019.534</v>
      </c>
      <c r="U53" s="74">
        <f t="shared" si="16"/>
        <v>-20.466000000000008</v>
      </c>
      <c r="V53" s="70">
        <f t="shared" si="17"/>
        <v>-20</v>
      </c>
      <c r="W53" s="70"/>
      <c r="X53" s="70">
        <f t="shared" si="18"/>
        <v>1143.2144355853966</v>
      </c>
      <c r="Y53" s="70">
        <f t="shared" si="19"/>
        <v>103.21443558539659</v>
      </c>
      <c r="Z53" s="70">
        <f t="shared" si="20"/>
        <v>103</v>
      </c>
      <c r="AA53" s="24">
        <f t="shared" si="21"/>
        <v>103</v>
      </c>
      <c r="AB53" s="67">
        <f t="shared" si="22"/>
        <v>1143</v>
      </c>
    </row>
    <row r="54" spans="1:28" ht="15" customHeight="1" x14ac:dyDescent="0.25">
      <c r="A54" s="71">
        <v>952</v>
      </c>
      <c r="B54" s="71">
        <v>1040</v>
      </c>
      <c r="C54" s="68">
        <v>11.9</v>
      </c>
      <c r="D54" s="68">
        <v>269.81</v>
      </c>
      <c r="E54" s="68">
        <v>212.22</v>
      </c>
      <c r="F54" s="68">
        <f t="shared" si="13"/>
        <v>308</v>
      </c>
      <c r="G54" s="68">
        <v>0</v>
      </c>
      <c r="H54" s="68">
        <f t="shared" si="14"/>
        <v>300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1258.395</v>
      </c>
      <c r="U54" s="74">
        <f t="shared" si="16"/>
        <v>218.39499999999998</v>
      </c>
      <c r="V54" s="70">
        <f t="shared" si="17"/>
        <v>218</v>
      </c>
      <c r="W54" s="70"/>
      <c r="X54" s="70">
        <f t="shared" si="18"/>
        <v>1143.2144355853966</v>
      </c>
      <c r="Y54" s="70">
        <f t="shared" si="19"/>
        <v>103.21443558539659</v>
      </c>
      <c r="Z54" s="70">
        <f t="shared" si="20"/>
        <v>103</v>
      </c>
      <c r="AA54" s="24">
        <f t="shared" si="21"/>
        <v>218</v>
      </c>
      <c r="AB54" s="67">
        <f t="shared" si="22"/>
        <v>1258</v>
      </c>
    </row>
    <row r="55" spans="1:28" ht="15" customHeight="1" x14ac:dyDescent="0.25">
      <c r="A55" s="71">
        <v>1250</v>
      </c>
      <c r="B55" s="71">
        <v>1040</v>
      </c>
      <c r="C55" s="68">
        <v>8</v>
      </c>
      <c r="D55" s="68">
        <v>269.83</v>
      </c>
      <c r="E55" s="68">
        <v>212.22</v>
      </c>
      <c r="F55" s="68">
        <f t="shared" si="13"/>
        <v>309</v>
      </c>
      <c r="G55" s="68">
        <v>0</v>
      </c>
      <c r="H55" s="68">
        <f t="shared" si="14"/>
        <v>330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1448.894</v>
      </c>
      <c r="U55" s="74">
        <f t="shared" si="16"/>
        <v>408.89400000000001</v>
      </c>
      <c r="V55" s="70">
        <f t="shared" si="17"/>
        <v>409</v>
      </c>
      <c r="W55" s="70"/>
      <c r="X55" s="70">
        <f t="shared" si="18"/>
        <v>1143.2144355853966</v>
      </c>
      <c r="Y55" s="70">
        <f t="shared" si="19"/>
        <v>103.21443558539659</v>
      </c>
      <c r="Z55" s="70">
        <f t="shared" si="20"/>
        <v>103</v>
      </c>
      <c r="AA55" s="24">
        <f t="shared" si="21"/>
        <v>409</v>
      </c>
      <c r="AB55" s="67">
        <f t="shared" si="22"/>
        <v>1449</v>
      </c>
    </row>
    <row r="56" spans="1:28" ht="15" customHeight="1" x14ac:dyDescent="0.25">
      <c r="A56" s="71">
        <v>1454</v>
      </c>
      <c r="B56" s="71">
        <v>1040</v>
      </c>
      <c r="C56" s="68">
        <v>8.4</v>
      </c>
      <c r="D56" s="68">
        <v>269.88</v>
      </c>
      <c r="E56" s="68">
        <v>212.22</v>
      </c>
      <c r="F56" s="68">
        <f t="shared" si="13"/>
        <v>320.66666666666669</v>
      </c>
      <c r="G56" s="68">
        <v>0</v>
      </c>
      <c r="H56" s="68">
        <f t="shared" si="14"/>
        <v>366.66666666666669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1695.2460000000001</v>
      </c>
      <c r="U56" s="74">
        <f t="shared" si="16"/>
        <v>655.24600000000009</v>
      </c>
      <c r="V56" s="70">
        <f t="shared" si="17"/>
        <v>655</v>
      </c>
      <c r="W56" s="70"/>
      <c r="X56" s="70">
        <f t="shared" si="18"/>
        <v>1143.2144355853966</v>
      </c>
      <c r="Y56" s="70">
        <f t="shared" si="19"/>
        <v>103.21443558539659</v>
      </c>
      <c r="Z56" s="70">
        <f t="shared" si="20"/>
        <v>103</v>
      </c>
      <c r="AA56" s="24">
        <f t="shared" si="21"/>
        <v>655</v>
      </c>
      <c r="AB56" s="67">
        <f t="shared" si="22"/>
        <v>1695</v>
      </c>
    </row>
    <row r="57" spans="1:28" ht="15" customHeight="1" x14ac:dyDescent="0.25">
      <c r="A57" s="71">
        <v>1817</v>
      </c>
      <c r="B57" s="71">
        <v>1040</v>
      </c>
      <c r="C57" s="68">
        <v>10.6</v>
      </c>
      <c r="D57" s="68">
        <v>269.97000000000003</v>
      </c>
      <c r="E57" s="68">
        <v>212.22</v>
      </c>
      <c r="F57" s="68">
        <f t="shared" si="13"/>
        <v>315.375</v>
      </c>
      <c r="G57" s="68">
        <v>0</v>
      </c>
      <c r="H57" s="68">
        <f t="shared" si="14"/>
        <v>412.5</v>
      </c>
      <c r="I57" s="68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1928.569</v>
      </c>
      <c r="U57" s="74">
        <f t="shared" si="16"/>
        <v>888.56899999999996</v>
      </c>
      <c r="V57" s="70">
        <f t="shared" si="17"/>
        <v>889</v>
      </c>
      <c r="W57" s="70"/>
      <c r="X57" s="70">
        <f t="shared" si="18"/>
        <v>1143.2144355853966</v>
      </c>
      <c r="Y57" s="70">
        <f t="shared" si="19"/>
        <v>103.21443558539659</v>
      </c>
      <c r="Z57" s="70">
        <f t="shared" si="20"/>
        <v>103</v>
      </c>
      <c r="AA57" s="24">
        <f t="shared" si="21"/>
        <v>889</v>
      </c>
      <c r="AB57" s="67">
        <f t="shared" si="22"/>
        <v>1929</v>
      </c>
    </row>
    <row r="58" spans="1:28" ht="15" customHeight="1" x14ac:dyDescent="0.25">
      <c r="A58" s="71">
        <v>2331</v>
      </c>
      <c r="B58" s="71">
        <v>1040</v>
      </c>
      <c r="C58" s="68">
        <v>8.9</v>
      </c>
      <c r="D58" s="68">
        <v>270.11</v>
      </c>
      <c r="E58" s="68">
        <v>212.22</v>
      </c>
      <c r="F58" s="68">
        <f t="shared" si="13"/>
        <v>287</v>
      </c>
      <c r="G58" s="68">
        <v>0</v>
      </c>
      <c r="H58" s="68">
        <f t="shared" si="14"/>
        <v>471.42857142857144</v>
      </c>
      <c r="I58" s="68">
        <v>0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2241.7979999999998</v>
      </c>
      <c r="U58" s="74">
        <f t="shared" si="16"/>
        <v>1201.7979999999998</v>
      </c>
      <c r="V58" s="70">
        <f t="shared" si="17"/>
        <v>1202</v>
      </c>
      <c r="W58" s="70"/>
      <c r="X58" s="70">
        <f t="shared" si="18"/>
        <v>1143.2144355853966</v>
      </c>
      <c r="Y58" s="70">
        <f t="shared" si="19"/>
        <v>103.21443558539659</v>
      </c>
      <c r="Z58" s="70">
        <f t="shared" si="20"/>
        <v>103</v>
      </c>
      <c r="AA58" s="24">
        <f t="shared" si="21"/>
        <v>1202</v>
      </c>
      <c r="AB58" s="67">
        <f t="shared" si="22"/>
        <v>2242</v>
      </c>
    </row>
    <row r="59" spans="1:28" ht="15" customHeight="1" x14ac:dyDescent="0.25">
      <c r="A59" s="71">
        <v>2260</v>
      </c>
      <c r="B59" s="71">
        <v>1040</v>
      </c>
      <c r="C59" s="68">
        <v>9.8000000000000007</v>
      </c>
      <c r="D59" s="68">
        <v>270.25</v>
      </c>
      <c r="E59" s="68">
        <v>212.22</v>
      </c>
      <c r="F59" s="68">
        <f t="shared" si="13"/>
        <v>346.66666666666669</v>
      </c>
      <c r="G59" s="68">
        <v>0</v>
      </c>
      <c r="H59" s="68">
        <f t="shared" si="14"/>
        <v>550</v>
      </c>
      <c r="I59" s="68">
        <v>0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25"/>
      <c r="T59" s="22">
        <v>2655.2139999999999</v>
      </c>
      <c r="U59" s="74">
        <f t="shared" si="16"/>
        <v>1615.2139999999999</v>
      </c>
      <c r="V59" s="70">
        <f t="shared" si="17"/>
        <v>1615</v>
      </c>
      <c r="W59" s="70"/>
      <c r="X59" s="70">
        <f t="shared" si="18"/>
        <v>1143.2144355853966</v>
      </c>
      <c r="Y59" s="70">
        <f t="shared" si="19"/>
        <v>103.21443558539659</v>
      </c>
      <c r="Z59" s="70">
        <f t="shared" si="20"/>
        <v>103</v>
      </c>
      <c r="AA59" s="24">
        <f t="shared" si="21"/>
        <v>1615</v>
      </c>
      <c r="AB59" s="67">
        <f t="shared" si="22"/>
        <v>2655</v>
      </c>
    </row>
    <row r="60" spans="1:28" ht="15" customHeight="1" x14ac:dyDescent="0.25">
      <c r="A60" s="71">
        <v>2826</v>
      </c>
      <c r="B60" s="71">
        <v>1040</v>
      </c>
      <c r="C60" s="68">
        <v>9.1999999999999993</v>
      </c>
      <c r="D60" s="68">
        <v>270.44</v>
      </c>
      <c r="E60" s="68">
        <v>212.22</v>
      </c>
      <c r="F60" s="68">
        <f t="shared" si="13"/>
        <v>302.8</v>
      </c>
      <c r="G60" s="68">
        <v>0</v>
      </c>
      <c r="H60" s="68">
        <f t="shared" si="14"/>
        <v>660</v>
      </c>
      <c r="I60" s="68">
        <v>0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25"/>
      <c r="T60" s="22">
        <v>2832.1280000000002</v>
      </c>
      <c r="U60" s="74">
        <f t="shared" si="16"/>
        <v>1792.1280000000002</v>
      </c>
      <c r="V60" s="70">
        <f t="shared" si="17"/>
        <v>1792</v>
      </c>
      <c r="W60" s="70"/>
      <c r="X60" s="70">
        <f t="shared" si="18"/>
        <v>1143.2144355853966</v>
      </c>
      <c r="Y60" s="70">
        <f t="shared" si="19"/>
        <v>103.21443558539659</v>
      </c>
      <c r="Z60" s="70">
        <f t="shared" si="20"/>
        <v>103</v>
      </c>
      <c r="AA60" s="24">
        <f t="shared" si="21"/>
        <v>1792</v>
      </c>
      <c r="AB60" s="67">
        <f t="shared" si="22"/>
        <v>2832</v>
      </c>
    </row>
    <row r="61" spans="1:28" ht="15" customHeight="1" x14ac:dyDescent="0.25">
      <c r="A61" s="71">
        <v>3078</v>
      </c>
      <c r="B61" s="71">
        <v>1040</v>
      </c>
      <c r="C61" s="68">
        <v>6.9</v>
      </c>
      <c r="D61" s="68">
        <v>270.66000000000003</v>
      </c>
      <c r="E61" s="68">
        <v>212.22</v>
      </c>
      <c r="F61" s="68">
        <f t="shared" si="13"/>
        <v>315.5</v>
      </c>
      <c r="G61" s="68">
        <v>0</v>
      </c>
      <c r="H61" s="68">
        <f t="shared" si="14"/>
        <v>825</v>
      </c>
      <c r="I61" s="68">
        <v>0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2835.0239999999999</v>
      </c>
      <c r="U61" s="74">
        <f t="shared" si="16"/>
        <v>1795.0239999999999</v>
      </c>
      <c r="V61" s="70">
        <f t="shared" si="17"/>
        <v>1795</v>
      </c>
      <c r="W61" s="70"/>
      <c r="X61" s="70">
        <f t="shared" si="18"/>
        <v>1143.2144355853966</v>
      </c>
      <c r="Y61" s="70">
        <f t="shared" si="19"/>
        <v>103.21443558539659</v>
      </c>
      <c r="Z61" s="70">
        <f t="shared" si="20"/>
        <v>103</v>
      </c>
      <c r="AA61" s="24">
        <f t="shared" si="21"/>
        <v>1795</v>
      </c>
      <c r="AB61" s="67">
        <f t="shared" si="22"/>
        <v>2835</v>
      </c>
    </row>
    <row r="62" spans="1:28" ht="15" customHeight="1" x14ac:dyDescent="0.25">
      <c r="A62" s="71">
        <v>3028</v>
      </c>
      <c r="B62" s="71">
        <v>1040</v>
      </c>
      <c r="C62" s="68">
        <v>7.1</v>
      </c>
      <c r="D62" s="68">
        <v>270.88</v>
      </c>
      <c r="E62" s="68">
        <v>212.22</v>
      </c>
      <c r="F62" s="68">
        <f t="shared" si="13"/>
        <v>437.33333333333331</v>
      </c>
      <c r="G62" s="68">
        <v>0</v>
      </c>
      <c r="H62" s="68">
        <f t="shared" si="14"/>
        <v>1100</v>
      </c>
      <c r="I62" s="68">
        <v>0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0</v>
      </c>
      <c r="N62" s="26"/>
      <c r="O62" s="26"/>
      <c r="P62" s="25"/>
      <c r="Q62" s="25"/>
      <c r="T62" s="22">
        <v>3053.3319999999999</v>
      </c>
      <c r="U62" s="74">
        <f t="shared" si="16"/>
        <v>2013.3319999999999</v>
      </c>
      <c r="V62" s="70">
        <f t="shared" si="17"/>
        <v>2013</v>
      </c>
      <c r="W62" s="70"/>
      <c r="X62" s="70">
        <f t="shared" si="18"/>
        <v>1143.2144355853966</v>
      </c>
      <c r="Y62" s="70">
        <f t="shared" si="19"/>
        <v>103.21443558539659</v>
      </c>
      <c r="Z62" s="70">
        <f t="shared" si="20"/>
        <v>103</v>
      </c>
      <c r="AA62" s="24">
        <f t="shared" si="21"/>
        <v>2013</v>
      </c>
      <c r="AB62" s="67">
        <f t="shared" si="22"/>
        <v>3053</v>
      </c>
    </row>
    <row r="63" spans="1:28" ht="15" customHeight="1" x14ac:dyDescent="0.25">
      <c r="A63" s="71">
        <v>4090</v>
      </c>
      <c r="B63" s="71">
        <v>1040</v>
      </c>
      <c r="C63" s="68">
        <v>9</v>
      </c>
      <c r="D63" s="68">
        <v>271.2</v>
      </c>
      <c r="E63" s="68">
        <v>212.22</v>
      </c>
      <c r="F63" s="68">
        <f t="shared" si="13"/>
        <v>125</v>
      </c>
      <c r="G63" s="68">
        <v>0</v>
      </c>
      <c r="H63" s="68">
        <f t="shared" si="14"/>
        <v>1650</v>
      </c>
      <c r="I63" s="68">
        <v>0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0</v>
      </c>
      <c r="N63" s="26"/>
      <c r="O63" s="26"/>
      <c r="P63" s="25"/>
      <c r="Q63" s="25"/>
      <c r="T63" s="22">
        <v>3491.5990000000002</v>
      </c>
      <c r="U63" s="74">
        <f t="shared" si="16"/>
        <v>2451.5990000000002</v>
      </c>
      <c r="V63" s="70">
        <f t="shared" si="17"/>
        <v>2452</v>
      </c>
      <c r="W63" s="70"/>
      <c r="X63" s="70">
        <f t="shared" si="18"/>
        <v>1143.2144355853966</v>
      </c>
      <c r="Y63" s="70">
        <f t="shared" si="19"/>
        <v>103.21443558539659</v>
      </c>
      <c r="Z63" s="70">
        <f t="shared" si="20"/>
        <v>103</v>
      </c>
      <c r="AA63" s="24">
        <f t="shared" si="21"/>
        <v>2452</v>
      </c>
      <c r="AB63" s="67">
        <f t="shared" si="22"/>
        <v>3492</v>
      </c>
    </row>
    <row r="64" spans="1:28" ht="15" customHeight="1" x14ac:dyDescent="0.25">
      <c r="A64" s="71">
        <v>3522</v>
      </c>
      <c r="B64" s="71">
        <v>1040</v>
      </c>
      <c r="C64" s="68">
        <v>5.3</v>
      </c>
      <c r="D64" s="68">
        <v>271.44</v>
      </c>
      <c r="E64" s="68">
        <v>212.22</v>
      </c>
      <c r="F64" s="68">
        <f t="shared" si="13"/>
        <v>818</v>
      </c>
      <c r="G64" s="68">
        <v>0</v>
      </c>
      <c r="H64" s="68">
        <f t="shared" si="14"/>
        <v>3300</v>
      </c>
      <c r="I64" s="68">
        <v>0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3611.7629999999999</v>
      </c>
      <c r="U64" s="74">
        <f t="shared" si="16"/>
        <v>2571.7629999999999</v>
      </c>
      <c r="V64" s="70">
        <f t="shared" si="17"/>
        <v>2572</v>
      </c>
      <c r="W64" s="70"/>
      <c r="X64" s="70">
        <f t="shared" si="18"/>
        <v>1143.2144355853966</v>
      </c>
      <c r="Y64" s="70">
        <f t="shared" si="19"/>
        <v>103.21443558539659</v>
      </c>
      <c r="Z64" s="70">
        <f t="shared" si="20"/>
        <v>103</v>
      </c>
      <c r="AA64" s="24">
        <f t="shared" si="21"/>
        <v>2572</v>
      </c>
      <c r="AB64" s="67">
        <f t="shared" si="22"/>
        <v>3612</v>
      </c>
    </row>
    <row r="65" spans="1:28" ht="15" customHeight="1" x14ac:dyDescent="0.25">
      <c r="A65" s="79">
        <v>4340</v>
      </c>
      <c r="B65" s="71">
        <v>1040</v>
      </c>
      <c r="C65" s="68">
        <v>6.8</v>
      </c>
      <c r="D65" s="68">
        <v>271.77</v>
      </c>
      <c r="E65" s="68">
        <v>212.22</v>
      </c>
      <c r="F65" s="80">
        <v>0</v>
      </c>
      <c r="G65" s="80">
        <v>0</v>
      </c>
      <c r="H65" s="80">
        <v>0</v>
      </c>
      <c r="I65" s="80">
        <v>0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3935.203</v>
      </c>
      <c r="U65" s="74">
        <f t="shared" si="16"/>
        <v>2895.203</v>
      </c>
      <c r="V65" s="70">
        <f t="shared" si="17"/>
        <v>2895</v>
      </c>
      <c r="W65" s="70"/>
      <c r="X65" s="70">
        <f t="shared" si="18"/>
        <v>1143.2144355853966</v>
      </c>
      <c r="Y65" s="70">
        <f t="shared" si="19"/>
        <v>103.21443558539659</v>
      </c>
      <c r="Z65" s="70">
        <f t="shared" si="20"/>
        <v>103</v>
      </c>
      <c r="AA65" s="24">
        <f t="shared" si="21"/>
        <v>2895</v>
      </c>
      <c r="AB65" s="67">
        <f t="shared" si="22"/>
        <v>3935</v>
      </c>
    </row>
    <row r="66" spans="1:28" ht="15" customHeight="1" x14ac:dyDescent="0.25">
      <c r="A66" s="71">
        <v>4283</v>
      </c>
      <c r="B66" s="71">
        <v>1040</v>
      </c>
      <c r="C66" s="68">
        <v>4.5</v>
      </c>
      <c r="D66" s="68">
        <v>272.10000000000002</v>
      </c>
      <c r="E66" s="68">
        <v>212.22</v>
      </c>
      <c r="F66" s="68">
        <v>0</v>
      </c>
      <c r="G66" s="68">
        <f t="shared" ref="G66:G113" si="26">($A$65-A66)/(ROW(A66)-ROW($A$65))</f>
        <v>57</v>
      </c>
      <c r="H66" s="68">
        <v>0</v>
      </c>
      <c r="I66" s="68">
        <f t="shared" ref="I66:I113" si="27">($A$65-B66)/(ROW(B66)-ROW($A$65))</f>
        <v>3300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7" ca="1" si="28">IF(RAND()&lt;0.5,0,1)</f>
        <v>0</v>
      </c>
      <c r="N66" s="26"/>
      <c r="O66" s="26"/>
      <c r="P66" s="25"/>
      <c r="Q66" s="25"/>
      <c r="T66" s="22">
        <v>3933.1750000000002</v>
      </c>
      <c r="U66" s="74">
        <f t="shared" ref="U66:U97" si="29">T66-B66</f>
        <v>2893.1750000000002</v>
      </c>
      <c r="V66" s="70">
        <f t="shared" ref="V66:V97" si="30">ROUND(U66,0)</f>
        <v>2893</v>
      </c>
      <c r="W66" s="70"/>
      <c r="X66" s="70">
        <f t="shared" ref="X66:X97" si="31">B66/$W$2*$W$3</f>
        <v>1143.2144355853966</v>
      </c>
      <c r="Y66" s="70">
        <f t="shared" ref="Y66:Y97" si="32">X66-B66</f>
        <v>103.21443558539659</v>
      </c>
      <c r="Z66" s="70">
        <f t="shared" ref="Z66:Z97" si="33">ROUND(Y66,0)</f>
        <v>103</v>
      </c>
      <c r="AA66" s="24">
        <f t="shared" ref="AA66:AA97" si="34">IF(V66&gt;=0,V66,Z66)</f>
        <v>2893</v>
      </c>
      <c r="AB66" s="67">
        <f t="shared" ref="AB66:AB97" si="35">B66+AA66</f>
        <v>3933</v>
      </c>
    </row>
    <row r="67" spans="1:28" ht="15" customHeight="1" x14ac:dyDescent="0.25">
      <c r="A67" s="71">
        <v>3998</v>
      </c>
      <c r="B67" s="71">
        <v>1040</v>
      </c>
      <c r="C67" s="68">
        <v>4.0999999999999996</v>
      </c>
      <c r="D67" s="68">
        <v>272.39</v>
      </c>
      <c r="E67" s="68">
        <v>212.22</v>
      </c>
      <c r="F67" s="68">
        <v>0</v>
      </c>
      <c r="G67" s="68">
        <f t="shared" si="26"/>
        <v>171</v>
      </c>
      <c r="H67" s="68">
        <v>0</v>
      </c>
      <c r="I67" s="68">
        <f t="shared" si="27"/>
        <v>1650</v>
      </c>
      <c r="J67" s="72">
        <f t="shared" ref="J67:J98" si="36">IF(ABS(B67-B66)&lt;=50,1,0)</f>
        <v>1</v>
      </c>
      <c r="K67" s="72">
        <f t="shared" ref="K67:K98" si="37">IF(ABS((B67-B66))&lt;=50,1,IF((B67-B66)*(1)&gt;=0,1,-1))</f>
        <v>1</v>
      </c>
      <c r="L67" s="72">
        <f t="shared" si="25"/>
        <v>1</v>
      </c>
      <c r="M67" s="72">
        <f t="shared" ca="1" si="28"/>
        <v>0</v>
      </c>
      <c r="N67" s="26"/>
      <c r="O67" s="26"/>
      <c r="P67" s="25"/>
      <c r="Q67" s="25"/>
      <c r="T67" s="22">
        <v>3984.835</v>
      </c>
      <c r="U67" s="74">
        <f t="shared" si="29"/>
        <v>2944.835</v>
      </c>
      <c r="V67" s="70">
        <f t="shared" si="30"/>
        <v>2945</v>
      </c>
      <c r="W67" s="70"/>
      <c r="X67" s="70">
        <f t="shared" si="31"/>
        <v>1143.2144355853966</v>
      </c>
      <c r="Y67" s="70">
        <f t="shared" si="32"/>
        <v>103.21443558539659</v>
      </c>
      <c r="Z67" s="70">
        <f t="shared" si="33"/>
        <v>103</v>
      </c>
      <c r="AA67" s="24">
        <f t="shared" si="34"/>
        <v>2945</v>
      </c>
      <c r="AB67" s="67">
        <f t="shared" si="35"/>
        <v>3985</v>
      </c>
    </row>
    <row r="68" spans="1:28" ht="15" customHeight="1" x14ac:dyDescent="0.25">
      <c r="A68" s="71">
        <v>4158</v>
      </c>
      <c r="B68" s="71">
        <v>1040</v>
      </c>
      <c r="C68" s="68">
        <v>3.3</v>
      </c>
      <c r="D68" s="68">
        <v>272.70999999999998</v>
      </c>
      <c r="E68" s="68">
        <v>212.22</v>
      </c>
      <c r="F68" s="68">
        <v>0</v>
      </c>
      <c r="G68" s="68">
        <f t="shared" si="26"/>
        <v>60.666666666666664</v>
      </c>
      <c r="H68" s="68">
        <v>0</v>
      </c>
      <c r="I68" s="68">
        <f t="shared" si="27"/>
        <v>1100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0</v>
      </c>
      <c r="N68" s="26"/>
      <c r="O68" s="26"/>
      <c r="P68" s="25"/>
      <c r="Q68" s="25"/>
      <c r="T68" s="22">
        <v>3921.9029999999998</v>
      </c>
      <c r="U68" s="74">
        <f t="shared" si="29"/>
        <v>2881.9029999999998</v>
      </c>
      <c r="V68" s="70">
        <f t="shared" si="30"/>
        <v>2882</v>
      </c>
      <c r="W68" s="70"/>
      <c r="X68" s="70">
        <f t="shared" si="31"/>
        <v>1143.2144355853966</v>
      </c>
      <c r="Y68" s="70">
        <f t="shared" si="32"/>
        <v>103.21443558539659</v>
      </c>
      <c r="Z68" s="70">
        <f t="shared" si="33"/>
        <v>103</v>
      </c>
      <c r="AA68" s="24">
        <f t="shared" si="34"/>
        <v>2882</v>
      </c>
      <c r="AB68" s="67">
        <f t="shared" si="35"/>
        <v>3922</v>
      </c>
    </row>
    <row r="69" spans="1:28" ht="15" customHeight="1" x14ac:dyDescent="0.25">
      <c r="A69" s="71">
        <v>4120</v>
      </c>
      <c r="B69" s="71">
        <v>1040</v>
      </c>
      <c r="C69" s="68">
        <v>1.1000000000000001</v>
      </c>
      <c r="D69" s="68">
        <v>273.01</v>
      </c>
      <c r="E69" s="68">
        <v>212.22</v>
      </c>
      <c r="F69" s="68">
        <v>0</v>
      </c>
      <c r="G69" s="68">
        <f t="shared" si="26"/>
        <v>55</v>
      </c>
      <c r="H69" s="68">
        <v>0</v>
      </c>
      <c r="I69" s="68">
        <f t="shared" si="27"/>
        <v>825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1</v>
      </c>
      <c r="N69" s="26"/>
      <c r="O69" s="26"/>
      <c r="P69" s="25"/>
      <c r="Q69" s="25"/>
      <c r="T69" s="22">
        <v>4181.7610000000004</v>
      </c>
      <c r="U69" s="74">
        <f t="shared" si="29"/>
        <v>3141.7610000000004</v>
      </c>
      <c r="V69" s="70">
        <f t="shared" si="30"/>
        <v>3142</v>
      </c>
      <c r="W69" s="70"/>
      <c r="X69" s="70">
        <f t="shared" si="31"/>
        <v>1143.2144355853966</v>
      </c>
      <c r="Y69" s="70">
        <f t="shared" si="32"/>
        <v>103.21443558539659</v>
      </c>
      <c r="Z69" s="70">
        <f t="shared" si="33"/>
        <v>103</v>
      </c>
      <c r="AA69" s="24">
        <f t="shared" si="34"/>
        <v>3142</v>
      </c>
      <c r="AB69" s="67">
        <f t="shared" si="35"/>
        <v>4182</v>
      </c>
    </row>
    <row r="70" spans="1:28" ht="15" customHeight="1" x14ac:dyDescent="0.25">
      <c r="A70" s="71">
        <v>3550</v>
      </c>
      <c r="B70" s="71">
        <v>1040</v>
      </c>
      <c r="C70" s="68">
        <v>1.7</v>
      </c>
      <c r="D70" s="68">
        <v>273.27</v>
      </c>
      <c r="E70" s="68">
        <v>212.22</v>
      </c>
      <c r="F70" s="68">
        <v>0</v>
      </c>
      <c r="G70" s="68">
        <f t="shared" si="26"/>
        <v>158</v>
      </c>
      <c r="H70" s="68">
        <v>0</v>
      </c>
      <c r="I70" s="68">
        <f t="shared" si="27"/>
        <v>660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1</v>
      </c>
      <c r="N70" s="26"/>
      <c r="O70" s="26"/>
      <c r="P70" s="25"/>
      <c r="Q70" s="25"/>
      <c r="T70" s="22">
        <v>4347.0649999999996</v>
      </c>
      <c r="U70" s="74">
        <f t="shared" si="29"/>
        <v>3307.0649999999996</v>
      </c>
      <c r="V70" s="70">
        <f t="shared" si="30"/>
        <v>3307</v>
      </c>
      <c r="W70" s="70"/>
      <c r="X70" s="70">
        <f t="shared" si="31"/>
        <v>1143.2144355853966</v>
      </c>
      <c r="Y70" s="70">
        <f t="shared" si="32"/>
        <v>103.21443558539659</v>
      </c>
      <c r="Z70" s="70">
        <f t="shared" si="33"/>
        <v>103</v>
      </c>
      <c r="AA70" s="24">
        <f t="shared" si="34"/>
        <v>3307</v>
      </c>
      <c r="AB70" s="67">
        <f t="shared" si="35"/>
        <v>4347</v>
      </c>
    </row>
    <row r="71" spans="1:28" ht="15" customHeight="1" x14ac:dyDescent="0.25">
      <c r="A71" s="71">
        <v>3789</v>
      </c>
      <c r="B71" s="71">
        <v>1040</v>
      </c>
      <c r="C71" s="68">
        <v>0.2</v>
      </c>
      <c r="D71" s="68">
        <v>273.56</v>
      </c>
      <c r="E71" s="68">
        <v>212.22</v>
      </c>
      <c r="F71" s="68">
        <v>0</v>
      </c>
      <c r="G71" s="68">
        <f t="shared" si="26"/>
        <v>91.833333333333329</v>
      </c>
      <c r="H71" s="68">
        <v>0</v>
      </c>
      <c r="I71" s="68">
        <f t="shared" si="27"/>
        <v>550</v>
      </c>
      <c r="J71" s="72">
        <f t="shared" si="36"/>
        <v>1</v>
      </c>
      <c r="K71" s="72">
        <f t="shared" si="37"/>
        <v>1</v>
      </c>
      <c r="L71" s="72">
        <f t="shared" ref="L71:L102" si="38">IF(OR(COUNTIF(K67:K71,1)=5,COUNTIF(K67:K71,-1)=5),1,0)</f>
        <v>1</v>
      </c>
      <c r="M71" s="72">
        <f t="shared" ca="1" si="28"/>
        <v>0</v>
      </c>
      <c r="N71" s="26"/>
      <c r="O71" s="26"/>
      <c r="P71" s="25"/>
      <c r="Q71" s="25"/>
      <c r="T71" s="22">
        <v>4338.2619999999997</v>
      </c>
      <c r="U71" s="74">
        <f t="shared" si="29"/>
        <v>3298.2619999999997</v>
      </c>
      <c r="V71" s="70">
        <f t="shared" si="30"/>
        <v>3298</v>
      </c>
      <c r="W71" s="70"/>
      <c r="X71" s="70">
        <f t="shared" si="31"/>
        <v>1143.2144355853966</v>
      </c>
      <c r="Y71" s="70">
        <f t="shared" si="32"/>
        <v>103.21443558539659</v>
      </c>
      <c r="Z71" s="70">
        <f t="shared" si="33"/>
        <v>103</v>
      </c>
      <c r="AA71" s="24">
        <f t="shared" si="34"/>
        <v>3298</v>
      </c>
      <c r="AB71" s="67">
        <f t="shared" si="35"/>
        <v>4338</v>
      </c>
    </row>
    <row r="72" spans="1:28" ht="15" customHeight="1" x14ac:dyDescent="0.25">
      <c r="A72" s="71">
        <v>3641</v>
      </c>
      <c r="B72" s="71">
        <v>1040</v>
      </c>
      <c r="C72" s="68">
        <v>0.1</v>
      </c>
      <c r="D72" s="68">
        <v>273.82</v>
      </c>
      <c r="E72" s="68">
        <v>212.22</v>
      </c>
      <c r="F72" s="68">
        <v>0</v>
      </c>
      <c r="G72" s="68">
        <f t="shared" si="26"/>
        <v>99.857142857142861</v>
      </c>
      <c r="H72" s="68">
        <v>0</v>
      </c>
      <c r="I72" s="68">
        <f t="shared" si="27"/>
        <v>471.42857142857144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0</v>
      </c>
      <c r="N72" s="26"/>
      <c r="O72" s="26"/>
      <c r="P72" s="25"/>
      <c r="Q72" s="25"/>
      <c r="T72" s="22">
        <v>4370.7719999999999</v>
      </c>
      <c r="U72" s="74">
        <f t="shared" si="29"/>
        <v>3330.7719999999999</v>
      </c>
      <c r="V72" s="70">
        <f t="shared" si="30"/>
        <v>3331</v>
      </c>
      <c r="W72" s="70"/>
      <c r="X72" s="70">
        <f t="shared" si="31"/>
        <v>1143.2144355853966</v>
      </c>
      <c r="Y72" s="70">
        <f t="shared" si="32"/>
        <v>103.21443558539659</v>
      </c>
      <c r="Z72" s="70">
        <f t="shared" si="33"/>
        <v>103</v>
      </c>
      <c r="AA72" s="24">
        <f t="shared" si="34"/>
        <v>3331</v>
      </c>
      <c r="AB72" s="67">
        <f t="shared" si="35"/>
        <v>4371</v>
      </c>
    </row>
    <row r="73" spans="1:28" ht="15" customHeight="1" x14ac:dyDescent="0.25">
      <c r="A73" s="71">
        <v>3331</v>
      </c>
      <c r="B73" s="79">
        <v>1417</v>
      </c>
      <c r="C73" s="68">
        <v>0.2</v>
      </c>
      <c r="D73" s="68">
        <v>274.02</v>
      </c>
      <c r="E73" s="68">
        <v>212.39</v>
      </c>
      <c r="F73" s="68">
        <v>0</v>
      </c>
      <c r="G73" s="68">
        <f t="shared" si="26"/>
        <v>126.125</v>
      </c>
      <c r="H73" s="68">
        <v>0</v>
      </c>
      <c r="I73" s="68">
        <f t="shared" si="27"/>
        <v>365.375</v>
      </c>
      <c r="J73" s="72">
        <f t="shared" si="36"/>
        <v>0</v>
      </c>
      <c r="K73" s="72">
        <f t="shared" si="37"/>
        <v>1</v>
      </c>
      <c r="L73" s="72">
        <f t="shared" si="38"/>
        <v>1</v>
      </c>
      <c r="M73" s="72">
        <f t="shared" ca="1" si="28"/>
        <v>1</v>
      </c>
      <c r="N73" s="26"/>
      <c r="O73" s="26"/>
      <c r="P73" s="25"/>
      <c r="Q73" s="25"/>
      <c r="T73" s="22">
        <v>4358.2470000000003</v>
      </c>
      <c r="U73" s="74">
        <f t="shared" si="29"/>
        <v>2941.2470000000003</v>
      </c>
      <c r="V73" s="70">
        <f t="shared" si="30"/>
        <v>2941</v>
      </c>
      <c r="W73" s="70"/>
      <c r="X73" s="70">
        <f t="shared" si="31"/>
        <v>1557.6296684851029</v>
      </c>
      <c r="Y73" s="70">
        <f t="shared" si="32"/>
        <v>140.62966848510291</v>
      </c>
      <c r="Z73" s="70">
        <f t="shared" si="33"/>
        <v>141</v>
      </c>
      <c r="AA73" s="24">
        <f t="shared" si="34"/>
        <v>2941</v>
      </c>
      <c r="AB73" s="67">
        <f t="shared" si="35"/>
        <v>4358</v>
      </c>
    </row>
    <row r="74" spans="1:28" ht="15" customHeight="1" x14ac:dyDescent="0.25">
      <c r="A74" s="71">
        <v>2774</v>
      </c>
      <c r="B74" s="71">
        <v>2774</v>
      </c>
      <c r="C74" s="68">
        <v>0.1</v>
      </c>
      <c r="D74" s="68">
        <v>274.02</v>
      </c>
      <c r="E74" s="68">
        <v>212.66</v>
      </c>
      <c r="F74" s="68">
        <v>0</v>
      </c>
      <c r="G74" s="68">
        <f t="shared" si="26"/>
        <v>174</v>
      </c>
      <c r="H74" s="68">
        <v>0</v>
      </c>
      <c r="I74" s="68">
        <f t="shared" si="27"/>
        <v>174</v>
      </c>
      <c r="J74" s="72">
        <f t="shared" si="36"/>
        <v>0</v>
      </c>
      <c r="K74" s="72">
        <f t="shared" si="37"/>
        <v>1</v>
      </c>
      <c r="L74" s="72">
        <f t="shared" si="38"/>
        <v>1</v>
      </c>
      <c r="M74" s="72">
        <f t="shared" ca="1" si="28"/>
        <v>1</v>
      </c>
      <c r="N74" s="26"/>
      <c r="O74" s="26"/>
      <c r="P74" s="25"/>
      <c r="Q74" s="25"/>
      <c r="T74" s="22">
        <v>4333.3130000000001</v>
      </c>
      <c r="U74" s="74">
        <f t="shared" si="29"/>
        <v>1559.3130000000001</v>
      </c>
      <c r="V74" s="70">
        <f t="shared" si="30"/>
        <v>1559</v>
      </c>
      <c r="W74" s="70"/>
      <c r="X74" s="70">
        <f t="shared" si="31"/>
        <v>3049.3046579941251</v>
      </c>
      <c r="Y74" s="70">
        <f t="shared" si="32"/>
        <v>275.30465799412514</v>
      </c>
      <c r="Z74" s="70">
        <f t="shared" si="33"/>
        <v>275</v>
      </c>
      <c r="AA74" s="24">
        <f t="shared" si="34"/>
        <v>1559</v>
      </c>
      <c r="AB74" s="67">
        <f t="shared" si="35"/>
        <v>4333</v>
      </c>
    </row>
    <row r="75" spans="1:28" ht="15" customHeight="1" x14ac:dyDescent="0.25">
      <c r="A75" s="71">
        <v>2835</v>
      </c>
      <c r="B75" s="71">
        <v>2835</v>
      </c>
      <c r="C75" s="68">
        <v>0</v>
      </c>
      <c r="D75" s="68">
        <v>274.02</v>
      </c>
      <c r="E75" s="68">
        <v>212.67</v>
      </c>
      <c r="F75" s="68">
        <v>0</v>
      </c>
      <c r="G75" s="68">
        <f t="shared" si="26"/>
        <v>150.5</v>
      </c>
      <c r="H75" s="68">
        <v>0</v>
      </c>
      <c r="I75" s="68">
        <f t="shared" si="27"/>
        <v>150.5</v>
      </c>
      <c r="J75" s="72">
        <f t="shared" si="36"/>
        <v>0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25"/>
      <c r="T75" s="22">
        <v>4340.8860000000004</v>
      </c>
      <c r="U75" s="74">
        <f t="shared" si="29"/>
        <v>1505.8860000000004</v>
      </c>
      <c r="V75" s="70">
        <f t="shared" si="30"/>
        <v>1506</v>
      </c>
      <c r="W75" s="70"/>
      <c r="X75" s="70">
        <f t="shared" si="31"/>
        <v>3116.358581619807</v>
      </c>
      <c r="Y75" s="70">
        <f t="shared" si="32"/>
        <v>281.35858161980696</v>
      </c>
      <c r="Z75" s="70">
        <f t="shared" si="33"/>
        <v>281</v>
      </c>
      <c r="AA75" s="24">
        <f t="shared" si="34"/>
        <v>1506</v>
      </c>
      <c r="AB75" s="67">
        <f t="shared" si="35"/>
        <v>4341</v>
      </c>
    </row>
    <row r="76" spans="1:28" ht="15" customHeight="1" x14ac:dyDescent="0.25">
      <c r="A76" s="71">
        <v>1883</v>
      </c>
      <c r="B76" s="71">
        <v>1883</v>
      </c>
      <c r="C76" s="68">
        <v>0.1</v>
      </c>
      <c r="D76" s="68">
        <v>274.02</v>
      </c>
      <c r="E76" s="68">
        <v>212.52</v>
      </c>
      <c r="F76" s="68">
        <v>0</v>
      </c>
      <c r="G76" s="68">
        <f t="shared" si="26"/>
        <v>223.36363636363637</v>
      </c>
      <c r="H76" s="68">
        <v>0</v>
      </c>
      <c r="I76" s="68">
        <f t="shared" si="27"/>
        <v>223.36363636363637</v>
      </c>
      <c r="J76" s="72">
        <f t="shared" si="36"/>
        <v>0</v>
      </c>
      <c r="K76" s="72">
        <f t="shared" si="37"/>
        <v>-1</v>
      </c>
      <c r="L76" s="72">
        <f t="shared" si="38"/>
        <v>0</v>
      </c>
      <c r="M76" s="72">
        <f t="shared" ca="1" si="28"/>
        <v>0</v>
      </c>
      <c r="N76" s="26"/>
      <c r="O76" s="26"/>
      <c r="P76" s="25"/>
      <c r="Q76" s="25"/>
      <c r="T76" s="22">
        <v>4315.1109999999999</v>
      </c>
      <c r="U76" s="74">
        <f t="shared" si="29"/>
        <v>2432.1109999999999</v>
      </c>
      <c r="V76" s="70">
        <f t="shared" si="30"/>
        <v>2432</v>
      </c>
      <c r="W76" s="70"/>
      <c r="X76" s="70">
        <f t="shared" si="31"/>
        <v>2069.8776751993287</v>
      </c>
      <c r="Y76" s="70">
        <f t="shared" si="32"/>
        <v>186.87767519932868</v>
      </c>
      <c r="Z76" s="70">
        <f t="shared" si="33"/>
        <v>187</v>
      </c>
      <c r="AA76" s="24">
        <f t="shared" si="34"/>
        <v>2432</v>
      </c>
      <c r="AB76" s="67">
        <f t="shared" si="35"/>
        <v>4315</v>
      </c>
    </row>
    <row r="77" spans="1:28" ht="15" customHeight="1" x14ac:dyDescent="0.25">
      <c r="A77" s="71">
        <v>2166</v>
      </c>
      <c r="B77" s="71">
        <v>2166</v>
      </c>
      <c r="C77" s="68">
        <v>0.8</v>
      </c>
      <c r="D77" s="68">
        <v>274.02</v>
      </c>
      <c r="E77" s="68">
        <v>212.56</v>
      </c>
      <c r="F77" s="68">
        <v>0</v>
      </c>
      <c r="G77" s="68">
        <f t="shared" si="26"/>
        <v>181.16666666666666</v>
      </c>
      <c r="H77" s="68">
        <v>0</v>
      </c>
      <c r="I77" s="68">
        <f t="shared" si="27"/>
        <v>181.16666666666666</v>
      </c>
      <c r="J77" s="72">
        <f t="shared" si="36"/>
        <v>0</v>
      </c>
      <c r="K77" s="72">
        <f t="shared" si="37"/>
        <v>1</v>
      </c>
      <c r="L77" s="72">
        <f t="shared" si="38"/>
        <v>0</v>
      </c>
      <c r="M77" s="72">
        <f t="shared" ca="1" si="28"/>
        <v>1</v>
      </c>
      <c r="N77" s="26"/>
      <c r="O77" s="26"/>
      <c r="P77" s="25"/>
      <c r="Q77" s="25"/>
      <c r="T77" s="22">
        <v>4385.8890000000001</v>
      </c>
      <c r="U77" s="74">
        <f t="shared" si="29"/>
        <v>2219.8890000000001</v>
      </c>
      <c r="V77" s="70">
        <f t="shared" si="30"/>
        <v>2220</v>
      </c>
      <c r="W77" s="70"/>
      <c r="X77" s="70">
        <f t="shared" si="31"/>
        <v>2380.9639110365088</v>
      </c>
      <c r="Y77" s="70">
        <f t="shared" si="32"/>
        <v>214.96391103650876</v>
      </c>
      <c r="Z77" s="70">
        <f t="shared" si="33"/>
        <v>215</v>
      </c>
      <c r="AA77" s="24">
        <f t="shared" si="34"/>
        <v>2220</v>
      </c>
      <c r="AB77" s="67">
        <f t="shared" si="35"/>
        <v>4386</v>
      </c>
    </row>
    <row r="78" spans="1:28" ht="15" customHeight="1" x14ac:dyDescent="0.25">
      <c r="A78" s="71">
        <v>1904</v>
      </c>
      <c r="B78" s="71">
        <v>1904</v>
      </c>
      <c r="C78" s="68">
        <v>0.1</v>
      </c>
      <c r="D78" s="68">
        <v>274.02</v>
      </c>
      <c r="E78" s="68">
        <v>212.52</v>
      </c>
      <c r="F78" s="68">
        <v>0</v>
      </c>
      <c r="G78" s="68">
        <f t="shared" si="26"/>
        <v>187.38461538461539</v>
      </c>
      <c r="H78" s="68">
        <v>0</v>
      </c>
      <c r="I78" s="68">
        <f t="shared" si="27"/>
        <v>187.38461538461539</v>
      </c>
      <c r="J78" s="72">
        <f t="shared" si="36"/>
        <v>0</v>
      </c>
      <c r="K78" s="72">
        <f t="shared" si="37"/>
        <v>-1</v>
      </c>
      <c r="L78" s="72">
        <f t="shared" si="38"/>
        <v>0</v>
      </c>
      <c r="M78" s="72">
        <f t="shared" ca="1" si="28"/>
        <v>1</v>
      </c>
      <c r="N78" s="26"/>
      <c r="O78" s="26"/>
      <c r="P78" s="25"/>
      <c r="Q78" s="25"/>
      <c r="T78" s="22">
        <v>4359.9790000000003</v>
      </c>
      <c r="U78" s="74">
        <f t="shared" si="29"/>
        <v>2455.9790000000003</v>
      </c>
      <c r="V78" s="70">
        <f t="shared" si="30"/>
        <v>2456</v>
      </c>
      <c r="W78" s="70"/>
      <c r="X78" s="70">
        <f t="shared" si="31"/>
        <v>2092.9618128409566</v>
      </c>
      <c r="Y78" s="70">
        <f t="shared" si="32"/>
        <v>188.96181284095655</v>
      </c>
      <c r="Z78" s="70">
        <f t="shared" si="33"/>
        <v>189</v>
      </c>
      <c r="AA78" s="24">
        <f t="shared" si="34"/>
        <v>2456</v>
      </c>
      <c r="AB78" s="67">
        <f t="shared" si="35"/>
        <v>4360</v>
      </c>
    </row>
    <row r="79" spans="1:28" ht="15" customHeight="1" x14ac:dyDescent="0.25">
      <c r="A79" s="71">
        <v>1977</v>
      </c>
      <c r="B79" s="71">
        <v>1977</v>
      </c>
      <c r="C79" s="68">
        <v>0.6</v>
      </c>
      <c r="D79" s="68">
        <v>274.02</v>
      </c>
      <c r="E79" s="68">
        <v>212.53</v>
      </c>
      <c r="F79" s="68">
        <v>0</v>
      </c>
      <c r="G79" s="68">
        <f t="shared" si="26"/>
        <v>168.78571428571428</v>
      </c>
      <c r="H79" s="68">
        <v>0</v>
      </c>
      <c r="I79" s="68">
        <f t="shared" si="27"/>
        <v>168.78571428571428</v>
      </c>
      <c r="J79" s="72">
        <f t="shared" si="36"/>
        <v>0</v>
      </c>
      <c r="K79" s="72">
        <f t="shared" si="37"/>
        <v>1</v>
      </c>
      <c r="L79" s="72">
        <f t="shared" si="38"/>
        <v>0</v>
      </c>
      <c r="M79" s="72">
        <f t="shared" ca="1" si="28"/>
        <v>0</v>
      </c>
      <c r="N79" s="26"/>
      <c r="O79" s="26"/>
      <c r="P79" s="25"/>
      <c r="Q79" s="25"/>
      <c r="T79" s="22">
        <v>4310.741</v>
      </c>
      <c r="U79" s="74">
        <f t="shared" si="29"/>
        <v>2333.741</v>
      </c>
      <c r="V79" s="70">
        <f t="shared" si="30"/>
        <v>2334</v>
      </c>
      <c r="W79" s="70"/>
      <c r="X79" s="70">
        <f t="shared" si="31"/>
        <v>2173.2066722618547</v>
      </c>
      <c r="Y79" s="70">
        <f t="shared" si="32"/>
        <v>196.20667226185469</v>
      </c>
      <c r="Z79" s="70">
        <f t="shared" si="33"/>
        <v>196</v>
      </c>
      <c r="AA79" s="24">
        <f t="shared" si="34"/>
        <v>2334</v>
      </c>
      <c r="AB79" s="67">
        <f t="shared" si="35"/>
        <v>4311</v>
      </c>
    </row>
    <row r="80" spans="1:28" ht="15" customHeight="1" x14ac:dyDescent="0.25">
      <c r="A80" s="71">
        <v>1471</v>
      </c>
      <c r="B80" s="71">
        <v>1471</v>
      </c>
      <c r="C80" s="68">
        <v>1.3</v>
      </c>
      <c r="D80" s="68">
        <v>274.02</v>
      </c>
      <c r="E80" s="68">
        <v>212.4</v>
      </c>
      <c r="F80" s="68">
        <v>0</v>
      </c>
      <c r="G80" s="68">
        <f t="shared" si="26"/>
        <v>191.26666666666668</v>
      </c>
      <c r="H80" s="68">
        <v>0</v>
      </c>
      <c r="I80" s="68">
        <f t="shared" si="27"/>
        <v>191.26666666666668</v>
      </c>
      <c r="J80" s="72">
        <f t="shared" si="36"/>
        <v>0</v>
      </c>
      <c r="K80" s="72">
        <f t="shared" si="37"/>
        <v>-1</v>
      </c>
      <c r="L80" s="72">
        <f t="shared" si="38"/>
        <v>0</v>
      </c>
      <c r="M80" s="72">
        <f t="shared" ca="1" si="28"/>
        <v>0</v>
      </c>
      <c r="N80" s="26"/>
      <c r="O80" s="26"/>
      <c r="P80" s="25"/>
      <c r="Q80" s="25"/>
      <c r="T80" s="22">
        <v>3962.0189999999998</v>
      </c>
      <c r="U80" s="74">
        <f t="shared" si="29"/>
        <v>2491.0189999999998</v>
      </c>
      <c r="V80" s="70">
        <f t="shared" si="30"/>
        <v>2491</v>
      </c>
      <c r="W80" s="70"/>
      <c r="X80" s="70">
        <f t="shared" si="31"/>
        <v>1616.9888795635754</v>
      </c>
      <c r="Y80" s="70">
        <f t="shared" si="32"/>
        <v>145.98887956357544</v>
      </c>
      <c r="Z80" s="70">
        <f t="shared" si="33"/>
        <v>146</v>
      </c>
      <c r="AA80" s="24">
        <f t="shared" si="34"/>
        <v>2491</v>
      </c>
      <c r="AB80" s="67">
        <f t="shared" si="35"/>
        <v>3962</v>
      </c>
    </row>
    <row r="81" spans="1:28" ht="15" customHeight="1" x14ac:dyDescent="0.25">
      <c r="A81" s="71">
        <v>1319</v>
      </c>
      <c r="B81" s="71">
        <v>1319</v>
      </c>
      <c r="C81" s="68">
        <v>1.7</v>
      </c>
      <c r="D81" s="68">
        <v>274.02</v>
      </c>
      <c r="E81" s="68">
        <v>212.36</v>
      </c>
      <c r="F81" s="68">
        <v>0</v>
      </c>
      <c r="G81" s="68">
        <f t="shared" si="26"/>
        <v>188.8125</v>
      </c>
      <c r="H81" s="68">
        <v>0</v>
      </c>
      <c r="I81" s="68">
        <f t="shared" si="27"/>
        <v>188.8125</v>
      </c>
      <c r="J81" s="72">
        <f t="shared" si="36"/>
        <v>0</v>
      </c>
      <c r="K81" s="72">
        <f t="shared" si="37"/>
        <v>-1</v>
      </c>
      <c r="L81" s="72">
        <f t="shared" si="38"/>
        <v>0</v>
      </c>
      <c r="M81" s="72">
        <f t="shared" ca="1" si="28"/>
        <v>1</v>
      </c>
      <c r="N81" s="26"/>
      <c r="O81" s="26"/>
      <c r="P81" s="25"/>
      <c r="Q81" s="25"/>
      <c r="T81" s="22">
        <v>3972.28</v>
      </c>
      <c r="U81" s="74">
        <f t="shared" si="29"/>
        <v>2653.28</v>
      </c>
      <c r="V81" s="70">
        <f t="shared" si="30"/>
        <v>2653</v>
      </c>
      <c r="W81" s="70"/>
      <c r="X81" s="70">
        <f t="shared" si="31"/>
        <v>1449.903692824171</v>
      </c>
      <c r="Y81" s="70">
        <f t="shared" si="32"/>
        <v>130.903692824171</v>
      </c>
      <c r="Z81" s="70">
        <f t="shared" si="33"/>
        <v>131</v>
      </c>
      <c r="AA81" s="24">
        <f t="shared" si="34"/>
        <v>2653</v>
      </c>
      <c r="AB81" s="67">
        <f t="shared" si="35"/>
        <v>3972</v>
      </c>
    </row>
    <row r="82" spans="1:28" ht="15" customHeight="1" x14ac:dyDescent="0.25">
      <c r="A82" s="71">
        <v>1962</v>
      </c>
      <c r="B82" s="71">
        <v>1962</v>
      </c>
      <c r="C82" s="68">
        <v>0.8</v>
      </c>
      <c r="D82" s="68">
        <v>274.02</v>
      </c>
      <c r="E82" s="68">
        <v>212.53</v>
      </c>
      <c r="F82" s="68">
        <v>0</v>
      </c>
      <c r="G82" s="68">
        <f t="shared" si="26"/>
        <v>139.88235294117646</v>
      </c>
      <c r="H82" s="68">
        <v>0</v>
      </c>
      <c r="I82" s="68">
        <f t="shared" si="27"/>
        <v>139.88235294117646</v>
      </c>
      <c r="J82" s="72">
        <f t="shared" si="36"/>
        <v>0</v>
      </c>
      <c r="K82" s="72">
        <f t="shared" si="37"/>
        <v>1</v>
      </c>
      <c r="L82" s="72">
        <f t="shared" si="38"/>
        <v>0</v>
      </c>
      <c r="M82" s="72">
        <f t="shared" ca="1" si="28"/>
        <v>0</v>
      </c>
      <c r="N82" s="26"/>
      <c r="O82" s="26"/>
      <c r="P82" s="25"/>
      <c r="Q82" s="25"/>
      <c r="T82" s="22">
        <v>3881.067</v>
      </c>
      <c r="U82" s="74">
        <f t="shared" si="29"/>
        <v>1919.067</v>
      </c>
      <c r="V82" s="70">
        <f t="shared" si="30"/>
        <v>1919</v>
      </c>
      <c r="W82" s="70"/>
      <c r="X82" s="70">
        <f t="shared" si="31"/>
        <v>2156.718002517835</v>
      </c>
      <c r="Y82" s="70">
        <f t="shared" si="32"/>
        <v>194.71800251783498</v>
      </c>
      <c r="Z82" s="70">
        <f t="shared" si="33"/>
        <v>195</v>
      </c>
      <c r="AA82" s="24">
        <f t="shared" si="34"/>
        <v>1919</v>
      </c>
      <c r="AB82" s="67">
        <f t="shared" si="35"/>
        <v>3881</v>
      </c>
    </row>
    <row r="83" spans="1:28" ht="15" customHeight="1" x14ac:dyDescent="0.25">
      <c r="A83" s="71">
        <v>638</v>
      </c>
      <c r="B83" s="71">
        <v>1040</v>
      </c>
      <c r="C83" s="68">
        <v>0.4</v>
      </c>
      <c r="D83" s="68">
        <v>273.98</v>
      </c>
      <c r="E83" s="68">
        <v>212.22</v>
      </c>
      <c r="F83" s="68">
        <v>0</v>
      </c>
      <c r="G83" s="68">
        <f t="shared" si="26"/>
        <v>205.66666666666666</v>
      </c>
      <c r="H83" s="68">
        <v>0</v>
      </c>
      <c r="I83" s="68">
        <f t="shared" si="27"/>
        <v>183.33333333333334</v>
      </c>
      <c r="J83" s="72">
        <f t="shared" si="36"/>
        <v>0</v>
      </c>
      <c r="K83" s="72">
        <f t="shared" si="37"/>
        <v>-1</v>
      </c>
      <c r="L83" s="72">
        <f t="shared" si="38"/>
        <v>0</v>
      </c>
      <c r="M83" s="72">
        <f t="shared" ca="1" si="28"/>
        <v>0</v>
      </c>
      <c r="N83" s="26"/>
      <c r="O83" s="26"/>
      <c r="P83" s="25"/>
      <c r="Q83" s="25"/>
      <c r="T83" s="22">
        <v>3167.201</v>
      </c>
      <c r="U83" s="74">
        <f t="shared" si="29"/>
        <v>2127.201</v>
      </c>
      <c r="V83" s="70">
        <f t="shared" si="30"/>
        <v>2127</v>
      </c>
      <c r="W83" s="70"/>
      <c r="X83" s="70">
        <f t="shared" si="31"/>
        <v>1143.2144355853966</v>
      </c>
      <c r="Y83" s="70">
        <f t="shared" si="32"/>
        <v>103.21443558539659</v>
      </c>
      <c r="Z83" s="70">
        <f t="shared" si="33"/>
        <v>103</v>
      </c>
      <c r="AA83" s="24">
        <f t="shared" si="34"/>
        <v>2127</v>
      </c>
      <c r="AB83" s="67">
        <f t="shared" si="35"/>
        <v>3167</v>
      </c>
    </row>
    <row r="84" spans="1:28" ht="15" customHeight="1" x14ac:dyDescent="0.25">
      <c r="A84" s="71">
        <v>1654</v>
      </c>
      <c r="B84" s="71">
        <v>1252</v>
      </c>
      <c r="C84" s="68">
        <v>0</v>
      </c>
      <c r="D84" s="68">
        <v>274.02</v>
      </c>
      <c r="E84" s="68">
        <v>212.34</v>
      </c>
      <c r="F84" s="68">
        <v>0</v>
      </c>
      <c r="G84" s="68">
        <f t="shared" si="26"/>
        <v>141.36842105263159</v>
      </c>
      <c r="H84" s="68">
        <v>0</v>
      </c>
      <c r="I84" s="68">
        <f t="shared" si="27"/>
        <v>162.52631578947367</v>
      </c>
      <c r="J84" s="72">
        <f t="shared" si="36"/>
        <v>0</v>
      </c>
      <c r="K84" s="72">
        <f t="shared" si="37"/>
        <v>1</v>
      </c>
      <c r="L84" s="72">
        <f t="shared" si="38"/>
        <v>0</v>
      </c>
      <c r="M84" s="72">
        <f t="shared" ca="1" si="28"/>
        <v>1</v>
      </c>
      <c r="N84" s="26"/>
      <c r="O84" s="26"/>
      <c r="P84" s="25"/>
      <c r="Q84" s="25"/>
      <c r="T84" s="22">
        <v>3127.8820000000001</v>
      </c>
      <c r="U84" s="74">
        <f t="shared" si="29"/>
        <v>1875.8820000000001</v>
      </c>
      <c r="V84" s="70">
        <f t="shared" si="30"/>
        <v>1876</v>
      </c>
      <c r="W84" s="70"/>
      <c r="X84" s="70">
        <f t="shared" si="31"/>
        <v>1376.2543013008813</v>
      </c>
      <c r="Y84" s="70">
        <f t="shared" si="32"/>
        <v>124.25430130088125</v>
      </c>
      <c r="Z84" s="70">
        <f t="shared" si="33"/>
        <v>124</v>
      </c>
      <c r="AA84" s="24">
        <f t="shared" si="34"/>
        <v>1876</v>
      </c>
      <c r="AB84" s="67">
        <f t="shared" si="35"/>
        <v>3128</v>
      </c>
    </row>
    <row r="85" spans="1:28" ht="15" customHeight="1" x14ac:dyDescent="0.25">
      <c r="A85" s="71">
        <v>838</v>
      </c>
      <c r="B85" s="71">
        <v>1040</v>
      </c>
      <c r="C85" s="68">
        <v>0</v>
      </c>
      <c r="D85" s="68">
        <v>274</v>
      </c>
      <c r="E85" s="68">
        <v>212.22</v>
      </c>
      <c r="F85" s="68">
        <v>0</v>
      </c>
      <c r="G85" s="68">
        <f t="shared" si="26"/>
        <v>175.1</v>
      </c>
      <c r="H85" s="68">
        <v>0</v>
      </c>
      <c r="I85" s="68">
        <f t="shared" si="27"/>
        <v>165</v>
      </c>
      <c r="J85" s="72">
        <f t="shared" si="36"/>
        <v>0</v>
      </c>
      <c r="K85" s="72">
        <f t="shared" si="37"/>
        <v>-1</v>
      </c>
      <c r="L85" s="72">
        <f t="shared" si="38"/>
        <v>0</v>
      </c>
      <c r="M85" s="72">
        <f t="shared" ca="1" si="28"/>
        <v>1</v>
      </c>
      <c r="N85" s="26"/>
      <c r="O85" s="26"/>
      <c r="P85" s="25"/>
      <c r="Q85" s="25"/>
      <c r="T85" s="22">
        <v>3140.4960000000001</v>
      </c>
      <c r="U85" s="74">
        <f t="shared" si="29"/>
        <v>2100.4960000000001</v>
      </c>
      <c r="V85" s="70">
        <f t="shared" si="30"/>
        <v>2100</v>
      </c>
      <c r="W85" s="70"/>
      <c r="X85" s="70">
        <f t="shared" si="31"/>
        <v>1143.2144355853966</v>
      </c>
      <c r="Y85" s="70">
        <f t="shared" si="32"/>
        <v>103.21443558539659</v>
      </c>
      <c r="Z85" s="70">
        <f t="shared" si="33"/>
        <v>103</v>
      </c>
      <c r="AA85" s="24">
        <f t="shared" si="34"/>
        <v>2100</v>
      </c>
      <c r="AB85" s="67">
        <f t="shared" si="35"/>
        <v>3140</v>
      </c>
    </row>
    <row r="86" spans="1:28" ht="15" customHeight="1" x14ac:dyDescent="0.25">
      <c r="A86" s="71">
        <v>1378</v>
      </c>
      <c r="B86" s="71">
        <v>1176</v>
      </c>
      <c r="C86" s="68">
        <v>0</v>
      </c>
      <c r="D86" s="68">
        <v>274.02</v>
      </c>
      <c r="E86" s="68">
        <v>212.31</v>
      </c>
      <c r="F86" s="68">
        <v>0</v>
      </c>
      <c r="G86" s="68">
        <f t="shared" si="26"/>
        <v>141.04761904761904</v>
      </c>
      <c r="H86" s="68">
        <v>0</v>
      </c>
      <c r="I86" s="68">
        <f t="shared" si="27"/>
        <v>150.66666666666666</v>
      </c>
      <c r="J86" s="72">
        <f t="shared" si="36"/>
        <v>0</v>
      </c>
      <c r="K86" s="72">
        <f t="shared" si="37"/>
        <v>1</v>
      </c>
      <c r="L86" s="72">
        <f t="shared" si="38"/>
        <v>0</v>
      </c>
      <c r="M86" s="72">
        <f t="shared" ca="1" si="28"/>
        <v>1</v>
      </c>
      <c r="N86" s="26"/>
      <c r="O86" s="26"/>
      <c r="P86" s="25"/>
      <c r="Q86" s="25"/>
      <c r="T86" s="22">
        <v>3123.5059999999999</v>
      </c>
      <c r="U86" s="74">
        <f t="shared" si="29"/>
        <v>1947.5059999999999</v>
      </c>
      <c r="V86" s="70">
        <f t="shared" si="30"/>
        <v>1948</v>
      </c>
      <c r="W86" s="70"/>
      <c r="X86" s="70">
        <f t="shared" si="31"/>
        <v>1292.7117079311793</v>
      </c>
      <c r="Y86" s="70">
        <f t="shared" si="32"/>
        <v>116.71170793117926</v>
      </c>
      <c r="Z86" s="70">
        <f t="shared" si="33"/>
        <v>117</v>
      </c>
      <c r="AA86" s="24">
        <f t="shared" si="34"/>
        <v>1948</v>
      </c>
      <c r="AB86" s="67">
        <f t="shared" si="35"/>
        <v>3124</v>
      </c>
    </row>
    <row r="87" spans="1:28" ht="15" customHeight="1" x14ac:dyDescent="0.25">
      <c r="A87" s="71">
        <v>1040</v>
      </c>
      <c r="B87" s="71">
        <v>1040</v>
      </c>
      <c r="C87" s="68">
        <v>0</v>
      </c>
      <c r="D87" s="68">
        <v>274.02</v>
      </c>
      <c r="E87" s="68">
        <v>212.22</v>
      </c>
      <c r="F87" s="68">
        <v>0</v>
      </c>
      <c r="G87" s="68">
        <f t="shared" si="26"/>
        <v>150</v>
      </c>
      <c r="H87" s="68">
        <v>0</v>
      </c>
      <c r="I87" s="68">
        <f t="shared" si="27"/>
        <v>150</v>
      </c>
      <c r="J87" s="72">
        <f t="shared" si="36"/>
        <v>0</v>
      </c>
      <c r="K87" s="72">
        <f t="shared" si="37"/>
        <v>-1</v>
      </c>
      <c r="L87" s="72">
        <f t="shared" si="38"/>
        <v>0</v>
      </c>
      <c r="M87" s="72">
        <f t="shared" ca="1" si="28"/>
        <v>1</v>
      </c>
      <c r="N87" s="26"/>
      <c r="O87" s="26"/>
      <c r="P87" s="25"/>
      <c r="Q87" s="25"/>
      <c r="T87" s="22">
        <v>3080.6410000000001</v>
      </c>
      <c r="U87" s="74">
        <f t="shared" si="29"/>
        <v>2040.6410000000001</v>
      </c>
      <c r="V87" s="70">
        <f t="shared" si="30"/>
        <v>2041</v>
      </c>
      <c r="W87" s="70"/>
      <c r="X87" s="70">
        <f t="shared" si="31"/>
        <v>1143.2144355853966</v>
      </c>
      <c r="Y87" s="70">
        <f t="shared" si="32"/>
        <v>103.21443558539659</v>
      </c>
      <c r="Z87" s="70">
        <f t="shared" si="33"/>
        <v>103</v>
      </c>
      <c r="AA87" s="24">
        <f t="shared" si="34"/>
        <v>2041</v>
      </c>
      <c r="AB87" s="67">
        <f t="shared" si="35"/>
        <v>3081</v>
      </c>
    </row>
    <row r="88" spans="1:28" ht="15" customHeight="1" x14ac:dyDescent="0.25">
      <c r="A88" s="71">
        <v>1037</v>
      </c>
      <c r="B88" s="71">
        <v>1040</v>
      </c>
      <c r="C88" s="68">
        <v>0</v>
      </c>
      <c r="D88" s="68">
        <v>274.02</v>
      </c>
      <c r="E88" s="68">
        <v>212.22</v>
      </c>
      <c r="F88" s="68">
        <v>0</v>
      </c>
      <c r="G88" s="68">
        <f t="shared" si="26"/>
        <v>143.60869565217391</v>
      </c>
      <c r="H88" s="68">
        <v>0</v>
      </c>
      <c r="I88" s="68">
        <f t="shared" si="27"/>
        <v>143.47826086956522</v>
      </c>
      <c r="J88" s="72">
        <f t="shared" si="36"/>
        <v>1</v>
      </c>
      <c r="K88" s="72">
        <f t="shared" si="37"/>
        <v>1</v>
      </c>
      <c r="L88" s="72">
        <f t="shared" si="38"/>
        <v>0</v>
      </c>
      <c r="M88" s="72">
        <f t="shared" ca="1" si="28"/>
        <v>0</v>
      </c>
      <c r="N88" s="26"/>
      <c r="O88" s="26"/>
      <c r="P88" s="25"/>
      <c r="Q88" s="25"/>
      <c r="T88" s="22">
        <v>2842.2190000000001</v>
      </c>
      <c r="U88" s="74">
        <f t="shared" si="29"/>
        <v>1802.2190000000001</v>
      </c>
      <c r="V88" s="70">
        <f t="shared" si="30"/>
        <v>1802</v>
      </c>
      <c r="W88" s="70"/>
      <c r="X88" s="70">
        <f t="shared" si="31"/>
        <v>1143.2144355853966</v>
      </c>
      <c r="Y88" s="70">
        <f t="shared" si="32"/>
        <v>103.21443558539659</v>
      </c>
      <c r="Z88" s="70">
        <f t="shared" si="33"/>
        <v>103</v>
      </c>
      <c r="AA88" s="24">
        <f t="shared" si="34"/>
        <v>1802</v>
      </c>
      <c r="AB88" s="67">
        <f t="shared" si="35"/>
        <v>2842</v>
      </c>
    </row>
    <row r="89" spans="1:28" ht="15" customHeight="1" x14ac:dyDescent="0.25">
      <c r="A89" s="71">
        <v>1062</v>
      </c>
      <c r="B89" s="71">
        <v>1059</v>
      </c>
      <c r="C89" s="68">
        <v>0.1</v>
      </c>
      <c r="D89" s="68">
        <v>274.02</v>
      </c>
      <c r="E89" s="68">
        <v>212.24</v>
      </c>
      <c r="F89" s="68">
        <v>0</v>
      </c>
      <c r="G89" s="68">
        <f t="shared" si="26"/>
        <v>136.58333333333334</v>
      </c>
      <c r="H89" s="68">
        <v>0</v>
      </c>
      <c r="I89" s="68">
        <f t="shared" si="27"/>
        <v>136.70833333333334</v>
      </c>
      <c r="J89" s="72">
        <f t="shared" si="36"/>
        <v>1</v>
      </c>
      <c r="K89" s="72">
        <f t="shared" si="37"/>
        <v>1</v>
      </c>
      <c r="L89" s="72">
        <f t="shared" si="38"/>
        <v>0</v>
      </c>
      <c r="M89" s="72">
        <f t="shared" ca="1" si="28"/>
        <v>1</v>
      </c>
      <c r="N89" s="26"/>
      <c r="O89" s="26"/>
      <c r="P89" s="25"/>
      <c r="Q89" s="25"/>
      <c r="T89" s="22">
        <v>2510.5949999999998</v>
      </c>
      <c r="U89" s="74">
        <f t="shared" si="29"/>
        <v>1451.5949999999998</v>
      </c>
      <c r="V89" s="70">
        <f t="shared" si="30"/>
        <v>1452</v>
      </c>
      <c r="W89" s="70"/>
      <c r="X89" s="70">
        <f t="shared" si="31"/>
        <v>1164.100083927822</v>
      </c>
      <c r="Y89" s="70">
        <f t="shared" si="32"/>
        <v>105.10008392782197</v>
      </c>
      <c r="Z89" s="70">
        <f t="shared" si="33"/>
        <v>105</v>
      </c>
      <c r="AA89" s="24">
        <f t="shared" si="34"/>
        <v>1452</v>
      </c>
      <c r="AB89" s="67">
        <f t="shared" si="35"/>
        <v>2511</v>
      </c>
    </row>
    <row r="90" spans="1:28" ht="15" customHeight="1" x14ac:dyDescent="0.25">
      <c r="A90" s="71">
        <v>890</v>
      </c>
      <c r="B90" s="71">
        <v>1040</v>
      </c>
      <c r="C90" s="68">
        <v>0</v>
      </c>
      <c r="D90" s="68">
        <v>274</v>
      </c>
      <c r="E90" s="68">
        <v>212.22</v>
      </c>
      <c r="F90" s="68">
        <v>0</v>
      </c>
      <c r="G90" s="68">
        <f t="shared" si="26"/>
        <v>138</v>
      </c>
      <c r="H90" s="68">
        <v>0</v>
      </c>
      <c r="I90" s="68">
        <f t="shared" si="27"/>
        <v>132</v>
      </c>
      <c r="J90" s="72">
        <f t="shared" si="36"/>
        <v>1</v>
      </c>
      <c r="K90" s="72">
        <f t="shared" si="37"/>
        <v>1</v>
      </c>
      <c r="L90" s="72">
        <f t="shared" si="38"/>
        <v>0</v>
      </c>
      <c r="M90" s="72">
        <f t="shared" ca="1" si="28"/>
        <v>1</v>
      </c>
      <c r="N90" s="26"/>
      <c r="O90" s="26"/>
      <c r="P90" s="25"/>
      <c r="Q90" s="25"/>
      <c r="T90" s="22">
        <v>2500.0279999999998</v>
      </c>
      <c r="U90" s="74">
        <f t="shared" si="29"/>
        <v>1460.0279999999998</v>
      </c>
      <c r="V90" s="70">
        <f t="shared" si="30"/>
        <v>1460</v>
      </c>
      <c r="W90" s="70"/>
      <c r="X90" s="70">
        <f t="shared" si="31"/>
        <v>1143.2144355853966</v>
      </c>
      <c r="Y90" s="70">
        <f t="shared" si="32"/>
        <v>103.21443558539659</v>
      </c>
      <c r="Z90" s="70">
        <f t="shared" si="33"/>
        <v>103</v>
      </c>
      <c r="AA90" s="24">
        <f t="shared" si="34"/>
        <v>1460</v>
      </c>
      <c r="AB90" s="67">
        <f t="shared" si="35"/>
        <v>2500</v>
      </c>
    </row>
    <row r="91" spans="1:28" ht="15" customHeight="1" x14ac:dyDescent="0.25">
      <c r="A91" s="71">
        <v>878</v>
      </c>
      <c r="B91" s="71">
        <v>1040</v>
      </c>
      <c r="C91" s="68">
        <v>0</v>
      </c>
      <c r="D91" s="68">
        <v>273.99</v>
      </c>
      <c r="E91" s="68">
        <v>212.22</v>
      </c>
      <c r="F91" s="68">
        <v>0</v>
      </c>
      <c r="G91" s="68">
        <f t="shared" si="26"/>
        <v>133.15384615384616</v>
      </c>
      <c r="H91" s="68">
        <v>0</v>
      </c>
      <c r="I91" s="68">
        <f t="shared" si="27"/>
        <v>126.92307692307692</v>
      </c>
      <c r="J91" s="72">
        <f t="shared" si="36"/>
        <v>1</v>
      </c>
      <c r="K91" s="72">
        <f t="shared" si="37"/>
        <v>1</v>
      </c>
      <c r="L91" s="72">
        <f t="shared" si="38"/>
        <v>0</v>
      </c>
      <c r="M91" s="72">
        <f t="shared" ca="1" si="28"/>
        <v>0</v>
      </c>
      <c r="N91" s="26"/>
      <c r="O91" s="26"/>
      <c r="P91" s="25"/>
      <c r="Q91" s="25"/>
      <c r="T91" s="22">
        <v>2471.9780000000001</v>
      </c>
      <c r="U91" s="74">
        <f t="shared" si="29"/>
        <v>1431.9780000000001</v>
      </c>
      <c r="V91" s="70">
        <f t="shared" si="30"/>
        <v>1432</v>
      </c>
      <c r="W91" s="70"/>
      <c r="X91" s="70">
        <f t="shared" si="31"/>
        <v>1143.2144355853966</v>
      </c>
      <c r="Y91" s="70">
        <f t="shared" si="32"/>
        <v>103.21443558539659</v>
      </c>
      <c r="Z91" s="70">
        <f t="shared" si="33"/>
        <v>103</v>
      </c>
      <c r="AA91" s="24">
        <f t="shared" si="34"/>
        <v>1432</v>
      </c>
      <c r="AB91" s="67">
        <f t="shared" si="35"/>
        <v>2472</v>
      </c>
    </row>
    <row r="92" spans="1:28" ht="15" customHeight="1" x14ac:dyDescent="0.25">
      <c r="A92" s="71">
        <v>865</v>
      </c>
      <c r="B92" s="71">
        <v>1040</v>
      </c>
      <c r="C92" s="68">
        <v>0</v>
      </c>
      <c r="D92" s="68">
        <v>273.97000000000003</v>
      </c>
      <c r="E92" s="68">
        <v>212.22</v>
      </c>
      <c r="F92" s="68">
        <v>0</v>
      </c>
      <c r="G92" s="68">
        <f t="shared" si="26"/>
        <v>128.7037037037037</v>
      </c>
      <c r="H92" s="68">
        <v>0</v>
      </c>
      <c r="I92" s="68">
        <f t="shared" si="27"/>
        <v>122.22222222222223</v>
      </c>
      <c r="J92" s="72">
        <f t="shared" si="36"/>
        <v>1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6"/>
      <c r="O92" s="26"/>
      <c r="P92" s="25"/>
      <c r="Q92" s="25"/>
      <c r="T92" s="22">
        <v>2474.8290000000002</v>
      </c>
      <c r="U92" s="74">
        <f t="shared" si="29"/>
        <v>1434.8290000000002</v>
      </c>
      <c r="V92" s="70">
        <f t="shared" si="30"/>
        <v>1435</v>
      </c>
      <c r="W92" s="70"/>
      <c r="X92" s="70">
        <f t="shared" si="31"/>
        <v>1143.2144355853966</v>
      </c>
      <c r="Y92" s="70">
        <f t="shared" si="32"/>
        <v>103.21443558539659</v>
      </c>
      <c r="Z92" s="70">
        <f t="shared" si="33"/>
        <v>103</v>
      </c>
      <c r="AA92" s="24">
        <f t="shared" si="34"/>
        <v>1435</v>
      </c>
      <c r="AB92" s="67">
        <f t="shared" si="35"/>
        <v>2475</v>
      </c>
    </row>
    <row r="93" spans="1:28" ht="15" customHeight="1" x14ac:dyDescent="0.25">
      <c r="A93" s="71">
        <v>1506</v>
      </c>
      <c r="B93" s="71">
        <v>1040</v>
      </c>
      <c r="C93" s="68">
        <v>0</v>
      </c>
      <c r="D93" s="68">
        <v>274.02</v>
      </c>
      <c r="E93" s="68">
        <v>212.22</v>
      </c>
      <c r="F93" s="68">
        <v>0</v>
      </c>
      <c r="G93" s="68">
        <f t="shared" si="26"/>
        <v>101.21428571428571</v>
      </c>
      <c r="H93" s="68">
        <v>0</v>
      </c>
      <c r="I93" s="68">
        <f t="shared" si="27"/>
        <v>117.85714285714286</v>
      </c>
      <c r="J93" s="72">
        <f t="shared" si="36"/>
        <v>1</v>
      </c>
      <c r="K93" s="72">
        <f t="shared" si="37"/>
        <v>1</v>
      </c>
      <c r="L93" s="72">
        <f t="shared" si="38"/>
        <v>1</v>
      </c>
      <c r="M93" s="72">
        <f t="shared" ca="1" si="28"/>
        <v>1</v>
      </c>
      <c r="N93" s="26"/>
      <c r="O93" s="26"/>
      <c r="P93" s="25"/>
      <c r="Q93" s="25"/>
      <c r="T93" s="22">
        <v>1879.0340000000001</v>
      </c>
      <c r="U93" s="74">
        <f t="shared" si="29"/>
        <v>839.03400000000011</v>
      </c>
      <c r="V93" s="70">
        <f t="shared" si="30"/>
        <v>839</v>
      </c>
      <c r="W93" s="70"/>
      <c r="X93" s="70">
        <f t="shared" si="31"/>
        <v>1143.2144355853966</v>
      </c>
      <c r="Y93" s="70">
        <f t="shared" si="32"/>
        <v>103.21443558539659</v>
      </c>
      <c r="Z93" s="70">
        <f t="shared" si="33"/>
        <v>103</v>
      </c>
      <c r="AA93" s="24">
        <f t="shared" si="34"/>
        <v>839</v>
      </c>
      <c r="AB93" s="67">
        <f t="shared" si="35"/>
        <v>1879</v>
      </c>
    </row>
    <row r="94" spans="1:28" ht="15" customHeight="1" x14ac:dyDescent="0.25">
      <c r="A94" s="71">
        <v>338</v>
      </c>
      <c r="B94" s="71">
        <v>1040</v>
      </c>
      <c r="C94" s="68">
        <v>0</v>
      </c>
      <c r="D94" s="68">
        <v>273.95</v>
      </c>
      <c r="E94" s="68">
        <v>212.22</v>
      </c>
      <c r="F94" s="68">
        <v>0</v>
      </c>
      <c r="G94" s="68">
        <f t="shared" si="26"/>
        <v>138</v>
      </c>
      <c r="H94" s="68">
        <v>0</v>
      </c>
      <c r="I94" s="68">
        <f t="shared" si="27"/>
        <v>113.79310344827586</v>
      </c>
      <c r="J94" s="72">
        <f t="shared" si="36"/>
        <v>1</v>
      </c>
      <c r="K94" s="72">
        <f t="shared" si="37"/>
        <v>1</v>
      </c>
      <c r="L94" s="72">
        <f t="shared" si="38"/>
        <v>1</v>
      </c>
      <c r="M94" s="72">
        <f t="shared" ca="1" si="28"/>
        <v>1</v>
      </c>
      <c r="N94" s="26"/>
      <c r="O94" s="26"/>
      <c r="P94" s="25"/>
      <c r="Q94" s="25"/>
      <c r="T94" s="22">
        <v>1272.8</v>
      </c>
      <c r="U94" s="74">
        <f t="shared" si="29"/>
        <v>232.79999999999995</v>
      </c>
      <c r="V94" s="70">
        <f t="shared" si="30"/>
        <v>233</v>
      </c>
      <c r="W94" s="70"/>
      <c r="X94" s="70">
        <f t="shared" si="31"/>
        <v>1143.2144355853966</v>
      </c>
      <c r="Y94" s="70">
        <f t="shared" si="32"/>
        <v>103.21443558539659</v>
      </c>
      <c r="Z94" s="70">
        <f t="shared" si="33"/>
        <v>103</v>
      </c>
      <c r="AA94" s="24">
        <f t="shared" si="34"/>
        <v>233</v>
      </c>
      <c r="AB94" s="67">
        <f t="shared" si="35"/>
        <v>1273</v>
      </c>
    </row>
    <row r="95" spans="1:28" ht="15" customHeight="1" x14ac:dyDescent="0.25">
      <c r="A95" s="71">
        <v>815</v>
      </c>
      <c r="B95" s="71">
        <v>1040</v>
      </c>
      <c r="C95" s="68">
        <v>0</v>
      </c>
      <c r="D95" s="68">
        <v>273.92</v>
      </c>
      <c r="E95" s="68">
        <v>212.22</v>
      </c>
      <c r="F95" s="68">
        <v>0</v>
      </c>
      <c r="G95" s="68">
        <f t="shared" si="26"/>
        <v>117.5</v>
      </c>
      <c r="H95" s="68">
        <v>0</v>
      </c>
      <c r="I95" s="68">
        <f t="shared" si="27"/>
        <v>110</v>
      </c>
      <c r="J95" s="72">
        <f t="shared" si="36"/>
        <v>1</v>
      </c>
      <c r="K95" s="72">
        <f t="shared" si="37"/>
        <v>1</v>
      </c>
      <c r="L95" s="72">
        <f t="shared" si="38"/>
        <v>1</v>
      </c>
      <c r="M95" s="72">
        <f t="shared" ca="1" si="28"/>
        <v>1</v>
      </c>
      <c r="N95" s="26"/>
      <c r="O95" s="26"/>
      <c r="P95" s="25"/>
      <c r="Q95" s="25"/>
      <c r="T95" s="22">
        <v>1288.252</v>
      </c>
      <c r="U95" s="74">
        <f t="shared" si="29"/>
        <v>248.25199999999995</v>
      </c>
      <c r="V95" s="70">
        <f t="shared" si="30"/>
        <v>248</v>
      </c>
      <c r="W95" s="70"/>
      <c r="X95" s="70">
        <f t="shared" si="31"/>
        <v>1143.2144355853966</v>
      </c>
      <c r="Y95" s="70">
        <f t="shared" si="32"/>
        <v>103.21443558539659</v>
      </c>
      <c r="Z95" s="70">
        <f t="shared" si="33"/>
        <v>103</v>
      </c>
      <c r="AA95" s="24">
        <f t="shared" si="34"/>
        <v>248</v>
      </c>
      <c r="AB95" s="67">
        <f t="shared" si="35"/>
        <v>1288</v>
      </c>
    </row>
    <row r="96" spans="1:28" ht="15" customHeight="1" x14ac:dyDescent="0.25">
      <c r="A96" s="71">
        <v>1177</v>
      </c>
      <c r="B96" s="71">
        <v>1040</v>
      </c>
      <c r="C96" s="68">
        <v>0</v>
      </c>
      <c r="D96" s="68">
        <v>273.94</v>
      </c>
      <c r="E96" s="68">
        <v>212.22</v>
      </c>
      <c r="F96" s="68">
        <v>0</v>
      </c>
      <c r="G96" s="68">
        <f t="shared" si="26"/>
        <v>102.03225806451613</v>
      </c>
      <c r="H96" s="68">
        <v>0</v>
      </c>
      <c r="I96" s="68">
        <f t="shared" si="27"/>
        <v>106.45161290322581</v>
      </c>
      <c r="J96" s="72">
        <f t="shared" si="36"/>
        <v>1</v>
      </c>
      <c r="K96" s="72">
        <f t="shared" si="37"/>
        <v>1</v>
      </c>
      <c r="L96" s="72">
        <f t="shared" si="38"/>
        <v>1</v>
      </c>
      <c r="M96" s="72">
        <f t="shared" ca="1" si="28"/>
        <v>1</v>
      </c>
      <c r="N96" s="26"/>
      <c r="O96" s="26"/>
      <c r="P96" s="25"/>
      <c r="Q96" s="25"/>
      <c r="T96" s="22">
        <v>981.07100000000003</v>
      </c>
      <c r="U96" s="74">
        <f t="shared" si="29"/>
        <v>-58.928999999999974</v>
      </c>
      <c r="V96" s="70">
        <f t="shared" si="30"/>
        <v>-59</v>
      </c>
      <c r="W96" s="70"/>
      <c r="X96" s="70">
        <f t="shared" si="31"/>
        <v>1143.2144355853966</v>
      </c>
      <c r="Y96" s="70">
        <f t="shared" si="32"/>
        <v>103.21443558539659</v>
      </c>
      <c r="Z96" s="70">
        <f t="shared" si="33"/>
        <v>103</v>
      </c>
      <c r="AA96" s="24">
        <f t="shared" si="34"/>
        <v>103</v>
      </c>
      <c r="AB96" s="67">
        <f t="shared" si="35"/>
        <v>1143</v>
      </c>
    </row>
    <row r="97" spans="1:28" ht="15" customHeight="1" x14ac:dyDescent="0.25">
      <c r="A97" s="71">
        <v>660</v>
      </c>
      <c r="B97" s="71">
        <v>1040</v>
      </c>
      <c r="C97" s="68">
        <v>0.1</v>
      </c>
      <c r="D97" s="68">
        <v>273.89999999999998</v>
      </c>
      <c r="E97" s="68">
        <v>212.22</v>
      </c>
      <c r="F97" s="68">
        <v>0</v>
      </c>
      <c r="G97" s="68">
        <f t="shared" si="26"/>
        <v>115</v>
      </c>
      <c r="H97" s="68">
        <v>0</v>
      </c>
      <c r="I97" s="68">
        <f t="shared" si="27"/>
        <v>103.125</v>
      </c>
      <c r="J97" s="72">
        <f t="shared" si="36"/>
        <v>1</v>
      </c>
      <c r="K97" s="72">
        <f t="shared" si="37"/>
        <v>1</v>
      </c>
      <c r="L97" s="72">
        <f t="shared" si="38"/>
        <v>1</v>
      </c>
      <c r="M97" s="72">
        <f t="shared" ca="1" si="28"/>
        <v>1</v>
      </c>
      <c r="N97" s="26"/>
      <c r="O97" s="26"/>
      <c r="P97" s="25"/>
      <c r="Q97" s="25"/>
      <c r="T97" s="22">
        <v>754.71400000000006</v>
      </c>
      <c r="U97" s="74">
        <f t="shared" si="29"/>
        <v>-285.28599999999994</v>
      </c>
      <c r="V97" s="70">
        <f t="shared" si="30"/>
        <v>-285</v>
      </c>
      <c r="W97" s="70"/>
      <c r="X97" s="70">
        <f t="shared" si="31"/>
        <v>1143.2144355853966</v>
      </c>
      <c r="Y97" s="70">
        <f t="shared" si="32"/>
        <v>103.21443558539659</v>
      </c>
      <c r="Z97" s="70">
        <f t="shared" si="33"/>
        <v>103</v>
      </c>
      <c r="AA97" s="24">
        <f t="shared" si="34"/>
        <v>103</v>
      </c>
      <c r="AB97" s="67">
        <f t="shared" si="35"/>
        <v>1143</v>
      </c>
    </row>
    <row r="98" spans="1:28" ht="15" customHeight="1" x14ac:dyDescent="0.25">
      <c r="A98" s="71">
        <v>662</v>
      </c>
      <c r="B98" s="71">
        <v>1040</v>
      </c>
      <c r="C98" s="68">
        <v>0</v>
      </c>
      <c r="D98" s="68">
        <v>273.86</v>
      </c>
      <c r="E98" s="68">
        <v>212.22</v>
      </c>
      <c r="F98" s="68">
        <v>0</v>
      </c>
      <c r="G98" s="68">
        <f t="shared" si="26"/>
        <v>111.45454545454545</v>
      </c>
      <c r="H98" s="68">
        <v>0</v>
      </c>
      <c r="I98" s="68">
        <f t="shared" si="27"/>
        <v>100</v>
      </c>
      <c r="J98" s="72">
        <f t="shared" si="36"/>
        <v>1</v>
      </c>
      <c r="K98" s="72">
        <f t="shared" si="37"/>
        <v>1</v>
      </c>
      <c r="L98" s="72">
        <f t="shared" si="38"/>
        <v>1</v>
      </c>
      <c r="M98" s="72">
        <f t="shared" ref="M98:M113" ca="1" si="39">IF(RAND()&lt;0.5,0,1)</f>
        <v>0</v>
      </c>
      <c r="N98" s="26"/>
      <c r="O98" s="26"/>
      <c r="P98" s="25"/>
      <c r="Q98" s="25"/>
      <c r="T98" s="22">
        <v>525.82100000000003</v>
      </c>
      <c r="U98" s="74">
        <f t="shared" ref="U98:U113" si="40">T98-B98</f>
        <v>-514.17899999999997</v>
      </c>
      <c r="V98" s="70">
        <f t="shared" ref="V98:V113" si="41">ROUND(U98,0)</f>
        <v>-514</v>
      </c>
      <c r="W98" s="70"/>
      <c r="X98" s="70">
        <f t="shared" ref="X98:X113" si="42">B98/$W$2*$W$3</f>
        <v>1143.2144355853966</v>
      </c>
      <c r="Y98" s="70">
        <f t="shared" ref="Y98:Y113" si="43">X98-B98</f>
        <v>103.21443558539659</v>
      </c>
      <c r="Z98" s="70">
        <f t="shared" ref="Z98:Z113" si="44">ROUND(Y98,0)</f>
        <v>103</v>
      </c>
      <c r="AA98" s="24">
        <f t="shared" ref="AA98:AA113" si="45">IF(V98&gt;=0,V98,Z98)</f>
        <v>103</v>
      </c>
      <c r="AB98" s="67">
        <f t="shared" ref="AB98:AB113" si="46">B98+AA98</f>
        <v>1143</v>
      </c>
    </row>
    <row r="99" spans="1:28" ht="15" customHeight="1" x14ac:dyDescent="0.25">
      <c r="A99" s="71">
        <v>742</v>
      </c>
      <c r="B99" s="71">
        <v>1040</v>
      </c>
      <c r="C99" s="68">
        <v>0</v>
      </c>
      <c r="D99" s="68">
        <v>273.83</v>
      </c>
      <c r="E99" s="68">
        <v>212.22</v>
      </c>
      <c r="F99" s="68">
        <v>0</v>
      </c>
      <c r="G99" s="68">
        <f t="shared" si="26"/>
        <v>105.82352941176471</v>
      </c>
      <c r="H99" s="68">
        <v>0</v>
      </c>
      <c r="I99" s="68">
        <f t="shared" si="27"/>
        <v>97.058823529411768</v>
      </c>
      <c r="J99" s="72">
        <f t="shared" ref="J99:J113" si="47">IF(ABS(B99-B98)&lt;=50,1,0)</f>
        <v>1</v>
      </c>
      <c r="K99" s="72">
        <f t="shared" ref="K99:K113" si="48">IF(ABS((B99-B98))&lt;=50,1,IF((B99-B98)*(1)&gt;=0,1,-1))</f>
        <v>1</v>
      </c>
      <c r="L99" s="72">
        <f t="shared" si="38"/>
        <v>1</v>
      </c>
      <c r="M99" s="72">
        <f t="shared" ca="1" si="39"/>
        <v>1</v>
      </c>
      <c r="N99" s="26"/>
      <c r="O99" s="26"/>
      <c r="P99" s="25"/>
      <c r="Q99" s="25"/>
      <c r="T99" s="22">
        <v>533.81899999999996</v>
      </c>
      <c r="U99" s="74">
        <f t="shared" si="40"/>
        <v>-506.18100000000004</v>
      </c>
      <c r="V99" s="70">
        <f t="shared" si="41"/>
        <v>-506</v>
      </c>
      <c r="W99" s="70"/>
      <c r="X99" s="70">
        <f t="shared" si="42"/>
        <v>1143.2144355853966</v>
      </c>
      <c r="Y99" s="70">
        <f t="shared" si="43"/>
        <v>103.21443558539659</v>
      </c>
      <c r="Z99" s="70">
        <f t="shared" si="44"/>
        <v>103</v>
      </c>
      <c r="AA99" s="24">
        <f t="shared" si="45"/>
        <v>103</v>
      </c>
      <c r="AB99" s="67">
        <f t="shared" si="46"/>
        <v>1143</v>
      </c>
    </row>
    <row r="100" spans="1:28" ht="15" customHeight="1" x14ac:dyDescent="0.25">
      <c r="A100" s="71">
        <v>662</v>
      </c>
      <c r="B100" s="71">
        <v>1040</v>
      </c>
      <c r="C100" s="68">
        <v>0</v>
      </c>
      <c r="D100" s="68">
        <v>273.79000000000002</v>
      </c>
      <c r="E100" s="68">
        <v>212.22</v>
      </c>
      <c r="F100" s="68">
        <v>0</v>
      </c>
      <c r="G100" s="68">
        <f t="shared" si="26"/>
        <v>105.08571428571429</v>
      </c>
      <c r="H100" s="68">
        <v>0</v>
      </c>
      <c r="I100" s="68">
        <f t="shared" si="27"/>
        <v>94.285714285714292</v>
      </c>
      <c r="J100" s="72">
        <f t="shared" si="47"/>
        <v>1</v>
      </c>
      <c r="K100" s="72">
        <f t="shared" si="48"/>
        <v>1</v>
      </c>
      <c r="L100" s="72">
        <f t="shared" si="38"/>
        <v>1</v>
      </c>
      <c r="M100" s="72">
        <f t="shared" ca="1" si="39"/>
        <v>0</v>
      </c>
      <c r="N100" s="26"/>
      <c r="O100" s="26"/>
      <c r="P100" s="25"/>
      <c r="Q100" s="25"/>
      <c r="T100" s="22">
        <v>541.53099999999995</v>
      </c>
      <c r="U100" s="74">
        <f t="shared" si="40"/>
        <v>-498.46900000000005</v>
      </c>
      <c r="V100" s="70">
        <f t="shared" si="41"/>
        <v>-498</v>
      </c>
      <c r="W100" s="70"/>
      <c r="X100" s="70">
        <f t="shared" si="42"/>
        <v>1143.2144355853966</v>
      </c>
      <c r="Y100" s="70">
        <f t="shared" si="43"/>
        <v>103.21443558539659</v>
      </c>
      <c r="Z100" s="70">
        <f t="shared" si="44"/>
        <v>103</v>
      </c>
      <c r="AA100" s="24">
        <f t="shared" si="45"/>
        <v>103</v>
      </c>
      <c r="AB100" s="67">
        <f t="shared" si="46"/>
        <v>1143</v>
      </c>
    </row>
    <row r="101" spans="1:28" ht="15" customHeight="1" x14ac:dyDescent="0.25">
      <c r="A101" s="71">
        <v>742</v>
      </c>
      <c r="B101" s="71">
        <v>1040</v>
      </c>
      <c r="C101" s="68">
        <v>0.2</v>
      </c>
      <c r="D101" s="68">
        <v>273.76</v>
      </c>
      <c r="E101" s="68">
        <v>212.22</v>
      </c>
      <c r="F101" s="68">
        <v>0</v>
      </c>
      <c r="G101" s="68">
        <f t="shared" si="26"/>
        <v>99.944444444444443</v>
      </c>
      <c r="H101" s="68">
        <v>0</v>
      </c>
      <c r="I101" s="68">
        <f t="shared" si="27"/>
        <v>91.666666666666671</v>
      </c>
      <c r="J101" s="72">
        <f t="shared" si="47"/>
        <v>1</v>
      </c>
      <c r="K101" s="72">
        <f t="shared" si="48"/>
        <v>1</v>
      </c>
      <c r="L101" s="72">
        <f t="shared" si="38"/>
        <v>1</v>
      </c>
      <c r="M101" s="72">
        <f t="shared" ca="1" si="39"/>
        <v>1</v>
      </c>
      <c r="N101" s="26"/>
      <c r="O101" s="26"/>
      <c r="P101" s="25"/>
      <c r="Q101" s="25"/>
      <c r="T101" s="22">
        <v>529.84</v>
      </c>
      <c r="U101" s="74">
        <f t="shared" si="40"/>
        <v>-510.15999999999997</v>
      </c>
      <c r="V101" s="70">
        <f t="shared" si="41"/>
        <v>-510</v>
      </c>
      <c r="W101" s="70"/>
      <c r="X101" s="70">
        <f t="shared" si="42"/>
        <v>1143.2144355853966</v>
      </c>
      <c r="Y101" s="70">
        <f t="shared" si="43"/>
        <v>103.21443558539659</v>
      </c>
      <c r="Z101" s="70">
        <f t="shared" si="44"/>
        <v>103</v>
      </c>
      <c r="AA101" s="24">
        <f t="shared" si="45"/>
        <v>103</v>
      </c>
      <c r="AB101" s="67">
        <f t="shared" si="46"/>
        <v>1143</v>
      </c>
    </row>
    <row r="102" spans="1:28" ht="15" customHeight="1" x14ac:dyDescent="0.25">
      <c r="A102" s="71">
        <v>662</v>
      </c>
      <c r="B102" s="71">
        <v>1040</v>
      </c>
      <c r="C102" s="68">
        <v>0</v>
      </c>
      <c r="D102" s="68">
        <v>273.72000000000003</v>
      </c>
      <c r="E102" s="68">
        <v>212.22</v>
      </c>
      <c r="F102" s="68">
        <v>0</v>
      </c>
      <c r="G102" s="68">
        <f t="shared" si="26"/>
        <v>99.405405405405403</v>
      </c>
      <c r="H102" s="68">
        <v>0</v>
      </c>
      <c r="I102" s="68">
        <f t="shared" si="27"/>
        <v>89.189189189189193</v>
      </c>
      <c r="J102" s="72">
        <f t="shared" si="47"/>
        <v>1</v>
      </c>
      <c r="K102" s="72">
        <f t="shared" si="48"/>
        <v>1</v>
      </c>
      <c r="L102" s="72">
        <f t="shared" si="38"/>
        <v>1</v>
      </c>
      <c r="M102" s="72">
        <f t="shared" ca="1" si="39"/>
        <v>0</v>
      </c>
      <c r="N102" s="26"/>
      <c r="O102" s="26"/>
      <c r="P102" s="25"/>
      <c r="Q102" s="25"/>
      <c r="T102" s="22">
        <v>528.89700000000005</v>
      </c>
      <c r="U102" s="74">
        <f t="shared" si="40"/>
        <v>-511.10299999999995</v>
      </c>
      <c r="V102" s="70">
        <f t="shared" si="41"/>
        <v>-511</v>
      </c>
      <c r="W102" s="70"/>
      <c r="X102" s="70">
        <f t="shared" si="42"/>
        <v>1143.2144355853966</v>
      </c>
      <c r="Y102" s="70">
        <f t="shared" si="43"/>
        <v>103.21443558539659</v>
      </c>
      <c r="Z102" s="70">
        <f t="shared" si="44"/>
        <v>103</v>
      </c>
      <c r="AA102" s="24">
        <f t="shared" si="45"/>
        <v>103</v>
      </c>
      <c r="AB102" s="67">
        <f t="shared" si="46"/>
        <v>1143</v>
      </c>
    </row>
    <row r="103" spans="1:28" ht="15" customHeight="1" x14ac:dyDescent="0.25">
      <c r="A103" s="71">
        <v>663</v>
      </c>
      <c r="B103" s="71">
        <v>1040</v>
      </c>
      <c r="C103" s="68">
        <v>0.1</v>
      </c>
      <c r="D103" s="68">
        <v>273.68</v>
      </c>
      <c r="E103" s="68">
        <v>212.22</v>
      </c>
      <c r="F103" s="68">
        <v>0</v>
      </c>
      <c r="G103" s="68">
        <f t="shared" si="26"/>
        <v>96.763157894736835</v>
      </c>
      <c r="H103" s="68">
        <v>0</v>
      </c>
      <c r="I103" s="68">
        <f t="shared" si="27"/>
        <v>86.84210526315789</v>
      </c>
      <c r="J103" s="72">
        <f t="shared" si="47"/>
        <v>1</v>
      </c>
      <c r="K103" s="72">
        <f t="shared" si="48"/>
        <v>1</v>
      </c>
      <c r="L103" s="72">
        <f t="shared" ref="L103:L113" si="49">IF(OR(COUNTIF(K99:K103,1)=5,COUNTIF(K99:K103,-1)=5),1,0)</f>
        <v>1</v>
      </c>
      <c r="M103" s="72">
        <f t="shared" ca="1" si="39"/>
        <v>1</v>
      </c>
      <c r="N103" s="26"/>
      <c r="O103" s="26"/>
      <c r="P103" s="25"/>
      <c r="Q103" s="25"/>
      <c r="T103" s="22">
        <v>540.91200000000003</v>
      </c>
      <c r="U103" s="74">
        <f t="shared" si="40"/>
        <v>-499.08799999999997</v>
      </c>
      <c r="V103" s="70">
        <f t="shared" si="41"/>
        <v>-499</v>
      </c>
      <c r="W103" s="70"/>
      <c r="X103" s="70">
        <f t="shared" si="42"/>
        <v>1143.2144355853966</v>
      </c>
      <c r="Y103" s="70">
        <f t="shared" si="43"/>
        <v>103.21443558539659</v>
      </c>
      <c r="Z103" s="70">
        <f t="shared" si="44"/>
        <v>103</v>
      </c>
      <c r="AA103" s="24">
        <f t="shared" si="45"/>
        <v>103</v>
      </c>
      <c r="AB103" s="67">
        <f t="shared" si="46"/>
        <v>1143</v>
      </c>
    </row>
    <row r="104" spans="1:28" ht="15" customHeight="1" x14ac:dyDescent="0.25">
      <c r="A104" s="71">
        <v>503</v>
      </c>
      <c r="B104" s="71">
        <v>1040</v>
      </c>
      <c r="C104" s="68">
        <v>0.8</v>
      </c>
      <c r="D104" s="68">
        <v>273.63</v>
      </c>
      <c r="E104" s="68">
        <v>212.22</v>
      </c>
      <c r="F104" s="68">
        <v>0</v>
      </c>
      <c r="G104" s="68">
        <f t="shared" si="26"/>
        <v>98.384615384615387</v>
      </c>
      <c r="H104" s="68">
        <v>0</v>
      </c>
      <c r="I104" s="68">
        <f t="shared" si="27"/>
        <v>84.615384615384613</v>
      </c>
      <c r="J104" s="72">
        <f t="shared" si="47"/>
        <v>1</v>
      </c>
      <c r="K104" s="72">
        <f t="shared" si="48"/>
        <v>1</v>
      </c>
      <c r="L104" s="72">
        <f t="shared" si="49"/>
        <v>1</v>
      </c>
      <c r="M104" s="72">
        <f t="shared" ca="1" si="39"/>
        <v>0</v>
      </c>
      <c r="N104" s="26"/>
      <c r="O104" s="26"/>
      <c r="P104" s="25"/>
      <c r="Q104" s="25"/>
      <c r="T104" s="22">
        <v>539.54999999999995</v>
      </c>
      <c r="U104" s="74">
        <f t="shared" si="40"/>
        <v>-500.45000000000005</v>
      </c>
      <c r="V104" s="70">
        <f t="shared" si="41"/>
        <v>-500</v>
      </c>
      <c r="W104" s="70"/>
      <c r="X104" s="70">
        <f t="shared" si="42"/>
        <v>1143.2144355853966</v>
      </c>
      <c r="Y104" s="70">
        <f t="shared" si="43"/>
        <v>103.21443558539659</v>
      </c>
      <c r="Z104" s="70">
        <f t="shared" si="44"/>
        <v>103</v>
      </c>
      <c r="AA104" s="24">
        <f t="shared" si="45"/>
        <v>103</v>
      </c>
      <c r="AB104" s="67">
        <f t="shared" si="46"/>
        <v>1143</v>
      </c>
    </row>
    <row r="105" spans="1:28" ht="15" customHeight="1" x14ac:dyDescent="0.25">
      <c r="A105" s="71">
        <v>742</v>
      </c>
      <c r="B105" s="71">
        <v>1040</v>
      </c>
      <c r="C105" s="68">
        <v>1.6</v>
      </c>
      <c r="D105" s="68">
        <v>273.58999999999997</v>
      </c>
      <c r="E105" s="68">
        <v>212.22</v>
      </c>
      <c r="F105" s="68">
        <v>0</v>
      </c>
      <c r="G105" s="68">
        <f t="shared" si="26"/>
        <v>89.95</v>
      </c>
      <c r="H105" s="68">
        <v>0</v>
      </c>
      <c r="I105" s="68">
        <f t="shared" si="27"/>
        <v>82.5</v>
      </c>
      <c r="J105" s="72">
        <f t="shared" si="47"/>
        <v>1</v>
      </c>
      <c r="K105" s="72">
        <f t="shared" si="48"/>
        <v>1</v>
      </c>
      <c r="L105" s="72">
        <f t="shared" si="49"/>
        <v>1</v>
      </c>
      <c r="M105" s="72">
        <f t="shared" ca="1" si="39"/>
        <v>1</v>
      </c>
      <c r="N105" s="26"/>
      <c r="O105" s="26"/>
      <c r="P105" s="25"/>
      <c r="Q105" s="25"/>
      <c r="T105" s="22">
        <v>534.91499999999996</v>
      </c>
      <c r="U105" s="74">
        <f t="shared" si="40"/>
        <v>-505.08500000000004</v>
      </c>
      <c r="V105" s="70">
        <f t="shared" si="41"/>
        <v>-505</v>
      </c>
      <c r="W105" s="70"/>
      <c r="X105" s="70">
        <f t="shared" si="42"/>
        <v>1143.2144355853966</v>
      </c>
      <c r="Y105" s="70">
        <f t="shared" si="43"/>
        <v>103.21443558539659</v>
      </c>
      <c r="Z105" s="70">
        <f t="shared" si="44"/>
        <v>103</v>
      </c>
      <c r="AA105" s="24">
        <f t="shared" si="45"/>
        <v>103</v>
      </c>
      <c r="AB105" s="67">
        <f t="shared" si="46"/>
        <v>1143</v>
      </c>
    </row>
    <row r="106" spans="1:28" ht="15" customHeight="1" x14ac:dyDescent="0.25">
      <c r="A106" s="71">
        <v>502</v>
      </c>
      <c r="B106" s="71">
        <v>1040</v>
      </c>
      <c r="C106" s="68">
        <v>1.7</v>
      </c>
      <c r="D106" s="68">
        <v>273.54000000000002</v>
      </c>
      <c r="E106" s="68">
        <v>212.22</v>
      </c>
      <c r="F106" s="68">
        <v>0</v>
      </c>
      <c r="G106" s="68">
        <f t="shared" si="26"/>
        <v>93.609756097560975</v>
      </c>
      <c r="H106" s="68">
        <v>0</v>
      </c>
      <c r="I106" s="68">
        <f t="shared" si="27"/>
        <v>80.487804878048777</v>
      </c>
      <c r="J106" s="72">
        <f t="shared" si="47"/>
        <v>1</v>
      </c>
      <c r="K106" s="72">
        <f t="shared" si="48"/>
        <v>1</v>
      </c>
      <c r="L106" s="72">
        <f t="shared" si="49"/>
        <v>1</v>
      </c>
      <c r="M106" s="72">
        <f t="shared" ca="1" si="39"/>
        <v>1</v>
      </c>
      <c r="N106" s="26"/>
      <c r="O106" s="26"/>
      <c r="P106" s="25"/>
      <c r="Q106" s="25"/>
      <c r="T106" s="22">
        <v>531.35699999999997</v>
      </c>
      <c r="U106" s="74">
        <f t="shared" si="40"/>
        <v>-508.64300000000003</v>
      </c>
      <c r="V106" s="70">
        <f t="shared" si="41"/>
        <v>-509</v>
      </c>
      <c r="W106" s="70"/>
      <c r="X106" s="70">
        <f t="shared" si="42"/>
        <v>1143.2144355853966</v>
      </c>
      <c r="Y106" s="70">
        <f t="shared" si="43"/>
        <v>103.21443558539659</v>
      </c>
      <c r="Z106" s="70">
        <f t="shared" si="44"/>
        <v>103</v>
      </c>
      <c r="AA106" s="24">
        <f t="shared" si="45"/>
        <v>103</v>
      </c>
      <c r="AB106" s="67">
        <f t="shared" si="46"/>
        <v>1143</v>
      </c>
    </row>
    <row r="107" spans="1:28" ht="15" customHeight="1" x14ac:dyDescent="0.25">
      <c r="A107" s="71">
        <v>821</v>
      </c>
      <c r="B107" s="71">
        <v>1040</v>
      </c>
      <c r="C107" s="68">
        <v>5.5</v>
      </c>
      <c r="D107" s="68">
        <v>273.52</v>
      </c>
      <c r="E107" s="68">
        <v>212.22</v>
      </c>
      <c r="F107" s="68">
        <v>0</v>
      </c>
      <c r="G107" s="68">
        <f t="shared" si="26"/>
        <v>83.785714285714292</v>
      </c>
      <c r="H107" s="68">
        <v>0</v>
      </c>
      <c r="I107" s="68">
        <f t="shared" si="27"/>
        <v>78.571428571428569</v>
      </c>
      <c r="J107" s="72">
        <f t="shared" si="47"/>
        <v>1</v>
      </c>
      <c r="K107" s="72">
        <f t="shared" si="48"/>
        <v>1</v>
      </c>
      <c r="L107" s="72">
        <f t="shared" si="49"/>
        <v>1</v>
      </c>
      <c r="M107" s="72">
        <f t="shared" ca="1" si="39"/>
        <v>1</v>
      </c>
      <c r="N107" s="26"/>
      <c r="O107" s="26"/>
      <c r="P107" s="25"/>
      <c r="Q107" s="25"/>
      <c r="T107" s="22">
        <v>529.37400000000002</v>
      </c>
      <c r="U107" s="74">
        <f t="shared" si="40"/>
        <v>-510.62599999999998</v>
      </c>
      <c r="V107" s="70">
        <f t="shared" si="41"/>
        <v>-511</v>
      </c>
      <c r="W107" s="70"/>
      <c r="X107" s="70">
        <f t="shared" si="42"/>
        <v>1143.2144355853966</v>
      </c>
      <c r="Y107" s="70">
        <f t="shared" si="43"/>
        <v>103.21443558539659</v>
      </c>
      <c r="Z107" s="70">
        <f t="shared" si="44"/>
        <v>103</v>
      </c>
      <c r="AA107" s="24">
        <f t="shared" si="45"/>
        <v>103</v>
      </c>
      <c r="AB107" s="67">
        <f t="shared" si="46"/>
        <v>1143</v>
      </c>
    </row>
    <row r="108" spans="1:28" ht="15" customHeight="1" x14ac:dyDescent="0.25">
      <c r="A108" s="71">
        <v>662</v>
      </c>
      <c r="B108" s="71">
        <v>1040</v>
      </c>
      <c r="C108" s="68">
        <v>2.2999999999999998</v>
      </c>
      <c r="D108" s="68">
        <v>273.48</v>
      </c>
      <c r="E108" s="68">
        <v>212.22</v>
      </c>
      <c r="F108" s="68">
        <v>0</v>
      </c>
      <c r="G108" s="68">
        <f t="shared" si="26"/>
        <v>85.534883720930239</v>
      </c>
      <c r="H108" s="68">
        <v>0</v>
      </c>
      <c r="I108" s="68">
        <f t="shared" si="27"/>
        <v>76.744186046511629</v>
      </c>
      <c r="J108" s="72">
        <f t="shared" si="47"/>
        <v>1</v>
      </c>
      <c r="K108" s="72">
        <f t="shared" si="48"/>
        <v>1</v>
      </c>
      <c r="L108" s="72">
        <f t="shared" si="49"/>
        <v>1</v>
      </c>
      <c r="M108" s="72">
        <f t="shared" ca="1" si="39"/>
        <v>0</v>
      </c>
      <c r="N108" s="26"/>
      <c r="O108" s="26"/>
      <c r="P108" s="25"/>
      <c r="Q108" s="25"/>
      <c r="T108" s="22">
        <v>540.53099999999995</v>
      </c>
      <c r="U108" s="74">
        <f t="shared" si="40"/>
        <v>-499.46900000000005</v>
      </c>
      <c r="V108" s="70">
        <f t="shared" si="41"/>
        <v>-499</v>
      </c>
      <c r="W108" s="70"/>
      <c r="X108" s="70">
        <f t="shared" si="42"/>
        <v>1143.2144355853966</v>
      </c>
      <c r="Y108" s="70">
        <f t="shared" si="43"/>
        <v>103.21443558539659</v>
      </c>
      <c r="Z108" s="70">
        <f t="shared" si="44"/>
        <v>103</v>
      </c>
      <c r="AA108" s="24">
        <f t="shared" si="45"/>
        <v>103</v>
      </c>
      <c r="AB108" s="67">
        <f t="shared" si="46"/>
        <v>1143</v>
      </c>
    </row>
    <row r="109" spans="1:28" ht="15" customHeight="1" x14ac:dyDescent="0.25">
      <c r="A109" s="71">
        <v>742</v>
      </c>
      <c r="B109" s="71">
        <v>1040</v>
      </c>
      <c r="C109" s="68">
        <v>0.7</v>
      </c>
      <c r="D109" s="68">
        <v>273.45</v>
      </c>
      <c r="E109" s="68">
        <v>212.22</v>
      </c>
      <c r="F109" s="68">
        <v>0</v>
      </c>
      <c r="G109" s="68">
        <f t="shared" si="26"/>
        <v>81.772727272727266</v>
      </c>
      <c r="H109" s="68">
        <v>0</v>
      </c>
      <c r="I109" s="68">
        <f t="shared" si="27"/>
        <v>75</v>
      </c>
      <c r="J109" s="72">
        <f t="shared" si="47"/>
        <v>1</v>
      </c>
      <c r="K109" s="72">
        <f t="shared" si="48"/>
        <v>1</v>
      </c>
      <c r="L109" s="72">
        <f t="shared" si="49"/>
        <v>1</v>
      </c>
      <c r="M109" s="72">
        <f t="shared" ca="1" si="39"/>
        <v>0</v>
      </c>
      <c r="N109" s="26"/>
      <c r="O109" s="26"/>
      <c r="P109" s="25"/>
      <c r="Q109" s="25"/>
      <c r="T109" s="22">
        <v>527.07799999999997</v>
      </c>
      <c r="U109" s="74">
        <f t="shared" si="40"/>
        <v>-512.92200000000003</v>
      </c>
      <c r="V109" s="70">
        <f t="shared" si="41"/>
        <v>-513</v>
      </c>
      <c r="W109" s="70"/>
      <c r="X109" s="70">
        <f t="shared" si="42"/>
        <v>1143.2144355853966</v>
      </c>
      <c r="Y109" s="70">
        <f t="shared" si="43"/>
        <v>103.21443558539659</v>
      </c>
      <c r="Z109" s="70">
        <f t="shared" si="44"/>
        <v>103</v>
      </c>
      <c r="AA109" s="24">
        <f t="shared" si="45"/>
        <v>103</v>
      </c>
      <c r="AB109" s="67">
        <f t="shared" si="46"/>
        <v>1143</v>
      </c>
    </row>
    <row r="110" spans="1:28" ht="15" customHeight="1" x14ac:dyDescent="0.25">
      <c r="A110" s="71">
        <v>823</v>
      </c>
      <c r="B110" s="71">
        <v>1040</v>
      </c>
      <c r="C110" s="68">
        <v>0.1</v>
      </c>
      <c r="D110" s="68">
        <v>273.43</v>
      </c>
      <c r="E110" s="68">
        <v>212.22</v>
      </c>
      <c r="F110" s="68">
        <v>0</v>
      </c>
      <c r="G110" s="68">
        <f t="shared" si="26"/>
        <v>78.155555555555551</v>
      </c>
      <c r="H110" s="68">
        <v>0</v>
      </c>
      <c r="I110" s="68">
        <f t="shared" si="27"/>
        <v>73.333333333333329</v>
      </c>
      <c r="J110" s="72">
        <f t="shared" si="47"/>
        <v>1</v>
      </c>
      <c r="K110" s="72">
        <f t="shared" si="48"/>
        <v>1</v>
      </c>
      <c r="L110" s="72">
        <f t="shared" si="49"/>
        <v>1</v>
      </c>
      <c r="M110" s="72">
        <f t="shared" ca="1" si="39"/>
        <v>0</v>
      </c>
      <c r="N110" s="26"/>
      <c r="O110" s="26"/>
      <c r="P110" s="25"/>
      <c r="Q110" s="25"/>
      <c r="T110" s="22">
        <v>544.59699999999998</v>
      </c>
      <c r="U110" s="74">
        <f t="shared" si="40"/>
        <v>-495.40300000000002</v>
      </c>
      <c r="V110" s="70">
        <f t="shared" si="41"/>
        <v>-495</v>
      </c>
      <c r="W110" s="70"/>
      <c r="X110" s="70">
        <f t="shared" si="42"/>
        <v>1143.2144355853966</v>
      </c>
      <c r="Y110" s="70">
        <f t="shared" si="43"/>
        <v>103.21443558539659</v>
      </c>
      <c r="Z110" s="70">
        <f t="shared" si="44"/>
        <v>103</v>
      </c>
      <c r="AA110" s="24">
        <f t="shared" si="45"/>
        <v>103</v>
      </c>
      <c r="AB110" s="67">
        <f t="shared" si="46"/>
        <v>1143</v>
      </c>
    </row>
    <row r="111" spans="1:28" ht="15" customHeight="1" x14ac:dyDescent="0.25">
      <c r="A111" s="71">
        <v>744</v>
      </c>
      <c r="B111" s="71">
        <v>1040</v>
      </c>
      <c r="C111" s="68">
        <v>0.1</v>
      </c>
      <c r="D111" s="68">
        <v>273.39</v>
      </c>
      <c r="E111" s="68">
        <v>212.22</v>
      </c>
      <c r="F111" s="68">
        <v>0</v>
      </c>
      <c r="G111" s="68">
        <f t="shared" si="26"/>
        <v>78.173913043478265</v>
      </c>
      <c r="H111" s="68">
        <v>0</v>
      </c>
      <c r="I111" s="68">
        <f t="shared" si="27"/>
        <v>71.739130434782609</v>
      </c>
      <c r="J111" s="72">
        <f t="shared" si="47"/>
        <v>1</v>
      </c>
      <c r="K111" s="72">
        <f t="shared" si="48"/>
        <v>1</v>
      </c>
      <c r="L111" s="72">
        <f t="shared" si="49"/>
        <v>1</v>
      </c>
      <c r="M111" s="72">
        <f t="shared" ca="1" si="39"/>
        <v>1</v>
      </c>
      <c r="N111" s="26"/>
      <c r="O111" s="26"/>
      <c r="P111" s="25"/>
      <c r="Q111" s="25"/>
      <c r="T111" s="22">
        <v>540.95600000000002</v>
      </c>
      <c r="U111" s="74">
        <f t="shared" si="40"/>
        <v>-499.04399999999998</v>
      </c>
      <c r="V111" s="70">
        <f t="shared" si="41"/>
        <v>-499</v>
      </c>
      <c r="W111" s="70"/>
      <c r="X111" s="70">
        <f t="shared" si="42"/>
        <v>1143.2144355853966</v>
      </c>
      <c r="Y111" s="70">
        <f t="shared" si="43"/>
        <v>103.21443558539659</v>
      </c>
      <c r="Z111" s="70">
        <f t="shared" si="44"/>
        <v>103</v>
      </c>
      <c r="AA111" s="24">
        <f t="shared" si="45"/>
        <v>103</v>
      </c>
      <c r="AB111" s="67">
        <f t="shared" si="46"/>
        <v>1143</v>
      </c>
    </row>
    <row r="112" spans="1:28" ht="15" customHeight="1" x14ac:dyDescent="0.25">
      <c r="A112" s="71">
        <v>824</v>
      </c>
      <c r="B112" s="71">
        <v>1040</v>
      </c>
      <c r="C112" s="68">
        <v>0.2</v>
      </c>
      <c r="D112" s="68">
        <v>273.37</v>
      </c>
      <c r="E112" s="68">
        <v>212.22</v>
      </c>
      <c r="F112" s="68">
        <v>0</v>
      </c>
      <c r="G112" s="68">
        <f t="shared" si="26"/>
        <v>74.808510638297875</v>
      </c>
      <c r="H112" s="68">
        <v>0</v>
      </c>
      <c r="I112" s="68">
        <f t="shared" si="27"/>
        <v>70.212765957446805</v>
      </c>
      <c r="J112" s="72">
        <f t="shared" si="47"/>
        <v>1</v>
      </c>
      <c r="K112" s="72">
        <f t="shared" si="48"/>
        <v>1</v>
      </c>
      <c r="L112" s="72">
        <f t="shared" si="49"/>
        <v>1</v>
      </c>
      <c r="M112" s="72">
        <f t="shared" ca="1" si="39"/>
        <v>1</v>
      </c>
      <c r="N112" s="26"/>
      <c r="O112" s="26"/>
      <c r="P112" s="25"/>
      <c r="Q112" s="25"/>
      <c r="T112" s="22">
        <v>540.33000000000004</v>
      </c>
      <c r="U112" s="74">
        <f t="shared" si="40"/>
        <v>-499.66999999999996</v>
      </c>
      <c r="V112" s="70">
        <f t="shared" si="41"/>
        <v>-500</v>
      </c>
      <c r="W112" s="70"/>
      <c r="X112" s="70">
        <f t="shared" si="42"/>
        <v>1143.2144355853966</v>
      </c>
      <c r="Y112" s="70">
        <f t="shared" si="43"/>
        <v>103.21443558539659</v>
      </c>
      <c r="Z112" s="70">
        <f t="shared" si="44"/>
        <v>103</v>
      </c>
      <c r="AA112" s="24">
        <f t="shared" si="45"/>
        <v>103</v>
      </c>
      <c r="AB112" s="67">
        <f t="shared" si="46"/>
        <v>1143</v>
      </c>
    </row>
    <row r="113" spans="1:28" ht="15" customHeight="1" x14ac:dyDescent="0.25">
      <c r="A113" s="71">
        <v>825</v>
      </c>
      <c r="B113" s="71">
        <v>1040</v>
      </c>
      <c r="C113" s="68">
        <v>0.2</v>
      </c>
      <c r="D113" s="68">
        <v>273.35000000000002</v>
      </c>
      <c r="E113" s="68">
        <v>212.22</v>
      </c>
      <c r="F113" s="68">
        <v>0</v>
      </c>
      <c r="G113" s="68">
        <f t="shared" si="26"/>
        <v>73.229166666666671</v>
      </c>
      <c r="H113" s="68">
        <v>0</v>
      </c>
      <c r="I113" s="68">
        <f t="shared" si="27"/>
        <v>68.75</v>
      </c>
      <c r="J113" s="72">
        <f t="shared" si="47"/>
        <v>1</v>
      </c>
      <c r="K113" s="72">
        <f t="shared" si="48"/>
        <v>1</v>
      </c>
      <c r="L113" s="72">
        <f t="shared" si="49"/>
        <v>1</v>
      </c>
      <c r="M113" s="72">
        <f t="shared" ca="1" si="39"/>
        <v>1</v>
      </c>
      <c r="N113" s="26"/>
      <c r="O113" s="26"/>
      <c r="P113" s="25"/>
      <c r="Q113" s="25"/>
      <c r="T113" s="22">
        <v>533.56299999999999</v>
      </c>
      <c r="U113" s="74">
        <f t="shared" si="40"/>
        <v>-506.43700000000001</v>
      </c>
      <c r="V113" s="70">
        <f t="shared" si="41"/>
        <v>-506</v>
      </c>
      <c r="W113" s="70"/>
      <c r="X113" s="70">
        <f t="shared" si="42"/>
        <v>1143.2144355853966</v>
      </c>
      <c r="Y113" s="70">
        <f t="shared" si="43"/>
        <v>103.21443558539659</v>
      </c>
      <c r="Z113" s="70">
        <f t="shared" si="44"/>
        <v>103</v>
      </c>
      <c r="AA113" s="24">
        <f t="shared" si="45"/>
        <v>103</v>
      </c>
      <c r="AB113" s="67">
        <f t="shared" si="46"/>
        <v>1143</v>
      </c>
    </row>
    <row r="114" spans="1:28" ht="15" customHeight="1" x14ac:dyDescent="0.25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6"/>
      <c r="O114" s="26"/>
      <c r="P114" s="25"/>
      <c r="Q114" s="25"/>
      <c r="AB114" s="67"/>
    </row>
    <row r="115" spans="1:28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6"/>
      <c r="O115" s="26"/>
      <c r="P115" s="25"/>
      <c r="Q115" s="25"/>
      <c r="AB115" s="67"/>
    </row>
    <row r="116" spans="1:28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6"/>
      <c r="O116" s="26"/>
      <c r="P116" s="25"/>
      <c r="Q116" s="25"/>
      <c r="AB116" s="67"/>
    </row>
    <row r="117" spans="1:28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6"/>
      <c r="O117" s="26"/>
      <c r="P117" s="25"/>
      <c r="Q117" s="25"/>
      <c r="AB117" s="67"/>
    </row>
    <row r="118" spans="1:28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6"/>
      <c r="O118" s="26"/>
      <c r="P118" s="25"/>
      <c r="Q118" s="25"/>
      <c r="AB118" s="67"/>
    </row>
    <row r="119" spans="1:28" ht="15" customHeight="1" x14ac:dyDescent="0.25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6"/>
      <c r="O119" s="26"/>
      <c r="P119" s="25"/>
      <c r="Q119" s="25"/>
      <c r="AB119" s="67"/>
    </row>
    <row r="120" spans="1:28" ht="15" customHeight="1" x14ac:dyDescent="0.25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6"/>
      <c r="O120" s="26"/>
      <c r="P120" s="25"/>
      <c r="Q120" s="25"/>
      <c r="AB120" s="67"/>
    </row>
    <row r="121" spans="1:28" ht="15" customHeight="1" x14ac:dyDescent="0.25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6"/>
      <c r="O121" s="26"/>
      <c r="P121" s="25"/>
      <c r="Q121" s="25"/>
      <c r="AB121" s="67"/>
    </row>
    <row r="122" spans="1:28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6"/>
      <c r="O122" s="26"/>
      <c r="P122" s="25"/>
      <c r="Q122" s="25"/>
      <c r="AB122" s="67"/>
    </row>
    <row r="123" spans="1:28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6"/>
      <c r="O123" s="26"/>
      <c r="P123" s="25"/>
      <c r="Q123" s="25"/>
      <c r="AB123" s="67"/>
    </row>
    <row r="124" spans="1:28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6"/>
      <c r="O124" s="26"/>
      <c r="P124" s="25"/>
      <c r="Q124" s="25"/>
      <c r="AB124" s="67"/>
    </row>
    <row r="125" spans="1:28" ht="15" customHeight="1" x14ac:dyDescent="0.25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6"/>
      <c r="O125" s="26"/>
      <c r="P125" s="25"/>
      <c r="Q125" s="25"/>
      <c r="AB125" s="67"/>
    </row>
    <row r="126" spans="1:28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6"/>
      <c r="O126" s="26"/>
      <c r="P126" s="25"/>
      <c r="Q126" s="25"/>
      <c r="AB126" s="67"/>
    </row>
    <row r="127" spans="1:28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6"/>
      <c r="O127" s="26"/>
      <c r="P127" s="25"/>
      <c r="Q127" s="25"/>
      <c r="AB127" s="67"/>
    </row>
    <row r="128" spans="1:28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6"/>
      <c r="O128" s="26"/>
      <c r="P128" s="25"/>
      <c r="Q128" s="25"/>
      <c r="AB128" s="67"/>
    </row>
    <row r="129" spans="1:28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  <c r="AB129" s="67"/>
    </row>
    <row r="130" spans="1:28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  <c r="AB130" s="67"/>
    </row>
    <row r="131" spans="1:28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  <c r="AB131" s="67"/>
    </row>
    <row r="132" spans="1:28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  <c r="AB132" s="67"/>
    </row>
    <row r="133" spans="1:28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  <c r="AB133" s="67"/>
    </row>
    <row r="134" spans="1:28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  <c r="AB134" s="67"/>
    </row>
    <row r="135" spans="1:28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  <c r="AB135" s="67"/>
    </row>
    <row r="136" spans="1:28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  <c r="AB136" s="67"/>
    </row>
    <row r="137" spans="1:28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  <c r="AB137" s="67"/>
    </row>
    <row r="138" spans="1:28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  <c r="AB138" s="67"/>
    </row>
    <row r="139" spans="1:28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  <c r="AB139" s="67"/>
    </row>
    <row r="140" spans="1:28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  <c r="AB140" s="67"/>
    </row>
    <row r="141" spans="1:28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  <c r="AB141" s="67"/>
    </row>
    <row r="142" spans="1:28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  <c r="AB142" s="67"/>
    </row>
    <row r="143" spans="1:28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  <c r="AB143" s="67"/>
    </row>
    <row r="144" spans="1:28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6"/>
      <c r="O144" s="26"/>
      <c r="P144" s="25"/>
      <c r="Q144" s="25"/>
      <c r="AB144" s="67"/>
    </row>
    <row r="145" spans="1:28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6"/>
      <c r="O145" s="26"/>
      <c r="P145" s="25"/>
      <c r="Q145" s="25"/>
      <c r="AB145" s="67"/>
    </row>
    <row r="146" spans="1:28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6"/>
      <c r="O146" s="26"/>
      <c r="P146" s="25"/>
      <c r="Q146" s="25"/>
      <c r="AB146" s="67"/>
    </row>
    <row r="147" spans="1:28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6"/>
      <c r="O147" s="26"/>
      <c r="P147" s="25"/>
      <c r="Q147" s="25"/>
      <c r="AB147" s="67"/>
    </row>
    <row r="148" spans="1:28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6"/>
      <c r="O148" s="26"/>
      <c r="P148" s="25"/>
      <c r="Q148" s="25"/>
      <c r="AB148" s="67"/>
    </row>
    <row r="149" spans="1:28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6"/>
      <c r="O149" s="26"/>
      <c r="P149" s="25"/>
      <c r="Q149" s="25"/>
      <c r="AB149" s="67"/>
    </row>
    <row r="150" spans="1:28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6"/>
      <c r="O150" s="26"/>
      <c r="P150" s="25"/>
      <c r="Q150" s="25"/>
      <c r="AB150" s="67"/>
    </row>
    <row r="151" spans="1:28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6"/>
      <c r="O151" s="26"/>
      <c r="P151" s="25"/>
      <c r="Q151" s="25"/>
      <c r="AB151" s="67"/>
    </row>
    <row r="152" spans="1:28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6"/>
      <c r="O152" s="26"/>
      <c r="P152" s="25"/>
      <c r="Q152" s="25"/>
      <c r="AB152" s="67"/>
    </row>
    <row r="153" spans="1:28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  <c r="AB153" s="67"/>
    </row>
    <row r="154" spans="1:28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  <c r="AB154" s="67"/>
    </row>
    <row r="155" spans="1:28" ht="15" customHeight="1" x14ac:dyDescent="0.25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  <c r="AB155" s="67"/>
    </row>
    <row r="156" spans="1:28" ht="15" customHeight="1" x14ac:dyDescent="0.25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  <c r="AB156" s="67"/>
    </row>
    <row r="157" spans="1:28" ht="15" customHeight="1" x14ac:dyDescent="0.25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N157" s="26"/>
      <c r="O157" s="26"/>
      <c r="P157" s="25"/>
      <c r="Q157" s="25"/>
      <c r="AB157" s="67"/>
    </row>
    <row r="158" spans="1:28" ht="15" customHeight="1" x14ac:dyDescent="0.25">
      <c r="A158" s="71"/>
      <c r="B158" s="71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N158" s="26"/>
      <c r="O158" s="26"/>
      <c r="P158" s="25"/>
      <c r="Q158" s="25"/>
      <c r="AB158" s="67"/>
    </row>
    <row r="159" spans="1:28" ht="15" customHeight="1" x14ac:dyDescent="0.25">
      <c r="A159" s="71"/>
      <c r="B159" s="71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N159" s="26"/>
      <c r="O159" s="26"/>
      <c r="P159" s="25"/>
      <c r="Q159" s="25"/>
      <c r="AB159" s="67"/>
    </row>
    <row r="160" spans="1:28" ht="15" customHeight="1" x14ac:dyDescent="0.25">
      <c r="A160" s="71"/>
      <c r="B160" s="71"/>
      <c r="C160" s="68"/>
      <c r="D160" s="68"/>
      <c r="E160" s="68"/>
      <c r="F160" s="68"/>
      <c r="G160" s="68"/>
      <c r="H160" s="68"/>
      <c r="I160" s="68"/>
      <c r="J160" s="72"/>
      <c r="K160" s="72"/>
      <c r="L160" s="72"/>
      <c r="M160" s="72"/>
      <c r="N160" s="26"/>
      <c r="O160" s="26"/>
      <c r="P160" s="25"/>
      <c r="Q160" s="25"/>
      <c r="AB160" s="67"/>
    </row>
    <row r="161" spans="1:28" ht="15" customHeight="1" x14ac:dyDescent="0.25">
      <c r="A161" s="71"/>
      <c r="B161" s="71"/>
      <c r="C161" s="68"/>
      <c r="D161" s="68"/>
      <c r="E161" s="68"/>
      <c r="F161" s="68"/>
      <c r="G161" s="68"/>
      <c r="H161" s="68"/>
      <c r="I161" s="68"/>
      <c r="J161" s="72"/>
      <c r="K161" s="72"/>
      <c r="L161" s="72"/>
      <c r="M161" s="72"/>
      <c r="N161" s="26"/>
      <c r="O161" s="26"/>
      <c r="P161" s="25"/>
      <c r="Q161" s="25"/>
      <c r="AB161" s="67"/>
    </row>
    <row r="162" spans="1:28" ht="15" customHeight="1" x14ac:dyDescent="0.25">
      <c r="A162" s="71"/>
      <c r="B162" s="71"/>
      <c r="C162" s="68"/>
      <c r="D162" s="68"/>
      <c r="E162" s="68"/>
      <c r="F162" s="68"/>
      <c r="G162" s="68"/>
      <c r="H162" s="68"/>
      <c r="I162" s="68"/>
      <c r="J162" s="72"/>
      <c r="K162" s="72"/>
      <c r="L162" s="72"/>
      <c r="M162" s="72"/>
      <c r="N162" s="26"/>
      <c r="O162" s="26"/>
      <c r="P162" s="25"/>
      <c r="Q162" s="25"/>
      <c r="AB162" s="67"/>
    </row>
    <row r="163" spans="1:28" ht="15" customHeight="1" x14ac:dyDescent="0.25">
      <c r="A163" s="71"/>
      <c r="B163" s="71"/>
      <c r="C163" s="68"/>
      <c r="D163" s="68"/>
      <c r="E163" s="68"/>
      <c r="F163" s="68"/>
      <c r="G163" s="68"/>
      <c r="H163" s="68"/>
      <c r="I163" s="68"/>
      <c r="J163" s="72"/>
      <c r="K163" s="72"/>
      <c r="L163" s="72"/>
      <c r="M163" s="72"/>
      <c r="N163" s="26"/>
      <c r="O163" s="26"/>
      <c r="P163" s="25"/>
      <c r="Q163" s="25"/>
      <c r="AB163" s="67"/>
    </row>
    <row r="164" spans="1:28" ht="15" customHeight="1" x14ac:dyDescent="0.25">
      <c r="A164" s="71"/>
      <c r="B164" s="71"/>
      <c r="C164" s="68"/>
      <c r="D164" s="68"/>
      <c r="E164" s="68"/>
      <c r="F164" s="68"/>
      <c r="G164" s="68"/>
      <c r="H164" s="68"/>
      <c r="I164" s="68"/>
      <c r="J164" s="72"/>
      <c r="K164" s="72"/>
      <c r="L164" s="72"/>
      <c r="M164" s="72"/>
      <c r="N164" s="26"/>
      <c r="O164" s="26"/>
      <c r="P164" s="25"/>
      <c r="Q164" s="25"/>
      <c r="AB164" s="67"/>
    </row>
    <row r="165" spans="1:28" ht="15" customHeight="1" x14ac:dyDescent="0.25">
      <c r="A165" s="71"/>
      <c r="B165" s="71"/>
      <c r="C165" s="68"/>
      <c r="D165" s="68"/>
      <c r="E165" s="68"/>
      <c r="F165" s="68"/>
      <c r="G165" s="68"/>
      <c r="H165" s="68"/>
      <c r="I165" s="68"/>
      <c r="J165" s="72"/>
      <c r="K165" s="72"/>
      <c r="L165" s="72"/>
      <c r="M165" s="72"/>
      <c r="N165" s="26"/>
      <c r="O165" s="26"/>
      <c r="P165" s="25"/>
      <c r="Q165" s="25"/>
      <c r="AB165" s="67"/>
    </row>
    <row r="166" spans="1:28" ht="15" customHeight="1" x14ac:dyDescent="0.25">
      <c r="A166" s="71"/>
      <c r="B166" s="71"/>
      <c r="C166" s="68"/>
      <c r="D166" s="68"/>
      <c r="E166" s="68"/>
      <c r="F166" s="68"/>
      <c r="G166" s="68"/>
      <c r="H166" s="68"/>
      <c r="I166" s="68"/>
      <c r="J166" s="72"/>
      <c r="K166" s="72"/>
      <c r="L166" s="72"/>
      <c r="M166" s="72"/>
      <c r="N166" s="26"/>
      <c r="O166" s="26"/>
      <c r="P166" s="25"/>
      <c r="Q166" s="25"/>
      <c r="AB166" s="67"/>
    </row>
    <row r="167" spans="1:28" ht="15" customHeight="1" x14ac:dyDescent="0.25">
      <c r="A167" s="71"/>
      <c r="B167" s="71"/>
      <c r="C167" s="68"/>
      <c r="D167" s="68"/>
      <c r="E167" s="68"/>
      <c r="F167" s="68"/>
      <c r="G167" s="68"/>
      <c r="H167" s="68"/>
      <c r="I167" s="68"/>
      <c r="J167" s="72"/>
      <c r="K167" s="72"/>
      <c r="L167" s="72"/>
      <c r="M167" s="72"/>
      <c r="N167" s="26"/>
      <c r="O167" s="26"/>
      <c r="P167" s="25"/>
      <c r="Q167" s="25"/>
      <c r="AB167" s="67"/>
    </row>
    <row r="168" spans="1:28" ht="15" customHeight="1" x14ac:dyDescent="0.25">
      <c r="A168" s="71"/>
      <c r="B168" s="71"/>
      <c r="C168" s="68"/>
      <c r="D168" s="68"/>
      <c r="E168" s="68"/>
      <c r="F168" s="68"/>
      <c r="G168" s="68"/>
      <c r="H168" s="68"/>
      <c r="I168" s="68"/>
      <c r="J168" s="72"/>
      <c r="K168" s="72"/>
      <c r="L168" s="72"/>
      <c r="M168" s="72"/>
      <c r="N168" s="26"/>
      <c r="O168" s="26"/>
      <c r="P168" s="25"/>
      <c r="Q168" s="25"/>
      <c r="AB168" s="67"/>
    </row>
    <row r="169" spans="1:28" ht="15" customHeight="1" x14ac:dyDescent="0.25">
      <c r="A169" s="71"/>
      <c r="B169" s="71"/>
      <c r="C169" s="68"/>
      <c r="D169" s="68"/>
      <c r="E169" s="68"/>
      <c r="F169" s="68"/>
      <c r="G169" s="68"/>
      <c r="H169" s="68"/>
      <c r="I169" s="68"/>
      <c r="J169" s="72"/>
      <c r="K169" s="72"/>
      <c r="L169" s="72"/>
      <c r="M169" s="72"/>
      <c r="N169" s="26"/>
      <c r="O169" s="26"/>
      <c r="P169" s="25"/>
      <c r="Q169" s="25"/>
      <c r="AB169" s="67"/>
    </row>
    <row r="170" spans="1:28" ht="15" customHeight="1" x14ac:dyDescent="0.25">
      <c r="A170" s="71"/>
      <c r="B170" s="71"/>
      <c r="C170" s="68"/>
      <c r="D170" s="68"/>
      <c r="E170" s="68"/>
      <c r="F170" s="68"/>
      <c r="G170" s="68"/>
      <c r="H170" s="68"/>
      <c r="I170" s="68"/>
      <c r="J170" s="72"/>
      <c r="K170" s="72"/>
      <c r="L170" s="72"/>
      <c r="M170" s="72"/>
      <c r="N170" s="26"/>
      <c r="O170" s="26"/>
      <c r="P170" s="25"/>
      <c r="Q170" s="25"/>
      <c r="AB170" s="67"/>
    </row>
    <row r="171" spans="1:28" ht="15" customHeight="1" x14ac:dyDescent="0.25">
      <c r="A171" s="71"/>
      <c r="B171" s="71"/>
      <c r="C171" s="68"/>
      <c r="D171" s="68"/>
      <c r="E171" s="68"/>
      <c r="F171" s="68"/>
      <c r="G171" s="68"/>
      <c r="H171" s="68"/>
      <c r="I171" s="68"/>
      <c r="J171" s="72"/>
      <c r="K171" s="72"/>
      <c r="L171" s="72"/>
      <c r="M171" s="72"/>
      <c r="N171" s="26"/>
      <c r="O171" s="26"/>
      <c r="P171" s="25"/>
      <c r="Q171" s="25"/>
      <c r="AB171" s="67"/>
    </row>
    <row r="172" spans="1:28" ht="15" customHeight="1" x14ac:dyDescent="0.25">
      <c r="A172" s="71"/>
      <c r="B172" s="71"/>
      <c r="C172" s="68"/>
      <c r="D172" s="68"/>
      <c r="E172" s="68"/>
      <c r="F172" s="68"/>
      <c r="G172" s="68"/>
      <c r="H172" s="68"/>
      <c r="I172" s="68"/>
      <c r="J172" s="72"/>
      <c r="K172" s="72"/>
      <c r="L172" s="72"/>
      <c r="M172" s="72"/>
      <c r="N172" s="26"/>
      <c r="O172" s="26"/>
      <c r="P172" s="25"/>
      <c r="Q172" s="25"/>
      <c r="AB172" s="67"/>
    </row>
    <row r="173" spans="1:28" ht="15" customHeight="1" x14ac:dyDescent="0.25">
      <c r="A173" s="71"/>
      <c r="B173" s="71"/>
      <c r="C173" s="68"/>
      <c r="D173" s="68"/>
      <c r="E173" s="68"/>
      <c r="F173" s="68"/>
      <c r="G173" s="68"/>
      <c r="H173" s="68"/>
      <c r="I173" s="68"/>
      <c r="J173" s="72"/>
      <c r="K173" s="72"/>
      <c r="L173" s="72"/>
      <c r="M173" s="72"/>
      <c r="N173" s="26"/>
      <c r="O173" s="26"/>
      <c r="P173" s="25"/>
      <c r="Q173" s="25"/>
      <c r="AB173" s="67"/>
    </row>
    <row r="174" spans="1:28" ht="15" customHeight="1" x14ac:dyDescent="0.25">
      <c r="A174" s="71"/>
      <c r="B174" s="71"/>
      <c r="C174" s="68"/>
      <c r="D174" s="68"/>
      <c r="E174" s="68"/>
      <c r="F174" s="68"/>
      <c r="G174" s="68"/>
      <c r="H174" s="68"/>
      <c r="I174" s="68"/>
      <c r="J174" s="72"/>
      <c r="K174" s="72"/>
      <c r="L174" s="72"/>
      <c r="M174" s="72"/>
      <c r="N174" s="26"/>
      <c r="O174" s="26"/>
      <c r="P174" s="25"/>
      <c r="Q174" s="25"/>
      <c r="AB174" s="67"/>
    </row>
    <row r="175" spans="1:28" ht="15" customHeight="1" x14ac:dyDescent="0.25">
      <c r="A175" s="71"/>
      <c r="B175" s="71"/>
      <c r="C175" s="68"/>
      <c r="D175" s="68"/>
      <c r="E175" s="68"/>
      <c r="F175" s="68"/>
      <c r="G175" s="68"/>
      <c r="H175" s="68"/>
      <c r="I175" s="68"/>
      <c r="J175" s="72"/>
      <c r="K175" s="72"/>
      <c r="L175" s="72"/>
      <c r="M175" s="72"/>
      <c r="N175" s="26"/>
      <c r="O175" s="26"/>
      <c r="P175" s="25"/>
      <c r="Q175" s="25"/>
      <c r="AB175" s="67"/>
    </row>
    <row r="176" spans="1:28" ht="15" customHeight="1" x14ac:dyDescent="0.25">
      <c r="A176" s="71"/>
      <c r="B176" s="71"/>
      <c r="C176" s="68"/>
      <c r="D176" s="68"/>
      <c r="E176" s="68"/>
      <c r="F176" s="68"/>
      <c r="G176" s="68"/>
      <c r="H176" s="68"/>
      <c r="I176" s="68"/>
      <c r="J176" s="72"/>
      <c r="K176" s="72"/>
      <c r="L176" s="72"/>
      <c r="M176" s="72"/>
      <c r="N176" s="26"/>
      <c r="O176" s="26"/>
      <c r="P176" s="25"/>
      <c r="Q176" s="25"/>
      <c r="AB176" s="67"/>
    </row>
    <row r="177" spans="1:28" ht="15" customHeight="1" x14ac:dyDescent="0.25">
      <c r="A177" s="71"/>
      <c r="B177" s="71"/>
      <c r="C177" s="68"/>
      <c r="D177" s="68"/>
      <c r="E177" s="68"/>
      <c r="F177" s="68"/>
      <c r="G177" s="68"/>
      <c r="H177" s="68"/>
      <c r="I177" s="68"/>
      <c r="J177" s="72"/>
      <c r="K177" s="72"/>
      <c r="L177" s="72"/>
      <c r="M177" s="72"/>
      <c r="N177" s="26"/>
      <c r="O177" s="26"/>
      <c r="P177" s="25"/>
      <c r="Q177" s="25"/>
      <c r="AB177" s="67"/>
    </row>
    <row r="178" spans="1:28" ht="15" customHeight="1" x14ac:dyDescent="0.25">
      <c r="A178" s="71"/>
      <c r="B178" s="71"/>
      <c r="C178" s="68"/>
      <c r="D178" s="68"/>
      <c r="E178" s="68"/>
      <c r="F178" s="68"/>
      <c r="G178" s="68"/>
      <c r="H178" s="68"/>
      <c r="I178" s="68"/>
      <c r="J178" s="72"/>
      <c r="K178" s="72"/>
      <c r="L178" s="72"/>
      <c r="M178" s="72"/>
      <c r="N178" s="26"/>
      <c r="O178" s="26"/>
      <c r="P178" s="25"/>
      <c r="Q178" s="25"/>
      <c r="AB178" s="67"/>
    </row>
    <row r="179" spans="1:28" ht="15" customHeight="1" x14ac:dyDescent="0.25">
      <c r="A179" s="71"/>
      <c r="B179" s="71"/>
      <c r="C179" s="68"/>
      <c r="D179" s="68"/>
      <c r="E179" s="68"/>
      <c r="F179" s="68"/>
      <c r="G179" s="68"/>
      <c r="H179" s="68"/>
      <c r="I179" s="68"/>
      <c r="J179" s="72"/>
      <c r="K179" s="72"/>
      <c r="L179" s="72"/>
      <c r="M179" s="72"/>
      <c r="N179" s="26"/>
      <c r="O179" s="26"/>
      <c r="P179" s="25"/>
      <c r="Q179" s="25"/>
      <c r="AB179" s="67"/>
    </row>
    <row r="180" spans="1:28" ht="15" customHeight="1" x14ac:dyDescent="0.25">
      <c r="A180" s="71"/>
      <c r="B180" s="71"/>
      <c r="C180" s="68"/>
      <c r="D180" s="68"/>
      <c r="E180" s="68"/>
      <c r="F180" s="68"/>
      <c r="G180" s="68"/>
      <c r="H180" s="68"/>
      <c r="I180" s="68"/>
      <c r="J180" s="72"/>
      <c r="K180" s="72"/>
      <c r="L180" s="72"/>
      <c r="M180" s="72"/>
      <c r="N180" s="26"/>
      <c r="O180" s="26"/>
      <c r="P180" s="25"/>
      <c r="Q180" s="25"/>
      <c r="AB180" s="67"/>
    </row>
    <row r="181" spans="1:28" ht="15" customHeight="1" x14ac:dyDescent="0.25">
      <c r="A181" s="71"/>
      <c r="B181" s="71"/>
      <c r="C181" s="68"/>
      <c r="D181" s="68"/>
      <c r="E181" s="68"/>
      <c r="F181" s="68"/>
      <c r="G181" s="68"/>
      <c r="H181" s="68"/>
      <c r="I181" s="68"/>
      <c r="J181" s="72"/>
      <c r="K181" s="72"/>
      <c r="L181" s="72"/>
      <c r="M181" s="72"/>
      <c r="N181" s="26"/>
      <c r="O181" s="26"/>
      <c r="P181" s="25"/>
      <c r="Q181" s="25"/>
      <c r="AB181" s="67"/>
    </row>
    <row r="182" spans="1:28" ht="15" customHeight="1" x14ac:dyDescent="0.25">
      <c r="A182" s="71"/>
      <c r="B182" s="71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N182" s="26"/>
      <c r="O182" s="26"/>
      <c r="P182" s="25"/>
      <c r="Q182" s="25"/>
      <c r="AB182" s="67"/>
    </row>
    <row r="183" spans="1:28" ht="15" customHeight="1" x14ac:dyDescent="0.25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N183" s="26"/>
      <c r="O183" s="26"/>
      <c r="P183" s="25"/>
      <c r="Q183" s="25"/>
      <c r="AB183" s="67"/>
    </row>
    <row r="184" spans="1:28" ht="15" customHeight="1" x14ac:dyDescent="0.25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N184" s="26"/>
      <c r="O184" s="26"/>
      <c r="P184" s="25"/>
      <c r="Q184" s="25"/>
      <c r="AB184" s="67"/>
    </row>
    <row r="185" spans="1:28" ht="15" customHeight="1" x14ac:dyDescent="0.25">
      <c r="A185" s="71"/>
      <c r="B185" s="71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  <c r="N185" s="26"/>
      <c r="O185" s="26"/>
      <c r="P185" s="25"/>
      <c r="Q185" s="25"/>
      <c r="AB185" s="67"/>
    </row>
    <row r="186" spans="1:28" ht="15" customHeight="1" x14ac:dyDescent="0.25">
      <c r="A186" s="71"/>
      <c r="B186" s="71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  <c r="N186" s="26"/>
      <c r="O186" s="26"/>
      <c r="P186" s="25"/>
      <c r="Q186" s="25"/>
      <c r="AB186" s="67"/>
    </row>
    <row r="187" spans="1:28" ht="15" customHeight="1" x14ac:dyDescent="0.25">
      <c r="A187" s="71"/>
      <c r="B187" s="71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  <c r="N187" s="26"/>
      <c r="O187" s="26"/>
      <c r="P187" s="25"/>
      <c r="Q187" s="25"/>
      <c r="AB187" s="67"/>
    </row>
    <row r="188" spans="1:28" ht="15" customHeight="1" x14ac:dyDescent="0.25">
      <c r="A188" s="71"/>
      <c r="B188" s="71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  <c r="N188" s="26"/>
      <c r="O188" s="26"/>
      <c r="P188" s="25"/>
      <c r="Q188" s="25"/>
      <c r="AB188" s="67"/>
    </row>
    <row r="189" spans="1:28" ht="15" customHeight="1" x14ac:dyDescent="0.25">
      <c r="A189" s="71"/>
      <c r="B189" s="71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  <c r="N189" s="26"/>
      <c r="O189" s="26"/>
      <c r="P189" s="25"/>
      <c r="Q189" s="25"/>
      <c r="AB189" s="67"/>
    </row>
    <row r="190" spans="1:28" ht="15" customHeight="1" x14ac:dyDescent="0.25">
      <c r="A190" s="71"/>
      <c r="B190" s="71"/>
      <c r="C190" s="68"/>
      <c r="D190" s="68"/>
      <c r="E190" s="68"/>
      <c r="F190" s="68"/>
      <c r="G190" s="68"/>
      <c r="H190" s="68"/>
      <c r="I190" s="68"/>
      <c r="J190" s="72"/>
      <c r="K190" s="72"/>
      <c r="L190" s="72"/>
      <c r="M190" s="72"/>
      <c r="N190" s="26"/>
      <c r="O190" s="26"/>
      <c r="P190" s="25"/>
      <c r="Q190" s="25"/>
    </row>
    <row r="191" spans="1:28" ht="15" customHeight="1" x14ac:dyDescent="0.25">
      <c r="A191" s="71"/>
      <c r="B191" s="71"/>
      <c r="C191" s="68"/>
      <c r="D191" s="68"/>
      <c r="E191" s="68"/>
      <c r="F191" s="68"/>
      <c r="G191" s="68"/>
      <c r="H191" s="68"/>
      <c r="I191" s="68"/>
      <c r="J191" s="72"/>
      <c r="K191" s="72"/>
      <c r="L191" s="72"/>
      <c r="M191" s="72"/>
      <c r="N191" s="26"/>
      <c r="O191" s="26"/>
      <c r="P191" s="25"/>
      <c r="Q191" s="25"/>
    </row>
    <row r="192" spans="1:28" ht="15" customHeight="1" x14ac:dyDescent="0.25">
      <c r="A192" s="71"/>
      <c r="B192" s="71"/>
      <c r="C192" s="68"/>
      <c r="D192" s="68"/>
      <c r="E192" s="68"/>
      <c r="F192" s="68"/>
      <c r="G192" s="68"/>
      <c r="H192" s="68"/>
      <c r="I192" s="68"/>
      <c r="J192" s="72"/>
      <c r="K192" s="72"/>
      <c r="L192" s="72"/>
      <c r="M192" s="72"/>
      <c r="N192" s="26"/>
      <c r="O192" s="26"/>
      <c r="P192" s="25"/>
      <c r="Q192" s="25"/>
    </row>
    <row r="193" spans="1:17" ht="15" customHeight="1" x14ac:dyDescent="0.25">
      <c r="A193" s="71"/>
      <c r="B193" s="71"/>
      <c r="C193" s="68"/>
      <c r="D193" s="68"/>
      <c r="E193" s="68"/>
      <c r="F193" s="68"/>
      <c r="G193" s="68"/>
      <c r="H193" s="68"/>
      <c r="I193" s="68"/>
      <c r="J193" s="72"/>
      <c r="K193" s="72"/>
      <c r="L193" s="72"/>
      <c r="M193" s="72"/>
      <c r="N193" s="26"/>
      <c r="O193" s="26"/>
      <c r="P193" s="25"/>
      <c r="Q193" s="25"/>
    </row>
    <row r="194" spans="1:17" ht="15" customHeight="1" x14ac:dyDescent="0.25">
      <c r="A194" s="71"/>
      <c r="B194" s="71"/>
      <c r="C194" s="68"/>
      <c r="D194" s="68"/>
      <c r="E194" s="68"/>
      <c r="F194" s="68"/>
      <c r="G194" s="68"/>
      <c r="H194" s="68"/>
      <c r="I194" s="68"/>
      <c r="J194" s="72"/>
      <c r="K194" s="72"/>
      <c r="L194" s="72"/>
      <c r="M194" s="72"/>
      <c r="N194" s="26"/>
      <c r="O194" s="26"/>
      <c r="P194" s="25"/>
      <c r="Q194" s="25"/>
    </row>
    <row r="195" spans="1:17" ht="15" customHeight="1" x14ac:dyDescent="0.25">
      <c r="A195" s="71"/>
      <c r="B195" s="71"/>
      <c r="C195" s="68"/>
      <c r="D195" s="68"/>
      <c r="E195" s="68"/>
      <c r="F195" s="68"/>
      <c r="G195" s="68"/>
      <c r="H195" s="68"/>
      <c r="I195" s="68"/>
      <c r="J195" s="72"/>
      <c r="K195" s="72"/>
      <c r="L195" s="72"/>
      <c r="M195" s="72"/>
      <c r="N195" s="26"/>
      <c r="O195" s="26"/>
      <c r="P195" s="25"/>
      <c r="Q195" s="25"/>
    </row>
    <row r="196" spans="1:17" ht="15" customHeight="1" x14ac:dyDescent="0.25">
      <c r="A196" s="71"/>
      <c r="B196" s="71"/>
      <c r="C196" s="68"/>
      <c r="D196" s="68"/>
      <c r="E196" s="68"/>
      <c r="F196" s="68"/>
      <c r="G196" s="68"/>
      <c r="H196" s="68"/>
      <c r="I196" s="68"/>
      <c r="J196" s="72"/>
      <c r="K196" s="72"/>
      <c r="L196" s="72"/>
      <c r="M196" s="72"/>
      <c r="N196" s="26"/>
      <c r="O196" s="26"/>
      <c r="P196" s="25"/>
      <c r="Q196" s="25"/>
    </row>
    <row r="197" spans="1:17" ht="15" customHeight="1" x14ac:dyDescent="0.25">
      <c r="A197" s="71"/>
      <c r="B197" s="71"/>
      <c r="C197" s="68"/>
      <c r="D197" s="68"/>
      <c r="E197" s="68"/>
      <c r="F197" s="68"/>
      <c r="G197" s="68"/>
      <c r="H197" s="68"/>
      <c r="I197" s="68"/>
      <c r="J197" s="72"/>
      <c r="K197" s="72"/>
      <c r="L197" s="72"/>
      <c r="M197" s="72"/>
      <c r="N197" s="26"/>
      <c r="O197" s="26"/>
      <c r="P197" s="25"/>
      <c r="Q197" s="25"/>
    </row>
    <row r="198" spans="1:17" ht="15" customHeight="1" x14ac:dyDescent="0.25">
      <c r="A198" s="71"/>
      <c r="B198" s="71"/>
      <c r="C198" s="68"/>
      <c r="D198" s="68"/>
      <c r="E198" s="68"/>
      <c r="F198" s="68"/>
      <c r="G198" s="68"/>
      <c r="H198" s="68"/>
      <c r="I198" s="68"/>
      <c r="J198" s="72"/>
      <c r="K198" s="72"/>
      <c r="L198" s="72"/>
      <c r="M198" s="72"/>
      <c r="N198" s="26"/>
      <c r="O198" s="26"/>
      <c r="P198" s="25"/>
      <c r="Q198" s="25"/>
    </row>
    <row r="199" spans="1:17" ht="15" customHeight="1" x14ac:dyDescent="0.25">
      <c r="A199" s="71"/>
      <c r="B199" s="71"/>
      <c r="C199" s="68"/>
      <c r="D199" s="68"/>
      <c r="E199" s="68"/>
      <c r="F199" s="68"/>
      <c r="G199" s="68"/>
      <c r="H199" s="68"/>
      <c r="I199" s="68"/>
      <c r="J199" s="72"/>
      <c r="K199" s="72"/>
      <c r="L199" s="72"/>
      <c r="M199" s="72"/>
      <c r="N199" s="26"/>
      <c r="O199" s="26"/>
      <c r="P199" s="25"/>
      <c r="Q199" s="25"/>
    </row>
    <row r="200" spans="1:17" ht="15" customHeight="1" x14ac:dyDescent="0.25">
      <c r="A200" s="71"/>
      <c r="B200" s="71"/>
      <c r="C200" s="68"/>
      <c r="D200" s="68"/>
      <c r="E200" s="68"/>
      <c r="F200" s="68"/>
      <c r="G200" s="68"/>
      <c r="H200" s="68"/>
      <c r="I200" s="68"/>
      <c r="J200" s="72"/>
      <c r="K200" s="72"/>
      <c r="L200" s="72"/>
      <c r="M200" s="72"/>
      <c r="N200" s="26"/>
      <c r="O200" s="26"/>
      <c r="P200" s="25"/>
      <c r="Q200" s="25"/>
    </row>
    <row r="201" spans="1:17" ht="15" customHeight="1" x14ac:dyDescent="0.25">
      <c r="A201" s="71"/>
      <c r="B201" s="71"/>
      <c r="C201" s="68"/>
      <c r="D201" s="68"/>
      <c r="E201" s="68"/>
      <c r="F201" s="68"/>
      <c r="G201" s="68"/>
      <c r="H201" s="68"/>
      <c r="I201" s="68"/>
      <c r="J201" s="72"/>
      <c r="K201" s="72"/>
      <c r="L201" s="72"/>
      <c r="M201" s="72"/>
      <c r="N201" s="26"/>
      <c r="O201" s="26"/>
      <c r="P201" s="25"/>
      <c r="Q201" s="25"/>
    </row>
    <row r="202" spans="1:17" ht="15" customHeight="1" x14ac:dyDescent="0.25">
      <c r="A202" s="71"/>
      <c r="B202" s="71"/>
      <c r="C202" s="68"/>
      <c r="D202" s="68"/>
      <c r="E202" s="68"/>
      <c r="F202" s="68"/>
      <c r="G202" s="68"/>
      <c r="H202" s="68"/>
      <c r="I202" s="68"/>
      <c r="J202" s="72"/>
      <c r="K202" s="72"/>
      <c r="L202" s="72"/>
      <c r="M202" s="72"/>
      <c r="N202" s="26"/>
      <c r="O202" s="26"/>
      <c r="P202" s="25"/>
      <c r="Q202" s="25"/>
    </row>
    <row r="203" spans="1:17" ht="15" customHeight="1" x14ac:dyDescent="0.25">
      <c r="A203" s="71"/>
      <c r="B203" s="71"/>
      <c r="C203" s="68"/>
      <c r="D203" s="68"/>
      <c r="E203" s="68"/>
      <c r="F203" s="68"/>
      <c r="G203" s="68"/>
      <c r="H203" s="68"/>
      <c r="I203" s="68"/>
      <c r="J203" s="72"/>
      <c r="K203" s="72"/>
      <c r="L203" s="72"/>
      <c r="M203" s="72"/>
      <c r="N203" s="26"/>
      <c r="O203" s="26"/>
      <c r="P203" s="25"/>
      <c r="Q203" s="25"/>
    </row>
    <row r="204" spans="1:17" ht="15" customHeight="1" x14ac:dyDescent="0.25">
      <c r="A204" s="71"/>
      <c r="B204" s="71"/>
      <c r="C204" s="68"/>
      <c r="D204" s="68"/>
      <c r="E204" s="68"/>
      <c r="F204" s="68"/>
      <c r="G204" s="68"/>
      <c r="H204" s="68"/>
      <c r="I204" s="68"/>
      <c r="J204" s="72"/>
      <c r="K204" s="72"/>
      <c r="L204" s="72"/>
      <c r="M204" s="72"/>
      <c r="N204" s="26"/>
      <c r="O204" s="26"/>
      <c r="P204" s="25"/>
      <c r="Q204" s="25"/>
    </row>
    <row r="205" spans="1:17" ht="15" customHeight="1" x14ac:dyDescent="0.25">
      <c r="A205" s="71"/>
      <c r="B205" s="71"/>
      <c r="C205" s="68"/>
      <c r="D205" s="68"/>
      <c r="E205" s="68"/>
      <c r="F205" s="68"/>
      <c r="G205" s="68"/>
      <c r="H205" s="68"/>
      <c r="I205" s="68"/>
      <c r="J205" s="72"/>
      <c r="K205" s="72"/>
      <c r="L205" s="72"/>
      <c r="M205" s="72"/>
      <c r="N205" s="26"/>
      <c r="O205" s="26"/>
      <c r="P205" s="25"/>
      <c r="Q205" s="25"/>
    </row>
    <row r="206" spans="1:17" ht="15" customHeight="1" x14ac:dyDescent="0.25">
      <c r="A206" s="71"/>
      <c r="B206" s="71"/>
      <c r="C206" s="68"/>
      <c r="D206" s="68"/>
      <c r="E206" s="68"/>
      <c r="F206" s="68"/>
      <c r="G206" s="68"/>
      <c r="H206" s="68"/>
      <c r="I206" s="68"/>
      <c r="J206" s="72"/>
      <c r="K206" s="72"/>
      <c r="L206" s="72"/>
      <c r="M206" s="72"/>
      <c r="N206" s="26"/>
      <c r="O206" s="26"/>
      <c r="P206" s="25"/>
      <c r="Q206" s="25"/>
    </row>
    <row r="207" spans="1:17" ht="15" customHeight="1" x14ac:dyDescent="0.25">
      <c r="A207" s="71"/>
      <c r="B207" s="71"/>
      <c r="C207" s="68"/>
      <c r="D207" s="68"/>
      <c r="E207" s="68"/>
      <c r="F207" s="68"/>
      <c r="G207" s="68"/>
      <c r="H207" s="68"/>
      <c r="I207" s="68"/>
      <c r="J207" s="72"/>
      <c r="K207" s="72"/>
      <c r="L207" s="72"/>
      <c r="M207" s="72"/>
      <c r="N207" s="26"/>
      <c r="O207" s="26"/>
      <c r="P207" s="25"/>
      <c r="Q207" s="25"/>
    </row>
    <row r="208" spans="1:17" ht="15" customHeight="1" x14ac:dyDescent="0.25">
      <c r="A208" s="71"/>
      <c r="B208" s="71"/>
      <c r="C208" s="68"/>
      <c r="D208" s="68"/>
      <c r="E208" s="68"/>
      <c r="F208" s="68"/>
      <c r="G208" s="68"/>
      <c r="H208" s="68"/>
      <c r="I208" s="68"/>
      <c r="J208" s="72"/>
      <c r="K208" s="72"/>
      <c r="L208" s="72"/>
      <c r="M208" s="72"/>
      <c r="N208" s="26"/>
      <c r="O208" s="26"/>
      <c r="P208" s="25"/>
      <c r="Q208" s="25"/>
    </row>
    <row r="209" spans="1:17" ht="15" customHeight="1" x14ac:dyDescent="0.25">
      <c r="A209" s="71"/>
      <c r="B209" s="71"/>
      <c r="C209" s="68"/>
      <c r="D209" s="68"/>
      <c r="E209" s="68"/>
      <c r="F209" s="68"/>
      <c r="G209" s="68"/>
      <c r="H209" s="68"/>
      <c r="I209" s="68"/>
      <c r="J209" s="72"/>
      <c r="K209" s="72"/>
      <c r="L209" s="72"/>
      <c r="M209" s="72"/>
      <c r="N209" s="26"/>
      <c r="O209" s="26"/>
      <c r="P209" s="25"/>
      <c r="Q209" s="25"/>
    </row>
    <row r="210" spans="1:17" ht="15" customHeight="1" x14ac:dyDescent="0.25">
      <c r="A210" s="71"/>
      <c r="B210" s="71"/>
      <c r="C210" s="68"/>
      <c r="D210" s="68"/>
      <c r="E210" s="68"/>
      <c r="F210" s="68"/>
      <c r="G210" s="68"/>
      <c r="H210" s="68"/>
      <c r="I210" s="68"/>
      <c r="J210" s="72"/>
      <c r="K210" s="72"/>
      <c r="L210" s="72"/>
      <c r="M210" s="72"/>
      <c r="N210" s="26"/>
      <c r="O210" s="26"/>
      <c r="P210" s="25"/>
      <c r="Q210" s="25"/>
    </row>
    <row r="211" spans="1:17" ht="15" customHeight="1" x14ac:dyDescent="0.25">
      <c r="A211" s="71"/>
      <c r="B211" s="71"/>
      <c r="C211" s="68"/>
      <c r="D211" s="68"/>
      <c r="E211" s="68"/>
      <c r="F211" s="68"/>
      <c r="G211" s="68"/>
      <c r="H211" s="68"/>
      <c r="I211" s="68"/>
      <c r="J211" s="72"/>
      <c r="K211" s="72"/>
      <c r="L211" s="72"/>
      <c r="M211" s="72"/>
      <c r="N211" s="26"/>
      <c r="O211" s="26"/>
      <c r="P211" s="25"/>
      <c r="Q211" s="25"/>
    </row>
    <row r="212" spans="1:17" ht="15" customHeight="1" x14ac:dyDescent="0.25">
      <c r="A212" s="71"/>
      <c r="B212" s="71"/>
      <c r="C212" s="68"/>
      <c r="D212" s="68"/>
      <c r="E212" s="68"/>
      <c r="F212" s="68"/>
      <c r="G212" s="68"/>
      <c r="H212" s="68"/>
      <c r="I212" s="68"/>
      <c r="J212" s="72"/>
      <c r="K212" s="72"/>
      <c r="L212" s="72"/>
      <c r="M212" s="72"/>
      <c r="N212" s="26"/>
      <c r="O212" s="26"/>
      <c r="P212" s="25"/>
      <c r="Q212" s="25"/>
    </row>
    <row r="213" spans="1:17" ht="15" customHeight="1" x14ac:dyDescent="0.25">
      <c r="A213" s="71"/>
      <c r="B213" s="71"/>
      <c r="C213" s="68"/>
      <c r="D213" s="68"/>
      <c r="E213" s="68"/>
      <c r="F213" s="68"/>
      <c r="G213" s="68"/>
      <c r="H213" s="68"/>
      <c r="I213" s="68"/>
      <c r="J213" s="72"/>
      <c r="K213" s="72"/>
      <c r="L213" s="72"/>
      <c r="M213" s="72"/>
      <c r="N213" s="26"/>
      <c r="O213" s="26"/>
      <c r="P213" s="25"/>
      <c r="Q213" s="25"/>
    </row>
    <row r="214" spans="1:17" ht="15" customHeight="1" x14ac:dyDescent="0.25">
      <c r="A214" s="71"/>
      <c r="B214" s="71"/>
      <c r="C214" s="68"/>
      <c r="D214" s="68"/>
      <c r="E214" s="68"/>
      <c r="F214" s="68"/>
      <c r="G214" s="68"/>
      <c r="H214" s="68"/>
      <c r="I214" s="68"/>
      <c r="J214" s="72"/>
      <c r="K214" s="72"/>
      <c r="L214" s="72"/>
      <c r="M214" s="72"/>
      <c r="N214" s="26"/>
      <c r="O214" s="26"/>
      <c r="P214" s="25"/>
      <c r="Q214" s="25"/>
    </row>
    <row r="215" spans="1:17" ht="15" customHeight="1" x14ac:dyDescent="0.25">
      <c r="A215" s="71"/>
      <c r="B215" s="71"/>
      <c r="C215" s="68"/>
      <c r="D215" s="68"/>
      <c r="E215" s="68"/>
      <c r="F215" s="68"/>
      <c r="G215" s="68"/>
      <c r="H215" s="68"/>
      <c r="I215" s="68"/>
      <c r="J215" s="72"/>
      <c r="K215" s="72"/>
      <c r="L215" s="72"/>
      <c r="M215" s="72"/>
      <c r="N215" s="26"/>
      <c r="O215" s="26"/>
      <c r="P215" s="25"/>
      <c r="Q215" s="25"/>
    </row>
    <row r="216" spans="1:17" ht="15" customHeight="1" x14ac:dyDescent="0.25">
      <c r="A216" s="71"/>
      <c r="B216" s="71"/>
      <c r="C216" s="68"/>
      <c r="D216" s="68"/>
      <c r="E216" s="68"/>
      <c r="F216" s="68"/>
      <c r="G216" s="68"/>
      <c r="H216" s="68"/>
      <c r="I216" s="68"/>
      <c r="J216" s="72"/>
      <c r="K216" s="72"/>
      <c r="L216" s="72"/>
      <c r="M216" s="72"/>
      <c r="N216" s="26"/>
      <c r="O216" s="26"/>
      <c r="P216" s="25"/>
      <c r="Q216" s="25"/>
    </row>
    <row r="217" spans="1:17" ht="15" customHeight="1" x14ac:dyDescent="0.25">
      <c r="A217" s="71"/>
      <c r="B217" s="71"/>
      <c r="C217" s="68"/>
      <c r="D217" s="68"/>
      <c r="E217" s="68"/>
      <c r="F217" s="68"/>
      <c r="G217" s="68"/>
      <c r="H217" s="68"/>
      <c r="I217" s="68"/>
      <c r="J217" s="72"/>
      <c r="K217" s="72"/>
      <c r="L217" s="72"/>
      <c r="M217" s="72"/>
      <c r="N217" s="26"/>
      <c r="O217" s="26"/>
      <c r="P217" s="25"/>
      <c r="Q217" s="25"/>
    </row>
    <row r="218" spans="1:17" ht="15" customHeight="1" x14ac:dyDescent="0.25">
      <c r="A218" s="71"/>
      <c r="B218" s="71"/>
      <c r="C218" s="68"/>
      <c r="D218" s="68"/>
      <c r="E218" s="68"/>
      <c r="F218" s="68"/>
      <c r="G218" s="68"/>
      <c r="H218" s="68"/>
      <c r="I218" s="68"/>
      <c r="J218" s="72"/>
      <c r="K218" s="72"/>
      <c r="L218" s="72"/>
      <c r="M218" s="72"/>
      <c r="N218" s="26"/>
      <c r="O218" s="26"/>
      <c r="P218" s="25"/>
      <c r="Q218" s="25"/>
    </row>
    <row r="219" spans="1:17" ht="15" customHeight="1" x14ac:dyDescent="0.25">
      <c r="A219" s="71"/>
      <c r="B219" s="71"/>
      <c r="C219" s="68"/>
      <c r="D219" s="68"/>
      <c r="E219" s="68"/>
      <c r="F219" s="68"/>
      <c r="G219" s="68"/>
      <c r="H219" s="68"/>
      <c r="I219" s="68"/>
      <c r="J219" s="72"/>
      <c r="K219" s="72"/>
      <c r="L219" s="72"/>
      <c r="M219" s="72"/>
      <c r="N219" s="26"/>
      <c r="O219" s="26"/>
      <c r="P219" s="25"/>
      <c r="Q219" s="25"/>
    </row>
    <row r="220" spans="1:17" ht="15" customHeight="1" x14ac:dyDescent="0.25">
      <c r="A220" s="71"/>
      <c r="B220" s="71"/>
      <c r="C220" s="68"/>
      <c r="D220" s="68"/>
      <c r="E220" s="68"/>
      <c r="F220" s="68"/>
      <c r="G220" s="68"/>
      <c r="H220" s="68"/>
      <c r="I220" s="68"/>
      <c r="J220" s="72"/>
      <c r="K220" s="72"/>
      <c r="L220" s="72"/>
      <c r="M220" s="72"/>
      <c r="N220" s="26"/>
      <c r="O220" s="26"/>
      <c r="P220" s="25"/>
      <c r="Q220" s="25"/>
    </row>
    <row r="221" spans="1:17" ht="15" customHeight="1" x14ac:dyDescent="0.25">
      <c r="A221" s="71"/>
      <c r="B221" s="71"/>
      <c r="C221" s="68"/>
      <c r="D221" s="68"/>
      <c r="E221" s="68"/>
      <c r="F221" s="68"/>
      <c r="G221" s="68"/>
      <c r="H221" s="68"/>
      <c r="I221" s="68"/>
      <c r="J221" s="72"/>
      <c r="K221" s="72"/>
      <c r="L221" s="72"/>
      <c r="M221" s="72"/>
      <c r="N221" s="26"/>
      <c r="O221" s="26"/>
      <c r="P221" s="25"/>
      <c r="Q221" s="25"/>
    </row>
    <row r="222" spans="1:17" ht="15" customHeight="1" x14ac:dyDescent="0.25">
      <c r="A222" s="71"/>
      <c r="B222" s="71"/>
      <c r="C222" s="68"/>
      <c r="D222" s="68"/>
      <c r="E222" s="68"/>
      <c r="F222" s="68"/>
      <c r="G222" s="68"/>
      <c r="H222" s="68"/>
      <c r="I222" s="68"/>
      <c r="J222" s="72"/>
      <c r="K222" s="72"/>
      <c r="L222" s="72"/>
      <c r="M222" s="72"/>
      <c r="N222" s="26"/>
      <c r="O222" s="26"/>
      <c r="P222" s="25"/>
      <c r="Q222" s="25"/>
    </row>
    <row r="223" spans="1:17" ht="15" customHeight="1" x14ac:dyDescent="0.25">
      <c r="A223" s="71"/>
      <c r="B223" s="71"/>
      <c r="C223" s="68"/>
      <c r="D223" s="68"/>
      <c r="E223" s="68"/>
      <c r="F223" s="68"/>
      <c r="G223" s="68"/>
      <c r="H223" s="68"/>
      <c r="I223" s="68"/>
      <c r="J223" s="72"/>
      <c r="K223" s="72"/>
      <c r="L223" s="72"/>
      <c r="M223" s="72"/>
      <c r="N223" s="26"/>
      <c r="O223" s="26"/>
      <c r="P223" s="25"/>
      <c r="Q223" s="25"/>
    </row>
    <row r="224" spans="1:17" ht="15" customHeight="1" x14ac:dyDescent="0.25">
      <c r="A224" s="71"/>
      <c r="B224" s="71"/>
      <c r="C224" s="68"/>
      <c r="D224" s="68"/>
      <c r="E224" s="68"/>
      <c r="F224" s="68"/>
      <c r="G224" s="68"/>
      <c r="H224" s="68"/>
      <c r="I224" s="68"/>
      <c r="J224" s="72"/>
      <c r="K224" s="72"/>
      <c r="L224" s="72"/>
      <c r="M224" s="72"/>
      <c r="N224" s="26"/>
      <c r="O224" s="26"/>
      <c r="P224" s="25"/>
      <c r="Q224" s="25"/>
    </row>
    <row r="225" spans="1:17" ht="15" customHeight="1" x14ac:dyDescent="0.25">
      <c r="A225" s="71"/>
      <c r="B225" s="71"/>
      <c r="C225" s="68"/>
      <c r="D225" s="68"/>
      <c r="E225" s="68"/>
      <c r="F225" s="68"/>
      <c r="G225" s="68"/>
      <c r="H225" s="68"/>
      <c r="I225" s="68"/>
      <c r="J225" s="72"/>
      <c r="K225" s="72"/>
      <c r="L225" s="72"/>
      <c r="M225" s="72"/>
      <c r="N225" s="26"/>
      <c r="O225" s="26"/>
      <c r="P225" s="25"/>
      <c r="Q225" s="25"/>
    </row>
    <row r="226" spans="1:17" ht="15" customHeight="1" x14ac:dyDescent="0.25">
      <c r="A226" s="71"/>
      <c r="B226" s="71"/>
      <c r="C226" s="68"/>
      <c r="D226" s="68"/>
      <c r="E226" s="68"/>
      <c r="F226" s="68"/>
      <c r="G226" s="68"/>
      <c r="H226" s="68"/>
      <c r="I226" s="68"/>
      <c r="J226" s="72"/>
      <c r="K226" s="72"/>
      <c r="L226" s="72"/>
      <c r="M226" s="72"/>
      <c r="N226" s="26"/>
      <c r="O226" s="26"/>
      <c r="P226" s="25"/>
      <c r="Q226" s="25"/>
    </row>
    <row r="227" spans="1:17" ht="15" customHeight="1" x14ac:dyDescent="0.25">
      <c r="A227" s="71"/>
      <c r="B227" s="71"/>
      <c r="C227" s="68"/>
      <c r="D227" s="68"/>
      <c r="E227" s="68"/>
      <c r="F227" s="68"/>
      <c r="G227" s="68"/>
      <c r="H227" s="68"/>
      <c r="I227" s="68"/>
      <c r="J227" s="72"/>
      <c r="K227" s="72"/>
      <c r="L227" s="72"/>
      <c r="M227" s="72"/>
      <c r="N227" s="26"/>
      <c r="O227" s="26"/>
      <c r="P227" s="25"/>
      <c r="Q227" s="25"/>
    </row>
    <row r="228" spans="1:17" ht="15" customHeight="1" x14ac:dyDescent="0.25">
      <c r="A228" s="71"/>
      <c r="B228" s="71"/>
      <c r="C228" s="68"/>
      <c r="D228" s="68"/>
      <c r="E228" s="68"/>
      <c r="F228" s="68"/>
      <c r="G228" s="68"/>
      <c r="H228" s="68"/>
      <c r="I228" s="68"/>
      <c r="J228" s="72"/>
      <c r="K228" s="72"/>
      <c r="L228" s="72"/>
      <c r="M228" s="72"/>
      <c r="N228" s="26"/>
      <c r="O228" s="26"/>
      <c r="P228" s="25"/>
      <c r="Q228" s="25"/>
    </row>
    <row r="229" spans="1:17" ht="15" customHeight="1" x14ac:dyDescent="0.25">
      <c r="A229" s="71"/>
      <c r="B229" s="71"/>
      <c r="C229" s="68"/>
      <c r="D229" s="68"/>
      <c r="E229" s="68"/>
      <c r="F229" s="68"/>
      <c r="G229" s="68"/>
      <c r="H229" s="68"/>
      <c r="I229" s="68"/>
      <c r="J229" s="72"/>
      <c r="K229" s="72"/>
      <c r="L229" s="72"/>
      <c r="M229" s="72"/>
      <c r="N229" s="26"/>
      <c r="O229" s="26"/>
      <c r="P229" s="25"/>
      <c r="Q229" s="25"/>
    </row>
    <row r="230" spans="1:17" ht="15" customHeight="1" x14ac:dyDescent="0.25">
      <c r="A230" s="71"/>
      <c r="B230" s="71"/>
      <c r="C230" s="68"/>
      <c r="D230" s="68"/>
      <c r="E230" s="68"/>
      <c r="F230" s="68"/>
      <c r="G230" s="68"/>
      <c r="H230" s="68"/>
      <c r="I230" s="68"/>
      <c r="J230" s="72"/>
      <c r="K230" s="72"/>
      <c r="L230" s="72"/>
      <c r="M230" s="72"/>
      <c r="N230" s="26"/>
      <c r="O230" s="26"/>
      <c r="P230" s="25"/>
      <c r="Q230" s="25"/>
    </row>
    <row r="231" spans="1:17" ht="15" customHeight="1" x14ac:dyDescent="0.25">
      <c r="A231" s="71"/>
      <c r="B231" s="71"/>
      <c r="C231" s="68"/>
      <c r="D231" s="68"/>
      <c r="E231" s="68"/>
      <c r="F231" s="68"/>
      <c r="G231" s="68"/>
      <c r="H231" s="68"/>
      <c r="I231" s="68"/>
      <c r="J231" s="72"/>
      <c r="K231" s="72"/>
      <c r="L231" s="72"/>
      <c r="M231" s="72"/>
      <c r="N231" s="26"/>
      <c r="O231" s="26"/>
      <c r="P231" s="25"/>
      <c r="Q231" s="25"/>
    </row>
    <row r="232" spans="1:17" ht="15" customHeight="1" x14ac:dyDescent="0.25">
      <c r="A232" s="71"/>
      <c r="B232" s="71"/>
      <c r="C232" s="68"/>
      <c r="D232" s="68"/>
      <c r="E232" s="68"/>
      <c r="F232" s="68"/>
      <c r="G232" s="68"/>
      <c r="H232" s="68"/>
      <c r="I232" s="68"/>
      <c r="J232" s="72"/>
      <c r="K232" s="72"/>
      <c r="L232" s="72"/>
      <c r="M232" s="72"/>
      <c r="N232" s="26"/>
      <c r="O232" s="26"/>
      <c r="P232" s="25"/>
      <c r="Q232" s="25"/>
    </row>
    <row r="233" spans="1:17" ht="15" customHeight="1" x14ac:dyDescent="0.25">
      <c r="A233" s="71"/>
      <c r="B233" s="71"/>
      <c r="C233" s="68"/>
      <c r="D233" s="68"/>
      <c r="E233" s="68"/>
      <c r="F233" s="68"/>
      <c r="G233" s="68"/>
      <c r="H233" s="68"/>
      <c r="I233" s="68"/>
      <c r="J233" s="72"/>
      <c r="K233" s="72"/>
      <c r="L233" s="72"/>
      <c r="M233" s="72"/>
      <c r="N233" s="26"/>
      <c r="O233" s="26"/>
      <c r="P233" s="25"/>
      <c r="Q233" s="25"/>
    </row>
    <row r="234" spans="1:17" ht="15" customHeight="1" x14ac:dyDescent="0.25">
      <c r="A234" s="71"/>
      <c r="B234" s="71"/>
      <c r="C234" s="68"/>
      <c r="D234" s="68"/>
      <c r="E234" s="68"/>
      <c r="F234" s="68"/>
      <c r="G234" s="68"/>
      <c r="H234" s="68"/>
      <c r="I234" s="68"/>
      <c r="J234" s="72"/>
      <c r="K234" s="72"/>
      <c r="L234" s="72"/>
      <c r="M234" s="72"/>
      <c r="N234" s="26"/>
      <c r="O234" s="26"/>
      <c r="P234" s="25"/>
      <c r="Q234" s="25"/>
    </row>
    <row r="235" spans="1:17" ht="15" customHeight="1" x14ac:dyDescent="0.25">
      <c r="A235" s="71"/>
      <c r="B235" s="71"/>
      <c r="C235" s="68"/>
      <c r="D235" s="68"/>
      <c r="E235" s="68"/>
      <c r="F235" s="68"/>
      <c r="G235" s="68"/>
      <c r="H235" s="68"/>
      <c r="I235" s="68"/>
      <c r="J235" s="72"/>
      <c r="K235" s="72"/>
      <c r="L235" s="72"/>
      <c r="M235" s="72"/>
      <c r="N235" s="26"/>
      <c r="O235" s="26"/>
      <c r="P235" s="25"/>
      <c r="Q235" s="25"/>
    </row>
    <row r="236" spans="1:17" ht="15" customHeight="1" x14ac:dyDescent="0.25">
      <c r="A236" s="71"/>
      <c r="B236" s="71"/>
      <c r="C236" s="68"/>
      <c r="D236" s="68"/>
      <c r="E236" s="68"/>
      <c r="F236" s="68"/>
      <c r="G236" s="68"/>
      <c r="H236" s="68"/>
      <c r="I236" s="68"/>
      <c r="J236" s="72"/>
      <c r="K236" s="72"/>
      <c r="L236" s="72"/>
      <c r="M236" s="72"/>
      <c r="N236" s="26"/>
      <c r="O236" s="26"/>
      <c r="P236" s="25"/>
      <c r="Q236" s="25"/>
    </row>
    <row r="237" spans="1:17" ht="15" customHeight="1" x14ac:dyDescent="0.25">
      <c r="A237" s="71"/>
      <c r="B237" s="71"/>
      <c r="C237" s="68"/>
      <c r="D237" s="68"/>
      <c r="E237" s="68"/>
      <c r="F237" s="68"/>
      <c r="G237" s="68"/>
      <c r="H237" s="68"/>
      <c r="I237" s="68"/>
      <c r="J237" s="72"/>
      <c r="K237" s="72"/>
      <c r="L237" s="72"/>
      <c r="M237" s="72"/>
      <c r="N237" s="26"/>
      <c r="O237" s="26"/>
      <c r="P237" s="25"/>
      <c r="Q237" s="25"/>
    </row>
    <row r="238" spans="1:17" ht="15" customHeight="1" x14ac:dyDescent="0.25">
      <c r="A238" s="71"/>
      <c r="B238" s="71"/>
      <c r="C238" s="68"/>
      <c r="D238" s="68"/>
      <c r="E238" s="68"/>
      <c r="F238" s="68"/>
      <c r="G238" s="68"/>
      <c r="H238" s="68"/>
      <c r="I238" s="68"/>
      <c r="J238" s="72"/>
      <c r="K238" s="72"/>
      <c r="L238" s="72"/>
      <c r="M238" s="72"/>
      <c r="N238" s="26"/>
      <c r="O238" s="26"/>
      <c r="P238" s="25"/>
      <c r="Q238" s="25"/>
    </row>
    <row r="239" spans="1:17" ht="15" customHeight="1" x14ac:dyDescent="0.25">
      <c r="A239" s="71"/>
      <c r="B239" s="71"/>
      <c r="C239" s="68"/>
      <c r="D239" s="68"/>
      <c r="E239" s="68"/>
      <c r="F239" s="68"/>
      <c r="G239" s="68"/>
      <c r="H239" s="68"/>
      <c r="I239" s="68"/>
      <c r="J239" s="72"/>
      <c r="K239" s="72"/>
      <c r="L239" s="72"/>
      <c r="M239" s="72"/>
      <c r="N239" s="26"/>
      <c r="O239" s="26"/>
      <c r="P239" s="25"/>
      <c r="Q239" s="25"/>
    </row>
    <row r="240" spans="1:17" ht="15" customHeight="1" x14ac:dyDescent="0.25">
      <c r="A240" s="71"/>
      <c r="B240" s="71"/>
      <c r="C240" s="68"/>
      <c r="D240" s="68"/>
      <c r="E240" s="68"/>
      <c r="F240" s="68"/>
      <c r="G240" s="68"/>
      <c r="H240" s="68"/>
      <c r="I240" s="68"/>
      <c r="J240" s="72"/>
      <c r="K240" s="72"/>
      <c r="L240" s="72"/>
      <c r="M240" s="72"/>
      <c r="N240" s="26"/>
      <c r="O240" s="26"/>
      <c r="P240" s="25"/>
      <c r="Q240" s="25"/>
    </row>
    <row r="241" spans="1:17" ht="15" customHeight="1" x14ac:dyDescent="0.25">
      <c r="A241" s="71"/>
      <c r="B241" s="71"/>
      <c r="C241" s="68"/>
      <c r="D241" s="68"/>
      <c r="E241" s="68"/>
      <c r="F241" s="68"/>
      <c r="G241" s="68"/>
      <c r="H241" s="68"/>
      <c r="I241" s="68"/>
      <c r="J241" s="72"/>
      <c r="K241" s="72"/>
      <c r="L241" s="72"/>
      <c r="M241" s="72"/>
      <c r="N241" s="26"/>
      <c r="O241" s="26"/>
      <c r="P241" s="25"/>
      <c r="Q241" s="25"/>
    </row>
    <row r="242" spans="1:17" ht="15" customHeight="1" x14ac:dyDescent="0.25">
      <c r="A242" s="71"/>
      <c r="B242" s="71"/>
      <c r="C242" s="68"/>
      <c r="D242" s="68"/>
      <c r="E242" s="68"/>
      <c r="F242" s="68"/>
      <c r="G242" s="68"/>
      <c r="H242" s="68"/>
      <c r="I242" s="68"/>
      <c r="J242" s="72"/>
      <c r="K242" s="72"/>
      <c r="L242" s="72"/>
      <c r="M242" s="72"/>
      <c r="N242" s="26"/>
      <c r="O242" s="26"/>
      <c r="P242" s="25"/>
      <c r="Q242" s="25"/>
    </row>
    <row r="243" spans="1:17" ht="15" customHeight="1" x14ac:dyDescent="0.25">
      <c r="A243" s="71"/>
      <c r="B243" s="71"/>
      <c r="C243" s="68"/>
      <c r="D243" s="68"/>
      <c r="E243" s="68"/>
      <c r="F243" s="68"/>
      <c r="G243" s="68"/>
      <c r="H243" s="68"/>
      <c r="I243" s="68"/>
      <c r="J243" s="72"/>
      <c r="K243" s="72"/>
      <c r="L243" s="72"/>
      <c r="M243" s="72"/>
      <c r="N243" s="26"/>
      <c r="O243" s="26"/>
      <c r="P243" s="25"/>
      <c r="Q243" s="25"/>
    </row>
    <row r="244" spans="1:17" ht="15" customHeight="1" x14ac:dyDescent="0.25">
      <c r="A244" s="71"/>
      <c r="B244" s="71"/>
      <c r="C244" s="68"/>
      <c r="D244" s="68"/>
      <c r="E244" s="68"/>
      <c r="F244" s="68"/>
      <c r="G244" s="68"/>
      <c r="H244" s="68"/>
      <c r="I244" s="68"/>
      <c r="J244" s="72"/>
      <c r="K244" s="72"/>
      <c r="L244" s="72"/>
      <c r="M244" s="72"/>
      <c r="N244" s="26"/>
      <c r="O244" s="26"/>
      <c r="P244" s="25"/>
      <c r="Q244" s="25"/>
    </row>
    <row r="245" spans="1:17" ht="15" customHeight="1" x14ac:dyDescent="0.25">
      <c r="A245" s="71"/>
      <c r="B245" s="71"/>
      <c r="C245" s="68"/>
      <c r="D245" s="68"/>
      <c r="E245" s="68"/>
      <c r="F245" s="68"/>
      <c r="G245" s="68"/>
      <c r="H245" s="68"/>
      <c r="I245" s="68"/>
      <c r="J245" s="72"/>
      <c r="K245" s="72"/>
      <c r="L245" s="72"/>
      <c r="M245" s="72"/>
      <c r="N245" s="26"/>
      <c r="O245" s="26"/>
      <c r="P245" s="25"/>
      <c r="Q245" s="25"/>
    </row>
    <row r="246" spans="1:17" ht="15" customHeight="1" x14ac:dyDescent="0.25">
      <c r="A246" s="71"/>
      <c r="B246" s="71"/>
      <c r="C246" s="68"/>
      <c r="D246" s="68"/>
      <c r="E246" s="68"/>
      <c r="F246" s="68"/>
      <c r="G246" s="68"/>
      <c r="H246" s="68"/>
      <c r="I246" s="68"/>
      <c r="J246" s="72"/>
      <c r="K246" s="72"/>
      <c r="L246" s="72"/>
      <c r="M246" s="72"/>
      <c r="N246" s="26"/>
      <c r="O246" s="26"/>
      <c r="P246" s="25"/>
      <c r="Q246" s="25"/>
    </row>
    <row r="247" spans="1:17" ht="15" customHeight="1" x14ac:dyDescent="0.25">
      <c r="A247" s="71"/>
      <c r="B247" s="71"/>
      <c r="C247" s="68"/>
      <c r="D247" s="68"/>
      <c r="E247" s="68"/>
      <c r="F247" s="68"/>
      <c r="G247" s="68"/>
      <c r="H247" s="68"/>
      <c r="I247" s="68"/>
      <c r="J247" s="72"/>
      <c r="K247" s="72"/>
      <c r="L247" s="72"/>
      <c r="M247" s="72"/>
      <c r="N247" s="26"/>
      <c r="O247" s="26"/>
      <c r="P247" s="25"/>
      <c r="Q247" s="25"/>
    </row>
    <row r="248" spans="1:17" ht="15" customHeight="1" x14ac:dyDescent="0.25">
      <c r="A248" s="71"/>
      <c r="B248" s="71"/>
      <c r="C248" s="68"/>
      <c r="D248" s="68"/>
      <c r="E248" s="68"/>
      <c r="F248" s="68"/>
      <c r="G248" s="68"/>
      <c r="H248" s="68"/>
      <c r="I248" s="68"/>
      <c r="J248" s="72"/>
      <c r="K248" s="72"/>
      <c r="L248" s="72"/>
      <c r="M248" s="72"/>
      <c r="N248" s="26"/>
      <c r="O248" s="26"/>
      <c r="P248" s="25"/>
      <c r="Q248" s="25"/>
    </row>
    <row r="249" spans="1:17" ht="15" customHeight="1" x14ac:dyDescent="0.25">
      <c r="A249" s="71"/>
      <c r="B249" s="71"/>
      <c r="C249" s="68"/>
      <c r="D249" s="68"/>
      <c r="E249" s="68"/>
      <c r="F249" s="68"/>
      <c r="G249" s="68"/>
      <c r="H249" s="68"/>
      <c r="I249" s="68"/>
      <c r="J249" s="72"/>
      <c r="K249" s="72"/>
      <c r="L249" s="72"/>
      <c r="M249" s="72"/>
      <c r="N249" s="26"/>
      <c r="O249" s="26"/>
      <c r="P249" s="25"/>
      <c r="Q249" s="25"/>
    </row>
    <row r="250" spans="1:17" ht="15" customHeight="1" x14ac:dyDescent="0.25">
      <c r="A250" s="71"/>
      <c r="B250" s="71"/>
      <c r="C250" s="68"/>
      <c r="D250" s="68"/>
      <c r="E250" s="68"/>
      <c r="F250" s="68"/>
      <c r="G250" s="68"/>
      <c r="H250" s="68"/>
      <c r="I250" s="68"/>
      <c r="J250" s="72"/>
      <c r="K250" s="72"/>
      <c r="L250" s="72"/>
      <c r="M250" s="72"/>
      <c r="N250" s="26"/>
      <c r="O250" s="26"/>
      <c r="P250" s="25"/>
      <c r="Q250" s="25"/>
    </row>
    <row r="251" spans="1:17" ht="15" customHeight="1" x14ac:dyDescent="0.25">
      <c r="A251" s="71"/>
      <c r="B251" s="71"/>
      <c r="C251" s="68"/>
      <c r="D251" s="68"/>
      <c r="E251" s="68"/>
      <c r="F251" s="68"/>
      <c r="G251" s="68"/>
      <c r="H251" s="68"/>
      <c r="I251" s="68"/>
      <c r="J251" s="72"/>
      <c r="K251" s="72"/>
      <c r="L251" s="72"/>
      <c r="M251" s="72"/>
      <c r="N251" s="26"/>
      <c r="O251" s="26"/>
      <c r="P251" s="25"/>
      <c r="Q251" s="25"/>
    </row>
    <row r="252" spans="1:17" ht="15" customHeight="1" x14ac:dyDescent="0.25">
      <c r="A252" s="71"/>
      <c r="B252" s="71"/>
      <c r="C252" s="68"/>
      <c r="D252" s="68"/>
      <c r="E252" s="68"/>
      <c r="F252" s="68"/>
      <c r="G252" s="68"/>
      <c r="H252" s="68"/>
      <c r="I252" s="68"/>
      <c r="J252" s="72"/>
      <c r="K252" s="72"/>
      <c r="L252" s="72"/>
      <c r="M252" s="72"/>
      <c r="N252" s="26"/>
      <c r="O252" s="26"/>
      <c r="P252" s="25"/>
      <c r="Q252" s="25"/>
    </row>
    <row r="253" spans="1:17" ht="15" customHeight="1" x14ac:dyDescent="0.25">
      <c r="A253" s="71"/>
      <c r="B253" s="71"/>
      <c r="C253" s="68"/>
      <c r="D253" s="68"/>
      <c r="E253" s="68"/>
      <c r="F253" s="68"/>
      <c r="G253" s="68"/>
      <c r="H253" s="68"/>
      <c r="I253" s="68"/>
      <c r="J253" s="72"/>
      <c r="K253" s="72"/>
      <c r="L253" s="72"/>
      <c r="M253" s="72"/>
      <c r="N253" s="26"/>
      <c r="O253" s="26"/>
      <c r="P253" s="25"/>
      <c r="Q253" s="25"/>
    </row>
    <row r="254" spans="1:17" ht="15" customHeight="1" x14ac:dyDescent="0.25">
      <c r="A254" s="71"/>
      <c r="B254" s="71"/>
      <c r="C254" s="68"/>
      <c r="D254" s="68"/>
      <c r="E254" s="68"/>
      <c r="F254" s="68"/>
      <c r="G254" s="68"/>
      <c r="H254" s="68"/>
      <c r="I254" s="68"/>
      <c r="J254" s="72"/>
      <c r="K254" s="72"/>
      <c r="L254" s="72"/>
      <c r="M254" s="72"/>
      <c r="N254" s="26"/>
      <c r="O254" s="26"/>
      <c r="P254" s="25"/>
      <c r="Q254" s="25"/>
    </row>
    <row r="255" spans="1:17" ht="15" customHeight="1" x14ac:dyDescent="0.25">
      <c r="A255" s="71"/>
      <c r="B255" s="71"/>
      <c r="C255" s="68"/>
      <c r="D255" s="68"/>
      <c r="E255" s="68"/>
      <c r="F255" s="68"/>
      <c r="G255" s="68"/>
      <c r="H255" s="68"/>
      <c r="I255" s="68"/>
      <c r="J255" s="72"/>
      <c r="K255" s="72"/>
      <c r="L255" s="72"/>
      <c r="M255" s="72"/>
      <c r="N255" s="26"/>
      <c r="O255" s="26"/>
      <c r="P255" s="25"/>
      <c r="Q255" s="25"/>
    </row>
    <row r="256" spans="1:17" ht="15" customHeight="1" x14ac:dyDescent="0.25">
      <c r="A256" s="71"/>
      <c r="B256" s="71"/>
      <c r="C256" s="68"/>
      <c r="D256" s="68"/>
      <c r="E256" s="68"/>
      <c r="F256" s="68"/>
      <c r="G256" s="68"/>
      <c r="H256" s="68"/>
      <c r="I256" s="68"/>
      <c r="J256" s="72"/>
      <c r="K256" s="72"/>
      <c r="L256" s="72"/>
      <c r="M256" s="72"/>
      <c r="N256" s="26"/>
      <c r="O256" s="26"/>
      <c r="P256" s="25"/>
      <c r="Q256" s="25"/>
    </row>
    <row r="257" spans="1:17" ht="15" customHeight="1" x14ac:dyDescent="0.25">
      <c r="A257" s="71"/>
      <c r="B257" s="71"/>
      <c r="C257" s="68"/>
      <c r="D257" s="68"/>
      <c r="E257" s="68"/>
      <c r="F257" s="68"/>
      <c r="G257" s="68"/>
      <c r="H257" s="68"/>
      <c r="I257" s="68"/>
      <c r="J257" s="72"/>
      <c r="K257" s="72"/>
      <c r="L257" s="72"/>
      <c r="M257" s="72"/>
      <c r="N257" s="26"/>
      <c r="O257" s="26"/>
      <c r="P257" s="25"/>
      <c r="Q257" s="25"/>
    </row>
    <row r="258" spans="1:17" ht="15" customHeight="1" x14ac:dyDescent="0.25">
      <c r="A258" s="71"/>
      <c r="B258" s="71"/>
      <c r="C258" s="68"/>
      <c r="D258" s="68"/>
      <c r="E258" s="68"/>
      <c r="F258" s="68"/>
      <c r="G258" s="68"/>
      <c r="H258" s="68"/>
      <c r="I258" s="68"/>
      <c r="J258" s="72"/>
      <c r="K258" s="72"/>
      <c r="L258" s="72"/>
      <c r="M258" s="72"/>
      <c r="N258" s="26"/>
      <c r="O258" s="26"/>
      <c r="P258" s="25"/>
      <c r="Q258" s="25"/>
    </row>
    <row r="259" spans="1:17" ht="15" customHeight="1" x14ac:dyDescent="0.25">
      <c r="A259" s="71"/>
      <c r="B259" s="71"/>
      <c r="C259" s="68"/>
      <c r="D259" s="68"/>
      <c r="E259" s="68"/>
      <c r="F259" s="68"/>
      <c r="G259" s="68"/>
      <c r="H259" s="68"/>
      <c r="I259" s="68"/>
      <c r="J259" s="72"/>
      <c r="K259" s="72"/>
      <c r="L259" s="72"/>
      <c r="M259" s="72"/>
      <c r="N259" s="26"/>
      <c r="O259" s="26"/>
      <c r="P259" s="25"/>
      <c r="Q259" s="25"/>
    </row>
    <row r="260" spans="1:17" ht="15" customHeight="1" x14ac:dyDescent="0.25">
      <c r="A260" s="71"/>
      <c r="B260" s="71"/>
      <c r="C260" s="68"/>
      <c r="D260" s="68"/>
      <c r="E260" s="68"/>
      <c r="F260" s="68"/>
      <c r="G260" s="68"/>
      <c r="H260" s="68"/>
      <c r="I260" s="68"/>
      <c r="J260" s="72"/>
      <c r="K260" s="72"/>
      <c r="L260" s="72"/>
      <c r="M260" s="72"/>
      <c r="N260" s="26"/>
      <c r="O260" s="26"/>
      <c r="P260" s="25"/>
      <c r="Q260" s="25"/>
    </row>
    <row r="261" spans="1:17" ht="15" customHeight="1" x14ac:dyDescent="0.25">
      <c r="A261" s="71"/>
      <c r="B261" s="71"/>
      <c r="C261" s="68"/>
      <c r="D261" s="68"/>
      <c r="E261" s="68"/>
      <c r="F261" s="68"/>
      <c r="G261" s="68"/>
      <c r="H261" s="68"/>
      <c r="I261" s="68"/>
      <c r="J261" s="72"/>
      <c r="K261" s="72"/>
      <c r="L261" s="72"/>
      <c r="M261" s="72"/>
      <c r="N261" s="26"/>
      <c r="O261" s="26"/>
      <c r="P261" s="25"/>
      <c r="Q261" s="25"/>
    </row>
    <row r="262" spans="1:17" ht="15" customHeight="1" x14ac:dyDescent="0.25">
      <c r="A262" s="71"/>
      <c r="B262" s="71"/>
      <c r="C262" s="68"/>
      <c r="D262" s="68"/>
      <c r="E262" s="68"/>
      <c r="F262" s="68"/>
      <c r="G262" s="68"/>
      <c r="H262" s="68"/>
      <c r="I262" s="68"/>
      <c r="J262" s="72"/>
      <c r="K262" s="72"/>
      <c r="L262" s="72"/>
      <c r="M262" s="72"/>
      <c r="N262" s="26"/>
      <c r="O262" s="26"/>
      <c r="P262" s="25"/>
      <c r="Q262" s="25"/>
    </row>
    <row r="263" spans="1:17" ht="15" customHeight="1" x14ac:dyDescent="0.25">
      <c r="A263" s="71"/>
      <c r="B263" s="71"/>
      <c r="C263" s="68"/>
      <c r="D263" s="68"/>
      <c r="E263" s="68"/>
      <c r="F263" s="68"/>
      <c r="G263" s="68"/>
      <c r="H263" s="68"/>
      <c r="I263" s="68"/>
      <c r="J263" s="72"/>
      <c r="K263" s="72"/>
      <c r="L263" s="72"/>
      <c r="M263" s="72"/>
      <c r="N263" s="26"/>
      <c r="O263" s="26"/>
      <c r="P263" s="25"/>
      <c r="Q263" s="25"/>
    </row>
    <row r="264" spans="1:17" ht="15" customHeight="1" x14ac:dyDescent="0.25">
      <c r="A264" s="71"/>
      <c r="B264" s="71"/>
      <c r="C264" s="68"/>
      <c r="D264" s="68"/>
      <c r="E264" s="68"/>
      <c r="F264" s="68"/>
      <c r="G264" s="68"/>
      <c r="H264" s="68"/>
      <c r="I264" s="68"/>
      <c r="J264" s="72"/>
      <c r="K264" s="72"/>
      <c r="L264" s="72"/>
      <c r="M264" s="72"/>
      <c r="N264" s="26"/>
      <c r="O264" s="26"/>
      <c r="P264" s="25"/>
      <c r="Q264" s="25"/>
    </row>
    <row r="265" spans="1:17" ht="15" customHeight="1" x14ac:dyDescent="0.25">
      <c r="A265" s="71"/>
      <c r="B265" s="71"/>
      <c r="C265" s="68"/>
      <c r="D265" s="68"/>
      <c r="E265" s="68"/>
      <c r="F265" s="68"/>
      <c r="G265" s="68"/>
      <c r="H265" s="68"/>
      <c r="I265" s="68"/>
      <c r="J265" s="72"/>
      <c r="K265" s="72"/>
      <c r="L265" s="72"/>
      <c r="M265" s="72"/>
      <c r="N265" s="26"/>
      <c r="O265" s="26"/>
      <c r="P265" s="25"/>
      <c r="Q265" s="25"/>
    </row>
    <row r="266" spans="1:17" ht="15" customHeight="1" x14ac:dyDescent="0.25">
      <c r="A266" s="71"/>
      <c r="B266" s="71"/>
      <c r="C266" s="68"/>
      <c r="D266" s="68"/>
      <c r="E266" s="68"/>
      <c r="F266" s="68"/>
      <c r="G266" s="68"/>
      <c r="H266" s="68"/>
      <c r="I266" s="68"/>
      <c r="J266" s="72"/>
      <c r="K266" s="72"/>
      <c r="L266" s="72"/>
      <c r="M266" s="72"/>
      <c r="N266" s="26"/>
      <c r="O266" s="26"/>
      <c r="P266" s="25"/>
      <c r="Q266" s="25"/>
    </row>
    <row r="267" spans="1:17" ht="15" customHeight="1" x14ac:dyDescent="0.25">
      <c r="A267" s="71"/>
      <c r="B267" s="71"/>
      <c r="C267" s="68"/>
      <c r="D267" s="68"/>
      <c r="E267" s="68"/>
      <c r="F267" s="68"/>
      <c r="G267" s="68"/>
      <c r="H267" s="68"/>
      <c r="I267" s="68"/>
      <c r="J267" s="72"/>
      <c r="K267" s="72"/>
      <c r="L267" s="72"/>
      <c r="M267" s="72"/>
      <c r="N267" s="26"/>
      <c r="O267" s="26"/>
      <c r="P267" s="25"/>
      <c r="Q267" s="25"/>
    </row>
    <row r="268" spans="1:17" ht="15" customHeight="1" x14ac:dyDescent="0.25">
      <c r="A268" s="71"/>
      <c r="B268" s="71"/>
      <c r="C268" s="68"/>
      <c r="D268" s="68"/>
      <c r="E268" s="68"/>
      <c r="F268" s="68"/>
      <c r="G268" s="68"/>
      <c r="H268" s="68"/>
      <c r="I268" s="68"/>
      <c r="J268" s="72"/>
      <c r="K268" s="72"/>
      <c r="L268" s="72"/>
      <c r="M268" s="72"/>
      <c r="N268" s="26"/>
      <c r="O268" s="26"/>
      <c r="P268" s="25"/>
      <c r="Q268" s="25"/>
    </row>
    <row r="269" spans="1:17" ht="15" customHeight="1" x14ac:dyDescent="0.25">
      <c r="A269" s="71"/>
      <c r="B269" s="71"/>
      <c r="C269" s="68"/>
      <c r="D269" s="68"/>
      <c r="E269" s="68"/>
      <c r="F269" s="68"/>
      <c r="G269" s="68"/>
      <c r="H269" s="68"/>
      <c r="I269" s="68"/>
      <c r="J269" s="72"/>
      <c r="K269" s="72"/>
      <c r="L269" s="72"/>
      <c r="M269" s="72"/>
      <c r="N269" s="26"/>
      <c r="O269" s="26"/>
      <c r="P269" s="25"/>
      <c r="Q269" s="25"/>
    </row>
    <row r="270" spans="1:17" ht="15" customHeight="1" x14ac:dyDescent="0.25">
      <c r="A270" s="71"/>
      <c r="B270" s="71"/>
      <c r="C270" s="68"/>
      <c r="D270" s="68"/>
      <c r="E270" s="68"/>
      <c r="F270" s="68"/>
      <c r="G270" s="68"/>
      <c r="H270" s="68"/>
      <c r="I270" s="68"/>
      <c r="J270" s="72"/>
      <c r="K270" s="72"/>
      <c r="L270" s="72"/>
      <c r="M270" s="72"/>
      <c r="N270" s="26"/>
      <c r="O270" s="26"/>
      <c r="P270" s="25"/>
      <c r="Q270" s="25"/>
    </row>
    <row r="271" spans="1:17" ht="15" customHeight="1" x14ac:dyDescent="0.25">
      <c r="A271" s="71"/>
      <c r="B271" s="71"/>
      <c r="C271" s="68"/>
      <c r="D271" s="68"/>
      <c r="E271" s="68"/>
      <c r="F271" s="68"/>
      <c r="G271" s="68"/>
      <c r="H271" s="68"/>
      <c r="I271" s="68"/>
      <c r="J271" s="72"/>
      <c r="K271" s="72"/>
      <c r="L271" s="72"/>
      <c r="M271" s="72"/>
      <c r="N271" s="26"/>
      <c r="O271" s="26"/>
      <c r="P271" s="25"/>
      <c r="Q271" s="25"/>
    </row>
    <row r="272" spans="1:17" ht="15" customHeight="1" x14ac:dyDescent="0.25">
      <c r="A272" s="71"/>
      <c r="B272" s="71"/>
      <c r="C272" s="68"/>
      <c r="D272" s="68"/>
      <c r="E272" s="68"/>
      <c r="F272" s="68"/>
      <c r="G272" s="68"/>
      <c r="H272" s="68"/>
      <c r="I272" s="68"/>
      <c r="J272" s="72"/>
      <c r="K272" s="72"/>
      <c r="L272" s="72"/>
      <c r="M272" s="72"/>
      <c r="N272" s="26"/>
      <c r="O272" s="26"/>
      <c r="P272" s="25"/>
      <c r="Q272" s="25"/>
    </row>
    <row r="273" spans="1:17" ht="15" customHeight="1" x14ac:dyDescent="0.25">
      <c r="A273" s="71"/>
      <c r="B273" s="71"/>
      <c r="C273" s="68"/>
      <c r="D273" s="68"/>
      <c r="E273" s="68"/>
      <c r="F273" s="68"/>
      <c r="G273" s="68"/>
      <c r="H273" s="68"/>
      <c r="I273" s="68"/>
      <c r="J273" s="72"/>
      <c r="K273" s="72"/>
      <c r="L273" s="72"/>
      <c r="M273" s="72"/>
      <c r="N273" s="26"/>
      <c r="O273" s="26"/>
      <c r="P273" s="25"/>
      <c r="Q273" s="25"/>
    </row>
    <row r="274" spans="1:17" ht="15" customHeight="1" x14ac:dyDescent="0.25">
      <c r="A274" s="71"/>
      <c r="B274" s="71"/>
      <c r="C274" s="68"/>
      <c r="D274" s="68"/>
      <c r="E274" s="68"/>
      <c r="F274" s="68"/>
      <c r="G274" s="68"/>
      <c r="H274" s="68"/>
      <c r="I274" s="68"/>
      <c r="J274" s="72"/>
      <c r="K274" s="72"/>
      <c r="L274" s="72"/>
      <c r="M274" s="72"/>
      <c r="N274" s="26"/>
      <c r="O274" s="26"/>
      <c r="P274" s="25"/>
      <c r="Q274" s="25"/>
    </row>
    <row r="275" spans="1:17" ht="15" customHeight="1" x14ac:dyDescent="0.25">
      <c r="A275" s="71"/>
      <c r="B275" s="71"/>
      <c r="C275" s="68"/>
      <c r="D275" s="68"/>
      <c r="E275" s="68"/>
      <c r="F275" s="68"/>
      <c r="G275" s="68"/>
      <c r="H275" s="68"/>
      <c r="I275" s="68"/>
      <c r="J275" s="72"/>
      <c r="K275" s="72"/>
      <c r="L275" s="72"/>
      <c r="M275" s="72"/>
      <c r="N275" s="26"/>
      <c r="O275" s="26"/>
      <c r="P275" s="25"/>
      <c r="Q275" s="25"/>
    </row>
    <row r="276" spans="1:17" ht="15" customHeight="1" x14ac:dyDescent="0.25">
      <c r="A276" s="71"/>
      <c r="B276" s="71"/>
      <c r="C276" s="68"/>
      <c r="D276" s="68"/>
      <c r="E276" s="68"/>
      <c r="F276" s="68"/>
      <c r="G276" s="68"/>
      <c r="H276" s="68"/>
      <c r="I276" s="68"/>
      <c r="J276" s="72"/>
      <c r="K276" s="72"/>
      <c r="L276" s="72"/>
      <c r="M276" s="72"/>
      <c r="N276" s="26"/>
      <c r="O276" s="26"/>
      <c r="P276" s="25"/>
      <c r="Q276" s="25"/>
    </row>
    <row r="277" spans="1:17" ht="15" customHeight="1" x14ac:dyDescent="0.25">
      <c r="A277" s="71"/>
      <c r="B277" s="71"/>
      <c r="C277" s="68"/>
      <c r="D277" s="68"/>
      <c r="E277" s="68"/>
      <c r="F277" s="68"/>
      <c r="G277" s="68"/>
      <c r="H277" s="68"/>
      <c r="I277" s="68"/>
      <c r="J277" s="72"/>
      <c r="K277" s="72"/>
      <c r="L277" s="72"/>
      <c r="M277" s="72"/>
      <c r="N277" s="26"/>
      <c r="O277" s="26"/>
      <c r="P277" s="25"/>
      <c r="Q277" s="25"/>
    </row>
    <row r="278" spans="1:17" ht="15" customHeight="1" x14ac:dyDescent="0.25">
      <c r="A278" s="71"/>
      <c r="B278" s="71"/>
      <c r="C278" s="68"/>
      <c r="D278" s="68"/>
      <c r="E278" s="68"/>
      <c r="F278" s="68"/>
      <c r="G278" s="68"/>
      <c r="H278" s="68"/>
      <c r="I278" s="68"/>
      <c r="J278" s="72"/>
      <c r="K278" s="72"/>
      <c r="L278" s="72"/>
      <c r="M278" s="72"/>
      <c r="N278" s="26"/>
      <c r="O278" s="26"/>
      <c r="P278" s="25"/>
      <c r="Q278" s="25"/>
    </row>
    <row r="279" spans="1:17" ht="15" customHeight="1" x14ac:dyDescent="0.25">
      <c r="A279" s="71"/>
      <c r="B279" s="71"/>
      <c r="C279" s="68"/>
      <c r="D279" s="68"/>
      <c r="E279" s="68"/>
      <c r="F279" s="68"/>
      <c r="G279" s="68"/>
      <c r="H279" s="68"/>
      <c r="I279" s="68"/>
      <c r="J279" s="72"/>
      <c r="K279" s="72"/>
      <c r="L279" s="72"/>
      <c r="M279" s="72"/>
      <c r="N279" s="26"/>
      <c r="O279" s="26"/>
      <c r="P279" s="25"/>
      <c r="Q279" s="25"/>
    </row>
    <row r="280" spans="1:17" ht="15" customHeight="1" x14ac:dyDescent="0.25">
      <c r="A280" s="71"/>
      <c r="B280" s="71"/>
      <c r="C280" s="68"/>
      <c r="D280" s="68"/>
      <c r="E280" s="68"/>
      <c r="F280" s="68"/>
      <c r="G280" s="68"/>
      <c r="H280" s="68"/>
      <c r="I280" s="68"/>
      <c r="J280" s="72"/>
      <c r="K280" s="72"/>
      <c r="L280" s="72"/>
      <c r="M280" s="72"/>
      <c r="N280" s="26"/>
      <c r="O280" s="26"/>
      <c r="P280" s="25"/>
      <c r="Q280" s="25"/>
    </row>
    <row r="281" spans="1:17" ht="15" customHeight="1" x14ac:dyDescent="0.25">
      <c r="A281" s="71"/>
      <c r="B281" s="71"/>
      <c r="C281" s="68"/>
      <c r="D281" s="68"/>
      <c r="E281" s="68"/>
      <c r="F281" s="68"/>
      <c r="G281" s="68"/>
      <c r="H281" s="68"/>
      <c r="I281" s="68"/>
      <c r="J281" s="72"/>
      <c r="K281" s="72"/>
      <c r="L281" s="72"/>
      <c r="M281" s="72"/>
      <c r="N281" s="26"/>
      <c r="O281" s="26"/>
      <c r="P281" s="25"/>
      <c r="Q281" s="25"/>
    </row>
    <row r="282" spans="1:17" ht="15" customHeight="1" x14ac:dyDescent="0.25">
      <c r="A282" s="71"/>
      <c r="B282" s="71"/>
      <c r="C282" s="68"/>
      <c r="D282" s="68"/>
      <c r="E282" s="68"/>
      <c r="F282" s="68"/>
      <c r="G282" s="68"/>
      <c r="H282" s="68"/>
      <c r="I282" s="68"/>
      <c r="J282" s="72"/>
      <c r="K282" s="72"/>
      <c r="L282" s="72"/>
      <c r="M282" s="72"/>
      <c r="N282" s="26"/>
      <c r="O282" s="26"/>
      <c r="P282" s="25"/>
      <c r="Q282" s="25"/>
    </row>
    <row r="283" spans="1:17" ht="15" customHeight="1" x14ac:dyDescent="0.25">
      <c r="A283" s="71"/>
      <c r="B283" s="71"/>
      <c r="C283" s="68"/>
      <c r="D283" s="68"/>
      <c r="E283" s="68"/>
      <c r="F283" s="68"/>
      <c r="G283" s="68"/>
      <c r="H283" s="68"/>
      <c r="I283" s="68"/>
      <c r="J283" s="72"/>
      <c r="K283" s="72"/>
      <c r="L283" s="72"/>
      <c r="M283" s="72"/>
      <c r="N283" s="26"/>
      <c r="O283" s="26"/>
      <c r="P283" s="25"/>
      <c r="Q283" s="25"/>
    </row>
    <row r="284" spans="1:17" ht="15" customHeight="1" x14ac:dyDescent="0.25">
      <c r="A284" s="71"/>
      <c r="B284" s="71"/>
      <c r="C284" s="68"/>
      <c r="D284" s="68"/>
      <c r="E284" s="68"/>
      <c r="F284" s="68"/>
      <c r="G284" s="68"/>
      <c r="H284" s="68"/>
      <c r="I284" s="68"/>
      <c r="J284" s="72"/>
      <c r="K284" s="72"/>
      <c r="L284" s="72"/>
      <c r="M284" s="72"/>
      <c r="N284" s="26"/>
      <c r="O284" s="26"/>
      <c r="P284" s="25"/>
      <c r="Q284" s="25"/>
    </row>
    <row r="285" spans="1:17" ht="15" customHeight="1" x14ac:dyDescent="0.25">
      <c r="A285" s="71"/>
      <c r="B285" s="71"/>
      <c r="C285" s="68"/>
      <c r="D285" s="68"/>
      <c r="E285" s="68"/>
      <c r="F285" s="68"/>
      <c r="G285" s="68"/>
      <c r="H285" s="68"/>
      <c r="I285" s="68"/>
      <c r="J285" s="72"/>
      <c r="K285" s="72"/>
      <c r="L285" s="72"/>
      <c r="M285" s="72"/>
      <c r="N285" s="26"/>
      <c r="O285" s="26"/>
      <c r="P285" s="25"/>
      <c r="Q285" s="25"/>
    </row>
    <row r="286" spans="1:17" ht="15" customHeight="1" x14ac:dyDescent="0.25">
      <c r="A286" s="71"/>
      <c r="B286" s="71"/>
      <c r="C286" s="68"/>
      <c r="D286" s="68"/>
      <c r="E286" s="68"/>
      <c r="F286" s="68"/>
      <c r="G286" s="68"/>
      <c r="H286" s="68"/>
      <c r="I286" s="68"/>
      <c r="J286" s="72"/>
      <c r="K286" s="72"/>
      <c r="L286" s="72"/>
      <c r="M286" s="72"/>
      <c r="N286" s="26"/>
      <c r="O286" s="26"/>
      <c r="P286" s="25"/>
      <c r="Q286" s="25"/>
    </row>
    <row r="287" spans="1:17" ht="15" customHeight="1" x14ac:dyDescent="0.25">
      <c r="A287" s="71"/>
      <c r="B287" s="71"/>
      <c r="C287" s="68"/>
      <c r="D287" s="68"/>
      <c r="E287" s="68"/>
      <c r="F287" s="68"/>
      <c r="G287" s="68"/>
      <c r="H287" s="68"/>
      <c r="I287" s="68"/>
      <c r="J287" s="72"/>
      <c r="K287" s="72"/>
      <c r="L287" s="72"/>
      <c r="M287" s="72"/>
      <c r="N287" s="26"/>
      <c r="O287" s="26"/>
      <c r="P287" s="25"/>
      <c r="Q287" s="25"/>
    </row>
    <row r="288" spans="1:17" ht="15" customHeight="1" x14ac:dyDescent="0.25">
      <c r="A288" s="71"/>
      <c r="B288" s="71"/>
      <c r="C288" s="68"/>
      <c r="D288" s="68"/>
      <c r="E288" s="68"/>
      <c r="F288" s="68"/>
      <c r="G288" s="68"/>
      <c r="H288" s="68"/>
      <c r="I288" s="68"/>
      <c r="J288" s="72"/>
      <c r="K288" s="72"/>
      <c r="L288" s="72"/>
      <c r="M288" s="72"/>
      <c r="N288" s="26"/>
      <c r="O288" s="26"/>
      <c r="P288" s="25"/>
      <c r="Q288" s="25"/>
    </row>
    <row r="289" spans="1:17" ht="15" customHeight="1" x14ac:dyDescent="0.25">
      <c r="A289" s="71"/>
      <c r="B289" s="71"/>
      <c r="C289" s="68"/>
      <c r="D289" s="68"/>
      <c r="E289" s="68"/>
      <c r="F289" s="68"/>
      <c r="G289" s="68"/>
      <c r="H289" s="68"/>
      <c r="I289" s="68"/>
      <c r="J289" s="72"/>
      <c r="K289" s="72"/>
      <c r="L289" s="72"/>
      <c r="M289" s="72"/>
      <c r="N289" s="26"/>
      <c r="O289" s="26"/>
      <c r="P289" s="25"/>
      <c r="Q289" s="25"/>
    </row>
    <row r="290" spans="1:17" ht="15" customHeight="1" x14ac:dyDescent="0.25">
      <c r="A290" s="71"/>
      <c r="B290" s="71"/>
      <c r="C290" s="68"/>
      <c r="D290" s="68"/>
      <c r="E290" s="68"/>
      <c r="F290" s="68"/>
      <c r="G290" s="68"/>
      <c r="H290" s="68"/>
      <c r="I290" s="68"/>
      <c r="J290" s="72"/>
      <c r="K290" s="72"/>
      <c r="L290" s="72"/>
      <c r="M290" s="72"/>
      <c r="N290" s="26"/>
      <c r="O290" s="26"/>
      <c r="P290" s="25"/>
      <c r="Q290" s="25"/>
    </row>
    <row r="291" spans="1:17" ht="15" customHeight="1" x14ac:dyDescent="0.25">
      <c r="A291" s="71"/>
      <c r="B291" s="71"/>
      <c r="C291" s="68"/>
      <c r="D291" s="68"/>
      <c r="E291" s="68"/>
      <c r="F291" s="68"/>
      <c r="G291" s="68"/>
      <c r="H291" s="68"/>
      <c r="I291" s="68"/>
      <c r="J291" s="72"/>
      <c r="K291" s="72"/>
      <c r="L291" s="72"/>
      <c r="M291" s="72"/>
      <c r="N291" s="26"/>
      <c r="O291" s="26"/>
      <c r="P291" s="25"/>
      <c r="Q291" s="25"/>
    </row>
    <row r="292" spans="1:17" ht="15" customHeight="1" x14ac:dyDescent="0.25">
      <c r="A292" s="71"/>
      <c r="B292" s="71"/>
      <c r="C292" s="68"/>
      <c r="D292" s="68"/>
      <c r="E292" s="68"/>
      <c r="F292" s="68"/>
      <c r="G292" s="68"/>
      <c r="H292" s="68"/>
      <c r="I292" s="68"/>
      <c r="J292" s="72"/>
      <c r="K292" s="72"/>
      <c r="L292" s="72"/>
      <c r="M292" s="72"/>
      <c r="N292" s="26"/>
      <c r="O292" s="26"/>
      <c r="P292" s="25"/>
      <c r="Q292" s="25"/>
    </row>
    <row r="293" spans="1:17" ht="15" customHeight="1" x14ac:dyDescent="0.25">
      <c r="A293" s="71"/>
      <c r="B293" s="71"/>
      <c r="C293" s="68"/>
      <c r="D293" s="68"/>
      <c r="E293" s="68"/>
      <c r="F293" s="68"/>
      <c r="G293" s="68"/>
      <c r="H293" s="68"/>
      <c r="I293" s="68"/>
      <c r="J293" s="72"/>
      <c r="K293" s="72"/>
      <c r="L293" s="72"/>
      <c r="M293" s="72"/>
      <c r="N293" s="26"/>
      <c r="O293" s="26"/>
      <c r="P293" s="25"/>
      <c r="Q293" s="25"/>
    </row>
    <row r="294" spans="1:17" ht="15" customHeight="1" x14ac:dyDescent="0.25">
      <c r="A294" s="71"/>
      <c r="B294" s="71"/>
      <c r="C294" s="68"/>
      <c r="D294" s="68"/>
      <c r="E294" s="68"/>
      <c r="F294" s="68"/>
      <c r="G294" s="68"/>
      <c r="H294" s="68"/>
      <c r="I294" s="68"/>
      <c r="J294" s="72"/>
      <c r="K294" s="72"/>
      <c r="L294" s="72"/>
      <c r="M294" s="72"/>
      <c r="N294" s="26"/>
      <c r="O294" s="26"/>
      <c r="P294" s="25"/>
      <c r="Q294" s="25"/>
    </row>
    <row r="295" spans="1:17" ht="15" customHeight="1" x14ac:dyDescent="0.25">
      <c r="A295" s="71"/>
      <c r="B295" s="71"/>
      <c r="C295" s="68"/>
      <c r="D295" s="68"/>
      <c r="E295" s="68"/>
      <c r="F295" s="68"/>
      <c r="G295" s="68"/>
      <c r="H295" s="68"/>
      <c r="I295" s="68"/>
      <c r="J295" s="72"/>
      <c r="K295" s="72"/>
      <c r="L295" s="72"/>
      <c r="M295" s="72"/>
      <c r="N295" s="26"/>
      <c r="O295" s="26"/>
      <c r="P295" s="25"/>
      <c r="Q295" s="25"/>
    </row>
    <row r="296" spans="1:17" ht="15" customHeight="1" x14ac:dyDescent="0.25">
      <c r="A296" s="71"/>
      <c r="B296" s="71"/>
      <c r="C296" s="68"/>
      <c r="D296" s="68"/>
      <c r="E296" s="68"/>
      <c r="F296" s="68"/>
      <c r="G296" s="68"/>
      <c r="H296" s="68"/>
      <c r="I296" s="68"/>
      <c r="J296" s="72"/>
      <c r="K296" s="72"/>
      <c r="L296" s="72"/>
      <c r="M296" s="72"/>
      <c r="N296" s="26"/>
      <c r="O296" s="26"/>
      <c r="P296" s="25"/>
      <c r="Q296" s="25"/>
    </row>
    <row r="297" spans="1:17" ht="15" customHeight="1" x14ac:dyDescent="0.25">
      <c r="A297" s="71"/>
      <c r="B297" s="71"/>
      <c r="C297" s="68"/>
      <c r="D297" s="68"/>
      <c r="E297" s="68"/>
      <c r="F297" s="68"/>
      <c r="G297" s="68"/>
      <c r="H297" s="68"/>
      <c r="I297" s="68"/>
      <c r="J297" s="72"/>
      <c r="K297" s="72"/>
      <c r="L297" s="72"/>
      <c r="M297" s="72"/>
      <c r="N297" s="26"/>
      <c r="O297" s="26"/>
      <c r="P297" s="25"/>
      <c r="Q297" s="25"/>
    </row>
    <row r="298" spans="1:17" ht="15" customHeight="1" x14ac:dyDescent="0.25">
      <c r="A298" s="71"/>
      <c r="B298" s="71"/>
      <c r="C298" s="68"/>
      <c r="D298" s="68"/>
      <c r="E298" s="68"/>
      <c r="F298" s="68"/>
      <c r="G298" s="68"/>
      <c r="H298" s="68"/>
      <c r="I298" s="68"/>
      <c r="J298" s="72"/>
      <c r="K298" s="72"/>
      <c r="L298" s="72"/>
      <c r="M298" s="72"/>
      <c r="N298" s="26"/>
      <c r="O298" s="26"/>
      <c r="P298" s="25"/>
      <c r="Q298" s="25"/>
    </row>
    <row r="299" spans="1:17" ht="15" customHeight="1" x14ac:dyDescent="0.25">
      <c r="A299" s="71"/>
      <c r="B299" s="71"/>
      <c r="C299" s="68"/>
      <c r="D299" s="68"/>
      <c r="E299" s="68"/>
      <c r="F299" s="68"/>
      <c r="G299" s="68"/>
      <c r="H299" s="68"/>
      <c r="I299" s="68"/>
      <c r="J299" s="72"/>
      <c r="K299" s="72"/>
      <c r="L299" s="72"/>
      <c r="M299" s="72"/>
      <c r="N299" s="26"/>
      <c r="O299" s="26"/>
      <c r="P299" s="25"/>
      <c r="Q299" s="25"/>
    </row>
    <row r="300" spans="1:17" ht="15" customHeight="1" x14ac:dyDescent="0.25">
      <c r="A300" s="71"/>
      <c r="B300" s="71"/>
      <c r="C300" s="68"/>
      <c r="D300" s="68"/>
      <c r="E300" s="68"/>
      <c r="F300" s="68"/>
      <c r="G300" s="68"/>
      <c r="H300" s="68"/>
      <c r="I300" s="68"/>
      <c r="J300" s="72"/>
      <c r="K300" s="72"/>
      <c r="L300" s="72"/>
      <c r="M300" s="72"/>
      <c r="N300" s="26"/>
      <c r="O300" s="26"/>
      <c r="P300" s="25"/>
      <c r="Q300" s="25"/>
    </row>
    <row r="301" spans="1:17" ht="15" customHeight="1" x14ac:dyDescent="0.25">
      <c r="A301" s="71"/>
      <c r="B301" s="71"/>
      <c r="C301" s="68"/>
      <c r="D301" s="68"/>
      <c r="E301" s="68"/>
      <c r="F301" s="68"/>
      <c r="G301" s="68"/>
      <c r="H301" s="68"/>
      <c r="I301" s="68"/>
      <c r="J301" s="72"/>
      <c r="K301" s="72"/>
      <c r="L301" s="72"/>
      <c r="M301" s="72"/>
      <c r="N301" s="26"/>
      <c r="O301" s="26"/>
      <c r="P301" s="25"/>
      <c r="Q301" s="25"/>
    </row>
    <row r="302" spans="1:17" ht="15" customHeight="1" x14ac:dyDescent="0.25">
      <c r="A302" s="71"/>
      <c r="B302" s="71"/>
      <c r="C302" s="68"/>
      <c r="D302" s="68"/>
      <c r="E302" s="68"/>
      <c r="F302" s="68"/>
      <c r="G302" s="68"/>
      <c r="H302" s="68"/>
      <c r="I302" s="68"/>
      <c r="J302" s="72"/>
      <c r="K302" s="72"/>
      <c r="L302" s="72"/>
      <c r="M302" s="72"/>
      <c r="N302" s="26"/>
      <c r="O302" s="26"/>
      <c r="P302" s="25"/>
      <c r="Q302" s="25"/>
    </row>
    <row r="303" spans="1:17" ht="15" customHeight="1" x14ac:dyDescent="0.25">
      <c r="A303" s="71"/>
      <c r="B303" s="71"/>
      <c r="C303" s="68"/>
      <c r="D303" s="68"/>
      <c r="E303" s="68"/>
      <c r="F303" s="68"/>
      <c r="G303" s="68"/>
      <c r="H303" s="68"/>
      <c r="I303" s="68"/>
      <c r="J303" s="72"/>
      <c r="K303" s="72"/>
      <c r="L303" s="72"/>
      <c r="M303" s="72"/>
      <c r="N303" s="26"/>
      <c r="O303" s="26"/>
      <c r="P303" s="25"/>
      <c r="Q303" s="25"/>
    </row>
    <row r="304" spans="1:17" ht="15" customHeight="1" x14ac:dyDescent="0.25">
      <c r="A304" s="71"/>
      <c r="B304" s="71"/>
      <c r="C304" s="68"/>
      <c r="D304" s="68"/>
      <c r="E304" s="68"/>
      <c r="F304" s="68"/>
      <c r="G304" s="68"/>
      <c r="H304" s="68"/>
      <c r="I304" s="68"/>
      <c r="J304" s="72"/>
      <c r="K304" s="72"/>
      <c r="L304" s="72"/>
      <c r="M304" s="72"/>
      <c r="N304" s="26"/>
      <c r="O304" s="26"/>
      <c r="P304" s="25"/>
      <c r="Q304" s="25"/>
    </row>
    <row r="305" spans="1:17" ht="15" customHeight="1" x14ac:dyDescent="0.25">
      <c r="A305" s="71"/>
      <c r="B305" s="71"/>
      <c r="C305" s="68"/>
      <c r="D305" s="68"/>
      <c r="E305" s="68"/>
      <c r="F305" s="68"/>
      <c r="G305" s="68"/>
      <c r="H305" s="68"/>
      <c r="I305" s="68"/>
      <c r="J305" s="72"/>
      <c r="K305" s="72"/>
      <c r="L305" s="72"/>
      <c r="M305" s="72"/>
      <c r="N305" s="26"/>
      <c r="O305" s="26"/>
      <c r="P305" s="25"/>
      <c r="Q305" s="25"/>
    </row>
    <row r="306" spans="1:17" ht="15" customHeight="1" x14ac:dyDescent="0.25">
      <c r="A306" s="71"/>
      <c r="B306" s="71"/>
      <c r="C306" s="68"/>
      <c r="D306" s="68"/>
      <c r="E306" s="68"/>
      <c r="F306" s="68"/>
      <c r="G306" s="68"/>
      <c r="H306" s="68"/>
      <c r="I306" s="68"/>
      <c r="J306" s="72"/>
      <c r="K306" s="72"/>
      <c r="L306" s="72"/>
      <c r="M306" s="72"/>
      <c r="N306" s="26"/>
      <c r="O306" s="26"/>
      <c r="P306" s="25"/>
      <c r="Q306" s="25"/>
    </row>
    <row r="307" spans="1:17" ht="15" customHeight="1" x14ac:dyDescent="0.25">
      <c r="A307" s="71"/>
      <c r="B307" s="71"/>
      <c r="C307" s="68"/>
      <c r="D307" s="68"/>
      <c r="E307" s="68"/>
      <c r="F307" s="68"/>
      <c r="G307" s="68"/>
      <c r="H307" s="68"/>
      <c r="I307" s="68"/>
      <c r="J307" s="72"/>
      <c r="K307" s="72"/>
      <c r="L307" s="72"/>
      <c r="M307" s="72"/>
      <c r="N307" s="26"/>
      <c r="O307" s="26"/>
      <c r="P307" s="25"/>
      <c r="Q307" s="25"/>
    </row>
    <row r="308" spans="1:17" ht="15" customHeight="1" x14ac:dyDescent="0.25">
      <c r="A308" s="71"/>
      <c r="B308" s="71"/>
      <c r="C308" s="68"/>
      <c r="D308" s="68"/>
      <c r="E308" s="68"/>
      <c r="F308" s="68"/>
      <c r="G308" s="68"/>
      <c r="H308" s="68"/>
      <c r="I308" s="68"/>
      <c r="J308" s="72"/>
      <c r="K308" s="72"/>
      <c r="L308" s="72"/>
      <c r="M308" s="72"/>
      <c r="N308" s="26"/>
      <c r="O308" s="26"/>
      <c r="P308" s="25"/>
      <c r="Q308" s="25"/>
    </row>
    <row r="309" spans="1:17" ht="15" customHeight="1" x14ac:dyDescent="0.25">
      <c r="A309" s="71"/>
      <c r="B309" s="71"/>
      <c r="C309" s="68"/>
      <c r="D309" s="68"/>
      <c r="E309" s="68"/>
      <c r="F309" s="68"/>
      <c r="G309" s="68"/>
      <c r="H309" s="68"/>
      <c r="I309" s="68"/>
      <c r="J309" s="72"/>
      <c r="K309" s="72"/>
      <c r="L309" s="72"/>
      <c r="M309" s="72"/>
      <c r="N309" s="26"/>
      <c r="O309" s="26"/>
      <c r="P309" s="25"/>
      <c r="Q309" s="25"/>
    </row>
    <row r="310" spans="1:17" ht="15" customHeight="1" x14ac:dyDescent="0.25">
      <c r="A310" s="71"/>
      <c r="B310" s="71"/>
      <c r="C310" s="68"/>
      <c r="D310" s="68"/>
      <c r="E310" s="68"/>
      <c r="F310" s="68"/>
      <c r="G310" s="68"/>
      <c r="H310" s="68"/>
      <c r="I310" s="68"/>
      <c r="J310" s="72"/>
      <c r="K310" s="72"/>
      <c r="L310" s="72"/>
      <c r="M310" s="72"/>
      <c r="N310" s="26"/>
      <c r="O310" s="26"/>
      <c r="P310" s="25"/>
      <c r="Q310" s="25"/>
    </row>
    <row r="311" spans="1:17" ht="15" customHeight="1" x14ac:dyDescent="0.25">
      <c r="A311" s="71"/>
      <c r="B311" s="71"/>
      <c r="C311" s="68"/>
      <c r="D311" s="68"/>
      <c r="E311" s="68"/>
      <c r="F311" s="68"/>
      <c r="G311" s="68"/>
      <c r="H311" s="68"/>
      <c r="I311" s="68"/>
      <c r="J311" s="72"/>
      <c r="K311" s="72"/>
      <c r="L311" s="72"/>
      <c r="M311" s="72"/>
      <c r="N311" s="26"/>
      <c r="O311" s="26"/>
      <c r="P311" s="25"/>
      <c r="Q311" s="25"/>
    </row>
    <row r="312" spans="1:17" ht="15" customHeight="1" x14ac:dyDescent="0.25">
      <c r="A312" s="71"/>
      <c r="B312" s="71"/>
      <c r="C312" s="68"/>
      <c r="D312" s="68"/>
      <c r="E312" s="68"/>
      <c r="F312" s="68"/>
      <c r="G312" s="68"/>
      <c r="H312" s="68"/>
      <c r="I312" s="68"/>
      <c r="J312" s="72"/>
      <c r="K312" s="72"/>
      <c r="L312" s="72"/>
      <c r="M312" s="72"/>
      <c r="N312" s="26"/>
      <c r="O312" s="26"/>
      <c r="P312" s="25"/>
      <c r="Q312" s="25"/>
    </row>
    <row r="313" spans="1:17" ht="15" customHeight="1" x14ac:dyDescent="0.25">
      <c r="A313" s="71"/>
      <c r="B313" s="71"/>
      <c r="C313" s="68"/>
      <c r="D313" s="68"/>
      <c r="E313" s="68"/>
      <c r="F313" s="68"/>
      <c r="G313" s="68"/>
      <c r="H313" s="68"/>
      <c r="I313" s="68"/>
      <c r="J313" s="72"/>
      <c r="K313" s="72"/>
      <c r="L313" s="72"/>
      <c r="M313" s="72"/>
      <c r="N313" s="26"/>
      <c r="O313" s="26"/>
      <c r="P313" s="25"/>
      <c r="Q313" s="25"/>
    </row>
    <row r="314" spans="1:17" ht="15" customHeight="1" x14ac:dyDescent="0.25">
      <c r="A314" s="71"/>
      <c r="B314" s="71"/>
      <c r="C314" s="68"/>
      <c r="D314" s="68"/>
      <c r="E314" s="68"/>
      <c r="F314" s="68"/>
      <c r="G314" s="68"/>
      <c r="H314" s="68"/>
      <c r="I314" s="68"/>
      <c r="J314" s="72"/>
      <c r="K314" s="72"/>
      <c r="L314" s="72"/>
      <c r="M314" s="72"/>
      <c r="N314" s="26"/>
      <c r="O314" s="26"/>
      <c r="P314" s="25"/>
      <c r="Q314" s="25"/>
    </row>
    <row r="315" spans="1:17" ht="15" customHeight="1" x14ac:dyDescent="0.25">
      <c r="A315" s="71"/>
      <c r="B315" s="71"/>
      <c r="C315" s="68"/>
      <c r="D315" s="68"/>
      <c r="E315" s="68"/>
      <c r="F315" s="68"/>
      <c r="G315" s="68"/>
      <c r="H315" s="68"/>
      <c r="I315" s="68"/>
      <c r="J315" s="72"/>
      <c r="K315" s="72"/>
      <c r="L315" s="72"/>
      <c r="M315" s="72"/>
      <c r="N315" s="26"/>
      <c r="O315" s="26"/>
      <c r="P315" s="25"/>
      <c r="Q315" s="25"/>
    </row>
    <row r="316" spans="1:17" ht="15" customHeight="1" x14ac:dyDescent="0.25">
      <c r="A316" s="71"/>
      <c r="B316" s="71"/>
      <c r="C316" s="68"/>
      <c r="D316" s="68"/>
      <c r="E316" s="68"/>
      <c r="F316" s="68"/>
      <c r="G316" s="68"/>
      <c r="H316" s="68"/>
      <c r="I316" s="68"/>
      <c r="J316" s="72"/>
      <c r="K316" s="72"/>
      <c r="L316" s="72"/>
      <c r="M316" s="72"/>
      <c r="N316" s="26"/>
      <c r="O316" s="26"/>
      <c r="P316" s="25"/>
      <c r="Q316" s="25"/>
    </row>
    <row r="317" spans="1:17" ht="15" customHeight="1" x14ac:dyDescent="0.25">
      <c r="A317" s="71"/>
      <c r="B317" s="71"/>
      <c r="C317" s="68"/>
      <c r="D317" s="68"/>
      <c r="E317" s="68"/>
      <c r="F317" s="68"/>
      <c r="G317" s="68"/>
      <c r="H317" s="68"/>
      <c r="I317" s="68"/>
      <c r="J317" s="72"/>
      <c r="K317" s="72"/>
      <c r="L317" s="72"/>
      <c r="M317" s="72"/>
      <c r="N317" s="26"/>
      <c r="O317" s="26"/>
      <c r="P317" s="25"/>
      <c r="Q317" s="25"/>
    </row>
    <row r="318" spans="1:17" ht="15" customHeight="1" x14ac:dyDescent="0.25">
      <c r="A318" s="71"/>
      <c r="B318" s="71"/>
      <c r="C318" s="68"/>
      <c r="D318" s="68"/>
      <c r="E318" s="68"/>
      <c r="F318" s="68"/>
      <c r="G318" s="68"/>
      <c r="H318" s="68"/>
      <c r="I318" s="68"/>
      <c r="J318" s="72"/>
      <c r="K318" s="72"/>
      <c r="L318" s="72"/>
      <c r="M318" s="72"/>
      <c r="N318" s="26"/>
      <c r="O318" s="26"/>
      <c r="P318" s="25"/>
      <c r="Q318" s="25"/>
    </row>
    <row r="319" spans="1:17" ht="15" customHeight="1" x14ac:dyDescent="0.25">
      <c r="A319" s="71"/>
      <c r="B319" s="71"/>
      <c r="C319" s="68"/>
      <c r="D319" s="68"/>
      <c r="E319" s="68"/>
      <c r="F319" s="68"/>
      <c r="G319" s="68"/>
      <c r="H319" s="68"/>
      <c r="I319" s="68"/>
      <c r="J319" s="72"/>
      <c r="K319" s="72"/>
      <c r="L319" s="72"/>
      <c r="M319" s="72"/>
      <c r="N319" s="26"/>
      <c r="O319" s="26"/>
      <c r="P319" s="25"/>
      <c r="Q319" s="25"/>
    </row>
    <row r="320" spans="1:17" ht="15" customHeight="1" x14ac:dyDescent="0.25">
      <c r="A320" s="71"/>
      <c r="B320" s="71"/>
      <c r="C320" s="68"/>
      <c r="D320" s="68"/>
      <c r="E320" s="68"/>
      <c r="F320" s="68"/>
      <c r="G320" s="68"/>
      <c r="H320" s="68"/>
      <c r="I320" s="68"/>
      <c r="J320" s="72"/>
      <c r="K320" s="72"/>
      <c r="L320" s="72"/>
      <c r="M320" s="72"/>
      <c r="N320" s="26"/>
      <c r="O320" s="26"/>
      <c r="P320" s="25"/>
      <c r="Q320" s="25"/>
    </row>
    <row r="321" spans="1:17" ht="15" customHeight="1" x14ac:dyDescent="0.25">
      <c r="A321" s="71"/>
      <c r="B321" s="71"/>
      <c r="C321" s="68"/>
      <c r="D321" s="68"/>
      <c r="E321" s="68"/>
      <c r="F321" s="68"/>
      <c r="G321" s="68"/>
      <c r="H321" s="68"/>
      <c r="I321" s="68"/>
      <c r="J321" s="72"/>
      <c r="K321" s="72"/>
      <c r="L321" s="72"/>
      <c r="M321" s="72"/>
      <c r="N321" s="26"/>
      <c r="O321" s="26"/>
      <c r="P321" s="25"/>
      <c r="Q321" s="25"/>
    </row>
    <row r="322" spans="1:17" ht="15" customHeight="1" x14ac:dyDescent="0.25">
      <c r="A322" s="71"/>
      <c r="B322" s="71"/>
      <c r="C322" s="68"/>
      <c r="D322" s="68"/>
      <c r="E322" s="68"/>
      <c r="F322" s="68"/>
      <c r="G322" s="68"/>
      <c r="H322" s="68"/>
      <c r="I322" s="68"/>
      <c r="J322" s="72"/>
      <c r="K322" s="72"/>
      <c r="L322" s="72"/>
      <c r="M322" s="72"/>
      <c r="N322" s="26"/>
      <c r="O322" s="26"/>
      <c r="P322" s="25"/>
      <c r="Q322" s="25"/>
    </row>
    <row r="323" spans="1:17" ht="15" customHeight="1" x14ac:dyDescent="0.25">
      <c r="A323" s="71"/>
      <c r="B323" s="71"/>
      <c r="C323" s="68"/>
      <c r="D323" s="68"/>
      <c r="E323" s="68"/>
      <c r="F323" s="68"/>
      <c r="G323" s="68"/>
      <c r="H323" s="68"/>
      <c r="I323" s="68"/>
      <c r="J323" s="72"/>
      <c r="K323" s="72"/>
      <c r="L323" s="72"/>
      <c r="M323" s="72"/>
      <c r="N323" s="26"/>
      <c r="O323" s="26"/>
      <c r="P323" s="25"/>
      <c r="Q323" s="25"/>
    </row>
    <row r="324" spans="1:17" ht="15" customHeight="1" x14ac:dyDescent="0.25">
      <c r="A324" s="71"/>
      <c r="B324" s="71"/>
      <c r="C324" s="68"/>
      <c r="D324" s="68"/>
      <c r="E324" s="68"/>
      <c r="F324" s="68"/>
      <c r="G324" s="68"/>
      <c r="H324" s="68"/>
      <c r="I324" s="68"/>
      <c r="J324" s="72"/>
      <c r="K324" s="72"/>
      <c r="L324" s="72"/>
      <c r="M324" s="72"/>
      <c r="N324" s="26"/>
      <c r="O324" s="26"/>
      <c r="P324" s="25"/>
      <c r="Q324" s="25"/>
    </row>
    <row r="325" spans="1:17" ht="15" customHeight="1" x14ac:dyDescent="0.25">
      <c r="A325" s="71"/>
      <c r="B325" s="71"/>
      <c r="C325" s="68"/>
      <c r="D325" s="68"/>
      <c r="E325" s="68"/>
      <c r="F325" s="68"/>
      <c r="G325" s="68"/>
      <c r="H325" s="68"/>
      <c r="I325" s="68"/>
      <c r="J325" s="72"/>
      <c r="K325" s="72"/>
      <c r="L325" s="72"/>
      <c r="M325" s="72"/>
      <c r="N325" s="26"/>
      <c r="O325" s="26"/>
      <c r="P325" s="25"/>
      <c r="Q325" s="25"/>
    </row>
    <row r="326" spans="1:17" ht="15" customHeight="1" x14ac:dyDescent="0.25">
      <c r="A326" s="71"/>
      <c r="B326" s="71"/>
      <c r="C326" s="68"/>
      <c r="D326" s="68"/>
      <c r="E326" s="68"/>
      <c r="F326" s="68"/>
      <c r="G326" s="68"/>
      <c r="H326" s="68"/>
      <c r="I326" s="68"/>
      <c r="J326" s="72"/>
      <c r="K326" s="72"/>
      <c r="L326" s="72"/>
      <c r="M326" s="72"/>
      <c r="N326" s="26"/>
      <c r="O326" s="26"/>
      <c r="P326" s="25"/>
      <c r="Q326" s="25"/>
    </row>
    <row r="327" spans="1:17" ht="15" customHeight="1" x14ac:dyDescent="0.25">
      <c r="A327" s="71"/>
      <c r="B327" s="71"/>
      <c r="C327" s="68"/>
      <c r="D327" s="68"/>
      <c r="E327" s="68"/>
      <c r="F327" s="68"/>
      <c r="G327" s="68"/>
      <c r="H327" s="68"/>
      <c r="I327" s="68"/>
      <c r="J327" s="72"/>
      <c r="K327" s="72"/>
      <c r="L327" s="72"/>
      <c r="M327" s="72"/>
      <c r="N327" s="26"/>
      <c r="O327" s="26"/>
      <c r="P327" s="25"/>
      <c r="Q327" s="25"/>
    </row>
    <row r="328" spans="1:17" ht="15" customHeight="1" x14ac:dyDescent="0.25">
      <c r="A328" s="71"/>
      <c r="B328" s="71"/>
      <c r="C328" s="68"/>
      <c r="D328" s="68"/>
      <c r="E328" s="68"/>
      <c r="F328" s="68"/>
      <c r="G328" s="68"/>
      <c r="H328" s="68"/>
      <c r="I328" s="68"/>
      <c r="J328" s="72"/>
      <c r="K328" s="72"/>
      <c r="L328" s="72"/>
      <c r="M328" s="72"/>
      <c r="N328" s="26"/>
      <c r="O328" s="26"/>
      <c r="P328" s="25"/>
      <c r="Q328" s="25"/>
    </row>
    <row r="329" spans="1:17" ht="15" customHeight="1" x14ac:dyDescent="0.25">
      <c r="A329" s="71"/>
      <c r="B329" s="71"/>
      <c r="C329" s="68"/>
      <c r="D329" s="68"/>
      <c r="E329" s="68"/>
      <c r="F329" s="68"/>
      <c r="G329" s="68"/>
      <c r="H329" s="68"/>
      <c r="I329" s="68"/>
      <c r="J329" s="72"/>
      <c r="K329" s="72"/>
      <c r="L329" s="72"/>
      <c r="M329" s="72"/>
      <c r="N329" s="26"/>
      <c r="O329" s="26"/>
      <c r="P329" s="25"/>
      <c r="Q329" s="25"/>
    </row>
    <row r="330" spans="1:17" ht="15" customHeight="1" x14ac:dyDescent="0.25">
      <c r="A330" s="71"/>
      <c r="B330" s="71"/>
      <c r="C330" s="68"/>
      <c r="D330" s="68"/>
      <c r="E330" s="68"/>
      <c r="F330" s="68"/>
      <c r="G330" s="68"/>
      <c r="H330" s="68"/>
      <c r="I330" s="68"/>
      <c r="J330" s="72"/>
      <c r="K330" s="72"/>
      <c r="L330" s="72"/>
      <c r="M330" s="72"/>
      <c r="N330" s="26"/>
      <c r="O330" s="26"/>
      <c r="P330" s="25"/>
      <c r="Q330" s="25"/>
    </row>
    <row r="331" spans="1:17" ht="15" customHeight="1" x14ac:dyDescent="0.25">
      <c r="A331" s="71"/>
      <c r="B331" s="71"/>
      <c r="C331" s="68"/>
      <c r="D331" s="68"/>
      <c r="E331" s="68"/>
      <c r="F331" s="68"/>
      <c r="G331" s="68"/>
      <c r="H331" s="68"/>
      <c r="I331" s="68"/>
      <c r="J331" s="72"/>
      <c r="K331" s="72"/>
      <c r="L331" s="72"/>
      <c r="M331" s="72"/>
      <c r="N331" s="26"/>
      <c r="O331" s="26"/>
      <c r="P331" s="25"/>
      <c r="Q331" s="25"/>
    </row>
    <row r="332" spans="1:17" ht="15" customHeight="1" x14ac:dyDescent="0.25">
      <c r="A332" s="71"/>
      <c r="B332" s="71"/>
      <c r="C332" s="68"/>
      <c r="D332" s="68"/>
      <c r="E332" s="68"/>
      <c r="F332" s="68"/>
      <c r="G332" s="68"/>
      <c r="H332" s="68"/>
      <c r="I332" s="68"/>
      <c r="J332" s="72"/>
      <c r="K332" s="72"/>
      <c r="L332" s="72"/>
      <c r="M332" s="72"/>
      <c r="N332" s="26"/>
      <c r="O332" s="26"/>
      <c r="P332" s="25"/>
      <c r="Q332" s="25"/>
    </row>
    <row r="333" spans="1:17" ht="15" customHeight="1" x14ac:dyDescent="0.25">
      <c r="A333" s="71"/>
      <c r="B333" s="71"/>
      <c r="C333" s="68"/>
      <c r="D333" s="68"/>
      <c r="E333" s="68"/>
      <c r="F333" s="68"/>
      <c r="G333" s="68"/>
      <c r="H333" s="68"/>
      <c r="I333" s="68"/>
      <c r="J333" s="72"/>
      <c r="K333" s="72"/>
      <c r="L333" s="72"/>
      <c r="M333" s="72"/>
      <c r="N333" s="26"/>
      <c r="O333" s="26"/>
      <c r="P333" s="25"/>
      <c r="Q333" s="25"/>
    </row>
    <row r="334" spans="1:17" ht="15" customHeight="1" x14ac:dyDescent="0.25">
      <c r="A334" s="71"/>
      <c r="B334" s="71"/>
      <c r="C334" s="68"/>
      <c r="D334" s="68"/>
      <c r="E334" s="68"/>
      <c r="F334" s="68"/>
      <c r="G334" s="68"/>
      <c r="H334" s="68"/>
      <c r="I334" s="68"/>
      <c r="J334" s="72"/>
      <c r="K334" s="72"/>
      <c r="L334" s="72"/>
      <c r="M334" s="72"/>
      <c r="N334" s="26"/>
      <c r="O334" s="26"/>
      <c r="P334" s="25"/>
      <c r="Q334" s="25"/>
    </row>
    <row r="335" spans="1:17" ht="15" customHeight="1" x14ac:dyDescent="0.25">
      <c r="A335" s="71"/>
      <c r="B335" s="71"/>
      <c r="C335" s="68"/>
      <c r="D335" s="68"/>
      <c r="E335" s="68"/>
      <c r="F335" s="68"/>
      <c r="G335" s="68"/>
      <c r="H335" s="68"/>
      <c r="I335" s="68"/>
      <c r="J335" s="72"/>
      <c r="K335" s="72"/>
      <c r="L335" s="72"/>
      <c r="M335" s="72"/>
      <c r="N335" s="26"/>
      <c r="O335" s="26"/>
      <c r="P335" s="25"/>
      <c r="Q335" s="25"/>
    </row>
    <row r="336" spans="1:17" ht="15" customHeight="1" x14ac:dyDescent="0.25">
      <c r="A336" s="71"/>
      <c r="B336" s="71"/>
      <c r="C336" s="68"/>
      <c r="D336" s="68"/>
      <c r="E336" s="68"/>
      <c r="F336" s="68"/>
      <c r="G336" s="68"/>
      <c r="H336" s="68"/>
      <c r="I336" s="68"/>
      <c r="J336" s="72"/>
      <c r="K336" s="72"/>
      <c r="L336" s="72"/>
      <c r="M336" s="72"/>
      <c r="N336" s="26"/>
      <c r="O336" s="26"/>
      <c r="P336" s="25"/>
      <c r="Q336" s="25"/>
    </row>
    <row r="337" spans="1:17" ht="15" customHeight="1" x14ac:dyDescent="0.25">
      <c r="A337" s="71"/>
      <c r="B337" s="71"/>
      <c r="C337" s="68"/>
      <c r="D337" s="68"/>
      <c r="E337" s="68"/>
      <c r="F337" s="68"/>
      <c r="G337" s="68"/>
      <c r="H337" s="68"/>
      <c r="I337" s="68"/>
      <c r="J337" s="72"/>
      <c r="K337" s="72"/>
      <c r="L337" s="72"/>
      <c r="M337" s="72"/>
      <c r="N337" s="26"/>
      <c r="O337" s="26"/>
      <c r="P337" s="25"/>
      <c r="Q337" s="25"/>
    </row>
    <row r="338" spans="1:17" ht="15" customHeight="1" x14ac:dyDescent="0.25">
      <c r="A338" s="71"/>
      <c r="B338" s="71"/>
      <c r="C338" s="68"/>
      <c r="D338" s="68"/>
      <c r="E338" s="68"/>
      <c r="F338" s="68"/>
      <c r="G338" s="68"/>
      <c r="H338" s="68"/>
      <c r="I338" s="68"/>
      <c r="J338" s="72"/>
      <c r="K338" s="72"/>
      <c r="L338" s="72"/>
      <c r="M338" s="72"/>
      <c r="N338" s="26"/>
      <c r="O338" s="26"/>
      <c r="P338" s="25"/>
      <c r="Q338" s="25"/>
    </row>
    <row r="339" spans="1:17" ht="15" customHeight="1" x14ac:dyDescent="0.25">
      <c r="A339" s="71"/>
      <c r="B339" s="71"/>
      <c r="C339" s="68"/>
      <c r="D339" s="68"/>
      <c r="E339" s="68"/>
      <c r="F339" s="68"/>
      <c r="G339" s="68"/>
      <c r="H339" s="68"/>
      <c r="I339" s="68"/>
      <c r="J339" s="72"/>
      <c r="K339" s="72"/>
      <c r="L339" s="72"/>
      <c r="M339" s="72"/>
      <c r="N339" s="26"/>
      <c r="O339" s="26"/>
      <c r="P339" s="25"/>
      <c r="Q339" s="25"/>
    </row>
    <row r="340" spans="1:17" ht="15" customHeight="1" x14ac:dyDescent="0.25">
      <c r="A340" s="71"/>
      <c r="B340" s="71"/>
      <c r="C340" s="68"/>
      <c r="D340" s="68"/>
      <c r="E340" s="68"/>
      <c r="F340" s="68"/>
      <c r="G340" s="68"/>
      <c r="H340" s="68"/>
      <c r="I340" s="68"/>
      <c r="J340" s="72"/>
      <c r="K340" s="72"/>
      <c r="L340" s="72"/>
      <c r="M340" s="72"/>
      <c r="N340" s="26"/>
      <c r="O340" s="26"/>
      <c r="P340" s="25"/>
      <c r="Q340" s="25"/>
    </row>
    <row r="341" spans="1:17" ht="15" customHeight="1" x14ac:dyDescent="0.25">
      <c r="A341" s="71"/>
      <c r="B341" s="71"/>
      <c r="C341" s="68"/>
      <c r="D341" s="68"/>
      <c r="E341" s="68"/>
      <c r="F341" s="68"/>
      <c r="G341" s="68"/>
      <c r="H341" s="68"/>
      <c r="I341" s="68"/>
      <c r="J341" s="72"/>
      <c r="K341" s="72"/>
      <c r="L341" s="72"/>
      <c r="M341" s="72"/>
      <c r="N341" s="26"/>
      <c r="O341" s="26"/>
      <c r="P341" s="25"/>
      <c r="Q341" s="25"/>
    </row>
    <row r="342" spans="1:17" ht="15" customHeight="1" x14ac:dyDescent="0.25">
      <c r="A342" s="71"/>
      <c r="B342" s="71"/>
      <c r="C342" s="68"/>
      <c r="D342" s="68"/>
      <c r="E342" s="68"/>
      <c r="F342" s="68"/>
      <c r="G342" s="68"/>
      <c r="H342" s="68"/>
      <c r="I342" s="68"/>
      <c r="J342" s="72"/>
      <c r="K342" s="72"/>
      <c r="L342" s="72"/>
      <c r="M342" s="72"/>
      <c r="N342" s="26"/>
      <c r="O342" s="26"/>
      <c r="P342" s="25"/>
      <c r="Q342" s="25"/>
    </row>
    <row r="343" spans="1:17" ht="15" customHeight="1" x14ac:dyDescent="0.25">
      <c r="A343" s="71"/>
      <c r="B343" s="71"/>
      <c r="C343" s="68"/>
      <c r="D343" s="68"/>
      <c r="E343" s="68"/>
      <c r="F343" s="68"/>
      <c r="G343" s="68"/>
      <c r="H343" s="68"/>
      <c r="I343" s="68"/>
      <c r="J343" s="72"/>
      <c r="K343" s="72"/>
      <c r="L343" s="72"/>
      <c r="M343" s="72"/>
      <c r="N343" s="26"/>
      <c r="O343" s="26"/>
      <c r="P343" s="25"/>
      <c r="Q343" s="25"/>
    </row>
    <row r="344" spans="1:17" ht="15" customHeight="1" x14ac:dyDescent="0.25">
      <c r="A344" s="71"/>
      <c r="B344" s="71"/>
      <c r="C344" s="68"/>
      <c r="D344" s="68"/>
      <c r="E344" s="68"/>
      <c r="F344" s="68"/>
      <c r="G344" s="68"/>
      <c r="H344" s="68"/>
      <c r="I344" s="68"/>
      <c r="J344" s="72"/>
      <c r="K344" s="72"/>
      <c r="L344" s="72"/>
      <c r="M344" s="72"/>
      <c r="N344" s="26"/>
      <c r="O344" s="26"/>
      <c r="P344" s="25"/>
      <c r="Q344" s="25"/>
    </row>
    <row r="345" spans="1:17" ht="15" customHeight="1" x14ac:dyDescent="0.25">
      <c r="A345" s="71"/>
      <c r="B345" s="71"/>
      <c r="C345" s="68"/>
      <c r="D345" s="68"/>
      <c r="E345" s="68"/>
      <c r="F345" s="68"/>
      <c r="G345" s="68"/>
      <c r="H345" s="68"/>
      <c r="I345" s="68"/>
      <c r="J345" s="72"/>
      <c r="K345" s="72"/>
      <c r="L345" s="72"/>
      <c r="M345" s="72"/>
      <c r="N345" s="26"/>
      <c r="O345" s="26"/>
      <c r="P345" s="25"/>
      <c r="Q345" s="25"/>
    </row>
    <row r="346" spans="1:17" ht="15" customHeight="1" x14ac:dyDescent="0.25">
      <c r="A346" s="71"/>
      <c r="B346" s="71"/>
      <c r="C346" s="68"/>
      <c r="D346" s="68"/>
      <c r="E346" s="68"/>
      <c r="F346" s="68"/>
      <c r="G346" s="68"/>
      <c r="H346" s="68"/>
      <c r="I346" s="68"/>
      <c r="J346" s="72"/>
      <c r="K346" s="72"/>
      <c r="L346" s="72"/>
      <c r="M346" s="72"/>
      <c r="N346" s="26"/>
      <c r="O346" s="26"/>
      <c r="P346" s="25"/>
      <c r="Q346" s="25"/>
    </row>
    <row r="347" spans="1:17" ht="15" customHeight="1" x14ac:dyDescent="0.25">
      <c r="A347" s="71"/>
      <c r="B347" s="71"/>
      <c r="C347" s="68"/>
      <c r="D347" s="68"/>
      <c r="E347" s="68"/>
      <c r="F347" s="68"/>
      <c r="G347" s="68"/>
      <c r="H347" s="68"/>
      <c r="I347" s="68"/>
      <c r="J347" s="72"/>
      <c r="K347" s="72"/>
      <c r="L347" s="72"/>
      <c r="M347" s="72"/>
      <c r="N347" s="26"/>
      <c r="O347" s="26"/>
      <c r="P347" s="25"/>
      <c r="Q347" s="25"/>
    </row>
    <row r="348" spans="1:17" ht="15" customHeight="1" x14ac:dyDescent="0.25">
      <c r="A348" s="71"/>
      <c r="B348" s="71"/>
      <c r="C348" s="68"/>
      <c r="D348" s="68"/>
      <c r="E348" s="68"/>
      <c r="F348" s="68"/>
      <c r="G348" s="68"/>
      <c r="H348" s="68"/>
      <c r="I348" s="68"/>
      <c r="J348" s="72"/>
      <c r="K348" s="72"/>
      <c r="L348" s="72"/>
      <c r="M348" s="72"/>
      <c r="N348" s="26"/>
      <c r="O348" s="26"/>
      <c r="P348" s="25"/>
      <c r="Q348" s="25"/>
    </row>
    <row r="349" spans="1:17" ht="15" customHeight="1" x14ac:dyDescent="0.25">
      <c r="A349" s="71"/>
      <c r="B349" s="71"/>
      <c r="C349" s="68"/>
      <c r="D349" s="68"/>
      <c r="E349" s="68"/>
      <c r="F349" s="68"/>
      <c r="G349" s="68"/>
      <c r="H349" s="68"/>
      <c r="I349" s="68"/>
      <c r="J349" s="72"/>
      <c r="K349" s="72"/>
      <c r="L349" s="72"/>
      <c r="M349" s="72"/>
      <c r="N349" s="26"/>
      <c r="O349" s="26"/>
      <c r="P349" s="25"/>
      <c r="Q349" s="25"/>
    </row>
    <row r="350" spans="1:17" ht="15" customHeight="1" x14ac:dyDescent="0.25">
      <c r="A350" s="71"/>
      <c r="B350" s="71"/>
      <c r="C350" s="68"/>
      <c r="D350" s="68"/>
      <c r="E350" s="68"/>
      <c r="F350" s="68"/>
      <c r="G350" s="68"/>
      <c r="H350" s="68"/>
      <c r="I350" s="68"/>
      <c r="J350" s="72"/>
      <c r="K350" s="72"/>
      <c r="L350" s="72"/>
      <c r="M350" s="72"/>
      <c r="N350" s="26"/>
      <c r="O350" s="26"/>
      <c r="P350" s="25"/>
      <c r="Q350" s="25"/>
    </row>
    <row r="351" spans="1:17" ht="15" customHeight="1" x14ac:dyDescent="0.25">
      <c r="A351" s="71"/>
      <c r="B351" s="71"/>
      <c r="C351" s="68"/>
      <c r="D351" s="68"/>
      <c r="E351" s="68"/>
      <c r="F351" s="68"/>
      <c r="G351" s="68"/>
      <c r="H351" s="68"/>
      <c r="I351" s="68"/>
      <c r="J351" s="72"/>
      <c r="K351" s="72"/>
      <c r="L351" s="72"/>
      <c r="M351" s="72"/>
      <c r="N351" s="26"/>
      <c r="O351" s="26"/>
      <c r="P351" s="25"/>
      <c r="Q351" s="25"/>
    </row>
    <row r="352" spans="1:17" ht="15" customHeight="1" x14ac:dyDescent="0.25">
      <c r="A352" s="71"/>
      <c r="B352" s="71"/>
      <c r="C352" s="68"/>
      <c r="D352" s="68"/>
      <c r="E352" s="68"/>
      <c r="F352" s="68"/>
      <c r="G352" s="68"/>
      <c r="H352" s="68"/>
      <c r="I352" s="68"/>
      <c r="J352" s="72"/>
      <c r="K352" s="72"/>
      <c r="L352" s="72"/>
      <c r="M352" s="72"/>
      <c r="N352" s="26"/>
      <c r="O352" s="26"/>
      <c r="P352" s="25"/>
      <c r="Q352" s="25"/>
    </row>
    <row r="353" spans="1:17" ht="15" customHeight="1" x14ac:dyDescent="0.25">
      <c r="A353" s="71"/>
      <c r="B353" s="71"/>
      <c r="C353" s="68"/>
      <c r="D353" s="68"/>
      <c r="E353" s="68"/>
      <c r="F353" s="68"/>
      <c r="G353" s="68"/>
      <c r="H353" s="68"/>
      <c r="I353" s="68"/>
      <c r="J353" s="72"/>
      <c r="K353" s="72"/>
      <c r="L353" s="72"/>
      <c r="M353" s="72"/>
      <c r="N353" s="26"/>
      <c r="O353" s="26"/>
      <c r="P353" s="25"/>
      <c r="Q353" s="25"/>
    </row>
    <row r="354" spans="1:17" ht="15" customHeight="1" x14ac:dyDescent="0.25">
      <c r="A354" s="71"/>
      <c r="B354" s="71"/>
      <c r="C354" s="68"/>
      <c r="D354" s="68"/>
      <c r="E354" s="68"/>
      <c r="F354" s="68"/>
      <c r="G354" s="68"/>
      <c r="H354" s="68"/>
      <c r="I354" s="68"/>
      <c r="J354" s="72"/>
      <c r="K354" s="72"/>
      <c r="L354" s="72"/>
      <c r="M354" s="72"/>
      <c r="N354" s="26"/>
      <c r="O354" s="26"/>
      <c r="P354" s="25"/>
      <c r="Q354" s="25"/>
    </row>
    <row r="355" spans="1:17" ht="15" customHeight="1" x14ac:dyDescent="0.25">
      <c r="A355" s="71"/>
      <c r="B355" s="71"/>
      <c r="C355" s="68"/>
      <c r="D355" s="68"/>
      <c r="E355" s="68"/>
      <c r="F355" s="68"/>
      <c r="G355" s="68"/>
      <c r="H355" s="68"/>
      <c r="I355" s="68"/>
      <c r="J355" s="72"/>
      <c r="K355" s="72"/>
      <c r="L355" s="72"/>
      <c r="M355" s="72"/>
      <c r="N355" s="26"/>
      <c r="O355" s="26"/>
      <c r="P355" s="25"/>
      <c r="Q355" s="25"/>
    </row>
    <row r="356" spans="1:17" ht="15" customHeight="1" x14ac:dyDescent="0.25">
      <c r="A356" s="71"/>
      <c r="B356" s="71"/>
      <c r="C356" s="68"/>
      <c r="D356" s="68"/>
      <c r="E356" s="68"/>
      <c r="F356" s="68"/>
      <c r="G356" s="68"/>
      <c r="H356" s="68"/>
      <c r="I356" s="68"/>
      <c r="J356" s="72"/>
      <c r="K356" s="72"/>
      <c r="L356" s="72"/>
      <c r="M356" s="72"/>
      <c r="N356" s="26"/>
      <c r="O356" s="26"/>
      <c r="P356" s="25"/>
      <c r="Q356" s="25"/>
    </row>
    <row r="357" spans="1:17" ht="15" customHeight="1" x14ac:dyDescent="0.25">
      <c r="A357" s="71"/>
      <c r="B357" s="71"/>
      <c r="C357" s="68"/>
      <c r="D357" s="68"/>
      <c r="E357" s="68"/>
      <c r="F357" s="68"/>
      <c r="G357" s="68"/>
      <c r="H357" s="68"/>
      <c r="I357" s="68"/>
      <c r="J357" s="72"/>
      <c r="K357" s="72"/>
      <c r="L357" s="72"/>
      <c r="M357" s="72"/>
      <c r="N357" s="26"/>
      <c r="O357" s="26"/>
      <c r="P357" s="25"/>
      <c r="Q357" s="25"/>
    </row>
    <row r="358" spans="1:17" ht="15" customHeight="1" x14ac:dyDescent="0.25">
      <c r="A358" s="71"/>
      <c r="B358" s="71"/>
      <c r="C358" s="68"/>
      <c r="D358" s="68"/>
      <c r="E358" s="68"/>
      <c r="F358" s="68"/>
      <c r="G358" s="68"/>
      <c r="H358" s="68"/>
      <c r="I358" s="68"/>
      <c r="J358" s="72"/>
      <c r="K358" s="72"/>
      <c r="L358" s="72"/>
      <c r="M358" s="72"/>
      <c r="N358" s="26"/>
      <c r="O358" s="26"/>
      <c r="P358" s="25"/>
      <c r="Q358" s="25"/>
    </row>
    <row r="359" spans="1:17" ht="15" customHeight="1" x14ac:dyDescent="0.25">
      <c r="A359" s="71"/>
      <c r="B359" s="71"/>
      <c r="C359" s="68"/>
      <c r="D359" s="68"/>
      <c r="E359" s="68"/>
      <c r="F359" s="68"/>
      <c r="G359" s="68"/>
      <c r="H359" s="68"/>
      <c r="I359" s="68"/>
      <c r="J359" s="72"/>
      <c r="K359" s="72"/>
      <c r="L359" s="72"/>
      <c r="M359" s="72"/>
      <c r="N359" s="26"/>
      <c r="O359" s="26"/>
      <c r="P359" s="25"/>
      <c r="Q359" s="25"/>
    </row>
    <row r="360" spans="1:17" ht="15" customHeight="1" x14ac:dyDescent="0.25">
      <c r="A360" s="71"/>
      <c r="B360" s="71"/>
      <c r="C360" s="68"/>
      <c r="D360" s="68"/>
      <c r="E360" s="68"/>
      <c r="F360" s="68"/>
      <c r="G360" s="68"/>
      <c r="H360" s="68"/>
      <c r="I360" s="68"/>
      <c r="J360" s="72"/>
      <c r="K360" s="72"/>
      <c r="L360" s="72"/>
      <c r="M360" s="72"/>
      <c r="N360" s="26"/>
      <c r="O360" s="26"/>
      <c r="P360" s="25"/>
      <c r="Q360" s="25"/>
    </row>
    <row r="361" spans="1:17" ht="15" customHeight="1" x14ac:dyDescent="0.25">
      <c r="A361" s="71"/>
      <c r="B361" s="71"/>
      <c r="C361" s="68"/>
      <c r="D361" s="68"/>
      <c r="E361" s="68"/>
      <c r="F361" s="68"/>
      <c r="G361" s="68"/>
      <c r="H361" s="68"/>
      <c r="I361" s="68"/>
      <c r="J361" s="72"/>
      <c r="K361" s="72"/>
      <c r="L361" s="72"/>
      <c r="M361" s="72"/>
      <c r="N361" s="26"/>
      <c r="O361" s="26"/>
      <c r="P361" s="25"/>
      <c r="Q361" s="25"/>
    </row>
    <row r="362" spans="1:17" ht="15" customHeight="1" x14ac:dyDescent="0.25">
      <c r="A362" s="71"/>
      <c r="B362" s="71"/>
      <c r="C362" s="68"/>
      <c r="D362" s="68"/>
      <c r="E362" s="68"/>
      <c r="F362" s="68"/>
      <c r="G362" s="68"/>
      <c r="H362" s="68"/>
      <c r="I362" s="68"/>
      <c r="J362" s="72"/>
      <c r="K362" s="72"/>
      <c r="L362" s="72"/>
      <c r="M362" s="72"/>
      <c r="N362" s="26"/>
      <c r="O362" s="26"/>
      <c r="P362" s="25"/>
      <c r="Q362" s="25"/>
    </row>
    <row r="363" spans="1:17" ht="15" customHeight="1" x14ac:dyDescent="0.25">
      <c r="A363" s="71"/>
      <c r="B363" s="71"/>
      <c r="C363" s="68"/>
      <c r="D363" s="68"/>
      <c r="E363" s="68"/>
      <c r="F363" s="68"/>
      <c r="G363" s="68"/>
      <c r="H363" s="68"/>
      <c r="I363" s="68"/>
      <c r="J363" s="72"/>
      <c r="K363" s="72"/>
      <c r="L363" s="72"/>
      <c r="M363" s="72"/>
      <c r="N363" s="26"/>
      <c r="O363" s="26"/>
      <c r="P363" s="25"/>
      <c r="Q363" s="25"/>
    </row>
    <row r="364" spans="1:17" ht="15" customHeight="1" x14ac:dyDescent="0.25">
      <c r="A364" s="71"/>
      <c r="B364" s="71"/>
      <c r="C364" s="68"/>
      <c r="D364" s="68"/>
      <c r="E364" s="68"/>
      <c r="F364" s="68"/>
      <c r="G364" s="68"/>
      <c r="H364" s="68"/>
      <c r="I364" s="68"/>
      <c r="J364" s="72"/>
      <c r="K364" s="72"/>
      <c r="L364" s="72"/>
      <c r="M364" s="72"/>
      <c r="N364" s="26"/>
      <c r="O364" s="26"/>
      <c r="P364" s="25"/>
      <c r="Q364" s="25"/>
    </row>
    <row r="365" spans="1:17" ht="15" customHeight="1" x14ac:dyDescent="0.25">
      <c r="A365" s="71"/>
      <c r="B365" s="71"/>
      <c r="C365" s="68"/>
      <c r="D365" s="68"/>
      <c r="E365" s="68"/>
      <c r="F365" s="68"/>
      <c r="G365" s="68"/>
      <c r="H365" s="68"/>
      <c r="I365" s="68"/>
      <c r="J365" s="72"/>
      <c r="K365" s="72"/>
      <c r="L365" s="72"/>
      <c r="M365" s="72"/>
      <c r="N365" s="26"/>
      <c r="O365" s="26"/>
      <c r="P365" s="25"/>
      <c r="Q365" s="25"/>
    </row>
    <row r="366" spans="1:17" ht="15" customHeight="1" x14ac:dyDescent="0.25">
      <c r="A366" s="71"/>
      <c r="B366" s="71"/>
      <c r="C366" s="68"/>
      <c r="D366" s="68"/>
      <c r="E366" s="68"/>
      <c r="F366" s="68"/>
      <c r="G366" s="68"/>
      <c r="H366" s="68"/>
      <c r="I366" s="68"/>
      <c r="J366" s="72"/>
      <c r="K366" s="72"/>
      <c r="L366" s="72"/>
      <c r="M366" s="72"/>
      <c r="N366" s="26"/>
      <c r="O366" s="26"/>
      <c r="P366" s="25"/>
      <c r="Q366" s="25"/>
    </row>
    <row r="367" spans="1:17" ht="15" customHeight="1" x14ac:dyDescent="0.25">
      <c r="A367" s="71"/>
      <c r="B367" s="71"/>
      <c r="C367" s="68"/>
      <c r="D367" s="68"/>
      <c r="E367" s="68"/>
      <c r="F367" s="68"/>
      <c r="G367" s="68"/>
      <c r="H367" s="68"/>
      <c r="I367" s="68"/>
      <c r="J367" s="72"/>
      <c r="K367" s="72"/>
      <c r="L367" s="72"/>
      <c r="M367" s="72"/>
      <c r="N367" s="26"/>
      <c r="O367" s="26"/>
      <c r="P367" s="25"/>
      <c r="Q367" s="25"/>
    </row>
    <row r="368" spans="1:17" ht="15" customHeight="1" x14ac:dyDescent="0.25">
      <c r="A368" s="71"/>
      <c r="B368" s="71"/>
      <c r="C368" s="68"/>
      <c r="D368" s="68"/>
      <c r="E368" s="68"/>
      <c r="F368" s="68"/>
      <c r="G368" s="68"/>
      <c r="H368" s="68"/>
      <c r="I368" s="68"/>
      <c r="J368" s="72"/>
      <c r="K368" s="72"/>
      <c r="L368" s="72"/>
      <c r="M368" s="72"/>
      <c r="N368" s="26"/>
      <c r="O368" s="26"/>
      <c r="P368" s="25"/>
      <c r="Q368" s="25"/>
    </row>
    <row r="369" spans="1:17" ht="15" customHeight="1" x14ac:dyDescent="0.25">
      <c r="A369" s="71"/>
      <c r="B369" s="71"/>
      <c r="C369" s="68"/>
      <c r="D369" s="68"/>
      <c r="E369" s="68"/>
      <c r="F369" s="68"/>
      <c r="G369" s="68"/>
      <c r="H369" s="68"/>
      <c r="I369" s="68"/>
      <c r="J369" s="72"/>
      <c r="K369" s="72"/>
      <c r="L369" s="72"/>
      <c r="M369" s="72"/>
      <c r="N369" s="26"/>
      <c r="O369" s="26"/>
      <c r="P369" s="25"/>
      <c r="Q369" s="25"/>
    </row>
    <row r="370" spans="1:17" ht="15" customHeight="1" x14ac:dyDescent="0.25">
      <c r="A370" s="71"/>
      <c r="B370" s="71"/>
      <c r="C370" s="68"/>
      <c r="D370" s="68"/>
      <c r="E370" s="68"/>
      <c r="F370" s="68"/>
      <c r="G370" s="68"/>
      <c r="H370" s="68"/>
      <c r="I370" s="68"/>
      <c r="J370" s="72"/>
      <c r="K370" s="72"/>
      <c r="L370" s="72"/>
      <c r="M370" s="72"/>
      <c r="N370" s="26"/>
      <c r="O370" s="26"/>
      <c r="P370" s="25"/>
      <c r="Q370" s="25"/>
    </row>
    <row r="371" spans="1:17" ht="15" customHeight="1" x14ac:dyDescent="0.25">
      <c r="A371" s="71"/>
      <c r="B371" s="71"/>
      <c r="C371" s="68"/>
      <c r="D371" s="68"/>
      <c r="E371" s="68"/>
      <c r="F371" s="68"/>
      <c r="G371" s="68"/>
      <c r="H371" s="68"/>
      <c r="I371" s="68"/>
      <c r="J371" s="72"/>
      <c r="K371" s="72"/>
      <c r="L371" s="72"/>
      <c r="M371" s="72"/>
      <c r="N371" s="26"/>
      <c r="O371" s="26"/>
      <c r="P371" s="25"/>
      <c r="Q371" s="25"/>
    </row>
    <row r="372" spans="1:17" ht="15" customHeight="1" x14ac:dyDescent="0.25">
      <c r="A372" s="71"/>
      <c r="B372" s="71"/>
      <c r="C372" s="68"/>
      <c r="D372" s="68"/>
      <c r="E372" s="68"/>
      <c r="F372" s="68"/>
      <c r="G372" s="68"/>
      <c r="H372" s="68"/>
      <c r="I372" s="68"/>
      <c r="J372" s="72"/>
      <c r="K372" s="72"/>
      <c r="L372" s="72"/>
      <c r="M372" s="72"/>
      <c r="N372" s="26"/>
      <c r="O372" s="26"/>
      <c r="P372" s="25"/>
      <c r="Q372" s="25"/>
    </row>
    <row r="373" spans="1:17" ht="15" customHeight="1" x14ac:dyDescent="0.25">
      <c r="A373" s="71"/>
      <c r="B373" s="71"/>
      <c r="C373" s="68"/>
      <c r="D373" s="68"/>
      <c r="E373" s="68"/>
      <c r="F373" s="68"/>
      <c r="G373" s="68"/>
      <c r="H373" s="68"/>
      <c r="I373" s="68"/>
      <c r="J373" s="72"/>
      <c r="K373" s="72"/>
      <c r="L373" s="72"/>
      <c r="M373" s="72"/>
      <c r="N373" s="26"/>
      <c r="O373" s="26"/>
      <c r="P373" s="25"/>
      <c r="Q373" s="25"/>
    </row>
    <row r="374" spans="1:17" ht="15" customHeight="1" x14ac:dyDescent="0.25">
      <c r="A374" s="71"/>
      <c r="B374" s="71"/>
      <c r="C374" s="68"/>
      <c r="D374" s="68"/>
      <c r="E374" s="68"/>
      <c r="F374" s="68"/>
      <c r="G374" s="68"/>
      <c r="H374" s="68"/>
      <c r="I374" s="68"/>
      <c r="J374" s="72"/>
      <c r="K374" s="72"/>
      <c r="L374" s="72"/>
      <c r="M374" s="72"/>
      <c r="N374" s="26"/>
      <c r="O374" s="26"/>
      <c r="P374" s="25"/>
      <c r="Q374" s="25"/>
    </row>
    <row r="375" spans="1:17" ht="15" customHeight="1" x14ac:dyDescent="0.25">
      <c r="A375" s="71"/>
      <c r="B375" s="71"/>
      <c r="C375" s="68"/>
      <c r="D375" s="68"/>
      <c r="E375" s="68"/>
      <c r="F375" s="68"/>
      <c r="G375" s="68"/>
      <c r="H375" s="68"/>
      <c r="I375" s="68"/>
      <c r="J375" s="72"/>
      <c r="K375" s="72"/>
      <c r="L375" s="72"/>
      <c r="M375" s="72"/>
      <c r="N375" s="26"/>
      <c r="O375" s="26"/>
      <c r="P375" s="25"/>
      <c r="Q375" s="25"/>
    </row>
    <row r="376" spans="1:17" ht="15" customHeight="1" x14ac:dyDescent="0.25">
      <c r="A376" s="71"/>
      <c r="B376" s="71"/>
      <c r="C376" s="68"/>
      <c r="D376" s="68"/>
      <c r="E376" s="68"/>
      <c r="F376" s="68"/>
      <c r="G376" s="68"/>
      <c r="H376" s="68"/>
      <c r="I376" s="68"/>
      <c r="J376" s="72"/>
      <c r="K376" s="72"/>
      <c r="L376" s="72"/>
      <c r="M376" s="72"/>
      <c r="N376" s="26"/>
      <c r="O376" s="26"/>
      <c r="P376" s="25"/>
      <c r="Q376" s="25"/>
    </row>
    <row r="377" spans="1:17" ht="15" customHeight="1" x14ac:dyDescent="0.25">
      <c r="A377" s="71"/>
      <c r="B377" s="71"/>
      <c r="C377" s="68"/>
      <c r="D377" s="68"/>
      <c r="E377" s="68"/>
      <c r="F377" s="68"/>
      <c r="G377" s="68"/>
      <c r="H377" s="68"/>
      <c r="I377" s="68"/>
      <c r="J377" s="72"/>
      <c r="K377" s="72"/>
      <c r="L377" s="72"/>
      <c r="M377" s="72"/>
      <c r="N377" s="26"/>
      <c r="O377" s="26"/>
      <c r="P377" s="25"/>
      <c r="Q377" s="25"/>
    </row>
    <row r="378" spans="1:17" ht="15" customHeight="1" x14ac:dyDescent="0.25">
      <c r="A378" s="71"/>
      <c r="B378" s="71"/>
      <c r="C378" s="68"/>
      <c r="D378" s="68"/>
      <c r="E378" s="68"/>
      <c r="F378" s="68"/>
      <c r="G378" s="68"/>
      <c r="H378" s="68"/>
      <c r="I378" s="68"/>
      <c r="J378" s="72"/>
      <c r="K378" s="72"/>
      <c r="L378" s="72"/>
      <c r="M378" s="72"/>
      <c r="N378" s="26"/>
      <c r="O378" s="26"/>
      <c r="P378" s="25"/>
      <c r="Q378" s="25"/>
    </row>
    <row r="379" spans="1:17" ht="15" customHeight="1" x14ac:dyDescent="0.25">
      <c r="A379" s="71"/>
      <c r="B379" s="71"/>
      <c r="C379" s="68"/>
      <c r="D379" s="68"/>
      <c r="E379" s="68"/>
      <c r="F379" s="68"/>
      <c r="G379" s="68"/>
      <c r="H379" s="68"/>
      <c r="I379" s="68"/>
      <c r="J379" s="72"/>
      <c r="K379" s="72"/>
      <c r="L379" s="72"/>
      <c r="M379" s="72"/>
      <c r="N379" s="26"/>
      <c r="O379" s="26"/>
      <c r="P379" s="25"/>
      <c r="Q379" s="25"/>
    </row>
    <row r="380" spans="1:17" ht="15" customHeight="1" x14ac:dyDescent="0.25">
      <c r="A380" s="71"/>
      <c r="B380" s="71"/>
      <c r="C380" s="68"/>
      <c r="D380" s="68"/>
      <c r="E380" s="68"/>
      <c r="F380" s="68"/>
      <c r="G380" s="68"/>
      <c r="H380" s="68"/>
      <c r="I380" s="68"/>
      <c r="J380" s="72"/>
      <c r="K380" s="72"/>
      <c r="L380" s="72"/>
      <c r="M380" s="72"/>
      <c r="N380" s="26"/>
      <c r="O380" s="26"/>
      <c r="P380" s="25"/>
      <c r="Q380" s="25"/>
    </row>
    <row r="381" spans="1:17" ht="15" customHeight="1" x14ac:dyDescent="0.25">
      <c r="A381" s="71"/>
      <c r="B381" s="71"/>
      <c r="C381" s="68"/>
      <c r="D381" s="68"/>
      <c r="E381" s="68"/>
      <c r="F381" s="68"/>
      <c r="G381" s="68"/>
      <c r="H381" s="68"/>
      <c r="I381" s="68"/>
      <c r="J381" s="72"/>
      <c r="K381" s="72"/>
      <c r="L381" s="72"/>
      <c r="M381" s="72"/>
      <c r="N381" s="26"/>
      <c r="O381" s="26"/>
      <c r="P381" s="25"/>
      <c r="Q381" s="25"/>
    </row>
    <row r="382" spans="1:17" ht="15" customHeight="1" x14ac:dyDescent="0.25">
      <c r="A382" s="71"/>
      <c r="B382" s="71"/>
      <c r="C382" s="68"/>
      <c r="D382" s="68"/>
      <c r="E382" s="68"/>
      <c r="F382" s="68"/>
      <c r="G382" s="68"/>
      <c r="H382" s="68"/>
      <c r="I382" s="68"/>
      <c r="J382" s="72"/>
      <c r="K382" s="72"/>
      <c r="L382" s="72"/>
      <c r="M382" s="72"/>
      <c r="N382" s="26"/>
      <c r="O382" s="26"/>
      <c r="P382" s="25"/>
      <c r="Q382" s="25"/>
    </row>
    <row r="383" spans="1:17" ht="15" customHeight="1" x14ac:dyDescent="0.25">
      <c r="A383" s="71"/>
      <c r="B383" s="71"/>
      <c r="C383" s="68"/>
      <c r="D383" s="68"/>
      <c r="E383" s="68"/>
      <c r="F383" s="68"/>
      <c r="G383" s="68"/>
      <c r="H383" s="68"/>
      <c r="I383" s="68"/>
      <c r="J383" s="72"/>
      <c r="K383" s="72"/>
      <c r="L383" s="72"/>
      <c r="M383" s="72"/>
      <c r="N383" s="26"/>
      <c r="O383" s="26"/>
      <c r="P383" s="25"/>
      <c r="Q383" s="25"/>
    </row>
    <row r="384" spans="1:17" ht="15" customHeight="1" x14ac:dyDescent="0.25">
      <c r="A384" s="71"/>
      <c r="B384" s="71"/>
      <c r="C384" s="68"/>
      <c r="D384" s="68"/>
      <c r="E384" s="68"/>
      <c r="F384" s="68"/>
      <c r="G384" s="68"/>
      <c r="H384" s="68"/>
      <c r="I384" s="68"/>
      <c r="J384" s="72"/>
      <c r="K384" s="72"/>
      <c r="L384" s="72"/>
      <c r="M384" s="72"/>
      <c r="N384" s="26"/>
      <c r="O384" s="26"/>
      <c r="P384" s="25"/>
      <c r="Q384" s="25"/>
    </row>
    <row r="385" spans="1:17" ht="15" customHeight="1" x14ac:dyDescent="0.25">
      <c r="A385" s="71"/>
      <c r="B385" s="71"/>
      <c r="C385" s="68"/>
      <c r="D385" s="68"/>
      <c r="E385" s="68"/>
      <c r="F385" s="68"/>
      <c r="G385" s="68"/>
      <c r="H385" s="68"/>
      <c r="I385" s="68"/>
      <c r="J385" s="72"/>
      <c r="K385" s="72"/>
      <c r="L385" s="72"/>
      <c r="M385" s="72"/>
      <c r="N385" s="26"/>
      <c r="O385" s="26"/>
      <c r="P385" s="25"/>
      <c r="Q385" s="25"/>
    </row>
    <row r="386" spans="1:17" ht="15" customHeight="1" x14ac:dyDescent="0.25">
      <c r="A386" s="71"/>
      <c r="B386" s="71"/>
      <c r="C386" s="68"/>
      <c r="D386" s="68"/>
      <c r="E386" s="68"/>
      <c r="F386" s="68"/>
      <c r="G386" s="68"/>
      <c r="H386" s="68"/>
      <c r="I386" s="68"/>
      <c r="J386" s="72"/>
      <c r="K386" s="72"/>
      <c r="L386" s="72"/>
      <c r="M386" s="72"/>
      <c r="N386" s="26"/>
      <c r="O386" s="26"/>
      <c r="P386" s="25"/>
      <c r="Q386" s="25"/>
    </row>
    <row r="387" spans="1:17" ht="15" customHeight="1" x14ac:dyDescent="0.25">
      <c r="A387" s="71"/>
      <c r="B387" s="71"/>
      <c r="C387" s="68"/>
      <c r="D387" s="68"/>
      <c r="E387" s="68"/>
      <c r="F387" s="68"/>
      <c r="G387" s="68"/>
      <c r="H387" s="68"/>
      <c r="I387" s="68"/>
      <c r="J387" s="72"/>
      <c r="K387" s="72"/>
      <c r="L387" s="72"/>
      <c r="M387" s="72"/>
      <c r="N387" s="26"/>
      <c r="O387" s="26"/>
      <c r="P387" s="25"/>
      <c r="Q387" s="25"/>
    </row>
    <row r="388" spans="1:17" ht="15" customHeight="1" x14ac:dyDescent="0.25">
      <c r="A388" s="71"/>
      <c r="B388" s="71"/>
      <c r="C388" s="68"/>
      <c r="D388" s="68"/>
      <c r="E388" s="68"/>
      <c r="F388" s="68"/>
      <c r="G388" s="68"/>
      <c r="H388" s="68"/>
      <c r="I388" s="68"/>
      <c r="J388" s="72"/>
      <c r="K388" s="72"/>
      <c r="L388" s="72"/>
      <c r="M388" s="72"/>
      <c r="N388" s="26"/>
      <c r="O388" s="26"/>
      <c r="P388" s="25"/>
      <c r="Q388" s="25"/>
    </row>
    <row r="389" spans="1:17" ht="15" customHeight="1" x14ac:dyDescent="0.25">
      <c r="A389" s="71"/>
      <c r="B389" s="71"/>
      <c r="C389" s="68"/>
      <c r="D389" s="68"/>
      <c r="E389" s="68"/>
      <c r="F389" s="68"/>
      <c r="G389" s="68"/>
      <c r="H389" s="68"/>
      <c r="I389" s="68"/>
      <c r="J389" s="72"/>
      <c r="K389" s="72"/>
      <c r="L389" s="72"/>
      <c r="M389" s="72"/>
      <c r="N389" s="26"/>
      <c r="O389" s="26"/>
      <c r="P389" s="25"/>
      <c r="Q389" s="25"/>
    </row>
    <row r="390" spans="1:17" ht="15" customHeight="1" x14ac:dyDescent="0.25">
      <c r="A390" s="71"/>
      <c r="B390" s="71"/>
      <c r="C390" s="68"/>
      <c r="D390" s="68"/>
      <c r="E390" s="68"/>
      <c r="F390" s="68"/>
      <c r="G390" s="68"/>
      <c r="H390" s="68"/>
      <c r="I390" s="68"/>
      <c r="J390" s="72"/>
      <c r="K390" s="72"/>
      <c r="L390" s="72"/>
      <c r="M390" s="72"/>
      <c r="N390" s="26"/>
      <c r="O390" s="26"/>
      <c r="P390" s="25"/>
      <c r="Q390" s="25"/>
    </row>
    <row r="391" spans="1:17" ht="15" customHeight="1" x14ac:dyDescent="0.25">
      <c r="A391" s="71"/>
      <c r="B391" s="71"/>
      <c r="C391" s="68"/>
      <c r="D391" s="68"/>
      <c r="E391" s="68"/>
      <c r="F391" s="68"/>
      <c r="G391" s="68"/>
      <c r="H391" s="68"/>
      <c r="I391" s="68"/>
      <c r="J391" s="72"/>
      <c r="K391" s="72"/>
      <c r="L391" s="72"/>
      <c r="M391" s="72"/>
      <c r="N391" s="26"/>
      <c r="O391" s="26"/>
      <c r="P391" s="25"/>
      <c r="Q391" s="25"/>
    </row>
    <row r="392" spans="1:17" ht="15" customHeight="1" x14ac:dyDescent="0.25">
      <c r="A392" s="71"/>
      <c r="B392" s="71"/>
      <c r="C392" s="68"/>
      <c r="D392" s="68"/>
      <c r="E392" s="68"/>
      <c r="F392" s="68"/>
      <c r="G392" s="68"/>
      <c r="H392" s="68"/>
      <c r="I392" s="68"/>
      <c r="J392" s="72"/>
      <c r="K392" s="72"/>
      <c r="L392" s="72"/>
      <c r="M392" s="72"/>
      <c r="N392" s="26"/>
      <c r="O392" s="26"/>
      <c r="P392" s="25"/>
      <c r="Q392" s="25"/>
    </row>
    <row r="393" spans="1:17" ht="15" customHeight="1" x14ac:dyDescent="0.25">
      <c r="A393" s="71"/>
      <c r="B393" s="71"/>
      <c r="C393" s="68"/>
      <c r="D393" s="68"/>
      <c r="E393" s="68"/>
      <c r="F393" s="68"/>
      <c r="G393" s="68"/>
      <c r="H393" s="68"/>
      <c r="I393" s="68"/>
      <c r="J393" s="72"/>
      <c r="K393" s="72"/>
      <c r="L393" s="72"/>
      <c r="M393" s="72"/>
      <c r="N393" s="26"/>
      <c r="O393" s="26"/>
      <c r="P393" s="25"/>
      <c r="Q393" s="25"/>
    </row>
    <row r="394" spans="1:17" ht="15" customHeight="1" x14ac:dyDescent="0.25">
      <c r="A394" s="71"/>
      <c r="B394" s="71"/>
      <c r="C394" s="68"/>
      <c r="D394" s="68"/>
      <c r="E394" s="68"/>
      <c r="F394" s="68"/>
      <c r="G394" s="68"/>
      <c r="H394" s="68"/>
      <c r="I394" s="68"/>
      <c r="J394" s="72"/>
      <c r="K394" s="72"/>
      <c r="L394" s="72"/>
      <c r="M394" s="72"/>
      <c r="N394" s="26"/>
      <c r="O394" s="26"/>
      <c r="P394" s="25"/>
      <c r="Q394" s="25"/>
    </row>
    <row r="395" spans="1:17" ht="15" customHeight="1" x14ac:dyDescent="0.25">
      <c r="A395" s="71"/>
      <c r="B395" s="71"/>
      <c r="C395" s="68"/>
      <c r="D395" s="68"/>
      <c r="E395" s="68"/>
      <c r="F395" s="68"/>
      <c r="G395" s="68"/>
      <c r="H395" s="68"/>
      <c r="I395" s="68"/>
      <c r="J395" s="72"/>
      <c r="K395" s="72"/>
      <c r="L395" s="72"/>
      <c r="M395" s="72"/>
      <c r="N395" s="26"/>
      <c r="O395" s="26"/>
      <c r="P395" s="25"/>
      <c r="Q395" s="25"/>
    </row>
    <row r="396" spans="1:17" ht="15" customHeight="1" x14ac:dyDescent="0.25">
      <c r="A396" s="71"/>
      <c r="B396" s="71"/>
      <c r="C396" s="68"/>
      <c r="D396" s="68"/>
      <c r="E396" s="68"/>
      <c r="F396" s="68"/>
      <c r="G396" s="68"/>
      <c r="H396" s="68"/>
      <c r="I396" s="68"/>
      <c r="J396" s="72"/>
      <c r="K396" s="72"/>
      <c r="L396" s="72"/>
      <c r="M396" s="72"/>
      <c r="N396" s="26"/>
      <c r="O396" s="26"/>
      <c r="P396" s="25"/>
      <c r="Q396" s="25"/>
    </row>
    <row r="397" spans="1:17" ht="15" customHeight="1" x14ac:dyDescent="0.25">
      <c r="A397" s="71"/>
      <c r="B397" s="71"/>
      <c r="C397" s="68"/>
      <c r="D397" s="68"/>
      <c r="E397" s="68"/>
      <c r="F397" s="68"/>
      <c r="G397" s="68"/>
      <c r="H397" s="68"/>
      <c r="I397" s="68"/>
      <c r="J397" s="72"/>
      <c r="K397" s="72"/>
      <c r="L397" s="72"/>
      <c r="M397" s="72"/>
      <c r="N397" s="26"/>
      <c r="O397" s="26"/>
      <c r="P397" s="25"/>
      <c r="Q397" s="25"/>
    </row>
    <row r="398" spans="1:17" ht="15" customHeight="1" x14ac:dyDescent="0.25">
      <c r="A398" s="71"/>
      <c r="B398" s="71"/>
      <c r="C398" s="68"/>
      <c r="D398" s="68"/>
      <c r="E398" s="68"/>
      <c r="F398" s="68"/>
      <c r="G398" s="68"/>
      <c r="H398" s="68"/>
      <c r="I398" s="68"/>
      <c r="J398" s="72"/>
      <c r="K398" s="72"/>
      <c r="L398" s="72"/>
      <c r="M398" s="72"/>
      <c r="N398" s="26"/>
      <c r="O398" s="26"/>
      <c r="P398" s="25"/>
      <c r="Q398" s="25"/>
    </row>
    <row r="399" spans="1:17" ht="15" customHeight="1" x14ac:dyDescent="0.25">
      <c r="A399" s="71"/>
      <c r="B399" s="71"/>
      <c r="C399" s="68"/>
      <c r="D399" s="68"/>
      <c r="E399" s="68"/>
      <c r="F399" s="68"/>
      <c r="G399" s="68"/>
      <c r="H399" s="68"/>
      <c r="I399" s="68"/>
      <c r="J399" s="72"/>
      <c r="K399" s="72"/>
      <c r="L399" s="72"/>
      <c r="M399" s="72"/>
      <c r="N399" s="26"/>
      <c r="O399" s="26"/>
      <c r="P399" s="25"/>
      <c r="Q399" s="25"/>
    </row>
    <row r="400" spans="1:17" ht="15" customHeight="1" x14ac:dyDescent="0.25">
      <c r="A400" s="71"/>
      <c r="B400" s="71"/>
      <c r="C400" s="68"/>
      <c r="D400" s="68"/>
      <c r="E400" s="68"/>
      <c r="F400" s="68"/>
      <c r="G400" s="68"/>
      <c r="H400" s="68"/>
      <c r="I400" s="68"/>
      <c r="J400" s="72"/>
      <c r="K400" s="72"/>
      <c r="L400" s="72"/>
      <c r="M400" s="72"/>
      <c r="N400" s="26"/>
      <c r="O400" s="26"/>
      <c r="P400" s="25"/>
      <c r="Q400" s="25"/>
    </row>
    <row r="401" spans="1:17" ht="15" customHeight="1" x14ac:dyDescent="0.25">
      <c r="A401" s="71"/>
      <c r="B401" s="71"/>
      <c r="C401" s="68"/>
      <c r="D401" s="68"/>
      <c r="E401" s="68"/>
      <c r="F401" s="68"/>
      <c r="G401" s="68"/>
      <c r="H401" s="68"/>
      <c r="I401" s="68"/>
      <c r="J401" s="72"/>
      <c r="K401" s="72"/>
      <c r="L401" s="72"/>
      <c r="M401" s="72"/>
      <c r="N401" s="26"/>
      <c r="O401" s="26"/>
      <c r="P401" s="25"/>
      <c r="Q401" s="25"/>
    </row>
    <row r="402" spans="1:17" ht="15" customHeight="1" x14ac:dyDescent="0.25">
      <c r="A402" s="71"/>
      <c r="B402" s="71"/>
      <c r="C402" s="68"/>
      <c r="D402" s="68"/>
      <c r="E402" s="68"/>
      <c r="F402" s="68"/>
      <c r="G402" s="68"/>
      <c r="H402" s="68"/>
      <c r="I402" s="68"/>
      <c r="J402" s="72"/>
      <c r="K402" s="72"/>
      <c r="L402" s="72"/>
      <c r="M402" s="72"/>
      <c r="N402" s="26"/>
      <c r="O402" s="26"/>
      <c r="P402" s="25"/>
      <c r="Q402" s="25"/>
    </row>
    <row r="403" spans="1:17" ht="15" customHeight="1" x14ac:dyDescent="0.25">
      <c r="A403" s="71"/>
      <c r="B403" s="71"/>
      <c r="C403" s="68"/>
      <c r="D403" s="68"/>
      <c r="E403" s="68"/>
      <c r="F403" s="68"/>
      <c r="G403" s="68"/>
      <c r="H403" s="68"/>
      <c r="I403" s="68"/>
      <c r="J403" s="72"/>
      <c r="K403" s="72"/>
      <c r="L403" s="72"/>
      <c r="M403" s="72"/>
      <c r="N403" s="26"/>
      <c r="O403" s="26"/>
      <c r="P403" s="25"/>
      <c r="Q403" s="25"/>
    </row>
    <row r="404" spans="1:17" ht="15" customHeight="1" x14ac:dyDescent="0.25">
      <c r="A404" s="71"/>
      <c r="B404" s="71"/>
      <c r="C404" s="68"/>
      <c r="D404" s="68"/>
      <c r="E404" s="68"/>
      <c r="F404" s="68"/>
      <c r="G404" s="68"/>
      <c r="H404" s="68"/>
      <c r="I404" s="68"/>
      <c r="J404" s="72"/>
      <c r="K404" s="72"/>
      <c r="L404" s="72"/>
      <c r="M404" s="72"/>
      <c r="N404" s="26"/>
      <c r="O404" s="26"/>
      <c r="P404" s="25"/>
      <c r="Q404" s="25"/>
    </row>
    <row r="405" spans="1:17" ht="15" customHeight="1" x14ac:dyDescent="0.25">
      <c r="A405" s="71"/>
      <c r="B405" s="71"/>
      <c r="C405" s="68"/>
      <c r="D405" s="68"/>
      <c r="E405" s="68"/>
      <c r="F405" s="68"/>
      <c r="G405" s="68"/>
      <c r="H405" s="68"/>
      <c r="I405" s="68"/>
      <c r="J405" s="72"/>
      <c r="K405" s="72"/>
      <c r="L405" s="72"/>
      <c r="M405" s="72"/>
      <c r="N405" s="26"/>
      <c r="O405" s="26"/>
      <c r="P405" s="25"/>
      <c r="Q405" s="25"/>
    </row>
    <row r="406" spans="1:17" ht="15" customHeight="1" x14ac:dyDescent="0.25">
      <c r="A406" s="71"/>
      <c r="B406" s="71"/>
      <c r="C406" s="68"/>
      <c r="D406" s="68"/>
      <c r="E406" s="68"/>
      <c r="F406" s="68"/>
      <c r="G406" s="68"/>
      <c r="H406" s="68"/>
      <c r="I406" s="68"/>
      <c r="J406" s="72"/>
      <c r="K406" s="72"/>
      <c r="L406" s="72"/>
      <c r="M406" s="72"/>
      <c r="N406" s="26"/>
      <c r="O406" s="26"/>
      <c r="P406" s="25"/>
      <c r="Q406" s="25"/>
    </row>
    <row r="407" spans="1:17" ht="15" customHeight="1" x14ac:dyDescent="0.25">
      <c r="A407" s="71"/>
      <c r="B407" s="71"/>
      <c r="C407" s="68"/>
      <c r="D407" s="68"/>
      <c r="E407" s="68"/>
      <c r="F407" s="68"/>
      <c r="G407" s="68"/>
      <c r="H407" s="68"/>
      <c r="I407" s="68"/>
      <c r="J407" s="72"/>
      <c r="K407" s="72"/>
      <c r="L407" s="72"/>
      <c r="M407" s="72"/>
      <c r="N407" s="26"/>
      <c r="O407" s="26"/>
      <c r="P407" s="25"/>
      <c r="Q407" s="25"/>
    </row>
    <row r="408" spans="1:17" ht="15" customHeight="1" x14ac:dyDescent="0.25">
      <c r="A408" s="71"/>
      <c r="B408" s="71"/>
      <c r="C408" s="68"/>
      <c r="D408" s="68"/>
      <c r="E408" s="68"/>
      <c r="F408" s="68"/>
      <c r="G408" s="68"/>
      <c r="H408" s="68"/>
      <c r="I408" s="68"/>
      <c r="J408" s="72"/>
      <c r="K408" s="72"/>
      <c r="L408" s="72"/>
      <c r="M408" s="72"/>
      <c r="N408" s="26"/>
      <c r="O408" s="26"/>
      <c r="P408" s="25"/>
      <c r="Q408" s="25"/>
    </row>
    <row r="409" spans="1:17" ht="15" customHeight="1" x14ac:dyDescent="0.25">
      <c r="A409" s="71"/>
      <c r="B409" s="71"/>
      <c r="C409" s="68"/>
      <c r="D409" s="68"/>
      <c r="E409" s="68"/>
      <c r="F409" s="68"/>
      <c r="G409" s="68"/>
      <c r="H409" s="68"/>
      <c r="I409" s="68"/>
      <c r="J409" s="72"/>
      <c r="K409" s="72"/>
      <c r="L409" s="72"/>
      <c r="M409" s="72"/>
      <c r="N409" s="26"/>
      <c r="O409" s="26"/>
      <c r="P409" s="25"/>
      <c r="Q409" s="25"/>
    </row>
    <row r="410" spans="1:17" ht="15" customHeight="1" x14ac:dyDescent="0.25">
      <c r="A410" s="71"/>
      <c r="B410" s="71"/>
      <c r="C410" s="68"/>
      <c r="D410" s="68"/>
      <c r="E410" s="68"/>
      <c r="F410" s="68"/>
      <c r="G410" s="68"/>
      <c r="H410" s="68"/>
      <c r="I410" s="68"/>
      <c r="J410" s="72"/>
      <c r="K410" s="72"/>
      <c r="L410" s="72"/>
      <c r="M410" s="72"/>
      <c r="N410" s="26"/>
      <c r="O410" s="26"/>
      <c r="P410" s="25"/>
      <c r="Q410" s="25"/>
    </row>
    <row r="411" spans="1:17" ht="15" customHeight="1" x14ac:dyDescent="0.25">
      <c r="A411" s="71"/>
      <c r="B411" s="71"/>
      <c r="C411" s="68"/>
      <c r="D411" s="68"/>
      <c r="E411" s="68"/>
      <c r="F411" s="68"/>
      <c r="G411" s="68"/>
      <c r="H411" s="68"/>
      <c r="I411" s="68"/>
      <c r="J411" s="72"/>
      <c r="K411" s="72"/>
      <c r="L411" s="72"/>
      <c r="M411" s="72"/>
      <c r="N411" s="26"/>
      <c r="O411" s="26"/>
      <c r="P411" s="25"/>
      <c r="Q411" s="25"/>
    </row>
    <row r="412" spans="1:17" ht="15" customHeight="1" x14ac:dyDescent="0.25">
      <c r="A412" s="71"/>
      <c r="B412" s="71"/>
      <c r="C412" s="68"/>
      <c r="D412" s="68"/>
      <c r="E412" s="68"/>
      <c r="F412" s="68"/>
      <c r="G412" s="68"/>
      <c r="H412" s="68"/>
      <c r="I412" s="68"/>
      <c r="J412" s="72"/>
      <c r="K412" s="72"/>
      <c r="L412" s="72"/>
      <c r="M412" s="72"/>
      <c r="N412" s="26"/>
      <c r="O412" s="26"/>
      <c r="P412" s="25"/>
      <c r="Q412" s="25"/>
    </row>
    <row r="413" spans="1:17" ht="15" customHeight="1" x14ac:dyDescent="0.25">
      <c r="A413" s="71"/>
      <c r="B413" s="71"/>
      <c r="C413" s="68"/>
      <c r="D413" s="68"/>
      <c r="E413" s="68"/>
      <c r="F413" s="68"/>
      <c r="G413" s="68"/>
      <c r="H413" s="68"/>
      <c r="I413" s="68"/>
      <c r="J413" s="72"/>
      <c r="K413" s="72"/>
      <c r="L413" s="72"/>
      <c r="M413" s="72"/>
      <c r="N413" s="26"/>
      <c r="O413" s="26"/>
      <c r="P413" s="25"/>
      <c r="Q413" s="25"/>
    </row>
    <row r="414" spans="1:17" ht="15" customHeight="1" x14ac:dyDescent="0.25">
      <c r="A414" s="71"/>
      <c r="B414" s="71"/>
      <c r="C414" s="68"/>
      <c r="D414" s="68"/>
      <c r="E414" s="68"/>
      <c r="F414" s="68"/>
      <c r="G414" s="68"/>
      <c r="H414" s="68"/>
      <c r="I414" s="68"/>
      <c r="J414" s="72"/>
      <c r="K414" s="72"/>
      <c r="L414" s="72"/>
      <c r="M414" s="72"/>
      <c r="N414" s="26"/>
      <c r="O414" s="26"/>
      <c r="P414" s="25"/>
      <c r="Q414" s="25"/>
    </row>
    <row r="415" spans="1:17" ht="15" customHeight="1" x14ac:dyDescent="0.25">
      <c r="A415" s="71"/>
      <c r="B415" s="71"/>
      <c r="C415" s="68"/>
      <c r="D415" s="68"/>
      <c r="E415" s="68"/>
      <c r="F415" s="68"/>
      <c r="G415" s="68"/>
      <c r="H415" s="68"/>
      <c r="I415" s="68"/>
      <c r="J415" s="72"/>
      <c r="K415" s="72"/>
      <c r="L415" s="72"/>
      <c r="M415" s="72"/>
      <c r="N415" s="26"/>
      <c r="O415" s="26"/>
      <c r="P415" s="25"/>
      <c r="Q415" s="25"/>
    </row>
    <row r="416" spans="1:17" ht="15" customHeight="1" x14ac:dyDescent="0.25">
      <c r="A416" s="71"/>
      <c r="B416" s="71"/>
      <c r="C416" s="68"/>
      <c r="D416" s="68"/>
      <c r="E416" s="68"/>
      <c r="F416" s="68"/>
      <c r="G416" s="68"/>
      <c r="H416" s="68"/>
      <c r="I416" s="68"/>
      <c r="J416" s="72"/>
      <c r="K416" s="72"/>
      <c r="L416" s="72"/>
      <c r="M416" s="72"/>
      <c r="N416" s="26"/>
      <c r="O416" s="26"/>
      <c r="P416" s="25"/>
      <c r="Q416" s="25"/>
    </row>
    <row r="417" spans="1:17" ht="15" customHeight="1" x14ac:dyDescent="0.25">
      <c r="A417" s="71"/>
      <c r="B417" s="71"/>
      <c r="C417" s="68"/>
      <c r="D417" s="68"/>
      <c r="E417" s="68"/>
      <c r="F417" s="68"/>
      <c r="G417" s="68"/>
      <c r="H417" s="68"/>
      <c r="I417" s="68"/>
      <c r="J417" s="72"/>
      <c r="K417" s="72"/>
      <c r="L417" s="72"/>
      <c r="M417" s="72"/>
      <c r="N417" s="26"/>
      <c r="O417" s="26"/>
      <c r="P417" s="25"/>
      <c r="Q417" s="25"/>
    </row>
    <row r="418" spans="1:17" ht="15" customHeight="1" x14ac:dyDescent="0.25">
      <c r="A418" s="71"/>
      <c r="B418" s="71"/>
      <c r="C418" s="68"/>
      <c r="D418" s="68"/>
      <c r="E418" s="68"/>
      <c r="F418" s="68"/>
      <c r="G418" s="68"/>
      <c r="H418" s="68"/>
      <c r="I418" s="68"/>
      <c r="J418" s="72"/>
      <c r="K418" s="72"/>
      <c r="L418" s="72"/>
      <c r="M418" s="72"/>
      <c r="N418" s="26"/>
      <c r="O418" s="26"/>
      <c r="P418" s="25"/>
      <c r="Q418" s="25"/>
    </row>
    <row r="419" spans="1:17" ht="15" customHeight="1" x14ac:dyDescent="0.25">
      <c r="A419" s="71"/>
      <c r="B419" s="71"/>
      <c r="C419" s="68"/>
      <c r="D419" s="68"/>
      <c r="E419" s="68"/>
      <c r="F419" s="68"/>
      <c r="G419" s="68"/>
      <c r="H419" s="68"/>
      <c r="I419" s="68"/>
      <c r="J419" s="72"/>
      <c r="K419" s="72"/>
      <c r="L419" s="72"/>
      <c r="M419" s="72"/>
      <c r="N419" s="26"/>
      <c r="O419" s="26"/>
      <c r="P419" s="25"/>
      <c r="Q419" s="25"/>
    </row>
    <row r="420" spans="1:17" ht="15" customHeight="1" x14ac:dyDescent="0.25">
      <c r="A420" s="71"/>
      <c r="B420" s="71"/>
      <c r="C420" s="68"/>
      <c r="D420" s="68"/>
      <c r="E420" s="68"/>
      <c r="F420" s="68"/>
      <c r="G420" s="68"/>
      <c r="H420" s="68"/>
      <c r="I420" s="68"/>
      <c r="J420" s="72"/>
      <c r="K420" s="72"/>
      <c r="L420" s="72"/>
      <c r="M420" s="72"/>
      <c r="N420" s="26"/>
      <c r="O420" s="26"/>
      <c r="P420" s="25"/>
      <c r="Q420" s="25"/>
    </row>
    <row r="421" spans="1:17" ht="15" customHeight="1" x14ac:dyDescent="0.25">
      <c r="A421" s="71"/>
      <c r="B421" s="71"/>
      <c r="C421" s="68"/>
      <c r="D421" s="68"/>
      <c r="E421" s="68"/>
      <c r="F421" s="68"/>
      <c r="G421" s="68"/>
      <c r="H421" s="68"/>
      <c r="I421" s="68"/>
      <c r="J421" s="72"/>
      <c r="K421" s="72"/>
      <c r="L421" s="72"/>
      <c r="M421" s="72"/>
      <c r="N421" s="26"/>
      <c r="O421" s="26"/>
      <c r="P421" s="25"/>
      <c r="Q421" s="25"/>
    </row>
    <row r="422" spans="1:17" ht="15" customHeight="1" x14ac:dyDescent="0.25">
      <c r="A422" s="71"/>
      <c r="B422" s="71"/>
      <c r="C422" s="68"/>
      <c r="D422" s="68"/>
      <c r="E422" s="68"/>
      <c r="F422" s="68"/>
      <c r="G422" s="68"/>
      <c r="H422" s="68"/>
      <c r="I422" s="68"/>
      <c r="J422" s="72"/>
      <c r="K422" s="72"/>
      <c r="L422" s="72"/>
      <c r="M422" s="72"/>
      <c r="N422" s="26"/>
      <c r="O422" s="26"/>
      <c r="P422" s="25"/>
      <c r="Q422" s="25"/>
    </row>
    <row r="423" spans="1:17" ht="15" customHeight="1" x14ac:dyDescent="0.25">
      <c r="A423" s="71"/>
      <c r="B423" s="71"/>
      <c r="C423" s="68"/>
      <c r="D423" s="68"/>
      <c r="E423" s="68"/>
      <c r="F423" s="68"/>
      <c r="G423" s="68"/>
      <c r="H423" s="68"/>
      <c r="I423" s="68"/>
      <c r="J423" s="72"/>
      <c r="K423" s="72"/>
      <c r="L423" s="72"/>
      <c r="M423" s="72"/>
      <c r="N423" s="26"/>
      <c r="O423" s="26"/>
      <c r="P423" s="25"/>
      <c r="Q423" s="25"/>
    </row>
    <row r="424" spans="1:17" ht="15" customHeight="1" x14ac:dyDescent="0.25">
      <c r="A424" s="71"/>
      <c r="B424" s="71"/>
      <c r="C424" s="68"/>
      <c r="D424" s="68"/>
      <c r="E424" s="68"/>
      <c r="F424" s="68"/>
      <c r="G424" s="68"/>
      <c r="H424" s="68"/>
      <c r="I424" s="68"/>
      <c r="J424" s="72"/>
      <c r="K424" s="72"/>
      <c r="L424" s="72"/>
      <c r="M424" s="72"/>
      <c r="N424" s="26"/>
      <c r="O424" s="26"/>
      <c r="P424" s="25"/>
      <c r="Q424" s="25"/>
    </row>
    <row r="425" spans="1:17" ht="15" customHeight="1" x14ac:dyDescent="0.25">
      <c r="A425" s="71"/>
      <c r="B425" s="71"/>
      <c r="C425" s="68"/>
      <c r="D425" s="68"/>
      <c r="E425" s="68"/>
      <c r="F425" s="68"/>
      <c r="G425" s="68"/>
      <c r="H425" s="68"/>
      <c r="I425" s="68"/>
      <c r="J425" s="72"/>
      <c r="K425" s="72"/>
      <c r="L425" s="72"/>
      <c r="M425" s="72"/>
      <c r="N425" s="26"/>
      <c r="O425" s="26"/>
      <c r="P425" s="25"/>
      <c r="Q425" s="25"/>
    </row>
    <row r="426" spans="1:17" ht="15" customHeight="1" x14ac:dyDescent="0.25">
      <c r="A426" s="71"/>
      <c r="B426" s="71"/>
      <c r="C426" s="68"/>
      <c r="D426" s="68"/>
      <c r="E426" s="68"/>
      <c r="F426" s="68"/>
      <c r="G426" s="68"/>
      <c r="H426" s="68"/>
      <c r="I426" s="68"/>
      <c r="J426" s="72"/>
      <c r="K426" s="72"/>
      <c r="L426" s="72"/>
      <c r="M426" s="72"/>
      <c r="N426" s="26"/>
      <c r="O426" s="26"/>
      <c r="P426" s="25"/>
      <c r="Q426" s="25"/>
    </row>
    <row r="427" spans="1:17" ht="15" customHeight="1" x14ac:dyDescent="0.25">
      <c r="A427" s="71"/>
      <c r="B427" s="71"/>
      <c r="C427" s="68"/>
      <c r="D427" s="68"/>
      <c r="E427" s="68"/>
      <c r="F427" s="68"/>
      <c r="G427" s="68"/>
      <c r="H427" s="68"/>
      <c r="I427" s="68"/>
      <c r="J427" s="72"/>
      <c r="K427" s="72"/>
      <c r="L427" s="72"/>
      <c r="M427" s="72"/>
      <c r="N427" s="26"/>
      <c r="O427" s="26"/>
      <c r="P427" s="25"/>
      <c r="Q427" s="25"/>
    </row>
    <row r="428" spans="1:17" ht="15" customHeight="1" x14ac:dyDescent="0.25">
      <c r="A428" s="71"/>
      <c r="B428" s="71"/>
      <c r="C428" s="68"/>
      <c r="D428" s="68"/>
      <c r="E428" s="68"/>
      <c r="F428" s="68"/>
      <c r="G428" s="68"/>
      <c r="H428" s="68"/>
      <c r="I428" s="68"/>
      <c r="J428" s="72"/>
      <c r="K428" s="72"/>
      <c r="L428" s="72"/>
      <c r="M428" s="72"/>
      <c r="N428" s="26"/>
      <c r="O428" s="26"/>
      <c r="P428" s="25"/>
      <c r="Q428" s="25"/>
    </row>
    <row r="429" spans="1:17" ht="15" customHeight="1" x14ac:dyDescent="0.25">
      <c r="A429" s="71"/>
      <c r="B429" s="71"/>
      <c r="C429" s="68"/>
      <c r="D429" s="68"/>
      <c r="E429" s="68"/>
      <c r="F429" s="68"/>
      <c r="G429" s="68"/>
      <c r="H429" s="68"/>
      <c r="I429" s="68"/>
      <c r="J429" s="72"/>
      <c r="K429" s="72"/>
      <c r="L429" s="72"/>
      <c r="M429" s="72"/>
      <c r="N429" s="26"/>
      <c r="O429" s="26"/>
      <c r="P429" s="25"/>
      <c r="Q429" s="25"/>
    </row>
    <row r="430" spans="1:17" ht="15" customHeight="1" x14ac:dyDescent="0.25">
      <c r="A430" s="71"/>
      <c r="B430" s="71"/>
      <c r="C430" s="68"/>
      <c r="D430" s="68"/>
      <c r="E430" s="68"/>
      <c r="F430" s="68"/>
      <c r="G430" s="68"/>
      <c r="H430" s="68"/>
      <c r="I430" s="68"/>
      <c r="J430" s="72"/>
      <c r="K430" s="72"/>
      <c r="L430" s="72"/>
      <c r="M430" s="72"/>
      <c r="N430" s="26"/>
      <c r="O430" s="26"/>
      <c r="P430" s="25"/>
      <c r="Q430" s="25"/>
    </row>
    <row r="431" spans="1:17" ht="15" customHeight="1" x14ac:dyDescent="0.25">
      <c r="A431" s="71"/>
      <c r="B431" s="71"/>
      <c r="C431" s="68"/>
      <c r="D431" s="68"/>
      <c r="E431" s="68"/>
      <c r="F431" s="68"/>
      <c r="G431" s="68"/>
      <c r="H431" s="68"/>
      <c r="I431" s="68"/>
      <c r="J431" s="72"/>
      <c r="K431" s="72"/>
      <c r="L431" s="72"/>
      <c r="M431" s="72"/>
      <c r="N431" s="26"/>
      <c r="O431" s="26"/>
      <c r="P431" s="25"/>
      <c r="Q431" s="25"/>
    </row>
    <row r="432" spans="1:17" ht="15" customHeight="1" x14ac:dyDescent="0.25">
      <c r="A432" s="71"/>
      <c r="B432" s="71"/>
      <c r="C432" s="68"/>
      <c r="D432" s="68"/>
      <c r="E432" s="68"/>
      <c r="F432" s="68"/>
      <c r="G432" s="68"/>
      <c r="H432" s="68"/>
      <c r="I432" s="68"/>
      <c r="J432" s="72"/>
      <c r="K432" s="72"/>
      <c r="L432" s="72"/>
      <c r="M432" s="72"/>
      <c r="N432" s="26"/>
      <c r="O432" s="26"/>
      <c r="P432" s="25"/>
      <c r="Q432" s="25"/>
    </row>
    <row r="433" spans="1:17" ht="15" customHeight="1" x14ac:dyDescent="0.25">
      <c r="A433" s="71"/>
      <c r="B433" s="71"/>
      <c r="C433" s="68"/>
      <c r="D433" s="68"/>
      <c r="E433" s="68"/>
      <c r="F433" s="68"/>
      <c r="G433" s="68"/>
      <c r="H433" s="68"/>
      <c r="I433" s="68"/>
      <c r="J433" s="72"/>
      <c r="K433" s="72"/>
      <c r="L433" s="72"/>
      <c r="M433" s="72"/>
      <c r="N433" s="26"/>
      <c r="O433" s="26"/>
      <c r="P433" s="25"/>
      <c r="Q433" s="25"/>
    </row>
    <row r="434" spans="1:17" ht="15" customHeight="1" x14ac:dyDescent="0.25">
      <c r="A434" s="71"/>
      <c r="B434" s="71"/>
      <c r="C434" s="68"/>
      <c r="D434" s="68"/>
      <c r="E434" s="68"/>
      <c r="F434" s="68"/>
      <c r="G434" s="68"/>
      <c r="H434" s="68"/>
      <c r="I434" s="68"/>
      <c r="J434" s="72"/>
      <c r="K434" s="72"/>
      <c r="L434" s="72"/>
      <c r="M434" s="72"/>
      <c r="N434" s="26"/>
      <c r="O434" s="26"/>
      <c r="P434" s="25"/>
      <c r="Q434" s="25"/>
    </row>
    <row r="435" spans="1:17" ht="15" customHeight="1" x14ac:dyDescent="0.25">
      <c r="A435" s="71"/>
      <c r="B435" s="71"/>
      <c r="C435" s="68"/>
      <c r="D435" s="68"/>
      <c r="E435" s="68"/>
      <c r="F435" s="68"/>
      <c r="G435" s="68"/>
      <c r="H435" s="68"/>
      <c r="I435" s="68"/>
      <c r="J435" s="72"/>
      <c r="K435" s="72"/>
      <c r="L435" s="72"/>
      <c r="M435" s="72"/>
      <c r="N435" s="26"/>
      <c r="O435" s="26"/>
      <c r="P435" s="25"/>
      <c r="Q435" s="25"/>
    </row>
    <row r="436" spans="1:17" ht="15" customHeight="1" x14ac:dyDescent="0.25">
      <c r="A436" s="71"/>
      <c r="B436" s="71"/>
      <c r="C436" s="68"/>
      <c r="D436" s="68"/>
      <c r="E436" s="68"/>
      <c r="F436" s="68"/>
      <c r="G436" s="68"/>
      <c r="H436" s="68"/>
      <c r="I436" s="68"/>
      <c r="J436" s="72"/>
      <c r="K436" s="72"/>
      <c r="L436" s="72"/>
      <c r="M436" s="72"/>
      <c r="N436" s="26"/>
      <c r="O436" s="26"/>
      <c r="P436" s="25"/>
      <c r="Q436" s="25"/>
    </row>
    <row r="437" spans="1:17" ht="15" customHeight="1" x14ac:dyDescent="0.25">
      <c r="A437" s="71"/>
      <c r="B437" s="71"/>
      <c r="C437" s="68"/>
      <c r="D437" s="68"/>
      <c r="E437" s="68"/>
      <c r="F437" s="68"/>
      <c r="G437" s="68"/>
      <c r="H437" s="68"/>
      <c r="I437" s="68"/>
      <c r="J437" s="72"/>
      <c r="K437" s="72"/>
      <c r="L437" s="72"/>
      <c r="M437" s="72"/>
      <c r="N437" s="26"/>
      <c r="O437" s="26"/>
      <c r="P437" s="25"/>
      <c r="Q437" s="25"/>
    </row>
    <row r="438" spans="1:17" ht="15" customHeight="1" x14ac:dyDescent="0.25">
      <c r="A438" s="71"/>
      <c r="B438" s="71"/>
      <c r="C438" s="68"/>
      <c r="D438" s="68"/>
      <c r="E438" s="68"/>
      <c r="F438" s="68"/>
      <c r="G438" s="68"/>
      <c r="H438" s="68"/>
      <c r="I438" s="68"/>
      <c r="J438" s="72"/>
      <c r="K438" s="72"/>
      <c r="L438" s="72"/>
      <c r="M438" s="72"/>
      <c r="N438" s="26"/>
      <c r="O438" s="26"/>
      <c r="P438" s="25"/>
      <c r="Q438" s="25"/>
    </row>
    <row r="439" spans="1:17" ht="15" customHeight="1" x14ac:dyDescent="0.25">
      <c r="A439" s="71"/>
      <c r="B439" s="71"/>
      <c r="C439" s="68"/>
      <c r="D439" s="68"/>
      <c r="E439" s="68"/>
      <c r="F439" s="68"/>
      <c r="G439" s="68"/>
      <c r="H439" s="68"/>
      <c r="I439" s="68"/>
      <c r="J439" s="72"/>
      <c r="K439" s="72"/>
      <c r="L439" s="72"/>
      <c r="M439" s="72"/>
      <c r="N439" s="26"/>
      <c r="O439" s="26"/>
      <c r="P439" s="25"/>
      <c r="Q439" s="25"/>
    </row>
    <row r="440" spans="1:17" ht="15" customHeight="1" x14ac:dyDescent="0.25">
      <c r="A440" s="71"/>
      <c r="B440" s="71"/>
      <c r="C440" s="68"/>
      <c r="D440" s="68"/>
      <c r="E440" s="68"/>
      <c r="F440" s="68"/>
      <c r="G440" s="68"/>
      <c r="H440" s="68"/>
      <c r="I440" s="68"/>
      <c r="J440" s="72"/>
      <c r="K440" s="72"/>
      <c r="L440" s="72"/>
      <c r="M440" s="72"/>
      <c r="N440" s="26"/>
      <c r="O440" s="26"/>
      <c r="P440" s="25"/>
      <c r="Q440" s="25"/>
    </row>
    <row r="441" spans="1:17" ht="15" customHeight="1" x14ac:dyDescent="0.25">
      <c r="A441" s="71"/>
      <c r="B441" s="71"/>
      <c r="C441" s="68"/>
      <c r="D441" s="68"/>
      <c r="E441" s="68"/>
      <c r="F441" s="68"/>
      <c r="G441" s="68"/>
      <c r="H441" s="68"/>
      <c r="I441" s="68"/>
      <c r="J441" s="72"/>
      <c r="K441" s="72"/>
      <c r="L441" s="72"/>
      <c r="M441" s="72"/>
      <c r="N441" s="26"/>
      <c r="O441" s="26"/>
      <c r="P441" s="25"/>
      <c r="Q441" s="25"/>
    </row>
    <row r="442" spans="1:17" ht="15" customHeight="1" x14ac:dyDescent="0.25">
      <c r="A442" s="71"/>
      <c r="B442" s="71"/>
      <c r="C442" s="68"/>
      <c r="D442" s="68"/>
      <c r="E442" s="68"/>
      <c r="F442" s="68"/>
      <c r="G442" s="68"/>
      <c r="H442" s="68"/>
      <c r="I442" s="68"/>
      <c r="J442" s="72"/>
      <c r="K442" s="72"/>
      <c r="L442" s="72"/>
      <c r="M442" s="72"/>
      <c r="N442" s="26"/>
      <c r="O442" s="26"/>
      <c r="P442" s="25"/>
      <c r="Q442" s="25"/>
    </row>
    <row r="443" spans="1:17" ht="15" customHeight="1" x14ac:dyDescent="0.25">
      <c r="A443" s="71"/>
      <c r="B443" s="71"/>
      <c r="C443" s="68"/>
      <c r="D443" s="68"/>
      <c r="E443" s="68"/>
      <c r="F443" s="68"/>
      <c r="G443" s="68"/>
      <c r="H443" s="68"/>
      <c r="I443" s="68"/>
      <c r="J443" s="72"/>
      <c r="K443" s="72"/>
      <c r="L443" s="72"/>
      <c r="M443" s="72"/>
      <c r="N443" s="26"/>
      <c r="O443" s="26"/>
      <c r="P443" s="25"/>
      <c r="Q443" s="25"/>
    </row>
    <row r="444" spans="1:17" ht="15" customHeight="1" x14ac:dyDescent="0.25">
      <c r="A444" s="71"/>
      <c r="B444" s="71"/>
      <c r="C444" s="68"/>
      <c r="D444" s="68"/>
      <c r="E444" s="68"/>
      <c r="F444" s="68"/>
      <c r="G444" s="68"/>
      <c r="H444" s="68"/>
      <c r="I444" s="68"/>
      <c r="J444" s="72"/>
      <c r="K444" s="72"/>
      <c r="L444" s="72"/>
      <c r="M444" s="72"/>
      <c r="N444" s="26"/>
      <c r="O444" s="26"/>
      <c r="P444" s="25"/>
      <c r="Q444" s="25"/>
    </row>
    <row r="445" spans="1:17" ht="15" customHeight="1" x14ac:dyDescent="0.25">
      <c r="A445" s="71"/>
      <c r="B445" s="71"/>
      <c r="C445" s="68"/>
      <c r="D445" s="68"/>
      <c r="E445" s="68"/>
      <c r="F445" s="68"/>
      <c r="G445" s="68"/>
      <c r="H445" s="68"/>
      <c r="I445" s="68"/>
      <c r="J445" s="72"/>
      <c r="K445" s="72"/>
      <c r="L445" s="72"/>
      <c r="M445" s="72"/>
      <c r="N445" s="26"/>
      <c r="O445" s="26"/>
      <c r="P445" s="25"/>
      <c r="Q445" s="25"/>
    </row>
    <row r="446" spans="1:17" ht="15" customHeight="1" x14ac:dyDescent="0.25">
      <c r="A446" s="71"/>
      <c r="B446" s="71"/>
      <c r="C446" s="68"/>
      <c r="D446" s="68"/>
      <c r="E446" s="68"/>
      <c r="F446" s="68"/>
      <c r="G446" s="68"/>
      <c r="H446" s="68"/>
      <c r="I446" s="68"/>
      <c r="J446" s="72"/>
      <c r="K446" s="72"/>
      <c r="L446" s="72"/>
      <c r="M446" s="72"/>
      <c r="N446" s="26"/>
      <c r="O446" s="26"/>
      <c r="P446" s="25"/>
      <c r="Q446" s="25"/>
    </row>
    <row r="447" spans="1:17" ht="15" customHeight="1" x14ac:dyDescent="0.25">
      <c r="A447" s="71"/>
      <c r="B447" s="71"/>
      <c r="C447" s="68"/>
      <c r="D447" s="68"/>
      <c r="E447" s="68"/>
      <c r="F447" s="68"/>
      <c r="G447" s="68"/>
      <c r="H447" s="68"/>
      <c r="I447" s="68"/>
      <c r="J447" s="72"/>
      <c r="K447" s="72"/>
      <c r="L447" s="72"/>
      <c r="M447" s="72"/>
      <c r="N447" s="26"/>
      <c r="O447" s="26"/>
      <c r="P447" s="25"/>
      <c r="Q447" s="25"/>
    </row>
    <row r="448" spans="1:17" ht="15" customHeight="1" x14ac:dyDescent="0.25">
      <c r="A448" s="71"/>
      <c r="B448" s="71"/>
      <c r="C448" s="68"/>
      <c r="D448" s="68"/>
      <c r="E448" s="68"/>
      <c r="F448" s="68"/>
      <c r="G448" s="68"/>
      <c r="H448" s="68"/>
      <c r="I448" s="68"/>
      <c r="J448" s="72"/>
      <c r="K448" s="72"/>
      <c r="L448" s="72"/>
      <c r="M448" s="72"/>
      <c r="N448" s="26"/>
      <c r="O448" s="26"/>
      <c r="P448" s="25"/>
      <c r="Q448" s="25"/>
    </row>
    <row r="449" spans="1:17" ht="15" customHeight="1" x14ac:dyDescent="0.25">
      <c r="A449" s="71"/>
      <c r="B449" s="71"/>
      <c r="C449" s="68"/>
      <c r="D449" s="68"/>
      <c r="E449" s="68"/>
      <c r="F449" s="68"/>
      <c r="G449" s="68"/>
      <c r="H449" s="68"/>
      <c r="I449" s="68"/>
      <c r="J449" s="72"/>
      <c r="K449" s="72"/>
      <c r="L449" s="72"/>
      <c r="M449" s="72"/>
      <c r="N449" s="26"/>
      <c r="O449" s="26"/>
      <c r="P449" s="25"/>
      <c r="Q449" s="25"/>
    </row>
    <row r="450" spans="1:17" ht="15" customHeight="1" x14ac:dyDescent="0.25">
      <c r="A450" s="71"/>
      <c r="B450" s="71"/>
      <c r="C450" s="68"/>
      <c r="D450" s="68"/>
      <c r="E450" s="68"/>
      <c r="F450" s="68"/>
      <c r="G450" s="68"/>
      <c r="H450" s="68"/>
      <c r="I450" s="68"/>
      <c r="J450" s="72"/>
      <c r="K450" s="72"/>
      <c r="L450" s="72"/>
      <c r="M450" s="72"/>
      <c r="N450" s="26"/>
      <c r="O450" s="26"/>
      <c r="P450" s="25"/>
      <c r="Q450" s="25"/>
    </row>
    <row r="451" spans="1:17" ht="15" customHeight="1" x14ac:dyDescent="0.25">
      <c r="A451" s="71"/>
      <c r="B451" s="71"/>
      <c r="C451" s="68"/>
      <c r="D451" s="68"/>
      <c r="E451" s="68"/>
      <c r="F451" s="68"/>
      <c r="G451" s="68"/>
      <c r="H451" s="68"/>
      <c r="I451" s="68"/>
      <c r="J451" s="72"/>
      <c r="K451" s="72"/>
      <c r="L451" s="72"/>
      <c r="M451" s="72"/>
      <c r="N451" s="26"/>
      <c r="O451" s="26"/>
      <c r="P451" s="25"/>
      <c r="Q451" s="25"/>
    </row>
    <row r="452" spans="1:17" ht="15" customHeight="1" x14ac:dyDescent="0.25">
      <c r="A452" s="71"/>
      <c r="B452" s="71"/>
      <c r="C452" s="68"/>
      <c r="D452" s="68"/>
      <c r="E452" s="68"/>
      <c r="F452" s="68"/>
      <c r="G452" s="68"/>
      <c r="H452" s="68"/>
      <c r="I452" s="68"/>
      <c r="J452" s="72"/>
      <c r="K452" s="72"/>
      <c r="L452" s="72"/>
      <c r="M452" s="72"/>
      <c r="N452" s="26"/>
      <c r="O452" s="26"/>
      <c r="P452" s="25"/>
      <c r="Q452" s="25"/>
    </row>
    <row r="453" spans="1:17" ht="15" customHeight="1" x14ac:dyDescent="0.25">
      <c r="A453" s="71"/>
      <c r="B453" s="71"/>
      <c r="C453" s="68"/>
      <c r="D453" s="68"/>
      <c r="E453" s="68"/>
      <c r="F453" s="68"/>
      <c r="G453" s="68"/>
      <c r="H453" s="68"/>
      <c r="I453" s="68"/>
      <c r="J453" s="72"/>
      <c r="K453" s="72"/>
      <c r="L453" s="72"/>
      <c r="M453" s="72"/>
      <c r="N453" s="26"/>
      <c r="O453" s="26"/>
      <c r="P453" s="25"/>
      <c r="Q453" s="25"/>
    </row>
    <row r="454" spans="1:17" ht="15" customHeight="1" x14ac:dyDescent="0.25">
      <c r="A454" s="71"/>
      <c r="B454" s="71"/>
      <c r="C454" s="68"/>
      <c r="D454" s="68"/>
      <c r="E454" s="68"/>
      <c r="F454" s="68"/>
      <c r="G454" s="68"/>
      <c r="H454" s="68"/>
      <c r="I454" s="68"/>
      <c r="J454" s="72"/>
      <c r="K454" s="72"/>
      <c r="L454" s="72"/>
      <c r="M454" s="72"/>
      <c r="N454" s="26"/>
      <c r="O454" s="26"/>
      <c r="P454" s="25"/>
      <c r="Q454" s="25"/>
    </row>
    <row r="455" spans="1:17" ht="15" customHeight="1" x14ac:dyDescent="0.25">
      <c r="A455" s="71"/>
      <c r="B455" s="71"/>
      <c r="C455" s="68"/>
      <c r="D455" s="68"/>
      <c r="E455" s="68"/>
      <c r="F455" s="68"/>
      <c r="G455" s="68"/>
      <c r="H455" s="68"/>
      <c r="I455" s="68"/>
      <c r="J455" s="72"/>
      <c r="K455" s="72"/>
      <c r="L455" s="72"/>
      <c r="M455" s="72"/>
      <c r="N455" s="26"/>
      <c r="O455" s="26"/>
      <c r="P455" s="25"/>
      <c r="Q455" s="25"/>
    </row>
    <row r="456" spans="1:17" ht="15" customHeight="1" x14ac:dyDescent="0.25">
      <c r="A456" s="71"/>
      <c r="B456" s="71"/>
      <c r="C456" s="68"/>
      <c r="D456" s="68"/>
      <c r="E456" s="68"/>
      <c r="F456" s="68"/>
      <c r="G456" s="68"/>
      <c r="H456" s="68"/>
      <c r="I456" s="68"/>
      <c r="J456" s="72"/>
      <c r="K456" s="72"/>
      <c r="L456" s="72"/>
      <c r="M456" s="72"/>
      <c r="N456" s="26"/>
      <c r="O456" s="26"/>
      <c r="P456" s="25"/>
      <c r="Q456" s="25"/>
    </row>
    <row r="457" spans="1:17" ht="15" customHeight="1" x14ac:dyDescent="0.25">
      <c r="A457" s="71"/>
      <c r="B457" s="71"/>
      <c r="C457" s="68"/>
      <c r="D457" s="68"/>
      <c r="E457" s="68"/>
      <c r="F457" s="68"/>
      <c r="G457" s="68"/>
      <c r="H457" s="68"/>
      <c r="I457" s="68"/>
      <c r="J457" s="72"/>
      <c r="K457" s="72"/>
      <c r="L457" s="72"/>
      <c r="M457" s="72"/>
      <c r="N457" s="26"/>
      <c r="O457" s="26"/>
      <c r="P457" s="25"/>
      <c r="Q457" s="25"/>
    </row>
    <row r="458" spans="1:17" ht="15" customHeight="1" x14ac:dyDescent="0.25">
      <c r="A458" s="71"/>
      <c r="B458" s="71"/>
      <c r="C458" s="68"/>
      <c r="D458" s="68"/>
      <c r="E458" s="68"/>
      <c r="F458" s="68"/>
      <c r="G458" s="68"/>
      <c r="H458" s="68"/>
      <c r="I458" s="68"/>
      <c r="J458" s="72"/>
      <c r="K458" s="72"/>
      <c r="L458" s="72"/>
      <c r="M458" s="72"/>
      <c r="N458" s="26"/>
      <c r="O458" s="26"/>
      <c r="P458" s="25"/>
      <c r="Q458" s="25"/>
    </row>
    <row r="459" spans="1:17" ht="15" customHeight="1" x14ac:dyDescent="0.25">
      <c r="A459" s="71"/>
      <c r="B459" s="71"/>
      <c r="C459" s="68"/>
      <c r="D459" s="68"/>
      <c r="E459" s="68"/>
      <c r="F459" s="68"/>
      <c r="G459" s="68"/>
      <c r="H459" s="68"/>
      <c r="I459" s="68"/>
      <c r="J459" s="72"/>
      <c r="K459" s="72"/>
      <c r="L459" s="72"/>
      <c r="M459" s="72"/>
      <c r="N459" s="26"/>
      <c r="O459" s="26"/>
      <c r="P459" s="25"/>
      <c r="Q459" s="25"/>
    </row>
    <row r="460" spans="1:17" ht="15" customHeight="1" x14ac:dyDescent="0.25">
      <c r="A460" s="71"/>
      <c r="B460" s="71"/>
      <c r="C460" s="68"/>
      <c r="D460" s="68"/>
      <c r="E460" s="68"/>
      <c r="F460" s="68"/>
      <c r="G460" s="68"/>
      <c r="H460" s="68"/>
      <c r="I460" s="68"/>
      <c r="J460" s="72"/>
      <c r="K460" s="72"/>
      <c r="L460" s="72"/>
      <c r="M460" s="72"/>
      <c r="N460" s="26"/>
      <c r="O460" s="26"/>
      <c r="P460" s="25"/>
      <c r="Q460" s="25"/>
    </row>
    <row r="461" spans="1:17" ht="15" customHeight="1" x14ac:dyDescent="0.25">
      <c r="A461" s="71"/>
      <c r="B461" s="71"/>
      <c r="C461" s="68"/>
      <c r="D461" s="68"/>
      <c r="E461" s="68"/>
      <c r="F461" s="68"/>
      <c r="G461" s="68"/>
      <c r="H461" s="68"/>
      <c r="I461" s="68"/>
      <c r="J461" s="72"/>
      <c r="K461" s="72"/>
      <c r="L461" s="72"/>
      <c r="M461" s="72"/>
      <c r="N461" s="26"/>
      <c r="O461" s="26"/>
      <c r="P461" s="25"/>
      <c r="Q461" s="25"/>
    </row>
    <row r="462" spans="1:17" ht="15" customHeight="1" x14ac:dyDescent="0.25">
      <c r="A462" s="71"/>
      <c r="B462" s="71"/>
      <c r="C462" s="68"/>
      <c r="D462" s="68"/>
      <c r="E462" s="68"/>
      <c r="F462" s="68"/>
      <c r="G462" s="68"/>
      <c r="H462" s="68"/>
      <c r="I462" s="68"/>
      <c r="J462" s="72"/>
      <c r="K462" s="72"/>
      <c r="L462" s="72"/>
      <c r="M462" s="72"/>
      <c r="N462" s="26"/>
      <c r="O462" s="26"/>
      <c r="P462" s="25"/>
      <c r="Q462" s="25"/>
    </row>
    <row r="463" spans="1:17" ht="15" customHeight="1" x14ac:dyDescent="0.25">
      <c r="A463" s="71"/>
      <c r="B463" s="71"/>
      <c r="C463" s="68"/>
      <c r="D463" s="68"/>
      <c r="E463" s="68"/>
      <c r="F463" s="68"/>
      <c r="G463" s="68"/>
      <c r="H463" s="68"/>
      <c r="I463" s="68"/>
      <c r="J463" s="72"/>
      <c r="K463" s="72"/>
      <c r="L463" s="72"/>
      <c r="M463" s="72"/>
      <c r="N463" s="26"/>
      <c r="O463" s="26"/>
      <c r="P463" s="25"/>
      <c r="Q463" s="25"/>
    </row>
    <row r="464" spans="1:17" ht="15" customHeight="1" x14ac:dyDescent="0.25">
      <c r="A464" s="71"/>
      <c r="B464" s="71"/>
      <c r="C464" s="68"/>
      <c r="D464" s="68"/>
      <c r="E464" s="68"/>
      <c r="F464" s="68"/>
      <c r="G464" s="68"/>
      <c r="H464" s="68"/>
      <c r="I464" s="68"/>
      <c r="J464" s="72"/>
      <c r="K464" s="72"/>
      <c r="L464" s="72"/>
      <c r="M464" s="72"/>
      <c r="N464" s="26"/>
      <c r="O464" s="26"/>
      <c r="P464" s="25"/>
      <c r="Q464" s="25"/>
    </row>
    <row r="465" spans="1:17" ht="15" customHeight="1" x14ac:dyDescent="0.25">
      <c r="A465" s="71"/>
      <c r="B465" s="71"/>
      <c r="C465" s="68"/>
      <c r="D465" s="68"/>
      <c r="E465" s="68"/>
      <c r="F465" s="68"/>
      <c r="G465" s="68"/>
      <c r="H465" s="68"/>
      <c r="I465" s="68"/>
      <c r="J465" s="72"/>
      <c r="K465" s="72"/>
      <c r="L465" s="72"/>
      <c r="M465" s="72"/>
      <c r="N465" s="26"/>
      <c r="O465" s="26"/>
      <c r="P465" s="25"/>
      <c r="Q465" s="25"/>
    </row>
    <row r="466" spans="1:17" ht="15" customHeight="1" x14ac:dyDescent="0.25">
      <c r="A466" s="71"/>
      <c r="B466" s="71"/>
      <c r="C466" s="68"/>
      <c r="D466" s="68"/>
      <c r="E466" s="68"/>
      <c r="F466" s="68"/>
      <c r="G466" s="68"/>
      <c r="H466" s="68"/>
      <c r="I466" s="68"/>
      <c r="J466" s="72"/>
      <c r="K466" s="72"/>
      <c r="L466" s="72"/>
      <c r="M466" s="72"/>
      <c r="N466" s="26"/>
      <c r="O466" s="26"/>
      <c r="P466" s="25"/>
      <c r="Q466" s="25"/>
    </row>
    <row r="467" spans="1:17" ht="15" customHeight="1" x14ac:dyDescent="0.25">
      <c r="A467" s="71"/>
      <c r="B467" s="71"/>
      <c r="C467" s="68"/>
      <c r="D467" s="68"/>
      <c r="E467" s="68"/>
      <c r="F467" s="68"/>
      <c r="G467" s="68"/>
      <c r="H467" s="68"/>
      <c r="I467" s="68"/>
      <c r="J467" s="72"/>
      <c r="K467" s="72"/>
      <c r="L467" s="72"/>
      <c r="M467" s="72"/>
      <c r="N467" s="26"/>
      <c r="O467" s="26"/>
      <c r="P467" s="25"/>
      <c r="Q467" s="25"/>
    </row>
    <row r="468" spans="1:17" ht="15" customHeight="1" x14ac:dyDescent="0.25">
      <c r="A468" s="71"/>
      <c r="B468" s="71"/>
      <c r="C468" s="68"/>
      <c r="D468" s="68"/>
      <c r="E468" s="68"/>
      <c r="F468" s="68"/>
      <c r="G468" s="68"/>
      <c r="H468" s="68"/>
      <c r="I468" s="68"/>
      <c r="J468" s="72"/>
      <c r="K468" s="72"/>
      <c r="L468" s="72"/>
      <c r="M468" s="72"/>
      <c r="N468" s="26"/>
      <c r="O468" s="26"/>
      <c r="P468" s="25"/>
      <c r="Q468" s="25"/>
    </row>
    <row r="469" spans="1:17" ht="15" customHeight="1" x14ac:dyDescent="0.25">
      <c r="A469" s="71"/>
      <c r="B469" s="71"/>
      <c r="C469" s="68"/>
      <c r="D469" s="68"/>
      <c r="E469" s="68"/>
      <c r="F469" s="68"/>
      <c r="G469" s="68"/>
      <c r="H469" s="68"/>
      <c r="I469" s="68"/>
      <c r="J469" s="72"/>
      <c r="K469" s="72"/>
      <c r="L469" s="72"/>
      <c r="M469" s="72"/>
      <c r="N469" s="26"/>
      <c r="O469" s="26"/>
      <c r="P469" s="25"/>
      <c r="Q469" s="25"/>
    </row>
    <row r="470" spans="1:17" ht="15" customHeight="1" x14ac:dyDescent="0.25">
      <c r="A470" s="71"/>
      <c r="B470" s="71"/>
      <c r="C470" s="68"/>
      <c r="D470" s="68"/>
      <c r="E470" s="68"/>
      <c r="F470" s="68"/>
      <c r="G470" s="68"/>
      <c r="H470" s="68"/>
      <c r="I470" s="68"/>
      <c r="J470" s="72"/>
      <c r="K470" s="72"/>
      <c r="L470" s="72"/>
      <c r="M470" s="72"/>
      <c r="N470" s="26"/>
      <c r="O470" s="26"/>
      <c r="P470" s="25"/>
      <c r="Q470" s="25"/>
    </row>
    <row r="471" spans="1:17" ht="15" customHeight="1" x14ac:dyDescent="0.25">
      <c r="A471" s="71"/>
      <c r="B471" s="71"/>
      <c r="C471" s="68"/>
      <c r="D471" s="68"/>
      <c r="E471" s="68"/>
      <c r="F471" s="68"/>
      <c r="G471" s="68"/>
      <c r="H471" s="68"/>
      <c r="I471" s="68"/>
      <c r="J471" s="72"/>
      <c r="K471" s="72"/>
      <c r="L471" s="72"/>
      <c r="M471" s="72"/>
      <c r="N471" s="26"/>
      <c r="O471" s="26"/>
      <c r="P471" s="25"/>
      <c r="Q471" s="25"/>
    </row>
    <row r="472" spans="1:17" ht="15" customHeight="1" x14ac:dyDescent="0.25">
      <c r="A472" s="71"/>
      <c r="B472" s="71"/>
      <c r="C472" s="68"/>
      <c r="D472" s="68"/>
      <c r="E472" s="68"/>
      <c r="F472" s="68"/>
      <c r="G472" s="68"/>
      <c r="H472" s="68"/>
      <c r="I472" s="68"/>
      <c r="J472" s="72"/>
      <c r="K472" s="72"/>
      <c r="L472" s="72"/>
      <c r="M472" s="72"/>
      <c r="N472" s="26"/>
      <c r="O472" s="26"/>
      <c r="P472" s="25"/>
      <c r="Q472" s="25"/>
    </row>
    <row r="473" spans="1:17" ht="15" customHeight="1" x14ac:dyDescent="0.25">
      <c r="A473" s="71"/>
      <c r="B473" s="71"/>
      <c r="C473" s="68"/>
      <c r="D473" s="68"/>
      <c r="E473" s="68"/>
      <c r="F473" s="68"/>
      <c r="G473" s="68"/>
      <c r="H473" s="68"/>
      <c r="I473" s="68"/>
      <c r="J473" s="72"/>
      <c r="K473" s="72"/>
      <c r="L473" s="72"/>
      <c r="M473" s="72"/>
      <c r="N473" s="26"/>
      <c r="O473" s="26"/>
      <c r="P473" s="25"/>
      <c r="Q473" s="25"/>
    </row>
    <row r="474" spans="1:17" ht="15" customHeight="1" x14ac:dyDescent="0.25">
      <c r="A474" s="71"/>
      <c r="B474" s="71"/>
      <c r="C474" s="68"/>
      <c r="D474" s="68"/>
      <c r="E474" s="68"/>
      <c r="F474" s="68"/>
      <c r="G474" s="68"/>
      <c r="H474" s="68"/>
      <c r="I474" s="68"/>
      <c r="J474" s="72"/>
      <c r="K474" s="72"/>
      <c r="L474" s="72"/>
      <c r="M474" s="72"/>
      <c r="N474" s="26"/>
      <c r="O474" s="26"/>
      <c r="P474" s="25"/>
      <c r="Q474" s="25"/>
    </row>
    <row r="475" spans="1:17" ht="15" customHeight="1" x14ac:dyDescent="0.25">
      <c r="A475" s="71"/>
      <c r="B475" s="71"/>
      <c r="C475" s="68"/>
      <c r="D475" s="68"/>
      <c r="E475" s="68"/>
      <c r="F475" s="68"/>
      <c r="G475" s="68"/>
      <c r="H475" s="68"/>
      <c r="I475" s="68"/>
      <c r="J475" s="72"/>
      <c r="K475" s="72"/>
      <c r="L475" s="72"/>
      <c r="M475" s="72"/>
      <c r="N475" s="26"/>
      <c r="O475" s="26"/>
      <c r="P475" s="25"/>
      <c r="Q475" s="25"/>
    </row>
    <row r="476" spans="1:17" ht="15" customHeight="1" x14ac:dyDescent="0.25">
      <c r="A476" s="71"/>
      <c r="B476" s="71"/>
      <c r="C476" s="68"/>
      <c r="D476" s="68"/>
      <c r="E476" s="68"/>
      <c r="F476" s="68"/>
      <c r="G476" s="68"/>
      <c r="H476" s="68"/>
      <c r="I476" s="68"/>
      <c r="J476" s="72"/>
      <c r="K476" s="72"/>
      <c r="L476" s="72"/>
      <c r="M476" s="72"/>
      <c r="N476" s="26"/>
      <c r="O476" s="26"/>
      <c r="P476" s="25"/>
      <c r="Q476" s="25"/>
    </row>
    <row r="477" spans="1:17" ht="15" customHeight="1" x14ac:dyDescent="0.25">
      <c r="A477" s="71"/>
      <c r="B477" s="71"/>
      <c r="C477" s="68"/>
      <c r="D477" s="68"/>
      <c r="E477" s="68"/>
      <c r="F477" s="68"/>
      <c r="G477" s="68"/>
      <c r="H477" s="68"/>
      <c r="I477" s="68"/>
      <c r="J477" s="72"/>
      <c r="K477" s="72"/>
      <c r="L477" s="72"/>
      <c r="M477" s="72"/>
      <c r="N477" s="26"/>
      <c r="O477" s="26"/>
      <c r="P477" s="25"/>
      <c r="Q477" s="25"/>
    </row>
    <row r="478" spans="1:17" ht="15" customHeight="1" x14ac:dyDescent="0.25">
      <c r="A478" s="71"/>
      <c r="B478" s="71"/>
      <c r="C478" s="68"/>
      <c r="D478" s="68"/>
      <c r="E478" s="68"/>
      <c r="F478" s="68"/>
      <c r="G478" s="68"/>
      <c r="H478" s="68"/>
      <c r="I478" s="68"/>
      <c r="J478" s="72"/>
      <c r="K478" s="72"/>
      <c r="L478" s="72"/>
      <c r="M478" s="72"/>
      <c r="N478" s="26"/>
      <c r="O478" s="26"/>
      <c r="P478" s="25"/>
      <c r="Q478" s="25"/>
    </row>
    <row r="479" spans="1:17" ht="15" customHeight="1" x14ac:dyDescent="0.25">
      <c r="A479" s="71"/>
      <c r="B479" s="71"/>
      <c r="C479" s="68"/>
      <c r="D479" s="68"/>
      <c r="E479" s="68"/>
      <c r="F479" s="68"/>
      <c r="G479" s="68"/>
      <c r="H479" s="68"/>
      <c r="I479" s="68"/>
      <c r="J479" s="72"/>
      <c r="K479" s="72"/>
      <c r="L479" s="72"/>
      <c r="M479" s="72"/>
      <c r="N479" s="26"/>
      <c r="O479" s="26"/>
      <c r="P479" s="25"/>
      <c r="Q479" s="25"/>
    </row>
    <row r="480" spans="1:17" ht="15" customHeight="1" x14ac:dyDescent="0.25">
      <c r="A480" s="71"/>
      <c r="B480" s="71"/>
      <c r="C480" s="68"/>
      <c r="D480" s="68"/>
      <c r="E480" s="68"/>
      <c r="F480" s="68"/>
      <c r="G480" s="68"/>
      <c r="H480" s="68"/>
      <c r="I480" s="68"/>
      <c r="J480" s="72"/>
      <c r="K480" s="72"/>
      <c r="L480" s="72"/>
      <c r="M480" s="72"/>
      <c r="N480" s="26"/>
      <c r="O480" s="26"/>
      <c r="P480" s="25"/>
      <c r="Q480" s="25"/>
    </row>
    <row r="481" spans="1:17" ht="15" customHeight="1" x14ac:dyDescent="0.25">
      <c r="A481" s="71"/>
      <c r="B481" s="71"/>
      <c r="C481" s="68"/>
      <c r="D481" s="68"/>
      <c r="E481" s="68"/>
      <c r="F481" s="68"/>
      <c r="G481" s="68"/>
      <c r="H481" s="68"/>
      <c r="I481" s="68"/>
      <c r="J481" s="72"/>
      <c r="K481" s="72"/>
      <c r="L481" s="72"/>
      <c r="M481" s="72"/>
      <c r="N481" s="26"/>
      <c r="O481" s="26"/>
      <c r="P481" s="25"/>
      <c r="Q481" s="25"/>
    </row>
    <row r="482" spans="1:17" ht="15" customHeight="1" x14ac:dyDescent="0.25">
      <c r="A482" s="71"/>
      <c r="B482" s="71"/>
      <c r="C482" s="68"/>
      <c r="D482" s="68"/>
      <c r="E482" s="68"/>
      <c r="F482" s="68"/>
      <c r="G482" s="68"/>
      <c r="H482" s="68"/>
      <c r="I482" s="68"/>
      <c r="J482" s="72"/>
      <c r="K482" s="72"/>
      <c r="L482" s="72"/>
      <c r="M482" s="72"/>
      <c r="N482" s="26"/>
      <c r="O482" s="26"/>
      <c r="P482" s="25"/>
      <c r="Q482" s="25"/>
    </row>
    <row r="483" spans="1:17" ht="15" customHeight="1" x14ac:dyDescent="0.25">
      <c r="A483" s="71"/>
      <c r="B483" s="71"/>
      <c r="C483" s="68"/>
      <c r="D483" s="68"/>
      <c r="E483" s="68"/>
      <c r="F483" s="68"/>
      <c r="G483" s="68"/>
      <c r="H483" s="68"/>
      <c r="I483" s="68"/>
      <c r="J483" s="72"/>
      <c r="K483" s="72"/>
      <c r="L483" s="72"/>
      <c r="M483" s="72"/>
      <c r="N483" s="26"/>
      <c r="O483" s="26"/>
      <c r="P483" s="25"/>
      <c r="Q483" s="25"/>
    </row>
    <row r="484" spans="1:17" ht="15" customHeight="1" x14ac:dyDescent="0.25">
      <c r="A484" s="71"/>
      <c r="B484" s="71"/>
      <c r="C484" s="68"/>
      <c r="D484" s="68"/>
      <c r="E484" s="68"/>
      <c r="F484" s="68"/>
      <c r="G484" s="68"/>
      <c r="H484" s="68"/>
      <c r="I484" s="68"/>
      <c r="J484" s="72"/>
      <c r="K484" s="72"/>
      <c r="L484" s="72"/>
      <c r="M484" s="72"/>
      <c r="N484" s="26"/>
      <c r="O484" s="26"/>
      <c r="P484" s="25"/>
      <c r="Q484" s="25"/>
    </row>
    <row r="485" spans="1:17" ht="15" customHeight="1" x14ac:dyDescent="0.25">
      <c r="A485" s="71"/>
      <c r="B485" s="71"/>
      <c r="C485" s="68"/>
      <c r="D485" s="68"/>
      <c r="E485" s="68"/>
      <c r="F485" s="68"/>
      <c r="G485" s="68"/>
      <c r="H485" s="68"/>
      <c r="I485" s="68"/>
      <c r="J485" s="72"/>
      <c r="K485" s="72"/>
      <c r="L485" s="72"/>
      <c r="M485" s="72"/>
      <c r="N485" s="26"/>
      <c r="O485" s="26"/>
      <c r="P485" s="25"/>
      <c r="Q485" s="25"/>
    </row>
    <row r="486" spans="1:17" ht="15" customHeight="1" x14ac:dyDescent="0.25">
      <c r="A486" s="71"/>
      <c r="B486" s="71"/>
      <c r="C486" s="68"/>
      <c r="D486" s="68"/>
      <c r="E486" s="68"/>
      <c r="F486" s="68"/>
      <c r="G486" s="68"/>
      <c r="H486" s="68"/>
      <c r="I486" s="68"/>
      <c r="J486" s="72"/>
      <c r="K486" s="72"/>
      <c r="L486" s="72"/>
      <c r="M486" s="72"/>
      <c r="N486" s="26"/>
      <c r="O486" s="26"/>
      <c r="P486" s="25"/>
      <c r="Q486" s="25"/>
    </row>
    <row r="487" spans="1:17" ht="15" customHeight="1" x14ac:dyDescent="0.25">
      <c r="A487" s="71"/>
      <c r="B487" s="71"/>
      <c r="C487" s="68"/>
      <c r="D487" s="68"/>
      <c r="E487" s="68"/>
      <c r="F487" s="68"/>
      <c r="G487" s="68"/>
      <c r="H487" s="68"/>
      <c r="I487" s="68"/>
      <c r="J487" s="72"/>
      <c r="K487" s="72"/>
      <c r="L487" s="72"/>
      <c r="M487" s="72"/>
      <c r="N487" s="26"/>
      <c r="O487" s="26"/>
      <c r="P487" s="25"/>
      <c r="Q487" s="25"/>
    </row>
    <row r="488" spans="1:17" ht="15" customHeight="1" x14ac:dyDescent="0.25">
      <c r="A488" s="71"/>
      <c r="B488" s="71"/>
      <c r="C488" s="68"/>
      <c r="D488" s="68"/>
      <c r="E488" s="68"/>
      <c r="F488" s="68"/>
      <c r="G488" s="68"/>
      <c r="H488" s="68"/>
      <c r="I488" s="68"/>
      <c r="J488" s="72"/>
      <c r="K488" s="72"/>
      <c r="L488" s="72"/>
      <c r="M488" s="72"/>
      <c r="N488" s="26"/>
      <c r="O488" s="26"/>
      <c r="P488" s="25"/>
      <c r="Q488" s="25"/>
    </row>
    <row r="489" spans="1:17" ht="15" customHeight="1" x14ac:dyDescent="0.25">
      <c r="A489" s="71"/>
      <c r="B489" s="71"/>
      <c r="C489" s="68"/>
      <c r="D489" s="68"/>
      <c r="E489" s="68"/>
      <c r="F489" s="68"/>
      <c r="G489" s="68"/>
      <c r="H489" s="68"/>
      <c r="I489" s="68"/>
      <c r="J489" s="72"/>
      <c r="K489" s="72"/>
      <c r="L489" s="72"/>
      <c r="M489" s="72"/>
      <c r="N489" s="26"/>
      <c r="O489" s="26"/>
      <c r="P489" s="25"/>
      <c r="Q489" s="25"/>
    </row>
    <row r="490" spans="1:17" ht="15" customHeight="1" x14ac:dyDescent="0.25">
      <c r="A490" s="71"/>
      <c r="B490" s="71"/>
      <c r="C490" s="68"/>
      <c r="D490" s="68"/>
      <c r="E490" s="68"/>
      <c r="F490" s="68"/>
      <c r="G490" s="68"/>
      <c r="H490" s="68"/>
      <c r="I490" s="68"/>
      <c r="J490" s="72"/>
      <c r="K490" s="72"/>
      <c r="L490" s="72"/>
      <c r="M490" s="72"/>
      <c r="N490" s="26"/>
      <c r="O490" s="26"/>
      <c r="P490" s="25"/>
      <c r="Q490" s="25"/>
    </row>
    <row r="491" spans="1:17" ht="15" customHeight="1" x14ac:dyDescent="0.25">
      <c r="A491" s="71"/>
      <c r="B491" s="71"/>
      <c r="C491" s="68"/>
      <c r="D491" s="68"/>
      <c r="E491" s="68"/>
      <c r="F491" s="68"/>
      <c r="G491" s="68"/>
      <c r="H491" s="68"/>
      <c r="I491" s="68"/>
      <c r="J491" s="72"/>
      <c r="K491" s="72"/>
      <c r="L491" s="72"/>
      <c r="M491" s="72"/>
      <c r="N491" s="26"/>
      <c r="O491" s="26"/>
      <c r="P491" s="25"/>
      <c r="Q491" s="25"/>
    </row>
    <row r="492" spans="1:17" ht="15" customHeight="1" x14ac:dyDescent="0.25">
      <c r="A492" s="71"/>
      <c r="B492" s="71"/>
      <c r="C492" s="68"/>
      <c r="D492" s="68"/>
      <c r="E492" s="68"/>
      <c r="F492" s="68"/>
      <c r="G492" s="68"/>
      <c r="H492" s="68"/>
      <c r="I492" s="68"/>
      <c r="J492" s="72"/>
      <c r="K492" s="72"/>
      <c r="L492" s="72"/>
      <c r="M492" s="72"/>
      <c r="N492" s="26"/>
      <c r="O492" s="26"/>
      <c r="P492" s="25"/>
      <c r="Q492" s="25"/>
    </row>
    <row r="493" spans="1:17" ht="15" customHeight="1" x14ac:dyDescent="0.25">
      <c r="A493" s="71"/>
      <c r="B493" s="71"/>
      <c r="C493" s="68"/>
      <c r="D493" s="68"/>
      <c r="E493" s="68"/>
      <c r="F493" s="68"/>
      <c r="G493" s="68"/>
      <c r="H493" s="68"/>
      <c r="I493" s="68"/>
      <c r="J493" s="72"/>
      <c r="K493" s="72"/>
      <c r="L493" s="72"/>
      <c r="M493" s="72"/>
      <c r="N493" s="26"/>
      <c r="O493" s="26"/>
      <c r="P493" s="25"/>
      <c r="Q493" s="25"/>
    </row>
    <row r="494" spans="1:17" ht="15" customHeight="1" x14ac:dyDescent="0.25">
      <c r="A494" s="71"/>
      <c r="B494" s="71"/>
      <c r="C494" s="68"/>
      <c r="D494" s="68"/>
      <c r="E494" s="68"/>
      <c r="F494" s="68"/>
      <c r="G494" s="68"/>
      <c r="H494" s="68"/>
      <c r="I494" s="68"/>
      <c r="J494" s="72"/>
      <c r="K494" s="72"/>
      <c r="L494" s="72"/>
      <c r="M494" s="72"/>
      <c r="N494" s="26"/>
      <c r="O494" s="26"/>
      <c r="P494" s="25"/>
      <c r="Q494" s="25"/>
    </row>
    <row r="495" spans="1:17" ht="15" customHeight="1" x14ac:dyDescent="0.25">
      <c r="A495" s="71"/>
      <c r="B495" s="71"/>
      <c r="C495" s="68"/>
      <c r="D495" s="68"/>
      <c r="E495" s="68"/>
      <c r="F495" s="68"/>
      <c r="G495" s="68"/>
      <c r="H495" s="68"/>
      <c r="I495" s="68"/>
      <c r="J495" s="72"/>
      <c r="K495" s="72"/>
      <c r="L495" s="72"/>
      <c r="M495" s="72"/>
      <c r="N495" s="26"/>
      <c r="O495" s="26"/>
      <c r="P495" s="25"/>
      <c r="Q495" s="25"/>
    </row>
    <row r="496" spans="1:17" ht="15" customHeight="1" x14ac:dyDescent="0.25">
      <c r="A496" s="71"/>
      <c r="B496" s="71"/>
      <c r="C496" s="68"/>
      <c r="D496" s="68"/>
      <c r="E496" s="68"/>
      <c r="F496" s="68"/>
      <c r="G496" s="68"/>
      <c r="H496" s="68"/>
      <c r="I496" s="68"/>
      <c r="J496" s="72"/>
      <c r="K496" s="72"/>
      <c r="L496" s="72"/>
      <c r="M496" s="72"/>
      <c r="N496" s="26"/>
      <c r="O496" s="26"/>
      <c r="P496" s="25"/>
      <c r="Q496" s="25"/>
    </row>
    <row r="497" spans="1:17" ht="15" customHeight="1" x14ac:dyDescent="0.25">
      <c r="A497" s="71"/>
      <c r="B497" s="71"/>
      <c r="C497" s="68"/>
      <c r="D497" s="68"/>
      <c r="E497" s="68"/>
      <c r="F497" s="68"/>
      <c r="G497" s="68"/>
      <c r="H497" s="68"/>
      <c r="I497" s="68"/>
      <c r="J497" s="72"/>
      <c r="K497" s="72"/>
      <c r="L497" s="72"/>
      <c r="M497" s="72"/>
      <c r="N497" s="26"/>
      <c r="O497" s="26"/>
      <c r="P497" s="25"/>
      <c r="Q497" s="25"/>
    </row>
    <row r="498" spans="1:17" ht="15" customHeight="1" x14ac:dyDescent="0.25">
      <c r="A498" s="71"/>
      <c r="B498" s="71"/>
      <c r="C498" s="68"/>
      <c r="D498" s="68"/>
      <c r="E498" s="68"/>
      <c r="F498" s="68"/>
      <c r="G498" s="68"/>
      <c r="H498" s="68"/>
      <c r="I498" s="68"/>
      <c r="J498" s="72"/>
      <c r="K498" s="72"/>
      <c r="L498" s="72"/>
      <c r="M498" s="72"/>
      <c r="N498" s="26"/>
      <c r="O498" s="26"/>
      <c r="P498" s="25"/>
      <c r="Q498" s="25"/>
    </row>
    <row r="499" spans="1:17" ht="15" customHeight="1" x14ac:dyDescent="0.25">
      <c r="A499" s="71"/>
      <c r="B499" s="71"/>
      <c r="C499" s="68"/>
      <c r="D499" s="68"/>
      <c r="E499" s="68"/>
      <c r="F499" s="68"/>
      <c r="G499" s="68"/>
      <c r="H499" s="68"/>
      <c r="I499" s="68"/>
      <c r="J499" s="72"/>
      <c r="K499" s="72"/>
      <c r="L499" s="72"/>
      <c r="M499" s="72"/>
      <c r="N499" s="26"/>
      <c r="O499" s="26"/>
      <c r="P499" s="25"/>
      <c r="Q499" s="25"/>
    </row>
    <row r="500" spans="1:17" ht="15" customHeight="1" x14ac:dyDescent="0.25">
      <c r="A500" s="71"/>
      <c r="B500" s="71"/>
      <c r="C500" s="68"/>
      <c r="D500" s="68"/>
      <c r="E500" s="68"/>
      <c r="F500" s="68"/>
      <c r="G500" s="68"/>
      <c r="H500" s="68"/>
      <c r="I500" s="68"/>
      <c r="J500" s="72"/>
      <c r="K500" s="72"/>
      <c r="L500" s="72"/>
      <c r="M500" s="72"/>
      <c r="N500" s="26"/>
      <c r="O500" s="26"/>
      <c r="P500" s="25"/>
      <c r="Q500" s="25"/>
    </row>
    <row r="501" spans="1:17" ht="15" customHeight="1" x14ac:dyDescent="0.25">
      <c r="A501" s="71"/>
      <c r="B501" s="71"/>
      <c r="C501" s="68"/>
      <c r="D501" s="68"/>
      <c r="E501" s="68"/>
      <c r="F501" s="68"/>
      <c r="G501" s="68"/>
      <c r="H501" s="68"/>
      <c r="I501" s="68"/>
      <c r="J501" s="72"/>
      <c r="K501" s="72"/>
      <c r="L501" s="72"/>
      <c r="M501" s="72"/>
      <c r="N501" s="26"/>
      <c r="O501" s="26"/>
      <c r="P501" s="25"/>
      <c r="Q501" s="25"/>
    </row>
    <row r="502" spans="1:17" ht="15" customHeight="1" x14ac:dyDescent="0.25">
      <c r="A502" s="71"/>
      <c r="B502" s="71"/>
      <c r="C502" s="68"/>
      <c r="D502" s="68"/>
      <c r="E502" s="68"/>
      <c r="F502" s="68"/>
      <c r="G502" s="68"/>
      <c r="H502" s="68"/>
      <c r="I502" s="68"/>
      <c r="J502" s="72"/>
      <c r="K502" s="72"/>
      <c r="L502" s="72"/>
      <c r="M502" s="72"/>
      <c r="N502" s="26"/>
      <c r="O502" s="26"/>
      <c r="P502" s="25"/>
      <c r="Q502" s="25"/>
    </row>
    <row r="503" spans="1:17" ht="15" customHeight="1" x14ac:dyDescent="0.25">
      <c r="A503" s="71"/>
      <c r="B503" s="71"/>
      <c r="C503" s="68"/>
      <c r="D503" s="68"/>
      <c r="E503" s="68"/>
      <c r="F503" s="68"/>
      <c r="G503" s="68"/>
      <c r="H503" s="68"/>
      <c r="I503" s="68"/>
      <c r="J503" s="72"/>
      <c r="K503" s="72"/>
      <c r="L503" s="72"/>
      <c r="M503" s="72"/>
      <c r="N503" s="26"/>
      <c r="O503" s="26"/>
      <c r="P503" s="25"/>
      <c r="Q503" s="25"/>
    </row>
    <row r="504" spans="1:17" ht="15" customHeight="1" x14ac:dyDescent="0.25">
      <c r="A504" s="71"/>
      <c r="B504" s="71"/>
      <c r="C504" s="68"/>
      <c r="D504" s="68"/>
      <c r="E504" s="68"/>
      <c r="F504" s="68"/>
      <c r="G504" s="68"/>
      <c r="H504" s="68"/>
      <c r="I504" s="68"/>
      <c r="J504" s="72"/>
      <c r="K504" s="72"/>
      <c r="L504" s="72"/>
      <c r="M504" s="72"/>
      <c r="N504" s="26"/>
      <c r="O504" s="26"/>
      <c r="P504" s="25"/>
      <c r="Q504" s="25"/>
    </row>
    <row r="505" spans="1:17" ht="15" customHeight="1" x14ac:dyDescent="0.25">
      <c r="A505" s="71"/>
      <c r="B505" s="71"/>
      <c r="C505" s="68"/>
      <c r="D505" s="68"/>
      <c r="E505" s="68"/>
      <c r="F505" s="68"/>
      <c r="G505" s="68"/>
      <c r="H505" s="68"/>
      <c r="I505" s="68"/>
      <c r="J505" s="72"/>
      <c r="K505" s="72"/>
      <c r="L505" s="72"/>
      <c r="M505" s="72"/>
      <c r="N505" s="26"/>
      <c r="O505" s="26"/>
      <c r="P505" s="25"/>
      <c r="Q505" s="25"/>
    </row>
    <row r="506" spans="1:17" ht="15" customHeight="1" x14ac:dyDescent="0.25">
      <c r="A506" s="71"/>
      <c r="B506" s="71"/>
      <c r="C506" s="68"/>
      <c r="D506" s="68"/>
      <c r="E506" s="68"/>
      <c r="F506" s="68"/>
      <c r="G506" s="68"/>
      <c r="H506" s="68"/>
      <c r="I506" s="68"/>
      <c r="J506" s="72"/>
      <c r="K506" s="72"/>
      <c r="L506" s="72"/>
      <c r="M506" s="72"/>
      <c r="N506" s="26"/>
      <c r="O506" s="26"/>
      <c r="P506" s="25"/>
      <c r="Q506" s="25"/>
    </row>
    <row r="507" spans="1:17" ht="15" customHeight="1" x14ac:dyDescent="0.25">
      <c r="A507" s="71"/>
      <c r="B507" s="71"/>
      <c r="C507" s="68"/>
      <c r="D507" s="68"/>
      <c r="E507" s="68"/>
      <c r="F507" s="68"/>
      <c r="G507" s="68"/>
      <c r="H507" s="68"/>
      <c r="I507" s="68"/>
      <c r="J507" s="72"/>
      <c r="K507" s="72"/>
      <c r="L507" s="72"/>
      <c r="M507" s="72"/>
      <c r="N507" s="26"/>
      <c r="O507" s="26"/>
      <c r="P507" s="25"/>
      <c r="Q507" s="25"/>
    </row>
    <row r="508" spans="1:17" ht="15" customHeight="1" x14ac:dyDescent="0.25">
      <c r="A508" s="71"/>
      <c r="B508" s="71"/>
      <c r="C508" s="68"/>
      <c r="D508" s="68"/>
      <c r="E508" s="68"/>
      <c r="F508" s="68"/>
      <c r="G508" s="68"/>
      <c r="H508" s="68"/>
      <c r="I508" s="68"/>
      <c r="J508" s="72"/>
      <c r="K508" s="72"/>
      <c r="L508" s="72"/>
      <c r="M508" s="72"/>
      <c r="N508" s="26"/>
      <c r="O508" s="26"/>
      <c r="P508" s="25"/>
      <c r="Q508" s="25"/>
    </row>
    <row r="509" spans="1:17" ht="15" customHeight="1" x14ac:dyDescent="0.25">
      <c r="A509" s="71"/>
      <c r="B509" s="71"/>
      <c r="C509" s="68"/>
      <c r="D509" s="68"/>
      <c r="E509" s="68"/>
      <c r="F509" s="68"/>
      <c r="G509" s="68"/>
      <c r="H509" s="68"/>
      <c r="I509" s="68"/>
      <c r="J509" s="72"/>
      <c r="K509" s="72"/>
      <c r="L509" s="72"/>
      <c r="M509" s="72"/>
      <c r="N509" s="26"/>
      <c r="O509" s="26"/>
      <c r="P509" s="25"/>
      <c r="Q509" s="25"/>
    </row>
    <row r="510" spans="1:17" ht="15" customHeight="1" x14ac:dyDescent="0.25">
      <c r="A510" s="71"/>
      <c r="B510" s="71"/>
      <c r="C510" s="68"/>
      <c r="D510" s="68"/>
      <c r="E510" s="68"/>
      <c r="F510" s="68"/>
      <c r="G510" s="68"/>
      <c r="H510" s="68"/>
      <c r="I510" s="68"/>
      <c r="J510" s="72"/>
      <c r="K510" s="72"/>
      <c r="L510" s="72"/>
      <c r="M510" s="72"/>
      <c r="N510" s="26"/>
      <c r="O510" s="26"/>
      <c r="P510" s="25"/>
      <c r="Q510" s="25"/>
    </row>
    <row r="511" spans="1:17" ht="15" customHeight="1" x14ac:dyDescent="0.25">
      <c r="A511" s="71"/>
      <c r="B511" s="71"/>
      <c r="C511" s="68"/>
      <c r="D511" s="68"/>
      <c r="E511" s="68"/>
      <c r="F511" s="68"/>
      <c r="G511" s="68"/>
      <c r="H511" s="68"/>
      <c r="I511" s="68"/>
      <c r="J511" s="72"/>
      <c r="K511" s="72"/>
      <c r="L511" s="72"/>
      <c r="M511" s="72"/>
      <c r="N511" s="26"/>
      <c r="O511" s="26"/>
      <c r="P511" s="25"/>
      <c r="Q511" s="25"/>
    </row>
    <row r="512" spans="1:17" ht="15" customHeight="1" x14ac:dyDescent="0.25">
      <c r="A512" s="71"/>
      <c r="B512" s="71"/>
      <c r="C512" s="68"/>
      <c r="D512" s="68"/>
      <c r="E512" s="68"/>
      <c r="F512" s="68"/>
      <c r="G512" s="68"/>
      <c r="H512" s="68"/>
      <c r="I512" s="68"/>
      <c r="J512" s="72"/>
      <c r="K512" s="72"/>
      <c r="L512" s="72"/>
      <c r="M512" s="72"/>
      <c r="N512" s="26"/>
      <c r="O512" s="26"/>
      <c r="P512" s="25"/>
      <c r="Q512" s="25"/>
    </row>
    <row r="513" spans="1:17" ht="15" customHeight="1" x14ac:dyDescent="0.25">
      <c r="A513" s="71"/>
      <c r="B513" s="71"/>
      <c r="C513" s="68"/>
      <c r="D513" s="68"/>
      <c r="E513" s="68"/>
      <c r="F513" s="68"/>
      <c r="G513" s="68"/>
      <c r="H513" s="68"/>
      <c r="I513" s="68"/>
      <c r="J513" s="72"/>
      <c r="K513" s="72"/>
      <c r="L513" s="72"/>
      <c r="M513" s="72"/>
      <c r="N513" s="26"/>
      <c r="O513" s="26"/>
      <c r="P513" s="25"/>
      <c r="Q513" s="25"/>
    </row>
    <row r="514" spans="1:17" ht="15" customHeight="1" x14ac:dyDescent="0.25">
      <c r="A514" s="71"/>
      <c r="B514" s="71"/>
      <c r="C514" s="68"/>
      <c r="D514" s="68"/>
      <c r="E514" s="68"/>
      <c r="F514" s="68"/>
      <c r="G514" s="68"/>
      <c r="H514" s="68"/>
      <c r="I514" s="68"/>
      <c r="J514" s="72"/>
      <c r="K514" s="72"/>
      <c r="L514" s="72"/>
      <c r="M514" s="72"/>
      <c r="N514" s="26"/>
      <c r="O514" s="26"/>
      <c r="P514" s="25"/>
      <c r="Q514" s="25"/>
    </row>
    <row r="515" spans="1:17" ht="15" customHeight="1" x14ac:dyDescent="0.25">
      <c r="A515" s="71"/>
      <c r="B515" s="71"/>
      <c r="C515" s="68"/>
      <c r="D515" s="68"/>
      <c r="E515" s="68"/>
      <c r="F515" s="68"/>
      <c r="G515" s="68"/>
      <c r="H515" s="68"/>
      <c r="I515" s="68"/>
      <c r="J515" s="72"/>
      <c r="K515" s="72"/>
      <c r="L515" s="72"/>
      <c r="M515" s="72"/>
      <c r="N515" s="26"/>
      <c r="O515" s="26"/>
      <c r="P515" s="25"/>
      <c r="Q515" s="25"/>
    </row>
    <row r="516" spans="1:17" ht="15" customHeight="1" x14ac:dyDescent="0.25">
      <c r="A516" s="71"/>
      <c r="B516" s="71"/>
      <c r="C516" s="68"/>
      <c r="D516" s="68"/>
      <c r="E516" s="68"/>
      <c r="F516" s="68"/>
      <c r="G516" s="68"/>
      <c r="H516" s="68"/>
      <c r="I516" s="68"/>
      <c r="J516" s="72"/>
      <c r="K516" s="72"/>
      <c r="L516" s="72"/>
      <c r="M516" s="72"/>
      <c r="N516" s="26"/>
      <c r="O516" s="26"/>
      <c r="P516" s="25"/>
      <c r="Q516" s="25"/>
    </row>
    <row r="517" spans="1:17" ht="15" customHeight="1" x14ac:dyDescent="0.25">
      <c r="A517" s="71"/>
      <c r="B517" s="71"/>
      <c r="C517" s="68"/>
      <c r="D517" s="68"/>
      <c r="E517" s="68"/>
      <c r="F517" s="68"/>
      <c r="G517" s="68"/>
      <c r="H517" s="68"/>
      <c r="I517" s="68"/>
      <c r="J517" s="72"/>
      <c r="K517" s="72"/>
      <c r="L517" s="72"/>
      <c r="M517" s="72"/>
      <c r="N517" s="26"/>
      <c r="O517" s="26"/>
      <c r="P517" s="25"/>
      <c r="Q517" s="25"/>
    </row>
    <row r="518" spans="1:17" ht="15" customHeight="1" x14ac:dyDescent="0.25">
      <c r="A518" s="71"/>
      <c r="B518" s="71"/>
      <c r="C518" s="68"/>
      <c r="D518" s="68"/>
      <c r="E518" s="68"/>
      <c r="F518" s="68"/>
      <c r="G518" s="68"/>
      <c r="H518" s="68"/>
      <c r="I518" s="68"/>
      <c r="J518" s="72"/>
      <c r="K518" s="72"/>
      <c r="L518" s="72"/>
      <c r="M518" s="72"/>
      <c r="N518" s="26"/>
      <c r="O518" s="26"/>
      <c r="P518" s="25"/>
      <c r="Q518" s="25"/>
    </row>
    <row r="519" spans="1:17" ht="15" customHeight="1" x14ac:dyDescent="0.25">
      <c r="A519" s="71"/>
      <c r="B519" s="71"/>
      <c r="C519" s="68"/>
      <c r="D519" s="68"/>
      <c r="E519" s="68"/>
      <c r="F519" s="68"/>
      <c r="G519" s="68"/>
      <c r="H519" s="68"/>
      <c r="I519" s="68"/>
      <c r="J519" s="72"/>
      <c r="K519" s="72"/>
      <c r="L519" s="72"/>
      <c r="M519" s="72"/>
      <c r="N519" s="26"/>
      <c r="O519" s="26"/>
      <c r="P519" s="25"/>
      <c r="Q519" s="25"/>
    </row>
    <row r="520" spans="1:17" ht="15" customHeight="1" x14ac:dyDescent="0.25">
      <c r="A520" s="71"/>
      <c r="B520" s="71"/>
      <c r="C520" s="68"/>
      <c r="D520" s="68"/>
      <c r="E520" s="68"/>
      <c r="F520" s="68"/>
      <c r="G520" s="68"/>
      <c r="H520" s="68"/>
      <c r="I520" s="68"/>
      <c r="J520" s="72"/>
      <c r="K520" s="72"/>
      <c r="L520" s="72"/>
      <c r="M520" s="72"/>
      <c r="N520" s="26"/>
      <c r="O520" s="26"/>
      <c r="P520" s="25"/>
      <c r="Q520" s="25"/>
    </row>
    <row r="521" spans="1:17" ht="15" customHeight="1" x14ac:dyDescent="0.25">
      <c r="A521" s="71"/>
      <c r="B521" s="71"/>
      <c r="C521" s="68"/>
      <c r="D521" s="68"/>
      <c r="E521" s="68"/>
      <c r="F521" s="68"/>
      <c r="G521" s="68"/>
      <c r="H521" s="68"/>
      <c r="I521" s="68"/>
      <c r="J521" s="72"/>
      <c r="K521" s="72"/>
      <c r="L521" s="72"/>
      <c r="M521" s="72"/>
      <c r="N521" s="26"/>
      <c r="O521" s="26"/>
      <c r="P521" s="25"/>
      <c r="Q521" s="25"/>
    </row>
    <row r="522" spans="1:17" ht="15" customHeight="1" x14ac:dyDescent="0.25">
      <c r="A522" s="71"/>
      <c r="B522" s="71"/>
      <c r="C522" s="68"/>
      <c r="D522" s="68"/>
      <c r="E522" s="68"/>
      <c r="F522" s="68"/>
      <c r="G522" s="68"/>
      <c r="H522" s="68"/>
      <c r="I522" s="68"/>
      <c r="J522" s="72"/>
      <c r="K522" s="72"/>
      <c r="L522" s="72"/>
      <c r="M522" s="72"/>
      <c r="N522" s="26"/>
      <c r="O522" s="26"/>
      <c r="P522" s="25"/>
      <c r="Q522" s="25"/>
    </row>
    <row r="523" spans="1:17" ht="15" customHeight="1" x14ac:dyDescent="0.25">
      <c r="A523" s="71"/>
      <c r="B523" s="71"/>
      <c r="C523" s="68"/>
      <c r="D523" s="68"/>
      <c r="E523" s="68"/>
      <c r="F523" s="68"/>
      <c r="G523" s="68"/>
      <c r="H523" s="68"/>
      <c r="I523" s="68"/>
      <c r="J523" s="72"/>
      <c r="K523" s="72"/>
      <c r="L523" s="72"/>
      <c r="M523" s="72"/>
      <c r="N523" s="26"/>
      <c r="O523" s="26"/>
      <c r="P523" s="25"/>
      <c r="Q523" s="25"/>
    </row>
    <row r="524" spans="1:17" ht="15" customHeight="1" x14ac:dyDescent="0.25">
      <c r="A524" s="71"/>
      <c r="B524" s="71"/>
      <c r="C524" s="68"/>
      <c r="D524" s="68"/>
      <c r="E524" s="68"/>
      <c r="F524" s="68"/>
      <c r="G524" s="68"/>
      <c r="H524" s="68"/>
      <c r="I524" s="68"/>
      <c r="J524" s="72"/>
      <c r="K524" s="72"/>
      <c r="L524" s="72"/>
      <c r="M524" s="72"/>
      <c r="N524" s="26"/>
      <c r="O524" s="26"/>
      <c r="P524" s="25"/>
      <c r="Q524" s="25"/>
    </row>
    <row r="525" spans="1:17" ht="15" customHeight="1" x14ac:dyDescent="0.25">
      <c r="A525" s="71"/>
      <c r="B525" s="71"/>
      <c r="C525" s="68"/>
      <c r="D525" s="68"/>
      <c r="E525" s="68"/>
      <c r="F525" s="68"/>
      <c r="G525" s="68"/>
      <c r="H525" s="68"/>
      <c r="I525" s="68"/>
      <c r="J525" s="72"/>
      <c r="K525" s="72"/>
      <c r="L525" s="72"/>
      <c r="M525" s="72"/>
      <c r="N525" s="26"/>
      <c r="O525" s="26"/>
      <c r="P525" s="25"/>
      <c r="Q525" s="25"/>
    </row>
    <row r="526" spans="1:17" ht="15" customHeight="1" x14ac:dyDescent="0.25">
      <c r="A526" s="71"/>
      <c r="B526" s="71"/>
      <c r="C526" s="68"/>
      <c r="D526" s="68"/>
      <c r="E526" s="68"/>
      <c r="F526" s="68"/>
      <c r="G526" s="68"/>
      <c r="H526" s="68"/>
      <c r="I526" s="68"/>
      <c r="J526" s="72"/>
      <c r="K526" s="72"/>
      <c r="L526" s="72"/>
      <c r="M526" s="72"/>
      <c r="N526" s="26"/>
      <c r="O526" s="26"/>
      <c r="P526" s="25"/>
      <c r="Q526" s="25"/>
    </row>
    <row r="527" spans="1:17" ht="15" customHeight="1" x14ac:dyDescent="0.25">
      <c r="A527" s="71"/>
      <c r="B527" s="71"/>
      <c r="C527" s="68"/>
      <c r="D527" s="68"/>
      <c r="E527" s="68"/>
      <c r="F527" s="68"/>
      <c r="G527" s="68"/>
      <c r="H527" s="68"/>
      <c r="I527" s="68"/>
      <c r="J527" s="72"/>
      <c r="K527" s="72"/>
      <c r="L527" s="72"/>
      <c r="M527" s="72"/>
      <c r="N527" s="26"/>
      <c r="O527" s="26"/>
      <c r="P527" s="25"/>
      <c r="Q527" s="25"/>
    </row>
    <row r="528" spans="1:17" ht="15" customHeight="1" x14ac:dyDescent="0.25">
      <c r="A528" s="71"/>
      <c r="B528" s="71"/>
      <c r="C528" s="68"/>
      <c r="D528" s="68"/>
      <c r="E528" s="68"/>
      <c r="F528" s="68"/>
      <c r="G528" s="68"/>
      <c r="H528" s="68"/>
      <c r="I528" s="68"/>
      <c r="J528" s="72"/>
      <c r="K528" s="72"/>
      <c r="L528" s="72"/>
      <c r="M528" s="72"/>
      <c r="N528" s="26"/>
      <c r="O528" s="26"/>
      <c r="P528" s="25"/>
      <c r="Q528" s="25"/>
    </row>
    <row r="529" spans="1:17" ht="15" customHeight="1" x14ac:dyDescent="0.25">
      <c r="A529" s="71"/>
      <c r="B529" s="71"/>
      <c r="C529" s="68"/>
      <c r="D529" s="68"/>
      <c r="E529" s="68"/>
      <c r="F529" s="68"/>
      <c r="G529" s="68"/>
      <c r="H529" s="68"/>
      <c r="I529" s="68"/>
      <c r="J529" s="72"/>
      <c r="K529" s="72"/>
      <c r="L529" s="72"/>
      <c r="M529" s="72"/>
      <c r="N529" s="26"/>
      <c r="O529" s="26"/>
      <c r="P529" s="25"/>
      <c r="Q529" s="25"/>
    </row>
    <row r="530" spans="1:17" ht="15" customHeight="1" x14ac:dyDescent="0.25">
      <c r="A530" s="71"/>
      <c r="B530" s="71"/>
      <c r="C530" s="68"/>
      <c r="D530" s="68"/>
      <c r="E530" s="68"/>
      <c r="F530" s="68"/>
      <c r="G530" s="68"/>
      <c r="H530" s="68"/>
      <c r="I530" s="68"/>
      <c r="J530" s="72"/>
      <c r="K530" s="72"/>
      <c r="L530" s="72"/>
      <c r="M530" s="72"/>
      <c r="N530" s="26"/>
      <c r="O530" s="26"/>
      <c r="P530" s="25"/>
      <c r="Q530" s="25"/>
    </row>
    <row r="531" spans="1:17" ht="15" customHeight="1" x14ac:dyDescent="0.25">
      <c r="A531" s="71"/>
      <c r="B531" s="71"/>
      <c r="C531" s="68"/>
      <c r="D531" s="68"/>
      <c r="E531" s="68"/>
      <c r="F531" s="68"/>
      <c r="G531" s="68"/>
      <c r="H531" s="68"/>
      <c r="I531" s="68"/>
      <c r="J531" s="72"/>
      <c r="K531" s="72"/>
      <c r="L531" s="72"/>
      <c r="M531" s="72"/>
      <c r="N531" s="26"/>
      <c r="O531" s="26"/>
      <c r="P531" s="25"/>
      <c r="Q531" s="25"/>
    </row>
    <row r="532" spans="1:17" ht="15" customHeight="1" x14ac:dyDescent="0.25">
      <c r="A532" s="71"/>
      <c r="B532" s="71"/>
      <c r="C532" s="68"/>
      <c r="D532" s="68"/>
      <c r="E532" s="68"/>
      <c r="F532" s="68"/>
      <c r="G532" s="68"/>
      <c r="H532" s="68"/>
      <c r="I532" s="68"/>
      <c r="J532" s="72"/>
      <c r="K532" s="72"/>
      <c r="L532" s="72"/>
      <c r="M532" s="72"/>
      <c r="N532" s="26"/>
      <c r="O532" s="26"/>
      <c r="P532" s="25"/>
      <c r="Q532" s="25"/>
    </row>
    <row r="533" spans="1:17" ht="15" customHeight="1" x14ac:dyDescent="0.25">
      <c r="A533" s="71"/>
      <c r="B533" s="71"/>
      <c r="C533" s="68"/>
      <c r="D533" s="68"/>
      <c r="E533" s="68"/>
      <c r="F533" s="68"/>
      <c r="G533" s="68"/>
      <c r="H533" s="68"/>
      <c r="I533" s="68"/>
      <c r="J533" s="72"/>
      <c r="K533" s="72"/>
      <c r="L533" s="72"/>
      <c r="M533" s="72"/>
      <c r="N533" s="26"/>
      <c r="O533" s="26"/>
      <c r="P533" s="25"/>
      <c r="Q533" s="25"/>
    </row>
    <row r="534" spans="1:17" ht="15" customHeight="1" x14ac:dyDescent="0.25">
      <c r="A534" s="71"/>
      <c r="B534" s="71"/>
      <c r="C534" s="68"/>
      <c r="D534" s="68"/>
      <c r="E534" s="68"/>
      <c r="F534" s="68"/>
      <c r="G534" s="68"/>
      <c r="H534" s="68"/>
      <c r="I534" s="68"/>
      <c r="J534" s="72"/>
      <c r="K534" s="72"/>
      <c r="L534" s="72"/>
      <c r="M534" s="72"/>
      <c r="N534" s="26"/>
      <c r="O534" s="26"/>
      <c r="P534" s="25"/>
      <c r="Q534" s="25"/>
    </row>
    <row r="535" spans="1:17" ht="15" customHeight="1" x14ac:dyDescent="0.25">
      <c r="A535" s="71"/>
      <c r="B535" s="71"/>
      <c r="C535" s="68"/>
      <c r="D535" s="68"/>
      <c r="E535" s="68"/>
      <c r="F535" s="68"/>
      <c r="G535" s="68"/>
      <c r="H535" s="68"/>
      <c r="I535" s="68"/>
      <c r="J535" s="72"/>
      <c r="K535" s="72"/>
      <c r="L535" s="72"/>
      <c r="M535" s="72"/>
      <c r="N535" s="26"/>
      <c r="O535" s="26"/>
      <c r="P535" s="25"/>
      <c r="Q535" s="25"/>
    </row>
    <row r="536" spans="1:17" ht="15" customHeight="1" x14ac:dyDescent="0.25">
      <c r="A536" s="71"/>
      <c r="B536" s="71"/>
      <c r="C536" s="68"/>
      <c r="D536" s="68"/>
      <c r="E536" s="68"/>
      <c r="F536" s="68"/>
      <c r="G536" s="68"/>
      <c r="H536" s="68"/>
      <c r="I536" s="68"/>
      <c r="J536" s="72"/>
      <c r="K536" s="72"/>
      <c r="L536" s="72"/>
      <c r="M536" s="72"/>
      <c r="N536" s="26"/>
      <c r="O536" s="26"/>
      <c r="P536" s="25"/>
      <c r="Q536" s="25"/>
    </row>
    <row r="537" spans="1:17" ht="15" customHeight="1" x14ac:dyDescent="0.25">
      <c r="A537" s="71"/>
      <c r="B537" s="71"/>
      <c r="C537" s="68"/>
      <c r="D537" s="68"/>
      <c r="E537" s="68"/>
      <c r="F537" s="68"/>
      <c r="G537" s="68"/>
      <c r="H537" s="68"/>
      <c r="I537" s="68"/>
      <c r="J537" s="72"/>
      <c r="K537" s="72"/>
      <c r="L537" s="72"/>
      <c r="M537" s="72"/>
      <c r="N537" s="26"/>
      <c r="O537" s="26"/>
      <c r="P537" s="25"/>
      <c r="Q537" s="25"/>
    </row>
    <row r="538" spans="1:17" ht="15" customHeight="1" x14ac:dyDescent="0.25">
      <c r="A538" s="71"/>
      <c r="B538" s="71"/>
      <c r="C538" s="68"/>
      <c r="D538" s="68"/>
      <c r="E538" s="68"/>
      <c r="F538" s="68"/>
      <c r="G538" s="68"/>
      <c r="H538" s="68"/>
      <c r="I538" s="68"/>
      <c r="J538" s="72"/>
      <c r="K538" s="72"/>
      <c r="L538" s="72"/>
      <c r="M538" s="72"/>
      <c r="N538" s="26"/>
      <c r="O538" s="26"/>
      <c r="P538" s="25"/>
      <c r="Q538" s="25"/>
    </row>
    <row r="539" spans="1:17" ht="15" customHeight="1" x14ac:dyDescent="0.25">
      <c r="A539" s="71"/>
      <c r="B539" s="71"/>
      <c r="C539" s="68"/>
      <c r="D539" s="68"/>
      <c r="E539" s="68"/>
      <c r="F539" s="68"/>
      <c r="G539" s="68"/>
      <c r="H539" s="68"/>
      <c r="I539" s="68"/>
      <c r="J539" s="72"/>
      <c r="K539" s="72"/>
      <c r="L539" s="72"/>
      <c r="M539" s="72"/>
      <c r="N539" s="26"/>
      <c r="O539" s="26"/>
      <c r="P539" s="25"/>
      <c r="Q539" s="25"/>
    </row>
    <row r="540" spans="1:17" ht="15" customHeight="1" x14ac:dyDescent="0.25">
      <c r="A540" s="71"/>
      <c r="B540" s="71"/>
      <c r="C540" s="68"/>
      <c r="D540" s="68"/>
      <c r="E540" s="68"/>
      <c r="F540" s="68"/>
      <c r="G540" s="68"/>
      <c r="H540" s="68"/>
      <c r="I540" s="68"/>
      <c r="J540" s="72"/>
      <c r="K540" s="72"/>
      <c r="L540" s="72"/>
      <c r="M540" s="72"/>
      <c r="N540" s="26"/>
      <c r="O540" s="26"/>
      <c r="P540" s="25"/>
      <c r="Q540" s="25"/>
    </row>
    <row r="541" spans="1:17" ht="15" customHeight="1" x14ac:dyDescent="0.25">
      <c r="A541" s="71"/>
      <c r="B541" s="71"/>
      <c r="C541" s="68"/>
      <c r="D541" s="68"/>
      <c r="E541" s="68"/>
      <c r="F541" s="68"/>
      <c r="G541" s="68"/>
      <c r="H541" s="68"/>
      <c r="I541" s="68"/>
      <c r="J541" s="72"/>
      <c r="K541" s="72"/>
      <c r="L541" s="72"/>
      <c r="M541" s="72"/>
      <c r="N541" s="26"/>
      <c r="O541" s="26"/>
      <c r="P541" s="25"/>
      <c r="Q541" s="25"/>
    </row>
    <row r="542" spans="1:17" ht="15" customHeight="1" x14ac:dyDescent="0.25">
      <c r="A542" s="71"/>
      <c r="B542" s="71"/>
      <c r="C542" s="68"/>
      <c r="D542" s="68"/>
      <c r="E542" s="68"/>
      <c r="F542" s="68"/>
      <c r="G542" s="68"/>
      <c r="H542" s="68"/>
      <c r="I542" s="68"/>
      <c r="J542" s="72"/>
      <c r="K542" s="72"/>
      <c r="L542" s="72"/>
      <c r="M542" s="72"/>
      <c r="N542" s="26"/>
      <c r="O542" s="26"/>
      <c r="P542" s="25"/>
      <c r="Q542" s="25"/>
    </row>
    <row r="543" spans="1:17" ht="15" customHeight="1" x14ac:dyDescent="0.25">
      <c r="A543" s="71"/>
      <c r="B543" s="71"/>
      <c r="C543" s="68"/>
      <c r="D543" s="68"/>
      <c r="E543" s="68"/>
      <c r="F543" s="68"/>
      <c r="G543" s="68"/>
      <c r="H543" s="68"/>
      <c r="I543" s="68"/>
      <c r="J543" s="72"/>
      <c r="K543" s="72"/>
      <c r="L543" s="72"/>
      <c r="M543" s="72"/>
      <c r="N543" s="26"/>
      <c r="O543" s="26"/>
      <c r="P543" s="25"/>
      <c r="Q543" s="25"/>
    </row>
    <row r="544" spans="1:17" ht="15" customHeight="1" x14ac:dyDescent="0.25">
      <c r="A544" s="71"/>
      <c r="B544" s="71"/>
      <c r="C544" s="68"/>
      <c r="D544" s="68"/>
      <c r="E544" s="68"/>
      <c r="F544" s="68"/>
      <c r="G544" s="68"/>
      <c r="H544" s="68"/>
      <c r="I544" s="68"/>
      <c r="J544" s="72"/>
      <c r="K544" s="72"/>
      <c r="L544" s="72"/>
      <c r="M544" s="72"/>
      <c r="N544" s="26"/>
      <c r="O544" s="26"/>
      <c r="P544" s="25"/>
      <c r="Q544" s="25"/>
    </row>
    <row r="545" spans="1:17" ht="15" customHeight="1" x14ac:dyDescent="0.25">
      <c r="A545" s="71"/>
      <c r="B545" s="71"/>
      <c r="C545" s="68"/>
      <c r="D545" s="68"/>
      <c r="E545" s="68"/>
      <c r="F545" s="68"/>
      <c r="G545" s="68"/>
      <c r="H545" s="68"/>
      <c r="I545" s="68"/>
      <c r="J545" s="72"/>
      <c r="K545" s="72"/>
      <c r="L545" s="72"/>
      <c r="M545" s="72"/>
      <c r="N545" s="26"/>
      <c r="O545" s="26"/>
      <c r="P545" s="25"/>
      <c r="Q545" s="25"/>
    </row>
    <row r="546" spans="1:17" ht="15" customHeight="1" x14ac:dyDescent="0.25">
      <c r="A546" s="71"/>
      <c r="B546" s="71"/>
      <c r="C546" s="68"/>
      <c r="D546" s="68"/>
      <c r="E546" s="68"/>
      <c r="F546" s="68"/>
      <c r="G546" s="68"/>
      <c r="H546" s="68"/>
      <c r="I546" s="68"/>
      <c r="J546" s="72"/>
      <c r="K546" s="72"/>
      <c r="L546" s="72"/>
      <c r="M546" s="72"/>
      <c r="N546" s="26"/>
      <c r="O546" s="26"/>
      <c r="P546" s="25"/>
      <c r="Q546" s="25"/>
    </row>
    <row r="547" spans="1:17" ht="15" customHeight="1" x14ac:dyDescent="0.25">
      <c r="A547" s="71"/>
      <c r="B547" s="71"/>
      <c r="C547" s="68"/>
      <c r="D547" s="68"/>
      <c r="E547" s="68"/>
      <c r="F547" s="68"/>
      <c r="G547" s="68"/>
      <c r="H547" s="68"/>
      <c r="I547" s="68"/>
      <c r="J547" s="72"/>
      <c r="K547" s="72"/>
      <c r="L547" s="72"/>
      <c r="M547" s="72"/>
      <c r="N547" s="26"/>
      <c r="O547" s="26"/>
      <c r="P547" s="25"/>
      <c r="Q547" s="25"/>
    </row>
    <row r="548" spans="1:17" ht="15" customHeight="1" x14ac:dyDescent="0.25">
      <c r="A548" s="71"/>
      <c r="B548" s="71"/>
      <c r="C548" s="68"/>
      <c r="D548" s="68"/>
      <c r="E548" s="68"/>
      <c r="F548" s="68"/>
      <c r="G548" s="68"/>
      <c r="H548" s="68"/>
      <c r="I548" s="68"/>
      <c r="J548" s="72"/>
      <c r="K548" s="72"/>
      <c r="L548" s="72"/>
      <c r="M548" s="72"/>
      <c r="N548" s="26"/>
      <c r="O548" s="26"/>
      <c r="P548" s="25"/>
      <c r="Q548" s="25"/>
    </row>
    <row r="549" spans="1:17" ht="15" customHeight="1" x14ac:dyDescent="0.25">
      <c r="A549" s="71"/>
      <c r="B549" s="71"/>
      <c r="C549" s="68"/>
      <c r="D549" s="68"/>
      <c r="E549" s="68"/>
      <c r="F549" s="68"/>
      <c r="G549" s="68"/>
      <c r="H549" s="68"/>
      <c r="I549" s="68"/>
      <c r="J549" s="72"/>
      <c r="K549" s="72"/>
      <c r="L549" s="72"/>
      <c r="M549" s="72"/>
      <c r="N549" s="26"/>
      <c r="O549" s="26"/>
      <c r="P549" s="25"/>
      <c r="Q549" s="25"/>
    </row>
    <row r="550" spans="1:17" ht="15" customHeight="1" x14ac:dyDescent="0.25">
      <c r="A550" s="71"/>
      <c r="B550" s="71"/>
      <c r="C550" s="68"/>
      <c r="D550" s="68"/>
      <c r="E550" s="68"/>
      <c r="F550" s="68"/>
      <c r="G550" s="68"/>
      <c r="H550" s="68"/>
      <c r="I550" s="68"/>
      <c r="J550" s="72"/>
      <c r="K550" s="72"/>
      <c r="L550" s="72"/>
      <c r="M550" s="72"/>
      <c r="N550" s="26"/>
      <c r="O550" s="26"/>
      <c r="P550" s="25"/>
      <c r="Q550" s="25"/>
    </row>
    <row r="551" spans="1:17" ht="15" customHeight="1" x14ac:dyDescent="0.25">
      <c r="A551" s="71"/>
      <c r="B551" s="71"/>
      <c r="C551" s="68"/>
      <c r="D551" s="68"/>
      <c r="E551" s="68"/>
      <c r="F551" s="68"/>
      <c r="G551" s="68"/>
      <c r="H551" s="68"/>
      <c r="I551" s="68"/>
      <c r="J551" s="72"/>
      <c r="K551" s="72"/>
      <c r="L551" s="72"/>
      <c r="M551" s="72"/>
      <c r="N551" s="26"/>
      <c r="O551" s="26"/>
      <c r="P551" s="25"/>
      <c r="Q551" s="25"/>
    </row>
    <row r="552" spans="1:17" ht="15" customHeight="1" x14ac:dyDescent="0.25">
      <c r="A552" s="71"/>
      <c r="B552" s="71"/>
      <c r="C552" s="68"/>
      <c r="D552" s="68"/>
      <c r="E552" s="68"/>
      <c r="F552" s="68"/>
      <c r="G552" s="68"/>
      <c r="H552" s="68"/>
      <c r="I552" s="68"/>
      <c r="J552" s="72"/>
      <c r="K552" s="72"/>
      <c r="L552" s="72"/>
      <c r="M552" s="72"/>
      <c r="N552" s="26"/>
      <c r="O552" s="26"/>
      <c r="P552" s="25"/>
      <c r="Q552" s="25"/>
    </row>
    <row r="553" spans="1:17" ht="15" customHeight="1" x14ac:dyDescent="0.25">
      <c r="A553" s="71"/>
      <c r="B553" s="71"/>
      <c r="C553" s="68"/>
      <c r="D553" s="68"/>
      <c r="E553" s="68"/>
      <c r="F553" s="68"/>
      <c r="G553" s="68"/>
      <c r="H553" s="68"/>
      <c r="I553" s="68"/>
      <c r="J553" s="72"/>
      <c r="K553" s="72"/>
      <c r="L553" s="72"/>
      <c r="M553" s="72"/>
      <c r="N553" s="26"/>
      <c r="O553" s="26"/>
      <c r="P553" s="25"/>
      <c r="Q553" s="25"/>
    </row>
    <row r="554" spans="1:17" ht="15" customHeight="1" x14ac:dyDescent="0.25">
      <c r="A554" s="71"/>
      <c r="B554" s="71"/>
      <c r="C554" s="68"/>
      <c r="D554" s="68"/>
      <c r="E554" s="68"/>
      <c r="F554" s="68"/>
      <c r="G554" s="68"/>
      <c r="H554" s="68"/>
      <c r="I554" s="68"/>
      <c r="J554" s="72"/>
      <c r="K554" s="72"/>
      <c r="L554" s="72"/>
      <c r="M554" s="72"/>
      <c r="N554" s="26"/>
      <c r="O554" s="26"/>
      <c r="P554" s="25"/>
      <c r="Q554" s="25"/>
    </row>
    <row r="555" spans="1:17" ht="15" customHeight="1" x14ac:dyDescent="0.25">
      <c r="A555" s="71"/>
      <c r="B555" s="71"/>
      <c r="C555" s="68"/>
      <c r="D555" s="68"/>
      <c r="E555" s="68"/>
      <c r="F555" s="68"/>
      <c r="G555" s="68"/>
      <c r="H555" s="68"/>
      <c r="I555" s="68"/>
      <c r="J555" s="72"/>
      <c r="K555" s="72"/>
      <c r="L555" s="72"/>
      <c r="M555" s="72"/>
      <c r="N555" s="26"/>
      <c r="O555" s="26"/>
      <c r="P555" s="25"/>
      <c r="Q555" s="25"/>
    </row>
    <row r="556" spans="1:17" ht="15" customHeight="1" x14ac:dyDescent="0.25">
      <c r="A556" s="71"/>
      <c r="B556" s="71"/>
      <c r="C556" s="68"/>
      <c r="D556" s="68"/>
      <c r="E556" s="68"/>
      <c r="F556" s="68"/>
      <c r="G556" s="68"/>
      <c r="H556" s="68"/>
      <c r="I556" s="68"/>
      <c r="J556" s="72"/>
      <c r="K556" s="72"/>
      <c r="L556" s="72"/>
      <c r="M556" s="72"/>
      <c r="N556" s="26"/>
      <c r="O556" s="26"/>
      <c r="P556" s="25"/>
      <c r="Q556" s="25"/>
    </row>
    <row r="557" spans="1:17" ht="15" customHeight="1" x14ac:dyDescent="0.25">
      <c r="A557" s="71"/>
      <c r="B557" s="71"/>
      <c r="C557" s="68"/>
      <c r="D557" s="68"/>
      <c r="E557" s="68"/>
      <c r="F557" s="68"/>
      <c r="G557" s="68"/>
      <c r="H557" s="68"/>
      <c r="I557" s="68"/>
      <c r="J557" s="72"/>
      <c r="K557" s="72"/>
      <c r="L557" s="72"/>
      <c r="M557" s="72"/>
      <c r="N557" s="26"/>
      <c r="O557" s="26"/>
      <c r="P557" s="25"/>
      <c r="Q557" s="25"/>
    </row>
    <row r="558" spans="1:17" ht="15" customHeight="1" x14ac:dyDescent="0.25">
      <c r="A558" s="71"/>
      <c r="B558" s="71"/>
      <c r="C558" s="68"/>
      <c r="D558" s="68"/>
      <c r="E558" s="68"/>
      <c r="F558" s="68"/>
      <c r="G558" s="68"/>
      <c r="H558" s="68"/>
      <c r="I558" s="68"/>
      <c r="J558" s="72"/>
      <c r="K558" s="72"/>
      <c r="L558" s="72"/>
      <c r="M558" s="72"/>
      <c r="N558" s="26"/>
      <c r="O558" s="26"/>
      <c r="P558" s="25"/>
      <c r="Q558" s="25"/>
    </row>
    <row r="559" spans="1:17" ht="15" customHeight="1" x14ac:dyDescent="0.25">
      <c r="A559" s="71"/>
      <c r="B559" s="71"/>
      <c r="C559" s="68"/>
      <c r="D559" s="68"/>
      <c r="E559" s="68"/>
      <c r="F559" s="68"/>
      <c r="G559" s="68"/>
      <c r="H559" s="68"/>
      <c r="I559" s="68"/>
      <c r="J559" s="72"/>
      <c r="K559" s="72"/>
      <c r="L559" s="72"/>
      <c r="M559" s="72"/>
      <c r="N559" s="26"/>
      <c r="O559" s="26"/>
      <c r="P559" s="25"/>
      <c r="Q559" s="25"/>
    </row>
    <row r="560" spans="1:17" ht="15" customHeight="1" x14ac:dyDescent="0.25">
      <c r="A560" s="71"/>
      <c r="B560" s="71"/>
      <c r="C560" s="68"/>
      <c r="D560" s="68"/>
      <c r="E560" s="68"/>
      <c r="F560" s="68"/>
      <c r="G560" s="68"/>
      <c r="H560" s="68"/>
      <c r="I560" s="68"/>
      <c r="J560" s="72"/>
      <c r="K560" s="72"/>
      <c r="L560" s="72"/>
      <c r="M560" s="72"/>
      <c r="N560" s="26"/>
      <c r="O560" s="26"/>
      <c r="P560" s="25"/>
      <c r="Q560" s="25"/>
    </row>
    <row r="561" spans="1:17" ht="15" customHeight="1" x14ac:dyDescent="0.25">
      <c r="A561" s="71"/>
      <c r="B561" s="71"/>
      <c r="C561" s="68"/>
      <c r="D561" s="68"/>
      <c r="E561" s="68"/>
      <c r="F561" s="68"/>
      <c r="G561" s="68"/>
      <c r="H561" s="68"/>
      <c r="I561" s="68"/>
      <c r="J561" s="72"/>
      <c r="K561" s="72"/>
      <c r="L561" s="72"/>
      <c r="M561" s="72"/>
      <c r="N561" s="26"/>
      <c r="O561" s="26"/>
      <c r="P561" s="25"/>
      <c r="Q561" s="25"/>
    </row>
    <row r="562" spans="1:17" ht="15" customHeight="1" x14ac:dyDescent="0.25">
      <c r="A562" s="71"/>
      <c r="B562" s="71"/>
      <c r="C562" s="68"/>
      <c r="D562" s="68"/>
      <c r="E562" s="68"/>
      <c r="F562" s="68"/>
      <c r="G562" s="68"/>
      <c r="H562" s="68"/>
      <c r="I562" s="68"/>
      <c r="J562" s="72"/>
      <c r="K562" s="72"/>
      <c r="L562" s="72"/>
      <c r="M562" s="72"/>
      <c r="N562" s="26"/>
      <c r="O562" s="26"/>
      <c r="P562" s="25"/>
      <c r="Q562" s="25"/>
    </row>
    <row r="563" spans="1:17" ht="15" customHeight="1" x14ac:dyDescent="0.25">
      <c r="A563" s="71"/>
      <c r="B563" s="71"/>
      <c r="C563" s="68"/>
      <c r="D563" s="68"/>
      <c r="E563" s="68"/>
      <c r="F563" s="68"/>
      <c r="G563" s="68"/>
      <c r="H563" s="68"/>
      <c r="I563" s="68"/>
      <c r="J563" s="72"/>
      <c r="K563" s="72"/>
      <c r="L563" s="72"/>
      <c r="M563" s="72"/>
      <c r="N563" s="26"/>
      <c r="O563" s="26"/>
      <c r="P563" s="25"/>
      <c r="Q563" s="25"/>
    </row>
    <row r="564" spans="1:17" ht="15" customHeight="1" x14ac:dyDescent="0.25">
      <c r="A564" s="71"/>
      <c r="B564" s="71"/>
      <c r="C564" s="68"/>
      <c r="D564" s="68"/>
      <c r="E564" s="68"/>
      <c r="F564" s="68"/>
      <c r="G564" s="68"/>
      <c r="H564" s="68"/>
      <c r="I564" s="68"/>
      <c r="J564" s="72"/>
      <c r="K564" s="72"/>
      <c r="L564" s="72"/>
      <c r="M564" s="72"/>
      <c r="N564" s="26"/>
      <c r="O564" s="26"/>
      <c r="P564" s="25"/>
      <c r="Q564" s="25"/>
    </row>
    <row r="565" spans="1:17" ht="15" customHeight="1" x14ac:dyDescent="0.25">
      <c r="A565" s="71"/>
      <c r="B565" s="71"/>
      <c r="C565" s="68"/>
      <c r="D565" s="68"/>
      <c r="E565" s="68"/>
      <c r="F565" s="68"/>
      <c r="G565" s="68"/>
      <c r="H565" s="68"/>
      <c r="I565" s="68"/>
      <c r="J565" s="72"/>
      <c r="K565" s="72"/>
      <c r="L565" s="72"/>
      <c r="M565" s="72"/>
      <c r="N565" s="26"/>
      <c r="O565" s="26"/>
      <c r="P565" s="25"/>
      <c r="Q565" s="25"/>
    </row>
    <row r="566" spans="1:17" ht="15" customHeight="1" x14ac:dyDescent="0.25">
      <c r="A566" s="71"/>
      <c r="B566" s="71"/>
      <c r="C566" s="68"/>
      <c r="D566" s="68"/>
      <c r="E566" s="68"/>
      <c r="F566" s="68"/>
      <c r="G566" s="68"/>
      <c r="H566" s="68"/>
      <c r="I566" s="68"/>
      <c r="J566" s="72"/>
      <c r="K566" s="72"/>
      <c r="L566" s="72"/>
      <c r="M566" s="72"/>
      <c r="N566" s="26"/>
      <c r="O566" s="26"/>
      <c r="P566" s="25"/>
      <c r="Q566" s="25"/>
    </row>
    <row r="567" spans="1:17" ht="15" customHeight="1" x14ac:dyDescent="0.25">
      <c r="A567" s="71"/>
      <c r="B567" s="71"/>
      <c r="C567" s="68"/>
      <c r="D567" s="68"/>
      <c r="E567" s="68"/>
      <c r="F567" s="68"/>
      <c r="G567" s="68"/>
      <c r="H567" s="68"/>
      <c r="I567" s="68"/>
      <c r="J567" s="72"/>
      <c r="K567" s="72"/>
      <c r="L567" s="72"/>
      <c r="M567" s="72"/>
      <c r="N567" s="26"/>
      <c r="O567" s="26"/>
      <c r="P567" s="25"/>
      <c r="Q567" s="25"/>
    </row>
    <row r="568" spans="1:17" ht="15" customHeight="1" x14ac:dyDescent="0.25">
      <c r="A568" s="71"/>
      <c r="B568" s="71"/>
      <c r="C568" s="68"/>
      <c r="D568" s="68"/>
      <c r="E568" s="68"/>
      <c r="F568" s="68"/>
      <c r="G568" s="68"/>
      <c r="H568" s="68"/>
      <c r="I568" s="68"/>
      <c r="J568" s="72"/>
      <c r="K568" s="72"/>
      <c r="L568" s="72"/>
      <c r="M568" s="72"/>
      <c r="N568" s="26"/>
      <c r="O568" s="26"/>
      <c r="P568" s="25"/>
      <c r="Q568" s="25"/>
    </row>
    <row r="569" spans="1:17" ht="15" customHeight="1" x14ac:dyDescent="0.25">
      <c r="A569" s="71"/>
      <c r="B569" s="71"/>
      <c r="C569" s="68"/>
      <c r="D569" s="68"/>
      <c r="E569" s="68"/>
      <c r="F569" s="68"/>
      <c r="G569" s="68"/>
      <c r="H569" s="68"/>
      <c r="I569" s="68"/>
      <c r="J569" s="72"/>
      <c r="K569" s="72"/>
      <c r="L569" s="72"/>
      <c r="M569" s="72"/>
      <c r="N569" s="26"/>
      <c r="O569" s="26"/>
      <c r="P569" s="25"/>
      <c r="Q569" s="25"/>
    </row>
    <row r="570" spans="1:17" ht="15" customHeight="1" x14ac:dyDescent="0.25">
      <c r="A570" s="71"/>
      <c r="B570" s="71"/>
      <c r="C570" s="68"/>
      <c r="D570" s="68"/>
      <c r="E570" s="68"/>
      <c r="F570" s="68"/>
      <c r="G570" s="68"/>
      <c r="H570" s="68"/>
      <c r="I570" s="68"/>
      <c r="J570" s="72"/>
      <c r="K570" s="72"/>
      <c r="L570" s="72"/>
      <c r="M570" s="72"/>
      <c r="N570" s="26"/>
      <c r="O570" s="26"/>
      <c r="P570" s="25"/>
      <c r="Q570" s="25"/>
    </row>
    <row r="571" spans="1:17" ht="15" customHeight="1" x14ac:dyDescent="0.25">
      <c r="A571" s="71"/>
      <c r="B571" s="71"/>
      <c r="C571" s="68"/>
      <c r="D571" s="68"/>
      <c r="E571" s="68"/>
      <c r="F571" s="68"/>
      <c r="G571" s="68"/>
      <c r="H571" s="68"/>
      <c r="I571" s="68"/>
      <c r="J571" s="72"/>
      <c r="K571" s="72"/>
      <c r="L571" s="72"/>
      <c r="M571" s="72"/>
      <c r="N571" s="26"/>
      <c r="O571" s="26"/>
      <c r="P571" s="25"/>
      <c r="Q571" s="25"/>
    </row>
    <row r="572" spans="1:17" ht="15" customHeight="1" x14ac:dyDescent="0.25">
      <c r="A572" s="71"/>
      <c r="B572" s="71"/>
      <c r="C572" s="68"/>
      <c r="D572" s="68"/>
      <c r="E572" s="68"/>
      <c r="F572" s="68"/>
      <c r="G572" s="68"/>
      <c r="H572" s="68"/>
      <c r="I572" s="68"/>
      <c r="J572" s="72"/>
      <c r="K572" s="72"/>
      <c r="L572" s="72"/>
      <c r="M572" s="72"/>
      <c r="N572" s="26"/>
      <c r="O572" s="26"/>
      <c r="P572" s="25"/>
      <c r="Q572" s="25"/>
    </row>
    <row r="573" spans="1:17" ht="15" customHeight="1" x14ac:dyDescent="0.25">
      <c r="A573" s="71"/>
      <c r="B573" s="71"/>
      <c r="C573" s="68"/>
      <c r="D573" s="68"/>
      <c r="E573" s="68"/>
      <c r="F573" s="68"/>
      <c r="G573" s="68"/>
      <c r="H573" s="68"/>
      <c r="I573" s="68"/>
      <c r="J573" s="72"/>
      <c r="K573" s="72"/>
      <c r="L573" s="72"/>
      <c r="M573" s="72"/>
      <c r="N573" s="26"/>
      <c r="O573" s="26"/>
      <c r="P573" s="25"/>
      <c r="Q573" s="25"/>
    </row>
    <row r="574" spans="1:17" ht="15" customHeight="1" x14ac:dyDescent="0.25">
      <c r="A574" s="71"/>
      <c r="B574" s="71"/>
      <c r="C574" s="68"/>
      <c r="D574" s="68"/>
      <c r="E574" s="68"/>
      <c r="F574" s="68"/>
      <c r="G574" s="68"/>
      <c r="H574" s="68"/>
      <c r="I574" s="68"/>
      <c r="J574" s="72"/>
      <c r="K574" s="72"/>
      <c r="L574" s="72"/>
      <c r="M574" s="72"/>
      <c r="N574" s="26"/>
      <c r="O574" s="26"/>
      <c r="P574" s="25"/>
      <c r="Q574" s="25"/>
    </row>
    <row r="575" spans="1:17" ht="15" customHeight="1" x14ac:dyDescent="0.25">
      <c r="A575" s="71"/>
      <c r="B575" s="71"/>
      <c r="C575" s="68"/>
      <c r="D575" s="68"/>
      <c r="E575" s="68"/>
      <c r="F575" s="68"/>
      <c r="G575" s="68"/>
      <c r="H575" s="68"/>
      <c r="I575" s="68"/>
      <c r="J575" s="72"/>
      <c r="K575" s="72"/>
      <c r="L575" s="72"/>
      <c r="M575" s="72"/>
      <c r="N575" s="26"/>
      <c r="O575" s="26"/>
      <c r="P575" s="25"/>
      <c r="Q575" s="25"/>
    </row>
    <row r="576" spans="1:17" ht="15" customHeight="1" x14ac:dyDescent="0.25">
      <c r="A576" s="71"/>
      <c r="B576" s="71"/>
      <c r="C576" s="68"/>
      <c r="D576" s="68"/>
      <c r="E576" s="68"/>
      <c r="F576" s="68"/>
      <c r="G576" s="68"/>
      <c r="H576" s="68"/>
      <c r="I576" s="68"/>
      <c r="J576" s="72"/>
      <c r="K576" s="72"/>
      <c r="L576" s="72"/>
      <c r="M576" s="72"/>
      <c r="N576" s="26"/>
      <c r="O576" s="26"/>
      <c r="P576" s="25"/>
      <c r="Q576" s="25"/>
    </row>
    <row r="577" spans="1:17" ht="15" customHeight="1" x14ac:dyDescent="0.25">
      <c r="A577" s="71"/>
      <c r="B577" s="71"/>
      <c r="C577" s="68"/>
      <c r="D577" s="68"/>
      <c r="E577" s="68"/>
      <c r="F577" s="68"/>
      <c r="G577" s="68"/>
      <c r="H577" s="68"/>
      <c r="I577" s="68"/>
      <c r="J577" s="72"/>
      <c r="K577" s="72"/>
      <c r="L577" s="72"/>
      <c r="M577" s="72"/>
      <c r="N577" s="26"/>
      <c r="O577" s="26"/>
      <c r="P577" s="25"/>
      <c r="Q577" s="25"/>
    </row>
    <row r="578" spans="1:17" ht="15" customHeight="1" x14ac:dyDescent="0.25">
      <c r="A578" s="71"/>
      <c r="B578" s="71"/>
      <c r="C578" s="68"/>
      <c r="D578" s="68"/>
      <c r="E578" s="68"/>
      <c r="F578" s="68"/>
      <c r="G578" s="68"/>
      <c r="H578" s="68"/>
      <c r="I578" s="68"/>
      <c r="J578" s="72"/>
      <c r="K578" s="72"/>
      <c r="L578" s="72"/>
      <c r="M578" s="72"/>
      <c r="N578" s="26"/>
      <c r="O578" s="26"/>
      <c r="P578" s="25"/>
      <c r="Q578" s="25"/>
    </row>
    <row r="579" spans="1:17" ht="15" customHeight="1" x14ac:dyDescent="0.25">
      <c r="A579" s="71"/>
      <c r="B579" s="71"/>
      <c r="C579" s="68"/>
      <c r="D579" s="68"/>
      <c r="E579" s="68"/>
      <c r="F579" s="68"/>
      <c r="G579" s="68"/>
      <c r="H579" s="68"/>
      <c r="I579" s="68"/>
      <c r="J579" s="72"/>
      <c r="K579" s="72"/>
      <c r="L579" s="72"/>
      <c r="M579" s="72"/>
      <c r="N579" s="26"/>
      <c r="O579" s="26"/>
      <c r="P579" s="25"/>
      <c r="Q579" s="25"/>
    </row>
    <row r="580" spans="1:17" ht="15" customHeight="1" x14ac:dyDescent="0.25">
      <c r="A580" s="71"/>
      <c r="B580" s="71"/>
      <c r="C580" s="68"/>
      <c r="D580" s="68"/>
      <c r="E580" s="68"/>
      <c r="F580" s="68"/>
      <c r="G580" s="68"/>
      <c r="H580" s="68"/>
      <c r="I580" s="68"/>
      <c r="J580" s="72"/>
      <c r="K580" s="72"/>
      <c r="L580" s="72"/>
      <c r="M580" s="72"/>
      <c r="N580" s="26"/>
      <c r="O580" s="26"/>
      <c r="P580" s="25"/>
      <c r="Q580" s="25"/>
    </row>
    <row r="581" spans="1:17" ht="15" customHeight="1" x14ac:dyDescent="0.25">
      <c r="A581" s="71"/>
      <c r="B581" s="71"/>
      <c r="C581" s="68"/>
      <c r="D581" s="68"/>
      <c r="E581" s="68"/>
      <c r="F581" s="68"/>
      <c r="G581" s="68"/>
      <c r="H581" s="68"/>
      <c r="I581" s="68"/>
      <c r="J581" s="72"/>
      <c r="K581" s="72"/>
      <c r="L581" s="72"/>
      <c r="M581" s="72"/>
      <c r="N581" s="26"/>
      <c r="O581" s="26"/>
      <c r="P581" s="25"/>
      <c r="Q581" s="25"/>
    </row>
    <row r="582" spans="1:17" ht="15" customHeight="1" x14ac:dyDescent="0.25">
      <c r="A582" s="71"/>
      <c r="B582" s="71"/>
      <c r="C582" s="68"/>
      <c r="D582" s="68"/>
      <c r="E582" s="68"/>
      <c r="F582" s="68"/>
      <c r="G582" s="68"/>
      <c r="H582" s="68"/>
      <c r="I582" s="68"/>
      <c r="J582" s="72"/>
      <c r="K582" s="72"/>
      <c r="L582" s="72"/>
      <c r="M582" s="72"/>
      <c r="N582" s="26"/>
      <c r="O582" s="26"/>
      <c r="P582" s="25"/>
      <c r="Q582" s="25"/>
    </row>
    <row r="583" spans="1:17" ht="15" customHeight="1" x14ac:dyDescent="0.25">
      <c r="A583" s="71"/>
      <c r="B583" s="71"/>
      <c r="C583" s="68"/>
      <c r="D583" s="68"/>
      <c r="E583" s="68"/>
      <c r="F583" s="68"/>
      <c r="G583" s="68"/>
      <c r="H583" s="68"/>
      <c r="I583" s="68"/>
      <c r="J583" s="72"/>
      <c r="K583" s="72"/>
      <c r="L583" s="72"/>
      <c r="M583" s="72"/>
      <c r="N583" s="26"/>
      <c r="O583" s="26"/>
      <c r="P583" s="25"/>
      <c r="Q583" s="25"/>
    </row>
    <row r="584" spans="1:17" ht="15" customHeight="1" x14ac:dyDescent="0.25">
      <c r="A584" s="71"/>
      <c r="B584" s="71"/>
      <c r="C584" s="68"/>
      <c r="D584" s="68"/>
      <c r="E584" s="68"/>
      <c r="F584" s="68"/>
      <c r="G584" s="68"/>
      <c r="H584" s="68"/>
      <c r="I584" s="68"/>
      <c r="J584" s="72"/>
      <c r="K584" s="72"/>
      <c r="L584" s="72"/>
      <c r="M584" s="72"/>
      <c r="N584" s="26"/>
      <c r="O584" s="26"/>
      <c r="P584" s="25"/>
      <c r="Q584" s="25"/>
    </row>
    <row r="585" spans="1:17" ht="15" customHeight="1" x14ac:dyDescent="0.25">
      <c r="A585" s="71"/>
      <c r="B585" s="71"/>
      <c r="C585" s="68"/>
      <c r="D585" s="68"/>
      <c r="E585" s="68"/>
      <c r="F585" s="68"/>
      <c r="G585" s="68"/>
      <c r="H585" s="68"/>
      <c r="I585" s="68"/>
      <c r="J585" s="72"/>
      <c r="K585" s="72"/>
      <c r="L585" s="72"/>
      <c r="M585" s="72"/>
      <c r="N585" s="26"/>
      <c r="O585" s="26"/>
      <c r="P585" s="25"/>
      <c r="Q585" s="25"/>
    </row>
    <row r="586" spans="1:17" ht="15" customHeight="1" x14ac:dyDescent="0.25">
      <c r="A586" s="71"/>
      <c r="B586" s="71"/>
      <c r="C586" s="68"/>
      <c r="D586" s="68"/>
      <c r="E586" s="68"/>
      <c r="F586" s="68"/>
      <c r="G586" s="68"/>
      <c r="H586" s="68"/>
      <c r="I586" s="68"/>
      <c r="J586" s="72"/>
      <c r="K586" s="72"/>
      <c r="L586" s="72"/>
      <c r="M586" s="72"/>
      <c r="N586" s="26"/>
      <c r="O586" s="26"/>
      <c r="P586" s="25"/>
      <c r="Q586" s="25"/>
    </row>
    <row r="587" spans="1:17" ht="15" customHeight="1" x14ac:dyDescent="0.25">
      <c r="A587" s="71"/>
      <c r="B587" s="71"/>
      <c r="C587" s="68"/>
      <c r="D587" s="68"/>
      <c r="E587" s="68"/>
      <c r="F587" s="68"/>
      <c r="G587" s="68"/>
      <c r="H587" s="68"/>
      <c r="I587" s="68"/>
      <c r="J587" s="72"/>
      <c r="K587" s="72"/>
      <c r="L587" s="72"/>
      <c r="M587" s="72"/>
      <c r="N587" s="26"/>
      <c r="O587" s="26"/>
      <c r="P587" s="25"/>
      <c r="Q587" s="25"/>
    </row>
    <row r="588" spans="1:17" ht="15" customHeight="1" x14ac:dyDescent="0.25">
      <c r="A588" s="71"/>
      <c r="B588" s="71"/>
      <c r="C588" s="68"/>
      <c r="D588" s="68"/>
      <c r="E588" s="68"/>
      <c r="F588" s="68"/>
      <c r="G588" s="68"/>
      <c r="H588" s="68"/>
      <c r="I588" s="68"/>
      <c r="J588" s="72"/>
      <c r="K588" s="72"/>
      <c r="L588" s="72"/>
      <c r="M588" s="72"/>
      <c r="N588" s="26"/>
      <c r="O588" s="26"/>
      <c r="P588" s="25"/>
      <c r="Q588" s="25"/>
    </row>
    <row r="589" spans="1:17" ht="15" customHeight="1" x14ac:dyDescent="0.25">
      <c r="A589" s="71"/>
      <c r="B589" s="71"/>
      <c r="C589" s="68"/>
      <c r="D589" s="68"/>
      <c r="E589" s="68"/>
      <c r="F589" s="68"/>
      <c r="G589" s="68"/>
      <c r="H589" s="68"/>
      <c r="I589" s="68"/>
      <c r="J589" s="72"/>
      <c r="K589" s="72"/>
      <c r="L589" s="72"/>
      <c r="M589" s="72"/>
      <c r="N589" s="26"/>
      <c r="O589" s="26"/>
      <c r="P589" s="25"/>
      <c r="Q589" s="25"/>
    </row>
    <row r="590" spans="1:17" ht="15" customHeight="1" x14ac:dyDescent="0.25">
      <c r="A590" s="71"/>
      <c r="B590" s="71"/>
      <c r="C590" s="68"/>
      <c r="D590" s="68"/>
      <c r="E590" s="68"/>
      <c r="F590" s="68"/>
      <c r="G590" s="68"/>
      <c r="H590" s="68"/>
      <c r="I590" s="68"/>
      <c r="J590" s="72"/>
      <c r="K590" s="72"/>
      <c r="L590" s="72"/>
      <c r="M590" s="72"/>
      <c r="N590" s="26"/>
      <c r="O590" s="26"/>
      <c r="P590" s="25"/>
      <c r="Q590" s="25"/>
    </row>
    <row r="591" spans="1:17" ht="15" customHeight="1" x14ac:dyDescent="0.25">
      <c r="A591" s="71"/>
      <c r="B591" s="71"/>
      <c r="C591" s="68"/>
      <c r="D591" s="68"/>
      <c r="E591" s="68"/>
      <c r="F591" s="68"/>
      <c r="G591" s="68"/>
      <c r="H591" s="68"/>
      <c r="I591" s="68"/>
      <c r="J591" s="72"/>
      <c r="K591" s="72"/>
      <c r="L591" s="72"/>
      <c r="M591" s="72"/>
      <c r="N591" s="26"/>
      <c r="O591" s="26"/>
      <c r="P591" s="25"/>
      <c r="Q591" s="25"/>
    </row>
    <row r="592" spans="1:17" ht="15" customHeight="1" x14ac:dyDescent="0.25">
      <c r="A592" s="71"/>
      <c r="B592" s="71"/>
      <c r="C592" s="68"/>
      <c r="D592" s="68"/>
      <c r="E592" s="68"/>
      <c r="F592" s="68"/>
      <c r="G592" s="68"/>
      <c r="H592" s="68"/>
      <c r="I592" s="68"/>
      <c r="J592" s="72"/>
      <c r="K592" s="72"/>
      <c r="L592" s="72"/>
      <c r="M592" s="72"/>
      <c r="N592" s="26"/>
      <c r="O592" s="26"/>
      <c r="P592" s="25"/>
      <c r="Q592" s="25"/>
    </row>
    <row r="593" spans="1:17" ht="15" customHeight="1" x14ac:dyDescent="0.25">
      <c r="A593" s="71"/>
      <c r="B593" s="71"/>
      <c r="C593" s="68"/>
      <c r="D593" s="68"/>
      <c r="E593" s="68"/>
      <c r="F593" s="68"/>
      <c r="G593" s="68"/>
      <c r="H593" s="68"/>
      <c r="I593" s="68"/>
      <c r="J593" s="72"/>
      <c r="K593" s="72"/>
      <c r="L593" s="72"/>
      <c r="M593" s="72"/>
      <c r="N593" s="26"/>
      <c r="O593" s="26"/>
      <c r="P593" s="25"/>
      <c r="Q593" s="25"/>
    </row>
    <row r="594" spans="1:17" ht="15" customHeight="1" x14ac:dyDescent="0.25">
      <c r="A594" s="71"/>
      <c r="B594" s="71"/>
      <c r="C594" s="68"/>
      <c r="D594" s="68"/>
      <c r="E594" s="68"/>
      <c r="F594" s="68"/>
      <c r="G594" s="68"/>
      <c r="H594" s="68"/>
      <c r="I594" s="68"/>
      <c r="J594" s="72"/>
      <c r="K594" s="72"/>
      <c r="L594" s="72"/>
      <c r="M594" s="72"/>
      <c r="N594" s="26"/>
      <c r="O594" s="26"/>
      <c r="P594" s="25"/>
      <c r="Q594" s="25"/>
    </row>
    <row r="595" spans="1:17" ht="15" customHeight="1" x14ac:dyDescent="0.25">
      <c r="A595" s="71"/>
      <c r="B595" s="71"/>
      <c r="C595" s="68"/>
      <c r="D595" s="68"/>
      <c r="E595" s="68"/>
      <c r="F595" s="68"/>
      <c r="G595" s="68"/>
      <c r="H595" s="68"/>
      <c r="I595" s="68"/>
      <c r="J595" s="72"/>
      <c r="K595" s="72"/>
      <c r="L595" s="72"/>
      <c r="M595" s="72"/>
      <c r="N595" s="26"/>
      <c r="O595" s="26"/>
      <c r="P595" s="25"/>
      <c r="Q595" s="25"/>
    </row>
    <row r="596" spans="1:17" ht="15" customHeight="1" x14ac:dyDescent="0.25">
      <c r="A596" s="71"/>
      <c r="B596" s="71"/>
      <c r="C596" s="68"/>
      <c r="D596" s="68"/>
      <c r="E596" s="68"/>
      <c r="F596" s="68"/>
      <c r="G596" s="68"/>
      <c r="H596" s="68"/>
      <c r="I596" s="68"/>
      <c r="J596" s="72"/>
      <c r="K596" s="72"/>
      <c r="L596" s="72"/>
      <c r="M596" s="72"/>
      <c r="N596" s="26"/>
      <c r="O596" s="26"/>
      <c r="P596" s="25"/>
      <c r="Q596" s="25"/>
    </row>
    <row r="597" spans="1:17" ht="15" customHeight="1" x14ac:dyDescent="0.25">
      <c r="A597" s="71"/>
      <c r="B597" s="71"/>
      <c r="C597" s="68"/>
      <c r="D597" s="68"/>
      <c r="E597" s="68"/>
      <c r="F597" s="68"/>
      <c r="G597" s="68"/>
      <c r="H597" s="68"/>
      <c r="I597" s="68"/>
      <c r="J597" s="72"/>
      <c r="K597" s="72"/>
      <c r="L597" s="72"/>
      <c r="M597" s="72"/>
      <c r="N597" s="26"/>
      <c r="O597" s="26"/>
      <c r="P597" s="25"/>
      <c r="Q597" s="25"/>
    </row>
    <row r="598" spans="1:17" ht="15" customHeight="1" x14ac:dyDescent="0.25">
      <c r="A598" s="71"/>
      <c r="B598" s="71"/>
      <c r="C598" s="68"/>
      <c r="D598" s="68"/>
      <c r="E598" s="68"/>
      <c r="F598" s="68"/>
      <c r="G598" s="68"/>
      <c r="H598" s="68"/>
      <c r="I598" s="68"/>
      <c r="J598" s="72"/>
      <c r="K598" s="72"/>
      <c r="L598" s="72"/>
      <c r="M598" s="72"/>
      <c r="N598" s="26"/>
      <c r="O598" s="26"/>
      <c r="P598" s="25"/>
      <c r="Q598" s="25"/>
    </row>
    <row r="599" spans="1:17" ht="15" customHeight="1" x14ac:dyDescent="0.25">
      <c r="A599" s="71"/>
      <c r="B599" s="71"/>
      <c r="C599" s="68"/>
      <c r="D599" s="68"/>
      <c r="E599" s="68"/>
      <c r="F599" s="68"/>
      <c r="G599" s="68"/>
      <c r="H599" s="68"/>
      <c r="I599" s="68"/>
      <c r="J599" s="72"/>
      <c r="K599" s="72"/>
      <c r="L599" s="72"/>
      <c r="M599" s="72"/>
      <c r="N599" s="26"/>
      <c r="O599" s="26"/>
      <c r="P599" s="25"/>
      <c r="Q599" s="25"/>
    </row>
    <row r="600" spans="1:17" ht="15" customHeight="1" x14ac:dyDescent="0.25">
      <c r="A600" s="71"/>
      <c r="B600" s="71"/>
      <c r="C600" s="68"/>
      <c r="D600" s="68"/>
      <c r="E600" s="68"/>
      <c r="F600" s="68"/>
      <c r="G600" s="68"/>
      <c r="H600" s="68"/>
      <c r="I600" s="68"/>
      <c r="J600" s="72"/>
      <c r="K600" s="72"/>
      <c r="L600" s="72"/>
      <c r="M600" s="72"/>
      <c r="N600" s="26"/>
      <c r="O600" s="26"/>
      <c r="P600" s="25"/>
      <c r="Q600" s="25"/>
    </row>
    <row r="601" spans="1:17" ht="15" customHeight="1" x14ac:dyDescent="0.25">
      <c r="A601" s="71"/>
      <c r="B601" s="71"/>
      <c r="C601" s="68"/>
      <c r="D601" s="68"/>
      <c r="E601" s="68"/>
      <c r="F601" s="68"/>
      <c r="G601" s="68"/>
      <c r="H601" s="68"/>
      <c r="I601" s="68"/>
      <c r="J601" s="72"/>
      <c r="K601" s="72"/>
      <c r="L601" s="72"/>
      <c r="M601" s="72"/>
      <c r="N601" s="26"/>
      <c r="O601" s="26"/>
      <c r="P601" s="25"/>
      <c r="Q601" s="25"/>
    </row>
    <row r="602" spans="1:17" ht="15" customHeight="1" x14ac:dyDescent="0.25">
      <c r="A602" s="71"/>
      <c r="B602" s="71"/>
      <c r="C602" s="68"/>
      <c r="D602" s="68"/>
      <c r="E602" s="68"/>
      <c r="F602" s="68"/>
      <c r="G602" s="68"/>
      <c r="H602" s="68"/>
      <c r="I602" s="68"/>
      <c r="J602" s="72"/>
      <c r="K602" s="72"/>
      <c r="L602" s="72"/>
      <c r="M602" s="72"/>
      <c r="N602" s="26"/>
      <c r="O602" s="26"/>
      <c r="P602" s="25"/>
      <c r="Q602" s="25"/>
    </row>
    <row r="603" spans="1:17" ht="15" customHeight="1" x14ac:dyDescent="0.25">
      <c r="A603" s="71"/>
      <c r="B603" s="71"/>
      <c r="C603" s="68"/>
      <c r="D603" s="68"/>
      <c r="E603" s="68"/>
      <c r="F603" s="68"/>
      <c r="G603" s="68"/>
      <c r="H603" s="68"/>
      <c r="I603" s="68"/>
      <c r="J603" s="72"/>
      <c r="K603" s="72"/>
      <c r="L603" s="72"/>
      <c r="M603" s="72"/>
      <c r="N603" s="26"/>
      <c r="O603" s="26"/>
      <c r="P603" s="25"/>
      <c r="Q603" s="25"/>
    </row>
    <row r="604" spans="1:17" ht="15" customHeight="1" x14ac:dyDescent="0.25">
      <c r="A604" s="71"/>
      <c r="B604" s="71"/>
      <c r="C604" s="68"/>
      <c r="D604" s="68"/>
      <c r="E604" s="68"/>
      <c r="F604" s="68"/>
      <c r="G604" s="68"/>
      <c r="H604" s="68"/>
      <c r="I604" s="68"/>
      <c r="J604" s="72"/>
      <c r="K604" s="72"/>
      <c r="L604" s="72"/>
      <c r="M604" s="72"/>
      <c r="N604" s="26"/>
      <c r="O604" s="26"/>
      <c r="P604" s="25"/>
      <c r="Q604" s="25"/>
    </row>
    <row r="605" spans="1:17" ht="15" customHeight="1" x14ac:dyDescent="0.25">
      <c r="A605" s="71"/>
      <c r="B605" s="71"/>
      <c r="C605" s="68"/>
      <c r="D605" s="68"/>
      <c r="E605" s="68"/>
      <c r="F605" s="68"/>
      <c r="G605" s="68"/>
      <c r="H605" s="68"/>
      <c r="I605" s="68"/>
      <c r="J605" s="72"/>
      <c r="K605" s="72"/>
      <c r="L605" s="72"/>
      <c r="M605" s="72"/>
      <c r="N605" s="26"/>
      <c r="O605" s="26"/>
      <c r="P605" s="25"/>
      <c r="Q605" s="25"/>
    </row>
    <row r="606" spans="1:17" ht="15" customHeight="1" x14ac:dyDescent="0.25">
      <c r="A606" s="71"/>
      <c r="B606" s="71"/>
      <c r="C606" s="68"/>
      <c r="D606" s="68"/>
      <c r="E606" s="68"/>
      <c r="F606" s="68"/>
      <c r="G606" s="68"/>
      <c r="H606" s="68"/>
      <c r="I606" s="68"/>
      <c r="J606" s="72"/>
      <c r="K606" s="72"/>
      <c r="L606" s="72"/>
      <c r="M606" s="72"/>
      <c r="N606" s="26"/>
      <c r="O606" s="26"/>
      <c r="P606" s="25"/>
      <c r="Q606" s="25"/>
    </row>
    <row r="607" spans="1:17" ht="15" customHeight="1" x14ac:dyDescent="0.25">
      <c r="A607" s="71"/>
      <c r="B607" s="71"/>
      <c r="C607" s="68"/>
      <c r="D607" s="68"/>
      <c r="E607" s="68"/>
      <c r="F607" s="68"/>
      <c r="G607" s="68"/>
      <c r="H607" s="68"/>
      <c r="I607" s="68"/>
      <c r="J607" s="72"/>
      <c r="K607" s="72"/>
      <c r="L607" s="72"/>
      <c r="M607" s="72"/>
      <c r="N607" s="26"/>
      <c r="O607" s="26"/>
      <c r="P607" s="25"/>
      <c r="Q607" s="25"/>
    </row>
    <row r="608" spans="1:17" ht="15" customHeight="1" x14ac:dyDescent="0.25">
      <c r="A608" s="71"/>
      <c r="B608" s="71"/>
      <c r="C608" s="68"/>
      <c r="D608" s="68"/>
      <c r="E608" s="68"/>
      <c r="F608" s="68"/>
      <c r="G608" s="68"/>
      <c r="H608" s="68"/>
      <c r="I608" s="68"/>
      <c r="J608" s="72"/>
      <c r="K608" s="72"/>
      <c r="L608" s="72"/>
      <c r="M608" s="72"/>
      <c r="N608" s="26"/>
      <c r="O608" s="26"/>
      <c r="P608" s="25"/>
      <c r="Q608" s="25"/>
    </row>
    <row r="609" spans="1:17" ht="15" customHeight="1" x14ac:dyDescent="0.25">
      <c r="A609" s="71"/>
      <c r="B609" s="71"/>
      <c r="C609" s="68"/>
      <c r="D609" s="68"/>
      <c r="E609" s="68"/>
      <c r="F609" s="68"/>
      <c r="G609" s="68"/>
      <c r="H609" s="68"/>
      <c r="I609" s="68"/>
      <c r="J609" s="72"/>
      <c r="K609" s="72"/>
      <c r="L609" s="72"/>
      <c r="M609" s="72"/>
      <c r="N609" s="26"/>
      <c r="O609" s="26"/>
      <c r="P609" s="25"/>
      <c r="Q609" s="25"/>
    </row>
    <row r="610" spans="1:17" ht="15" customHeight="1" x14ac:dyDescent="0.25">
      <c r="A610" s="71"/>
      <c r="B610" s="71"/>
      <c r="C610" s="68"/>
      <c r="D610" s="68"/>
      <c r="E610" s="68"/>
      <c r="F610" s="68"/>
      <c r="G610" s="68"/>
      <c r="H610" s="68"/>
      <c r="I610" s="68"/>
      <c r="J610" s="72"/>
      <c r="K610" s="72"/>
      <c r="L610" s="72"/>
      <c r="M610" s="72"/>
      <c r="N610" s="26"/>
      <c r="O610" s="26"/>
      <c r="P610" s="25"/>
      <c r="Q610" s="25"/>
    </row>
    <row r="611" spans="1:17" ht="15" customHeight="1" x14ac:dyDescent="0.25">
      <c r="A611" s="71"/>
      <c r="B611" s="71"/>
      <c r="C611" s="68"/>
      <c r="D611" s="68"/>
      <c r="E611" s="68"/>
      <c r="F611" s="68"/>
      <c r="G611" s="68"/>
      <c r="H611" s="68"/>
      <c r="I611" s="68"/>
      <c r="J611" s="72"/>
      <c r="K611" s="72"/>
      <c r="L611" s="72"/>
      <c r="M611" s="72"/>
      <c r="N611" s="26"/>
      <c r="O611" s="26"/>
      <c r="P611" s="25"/>
      <c r="Q611" s="25"/>
    </row>
    <row r="612" spans="1:17" ht="15" customHeight="1" x14ac:dyDescent="0.25">
      <c r="A612" s="71"/>
      <c r="B612" s="71"/>
      <c r="C612" s="68"/>
      <c r="D612" s="68"/>
      <c r="E612" s="68"/>
      <c r="F612" s="68"/>
      <c r="G612" s="68"/>
      <c r="H612" s="68"/>
      <c r="I612" s="68"/>
      <c r="J612" s="72"/>
      <c r="K612" s="72"/>
      <c r="L612" s="72"/>
      <c r="M612" s="72"/>
      <c r="N612" s="26"/>
      <c r="O612" s="26"/>
      <c r="P612" s="25"/>
      <c r="Q612" s="25"/>
    </row>
    <row r="613" spans="1:17" ht="15" customHeight="1" x14ac:dyDescent="0.25">
      <c r="A613" s="71"/>
      <c r="B613" s="71"/>
      <c r="C613" s="68"/>
      <c r="D613" s="68"/>
      <c r="E613" s="68"/>
      <c r="F613" s="68"/>
      <c r="G613" s="68"/>
      <c r="H613" s="68"/>
      <c r="I613" s="68"/>
      <c r="J613" s="72"/>
      <c r="K613" s="72"/>
      <c r="L613" s="72"/>
      <c r="M613" s="72"/>
      <c r="N613" s="26"/>
      <c r="O613" s="26"/>
      <c r="P613" s="25"/>
      <c r="Q613" s="25"/>
    </row>
    <row r="614" spans="1:17" ht="15" customHeight="1" x14ac:dyDescent="0.25">
      <c r="A614" s="71"/>
      <c r="B614" s="71"/>
      <c r="C614" s="68"/>
      <c r="D614" s="68"/>
      <c r="E614" s="68"/>
      <c r="F614" s="68"/>
      <c r="G614" s="68"/>
      <c r="H614" s="68"/>
      <c r="I614" s="68"/>
      <c r="J614" s="72"/>
      <c r="K614" s="72"/>
      <c r="L614" s="72"/>
      <c r="M614" s="72"/>
      <c r="N614" s="26"/>
      <c r="O614" s="26"/>
      <c r="P614" s="25"/>
      <c r="Q614" s="25"/>
    </row>
    <row r="615" spans="1:17" ht="15" customHeight="1" x14ac:dyDescent="0.25">
      <c r="A615" s="71"/>
      <c r="B615" s="71"/>
      <c r="C615" s="68"/>
      <c r="D615" s="68"/>
      <c r="E615" s="68"/>
      <c r="F615" s="68"/>
      <c r="G615" s="68"/>
      <c r="H615" s="68"/>
      <c r="I615" s="68"/>
      <c r="J615" s="72"/>
      <c r="K615" s="72"/>
      <c r="L615" s="72"/>
      <c r="M615" s="72"/>
      <c r="N615" s="26"/>
      <c r="O615" s="26"/>
      <c r="P615" s="25"/>
      <c r="Q615" s="25"/>
    </row>
    <row r="616" spans="1:17" ht="15" customHeight="1" x14ac:dyDescent="0.25">
      <c r="A616" s="71"/>
      <c r="B616" s="71"/>
      <c r="C616" s="68"/>
      <c r="D616" s="68"/>
      <c r="E616" s="68"/>
      <c r="F616" s="68"/>
      <c r="G616" s="68"/>
      <c r="H616" s="68"/>
      <c r="I616" s="68"/>
      <c r="J616" s="72"/>
      <c r="K616" s="72"/>
      <c r="L616" s="72"/>
      <c r="M616" s="72"/>
      <c r="N616" s="26"/>
      <c r="O616" s="26"/>
      <c r="P616" s="25"/>
      <c r="Q616" s="25"/>
    </row>
    <row r="617" spans="1:17" ht="15" customHeight="1" x14ac:dyDescent="0.25">
      <c r="A617" s="71"/>
      <c r="B617" s="71"/>
      <c r="C617" s="68"/>
      <c r="D617" s="68"/>
      <c r="E617" s="68"/>
      <c r="F617" s="68"/>
      <c r="G617" s="68"/>
      <c r="H617" s="68"/>
      <c r="I617" s="68"/>
      <c r="J617" s="72"/>
      <c r="K617" s="72"/>
      <c r="L617" s="72"/>
      <c r="M617" s="72"/>
      <c r="N617" s="26"/>
      <c r="O617" s="26"/>
      <c r="P617" s="25"/>
      <c r="Q617" s="25"/>
    </row>
    <row r="618" spans="1:17" ht="15" customHeight="1" x14ac:dyDescent="0.25">
      <c r="A618" s="71"/>
      <c r="B618" s="71"/>
      <c r="C618" s="68"/>
      <c r="D618" s="68"/>
      <c r="E618" s="68"/>
      <c r="F618" s="68"/>
      <c r="G618" s="68"/>
      <c r="H618" s="68"/>
      <c r="I618" s="68"/>
      <c r="J618" s="72"/>
      <c r="K618" s="72"/>
      <c r="L618" s="72"/>
      <c r="M618" s="72"/>
      <c r="N618" s="26"/>
      <c r="O618" s="26"/>
      <c r="P618" s="25"/>
      <c r="Q618" s="25"/>
    </row>
    <row r="619" spans="1:17" ht="15" customHeight="1" x14ac:dyDescent="0.25">
      <c r="A619" s="71"/>
      <c r="B619" s="71"/>
      <c r="C619" s="68"/>
      <c r="D619" s="68"/>
      <c r="E619" s="68"/>
      <c r="F619" s="68"/>
      <c r="G619" s="68"/>
      <c r="H619" s="68"/>
      <c r="I619" s="68"/>
      <c r="J619" s="72"/>
      <c r="K619" s="72"/>
      <c r="L619" s="72"/>
      <c r="M619" s="72"/>
      <c r="N619" s="26"/>
      <c r="O619" s="26"/>
      <c r="P619" s="25"/>
      <c r="Q619" s="25"/>
    </row>
    <row r="620" spans="1:17" ht="15" customHeight="1" x14ac:dyDescent="0.25">
      <c r="A620" s="71"/>
      <c r="B620" s="71"/>
      <c r="C620" s="68"/>
      <c r="D620" s="68"/>
      <c r="E620" s="68"/>
      <c r="F620" s="68"/>
      <c r="G620" s="68"/>
      <c r="H620" s="68"/>
      <c r="I620" s="68"/>
      <c r="J620" s="72"/>
      <c r="K620" s="72"/>
      <c r="L620" s="72"/>
      <c r="M620" s="72"/>
      <c r="N620" s="26"/>
      <c r="O620" s="26"/>
      <c r="P620" s="25"/>
      <c r="Q620" s="25"/>
    </row>
    <row r="621" spans="1:17" ht="15" customHeight="1" x14ac:dyDescent="0.25">
      <c r="A621" s="71"/>
      <c r="B621" s="71"/>
      <c r="C621" s="68"/>
      <c r="D621" s="68"/>
      <c r="E621" s="68"/>
      <c r="F621" s="68"/>
      <c r="G621" s="68"/>
      <c r="H621" s="68"/>
      <c r="I621" s="68"/>
      <c r="J621" s="72"/>
      <c r="K621" s="72"/>
      <c r="L621" s="72"/>
      <c r="M621" s="72"/>
      <c r="N621" s="26"/>
      <c r="O621" s="26"/>
      <c r="P621" s="25"/>
      <c r="Q621" s="25"/>
    </row>
    <row r="622" spans="1:17" ht="15" customHeight="1" x14ac:dyDescent="0.25">
      <c r="A622" s="71"/>
      <c r="B622" s="71"/>
      <c r="C622" s="68"/>
      <c r="D622" s="68"/>
      <c r="E622" s="68"/>
      <c r="F622" s="68"/>
      <c r="G622" s="68"/>
      <c r="H622" s="68"/>
      <c r="I622" s="68"/>
      <c r="J622" s="72"/>
      <c r="K622" s="72"/>
      <c r="L622" s="72"/>
      <c r="M622" s="72"/>
      <c r="N622" s="26"/>
      <c r="O622" s="26"/>
      <c r="P622" s="25"/>
      <c r="Q622" s="25"/>
    </row>
    <row r="623" spans="1:17" ht="15" customHeight="1" x14ac:dyDescent="0.25">
      <c r="A623" s="71"/>
      <c r="B623" s="71"/>
      <c r="C623" s="68"/>
      <c r="D623" s="68"/>
      <c r="E623" s="68"/>
      <c r="F623" s="68"/>
      <c r="G623" s="68"/>
      <c r="H623" s="68"/>
      <c r="I623" s="68"/>
      <c r="J623" s="72"/>
      <c r="K623" s="72"/>
      <c r="L623" s="72"/>
      <c r="M623" s="72"/>
      <c r="N623" s="26"/>
      <c r="O623" s="26"/>
      <c r="P623" s="25"/>
      <c r="Q623" s="25"/>
    </row>
    <row r="624" spans="1:17" ht="15" customHeight="1" x14ac:dyDescent="0.25">
      <c r="A624" s="71"/>
      <c r="B624" s="71"/>
      <c r="C624" s="68"/>
      <c r="D624" s="68"/>
      <c r="E624" s="68"/>
      <c r="F624" s="68"/>
      <c r="G624" s="68"/>
      <c r="H624" s="68"/>
      <c r="I624" s="68"/>
      <c r="J624" s="72"/>
      <c r="K624" s="72"/>
      <c r="L624" s="72"/>
      <c r="M624" s="72"/>
      <c r="N624" s="26"/>
      <c r="O624" s="26"/>
      <c r="P624" s="25"/>
      <c r="Q624" s="25"/>
    </row>
    <row r="625" spans="1:17" ht="15" customHeight="1" x14ac:dyDescent="0.25">
      <c r="A625" s="71"/>
      <c r="B625" s="71"/>
      <c r="C625" s="68"/>
      <c r="D625" s="68"/>
      <c r="E625" s="68"/>
      <c r="F625" s="68"/>
      <c r="G625" s="68"/>
      <c r="H625" s="68"/>
      <c r="I625" s="68"/>
      <c r="J625" s="72"/>
      <c r="K625" s="72"/>
      <c r="L625" s="72"/>
      <c r="M625" s="72"/>
      <c r="N625" s="26"/>
      <c r="O625" s="26"/>
      <c r="P625" s="25"/>
      <c r="Q625" s="25"/>
    </row>
    <row r="626" spans="1:17" ht="15" customHeight="1" x14ac:dyDescent="0.25">
      <c r="A626" s="71"/>
      <c r="B626" s="71"/>
      <c r="C626" s="68"/>
      <c r="D626" s="68"/>
      <c r="E626" s="68"/>
      <c r="F626" s="68"/>
      <c r="G626" s="68"/>
      <c r="H626" s="68"/>
      <c r="I626" s="68"/>
      <c r="J626" s="72"/>
      <c r="K626" s="72"/>
      <c r="L626" s="72"/>
      <c r="M626" s="72"/>
      <c r="N626" s="26"/>
      <c r="O626" s="26"/>
      <c r="P626" s="25"/>
      <c r="Q626" s="25"/>
    </row>
    <row r="627" spans="1:17" ht="15" customHeight="1" x14ac:dyDescent="0.25">
      <c r="A627" s="71"/>
      <c r="B627" s="71"/>
      <c r="C627" s="68"/>
      <c r="D627" s="68"/>
      <c r="E627" s="68"/>
      <c r="F627" s="68"/>
      <c r="G627" s="68"/>
      <c r="H627" s="68"/>
      <c r="I627" s="68"/>
      <c r="J627" s="72"/>
      <c r="K627" s="72"/>
      <c r="L627" s="72"/>
      <c r="M627" s="72"/>
      <c r="N627" s="26"/>
      <c r="O627" s="26"/>
      <c r="P627" s="25"/>
      <c r="Q627" s="25"/>
    </row>
    <row r="628" spans="1:17" ht="15" customHeight="1" x14ac:dyDescent="0.25">
      <c r="A628" s="71"/>
      <c r="B628" s="71"/>
      <c r="C628" s="68"/>
      <c r="D628" s="68"/>
      <c r="E628" s="68"/>
      <c r="F628" s="68"/>
      <c r="G628" s="68"/>
      <c r="H628" s="68"/>
      <c r="I628" s="68"/>
      <c r="J628" s="72"/>
      <c r="K628" s="72"/>
      <c r="L628" s="72"/>
      <c r="M628" s="72"/>
      <c r="N628" s="26"/>
      <c r="O628" s="26"/>
      <c r="P628" s="25"/>
      <c r="Q628" s="25"/>
    </row>
    <row r="629" spans="1:17" ht="15" customHeight="1" x14ac:dyDescent="0.25">
      <c r="A629" s="71"/>
      <c r="B629" s="71"/>
      <c r="C629" s="68"/>
      <c r="D629" s="68"/>
      <c r="E629" s="68"/>
      <c r="F629" s="68"/>
      <c r="G629" s="68"/>
      <c r="H629" s="68"/>
      <c r="I629" s="68"/>
      <c r="J629" s="72"/>
      <c r="K629" s="72"/>
      <c r="L629" s="72"/>
      <c r="M629" s="72"/>
      <c r="N629" s="26"/>
      <c r="O629" s="26"/>
      <c r="P629" s="25"/>
      <c r="Q629" s="25"/>
    </row>
    <row r="630" spans="1:17" ht="15" customHeight="1" x14ac:dyDescent="0.25">
      <c r="A630" s="71"/>
      <c r="B630" s="71"/>
      <c r="C630" s="68"/>
      <c r="D630" s="68"/>
      <c r="E630" s="68"/>
      <c r="F630" s="68"/>
      <c r="G630" s="68"/>
      <c r="H630" s="68"/>
      <c r="I630" s="68"/>
      <c r="J630" s="72"/>
      <c r="K630" s="72"/>
      <c r="L630" s="72"/>
      <c r="M630" s="72"/>
      <c r="N630" s="26"/>
      <c r="O630" s="26"/>
      <c r="P630" s="25"/>
      <c r="Q630" s="25"/>
    </row>
    <row r="631" spans="1:17" ht="15" customHeight="1" x14ac:dyDescent="0.25">
      <c r="A631" s="71"/>
      <c r="B631" s="71"/>
      <c r="C631" s="68"/>
      <c r="D631" s="68"/>
      <c r="E631" s="68"/>
      <c r="F631" s="68"/>
      <c r="G631" s="68"/>
      <c r="H631" s="68"/>
      <c r="I631" s="68"/>
      <c r="J631" s="72"/>
      <c r="K631" s="72"/>
      <c r="L631" s="72"/>
      <c r="M631" s="72"/>
      <c r="N631" s="26"/>
      <c r="O631" s="26"/>
      <c r="P631" s="25"/>
      <c r="Q631" s="25"/>
    </row>
    <row r="632" spans="1:17" ht="15" customHeight="1" x14ac:dyDescent="0.25">
      <c r="A632" s="71"/>
      <c r="B632" s="71"/>
      <c r="C632" s="68"/>
      <c r="D632" s="68"/>
      <c r="E632" s="68"/>
      <c r="F632" s="68"/>
      <c r="G632" s="68"/>
      <c r="H632" s="68"/>
      <c r="I632" s="68"/>
      <c r="J632" s="72"/>
      <c r="K632" s="72"/>
      <c r="L632" s="72"/>
      <c r="M632" s="72"/>
      <c r="N632" s="26"/>
      <c r="O632" s="26"/>
      <c r="P632" s="25"/>
      <c r="Q632" s="25"/>
    </row>
    <row r="633" spans="1:17" ht="15" customHeight="1" x14ac:dyDescent="0.25">
      <c r="A633" s="71"/>
      <c r="B633" s="71"/>
      <c r="C633" s="68"/>
      <c r="D633" s="68"/>
      <c r="E633" s="68"/>
      <c r="F633" s="68"/>
      <c r="G633" s="68"/>
      <c r="H633" s="68"/>
      <c r="I633" s="68"/>
      <c r="J633" s="72"/>
      <c r="K633" s="72"/>
      <c r="L633" s="72"/>
      <c r="M633" s="72"/>
      <c r="N633" s="26"/>
      <c r="O633" s="26"/>
      <c r="P633" s="25"/>
      <c r="Q633" s="25"/>
    </row>
    <row r="634" spans="1:17" ht="15" customHeight="1" x14ac:dyDescent="0.25">
      <c r="A634" s="71"/>
      <c r="B634" s="71"/>
      <c r="C634" s="68"/>
      <c r="D634" s="68"/>
      <c r="E634" s="68"/>
      <c r="F634" s="68"/>
      <c r="G634" s="68"/>
      <c r="H634" s="68"/>
      <c r="I634" s="68"/>
      <c r="J634" s="72"/>
      <c r="K634" s="72"/>
      <c r="L634" s="72"/>
      <c r="M634" s="72"/>
      <c r="N634" s="26"/>
      <c r="O634" s="26"/>
      <c r="P634" s="25"/>
      <c r="Q634" s="25"/>
    </row>
    <row r="635" spans="1:17" ht="15" customHeight="1" x14ac:dyDescent="0.25">
      <c r="A635" s="71"/>
      <c r="B635" s="71"/>
      <c r="C635" s="68"/>
      <c r="D635" s="68"/>
      <c r="E635" s="68"/>
      <c r="F635" s="68"/>
      <c r="G635" s="68"/>
      <c r="H635" s="68"/>
      <c r="I635" s="68"/>
      <c r="J635" s="72"/>
      <c r="K635" s="72"/>
      <c r="L635" s="72"/>
      <c r="M635" s="72"/>
      <c r="N635" s="26"/>
      <c r="O635" s="26"/>
      <c r="P635" s="25"/>
      <c r="Q635" s="25"/>
    </row>
    <row r="636" spans="1:17" ht="15" customHeight="1" x14ac:dyDescent="0.25">
      <c r="A636" s="71"/>
      <c r="B636" s="71"/>
      <c r="C636" s="68"/>
      <c r="D636" s="68"/>
      <c r="E636" s="68"/>
      <c r="F636" s="68"/>
      <c r="G636" s="68"/>
      <c r="H636" s="68"/>
      <c r="I636" s="68"/>
      <c r="J636" s="72"/>
      <c r="K636" s="72"/>
      <c r="L636" s="72"/>
      <c r="M636" s="72"/>
      <c r="N636" s="26"/>
      <c r="O636" s="26"/>
      <c r="P636" s="25"/>
      <c r="Q636" s="25"/>
    </row>
    <row r="637" spans="1:17" ht="15" customHeight="1" x14ac:dyDescent="0.25">
      <c r="A637" s="71"/>
      <c r="B637" s="71"/>
      <c r="C637" s="68"/>
      <c r="D637" s="68"/>
      <c r="E637" s="68"/>
      <c r="F637" s="68"/>
      <c r="G637" s="68"/>
      <c r="H637" s="68"/>
      <c r="I637" s="68"/>
      <c r="J637" s="72"/>
      <c r="K637" s="72"/>
      <c r="L637" s="72"/>
      <c r="M637" s="72"/>
      <c r="N637" s="26"/>
      <c r="O637" s="26"/>
      <c r="P637" s="25"/>
      <c r="Q637" s="25"/>
    </row>
    <row r="638" spans="1:17" ht="15" customHeight="1" x14ac:dyDescent="0.25">
      <c r="A638" s="71"/>
      <c r="B638" s="71"/>
      <c r="C638" s="68"/>
      <c r="D638" s="68"/>
      <c r="E638" s="68"/>
      <c r="F638" s="68"/>
      <c r="G638" s="68"/>
      <c r="H638" s="68"/>
      <c r="I638" s="68"/>
      <c r="J638" s="72"/>
      <c r="K638" s="72"/>
      <c r="L638" s="72"/>
      <c r="M638" s="72"/>
      <c r="N638" s="26"/>
      <c r="O638" s="26"/>
      <c r="P638" s="25"/>
      <c r="Q638" s="25"/>
    </row>
    <row r="639" spans="1:17" ht="15" customHeight="1" x14ac:dyDescent="0.25">
      <c r="A639" s="71"/>
      <c r="B639" s="71"/>
      <c r="C639" s="68"/>
      <c r="D639" s="68"/>
      <c r="E639" s="68"/>
      <c r="F639" s="68"/>
      <c r="G639" s="68"/>
      <c r="H639" s="68"/>
      <c r="I639" s="68"/>
      <c r="J639" s="72"/>
      <c r="K639" s="72"/>
      <c r="L639" s="72"/>
      <c r="M639" s="72"/>
      <c r="N639" s="26"/>
      <c r="O639" s="26"/>
      <c r="P639" s="25"/>
      <c r="Q639" s="25"/>
    </row>
    <row r="640" spans="1:17" ht="15" customHeight="1" x14ac:dyDescent="0.25">
      <c r="A640" s="71"/>
      <c r="B640" s="71"/>
      <c r="C640" s="68"/>
      <c r="D640" s="68"/>
      <c r="E640" s="68"/>
      <c r="F640" s="68"/>
      <c r="G640" s="68"/>
      <c r="H640" s="68"/>
      <c r="I640" s="68"/>
      <c r="J640" s="72"/>
      <c r="K640" s="72"/>
      <c r="L640" s="72"/>
      <c r="M640" s="72"/>
      <c r="N640" s="26"/>
      <c r="O640" s="26"/>
      <c r="P640" s="25"/>
      <c r="Q640" s="25"/>
    </row>
    <row r="641" spans="1:17" ht="15" customHeight="1" x14ac:dyDescent="0.25">
      <c r="A641" s="71"/>
      <c r="B641" s="71"/>
      <c r="C641" s="68"/>
      <c r="D641" s="68"/>
      <c r="E641" s="68"/>
      <c r="F641" s="68"/>
      <c r="G641" s="68"/>
      <c r="H641" s="68"/>
      <c r="I641" s="68"/>
      <c r="J641" s="72"/>
      <c r="K641" s="72"/>
      <c r="L641" s="72"/>
      <c r="M641" s="72"/>
      <c r="N641" s="26"/>
      <c r="O641" s="26"/>
      <c r="P641" s="25"/>
      <c r="Q641" s="25"/>
    </row>
    <row r="642" spans="1:17" ht="15" customHeight="1" x14ac:dyDescent="0.25">
      <c r="A642" s="71"/>
      <c r="B642" s="71"/>
      <c r="C642" s="68"/>
      <c r="D642" s="68"/>
      <c r="E642" s="68"/>
      <c r="F642" s="68"/>
      <c r="G642" s="68"/>
      <c r="H642" s="68"/>
      <c r="I642" s="68"/>
      <c r="J642" s="72"/>
      <c r="K642" s="72"/>
      <c r="L642" s="72"/>
      <c r="M642" s="72"/>
      <c r="N642" s="26"/>
      <c r="O642" s="26"/>
      <c r="P642" s="25"/>
      <c r="Q642" s="25"/>
    </row>
    <row r="643" spans="1:17" ht="15" customHeight="1" x14ac:dyDescent="0.25">
      <c r="A643" s="71"/>
      <c r="B643" s="71"/>
      <c r="C643" s="68"/>
      <c r="D643" s="68"/>
      <c r="E643" s="68"/>
      <c r="F643" s="68"/>
      <c r="G643" s="68"/>
      <c r="H643" s="68"/>
      <c r="I643" s="68"/>
      <c r="J643" s="72"/>
      <c r="K643" s="72"/>
      <c r="L643" s="72"/>
      <c r="M643" s="72"/>
      <c r="N643" s="26"/>
      <c r="O643" s="26"/>
      <c r="P643" s="25"/>
      <c r="Q643" s="25"/>
    </row>
    <row r="644" spans="1:17" ht="15" customHeight="1" x14ac:dyDescent="0.25">
      <c r="A644" s="71"/>
      <c r="B644" s="71"/>
      <c r="C644" s="68"/>
      <c r="D644" s="68"/>
      <c r="E644" s="68"/>
      <c r="F644" s="68"/>
      <c r="G644" s="68"/>
      <c r="H644" s="68"/>
      <c r="I644" s="68"/>
      <c r="J644" s="72"/>
      <c r="K644" s="72"/>
      <c r="L644" s="72"/>
      <c r="M644" s="72"/>
      <c r="N644" s="26"/>
      <c r="O644" s="26"/>
      <c r="P644" s="25"/>
      <c r="Q644" s="25"/>
    </row>
    <row r="645" spans="1:17" ht="15" customHeight="1" x14ac:dyDescent="0.25">
      <c r="A645" s="71"/>
      <c r="B645" s="71"/>
      <c r="C645" s="68"/>
      <c r="D645" s="68"/>
      <c r="E645" s="68"/>
      <c r="F645" s="68"/>
      <c r="G645" s="68"/>
      <c r="H645" s="68"/>
      <c r="I645" s="68"/>
      <c r="J645" s="72"/>
      <c r="K645" s="72"/>
      <c r="L645" s="72"/>
      <c r="M645" s="72"/>
      <c r="N645" s="26"/>
      <c r="O645" s="26"/>
      <c r="P645" s="25"/>
      <c r="Q645" s="25"/>
    </row>
    <row r="646" spans="1:17" ht="15" customHeight="1" x14ac:dyDescent="0.25">
      <c r="A646" s="71"/>
      <c r="B646" s="71"/>
      <c r="C646" s="68"/>
      <c r="D646" s="68"/>
      <c r="E646" s="68"/>
      <c r="F646" s="68"/>
      <c r="G646" s="68"/>
      <c r="H646" s="68"/>
      <c r="I646" s="68"/>
      <c r="J646" s="72"/>
      <c r="K646" s="72"/>
      <c r="L646" s="72"/>
      <c r="M646" s="72"/>
      <c r="N646" s="26"/>
      <c r="O646" s="26"/>
      <c r="P646" s="25"/>
      <c r="Q646" s="25"/>
    </row>
    <row r="647" spans="1:17" ht="15" customHeight="1" x14ac:dyDescent="0.25">
      <c r="A647" s="71"/>
      <c r="B647" s="71"/>
      <c r="C647" s="68"/>
      <c r="D647" s="68"/>
      <c r="E647" s="68"/>
      <c r="F647" s="68"/>
      <c r="G647" s="68"/>
      <c r="H647" s="68"/>
      <c r="I647" s="68"/>
      <c r="J647" s="72"/>
      <c r="K647" s="72"/>
      <c r="L647" s="72"/>
      <c r="M647" s="72"/>
      <c r="N647" s="26"/>
      <c r="O647" s="26"/>
      <c r="P647" s="25"/>
      <c r="Q647" s="25"/>
    </row>
    <row r="648" spans="1:17" ht="15" customHeight="1" x14ac:dyDescent="0.25">
      <c r="A648" s="71"/>
      <c r="B648" s="71"/>
      <c r="C648" s="68"/>
      <c r="D648" s="68"/>
      <c r="E648" s="68"/>
      <c r="F648" s="68"/>
      <c r="G648" s="68"/>
      <c r="H648" s="68"/>
      <c r="I648" s="68"/>
      <c r="J648" s="72"/>
      <c r="K648" s="72"/>
      <c r="L648" s="72"/>
      <c r="M648" s="72"/>
      <c r="N648" s="26"/>
      <c r="O648" s="26"/>
      <c r="P648" s="25"/>
      <c r="Q648" s="25"/>
    </row>
    <row r="649" spans="1:17" ht="15" customHeight="1" x14ac:dyDescent="0.25">
      <c r="A649" s="71"/>
      <c r="B649" s="71"/>
      <c r="C649" s="68"/>
      <c r="D649" s="68"/>
      <c r="E649" s="68"/>
      <c r="F649" s="68"/>
      <c r="G649" s="68"/>
      <c r="H649" s="68"/>
      <c r="I649" s="68"/>
      <c r="J649" s="72"/>
      <c r="K649" s="72"/>
      <c r="L649" s="72"/>
      <c r="M649" s="72"/>
      <c r="N649" s="26"/>
      <c r="O649" s="26"/>
      <c r="P649" s="25"/>
      <c r="Q649" s="25"/>
    </row>
    <row r="650" spans="1:17" ht="15" customHeight="1" x14ac:dyDescent="0.25">
      <c r="A650" s="71"/>
      <c r="B650" s="71"/>
      <c r="C650" s="68"/>
      <c r="D650" s="68"/>
      <c r="E650" s="68"/>
      <c r="F650" s="68"/>
      <c r="G650" s="68"/>
      <c r="H650" s="68"/>
      <c r="I650" s="68"/>
      <c r="J650" s="72"/>
      <c r="K650" s="72"/>
      <c r="L650" s="72"/>
      <c r="M650" s="72"/>
      <c r="N650" s="26"/>
      <c r="O650" s="26"/>
      <c r="P650" s="25"/>
      <c r="Q650" s="25"/>
    </row>
    <row r="651" spans="1:17" ht="15" customHeight="1" x14ac:dyDescent="0.25">
      <c r="A651" s="71"/>
      <c r="B651" s="71"/>
      <c r="C651" s="68"/>
      <c r="D651" s="68"/>
      <c r="E651" s="68"/>
      <c r="F651" s="68"/>
      <c r="G651" s="68"/>
      <c r="H651" s="68"/>
      <c r="I651" s="68"/>
      <c r="J651" s="72"/>
      <c r="K651" s="72"/>
      <c r="L651" s="72"/>
      <c r="M651" s="72"/>
      <c r="N651" s="26"/>
      <c r="O651" s="26"/>
      <c r="P651" s="25"/>
      <c r="Q651" s="25"/>
    </row>
    <row r="652" spans="1:17" ht="15" customHeight="1" x14ac:dyDescent="0.25">
      <c r="A652" s="71"/>
      <c r="B652" s="71"/>
      <c r="C652" s="68"/>
      <c r="D652" s="68"/>
      <c r="E652" s="68"/>
      <c r="F652" s="68"/>
      <c r="G652" s="68"/>
      <c r="H652" s="68"/>
      <c r="I652" s="68"/>
      <c r="J652" s="72"/>
      <c r="K652" s="72"/>
      <c r="L652" s="72"/>
      <c r="M652" s="72"/>
      <c r="N652" s="26"/>
      <c r="O652" s="26"/>
      <c r="P652" s="25"/>
      <c r="Q652" s="25"/>
    </row>
    <row r="653" spans="1:17" ht="15" customHeight="1" x14ac:dyDescent="0.25">
      <c r="A653" s="71"/>
      <c r="B653" s="71"/>
      <c r="C653" s="68"/>
      <c r="D653" s="68"/>
      <c r="E653" s="68"/>
      <c r="F653" s="68"/>
      <c r="G653" s="68"/>
      <c r="H653" s="68"/>
      <c r="I653" s="68"/>
      <c r="J653" s="72"/>
      <c r="K653" s="72"/>
      <c r="L653" s="72"/>
      <c r="M653" s="72"/>
      <c r="N653" s="26"/>
      <c r="O653" s="26"/>
      <c r="P653" s="25"/>
      <c r="Q653" s="25"/>
    </row>
    <row r="654" spans="1:17" ht="15" customHeight="1" x14ac:dyDescent="0.25">
      <c r="A654" s="71"/>
      <c r="B654" s="71"/>
      <c r="C654" s="68"/>
      <c r="D654" s="68"/>
      <c r="E654" s="68"/>
      <c r="F654" s="68"/>
      <c r="G654" s="68"/>
      <c r="H654" s="68"/>
      <c r="I654" s="68"/>
      <c r="J654" s="72"/>
      <c r="K654" s="72"/>
      <c r="L654" s="72"/>
      <c r="M654" s="72"/>
      <c r="N654" s="26"/>
      <c r="O654" s="26"/>
      <c r="P654" s="25"/>
      <c r="Q654" s="25"/>
    </row>
    <row r="655" spans="1:17" ht="15" customHeight="1" x14ac:dyDescent="0.25">
      <c r="A655" s="71"/>
      <c r="B655" s="71"/>
      <c r="C655" s="68"/>
      <c r="D655" s="68"/>
      <c r="E655" s="68"/>
      <c r="F655" s="68"/>
      <c r="G655" s="68"/>
      <c r="H655" s="68"/>
      <c r="I655" s="68"/>
      <c r="J655" s="72"/>
      <c r="K655" s="72"/>
      <c r="L655" s="72"/>
      <c r="M655" s="72"/>
      <c r="N655" s="26"/>
      <c r="O655" s="26"/>
      <c r="P655" s="25"/>
      <c r="Q655" s="25"/>
    </row>
    <row r="656" spans="1:17" ht="15" customHeight="1" x14ac:dyDescent="0.25">
      <c r="A656" s="71"/>
      <c r="B656" s="71"/>
      <c r="C656" s="68"/>
      <c r="D656" s="68"/>
      <c r="E656" s="68"/>
      <c r="F656" s="68"/>
      <c r="G656" s="68"/>
      <c r="H656" s="68"/>
      <c r="I656" s="68"/>
      <c r="J656" s="72"/>
      <c r="K656" s="72"/>
      <c r="L656" s="72"/>
      <c r="M656" s="72"/>
      <c r="N656" s="26"/>
      <c r="O656" s="26"/>
      <c r="P656" s="25"/>
      <c r="Q656" s="25"/>
    </row>
    <row r="657" spans="1:17" ht="15" customHeight="1" x14ac:dyDescent="0.25">
      <c r="A657" s="71"/>
      <c r="B657" s="71"/>
      <c r="C657" s="68"/>
      <c r="D657" s="68"/>
      <c r="E657" s="68"/>
      <c r="F657" s="68"/>
      <c r="G657" s="68"/>
      <c r="H657" s="68"/>
      <c r="I657" s="68"/>
      <c r="J657" s="72"/>
      <c r="K657" s="72"/>
      <c r="L657" s="72"/>
      <c r="M657" s="72"/>
      <c r="N657" s="26"/>
      <c r="O657" s="26"/>
      <c r="P657" s="25"/>
      <c r="Q657" s="25"/>
    </row>
    <row r="658" spans="1:17" ht="15" customHeight="1" x14ac:dyDescent="0.25">
      <c r="A658" s="71"/>
      <c r="B658" s="71"/>
      <c r="C658" s="68"/>
      <c r="D658" s="68"/>
      <c r="E658" s="68"/>
      <c r="F658" s="68"/>
      <c r="G658" s="68"/>
      <c r="H658" s="68"/>
      <c r="I658" s="68"/>
      <c r="J658" s="72"/>
      <c r="K658" s="72"/>
      <c r="L658" s="72"/>
      <c r="M658" s="72"/>
      <c r="N658" s="26"/>
      <c r="O658" s="26"/>
      <c r="P658" s="25"/>
      <c r="Q658" s="25"/>
    </row>
    <row r="659" spans="1:17" ht="15" customHeight="1" x14ac:dyDescent="0.25">
      <c r="A659" s="71"/>
      <c r="B659" s="71"/>
      <c r="C659" s="68"/>
      <c r="D659" s="68"/>
      <c r="E659" s="68"/>
      <c r="F659" s="68"/>
      <c r="G659" s="68"/>
      <c r="H659" s="68"/>
      <c r="I659" s="68"/>
      <c r="J659" s="72"/>
      <c r="K659" s="72"/>
      <c r="L659" s="72"/>
      <c r="M659" s="72"/>
      <c r="N659" s="26"/>
      <c r="O659" s="26"/>
      <c r="P659" s="25"/>
      <c r="Q659" s="25"/>
    </row>
    <row r="660" spans="1:17" ht="15" customHeight="1" x14ac:dyDescent="0.25">
      <c r="A660" s="71"/>
      <c r="B660" s="71"/>
      <c r="C660" s="68"/>
      <c r="D660" s="68"/>
      <c r="E660" s="68"/>
      <c r="F660" s="68"/>
      <c r="G660" s="68"/>
      <c r="H660" s="68"/>
      <c r="I660" s="68"/>
      <c r="J660" s="72"/>
      <c r="K660" s="72"/>
      <c r="L660" s="72"/>
      <c r="M660" s="72"/>
      <c r="N660" s="26"/>
      <c r="O660" s="26"/>
      <c r="P660" s="25"/>
      <c r="Q660" s="25"/>
    </row>
    <row r="661" spans="1:17" ht="15" customHeight="1" x14ac:dyDescent="0.25">
      <c r="A661" s="71"/>
      <c r="B661" s="71"/>
      <c r="C661" s="68"/>
      <c r="D661" s="68"/>
      <c r="E661" s="68"/>
      <c r="F661" s="68"/>
      <c r="G661" s="68"/>
      <c r="H661" s="68"/>
      <c r="I661" s="68"/>
      <c r="J661" s="72"/>
      <c r="K661" s="72"/>
      <c r="L661" s="72"/>
      <c r="M661" s="72"/>
      <c r="N661" s="26"/>
      <c r="O661" s="26"/>
      <c r="P661" s="25"/>
      <c r="Q661" s="25"/>
    </row>
    <row r="662" spans="1:17" ht="15" customHeight="1" x14ac:dyDescent="0.25">
      <c r="A662" s="71"/>
      <c r="B662" s="71"/>
      <c r="C662" s="68"/>
      <c r="D662" s="68"/>
      <c r="E662" s="68"/>
      <c r="F662" s="68"/>
      <c r="G662" s="68"/>
      <c r="H662" s="68"/>
      <c r="I662" s="68"/>
      <c r="J662" s="72"/>
      <c r="K662" s="72"/>
      <c r="L662" s="72"/>
      <c r="M662" s="72"/>
      <c r="N662" s="26"/>
      <c r="O662" s="26"/>
      <c r="P662" s="25"/>
      <c r="Q662" s="25"/>
    </row>
    <row r="663" spans="1:17" ht="15" customHeight="1" x14ac:dyDescent="0.25">
      <c r="A663" s="71"/>
      <c r="B663" s="71"/>
      <c r="C663" s="68"/>
      <c r="D663" s="68"/>
      <c r="E663" s="68"/>
      <c r="F663" s="68"/>
      <c r="G663" s="68"/>
      <c r="H663" s="68"/>
      <c r="I663" s="68"/>
      <c r="J663" s="72"/>
      <c r="K663" s="72"/>
      <c r="L663" s="72"/>
      <c r="M663" s="72"/>
      <c r="N663" s="26"/>
      <c r="O663" s="26"/>
      <c r="P663" s="25"/>
      <c r="Q663" s="25"/>
    </row>
    <row r="664" spans="1:17" ht="15" customHeight="1" x14ac:dyDescent="0.25">
      <c r="A664" s="71"/>
      <c r="B664" s="71"/>
      <c r="C664" s="68"/>
      <c r="D664" s="68"/>
      <c r="E664" s="68"/>
      <c r="F664" s="68"/>
      <c r="G664" s="68"/>
      <c r="H664" s="68"/>
      <c r="I664" s="68"/>
      <c r="J664" s="72"/>
      <c r="K664" s="72"/>
      <c r="L664" s="72"/>
      <c r="M664" s="72"/>
      <c r="N664" s="26"/>
      <c r="O664" s="26"/>
      <c r="P664" s="25"/>
      <c r="Q664" s="25"/>
    </row>
    <row r="665" spans="1:17" ht="15" customHeight="1" x14ac:dyDescent="0.25">
      <c r="A665" s="71"/>
      <c r="B665" s="71"/>
      <c r="C665" s="68"/>
      <c r="D665" s="68"/>
      <c r="E665" s="68"/>
      <c r="F665" s="68"/>
      <c r="G665" s="68"/>
      <c r="H665" s="68"/>
      <c r="I665" s="68"/>
      <c r="J665" s="72"/>
      <c r="K665" s="72"/>
      <c r="L665" s="72"/>
      <c r="M665" s="72"/>
      <c r="N665" s="26"/>
      <c r="O665" s="26"/>
      <c r="P665" s="25"/>
      <c r="Q665" s="25"/>
    </row>
    <row r="666" spans="1:17" ht="15" customHeight="1" x14ac:dyDescent="0.25">
      <c r="A666" s="71"/>
      <c r="B666" s="71"/>
      <c r="C666" s="68"/>
      <c r="D666" s="68"/>
      <c r="E666" s="68"/>
      <c r="F666" s="68"/>
      <c r="G666" s="68"/>
      <c r="H666" s="68"/>
      <c r="I666" s="68"/>
      <c r="J666" s="72"/>
      <c r="K666" s="72"/>
      <c r="L666" s="72"/>
      <c r="M666" s="72"/>
      <c r="N666" s="26"/>
      <c r="O666" s="26"/>
      <c r="P666" s="25"/>
      <c r="Q666" s="25"/>
    </row>
    <row r="667" spans="1:17" ht="15" customHeight="1" x14ac:dyDescent="0.25">
      <c r="A667" s="71"/>
      <c r="B667" s="71"/>
      <c r="C667" s="68"/>
      <c r="D667" s="68"/>
      <c r="E667" s="68"/>
      <c r="F667" s="68"/>
      <c r="G667" s="68"/>
      <c r="H667" s="68"/>
      <c r="I667" s="68"/>
      <c r="J667" s="72"/>
      <c r="K667" s="72"/>
      <c r="L667" s="72"/>
      <c r="M667" s="72"/>
      <c r="N667" s="26"/>
      <c r="O667" s="26"/>
      <c r="P667" s="25"/>
      <c r="Q667" s="25"/>
    </row>
    <row r="668" spans="1:17" ht="15" customHeight="1" x14ac:dyDescent="0.25">
      <c r="A668" s="71"/>
      <c r="B668" s="71"/>
      <c r="C668" s="68"/>
      <c r="D668" s="68"/>
      <c r="E668" s="68"/>
      <c r="F668" s="68"/>
      <c r="G668" s="68"/>
      <c r="H668" s="68"/>
      <c r="I668" s="68"/>
      <c r="J668" s="72"/>
      <c r="K668" s="72"/>
      <c r="L668" s="72"/>
      <c r="M668" s="72"/>
      <c r="N668" s="26"/>
      <c r="O668" s="26"/>
      <c r="P668" s="25"/>
      <c r="Q668" s="25"/>
    </row>
    <row r="669" spans="1:17" ht="15" customHeight="1" x14ac:dyDescent="0.25">
      <c r="A669" s="71"/>
      <c r="B669" s="71"/>
      <c r="C669" s="68"/>
      <c r="D669" s="68"/>
      <c r="E669" s="68"/>
      <c r="F669" s="68"/>
      <c r="G669" s="68"/>
      <c r="H669" s="68"/>
      <c r="I669" s="68"/>
      <c r="J669" s="72"/>
      <c r="K669" s="72"/>
      <c r="L669" s="72"/>
      <c r="M669" s="72"/>
      <c r="N669" s="26"/>
      <c r="O669" s="26"/>
      <c r="P669" s="25"/>
      <c r="Q669" s="25"/>
    </row>
    <row r="670" spans="1:17" ht="15" customHeight="1" x14ac:dyDescent="0.25">
      <c r="A670" s="71"/>
      <c r="B670" s="71"/>
      <c r="C670" s="68"/>
      <c r="D670" s="68"/>
      <c r="E670" s="68"/>
      <c r="F670" s="68"/>
      <c r="G670" s="68"/>
      <c r="H670" s="68"/>
      <c r="I670" s="68"/>
      <c r="J670" s="72"/>
      <c r="K670" s="72"/>
      <c r="L670" s="72"/>
      <c r="M670" s="72"/>
      <c r="N670" s="26"/>
      <c r="O670" s="26"/>
      <c r="P670" s="25"/>
      <c r="Q670" s="25"/>
    </row>
    <row r="671" spans="1:17" ht="15" customHeight="1" x14ac:dyDescent="0.25">
      <c r="A671" s="71"/>
      <c r="B671" s="71"/>
      <c r="C671" s="68"/>
      <c r="D671" s="68"/>
      <c r="E671" s="68"/>
      <c r="F671" s="68"/>
      <c r="G671" s="68"/>
      <c r="H671" s="68"/>
      <c r="I671" s="68"/>
      <c r="J671" s="72"/>
      <c r="K671" s="72"/>
      <c r="L671" s="72"/>
      <c r="M671" s="72"/>
      <c r="N671" s="26"/>
      <c r="O671" s="26"/>
      <c r="P671" s="25"/>
      <c r="Q671" s="25"/>
    </row>
    <row r="672" spans="1:17" ht="15" customHeight="1" x14ac:dyDescent="0.25">
      <c r="A672" s="71"/>
      <c r="B672" s="71"/>
      <c r="C672" s="68"/>
      <c r="D672" s="68"/>
      <c r="E672" s="68"/>
      <c r="F672" s="68"/>
      <c r="G672" s="68"/>
      <c r="H672" s="68"/>
      <c r="I672" s="68"/>
      <c r="J672" s="72"/>
      <c r="K672" s="72"/>
      <c r="L672" s="72"/>
      <c r="M672" s="72"/>
      <c r="N672" s="26"/>
      <c r="O672" s="26"/>
      <c r="P672" s="25"/>
      <c r="Q672" s="25"/>
    </row>
    <row r="673" spans="1:17" ht="15" customHeight="1" x14ac:dyDescent="0.25">
      <c r="A673" s="71"/>
      <c r="B673" s="71"/>
      <c r="C673" s="68"/>
      <c r="D673" s="68"/>
      <c r="E673" s="68"/>
      <c r="F673" s="68"/>
      <c r="G673" s="68"/>
      <c r="H673" s="68"/>
      <c r="I673" s="68"/>
      <c r="J673" s="72"/>
      <c r="K673" s="72"/>
      <c r="L673" s="72"/>
      <c r="M673" s="72"/>
      <c r="N673" s="26"/>
      <c r="O673" s="26"/>
      <c r="P673" s="25"/>
      <c r="Q673" s="25"/>
    </row>
    <row r="674" spans="1:17" ht="15" customHeight="1" x14ac:dyDescent="0.25">
      <c r="A674" s="71"/>
      <c r="B674" s="71"/>
      <c r="C674" s="68"/>
      <c r="D674" s="68"/>
      <c r="E674" s="68"/>
      <c r="F674" s="68"/>
      <c r="G674" s="68"/>
      <c r="H674" s="68"/>
      <c r="I674" s="68"/>
      <c r="J674" s="72"/>
      <c r="K674" s="72"/>
      <c r="L674" s="72"/>
      <c r="M674" s="72"/>
      <c r="N674" s="26"/>
      <c r="O674" s="26"/>
      <c r="P674" s="25"/>
      <c r="Q674" s="25"/>
    </row>
    <row r="675" spans="1:17" ht="15" customHeight="1" x14ac:dyDescent="0.25">
      <c r="A675" s="71"/>
      <c r="B675" s="71"/>
      <c r="C675" s="68"/>
      <c r="D675" s="68"/>
      <c r="E675" s="68"/>
      <c r="F675" s="68"/>
      <c r="G675" s="68"/>
      <c r="H675" s="68"/>
      <c r="I675" s="68"/>
      <c r="J675" s="72"/>
      <c r="K675" s="72"/>
      <c r="L675" s="72"/>
      <c r="M675" s="72"/>
      <c r="N675" s="26"/>
      <c r="O675" s="26"/>
      <c r="P675" s="25"/>
      <c r="Q675" s="25"/>
    </row>
    <row r="676" spans="1:17" ht="15" customHeight="1" x14ac:dyDescent="0.25">
      <c r="A676" s="71"/>
      <c r="B676" s="71"/>
      <c r="C676" s="68"/>
      <c r="D676" s="68"/>
      <c r="E676" s="68"/>
      <c r="F676" s="68"/>
      <c r="G676" s="68"/>
      <c r="H676" s="68"/>
      <c r="I676" s="68"/>
      <c r="J676" s="72"/>
      <c r="K676" s="72"/>
      <c r="L676" s="72"/>
      <c r="M676" s="72"/>
      <c r="N676" s="26"/>
      <c r="O676" s="26"/>
      <c r="P676" s="25"/>
      <c r="Q676" s="25"/>
    </row>
    <row r="677" spans="1:17" ht="15" customHeight="1" x14ac:dyDescent="0.25">
      <c r="A677" s="71"/>
      <c r="B677" s="71"/>
      <c r="C677" s="68"/>
      <c r="D677" s="68"/>
      <c r="E677" s="68"/>
      <c r="F677" s="68"/>
      <c r="G677" s="68"/>
      <c r="H677" s="68"/>
      <c r="I677" s="68"/>
      <c r="J677" s="72"/>
      <c r="K677" s="72"/>
      <c r="L677" s="72"/>
      <c r="M677" s="72"/>
      <c r="N677" s="26"/>
      <c r="O677" s="26"/>
      <c r="P677" s="25"/>
      <c r="Q677" s="25"/>
    </row>
    <row r="678" spans="1:17" ht="15" customHeight="1" x14ac:dyDescent="0.25">
      <c r="A678" s="71"/>
      <c r="B678" s="71"/>
      <c r="C678" s="68"/>
      <c r="D678" s="68"/>
      <c r="E678" s="68"/>
      <c r="F678" s="68"/>
      <c r="G678" s="68"/>
      <c r="H678" s="68"/>
      <c r="I678" s="68"/>
      <c r="J678" s="72"/>
      <c r="K678" s="72"/>
      <c r="L678" s="72"/>
      <c r="M678" s="72"/>
      <c r="N678" s="26"/>
      <c r="O678" s="26"/>
      <c r="P678" s="25"/>
      <c r="Q678" s="25"/>
    </row>
    <row r="679" spans="1:17" ht="15" customHeight="1" x14ac:dyDescent="0.25">
      <c r="A679" s="71"/>
      <c r="B679" s="71"/>
      <c r="C679" s="68"/>
      <c r="D679" s="68"/>
      <c r="E679" s="68"/>
      <c r="F679" s="68"/>
      <c r="G679" s="68"/>
      <c r="H679" s="68"/>
      <c r="I679" s="68"/>
      <c r="J679" s="72"/>
      <c r="K679" s="72"/>
      <c r="L679" s="72"/>
      <c r="M679" s="72"/>
      <c r="N679" s="26"/>
      <c r="O679" s="26"/>
      <c r="P679" s="25"/>
      <c r="Q679" s="25"/>
    </row>
    <row r="680" spans="1:17" ht="15" customHeight="1" x14ac:dyDescent="0.25">
      <c r="A680" s="71"/>
      <c r="B680" s="71"/>
      <c r="C680" s="68"/>
      <c r="D680" s="68"/>
      <c r="E680" s="68"/>
      <c r="F680" s="68"/>
      <c r="G680" s="68"/>
      <c r="H680" s="68"/>
      <c r="I680" s="68"/>
      <c r="J680" s="72"/>
      <c r="K680" s="72"/>
      <c r="L680" s="72"/>
      <c r="M680" s="72"/>
      <c r="N680" s="26"/>
      <c r="O680" s="26"/>
      <c r="P680" s="25"/>
      <c r="Q680" s="25"/>
    </row>
    <row r="681" spans="1:17" ht="15" customHeight="1" x14ac:dyDescent="0.25">
      <c r="A681" s="71"/>
      <c r="B681" s="71"/>
      <c r="C681" s="68"/>
      <c r="D681" s="68"/>
      <c r="E681" s="68"/>
      <c r="F681" s="68"/>
      <c r="G681" s="68"/>
      <c r="H681" s="68"/>
      <c r="I681" s="68"/>
      <c r="J681" s="72"/>
      <c r="K681" s="72"/>
      <c r="L681" s="72"/>
      <c r="M681" s="72"/>
      <c r="N681" s="26"/>
      <c r="O681" s="26"/>
      <c r="P681" s="25"/>
      <c r="Q681" s="25"/>
    </row>
    <row r="682" spans="1:17" ht="15" customHeight="1" x14ac:dyDescent="0.25">
      <c r="A682" s="71"/>
      <c r="B682" s="71"/>
      <c r="C682" s="68"/>
      <c r="D682" s="68"/>
      <c r="E682" s="68"/>
      <c r="F682" s="68"/>
      <c r="G682" s="68"/>
      <c r="H682" s="68"/>
      <c r="I682" s="68"/>
      <c r="J682" s="72"/>
      <c r="K682" s="72"/>
      <c r="L682" s="72"/>
      <c r="M682" s="72"/>
      <c r="N682" s="26"/>
      <c r="O682" s="26"/>
      <c r="P682" s="25"/>
      <c r="Q682" s="25"/>
    </row>
    <row r="683" spans="1:17" ht="15" customHeight="1" x14ac:dyDescent="0.25">
      <c r="A683" s="71"/>
      <c r="B683" s="71"/>
      <c r="C683" s="68"/>
      <c r="D683" s="68"/>
      <c r="E683" s="68"/>
      <c r="F683" s="68"/>
      <c r="G683" s="68"/>
      <c r="H683" s="68"/>
      <c r="I683" s="68"/>
      <c r="J683" s="72"/>
      <c r="K683" s="72"/>
      <c r="L683" s="72"/>
      <c r="M683" s="72"/>
      <c r="N683" s="26"/>
      <c r="O683" s="26"/>
      <c r="P683" s="25"/>
      <c r="Q683" s="25"/>
    </row>
    <row r="684" spans="1:17" ht="15" customHeight="1" x14ac:dyDescent="0.25">
      <c r="A684" s="71"/>
      <c r="B684" s="71"/>
      <c r="C684" s="68"/>
      <c r="D684" s="68"/>
      <c r="E684" s="68"/>
      <c r="F684" s="68"/>
      <c r="G684" s="68"/>
      <c r="H684" s="68"/>
      <c r="I684" s="68"/>
      <c r="J684" s="72"/>
      <c r="K684" s="72"/>
      <c r="L684" s="72"/>
      <c r="M684" s="72"/>
      <c r="N684" s="26"/>
      <c r="O684" s="26"/>
      <c r="P684" s="25"/>
      <c r="Q684" s="25"/>
    </row>
    <row r="685" spans="1:17" ht="15" customHeight="1" x14ac:dyDescent="0.25">
      <c r="A685" s="71"/>
      <c r="B685" s="71"/>
      <c r="C685" s="68"/>
      <c r="D685" s="68"/>
      <c r="E685" s="68"/>
      <c r="F685" s="68"/>
      <c r="G685" s="68"/>
      <c r="H685" s="68"/>
      <c r="I685" s="68"/>
      <c r="J685" s="72"/>
      <c r="K685" s="72"/>
      <c r="L685" s="72"/>
      <c r="M685" s="72"/>
      <c r="N685" s="26"/>
      <c r="O685" s="26"/>
      <c r="P685" s="25"/>
      <c r="Q685" s="25"/>
    </row>
    <row r="686" spans="1:17" ht="15" customHeight="1" x14ac:dyDescent="0.25">
      <c r="A686" s="71"/>
      <c r="B686" s="71"/>
      <c r="C686" s="68"/>
      <c r="D686" s="68"/>
      <c r="E686" s="68"/>
      <c r="F686" s="68"/>
      <c r="G686" s="68"/>
      <c r="H686" s="68"/>
      <c r="I686" s="68"/>
      <c r="J686" s="72"/>
      <c r="K686" s="72"/>
      <c r="L686" s="72"/>
      <c r="M686" s="72"/>
      <c r="N686" s="26"/>
      <c r="O686" s="26"/>
      <c r="P686" s="25"/>
      <c r="Q686" s="25"/>
    </row>
    <row r="687" spans="1:17" ht="15" customHeight="1" x14ac:dyDescent="0.25">
      <c r="A687" s="71"/>
      <c r="B687" s="71"/>
      <c r="C687" s="68"/>
      <c r="D687" s="68"/>
      <c r="E687" s="68"/>
      <c r="F687" s="68"/>
      <c r="G687" s="68"/>
      <c r="H687" s="68"/>
      <c r="I687" s="68"/>
      <c r="J687" s="72"/>
      <c r="K687" s="72"/>
      <c r="L687" s="72"/>
      <c r="M687" s="72"/>
      <c r="N687" s="26"/>
      <c r="O687" s="26"/>
      <c r="P687" s="25"/>
      <c r="Q687" s="25"/>
    </row>
    <row r="688" spans="1:17" ht="15" customHeight="1" x14ac:dyDescent="0.25">
      <c r="A688" s="71"/>
      <c r="B688" s="71"/>
      <c r="C688" s="68"/>
      <c r="D688" s="68"/>
      <c r="E688" s="68"/>
      <c r="F688" s="68"/>
      <c r="G688" s="68"/>
      <c r="H688" s="68"/>
      <c r="I688" s="68"/>
      <c r="J688" s="72"/>
      <c r="K688" s="72"/>
      <c r="L688" s="72"/>
      <c r="M688" s="72"/>
      <c r="N688" s="26"/>
      <c r="O688" s="26"/>
      <c r="P688" s="25"/>
      <c r="Q688" s="25"/>
    </row>
    <row r="689" spans="1:17" ht="15" customHeight="1" x14ac:dyDescent="0.25">
      <c r="A689" s="71"/>
      <c r="B689" s="71"/>
      <c r="C689" s="68"/>
      <c r="D689" s="68"/>
      <c r="E689" s="68"/>
      <c r="F689" s="68"/>
      <c r="G689" s="68"/>
      <c r="H689" s="68"/>
      <c r="I689" s="68"/>
      <c r="J689" s="72"/>
      <c r="K689" s="72"/>
      <c r="L689" s="72"/>
      <c r="M689" s="72"/>
      <c r="N689" s="26"/>
      <c r="O689" s="26"/>
      <c r="P689" s="25"/>
      <c r="Q689" s="25"/>
    </row>
    <row r="690" spans="1:17" ht="15" customHeight="1" x14ac:dyDescent="0.25">
      <c r="A690" s="71"/>
      <c r="B690" s="71"/>
      <c r="C690" s="68"/>
      <c r="D690" s="68"/>
      <c r="E690" s="68"/>
      <c r="F690" s="68"/>
      <c r="G690" s="68"/>
      <c r="H690" s="68"/>
      <c r="I690" s="68"/>
      <c r="J690" s="72"/>
      <c r="K690" s="72"/>
      <c r="L690" s="72"/>
      <c r="M690" s="72"/>
      <c r="N690" s="26"/>
      <c r="O690" s="26"/>
      <c r="P690" s="25"/>
      <c r="Q690" s="25"/>
    </row>
    <row r="691" spans="1:17" ht="15" customHeight="1" x14ac:dyDescent="0.25">
      <c r="A691" s="71"/>
      <c r="B691" s="71"/>
      <c r="C691" s="68"/>
      <c r="D691" s="68"/>
      <c r="E691" s="68"/>
      <c r="F691" s="68"/>
      <c r="G691" s="68"/>
      <c r="H691" s="68"/>
      <c r="I691" s="68"/>
      <c r="J691" s="72"/>
      <c r="K691" s="72"/>
      <c r="L691" s="72"/>
      <c r="M691" s="72"/>
      <c r="N691" s="26"/>
      <c r="O691" s="26"/>
      <c r="P691" s="25"/>
      <c r="Q691" s="25"/>
    </row>
    <row r="692" spans="1:17" ht="15" customHeight="1" x14ac:dyDescent="0.25">
      <c r="A692" s="71"/>
      <c r="B692" s="71"/>
      <c r="C692" s="68"/>
      <c r="D692" s="68"/>
      <c r="E692" s="68"/>
      <c r="F692" s="68"/>
      <c r="G692" s="68"/>
      <c r="H692" s="68"/>
      <c r="I692" s="68"/>
      <c r="J692" s="72"/>
      <c r="K692" s="72"/>
      <c r="L692" s="72"/>
      <c r="M692" s="72"/>
      <c r="N692" s="26"/>
      <c r="O692" s="26"/>
      <c r="P692" s="25"/>
      <c r="Q692" s="25"/>
    </row>
    <row r="693" spans="1:17" ht="15" customHeight="1" x14ac:dyDescent="0.25">
      <c r="A693" s="71"/>
      <c r="B693" s="71"/>
      <c r="C693" s="68"/>
      <c r="D693" s="68"/>
      <c r="E693" s="68"/>
      <c r="F693" s="68"/>
      <c r="G693" s="68"/>
      <c r="H693" s="68"/>
      <c r="I693" s="68"/>
      <c r="J693" s="72"/>
      <c r="K693" s="72"/>
      <c r="L693" s="72"/>
      <c r="M693" s="72"/>
      <c r="N693" s="26"/>
      <c r="O693" s="26"/>
      <c r="P693" s="25"/>
      <c r="Q693" s="25"/>
    </row>
    <row r="694" spans="1:17" ht="15" customHeight="1" x14ac:dyDescent="0.25">
      <c r="A694" s="71"/>
      <c r="B694" s="71"/>
      <c r="C694" s="68"/>
      <c r="D694" s="68"/>
      <c r="E694" s="68"/>
      <c r="F694" s="68"/>
      <c r="G694" s="68"/>
      <c r="H694" s="68"/>
      <c r="I694" s="68"/>
      <c r="J694" s="72"/>
      <c r="K694" s="72"/>
      <c r="L694" s="72"/>
      <c r="M694" s="72"/>
      <c r="N694" s="26"/>
      <c r="O694" s="26"/>
      <c r="P694" s="25"/>
      <c r="Q694" s="25"/>
    </row>
    <row r="695" spans="1:17" ht="15" customHeight="1" x14ac:dyDescent="0.25">
      <c r="A695" s="71"/>
      <c r="B695" s="71"/>
      <c r="C695" s="68"/>
      <c r="D695" s="68"/>
      <c r="E695" s="68"/>
      <c r="F695" s="68"/>
      <c r="G695" s="68"/>
      <c r="H695" s="68"/>
      <c r="I695" s="68"/>
      <c r="J695" s="72"/>
      <c r="K695" s="72"/>
      <c r="L695" s="72"/>
      <c r="M695" s="72"/>
      <c r="N695" s="26"/>
      <c r="O695" s="26"/>
      <c r="P695" s="25"/>
      <c r="Q695" s="25"/>
    </row>
    <row r="696" spans="1:17" ht="15" customHeight="1" x14ac:dyDescent="0.25">
      <c r="A696" s="71"/>
      <c r="B696" s="71"/>
      <c r="C696" s="68"/>
      <c r="D696" s="68"/>
      <c r="E696" s="68"/>
      <c r="F696" s="68"/>
      <c r="G696" s="68"/>
      <c r="H696" s="68"/>
      <c r="I696" s="68"/>
      <c r="J696" s="72"/>
      <c r="K696" s="72"/>
      <c r="L696" s="72"/>
      <c r="M696" s="72"/>
      <c r="N696" s="26"/>
      <c r="O696" s="26"/>
      <c r="P696" s="25"/>
      <c r="Q696" s="25"/>
    </row>
    <row r="697" spans="1:17" ht="15" customHeight="1" x14ac:dyDescent="0.25">
      <c r="A697" s="71"/>
      <c r="B697" s="71"/>
      <c r="C697" s="68"/>
      <c r="D697" s="68"/>
      <c r="E697" s="68"/>
      <c r="F697" s="68"/>
      <c r="G697" s="68"/>
      <c r="H697" s="68"/>
      <c r="I697" s="68"/>
      <c r="J697" s="72"/>
      <c r="K697" s="72"/>
      <c r="L697" s="72"/>
      <c r="M697" s="72"/>
      <c r="N697" s="26"/>
      <c r="O697" s="26"/>
      <c r="P697" s="25"/>
      <c r="Q697" s="25"/>
    </row>
    <row r="698" spans="1:17" ht="15" customHeight="1" x14ac:dyDescent="0.25">
      <c r="A698" s="71"/>
      <c r="B698" s="71"/>
      <c r="C698" s="68"/>
      <c r="D698" s="68"/>
      <c r="E698" s="68"/>
      <c r="F698" s="68"/>
      <c r="G698" s="68"/>
      <c r="H698" s="68"/>
      <c r="I698" s="68"/>
      <c r="J698" s="72"/>
      <c r="K698" s="72"/>
      <c r="L698" s="72"/>
      <c r="M698" s="72"/>
      <c r="N698" s="26"/>
      <c r="O698" s="26"/>
      <c r="P698" s="25"/>
      <c r="Q698" s="25"/>
    </row>
    <row r="699" spans="1:17" ht="15" customHeight="1" x14ac:dyDescent="0.25">
      <c r="A699" s="71"/>
      <c r="B699" s="71"/>
      <c r="C699" s="68"/>
      <c r="D699" s="68"/>
      <c r="E699" s="68"/>
      <c r="F699" s="68"/>
      <c r="G699" s="68"/>
      <c r="H699" s="68"/>
      <c r="I699" s="68"/>
      <c r="J699" s="72"/>
      <c r="K699" s="72"/>
      <c r="L699" s="72"/>
      <c r="M699" s="72"/>
      <c r="N699" s="26"/>
      <c r="O699" s="26"/>
      <c r="P699" s="25"/>
      <c r="Q699" s="25"/>
    </row>
    <row r="700" spans="1:17" ht="15" customHeight="1" x14ac:dyDescent="0.25">
      <c r="A700" s="71"/>
      <c r="B700" s="71"/>
      <c r="C700" s="68"/>
      <c r="D700" s="68"/>
      <c r="E700" s="68"/>
      <c r="F700" s="68"/>
      <c r="G700" s="68"/>
      <c r="H700" s="68"/>
      <c r="I700" s="68"/>
      <c r="J700" s="72"/>
      <c r="K700" s="72"/>
      <c r="L700" s="72"/>
      <c r="M700" s="72"/>
      <c r="N700" s="26"/>
      <c r="O700" s="26"/>
      <c r="P700" s="25"/>
      <c r="Q700" s="25"/>
    </row>
    <row r="701" spans="1:17" ht="15" customHeight="1" x14ac:dyDescent="0.25">
      <c r="A701" s="71"/>
      <c r="B701" s="71"/>
      <c r="C701" s="68"/>
      <c r="D701" s="68"/>
      <c r="E701" s="68"/>
      <c r="F701" s="68"/>
      <c r="G701" s="68"/>
      <c r="H701" s="68"/>
      <c r="I701" s="68"/>
      <c r="J701" s="72"/>
      <c r="K701" s="72"/>
      <c r="L701" s="72"/>
      <c r="M701" s="72"/>
      <c r="N701" s="26"/>
      <c r="O701" s="26"/>
      <c r="P701" s="25"/>
      <c r="Q701" s="25"/>
    </row>
    <row r="702" spans="1:17" ht="15" customHeight="1" x14ac:dyDescent="0.25">
      <c r="A702" s="71"/>
      <c r="B702" s="71"/>
      <c r="C702" s="68"/>
      <c r="D702" s="68"/>
      <c r="E702" s="68"/>
      <c r="F702" s="68"/>
      <c r="G702" s="68"/>
      <c r="H702" s="68"/>
      <c r="I702" s="68"/>
      <c r="J702" s="72"/>
      <c r="K702" s="72"/>
      <c r="L702" s="72"/>
      <c r="M702" s="72"/>
      <c r="N702" s="26"/>
      <c r="O702" s="26"/>
      <c r="P702" s="25"/>
      <c r="Q702" s="25"/>
    </row>
    <row r="703" spans="1:17" ht="15" customHeight="1" x14ac:dyDescent="0.25">
      <c r="A703" s="71"/>
      <c r="B703" s="71"/>
      <c r="C703" s="68"/>
      <c r="D703" s="68"/>
      <c r="E703" s="68"/>
      <c r="F703" s="68"/>
      <c r="G703" s="68"/>
      <c r="H703" s="68"/>
      <c r="I703" s="68"/>
      <c r="J703" s="72"/>
      <c r="K703" s="72"/>
      <c r="L703" s="72"/>
      <c r="M703" s="72"/>
      <c r="N703" s="26"/>
      <c r="O703" s="26"/>
      <c r="P703" s="25"/>
      <c r="Q703" s="25"/>
    </row>
    <row r="704" spans="1:17" ht="15" customHeight="1" x14ac:dyDescent="0.25">
      <c r="A704" s="71"/>
      <c r="B704" s="71"/>
      <c r="C704" s="68"/>
      <c r="D704" s="68"/>
      <c r="E704" s="68"/>
      <c r="F704" s="68"/>
      <c r="G704" s="68"/>
      <c r="H704" s="68"/>
      <c r="I704" s="68"/>
      <c r="J704" s="72"/>
      <c r="K704" s="72"/>
      <c r="L704" s="72"/>
      <c r="M704" s="72"/>
      <c r="N704" s="26"/>
      <c r="O704" s="26"/>
      <c r="P704" s="25"/>
      <c r="Q704" s="25"/>
    </row>
    <row r="705" spans="1:17" ht="15" customHeight="1" x14ac:dyDescent="0.25">
      <c r="A705" s="71"/>
      <c r="B705" s="71"/>
      <c r="C705" s="68"/>
      <c r="D705" s="68"/>
      <c r="E705" s="68"/>
      <c r="F705" s="68"/>
      <c r="G705" s="68"/>
      <c r="H705" s="68"/>
      <c r="I705" s="68"/>
      <c r="J705" s="72"/>
      <c r="K705" s="72"/>
      <c r="L705" s="72"/>
      <c r="M705" s="72"/>
      <c r="N705" s="26"/>
      <c r="O705" s="26"/>
      <c r="P705" s="25"/>
      <c r="Q705" s="25"/>
    </row>
    <row r="706" spans="1:17" ht="15" customHeight="1" x14ac:dyDescent="0.25">
      <c r="A706" s="71"/>
      <c r="B706" s="71"/>
      <c r="C706" s="68"/>
      <c r="D706" s="68"/>
      <c r="E706" s="68"/>
      <c r="F706" s="68"/>
      <c r="G706" s="68"/>
      <c r="H706" s="68"/>
      <c r="I706" s="68"/>
      <c r="J706" s="72"/>
      <c r="K706" s="72"/>
      <c r="L706" s="72"/>
      <c r="M706" s="72"/>
      <c r="N706" s="26"/>
      <c r="O706" s="26"/>
      <c r="P706" s="25"/>
      <c r="Q706" s="25"/>
    </row>
    <row r="707" spans="1:17" ht="15" customHeight="1" x14ac:dyDescent="0.25">
      <c r="A707" s="71"/>
      <c r="B707" s="71"/>
      <c r="C707" s="68"/>
      <c r="D707" s="68"/>
      <c r="E707" s="68"/>
      <c r="F707" s="68"/>
      <c r="G707" s="68"/>
      <c r="H707" s="68"/>
      <c r="I707" s="68"/>
      <c r="J707" s="72"/>
      <c r="K707" s="72"/>
      <c r="L707" s="72"/>
      <c r="M707" s="72"/>
      <c r="N707" s="26"/>
      <c r="O707" s="26"/>
      <c r="P707" s="25"/>
      <c r="Q707" s="25"/>
    </row>
    <row r="708" spans="1:17" ht="15" customHeight="1" x14ac:dyDescent="0.25">
      <c r="A708" s="71"/>
      <c r="B708" s="71"/>
      <c r="C708" s="68"/>
      <c r="D708" s="68"/>
      <c r="E708" s="68"/>
      <c r="F708" s="68"/>
      <c r="G708" s="68"/>
      <c r="H708" s="68"/>
      <c r="I708" s="68"/>
      <c r="J708" s="72"/>
      <c r="K708" s="72"/>
      <c r="L708" s="72"/>
      <c r="M708" s="72"/>
      <c r="N708" s="26"/>
      <c r="O708" s="26"/>
      <c r="P708" s="25"/>
      <c r="Q708" s="25"/>
    </row>
    <row r="709" spans="1:17" ht="15" customHeight="1" x14ac:dyDescent="0.25">
      <c r="A709" s="71"/>
      <c r="B709" s="71"/>
      <c r="C709" s="68"/>
      <c r="D709" s="68"/>
      <c r="E709" s="68"/>
      <c r="F709" s="68"/>
      <c r="G709" s="68"/>
      <c r="H709" s="68"/>
      <c r="I709" s="68"/>
      <c r="J709" s="72"/>
      <c r="K709" s="72"/>
      <c r="L709" s="72"/>
      <c r="M709" s="72"/>
      <c r="N709" s="26"/>
      <c r="O709" s="26"/>
      <c r="P709" s="25"/>
      <c r="Q709" s="25"/>
    </row>
    <row r="710" spans="1:17" ht="15" customHeight="1" x14ac:dyDescent="0.25">
      <c r="A710" s="71"/>
      <c r="B710" s="71"/>
      <c r="C710" s="68"/>
      <c r="D710" s="68"/>
      <c r="E710" s="68"/>
      <c r="F710" s="68"/>
      <c r="G710" s="68"/>
      <c r="H710" s="68"/>
      <c r="I710" s="68"/>
      <c r="J710" s="72"/>
      <c r="K710" s="72"/>
      <c r="L710" s="72"/>
      <c r="M710" s="72"/>
      <c r="N710" s="26"/>
      <c r="O710" s="26"/>
      <c r="P710" s="25"/>
      <c r="Q710" s="25"/>
    </row>
    <row r="711" spans="1:17" ht="15" customHeight="1" x14ac:dyDescent="0.25">
      <c r="A711" s="71"/>
      <c r="B711" s="71"/>
      <c r="C711" s="68"/>
      <c r="D711" s="68"/>
      <c r="E711" s="68"/>
      <c r="F711" s="68"/>
      <c r="G711" s="68"/>
      <c r="H711" s="68"/>
      <c r="I711" s="68"/>
      <c r="J711" s="72"/>
      <c r="K711" s="72"/>
      <c r="L711" s="72"/>
      <c r="M711" s="72"/>
      <c r="N711" s="26"/>
      <c r="O711" s="26"/>
      <c r="P711" s="25"/>
      <c r="Q711" s="25"/>
    </row>
    <row r="712" spans="1:17" ht="15" customHeight="1" x14ac:dyDescent="0.25">
      <c r="A712" s="71"/>
      <c r="B712" s="71"/>
      <c r="C712" s="68"/>
      <c r="D712" s="68"/>
      <c r="E712" s="68"/>
      <c r="F712" s="68"/>
      <c r="G712" s="68"/>
      <c r="H712" s="68"/>
      <c r="I712" s="68"/>
      <c r="J712" s="72"/>
      <c r="K712" s="72"/>
      <c r="L712" s="72"/>
      <c r="M712" s="72"/>
      <c r="N712" s="26"/>
      <c r="O712" s="26"/>
      <c r="P712" s="25"/>
      <c r="Q712" s="25"/>
    </row>
    <row r="713" spans="1:17" ht="15" customHeight="1" x14ac:dyDescent="0.25">
      <c r="A713" s="71"/>
      <c r="B713" s="71"/>
      <c r="C713" s="68"/>
      <c r="D713" s="68"/>
      <c r="E713" s="68"/>
      <c r="F713" s="68"/>
      <c r="G713" s="68"/>
      <c r="H713" s="68"/>
      <c r="I713" s="68"/>
      <c r="J713" s="72"/>
      <c r="K713" s="72"/>
      <c r="L713" s="72"/>
      <c r="M713" s="72"/>
      <c r="N713" s="26"/>
      <c r="O713" s="26"/>
      <c r="P713" s="25"/>
      <c r="Q713" s="25"/>
    </row>
    <row r="714" spans="1:17" ht="15" customHeight="1" x14ac:dyDescent="0.25">
      <c r="A714" s="71"/>
      <c r="B714" s="71"/>
      <c r="C714" s="68"/>
      <c r="D714" s="68"/>
      <c r="E714" s="68"/>
      <c r="F714" s="68"/>
      <c r="G714" s="68"/>
      <c r="H714" s="68"/>
      <c r="I714" s="68"/>
      <c r="J714" s="72"/>
      <c r="K714" s="72"/>
      <c r="L714" s="72"/>
      <c r="M714" s="72"/>
      <c r="N714" s="26"/>
      <c r="O714" s="26"/>
      <c r="P714" s="25"/>
      <c r="Q714" s="25"/>
    </row>
    <row r="715" spans="1:17" ht="15" customHeight="1" x14ac:dyDescent="0.25">
      <c r="A715" s="71"/>
      <c r="B715" s="71"/>
      <c r="C715" s="68"/>
      <c r="D715" s="68"/>
      <c r="E715" s="68"/>
      <c r="F715" s="68"/>
      <c r="G715" s="68"/>
      <c r="H715" s="68"/>
      <c r="I715" s="68"/>
      <c r="J715" s="72"/>
      <c r="K715" s="72"/>
      <c r="L715" s="72"/>
      <c r="M715" s="72"/>
      <c r="N715" s="26"/>
      <c r="O715" s="26"/>
      <c r="P715" s="25"/>
      <c r="Q715" s="25"/>
    </row>
    <row r="716" spans="1:17" ht="15" customHeight="1" x14ac:dyDescent="0.25">
      <c r="A716" s="71"/>
      <c r="B716" s="71"/>
      <c r="C716" s="68"/>
      <c r="D716" s="68"/>
      <c r="E716" s="68"/>
      <c r="F716" s="68"/>
      <c r="G716" s="68"/>
      <c r="H716" s="68"/>
      <c r="I716" s="68"/>
      <c r="J716" s="72"/>
      <c r="K716" s="72"/>
      <c r="L716" s="72"/>
      <c r="M716" s="72"/>
      <c r="N716" s="26"/>
      <c r="O716" s="26"/>
      <c r="P716" s="25"/>
      <c r="Q716" s="25"/>
    </row>
    <row r="717" spans="1:17" ht="15" customHeight="1" x14ac:dyDescent="0.25">
      <c r="A717" s="71"/>
      <c r="B717" s="71"/>
      <c r="C717" s="68"/>
      <c r="D717" s="68"/>
      <c r="E717" s="68"/>
      <c r="F717" s="68"/>
      <c r="G717" s="68"/>
      <c r="H717" s="68"/>
      <c r="I717" s="68"/>
      <c r="J717" s="72"/>
      <c r="K717" s="72"/>
      <c r="L717" s="72"/>
      <c r="M717" s="72"/>
      <c r="N717" s="26"/>
      <c r="O717" s="26"/>
      <c r="P717" s="25"/>
      <c r="Q717" s="25"/>
    </row>
    <row r="718" spans="1:17" ht="15" customHeight="1" x14ac:dyDescent="0.25">
      <c r="A718" s="71"/>
      <c r="B718" s="71"/>
      <c r="C718" s="68"/>
      <c r="D718" s="68"/>
      <c r="E718" s="68"/>
      <c r="F718" s="68"/>
      <c r="G718" s="68"/>
      <c r="H718" s="68"/>
      <c r="I718" s="68"/>
      <c r="J718" s="72"/>
      <c r="K718" s="72"/>
      <c r="L718" s="72"/>
      <c r="M718" s="72"/>
      <c r="N718" s="26"/>
      <c r="O718" s="26"/>
      <c r="P718" s="25"/>
      <c r="Q718" s="25"/>
    </row>
    <row r="719" spans="1:17" ht="15" customHeight="1" x14ac:dyDescent="0.25">
      <c r="A719" s="71"/>
      <c r="B719" s="71"/>
      <c r="C719" s="68"/>
      <c r="D719" s="68"/>
      <c r="E719" s="68"/>
      <c r="F719" s="68"/>
      <c r="G719" s="68"/>
      <c r="H719" s="68"/>
      <c r="I719" s="68"/>
      <c r="J719" s="72"/>
      <c r="K719" s="72"/>
      <c r="L719" s="72"/>
      <c r="M719" s="72"/>
      <c r="N719" s="26"/>
      <c r="O719" s="26"/>
      <c r="P719" s="25"/>
      <c r="Q719" s="25"/>
    </row>
    <row r="720" spans="1:17" ht="15" customHeight="1" x14ac:dyDescent="0.25">
      <c r="A720" s="71"/>
      <c r="B720" s="71"/>
      <c r="C720" s="68"/>
      <c r="D720" s="68"/>
      <c r="E720" s="68"/>
      <c r="F720" s="68"/>
      <c r="G720" s="68"/>
      <c r="H720" s="68"/>
      <c r="I720" s="68"/>
      <c r="J720" s="72"/>
      <c r="K720" s="72"/>
      <c r="L720" s="72"/>
      <c r="M720" s="72"/>
      <c r="N720" s="26"/>
      <c r="O720" s="26"/>
      <c r="P720" s="25"/>
      <c r="Q720" s="25"/>
    </row>
    <row r="721" spans="1:17" ht="15" customHeight="1" x14ac:dyDescent="0.25">
      <c r="A721" s="71"/>
      <c r="B721" s="71"/>
      <c r="C721" s="68"/>
      <c r="D721" s="68"/>
      <c r="E721" s="68"/>
      <c r="F721" s="68"/>
      <c r="G721" s="68"/>
      <c r="H721" s="68"/>
      <c r="I721" s="68"/>
      <c r="J721" s="72"/>
      <c r="K721" s="72"/>
      <c r="L721" s="72"/>
      <c r="M721" s="72"/>
      <c r="N721" s="26"/>
      <c r="O721" s="26"/>
      <c r="P721" s="25"/>
      <c r="Q721" s="25"/>
    </row>
    <row r="722" spans="1:17" ht="15" customHeight="1" x14ac:dyDescent="0.25">
      <c r="A722" s="71"/>
      <c r="B722" s="71"/>
      <c r="C722" s="68"/>
      <c r="D722" s="68"/>
      <c r="E722" s="68"/>
      <c r="F722" s="68"/>
      <c r="G722" s="68"/>
      <c r="H722" s="68"/>
      <c r="I722" s="68"/>
      <c r="J722" s="72"/>
      <c r="K722" s="72"/>
      <c r="L722" s="72"/>
      <c r="M722" s="72"/>
      <c r="N722" s="26"/>
      <c r="O722" s="26"/>
      <c r="P722" s="25"/>
      <c r="Q722" s="25"/>
    </row>
    <row r="723" spans="1:17" ht="15" customHeight="1" x14ac:dyDescent="0.25">
      <c r="A723" s="71"/>
      <c r="B723" s="71"/>
      <c r="C723" s="68"/>
      <c r="D723" s="68"/>
      <c r="E723" s="68"/>
      <c r="F723" s="68"/>
      <c r="G723" s="68"/>
      <c r="H723" s="68"/>
      <c r="I723" s="68"/>
      <c r="J723" s="72"/>
      <c r="K723" s="72"/>
      <c r="L723" s="72"/>
      <c r="M723" s="72"/>
      <c r="N723" s="26"/>
      <c r="O723" s="26"/>
      <c r="P723" s="25"/>
      <c r="Q723" s="25"/>
    </row>
    <row r="724" spans="1:17" ht="15" customHeight="1" x14ac:dyDescent="0.25">
      <c r="A724" s="71"/>
      <c r="B724" s="71"/>
      <c r="C724" s="68"/>
      <c r="D724" s="68"/>
      <c r="E724" s="68"/>
      <c r="F724" s="68"/>
      <c r="G724" s="68"/>
      <c r="H724" s="68"/>
      <c r="I724" s="68"/>
      <c r="J724" s="72"/>
      <c r="K724" s="72"/>
      <c r="L724" s="72"/>
      <c r="M724" s="72"/>
      <c r="N724" s="26"/>
      <c r="O724" s="26"/>
      <c r="P724" s="25"/>
      <c r="Q724" s="25"/>
    </row>
    <row r="725" spans="1:17" ht="15" customHeight="1" x14ac:dyDescent="0.25">
      <c r="A725" s="71"/>
      <c r="B725" s="71"/>
      <c r="C725" s="68"/>
      <c r="D725" s="68"/>
      <c r="E725" s="68"/>
      <c r="F725" s="68"/>
      <c r="G725" s="68"/>
      <c r="H725" s="68"/>
      <c r="I725" s="68"/>
      <c r="J725" s="72"/>
      <c r="K725" s="72"/>
      <c r="L725" s="72"/>
      <c r="M725" s="72"/>
      <c r="N725" s="26"/>
      <c r="O725" s="26"/>
      <c r="P725" s="25"/>
      <c r="Q725" s="25"/>
    </row>
    <row r="726" spans="1:17" ht="15" customHeight="1" x14ac:dyDescent="0.25">
      <c r="A726" s="71"/>
      <c r="B726" s="71"/>
      <c r="C726" s="68"/>
      <c r="D726" s="68"/>
      <c r="E726" s="68"/>
      <c r="F726" s="68"/>
      <c r="G726" s="68"/>
      <c r="H726" s="68"/>
      <c r="I726" s="68"/>
      <c r="J726" s="72"/>
      <c r="K726" s="72"/>
      <c r="L726" s="72"/>
      <c r="M726" s="72"/>
      <c r="N726" s="26"/>
      <c r="O726" s="26"/>
      <c r="P726" s="25"/>
      <c r="Q726" s="25"/>
    </row>
    <row r="727" spans="1:17" ht="15" customHeight="1" x14ac:dyDescent="0.25">
      <c r="A727" s="71"/>
      <c r="B727" s="71"/>
      <c r="C727" s="68"/>
      <c r="D727" s="68"/>
      <c r="E727" s="68"/>
      <c r="F727" s="68"/>
      <c r="G727" s="68"/>
      <c r="H727" s="68"/>
      <c r="I727" s="68"/>
      <c r="J727" s="72"/>
      <c r="K727" s="72"/>
      <c r="L727" s="72"/>
      <c r="M727" s="72"/>
      <c r="N727" s="26"/>
      <c r="O727" s="26"/>
      <c r="P727" s="25"/>
      <c r="Q727" s="25"/>
    </row>
    <row r="728" spans="1:17" ht="15" customHeight="1" x14ac:dyDescent="0.25">
      <c r="A728" s="71"/>
      <c r="B728" s="71"/>
      <c r="C728" s="68"/>
      <c r="D728" s="68"/>
      <c r="E728" s="68"/>
      <c r="F728" s="68"/>
      <c r="G728" s="68"/>
      <c r="H728" s="68"/>
      <c r="I728" s="68"/>
      <c r="J728" s="72"/>
      <c r="K728" s="72"/>
      <c r="L728" s="72"/>
      <c r="M728" s="72"/>
      <c r="N728" s="26"/>
      <c r="O728" s="26"/>
      <c r="P728" s="25"/>
      <c r="Q728" s="25"/>
    </row>
    <row r="729" spans="1:17" ht="15" customHeight="1" x14ac:dyDescent="0.25">
      <c r="A729" s="71"/>
      <c r="B729" s="71"/>
      <c r="C729" s="68"/>
      <c r="D729" s="68"/>
      <c r="E729" s="68"/>
      <c r="F729" s="68"/>
      <c r="G729" s="68"/>
      <c r="H729" s="68"/>
      <c r="I729" s="68"/>
      <c r="J729" s="72"/>
      <c r="K729" s="72"/>
      <c r="L729" s="72"/>
      <c r="M729" s="72"/>
      <c r="N729" s="26"/>
      <c r="O729" s="26"/>
      <c r="P729" s="25"/>
      <c r="Q729" s="25"/>
    </row>
    <row r="730" spans="1:17" ht="15" customHeight="1" x14ac:dyDescent="0.25">
      <c r="A730" s="71"/>
      <c r="B730" s="71"/>
      <c r="C730" s="68"/>
      <c r="D730" s="68"/>
      <c r="E730" s="68"/>
      <c r="F730" s="68"/>
      <c r="G730" s="68"/>
      <c r="H730" s="68"/>
      <c r="I730" s="68"/>
      <c r="J730" s="72"/>
      <c r="K730" s="72"/>
      <c r="L730" s="72"/>
      <c r="M730" s="72"/>
      <c r="N730" s="26"/>
      <c r="O730" s="26"/>
      <c r="P730" s="25"/>
      <c r="Q730" s="25"/>
    </row>
    <row r="731" spans="1:17" ht="15" customHeight="1" x14ac:dyDescent="0.25">
      <c r="A731" s="71"/>
      <c r="B731" s="71"/>
      <c r="C731" s="68"/>
      <c r="D731" s="68"/>
      <c r="E731" s="68"/>
      <c r="F731" s="68"/>
      <c r="G731" s="68"/>
      <c r="H731" s="68"/>
      <c r="I731" s="68"/>
      <c r="J731" s="72"/>
      <c r="K731" s="72"/>
      <c r="L731" s="72"/>
      <c r="M731" s="72"/>
      <c r="N731" s="26"/>
      <c r="O731" s="26"/>
      <c r="P731" s="25"/>
      <c r="Q731" s="25"/>
    </row>
    <row r="732" spans="1:17" ht="15" customHeight="1" x14ac:dyDescent="0.25">
      <c r="A732" s="71"/>
      <c r="B732" s="71"/>
      <c r="C732" s="68"/>
      <c r="D732" s="68"/>
      <c r="E732" s="68"/>
      <c r="F732" s="68"/>
      <c r="G732" s="68"/>
      <c r="H732" s="68"/>
      <c r="I732" s="68"/>
      <c r="J732" s="72"/>
      <c r="K732" s="72"/>
      <c r="L732" s="72"/>
      <c r="M732" s="72"/>
      <c r="N732" s="26"/>
      <c r="O732" s="26"/>
      <c r="P732" s="25"/>
      <c r="Q732" s="25"/>
    </row>
    <row r="733" spans="1:17" ht="15" customHeight="1" x14ac:dyDescent="0.25">
      <c r="A733" s="71"/>
      <c r="B733" s="71"/>
      <c r="C733" s="68"/>
      <c r="D733" s="68"/>
      <c r="E733" s="68"/>
      <c r="F733" s="68"/>
      <c r="G733" s="68"/>
      <c r="H733" s="68"/>
      <c r="I733" s="68"/>
      <c r="J733" s="72"/>
      <c r="K733" s="72"/>
      <c r="L733" s="72"/>
      <c r="M733" s="72"/>
      <c r="N733" s="26"/>
      <c r="O733" s="26"/>
      <c r="P733" s="25"/>
      <c r="Q733" s="25"/>
    </row>
    <row r="734" spans="1:17" ht="15" customHeight="1" x14ac:dyDescent="0.25">
      <c r="A734" s="71"/>
      <c r="B734" s="71"/>
      <c r="C734" s="68"/>
      <c r="D734" s="68"/>
      <c r="E734" s="68"/>
      <c r="F734" s="68"/>
      <c r="G734" s="68"/>
      <c r="H734" s="68"/>
      <c r="I734" s="68"/>
      <c r="J734" s="72"/>
      <c r="K734" s="72"/>
      <c r="L734" s="72"/>
      <c r="M734" s="72"/>
      <c r="N734" s="26"/>
      <c r="O734" s="26"/>
      <c r="P734" s="25"/>
      <c r="Q734" s="25"/>
    </row>
    <row r="735" spans="1:17" ht="15" customHeight="1" x14ac:dyDescent="0.25">
      <c r="A735" s="71"/>
      <c r="B735" s="71"/>
      <c r="C735" s="68"/>
      <c r="D735" s="68"/>
      <c r="E735" s="68"/>
      <c r="F735" s="68"/>
      <c r="G735" s="68"/>
      <c r="H735" s="68"/>
      <c r="I735" s="68"/>
      <c r="J735" s="72"/>
      <c r="K735" s="72"/>
      <c r="L735" s="72"/>
      <c r="M735" s="72"/>
      <c r="N735" s="26"/>
      <c r="O735" s="26"/>
      <c r="P735" s="25"/>
      <c r="Q735" s="25"/>
    </row>
    <row r="736" spans="1:17" ht="15" customHeight="1" x14ac:dyDescent="0.25">
      <c r="A736" s="71"/>
      <c r="B736" s="71"/>
      <c r="C736" s="68"/>
      <c r="D736" s="68"/>
      <c r="E736" s="68"/>
      <c r="F736" s="68"/>
      <c r="G736" s="68"/>
      <c r="H736" s="68"/>
      <c r="I736" s="68"/>
      <c r="J736" s="72"/>
      <c r="K736" s="72"/>
      <c r="L736" s="72"/>
      <c r="M736" s="72"/>
      <c r="N736" s="26"/>
      <c r="O736" s="26"/>
      <c r="P736" s="25"/>
      <c r="Q736" s="25"/>
    </row>
    <row r="737" spans="1:17" ht="15" customHeight="1" x14ac:dyDescent="0.25">
      <c r="A737" s="71"/>
      <c r="B737" s="71"/>
      <c r="C737" s="68"/>
      <c r="D737" s="68"/>
      <c r="E737" s="68"/>
      <c r="F737" s="68"/>
      <c r="G737" s="68"/>
      <c r="H737" s="68"/>
      <c r="I737" s="68"/>
      <c r="J737" s="72"/>
      <c r="K737" s="72"/>
      <c r="L737" s="72"/>
      <c r="M737" s="72"/>
      <c r="N737" s="26"/>
      <c r="O737" s="26"/>
      <c r="P737" s="25"/>
      <c r="Q737" s="25"/>
    </row>
    <row r="738" spans="1:17" ht="15" customHeight="1" x14ac:dyDescent="0.25">
      <c r="A738" s="71"/>
      <c r="B738" s="71"/>
      <c r="C738" s="68"/>
      <c r="D738" s="68"/>
      <c r="E738" s="68"/>
      <c r="F738" s="68"/>
      <c r="G738" s="68"/>
      <c r="H738" s="68"/>
      <c r="I738" s="68"/>
      <c r="J738" s="72"/>
      <c r="K738" s="72"/>
      <c r="L738" s="72"/>
      <c r="M738" s="72"/>
      <c r="N738" s="26"/>
      <c r="O738" s="26"/>
      <c r="P738" s="25"/>
      <c r="Q738" s="25"/>
    </row>
    <row r="739" spans="1:17" ht="15" customHeight="1" x14ac:dyDescent="0.25">
      <c r="A739" s="71"/>
      <c r="B739" s="71"/>
      <c r="C739" s="68"/>
      <c r="D739" s="68"/>
      <c r="E739" s="68"/>
      <c r="F739" s="68"/>
      <c r="G739" s="68"/>
      <c r="H739" s="68"/>
      <c r="I739" s="68"/>
      <c r="J739" s="72"/>
      <c r="K739" s="72"/>
      <c r="L739" s="72"/>
      <c r="M739" s="72"/>
      <c r="N739" s="26"/>
      <c r="O739" s="26"/>
      <c r="P739" s="25"/>
      <c r="Q739" s="25"/>
    </row>
    <row r="740" spans="1:17" ht="15" customHeight="1" x14ac:dyDescent="0.25">
      <c r="A740" s="71"/>
      <c r="B740" s="71"/>
      <c r="C740" s="68"/>
      <c r="D740" s="68"/>
      <c r="E740" s="68"/>
      <c r="F740" s="68"/>
      <c r="G740" s="68"/>
      <c r="H740" s="68"/>
      <c r="I740" s="68"/>
      <c r="J740" s="72"/>
      <c r="K740" s="72"/>
      <c r="L740" s="72"/>
      <c r="M740" s="72"/>
      <c r="N740" s="26"/>
      <c r="O740" s="26"/>
      <c r="P740" s="25"/>
      <c r="Q740" s="25"/>
    </row>
    <row r="741" spans="1:17" ht="15" customHeight="1" x14ac:dyDescent="0.25">
      <c r="A741" s="71"/>
      <c r="B741" s="71"/>
      <c r="C741" s="68"/>
      <c r="D741" s="68"/>
      <c r="E741" s="68"/>
      <c r="F741" s="68"/>
      <c r="G741" s="68"/>
      <c r="H741" s="68"/>
      <c r="I741" s="68"/>
      <c r="J741" s="72"/>
      <c r="K741" s="72"/>
      <c r="L741" s="72"/>
      <c r="M741" s="72"/>
      <c r="N741" s="26"/>
      <c r="O741" s="26"/>
      <c r="P741" s="25"/>
      <c r="Q741" s="25"/>
    </row>
    <row r="742" spans="1:17" ht="15" customHeight="1" x14ac:dyDescent="0.25">
      <c r="A742" s="71"/>
      <c r="B742" s="71"/>
      <c r="C742" s="68"/>
      <c r="D742" s="68"/>
      <c r="E742" s="68"/>
      <c r="F742" s="68"/>
      <c r="G742" s="68"/>
      <c r="H742" s="68"/>
      <c r="I742" s="68"/>
      <c r="J742" s="72"/>
      <c r="K742" s="72"/>
      <c r="L742" s="72"/>
      <c r="M742" s="72"/>
      <c r="N742" s="26"/>
      <c r="O742" s="26"/>
      <c r="P742" s="25"/>
      <c r="Q742" s="25"/>
    </row>
    <row r="743" spans="1:17" ht="15" customHeight="1" x14ac:dyDescent="0.25">
      <c r="A743" s="71"/>
      <c r="B743" s="71"/>
      <c r="C743" s="68"/>
      <c r="D743" s="68"/>
      <c r="E743" s="68"/>
      <c r="F743" s="68"/>
      <c r="G743" s="68"/>
      <c r="H743" s="68"/>
      <c r="I743" s="68"/>
      <c r="J743" s="72"/>
      <c r="K743" s="72"/>
      <c r="L743" s="72"/>
      <c r="M743" s="72"/>
      <c r="N743" s="26"/>
      <c r="O743" s="26"/>
      <c r="P743" s="25"/>
      <c r="Q743" s="25"/>
    </row>
    <row r="744" spans="1:17" ht="15" customHeight="1" x14ac:dyDescent="0.25">
      <c r="A744" s="71"/>
      <c r="B744" s="71"/>
      <c r="C744" s="68"/>
      <c r="D744" s="68"/>
      <c r="E744" s="68"/>
      <c r="F744" s="68"/>
      <c r="G744" s="68"/>
      <c r="H744" s="68"/>
      <c r="I744" s="68"/>
      <c r="J744" s="72"/>
      <c r="K744" s="72"/>
      <c r="L744" s="72"/>
      <c r="M744" s="72"/>
      <c r="N744" s="26"/>
      <c r="O744" s="26"/>
      <c r="P744" s="25"/>
      <c r="Q744" s="25"/>
    </row>
    <row r="745" spans="1:17" ht="15" customHeight="1" x14ac:dyDescent="0.25">
      <c r="A745" s="71"/>
      <c r="B745" s="71"/>
      <c r="C745" s="68"/>
      <c r="D745" s="68"/>
      <c r="E745" s="68"/>
      <c r="F745" s="68"/>
      <c r="G745" s="68"/>
      <c r="H745" s="68"/>
      <c r="I745" s="68"/>
      <c r="J745" s="72"/>
      <c r="K745" s="72"/>
      <c r="L745" s="72"/>
      <c r="M745" s="72"/>
      <c r="N745" s="26"/>
      <c r="O745" s="26"/>
      <c r="P745" s="25"/>
      <c r="Q745" s="25"/>
    </row>
    <row r="746" spans="1:17" ht="15" customHeight="1" x14ac:dyDescent="0.25">
      <c r="A746" s="71"/>
      <c r="B746" s="71"/>
      <c r="C746" s="68"/>
      <c r="D746" s="68"/>
      <c r="E746" s="68"/>
      <c r="F746" s="68"/>
      <c r="G746" s="68"/>
      <c r="H746" s="68"/>
      <c r="I746" s="68"/>
      <c r="J746" s="72"/>
      <c r="K746" s="72"/>
      <c r="L746" s="72"/>
      <c r="M746" s="72"/>
      <c r="N746" s="26"/>
      <c r="O746" s="26"/>
      <c r="P746" s="25"/>
      <c r="Q746" s="25"/>
    </row>
    <row r="747" spans="1:17" ht="15" customHeight="1" x14ac:dyDescent="0.25">
      <c r="A747" s="71"/>
      <c r="B747" s="71"/>
      <c r="C747" s="68"/>
      <c r="D747" s="68"/>
      <c r="E747" s="68"/>
      <c r="F747" s="68"/>
      <c r="G747" s="68"/>
      <c r="H747" s="68"/>
      <c r="I747" s="68"/>
      <c r="J747" s="72"/>
      <c r="K747" s="72"/>
      <c r="L747" s="72"/>
      <c r="M747" s="72"/>
      <c r="N747" s="26"/>
      <c r="O747" s="26"/>
      <c r="P747" s="25"/>
      <c r="Q747" s="25"/>
    </row>
    <row r="748" spans="1:17" ht="15" customHeight="1" x14ac:dyDescent="0.25">
      <c r="A748" s="71"/>
      <c r="B748" s="71"/>
      <c r="C748" s="68"/>
      <c r="D748" s="68"/>
      <c r="E748" s="68"/>
      <c r="F748" s="68"/>
      <c r="G748" s="68"/>
      <c r="H748" s="68"/>
      <c r="I748" s="68"/>
      <c r="J748" s="72"/>
      <c r="K748" s="72"/>
      <c r="L748" s="72"/>
      <c r="M748" s="72"/>
      <c r="N748" s="26"/>
      <c r="O748" s="26"/>
      <c r="P748" s="25"/>
      <c r="Q748" s="25"/>
    </row>
    <row r="749" spans="1:17" ht="15" customHeight="1" x14ac:dyDescent="0.25">
      <c r="A749" s="71"/>
      <c r="B749" s="71"/>
      <c r="C749" s="68"/>
      <c r="D749" s="68"/>
      <c r="E749" s="68"/>
      <c r="F749" s="68"/>
      <c r="G749" s="68"/>
      <c r="H749" s="68"/>
      <c r="I749" s="68"/>
      <c r="J749" s="72"/>
      <c r="K749" s="72"/>
      <c r="L749" s="72"/>
      <c r="M749" s="72"/>
      <c r="N749" s="26"/>
      <c r="O749" s="26"/>
      <c r="P749" s="25"/>
      <c r="Q749" s="25"/>
    </row>
    <row r="750" spans="1:17" ht="15" customHeight="1" x14ac:dyDescent="0.25">
      <c r="A750" s="71"/>
      <c r="B750" s="71"/>
      <c r="C750" s="68"/>
      <c r="D750" s="68"/>
      <c r="E750" s="68"/>
      <c r="F750" s="68"/>
      <c r="G750" s="68"/>
      <c r="H750" s="68"/>
      <c r="I750" s="68"/>
      <c r="J750" s="72"/>
      <c r="K750" s="72"/>
      <c r="L750" s="72"/>
      <c r="M750" s="72"/>
      <c r="N750" s="26"/>
      <c r="O750" s="26"/>
      <c r="P750" s="25"/>
      <c r="Q750" s="25"/>
    </row>
    <row r="751" spans="1:17" ht="15" customHeight="1" x14ac:dyDescent="0.25">
      <c r="A751" s="71"/>
      <c r="B751" s="71"/>
      <c r="C751" s="68"/>
      <c r="D751" s="68"/>
      <c r="E751" s="68"/>
      <c r="F751" s="68"/>
      <c r="G751" s="68"/>
      <c r="H751" s="68"/>
      <c r="I751" s="68"/>
      <c r="J751" s="72"/>
      <c r="K751" s="72"/>
      <c r="L751" s="72"/>
      <c r="M751" s="72"/>
      <c r="N751" s="26"/>
      <c r="O751" s="26"/>
      <c r="P751" s="25"/>
      <c r="Q751" s="25"/>
    </row>
    <row r="752" spans="1:17" ht="15" customHeight="1" x14ac:dyDescent="0.25">
      <c r="A752" s="71"/>
      <c r="B752" s="71"/>
      <c r="C752" s="68"/>
      <c r="D752" s="68"/>
      <c r="E752" s="68"/>
      <c r="F752" s="68"/>
      <c r="G752" s="68"/>
      <c r="H752" s="68"/>
      <c r="I752" s="68"/>
      <c r="J752" s="72"/>
      <c r="K752" s="72"/>
      <c r="L752" s="72"/>
      <c r="M752" s="72"/>
      <c r="N752" s="26"/>
      <c r="O752" s="26"/>
      <c r="P752" s="25"/>
      <c r="Q752" s="25"/>
    </row>
    <row r="753" spans="1:17" ht="15" customHeight="1" x14ac:dyDescent="0.25">
      <c r="A753" s="71"/>
      <c r="B753" s="71"/>
      <c r="C753" s="68"/>
      <c r="D753" s="68"/>
      <c r="E753" s="68"/>
      <c r="F753" s="68"/>
      <c r="G753" s="68"/>
      <c r="H753" s="68"/>
      <c r="I753" s="68"/>
      <c r="J753" s="72"/>
      <c r="K753" s="72"/>
      <c r="L753" s="72"/>
      <c r="M753" s="72"/>
      <c r="N753" s="26"/>
      <c r="O753" s="26"/>
      <c r="P753" s="25"/>
      <c r="Q753" s="25"/>
    </row>
    <row r="754" spans="1:17" ht="15" customHeight="1" x14ac:dyDescent="0.25">
      <c r="A754" s="71"/>
      <c r="B754" s="71"/>
      <c r="C754" s="68"/>
      <c r="D754" s="68"/>
      <c r="E754" s="68"/>
      <c r="F754" s="68"/>
      <c r="G754" s="68"/>
      <c r="H754" s="68"/>
      <c r="I754" s="68"/>
      <c r="J754" s="72"/>
      <c r="K754" s="72"/>
      <c r="L754" s="72"/>
      <c r="M754" s="72"/>
      <c r="N754" s="26"/>
      <c r="O754" s="26"/>
      <c r="P754" s="25"/>
      <c r="Q754" s="25"/>
    </row>
    <row r="755" spans="1:17" ht="15" customHeight="1" x14ac:dyDescent="0.25">
      <c r="A755" s="71"/>
      <c r="B755" s="71"/>
      <c r="C755" s="68"/>
      <c r="D755" s="68"/>
      <c r="E755" s="68"/>
      <c r="F755" s="68"/>
      <c r="G755" s="68"/>
      <c r="H755" s="68"/>
      <c r="I755" s="68"/>
      <c r="J755" s="72"/>
      <c r="K755" s="72"/>
      <c r="L755" s="72"/>
      <c r="M755" s="72"/>
      <c r="N755" s="26"/>
      <c r="O755" s="26"/>
      <c r="P755" s="25"/>
      <c r="Q755" s="25"/>
    </row>
    <row r="756" spans="1:17" ht="15" customHeight="1" x14ac:dyDescent="0.25">
      <c r="A756" s="71"/>
      <c r="B756" s="71"/>
      <c r="C756" s="68"/>
      <c r="D756" s="68"/>
      <c r="E756" s="68"/>
      <c r="F756" s="68"/>
      <c r="G756" s="68"/>
      <c r="H756" s="68"/>
      <c r="I756" s="68"/>
      <c r="J756" s="72"/>
      <c r="K756" s="72"/>
      <c r="L756" s="72"/>
      <c r="M756" s="72"/>
      <c r="N756" s="26"/>
      <c r="O756" s="26"/>
      <c r="P756" s="25"/>
      <c r="Q756" s="25"/>
    </row>
    <row r="757" spans="1:17" ht="15" customHeight="1" x14ac:dyDescent="0.25">
      <c r="A757" s="71"/>
      <c r="B757" s="71"/>
      <c r="C757" s="68"/>
      <c r="D757" s="68"/>
      <c r="E757" s="68"/>
      <c r="F757" s="68"/>
      <c r="G757" s="68"/>
      <c r="H757" s="68"/>
      <c r="I757" s="68"/>
      <c r="J757" s="72"/>
      <c r="K757" s="72"/>
      <c r="L757" s="72"/>
      <c r="M757" s="72"/>
      <c r="N757" s="26"/>
      <c r="O757" s="26"/>
      <c r="P757" s="25"/>
      <c r="Q757" s="25"/>
    </row>
    <row r="758" spans="1:17" ht="15" customHeight="1" x14ac:dyDescent="0.25">
      <c r="A758" s="71"/>
      <c r="B758" s="71"/>
      <c r="C758" s="68"/>
      <c r="D758" s="68"/>
      <c r="E758" s="68"/>
      <c r="F758" s="68"/>
      <c r="G758" s="68"/>
      <c r="H758" s="68"/>
      <c r="I758" s="68"/>
      <c r="J758" s="72"/>
      <c r="K758" s="72"/>
      <c r="L758" s="72"/>
      <c r="M758" s="72"/>
      <c r="N758" s="26"/>
      <c r="O758" s="26"/>
      <c r="P758" s="25"/>
      <c r="Q758" s="25"/>
    </row>
    <row r="759" spans="1:17" ht="15" customHeight="1" x14ac:dyDescent="0.25">
      <c r="A759" s="71"/>
      <c r="B759" s="71"/>
      <c r="C759" s="68"/>
      <c r="D759" s="68"/>
      <c r="E759" s="68"/>
      <c r="F759" s="68"/>
      <c r="G759" s="68"/>
      <c r="H759" s="68"/>
      <c r="I759" s="68"/>
      <c r="J759" s="72"/>
      <c r="K759" s="72"/>
      <c r="L759" s="72"/>
      <c r="M759" s="72"/>
      <c r="N759" s="26"/>
      <c r="O759" s="26"/>
      <c r="P759" s="25"/>
      <c r="Q759" s="25"/>
    </row>
    <row r="760" spans="1:17" ht="15" customHeight="1" x14ac:dyDescent="0.25">
      <c r="A760" s="71"/>
      <c r="B760" s="71"/>
      <c r="C760" s="68"/>
      <c r="D760" s="68"/>
      <c r="E760" s="68"/>
      <c r="F760" s="68"/>
      <c r="G760" s="68"/>
      <c r="H760" s="68"/>
      <c r="I760" s="68"/>
      <c r="J760" s="72"/>
      <c r="K760" s="72"/>
      <c r="L760" s="72"/>
      <c r="M760" s="72"/>
      <c r="N760" s="26"/>
      <c r="O760" s="26"/>
      <c r="P760" s="25"/>
      <c r="Q760" s="25"/>
    </row>
    <row r="761" spans="1:17" ht="15" customHeight="1" x14ac:dyDescent="0.25">
      <c r="A761" s="71"/>
      <c r="B761" s="71"/>
      <c r="C761" s="68"/>
      <c r="D761" s="68"/>
      <c r="E761" s="68"/>
      <c r="F761" s="68"/>
      <c r="G761" s="68"/>
      <c r="H761" s="68"/>
      <c r="I761" s="68"/>
      <c r="J761" s="72"/>
      <c r="K761" s="72"/>
      <c r="L761" s="72"/>
      <c r="M761" s="72"/>
      <c r="N761" s="26"/>
      <c r="O761" s="26"/>
      <c r="P761" s="25"/>
      <c r="Q761" s="25"/>
    </row>
    <row r="762" spans="1:17" ht="15" customHeight="1" x14ac:dyDescent="0.25">
      <c r="A762" s="71"/>
      <c r="B762" s="71"/>
      <c r="C762" s="68"/>
      <c r="D762" s="68"/>
      <c r="E762" s="68"/>
      <c r="F762" s="68"/>
      <c r="G762" s="68"/>
      <c r="H762" s="68"/>
      <c r="I762" s="68"/>
      <c r="J762" s="72"/>
      <c r="K762" s="72"/>
      <c r="L762" s="72"/>
      <c r="M762" s="72"/>
      <c r="N762" s="26"/>
      <c r="O762" s="26"/>
      <c r="P762" s="25"/>
      <c r="Q762" s="25"/>
    </row>
    <row r="763" spans="1:17" ht="15" customHeight="1" x14ac:dyDescent="0.25">
      <c r="A763" s="71"/>
      <c r="B763" s="71"/>
      <c r="C763" s="68"/>
      <c r="D763" s="68"/>
      <c r="E763" s="68"/>
      <c r="F763" s="68"/>
      <c r="G763" s="68"/>
      <c r="H763" s="68"/>
      <c r="I763" s="68"/>
      <c r="J763" s="72"/>
      <c r="K763" s="72"/>
      <c r="L763" s="72"/>
      <c r="M763" s="72"/>
      <c r="N763" s="26"/>
      <c r="O763" s="26"/>
      <c r="P763" s="25"/>
      <c r="Q763" s="25"/>
    </row>
    <row r="764" spans="1:17" ht="15" customHeight="1" x14ac:dyDescent="0.25">
      <c r="A764" s="71"/>
      <c r="B764" s="71"/>
      <c r="C764" s="68"/>
      <c r="D764" s="68"/>
      <c r="E764" s="68"/>
      <c r="F764" s="68"/>
      <c r="G764" s="68"/>
      <c r="H764" s="68"/>
      <c r="I764" s="68"/>
      <c r="J764" s="72"/>
      <c r="K764" s="72"/>
      <c r="L764" s="72"/>
      <c r="M764" s="72"/>
      <c r="N764" s="26"/>
      <c r="O764" s="26"/>
      <c r="P764" s="25"/>
      <c r="Q764" s="25"/>
    </row>
    <row r="765" spans="1:17" ht="15" customHeight="1" x14ac:dyDescent="0.25">
      <c r="A765" s="71"/>
      <c r="B765" s="71"/>
      <c r="C765" s="68"/>
      <c r="D765" s="68"/>
      <c r="E765" s="68"/>
      <c r="F765" s="68"/>
      <c r="G765" s="68"/>
      <c r="H765" s="68"/>
      <c r="I765" s="68"/>
      <c r="J765" s="72"/>
      <c r="K765" s="72"/>
      <c r="L765" s="72"/>
      <c r="M765" s="72"/>
      <c r="N765" s="26"/>
      <c r="O765" s="26"/>
      <c r="P765" s="25"/>
      <c r="Q765" s="25"/>
    </row>
    <row r="766" spans="1:17" ht="15" customHeight="1" x14ac:dyDescent="0.25">
      <c r="A766" s="71"/>
      <c r="B766" s="71"/>
      <c r="C766" s="68"/>
      <c r="D766" s="68"/>
      <c r="E766" s="68"/>
      <c r="F766" s="68"/>
      <c r="G766" s="68"/>
      <c r="H766" s="68"/>
      <c r="I766" s="68"/>
      <c r="J766" s="72"/>
      <c r="K766" s="72"/>
      <c r="L766" s="72"/>
      <c r="M766" s="72"/>
      <c r="N766" s="26"/>
      <c r="O766" s="26"/>
      <c r="P766" s="25"/>
      <c r="Q766" s="25"/>
    </row>
    <row r="767" spans="1:17" ht="15" customHeight="1" x14ac:dyDescent="0.25">
      <c r="A767" s="71"/>
      <c r="B767" s="71"/>
      <c r="C767" s="68"/>
      <c r="D767" s="68"/>
      <c r="E767" s="68"/>
      <c r="F767" s="68"/>
      <c r="G767" s="68"/>
      <c r="H767" s="68"/>
      <c r="I767" s="68"/>
      <c r="J767" s="72"/>
      <c r="K767" s="72"/>
      <c r="L767" s="72"/>
      <c r="M767" s="72"/>
      <c r="N767" s="26"/>
      <c r="O767" s="26"/>
      <c r="P767" s="25"/>
      <c r="Q767" s="25"/>
    </row>
    <row r="768" spans="1:17" ht="15" customHeight="1" x14ac:dyDescent="0.25">
      <c r="A768" s="71"/>
      <c r="B768" s="71"/>
      <c r="C768" s="68"/>
      <c r="D768" s="68"/>
      <c r="E768" s="68"/>
      <c r="F768" s="68"/>
      <c r="G768" s="68"/>
      <c r="H768" s="68"/>
      <c r="I768" s="68"/>
      <c r="J768" s="72"/>
      <c r="K768" s="72"/>
      <c r="L768" s="72"/>
      <c r="M768" s="72"/>
      <c r="N768" s="26"/>
      <c r="O768" s="26"/>
      <c r="P768" s="25"/>
      <c r="Q768" s="25"/>
    </row>
    <row r="769" spans="1:17" ht="15" customHeight="1" x14ac:dyDescent="0.25">
      <c r="A769" s="71"/>
      <c r="B769" s="71"/>
      <c r="C769" s="68"/>
      <c r="D769" s="68"/>
      <c r="E769" s="68"/>
      <c r="F769" s="68"/>
      <c r="G769" s="68"/>
      <c r="H769" s="68"/>
      <c r="I769" s="68"/>
      <c r="J769" s="72"/>
      <c r="K769" s="72"/>
      <c r="L769" s="72"/>
      <c r="M769" s="72"/>
      <c r="N769" s="26"/>
      <c r="O769" s="26"/>
      <c r="P769" s="25"/>
      <c r="Q769" s="25"/>
    </row>
    <row r="770" spans="1:17" ht="15" customHeight="1" x14ac:dyDescent="0.25">
      <c r="A770" s="71"/>
      <c r="B770" s="71"/>
      <c r="C770" s="68"/>
      <c r="D770" s="68"/>
      <c r="E770" s="68"/>
      <c r="F770" s="68"/>
      <c r="G770" s="68"/>
      <c r="H770" s="68"/>
      <c r="I770" s="68"/>
      <c r="J770" s="72"/>
      <c r="K770" s="72"/>
      <c r="L770" s="72"/>
      <c r="M770" s="72"/>
      <c r="N770" s="26"/>
      <c r="O770" s="26"/>
      <c r="P770" s="25"/>
      <c r="Q770" s="25"/>
    </row>
    <row r="771" spans="1:17" ht="15" customHeight="1" x14ac:dyDescent="0.25">
      <c r="A771" s="71"/>
      <c r="B771" s="71"/>
      <c r="C771" s="68"/>
      <c r="D771" s="68"/>
      <c r="E771" s="68"/>
      <c r="F771" s="68"/>
      <c r="G771" s="68"/>
      <c r="H771" s="68"/>
      <c r="I771" s="68"/>
      <c r="J771" s="72"/>
      <c r="K771" s="72"/>
      <c r="L771" s="72"/>
      <c r="M771" s="72"/>
      <c r="N771" s="26"/>
      <c r="O771" s="26"/>
      <c r="P771" s="25"/>
      <c r="Q771" s="25"/>
    </row>
    <row r="772" spans="1:17" ht="15" customHeight="1" x14ac:dyDescent="0.25">
      <c r="A772" s="71"/>
      <c r="B772" s="71"/>
      <c r="C772" s="68"/>
      <c r="D772" s="68"/>
      <c r="E772" s="68"/>
      <c r="F772" s="68"/>
      <c r="G772" s="68"/>
      <c r="H772" s="68"/>
      <c r="I772" s="68"/>
      <c r="J772" s="72"/>
      <c r="K772" s="72"/>
      <c r="L772" s="72"/>
      <c r="M772" s="72"/>
      <c r="N772" s="26"/>
      <c r="O772" s="26"/>
      <c r="P772" s="25"/>
      <c r="Q772" s="25"/>
    </row>
    <row r="773" spans="1:17" ht="15" customHeight="1" x14ac:dyDescent="0.25">
      <c r="A773" s="71"/>
      <c r="B773" s="71"/>
      <c r="C773" s="68"/>
      <c r="D773" s="68"/>
      <c r="E773" s="68"/>
      <c r="F773" s="68"/>
      <c r="G773" s="68"/>
      <c r="H773" s="68"/>
      <c r="I773" s="68"/>
      <c r="J773" s="72"/>
      <c r="K773" s="72"/>
      <c r="L773" s="72"/>
      <c r="M773" s="72"/>
      <c r="N773" s="26"/>
      <c r="O773" s="26"/>
      <c r="P773" s="25"/>
      <c r="Q773" s="25"/>
    </row>
    <row r="774" spans="1:17" ht="15" customHeight="1" x14ac:dyDescent="0.25">
      <c r="A774" s="71"/>
      <c r="B774" s="71"/>
      <c r="C774" s="68"/>
      <c r="D774" s="68"/>
      <c r="E774" s="68"/>
      <c r="F774" s="68"/>
      <c r="G774" s="68"/>
      <c r="H774" s="68"/>
      <c r="I774" s="68"/>
      <c r="J774" s="72"/>
      <c r="K774" s="72"/>
      <c r="L774" s="72"/>
      <c r="M774" s="72"/>
      <c r="N774" s="26"/>
      <c r="O774" s="26"/>
      <c r="P774" s="25"/>
      <c r="Q774" s="25"/>
    </row>
    <row r="775" spans="1:17" ht="15" customHeight="1" x14ac:dyDescent="0.25">
      <c r="A775" s="71"/>
      <c r="B775" s="71"/>
      <c r="C775" s="68"/>
      <c r="D775" s="68"/>
      <c r="E775" s="68"/>
      <c r="F775" s="68"/>
      <c r="G775" s="68"/>
      <c r="H775" s="68"/>
      <c r="I775" s="68"/>
      <c r="J775" s="72"/>
      <c r="K775" s="72"/>
      <c r="L775" s="72"/>
      <c r="M775" s="72"/>
      <c r="N775" s="26"/>
      <c r="O775" s="26"/>
      <c r="P775" s="25"/>
      <c r="Q775" s="25"/>
    </row>
    <row r="776" spans="1:17" ht="15" customHeight="1" x14ac:dyDescent="0.25">
      <c r="A776" s="71"/>
      <c r="B776" s="71"/>
      <c r="C776" s="68"/>
      <c r="D776" s="68"/>
      <c r="E776" s="68"/>
      <c r="F776" s="68"/>
      <c r="G776" s="68"/>
      <c r="H776" s="68"/>
      <c r="I776" s="68"/>
      <c r="J776" s="72"/>
      <c r="K776" s="72"/>
      <c r="L776" s="72"/>
      <c r="M776" s="72"/>
      <c r="N776" s="26"/>
      <c r="O776" s="26"/>
      <c r="P776" s="25"/>
      <c r="Q776" s="25"/>
    </row>
    <row r="777" spans="1:17" ht="15" customHeight="1" x14ac:dyDescent="0.25">
      <c r="A777" s="71"/>
      <c r="B777" s="71"/>
      <c r="C777" s="68"/>
      <c r="D777" s="68"/>
      <c r="E777" s="68"/>
      <c r="F777" s="68"/>
      <c r="G777" s="68"/>
      <c r="H777" s="68"/>
      <c r="I777" s="68"/>
      <c r="J777" s="72"/>
      <c r="K777" s="72"/>
      <c r="L777" s="72"/>
      <c r="M777" s="72"/>
      <c r="N777" s="26"/>
      <c r="O777" s="26"/>
      <c r="P777" s="25"/>
      <c r="Q777" s="25"/>
    </row>
    <row r="778" spans="1:17" ht="15" customHeight="1" x14ac:dyDescent="0.25">
      <c r="A778" s="71"/>
      <c r="B778" s="71"/>
      <c r="C778" s="68"/>
      <c r="D778" s="68"/>
      <c r="E778" s="68"/>
      <c r="F778" s="68"/>
      <c r="G778" s="68"/>
      <c r="H778" s="68"/>
      <c r="I778" s="68"/>
      <c r="J778" s="72"/>
      <c r="K778" s="72"/>
      <c r="L778" s="72"/>
      <c r="M778" s="72"/>
      <c r="N778" s="26"/>
      <c r="O778" s="26"/>
      <c r="P778" s="25"/>
      <c r="Q778" s="25"/>
    </row>
    <row r="779" spans="1:17" ht="15" customHeight="1" x14ac:dyDescent="0.25">
      <c r="A779" s="71"/>
      <c r="B779" s="71"/>
      <c r="C779" s="68"/>
      <c r="D779" s="68"/>
      <c r="E779" s="68"/>
      <c r="F779" s="68"/>
      <c r="G779" s="68"/>
      <c r="H779" s="68"/>
      <c r="I779" s="68"/>
      <c r="J779" s="72"/>
      <c r="K779" s="72"/>
      <c r="L779" s="72"/>
      <c r="M779" s="72"/>
      <c r="N779" s="26"/>
      <c r="O779" s="26"/>
      <c r="P779" s="25"/>
      <c r="Q779" s="25"/>
    </row>
    <row r="780" spans="1:17" ht="15" customHeight="1" x14ac:dyDescent="0.25">
      <c r="A780" s="71"/>
      <c r="B780" s="71"/>
      <c r="C780" s="68"/>
      <c r="D780" s="68"/>
      <c r="E780" s="68"/>
      <c r="F780" s="68"/>
      <c r="G780" s="68"/>
      <c r="H780" s="68"/>
      <c r="I780" s="68"/>
      <c r="J780" s="72"/>
      <c r="K780" s="72"/>
      <c r="L780" s="72"/>
      <c r="M780" s="72"/>
      <c r="N780" s="26"/>
      <c r="O780" s="26"/>
      <c r="P780" s="25"/>
      <c r="Q780" s="25"/>
    </row>
    <row r="781" spans="1:17" ht="15" customHeight="1" x14ac:dyDescent="0.25">
      <c r="A781" s="71"/>
      <c r="B781" s="71"/>
      <c r="C781" s="68"/>
      <c r="D781" s="68"/>
      <c r="E781" s="68"/>
      <c r="F781" s="68"/>
      <c r="G781" s="68"/>
      <c r="H781" s="68"/>
      <c r="I781" s="68"/>
      <c r="J781" s="72"/>
      <c r="K781" s="72"/>
      <c r="L781" s="72"/>
      <c r="M781" s="72"/>
      <c r="N781" s="26"/>
      <c r="O781" s="26"/>
      <c r="P781" s="25"/>
      <c r="Q781" s="25"/>
    </row>
    <row r="782" spans="1:17" ht="15" customHeight="1" x14ac:dyDescent="0.25">
      <c r="A782" s="71"/>
      <c r="B782" s="71"/>
      <c r="C782" s="68"/>
      <c r="D782" s="68"/>
      <c r="E782" s="68"/>
      <c r="F782" s="68"/>
      <c r="G782" s="68"/>
      <c r="H782" s="68"/>
      <c r="I782" s="68"/>
      <c r="J782" s="72"/>
      <c r="K782" s="72"/>
      <c r="L782" s="72"/>
      <c r="M782" s="72"/>
      <c r="N782" s="26"/>
      <c r="O782" s="26"/>
      <c r="P782" s="25"/>
      <c r="Q782" s="25"/>
    </row>
    <row r="783" spans="1:17" ht="15" customHeight="1" x14ac:dyDescent="0.25">
      <c r="A783" s="71"/>
      <c r="B783" s="71"/>
      <c r="C783" s="68"/>
      <c r="D783" s="68"/>
      <c r="E783" s="68"/>
      <c r="F783" s="68"/>
      <c r="G783" s="68"/>
      <c r="H783" s="68"/>
      <c r="I783" s="68"/>
      <c r="J783" s="72"/>
      <c r="K783" s="72"/>
      <c r="L783" s="72"/>
      <c r="M783" s="72"/>
      <c r="N783" s="26"/>
      <c r="O783" s="26"/>
      <c r="P783" s="25"/>
      <c r="Q783" s="25"/>
    </row>
    <row r="784" spans="1:17" ht="15" customHeight="1" x14ac:dyDescent="0.25">
      <c r="A784" s="71"/>
      <c r="B784" s="71"/>
      <c r="C784" s="68"/>
      <c r="D784" s="68"/>
      <c r="E784" s="68"/>
      <c r="F784" s="68"/>
      <c r="G784" s="68"/>
      <c r="H784" s="68"/>
      <c r="I784" s="68"/>
      <c r="J784" s="72"/>
      <c r="K784" s="72"/>
      <c r="L784" s="72"/>
      <c r="M784" s="72"/>
      <c r="N784" s="26"/>
      <c r="O784" s="26"/>
      <c r="P784" s="25"/>
      <c r="Q784" s="25"/>
    </row>
    <row r="785" spans="1:17" ht="15" customHeight="1" x14ac:dyDescent="0.25">
      <c r="A785" s="71"/>
      <c r="B785" s="71"/>
      <c r="C785" s="68"/>
      <c r="D785" s="68"/>
      <c r="E785" s="68"/>
      <c r="F785" s="68"/>
      <c r="G785" s="68"/>
      <c r="H785" s="68"/>
      <c r="I785" s="68"/>
      <c r="J785" s="72"/>
      <c r="K785" s="72"/>
      <c r="L785" s="72"/>
      <c r="M785" s="72"/>
      <c r="N785" s="26"/>
      <c r="O785" s="26"/>
      <c r="P785" s="25"/>
      <c r="Q785" s="25"/>
    </row>
    <row r="786" spans="1:17" ht="15" customHeight="1" x14ac:dyDescent="0.25">
      <c r="A786" s="71"/>
      <c r="B786" s="71"/>
      <c r="C786" s="68"/>
      <c r="D786" s="68"/>
      <c r="E786" s="68"/>
      <c r="F786" s="68"/>
      <c r="G786" s="68"/>
      <c r="H786" s="68"/>
      <c r="I786" s="68"/>
      <c r="J786" s="72"/>
      <c r="K786" s="72"/>
      <c r="L786" s="72"/>
      <c r="M786" s="72"/>
      <c r="N786" s="26"/>
      <c r="O786" s="26"/>
      <c r="P786" s="25"/>
      <c r="Q786" s="25"/>
    </row>
    <row r="787" spans="1:17" ht="15" customHeight="1" x14ac:dyDescent="0.25">
      <c r="A787" s="71"/>
      <c r="B787" s="71"/>
      <c r="C787" s="68"/>
      <c r="D787" s="68"/>
      <c r="E787" s="68"/>
      <c r="F787" s="68"/>
      <c r="G787" s="68"/>
      <c r="H787" s="68"/>
      <c r="I787" s="68"/>
      <c r="J787" s="72"/>
      <c r="K787" s="72"/>
      <c r="L787" s="72"/>
      <c r="M787" s="72"/>
      <c r="N787" s="26"/>
      <c r="O787" s="26"/>
      <c r="P787" s="25"/>
      <c r="Q787" s="25"/>
    </row>
    <row r="788" spans="1:17" ht="15" customHeight="1" x14ac:dyDescent="0.25">
      <c r="A788" s="71"/>
      <c r="B788" s="71"/>
      <c r="C788" s="68"/>
      <c r="D788" s="68"/>
      <c r="E788" s="68"/>
      <c r="F788" s="68"/>
      <c r="G788" s="68"/>
      <c r="H788" s="68"/>
      <c r="I788" s="68"/>
      <c r="J788" s="72"/>
      <c r="K788" s="72"/>
      <c r="L788" s="72"/>
      <c r="M788" s="72"/>
      <c r="N788" s="26"/>
      <c r="O788" s="26"/>
      <c r="P788" s="25"/>
      <c r="Q788" s="25"/>
    </row>
    <row r="789" spans="1:17" ht="15" customHeight="1" x14ac:dyDescent="0.25">
      <c r="A789" s="71"/>
      <c r="B789" s="71"/>
      <c r="C789" s="68"/>
      <c r="D789" s="68"/>
      <c r="E789" s="68"/>
      <c r="F789" s="68"/>
      <c r="G789" s="68"/>
      <c r="H789" s="68"/>
      <c r="I789" s="68"/>
      <c r="J789" s="72"/>
      <c r="K789" s="72"/>
      <c r="L789" s="72"/>
      <c r="M789" s="72"/>
      <c r="N789" s="26"/>
      <c r="O789" s="26"/>
      <c r="P789" s="25"/>
      <c r="Q789" s="25"/>
    </row>
    <row r="790" spans="1:17" ht="15" customHeight="1" x14ac:dyDescent="0.25">
      <c r="A790" s="71"/>
      <c r="B790" s="71"/>
      <c r="C790" s="68"/>
      <c r="D790" s="68"/>
      <c r="E790" s="68"/>
      <c r="F790" s="68"/>
      <c r="G790" s="68"/>
      <c r="H790" s="68"/>
      <c r="I790" s="68"/>
      <c r="J790" s="72"/>
      <c r="K790" s="72"/>
      <c r="L790" s="72"/>
      <c r="M790" s="72"/>
      <c r="N790" s="26"/>
      <c r="O790" s="26"/>
      <c r="P790" s="25"/>
      <c r="Q790" s="25"/>
    </row>
    <row r="791" spans="1:17" ht="15" customHeight="1" x14ac:dyDescent="0.25">
      <c r="A791" s="71"/>
      <c r="B791" s="71"/>
      <c r="C791" s="68"/>
      <c r="D791" s="68"/>
      <c r="E791" s="68"/>
      <c r="F791" s="68"/>
      <c r="G791" s="68"/>
      <c r="H791" s="68"/>
      <c r="I791" s="68"/>
      <c r="J791" s="72"/>
      <c r="K791" s="72"/>
      <c r="L791" s="72"/>
      <c r="M791" s="72"/>
      <c r="N791" s="26"/>
      <c r="O791" s="26"/>
      <c r="P791" s="25"/>
      <c r="Q791" s="25"/>
    </row>
    <row r="792" spans="1:17" ht="15" customHeight="1" x14ac:dyDescent="0.25">
      <c r="A792" s="71"/>
      <c r="B792" s="71"/>
      <c r="C792" s="68"/>
      <c r="D792" s="68"/>
      <c r="E792" s="68"/>
      <c r="F792" s="68"/>
      <c r="G792" s="68"/>
      <c r="H792" s="68"/>
      <c r="I792" s="68"/>
      <c r="J792" s="72"/>
      <c r="K792" s="72"/>
      <c r="L792" s="72"/>
      <c r="M792" s="72"/>
      <c r="N792" s="26"/>
      <c r="O792" s="26"/>
      <c r="P792" s="25"/>
      <c r="Q792" s="25"/>
    </row>
    <row r="793" spans="1:17" ht="15" customHeight="1" x14ac:dyDescent="0.25">
      <c r="A793" s="71"/>
      <c r="B793" s="71"/>
      <c r="C793" s="68"/>
      <c r="D793" s="68"/>
      <c r="E793" s="68"/>
      <c r="F793" s="68"/>
      <c r="G793" s="68"/>
      <c r="H793" s="68"/>
      <c r="I793" s="68"/>
      <c r="J793" s="72"/>
      <c r="K793" s="72"/>
      <c r="L793" s="72"/>
      <c r="M793" s="72"/>
      <c r="N793" s="26"/>
      <c r="O793" s="26"/>
      <c r="P793" s="25"/>
      <c r="Q793" s="25"/>
    </row>
    <row r="794" spans="1:17" ht="15" customHeight="1" x14ac:dyDescent="0.25">
      <c r="A794" s="71"/>
      <c r="B794" s="71"/>
      <c r="C794" s="68"/>
      <c r="D794" s="68"/>
      <c r="E794" s="68"/>
      <c r="F794" s="68"/>
      <c r="G794" s="68"/>
      <c r="H794" s="68"/>
      <c r="I794" s="68"/>
      <c r="J794" s="72"/>
      <c r="K794" s="72"/>
      <c r="L794" s="72"/>
      <c r="M794" s="72"/>
      <c r="N794" s="26"/>
      <c r="O794" s="26"/>
      <c r="P794" s="25"/>
      <c r="Q794" s="25"/>
    </row>
    <row r="795" spans="1:17" ht="15" customHeight="1" x14ac:dyDescent="0.25">
      <c r="A795" s="71"/>
      <c r="B795" s="71"/>
      <c r="C795" s="68"/>
      <c r="D795" s="68"/>
      <c r="E795" s="68"/>
      <c r="F795" s="68"/>
      <c r="G795" s="68"/>
      <c r="H795" s="68"/>
      <c r="I795" s="68"/>
      <c r="J795" s="72"/>
      <c r="K795" s="72"/>
      <c r="L795" s="72"/>
      <c r="M795" s="72"/>
      <c r="N795" s="26"/>
      <c r="O795" s="26"/>
      <c r="P795" s="25"/>
      <c r="Q795" s="25"/>
    </row>
    <row r="796" spans="1:17" ht="15" customHeight="1" x14ac:dyDescent="0.25">
      <c r="A796" s="71"/>
      <c r="B796" s="71"/>
      <c r="C796" s="68"/>
      <c r="D796" s="68"/>
      <c r="E796" s="68"/>
      <c r="F796" s="68"/>
      <c r="G796" s="68"/>
      <c r="H796" s="68"/>
      <c r="I796" s="68"/>
      <c r="J796" s="72"/>
      <c r="K796" s="72"/>
      <c r="L796" s="72"/>
      <c r="M796" s="72"/>
      <c r="N796" s="26"/>
      <c r="O796" s="26"/>
      <c r="P796" s="25"/>
      <c r="Q796" s="25"/>
    </row>
    <row r="797" spans="1:17" ht="15" customHeight="1" x14ac:dyDescent="0.25">
      <c r="A797" s="71"/>
      <c r="B797" s="71"/>
      <c r="C797" s="68"/>
      <c r="D797" s="68"/>
      <c r="E797" s="68"/>
      <c r="F797" s="68"/>
      <c r="G797" s="68"/>
      <c r="H797" s="68"/>
      <c r="I797" s="68"/>
      <c r="J797" s="72"/>
      <c r="K797" s="72"/>
      <c r="L797" s="72"/>
      <c r="M797" s="72"/>
      <c r="N797" s="26"/>
      <c r="O797" s="26"/>
      <c r="P797" s="25"/>
      <c r="Q797" s="25"/>
    </row>
    <row r="798" spans="1:17" ht="15" customHeight="1" x14ac:dyDescent="0.25">
      <c r="A798" s="71"/>
      <c r="B798" s="71"/>
      <c r="C798" s="68"/>
      <c r="D798" s="68"/>
      <c r="E798" s="68"/>
      <c r="F798" s="68"/>
      <c r="G798" s="68"/>
      <c r="H798" s="68"/>
      <c r="I798" s="68"/>
      <c r="J798" s="72"/>
      <c r="K798" s="72"/>
      <c r="L798" s="72"/>
      <c r="M798" s="72"/>
      <c r="N798" s="26"/>
      <c r="O798" s="26"/>
      <c r="P798" s="25"/>
      <c r="Q798" s="25"/>
    </row>
    <row r="799" spans="1:17" ht="15" customHeight="1" x14ac:dyDescent="0.25">
      <c r="A799" s="71"/>
      <c r="B799" s="71"/>
      <c r="C799" s="68"/>
      <c r="D799" s="68"/>
      <c r="E799" s="68"/>
      <c r="F799" s="68"/>
      <c r="G799" s="68"/>
      <c r="H799" s="68"/>
      <c r="I799" s="68"/>
      <c r="J799" s="72"/>
      <c r="K799" s="72"/>
      <c r="L799" s="72"/>
      <c r="M799" s="72"/>
      <c r="N799" s="26"/>
      <c r="O799" s="26"/>
      <c r="P799" s="25"/>
      <c r="Q799" s="25"/>
    </row>
    <row r="800" spans="1:17" ht="15" customHeight="1" x14ac:dyDescent="0.25">
      <c r="A800" s="71"/>
      <c r="B800" s="71"/>
      <c r="C800" s="68"/>
      <c r="D800" s="68"/>
      <c r="E800" s="68"/>
      <c r="F800" s="68"/>
      <c r="G800" s="68"/>
      <c r="H800" s="68"/>
      <c r="I800" s="68"/>
      <c r="J800" s="72"/>
      <c r="K800" s="72"/>
      <c r="L800" s="72"/>
      <c r="M800" s="72"/>
      <c r="N800" s="26"/>
      <c r="O800" s="26"/>
      <c r="P800" s="25"/>
      <c r="Q800" s="25"/>
    </row>
    <row r="801" spans="1:17" ht="15" customHeight="1" x14ac:dyDescent="0.25">
      <c r="A801" s="71"/>
      <c r="B801" s="71"/>
      <c r="C801" s="68"/>
      <c r="D801" s="68"/>
      <c r="E801" s="68"/>
      <c r="F801" s="68"/>
      <c r="G801" s="68"/>
      <c r="H801" s="68"/>
      <c r="I801" s="68"/>
      <c r="J801" s="72"/>
      <c r="K801" s="72"/>
      <c r="L801" s="72"/>
      <c r="M801" s="72"/>
      <c r="N801" s="26"/>
      <c r="O801" s="26"/>
      <c r="P801" s="25"/>
      <c r="Q801" s="25"/>
    </row>
    <row r="802" spans="1:17" ht="15" customHeight="1" x14ac:dyDescent="0.25">
      <c r="A802" s="71"/>
      <c r="B802" s="71"/>
      <c r="C802" s="68"/>
      <c r="D802" s="68"/>
      <c r="E802" s="68"/>
      <c r="F802" s="68"/>
      <c r="G802" s="68"/>
      <c r="H802" s="68"/>
      <c r="I802" s="68"/>
      <c r="J802" s="72"/>
      <c r="K802" s="72"/>
      <c r="L802" s="72"/>
      <c r="M802" s="72"/>
      <c r="N802" s="26"/>
      <c r="O802" s="26"/>
      <c r="P802" s="25"/>
      <c r="Q802" s="25"/>
    </row>
    <row r="803" spans="1:17" ht="15" customHeight="1" x14ac:dyDescent="0.25">
      <c r="A803" s="71"/>
      <c r="B803" s="71"/>
      <c r="C803" s="68"/>
      <c r="D803" s="68"/>
      <c r="E803" s="68"/>
      <c r="F803" s="68"/>
      <c r="G803" s="68"/>
      <c r="H803" s="68"/>
      <c r="I803" s="68"/>
      <c r="J803" s="72"/>
      <c r="K803" s="72"/>
      <c r="L803" s="72"/>
      <c r="M803" s="72"/>
      <c r="N803" s="26"/>
      <c r="O803" s="26"/>
      <c r="P803" s="25"/>
      <c r="Q803" s="25"/>
    </row>
    <row r="804" spans="1:17" ht="15" customHeight="1" x14ac:dyDescent="0.25">
      <c r="A804" s="71"/>
      <c r="B804" s="71"/>
      <c r="C804" s="68"/>
      <c r="D804" s="68"/>
      <c r="E804" s="68"/>
      <c r="F804" s="68"/>
      <c r="G804" s="68"/>
      <c r="H804" s="68"/>
      <c r="I804" s="68"/>
      <c r="J804" s="72"/>
      <c r="K804" s="72"/>
      <c r="L804" s="72"/>
      <c r="M804" s="72"/>
      <c r="N804" s="26"/>
      <c r="O804" s="26"/>
      <c r="P804" s="25"/>
      <c r="Q804" s="25"/>
    </row>
    <row r="805" spans="1:17" ht="15" customHeight="1" x14ac:dyDescent="0.25">
      <c r="A805" s="71"/>
      <c r="B805" s="71"/>
      <c r="C805" s="68"/>
      <c r="D805" s="68"/>
      <c r="E805" s="68"/>
      <c r="F805" s="68"/>
      <c r="G805" s="68"/>
      <c r="H805" s="68"/>
      <c r="I805" s="68"/>
      <c r="J805" s="72"/>
      <c r="K805" s="72"/>
      <c r="L805" s="72"/>
      <c r="M805" s="72"/>
      <c r="N805" s="26"/>
      <c r="O805" s="26"/>
      <c r="P805" s="25"/>
      <c r="Q805" s="25"/>
    </row>
    <row r="806" spans="1:17" ht="15" customHeight="1" x14ac:dyDescent="0.25">
      <c r="A806" s="71"/>
      <c r="B806" s="71"/>
      <c r="C806" s="68"/>
      <c r="D806" s="68"/>
      <c r="E806" s="68"/>
      <c r="F806" s="68"/>
      <c r="G806" s="68"/>
      <c r="H806" s="68"/>
      <c r="I806" s="68"/>
      <c r="J806" s="72"/>
      <c r="K806" s="72"/>
      <c r="L806" s="72"/>
      <c r="M806" s="72"/>
      <c r="N806" s="26"/>
      <c r="O806" s="26"/>
      <c r="P806" s="25"/>
      <c r="Q806" s="25"/>
    </row>
    <row r="807" spans="1:17" ht="15" customHeight="1" x14ac:dyDescent="0.25">
      <c r="A807" s="71"/>
      <c r="B807" s="71"/>
      <c r="C807" s="68"/>
      <c r="D807" s="68"/>
      <c r="E807" s="68"/>
      <c r="F807" s="68"/>
      <c r="G807" s="68"/>
      <c r="H807" s="68"/>
      <c r="I807" s="68"/>
      <c r="J807" s="72"/>
      <c r="K807" s="72"/>
      <c r="L807" s="72"/>
      <c r="M807" s="72"/>
      <c r="N807" s="26"/>
      <c r="O807" s="26"/>
      <c r="P807" s="25"/>
      <c r="Q807" s="25"/>
    </row>
    <row r="808" spans="1:17" ht="15" customHeight="1" x14ac:dyDescent="0.25">
      <c r="A808" s="71"/>
      <c r="B808" s="71"/>
      <c r="C808" s="68"/>
      <c r="D808" s="68"/>
      <c r="E808" s="68"/>
      <c r="F808" s="68"/>
      <c r="G808" s="68"/>
      <c r="H808" s="68"/>
      <c r="I808" s="68"/>
      <c r="J808" s="72"/>
      <c r="K808" s="72"/>
      <c r="L808" s="72"/>
      <c r="M808" s="72"/>
      <c r="N808" s="26"/>
      <c r="O808" s="26"/>
      <c r="P808" s="25"/>
      <c r="Q808" s="25"/>
    </row>
    <row r="809" spans="1:17" ht="15" customHeight="1" x14ac:dyDescent="0.25">
      <c r="A809" s="71"/>
      <c r="B809" s="71"/>
      <c r="C809" s="68"/>
      <c r="D809" s="68"/>
      <c r="E809" s="68"/>
      <c r="F809" s="68"/>
      <c r="G809" s="68"/>
      <c r="H809" s="68"/>
      <c r="I809" s="68"/>
      <c r="J809" s="72"/>
      <c r="K809" s="72"/>
      <c r="L809" s="72"/>
      <c r="M809" s="72"/>
      <c r="N809" s="26"/>
      <c r="O809" s="26"/>
      <c r="P809" s="25"/>
      <c r="Q809" s="25"/>
    </row>
    <row r="810" spans="1:17" ht="15" customHeight="1" x14ac:dyDescent="0.25">
      <c r="A810" s="71"/>
      <c r="B810" s="71"/>
      <c r="C810" s="68"/>
      <c r="D810" s="68"/>
      <c r="E810" s="68"/>
      <c r="F810" s="68"/>
      <c r="G810" s="68"/>
      <c r="H810" s="68"/>
      <c r="I810" s="68"/>
      <c r="J810" s="72"/>
      <c r="K810" s="72"/>
      <c r="L810" s="72"/>
      <c r="M810" s="72"/>
      <c r="N810" s="26"/>
      <c r="O810" s="26"/>
      <c r="P810" s="25"/>
      <c r="Q810" s="25"/>
    </row>
    <row r="811" spans="1:17" ht="15" customHeight="1" x14ac:dyDescent="0.25">
      <c r="A811" s="71"/>
      <c r="B811" s="71"/>
      <c r="C811" s="68"/>
      <c r="D811" s="68"/>
      <c r="E811" s="68"/>
      <c r="F811" s="68"/>
      <c r="G811" s="68"/>
      <c r="H811" s="68"/>
      <c r="I811" s="68"/>
      <c r="J811" s="72"/>
      <c r="K811" s="72"/>
      <c r="L811" s="72"/>
      <c r="M811" s="72"/>
      <c r="N811" s="26"/>
      <c r="O811" s="26"/>
      <c r="P811" s="25"/>
      <c r="Q811" s="25"/>
    </row>
    <row r="812" spans="1:17" ht="15" customHeight="1" x14ac:dyDescent="0.25">
      <c r="A812" s="71"/>
      <c r="B812" s="71"/>
      <c r="C812" s="68"/>
      <c r="D812" s="68"/>
      <c r="E812" s="68"/>
      <c r="F812" s="68"/>
      <c r="G812" s="68"/>
      <c r="H812" s="68"/>
      <c r="I812" s="68"/>
      <c r="J812" s="72"/>
      <c r="K812" s="72"/>
      <c r="L812" s="72"/>
      <c r="M812" s="72"/>
      <c r="N812" s="26"/>
      <c r="O812" s="26"/>
      <c r="P812" s="25"/>
      <c r="Q812" s="25"/>
    </row>
    <row r="813" spans="1:17" ht="15" customHeight="1" x14ac:dyDescent="0.25">
      <c r="A813" s="71"/>
      <c r="B813" s="71"/>
      <c r="C813" s="68"/>
      <c r="D813" s="68"/>
      <c r="E813" s="68"/>
      <c r="F813" s="68"/>
      <c r="G813" s="68"/>
      <c r="H813" s="68"/>
      <c r="I813" s="68"/>
      <c r="J813" s="72"/>
      <c r="K813" s="72"/>
      <c r="L813" s="72"/>
      <c r="M813" s="72"/>
      <c r="N813" s="26"/>
      <c r="O813" s="26"/>
      <c r="P813" s="25"/>
      <c r="Q813" s="25"/>
    </row>
    <row r="814" spans="1:17" ht="15" customHeight="1" x14ac:dyDescent="0.25">
      <c r="A814" s="71"/>
      <c r="B814" s="71"/>
      <c r="C814" s="68"/>
      <c r="D814" s="68"/>
      <c r="E814" s="68"/>
      <c r="F814" s="68"/>
      <c r="G814" s="68"/>
      <c r="H814" s="68"/>
      <c r="I814" s="68"/>
      <c r="J814" s="72"/>
      <c r="K814" s="72"/>
      <c r="L814" s="72"/>
      <c r="M814" s="72"/>
      <c r="N814" s="26"/>
      <c r="O814" s="26"/>
      <c r="P814" s="25"/>
      <c r="Q814" s="25"/>
    </row>
    <row r="815" spans="1:17" ht="15" customHeight="1" x14ac:dyDescent="0.25">
      <c r="A815" s="71"/>
      <c r="B815" s="71"/>
      <c r="C815" s="68"/>
      <c r="D815" s="68"/>
      <c r="E815" s="68"/>
      <c r="F815" s="68"/>
      <c r="G815" s="68"/>
      <c r="H815" s="68"/>
      <c r="I815" s="68"/>
      <c r="J815" s="72"/>
      <c r="K815" s="72"/>
      <c r="L815" s="72"/>
      <c r="M815" s="72"/>
      <c r="N815" s="26"/>
      <c r="O815" s="26"/>
      <c r="P815" s="25"/>
      <c r="Q815" s="25"/>
    </row>
    <row r="816" spans="1:17" ht="15" customHeight="1" x14ac:dyDescent="0.25">
      <c r="A816" s="71"/>
      <c r="B816" s="71"/>
      <c r="C816" s="68"/>
      <c r="D816" s="68"/>
      <c r="E816" s="68"/>
      <c r="F816" s="68"/>
      <c r="G816" s="68"/>
      <c r="H816" s="68"/>
      <c r="I816" s="68"/>
      <c r="J816" s="72"/>
      <c r="K816" s="72"/>
      <c r="L816" s="72"/>
      <c r="M816" s="72"/>
      <c r="N816" s="26"/>
      <c r="O816" s="26"/>
      <c r="P816" s="25"/>
      <c r="Q816" s="25"/>
    </row>
    <row r="817" spans="1:17" ht="15" customHeight="1" x14ac:dyDescent="0.25">
      <c r="A817" s="71"/>
      <c r="B817" s="71"/>
      <c r="C817" s="68"/>
      <c r="D817" s="68"/>
      <c r="E817" s="68"/>
      <c r="F817" s="68"/>
      <c r="G817" s="68"/>
      <c r="H817" s="68"/>
      <c r="I817" s="68"/>
      <c r="J817" s="72"/>
      <c r="K817" s="72"/>
      <c r="L817" s="72"/>
      <c r="M817" s="72"/>
      <c r="N817" s="26"/>
      <c r="O817" s="26"/>
      <c r="P817" s="25"/>
      <c r="Q817" s="25"/>
    </row>
    <row r="818" spans="1:17" ht="15" customHeight="1" x14ac:dyDescent="0.25">
      <c r="A818" s="71"/>
      <c r="B818" s="71"/>
      <c r="C818" s="68"/>
      <c r="D818" s="68"/>
      <c r="E818" s="68"/>
      <c r="F818" s="68"/>
      <c r="G818" s="68"/>
      <c r="H818" s="68"/>
      <c r="I818" s="68"/>
      <c r="J818" s="72"/>
      <c r="K818" s="72"/>
      <c r="L818" s="72"/>
      <c r="M818" s="72"/>
      <c r="N818" s="26"/>
      <c r="O818" s="26"/>
      <c r="P818" s="25"/>
      <c r="Q818" s="25"/>
    </row>
    <row r="819" spans="1:17" ht="15" customHeight="1" x14ac:dyDescent="0.25">
      <c r="A819" s="71"/>
      <c r="B819" s="71"/>
      <c r="C819" s="68"/>
      <c r="D819" s="68"/>
      <c r="E819" s="68"/>
      <c r="F819" s="68"/>
      <c r="G819" s="68"/>
      <c r="H819" s="68"/>
      <c r="I819" s="68"/>
      <c r="J819" s="72"/>
      <c r="K819" s="72"/>
      <c r="L819" s="72"/>
      <c r="M819" s="72"/>
      <c r="N819" s="26"/>
      <c r="O819" s="26"/>
      <c r="P819" s="25"/>
      <c r="Q819" s="25"/>
    </row>
    <row r="820" spans="1:17" ht="15" customHeight="1" x14ac:dyDescent="0.25">
      <c r="A820" s="71"/>
      <c r="B820" s="71"/>
      <c r="C820" s="68"/>
      <c r="D820" s="68"/>
      <c r="E820" s="68"/>
      <c r="F820" s="68"/>
      <c r="G820" s="68"/>
      <c r="H820" s="68"/>
      <c r="I820" s="68"/>
      <c r="J820" s="72"/>
      <c r="K820" s="72"/>
      <c r="L820" s="72"/>
      <c r="M820" s="72"/>
      <c r="N820" s="26"/>
      <c r="O820" s="26"/>
      <c r="P820" s="25"/>
      <c r="Q820" s="25"/>
    </row>
    <row r="821" spans="1:17" ht="15" customHeight="1" x14ac:dyDescent="0.25">
      <c r="A821" s="71"/>
      <c r="B821" s="71"/>
      <c r="C821" s="68"/>
      <c r="D821" s="68"/>
      <c r="E821" s="68"/>
      <c r="F821" s="68"/>
      <c r="G821" s="68"/>
      <c r="H821" s="68"/>
      <c r="I821" s="68"/>
      <c r="J821" s="72"/>
      <c r="K821" s="72"/>
      <c r="L821" s="72"/>
      <c r="M821" s="72"/>
      <c r="N821" s="26"/>
      <c r="O821" s="26"/>
      <c r="P821" s="25"/>
      <c r="Q821" s="25"/>
    </row>
    <row r="822" spans="1:17" ht="15" customHeight="1" x14ac:dyDescent="0.25">
      <c r="A822" s="71"/>
      <c r="B822" s="71"/>
      <c r="C822" s="68"/>
      <c r="D822" s="68"/>
      <c r="E822" s="68"/>
      <c r="F822" s="68"/>
      <c r="G822" s="68"/>
      <c r="H822" s="68"/>
      <c r="I822" s="68"/>
      <c r="J822" s="72"/>
      <c r="K822" s="72"/>
      <c r="L822" s="72"/>
      <c r="M822" s="72"/>
      <c r="N822" s="26"/>
      <c r="O822" s="26"/>
      <c r="P822" s="25"/>
      <c r="Q822" s="25"/>
    </row>
    <row r="823" spans="1:17" ht="15" customHeight="1" x14ac:dyDescent="0.25">
      <c r="A823" s="71"/>
      <c r="B823" s="71"/>
      <c r="C823" s="68"/>
      <c r="D823" s="68"/>
      <c r="E823" s="68"/>
      <c r="F823" s="68"/>
      <c r="G823" s="68"/>
      <c r="H823" s="68"/>
      <c r="I823" s="68"/>
      <c r="J823" s="72"/>
      <c r="K823" s="72"/>
      <c r="L823" s="72"/>
      <c r="M823" s="72"/>
      <c r="N823" s="26"/>
      <c r="O823" s="26"/>
      <c r="P823" s="25"/>
      <c r="Q823" s="25"/>
    </row>
    <row r="824" spans="1:17" ht="15" customHeight="1" x14ac:dyDescent="0.25">
      <c r="A824" s="71"/>
      <c r="B824" s="71"/>
      <c r="C824" s="68"/>
      <c r="D824" s="68"/>
      <c r="E824" s="68"/>
      <c r="F824" s="68"/>
      <c r="G824" s="68"/>
      <c r="H824" s="68"/>
      <c r="I824" s="68"/>
      <c r="J824" s="72"/>
      <c r="K824" s="72"/>
      <c r="L824" s="72"/>
      <c r="M824" s="72"/>
      <c r="N824" s="26"/>
      <c r="O824" s="26"/>
      <c r="P824" s="25"/>
      <c r="Q824" s="25"/>
    </row>
    <row r="825" spans="1:17" ht="15" customHeight="1" x14ac:dyDescent="0.25">
      <c r="A825" s="71"/>
      <c r="B825" s="71"/>
      <c r="C825" s="68"/>
      <c r="D825" s="68"/>
      <c r="E825" s="68"/>
      <c r="F825" s="68"/>
      <c r="G825" s="68"/>
      <c r="H825" s="68"/>
      <c r="I825" s="68"/>
      <c r="J825" s="72"/>
      <c r="K825" s="72"/>
      <c r="L825" s="72"/>
      <c r="M825" s="72"/>
      <c r="N825" s="26"/>
      <c r="O825" s="26"/>
      <c r="P825" s="25"/>
      <c r="Q825" s="25"/>
    </row>
    <row r="826" spans="1:17" ht="15" customHeight="1" x14ac:dyDescent="0.25">
      <c r="A826" s="71"/>
      <c r="B826" s="71"/>
      <c r="C826" s="68"/>
      <c r="D826" s="68"/>
      <c r="E826" s="68"/>
      <c r="F826" s="68"/>
      <c r="G826" s="68"/>
      <c r="H826" s="68"/>
      <c r="I826" s="68"/>
      <c r="J826" s="72"/>
      <c r="K826" s="72"/>
      <c r="L826" s="72"/>
      <c r="M826" s="72"/>
      <c r="N826" s="26"/>
      <c r="O826" s="26"/>
      <c r="P826" s="25"/>
      <c r="Q826" s="25"/>
    </row>
    <row r="827" spans="1:17" ht="15" customHeight="1" x14ac:dyDescent="0.25">
      <c r="A827" s="71"/>
      <c r="B827" s="71"/>
      <c r="C827" s="68"/>
      <c r="D827" s="68"/>
      <c r="E827" s="68"/>
      <c r="F827" s="68"/>
      <c r="G827" s="68"/>
      <c r="H827" s="68"/>
      <c r="I827" s="68"/>
      <c r="J827" s="72"/>
      <c r="K827" s="72"/>
      <c r="L827" s="72"/>
      <c r="M827" s="72"/>
      <c r="N827" s="26"/>
      <c r="O827" s="26"/>
      <c r="P827" s="25"/>
      <c r="Q827" s="25"/>
    </row>
    <row r="828" spans="1:17" ht="15" customHeight="1" x14ac:dyDescent="0.25">
      <c r="A828" s="71"/>
      <c r="B828" s="71"/>
      <c r="C828" s="68"/>
      <c r="D828" s="68"/>
      <c r="E828" s="68"/>
      <c r="F828" s="68"/>
      <c r="G828" s="68"/>
      <c r="H828" s="68"/>
      <c r="I828" s="68"/>
      <c r="J828" s="72"/>
      <c r="K828" s="72"/>
      <c r="L828" s="72"/>
      <c r="M828" s="72"/>
      <c r="N828" s="26"/>
      <c r="O828" s="26"/>
      <c r="P828" s="25"/>
      <c r="Q828" s="25"/>
    </row>
    <row r="829" spans="1:17" ht="15" customHeight="1" x14ac:dyDescent="0.25">
      <c r="A829" s="71"/>
      <c r="B829" s="71"/>
      <c r="C829" s="68"/>
      <c r="D829" s="68"/>
      <c r="E829" s="68"/>
      <c r="F829" s="68"/>
      <c r="G829" s="68"/>
      <c r="H829" s="68"/>
      <c r="I829" s="68"/>
      <c r="J829" s="72"/>
      <c r="K829" s="72"/>
      <c r="L829" s="72"/>
      <c r="M829" s="72"/>
      <c r="N829" s="26"/>
      <c r="O829" s="26"/>
      <c r="P829" s="25"/>
      <c r="Q829" s="25"/>
    </row>
    <row r="830" spans="1:17" ht="15" customHeight="1" x14ac:dyDescent="0.25">
      <c r="A830" s="71"/>
      <c r="B830" s="71"/>
      <c r="C830" s="68"/>
      <c r="D830" s="68"/>
      <c r="E830" s="68"/>
      <c r="F830" s="68"/>
      <c r="G830" s="68"/>
      <c r="H830" s="68"/>
      <c r="I830" s="68"/>
      <c r="J830" s="72"/>
      <c r="K830" s="72"/>
      <c r="L830" s="72"/>
      <c r="M830" s="72"/>
      <c r="N830" s="26"/>
      <c r="O830" s="26"/>
      <c r="P830" s="25"/>
      <c r="Q830" s="25"/>
    </row>
    <row r="831" spans="1:17" ht="15" customHeight="1" x14ac:dyDescent="0.25">
      <c r="A831" s="71"/>
      <c r="B831" s="71"/>
      <c r="C831" s="68"/>
      <c r="D831" s="68"/>
      <c r="E831" s="68"/>
      <c r="F831" s="68"/>
      <c r="G831" s="68"/>
      <c r="H831" s="68"/>
      <c r="I831" s="68"/>
      <c r="J831" s="72"/>
      <c r="K831" s="72"/>
      <c r="L831" s="72"/>
      <c r="M831" s="72"/>
      <c r="N831" s="26"/>
      <c r="O831" s="26"/>
      <c r="P831" s="25"/>
      <c r="Q831" s="25"/>
    </row>
    <row r="832" spans="1:17" ht="15" customHeight="1" x14ac:dyDescent="0.25">
      <c r="A832" s="71"/>
      <c r="B832" s="71"/>
      <c r="C832" s="68"/>
      <c r="D832" s="68"/>
      <c r="E832" s="68"/>
      <c r="F832" s="68"/>
      <c r="G832" s="68"/>
      <c r="H832" s="68"/>
      <c r="I832" s="68"/>
      <c r="J832" s="72"/>
      <c r="K832" s="72"/>
      <c r="L832" s="72"/>
      <c r="M832" s="72"/>
      <c r="N832" s="26"/>
      <c r="O832" s="26"/>
      <c r="P832" s="25"/>
      <c r="Q832" s="25"/>
    </row>
    <row r="833" spans="1:17" ht="15" customHeight="1" x14ac:dyDescent="0.25">
      <c r="A833" s="71"/>
      <c r="B833" s="71"/>
      <c r="C833" s="68"/>
      <c r="D833" s="68"/>
      <c r="E833" s="68"/>
      <c r="F833" s="68"/>
      <c r="G833" s="68"/>
      <c r="H833" s="68"/>
      <c r="I833" s="68"/>
      <c r="J833" s="72"/>
      <c r="K833" s="72"/>
      <c r="L833" s="72"/>
      <c r="M833" s="72"/>
      <c r="N833" s="26"/>
      <c r="O833" s="26"/>
      <c r="P833" s="25"/>
      <c r="Q833" s="25"/>
    </row>
    <row r="834" spans="1:17" ht="15" customHeight="1" x14ac:dyDescent="0.25">
      <c r="A834" s="71"/>
      <c r="B834" s="71"/>
      <c r="C834" s="68"/>
      <c r="D834" s="68"/>
      <c r="E834" s="68"/>
      <c r="F834" s="68"/>
      <c r="G834" s="68"/>
      <c r="H834" s="68"/>
      <c r="I834" s="68"/>
      <c r="J834" s="72"/>
      <c r="K834" s="72"/>
      <c r="L834" s="72"/>
      <c r="M834" s="72"/>
      <c r="N834" s="26"/>
      <c r="O834" s="26"/>
      <c r="P834" s="25"/>
      <c r="Q834" s="25"/>
    </row>
    <row r="835" spans="1:17" ht="15" customHeight="1" x14ac:dyDescent="0.25">
      <c r="A835" s="71"/>
      <c r="B835" s="71"/>
      <c r="C835" s="68"/>
      <c r="D835" s="68"/>
      <c r="E835" s="68"/>
      <c r="F835" s="68"/>
      <c r="G835" s="68"/>
      <c r="H835" s="68"/>
      <c r="I835" s="68"/>
      <c r="J835" s="72"/>
      <c r="K835" s="72"/>
      <c r="L835" s="72"/>
      <c r="M835" s="72"/>
      <c r="N835" s="26"/>
      <c r="O835" s="26"/>
      <c r="P835" s="25"/>
      <c r="Q835" s="25"/>
    </row>
    <row r="836" spans="1:17" ht="15" customHeight="1" x14ac:dyDescent="0.25">
      <c r="A836" s="71"/>
      <c r="B836" s="71"/>
      <c r="C836" s="68"/>
      <c r="D836" s="68"/>
      <c r="E836" s="68"/>
      <c r="F836" s="68"/>
      <c r="G836" s="68"/>
      <c r="H836" s="68"/>
      <c r="I836" s="68"/>
      <c r="J836" s="72"/>
      <c r="K836" s="72"/>
      <c r="L836" s="72"/>
      <c r="M836" s="72"/>
      <c r="N836" s="26"/>
      <c r="O836" s="26"/>
      <c r="P836" s="25"/>
      <c r="Q836" s="25"/>
    </row>
    <row r="837" spans="1:17" ht="15" customHeight="1" x14ac:dyDescent="0.25">
      <c r="A837" s="71"/>
      <c r="B837" s="71"/>
      <c r="C837" s="68"/>
      <c r="D837" s="68"/>
      <c r="E837" s="68"/>
      <c r="F837" s="68"/>
      <c r="G837" s="68"/>
      <c r="H837" s="68"/>
      <c r="I837" s="68"/>
      <c r="J837" s="72"/>
      <c r="K837" s="72"/>
      <c r="L837" s="72"/>
      <c r="M837" s="72"/>
      <c r="N837" s="26"/>
      <c r="O837" s="26"/>
      <c r="P837" s="25"/>
      <c r="Q837" s="25"/>
    </row>
    <row r="838" spans="1:17" ht="15" customHeight="1" x14ac:dyDescent="0.25">
      <c r="A838" s="71"/>
      <c r="B838" s="71"/>
      <c r="C838" s="68"/>
      <c r="D838" s="68"/>
      <c r="E838" s="68"/>
      <c r="F838" s="68"/>
      <c r="G838" s="68"/>
      <c r="H838" s="68"/>
      <c r="I838" s="68"/>
      <c r="J838" s="72"/>
      <c r="K838" s="72"/>
      <c r="L838" s="72"/>
      <c r="M838" s="72"/>
      <c r="N838" s="26"/>
      <c r="O838" s="26"/>
      <c r="P838" s="25"/>
      <c r="Q838" s="25"/>
    </row>
    <row r="839" spans="1:17" ht="15" customHeight="1" x14ac:dyDescent="0.25">
      <c r="A839" s="71"/>
      <c r="B839" s="71"/>
      <c r="C839" s="68"/>
      <c r="D839" s="68"/>
      <c r="E839" s="68"/>
      <c r="F839" s="68"/>
      <c r="G839" s="68"/>
      <c r="H839" s="68"/>
      <c r="I839" s="68"/>
      <c r="J839" s="72"/>
      <c r="K839" s="72"/>
      <c r="L839" s="72"/>
      <c r="M839" s="72"/>
      <c r="N839" s="26"/>
      <c r="O839" s="26"/>
      <c r="P839" s="25"/>
      <c r="Q839" s="25"/>
    </row>
    <row r="840" spans="1:17" ht="15" customHeight="1" x14ac:dyDescent="0.25">
      <c r="A840" s="71"/>
      <c r="B840" s="71"/>
      <c r="C840" s="68"/>
      <c r="D840" s="68"/>
      <c r="E840" s="68"/>
      <c r="F840" s="68"/>
      <c r="G840" s="68"/>
      <c r="H840" s="68"/>
      <c r="I840" s="68"/>
      <c r="J840" s="72"/>
      <c r="K840" s="72"/>
      <c r="L840" s="72"/>
      <c r="M840" s="72"/>
      <c r="N840" s="26"/>
      <c r="O840" s="26"/>
      <c r="P840" s="25"/>
      <c r="Q840" s="25"/>
    </row>
    <row r="841" spans="1:17" ht="15" customHeight="1" x14ac:dyDescent="0.25">
      <c r="A841" s="71"/>
      <c r="B841" s="71"/>
      <c r="C841" s="68"/>
      <c r="D841" s="68"/>
      <c r="E841" s="68"/>
      <c r="F841" s="68"/>
      <c r="G841" s="68"/>
      <c r="H841" s="68"/>
      <c r="I841" s="68"/>
      <c r="J841" s="72"/>
      <c r="K841" s="72"/>
      <c r="L841" s="72"/>
      <c r="M841" s="72"/>
      <c r="N841" s="26"/>
      <c r="O841" s="26"/>
      <c r="P841" s="25"/>
      <c r="Q841" s="25"/>
    </row>
    <row r="842" spans="1:17" ht="15" customHeight="1" x14ac:dyDescent="0.25">
      <c r="A842" s="71"/>
      <c r="B842" s="71"/>
      <c r="C842" s="68"/>
      <c r="D842" s="68"/>
      <c r="E842" s="68"/>
      <c r="F842" s="68"/>
      <c r="G842" s="68"/>
      <c r="H842" s="68"/>
      <c r="I842" s="68"/>
      <c r="J842" s="72"/>
      <c r="K842" s="72"/>
      <c r="L842" s="72"/>
      <c r="M842" s="72"/>
      <c r="N842" s="26"/>
      <c r="O842" s="26"/>
      <c r="P842" s="25"/>
      <c r="Q842" s="25"/>
    </row>
    <row r="843" spans="1:17" ht="15" customHeight="1" x14ac:dyDescent="0.25">
      <c r="A843" s="71"/>
      <c r="B843" s="71"/>
      <c r="C843" s="68"/>
      <c r="D843" s="68"/>
      <c r="E843" s="68"/>
      <c r="F843" s="68"/>
      <c r="G843" s="68"/>
      <c r="H843" s="68"/>
      <c r="I843" s="68"/>
      <c r="J843" s="72"/>
      <c r="K843" s="72"/>
      <c r="L843" s="72"/>
      <c r="M843" s="72"/>
      <c r="N843" s="26"/>
      <c r="O843" s="26"/>
      <c r="P843" s="25"/>
      <c r="Q843" s="25"/>
    </row>
    <row r="844" spans="1:17" ht="15" customHeight="1" x14ac:dyDescent="0.25">
      <c r="A844" s="71"/>
      <c r="B844" s="71"/>
      <c r="C844" s="68"/>
      <c r="D844" s="68"/>
      <c r="E844" s="68"/>
      <c r="F844" s="68"/>
      <c r="G844" s="68"/>
      <c r="H844" s="68"/>
      <c r="I844" s="68"/>
      <c r="J844" s="72"/>
      <c r="K844" s="72"/>
      <c r="L844" s="72"/>
      <c r="M844" s="72"/>
      <c r="N844" s="26"/>
      <c r="O844" s="26"/>
      <c r="P844" s="25"/>
      <c r="Q844" s="25"/>
    </row>
    <row r="845" spans="1:17" ht="15" customHeight="1" x14ac:dyDescent="0.25">
      <c r="A845" s="71"/>
      <c r="B845" s="71"/>
      <c r="C845" s="68"/>
      <c r="D845" s="68"/>
      <c r="E845" s="68"/>
      <c r="F845" s="68"/>
      <c r="G845" s="68"/>
      <c r="H845" s="68"/>
      <c r="I845" s="68"/>
      <c r="J845" s="72"/>
      <c r="K845" s="72"/>
      <c r="L845" s="72"/>
      <c r="M845" s="72"/>
      <c r="N845" s="26"/>
      <c r="O845" s="26"/>
      <c r="P845" s="25"/>
      <c r="Q845" s="25"/>
    </row>
    <row r="846" spans="1:17" ht="15" customHeight="1" x14ac:dyDescent="0.25">
      <c r="A846" s="71"/>
      <c r="B846" s="71"/>
      <c r="C846" s="68"/>
      <c r="D846" s="68"/>
      <c r="E846" s="68"/>
      <c r="F846" s="68"/>
      <c r="G846" s="68"/>
      <c r="H846" s="68"/>
      <c r="I846" s="68"/>
      <c r="J846" s="72"/>
      <c r="K846" s="72"/>
      <c r="L846" s="72"/>
      <c r="M846" s="72"/>
      <c r="N846" s="26"/>
      <c r="O846" s="26"/>
      <c r="P846" s="25"/>
      <c r="Q846" s="25"/>
    </row>
    <row r="847" spans="1:17" ht="15" customHeight="1" x14ac:dyDescent="0.25">
      <c r="A847" s="71"/>
      <c r="B847" s="71"/>
      <c r="C847" s="68"/>
      <c r="D847" s="68"/>
      <c r="E847" s="68"/>
      <c r="F847" s="68"/>
      <c r="G847" s="68"/>
      <c r="H847" s="68"/>
      <c r="I847" s="68"/>
      <c r="J847" s="72"/>
      <c r="K847" s="72"/>
      <c r="L847" s="72"/>
      <c r="M847" s="72"/>
      <c r="N847" s="26"/>
      <c r="O847" s="26"/>
      <c r="P847" s="25"/>
      <c r="Q847" s="25"/>
    </row>
    <row r="848" spans="1:17" ht="15" customHeight="1" x14ac:dyDescent="0.25">
      <c r="A848" s="71"/>
      <c r="B848" s="71"/>
      <c r="C848" s="68"/>
      <c r="D848" s="68"/>
      <c r="E848" s="68"/>
      <c r="F848" s="68"/>
      <c r="G848" s="68"/>
      <c r="H848" s="68"/>
      <c r="I848" s="68"/>
      <c r="J848" s="72"/>
      <c r="K848" s="72"/>
      <c r="L848" s="72"/>
      <c r="M848" s="72"/>
      <c r="N848" s="26"/>
      <c r="O848" s="26"/>
      <c r="P848" s="25"/>
      <c r="Q848" s="25"/>
    </row>
    <row r="849" spans="1:17" ht="15" customHeight="1" x14ac:dyDescent="0.25">
      <c r="A849" s="71"/>
      <c r="B849" s="71"/>
      <c r="C849" s="68"/>
      <c r="D849" s="68"/>
      <c r="E849" s="68"/>
      <c r="F849" s="68"/>
      <c r="G849" s="68"/>
      <c r="H849" s="68"/>
      <c r="I849" s="68"/>
      <c r="J849" s="72"/>
      <c r="K849" s="72"/>
      <c r="L849" s="72"/>
      <c r="M849" s="72"/>
      <c r="N849" s="26"/>
      <c r="O849" s="26"/>
      <c r="P849" s="25"/>
      <c r="Q849" s="25"/>
    </row>
    <row r="850" spans="1:17" ht="15" customHeight="1" x14ac:dyDescent="0.25">
      <c r="A850" s="71"/>
      <c r="B850" s="71"/>
      <c r="C850" s="68"/>
      <c r="D850" s="68"/>
      <c r="E850" s="68"/>
      <c r="F850" s="68"/>
      <c r="G850" s="68"/>
      <c r="H850" s="68"/>
      <c r="I850" s="68"/>
      <c r="J850" s="72"/>
      <c r="K850" s="72"/>
      <c r="L850" s="72"/>
      <c r="M850" s="72"/>
      <c r="N850" s="26"/>
      <c r="O850" s="26"/>
      <c r="P850" s="25"/>
      <c r="Q850" s="25"/>
    </row>
    <row r="851" spans="1:17" ht="15" customHeight="1" x14ac:dyDescent="0.25">
      <c r="A851" s="71"/>
      <c r="B851" s="71"/>
      <c r="C851" s="68"/>
      <c r="D851" s="68"/>
      <c r="E851" s="68"/>
      <c r="F851" s="68"/>
      <c r="G851" s="68"/>
      <c r="H851" s="68"/>
      <c r="I851" s="68"/>
      <c r="J851" s="72"/>
      <c r="K851" s="72"/>
      <c r="L851" s="72"/>
      <c r="M851" s="72"/>
      <c r="N851" s="26"/>
      <c r="O851" s="26"/>
      <c r="P851" s="25"/>
      <c r="Q851" s="25"/>
    </row>
    <row r="852" spans="1:17" ht="15" customHeight="1" x14ac:dyDescent="0.25">
      <c r="A852" s="71"/>
      <c r="B852" s="71"/>
      <c r="C852" s="68"/>
      <c r="D852" s="68"/>
      <c r="E852" s="68"/>
      <c r="F852" s="68"/>
      <c r="G852" s="68"/>
      <c r="H852" s="68"/>
      <c r="I852" s="68"/>
      <c r="J852" s="72"/>
      <c r="K852" s="72"/>
      <c r="L852" s="72"/>
      <c r="M852" s="72"/>
      <c r="N852" s="26"/>
      <c r="O852" s="26"/>
      <c r="P852" s="25"/>
      <c r="Q852" s="25"/>
    </row>
    <row r="853" spans="1:17" ht="15" customHeight="1" x14ac:dyDescent="0.25">
      <c r="A853" s="71"/>
      <c r="B853" s="71"/>
      <c r="C853" s="68"/>
      <c r="D853" s="68"/>
      <c r="E853" s="68"/>
      <c r="F853" s="68"/>
      <c r="G853" s="68"/>
      <c r="H853" s="68"/>
      <c r="I853" s="68"/>
      <c r="J853" s="72"/>
      <c r="K853" s="72"/>
      <c r="L853" s="72"/>
      <c r="M853" s="72"/>
      <c r="N853" s="26"/>
      <c r="O853" s="26"/>
      <c r="P853" s="25"/>
      <c r="Q853" s="25"/>
    </row>
    <row r="854" spans="1:17" ht="15" customHeight="1" x14ac:dyDescent="0.25">
      <c r="A854" s="71"/>
      <c r="B854" s="71"/>
      <c r="C854" s="68"/>
      <c r="D854" s="68"/>
      <c r="E854" s="68"/>
      <c r="F854" s="68"/>
      <c r="G854" s="68"/>
      <c r="H854" s="68"/>
      <c r="I854" s="68"/>
      <c r="J854" s="72"/>
      <c r="K854" s="72"/>
      <c r="L854" s="72"/>
      <c r="M854" s="72"/>
      <c r="N854" s="26"/>
      <c r="O854" s="26"/>
      <c r="P854" s="25"/>
      <c r="Q854" s="25"/>
    </row>
    <row r="855" spans="1:17" ht="15" customHeight="1" x14ac:dyDescent="0.25">
      <c r="A855" s="71"/>
      <c r="B855" s="71"/>
      <c r="C855" s="68"/>
      <c r="D855" s="68"/>
      <c r="E855" s="68"/>
      <c r="F855" s="68"/>
      <c r="G855" s="68"/>
      <c r="H855" s="68"/>
      <c r="I855" s="68"/>
      <c r="J855" s="72"/>
      <c r="K855" s="72"/>
      <c r="L855" s="72"/>
      <c r="M855" s="72"/>
      <c r="N855" s="26"/>
      <c r="O855" s="26"/>
      <c r="P855" s="25"/>
      <c r="Q855" s="25"/>
    </row>
    <row r="856" spans="1:17" ht="15" customHeight="1" x14ac:dyDescent="0.25">
      <c r="A856" s="71"/>
      <c r="B856" s="71"/>
      <c r="C856" s="68"/>
      <c r="D856" s="68"/>
      <c r="E856" s="68"/>
      <c r="F856" s="68"/>
      <c r="G856" s="68"/>
      <c r="H856" s="68"/>
      <c r="I856" s="68"/>
      <c r="J856" s="72"/>
      <c r="K856" s="72"/>
      <c r="L856" s="72"/>
      <c r="M856" s="72"/>
      <c r="N856" s="26"/>
      <c r="O856" s="26"/>
      <c r="P856" s="25"/>
      <c r="Q856" s="25"/>
    </row>
    <row r="857" spans="1:17" ht="15" customHeight="1" x14ac:dyDescent="0.25">
      <c r="A857" s="71"/>
      <c r="B857" s="71"/>
      <c r="C857" s="68"/>
      <c r="D857" s="68"/>
      <c r="E857" s="68"/>
      <c r="F857" s="68"/>
      <c r="G857" s="68"/>
      <c r="H857" s="68"/>
      <c r="I857" s="68"/>
      <c r="J857" s="72"/>
      <c r="K857" s="72"/>
      <c r="L857" s="72"/>
      <c r="M857" s="72"/>
      <c r="N857" s="26"/>
      <c r="O857" s="26"/>
      <c r="P857" s="25"/>
      <c r="Q857" s="25"/>
    </row>
    <row r="858" spans="1:17" ht="15" customHeight="1" x14ac:dyDescent="0.25">
      <c r="A858" s="71"/>
      <c r="B858" s="71"/>
      <c r="C858" s="68"/>
      <c r="D858" s="68"/>
      <c r="E858" s="68"/>
      <c r="F858" s="68"/>
      <c r="G858" s="68"/>
      <c r="H858" s="68"/>
      <c r="I858" s="68"/>
      <c r="J858" s="72"/>
      <c r="K858" s="72"/>
      <c r="L858" s="72"/>
      <c r="M858" s="72"/>
      <c r="N858" s="26"/>
      <c r="O858" s="26"/>
      <c r="P858" s="25"/>
      <c r="Q858" s="25"/>
    </row>
    <row r="859" spans="1:17" ht="15" customHeight="1" x14ac:dyDescent="0.25">
      <c r="A859" s="71"/>
      <c r="B859" s="71"/>
      <c r="C859" s="68"/>
      <c r="D859" s="68"/>
      <c r="E859" s="68"/>
      <c r="F859" s="68"/>
      <c r="G859" s="68"/>
      <c r="H859" s="68"/>
      <c r="I859" s="68"/>
      <c r="J859" s="72"/>
      <c r="K859" s="72"/>
      <c r="L859" s="72"/>
      <c r="M859" s="72"/>
      <c r="N859" s="26"/>
      <c r="O859" s="26"/>
      <c r="P859" s="25"/>
      <c r="Q859" s="25"/>
    </row>
    <row r="860" spans="1:17" ht="15" customHeight="1" x14ac:dyDescent="0.25">
      <c r="A860" s="71"/>
      <c r="B860" s="71"/>
      <c r="C860" s="68"/>
      <c r="D860" s="68"/>
      <c r="E860" s="68"/>
      <c r="F860" s="68"/>
      <c r="G860" s="68"/>
      <c r="H860" s="68"/>
      <c r="I860" s="68"/>
      <c r="J860" s="72"/>
      <c r="K860" s="72"/>
      <c r="L860" s="72"/>
      <c r="M860" s="72"/>
      <c r="N860" s="26"/>
      <c r="O860" s="26"/>
      <c r="P860" s="25"/>
      <c r="Q860" s="25"/>
    </row>
    <row r="861" spans="1:17" ht="15" customHeight="1" x14ac:dyDescent="0.25">
      <c r="A861" s="71"/>
      <c r="B861" s="71"/>
      <c r="C861" s="68"/>
      <c r="D861" s="68"/>
      <c r="E861" s="68"/>
      <c r="F861" s="68"/>
      <c r="G861" s="68"/>
      <c r="H861" s="68"/>
      <c r="I861" s="68"/>
      <c r="J861" s="72"/>
      <c r="K861" s="72"/>
      <c r="L861" s="72"/>
      <c r="M861" s="72"/>
      <c r="N861" s="26"/>
      <c r="O861" s="26"/>
      <c r="P861" s="25"/>
      <c r="Q861" s="25"/>
    </row>
    <row r="862" spans="1:17" ht="15" customHeight="1" x14ac:dyDescent="0.25">
      <c r="A862" s="71"/>
      <c r="B862" s="71"/>
      <c r="C862" s="68"/>
      <c r="D862" s="68"/>
      <c r="E862" s="68"/>
      <c r="F862" s="68"/>
      <c r="G862" s="68"/>
      <c r="H862" s="68"/>
      <c r="I862" s="68"/>
      <c r="J862" s="72"/>
      <c r="K862" s="72"/>
      <c r="L862" s="72"/>
      <c r="M862" s="72"/>
      <c r="N862" s="26"/>
      <c r="O862" s="26"/>
      <c r="P862" s="25"/>
      <c r="Q862" s="25"/>
    </row>
    <row r="863" spans="1:17" ht="15" customHeight="1" x14ac:dyDescent="0.25">
      <c r="A863" s="71"/>
      <c r="B863" s="71"/>
      <c r="C863" s="68"/>
      <c r="D863" s="68"/>
      <c r="E863" s="68"/>
      <c r="F863" s="68"/>
      <c r="G863" s="68"/>
      <c r="H863" s="68"/>
      <c r="I863" s="68"/>
      <c r="J863" s="72"/>
      <c r="K863" s="72"/>
      <c r="L863" s="72"/>
      <c r="M863" s="72"/>
      <c r="N863" s="26"/>
      <c r="O863" s="26"/>
      <c r="P863" s="25"/>
      <c r="Q863" s="25"/>
    </row>
    <row r="864" spans="1:17" ht="15" customHeight="1" x14ac:dyDescent="0.25">
      <c r="A864" s="71"/>
      <c r="B864" s="71"/>
      <c r="C864" s="68"/>
      <c r="D864" s="68"/>
      <c r="E864" s="68"/>
      <c r="F864" s="68"/>
      <c r="G864" s="68"/>
      <c r="H864" s="68"/>
      <c r="I864" s="68"/>
      <c r="J864" s="72"/>
      <c r="K864" s="72"/>
      <c r="L864" s="72"/>
      <c r="M864" s="72"/>
      <c r="N864" s="26"/>
      <c r="O864" s="26"/>
      <c r="P864" s="25"/>
      <c r="Q864" s="25"/>
    </row>
    <row r="865" spans="1:17" ht="15" customHeight="1" x14ac:dyDescent="0.25">
      <c r="A865" s="71"/>
      <c r="B865" s="71"/>
      <c r="C865" s="68"/>
      <c r="D865" s="68"/>
      <c r="E865" s="68"/>
      <c r="F865" s="68"/>
      <c r="G865" s="68"/>
      <c r="H865" s="68"/>
      <c r="I865" s="68"/>
      <c r="J865" s="72"/>
      <c r="K865" s="72"/>
      <c r="L865" s="72"/>
      <c r="M865" s="72"/>
      <c r="N865" s="26"/>
      <c r="O865" s="26"/>
      <c r="P865" s="25"/>
      <c r="Q865" s="25"/>
    </row>
    <row r="866" spans="1:17" ht="15" customHeight="1" x14ac:dyDescent="0.25">
      <c r="A866" s="71"/>
      <c r="B866" s="71"/>
      <c r="C866" s="68"/>
      <c r="D866" s="68"/>
      <c r="E866" s="68"/>
      <c r="F866" s="68"/>
      <c r="G866" s="68"/>
      <c r="H866" s="68"/>
      <c r="I866" s="68"/>
      <c r="J866" s="72"/>
      <c r="K866" s="72"/>
      <c r="L866" s="72"/>
      <c r="M866" s="72"/>
      <c r="N866" s="26"/>
      <c r="O866" s="26"/>
      <c r="P866" s="25"/>
      <c r="Q866" s="25"/>
    </row>
    <row r="867" spans="1:17" ht="15" customHeight="1" x14ac:dyDescent="0.25">
      <c r="A867" s="71"/>
      <c r="B867" s="71"/>
      <c r="C867" s="68"/>
      <c r="D867" s="68"/>
      <c r="E867" s="68"/>
      <c r="F867" s="68"/>
      <c r="G867" s="68"/>
      <c r="H867" s="68"/>
      <c r="I867" s="68"/>
      <c r="J867" s="72"/>
      <c r="K867" s="72"/>
      <c r="L867" s="72"/>
      <c r="M867" s="72"/>
      <c r="N867" s="26"/>
      <c r="O867" s="26"/>
      <c r="P867" s="25"/>
      <c r="Q867" s="25"/>
    </row>
    <row r="868" spans="1:17" ht="15" customHeight="1" x14ac:dyDescent="0.25">
      <c r="A868" s="71"/>
      <c r="B868" s="71"/>
      <c r="C868" s="68"/>
      <c r="D868" s="68"/>
      <c r="E868" s="68"/>
      <c r="F868" s="68"/>
      <c r="G868" s="68"/>
      <c r="H868" s="68"/>
      <c r="I868" s="68"/>
      <c r="J868" s="72"/>
      <c r="K868" s="72"/>
      <c r="L868" s="72"/>
      <c r="M868" s="72"/>
      <c r="N868" s="26"/>
      <c r="O868" s="26"/>
      <c r="P868" s="25"/>
      <c r="Q868" s="25"/>
    </row>
    <row r="869" spans="1:17" ht="15" customHeight="1" x14ac:dyDescent="0.25">
      <c r="A869" s="71"/>
      <c r="B869" s="71"/>
      <c r="C869" s="68"/>
      <c r="D869" s="68"/>
      <c r="E869" s="68"/>
      <c r="F869" s="68"/>
      <c r="G869" s="68"/>
      <c r="H869" s="68"/>
      <c r="I869" s="68"/>
      <c r="J869" s="72"/>
      <c r="K869" s="72"/>
      <c r="L869" s="72"/>
      <c r="M869" s="72"/>
      <c r="N869" s="26"/>
      <c r="O869" s="26"/>
      <c r="P869" s="25"/>
      <c r="Q869" s="25"/>
    </row>
    <row r="870" spans="1:17" ht="15" customHeight="1" x14ac:dyDescent="0.25">
      <c r="A870" s="71"/>
      <c r="B870" s="71"/>
      <c r="C870" s="68"/>
      <c r="D870" s="68"/>
      <c r="E870" s="68"/>
      <c r="F870" s="68"/>
      <c r="G870" s="68"/>
      <c r="H870" s="68"/>
      <c r="I870" s="68"/>
      <c r="J870" s="72"/>
      <c r="K870" s="72"/>
      <c r="L870" s="72"/>
      <c r="M870" s="72"/>
      <c r="N870" s="26"/>
      <c r="O870" s="26"/>
      <c r="P870" s="25"/>
      <c r="Q870" s="25"/>
    </row>
    <row r="871" spans="1:17" ht="15" customHeight="1" x14ac:dyDescent="0.25">
      <c r="A871" s="71"/>
      <c r="B871" s="71"/>
      <c r="C871" s="68"/>
      <c r="D871" s="68"/>
      <c r="E871" s="68"/>
      <c r="F871" s="68"/>
      <c r="G871" s="68"/>
      <c r="H871" s="68"/>
      <c r="I871" s="68"/>
      <c r="J871" s="72"/>
      <c r="K871" s="72"/>
      <c r="L871" s="72"/>
      <c r="M871" s="72"/>
      <c r="N871" s="26"/>
      <c r="O871" s="26"/>
      <c r="P871" s="25"/>
      <c r="Q871" s="25"/>
    </row>
    <row r="872" spans="1:17" ht="15" customHeight="1" x14ac:dyDescent="0.25">
      <c r="A872" s="71"/>
      <c r="B872" s="71"/>
      <c r="C872" s="68"/>
      <c r="D872" s="68"/>
      <c r="E872" s="68"/>
      <c r="F872" s="68"/>
      <c r="G872" s="68"/>
      <c r="H872" s="68"/>
      <c r="I872" s="68"/>
      <c r="J872" s="72"/>
      <c r="K872" s="72"/>
      <c r="L872" s="72"/>
      <c r="M872" s="72"/>
      <c r="N872" s="26"/>
      <c r="O872" s="26"/>
      <c r="P872" s="25"/>
      <c r="Q872" s="25"/>
    </row>
    <row r="873" spans="1:17" ht="15" customHeight="1" x14ac:dyDescent="0.25">
      <c r="A873" s="71"/>
      <c r="B873" s="71"/>
      <c r="C873" s="68"/>
      <c r="D873" s="68"/>
      <c r="E873" s="68"/>
      <c r="F873" s="68"/>
      <c r="G873" s="68"/>
      <c r="H873" s="68"/>
      <c r="I873" s="68"/>
      <c r="J873" s="72"/>
      <c r="K873" s="72"/>
      <c r="L873" s="72"/>
      <c r="M873" s="72"/>
      <c r="N873" s="26"/>
      <c r="O873" s="26"/>
      <c r="P873" s="25"/>
      <c r="Q873" s="25"/>
    </row>
    <row r="874" spans="1:17" ht="15" customHeight="1" x14ac:dyDescent="0.25">
      <c r="A874" s="71"/>
      <c r="B874" s="71"/>
      <c r="C874" s="68"/>
      <c r="D874" s="68"/>
      <c r="E874" s="68"/>
      <c r="F874" s="68"/>
      <c r="G874" s="68"/>
      <c r="H874" s="68"/>
      <c r="I874" s="68"/>
      <c r="J874" s="72"/>
      <c r="K874" s="72"/>
      <c r="L874" s="72"/>
      <c r="M874" s="72"/>
      <c r="N874" s="26"/>
      <c r="O874" s="26"/>
      <c r="P874" s="25"/>
      <c r="Q874" s="25"/>
    </row>
    <row r="875" spans="1:17" ht="15" customHeight="1" x14ac:dyDescent="0.25">
      <c r="A875" s="71"/>
      <c r="B875" s="71"/>
      <c r="C875" s="68"/>
      <c r="D875" s="68"/>
      <c r="E875" s="68"/>
      <c r="F875" s="68"/>
      <c r="G875" s="68"/>
      <c r="H875" s="68"/>
      <c r="I875" s="68"/>
      <c r="J875" s="72"/>
      <c r="K875" s="72"/>
      <c r="L875" s="72"/>
      <c r="M875" s="72"/>
      <c r="N875" s="26"/>
      <c r="O875" s="26"/>
      <c r="P875" s="25"/>
      <c r="Q875" s="25"/>
    </row>
    <row r="876" spans="1:17" ht="15" customHeight="1" x14ac:dyDescent="0.25">
      <c r="A876" s="71"/>
      <c r="B876" s="71"/>
      <c r="C876" s="68"/>
      <c r="D876" s="68"/>
      <c r="E876" s="68"/>
      <c r="F876" s="68"/>
      <c r="G876" s="68"/>
      <c r="H876" s="68"/>
      <c r="I876" s="68"/>
      <c r="J876" s="72"/>
      <c r="K876" s="72"/>
      <c r="L876" s="72"/>
      <c r="M876" s="72"/>
      <c r="N876" s="26"/>
      <c r="O876" s="26"/>
      <c r="P876" s="25"/>
      <c r="Q876" s="25"/>
    </row>
    <row r="877" spans="1:17" ht="15" customHeight="1" x14ac:dyDescent="0.25">
      <c r="A877" s="71"/>
      <c r="B877" s="71"/>
      <c r="C877" s="68"/>
      <c r="D877" s="68"/>
      <c r="E877" s="68"/>
      <c r="F877" s="68"/>
      <c r="G877" s="68"/>
      <c r="H877" s="68"/>
      <c r="I877" s="68"/>
      <c r="J877" s="72"/>
      <c r="K877" s="72"/>
      <c r="L877" s="72"/>
      <c r="M877" s="72"/>
      <c r="N877" s="26"/>
      <c r="O877" s="26"/>
      <c r="P877" s="25"/>
      <c r="Q877" s="25"/>
    </row>
    <row r="878" spans="1:17" ht="15" customHeight="1" x14ac:dyDescent="0.25">
      <c r="A878" s="71"/>
      <c r="B878" s="71"/>
      <c r="C878" s="68"/>
      <c r="D878" s="68"/>
      <c r="E878" s="68"/>
      <c r="F878" s="68"/>
      <c r="G878" s="68"/>
      <c r="H878" s="68"/>
      <c r="I878" s="68"/>
      <c r="J878" s="72"/>
      <c r="K878" s="72"/>
      <c r="L878" s="72"/>
      <c r="M878" s="72"/>
      <c r="N878" s="26"/>
      <c r="O878" s="26"/>
      <c r="P878" s="25"/>
      <c r="Q878" s="25"/>
    </row>
    <row r="879" spans="1:17" ht="15" customHeight="1" x14ac:dyDescent="0.25">
      <c r="A879" s="71"/>
      <c r="B879" s="71"/>
      <c r="C879" s="68"/>
      <c r="D879" s="68"/>
      <c r="E879" s="68"/>
      <c r="F879" s="68"/>
      <c r="G879" s="68"/>
      <c r="H879" s="68"/>
      <c r="I879" s="68"/>
      <c r="J879" s="72"/>
      <c r="K879" s="72"/>
      <c r="L879" s="72"/>
      <c r="M879" s="72"/>
      <c r="N879" s="26"/>
      <c r="O879" s="26"/>
      <c r="P879" s="25"/>
      <c r="Q879" s="25"/>
    </row>
    <row r="880" spans="1:17" ht="15" customHeight="1" x14ac:dyDescent="0.25">
      <c r="A880" s="71"/>
      <c r="B880" s="71"/>
      <c r="C880" s="68"/>
      <c r="D880" s="68"/>
      <c r="E880" s="68"/>
      <c r="F880" s="68"/>
      <c r="G880" s="68"/>
      <c r="H880" s="68"/>
      <c r="I880" s="68"/>
      <c r="J880" s="72"/>
      <c r="K880" s="72"/>
      <c r="L880" s="72"/>
      <c r="M880" s="72"/>
      <c r="N880" s="26"/>
      <c r="O880" s="26"/>
      <c r="P880" s="25"/>
      <c r="Q880" s="25"/>
    </row>
    <row r="881" spans="1:17" ht="15" customHeight="1" x14ac:dyDescent="0.25">
      <c r="A881" s="71"/>
      <c r="B881" s="71"/>
      <c r="C881" s="68"/>
      <c r="D881" s="68"/>
      <c r="E881" s="68"/>
      <c r="F881" s="68"/>
      <c r="G881" s="68"/>
      <c r="H881" s="68"/>
      <c r="I881" s="68"/>
      <c r="J881" s="72"/>
      <c r="K881" s="72"/>
      <c r="L881" s="72"/>
      <c r="M881" s="72"/>
      <c r="N881" s="26"/>
      <c r="O881" s="26"/>
      <c r="P881" s="25"/>
      <c r="Q881" s="25"/>
    </row>
    <row r="882" spans="1:17" ht="15" customHeight="1" x14ac:dyDescent="0.25">
      <c r="A882" s="71"/>
      <c r="B882" s="71"/>
      <c r="C882" s="68"/>
      <c r="D882" s="68"/>
      <c r="E882" s="68"/>
      <c r="F882" s="68"/>
      <c r="G882" s="68"/>
      <c r="H882" s="68"/>
      <c r="I882" s="68"/>
      <c r="J882" s="72"/>
      <c r="K882" s="72"/>
      <c r="L882" s="72"/>
      <c r="M882" s="72"/>
      <c r="N882" s="26"/>
      <c r="O882" s="26"/>
      <c r="P882" s="25"/>
      <c r="Q882" s="25"/>
    </row>
    <row r="883" spans="1:17" ht="15" customHeight="1" x14ac:dyDescent="0.25">
      <c r="A883" s="71"/>
      <c r="B883" s="71"/>
      <c r="C883" s="68"/>
      <c r="D883" s="68"/>
      <c r="E883" s="68"/>
      <c r="F883" s="68"/>
      <c r="G883" s="68"/>
      <c r="H883" s="68"/>
      <c r="I883" s="68"/>
      <c r="J883" s="72"/>
      <c r="K883" s="72"/>
      <c r="L883" s="72"/>
      <c r="M883" s="72"/>
      <c r="N883" s="26"/>
      <c r="O883" s="26"/>
      <c r="P883" s="25"/>
      <c r="Q883" s="25"/>
    </row>
    <row r="884" spans="1:17" ht="15" customHeight="1" x14ac:dyDescent="0.25">
      <c r="A884" s="71"/>
      <c r="B884" s="71"/>
      <c r="C884" s="68"/>
      <c r="D884" s="68"/>
      <c r="E884" s="68"/>
      <c r="F884" s="68"/>
      <c r="G884" s="68"/>
      <c r="H884" s="68"/>
      <c r="I884" s="68"/>
      <c r="J884" s="72"/>
      <c r="K884" s="72"/>
      <c r="L884" s="72"/>
      <c r="M884" s="72"/>
      <c r="N884" s="26"/>
      <c r="O884" s="26"/>
      <c r="P884" s="25"/>
      <c r="Q884" s="25"/>
    </row>
    <row r="885" spans="1:17" ht="15" customHeight="1" x14ac:dyDescent="0.25">
      <c r="A885" s="71"/>
      <c r="B885" s="71"/>
      <c r="C885" s="68"/>
      <c r="D885" s="68"/>
      <c r="E885" s="68"/>
      <c r="F885" s="68"/>
      <c r="G885" s="68"/>
      <c r="H885" s="68"/>
      <c r="I885" s="68"/>
      <c r="J885" s="72"/>
      <c r="K885" s="72"/>
      <c r="L885" s="72"/>
      <c r="M885" s="72"/>
      <c r="N885" s="26"/>
      <c r="O885" s="26"/>
      <c r="P885" s="25"/>
      <c r="Q885" s="25"/>
    </row>
    <row r="886" spans="1:17" ht="15" customHeight="1" x14ac:dyDescent="0.25">
      <c r="A886" s="71"/>
      <c r="B886" s="71"/>
      <c r="C886" s="68"/>
      <c r="D886" s="68"/>
      <c r="E886" s="68"/>
      <c r="F886" s="68"/>
      <c r="G886" s="68"/>
      <c r="H886" s="68"/>
      <c r="I886" s="68"/>
      <c r="J886" s="72"/>
      <c r="K886" s="72"/>
      <c r="L886" s="72"/>
      <c r="M886" s="72"/>
      <c r="N886" s="26"/>
      <c r="O886" s="26"/>
      <c r="P886" s="25"/>
      <c r="Q886" s="25"/>
    </row>
    <row r="887" spans="1:17" ht="15" customHeight="1" x14ac:dyDescent="0.25">
      <c r="A887" s="71"/>
      <c r="B887" s="71"/>
      <c r="C887" s="68"/>
      <c r="D887" s="68"/>
      <c r="E887" s="68"/>
      <c r="F887" s="68"/>
      <c r="G887" s="68"/>
      <c r="H887" s="68"/>
      <c r="I887" s="68"/>
      <c r="J887" s="72"/>
      <c r="K887" s="72"/>
      <c r="L887" s="72"/>
      <c r="M887" s="72"/>
      <c r="N887" s="26"/>
      <c r="O887" s="26"/>
      <c r="P887" s="25"/>
      <c r="Q887" s="25"/>
    </row>
    <row r="888" spans="1:17" ht="15" customHeight="1" x14ac:dyDescent="0.25">
      <c r="A888" s="71"/>
      <c r="B888" s="71"/>
      <c r="C888" s="68"/>
      <c r="D888" s="68"/>
      <c r="E888" s="68"/>
      <c r="F888" s="68"/>
      <c r="G888" s="68"/>
      <c r="H888" s="68"/>
      <c r="I888" s="68"/>
      <c r="J888" s="72"/>
      <c r="K888" s="72"/>
      <c r="L888" s="72"/>
      <c r="M888" s="72"/>
      <c r="N888" s="26"/>
      <c r="O888" s="26"/>
      <c r="P888" s="25"/>
      <c r="Q888" s="25"/>
    </row>
    <row r="889" spans="1:17" ht="15" customHeight="1" x14ac:dyDescent="0.25">
      <c r="A889" s="71"/>
      <c r="B889" s="71"/>
      <c r="C889" s="68"/>
      <c r="D889" s="68"/>
      <c r="E889" s="68"/>
      <c r="F889" s="68"/>
      <c r="G889" s="68"/>
      <c r="H889" s="68"/>
      <c r="I889" s="68"/>
      <c r="J889" s="72"/>
      <c r="K889" s="72"/>
      <c r="L889" s="72"/>
      <c r="M889" s="72"/>
      <c r="N889" s="26"/>
      <c r="O889" s="26"/>
      <c r="P889" s="25"/>
      <c r="Q889" s="25"/>
    </row>
    <row r="890" spans="1:17" ht="15" customHeight="1" x14ac:dyDescent="0.25">
      <c r="A890" s="71"/>
      <c r="B890" s="71"/>
      <c r="C890" s="68"/>
      <c r="D890" s="68"/>
      <c r="E890" s="68"/>
      <c r="F890" s="68"/>
      <c r="G890" s="68"/>
      <c r="H890" s="68"/>
      <c r="I890" s="68"/>
      <c r="J890" s="72"/>
      <c r="K890" s="72"/>
      <c r="L890" s="72"/>
      <c r="M890" s="72"/>
      <c r="N890" s="26"/>
      <c r="O890" s="26"/>
      <c r="P890" s="25"/>
      <c r="Q890" s="25"/>
    </row>
    <row r="891" spans="1:17" ht="15" customHeight="1" x14ac:dyDescent="0.25">
      <c r="A891" s="71"/>
      <c r="B891" s="71"/>
      <c r="C891" s="68"/>
      <c r="D891" s="68"/>
      <c r="E891" s="68"/>
      <c r="F891" s="68"/>
      <c r="G891" s="68"/>
      <c r="H891" s="68"/>
      <c r="I891" s="68"/>
      <c r="J891" s="72"/>
      <c r="K891" s="72"/>
      <c r="L891" s="72"/>
      <c r="M891" s="72"/>
      <c r="N891" s="26"/>
      <c r="O891" s="26"/>
      <c r="P891" s="25"/>
      <c r="Q891" s="25"/>
    </row>
    <row r="892" spans="1:17" ht="15" customHeight="1" x14ac:dyDescent="0.25">
      <c r="A892" s="71"/>
      <c r="B892" s="71"/>
      <c r="C892" s="68"/>
      <c r="D892" s="68"/>
      <c r="E892" s="68"/>
      <c r="F892" s="68"/>
      <c r="G892" s="68"/>
      <c r="H892" s="68"/>
      <c r="I892" s="68"/>
      <c r="J892" s="72"/>
      <c r="K892" s="72"/>
      <c r="L892" s="72"/>
      <c r="M892" s="72"/>
      <c r="N892" s="26"/>
      <c r="O892" s="26"/>
      <c r="P892" s="25"/>
      <c r="Q892" s="25"/>
    </row>
    <row r="893" spans="1:17" ht="15" customHeight="1" x14ac:dyDescent="0.25">
      <c r="A893" s="71"/>
      <c r="B893" s="71"/>
      <c r="C893" s="68"/>
      <c r="D893" s="68"/>
      <c r="E893" s="68"/>
      <c r="F893" s="68"/>
      <c r="G893" s="68"/>
      <c r="H893" s="68"/>
      <c r="I893" s="68"/>
      <c r="J893" s="72"/>
      <c r="K893" s="72"/>
      <c r="L893" s="72"/>
      <c r="M893" s="72"/>
      <c r="N893" s="26"/>
      <c r="O893" s="26"/>
      <c r="P893" s="25"/>
      <c r="Q893" s="25"/>
    </row>
    <row r="894" spans="1:17" ht="15" customHeight="1" x14ac:dyDescent="0.25">
      <c r="A894" s="71"/>
      <c r="B894" s="71"/>
      <c r="C894" s="68"/>
      <c r="D894" s="68"/>
      <c r="E894" s="68"/>
      <c r="F894" s="68"/>
      <c r="G894" s="68"/>
      <c r="H894" s="68"/>
      <c r="I894" s="68"/>
      <c r="J894" s="72"/>
      <c r="K894" s="72"/>
      <c r="L894" s="72"/>
      <c r="M894" s="72"/>
      <c r="N894" s="26"/>
      <c r="O894" s="26"/>
      <c r="P894" s="25"/>
      <c r="Q894" s="25"/>
    </row>
    <row r="895" spans="1:17" ht="15" customHeight="1" x14ac:dyDescent="0.25">
      <c r="A895" s="71"/>
      <c r="B895" s="71"/>
      <c r="C895" s="68"/>
      <c r="D895" s="68"/>
      <c r="E895" s="68"/>
      <c r="F895" s="68"/>
      <c r="G895" s="68"/>
      <c r="H895" s="68"/>
      <c r="I895" s="68"/>
      <c r="J895" s="72"/>
      <c r="K895" s="72"/>
      <c r="L895" s="72"/>
      <c r="M895" s="72"/>
      <c r="N895" s="26"/>
      <c r="O895" s="26"/>
      <c r="P895" s="25"/>
      <c r="Q895" s="25"/>
    </row>
    <row r="896" spans="1:17" ht="15" customHeight="1" x14ac:dyDescent="0.25">
      <c r="A896" s="71"/>
      <c r="B896" s="71"/>
      <c r="C896" s="68"/>
      <c r="D896" s="68"/>
      <c r="E896" s="68"/>
      <c r="F896" s="68"/>
      <c r="G896" s="68"/>
      <c r="H896" s="68"/>
      <c r="I896" s="68"/>
      <c r="J896" s="72"/>
      <c r="K896" s="72"/>
      <c r="L896" s="72"/>
      <c r="M896" s="72"/>
      <c r="N896" s="26"/>
      <c r="O896" s="26"/>
      <c r="P896" s="25"/>
      <c r="Q896" s="25"/>
    </row>
    <row r="897" spans="1:17" ht="15" customHeight="1" x14ac:dyDescent="0.25">
      <c r="A897" s="71"/>
      <c r="B897" s="71"/>
      <c r="C897" s="68"/>
      <c r="D897" s="68"/>
      <c r="E897" s="68"/>
      <c r="F897" s="68"/>
      <c r="G897" s="68"/>
      <c r="H897" s="68"/>
      <c r="I897" s="68"/>
      <c r="J897" s="72"/>
      <c r="K897" s="72"/>
      <c r="L897" s="72"/>
      <c r="M897" s="72"/>
      <c r="N897" s="26"/>
      <c r="O897" s="26"/>
      <c r="P897" s="25"/>
      <c r="Q897" s="25"/>
    </row>
    <row r="898" spans="1:17" ht="15" customHeight="1" x14ac:dyDescent="0.25">
      <c r="A898" s="71"/>
      <c r="B898" s="71"/>
      <c r="C898" s="68"/>
      <c r="D898" s="68"/>
      <c r="E898" s="68"/>
      <c r="F898" s="68"/>
      <c r="G898" s="68"/>
      <c r="H898" s="68"/>
      <c r="I898" s="68"/>
      <c r="J898" s="72"/>
      <c r="K898" s="72"/>
      <c r="L898" s="72"/>
      <c r="M898" s="72"/>
      <c r="N898" s="26"/>
      <c r="O898" s="26"/>
      <c r="P898" s="25"/>
      <c r="Q898" s="25"/>
    </row>
    <row r="899" spans="1:17" ht="15" customHeight="1" x14ac:dyDescent="0.25">
      <c r="A899" s="71"/>
      <c r="B899" s="71"/>
      <c r="C899" s="68"/>
      <c r="D899" s="68"/>
      <c r="E899" s="68"/>
      <c r="F899" s="68"/>
      <c r="G899" s="68"/>
      <c r="H899" s="68"/>
      <c r="I899" s="68"/>
      <c r="J899" s="72"/>
      <c r="K899" s="72"/>
      <c r="L899" s="72"/>
      <c r="M899" s="72"/>
      <c r="N899" s="26"/>
      <c r="O899" s="26"/>
      <c r="P899" s="25"/>
      <c r="Q899" s="25"/>
    </row>
    <row r="900" spans="1:17" ht="15" customHeight="1" x14ac:dyDescent="0.25">
      <c r="A900" s="71"/>
      <c r="B900" s="71"/>
      <c r="C900" s="68"/>
      <c r="D900" s="68"/>
      <c r="E900" s="68"/>
      <c r="F900" s="68"/>
      <c r="G900" s="68"/>
      <c r="H900" s="68"/>
      <c r="I900" s="68"/>
      <c r="J900" s="72"/>
      <c r="K900" s="72"/>
      <c r="L900" s="72"/>
      <c r="M900" s="72"/>
      <c r="N900" s="26"/>
      <c r="O900" s="26"/>
      <c r="P900" s="25"/>
      <c r="Q900" s="25"/>
    </row>
    <row r="901" spans="1:17" ht="15" customHeight="1" x14ac:dyDescent="0.25">
      <c r="A901" s="71"/>
      <c r="B901" s="71"/>
      <c r="C901" s="68"/>
      <c r="D901" s="68"/>
      <c r="E901" s="68"/>
      <c r="F901" s="68"/>
      <c r="G901" s="68"/>
      <c r="H901" s="68"/>
      <c r="I901" s="68"/>
      <c r="J901" s="72"/>
      <c r="K901" s="72"/>
      <c r="L901" s="72"/>
      <c r="M901" s="72"/>
      <c r="N901" s="26"/>
      <c r="O901" s="26"/>
      <c r="P901" s="25"/>
      <c r="Q901" s="25"/>
    </row>
    <row r="902" spans="1:17" ht="15" customHeight="1" x14ac:dyDescent="0.25">
      <c r="A902" s="71"/>
      <c r="B902" s="71"/>
      <c r="C902" s="68"/>
      <c r="D902" s="68"/>
      <c r="E902" s="68"/>
      <c r="F902" s="68"/>
      <c r="G902" s="68"/>
      <c r="H902" s="68"/>
      <c r="I902" s="68"/>
      <c r="J902" s="72"/>
      <c r="K902" s="72"/>
      <c r="L902" s="72"/>
      <c r="M902" s="72"/>
      <c r="N902" s="26"/>
      <c r="O902" s="26"/>
      <c r="P902" s="25"/>
      <c r="Q902" s="25"/>
    </row>
    <row r="903" spans="1:17" ht="15" customHeight="1" x14ac:dyDescent="0.25">
      <c r="A903" s="71"/>
      <c r="B903" s="71"/>
      <c r="C903" s="68"/>
      <c r="D903" s="68"/>
      <c r="E903" s="68"/>
      <c r="F903" s="68"/>
      <c r="G903" s="68"/>
      <c r="H903" s="68"/>
      <c r="I903" s="68"/>
      <c r="J903" s="72"/>
      <c r="K903" s="72"/>
      <c r="L903" s="72"/>
      <c r="M903" s="72"/>
      <c r="N903" s="26"/>
      <c r="O903" s="26"/>
      <c r="P903" s="25"/>
      <c r="Q903" s="25"/>
    </row>
    <row r="904" spans="1:17" ht="15" customHeight="1" x14ac:dyDescent="0.25">
      <c r="A904" s="71"/>
      <c r="B904" s="71"/>
      <c r="C904" s="68"/>
      <c r="D904" s="68"/>
      <c r="E904" s="68"/>
      <c r="F904" s="68"/>
      <c r="G904" s="68"/>
      <c r="H904" s="68"/>
      <c r="I904" s="68"/>
      <c r="J904" s="72"/>
      <c r="K904" s="72"/>
      <c r="L904" s="72"/>
      <c r="M904" s="72"/>
      <c r="N904" s="26"/>
      <c r="O904" s="26"/>
      <c r="P904" s="25"/>
      <c r="Q904" s="25"/>
    </row>
    <row r="905" spans="1:17" ht="15" customHeight="1" x14ac:dyDescent="0.25">
      <c r="A905" s="71"/>
      <c r="B905" s="71"/>
      <c r="C905" s="68"/>
      <c r="D905" s="68"/>
      <c r="E905" s="68"/>
      <c r="F905" s="68"/>
      <c r="G905" s="68"/>
      <c r="H905" s="68"/>
      <c r="I905" s="68"/>
      <c r="J905" s="72"/>
      <c r="K905" s="72"/>
      <c r="L905" s="72"/>
      <c r="M905" s="72"/>
      <c r="N905" s="26"/>
      <c r="O905" s="26"/>
      <c r="P905" s="25"/>
      <c r="Q905" s="25"/>
    </row>
    <row r="906" spans="1:17" ht="15" customHeight="1" x14ac:dyDescent="0.25">
      <c r="A906" s="71"/>
      <c r="B906" s="71"/>
      <c r="C906" s="68"/>
      <c r="D906" s="68"/>
      <c r="E906" s="68"/>
      <c r="F906" s="68"/>
      <c r="G906" s="68"/>
      <c r="H906" s="68"/>
      <c r="I906" s="68"/>
      <c r="J906" s="72"/>
      <c r="K906" s="72"/>
      <c r="L906" s="72"/>
      <c r="M906" s="72"/>
      <c r="N906" s="26"/>
      <c r="O906" s="26"/>
      <c r="P906" s="25"/>
      <c r="Q906" s="25"/>
    </row>
    <row r="907" spans="1:17" ht="15" customHeight="1" x14ac:dyDescent="0.25">
      <c r="A907" s="71"/>
      <c r="B907" s="71"/>
      <c r="C907" s="68"/>
      <c r="D907" s="68"/>
      <c r="E907" s="68"/>
      <c r="F907" s="68"/>
      <c r="G907" s="68"/>
      <c r="H907" s="68"/>
      <c r="I907" s="68"/>
      <c r="J907" s="72"/>
      <c r="K907" s="72"/>
      <c r="L907" s="72"/>
      <c r="M907" s="72"/>
      <c r="N907" s="26"/>
      <c r="O907" s="26"/>
      <c r="P907" s="25"/>
      <c r="Q907" s="25"/>
    </row>
    <row r="908" spans="1:17" ht="15" customHeight="1" x14ac:dyDescent="0.25">
      <c r="A908" s="71"/>
      <c r="B908" s="71"/>
      <c r="C908" s="68"/>
      <c r="D908" s="68"/>
      <c r="E908" s="68"/>
      <c r="F908" s="68"/>
      <c r="G908" s="68"/>
      <c r="H908" s="68"/>
      <c r="I908" s="68"/>
      <c r="J908" s="72"/>
      <c r="K908" s="72"/>
      <c r="L908" s="72"/>
      <c r="M908" s="72"/>
      <c r="N908" s="26"/>
      <c r="O908" s="26"/>
      <c r="P908" s="25"/>
      <c r="Q908" s="25"/>
    </row>
    <row r="909" spans="1:17" ht="15" customHeight="1" x14ac:dyDescent="0.25">
      <c r="A909" s="71"/>
      <c r="B909" s="71"/>
      <c r="C909" s="68"/>
      <c r="D909" s="68"/>
      <c r="E909" s="68"/>
      <c r="F909" s="68"/>
      <c r="G909" s="68"/>
      <c r="H909" s="68"/>
      <c r="I909" s="68"/>
      <c r="J909" s="72"/>
      <c r="K909" s="72"/>
      <c r="L909" s="72"/>
      <c r="M909" s="72"/>
      <c r="N909" s="26"/>
      <c r="O909" s="26"/>
      <c r="P909" s="25"/>
      <c r="Q909" s="25"/>
    </row>
    <row r="910" spans="1:17" ht="15" customHeight="1" x14ac:dyDescent="0.25">
      <c r="A910" s="71"/>
      <c r="B910" s="71"/>
      <c r="C910" s="68"/>
      <c r="D910" s="68"/>
      <c r="E910" s="68"/>
      <c r="F910" s="68"/>
      <c r="G910" s="68"/>
      <c r="H910" s="68"/>
      <c r="I910" s="68"/>
      <c r="J910" s="72"/>
      <c r="K910" s="72"/>
      <c r="L910" s="72"/>
      <c r="M910" s="72"/>
      <c r="N910" s="26"/>
      <c r="O910" s="26"/>
      <c r="P910" s="25"/>
      <c r="Q910" s="25"/>
    </row>
    <row r="911" spans="1:17" ht="15" customHeight="1" x14ac:dyDescent="0.25">
      <c r="A911" s="71"/>
      <c r="B911" s="71"/>
      <c r="C911" s="68"/>
      <c r="D911" s="68"/>
      <c r="E911" s="68"/>
      <c r="F911" s="68"/>
      <c r="G911" s="68"/>
      <c r="H911" s="68"/>
      <c r="I911" s="68"/>
      <c r="J911" s="72"/>
      <c r="K911" s="72"/>
      <c r="L911" s="72"/>
      <c r="M911" s="72"/>
      <c r="N911" s="26"/>
      <c r="O911" s="26"/>
      <c r="P911" s="25"/>
      <c r="Q911" s="25"/>
    </row>
    <row r="912" spans="1:17" ht="15" customHeight="1" x14ac:dyDescent="0.25">
      <c r="A912" s="71"/>
      <c r="B912" s="71"/>
      <c r="C912" s="68"/>
      <c r="D912" s="68"/>
      <c r="E912" s="68"/>
      <c r="F912" s="68"/>
      <c r="G912" s="68"/>
      <c r="H912" s="68"/>
      <c r="I912" s="68"/>
      <c r="J912" s="72"/>
      <c r="K912" s="72"/>
      <c r="L912" s="72"/>
      <c r="M912" s="72"/>
      <c r="N912" s="26"/>
      <c r="O912" s="26"/>
      <c r="P912" s="25"/>
      <c r="Q912" s="25"/>
    </row>
    <row r="913" spans="1:17" ht="15" customHeight="1" x14ac:dyDescent="0.25">
      <c r="A913" s="71"/>
      <c r="B913" s="71"/>
      <c r="C913" s="68"/>
      <c r="D913" s="68"/>
      <c r="E913" s="68"/>
      <c r="F913" s="68"/>
      <c r="G913" s="68"/>
      <c r="H913" s="68"/>
      <c r="I913" s="68"/>
      <c r="J913" s="72"/>
      <c r="K913" s="72"/>
      <c r="L913" s="72"/>
      <c r="M913" s="72"/>
      <c r="N913" s="26"/>
      <c r="O913" s="26"/>
      <c r="P913" s="25"/>
      <c r="Q913" s="25"/>
    </row>
    <row r="914" spans="1:17" ht="15" customHeight="1" x14ac:dyDescent="0.25">
      <c r="A914" s="71"/>
      <c r="B914" s="71"/>
      <c r="C914" s="68"/>
      <c r="D914" s="68"/>
      <c r="E914" s="68"/>
      <c r="F914" s="68"/>
      <c r="G914" s="68"/>
      <c r="H914" s="68"/>
      <c r="I914" s="68"/>
      <c r="J914" s="72"/>
      <c r="K914" s="72"/>
      <c r="L914" s="72"/>
      <c r="M914" s="72"/>
      <c r="N914" s="26"/>
      <c r="O914" s="26"/>
      <c r="P914" s="25"/>
      <c r="Q914" s="25"/>
    </row>
    <row r="915" spans="1:17" ht="15" customHeight="1" x14ac:dyDescent="0.25">
      <c r="A915" s="71"/>
      <c r="B915" s="71"/>
      <c r="C915" s="68"/>
      <c r="D915" s="68"/>
      <c r="E915" s="68"/>
      <c r="F915" s="68"/>
      <c r="G915" s="68"/>
      <c r="H915" s="68"/>
      <c r="I915" s="68"/>
      <c r="J915" s="72"/>
      <c r="K915" s="72"/>
      <c r="L915" s="72"/>
      <c r="M915" s="72"/>
      <c r="N915" s="26"/>
      <c r="O915" s="26"/>
      <c r="P915" s="25"/>
      <c r="Q915" s="25"/>
    </row>
    <row r="916" spans="1:17" ht="15" customHeight="1" x14ac:dyDescent="0.25">
      <c r="A916" s="71"/>
      <c r="B916" s="71"/>
      <c r="C916" s="68"/>
      <c r="D916" s="68"/>
      <c r="E916" s="68"/>
      <c r="F916" s="68"/>
      <c r="G916" s="68"/>
      <c r="H916" s="68"/>
      <c r="I916" s="68"/>
      <c r="J916" s="72"/>
      <c r="K916" s="72"/>
      <c r="L916" s="72"/>
      <c r="M916" s="72"/>
      <c r="N916" s="26"/>
      <c r="O916" s="26"/>
      <c r="P916" s="25"/>
      <c r="Q916" s="25"/>
    </row>
    <row r="917" spans="1:17" ht="15" customHeight="1" x14ac:dyDescent="0.25">
      <c r="A917" s="71"/>
      <c r="B917" s="71"/>
      <c r="C917" s="68"/>
      <c r="D917" s="68"/>
      <c r="E917" s="68"/>
      <c r="F917" s="68"/>
      <c r="G917" s="68"/>
      <c r="H917" s="68"/>
      <c r="I917" s="68"/>
      <c r="J917" s="72"/>
      <c r="K917" s="72"/>
      <c r="L917" s="72"/>
      <c r="M917" s="72"/>
      <c r="N917" s="26"/>
      <c r="O917" s="26"/>
      <c r="P917" s="25"/>
      <c r="Q917" s="25"/>
    </row>
    <row r="918" spans="1:17" ht="15" customHeight="1" x14ac:dyDescent="0.25">
      <c r="A918" s="71"/>
      <c r="B918" s="71"/>
      <c r="C918" s="68"/>
      <c r="D918" s="68"/>
      <c r="E918" s="68"/>
      <c r="F918" s="68"/>
      <c r="G918" s="68"/>
      <c r="H918" s="68"/>
      <c r="I918" s="68"/>
      <c r="J918" s="72"/>
      <c r="K918" s="72"/>
      <c r="L918" s="72"/>
      <c r="M918" s="72"/>
      <c r="N918" s="26"/>
      <c r="O918" s="26"/>
      <c r="P918" s="25"/>
      <c r="Q918" s="25"/>
    </row>
    <row r="919" spans="1:17" ht="15" customHeight="1" x14ac:dyDescent="0.25">
      <c r="A919" s="71"/>
      <c r="B919" s="71"/>
      <c r="C919" s="68"/>
      <c r="D919" s="68"/>
      <c r="E919" s="68"/>
      <c r="F919" s="68"/>
      <c r="G919" s="68"/>
      <c r="H919" s="68"/>
      <c r="I919" s="68"/>
      <c r="J919" s="72"/>
      <c r="K919" s="72"/>
      <c r="L919" s="72"/>
      <c r="M919" s="72"/>
      <c r="N919" s="26"/>
      <c r="O919" s="26"/>
      <c r="P919" s="25"/>
      <c r="Q919" s="25"/>
    </row>
    <row r="920" spans="1:17" ht="15" customHeight="1" x14ac:dyDescent="0.25">
      <c r="A920" s="71"/>
      <c r="B920" s="71"/>
      <c r="C920" s="68"/>
      <c r="D920" s="68"/>
      <c r="E920" s="68"/>
      <c r="F920" s="68"/>
      <c r="G920" s="68"/>
      <c r="H920" s="68"/>
      <c r="I920" s="68"/>
      <c r="J920" s="72"/>
      <c r="K920" s="72"/>
      <c r="L920" s="72"/>
      <c r="M920" s="72"/>
      <c r="N920" s="26"/>
      <c r="O920" s="26"/>
      <c r="P920" s="25"/>
      <c r="Q920" s="25"/>
    </row>
    <row r="921" spans="1:17" ht="15" customHeight="1" x14ac:dyDescent="0.25">
      <c r="A921" s="71"/>
      <c r="B921" s="71"/>
      <c r="C921" s="68"/>
      <c r="D921" s="68"/>
      <c r="E921" s="68"/>
      <c r="F921" s="68"/>
      <c r="G921" s="68"/>
      <c r="H921" s="68"/>
      <c r="I921" s="68"/>
      <c r="J921" s="72"/>
      <c r="K921" s="72"/>
      <c r="L921" s="72"/>
      <c r="M921" s="72"/>
      <c r="N921" s="26"/>
      <c r="O921" s="26"/>
      <c r="P921" s="25"/>
      <c r="Q921" s="25"/>
    </row>
    <row r="922" spans="1:17" ht="15" customHeight="1" x14ac:dyDescent="0.25">
      <c r="A922" s="71"/>
      <c r="B922" s="71"/>
      <c r="C922" s="68"/>
      <c r="D922" s="68"/>
      <c r="E922" s="68"/>
      <c r="F922" s="68"/>
      <c r="G922" s="68"/>
      <c r="H922" s="68"/>
      <c r="I922" s="68"/>
      <c r="J922" s="72"/>
      <c r="K922" s="72"/>
      <c r="L922" s="72"/>
      <c r="M922" s="72"/>
      <c r="N922" s="26"/>
      <c r="O922" s="26"/>
      <c r="P922" s="25"/>
      <c r="Q922" s="25"/>
    </row>
    <row r="923" spans="1:17" ht="15" customHeight="1" x14ac:dyDescent="0.25">
      <c r="A923" s="71"/>
      <c r="B923" s="71"/>
      <c r="C923" s="68"/>
      <c r="D923" s="68"/>
      <c r="E923" s="68"/>
      <c r="F923" s="68"/>
      <c r="G923" s="68"/>
      <c r="H923" s="68"/>
      <c r="I923" s="68"/>
      <c r="J923" s="72"/>
      <c r="K923" s="72"/>
      <c r="L923" s="72"/>
      <c r="M923" s="72"/>
      <c r="N923" s="26"/>
      <c r="O923" s="26"/>
      <c r="P923" s="25"/>
      <c r="Q923" s="25"/>
    </row>
    <row r="924" spans="1:17" ht="15" customHeight="1" x14ac:dyDescent="0.25">
      <c r="A924" s="25"/>
      <c r="B924" s="25"/>
      <c r="C924" s="25"/>
      <c r="D924" s="25"/>
      <c r="E924" s="25"/>
      <c r="F924" s="25"/>
      <c r="G924" s="68"/>
      <c r="H924" s="25"/>
      <c r="I924" s="68"/>
      <c r="J924" s="72"/>
      <c r="K924" s="72"/>
      <c r="L924" s="72"/>
      <c r="M924" s="72"/>
      <c r="N924" s="25"/>
      <c r="O924" s="25"/>
      <c r="P924" s="25"/>
      <c r="Q924" s="25"/>
    </row>
    <row r="925" spans="1:17" ht="15" customHeight="1" x14ac:dyDescent="0.25">
      <c r="A925" s="25"/>
      <c r="B925" s="25"/>
      <c r="C925" s="25"/>
      <c r="D925" s="25"/>
      <c r="E925" s="25"/>
      <c r="F925" s="25"/>
      <c r="G925" s="68"/>
      <c r="H925" s="25"/>
      <c r="I925" s="68"/>
      <c r="J925" s="72"/>
      <c r="K925" s="72"/>
      <c r="L925" s="72"/>
      <c r="M925" s="72"/>
      <c r="N925" s="25"/>
      <c r="O925" s="25"/>
      <c r="P925" s="25"/>
      <c r="Q925" s="25"/>
    </row>
    <row r="926" spans="1:17" ht="15" customHeight="1" x14ac:dyDescent="0.25">
      <c r="A926" s="25"/>
      <c r="B926" s="25"/>
      <c r="C926" s="25"/>
      <c r="D926" s="25"/>
      <c r="E926" s="25"/>
      <c r="F926" s="25"/>
      <c r="G926" s="68"/>
      <c r="H926" s="25"/>
      <c r="I926" s="68"/>
      <c r="J926" s="72"/>
      <c r="K926" s="72"/>
      <c r="L926" s="72"/>
      <c r="M926" s="72"/>
      <c r="N926" s="25"/>
      <c r="O926" s="25"/>
      <c r="P926" s="25"/>
      <c r="Q926" s="25"/>
    </row>
    <row r="927" spans="1:17" ht="15" customHeight="1" x14ac:dyDescent="0.25">
      <c r="A927" s="25"/>
      <c r="B927" s="25"/>
      <c r="C927" s="25"/>
      <c r="D927" s="25"/>
      <c r="E927" s="25"/>
      <c r="F927" s="25"/>
      <c r="G927" s="68"/>
      <c r="H927" s="25"/>
      <c r="I927" s="68"/>
      <c r="J927" s="72"/>
      <c r="K927" s="72"/>
      <c r="L927" s="72"/>
      <c r="M927" s="72"/>
      <c r="N927" s="25"/>
      <c r="O927" s="25"/>
      <c r="P927" s="25"/>
      <c r="Q927" s="25"/>
    </row>
    <row r="928" spans="1:17" ht="15" customHeight="1" x14ac:dyDescent="0.25">
      <c r="A928" s="25"/>
      <c r="B928" s="25"/>
      <c r="C928" s="25"/>
      <c r="D928" s="25"/>
      <c r="E928" s="25"/>
      <c r="F928" s="25"/>
      <c r="G928" s="68"/>
      <c r="H928" s="25"/>
      <c r="I928" s="68"/>
      <c r="J928" s="72"/>
      <c r="K928" s="72"/>
      <c r="L928" s="72"/>
      <c r="M928" s="72"/>
      <c r="N928" s="25"/>
      <c r="O928" s="25"/>
      <c r="P928" s="25"/>
      <c r="Q928" s="25"/>
    </row>
    <row r="929" spans="1:17" ht="15" customHeight="1" x14ac:dyDescent="0.25">
      <c r="A929" s="25"/>
      <c r="B929" s="25"/>
      <c r="C929" s="25"/>
      <c r="D929" s="25"/>
      <c r="E929" s="25"/>
      <c r="F929" s="25"/>
      <c r="G929" s="68"/>
      <c r="H929" s="25"/>
      <c r="I929" s="68"/>
      <c r="J929" s="72"/>
      <c r="K929" s="72"/>
      <c r="L929" s="72"/>
      <c r="M929" s="72"/>
      <c r="N929" s="25"/>
      <c r="O929" s="25"/>
      <c r="P929" s="25"/>
      <c r="Q929" s="25"/>
    </row>
    <row r="930" spans="1:17" ht="15" customHeight="1" x14ac:dyDescent="0.25">
      <c r="A930" s="25"/>
      <c r="B930" s="25"/>
      <c r="C930" s="25"/>
      <c r="D930" s="25"/>
      <c r="E930" s="25"/>
      <c r="F930" s="25"/>
      <c r="G930" s="68"/>
      <c r="H930" s="25"/>
      <c r="I930" s="68"/>
      <c r="J930" s="72"/>
      <c r="K930" s="72"/>
      <c r="L930" s="72"/>
      <c r="M930" s="72"/>
      <c r="N930" s="25"/>
      <c r="O930" s="25"/>
      <c r="P930" s="25"/>
      <c r="Q930" s="25"/>
    </row>
    <row r="931" spans="1:17" ht="15" customHeight="1" x14ac:dyDescent="0.25">
      <c r="A931" s="25"/>
      <c r="B931" s="25"/>
      <c r="C931" s="25"/>
      <c r="D931" s="25"/>
      <c r="E931" s="25"/>
      <c r="F931" s="25"/>
      <c r="G931" s="68"/>
      <c r="H931" s="25"/>
      <c r="I931" s="68"/>
      <c r="J931" s="72"/>
      <c r="K931" s="72"/>
      <c r="L931" s="72"/>
      <c r="M931" s="72"/>
      <c r="N931" s="25"/>
      <c r="O931" s="25"/>
      <c r="P931" s="25"/>
      <c r="Q931" s="25"/>
    </row>
  </sheetData>
  <phoneticPr fontId="3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8"/>
  <dimension ref="A1:AB208"/>
  <sheetViews>
    <sheetView topLeftCell="J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0.5" style="23" customWidth="1"/>
    <col min="5" max="5" width="19.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25" style="23" customWidth="1"/>
    <col min="16" max="16" width="20.125" style="23" customWidth="1"/>
    <col min="17" max="17" width="10.37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3224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170</v>
      </c>
      <c r="B2" s="71">
        <v>310</v>
      </c>
      <c r="C2" s="68">
        <v>0</v>
      </c>
      <c r="D2" s="68">
        <v>272.38</v>
      </c>
      <c r="E2" s="68">
        <v>211.25</v>
      </c>
      <c r="F2" s="68">
        <f t="shared" ref="F2:F33" si="0">($A$55-A2)/(ROW($A$55)-ROW(A2))</f>
        <v>57.622641509433961</v>
      </c>
      <c r="G2" s="68">
        <v>0</v>
      </c>
      <c r="H2" s="68">
        <f t="shared" ref="H2:H33" si="1">($A$55-B2)/(ROW($A$55)-ROW(B2))</f>
        <v>54.981132075471699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89">
        <v>0.05</v>
      </c>
      <c r="P2" s="32" t="s">
        <v>39</v>
      </c>
      <c r="Q2" s="25">
        <f>LARGE(A:A,2)</f>
        <v>2928</v>
      </c>
      <c r="T2" s="22">
        <v>159.28700000000001</v>
      </c>
      <c r="U2" s="74">
        <f t="shared" ref="U2:U33" si="3">T2-B2</f>
        <v>-150.71299999999999</v>
      </c>
      <c r="V2" s="70">
        <f t="shared" ref="V2:V33" si="4">ROUND(U2,0)</f>
        <v>-151</v>
      </c>
      <c r="W2" s="70">
        <v>4766</v>
      </c>
      <c r="X2" s="70">
        <f t="shared" ref="X2:X33" si="5">B2/$W$2*$W$3</f>
        <v>340.76584137641629</v>
      </c>
      <c r="Y2" s="70">
        <f t="shared" ref="Y2:Y33" si="6">X2-B2</f>
        <v>30.76584137641629</v>
      </c>
      <c r="Z2" s="70">
        <f t="shared" ref="Z2:Z33" si="7">ROUND(Y2,0)</f>
        <v>31</v>
      </c>
      <c r="AA2" s="24">
        <f t="shared" ref="AA2:AA33" si="8">IF(V2&gt;=0,V2,Z2)</f>
        <v>31</v>
      </c>
      <c r="AB2" s="67">
        <f t="shared" ref="AB2:AB33" si="9">B2+AA2</f>
        <v>341</v>
      </c>
    </row>
    <row r="3" spans="1:28" ht="15" customHeight="1" x14ac:dyDescent="0.25">
      <c r="A3" s="71">
        <v>90</v>
      </c>
      <c r="B3" s="71">
        <v>310</v>
      </c>
      <c r="C3" s="68">
        <v>0</v>
      </c>
      <c r="D3" s="68">
        <v>272.35000000000002</v>
      </c>
      <c r="E3" s="68">
        <v>211.25</v>
      </c>
      <c r="F3" s="68">
        <f t="shared" si="0"/>
        <v>60.269230769230766</v>
      </c>
      <c r="G3" s="68">
        <v>0</v>
      </c>
      <c r="H3" s="68">
        <f t="shared" si="1"/>
        <v>56.03846153846154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97</v>
      </c>
      <c r="P3" s="32" t="s">
        <v>41</v>
      </c>
      <c r="Q3" s="25">
        <f>LARGE(A:A,3)</f>
        <v>2864</v>
      </c>
      <c r="T3" s="22">
        <v>220.06399999999999</v>
      </c>
      <c r="U3" s="74">
        <f t="shared" si="3"/>
        <v>-89.936000000000007</v>
      </c>
      <c r="V3" s="70">
        <f t="shared" si="4"/>
        <v>-90</v>
      </c>
      <c r="W3" s="70">
        <v>5239</v>
      </c>
      <c r="X3" s="70">
        <f t="shared" si="5"/>
        <v>340.76584137641629</v>
      </c>
      <c r="Y3" s="70">
        <f t="shared" si="6"/>
        <v>30.76584137641629</v>
      </c>
      <c r="Z3" s="70">
        <f t="shared" si="7"/>
        <v>31</v>
      </c>
      <c r="AA3" s="24">
        <f t="shared" si="8"/>
        <v>31</v>
      </c>
      <c r="AB3" s="67">
        <f t="shared" si="9"/>
        <v>341</v>
      </c>
    </row>
    <row r="4" spans="1:28" ht="15" customHeight="1" x14ac:dyDescent="0.25">
      <c r="A4" s="71">
        <v>170</v>
      </c>
      <c r="B4" s="71">
        <v>310</v>
      </c>
      <c r="C4" s="68">
        <v>0</v>
      </c>
      <c r="D4" s="68">
        <v>272.33999999999997</v>
      </c>
      <c r="E4" s="68">
        <v>211.25</v>
      </c>
      <c r="F4" s="68">
        <f t="shared" si="0"/>
        <v>59.882352941176471</v>
      </c>
      <c r="G4" s="68">
        <v>0</v>
      </c>
      <c r="H4" s="68">
        <f t="shared" si="1"/>
        <v>57.137254901960787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3224</v>
      </c>
      <c r="P4" s="32" t="s">
        <v>43</v>
      </c>
      <c r="Q4" s="25">
        <f>LARGE(B:B,1)</f>
        <v>1620</v>
      </c>
      <c r="T4" s="22">
        <v>223.97499999999999</v>
      </c>
      <c r="U4" s="74">
        <f t="shared" si="3"/>
        <v>-86.025000000000006</v>
      </c>
      <c r="V4" s="70">
        <f t="shared" si="4"/>
        <v>-86</v>
      </c>
      <c r="W4" s="70"/>
      <c r="X4" s="70">
        <f t="shared" si="5"/>
        <v>340.76584137641629</v>
      </c>
      <c r="Y4" s="70">
        <f t="shared" si="6"/>
        <v>30.76584137641629</v>
      </c>
      <c r="Z4" s="70">
        <f t="shared" si="7"/>
        <v>31</v>
      </c>
      <c r="AA4" s="24">
        <f t="shared" si="8"/>
        <v>31</v>
      </c>
      <c r="AB4" s="67">
        <f t="shared" si="9"/>
        <v>341</v>
      </c>
    </row>
    <row r="5" spans="1:28" ht="15" customHeight="1" x14ac:dyDescent="0.25">
      <c r="A5" s="71">
        <v>170</v>
      </c>
      <c r="B5" s="71">
        <v>310</v>
      </c>
      <c r="C5" s="68">
        <v>0</v>
      </c>
      <c r="D5" s="68">
        <v>272.33</v>
      </c>
      <c r="E5" s="68">
        <v>211.25</v>
      </c>
      <c r="F5" s="68">
        <f t="shared" si="0"/>
        <v>61.08</v>
      </c>
      <c r="G5" s="68">
        <v>0</v>
      </c>
      <c r="H5" s="68">
        <f t="shared" si="1"/>
        <v>58.28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1.87</v>
      </c>
      <c r="P5" s="32" t="s">
        <v>45</v>
      </c>
      <c r="Q5" s="25">
        <f>LARGE(B:B,2)</f>
        <v>1620</v>
      </c>
      <c r="T5" s="22">
        <v>237.40199999999999</v>
      </c>
      <c r="U5" s="74">
        <f t="shared" si="3"/>
        <v>-72.598000000000013</v>
      </c>
      <c r="V5" s="70">
        <f t="shared" si="4"/>
        <v>-73</v>
      </c>
      <c r="W5" s="70"/>
      <c r="X5" s="70">
        <f t="shared" si="5"/>
        <v>340.76584137641629</v>
      </c>
      <c r="Y5" s="70">
        <f t="shared" si="6"/>
        <v>30.76584137641629</v>
      </c>
      <c r="Z5" s="70">
        <f t="shared" si="7"/>
        <v>31</v>
      </c>
      <c r="AA5" s="24">
        <f t="shared" si="8"/>
        <v>31</v>
      </c>
      <c r="AB5" s="67">
        <f t="shared" si="9"/>
        <v>341</v>
      </c>
    </row>
    <row r="6" spans="1:28" ht="15" customHeight="1" x14ac:dyDescent="0.25">
      <c r="A6" s="71">
        <v>90</v>
      </c>
      <c r="B6" s="71">
        <v>310</v>
      </c>
      <c r="C6" s="68">
        <v>0.06</v>
      </c>
      <c r="D6" s="68">
        <v>272.3</v>
      </c>
      <c r="E6" s="68">
        <v>211.25</v>
      </c>
      <c r="F6" s="68">
        <f t="shared" si="0"/>
        <v>63.95918367346939</v>
      </c>
      <c r="G6" s="68">
        <v>0</v>
      </c>
      <c r="H6" s="68">
        <f t="shared" si="1"/>
        <v>59.469387755102041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2.86</v>
      </c>
      <c r="P6" s="32" t="s">
        <v>47</v>
      </c>
      <c r="Q6" s="25">
        <f>LARGE(B:B,3)</f>
        <v>1620</v>
      </c>
      <c r="T6" s="22">
        <v>228.25800000000001</v>
      </c>
      <c r="U6" s="74">
        <f t="shared" si="3"/>
        <v>-81.74199999999999</v>
      </c>
      <c r="V6" s="70">
        <f t="shared" si="4"/>
        <v>-82</v>
      </c>
      <c r="W6" s="70"/>
      <c r="X6" s="70">
        <f t="shared" si="5"/>
        <v>340.76584137641629</v>
      </c>
      <c r="Y6" s="70">
        <f t="shared" si="6"/>
        <v>30.76584137641629</v>
      </c>
      <c r="Z6" s="70">
        <f t="shared" si="7"/>
        <v>31</v>
      </c>
      <c r="AA6" s="24">
        <f t="shared" si="8"/>
        <v>31</v>
      </c>
      <c r="AB6" s="67">
        <f t="shared" si="9"/>
        <v>341</v>
      </c>
    </row>
    <row r="7" spans="1:28" ht="15" customHeight="1" x14ac:dyDescent="0.25">
      <c r="A7" s="71">
        <v>170</v>
      </c>
      <c r="B7" s="71">
        <v>410</v>
      </c>
      <c r="C7" s="68">
        <v>0.56000000000000005</v>
      </c>
      <c r="D7" s="68">
        <v>272.27999999999997</v>
      </c>
      <c r="E7" s="68">
        <v>211.48</v>
      </c>
      <c r="F7" s="68">
        <f t="shared" si="0"/>
        <v>63.625</v>
      </c>
      <c r="G7" s="68">
        <v>0</v>
      </c>
      <c r="H7" s="68">
        <f t="shared" si="1"/>
        <v>58.625</v>
      </c>
      <c r="I7" s="68">
        <v>0</v>
      </c>
      <c r="J7" s="72">
        <f t="shared" si="10"/>
        <v>0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3.51</v>
      </c>
      <c r="P7" s="25"/>
      <c r="Q7" s="25"/>
      <c r="T7" s="22">
        <v>236.17699999999999</v>
      </c>
      <c r="U7" s="74">
        <f t="shared" si="3"/>
        <v>-173.82300000000001</v>
      </c>
      <c r="V7" s="70">
        <f t="shared" si="4"/>
        <v>-174</v>
      </c>
      <c r="W7" s="70"/>
      <c r="X7" s="70">
        <f t="shared" si="5"/>
        <v>450.69030633655058</v>
      </c>
      <c r="Y7" s="70">
        <f t="shared" si="6"/>
        <v>40.690306336550577</v>
      </c>
      <c r="Z7" s="70">
        <f t="shared" si="7"/>
        <v>41</v>
      </c>
      <c r="AA7" s="24">
        <f t="shared" si="8"/>
        <v>41</v>
      </c>
      <c r="AB7" s="67">
        <f t="shared" si="9"/>
        <v>451</v>
      </c>
    </row>
    <row r="8" spans="1:28" ht="15" customHeight="1" x14ac:dyDescent="0.25">
      <c r="A8" s="71">
        <v>250</v>
      </c>
      <c r="B8" s="71">
        <v>410</v>
      </c>
      <c r="C8" s="68">
        <v>0.17</v>
      </c>
      <c r="D8" s="68">
        <v>272.26</v>
      </c>
      <c r="E8" s="68">
        <v>211.48</v>
      </c>
      <c r="F8" s="68">
        <f t="shared" si="0"/>
        <v>63.276595744680854</v>
      </c>
      <c r="G8" s="68">
        <v>0</v>
      </c>
      <c r="H8" s="68">
        <f t="shared" si="1"/>
        <v>59.872340425531917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224.77</v>
      </c>
      <c r="U8" s="74">
        <f t="shared" si="3"/>
        <v>-185.23</v>
      </c>
      <c r="V8" s="70">
        <f t="shared" si="4"/>
        <v>-185</v>
      </c>
      <c r="W8" s="70"/>
      <c r="X8" s="70">
        <f t="shared" si="5"/>
        <v>450.69030633655058</v>
      </c>
      <c r="Y8" s="70">
        <f t="shared" si="6"/>
        <v>40.690306336550577</v>
      </c>
      <c r="Z8" s="70">
        <f t="shared" si="7"/>
        <v>41</v>
      </c>
      <c r="AA8" s="24">
        <f t="shared" si="8"/>
        <v>41</v>
      </c>
      <c r="AB8" s="67">
        <f t="shared" si="9"/>
        <v>451</v>
      </c>
    </row>
    <row r="9" spans="1:28" ht="15" customHeight="1" x14ac:dyDescent="0.25">
      <c r="A9" s="71">
        <v>170</v>
      </c>
      <c r="B9" s="71">
        <v>410</v>
      </c>
      <c r="C9" s="68">
        <v>0</v>
      </c>
      <c r="D9" s="68">
        <v>272.24</v>
      </c>
      <c r="E9" s="68">
        <v>211.48</v>
      </c>
      <c r="F9" s="68">
        <f t="shared" si="0"/>
        <v>66.391304347826093</v>
      </c>
      <c r="G9" s="68">
        <v>0</v>
      </c>
      <c r="H9" s="68">
        <f t="shared" si="1"/>
        <v>61.173913043478258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242.15600000000001</v>
      </c>
      <c r="U9" s="74">
        <f t="shared" si="3"/>
        <v>-167.84399999999999</v>
      </c>
      <c r="V9" s="70">
        <f t="shared" si="4"/>
        <v>-168</v>
      </c>
      <c r="W9" s="70"/>
      <c r="X9" s="70">
        <f t="shared" si="5"/>
        <v>450.69030633655058</v>
      </c>
      <c r="Y9" s="70">
        <f t="shared" si="6"/>
        <v>40.690306336550577</v>
      </c>
      <c r="Z9" s="70">
        <f t="shared" si="7"/>
        <v>41</v>
      </c>
      <c r="AA9" s="24">
        <f t="shared" si="8"/>
        <v>41</v>
      </c>
      <c r="AB9" s="67">
        <f t="shared" si="9"/>
        <v>451</v>
      </c>
    </row>
    <row r="10" spans="1:28" ht="15" customHeight="1" x14ac:dyDescent="0.25">
      <c r="A10" s="71">
        <v>152</v>
      </c>
      <c r="B10" s="71">
        <v>410</v>
      </c>
      <c r="C10" s="68">
        <v>0.53</v>
      </c>
      <c r="D10" s="68">
        <v>272.20999999999998</v>
      </c>
      <c r="E10" s="68">
        <v>211.48</v>
      </c>
      <c r="F10" s="68">
        <f t="shared" si="0"/>
        <v>68.266666666666666</v>
      </c>
      <c r="G10" s="68">
        <v>0</v>
      </c>
      <c r="H10" s="68">
        <f t="shared" si="1"/>
        <v>62.533333333333331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273.57799999999997</v>
      </c>
      <c r="U10" s="74">
        <f t="shared" si="3"/>
        <v>-136.42200000000003</v>
      </c>
      <c r="V10" s="70">
        <f t="shared" si="4"/>
        <v>-136</v>
      </c>
      <c r="W10" s="70"/>
      <c r="X10" s="70">
        <f t="shared" si="5"/>
        <v>450.69030633655058</v>
      </c>
      <c r="Y10" s="70">
        <f t="shared" si="6"/>
        <v>40.690306336550577</v>
      </c>
      <c r="Z10" s="70">
        <f t="shared" si="7"/>
        <v>41</v>
      </c>
      <c r="AA10" s="24">
        <f t="shared" si="8"/>
        <v>41</v>
      </c>
      <c r="AB10" s="67">
        <f t="shared" si="9"/>
        <v>451</v>
      </c>
    </row>
    <row r="11" spans="1:28" ht="15" customHeight="1" x14ac:dyDescent="0.25">
      <c r="A11" s="71">
        <v>82</v>
      </c>
      <c r="B11" s="71">
        <v>410</v>
      </c>
      <c r="C11" s="68">
        <v>2.3199999999999998</v>
      </c>
      <c r="D11" s="68">
        <v>272.18</v>
      </c>
      <c r="E11" s="68">
        <v>211.48</v>
      </c>
      <c r="F11" s="68">
        <f t="shared" si="0"/>
        <v>71.409090909090907</v>
      </c>
      <c r="G11" s="68">
        <v>0</v>
      </c>
      <c r="H11" s="68">
        <f t="shared" si="1"/>
        <v>63.954545454545453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270.67</v>
      </c>
      <c r="R11" s="43"/>
      <c r="S11" s="43"/>
      <c r="T11" s="22">
        <v>322.94600000000003</v>
      </c>
      <c r="U11" s="74">
        <f t="shared" si="3"/>
        <v>-87.053999999999974</v>
      </c>
      <c r="V11" s="70">
        <f t="shared" si="4"/>
        <v>-87</v>
      </c>
      <c r="W11" s="70"/>
      <c r="X11" s="70">
        <f t="shared" si="5"/>
        <v>450.69030633655058</v>
      </c>
      <c r="Y11" s="70">
        <f t="shared" si="6"/>
        <v>40.690306336550577</v>
      </c>
      <c r="Z11" s="70">
        <f t="shared" si="7"/>
        <v>41</v>
      </c>
      <c r="AA11" s="24">
        <f t="shared" si="8"/>
        <v>41</v>
      </c>
      <c r="AB11" s="67">
        <f t="shared" si="9"/>
        <v>451</v>
      </c>
    </row>
    <row r="12" spans="1:28" ht="15" customHeight="1" x14ac:dyDescent="0.25">
      <c r="A12" s="71">
        <v>402</v>
      </c>
      <c r="B12" s="71">
        <v>510</v>
      </c>
      <c r="C12" s="68">
        <v>4.25</v>
      </c>
      <c r="D12" s="68">
        <v>272.17</v>
      </c>
      <c r="E12" s="68">
        <v>211.62</v>
      </c>
      <c r="F12" s="68">
        <f t="shared" si="0"/>
        <v>65.627906976744185</v>
      </c>
      <c r="G12" s="68">
        <v>0</v>
      </c>
      <c r="H12" s="68">
        <f t="shared" si="1"/>
        <v>63.116279069767444</v>
      </c>
      <c r="I12" s="68">
        <v>0</v>
      </c>
      <c r="J12" s="72">
        <f t="shared" si="10"/>
        <v>0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272.38</v>
      </c>
      <c r="R12" s="43"/>
      <c r="S12" s="43"/>
      <c r="T12" s="22">
        <v>293.78100000000001</v>
      </c>
      <c r="U12" s="74">
        <f t="shared" si="3"/>
        <v>-216.21899999999999</v>
      </c>
      <c r="V12" s="70">
        <f t="shared" si="4"/>
        <v>-216</v>
      </c>
      <c r="W12" s="70"/>
      <c r="X12" s="70">
        <f t="shared" si="5"/>
        <v>560.61477129668492</v>
      </c>
      <c r="Y12" s="70">
        <f t="shared" si="6"/>
        <v>50.614771296684921</v>
      </c>
      <c r="Z12" s="70">
        <f t="shared" si="7"/>
        <v>51</v>
      </c>
      <c r="AA12" s="24">
        <f t="shared" si="8"/>
        <v>51</v>
      </c>
      <c r="AB12" s="67">
        <f t="shared" si="9"/>
        <v>561</v>
      </c>
    </row>
    <row r="13" spans="1:28" ht="15" customHeight="1" x14ac:dyDescent="0.25">
      <c r="A13" s="71">
        <v>189</v>
      </c>
      <c r="B13" s="71">
        <v>510</v>
      </c>
      <c r="C13" s="68">
        <v>7</v>
      </c>
      <c r="D13" s="68">
        <v>272.14</v>
      </c>
      <c r="E13" s="68">
        <v>211.62</v>
      </c>
      <c r="F13" s="68">
        <f t="shared" si="0"/>
        <v>72.261904761904759</v>
      </c>
      <c r="G13" s="68">
        <v>0</v>
      </c>
      <c r="H13" s="68">
        <f t="shared" si="1"/>
        <v>64.61904761904762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287.23700000000002</v>
      </c>
      <c r="U13" s="74">
        <f t="shared" si="3"/>
        <v>-222.76299999999998</v>
      </c>
      <c r="V13" s="70">
        <f t="shared" si="4"/>
        <v>-223</v>
      </c>
      <c r="W13" s="70"/>
      <c r="X13" s="70">
        <f t="shared" si="5"/>
        <v>560.61477129668492</v>
      </c>
      <c r="Y13" s="70">
        <f t="shared" si="6"/>
        <v>50.614771296684921</v>
      </c>
      <c r="Z13" s="70">
        <f t="shared" si="7"/>
        <v>51</v>
      </c>
      <c r="AA13" s="24">
        <f t="shared" si="8"/>
        <v>51</v>
      </c>
      <c r="AB13" s="67">
        <f t="shared" si="9"/>
        <v>561</v>
      </c>
    </row>
    <row r="14" spans="1:28" ht="15" customHeight="1" x14ac:dyDescent="0.25">
      <c r="A14" s="71">
        <v>282</v>
      </c>
      <c r="B14" s="71">
        <v>510</v>
      </c>
      <c r="C14" s="68">
        <v>4.5199999999999996</v>
      </c>
      <c r="D14" s="68">
        <v>272.12</v>
      </c>
      <c r="E14" s="68">
        <v>211.62</v>
      </c>
      <c r="F14" s="68">
        <f t="shared" si="0"/>
        <v>71.756097560975604</v>
      </c>
      <c r="G14" s="68">
        <v>0</v>
      </c>
      <c r="H14" s="68">
        <f t="shared" si="1"/>
        <v>66.195121951219505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1620</v>
      </c>
      <c r="R14" s="43"/>
      <c r="S14" s="43"/>
      <c r="T14" s="22">
        <v>321.41800000000001</v>
      </c>
      <c r="U14" s="74">
        <f t="shared" si="3"/>
        <v>-188.58199999999999</v>
      </c>
      <c r="V14" s="70">
        <f t="shared" si="4"/>
        <v>-189</v>
      </c>
      <c r="W14" s="70"/>
      <c r="X14" s="70">
        <f t="shared" si="5"/>
        <v>560.61477129668492</v>
      </c>
      <c r="Y14" s="70">
        <f t="shared" si="6"/>
        <v>50.614771296684921</v>
      </c>
      <c r="Z14" s="70">
        <f t="shared" si="7"/>
        <v>51</v>
      </c>
      <c r="AA14" s="24">
        <f t="shared" si="8"/>
        <v>51</v>
      </c>
      <c r="AB14" s="67">
        <f t="shared" si="9"/>
        <v>561</v>
      </c>
    </row>
    <row r="15" spans="1:28" ht="15" customHeight="1" x14ac:dyDescent="0.25">
      <c r="A15" s="71">
        <v>103</v>
      </c>
      <c r="B15" s="71">
        <v>510</v>
      </c>
      <c r="C15" s="68">
        <v>1.1599999999999999</v>
      </c>
      <c r="D15" s="68">
        <v>272.08</v>
      </c>
      <c r="E15" s="68">
        <v>211.62</v>
      </c>
      <c r="F15" s="68">
        <f t="shared" si="0"/>
        <v>78.025000000000006</v>
      </c>
      <c r="G15" s="68">
        <v>0</v>
      </c>
      <c r="H15" s="68">
        <f t="shared" si="1"/>
        <v>67.849999999999994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97</v>
      </c>
      <c r="P15" s="14" t="s">
        <v>61</v>
      </c>
      <c r="Q15" s="13">
        <f>MAX(D:D)</f>
        <v>272.38</v>
      </c>
      <c r="R15" s="43">
        <f ca="1">TREND(OFFSET('Z-V'!B1,MATCH(Q15,'Z-V'!A:A,1)-1,,2,1),OFFSET('Z-V'!A1,MATCH(Q15,'Z-V'!A:A,1)-1,,2,1),Q15)</f>
        <v>60768</v>
      </c>
      <c r="S15" s="43"/>
      <c r="T15" s="22">
        <v>261.22899999999998</v>
      </c>
      <c r="U15" s="74">
        <f t="shared" si="3"/>
        <v>-248.77100000000002</v>
      </c>
      <c r="V15" s="70">
        <f t="shared" si="4"/>
        <v>-249</v>
      </c>
      <c r="W15" s="70"/>
      <c r="X15" s="70">
        <f t="shared" si="5"/>
        <v>560.61477129668492</v>
      </c>
      <c r="Y15" s="70">
        <f t="shared" si="6"/>
        <v>50.614771296684921</v>
      </c>
      <c r="Z15" s="70">
        <f t="shared" si="7"/>
        <v>51</v>
      </c>
      <c r="AA15" s="24">
        <f t="shared" si="8"/>
        <v>51</v>
      </c>
      <c r="AB15" s="67">
        <f t="shared" si="9"/>
        <v>561</v>
      </c>
    </row>
    <row r="16" spans="1:28" ht="15" customHeight="1" x14ac:dyDescent="0.25">
      <c r="A16" s="71">
        <v>401</v>
      </c>
      <c r="B16" s="71">
        <v>510</v>
      </c>
      <c r="C16" s="68">
        <v>0</v>
      </c>
      <c r="D16" s="68">
        <v>272.06</v>
      </c>
      <c r="E16" s="68">
        <v>211.62</v>
      </c>
      <c r="F16" s="68">
        <f t="shared" si="0"/>
        <v>72.384615384615387</v>
      </c>
      <c r="G16" s="68">
        <v>0</v>
      </c>
      <c r="H16" s="68">
        <f t="shared" si="1"/>
        <v>69.589743589743591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12.93</v>
      </c>
      <c r="P16" s="14" t="s">
        <v>63</v>
      </c>
      <c r="Q16" s="56">
        <f>D2</f>
        <v>272.38</v>
      </c>
      <c r="R16" s="43">
        <f ca="1">TREND(OFFSET('Z-V'!B1,MATCH(Q16,'Z-V'!A:A,1)-1,,2,1),OFFSET('Z-V'!A1,MATCH(Q16,'Z-V'!A:A,1)-1,,2,1),Q16)</f>
        <v>60768</v>
      </c>
      <c r="S16" s="43"/>
      <c r="T16" s="22">
        <v>274.32299999999998</v>
      </c>
      <c r="U16" s="74">
        <f t="shared" si="3"/>
        <v>-235.67700000000002</v>
      </c>
      <c r="V16" s="70">
        <f t="shared" si="4"/>
        <v>-236</v>
      </c>
      <c r="W16" s="70"/>
      <c r="X16" s="70">
        <f t="shared" si="5"/>
        <v>560.61477129668492</v>
      </c>
      <c r="Y16" s="70">
        <f t="shared" si="6"/>
        <v>50.614771296684921</v>
      </c>
      <c r="Z16" s="70">
        <f t="shared" si="7"/>
        <v>51</v>
      </c>
      <c r="AA16" s="24">
        <f t="shared" si="8"/>
        <v>51</v>
      </c>
      <c r="AB16" s="67">
        <f t="shared" si="9"/>
        <v>561</v>
      </c>
    </row>
    <row r="17" spans="1:28" ht="15" customHeight="1" x14ac:dyDescent="0.25">
      <c r="A17" s="71">
        <v>160</v>
      </c>
      <c r="B17" s="71">
        <v>610</v>
      </c>
      <c r="C17" s="68">
        <v>0</v>
      </c>
      <c r="D17" s="68">
        <v>272.02</v>
      </c>
      <c r="E17" s="68">
        <v>211.75</v>
      </c>
      <c r="F17" s="68">
        <f t="shared" si="0"/>
        <v>80.631578947368425</v>
      </c>
      <c r="G17" s="68">
        <v>0</v>
      </c>
      <c r="H17" s="68">
        <f t="shared" si="1"/>
        <v>68.78947368421052</v>
      </c>
      <c r="I17" s="68">
        <v>0</v>
      </c>
      <c r="J17" s="72">
        <f t="shared" si="10"/>
        <v>0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272.29000000000002</v>
      </c>
      <c r="R17" s="43"/>
      <c r="S17" s="43"/>
      <c r="T17" s="22">
        <v>282.08600000000001</v>
      </c>
      <c r="U17" s="74">
        <f t="shared" si="3"/>
        <v>-327.91399999999999</v>
      </c>
      <c r="V17" s="70">
        <f t="shared" si="4"/>
        <v>-328</v>
      </c>
      <c r="W17" s="70"/>
      <c r="X17" s="70">
        <f t="shared" si="5"/>
        <v>670.53923625681909</v>
      </c>
      <c r="Y17" s="70">
        <f t="shared" si="6"/>
        <v>60.539236256819095</v>
      </c>
      <c r="Z17" s="70">
        <f t="shared" si="7"/>
        <v>61</v>
      </c>
      <c r="AA17" s="24">
        <f t="shared" si="8"/>
        <v>61</v>
      </c>
      <c r="AB17" s="67">
        <f t="shared" si="9"/>
        <v>671</v>
      </c>
    </row>
    <row r="18" spans="1:28" ht="15" customHeight="1" x14ac:dyDescent="0.2">
      <c r="A18" s="71">
        <v>559</v>
      </c>
      <c r="B18" s="71">
        <v>610</v>
      </c>
      <c r="C18" s="68">
        <v>0</v>
      </c>
      <c r="D18" s="68">
        <v>272.01</v>
      </c>
      <c r="E18" s="68">
        <v>211.75</v>
      </c>
      <c r="F18" s="68">
        <f t="shared" si="0"/>
        <v>72.027027027027032</v>
      </c>
      <c r="G18" s="68">
        <v>0</v>
      </c>
      <c r="H18" s="68">
        <f t="shared" si="1"/>
        <v>70.648648648648646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1620</v>
      </c>
      <c r="R18" s="43"/>
      <c r="S18" s="43"/>
      <c r="T18" s="22">
        <v>281.65800000000002</v>
      </c>
      <c r="U18" s="74">
        <f t="shared" si="3"/>
        <v>-328.34199999999998</v>
      </c>
      <c r="V18" s="70">
        <f t="shared" si="4"/>
        <v>-328</v>
      </c>
      <c r="W18" s="70"/>
      <c r="X18" s="70">
        <f t="shared" si="5"/>
        <v>670.53923625681909</v>
      </c>
      <c r="Y18" s="70">
        <f t="shared" si="6"/>
        <v>60.539236256819095</v>
      </c>
      <c r="Z18" s="70">
        <f t="shared" si="7"/>
        <v>61</v>
      </c>
      <c r="AA18" s="24">
        <f t="shared" si="8"/>
        <v>61</v>
      </c>
      <c r="AB18" s="67">
        <f t="shared" si="9"/>
        <v>671</v>
      </c>
    </row>
    <row r="19" spans="1:28" ht="15" customHeight="1" x14ac:dyDescent="0.25">
      <c r="A19" s="71">
        <v>79</v>
      </c>
      <c r="B19" s="71">
        <v>610</v>
      </c>
      <c r="C19" s="68">
        <v>0</v>
      </c>
      <c r="D19" s="68">
        <v>271.95999999999998</v>
      </c>
      <c r="E19" s="68">
        <v>211.75</v>
      </c>
      <c r="F19" s="68">
        <f t="shared" si="0"/>
        <v>87.361111111111114</v>
      </c>
      <c r="G19" s="68">
        <v>0</v>
      </c>
      <c r="H19" s="68">
        <f t="shared" si="1"/>
        <v>72.611111111111114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0.80184664216505175</v>
      </c>
      <c r="R19" s="58">
        <f>MAX(AB:AB)</f>
        <v>1781</v>
      </c>
      <c r="S19" s="58">
        <f>'Z-V'!P8-R19</f>
        <v>7198</v>
      </c>
      <c r="T19" s="22">
        <v>269.73899999999998</v>
      </c>
      <c r="U19" s="74">
        <f t="shared" si="3"/>
        <v>-340.26100000000002</v>
      </c>
      <c r="V19" s="70">
        <f t="shared" si="4"/>
        <v>-340</v>
      </c>
      <c r="W19" s="70"/>
      <c r="X19" s="70">
        <f t="shared" si="5"/>
        <v>670.53923625681909</v>
      </c>
      <c r="Y19" s="70">
        <f t="shared" si="6"/>
        <v>60.539236256819095</v>
      </c>
      <c r="Z19" s="70">
        <f t="shared" si="7"/>
        <v>61</v>
      </c>
      <c r="AA19" s="24">
        <f t="shared" si="8"/>
        <v>61</v>
      </c>
      <c r="AB19" s="67">
        <f t="shared" si="9"/>
        <v>671</v>
      </c>
    </row>
    <row r="20" spans="1:28" ht="15" customHeight="1" x14ac:dyDescent="0.25">
      <c r="A20" s="71">
        <v>318</v>
      </c>
      <c r="B20" s="71">
        <v>610</v>
      </c>
      <c r="C20" s="68">
        <v>0</v>
      </c>
      <c r="D20" s="68">
        <v>271.93</v>
      </c>
      <c r="E20" s="68">
        <v>211.75</v>
      </c>
      <c r="F20" s="68">
        <f t="shared" si="0"/>
        <v>83.028571428571425</v>
      </c>
      <c r="G20" s="68">
        <v>0</v>
      </c>
      <c r="H20" s="68">
        <f t="shared" si="1"/>
        <v>74.685714285714283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1</v>
      </c>
      <c r="P20" s="14" t="s">
        <v>1</v>
      </c>
      <c r="Q20" s="13">
        <f ca="1">('Z-V'!R16-'Z-V'!R17)*(S20-'Z-V'!R13)/('Z-V'!R9-'Z-V'!R13)+'Z-V'!R17</f>
        <v>0.99999999999999989</v>
      </c>
      <c r="R20" s="43">
        <f ca="1">R15-R16</f>
        <v>0</v>
      </c>
      <c r="S20" s="43">
        <f ca="1">'Z-V'!P9-R20</f>
        <v>53480</v>
      </c>
      <c r="T20" s="22">
        <v>290.142</v>
      </c>
      <c r="U20" s="74">
        <f t="shared" si="3"/>
        <v>-319.858</v>
      </c>
      <c r="V20" s="70">
        <f t="shared" si="4"/>
        <v>-320</v>
      </c>
      <c r="W20" s="70"/>
      <c r="X20" s="70">
        <f t="shared" si="5"/>
        <v>670.53923625681909</v>
      </c>
      <c r="Y20" s="70">
        <f t="shared" si="6"/>
        <v>60.539236256819095</v>
      </c>
      <c r="Z20" s="70">
        <f t="shared" si="7"/>
        <v>61</v>
      </c>
      <c r="AA20" s="24">
        <f t="shared" si="8"/>
        <v>61</v>
      </c>
      <c r="AB20" s="67">
        <f t="shared" si="9"/>
        <v>671</v>
      </c>
    </row>
    <row r="21" spans="1:28" ht="15" customHeight="1" x14ac:dyDescent="0.25">
      <c r="A21" s="71">
        <v>77</v>
      </c>
      <c r="B21" s="71">
        <v>610</v>
      </c>
      <c r="C21" s="68">
        <v>1.1100000000000001</v>
      </c>
      <c r="D21" s="68">
        <v>271.88</v>
      </c>
      <c r="E21" s="68">
        <v>211.75</v>
      </c>
      <c r="F21" s="68">
        <f t="shared" si="0"/>
        <v>92.558823529411768</v>
      </c>
      <c r="G21" s="68">
        <v>0</v>
      </c>
      <c r="H21" s="68">
        <f t="shared" si="1"/>
        <v>76.882352941176464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0.99589264504340003</v>
      </c>
      <c r="R21" s="43">
        <f>ABS(Q12-Q17)</f>
        <v>8.9999999999974989E-2</v>
      </c>
      <c r="S21" s="43">
        <f>'Z-V'!P10-R21</f>
        <v>21.800000000000026</v>
      </c>
      <c r="T21" s="22">
        <v>261.94200000000001</v>
      </c>
      <c r="U21" s="74">
        <f t="shared" si="3"/>
        <v>-348.05799999999999</v>
      </c>
      <c r="V21" s="70">
        <f t="shared" si="4"/>
        <v>-348</v>
      </c>
      <c r="W21" s="70"/>
      <c r="X21" s="70">
        <f t="shared" si="5"/>
        <v>670.53923625681909</v>
      </c>
      <c r="Y21" s="70">
        <f t="shared" si="6"/>
        <v>60.539236256819095</v>
      </c>
      <c r="Z21" s="70">
        <f t="shared" si="7"/>
        <v>61</v>
      </c>
      <c r="AA21" s="24">
        <f t="shared" si="8"/>
        <v>61</v>
      </c>
      <c r="AB21" s="67">
        <f t="shared" si="9"/>
        <v>671</v>
      </c>
    </row>
    <row r="22" spans="1:28" ht="15" customHeight="1" x14ac:dyDescent="0.25">
      <c r="A22" s="71">
        <v>635</v>
      </c>
      <c r="B22" s="71">
        <v>710</v>
      </c>
      <c r="C22" s="68">
        <v>5.24</v>
      </c>
      <c r="D22" s="68">
        <v>271.87</v>
      </c>
      <c r="E22" s="68">
        <v>211.88</v>
      </c>
      <c r="F22" s="68">
        <f t="shared" si="0"/>
        <v>78.454545454545453</v>
      </c>
      <c r="G22" s="68">
        <v>0</v>
      </c>
      <c r="H22" s="68">
        <f t="shared" si="1"/>
        <v>76.181818181818187</v>
      </c>
      <c r="I22" s="68">
        <v>0</v>
      </c>
      <c r="J22" s="72">
        <f t="shared" si="10"/>
        <v>0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0.93679999999999997</v>
      </c>
      <c r="R22" s="43"/>
      <c r="S22" s="43"/>
      <c r="T22" s="22">
        <v>269.78300000000002</v>
      </c>
      <c r="U22" s="74">
        <f t="shared" si="3"/>
        <v>-440.21699999999998</v>
      </c>
      <c r="V22" s="70">
        <f t="shared" si="4"/>
        <v>-440</v>
      </c>
      <c r="W22" s="70"/>
      <c r="X22" s="70">
        <f t="shared" si="5"/>
        <v>780.4637012169535</v>
      </c>
      <c r="Y22" s="70">
        <f t="shared" si="6"/>
        <v>70.463701216953496</v>
      </c>
      <c r="Z22" s="70">
        <f t="shared" si="7"/>
        <v>70</v>
      </c>
      <c r="AA22" s="24">
        <f t="shared" si="8"/>
        <v>70</v>
      </c>
      <c r="AB22" s="67">
        <f t="shared" si="9"/>
        <v>780</v>
      </c>
    </row>
    <row r="23" spans="1:28" ht="15" customHeight="1" x14ac:dyDescent="0.25">
      <c r="A23" s="71">
        <v>235</v>
      </c>
      <c r="B23" s="71">
        <v>710</v>
      </c>
      <c r="C23" s="68">
        <v>5.71</v>
      </c>
      <c r="D23" s="68">
        <v>271.82</v>
      </c>
      <c r="E23" s="68">
        <v>211.88</v>
      </c>
      <c r="F23" s="68">
        <f t="shared" si="0"/>
        <v>93.40625</v>
      </c>
      <c r="G23" s="68">
        <v>0</v>
      </c>
      <c r="H23" s="68">
        <f t="shared" si="1"/>
        <v>78.5625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259.839</v>
      </c>
      <c r="U23" s="74">
        <f t="shared" si="3"/>
        <v>-450.161</v>
      </c>
      <c r="V23" s="70">
        <f t="shared" si="4"/>
        <v>-450</v>
      </c>
      <c r="W23" s="70"/>
      <c r="X23" s="70">
        <f t="shared" si="5"/>
        <v>780.4637012169535</v>
      </c>
      <c r="Y23" s="70">
        <f t="shared" si="6"/>
        <v>70.463701216953496</v>
      </c>
      <c r="Z23" s="70">
        <f t="shared" si="7"/>
        <v>70</v>
      </c>
      <c r="AA23" s="24">
        <f t="shared" si="8"/>
        <v>70</v>
      </c>
      <c r="AB23" s="67">
        <f t="shared" si="9"/>
        <v>780</v>
      </c>
    </row>
    <row r="24" spans="1:28" ht="15" customHeight="1" x14ac:dyDescent="0.25">
      <c r="A24" s="71">
        <v>634</v>
      </c>
      <c r="B24" s="71">
        <v>710</v>
      </c>
      <c r="C24" s="68">
        <v>1.42</v>
      </c>
      <c r="D24" s="68">
        <v>271.82</v>
      </c>
      <c r="E24" s="68">
        <v>211.88</v>
      </c>
      <c r="F24" s="68">
        <f t="shared" si="0"/>
        <v>83.548387096774192</v>
      </c>
      <c r="G24" s="68">
        <v>0</v>
      </c>
      <c r="H24" s="68">
        <f t="shared" si="1"/>
        <v>81.096774193548384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270.53399999999999</v>
      </c>
      <c r="U24" s="74">
        <f t="shared" si="3"/>
        <v>-439.46600000000001</v>
      </c>
      <c r="V24" s="70">
        <f t="shared" si="4"/>
        <v>-439</v>
      </c>
      <c r="W24" s="70"/>
      <c r="X24" s="70">
        <f t="shared" si="5"/>
        <v>780.4637012169535</v>
      </c>
      <c r="Y24" s="70">
        <f t="shared" si="6"/>
        <v>70.463701216953496</v>
      </c>
      <c r="Z24" s="70">
        <f t="shared" si="7"/>
        <v>70</v>
      </c>
      <c r="AA24" s="24">
        <f t="shared" si="8"/>
        <v>70</v>
      </c>
      <c r="AB24" s="67">
        <f t="shared" si="9"/>
        <v>780</v>
      </c>
    </row>
    <row r="25" spans="1:28" ht="15" customHeight="1" x14ac:dyDescent="0.25">
      <c r="A25" s="71">
        <v>314</v>
      </c>
      <c r="B25" s="71">
        <v>710</v>
      </c>
      <c r="C25" s="68">
        <v>3.79</v>
      </c>
      <c r="D25" s="68">
        <v>271.77999999999997</v>
      </c>
      <c r="E25" s="68">
        <v>211.88</v>
      </c>
      <c r="F25" s="68">
        <f t="shared" si="0"/>
        <v>97</v>
      </c>
      <c r="G25" s="68">
        <v>0</v>
      </c>
      <c r="H25" s="68">
        <f t="shared" si="1"/>
        <v>83.8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291.67200000000003</v>
      </c>
      <c r="U25" s="74">
        <f t="shared" si="3"/>
        <v>-418.32799999999997</v>
      </c>
      <c r="V25" s="70">
        <f t="shared" si="4"/>
        <v>-418</v>
      </c>
      <c r="W25" s="70"/>
      <c r="X25" s="70">
        <f t="shared" si="5"/>
        <v>780.4637012169535</v>
      </c>
      <c r="Y25" s="70">
        <f t="shared" si="6"/>
        <v>70.463701216953496</v>
      </c>
      <c r="Z25" s="70">
        <f t="shared" si="7"/>
        <v>70</v>
      </c>
      <c r="AA25" s="24">
        <f t="shared" si="8"/>
        <v>70</v>
      </c>
      <c r="AB25" s="67">
        <f t="shared" si="9"/>
        <v>780</v>
      </c>
    </row>
    <row r="26" spans="1:28" ht="15" customHeight="1" x14ac:dyDescent="0.25">
      <c r="A26" s="71">
        <v>221</v>
      </c>
      <c r="B26" s="71">
        <v>710</v>
      </c>
      <c r="C26" s="68">
        <v>5.04</v>
      </c>
      <c r="D26" s="68">
        <v>271.73</v>
      </c>
      <c r="E26" s="68">
        <v>211.88</v>
      </c>
      <c r="F26" s="68">
        <f t="shared" si="0"/>
        <v>103.55172413793103</v>
      </c>
      <c r="G26" s="68">
        <v>0</v>
      </c>
      <c r="H26" s="68">
        <f t="shared" si="1"/>
        <v>86.689655172413794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236.999</v>
      </c>
      <c r="U26" s="74">
        <f t="shared" si="3"/>
        <v>-473.00099999999998</v>
      </c>
      <c r="V26" s="70">
        <f t="shared" si="4"/>
        <v>-473</v>
      </c>
      <c r="W26" s="70"/>
      <c r="X26" s="70">
        <f t="shared" si="5"/>
        <v>780.4637012169535</v>
      </c>
      <c r="Y26" s="70">
        <f t="shared" si="6"/>
        <v>70.463701216953496</v>
      </c>
      <c r="Z26" s="70">
        <f t="shared" si="7"/>
        <v>70</v>
      </c>
      <c r="AA26" s="24">
        <f t="shared" si="8"/>
        <v>70</v>
      </c>
      <c r="AB26" s="67">
        <f t="shared" si="9"/>
        <v>780</v>
      </c>
    </row>
    <row r="27" spans="1:28" ht="15" customHeight="1" x14ac:dyDescent="0.25">
      <c r="A27" s="71">
        <v>719</v>
      </c>
      <c r="B27" s="71">
        <v>810</v>
      </c>
      <c r="C27" s="68">
        <v>5.27</v>
      </c>
      <c r="D27" s="68">
        <v>271.72000000000003</v>
      </c>
      <c r="E27" s="68">
        <v>212.01</v>
      </c>
      <c r="F27" s="68">
        <f t="shared" si="0"/>
        <v>89.464285714285708</v>
      </c>
      <c r="G27" s="68">
        <v>0</v>
      </c>
      <c r="H27" s="68">
        <f t="shared" si="1"/>
        <v>86.214285714285708</v>
      </c>
      <c r="I27" s="68">
        <v>0</v>
      </c>
      <c r="J27" s="72">
        <f t="shared" si="10"/>
        <v>0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261.596</v>
      </c>
      <c r="U27" s="74">
        <f t="shared" si="3"/>
        <v>-548.404</v>
      </c>
      <c r="V27" s="70">
        <f t="shared" si="4"/>
        <v>-548</v>
      </c>
      <c r="W27" s="70"/>
      <c r="X27" s="70">
        <f t="shared" si="5"/>
        <v>890.38816617708778</v>
      </c>
      <c r="Y27" s="70">
        <f t="shared" si="6"/>
        <v>80.388166177087783</v>
      </c>
      <c r="Z27" s="70">
        <f t="shared" si="7"/>
        <v>80</v>
      </c>
      <c r="AA27" s="24">
        <f t="shared" si="8"/>
        <v>80</v>
      </c>
      <c r="AB27" s="67">
        <f t="shared" si="9"/>
        <v>890</v>
      </c>
    </row>
    <row r="28" spans="1:28" ht="15" customHeight="1" x14ac:dyDescent="0.25">
      <c r="A28" s="71">
        <v>1200</v>
      </c>
      <c r="B28" s="79">
        <v>810</v>
      </c>
      <c r="C28" s="68">
        <v>1.61</v>
      </c>
      <c r="D28" s="68">
        <v>271.76</v>
      </c>
      <c r="E28" s="68">
        <v>212.01</v>
      </c>
      <c r="F28" s="68">
        <f t="shared" si="0"/>
        <v>74.962962962962962</v>
      </c>
      <c r="G28" s="68">
        <v>0</v>
      </c>
      <c r="H28" s="68">
        <f t="shared" si="1"/>
        <v>89.407407407407405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270.08</v>
      </c>
      <c r="U28" s="74">
        <f t="shared" si="3"/>
        <v>-539.92000000000007</v>
      </c>
      <c r="V28" s="70">
        <f t="shared" si="4"/>
        <v>-540</v>
      </c>
      <c r="W28" s="70"/>
      <c r="X28" s="70">
        <f t="shared" si="5"/>
        <v>890.38816617708778</v>
      </c>
      <c r="Y28" s="70">
        <f t="shared" si="6"/>
        <v>80.388166177087783</v>
      </c>
      <c r="Z28" s="70">
        <f t="shared" si="7"/>
        <v>80</v>
      </c>
      <c r="AA28" s="24">
        <f t="shared" si="8"/>
        <v>80</v>
      </c>
      <c r="AB28" s="67">
        <f t="shared" si="9"/>
        <v>890</v>
      </c>
    </row>
    <row r="29" spans="1:28" ht="15" customHeight="1" x14ac:dyDescent="0.25">
      <c r="A29" s="71">
        <v>479</v>
      </c>
      <c r="B29" s="71">
        <v>810</v>
      </c>
      <c r="C29" s="68">
        <v>0.76</v>
      </c>
      <c r="D29" s="68">
        <v>271.72000000000003</v>
      </c>
      <c r="E29" s="68">
        <v>212.01</v>
      </c>
      <c r="F29" s="68">
        <f t="shared" si="0"/>
        <v>105.57692307692308</v>
      </c>
      <c r="G29" s="68">
        <v>0</v>
      </c>
      <c r="H29" s="68">
        <f t="shared" si="1"/>
        <v>92.84615384615384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293.60500000000002</v>
      </c>
      <c r="U29" s="74">
        <f t="shared" si="3"/>
        <v>-516.39499999999998</v>
      </c>
      <c r="V29" s="70">
        <f t="shared" si="4"/>
        <v>-516</v>
      </c>
      <c r="W29" s="70"/>
      <c r="X29" s="70">
        <f t="shared" si="5"/>
        <v>890.38816617708778</v>
      </c>
      <c r="Y29" s="70">
        <f t="shared" si="6"/>
        <v>80.388166177087783</v>
      </c>
      <c r="Z29" s="70">
        <f t="shared" si="7"/>
        <v>80</v>
      </c>
      <c r="AA29" s="24">
        <f t="shared" si="8"/>
        <v>80</v>
      </c>
      <c r="AB29" s="67">
        <f t="shared" si="9"/>
        <v>890</v>
      </c>
    </row>
    <row r="30" spans="1:28" ht="15" customHeight="1" x14ac:dyDescent="0.25">
      <c r="A30" s="71">
        <v>717</v>
      </c>
      <c r="B30" s="71">
        <v>810</v>
      </c>
      <c r="C30" s="68">
        <v>0.97</v>
      </c>
      <c r="D30" s="68">
        <v>271.70999999999998</v>
      </c>
      <c r="E30" s="68">
        <v>212.01</v>
      </c>
      <c r="F30" s="68">
        <f t="shared" si="0"/>
        <v>100.28</v>
      </c>
      <c r="G30" s="68">
        <v>0</v>
      </c>
      <c r="H30" s="68">
        <f t="shared" si="1"/>
        <v>96.56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267.71600000000001</v>
      </c>
      <c r="U30" s="74">
        <f t="shared" si="3"/>
        <v>-542.28399999999999</v>
      </c>
      <c r="V30" s="70">
        <f t="shared" si="4"/>
        <v>-542</v>
      </c>
      <c r="W30" s="70"/>
      <c r="X30" s="70">
        <f t="shared" si="5"/>
        <v>890.38816617708778</v>
      </c>
      <c r="Y30" s="70">
        <f t="shared" si="6"/>
        <v>80.388166177087783</v>
      </c>
      <c r="Z30" s="70">
        <f t="shared" si="7"/>
        <v>80</v>
      </c>
      <c r="AA30" s="24">
        <f t="shared" si="8"/>
        <v>80</v>
      </c>
      <c r="AB30" s="67">
        <f t="shared" si="9"/>
        <v>890</v>
      </c>
    </row>
    <row r="31" spans="1:28" ht="15" customHeight="1" x14ac:dyDescent="0.25">
      <c r="A31" s="71">
        <v>715</v>
      </c>
      <c r="B31" s="71">
        <v>810</v>
      </c>
      <c r="C31" s="68">
        <v>1.38</v>
      </c>
      <c r="D31" s="68">
        <v>271.70999999999998</v>
      </c>
      <c r="E31" s="68">
        <v>212.01</v>
      </c>
      <c r="F31" s="68">
        <f t="shared" si="0"/>
        <v>104.54166666666667</v>
      </c>
      <c r="G31" s="68">
        <v>0</v>
      </c>
      <c r="H31" s="68">
        <f t="shared" si="1"/>
        <v>100.58333333333333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253.54499999999999</v>
      </c>
      <c r="U31" s="74">
        <f t="shared" si="3"/>
        <v>-556.45500000000004</v>
      </c>
      <c r="V31" s="70">
        <f t="shared" si="4"/>
        <v>-556</v>
      </c>
      <c r="W31" s="70"/>
      <c r="X31" s="70">
        <f t="shared" si="5"/>
        <v>890.38816617708778</v>
      </c>
      <c r="Y31" s="70">
        <f t="shared" si="6"/>
        <v>80.388166177087783</v>
      </c>
      <c r="Z31" s="70">
        <f t="shared" si="7"/>
        <v>80</v>
      </c>
      <c r="AA31" s="24">
        <f t="shared" si="8"/>
        <v>80</v>
      </c>
      <c r="AB31" s="67">
        <f t="shared" si="9"/>
        <v>890</v>
      </c>
    </row>
    <row r="32" spans="1:28" ht="15" customHeight="1" x14ac:dyDescent="0.25">
      <c r="A32" s="71">
        <v>714</v>
      </c>
      <c r="B32" s="71">
        <v>910</v>
      </c>
      <c r="C32" s="68">
        <v>1.3</v>
      </c>
      <c r="D32" s="68">
        <v>271.69</v>
      </c>
      <c r="E32" s="68">
        <v>212.1</v>
      </c>
      <c r="F32" s="68">
        <f t="shared" si="0"/>
        <v>109.1304347826087</v>
      </c>
      <c r="G32" s="68">
        <v>0</v>
      </c>
      <c r="H32" s="68">
        <f t="shared" si="1"/>
        <v>100.60869565217391</v>
      </c>
      <c r="I32" s="68">
        <v>0</v>
      </c>
      <c r="J32" s="72">
        <f t="shared" si="10"/>
        <v>0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251.767</v>
      </c>
      <c r="U32" s="74">
        <f t="shared" si="3"/>
        <v>-658.23299999999995</v>
      </c>
      <c r="V32" s="70">
        <f t="shared" si="4"/>
        <v>-658</v>
      </c>
      <c r="W32" s="70"/>
      <c r="X32" s="70">
        <f t="shared" si="5"/>
        <v>1000.312631137222</v>
      </c>
      <c r="Y32" s="70">
        <f t="shared" si="6"/>
        <v>90.312631137221956</v>
      </c>
      <c r="Z32" s="70">
        <f t="shared" si="7"/>
        <v>90</v>
      </c>
      <c r="AA32" s="24">
        <f t="shared" si="8"/>
        <v>90</v>
      </c>
      <c r="AB32" s="67">
        <f t="shared" si="9"/>
        <v>1000</v>
      </c>
    </row>
    <row r="33" spans="1:28" ht="15" customHeight="1" x14ac:dyDescent="0.25">
      <c r="A33" s="71">
        <v>872</v>
      </c>
      <c r="B33" s="71">
        <v>910</v>
      </c>
      <c r="C33" s="68">
        <v>3.43</v>
      </c>
      <c r="D33" s="68">
        <v>271.68</v>
      </c>
      <c r="E33" s="68">
        <v>212.1</v>
      </c>
      <c r="F33" s="68">
        <f t="shared" si="0"/>
        <v>106.90909090909091</v>
      </c>
      <c r="G33" s="68">
        <v>0</v>
      </c>
      <c r="H33" s="68">
        <f t="shared" si="1"/>
        <v>105.18181818181819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255.369</v>
      </c>
      <c r="U33" s="74">
        <f t="shared" si="3"/>
        <v>-654.63099999999997</v>
      </c>
      <c r="V33" s="70">
        <f t="shared" si="4"/>
        <v>-655</v>
      </c>
      <c r="W33" s="70"/>
      <c r="X33" s="70">
        <f t="shared" si="5"/>
        <v>1000.312631137222</v>
      </c>
      <c r="Y33" s="70">
        <f t="shared" si="6"/>
        <v>90.312631137221956</v>
      </c>
      <c r="Z33" s="70">
        <f t="shared" si="7"/>
        <v>90</v>
      </c>
      <c r="AA33" s="24">
        <f t="shared" si="8"/>
        <v>90</v>
      </c>
      <c r="AB33" s="67">
        <f t="shared" si="9"/>
        <v>1000</v>
      </c>
    </row>
    <row r="34" spans="1:28" ht="15" customHeight="1" x14ac:dyDescent="0.25">
      <c r="A34" s="71">
        <v>471</v>
      </c>
      <c r="B34" s="71">
        <v>910</v>
      </c>
      <c r="C34" s="68">
        <v>4.2</v>
      </c>
      <c r="D34" s="68">
        <v>271.64</v>
      </c>
      <c r="E34" s="68">
        <v>212.1</v>
      </c>
      <c r="F34" s="68">
        <f t="shared" ref="F34:F54" si="13">($A$55-A34)/(ROW($A$55)-ROW(A34))</f>
        <v>131.0952380952381</v>
      </c>
      <c r="G34" s="68">
        <v>0</v>
      </c>
      <c r="H34" s="68">
        <f t="shared" ref="H34:H54" si="14">($A$55-B34)/(ROW($A$55)-ROW(B34))</f>
        <v>110.19047619047619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1</v>
      </c>
      <c r="N34" s="26"/>
      <c r="O34" s="26"/>
      <c r="P34" s="25"/>
      <c r="Q34" s="25"/>
      <c r="T34" s="22">
        <v>244.566</v>
      </c>
      <c r="U34" s="74">
        <f t="shared" ref="U34:U65" si="16">T34-B34</f>
        <v>-665.43399999999997</v>
      </c>
      <c r="V34" s="70">
        <f t="shared" ref="V34:V65" si="17">ROUND(U34,0)</f>
        <v>-665</v>
      </c>
      <c r="W34" s="70"/>
      <c r="X34" s="70">
        <f t="shared" ref="X34:X65" si="18">B34/$W$2*$W$3</f>
        <v>1000.312631137222</v>
      </c>
      <c r="Y34" s="70">
        <f t="shared" ref="Y34:Y65" si="19">X34-B34</f>
        <v>90.312631137221956</v>
      </c>
      <c r="Z34" s="70">
        <f t="shared" ref="Z34:Z65" si="20">ROUND(Y34,0)</f>
        <v>90</v>
      </c>
      <c r="AA34" s="24">
        <f t="shared" ref="AA34:AA65" si="21">IF(V34&gt;=0,V34,Z34)</f>
        <v>90</v>
      </c>
      <c r="AB34" s="67">
        <f t="shared" ref="AB34:AB65" si="22">B34+AA34</f>
        <v>1000</v>
      </c>
    </row>
    <row r="35" spans="1:28" ht="15" customHeight="1" x14ac:dyDescent="0.25">
      <c r="A35" s="71">
        <v>710</v>
      </c>
      <c r="B35" s="71">
        <v>910</v>
      </c>
      <c r="C35" s="68">
        <v>1.61</v>
      </c>
      <c r="D35" s="68">
        <v>271.62</v>
      </c>
      <c r="E35" s="68">
        <v>212.1</v>
      </c>
      <c r="F35" s="68">
        <f t="shared" si="13"/>
        <v>125.7</v>
      </c>
      <c r="G35" s="68">
        <v>0</v>
      </c>
      <c r="H35" s="68">
        <f t="shared" si="14"/>
        <v>115.7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241.19</v>
      </c>
      <c r="U35" s="74">
        <f t="shared" si="16"/>
        <v>-668.81</v>
      </c>
      <c r="V35" s="70">
        <f t="shared" si="17"/>
        <v>-669</v>
      </c>
      <c r="W35" s="70"/>
      <c r="X35" s="70">
        <f t="shared" si="18"/>
        <v>1000.312631137222</v>
      </c>
      <c r="Y35" s="70">
        <f t="shared" si="19"/>
        <v>90.312631137221956</v>
      </c>
      <c r="Z35" s="70">
        <f t="shared" si="20"/>
        <v>90</v>
      </c>
      <c r="AA35" s="24">
        <f t="shared" si="21"/>
        <v>90</v>
      </c>
      <c r="AB35" s="67">
        <f t="shared" si="22"/>
        <v>1000</v>
      </c>
    </row>
    <row r="36" spans="1:28" ht="15" customHeight="1" x14ac:dyDescent="0.25">
      <c r="A36" s="71">
        <v>548</v>
      </c>
      <c r="B36" s="71">
        <v>910</v>
      </c>
      <c r="C36" s="68">
        <v>0.9</v>
      </c>
      <c r="D36" s="68">
        <v>271.58</v>
      </c>
      <c r="E36" s="68">
        <v>212.1</v>
      </c>
      <c r="F36" s="68">
        <f t="shared" si="13"/>
        <v>140.84210526315789</v>
      </c>
      <c r="G36" s="68">
        <v>0</v>
      </c>
      <c r="H36" s="68">
        <f t="shared" si="14"/>
        <v>121.78947368421052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255.36199999999999</v>
      </c>
      <c r="U36" s="74">
        <f t="shared" si="16"/>
        <v>-654.63800000000003</v>
      </c>
      <c r="V36" s="70">
        <f t="shared" si="17"/>
        <v>-655</v>
      </c>
      <c r="W36" s="70"/>
      <c r="X36" s="70">
        <f t="shared" si="18"/>
        <v>1000.312631137222</v>
      </c>
      <c r="Y36" s="70">
        <f t="shared" si="19"/>
        <v>90.312631137221956</v>
      </c>
      <c r="Z36" s="70">
        <f t="shared" si="20"/>
        <v>90</v>
      </c>
      <c r="AA36" s="24">
        <f t="shared" si="21"/>
        <v>90</v>
      </c>
      <c r="AB36" s="67">
        <f t="shared" si="22"/>
        <v>1000</v>
      </c>
    </row>
    <row r="37" spans="1:28" ht="15" customHeight="1" x14ac:dyDescent="0.25">
      <c r="A37" s="71">
        <v>626</v>
      </c>
      <c r="B37" s="71">
        <v>1020</v>
      </c>
      <c r="C37" s="68">
        <v>1.94</v>
      </c>
      <c r="D37" s="68">
        <v>271.54000000000002</v>
      </c>
      <c r="E37" s="68">
        <v>212.2</v>
      </c>
      <c r="F37" s="68">
        <f t="shared" si="13"/>
        <v>144.33333333333334</v>
      </c>
      <c r="G37" s="68">
        <v>0</v>
      </c>
      <c r="H37" s="68">
        <f t="shared" si="14"/>
        <v>122.44444444444444</v>
      </c>
      <c r="I37" s="68">
        <v>0</v>
      </c>
      <c r="J37" s="72">
        <f t="shared" si="23"/>
        <v>0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245.49299999999999</v>
      </c>
      <c r="U37" s="74">
        <f t="shared" si="16"/>
        <v>-774.50700000000006</v>
      </c>
      <c r="V37" s="70">
        <f t="shared" si="17"/>
        <v>-775</v>
      </c>
      <c r="W37" s="70"/>
      <c r="X37" s="70">
        <f t="shared" si="18"/>
        <v>1121.2295425933698</v>
      </c>
      <c r="Y37" s="70">
        <f t="shared" si="19"/>
        <v>101.22954259336984</v>
      </c>
      <c r="Z37" s="70">
        <f t="shared" si="20"/>
        <v>101</v>
      </c>
      <c r="AA37" s="24">
        <f t="shared" si="21"/>
        <v>101</v>
      </c>
      <c r="AB37" s="67">
        <f t="shared" si="22"/>
        <v>1121</v>
      </c>
    </row>
    <row r="38" spans="1:28" ht="15" customHeight="1" x14ac:dyDescent="0.25">
      <c r="A38" s="71">
        <v>544</v>
      </c>
      <c r="B38" s="71">
        <v>1020</v>
      </c>
      <c r="C38" s="68">
        <v>1.47</v>
      </c>
      <c r="D38" s="68">
        <v>271.49</v>
      </c>
      <c r="E38" s="68">
        <v>212.2</v>
      </c>
      <c r="F38" s="68">
        <f t="shared" si="13"/>
        <v>157.64705882352942</v>
      </c>
      <c r="G38" s="68">
        <v>0</v>
      </c>
      <c r="H38" s="68">
        <f t="shared" si="14"/>
        <v>129.64705882352942</v>
      </c>
      <c r="I38" s="68">
        <v>0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245.566</v>
      </c>
      <c r="U38" s="74">
        <f t="shared" si="16"/>
        <v>-774.43399999999997</v>
      </c>
      <c r="V38" s="70">
        <f t="shared" si="17"/>
        <v>-774</v>
      </c>
      <c r="W38" s="70"/>
      <c r="X38" s="70">
        <f t="shared" si="18"/>
        <v>1121.2295425933698</v>
      </c>
      <c r="Y38" s="70">
        <f t="shared" si="19"/>
        <v>101.22954259336984</v>
      </c>
      <c r="Z38" s="70">
        <f t="shared" si="20"/>
        <v>101</v>
      </c>
      <c r="AA38" s="24">
        <f t="shared" si="21"/>
        <v>101</v>
      </c>
      <c r="AB38" s="67">
        <f t="shared" si="22"/>
        <v>1121</v>
      </c>
    </row>
    <row r="39" spans="1:28" ht="15" customHeight="1" x14ac:dyDescent="0.25">
      <c r="A39" s="71">
        <v>888</v>
      </c>
      <c r="B39" s="71">
        <v>1020</v>
      </c>
      <c r="C39" s="68">
        <v>1.02</v>
      </c>
      <c r="D39" s="68">
        <v>271.48</v>
      </c>
      <c r="E39" s="68">
        <v>212.2</v>
      </c>
      <c r="F39" s="68">
        <f t="shared" si="13"/>
        <v>146</v>
      </c>
      <c r="G39" s="68">
        <v>0</v>
      </c>
      <c r="H39" s="68">
        <f t="shared" si="14"/>
        <v>137.75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255.60499999999999</v>
      </c>
      <c r="U39" s="74">
        <f t="shared" si="16"/>
        <v>-764.39499999999998</v>
      </c>
      <c r="V39" s="70">
        <f t="shared" si="17"/>
        <v>-764</v>
      </c>
      <c r="W39" s="70"/>
      <c r="X39" s="70">
        <f t="shared" si="18"/>
        <v>1121.2295425933698</v>
      </c>
      <c r="Y39" s="70">
        <f t="shared" si="19"/>
        <v>101.22954259336984</v>
      </c>
      <c r="Z39" s="70">
        <f t="shared" si="20"/>
        <v>101</v>
      </c>
      <c r="AA39" s="24">
        <f t="shared" si="21"/>
        <v>101</v>
      </c>
      <c r="AB39" s="67">
        <f t="shared" si="22"/>
        <v>1121</v>
      </c>
    </row>
    <row r="40" spans="1:28" ht="15" customHeight="1" x14ac:dyDescent="0.25">
      <c r="A40" s="71">
        <v>434</v>
      </c>
      <c r="B40" s="71">
        <v>1020</v>
      </c>
      <c r="C40" s="68">
        <v>0.16</v>
      </c>
      <c r="D40" s="68">
        <v>271.42</v>
      </c>
      <c r="E40" s="68">
        <v>212.2</v>
      </c>
      <c r="F40" s="68">
        <f t="shared" si="13"/>
        <v>186</v>
      </c>
      <c r="G40" s="68">
        <v>0</v>
      </c>
      <c r="H40" s="68">
        <f t="shared" si="14"/>
        <v>146.93333333333334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0</v>
      </c>
      <c r="N40" s="26"/>
      <c r="O40" s="26"/>
      <c r="P40" s="25"/>
      <c r="Q40" s="25"/>
      <c r="T40" s="22">
        <v>282.01299999999998</v>
      </c>
      <c r="U40" s="74">
        <f t="shared" si="16"/>
        <v>-737.98700000000008</v>
      </c>
      <c r="V40" s="70">
        <f t="shared" si="17"/>
        <v>-738</v>
      </c>
      <c r="W40" s="70"/>
      <c r="X40" s="70">
        <f t="shared" si="18"/>
        <v>1121.2295425933698</v>
      </c>
      <c r="Y40" s="70">
        <f t="shared" si="19"/>
        <v>101.22954259336984</v>
      </c>
      <c r="Z40" s="70">
        <f t="shared" si="20"/>
        <v>101</v>
      </c>
      <c r="AA40" s="24">
        <f t="shared" si="21"/>
        <v>101</v>
      </c>
      <c r="AB40" s="67">
        <f t="shared" si="22"/>
        <v>1121</v>
      </c>
    </row>
    <row r="41" spans="1:28" ht="15" customHeight="1" x14ac:dyDescent="0.25">
      <c r="A41" s="71">
        <v>493</v>
      </c>
      <c r="B41" s="71">
        <v>1020</v>
      </c>
      <c r="C41" s="68">
        <v>0.47</v>
      </c>
      <c r="D41" s="68">
        <v>271.37</v>
      </c>
      <c r="E41" s="68">
        <v>212.2</v>
      </c>
      <c r="F41" s="68">
        <f t="shared" si="13"/>
        <v>195.07142857142858</v>
      </c>
      <c r="G41" s="68">
        <v>0</v>
      </c>
      <c r="H41" s="68">
        <f t="shared" si="14"/>
        <v>157.42857142857142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1</v>
      </c>
      <c r="N41" s="26"/>
      <c r="O41" s="26"/>
      <c r="P41" s="25"/>
      <c r="Q41" s="25"/>
      <c r="T41" s="22">
        <v>295.32</v>
      </c>
      <c r="U41" s="74">
        <f t="shared" si="16"/>
        <v>-724.68000000000006</v>
      </c>
      <c r="V41" s="70">
        <f t="shared" si="17"/>
        <v>-725</v>
      </c>
      <c r="W41" s="70"/>
      <c r="X41" s="70">
        <f t="shared" si="18"/>
        <v>1121.2295425933698</v>
      </c>
      <c r="Y41" s="70">
        <f t="shared" si="19"/>
        <v>101.22954259336984</v>
      </c>
      <c r="Z41" s="70">
        <f t="shared" si="20"/>
        <v>101</v>
      </c>
      <c r="AA41" s="24">
        <f t="shared" si="21"/>
        <v>101</v>
      </c>
      <c r="AB41" s="67">
        <f t="shared" si="22"/>
        <v>1121</v>
      </c>
    </row>
    <row r="42" spans="1:28" ht="15" customHeight="1" x14ac:dyDescent="0.25">
      <c r="A42" s="71">
        <v>493</v>
      </c>
      <c r="B42" s="71">
        <v>1120</v>
      </c>
      <c r="C42" s="68">
        <v>0.56999999999999995</v>
      </c>
      <c r="D42" s="68">
        <v>271.31</v>
      </c>
      <c r="E42" s="68">
        <v>212.29</v>
      </c>
      <c r="F42" s="68">
        <f t="shared" si="13"/>
        <v>210.07692307692307</v>
      </c>
      <c r="G42" s="68">
        <v>0</v>
      </c>
      <c r="H42" s="68">
        <f t="shared" si="14"/>
        <v>161.84615384615384</v>
      </c>
      <c r="I42" s="68">
        <v>0</v>
      </c>
      <c r="J42" s="72">
        <f t="shared" si="23"/>
        <v>0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275.91399999999999</v>
      </c>
      <c r="U42" s="74">
        <f t="shared" si="16"/>
        <v>-844.08600000000001</v>
      </c>
      <c r="V42" s="70">
        <f t="shared" si="17"/>
        <v>-844</v>
      </c>
      <c r="W42" s="70"/>
      <c r="X42" s="70">
        <f t="shared" si="18"/>
        <v>1231.154007553504</v>
      </c>
      <c r="Y42" s="70">
        <f t="shared" si="19"/>
        <v>111.15400755350402</v>
      </c>
      <c r="Z42" s="70">
        <f t="shared" si="20"/>
        <v>111</v>
      </c>
      <c r="AA42" s="24">
        <f t="shared" si="21"/>
        <v>111</v>
      </c>
      <c r="AB42" s="67">
        <f t="shared" si="22"/>
        <v>1231</v>
      </c>
    </row>
    <row r="43" spans="1:28" ht="15" customHeight="1" x14ac:dyDescent="0.25">
      <c r="A43" s="71">
        <v>493</v>
      </c>
      <c r="B43" s="71">
        <v>1120</v>
      </c>
      <c r="C43" s="68">
        <v>0.2</v>
      </c>
      <c r="D43" s="68">
        <v>271.24</v>
      </c>
      <c r="E43" s="68">
        <v>212.29</v>
      </c>
      <c r="F43" s="68">
        <f t="shared" si="13"/>
        <v>227.58333333333334</v>
      </c>
      <c r="G43" s="68">
        <v>0</v>
      </c>
      <c r="H43" s="68">
        <f t="shared" si="14"/>
        <v>175.33333333333334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214.99799999999999</v>
      </c>
      <c r="U43" s="74">
        <f t="shared" si="16"/>
        <v>-905.00199999999995</v>
      </c>
      <c r="V43" s="70">
        <f t="shared" si="17"/>
        <v>-905</v>
      </c>
      <c r="W43" s="70"/>
      <c r="X43" s="70">
        <f t="shared" si="18"/>
        <v>1231.154007553504</v>
      </c>
      <c r="Y43" s="70">
        <f t="shared" si="19"/>
        <v>111.15400755350402</v>
      </c>
      <c r="Z43" s="70">
        <f t="shared" si="20"/>
        <v>111</v>
      </c>
      <c r="AA43" s="24">
        <f t="shared" si="21"/>
        <v>111</v>
      </c>
      <c r="AB43" s="67">
        <f t="shared" si="22"/>
        <v>1231</v>
      </c>
    </row>
    <row r="44" spans="1:28" ht="15" customHeight="1" x14ac:dyDescent="0.25">
      <c r="A44" s="71">
        <v>816</v>
      </c>
      <c r="B44" s="71">
        <v>1120</v>
      </c>
      <c r="C44" s="68">
        <v>0.19</v>
      </c>
      <c r="D44" s="68">
        <v>271.20999999999998</v>
      </c>
      <c r="E44" s="68">
        <v>212.29</v>
      </c>
      <c r="F44" s="68">
        <f t="shared" si="13"/>
        <v>218.90909090909091</v>
      </c>
      <c r="G44" s="68">
        <v>0</v>
      </c>
      <c r="H44" s="68">
        <f t="shared" si="14"/>
        <v>191.27272727272728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274.55099999999999</v>
      </c>
      <c r="U44" s="74">
        <f t="shared" si="16"/>
        <v>-845.44900000000007</v>
      </c>
      <c r="V44" s="70">
        <f t="shared" si="17"/>
        <v>-845</v>
      </c>
      <c r="W44" s="70"/>
      <c r="X44" s="70">
        <f t="shared" si="18"/>
        <v>1231.154007553504</v>
      </c>
      <c r="Y44" s="70">
        <f t="shared" si="19"/>
        <v>111.15400755350402</v>
      </c>
      <c r="Z44" s="70">
        <f t="shared" si="20"/>
        <v>111</v>
      </c>
      <c r="AA44" s="24">
        <f t="shared" si="21"/>
        <v>111</v>
      </c>
      <c r="AB44" s="67">
        <f t="shared" si="22"/>
        <v>1231</v>
      </c>
    </row>
    <row r="45" spans="1:28" ht="15" customHeight="1" x14ac:dyDescent="0.25">
      <c r="A45" s="71">
        <v>493</v>
      </c>
      <c r="B45" s="71">
        <v>1120</v>
      </c>
      <c r="C45" s="68">
        <v>0.09</v>
      </c>
      <c r="D45" s="68">
        <v>271.14999999999998</v>
      </c>
      <c r="E45" s="68">
        <v>212.29</v>
      </c>
      <c r="F45" s="68">
        <f t="shared" si="13"/>
        <v>273.10000000000002</v>
      </c>
      <c r="G45" s="68">
        <v>0</v>
      </c>
      <c r="H45" s="68">
        <f t="shared" si="14"/>
        <v>210.4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282.15699999999998</v>
      </c>
      <c r="U45" s="74">
        <f t="shared" si="16"/>
        <v>-837.84300000000007</v>
      </c>
      <c r="V45" s="70">
        <f t="shared" si="17"/>
        <v>-838</v>
      </c>
      <c r="W45" s="70"/>
      <c r="X45" s="70">
        <f t="shared" si="18"/>
        <v>1231.154007553504</v>
      </c>
      <c r="Y45" s="70">
        <f t="shared" si="19"/>
        <v>111.15400755350402</v>
      </c>
      <c r="Z45" s="70">
        <f t="shared" si="20"/>
        <v>111</v>
      </c>
      <c r="AA45" s="24">
        <f t="shared" si="21"/>
        <v>111</v>
      </c>
      <c r="AB45" s="67">
        <f t="shared" si="22"/>
        <v>1231</v>
      </c>
    </row>
    <row r="46" spans="1:28" ht="15" customHeight="1" x14ac:dyDescent="0.25">
      <c r="A46" s="71">
        <v>414</v>
      </c>
      <c r="B46" s="71">
        <v>1120</v>
      </c>
      <c r="C46" s="68">
        <v>1.73</v>
      </c>
      <c r="D46" s="68">
        <v>271.08</v>
      </c>
      <c r="E46" s="68">
        <v>212.29</v>
      </c>
      <c r="F46" s="68">
        <f t="shared" si="13"/>
        <v>312.22222222222223</v>
      </c>
      <c r="G46" s="68">
        <v>0</v>
      </c>
      <c r="H46" s="68">
        <f t="shared" si="14"/>
        <v>233.77777777777777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283.62799999999999</v>
      </c>
      <c r="U46" s="74">
        <f t="shared" si="16"/>
        <v>-836.37200000000007</v>
      </c>
      <c r="V46" s="70">
        <f t="shared" si="17"/>
        <v>-836</v>
      </c>
      <c r="W46" s="70"/>
      <c r="X46" s="70">
        <f t="shared" si="18"/>
        <v>1231.154007553504</v>
      </c>
      <c r="Y46" s="70">
        <f t="shared" si="19"/>
        <v>111.15400755350402</v>
      </c>
      <c r="Z46" s="70">
        <f t="shared" si="20"/>
        <v>111</v>
      </c>
      <c r="AA46" s="24">
        <f t="shared" si="21"/>
        <v>111</v>
      </c>
      <c r="AB46" s="67">
        <f t="shared" si="22"/>
        <v>1231</v>
      </c>
    </row>
    <row r="47" spans="1:28" ht="15" customHeight="1" x14ac:dyDescent="0.25">
      <c r="A47" s="71">
        <v>254</v>
      </c>
      <c r="B47" s="71">
        <v>1220</v>
      </c>
      <c r="C47" s="68">
        <v>2.2999999999999998</v>
      </c>
      <c r="D47" s="68">
        <v>270.98</v>
      </c>
      <c r="E47" s="68">
        <v>212.33</v>
      </c>
      <c r="F47" s="68">
        <f t="shared" si="13"/>
        <v>371.25</v>
      </c>
      <c r="G47" s="68">
        <v>0</v>
      </c>
      <c r="H47" s="68">
        <f t="shared" si="14"/>
        <v>250.5</v>
      </c>
      <c r="I47" s="68">
        <v>0</v>
      </c>
      <c r="J47" s="72">
        <f t="shared" si="23"/>
        <v>0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280.97300000000001</v>
      </c>
      <c r="U47" s="74">
        <f t="shared" si="16"/>
        <v>-939.02700000000004</v>
      </c>
      <c r="V47" s="70">
        <f t="shared" si="17"/>
        <v>-939</v>
      </c>
      <c r="W47" s="70"/>
      <c r="X47" s="70">
        <f t="shared" si="18"/>
        <v>1341.0784725136382</v>
      </c>
      <c r="Y47" s="70">
        <f t="shared" si="19"/>
        <v>121.07847251363819</v>
      </c>
      <c r="Z47" s="70">
        <f t="shared" si="20"/>
        <v>121</v>
      </c>
      <c r="AA47" s="24">
        <f t="shared" si="21"/>
        <v>121</v>
      </c>
      <c r="AB47" s="67">
        <f t="shared" si="22"/>
        <v>1341</v>
      </c>
    </row>
    <row r="48" spans="1:28" ht="15" customHeight="1" x14ac:dyDescent="0.25">
      <c r="A48" s="71">
        <v>734</v>
      </c>
      <c r="B48" s="71">
        <v>1220</v>
      </c>
      <c r="C48" s="68">
        <v>2.36</v>
      </c>
      <c r="D48" s="68">
        <v>270.93</v>
      </c>
      <c r="E48" s="68">
        <v>212.33</v>
      </c>
      <c r="F48" s="68">
        <f t="shared" si="13"/>
        <v>355.71428571428572</v>
      </c>
      <c r="G48" s="68">
        <v>0</v>
      </c>
      <c r="H48" s="68">
        <f t="shared" si="14"/>
        <v>286.28571428571428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1</v>
      </c>
      <c r="N48" s="26"/>
      <c r="O48" s="26"/>
      <c r="P48" s="25"/>
      <c r="Q48" s="25"/>
      <c r="T48" s="22">
        <v>279.37400000000002</v>
      </c>
      <c r="U48" s="74">
        <f t="shared" si="16"/>
        <v>-940.62599999999998</v>
      </c>
      <c r="V48" s="70">
        <f t="shared" si="17"/>
        <v>-941</v>
      </c>
      <c r="W48" s="70"/>
      <c r="X48" s="70">
        <f t="shared" si="18"/>
        <v>1341.0784725136382</v>
      </c>
      <c r="Y48" s="70">
        <f t="shared" si="19"/>
        <v>121.07847251363819</v>
      </c>
      <c r="Z48" s="70">
        <f t="shared" si="20"/>
        <v>121</v>
      </c>
      <c r="AA48" s="24">
        <f t="shared" si="21"/>
        <v>121</v>
      </c>
      <c r="AB48" s="67">
        <f t="shared" si="22"/>
        <v>1341</v>
      </c>
    </row>
    <row r="49" spans="1:28" ht="15" customHeight="1" x14ac:dyDescent="0.25">
      <c r="A49" s="71">
        <v>333</v>
      </c>
      <c r="B49" s="71">
        <v>1220</v>
      </c>
      <c r="C49" s="68">
        <v>3.66</v>
      </c>
      <c r="D49" s="68">
        <v>270.83</v>
      </c>
      <c r="E49" s="68">
        <v>212.33</v>
      </c>
      <c r="F49" s="68">
        <f t="shared" si="13"/>
        <v>481.83333333333331</v>
      </c>
      <c r="G49" s="68">
        <v>0</v>
      </c>
      <c r="H49" s="68">
        <f t="shared" si="14"/>
        <v>334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279.875</v>
      </c>
      <c r="U49" s="74">
        <f t="shared" si="16"/>
        <v>-940.125</v>
      </c>
      <c r="V49" s="70">
        <f t="shared" si="17"/>
        <v>-940</v>
      </c>
      <c r="W49" s="70"/>
      <c r="X49" s="70">
        <f t="shared" si="18"/>
        <v>1341.0784725136382</v>
      </c>
      <c r="Y49" s="70">
        <f t="shared" si="19"/>
        <v>121.07847251363819</v>
      </c>
      <c r="Z49" s="70">
        <f t="shared" si="20"/>
        <v>121</v>
      </c>
      <c r="AA49" s="24">
        <f t="shared" si="21"/>
        <v>121</v>
      </c>
      <c r="AB49" s="67">
        <f t="shared" si="22"/>
        <v>1341</v>
      </c>
    </row>
    <row r="50" spans="1:28" ht="15" customHeight="1" x14ac:dyDescent="0.25">
      <c r="A50" s="71">
        <v>493</v>
      </c>
      <c r="B50" s="71">
        <v>1220</v>
      </c>
      <c r="C50" s="68">
        <v>9.2100000000000009</v>
      </c>
      <c r="D50" s="68">
        <v>270.75</v>
      </c>
      <c r="E50" s="68">
        <v>212.33</v>
      </c>
      <c r="F50" s="68">
        <f t="shared" si="13"/>
        <v>546.20000000000005</v>
      </c>
      <c r="G50" s="68">
        <v>0</v>
      </c>
      <c r="H50" s="68">
        <f t="shared" si="14"/>
        <v>400.8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279.22199999999998</v>
      </c>
      <c r="U50" s="74">
        <f t="shared" si="16"/>
        <v>-940.77800000000002</v>
      </c>
      <c r="V50" s="70">
        <f t="shared" si="17"/>
        <v>-941</v>
      </c>
      <c r="W50" s="70"/>
      <c r="X50" s="70">
        <f t="shared" si="18"/>
        <v>1341.0784725136382</v>
      </c>
      <c r="Y50" s="70">
        <f t="shared" si="19"/>
        <v>121.07847251363819</v>
      </c>
      <c r="Z50" s="70">
        <f t="shared" si="20"/>
        <v>121</v>
      </c>
      <c r="AA50" s="24">
        <f t="shared" si="21"/>
        <v>121</v>
      </c>
      <c r="AB50" s="67">
        <f t="shared" si="22"/>
        <v>1341</v>
      </c>
    </row>
    <row r="51" spans="1:28" ht="15" customHeight="1" x14ac:dyDescent="0.25">
      <c r="A51" s="71">
        <v>481</v>
      </c>
      <c r="B51" s="71">
        <v>1220</v>
      </c>
      <c r="C51" s="68">
        <v>12.93</v>
      </c>
      <c r="D51" s="68">
        <v>270.67</v>
      </c>
      <c r="E51" s="68">
        <v>212.33</v>
      </c>
      <c r="F51" s="68">
        <f t="shared" si="13"/>
        <v>685.75</v>
      </c>
      <c r="G51" s="68">
        <v>0</v>
      </c>
      <c r="H51" s="68">
        <f t="shared" si="14"/>
        <v>501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282.745</v>
      </c>
      <c r="U51" s="74">
        <f t="shared" si="16"/>
        <v>-937.255</v>
      </c>
      <c r="V51" s="70">
        <f t="shared" si="17"/>
        <v>-937</v>
      </c>
      <c r="W51" s="70"/>
      <c r="X51" s="70">
        <f t="shared" si="18"/>
        <v>1341.0784725136382</v>
      </c>
      <c r="Y51" s="70">
        <f t="shared" si="19"/>
        <v>121.07847251363819</v>
      </c>
      <c r="Z51" s="70">
        <f t="shared" si="20"/>
        <v>121</v>
      </c>
      <c r="AA51" s="24">
        <f t="shared" si="21"/>
        <v>121</v>
      </c>
      <c r="AB51" s="67">
        <f t="shared" si="22"/>
        <v>1341</v>
      </c>
    </row>
    <row r="52" spans="1:28" ht="15" customHeight="1" x14ac:dyDescent="0.25">
      <c r="A52" s="71">
        <v>1456</v>
      </c>
      <c r="B52" s="71">
        <v>1320</v>
      </c>
      <c r="C52" s="68">
        <v>8.56</v>
      </c>
      <c r="D52" s="68">
        <v>270.69</v>
      </c>
      <c r="E52" s="68">
        <v>212.36</v>
      </c>
      <c r="F52" s="68">
        <f t="shared" si="13"/>
        <v>589.33333333333337</v>
      </c>
      <c r="G52" s="68">
        <v>0</v>
      </c>
      <c r="H52" s="68">
        <f t="shared" si="14"/>
        <v>634.66666666666663</v>
      </c>
      <c r="I52" s="68">
        <v>0</v>
      </c>
      <c r="J52" s="72">
        <f t="shared" si="23"/>
        <v>0</v>
      </c>
      <c r="K52" s="72">
        <f t="shared" si="24"/>
        <v>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266.66399999999999</v>
      </c>
      <c r="U52" s="74">
        <f t="shared" si="16"/>
        <v>-1053.336</v>
      </c>
      <c r="V52" s="70">
        <f t="shared" si="17"/>
        <v>-1053</v>
      </c>
      <c r="W52" s="70"/>
      <c r="X52" s="70">
        <f t="shared" si="18"/>
        <v>1451.0029374737726</v>
      </c>
      <c r="Y52" s="70">
        <f t="shared" si="19"/>
        <v>131.00293747377259</v>
      </c>
      <c r="Z52" s="70">
        <f t="shared" si="20"/>
        <v>131</v>
      </c>
      <c r="AA52" s="24">
        <f t="shared" si="21"/>
        <v>131</v>
      </c>
      <c r="AB52" s="67">
        <f t="shared" si="22"/>
        <v>1451</v>
      </c>
    </row>
    <row r="53" spans="1:28" ht="15" customHeight="1" x14ac:dyDescent="0.25">
      <c r="A53" s="71">
        <v>1296</v>
      </c>
      <c r="B53" s="71">
        <v>1320</v>
      </c>
      <c r="C53" s="68">
        <v>10.45</v>
      </c>
      <c r="D53" s="68">
        <v>270.69</v>
      </c>
      <c r="E53" s="68">
        <v>212.36</v>
      </c>
      <c r="F53" s="68">
        <f t="shared" si="13"/>
        <v>964</v>
      </c>
      <c r="G53" s="68">
        <v>0</v>
      </c>
      <c r="H53" s="68">
        <f t="shared" si="14"/>
        <v>952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268.99700000000001</v>
      </c>
      <c r="U53" s="74">
        <f t="shared" si="16"/>
        <v>-1051.0029999999999</v>
      </c>
      <c r="V53" s="70">
        <f t="shared" si="17"/>
        <v>-1051</v>
      </c>
      <c r="W53" s="70"/>
      <c r="X53" s="70">
        <f t="shared" si="18"/>
        <v>1451.0029374737726</v>
      </c>
      <c r="Y53" s="70">
        <f t="shared" si="19"/>
        <v>131.00293747377259</v>
      </c>
      <c r="Z53" s="70">
        <f t="shared" si="20"/>
        <v>131</v>
      </c>
      <c r="AA53" s="24">
        <f t="shared" si="21"/>
        <v>131</v>
      </c>
      <c r="AB53" s="67">
        <f t="shared" si="22"/>
        <v>1451</v>
      </c>
    </row>
    <row r="54" spans="1:28" ht="15" customHeight="1" x14ac:dyDescent="0.25">
      <c r="A54" s="71">
        <v>2248</v>
      </c>
      <c r="B54" s="71">
        <v>1320</v>
      </c>
      <c r="C54" s="68">
        <v>5.3</v>
      </c>
      <c r="D54" s="68">
        <v>270.79000000000002</v>
      </c>
      <c r="E54" s="68">
        <v>212.36</v>
      </c>
      <c r="F54" s="68">
        <f t="shared" si="13"/>
        <v>976</v>
      </c>
      <c r="G54" s="68">
        <v>0</v>
      </c>
      <c r="H54" s="68">
        <f t="shared" si="14"/>
        <v>1904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0</v>
      </c>
      <c r="N54" s="26"/>
      <c r="O54" s="26"/>
      <c r="P54" s="25"/>
      <c r="Q54" s="25"/>
      <c r="T54" s="22">
        <v>236.35</v>
      </c>
      <c r="U54" s="74">
        <f t="shared" si="16"/>
        <v>-1083.6500000000001</v>
      </c>
      <c r="V54" s="70">
        <f t="shared" si="17"/>
        <v>-1084</v>
      </c>
      <c r="W54" s="70"/>
      <c r="X54" s="70">
        <f t="shared" si="18"/>
        <v>1451.0029374737726</v>
      </c>
      <c r="Y54" s="70">
        <f t="shared" si="19"/>
        <v>131.00293747377259</v>
      </c>
      <c r="Z54" s="70">
        <f t="shared" si="20"/>
        <v>131</v>
      </c>
      <c r="AA54" s="24">
        <f t="shared" si="21"/>
        <v>131</v>
      </c>
      <c r="AB54" s="67">
        <f t="shared" si="22"/>
        <v>1451</v>
      </c>
    </row>
    <row r="55" spans="1:28" ht="15" customHeight="1" x14ac:dyDescent="0.25">
      <c r="A55" s="79">
        <v>3224</v>
      </c>
      <c r="B55" s="71">
        <v>1320</v>
      </c>
      <c r="C55" s="68">
        <v>5.16</v>
      </c>
      <c r="D55" s="68">
        <v>270.99</v>
      </c>
      <c r="E55" s="68">
        <v>212.36</v>
      </c>
      <c r="F55" s="80">
        <v>0</v>
      </c>
      <c r="G55" s="80">
        <v>0</v>
      </c>
      <c r="H55" s="80">
        <v>0</v>
      </c>
      <c r="I55" s="80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0</v>
      </c>
      <c r="N55" s="26"/>
      <c r="O55" s="26"/>
      <c r="P55" s="25"/>
      <c r="Q55" s="25"/>
      <c r="T55" s="22">
        <v>186.322</v>
      </c>
      <c r="U55" s="74">
        <f t="shared" si="16"/>
        <v>-1133.6779999999999</v>
      </c>
      <c r="V55" s="70">
        <f t="shared" si="17"/>
        <v>-1134</v>
      </c>
      <c r="W55" s="70"/>
      <c r="X55" s="70">
        <f t="shared" si="18"/>
        <v>1451.0029374737726</v>
      </c>
      <c r="Y55" s="70">
        <f t="shared" si="19"/>
        <v>131.00293747377259</v>
      </c>
      <c r="Z55" s="70">
        <f t="shared" si="20"/>
        <v>131</v>
      </c>
      <c r="AA55" s="24">
        <f t="shared" si="21"/>
        <v>131</v>
      </c>
      <c r="AB55" s="67">
        <f t="shared" si="22"/>
        <v>1451</v>
      </c>
    </row>
    <row r="56" spans="1:28" ht="15" customHeight="1" x14ac:dyDescent="0.25">
      <c r="A56" s="71">
        <v>2864</v>
      </c>
      <c r="B56" s="71">
        <v>1320</v>
      </c>
      <c r="C56" s="68">
        <v>2.15</v>
      </c>
      <c r="D56" s="68">
        <v>271.14999999999998</v>
      </c>
      <c r="E56" s="68">
        <v>212.36</v>
      </c>
      <c r="F56" s="68">
        <v>0</v>
      </c>
      <c r="G56" s="68">
        <f t="shared" ref="G56:G98" si="26">($A$55-A56)/(ROW(A56)-ROW($A$55))</f>
        <v>360</v>
      </c>
      <c r="H56" s="68">
        <v>0</v>
      </c>
      <c r="I56" s="68">
        <f t="shared" ref="I56:I98" si="27">($A$55-B56)/(ROW(B56)-ROW($A$55))</f>
        <v>1904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0</v>
      </c>
      <c r="N56" s="26"/>
      <c r="O56" s="26"/>
      <c r="P56" s="25"/>
      <c r="Q56" s="25"/>
      <c r="T56" s="22">
        <v>165.55500000000001</v>
      </c>
      <c r="U56" s="74">
        <f t="shared" si="16"/>
        <v>-1154.4449999999999</v>
      </c>
      <c r="V56" s="70">
        <f t="shared" si="17"/>
        <v>-1154</v>
      </c>
      <c r="W56" s="70"/>
      <c r="X56" s="70">
        <f t="shared" si="18"/>
        <v>1451.0029374737726</v>
      </c>
      <c r="Y56" s="70">
        <f t="shared" si="19"/>
        <v>131.00293747377259</v>
      </c>
      <c r="Z56" s="70">
        <f t="shared" si="20"/>
        <v>131</v>
      </c>
      <c r="AA56" s="24">
        <f t="shared" si="21"/>
        <v>131</v>
      </c>
      <c r="AB56" s="67">
        <f t="shared" si="22"/>
        <v>1451</v>
      </c>
    </row>
    <row r="57" spans="1:28" ht="15" customHeight="1" x14ac:dyDescent="0.25">
      <c r="A57" s="71">
        <v>2928</v>
      </c>
      <c r="B57" s="71">
        <v>1420</v>
      </c>
      <c r="C57" s="68">
        <v>0.19</v>
      </c>
      <c r="D57" s="68">
        <v>271.3</v>
      </c>
      <c r="E57" s="68">
        <v>212.39</v>
      </c>
      <c r="F57" s="68">
        <v>0</v>
      </c>
      <c r="G57" s="68">
        <f t="shared" si="26"/>
        <v>148</v>
      </c>
      <c r="H57" s="68">
        <v>0</v>
      </c>
      <c r="I57" s="68">
        <f t="shared" si="27"/>
        <v>902</v>
      </c>
      <c r="J57" s="72">
        <f t="shared" si="23"/>
        <v>0</v>
      </c>
      <c r="K57" s="72">
        <f t="shared" si="24"/>
        <v>1</v>
      </c>
      <c r="L57" s="72">
        <f t="shared" si="25"/>
        <v>1</v>
      </c>
      <c r="M57" s="72">
        <f t="shared" ca="1" si="15"/>
        <v>0</v>
      </c>
      <c r="N57" s="26"/>
      <c r="O57" s="26"/>
      <c r="P57" s="25"/>
      <c r="Q57" s="25"/>
      <c r="T57" s="22">
        <v>123.679</v>
      </c>
      <c r="U57" s="74">
        <f t="shared" si="16"/>
        <v>-1296.3209999999999</v>
      </c>
      <c r="V57" s="70">
        <f t="shared" si="17"/>
        <v>-1296</v>
      </c>
      <c r="W57" s="70"/>
      <c r="X57" s="70">
        <f t="shared" si="18"/>
        <v>1560.927402433907</v>
      </c>
      <c r="Y57" s="70">
        <f t="shared" si="19"/>
        <v>140.92740243390699</v>
      </c>
      <c r="Z57" s="70">
        <f t="shared" si="20"/>
        <v>141</v>
      </c>
      <c r="AA57" s="24">
        <f t="shared" si="21"/>
        <v>141</v>
      </c>
      <c r="AB57" s="67">
        <f t="shared" si="22"/>
        <v>1561</v>
      </c>
    </row>
    <row r="58" spans="1:28" ht="15" customHeight="1" x14ac:dyDescent="0.25">
      <c r="A58" s="71">
        <v>2536</v>
      </c>
      <c r="B58" s="90">
        <v>1420</v>
      </c>
      <c r="C58" s="68">
        <v>0.06</v>
      </c>
      <c r="D58" s="68">
        <v>271.41000000000003</v>
      </c>
      <c r="E58" s="68">
        <v>212.39</v>
      </c>
      <c r="F58" s="68">
        <v>0</v>
      </c>
      <c r="G58" s="68">
        <f t="shared" si="26"/>
        <v>229.33333333333334</v>
      </c>
      <c r="H58" s="68">
        <v>0</v>
      </c>
      <c r="I58" s="68">
        <f t="shared" si="27"/>
        <v>601.33333333333337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69.430000000000007</v>
      </c>
      <c r="U58" s="74">
        <f t="shared" si="16"/>
        <v>-1350.57</v>
      </c>
      <c r="V58" s="70">
        <f t="shared" si="17"/>
        <v>-1351</v>
      </c>
      <c r="W58" s="70"/>
      <c r="X58" s="70">
        <f t="shared" si="18"/>
        <v>1560.927402433907</v>
      </c>
      <c r="Y58" s="70">
        <f t="shared" si="19"/>
        <v>140.92740243390699</v>
      </c>
      <c r="Z58" s="70">
        <f t="shared" si="20"/>
        <v>141</v>
      </c>
      <c r="AA58" s="24">
        <f t="shared" si="21"/>
        <v>141</v>
      </c>
      <c r="AB58" s="67">
        <f t="shared" si="22"/>
        <v>1561</v>
      </c>
    </row>
    <row r="59" spans="1:28" ht="15" customHeight="1" x14ac:dyDescent="0.25">
      <c r="A59" s="71">
        <v>2256</v>
      </c>
      <c r="B59" s="71">
        <v>1420</v>
      </c>
      <c r="C59" s="68">
        <v>3.17</v>
      </c>
      <c r="D59" s="68">
        <v>271.5</v>
      </c>
      <c r="E59" s="68">
        <v>212.39</v>
      </c>
      <c r="F59" s="68">
        <v>0</v>
      </c>
      <c r="G59" s="68">
        <f t="shared" si="26"/>
        <v>242</v>
      </c>
      <c r="H59" s="68">
        <v>0</v>
      </c>
      <c r="I59" s="68">
        <f t="shared" si="27"/>
        <v>451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177.56</v>
      </c>
      <c r="U59" s="74">
        <f t="shared" si="16"/>
        <v>-1242.44</v>
      </c>
      <c r="V59" s="70">
        <f t="shared" si="17"/>
        <v>-1242</v>
      </c>
      <c r="W59" s="70"/>
      <c r="X59" s="70">
        <f t="shared" si="18"/>
        <v>1560.927402433907</v>
      </c>
      <c r="Y59" s="70">
        <f t="shared" si="19"/>
        <v>140.92740243390699</v>
      </c>
      <c r="Z59" s="70">
        <f t="shared" si="20"/>
        <v>141</v>
      </c>
      <c r="AA59" s="24">
        <f t="shared" si="21"/>
        <v>141</v>
      </c>
      <c r="AB59" s="67">
        <f t="shared" si="22"/>
        <v>1561</v>
      </c>
    </row>
    <row r="60" spans="1:28" ht="15" customHeight="1" x14ac:dyDescent="0.25">
      <c r="A60" s="71">
        <v>2160</v>
      </c>
      <c r="B60" s="71">
        <v>1420</v>
      </c>
      <c r="C60" s="68">
        <v>0.39</v>
      </c>
      <c r="D60" s="68">
        <v>271.57</v>
      </c>
      <c r="E60" s="68">
        <v>212.39</v>
      </c>
      <c r="F60" s="68">
        <v>0</v>
      </c>
      <c r="G60" s="68">
        <f t="shared" si="26"/>
        <v>212.8</v>
      </c>
      <c r="H60" s="68">
        <v>0</v>
      </c>
      <c r="I60" s="68">
        <f t="shared" si="27"/>
        <v>360.8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158.69999999999999</v>
      </c>
      <c r="U60" s="74">
        <f t="shared" si="16"/>
        <v>-1261.3</v>
      </c>
      <c r="V60" s="70">
        <f t="shared" si="17"/>
        <v>-1261</v>
      </c>
      <c r="W60" s="70"/>
      <c r="X60" s="70">
        <f t="shared" si="18"/>
        <v>1560.927402433907</v>
      </c>
      <c r="Y60" s="70">
        <f t="shared" si="19"/>
        <v>140.92740243390699</v>
      </c>
      <c r="Z60" s="70">
        <f t="shared" si="20"/>
        <v>141</v>
      </c>
      <c r="AA60" s="24">
        <f t="shared" si="21"/>
        <v>141</v>
      </c>
      <c r="AB60" s="67">
        <f t="shared" si="22"/>
        <v>1561</v>
      </c>
    </row>
    <row r="61" spans="1:28" ht="15" customHeight="1" x14ac:dyDescent="0.25">
      <c r="A61" s="71">
        <v>1840</v>
      </c>
      <c r="B61" s="71">
        <v>1420</v>
      </c>
      <c r="C61" s="68">
        <v>0.27</v>
      </c>
      <c r="D61" s="68">
        <v>271.61</v>
      </c>
      <c r="E61" s="68">
        <v>212.39</v>
      </c>
      <c r="F61" s="68">
        <v>0</v>
      </c>
      <c r="G61" s="68">
        <f t="shared" si="26"/>
        <v>230.66666666666666</v>
      </c>
      <c r="H61" s="68">
        <v>0</v>
      </c>
      <c r="I61" s="68">
        <f t="shared" si="27"/>
        <v>300.66666666666669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0</v>
      </c>
      <c r="N61" s="26"/>
      <c r="O61" s="26"/>
      <c r="P61" s="25"/>
      <c r="Q61" s="25"/>
      <c r="T61" s="22">
        <v>162.476</v>
      </c>
      <c r="U61" s="74">
        <f t="shared" si="16"/>
        <v>-1257.5239999999999</v>
      </c>
      <c r="V61" s="70">
        <f t="shared" si="17"/>
        <v>-1258</v>
      </c>
      <c r="W61" s="70"/>
      <c r="X61" s="70">
        <f t="shared" si="18"/>
        <v>1560.927402433907</v>
      </c>
      <c r="Y61" s="70">
        <f t="shared" si="19"/>
        <v>140.92740243390699</v>
      </c>
      <c r="Z61" s="70">
        <f t="shared" si="20"/>
        <v>141</v>
      </c>
      <c r="AA61" s="24">
        <f t="shared" si="21"/>
        <v>141</v>
      </c>
      <c r="AB61" s="67">
        <f t="shared" si="22"/>
        <v>1561</v>
      </c>
    </row>
    <row r="62" spans="1:28" ht="15" customHeight="1" x14ac:dyDescent="0.25">
      <c r="A62" s="71">
        <v>1600</v>
      </c>
      <c r="B62" s="71">
        <v>1520</v>
      </c>
      <c r="C62" s="68">
        <v>0.33</v>
      </c>
      <c r="D62" s="68">
        <v>271.62</v>
      </c>
      <c r="E62" s="68">
        <v>212.42</v>
      </c>
      <c r="F62" s="68">
        <v>0</v>
      </c>
      <c r="G62" s="68">
        <f t="shared" si="26"/>
        <v>232</v>
      </c>
      <c r="H62" s="68">
        <v>0</v>
      </c>
      <c r="I62" s="68">
        <f t="shared" si="27"/>
        <v>243.42857142857142</v>
      </c>
      <c r="J62" s="72">
        <f t="shared" si="23"/>
        <v>0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163.90100000000001</v>
      </c>
      <c r="U62" s="74">
        <f t="shared" si="16"/>
        <v>-1356.0989999999999</v>
      </c>
      <c r="V62" s="70">
        <f t="shared" si="17"/>
        <v>-1356</v>
      </c>
      <c r="W62" s="70"/>
      <c r="X62" s="70">
        <f t="shared" si="18"/>
        <v>1670.8518673940412</v>
      </c>
      <c r="Y62" s="70">
        <f t="shared" si="19"/>
        <v>150.85186739404116</v>
      </c>
      <c r="Z62" s="70">
        <f t="shared" si="20"/>
        <v>151</v>
      </c>
      <c r="AA62" s="24">
        <f t="shared" si="21"/>
        <v>151</v>
      </c>
      <c r="AB62" s="67">
        <f t="shared" si="22"/>
        <v>1671</v>
      </c>
    </row>
    <row r="63" spans="1:28" ht="15" customHeight="1" x14ac:dyDescent="0.25">
      <c r="A63" s="71">
        <v>1416</v>
      </c>
      <c r="B63" s="71">
        <v>1520</v>
      </c>
      <c r="C63" s="68">
        <v>0.12</v>
      </c>
      <c r="D63" s="68">
        <v>271.61</v>
      </c>
      <c r="E63" s="68">
        <v>212.42</v>
      </c>
      <c r="F63" s="68">
        <v>0</v>
      </c>
      <c r="G63" s="68">
        <f t="shared" si="26"/>
        <v>226</v>
      </c>
      <c r="H63" s="68">
        <v>0</v>
      </c>
      <c r="I63" s="68">
        <f t="shared" si="27"/>
        <v>213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0</v>
      </c>
      <c r="N63" s="26"/>
      <c r="O63" s="26"/>
      <c r="P63" s="25"/>
      <c r="Q63" s="25"/>
      <c r="T63" s="22">
        <v>162.54</v>
      </c>
      <c r="U63" s="74">
        <f t="shared" si="16"/>
        <v>-1357.46</v>
      </c>
      <c r="V63" s="70">
        <f t="shared" si="17"/>
        <v>-1357</v>
      </c>
      <c r="W63" s="70"/>
      <c r="X63" s="70">
        <f t="shared" si="18"/>
        <v>1670.8518673940412</v>
      </c>
      <c r="Y63" s="70">
        <f t="shared" si="19"/>
        <v>150.85186739404116</v>
      </c>
      <c r="Z63" s="70">
        <f t="shared" si="20"/>
        <v>151</v>
      </c>
      <c r="AA63" s="24">
        <f t="shared" si="21"/>
        <v>151</v>
      </c>
      <c r="AB63" s="67">
        <f t="shared" si="22"/>
        <v>1671</v>
      </c>
    </row>
    <row r="64" spans="1:28" ht="15" customHeight="1" x14ac:dyDescent="0.25">
      <c r="A64" s="71">
        <v>1096</v>
      </c>
      <c r="B64" s="71">
        <v>1520</v>
      </c>
      <c r="C64" s="68">
        <v>0</v>
      </c>
      <c r="D64" s="68">
        <v>271.57</v>
      </c>
      <c r="E64" s="68">
        <v>212.42</v>
      </c>
      <c r="F64" s="68">
        <v>0</v>
      </c>
      <c r="G64" s="68">
        <f t="shared" si="26"/>
        <v>236.44444444444446</v>
      </c>
      <c r="H64" s="68">
        <v>0</v>
      </c>
      <c r="I64" s="68">
        <f t="shared" si="27"/>
        <v>189.33333333333334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0</v>
      </c>
      <c r="N64" s="26"/>
      <c r="O64" s="26"/>
      <c r="P64" s="25"/>
      <c r="Q64" s="25"/>
      <c r="T64" s="22">
        <v>175.41499999999999</v>
      </c>
      <c r="U64" s="74">
        <f t="shared" si="16"/>
        <v>-1344.585</v>
      </c>
      <c r="V64" s="70">
        <f t="shared" si="17"/>
        <v>-1345</v>
      </c>
      <c r="W64" s="70"/>
      <c r="X64" s="70">
        <f t="shared" si="18"/>
        <v>1670.8518673940412</v>
      </c>
      <c r="Y64" s="70">
        <f t="shared" si="19"/>
        <v>150.85186739404116</v>
      </c>
      <c r="Z64" s="70">
        <f t="shared" si="20"/>
        <v>151</v>
      </c>
      <c r="AA64" s="24">
        <f t="shared" si="21"/>
        <v>151</v>
      </c>
      <c r="AB64" s="67">
        <f t="shared" si="22"/>
        <v>1671</v>
      </c>
    </row>
    <row r="65" spans="1:28" ht="15" customHeight="1" x14ac:dyDescent="0.25">
      <c r="A65" s="71">
        <v>1216</v>
      </c>
      <c r="B65" s="71">
        <v>1520</v>
      </c>
      <c r="C65" s="68">
        <v>0.65</v>
      </c>
      <c r="D65" s="68">
        <v>271.54000000000002</v>
      </c>
      <c r="E65" s="68">
        <v>212.42</v>
      </c>
      <c r="F65" s="68">
        <v>0</v>
      </c>
      <c r="G65" s="68">
        <f t="shared" si="26"/>
        <v>200.8</v>
      </c>
      <c r="H65" s="68">
        <v>0</v>
      </c>
      <c r="I65" s="68">
        <f t="shared" si="27"/>
        <v>170.4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25"/>
      <c r="T65" s="22">
        <v>189.108</v>
      </c>
      <c r="U65" s="74">
        <f t="shared" si="16"/>
        <v>-1330.8920000000001</v>
      </c>
      <c r="V65" s="70">
        <f t="shared" si="17"/>
        <v>-1331</v>
      </c>
      <c r="W65" s="70"/>
      <c r="X65" s="70">
        <f t="shared" si="18"/>
        <v>1670.8518673940412</v>
      </c>
      <c r="Y65" s="70">
        <f t="shared" si="19"/>
        <v>150.85186739404116</v>
      </c>
      <c r="Z65" s="70">
        <f t="shared" si="20"/>
        <v>151</v>
      </c>
      <c r="AA65" s="24">
        <f t="shared" si="21"/>
        <v>151</v>
      </c>
      <c r="AB65" s="67">
        <f t="shared" si="22"/>
        <v>1671</v>
      </c>
    </row>
    <row r="66" spans="1:28" ht="15" customHeight="1" x14ac:dyDescent="0.25">
      <c r="A66" s="71">
        <v>764</v>
      </c>
      <c r="B66" s="71">
        <v>1520</v>
      </c>
      <c r="C66" s="68">
        <v>3.07</v>
      </c>
      <c r="D66" s="68">
        <v>271.45999999999998</v>
      </c>
      <c r="E66" s="68">
        <v>212.42</v>
      </c>
      <c r="F66" s="68">
        <v>0</v>
      </c>
      <c r="G66" s="68">
        <f t="shared" si="26"/>
        <v>223.63636363636363</v>
      </c>
      <c r="H66" s="68">
        <v>0</v>
      </c>
      <c r="I66" s="68">
        <f t="shared" si="27"/>
        <v>154.90909090909091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8" ca="1" si="28">IF(RAND()&lt;0.5,0,1)</f>
        <v>1</v>
      </c>
      <c r="N66" s="26"/>
      <c r="O66" s="26"/>
      <c r="P66" s="25"/>
      <c r="Q66" s="25"/>
      <c r="T66" s="22">
        <v>219.05600000000001</v>
      </c>
      <c r="U66" s="74">
        <f t="shared" ref="U66:U97" si="29">T66-B66</f>
        <v>-1300.944</v>
      </c>
      <c r="V66" s="70">
        <f t="shared" ref="V66:V97" si="30">ROUND(U66,0)</f>
        <v>-1301</v>
      </c>
      <c r="W66" s="70"/>
      <c r="X66" s="70">
        <f t="shared" ref="X66:X98" si="31">B66/$W$2*$W$3</f>
        <v>1670.8518673940412</v>
      </c>
      <c r="Y66" s="70">
        <f t="shared" ref="Y66:Y97" si="32">X66-B66</f>
        <v>150.85186739404116</v>
      </c>
      <c r="Z66" s="70">
        <f t="shared" ref="Z66:Z97" si="33">ROUND(Y66,0)</f>
        <v>151</v>
      </c>
      <c r="AA66" s="24">
        <f t="shared" ref="AA66:AA97" si="34">IF(V66&gt;=0,V66,Z66)</f>
        <v>151</v>
      </c>
      <c r="AB66" s="67">
        <f t="shared" ref="AB66:AB97" si="35">B66+AA66</f>
        <v>1671</v>
      </c>
    </row>
    <row r="67" spans="1:28" ht="15" customHeight="1" x14ac:dyDescent="0.25">
      <c r="A67" s="71">
        <v>1208</v>
      </c>
      <c r="B67" s="71">
        <v>1620</v>
      </c>
      <c r="C67" s="68">
        <v>4.3499999999999996</v>
      </c>
      <c r="D67" s="68">
        <v>271.42</v>
      </c>
      <c r="E67" s="68">
        <v>212.45</v>
      </c>
      <c r="F67" s="68">
        <v>0</v>
      </c>
      <c r="G67" s="68">
        <f t="shared" si="26"/>
        <v>168</v>
      </c>
      <c r="H67" s="68">
        <v>0</v>
      </c>
      <c r="I67" s="68">
        <f t="shared" si="27"/>
        <v>133.66666666666666</v>
      </c>
      <c r="J67" s="72">
        <f t="shared" ref="J67:J98" si="36">IF(ABS(B67-B66)&lt;=50,1,0)</f>
        <v>0</v>
      </c>
      <c r="K67" s="72">
        <f t="shared" ref="K67:K98" si="37">IF(ABS((B67-B66))&lt;=50,1,IF((B67-B66)*(1)&gt;=0,1,-1))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232.75200000000001</v>
      </c>
      <c r="U67" s="74">
        <f t="shared" si="29"/>
        <v>-1387.248</v>
      </c>
      <c r="V67" s="70">
        <f t="shared" si="30"/>
        <v>-1387</v>
      </c>
      <c r="W67" s="70"/>
      <c r="X67" s="70">
        <f t="shared" si="31"/>
        <v>1780.7763323541756</v>
      </c>
      <c r="Y67" s="70">
        <f t="shared" si="32"/>
        <v>160.77633235417557</v>
      </c>
      <c r="Z67" s="70">
        <f t="shared" si="33"/>
        <v>161</v>
      </c>
      <c r="AA67" s="24">
        <f t="shared" si="34"/>
        <v>161</v>
      </c>
      <c r="AB67" s="67">
        <f t="shared" si="35"/>
        <v>1781</v>
      </c>
    </row>
    <row r="68" spans="1:28" ht="15" customHeight="1" x14ac:dyDescent="0.25">
      <c r="A68" s="71">
        <v>667</v>
      </c>
      <c r="B68" s="71">
        <v>1620</v>
      </c>
      <c r="C68" s="68">
        <v>4.0599999999999996</v>
      </c>
      <c r="D68" s="68">
        <v>271.32</v>
      </c>
      <c r="E68" s="68">
        <v>212.45</v>
      </c>
      <c r="F68" s="68">
        <v>0</v>
      </c>
      <c r="G68" s="68">
        <f t="shared" si="26"/>
        <v>196.69230769230768</v>
      </c>
      <c r="H68" s="68">
        <v>0</v>
      </c>
      <c r="I68" s="68">
        <f t="shared" si="27"/>
        <v>123.38461538461539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1</v>
      </c>
      <c r="N68" s="26"/>
      <c r="O68" s="26"/>
      <c r="P68" s="25"/>
      <c r="Q68" s="25"/>
      <c r="T68" s="22">
        <v>263.93400000000003</v>
      </c>
      <c r="U68" s="74">
        <f t="shared" si="29"/>
        <v>-1356.066</v>
      </c>
      <c r="V68" s="70">
        <f t="shared" si="30"/>
        <v>-1356</v>
      </c>
      <c r="W68" s="70"/>
      <c r="X68" s="70">
        <f t="shared" si="31"/>
        <v>1780.7763323541756</v>
      </c>
      <c r="Y68" s="70">
        <f t="shared" si="32"/>
        <v>160.77633235417557</v>
      </c>
      <c r="Z68" s="70">
        <f t="shared" si="33"/>
        <v>161</v>
      </c>
      <c r="AA68" s="24">
        <f t="shared" si="34"/>
        <v>161</v>
      </c>
      <c r="AB68" s="67">
        <f t="shared" si="35"/>
        <v>1781</v>
      </c>
    </row>
    <row r="69" spans="1:28" ht="15" customHeight="1" x14ac:dyDescent="0.25">
      <c r="A69" s="71">
        <v>752</v>
      </c>
      <c r="B69" s="71">
        <v>1620</v>
      </c>
      <c r="C69" s="68">
        <v>4.58</v>
      </c>
      <c r="D69" s="68">
        <v>271.24</v>
      </c>
      <c r="E69" s="68">
        <v>212.45</v>
      </c>
      <c r="F69" s="68">
        <v>0</v>
      </c>
      <c r="G69" s="68">
        <f t="shared" si="26"/>
        <v>176.57142857142858</v>
      </c>
      <c r="H69" s="68">
        <v>0</v>
      </c>
      <c r="I69" s="68">
        <f t="shared" si="27"/>
        <v>114.57142857142857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0</v>
      </c>
      <c r="N69" s="26"/>
      <c r="O69" s="26"/>
      <c r="P69" s="25"/>
      <c r="Q69" s="25"/>
      <c r="T69" s="22">
        <v>248.84100000000001</v>
      </c>
      <c r="U69" s="74">
        <f t="shared" si="29"/>
        <v>-1371.1590000000001</v>
      </c>
      <c r="V69" s="70">
        <f t="shared" si="30"/>
        <v>-1371</v>
      </c>
      <c r="W69" s="70"/>
      <c r="X69" s="70">
        <f t="shared" si="31"/>
        <v>1780.7763323541756</v>
      </c>
      <c r="Y69" s="70">
        <f t="shared" si="32"/>
        <v>160.77633235417557</v>
      </c>
      <c r="Z69" s="70">
        <f t="shared" si="33"/>
        <v>161</v>
      </c>
      <c r="AA69" s="24">
        <f t="shared" si="34"/>
        <v>161</v>
      </c>
      <c r="AB69" s="67">
        <f t="shared" si="35"/>
        <v>1781</v>
      </c>
    </row>
    <row r="70" spans="1:28" ht="15" customHeight="1" x14ac:dyDescent="0.25">
      <c r="A70" s="71">
        <v>1008</v>
      </c>
      <c r="B70" s="71">
        <v>1620</v>
      </c>
      <c r="C70" s="68">
        <v>8.4700000000000006</v>
      </c>
      <c r="D70" s="68">
        <v>271.18</v>
      </c>
      <c r="E70" s="68">
        <v>212.45</v>
      </c>
      <c r="F70" s="68">
        <v>0</v>
      </c>
      <c r="G70" s="68">
        <f t="shared" si="26"/>
        <v>147.73333333333332</v>
      </c>
      <c r="H70" s="68">
        <v>0</v>
      </c>
      <c r="I70" s="68">
        <f t="shared" si="27"/>
        <v>106.93333333333334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25"/>
      <c r="T70" s="22">
        <v>203.10400000000001</v>
      </c>
      <c r="U70" s="74">
        <f t="shared" si="29"/>
        <v>-1416.896</v>
      </c>
      <c r="V70" s="70">
        <f t="shared" si="30"/>
        <v>-1417</v>
      </c>
      <c r="W70" s="70"/>
      <c r="X70" s="70">
        <f t="shared" si="31"/>
        <v>1780.7763323541756</v>
      </c>
      <c r="Y70" s="70">
        <f t="shared" si="32"/>
        <v>160.77633235417557</v>
      </c>
      <c r="Z70" s="70">
        <f t="shared" si="33"/>
        <v>161</v>
      </c>
      <c r="AA70" s="24">
        <f t="shared" si="34"/>
        <v>161</v>
      </c>
      <c r="AB70" s="67">
        <f t="shared" si="35"/>
        <v>1781</v>
      </c>
    </row>
    <row r="71" spans="1:28" ht="15" customHeight="1" x14ac:dyDescent="0.25">
      <c r="A71" s="71">
        <v>896</v>
      </c>
      <c r="B71" s="71">
        <v>1620</v>
      </c>
      <c r="C71" s="68">
        <v>5.35</v>
      </c>
      <c r="D71" s="68">
        <v>271.10000000000002</v>
      </c>
      <c r="E71" s="68">
        <v>212.45</v>
      </c>
      <c r="F71" s="68">
        <v>0</v>
      </c>
      <c r="G71" s="68">
        <f t="shared" si="26"/>
        <v>145.5</v>
      </c>
      <c r="H71" s="68">
        <v>0</v>
      </c>
      <c r="I71" s="68">
        <f t="shared" si="27"/>
        <v>100.25</v>
      </c>
      <c r="J71" s="72">
        <f t="shared" si="36"/>
        <v>1</v>
      </c>
      <c r="K71" s="72">
        <f t="shared" si="37"/>
        <v>1</v>
      </c>
      <c r="L71" s="72">
        <f t="shared" ref="L71:L98" si="38">IF(OR(COUNTIF(K67:K71,1)=5,COUNTIF(K67:K71,-1)=5),1,0)</f>
        <v>1</v>
      </c>
      <c r="M71" s="72">
        <f t="shared" ca="1" si="28"/>
        <v>0</v>
      </c>
      <c r="N71" s="26"/>
      <c r="O71" s="26"/>
      <c r="P71" s="25"/>
      <c r="Q71" s="25"/>
      <c r="T71" s="22">
        <v>196.886</v>
      </c>
      <c r="U71" s="74">
        <f t="shared" si="29"/>
        <v>-1423.114</v>
      </c>
      <c r="V71" s="70">
        <f t="shared" si="30"/>
        <v>-1423</v>
      </c>
      <c r="W71" s="70"/>
      <c r="X71" s="70">
        <f t="shared" si="31"/>
        <v>1780.7763323541756</v>
      </c>
      <c r="Y71" s="70">
        <f t="shared" si="32"/>
        <v>160.77633235417557</v>
      </c>
      <c r="Z71" s="70">
        <f t="shared" si="33"/>
        <v>161</v>
      </c>
      <c r="AA71" s="24">
        <f t="shared" si="34"/>
        <v>161</v>
      </c>
      <c r="AB71" s="67">
        <f t="shared" si="35"/>
        <v>1781</v>
      </c>
    </row>
    <row r="72" spans="1:28" ht="15" customHeight="1" x14ac:dyDescent="0.25">
      <c r="A72" s="71">
        <v>1616</v>
      </c>
      <c r="B72" s="71">
        <v>1620</v>
      </c>
      <c r="C72" s="68">
        <v>1.95</v>
      </c>
      <c r="D72" s="68">
        <v>271.10000000000002</v>
      </c>
      <c r="E72" s="68">
        <v>212.45</v>
      </c>
      <c r="F72" s="68">
        <v>0</v>
      </c>
      <c r="G72" s="68">
        <f t="shared" si="26"/>
        <v>94.588235294117652</v>
      </c>
      <c r="H72" s="68">
        <v>0</v>
      </c>
      <c r="I72" s="68">
        <f t="shared" si="27"/>
        <v>94.352941176470594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0</v>
      </c>
      <c r="N72" s="26"/>
      <c r="O72" s="26"/>
      <c r="P72" s="25"/>
      <c r="Q72" s="25"/>
      <c r="T72" s="22">
        <v>182.34899999999999</v>
      </c>
      <c r="U72" s="74">
        <f t="shared" si="29"/>
        <v>-1437.6510000000001</v>
      </c>
      <c r="V72" s="70">
        <f t="shared" si="30"/>
        <v>-1438</v>
      </c>
      <c r="W72" s="70"/>
      <c r="X72" s="70">
        <f t="shared" si="31"/>
        <v>1780.7763323541756</v>
      </c>
      <c r="Y72" s="70">
        <f t="shared" si="32"/>
        <v>160.77633235417557</v>
      </c>
      <c r="Z72" s="70">
        <f t="shared" si="33"/>
        <v>161</v>
      </c>
      <c r="AA72" s="24">
        <f t="shared" si="34"/>
        <v>161</v>
      </c>
      <c r="AB72" s="67">
        <f t="shared" si="35"/>
        <v>1781</v>
      </c>
    </row>
    <row r="73" spans="1:28" ht="15" customHeight="1" x14ac:dyDescent="0.25">
      <c r="A73" s="71">
        <v>1704</v>
      </c>
      <c r="B73" s="71">
        <v>1620</v>
      </c>
      <c r="C73" s="68">
        <v>0.92</v>
      </c>
      <c r="D73" s="68">
        <v>271.11</v>
      </c>
      <c r="E73" s="68">
        <v>212.45</v>
      </c>
      <c r="F73" s="68">
        <v>0</v>
      </c>
      <c r="G73" s="68">
        <f t="shared" si="26"/>
        <v>84.444444444444443</v>
      </c>
      <c r="H73" s="68">
        <v>0</v>
      </c>
      <c r="I73" s="68">
        <f t="shared" si="27"/>
        <v>89.111111111111114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1</v>
      </c>
      <c r="N73" s="26"/>
      <c r="O73" s="26"/>
      <c r="P73" s="25"/>
      <c r="Q73" s="25"/>
      <c r="T73" s="22">
        <v>164.73</v>
      </c>
      <c r="U73" s="74">
        <f t="shared" si="29"/>
        <v>-1455.27</v>
      </c>
      <c r="V73" s="70">
        <f t="shared" si="30"/>
        <v>-1455</v>
      </c>
      <c r="W73" s="70"/>
      <c r="X73" s="70">
        <f t="shared" si="31"/>
        <v>1780.7763323541756</v>
      </c>
      <c r="Y73" s="70">
        <f t="shared" si="32"/>
        <v>160.77633235417557</v>
      </c>
      <c r="Z73" s="70">
        <f t="shared" si="33"/>
        <v>161</v>
      </c>
      <c r="AA73" s="24">
        <f t="shared" si="34"/>
        <v>161</v>
      </c>
      <c r="AB73" s="67">
        <f t="shared" si="35"/>
        <v>1781</v>
      </c>
    </row>
    <row r="74" spans="1:28" ht="15" customHeight="1" x14ac:dyDescent="0.25">
      <c r="A74" s="71">
        <v>1776</v>
      </c>
      <c r="B74" s="71">
        <v>1620</v>
      </c>
      <c r="C74" s="68">
        <v>1.79</v>
      </c>
      <c r="D74" s="68">
        <v>271.13</v>
      </c>
      <c r="E74" s="68">
        <v>212.45</v>
      </c>
      <c r="F74" s="68">
        <v>0</v>
      </c>
      <c r="G74" s="68">
        <f t="shared" si="26"/>
        <v>76.21052631578948</v>
      </c>
      <c r="H74" s="68">
        <v>0</v>
      </c>
      <c r="I74" s="68">
        <f t="shared" si="27"/>
        <v>84.421052631578945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25"/>
      <c r="T74" s="22">
        <v>158.85300000000001</v>
      </c>
      <c r="U74" s="74">
        <f t="shared" si="29"/>
        <v>-1461.1469999999999</v>
      </c>
      <c r="V74" s="70">
        <f t="shared" si="30"/>
        <v>-1461</v>
      </c>
      <c r="W74" s="70"/>
      <c r="X74" s="70">
        <f t="shared" si="31"/>
        <v>1780.7763323541756</v>
      </c>
      <c r="Y74" s="70">
        <f t="shared" si="32"/>
        <v>160.77633235417557</v>
      </c>
      <c r="Z74" s="70">
        <f t="shared" si="33"/>
        <v>161</v>
      </c>
      <c r="AA74" s="24">
        <f t="shared" si="34"/>
        <v>161</v>
      </c>
      <c r="AB74" s="67">
        <f t="shared" si="35"/>
        <v>1781</v>
      </c>
    </row>
    <row r="75" spans="1:28" ht="15" customHeight="1" x14ac:dyDescent="0.25">
      <c r="A75" s="81">
        <v>2184</v>
      </c>
      <c r="B75" s="71">
        <v>1620</v>
      </c>
      <c r="C75" s="68">
        <v>0.96</v>
      </c>
      <c r="D75" s="68">
        <v>271.18</v>
      </c>
      <c r="E75" s="68">
        <v>212.45</v>
      </c>
      <c r="F75" s="68">
        <v>0</v>
      </c>
      <c r="G75" s="68">
        <f t="shared" si="26"/>
        <v>52</v>
      </c>
      <c r="H75" s="68">
        <v>0</v>
      </c>
      <c r="I75" s="68">
        <f t="shared" si="27"/>
        <v>80.2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25"/>
      <c r="T75" s="22">
        <v>159.58199999999999</v>
      </c>
      <c r="U75" s="74">
        <f t="shared" si="29"/>
        <v>-1460.4180000000001</v>
      </c>
      <c r="V75" s="70">
        <f t="shared" si="30"/>
        <v>-1460</v>
      </c>
      <c r="W75" s="70"/>
      <c r="X75" s="70">
        <f t="shared" si="31"/>
        <v>1780.7763323541756</v>
      </c>
      <c r="Y75" s="70">
        <f t="shared" si="32"/>
        <v>160.77633235417557</v>
      </c>
      <c r="Z75" s="70">
        <f t="shared" si="33"/>
        <v>161</v>
      </c>
      <c r="AA75" s="24">
        <f t="shared" si="34"/>
        <v>161</v>
      </c>
      <c r="AB75" s="67">
        <f t="shared" si="35"/>
        <v>1781</v>
      </c>
    </row>
    <row r="76" spans="1:28" ht="15" customHeight="1" x14ac:dyDescent="0.25">
      <c r="A76" s="25">
        <v>1864</v>
      </c>
      <c r="B76" s="25">
        <v>1620</v>
      </c>
      <c r="C76" s="25">
        <v>0.19</v>
      </c>
      <c r="D76" s="25">
        <v>271.20999999999998</v>
      </c>
      <c r="E76" s="25">
        <v>212.45</v>
      </c>
      <c r="F76" s="68">
        <v>0</v>
      </c>
      <c r="G76" s="68">
        <f t="shared" si="26"/>
        <v>64.761904761904759</v>
      </c>
      <c r="H76" s="68">
        <v>0</v>
      </c>
      <c r="I76" s="68">
        <f t="shared" si="27"/>
        <v>76.38095238095238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0</v>
      </c>
      <c r="N76" s="25"/>
      <c r="O76" s="25"/>
      <c r="P76" s="25"/>
      <c r="Q76" s="25"/>
      <c r="T76" s="22">
        <v>160.61099999999999</v>
      </c>
      <c r="U76" s="74">
        <f t="shared" si="29"/>
        <v>-1459.3890000000001</v>
      </c>
      <c r="V76" s="70">
        <f t="shared" si="30"/>
        <v>-1459</v>
      </c>
      <c r="W76" s="70"/>
      <c r="X76" s="70">
        <f t="shared" si="31"/>
        <v>1780.7763323541756</v>
      </c>
      <c r="Y76" s="70">
        <f t="shared" si="32"/>
        <v>160.77633235417557</v>
      </c>
      <c r="Z76" s="70">
        <f t="shared" si="33"/>
        <v>161</v>
      </c>
      <c r="AA76" s="24">
        <f t="shared" si="34"/>
        <v>161</v>
      </c>
      <c r="AB76" s="67">
        <f t="shared" si="35"/>
        <v>1781</v>
      </c>
    </row>
    <row r="77" spans="1:28" ht="15" customHeight="1" x14ac:dyDescent="0.25">
      <c r="A77" s="25">
        <v>1864</v>
      </c>
      <c r="B77" s="25">
        <v>1620</v>
      </c>
      <c r="C77" s="25">
        <v>0.27</v>
      </c>
      <c r="D77" s="25">
        <v>271.23</v>
      </c>
      <c r="E77" s="25">
        <v>212.45</v>
      </c>
      <c r="F77" s="68">
        <v>0</v>
      </c>
      <c r="G77" s="68">
        <f t="shared" si="26"/>
        <v>61.81818181818182</v>
      </c>
      <c r="H77" s="68">
        <v>0</v>
      </c>
      <c r="I77" s="68">
        <f t="shared" si="27"/>
        <v>72.909090909090907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1</v>
      </c>
      <c r="N77" s="25"/>
      <c r="O77" s="25"/>
      <c r="P77" s="25"/>
      <c r="Q77" s="25"/>
      <c r="T77" s="22">
        <v>172.131</v>
      </c>
      <c r="U77" s="74">
        <f t="shared" si="29"/>
        <v>-1447.8689999999999</v>
      </c>
      <c r="V77" s="70">
        <f t="shared" si="30"/>
        <v>-1448</v>
      </c>
      <c r="W77" s="70"/>
      <c r="X77" s="70">
        <f t="shared" si="31"/>
        <v>1780.7763323541756</v>
      </c>
      <c r="Y77" s="70">
        <f t="shared" si="32"/>
        <v>160.77633235417557</v>
      </c>
      <c r="Z77" s="70">
        <f t="shared" si="33"/>
        <v>161</v>
      </c>
      <c r="AA77" s="24">
        <f t="shared" si="34"/>
        <v>161</v>
      </c>
      <c r="AB77" s="67">
        <f t="shared" si="35"/>
        <v>1781</v>
      </c>
    </row>
    <row r="78" spans="1:28" ht="15" customHeight="1" x14ac:dyDescent="0.25">
      <c r="A78" s="25">
        <v>1784</v>
      </c>
      <c r="B78" s="40">
        <v>1230</v>
      </c>
      <c r="C78" s="25">
        <v>0.18</v>
      </c>
      <c r="D78" s="25">
        <v>271.29000000000002</v>
      </c>
      <c r="E78" s="25">
        <v>212.33</v>
      </c>
      <c r="F78" s="68">
        <v>0</v>
      </c>
      <c r="G78" s="68">
        <f t="shared" si="26"/>
        <v>62.608695652173914</v>
      </c>
      <c r="H78" s="68">
        <v>0</v>
      </c>
      <c r="I78" s="68">
        <f t="shared" si="27"/>
        <v>86.695652173913047</v>
      </c>
      <c r="J78" s="72">
        <f t="shared" si="36"/>
        <v>0</v>
      </c>
      <c r="K78" s="72">
        <f t="shared" si="37"/>
        <v>-1</v>
      </c>
      <c r="L78" s="72">
        <f t="shared" si="38"/>
        <v>0</v>
      </c>
      <c r="M78" s="72">
        <f t="shared" ca="1" si="28"/>
        <v>0</v>
      </c>
      <c r="N78" s="25"/>
      <c r="O78" s="25"/>
      <c r="P78" s="25"/>
      <c r="Q78" s="25"/>
      <c r="T78" s="22">
        <v>172.37700000000001</v>
      </c>
      <c r="U78" s="74">
        <f t="shared" si="29"/>
        <v>-1057.623</v>
      </c>
      <c r="V78" s="70">
        <f t="shared" si="30"/>
        <v>-1058</v>
      </c>
      <c r="W78" s="70"/>
      <c r="X78" s="70">
        <f t="shared" si="31"/>
        <v>1352.0709190096516</v>
      </c>
      <c r="Y78" s="70">
        <f t="shared" si="32"/>
        <v>122.07091900965156</v>
      </c>
      <c r="Z78" s="70">
        <f t="shared" si="33"/>
        <v>122</v>
      </c>
      <c r="AA78" s="24">
        <f t="shared" si="34"/>
        <v>122</v>
      </c>
      <c r="AB78" s="67">
        <f t="shared" si="35"/>
        <v>1352</v>
      </c>
    </row>
    <row r="79" spans="1:28" ht="15" customHeight="1" x14ac:dyDescent="0.25">
      <c r="A79" s="25">
        <v>1624</v>
      </c>
      <c r="B79" s="25">
        <v>1230</v>
      </c>
      <c r="C79" s="25">
        <v>0.94</v>
      </c>
      <c r="D79" s="25">
        <v>271.33</v>
      </c>
      <c r="E79" s="25">
        <v>212.33</v>
      </c>
      <c r="F79" s="68">
        <v>0</v>
      </c>
      <c r="G79" s="68">
        <f t="shared" si="26"/>
        <v>66.666666666666671</v>
      </c>
      <c r="H79" s="68">
        <v>0</v>
      </c>
      <c r="I79" s="68">
        <f t="shared" si="27"/>
        <v>83.083333333333329</v>
      </c>
      <c r="J79" s="72">
        <f t="shared" si="36"/>
        <v>1</v>
      </c>
      <c r="K79" s="72">
        <f t="shared" si="37"/>
        <v>1</v>
      </c>
      <c r="L79" s="72">
        <f t="shared" si="38"/>
        <v>0</v>
      </c>
      <c r="M79" s="72">
        <f t="shared" ca="1" si="28"/>
        <v>0</v>
      </c>
      <c r="N79" s="25"/>
      <c r="O79" s="25"/>
      <c r="P79" s="25"/>
      <c r="Q79" s="25"/>
      <c r="T79" s="22">
        <v>175.685</v>
      </c>
      <c r="U79" s="74">
        <f t="shared" si="29"/>
        <v>-1054.3150000000001</v>
      </c>
      <c r="V79" s="70">
        <f t="shared" si="30"/>
        <v>-1054</v>
      </c>
      <c r="W79" s="70"/>
      <c r="X79" s="70">
        <f t="shared" si="31"/>
        <v>1352.0709190096516</v>
      </c>
      <c r="Y79" s="70">
        <f t="shared" si="32"/>
        <v>122.07091900965156</v>
      </c>
      <c r="Z79" s="70">
        <f t="shared" si="33"/>
        <v>122</v>
      </c>
      <c r="AA79" s="24">
        <f t="shared" si="34"/>
        <v>122</v>
      </c>
      <c r="AB79" s="67">
        <f t="shared" si="35"/>
        <v>1352</v>
      </c>
    </row>
    <row r="80" spans="1:28" ht="15" customHeight="1" x14ac:dyDescent="0.25">
      <c r="A80" s="25">
        <v>1544</v>
      </c>
      <c r="B80" s="25">
        <v>1230</v>
      </c>
      <c r="C80" s="25">
        <v>0.66</v>
      </c>
      <c r="D80" s="25">
        <v>271.36</v>
      </c>
      <c r="E80" s="25">
        <v>212.33</v>
      </c>
      <c r="F80" s="68">
        <v>0</v>
      </c>
      <c r="G80" s="68">
        <f t="shared" si="26"/>
        <v>67.2</v>
      </c>
      <c r="H80" s="68">
        <v>0</v>
      </c>
      <c r="I80" s="68">
        <f t="shared" si="27"/>
        <v>79.760000000000005</v>
      </c>
      <c r="J80" s="72">
        <f t="shared" si="36"/>
        <v>1</v>
      </c>
      <c r="K80" s="72">
        <f t="shared" si="37"/>
        <v>1</v>
      </c>
      <c r="L80" s="72">
        <f t="shared" si="38"/>
        <v>0</v>
      </c>
      <c r="M80" s="72">
        <f t="shared" ca="1" si="28"/>
        <v>0</v>
      </c>
      <c r="N80" s="25"/>
      <c r="O80" s="25"/>
      <c r="P80" s="25"/>
      <c r="Q80" s="25"/>
      <c r="T80" s="22">
        <v>178.35300000000001</v>
      </c>
      <c r="U80" s="74">
        <f t="shared" si="29"/>
        <v>-1051.6469999999999</v>
      </c>
      <c r="V80" s="70">
        <f t="shared" si="30"/>
        <v>-1052</v>
      </c>
      <c r="W80" s="70"/>
      <c r="X80" s="70">
        <f t="shared" si="31"/>
        <v>1352.0709190096516</v>
      </c>
      <c r="Y80" s="70">
        <f t="shared" si="32"/>
        <v>122.07091900965156</v>
      </c>
      <c r="Z80" s="70">
        <f t="shared" si="33"/>
        <v>122</v>
      </c>
      <c r="AA80" s="24">
        <f t="shared" si="34"/>
        <v>122</v>
      </c>
      <c r="AB80" s="67">
        <f t="shared" si="35"/>
        <v>1352</v>
      </c>
    </row>
    <row r="81" spans="1:28" ht="15" customHeight="1" x14ac:dyDescent="0.25">
      <c r="A81" s="25">
        <v>1296</v>
      </c>
      <c r="B81" s="25">
        <v>840</v>
      </c>
      <c r="C81" s="25">
        <v>0.08</v>
      </c>
      <c r="D81" s="25">
        <v>271.39999999999998</v>
      </c>
      <c r="E81" s="25">
        <v>212.04</v>
      </c>
      <c r="F81" s="68">
        <v>0</v>
      </c>
      <c r="G81" s="68">
        <f t="shared" si="26"/>
        <v>74.15384615384616</v>
      </c>
      <c r="H81" s="68">
        <v>0</v>
      </c>
      <c r="I81" s="68">
        <f t="shared" si="27"/>
        <v>91.692307692307693</v>
      </c>
      <c r="J81" s="72">
        <f t="shared" si="36"/>
        <v>0</v>
      </c>
      <c r="K81" s="72">
        <f t="shared" si="37"/>
        <v>-1</v>
      </c>
      <c r="L81" s="72">
        <f t="shared" si="38"/>
        <v>0</v>
      </c>
      <c r="M81" s="72">
        <f t="shared" ca="1" si="28"/>
        <v>1</v>
      </c>
      <c r="N81" s="25"/>
      <c r="O81" s="25"/>
      <c r="P81" s="25"/>
      <c r="Q81" s="25"/>
      <c r="T81" s="22">
        <v>174.24299999999999</v>
      </c>
      <c r="U81" s="74">
        <f t="shared" si="29"/>
        <v>-665.75700000000006</v>
      </c>
      <c r="V81" s="70">
        <f t="shared" si="30"/>
        <v>-666</v>
      </c>
      <c r="W81" s="70"/>
      <c r="X81" s="70">
        <f t="shared" si="31"/>
        <v>923.3655056651279</v>
      </c>
      <c r="Y81" s="70">
        <f t="shared" si="32"/>
        <v>83.365505665127898</v>
      </c>
      <c r="Z81" s="70">
        <f t="shared" si="33"/>
        <v>83</v>
      </c>
      <c r="AA81" s="24">
        <f t="shared" si="34"/>
        <v>83</v>
      </c>
      <c r="AB81" s="67">
        <f t="shared" si="35"/>
        <v>923</v>
      </c>
    </row>
    <row r="82" spans="1:28" ht="15" customHeight="1" x14ac:dyDescent="0.25">
      <c r="A82" s="25">
        <v>1248</v>
      </c>
      <c r="B82" s="25">
        <v>840</v>
      </c>
      <c r="C82" s="25">
        <v>0.06</v>
      </c>
      <c r="D82" s="25">
        <v>271.45</v>
      </c>
      <c r="E82" s="25">
        <v>212.04</v>
      </c>
      <c r="F82" s="68">
        <v>0</v>
      </c>
      <c r="G82" s="68">
        <f t="shared" si="26"/>
        <v>73.18518518518519</v>
      </c>
      <c r="H82" s="68">
        <v>0</v>
      </c>
      <c r="I82" s="68">
        <f t="shared" si="27"/>
        <v>88.296296296296291</v>
      </c>
      <c r="J82" s="72">
        <f t="shared" si="36"/>
        <v>1</v>
      </c>
      <c r="K82" s="72">
        <f t="shared" si="37"/>
        <v>1</v>
      </c>
      <c r="L82" s="72">
        <f t="shared" si="38"/>
        <v>0</v>
      </c>
      <c r="M82" s="72">
        <f t="shared" ca="1" si="28"/>
        <v>0</v>
      </c>
      <c r="N82" s="25"/>
      <c r="O82" s="25"/>
      <c r="P82" s="25"/>
      <c r="Q82" s="25"/>
      <c r="T82" s="22">
        <v>193.65299999999999</v>
      </c>
      <c r="U82" s="74">
        <f t="shared" si="29"/>
        <v>-646.34699999999998</v>
      </c>
      <c r="V82" s="70">
        <f t="shared" si="30"/>
        <v>-646</v>
      </c>
      <c r="W82" s="70"/>
      <c r="X82" s="70">
        <f t="shared" si="31"/>
        <v>923.3655056651279</v>
      </c>
      <c r="Y82" s="70">
        <f t="shared" si="32"/>
        <v>83.365505665127898</v>
      </c>
      <c r="Z82" s="70">
        <f t="shared" si="33"/>
        <v>83</v>
      </c>
      <c r="AA82" s="24">
        <f t="shared" si="34"/>
        <v>83</v>
      </c>
      <c r="AB82" s="67">
        <f t="shared" si="35"/>
        <v>923</v>
      </c>
    </row>
    <row r="83" spans="1:28" ht="15" customHeight="1" x14ac:dyDescent="0.25">
      <c r="A83" s="25">
        <v>896</v>
      </c>
      <c r="B83" s="25">
        <v>840</v>
      </c>
      <c r="C83" s="25">
        <v>0.43</v>
      </c>
      <c r="D83" s="25">
        <v>271.45</v>
      </c>
      <c r="E83" s="25">
        <v>212.04</v>
      </c>
      <c r="F83" s="68">
        <v>0</v>
      </c>
      <c r="G83" s="68">
        <f t="shared" si="26"/>
        <v>83.142857142857139</v>
      </c>
      <c r="H83" s="68">
        <v>0</v>
      </c>
      <c r="I83" s="68">
        <f t="shared" si="27"/>
        <v>85.142857142857139</v>
      </c>
      <c r="J83" s="72">
        <f t="shared" si="36"/>
        <v>1</v>
      </c>
      <c r="K83" s="72">
        <f t="shared" si="37"/>
        <v>1</v>
      </c>
      <c r="L83" s="72">
        <f t="shared" si="38"/>
        <v>0</v>
      </c>
      <c r="M83" s="72">
        <f t="shared" ca="1" si="28"/>
        <v>0</v>
      </c>
      <c r="N83" s="25"/>
      <c r="O83" s="25"/>
      <c r="P83" s="25"/>
      <c r="Q83" s="25"/>
      <c r="T83" s="22">
        <v>207.649</v>
      </c>
      <c r="U83" s="74">
        <f t="shared" si="29"/>
        <v>-632.351</v>
      </c>
      <c r="V83" s="70">
        <f t="shared" si="30"/>
        <v>-632</v>
      </c>
      <c r="W83" s="70"/>
      <c r="X83" s="70">
        <f t="shared" si="31"/>
        <v>923.3655056651279</v>
      </c>
      <c r="Y83" s="70">
        <f t="shared" si="32"/>
        <v>83.365505665127898</v>
      </c>
      <c r="Z83" s="70">
        <f t="shared" si="33"/>
        <v>83</v>
      </c>
      <c r="AA83" s="24">
        <f t="shared" si="34"/>
        <v>83</v>
      </c>
      <c r="AB83" s="67">
        <f t="shared" si="35"/>
        <v>923</v>
      </c>
    </row>
    <row r="84" spans="1:28" ht="15" customHeight="1" x14ac:dyDescent="0.25">
      <c r="A84" s="25">
        <v>1128</v>
      </c>
      <c r="B84" s="25">
        <v>440</v>
      </c>
      <c r="C84" s="68">
        <v>0</v>
      </c>
      <c r="D84" s="25">
        <v>271.52</v>
      </c>
      <c r="E84" s="25">
        <v>211.53</v>
      </c>
      <c r="F84" s="68">
        <v>0</v>
      </c>
      <c r="G84" s="68">
        <f t="shared" si="26"/>
        <v>72.275862068965523</v>
      </c>
      <c r="H84" s="68">
        <v>0</v>
      </c>
      <c r="I84" s="68">
        <f t="shared" si="27"/>
        <v>96</v>
      </c>
      <c r="J84" s="72">
        <f t="shared" si="36"/>
        <v>0</v>
      </c>
      <c r="K84" s="72">
        <f t="shared" si="37"/>
        <v>-1</v>
      </c>
      <c r="L84" s="72">
        <f t="shared" si="38"/>
        <v>0</v>
      </c>
      <c r="M84" s="72">
        <f t="shared" ca="1" si="28"/>
        <v>0</v>
      </c>
      <c r="N84" s="25"/>
      <c r="O84" s="25"/>
      <c r="P84" s="25"/>
      <c r="Q84" s="25"/>
      <c r="T84" s="22">
        <v>195.03700000000001</v>
      </c>
      <c r="U84" s="74">
        <f t="shared" si="29"/>
        <v>-244.96299999999999</v>
      </c>
      <c r="V84" s="70">
        <f t="shared" si="30"/>
        <v>-245</v>
      </c>
      <c r="W84" s="70"/>
      <c r="X84" s="70">
        <f t="shared" si="31"/>
        <v>483.66764582459081</v>
      </c>
      <c r="Y84" s="70">
        <f t="shared" si="32"/>
        <v>43.667645824590807</v>
      </c>
      <c r="Z84" s="70">
        <f t="shared" si="33"/>
        <v>44</v>
      </c>
      <c r="AA84" s="24">
        <f t="shared" si="34"/>
        <v>44</v>
      </c>
      <c r="AB84" s="67">
        <f t="shared" si="35"/>
        <v>484</v>
      </c>
    </row>
    <row r="85" spans="1:28" ht="15" customHeight="1" x14ac:dyDescent="0.25">
      <c r="A85" s="25">
        <v>896</v>
      </c>
      <c r="B85" s="25">
        <v>440</v>
      </c>
      <c r="C85" s="68">
        <v>0</v>
      </c>
      <c r="D85" s="25">
        <v>271.57</v>
      </c>
      <c r="E85" s="25">
        <v>211.53</v>
      </c>
      <c r="F85" s="68">
        <v>0</v>
      </c>
      <c r="G85" s="68">
        <f t="shared" si="26"/>
        <v>77.599999999999994</v>
      </c>
      <c r="H85" s="68">
        <v>0</v>
      </c>
      <c r="I85" s="68">
        <f t="shared" si="27"/>
        <v>92.8</v>
      </c>
      <c r="J85" s="72">
        <f t="shared" si="36"/>
        <v>1</v>
      </c>
      <c r="K85" s="72">
        <f t="shared" si="37"/>
        <v>1</v>
      </c>
      <c r="L85" s="72">
        <f t="shared" si="38"/>
        <v>0</v>
      </c>
      <c r="M85" s="72">
        <f t="shared" ca="1" si="28"/>
        <v>0</v>
      </c>
      <c r="N85" s="25"/>
      <c r="O85" s="25"/>
      <c r="P85" s="25"/>
      <c r="Q85" s="25"/>
      <c r="T85" s="22">
        <v>220.73599999999999</v>
      </c>
      <c r="U85" s="74">
        <f t="shared" si="29"/>
        <v>-219.26400000000001</v>
      </c>
      <c r="V85" s="70">
        <f t="shared" si="30"/>
        <v>-219</v>
      </c>
      <c r="W85" s="70"/>
      <c r="X85" s="70">
        <f t="shared" si="31"/>
        <v>483.66764582459081</v>
      </c>
      <c r="Y85" s="70">
        <f t="shared" si="32"/>
        <v>43.667645824590807</v>
      </c>
      <c r="Z85" s="70">
        <f t="shared" si="33"/>
        <v>44</v>
      </c>
      <c r="AA85" s="24">
        <f t="shared" si="34"/>
        <v>44</v>
      </c>
      <c r="AB85" s="67">
        <f t="shared" si="35"/>
        <v>484</v>
      </c>
    </row>
    <row r="86" spans="1:28" ht="15" customHeight="1" x14ac:dyDescent="0.25">
      <c r="A86" s="25">
        <v>888</v>
      </c>
      <c r="B86" s="25">
        <v>440</v>
      </c>
      <c r="C86" s="68">
        <v>0</v>
      </c>
      <c r="D86" s="25">
        <v>271.61</v>
      </c>
      <c r="E86" s="25">
        <v>211.53</v>
      </c>
      <c r="F86" s="68">
        <v>0</v>
      </c>
      <c r="G86" s="68">
        <f t="shared" si="26"/>
        <v>75.354838709677423</v>
      </c>
      <c r="H86" s="68">
        <v>0</v>
      </c>
      <c r="I86" s="68">
        <f t="shared" si="27"/>
        <v>89.806451612903231</v>
      </c>
      <c r="J86" s="72">
        <f t="shared" si="36"/>
        <v>1</v>
      </c>
      <c r="K86" s="72">
        <f t="shared" si="37"/>
        <v>1</v>
      </c>
      <c r="L86" s="72">
        <f t="shared" si="38"/>
        <v>0</v>
      </c>
      <c r="M86" s="72">
        <f t="shared" ca="1" si="28"/>
        <v>1</v>
      </c>
      <c r="N86" s="25"/>
      <c r="O86" s="25"/>
      <c r="P86" s="25"/>
      <c r="Q86" s="25"/>
      <c r="T86" s="22">
        <v>245.63800000000001</v>
      </c>
      <c r="U86" s="74">
        <f t="shared" si="29"/>
        <v>-194.36199999999999</v>
      </c>
      <c r="V86" s="70">
        <f t="shared" si="30"/>
        <v>-194</v>
      </c>
      <c r="W86" s="70"/>
      <c r="X86" s="70">
        <f t="shared" si="31"/>
        <v>483.66764582459081</v>
      </c>
      <c r="Y86" s="70">
        <f t="shared" si="32"/>
        <v>43.667645824590807</v>
      </c>
      <c r="Z86" s="70">
        <f t="shared" si="33"/>
        <v>44</v>
      </c>
      <c r="AA86" s="24">
        <f t="shared" si="34"/>
        <v>44</v>
      </c>
      <c r="AB86" s="67">
        <f t="shared" si="35"/>
        <v>484</v>
      </c>
    </row>
    <row r="87" spans="1:28" ht="15" customHeight="1" x14ac:dyDescent="0.25">
      <c r="A87" s="25">
        <v>727</v>
      </c>
      <c r="B87" s="25">
        <v>50</v>
      </c>
      <c r="C87" s="68">
        <v>0</v>
      </c>
      <c r="D87" s="25">
        <v>271.68</v>
      </c>
      <c r="E87" s="25">
        <v>209.65</v>
      </c>
      <c r="F87" s="68">
        <v>0</v>
      </c>
      <c r="G87" s="68">
        <f t="shared" si="26"/>
        <v>78.03125</v>
      </c>
      <c r="H87" s="68">
        <v>0</v>
      </c>
      <c r="I87" s="68">
        <f t="shared" si="27"/>
        <v>99.1875</v>
      </c>
      <c r="J87" s="72">
        <f t="shared" si="36"/>
        <v>0</v>
      </c>
      <c r="K87" s="72">
        <f t="shared" si="37"/>
        <v>-1</v>
      </c>
      <c r="L87" s="72">
        <f t="shared" si="38"/>
        <v>0</v>
      </c>
      <c r="M87" s="72">
        <f t="shared" ca="1" si="28"/>
        <v>1</v>
      </c>
      <c r="N87" s="25"/>
      <c r="O87" s="25"/>
      <c r="P87" s="25"/>
      <c r="Q87" s="25"/>
      <c r="T87" s="22">
        <v>259.72000000000003</v>
      </c>
      <c r="U87" s="74">
        <f t="shared" si="29"/>
        <v>209.72000000000003</v>
      </c>
      <c r="V87" s="70">
        <f t="shared" si="30"/>
        <v>210</v>
      </c>
      <c r="W87" s="70"/>
      <c r="X87" s="70">
        <f t="shared" si="31"/>
        <v>54.962232480067144</v>
      </c>
      <c r="Y87" s="70">
        <f t="shared" si="32"/>
        <v>4.9622324800671436</v>
      </c>
      <c r="Z87" s="70">
        <f t="shared" si="33"/>
        <v>5</v>
      </c>
      <c r="AA87" s="24">
        <f t="shared" si="34"/>
        <v>210</v>
      </c>
      <c r="AB87" s="67">
        <f t="shared" si="35"/>
        <v>260</v>
      </c>
    </row>
    <row r="88" spans="1:28" ht="15" customHeight="1" x14ac:dyDescent="0.25">
      <c r="A88" s="25">
        <v>904</v>
      </c>
      <c r="B88" s="25">
        <v>50</v>
      </c>
      <c r="C88" s="68">
        <v>0</v>
      </c>
      <c r="D88" s="25">
        <v>271.76</v>
      </c>
      <c r="E88" s="25">
        <v>209.65</v>
      </c>
      <c r="F88" s="68">
        <v>0</v>
      </c>
      <c r="G88" s="68">
        <f t="shared" si="26"/>
        <v>70.303030303030297</v>
      </c>
      <c r="H88" s="68">
        <v>0</v>
      </c>
      <c r="I88" s="68">
        <f t="shared" si="27"/>
        <v>96.181818181818187</v>
      </c>
      <c r="J88" s="72">
        <f t="shared" si="36"/>
        <v>1</v>
      </c>
      <c r="K88" s="72">
        <f t="shared" si="37"/>
        <v>1</v>
      </c>
      <c r="L88" s="72">
        <f t="shared" si="38"/>
        <v>0</v>
      </c>
      <c r="M88" s="72">
        <f t="shared" ca="1" si="28"/>
        <v>0</v>
      </c>
      <c r="N88" s="25"/>
      <c r="O88" s="25"/>
      <c r="P88" s="25"/>
      <c r="Q88" s="25"/>
      <c r="T88" s="22">
        <v>273.661</v>
      </c>
      <c r="U88" s="74">
        <f t="shared" si="29"/>
        <v>223.661</v>
      </c>
      <c r="V88" s="70">
        <f t="shared" si="30"/>
        <v>224</v>
      </c>
      <c r="W88" s="70"/>
      <c r="X88" s="70">
        <f t="shared" si="31"/>
        <v>54.962232480067144</v>
      </c>
      <c r="Y88" s="70">
        <f t="shared" si="32"/>
        <v>4.9622324800671436</v>
      </c>
      <c r="Z88" s="70">
        <f t="shared" si="33"/>
        <v>5</v>
      </c>
      <c r="AA88" s="24">
        <f t="shared" si="34"/>
        <v>224</v>
      </c>
      <c r="AB88" s="67">
        <f t="shared" si="35"/>
        <v>274</v>
      </c>
    </row>
    <row r="89" spans="1:28" ht="15" customHeight="1" x14ac:dyDescent="0.25">
      <c r="A89" s="25">
        <v>405</v>
      </c>
      <c r="B89" s="25">
        <v>50</v>
      </c>
      <c r="C89" s="68">
        <v>0</v>
      </c>
      <c r="D89" s="25">
        <v>271.8</v>
      </c>
      <c r="E89" s="25">
        <v>209.65</v>
      </c>
      <c r="F89" s="68">
        <v>0</v>
      </c>
      <c r="G89" s="68">
        <f t="shared" si="26"/>
        <v>82.911764705882348</v>
      </c>
      <c r="H89" s="68">
        <v>0</v>
      </c>
      <c r="I89" s="68">
        <f t="shared" si="27"/>
        <v>93.352941176470594</v>
      </c>
      <c r="J89" s="72">
        <f t="shared" si="36"/>
        <v>1</v>
      </c>
      <c r="K89" s="72">
        <f t="shared" si="37"/>
        <v>1</v>
      </c>
      <c r="L89" s="72">
        <f t="shared" si="38"/>
        <v>0</v>
      </c>
      <c r="M89" s="72">
        <f t="shared" ca="1" si="28"/>
        <v>0</v>
      </c>
      <c r="N89" s="25"/>
      <c r="O89" s="25"/>
      <c r="P89" s="25"/>
      <c r="Q89" s="25"/>
      <c r="T89" s="22">
        <v>282.39999999999998</v>
      </c>
      <c r="U89" s="74">
        <f t="shared" si="29"/>
        <v>232.39999999999998</v>
      </c>
      <c r="V89" s="70">
        <f t="shared" si="30"/>
        <v>232</v>
      </c>
      <c r="W89" s="70"/>
      <c r="X89" s="70">
        <f t="shared" si="31"/>
        <v>54.962232480067144</v>
      </c>
      <c r="Y89" s="70">
        <f t="shared" si="32"/>
        <v>4.9622324800671436</v>
      </c>
      <c r="Z89" s="70">
        <f t="shared" si="33"/>
        <v>5</v>
      </c>
      <c r="AA89" s="24">
        <f t="shared" si="34"/>
        <v>232</v>
      </c>
      <c r="AB89" s="67">
        <f t="shared" si="35"/>
        <v>282</v>
      </c>
    </row>
    <row r="90" spans="1:28" ht="15" customHeight="1" x14ac:dyDescent="0.25">
      <c r="A90" s="25">
        <v>800</v>
      </c>
      <c r="B90" s="25">
        <v>30</v>
      </c>
      <c r="C90" s="68">
        <v>0</v>
      </c>
      <c r="D90" s="25">
        <v>271.88</v>
      </c>
      <c r="E90" s="25">
        <v>209.4</v>
      </c>
      <c r="F90" s="68">
        <v>0</v>
      </c>
      <c r="G90" s="68">
        <f t="shared" si="26"/>
        <v>69.257142857142853</v>
      </c>
      <c r="H90" s="68">
        <v>0</v>
      </c>
      <c r="I90" s="68">
        <f t="shared" si="27"/>
        <v>91.257142857142853</v>
      </c>
      <c r="J90" s="72">
        <f t="shared" si="36"/>
        <v>1</v>
      </c>
      <c r="K90" s="72">
        <f t="shared" si="37"/>
        <v>1</v>
      </c>
      <c r="L90" s="72">
        <f t="shared" si="38"/>
        <v>0</v>
      </c>
      <c r="M90" s="72">
        <f t="shared" ca="1" si="28"/>
        <v>0</v>
      </c>
      <c r="N90" s="25"/>
      <c r="O90" s="25"/>
      <c r="P90" s="25"/>
      <c r="Q90" s="25"/>
      <c r="T90" s="22">
        <v>271.26600000000002</v>
      </c>
      <c r="U90" s="74">
        <f t="shared" si="29"/>
        <v>241.26600000000002</v>
      </c>
      <c r="V90" s="70">
        <f t="shared" si="30"/>
        <v>241</v>
      </c>
      <c r="W90" s="70"/>
      <c r="X90" s="70">
        <f t="shared" si="31"/>
        <v>32.977339488040286</v>
      </c>
      <c r="Y90" s="70">
        <f t="shared" si="32"/>
        <v>2.9773394880402861</v>
      </c>
      <c r="Z90" s="70">
        <f t="shared" si="33"/>
        <v>3</v>
      </c>
      <c r="AA90" s="24">
        <f t="shared" si="34"/>
        <v>241</v>
      </c>
      <c r="AB90" s="67">
        <f t="shared" si="35"/>
        <v>271</v>
      </c>
    </row>
    <row r="91" spans="1:28" ht="15" customHeight="1" x14ac:dyDescent="0.25">
      <c r="A91" s="25">
        <v>643</v>
      </c>
      <c r="B91" s="25">
        <v>30</v>
      </c>
      <c r="C91" s="68">
        <v>0</v>
      </c>
      <c r="D91" s="25">
        <v>271.94</v>
      </c>
      <c r="E91" s="25">
        <v>209.4</v>
      </c>
      <c r="F91" s="68">
        <v>0</v>
      </c>
      <c r="G91" s="68">
        <f t="shared" si="26"/>
        <v>71.694444444444443</v>
      </c>
      <c r="H91" s="68">
        <v>0</v>
      </c>
      <c r="I91" s="68">
        <f t="shared" si="27"/>
        <v>88.722222222222229</v>
      </c>
      <c r="J91" s="72">
        <f t="shared" si="36"/>
        <v>1</v>
      </c>
      <c r="K91" s="72">
        <f t="shared" si="37"/>
        <v>1</v>
      </c>
      <c r="L91" s="72">
        <f t="shared" si="38"/>
        <v>0</v>
      </c>
      <c r="M91" s="72">
        <f t="shared" ca="1" si="28"/>
        <v>0</v>
      </c>
      <c r="N91" s="25"/>
      <c r="O91" s="25"/>
      <c r="P91" s="25"/>
      <c r="Q91" s="25"/>
      <c r="T91" s="22">
        <v>271.53500000000003</v>
      </c>
      <c r="U91" s="74">
        <f t="shared" si="29"/>
        <v>241.53500000000003</v>
      </c>
      <c r="V91" s="70">
        <f t="shared" si="30"/>
        <v>242</v>
      </c>
      <c r="W91" s="70"/>
      <c r="X91" s="70">
        <f t="shared" si="31"/>
        <v>32.977339488040286</v>
      </c>
      <c r="Y91" s="70">
        <f t="shared" si="32"/>
        <v>2.9773394880402861</v>
      </c>
      <c r="Z91" s="70">
        <f t="shared" si="33"/>
        <v>3</v>
      </c>
      <c r="AA91" s="24">
        <f t="shared" si="34"/>
        <v>242</v>
      </c>
      <c r="AB91" s="67">
        <f t="shared" si="35"/>
        <v>272</v>
      </c>
    </row>
    <row r="92" spans="1:28" ht="15" customHeight="1" x14ac:dyDescent="0.25">
      <c r="A92" s="25">
        <v>563</v>
      </c>
      <c r="B92" s="25">
        <v>30</v>
      </c>
      <c r="C92" s="68">
        <v>0</v>
      </c>
      <c r="D92" s="25">
        <v>271.99</v>
      </c>
      <c r="E92" s="25">
        <v>209.4</v>
      </c>
      <c r="F92" s="68">
        <v>0</v>
      </c>
      <c r="G92" s="68">
        <f t="shared" si="26"/>
        <v>71.918918918918919</v>
      </c>
      <c r="H92" s="68">
        <v>0</v>
      </c>
      <c r="I92" s="68">
        <f t="shared" si="27"/>
        <v>86.324324324324323</v>
      </c>
      <c r="J92" s="72">
        <f t="shared" si="36"/>
        <v>1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5"/>
      <c r="O92" s="25"/>
      <c r="P92" s="25"/>
      <c r="Q92" s="25"/>
      <c r="T92" s="22">
        <v>271.25799999999998</v>
      </c>
      <c r="U92" s="74">
        <f t="shared" si="29"/>
        <v>241.25799999999998</v>
      </c>
      <c r="V92" s="70">
        <f t="shared" si="30"/>
        <v>241</v>
      </c>
      <c r="W92" s="70"/>
      <c r="X92" s="70">
        <f t="shared" si="31"/>
        <v>32.977339488040286</v>
      </c>
      <c r="Y92" s="70">
        <f t="shared" si="32"/>
        <v>2.9773394880402861</v>
      </c>
      <c r="Z92" s="70">
        <f t="shared" si="33"/>
        <v>3</v>
      </c>
      <c r="AA92" s="24">
        <f t="shared" si="34"/>
        <v>241</v>
      </c>
      <c r="AB92" s="67">
        <f t="shared" si="35"/>
        <v>271</v>
      </c>
    </row>
    <row r="93" spans="1:28" ht="15" customHeight="1" x14ac:dyDescent="0.25">
      <c r="A93" s="25">
        <v>563</v>
      </c>
      <c r="B93" s="25">
        <v>30</v>
      </c>
      <c r="C93" s="68">
        <v>0</v>
      </c>
      <c r="D93" s="25">
        <v>272.04000000000002</v>
      </c>
      <c r="E93" s="25">
        <v>209.4</v>
      </c>
      <c r="F93" s="68">
        <v>0</v>
      </c>
      <c r="G93" s="68">
        <f t="shared" si="26"/>
        <v>70.026315789473685</v>
      </c>
      <c r="H93" s="68">
        <v>0</v>
      </c>
      <c r="I93" s="68">
        <f t="shared" si="27"/>
        <v>84.05263157894737</v>
      </c>
      <c r="J93" s="72">
        <f t="shared" si="36"/>
        <v>1</v>
      </c>
      <c r="K93" s="72">
        <f t="shared" si="37"/>
        <v>1</v>
      </c>
      <c r="L93" s="72">
        <f t="shared" si="38"/>
        <v>1</v>
      </c>
      <c r="M93" s="72">
        <f t="shared" ca="1" si="28"/>
        <v>1</v>
      </c>
      <c r="N93" s="25"/>
      <c r="O93" s="25"/>
      <c r="P93" s="25"/>
      <c r="Q93" s="25"/>
      <c r="T93" s="22">
        <v>270.89800000000002</v>
      </c>
      <c r="U93" s="74">
        <f t="shared" si="29"/>
        <v>240.89800000000002</v>
      </c>
      <c r="V93" s="70">
        <f t="shared" si="30"/>
        <v>241</v>
      </c>
      <c r="W93" s="70"/>
      <c r="X93" s="70">
        <f t="shared" si="31"/>
        <v>32.977339488040286</v>
      </c>
      <c r="Y93" s="70">
        <f t="shared" si="32"/>
        <v>2.9773394880402861</v>
      </c>
      <c r="Z93" s="70">
        <f t="shared" si="33"/>
        <v>3</v>
      </c>
      <c r="AA93" s="24">
        <f t="shared" si="34"/>
        <v>241</v>
      </c>
      <c r="AB93" s="67">
        <f t="shared" si="35"/>
        <v>271</v>
      </c>
    </row>
    <row r="94" spans="1:28" ht="15" customHeight="1" x14ac:dyDescent="0.25">
      <c r="A94" s="25">
        <v>642</v>
      </c>
      <c r="B94" s="25">
        <v>30</v>
      </c>
      <c r="C94" s="68">
        <v>0</v>
      </c>
      <c r="D94" s="25">
        <v>272.10000000000002</v>
      </c>
      <c r="E94" s="25">
        <v>209.4</v>
      </c>
      <c r="F94" s="68">
        <v>0</v>
      </c>
      <c r="G94" s="68">
        <f t="shared" si="26"/>
        <v>66.205128205128204</v>
      </c>
      <c r="H94" s="68">
        <v>0</v>
      </c>
      <c r="I94" s="68">
        <f t="shared" si="27"/>
        <v>81.897435897435898</v>
      </c>
      <c r="J94" s="72">
        <f t="shared" si="36"/>
        <v>1</v>
      </c>
      <c r="K94" s="72">
        <f t="shared" si="37"/>
        <v>1</v>
      </c>
      <c r="L94" s="72">
        <f t="shared" si="38"/>
        <v>1</v>
      </c>
      <c r="M94" s="72">
        <f t="shared" ca="1" si="28"/>
        <v>0</v>
      </c>
      <c r="N94" s="25"/>
      <c r="O94" s="25"/>
      <c r="P94" s="25"/>
      <c r="Q94" s="25"/>
      <c r="T94" s="22">
        <v>270.63900000000001</v>
      </c>
      <c r="U94" s="74">
        <f t="shared" si="29"/>
        <v>240.63900000000001</v>
      </c>
      <c r="V94" s="70">
        <f t="shared" si="30"/>
        <v>241</v>
      </c>
      <c r="W94" s="70"/>
      <c r="X94" s="70">
        <f t="shared" si="31"/>
        <v>32.977339488040286</v>
      </c>
      <c r="Y94" s="70">
        <f t="shared" si="32"/>
        <v>2.9773394880402861</v>
      </c>
      <c r="Z94" s="70">
        <f t="shared" si="33"/>
        <v>3</v>
      </c>
      <c r="AA94" s="24">
        <f t="shared" si="34"/>
        <v>241</v>
      </c>
      <c r="AB94" s="67">
        <f t="shared" si="35"/>
        <v>271</v>
      </c>
    </row>
    <row r="95" spans="1:28" ht="15" customHeight="1" x14ac:dyDescent="0.25">
      <c r="A95" s="25">
        <v>402</v>
      </c>
      <c r="B95" s="25">
        <v>30</v>
      </c>
      <c r="C95" s="68">
        <v>0</v>
      </c>
      <c r="D95" s="25">
        <v>272.14</v>
      </c>
      <c r="E95" s="25">
        <v>209.4</v>
      </c>
      <c r="F95" s="68">
        <v>0</v>
      </c>
      <c r="G95" s="68">
        <f t="shared" si="26"/>
        <v>70.55</v>
      </c>
      <c r="H95" s="68">
        <v>0</v>
      </c>
      <c r="I95" s="68">
        <f t="shared" si="27"/>
        <v>79.849999999999994</v>
      </c>
      <c r="J95" s="72">
        <f t="shared" si="36"/>
        <v>1</v>
      </c>
      <c r="K95" s="72">
        <f t="shared" si="37"/>
        <v>1</v>
      </c>
      <c r="L95" s="72">
        <f t="shared" si="38"/>
        <v>1</v>
      </c>
      <c r="M95" s="72">
        <f t="shared" ca="1" si="28"/>
        <v>0</v>
      </c>
      <c r="N95" s="25"/>
      <c r="O95" s="25"/>
      <c r="P95" s="25"/>
      <c r="Q95" s="25"/>
      <c r="T95" s="22">
        <v>269.41300000000001</v>
      </c>
      <c r="U95" s="74">
        <f t="shared" si="29"/>
        <v>239.41300000000001</v>
      </c>
      <c r="V95" s="70">
        <f t="shared" si="30"/>
        <v>239</v>
      </c>
      <c r="W95" s="70"/>
      <c r="X95" s="70">
        <f t="shared" si="31"/>
        <v>32.977339488040286</v>
      </c>
      <c r="Y95" s="70">
        <f t="shared" si="32"/>
        <v>2.9773394880402861</v>
      </c>
      <c r="Z95" s="70">
        <f t="shared" si="33"/>
        <v>3</v>
      </c>
      <c r="AA95" s="24">
        <f t="shared" si="34"/>
        <v>239</v>
      </c>
      <c r="AB95" s="67">
        <f t="shared" si="35"/>
        <v>269</v>
      </c>
    </row>
    <row r="96" spans="1:28" ht="15" customHeight="1" x14ac:dyDescent="0.25">
      <c r="A96" s="25">
        <v>562</v>
      </c>
      <c r="B96" s="25">
        <v>30</v>
      </c>
      <c r="C96" s="68">
        <v>0</v>
      </c>
      <c r="D96" s="25">
        <v>272.2</v>
      </c>
      <c r="E96" s="25">
        <v>209.4</v>
      </c>
      <c r="F96" s="68">
        <v>0</v>
      </c>
      <c r="G96" s="68">
        <f t="shared" si="26"/>
        <v>64.926829268292678</v>
      </c>
      <c r="H96" s="68">
        <v>0</v>
      </c>
      <c r="I96" s="68">
        <f t="shared" si="27"/>
        <v>77.902439024390247</v>
      </c>
      <c r="J96" s="72">
        <f t="shared" si="36"/>
        <v>1</v>
      </c>
      <c r="K96" s="72">
        <f t="shared" si="37"/>
        <v>1</v>
      </c>
      <c r="L96" s="72">
        <f t="shared" si="38"/>
        <v>1</v>
      </c>
      <c r="M96" s="72">
        <f t="shared" ca="1" si="28"/>
        <v>0</v>
      </c>
      <c r="N96" s="25"/>
      <c r="O96" s="25"/>
      <c r="P96" s="25"/>
      <c r="Q96" s="25"/>
      <c r="T96" s="22">
        <v>269.76100000000002</v>
      </c>
      <c r="U96" s="74">
        <f t="shared" si="29"/>
        <v>239.76100000000002</v>
      </c>
      <c r="V96" s="70">
        <f t="shared" si="30"/>
        <v>240</v>
      </c>
      <c r="W96" s="70"/>
      <c r="X96" s="70">
        <f t="shared" si="31"/>
        <v>32.977339488040286</v>
      </c>
      <c r="Y96" s="70">
        <f t="shared" si="32"/>
        <v>2.9773394880402861</v>
      </c>
      <c r="Z96" s="70">
        <f t="shared" si="33"/>
        <v>3</v>
      </c>
      <c r="AA96" s="24">
        <f t="shared" si="34"/>
        <v>240</v>
      </c>
      <c r="AB96" s="67">
        <f t="shared" si="35"/>
        <v>270</v>
      </c>
    </row>
    <row r="97" spans="1:28" ht="15" customHeight="1" x14ac:dyDescent="0.25">
      <c r="A97" s="25">
        <v>482</v>
      </c>
      <c r="B97" s="25">
        <v>30</v>
      </c>
      <c r="C97" s="68">
        <v>0</v>
      </c>
      <c r="D97" s="25">
        <v>272.24</v>
      </c>
      <c r="E97" s="25">
        <v>209.4</v>
      </c>
      <c r="F97" s="68">
        <v>0</v>
      </c>
      <c r="G97" s="68">
        <f t="shared" si="26"/>
        <v>65.285714285714292</v>
      </c>
      <c r="H97" s="68">
        <v>0</v>
      </c>
      <c r="I97" s="68">
        <f t="shared" si="27"/>
        <v>76.047619047619051</v>
      </c>
      <c r="J97" s="72">
        <f t="shared" si="36"/>
        <v>1</v>
      </c>
      <c r="K97" s="72">
        <f t="shared" si="37"/>
        <v>1</v>
      </c>
      <c r="L97" s="72">
        <f t="shared" si="38"/>
        <v>1</v>
      </c>
      <c r="M97" s="72">
        <f t="shared" ca="1" si="28"/>
        <v>1</v>
      </c>
      <c r="N97" s="25"/>
      <c r="O97" s="25"/>
      <c r="P97" s="25"/>
      <c r="Q97" s="25"/>
      <c r="T97" s="22">
        <v>268.47699999999998</v>
      </c>
      <c r="U97" s="74">
        <f t="shared" si="29"/>
        <v>238.47699999999998</v>
      </c>
      <c r="V97" s="70">
        <f t="shared" si="30"/>
        <v>238</v>
      </c>
      <c r="W97" s="70"/>
      <c r="X97" s="70">
        <f t="shared" si="31"/>
        <v>32.977339488040286</v>
      </c>
      <c r="Y97" s="70">
        <f t="shared" si="32"/>
        <v>2.9773394880402861</v>
      </c>
      <c r="Z97" s="70">
        <f t="shared" si="33"/>
        <v>3</v>
      </c>
      <c r="AA97" s="24">
        <f t="shared" si="34"/>
        <v>238</v>
      </c>
      <c r="AB97" s="67">
        <f t="shared" si="35"/>
        <v>268</v>
      </c>
    </row>
    <row r="98" spans="1:28" ht="15" customHeight="1" x14ac:dyDescent="0.25">
      <c r="A98" s="25">
        <v>482</v>
      </c>
      <c r="B98" s="25">
        <v>30</v>
      </c>
      <c r="C98" s="68">
        <v>0</v>
      </c>
      <c r="D98" s="25">
        <v>272.29000000000002</v>
      </c>
      <c r="E98" s="25">
        <v>209.4</v>
      </c>
      <c r="F98" s="68">
        <v>0</v>
      </c>
      <c r="G98" s="68">
        <f t="shared" si="26"/>
        <v>63.767441860465119</v>
      </c>
      <c r="H98" s="68">
        <v>0</v>
      </c>
      <c r="I98" s="68">
        <f t="shared" si="27"/>
        <v>74.279069767441854</v>
      </c>
      <c r="J98" s="72">
        <f t="shared" si="36"/>
        <v>1</v>
      </c>
      <c r="K98" s="72">
        <f t="shared" si="37"/>
        <v>1</v>
      </c>
      <c r="L98" s="72">
        <f t="shared" si="38"/>
        <v>1</v>
      </c>
      <c r="M98" s="72">
        <f t="shared" ca="1" si="28"/>
        <v>0</v>
      </c>
      <c r="N98" s="25"/>
      <c r="O98" s="25"/>
      <c r="P98" s="25"/>
      <c r="Q98" s="25"/>
      <c r="T98" s="22">
        <v>264.41199999999998</v>
      </c>
      <c r="U98" s="74">
        <f t="shared" ref="U98" si="39">T98-B98</f>
        <v>234.41199999999998</v>
      </c>
      <c r="V98" s="70">
        <f t="shared" ref="V98" si="40">ROUND(U98,0)</f>
        <v>234</v>
      </c>
      <c r="W98" s="70"/>
      <c r="X98" s="70">
        <f t="shared" si="31"/>
        <v>32.977339488040286</v>
      </c>
      <c r="Y98" s="70">
        <f t="shared" ref="Y98" si="41">X98-B98</f>
        <v>2.9773394880402861</v>
      </c>
      <c r="Z98" s="70">
        <f t="shared" ref="Z98" si="42">ROUND(Y98,0)</f>
        <v>3</v>
      </c>
      <c r="AA98" s="24">
        <f t="shared" ref="AA98" si="43">IF(V98&gt;=0,V98,Z98)</f>
        <v>234</v>
      </c>
      <c r="AB98" s="67">
        <f t="shared" ref="AB98" si="44">B98+AA98</f>
        <v>264</v>
      </c>
    </row>
    <row r="99" spans="1:28" ht="15" customHeight="1" x14ac:dyDescent="0.25">
      <c r="A99" s="25"/>
      <c r="B99" s="25"/>
      <c r="C99" s="25"/>
      <c r="D99" s="25"/>
      <c r="E99" s="25"/>
      <c r="F99" s="25"/>
      <c r="G99" s="68"/>
      <c r="H99" s="68"/>
      <c r="I99" s="68"/>
      <c r="J99" s="72"/>
      <c r="K99" s="72"/>
      <c r="L99" s="72"/>
      <c r="M99" s="72"/>
      <c r="N99" s="25"/>
      <c r="O99" s="25"/>
      <c r="P99" s="25"/>
      <c r="Q99" s="25"/>
      <c r="AB99" s="67"/>
    </row>
    <row r="100" spans="1:28" ht="15" customHeight="1" x14ac:dyDescent="0.25">
      <c r="A100" s="25"/>
      <c r="B100" s="25"/>
      <c r="C100" s="25"/>
      <c r="D100" s="25"/>
      <c r="E100" s="25"/>
      <c r="F100" s="25"/>
      <c r="G100" s="68"/>
      <c r="H100" s="68"/>
      <c r="I100" s="68"/>
      <c r="J100" s="72"/>
      <c r="K100" s="72"/>
      <c r="L100" s="72"/>
      <c r="M100" s="72"/>
      <c r="N100" s="25"/>
      <c r="O100" s="25"/>
      <c r="P100" s="25"/>
      <c r="Q100" s="25"/>
      <c r="AB100" s="67"/>
    </row>
    <row r="101" spans="1:28" ht="15" customHeight="1" x14ac:dyDescent="0.25">
      <c r="A101" s="25"/>
      <c r="B101" s="25"/>
      <c r="C101" s="25"/>
      <c r="D101" s="25"/>
      <c r="E101" s="25"/>
      <c r="F101" s="25"/>
      <c r="G101" s="68"/>
      <c r="H101" s="68"/>
      <c r="I101" s="68"/>
      <c r="J101" s="72"/>
      <c r="K101" s="72"/>
      <c r="L101" s="72"/>
      <c r="M101" s="72"/>
      <c r="N101" s="25"/>
      <c r="O101" s="25"/>
      <c r="P101" s="25"/>
      <c r="Q101" s="25"/>
      <c r="AB101" s="67"/>
    </row>
    <row r="102" spans="1:28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  <c r="AB102" s="67"/>
    </row>
    <row r="103" spans="1:28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  <c r="AB103" s="67"/>
    </row>
    <row r="104" spans="1:28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  <c r="AB104" s="67"/>
    </row>
    <row r="105" spans="1:28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  <c r="AB105" s="67"/>
    </row>
    <row r="106" spans="1:28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  <c r="AB106" s="67"/>
    </row>
    <row r="107" spans="1:28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  <c r="AB107" s="67"/>
    </row>
    <row r="108" spans="1:28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N108" s="25"/>
      <c r="O108" s="25"/>
      <c r="P108" s="25"/>
      <c r="Q108" s="25"/>
      <c r="AB108" s="67"/>
    </row>
    <row r="109" spans="1:28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N109" s="25"/>
      <c r="O109" s="25"/>
      <c r="P109" s="25"/>
      <c r="Q109" s="25"/>
      <c r="AB109" s="67"/>
    </row>
    <row r="110" spans="1:28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N110" s="25"/>
      <c r="O110" s="25"/>
      <c r="P110" s="25"/>
      <c r="Q110" s="25"/>
      <c r="AB110" s="67"/>
    </row>
    <row r="111" spans="1:28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N111" s="25"/>
      <c r="O111" s="25"/>
      <c r="P111" s="25"/>
      <c r="Q111" s="25"/>
      <c r="AB111" s="67"/>
    </row>
    <row r="112" spans="1:28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N112" s="25"/>
      <c r="O112" s="25"/>
      <c r="P112" s="25"/>
      <c r="Q112" s="25"/>
      <c r="AB112" s="67"/>
    </row>
    <row r="113" spans="1:28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N113" s="25"/>
      <c r="O113" s="25"/>
      <c r="P113" s="25"/>
      <c r="Q113" s="25"/>
      <c r="AB113" s="67"/>
    </row>
    <row r="114" spans="1:28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N114" s="25"/>
      <c r="O114" s="25"/>
      <c r="P114" s="25"/>
      <c r="Q114" s="25"/>
      <c r="AB114" s="67"/>
    </row>
    <row r="115" spans="1:28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N115" s="25"/>
      <c r="O115" s="25"/>
      <c r="P115" s="25"/>
      <c r="Q115" s="25"/>
      <c r="AB115" s="67"/>
    </row>
    <row r="116" spans="1:28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N116" s="25"/>
      <c r="O116" s="25"/>
      <c r="P116" s="25"/>
      <c r="Q116" s="25"/>
      <c r="AB116" s="67"/>
    </row>
    <row r="117" spans="1:28" ht="15" customHeight="1" x14ac:dyDescent="0.25">
      <c r="A117" s="25"/>
      <c r="B117" s="25"/>
      <c r="C117" s="25"/>
      <c r="D117" s="25"/>
      <c r="E117" s="25"/>
      <c r="F117" s="25"/>
      <c r="G117" s="68"/>
      <c r="H117" s="25"/>
      <c r="I117" s="68"/>
      <c r="J117" s="72"/>
      <c r="K117" s="72"/>
      <c r="L117" s="72"/>
      <c r="M117" s="72"/>
      <c r="N117" s="25"/>
      <c r="O117" s="25"/>
      <c r="P117" s="25"/>
      <c r="Q117" s="25"/>
      <c r="AB117" s="67"/>
    </row>
    <row r="118" spans="1:28" ht="15" customHeight="1" x14ac:dyDescent="0.25">
      <c r="A118" s="25"/>
      <c r="B118" s="25"/>
      <c r="C118" s="25"/>
      <c r="D118" s="25"/>
      <c r="E118" s="25"/>
      <c r="F118" s="25"/>
      <c r="G118" s="68"/>
      <c r="H118" s="25"/>
      <c r="I118" s="68"/>
      <c r="J118" s="72"/>
      <c r="K118" s="72"/>
      <c r="L118" s="72"/>
      <c r="M118" s="72"/>
      <c r="N118" s="25"/>
      <c r="O118" s="25"/>
      <c r="P118" s="25"/>
      <c r="Q118" s="25"/>
      <c r="AB118" s="67"/>
    </row>
    <row r="119" spans="1:28" ht="15" customHeight="1" x14ac:dyDescent="0.25">
      <c r="A119" s="25"/>
      <c r="B119" s="25"/>
      <c r="C119" s="25"/>
      <c r="D119" s="25"/>
      <c r="E119" s="25"/>
      <c r="F119" s="25"/>
      <c r="G119" s="68"/>
      <c r="H119" s="25"/>
      <c r="I119" s="68"/>
      <c r="J119" s="72"/>
      <c r="K119" s="72"/>
      <c r="L119" s="72"/>
      <c r="M119" s="72"/>
      <c r="N119" s="25"/>
      <c r="O119" s="25"/>
      <c r="P119" s="25"/>
      <c r="Q119" s="25"/>
      <c r="AB119" s="67"/>
    </row>
    <row r="120" spans="1:28" ht="15" customHeight="1" x14ac:dyDescent="0.25">
      <c r="A120" s="25"/>
      <c r="B120" s="25"/>
      <c r="C120" s="25"/>
      <c r="D120" s="25"/>
      <c r="E120" s="25"/>
      <c r="F120" s="25"/>
      <c r="G120" s="68"/>
      <c r="H120" s="25"/>
      <c r="I120" s="68"/>
      <c r="J120" s="72"/>
      <c r="K120" s="72"/>
      <c r="L120" s="72"/>
      <c r="M120" s="72"/>
      <c r="N120" s="25"/>
      <c r="O120" s="25"/>
      <c r="P120" s="25"/>
      <c r="Q120" s="25"/>
      <c r="AB120" s="67"/>
    </row>
    <row r="121" spans="1:28" ht="15" customHeight="1" x14ac:dyDescent="0.25">
      <c r="A121" s="25"/>
      <c r="B121" s="25"/>
      <c r="C121" s="25"/>
      <c r="D121" s="25"/>
      <c r="E121" s="25"/>
      <c r="F121" s="25"/>
      <c r="G121" s="68"/>
      <c r="H121" s="25"/>
      <c r="I121" s="68"/>
      <c r="J121" s="72"/>
      <c r="K121" s="72"/>
      <c r="L121" s="72"/>
      <c r="M121" s="72"/>
      <c r="N121" s="25"/>
      <c r="O121" s="25"/>
      <c r="P121" s="25"/>
      <c r="Q121" s="25"/>
      <c r="AB121" s="67"/>
    </row>
    <row r="122" spans="1:28" ht="15" customHeight="1" x14ac:dyDescent="0.25">
      <c r="A122" s="25"/>
      <c r="B122" s="25"/>
      <c r="C122" s="25"/>
      <c r="D122" s="25"/>
      <c r="E122" s="25"/>
      <c r="F122" s="25"/>
      <c r="G122" s="68"/>
      <c r="H122" s="25"/>
      <c r="I122" s="68"/>
      <c r="J122" s="72"/>
      <c r="K122" s="72"/>
      <c r="L122" s="72"/>
      <c r="M122" s="72"/>
      <c r="N122" s="25"/>
      <c r="O122" s="25"/>
      <c r="P122" s="25"/>
      <c r="Q122" s="25"/>
      <c r="AB122" s="67"/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AB123" s="67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AB124" s="67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AB125" s="67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AB126" s="67"/>
    </row>
    <row r="127" spans="1:28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N127" s="25"/>
      <c r="O127" s="25"/>
      <c r="P127" s="25"/>
      <c r="Q127" s="25"/>
      <c r="AB127" s="67"/>
    </row>
    <row r="128" spans="1:28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N128" s="25"/>
      <c r="O128" s="25"/>
      <c r="P128" s="25"/>
      <c r="Q128" s="25"/>
      <c r="AB128" s="67"/>
    </row>
    <row r="129" spans="1:28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N129" s="25"/>
      <c r="O129" s="25"/>
      <c r="P129" s="25"/>
      <c r="Q129" s="25"/>
      <c r="AB129" s="67"/>
    </row>
    <row r="130" spans="1:28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N130" s="25"/>
      <c r="O130" s="25"/>
      <c r="P130" s="25"/>
      <c r="Q130" s="25"/>
      <c r="AB130" s="67"/>
    </row>
    <row r="131" spans="1:28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N131" s="25"/>
      <c r="O131" s="25"/>
      <c r="P131" s="25"/>
      <c r="Q131" s="25"/>
      <c r="AB131" s="67"/>
    </row>
    <row r="132" spans="1:28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N132" s="25"/>
      <c r="O132" s="25"/>
      <c r="P132" s="25"/>
      <c r="Q132" s="25"/>
      <c r="AB132" s="67"/>
    </row>
    <row r="133" spans="1:28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N133" s="25"/>
      <c r="O133" s="25"/>
      <c r="P133" s="25"/>
      <c r="Q133" s="25"/>
      <c r="AB133" s="67"/>
    </row>
    <row r="134" spans="1:28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N134" s="25"/>
      <c r="O134" s="25"/>
      <c r="P134" s="25"/>
      <c r="Q134" s="25"/>
      <c r="AB134" s="67"/>
    </row>
    <row r="135" spans="1:28" ht="15" customHeight="1" x14ac:dyDescent="0.25">
      <c r="A135" s="25"/>
      <c r="B135" s="25"/>
      <c r="C135" s="25"/>
      <c r="D135" s="25"/>
      <c r="E135" s="25"/>
      <c r="F135" s="25"/>
      <c r="G135" s="68"/>
      <c r="H135" s="25"/>
      <c r="I135" s="68"/>
      <c r="J135" s="72"/>
      <c r="K135" s="72"/>
      <c r="L135" s="72"/>
      <c r="M135" s="72"/>
      <c r="N135" s="25"/>
      <c r="O135" s="25"/>
      <c r="P135" s="25"/>
      <c r="Q135" s="25"/>
      <c r="AB135" s="67"/>
    </row>
    <row r="136" spans="1:28" ht="15" customHeight="1" x14ac:dyDescent="0.25">
      <c r="A136" s="25"/>
      <c r="B136" s="25"/>
      <c r="C136" s="25"/>
      <c r="D136" s="25"/>
      <c r="E136" s="25"/>
      <c r="F136" s="25"/>
      <c r="G136" s="68"/>
      <c r="H136" s="25"/>
      <c r="I136" s="68"/>
      <c r="J136" s="72"/>
      <c r="K136" s="72"/>
      <c r="L136" s="72"/>
      <c r="M136" s="72"/>
      <c r="N136" s="25"/>
      <c r="O136" s="25"/>
      <c r="P136" s="25"/>
      <c r="Q136" s="25"/>
      <c r="AB136" s="67"/>
    </row>
    <row r="137" spans="1:28" ht="15" customHeight="1" x14ac:dyDescent="0.25">
      <c r="A137" s="25"/>
      <c r="B137" s="25"/>
      <c r="C137" s="25"/>
      <c r="D137" s="25"/>
      <c r="E137" s="25"/>
      <c r="F137" s="25"/>
      <c r="G137" s="68"/>
      <c r="H137" s="25"/>
      <c r="I137" s="68"/>
      <c r="J137" s="72"/>
      <c r="K137" s="72"/>
      <c r="L137" s="72"/>
      <c r="M137" s="72"/>
      <c r="N137" s="25"/>
      <c r="O137" s="25"/>
      <c r="P137" s="25"/>
      <c r="Q137" s="25"/>
      <c r="AB137" s="67"/>
    </row>
    <row r="138" spans="1:28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N138" s="25"/>
      <c r="O138" s="25"/>
      <c r="P138" s="25"/>
      <c r="Q138" s="25"/>
      <c r="AB138" s="67"/>
    </row>
    <row r="139" spans="1:28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N139" s="25"/>
      <c r="O139" s="25"/>
      <c r="P139" s="25"/>
      <c r="Q139" s="25"/>
      <c r="AB139" s="67"/>
    </row>
    <row r="140" spans="1:28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AB140" s="67"/>
    </row>
    <row r="141" spans="1:28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AB141" s="67"/>
    </row>
    <row r="142" spans="1:28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AB142" s="67"/>
    </row>
    <row r="143" spans="1:28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N143" s="25"/>
      <c r="O143" s="25"/>
      <c r="P143" s="25"/>
      <c r="Q143" s="25"/>
      <c r="AB143" s="67"/>
    </row>
    <row r="144" spans="1:28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N144" s="25"/>
      <c r="O144" s="25"/>
      <c r="P144" s="25"/>
      <c r="Q144" s="25"/>
      <c r="AB144" s="67"/>
    </row>
    <row r="145" spans="1:28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N145" s="25"/>
      <c r="O145" s="25"/>
      <c r="P145" s="25"/>
      <c r="Q145" s="25"/>
      <c r="AB145" s="67"/>
    </row>
    <row r="146" spans="1:28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N146" s="25"/>
      <c r="O146" s="25"/>
      <c r="P146" s="25"/>
      <c r="Q146" s="25"/>
      <c r="AB146" s="67"/>
    </row>
    <row r="147" spans="1:28" ht="15" customHeight="1" x14ac:dyDescent="0.25">
      <c r="A147" s="25"/>
      <c r="B147" s="25"/>
      <c r="C147" s="25"/>
      <c r="D147" s="25"/>
      <c r="E147" s="25"/>
      <c r="F147" s="25"/>
      <c r="G147" s="68"/>
      <c r="H147" s="25"/>
      <c r="I147" s="68"/>
      <c r="J147" s="72"/>
      <c r="K147" s="72"/>
      <c r="L147" s="72"/>
      <c r="M147" s="72"/>
      <c r="N147" s="25"/>
      <c r="O147" s="25"/>
      <c r="P147" s="25"/>
      <c r="Q147" s="25"/>
      <c r="AB147" s="67"/>
    </row>
    <row r="148" spans="1:28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  <c r="AB148" s="67"/>
    </row>
    <row r="149" spans="1:28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  <c r="AB149" s="67"/>
    </row>
    <row r="150" spans="1:28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  <c r="AB150" s="67"/>
    </row>
    <row r="151" spans="1:28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  <c r="AB151" s="67"/>
    </row>
    <row r="152" spans="1:28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  <c r="AB152" s="67"/>
    </row>
    <row r="153" spans="1:28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  <c r="AB153" s="67"/>
    </row>
    <row r="154" spans="1:28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  <c r="AB154" s="67"/>
    </row>
    <row r="155" spans="1:28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  <c r="AB155" s="67"/>
    </row>
    <row r="156" spans="1:28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N156" s="25"/>
      <c r="O156" s="25"/>
      <c r="P156" s="25"/>
      <c r="Q156" s="25"/>
      <c r="AB156" s="67"/>
    </row>
    <row r="157" spans="1:28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N157" s="25"/>
      <c r="O157" s="25"/>
      <c r="P157" s="25"/>
      <c r="Q157" s="25"/>
      <c r="AB157" s="67"/>
    </row>
    <row r="158" spans="1:28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N158" s="25"/>
      <c r="O158" s="25"/>
      <c r="P158" s="25"/>
      <c r="Q158" s="25"/>
      <c r="AB158" s="67"/>
    </row>
    <row r="159" spans="1:28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N159" s="25"/>
      <c r="O159" s="25"/>
      <c r="P159" s="25"/>
      <c r="Q159" s="25"/>
      <c r="AB159" s="67"/>
    </row>
    <row r="160" spans="1:28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N160" s="25"/>
      <c r="O160" s="25"/>
      <c r="P160" s="25"/>
      <c r="Q160" s="25"/>
      <c r="AB160" s="67"/>
    </row>
    <row r="161" spans="1:28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N161" s="25"/>
      <c r="O161" s="25"/>
      <c r="P161" s="25"/>
      <c r="Q161" s="25"/>
      <c r="AB161" s="67"/>
    </row>
    <row r="162" spans="1:28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N162" s="25"/>
      <c r="O162" s="25"/>
      <c r="P162" s="25"/>
      <c r="Q162" s="25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AB163" s="67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AB164" s="67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AB165" s="67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AB166" s="67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AB167" s="67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AB168" s="67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AB169" s="67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AB170" s="67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AB171" s="67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AB172" s="67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AB173" s="67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AB174" s="67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AB175" s="67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AB176" s="67"/>
    </row>
    <row r="177" spans="1:28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AB177" s="67"/>
    </row>
    <row r="178" spans="1:28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AB178" s="67"/>
    </row>
    <row r="179" spans="1:28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AB179" s="67"/>
    </row>
    <row r="180" spans="1:28" ht="15" customHeight="1" x14ac:dyDescent="0.25">
      <c r="A180" s="25"/>
      <c r="B180" s="25"/>
      <c r="C180" s="25"/>
      <c r="D180" s="25"/>
      <c r="E180" s="25"/>
      <c r="F180" s="25"/>
      <c r="G180" s="68"/>
      <c r="H180" s="25"/>
      <c r="I180" s="68"/>
      <c r="J180" s="72"/>
      <c r="K180" s="72"/>
      <c r="L180" s="72"/>
      <c r="M180" s="72"/>
      <c r="N180" s="25"/>
      <c r="O180" s="25"/>
      <c r="P180" s="25"/>
      <c r="Q180" s="25"/>
      <c r="AB180" s="67"/>
    </row>
    <row r="181" spans="1:28" ht="15" customHeight="1" x14ac:dyDescent="0.25">
      <c r="A181" s="25"/>
      <c r="B181" s="25"/>
      <c r="C181" s="25"/>
      <c r="D181" s="25"/>
      <c r="E181" s="25"/>
      <c r="F181" s="25"/>
      <c r="G181" s="68"/>
      <c r="H181" s="25"/>
      <c r="I181" s="68"/>
      <c r="J181" s="72"/>
      <c r="K181" s="72"/>
      <c r="L181" s="72"/>
      <c r="M181" s="72"/>
      <c r="N181" s="25"/>
      <c r="O181" s="25"/>
      <c r="P181" s="25"/>
      <c r="Q181" s="25"/>
      <c r="AB181" s="67"/>
    </row>
    <row r="182" spans="1:28" ht="15" customHeight="1" x14ac:dyDescent="0.25">
      <c r="A182" s="25"/>
      <c r="B182" s="25"/>
      <c r="C182" s="25"/>
      <c r="D182" s="25"/>
      <c r="E182" s="25"/>
      <c r="F182" s="25"/>
      <c r="G182" s="68"/>
      <c r="H182" s="25"/>
      <c r="I182" s="68"/>
      <c r="J182" s="72"/>
      <c r="K182" s="72"/>
      <c r="L182" s="72"/>
      <c r="M182" s="72"/>
      <c r="N182" s="25"/>
      <c r="O182" s="25"/>
      <c r="P182" s="25"/>
      <c r="Q182" s="25"/>
      <c r="AB182" s="67"/>
    </row>
    <row r="183" spans="1:28" ht="15" customHeight="1" x14ac:dyDescent="0.25">
      <c r="A183" s="25"/>
      <c r="B183" s="25"/>
      <c r="C183" s="25"/>
      <c r="D183" s="25"/>
      <c r="E183" s="25"/>
      <c r="F183" s="25"/>
      <c r="G183" s="68"/>
      <c r="H183" s="25"/>
      <c r="I183" s="68"/>
      <c r="J183" s="72"/>
      <c r="K183" s="72"/>
      <c r="L183" s="72"/>
      <c r="M183" s="72"/>
      <c r="N183" s="25"/>
      <c r="O183" s="25"/>
      <c r="P183" s="25"/>
      <c r="Q183" s="25"/>
      <c r="AB183" s="67"/>
    </row>
    <row r="184" spans="1:28" ht="15" customHeight="1" x14ac:dyDescent="0.25">
      <c r="A184" s="25"/>
      <c r="B184" s="25"/>
      <c r="C184" s="25"/>
      <c r="D184" s="25"/>
      <c r="E184" s="25"/>
      <c r="F184" s="25"/>
      <c r="G184" s="68"/>
      <c r="H184" s="25"/>
      <c r="I184" s="68"/>
      <c r="J184" s="72"/>
      <c r="K184" s="72"/>
      <c r="L184" s="72"/>
      <c r="M184" s="72"/>
      <c r="N184" s="25"/>
      <c r="O184" s="25"/>
      <c r="P184" s="25"/>
      <c r="Q184" s="25"/>
      <c r="AB184" s="67"/>
    </row>
    <row r="185" spans="1:28" ht="15" customHeight="1" x14ac:dyDescent="0.25">
      <c r="A185" s="25"/>
      <c r="B185" s="25"/>
      <c r="C185" s="25"/>
      <c r="D185" s="25"/>
      <c r="E185" s="25"/>
      <c r="F185" s="25"/>
      <c r="G185" s="68"/>
      <c r="H185" s="25"/>
      <c r="I185" s="68"/>
      <c r="J185" s="72"/>
      <c r="K185" s="72"/>
      <c r="L185" s="72"/>
      <c r="M185" s="72"/>
      <c r="N185" s="25"/>
      <c r="O185" s="25"/>
      <c r="P185" s="25"/>
      <c r="Q185" s="25"/>
      <c r="AB185" s="67"/>
    </row>
    <row r="186" spans="1:28" ht="15" customHeight="1" x14ac:dyDescent="0.25">
      <c r="A186" s="25"/>
      <c r="B186" s="25"/>
      <c r="C186" s="25"/>
      <c r="D186" s="25"/>
      <c r="E186" s="25"/>
      <c r="F186" s="25"/>
      <c r="G186" s="68"/>
      <c r="H186" s="25"/>
      <c r="I186" s="68"/>
      <c r="J186" s="72"/>
      <c r="K186" s="72"/>
      <c r="L186" s="72"/>
      <c r="M186" s="72"/>
      <c r="N186" s="25"/>
      <c r="O186" s="25"/>
      <c r="P186" s="25"/>
      <c r="Q186" s="25"/>
      <c r="AB186" s="67"/>
    </row>
    <row r="187" spans="1:28" ht="15" customHeight="1" x14ac:dyDescent="0.25">
      <c r="A187" s="25"/>
      <c r="B187" s="25"/>
      <c r="C187" s="25"/>
      <c r="D187" s="25"/>
      <c r="E187" s="25"/>
      <c r="F187" s="25"/>
      <c r="G187" s="68"/>
      <c r="H187" s="25"/>
      <c r="I187" s="68"/>
      <c r="J187" s="72"/>
      <c r="K187" s="72"/>
      <c r="L187" s="72"/>
      <c r="M187" s="72"/>
      <c r="N187" s="25"/>
      <c r="O187" s="25"/>
      <c r="P187" s="25"/>
      <c r="Q187" s="25"/>
      <c r="AB187" s="67"/>
    </row>
    <row r="188" spans="1:28" ht="15" customHeight="1" x14ac:dyDescent="0.25">
      <c r="A188" s="25"/>
      <c r="B188" s="25"/>
      <c r="C188" s="25"/>
      <c r="D188" s="25"/>
      <c r="E188" s="25"/>
      <c r="F188" s="25"/>
      <c r="G188" s="68"/>
      <c r="H188" s="25"/>
      <c r="I188" s="68"/>
      <c r="J188" s="72"/>
      <c r="K188" s="72"/>
      <c r="L188" s="72"/>
      <c r="M188" s="72"/>
      <c r="N188" s="25"/>
      <c r="O188" s="25"/>
      <c r="P188" s="25"/>
      <c r="Q188" s="25"/>
      <c r="AB188" s="67"/>
    </row>
    <row r="189" spans="1:28" ht="15" customHeight="1" x14ac:dyDescent="0.25">
      <c r="A189" s="25"/>
      <c r="B189" s="25"/>
      <c r="C189" s="25"/>
      <c r="D189" s="25"/>
      <c r="E189" s="25"/>
      <c r="F189" s="25"/>
      <c r="G189" s="68"/>
      <c r="H189" s="25"/>
      <c r="I189" s="68"/>
      <c r="J189" s="72"/>
      <c r="K189" s="72"/>
      <c r="L189" s="72"/>
      <c r="M189" s="72"/>
      <c r="N189" s="25"/>
      <c r="O189" s="25"/>
      <c r="P189" s="25"/>
      <c r="Q189" s="25"/>
      <c r="AB189" s="67"/>
    </row>
    <row r="190" spans="1:28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N190" s="25"/>
      <c r="O190" s="25"/>
      <c r="P190" s="25"/>
      <c r="Q190" s="25"/>
    </row>
    <row r="191" spans="1:28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N191" s="25"/>
      <c r="O191" s="25"/>
      <c r="P191" s="25"/>
      <c r="Q191" s="25"/>
    </row>
    <row r="192" spans="1:28" ht="15" customHeight="1" x14ac:dyDescent="0.25">
      <c r="A192" s="25"/>
      <c r="B192" s="25"/>
      <c r="C192" s="25"/>
      <c r="D192" s="25"/>
      <c r="E192" s="25"/>
      <c r="F192" s="25"/>
      <c r="G192" s="68"/>
      <c r="H192" s="25"/>
      <c r="I192" s="68"/>
      <c r="J192" s="72"/>
      <c r="K192" s="72"/>
      <c r="L192" s="72"/>
      <c r="M192" s="72"/>
      <c r="N192" s="25"/>
      <c r="O192" s="25"/>
      <c r="P192" s="25"/>
      <c r="Q192" s="25"/>
    </row>
    <row r="193" spans="1:17" ht="15" customHeight="1" x14ac:dyDescent="0.25">
      <c r="A193" s="25"/>
      <c r="B193" s="25"/>
      <c r="C193" s="25"/>
      <c r="D193" s="25"/>
      <c r="E193" s="25"/>
      <c r="F193" s="25"/>
      <c r="G193" s="68"/>
      <c r="H193" s="25"/>
      <c r="I193" s="68"/>
      <c r="J193" s="72"/>
      <c r="K193" s="72"/>
      <c r="L193" s="72"/>
      <c r="M193" s="72"/>
      <c r="N193" s="25"/>
      <c r="O193" s="25"/>
      <c r="P193" s="25"/>
      <c r="Q193" s="25"/>
    </row>
    <row r="194" spans="1:17" ht="15" customHeight="1" x14ac:dyDescent="0.25">
      <c r="A194" s="25"/>
      <c r="B194" s="25"/>
      <c r="C194" s="25"/>
      <c r="D194" s="25"/>
      <c r="E194" s="25"/>
      <c r="F194" s="25"/>
      <c r="G194" s="68"/>
      <c r="H194" s="25"/>
      <c r="I194" s="68"/>
      <c r="J194" s="72"/>
      <c r="K194" s="72"/>
      <c r="L194" s="72"/>
      <c r="M194" s="72"/>
      <c r="N194" s="25"/>
      <c r="O194" s="25"/>
      <c r="P194" s="25"/>
      <c r="Q194" s="25"/>
    </row>
    <row r="195" spans="1:17" ht="15" customHeight="1" x14ac:dyDescent="0.25">
      <c r="A195" s="25"/>
      <c r="B195" s="25"/>
      <c r="C195" s="25"/>
      <c r="D195" s="25"/>
      <c r="E195" s="25"/>
      <c r="F195" s="25"/>
      <c r="G195" s="68"/>
      <c r="H195" s="25"/>
      <c r="I195" s="68"/>
      <c r="J195" s="72"/>
      <c r="K195" s="72"/>
      <c r="L195" s="72"/>
      <c r="M195" s="72"/>
      <c r="N195" s="25"/>
      <c r="O195" s="25"/>
      <c r="P195" s="25"/>
      <c r="Q195" s="25"/>
    </row>
    <row r="196" spans="1:17" ht="15" customHeight="1" x14ac:dyDescent="0.25">
      <c r="A196" s="25"/>
      <c r="B196" s="25"/>
      <c r="C196" s="25"/>
      <c r="D196" s="25"/>
      <c r="E196" s="25"/>
      <c r="F196" s="25"/>
      <c r="G196" s="68"/>
      <c r="H196" s="25"/>
      <c r="I196" s="68"/>
      <c r="J196" s="72"/>
      <c r="K196" s="72"/>
      <c r="L196" s="72"/>
      <c r="M196" s="72"/>
      <c r="N196" s="25"/>
      <c r="O196" s="25"/>
      <c r="P196" s="25"/>
      <c r="Q196" s="25"/>
    </row>
    <row r="197" spans="1:17" ht="15" customHeight="1" x14ac:dyDescent="0.25">
      <c r="A197" s="25"/>
      <c r="B197" s="25"/>
      <c r="C197" s="25"/>
      <c r="D197" s="25"/>
      <c r="E197" s="25"/>
      <c r="F197" s="25"/>
      <c r="G197" s="68"/>
      <c r="H197" s="25"/>
      <c r="I197" s="68"/>
      <c r="J197" s="72"/>
      <c r="K197" s="72"/>
      <c r="L197" s="72"/>
      <c r="M197" s="72"/>
      <c r="N197" s="25"/>
      <c r="O197" s="25"/>
      <c r="P197" s="25"/>
      <c r="Q197" s="25"/>
    </row>
    <row r="198" spans="1:17" ht="15" customHeight="1" x14ac:dyDescent="0.25">
      <c r="A198" s="25"/>
      <c r="B198" s="25"/>
      <c r="C198" s="25"/>
      <c r="D198" s="25"/>
      <c r="E198" s="25"/>
      <c r="F198" s="25"/>
      <c r="G198" s="68"/>
      <c r="H198" s="25"/>
      <c r="I198" s="68"/>
      <c r="J198" s="72"/>
      <c r="K198" s="72"/>
      <c r="L198" s="72"/>
      <c r="M198" s="72"/>
      <c r="N198" s="25"/>
      <c r="O198" s="25"/>
      <c r="P198" s="25"/>
      <c r="Q198" s="25"/>
    </row>
    <row r="199" spans="1:17" ht="15" customHeight="1" x14ac:dyDescent="0.25">
      <c r="A199" s="25"/>
      <c r="B199" s="25"/>
      <c r="C199" s="25"/>
      <c r="D199" s="25"/>
      <c r="E199" s="25"/>
      <c r="F199" s="25"/>
      <c r="G199" s="68"/>
      <c r="H199" s="25"/>
      <c r="I199" s="68"/>
      <c r="J199" s="72"/>
      <c r="K199" s="72"/>
      <c r="L199" s="72"/>
      <c r="M199" s="72"/>
      <c r="N199" s="25"/>
      <c r="O199" s="25"/>
      <c r="P199" s="25"/>
      <c r="Q199" s="25"/>
    </row>
    <row r="200" spans="1:17" ht="15" customHeight="1" x14ac:dyDescent="0.25">
      <c r="A200" s="25"/>
      <c r="B200" s="25"/>
      <c r="C200" s="25"/>
      <c r="D200" s="25"/>
      <c r="E200" s="25"/>
      <c r="F200" s="25"/>
      <c r="G200" s="68"/>
      <c r="H200" s="25"/>
      <c r="I200" s="68"/>
      <c r="J200" s="72"/>
      <c r="K200" s="72"/>
      <c r="L200" s="72"/>
      <c r="M200" s="72"/>
      <c r="N200" s="25"/>
      <c r="O200" s="25"/>
      <c r="P200" s="25"/>
      <c r="Q200" s="25"/>
    </row>
    <row r="201" spans="1:17" ht="15" customHeight="1" x14ac:dyDescent="0.25">
      <c r="A201" s="25"/>
      <c r="B201" s="25"/>
      <c r="C201" s="25"/>
      <c r="D201" s="25"/>
      <c r="E201" s="25"/>
      <c r="F201" s="25"/>
      <c r="G201" s="68"/>
      <c r="H201" s="25"/>
      <c r="I201" s="68"/>
      <c r="J201" s="72"/>
      <c r="K201" s="72"/>
      <c r="L201" s="72"/>
      <c r="M201" s="72"/>
      <c r="N201" s="25"/>
      <c r="O201" s="25"/>
      <c r="P201" s="25"/>
      <c r="Q201" s="25"/>
    </row>
    <row r="202" spans="1:17" ht="15" customHeight="1" x14ac:dyDescent="0.25">
      <c r="A202" s="25"/>
      <c r="B202" s="25"/>
      <c r="C202" s="25"/>
      <c r="D202" s="25"/>
      <c r="E202" s="25"/>
      <c r="F202" s="25"/>
      <c r="G202" s="68"/>
      <c r="H202" s="25"/>
      <c r="I202" s="68"/>
      <c r="J202" s="72"/>
      <c r="K202" s="72"/>
      <c r="L202" s="72"/>
      <c r="M202" s="72"/>
      <c r="N202" s="25"/>
      <c r="O202" s="25"/>
      <c r="P202" s="25"/>
      <c r="Q202" s="25"/>
    </row>
    <row r="203" spans="1:17" ht="15" customHeight="1" x14ac:dyDescent="0.25">
      <c r="A203" s="25"/>
      <c r="B203" s="25"/>
      <c r="C203" s="25"/>
      <c r="D203" s="25"/>
      <c r="E203" s="25"/>
      <c r="F203" s="25"/>
      <c r="G203" s="68"/>
      <c r="H203" s="25"/>
      <c r="I203" s="68"/>
      <c r="J203" s="72"/>
      <c r="K203" s="72"/>
      <c r="L203" s="72"/>
      <c r="M203" s="72"/>
      <c r="N203" s="25"/>
      <c r="O203" s="25"/>
      <c r="P203" s="25"/>
      <c r="Q203" s="25"/>
    </row>
    <row r="204" spans="1:17" ht="15" customHeight="1" x14ac:dyDescent="0.25">
      <c r="A204" s="25"/>
      <c r="B204" s="25"/>
      <c r="C204" s="25"/>
      <c r="D204" s="25"/>
      <c r="E204" s="25"/>
      <c r="F204" s="25"/>
      <c r="G204" s="68"/>
      <c r="H204" s="25"/>
      <c r="I204" s="68"/>
      <c r="J204" s="72"/>
      <c r="K204" s="72"/>
      <c r="L204" s="72"/>
      <c r="M204" s="72"/>
      <c r="N204" s="25"/>
      <c r="O204" s="25"/>
      <c r="P204" s="25"/>
      <c r="Q204" s="25"/>
    </row>
    <row r="205" spans="1:17" ht="15" customHeight="1" x14ac:dyDescent="0.25">
      <c r="A205" s="25"/>
      <c r="B205" s="25"/>
      <c r="C205" s="25"/>
      <c r="D205" s="25"/>
      <c r="E205" s="25"/>
      <c r="F205" s="25"/>
      <c r="G205" s="68"/>
      <c r="H205" s="25"/>
      <c r="I205" s="68"/>
      <c r="J205" s="72"/>
      <c r="K205" s="72"/>
      <c r="L205" s="72"/>
      <c r="M205" s="72"/>
      <c r="N205" s="25"/>
      <c r="O205" s="25"/>
      <c r="P205" s="25"/>
      <c r="Q205" s="25"/>
    </row>
    <row r="206" spans="1:17" ht="15" customHeight="1" x14ac:dyDescent="0.25">
      <c r="A206" s="25"/>
      <c r="B206" s="25"/>
      <c r="C206" s="25"/>
      <c r="D206" s="25"/>
      <c r="E206" s="25"/>
      <c r="F206" s="25"/>
      <c r="G206" s="68"/>
      <c r="H206" s="25"/>
      <c r="I206" s="68"/>
      <c r="J206" s="72"/>
      <c r="K206" s="72"/>
      <c r="L206" s="72"/>
      <c r="M206" s="72"/>
      <c r="N206" s="25"/>
      <c r="O206" s="25"/>
      <c r="P206" s="25"/>
      <c r="Q206" s="25"/>
    </row>
    <row r="207" spans="1:17" ht="15" customHeight="1" x14ac:dyDescent="0.25">
      <c r="A207" s="25"/>
      <c r="B207" s="25"/>
      <c r="C207" s="25"/>
      <c r="D207" s="25"/>
      <c r="E207" s="25"/>
      <c r="F207" s="25"/>
      <c r="G207" s="68"/>
      <c r="H207" s="25"/>
      <c r="I207" s="68"/>
      <c r="J207" s="72"/>
      <c r="K207" s="72"/>
      <c r="L207" s="72"/>
      <c r="M207" s="72"/>
      <c r="N207" s="25"/>
      <c r="O207" s="25"/>
      <c r="P207" s="25"/>
      <c r="Q207" s="25"/>
    </row>
    <row r="208" spans="1:17" ht="15" customHeight="1" x14ac:dyDescent="0.25">
      <c r="A208" s="25"/>
      <c r="B208" s="25"/>
      <c r="C208" s="25"/>
      <c r="D208" s="25"/>
      <c r="E208" s="25"/>
      <c r="F208" s="25"/>
      <c r="G208" s="68"/>
      <c r="H208" s="25"/>
      <c r="I208" s="68"/>
      <c r="J208" s="72"/>
      <c r="K208" s="72"/>
      <c r="L208" s="72"/>
      <c r="M208" s="72"/>
      <c r="N208" s="25"/>
      <c r="O208" s="25"/>
      <c r="P208" s="25"/>
      <c r="Q208" s="25"/>
    </row>
  </sheetData>
  <phoneticPr fontId="3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9"/>
  <dimension ref="A1:AB267"/>
  <sheetViews>
    <sheetView topLeftCell="H1" workbookViewId="0">
      <selection activeCell="Q13" sqref="Q13"/>
    </sheetView>
  </sheetViews>
  <sheetFormatPr defaultRowHeight="14.25" x14ac:dyDescent="0.2"/>
  <cols>
    <col min="1" max="1" width="50.5" style="23" bestFit="1" customWidth="1"/>
    <col min="2" max="2" width="23" style="23" bestFit="1" customWidth="1"/>
    <col min="3" max="3" width="18.5" style="23" bestFit="1" customWidth="1"/>
    <col min="4" max="4" width="18.5" style="23" customWidth="1"/>
    <col min="5" max="5" width="20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5" style="23" customWidth="1"/>
    <col min="16" max="16" width="18.25" style="23" customWidth="1"/>
    <col min="17" max="17" width="10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2" width="9" style="22" customWidth="1"/>
    <col min="33" max="16384" width="9" style="22"/>
  </cols>
  <sheetData>
    <row r="1" spans="1:28" ht="15" customHeight="1" x14ac:dyDescent="0.25">
      <c r="A1" s="38" t="s">
        <v>78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4024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25">
        <v>695</v>
      </c>
      <c r="B2" s="25">
        <v>650</v>
      </c>
      <c r="C2" s="68">
        <v>0</v>
      </c>
      <c r="D2" s="68">
        <v>271.02</v>
      </c>
      <c r="E2" s="68">
        <v>211.8</v>
      </c>
      <c r="F2" s="68">
        <f t="shared" ref="F2:F35" si="0">($A$36-A2)/(ROW($A$36)-ROW(A2))</f>
        <v>97.911764705882348</v>
      </c>
      <c r="G2" s="68">
        <v>0</v>
      </c>
      <c r="H2" s="68">
        <f t="shared" ref="H2:H35" si="1">($A$36-B2)/(ROW($A$36)-ROW(B2))</f>
        <v>99.235294117647058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5.0000000000000001E-3</v>
      </c>
      <c r="P2" s="32" t="s">
        <v>39</v>
      </c>
      <c r="Q2" s="25">
        <f>LARGE(A:A,2)</f>
        <v>4000</v>
      </c>
      <c r="T2" s="22">
        <v>287.06900000000002</v>
      </c>
      <c r="U2" s="74">
        <f t="shared" ref="U2:U33" si="3">T2-B2</f>
        <v>-362.93099999999998</v>
      </c>
      <c r="V2" s="70">
        <f t="shared" ref="V2:V33" si="4">ROUND(U2,0)</f>
        <v>-363</v>
      </c>
      <c r="W2" s="70">
        <v>4766</v>
      </c>
      <c r="X2" s="70">
        <f t="shared" ref="X2:X33" si="5">B2/$W$2*$W$3</f>
        <v>714.50902224087281</v>
      </c>
      <c r="Y2" s="70">
        <f t="shared" ref="Y2:Y33" si="6">X2-B2</f>
        <v>64.50902224087281</v>
      </c>
      <c r="Z2" s="70">
        <f t="shared" ref="Z2:Z33" si="7">ROUND(Y2,0)</f>
        <v>65</v>
      </c>
      <c r="AA2" s="24">
        <f t="shared" ref="AA2:AA33" si="8">IF(V2&gt;=0,V2,Z2)</f>
        <v>65</v>
      </c>
      <c r="AB2" s="67">
        <f t="shared" ref="AB2:AB33" si="9">B2+AA2</f>
        <v>715</v>
      </c>
    </row>
    <row r="3" spans="1:28" ht="15" customHeight="1" x14ac:dyDescent="0.25">
      <c r="A3" s="25">
        <v>643</v>
      </c>
      <c r="B3" s="25">
        <v>650</v>
      </c>
      <c r="C3" s="68">
        <v>0</v>
      </c>
      <c r="D3" s="68">
        <v>271.02</v>
      </c>
      <c r="E3" s="68">
        <v>211.8</v>
      </c>
      <c r="F3" s="68">
        <f t="shared" si="0"/>
        <v>102.45454545454545</v>
      </c>
      <c r="G3" s="68">
        <v>0</v>
      </c>
      <c r="H3" s="68">
        <f t="shared" si="1"/>
        <v>102.24242424242425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111</v>
      </c>
      <c r="P3" s="32" t="s">
        <v>41</v>
      </c>
      <c r="Q3" s="25">
        <f>LARGE(A:A,3)</f>
        <v>3760</v>
      </c>
      <c r="T3" s="22">
        <v>290.93099999999998</v>
      </c>
      <c r="U3" s="74">
        <f t="shared" si="3"/>
        <v>-359.06900000000002</v>
      </c>
      <c r="V3" s="70">
        <f t="shared" si="4"/>
        <v>-359</v>
      </c>
      <c r="W3" s="70">
        <v>5239</v>
      </c>
      <c r="X3" s="70">
        <f t="shared" si="5"/>
        <v>714.50902224087281</v>
      </c>
      <c r="Y3" s="70">
        <f t="shared" si="6"/>
        <v>64.50902224087281</v>
      </c>
      <c r="Z3" s="70">
        <f t="shared" si="7"/>
        <v>65</v>
      </c>
      <c r="AA3" s="24">
        <f t="shared" si="8"/>
        <v>65</v>
      </c>
      <c r="AB3" s="67">
        <f t="shared" si="9"/>
        <v>715</v>
      </c>
    </row>
    <row r="4" spans="1:28" ht="15" customHeight="1" x14ac:dyDescent="0.25">
      <c r="A4" s="25">
        <v>642</v>
      </c>
      <c r="B4" s="25">
        <v>650</v>
      </c>
      <c r="C4" s="68">
        <v>0.05</v>
      </c>
      <c r="D4" s="68">
        <v>271.02</v>
      </c>
      <c r="E4" s="68">
        <v>211.8</v>
      </c>
      <c r="F4" s="68">
        <f t="shared" si="0"/>
        <v>105.6875</v>
      </c>
      <c r="G4" s="68">
        <v>0</v>
      </c>
      <c r="H4" s="68">
        <f t="shared" si="1"/>
        <v>105.4375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4024</v>
      </c>
      <c r="P4" s="32" t="s">
        <v>43</v>
      </c>
      <c r="Q4" s="25">
        <f>LARGE(B:B,1)</f>
        <v>2360</v>
      </c>
      <c r="T4" s="22">
        <v>286.91800000000001</v>
      </c>
      <c r="U4" s="74">
        <f t="shared" si="3"/>
        <v>-363.08199999999999</v>
      </c>
      <c r="V4" s="70">
        <f t="shared" si="4"/>
        <v>-363</v>
      </c>
      <c r="W4" s="70"/>
      <c r="X4" s="70">
        <f t="shared" si="5"/>
        <v>714.50902224087281</v>
      </c>
      <c r="Y4" s="70">
        <f t="shared" si="6"/>
        <v>64.50902224087281</v>
      </c>
      <c r="Z4" s="70">
        <f t="shared" si="7"/>
        <v>65</v>
      </c>
      <c r="AA4" s="24">
        <f t="shared" si="8"/>
        <v>65</v>
      </c>
      <c r="AB4" s="67">
        <f t="shared" si="9"/>
        <v>715</v>
      </c>
    </row>
    <row r="5" spans="1:28" ht="15" customHeight="1" x14ac:dyDescent="0.25">
      <c r="A5" s="25">
        <v>563</v>
      </c>
      <c r="B5" s="25">
        <v>990</v>
      </c>
      <c r="C5" s="68">
        <v>0</v>
      </c>
      <c r="D5" s="68">
        <v>270.98</v>
      </c>
      <c r="E5" s="68">
        <v>212.17</v>
      </c>
      <c r="F5" s="68">
        <f t="shared" si="0"/>
        <v>111.64516129032258</v>
      </c>
      <c r="G5" s="68">
        <v>0</v>
      </c>
      <c r="H5" s="68">
        <f t="shared" si="1"/>
        <v>97.870967741935488</v>
      </c>
      <c r="I5" s="68">
        <v>0</v>
      </c>
      <c r="J5" s="72">
        <f t="shared" si="10"/>
        <v>0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2.88</v>
      </c>
      <c r="P5" s="32" t="s">
        <v>45</v>
      </c>
      <c r="Q5" s="25">
        <f>LARGE(B:B,2)</f>
        <v>2360</v>
      </c>
      <c r="T5" s="22">
        <v>286.91199999999998</v>
      </c>
      <c r="U5" s="74">
        <f t="shared" si="3"/>
        <v>-703.08799999999997</v>
      </c>
      <c r="V5" s="70">
        <f t="shared" si="4"/>
        <v>-703</v>
      </c>
      <c r="W5" s="70"/>
      <c r="X5" s="70">
        <f t="shared" si="5"/>
        <v>1088.2522031053295</v>
      </c>
      <c r="Y5" s="70">
        <f t="shared" si="6"/>
        <v>98.2522031053295</v>
      </c>
      <c r="Z5" s="70">
        <f t="shared" si="7"/>
        <v>98</v>
      </c>
      <c r="AA5" s="24">
        <f t="shared" si="8"/>
        <v>98</v>
      </c>
      <c r="AB5" s="67">
        <f t="shared" si="9"/>
        <v>1088</v>
      </c>
    </row>
    <row r="6" spans="1:28" ht="15" customHeight="1" x14ac:dyDescent="0.25">
      <c r="A6" s="25">
        <v>643</v>
      </c>
      <c r="B6" s="25">
        <v>990</v>
      </c>
      <c r="C6" s="68">
        <v>0.47</v>
      </c>
      <c r="D6" s="68">
        <v>270.94</v>
      </c>
      <c r="E6" s="68">
        <v>212.17</v>
      </c>
      <c r="F6" s="68">
        <f t="shared" si="0"/>
        <v>112.7</v>
      </c>
      <c r="G6" s="68">
        <v>0</v>
      </c>
      <c r="H6" s="68">
        <f t="shared" si="1"/>
        <v>101.13333333333334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4.5599999999999996</v>
      </c>
      <c r="P6" s="32" t="s">
        <v>47</v>
      </c>
      <c r="Q6" s="25">
        <f>LARGE(B:B,3)</f>
        <v>2360</v>
      </c>
      <c r="T6" s="22">
        <v>286.51</v>
      </c>
      <c r="U6" s="74">
        <f t="shared" si="3"/>
        <v>-703.49</v>
      </c>
      <c r="V6" s="70">
        <f t="shared" si="4"/>
        <v>-703</v>
      </c>
      <c r="W6" s="70"/>
      <c r="X6" s="70">
        <f t="shared" si="5"/>
        <v>1088.2522031053295</v>
      </c>
      <c r="Y6" s="70">
        <f t="shared" si="6"/>
        <v>98.2522031053295</v>
      </c>
      <c r="Z6" s="70">
        <f t="shared" si="7"/>
        <v>98</v>
      </c>
      <c r="AA6" s="24">
        <f t="shared" si="8"/>
        <v>98</v>
      </c>
      <c r="AB6" s="67">
        <f t="shared" si="9"/>
        <v>1088</v>
      </c>
    </row>
    <row r="7" spans="1:28" ht="15" customHeight="1" x14ac:dyDescent="0.25">
      <c r="A7" s="25">
        <v>403</v>
      </c>
      <c r="B7" s="25">
        <v>990</v>
      </c>
      <c r="C7" s="68">
        <v>1.54</v>
      </c>
      <c r="D7" s="68">
        <v>270.88</v>
      </c>
      <c r="E7" s="68">
        <v>212.17</v>
      </c>
      <c r="F7" s="68">
        <f t="shared" si="0"/>
        <v>124.86206896551724</v>
      </c>
      <c r="G7" s="68">
        <v>0</v>
      </c>
      <c r="H7" s="68">
        <f t="shared" si="1"/>
        <v>104.62068965517241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5.42</v>
      </c>
      <c r="P7" s="25"/>
      <c r="Q7" s="25"/>
      <c r="T7" s="22">
        <v>295.44900000000001</v>
      </c>
      <c r="U7" s="74">
        <f t="shared" si="3"/>
        <v>-694.55099999999993</v>
      </c>
      <c r="V7" s="70">
        <f t="shared" si="4"/>
        <v>-695</v>
      </c>
      <c r="W7" s="70"/>
      <c r="X7" s="70">
        <f t="shared" si="5"/>
        <v>1088.2522031053295</v>
      </c>
      <c r="Y7" s="70">
        <f t="shared" si="6"/>
        <v>98.2522031053295</v>
      </c>
      <c r="Z7" s="70">
        <f t="shared" si="7"/>
        <v>98</v>
      </c>
      <c r="AA7" s="24">
        <f t="shared" si="8"/>
        <v>98</v>
      </c>
      <c r="AB7" s="67">
        <f t="shared" si="9"/>
        <v>1088</v>
      </c>
    </row>
    <row r="8" spans="1:28" ht="15" customHeight="1" x14ac:dyDescent="0.25">
      <c r="A8" s="25">
        <v>880</v>
      </c>
      <c r="B8" s="25">
        <v>1330</v>
      </c>
      <c r="C8" s="68">
        <v>2.69</v>
      </c>
      <c r="D8" s="68">
        <v>270.83</v>
      </c>
      <c r="E8" s="68">
        <v>212.36</v>
      </c>
      <c r="F8" s="68">
        <f t="shared" si="0"/>
        <v>112.28571428571429</v>
      </c>
      <c r="G8" s="68">
        <v>0</v>
      </c>
      <c r="H8" s="68">
        <f t="shared" si="1"/>
        <v>96.214285714285708</v>
      </c>
      <c r="I8" s="68">
        <v>0</v>
      </c>
      <c r="J8" s="72">
        <f t="shared" si="10"/>
        <v>0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291.58300000000003</v>
      </c>
      <c r="U8" s="74">
        <f t="shared" si="3"/>
        <v>-1038.4169999999999</v>
      </c>
      <c r="V8" s="70">
        <f t="shared" si="4"/>
        <v>-1038</v>
      </c>
      <c r="W8" s="70"/>
      <c r="X8" s="70">
        <f t="shared" si="5"/>
        <v>1461.995383969786</v>
      </c>
      <c r="Y8" s="70">
        <f t="shared" si="6"/>
        <v>131.99538396978596</v>
      </c>
      <c r="Z8" s="70">
        <f t="shared" si="7"/>
        <v>132</v>
      </c>
      <c r="AA8" s="24">
        <f t="shared" si="8"/>
        <v>132</v>
      </c>
      <c r="AB8" s="67">
        <f t="shared" si="9"/>
        <v>1462</v>
      </c>
    </row>
    <row r="9" spans="1:28" ht="15" customHeight="1" x14ac:dyDescent="0.25">
      <c r="A9" s="25">
        <v>408</v>
      </c>
      <c r="B9" s="25">
        <v>1330</v>
      </c>
      <c r="C9" s="68">
        <v>5.0199999999999996</v>
      </c>
      <c r="D9" s="68">
        <v>270.73</v>
      </c>
      <c r="E9" s="68">
        <v>212.36</v>
      </c>
      <c r="F9" s="68">
        <f t="shared" si="0"/>
        <v>133.92592592592592</v>
      </c>
      <c r="G9" s="68">
        <v>0</v>
      </c>
      <c r="H9" s="68">
        <f t="shared" si="1"/>
        <v>99.777777777777771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215.08</v>
      </c>
      <c r="U9" s="74">
        <f t="shared" si="3"/>
        <v>-1114.92</v>
      </c>
      <c r="V9" s="70">
        <f t="shared" si="4"/>
        <v>-1115</v>
      </c>
      <c r="W9" s="70"/>
      <c r="X9" s="70">
        <f t="shared" si="5"/>
        <v>1461.995383969786</v>
      </c>
      <c r="Y9" s="70">
        <f t="shared" si="6"/>
        <v>131.99538396978596</v>
      </c>
      <c r="Z9" s="70">
        <f t="shared" si="7"/>
        <v>132</v>
      </c>
      <c r="AA9" s="24">
        <f t="shared" si="8"/>
        <v>132</v>
      </c>
      <c r="AB9" s="67">
        <f t="shared" si="9"/>
        <v>1462</v>
      </c>
    </row>
    <row r="10" spans="1:28" ht="15" customHeight="1" x14ac:dyDescent="0.25">
      <c r="A10" s="25">
        <v>888</v>
      </c>
      <c r="B10" s="25">
        <v>1330</v>
      </c>
      <c r="C10" s="68">
        <v>5.3</v>
      </c>
      <c r="D10" s="68">
        <v>270.68</v>
      </c>
      <c r="E10" s="68">
        <v>212.36</v>
      </c>
      <c r="F10" s="68">
        <f t="shared" si="0"/>
        <v>120.61538461538461</v>
      </c>
      <c r="G10" s="68">
        <v>0</v>
      </c>
      <c r="H10" s="68">
        <f t="shared" si="1"/>
        <v>103.61538461538461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204.233</v>
      </c>
      <c r="U10" s="74">
        <f t="shared" si="3"/>
        <v>-1125.7670000000001</v>
      </c>
      <c r="V10" s="70">
        <f t="shared" si="4"/>
        <v>-1126</v>
      </c>
      <c r="W10" s="70"/>
      <c r="X10" s="70">
        <f t="shared" si="5"/>
        <v>1461.995383969786</v>
      </c>
      <c r="Y10" s="70">
        <f t="shared" si="6"/>
        <v>131.99538396978596</v>
      </c>
      <c r="Z10" s="70">
        <f t="shared" si="7"/>
        <v>132</v>
      </c>
      <c r="AA10" s="24">
        <f t="shared" si="8"/>
        <v>132</v>
      </c>
      <c r="AB10" s="67">
        <f t="shared" si="9"/>
        <v>1462</v>
      </c>
    </row>
    <row r="11" spans="1:28" ht="15" customHeight="1" x14ac:dyDescent="0.25">
      <c r="A11" s="25">
        <v>808</v>
      </c>
      <c r="B11" s="25">
        <v>1670</v>
      </c>
      <c r="C11" s="68">
        <v>9.92</v>
      </c>
      <c r="D11" s="68">
        <v>270.58</v>
      </c>
      <c r="E11" s="68">
        <v>212.46</v>
      </c>
      <c r="F11" s="68">
        <f t="shared" si="0"/>
        <v>128.63999999999999</v>
      </c>
      <c r="G11" s="68">
        <v>0</v>
      </c>
      <c r="H11" s="68">
        <f t="shared" si="1"/>
        <v>94.16</v>
      </c>
      <c r="I11" s="68">
        <v>0</v>
      </c>
      <c r="J11" s="72">
        <f t="shared" si="10"/>
        <v>0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269.2</v>
      </c>
      <c r="R11" s="43"/>
      <c r="S11" s="43"/>
      <c r="T11" s="22">
        <v>212.505</v>
      </c>
      <c r="U11" s="74">
        <f t="shared" si="3"/>
        <v>-1457.4949999999999</v>
      </c>
      <c r="V11" s="70">
        <f t="shared" si="4"/>
        <v>-1457</v>
      </c>
      <c r="W11" s="70"/>
      <c r="X11" s="70">
        <f t="shared" si="5"/>
        <v>1835.7385648342424</v>
      </c>
      <c r="Y11" s="70">
        <f t="shared" si="6"/>
        <v>165.73856483424242</v>
      </c>
      <c r="Z11" s="70">
        <f t="shared" si="7"/>
        <v>166</v>
      </c>
      <c r="AA11" s="24">
        <f t="shared" si="8"/>
        <v>166</v>
      </c>
      <c r="AB11" s="67">
        <f t="shared" si="9"/>
        <v>1836</v>
      </c>
    </row>
    <row r="12" spans="1:28" ht="15" customHeight="1" x14ac:dyDescent="0.25">
      <c r="A12" s="25">
        <v>1128</v>
      </c>
      <c r="B12" s="25">
        <v>1670</v>
      </c>
      <c r="C12" s="68">
        <v>10.83</v>
      </c>
      <c r="D12" s="68">
        <v>270.52999999999997</v>
      </c>
      <c r="E12" s="68">
        <v>212.46</v>
      </c>
      <c r="F12" s="68">
        <f t="shared" si="0"/>
        <v>120.66666666666667</v>
      </c>
      <c r="G12" s="68">
        <v>0</v>
      </c>
      <c r="H12" s="68">
        <f t="shared" si="1"/>
        <v>98.083333333333329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271.02</v>
      </c>
      <c r="R12" s="43"/>
      <c r="S12" s="43"/>
      <c r="T12" s="22">
        <v>229.29599999999999</v>
      </c>
      <c r="U12" s="74">
        <f t="shared" si="3"/>
        <v>-1440.704</v>
      </c>
      <c r="V12" s="70">
        <f t="shared" si="4"/>
        <v>-1441</v>
      </c>
      <c r="W12" s="70"/>
      <c r="X12" s="70">
        <f t="shared" si="5"/>
        <v>1835.7385648342424</v>
      </c>
      <c r="Y12" s="70">
        <f t="shared" si="6"/>
        <v>165.73856483424242</v>
      </c>
      <c r="Z12" s="70">
        <f t="shared" si="7"/>
        <v>166</v>
      </c>
      <c r="AA12" s="24">
        <f t="shared" si="8"/>
        <v>166</v>
      </c>
      <c r="AB12" s="67">
        <f t="shared" si="9"/>
        <v>1836</v>
      </c>
    </row>
    <row r="13" spans="1:28" ht="15" customHeight="1" x14ac:dyDescent="0.25">
      <c r="A13" s="25">
        <v>1368</v>
      </c>
      <c r="B13" s="25">
        <v>1670</v>
      </c>
      <c r="C13" s="68">
        <v>8.81</v>
      </c>
      <c r="D13" s="68">
        <v>270.49</v>
      </c>
      <c r="E13" s="68">
        <v>212.46</v>
      </c>
      <c r="F13" s="68">
        <f t="shared" si="0"/>
        <v>115.47826086956522</v>
      </c>
      <c r="G13" s="68">
        <v>0</v>
      </c>
      <c r="H13" s="68">
        <f t="shared" si="1"/>
        <v>102.34782608695652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221.24799999999999</v>
      </c>
      <c r="U13" s="74">
        <f t="shared" si="3"/>
        <v>-1448.752</v>
      </c>
      <c r="V13" s="70">
        <f t="shared" si="4"/>
        <v>-1449</v>
      </c>
      <c r="W13" s="70"/>
      <c r="X13" s="70">
        <f t="shared" si="5"/>
        <v>1835.7385648342424</v>
      </c>
      <c r="Y13" s="70">
        <f t="shared" si="6"/>
        <v>165.73856483424242</v>
      </c>
      <c r="Z13" s="70">
        <f t="shared" si="7"/>
        <v>166</v>
      </c>
      <c r="AA13" s="24">
        <f t="shared" si="8"/>
        <v>166</v>
      </c>
      <c r="AB13" s="67">
        <f t="shared" si="9"/>
        <v>1836</v>
      </c>
    </row>
    <row r="14" spans="1:28" ht="15" customHeight="1" x14ac:dyDescent="0.25">
      <c r="A14" s="25">
        <v>1736</v>
      </c>
      <c r="B14" s="25">
        <v>2020</v>
      </c>
      <c r="C14" s="68">
        <v>5.01</v>
      </c>
      <c r="D14" s="68">
        <v>270.45999999999998</v>
      </c>
      <c r="E14" s="68">
        <v>212.54</v>
      </c>
      <c r="F14" s="68">
        <f t="shared" si="0"/>
        <v>104</v>
      </c>
      <c r="G14" s="68">
        <v>0</v>
      </c>
      <c r="H14" s="68">
        <f t="shared" si="1"/>
        <v>91.090909090909093</v>
      </c>
      <c r="I14" s="68">
        <v>0</v>
      </c>
      <c r="J14" s="72">
        <f t="shared" si="10"/>
        <v>0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2360</v>
      </c>
      <c r="R14" s="43"/>
      <c r="S14" s="43"/>
      <c r="T14" s="22">
        <v>272.04599999999999</v>
      </c>
      <c r="U14" s="74">
        <f t="shared" si="3"/>
        <v>-1747.954</v>
      </c>
      <c r="V14" s="70">
        <f t="shared" si="4"/>
        <v>-1748</v>
      </c>
      <c r="W14" s="70"/>
      <c r="X14" s="70">
        <f t="shared" si="5"/>
        <v>2220.4741921947125</v>
      </c>
      <c r="Y14" s="70">
        <f t="shared" si="6"/>
        <v>200.47419219471249</v>
      </c>
      <c r="Z14" s="70">
        <f t="shared" si="7"/>
        <v>200</v>
      </c>
      <c r="AA14" s="24">
        <f t="shared" si="8"/>
        <v>200</v>
      </c>
      <c r="AB14" s="67">
        <f t="shared" si="9"/>
        <v>2220</v>
      </c>
    </row>
    <row r="15" spans="1:28" ht="15" customHeight="1" x14ac:dyDescent="0.25">
      <c r="A15" s="25">
        <v>2096</v>
      </c>
      <c r="B15" s="25">
        <v>2020</v>
      </c>
      <c r="C15" s="68">
        <v>1.92</v>
      </c>
      <c r="D15" s="68">
        <v>270.47000000000003</v>
      </c>
      <c r="E15" s="68">
        <v>212.54</v>
      </c>
      <c r="F15" s="68">
        <f t="shared" si="0"/>
        <v>91.80952380952381</v>
      </c>
      <c r="G15" s="68">
        <v>0</v>
      </c>
      <c r="H15" s="68">
        <f t="shared" si="1"/>
        <v>95.428571428571431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111</v>
      </c>
      <c r="P15" s="14" t="s">
        <v>61</v>
      </c>
      <c r="Q15" s="13">
        <f>MAX(D:D)</f>
        <v>271.08</v>
      </c>
      <c r="R15" s="43">
        <f ca="1">TREND(OFFSET('Z-V'!B1,MATCH(Q15,'Z-V'!A:A,1)-1,,2,1),OFFSET('Z-V'!A1,MATCH(Q15,'Z-V'!A:A,1)-1,,2,1),Q15)</f>
        <v>56087.999999999884</v>
      </c>
      <c r="S15" s="43"/>
      <c r="T15" s="22">
        <v>662.25599999999997</v>
      </c>
      <c r="U15" s="74">
        <f t="shared" si="3"/>
        <v>-1357.7440000000001</v>
      </c>
      <c r="V15" s="70">
        <f t="shared" si="4"/>
        <v>-1358</v>
      </c>
      <c r="W15" s="70"/>
      <c r="X15" s="70">
        <f t="shared" si="5"/>
        <v>2220.4741921947125</v>
      </c>
      <c r="Y15" s="70">
        <f t="shared" si="6"/>
        <v>200.47419219471249</v>
      </c>
      <c r="Z15" s="70">
        <f t="shared" si="7"/>
        <v>200</v>
      </c>
      <c r="AA15" s="24">
        <f t="shared" si="8"/>
        <v>200</v>
      </c>
      <c r="AB15" s="67">
        <f t="shared" si="9"/>
        <v>2220</v>
      </c>
    </row>
    <row r="16" spans="1:28" ht="15" customHeight="1" x14ac:dyDescent="0.25">
      <c r="A16" s="25">
        <v>2096</v>
      </c>
      <c r="B16" s="25">
        <v>2020</v>
      </c>
      <c r="C16" s="68">
        <v>1.74</v>
      </c>
      <c r="D16" s="68">
        <v>270.48</v>
      </c>
      <c r="E16" s="68">
        <v>212.54</v>
      </c>
      <c r="F16" s="68">
        <f t="shared" si="0"/>
        <v>96.4</v>
      </c>
      <c r="G16" s="68">
        <v>0</v>
      </c>
      <c r="H16" s="68">
        <f t="shared" si="1"/>
        <v>100.2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11.61</v>
      </c>
      <c r="P16" s="14" t="s">
        <v>63</v>
      </c>
      <c r="Q16" s="56">
        <f>D2</f>
        <v>271.02</v>
      </c>
      <c r="R16" s="43">
        <f ca="1">TREND(OFFSET('Z-V'!B1,MATCH(Q16,'Z-V'!A:A,1)-1,,2,1),OFFSET('Z-V'!A1,MATCH(Q16,'Z-V'!A:A,1)-1,,2,1),Q16)</f>
        <v>55871.999999999884</v>
      </c>
      <c r="S16" s="43"/>
      <c r="T16" s="22">
        <v>1202.3150000000001</v>
      </c>
      <c r="U16" s="74">
        <f t="shared" si="3"/>
        <v>-817.68499999999995</v>
      </c>
      <c r="V16" s="70">
        <f t="shared" si="4"/>
        <v>-818</v>
      </c>
      <c r="W16" s="70"/>
      <c r="X16" s="70">
        <f t="shared" si="5"/>
        <v>2220.4741921947125</v>
      </c>
      <c r="Y16" s="70">
        <f t="shared" si="6"/>
        <v>200.47419219471249</v>
      </c>
      <c r="Z16" s="70">
        <f t="shared" si="7"/>
        <v>200</v>
      </c>
      <c r="AA16" s="24">
        <f t="shared" si="8"/>
        <v>200</v>
      </c>
      <c r="AB16" s="67">
        <f t="shared" si="9"/>
        <v>2220</v>
      </c>
    </row>
    <row r="17" spans="1:28" ht="15" customHeight="1" x14ac:dyDescent="0.25">
      <c r="A17" s="25">
        <v>1832</v>
      </c>
      <c r="B17" s="25">
        <v>2360</v>
      </c>
      <c r="C17" s="68">
        <v>1.01</v>
      </c>
      <c r="D17" s="68">
        <v>270.42</v>
      </c>
      <c r="E17" s="68">
        <v>212.59</v>
      </c>
      <c r="F17" s="68">
        <f t="shared" si="0"/>
        <v>115.36842105263158</v>
      </c>
      <c r="G17" s="68">
        <v>0</v>
      </c>
      <c r="H17" s="68">
        <f t="shared" si="1"/>
        <v>87.578947368421055</v>
      </c>
      <c r="I17" s="68">
        <v>0</v>
      </c>
      <c r="J17" s="72">
        <f t="shared" si="10"/>
        <v>0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270.73</v>
      </c>
      <c r="R17" s="43"/>
      <c r="S17" s="43"/>
      <c r="T17" s="22">
        <v>1451.136</v>
      </c>
      <c r="U17" s="74">
        <f t="shared" si="3"/>
        <v>-908.86400000000003</v>
      </c>
      <c r="V17" s="70">
        <f t="shared" si="4"/>
        <v>-909</v>
      </c>
      <c r="W17" s="70"/>
      <c r="X17" s="70">
        <f t="shared" si="5"/>
        <v>2594.2173730591694</v>
      </c>
      <c r="Y17" s="70">
        <f t="shared" si="6"/>
        <v>234.2173730591694</v>
      </c>
      <c r="Z17" s="70">
        <f t="shared" si="7"/>
        <v>234</v>
      </c>
      <c r="AA17" s="24">
        <f t="shared" si="8"/>
        <v>234</v>
      </c>
      <c r="AB17" s="67">
        <f t="shared" si="9"/>
        <v>2594</v>
      </c>
    </row>
    <row r="18" spans="1:28" ht="15" customHeight="1" x14ac:dyDescent="0.25">
      <c r="A18" s="25">
        <v>2072</v>
      </c>
      <c r="B18" s="25">
        <v>2360</v>
      </c>
      <c r="C18" s="68">
        <v>0.7</v>
      </c>
      <c r="D18" s="68">
        <v>270.39</v>
      </c>
      <c r="E18" s="68">
        <v>212.59</v>
      </c>
      <c r="F18" s="68">
        <f t="shared" si="0"/>
        <v>108.44444444444444</v>
      </c>
      <c r="G18" s="68">
        <v>0</v>
      </c>
      <c r="H18" s="68">
        <f t="shared" si="1"/>
        <v>92.444444444444443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2360</v>
      </c>
      <c r="R18" s="43"/>
      <c r="S18" s="43"/>
      <c r="T18" s="22">
        <v>1953.3019999999999</v>
      </c>
      <c r="U18" s="74">
        <f t="shared" si="3"/>
        <v>-406.69800000000009</v>
      </c>
      <c r="V18" s="70">
        <f t="shared" si="4"/>
        <v>-407</v>
      </c>
      <c r="W18" s="70"/>
      <c r="X18" s="70">
        <f t="shared" si="5"/>
        <v>2594.2173730591694</v>
      </c>
      <c r="Y18" s="70">
        <f t="shared" si="6"/>
        <v>234.2173730591694</v>
      </c>
      <c r="Z18" s="70">
        <f t="shared" si="7"/>
        <v>234</v>
      </c>
      <c r="AA18" s="24">
        <f t="shared" si="8"/>
        <v>234</v>
      </c>
      <c r="AB18" s="67">
        <f t="shared" si="9"/>
        <v>2594</v>
      </c>
    </row>
    <row r="19" spans="1:28" ht="15" customHeight="1" x14ac:dyDescent="0.25">
      <c r="A19" s="25">
        <v>2176</v>
      </c>
      <c r="B19" s="25">
        <v>2360</v>
      </c>
      <c r="C19" s="68">
        <v>0.71</v>
      </c>
      <c r="D19" s="68">
        <v>270.37</v>
      </c>
      <c r="E19" s="68">
        <v>212.59</v>
      </c>
      <c r="F19" s="68">
        <f t="shared" si="0"/>
        <v>108.70588235294117</v>
      </c>
      <c r="G19" s="68">
        <v>0</v>
      </c>
      <c r="H19" s="68">
        <f t="shared" si="1"/>
        <v>97.882352941176464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0.61559806214500501</v>
      </c>
      <c r="R19" s="58">
        <f>MAX(AB:AB)</f>
        <v>3455</v>
      </c>
      <c r="S19" s="58">
        <f>'Z-V'!P8-R19</f>
        <v>5524</v>
      </c>
      <c r="T19" s="22">
        <v>2194.3000000000002</v>
      </c>
      <c r="U19" s="74">
        <f t="shared" si="3"/>
        <v>-165.69999999999982</v>
      </c>
      <c r="V19" s="70">
        <f t="shared" si="4"/>
        <v>-166</v>
      </c>
      <c r="W19" s="70"/>
      <c r="X19" s="70">
        <f t="shared" si="5"/>
        <v>2594.2173730591694</v>
      </c>
      <c r="Y19" s="70">
        <f t="shared" si="6"/>
        <v>234.2173730591694</v>
      </c>
      <c r="Z19" s="70">
        <f t="shared" si="7"/>
        <v>234</v>
      </c>
      <c r="AA19" s="24">
        <f t="shared" si="8"/>
        <v>234</v>
      </c>
      <c r="AB19" s="67">
        <f t="shared" si="9"/>
        <v>2594</v>
      </c>
    </row>
    <row r="20" spans="1:28" ht="15" customHeight="1" x14ac:dyDescent="0.25">
      <c r="A20" s="25">
        <v>2144</v>
      </c>
      <c r="B20" s="25">
        <v>2360</v>
      </c>
      <c r="C20" s="68">
        <v>1.22</v>
      </c>
      <c r="D20" s="68">
        <v>270.35000000000002</v>
      </c>
      <c r="E20" s="68">
        <v>212.59</v>
      </c>
      <c r="F20" s="68">
        <f t="shared" si="0"/>
        <v>117.5</v>
      </c>
      <c r="G20" s="68">
        <v>0</v>
      </c>
      <c r="H20" s="68">
        <f t="shared" si="1"/>
        <v>104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1</v>
      </c>
      <c r="P20" s="14" t="s">
        <v>1</v>
      </c>
      <c r="Q20" s="13">
        <f ca="1">('Z-V'!R16-'Z-V'!R17)*(S20-'Z-V'!R13)/('Z-V'!R9-'Z-V'!R13)+'Z-V'!R17</f>
        <v>0.99596514584891538</v>
      </c>
      <c r="R20" s="43">
        <f ca="1">R15-R16</f>
        <v>216</v>
      </c>
      <c r="S20" s="43">
        <f ca="1">'Z-V'!P9-R20</f>
        <v>53264</v>
      </c>
      <c r="T20" s="22">
        <v>2071.672</v>
      </c>
      <c r="U20" s="74">
        <f t="shared" si="3"/>
        <v>-288.32799999999997</v>
      </c>
      <c r="V20" s="70">
        <f t="shared" si="4"/>
        <v>-288</v>
      </c>
      <c r="W20" s="70"/>
      <c r="X20" s="70">
        <f t="shared" si="5"/>
        <v>2594.2173730591694</v>
      </c>
      <c r="Y20" s="70">
        <f t="shared" si="6"/>
        <v>234.2173730591694</v>
      </c>
      <c r="Z20" s="70">
        <f t="shared" si="7"/>
        <v>234</v>
      </c>
      <c r="AA20" s="24">
        <f t="shared" si="8"/>
        <v>234</v>
      </c>
      <c r="AB20" s="67">
        <f t="shared" si="9"/>
        <v>2594</v>
      </c>
    </row>
    <row r="21" spans="1:28" ht="15" customHeight="1" x14ac:dyDescent="0.25">
      <c r="A21" s="25">
        <v>1776</v>
      </c>
      <c r="B21" s="25">
        <v>2360</v>
      </c>
      <c r="C21" s="68">
        <v>2.2000000000000002</v>
      </c>
      <c r="D21" s="68">
        <v>270.27999999999997</v>
      </c>
      <c r="E21" s="68">
        <v>212.59</v>
      </c>
      <c r="F21" s="68">
        <f t="shared" si="0"/>
        <v>149.86666666666667</v>
      </c>
      <c r="G21" s="68">
        <v>0</v>
      </c>
      <c r="H21" s="68">
        <f t="shared" si="1"/>
        <v>110.93333333333334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0.98676518958428672</v>
      </c>
      <c r="R21" s="43">
        <f>ABS(Q12-Q17)</f>
        <v>0.28999999999996362</v>
      </c>
      <c r="S21" s="43">
        <f>'Z-V'!P10-R21</f>
        <v>21.600000000000037</v>
      </c>
      <c r="T21" s="22">
        <v>1793.7370000000001</v>
      </c>
      <c r="U21" s="74">
        <f t="shared" si="3"/>
        <v>-566.26299999999992</v>
      </c>
      <c r="V21" s="70">
        <f t="shared" si="4"/>
        <v>-566</v>
      </c>
      <c r="W21" s="70"/>
      <c r="X21" s="70">
        <f t="shared" si="5"/>
        <v>2594.2173730591694</v>
      </c>
      <c r="Y21" s="70">
        <f t="shared" si="6"/>
        <v>234.2173730591694</v>
      </c>
      <c r="Z21" s="70">
        <f t="shared" si="7"/>
        <v>234</v>
      </c>
      <c r="AA21" s="24">
        <f t="shared" si="8"/>
        <v>234</v>
      </c>
      <c r="AB21" s="67">
        <f t="shared" si="9"/>
        <v>2594</v>
      </c>
    </row>
    <row r="22" spans="1:28" ht="15" customHeight="1" x14ac:dyDescent="0.25">
      <c r="A22" s="25">
        <v>1784</v>
      </c>
      <c r="B22" s="25">
        <v>2360</v>
      </c>
      <c r="C22" s="68">
        <v>5.12</v>
      </c>
      <c r="D22" s="68">
        <v>270.22000000000003</v>
      </c>
      <c r="E22" s="68">
        <v>212.59</v>
      </c>
      <c r="F22" s="68">
        <f t="shared" si="0"/>
        <v>160</v>
      </c>
      <c r="G22" s="68">
        <v>0</v>
      </c>
      <c r="H22" s="68">
        <f t="shared" si="1"/>
        <v>118.85714285714286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0.86229999999999996</v>
      </c>
      <c r="R22" s="43"/>
      <c r="S22" s="43"/>
      <c r="T22" s="22">
        <v>1796.7529999999999</v>
      </c>
      <c r="U22" s="74">
        <f t="shared" si="3"/>
        <v>-563.24700000000007</v>
      </c>
      <c r="V22" s="70">
        <f t="shared" si="4"/>
        <v>-563</v>
      </c>
      <c r="W22" s="70"/>
      <c r="X22" s="70">
        <f t="shared" si="5"/>
        <v>2594.2173730591694</v>
      </c>
      <c r="Y22" s="70">
        <f t="shared" si="6"/>
        <v>234.2173730591694</v>
      </c>
      <c r="Z22" s="70">
        <f t="shared" si="7"/>
        <v>234</v>
      </c>
      <c r="AA22" s="24">
        <f t="shared" si="8"/>
        <v>234</v>
      </c>
      <c r="AB22" s="67">
        <f t="shared" si="9"/>
        <v>2594</v>
      </c>
    </row>
    <row r="23" spans="1:28" ht="15" customHeight="1" x14ac:dyDescent="0.25">
      <c r="A23" s="25">
        <v>2024</v>
      </c>
      <c r="B23" s="25">
        <v>2360</v>
      </c>
      <c r="C23" s="68">
        <v>7.96</v>
      </c>
      <c r="D23" s="68">
        <v>270.18</v>
      </c>
      <c r="E23" s="68">
        <v>212.59</v>
      </c>
      <c r="F23" s="68">
        <f t="shared" si="0"/>
        <v>153.84615384615384</v>
      </c>
      <c r="G23" s="68">
        <v>0</v>
      </c>
      <c r="H23" s="68">
        <f t="shared" si="1"/>
        <v>128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1806.403</v>
      </c>
      <c r="U23" s="74">
        <f t="shared" si="3"/>
        <v>-553.59699999999998</v>
      </c>
      <c r="V23" s="70">
        <f t="shared" si="4"/>
        <v>-554</v>
      </c>
      <c r="W23" s="70"/>
      <c r="X23" s="70">
        <f t="shared" si="5"/>
        <v>2594.2173730591694</v>
      </c>
      <c r="Y23" s="70">
        <f t="shared" si="6"/>
        <v>234.2173730591694</v>
      </c>
      <c r="Z23" s="70">
        <f t="shared" si="7"/>
        <v>234</v>
      </c>
      <c r="AA23" s="24">
        <f t="shared" si="8"/>
        <v>234</v>
      </c>
      <c r="AB23" s="67">
        <f t="shared" si="9"/>
        <v>2594</v>
      </c>
    </row>
    <row r="24" spans="1:28" ht="15" customHeight="1" x14ac:dyDescent="0.25">
      <c r="A24" s="25">
        <v>1952</v>
      </c>
      <c r="B24" s="25">
        <v>2360</v>
      </c>
      <c r="C24" s="68">
        <v>5.38</v>
      </c>
      <c r="D24" s="68">
        <v>270.14</v>
      </c>
      <c r="E24" s="68">
        <v>212.59</v>
      </c>
      <c r="F24" s="68">
        <f t="shared" si="0"/>
        <v>172.66666666666666</v>
      </c>
      <c r="G24" s="68">
        <v>0</v>
      </c>
      <c r="H24" s="68">
        <f t="shared" si="1"/>
        <v>138.66666666666666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1815.53</v>
      </c>
      <c r="U24" s="74">
        <f t="shared" si="3"/>
        <v>-544.47</v>
      </c>
      <c r="V24" s="70">
        <f t="shared" si="4"/>
        <v>-544</v>
      </c>
      <c r="W24" s="70"/>
      <c r="X24" s="70">
        <f t="shared" si="5"/>
        <v>2594.2173730591694</v>
      </c>
      <c r="Y24" s="70">
        <f t="shared" si="6"/>
        <v>234.2173730591694</v>
      </c>
      <c r="Z24" s="70">
        <f t="shared" si="7"/>
        <v>234</v>
      </c>
      <c r="AA24" s="24">
        <f t="shared" si="8"/>
        <v>234</v>
      </c>
      <c r="AB24" s="67">
        <f t="shared" si="9"/>
        <v>2594</v>
      </c>
    </row>
    <row r="25" spans="1:28" ht="15" customHeight="1" x14ac:dyDescent="0.25">
      <c r="A25" s="25">
        <v>2112</v>
      </c>
      <c r="B25" s="25">
        <v>2360</v>
      </c>
      <c r="C25" s="68">
        <v>4.6900000000000004</v>
      </c>
      <c r="D25" s="68">
        <v>270.11</v>
      </c>
      <c r="E25" s="68">
        <v>212.59</v>
      </c>
      <c r="F25" s="68">
        <f t="shared" si="0"/>
        <v>173.81818181818181</v>
      </c>
      <c r="G25" s="68">
        <v>0</v>
      </c>
      <c r="H25" s="68">
        <f t="shared" si="1"/>
        <v>151.27272727272728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1826.5229999999999</v>
      </c>
      <c r="U25" s="74">
        <f t="shared" si="3"/>
        <v>-533.47700000000009</v>
      </c>
      <c r="V25" s="70">
        <f t="shared" si="4"/>
        <v>-533</v>
      </c>
      <c r="W25" s="70"/>
      <c r="X25" s="70">
        <f t="shared" si="5"/>
        <v>2594.2173730591694</v>
      </c>
      <c r="Y25" s="70">
        <f t="shared" si="6"/>
        <v>234.2173730591694</v>
      </c>
      <c r="Z25" s="70">
        <f t="shared" si="7"/>
        <v>234</v>
      </c>
      <c r="AA25" s="24">
        <f t="shared" si="8"/>
        <v>234</v>
      </c>
      <c r="AB25" s="67">
        <f t="shared" si="9"/>
        <v>2594</v>
      </c>
    </row>
    <row r="26" spans="1:28" ht="15" customHeight="1" x14ac:dyDescent="0.25">
      <c r="A26" s="25">
        <v>2032</v>
      </c>
      <c r="B26" s="25">
        <v>2360</v>
      </c>
      <c r="C26" s="68">
        <v>0.65</v>
      </c>
      <c r="D26" s="68">
        <v>270.08</v>
      </c>
      <c r="E26" s="68">
        <v>212.59</v>
      </c>
      <c r="F26" s="68">
        <f t="shared" si="0"/>
        <v>199.2</v>
      </c>
      <c r="G26" s="68">
        <v>0</v>
      </c>
      <c r="H26" s="68">
        <f t="shared" si="1"/>
        <v>166.4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1825.0329999999999</v>
      </c>
      <c r="U26" s="74">
        <f t="shared" si="3"/>
        <v>-534.9670000000001</v>
      </c>
      <c r="V26" s="70">
        <f t="shared" si="4"/>
        <v>-535</v>
      </c>
      <c r="W26" s="70"/>
      <c r="X26" s="70">
        <f t="shared" si="5"/>
        <v>2594.2173730591694</v>
      </c>
      <c r="Y26" s="70">
        <f t="shared" si="6"/>
        <v>234.2173730591694</v>
      </c>
      <c r="Z26" s="70">
        <f t="shared" si="7"/>
        <v>234</v>
      </c>
      <c r="AA26" s="24">
        <f t="shared" si="8"/>
        <v>234</v>
      </c>
      <c r="AB26" s="67">
        <f t="shared" si="9"/>
        <v>2594</v>
      </c>
    </row>
    <row r="27" spans="1:28" ht="15" customHeight="1" x14ac:dyDescent="0.25">
      <c r="A27" s="25">
        <v>2040</v>
      </c>
      <c r="B27" s="25">
        <v>2360</v>
      </c>
      <c r="C27" s="68">
        <v>3.06</v>
      </c>
      <c r="D27" s="68">
        <v>270.04000000000002</v>
      </c>
      <c r="E27" s="68">
        <v>212.59</v>
      </c>
      <c r="F27" s="68">
        <f t="shared" si="0"/>
        <v>220.44444444444446</v>
      </c>
      <c r="G27" s="68">
        <v>0</v>
      </c>
      <c r="H27" s="68">
        <f t="shared" si="1"/>
        <v>184.88888888888889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1820.569</v>
      </c>
      <c r="U27" s="74">
        <f t="shared" si="3"/>
        <v>-539.43100000000004</v>
      </c>
      <c r="V27" s="70">
        <f t="shared" si="4"/>
        <v>-539</v>
      </c>
      <c r="W27" s="70"/>
      <c r="X27" s="70">
        <f t="shared" si="5"/>
        <v>2594.2173730591694</v>
      </c>
      <c r="Y27" s="70">
        <f t="shared" si="6"/>
        <v>234.2173730591694</v>
      </c>
      <c r="Z27" s="70">
        <f t="shared" si="7"/>
        <v>234</v>
      </c>
      <c r="AA27" s="24">
        <f t="shared" si="8"/>
        <v>234</v>
      </c>
      <c r="AB27" s="67">
        <f t="shared" si="9"/>
        <v>2594</v>
      </c>
    </row>
    <row r="28" spans="1:28" ht="15" customHeight="1" x14ac:dyDescent="0.25">
      <c r="A28" s="25">
        <v>2040</v>
      </c>
      <c r="B28" s="25">
        <v>2360</v>
      </c>
      <c r="C28" s="68">
        <v>6.44</v>
      </c>
      <c r="D28" s="68">
        <v>270.01</v>
      </c>
      <c r="E28" s="68">
        <v>212.59</v>
      </c>
      <c r="F28" s="68">
        <f t="shared" si="0"/>
        <v>248</v>
      </c>
      <c r="G28" s="68">
        <v>0</v>
      </c>
      <c r="H28" s="68">
        <f t="shared" si="1"/>
        <v>208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1824.1479999999999</v>
      </c>
      <c r="U28" s="74">
        <f t="shared" si="3"/>
        <v>-535.85200000000009</v>
      </c>
      <c r="V28" s="70">
        <f t="shared" si="4"/>
        <v>-536</v>
      </c>
      <c r="W28" s="70"/>
      <c r="X28" s="70">
        <f t="shared" si="5"/>
        <v>2594.2173730591694</v>
      </c>
      <c r="Y28" s="70">
        <f t="shared" si="6"/>
        <v>234.2173730591694</v>
      </c>
      <c r="Z28" s="70">
        <f t="shared" si="7"/>
        <v>234</v>
      </c>
      <c r="AA28" s="24">
        <f t="shared" si="8"/>
        <v>234</v>
      </c>
      <c r="AB28" s="67">
        <f t="shared" si="9"/>
        <v>2594</v>
      </c>
    </row>
    <row r="29" spans="1:28" ht="15" customHeight="1" x14ac:dyDescent="0.25">
      <c r="A29" s="25">
        <v>2344</v>
      </c>
      <c r="B29" s="25">
        <v>2360</v>
      </c>
      <c r="C29" s="68">
        <v>9.01</v>
      </c>
      <c r="D29" s="68">
        <v>270</v>
      </c>
      <c r="E29" s="68">
        <v>212.59</v>
      </c>
      <c r="F29" s="68">
        <f t="shared" si="0"/>
        <v>240</v>
      </c>
      <c r="G29" s="68">
        <v>0</v>
      </c>
      <c r="H29" s="68">
        <f t="shared" si="1"/>
        <v>237.71428571428572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2053.2910000000002</v>
      </c>
      <c r="U29" s="74">
        <f t="shared" si="3"/>
        <v>-306.70899999999983</v>
      </c>
      <c r="V29" s="70">
        <f t="shared" si="4"/>
        <v>-307</v>
      </c>
      <c r="W29" s="70"/>
      <c r="X29" s="70">
        <f t="shared" si="5"/>
        <v>2594.2173730591694</v>
      </c>
      <c r="Y29" s="70">
        <f t="shared" si="6"/>
        <v>234.2173730591694</v>
      </c>
      <c r="Z29" s="70">
        <f t="shared" si="7"/>
        <v>234</v>
      </c>
      <c r="AA29" s="24">
        <f t="shared" si="8"/>
        <v>234</v>
      </c>
      <c r="AB29" s="67">
        <f t="shared" si="9"/>
        <v>2594</v>
      </c>
    </row>
    <row r="30" spans="1:28" ht="15" customHeight="1" x14ac:dyDescent="0.25">
      <c r="A30" s="25">
        <v>2480</v>
      </c>
      <c r="B30" s="25">
        <v>2360</v>
      </c>
      <c r="C30" s="68">
        <v>7.4</v>
      </c>
      <c r="D30" s="68">
        <v>270.02</v>
      </c>
      <c r="E30" s="68">
        <v>212.59</v>
      </c>
      <c r="F30" s="68">
        <f t="shared" si="0"/>
        <v>257.33333333333331</v>
      </c>
      <c r="G30" s="68">
        <v>0</v>
      </c>
      <c r="H30" s="68">
        <f t="shared" si="1"/>
        <v>277.33333333333331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2230.5030000000002</v>
      </c>
      <c r="U30" s="74">
        <f t="shared" si="3"/>
        <v>-129.49699999999984</v>
      </c>
      <c r="V30" s="70">
        <f t="shared" si="4"/>
        <v>-129</v>
      </c>
      <c r="W30" s="70"/>
      <c r="X30" s="70">
        <f t="shared" si="5"/>
        <v>2594.2173730591694</v>
      </c>
      <c r="Y30" s="70">
        <f t="shared" si="6"/>
        <v>234.2173730591694</v>
      </c>
      <c r="Z30" s="70">
        <f t="shared" si="7"/>
        <v>234</v>
      </c>
      <c r="AA30" s="24">
        <f t="shared" si="8"/>
        <v>234</v>
      </c>
      <c r="AB30" s="67">
        <f t="shared" si="9"/>
        <v>2594</v>
      </c>
    </row>
    <row r="31" spans="1:28" ht="15" customHeight="1" x14ac:dyDescent="0.25">
      <c r="A31" s="25">
        <v>2448</v>
      </c>
      <c r="B31" s="25">
        <v>2360</v>
      </c>
      <c r="C31" s="68">
        <v>4.3899999999999997</v>
      </c>
      <c r="D31" s="68">
        <v>270.02999999999997</v>
      </c>
      <c r="E31" s="68">
        <v>212.59</v>
      </c>
      <c r="F31" s="68">
        <f t="shared" si="0"/>
        <v>315.2</v>
      </c>
      <c r="G31" s="68">
        <v>0</v>
      </c>
      <c r="H31" s="68">
        <f t="shared" si="1"/>
        <v>332.8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2407.634</v>
      </c>
      <c r="U31" s="74">
        <f t="shared" si="3"/>
        <v>47.634000000000015</v>
      </c>
      <c r="V31" s="70">
        <f t="shared" si="4"/>
        <v>48</v>
      </c>
      <c r="W31" s="70"/>
      <c r="X31" s="70">
        <f t="shared" si="5"/>
        <v>2594.2173730591694</v>
      </c>
      <c r="Y31" s="70">
        <f t="shared" si="6"/>
        <v>234.2173730591694</v>
      </c>
      <c r="Z31" s="70">
        <f t="shared" si="7"/>
        <v>234</v>
      </c>
      <c r="AA31" s="24">
        <f t="shared" si="8"/>
        <v>48</v>
      </c>
      <c r="AB31" s="67">
        <f t="shared" si="9"/>
        <v>2408</v>
      </c>
    </row>
    <row r="32" spans="1:28" ht="15" customHeight="1" x14ac:dyDescent="0.25">
      <c r="A32" s="25">
        <v>2416</v>
      </c>
      <c r="B32" s="25">
        <v>2360</v>
      </c>
      <c r="C32" s="68">
        <v>3.2</v>
      </c>
      <c r="D32" s="68">
        <v>270.02999999999997</v>
      </c>
      <c r="E32" s="68">
        <v>212.59</v>
      </c>
      <c r="F32" s="68">
        <f t="shared" si="0"/>
        <v>402</v>
      </c>
      <c r="G32" s="68">
        <v>0</v>
      </c>
      <c r="H32" s="68">
        <f t="shared" si="1"/>
        <v>416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2524.9580000000001</v>
      </c>
      <c r="U32" s="74">
        <f t="shared" si="3"/>
        <v>164.95800000000008</v>
      </c>
      <c r="V32" s="70">
        <f t="shared" si="4"/>
        <v>165</v>
      </c>
      <c r="W32" s="70"/>
      <c r="X32" s="70">
        <f t="shared" si="5"/>
        <v>2594.2173730591694</v>
      </c>
      <c r="Y32" s="70">
        <f t="shared" si="6"/>
        <v>234.2173730591694</v>
      </c>
      <c r="Z32" s="70">
        <f t="shared" si="7"/>
        <v>234</v>
      </c>
      <c r="AA32" s="24">
        <f t="shared" si="8"/>
        <v>165</v>
      </c>
      <c r="AB32" s="67">
        <f t="shared" si="9"/>
        <v>2525</v>
      </c>
    </row>
    <row r="33" spans="1:28" ht="15" customHeight="1" x14ac:dyDescent="0.25">
      <c r="A33" s="25">
        <v>2576</v>
      </c>
      <c r="B33" s="25">
        <v>2360</v>
      </c>
      <c r="C33" s="68">
        <v>8.41</v>
      </c>
      <c r="D33" s="68">
        <v>270.06</v>
      </c>
      <c r="E33" s="68">
        <v>212.59</v>
      </c>
      <c r="F33" s="68">
        <f t="shared" si="0"/>
        <v>482.66666666666669</v>
      </c>
      <c r="G33" s="68">
        <v>0</v>
      </c>
      <c r="H33" s="68">
        <f t="shared" si="1"/>
        <v>554.66666666666663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2537.0790000000002</v>
      </c>
      <c r="U33" s="74">
        <f t="shared" si="3"/>
        <v>177.07900000000018</v>
      </c>
      <c r="V33" s="70">
        <f t="shared" si="4"/>
        <v>177</v>
      </c>
      <c r="W33" s="70"/>
      <c r="X33" s="70">
        <f t="shared" si="5"/>
        <v>2594.2173730591694</v>
      </c>
      <c r="Y33" s="70">
        <f t="shared" si="6"/>
        <v>234.2173730591694</v>
      </c>
      <c r="Z33" s="70">
        <f t="shared" si="7"/>
        <v>234</v>
      </c>
      <c r="AA33" s="24">
        <f t="shared" si="8"/>
        <v>177</v>
      </c>
      <c r="AB33" s="67">
        <f t="shared" si="9"/>
        <v>2537</v>
      </c>
    </row>
    <row r="34" spans="1:28" ht="15" customHeight="1" x14ac:dyDescent="0.25">
      <c r="A34" s="25">
        <v>2888</v>
      </c>
      <c r="B34" s="25">
        <v>2360</v>
      </c>
      <c r="C34" s="68">
        <v>11.61</v>
      </c>
      <c r="D34" s="68">
        <v>270.11</v>
      </c>
      <c r="E34" s="68">
        <v>212.59</v>
      </c>
      <c r="F34" s="68">
        <f t="shared" si="0"/>
        <v>568</v>
      </c>
      <c r="G34" s="68">
        <v>0</v>
      </c>
      <c r="H34" s="68">
        <f t="shared" si="1"/>
        <v>832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3">IF(RAND()&lt;0.5,0,1)</f>
        <v>1</v>
      </c>
      <c r="N34" s="26"/>
      <c r="O34" s="26"/>
      <c r="P34" s="25"/>
      <c r="Q34" s="25"/>
      <c r="T34" s="22">
        <v>2512.2979999999998</v>
      </c>
      <c r="U34" s="74">
        <f t="shared" ref="U34:U65" si="14">T34-B34</f>
        <v>152.29799999999977</v>
      </c>
      <c r="V34" s="70">
        <f t="shared" ref="V34:V65" si="15">ROUND(U34,0)</f>
        <v>152</v>
      </c>
      <c r="W34" s="70"/>
      <c r="X34" s="70">
        <f t="shared" ref="X34:X65" si="16">B34/$W$2*$W$3</f>
        <v>2594.2173730591694</v>
      </c>
      <c r="Y34" s="70">
        <f t="shared" ref="Y34:Y65" si="17">X34-B34</f>
        <v>234.2173730591694</v>
      </c>
      <c r="Z34" s="70">
        <f t="shared" ref="Z34:Z65" si="18">ROUND(Y34,0)</f>
        <v>234</v>
      </c>
      <c r="AA34" s="24">
        <f t="shared" ref="AA34:AA65" si="19">IF(V34&gt;=0,V34,Z34)</f>
        <v>152</v>
      </c>
      <c r="AB34" s="67">
        <f t="shared" ref="AB34:AB65" si="20">B34+AA34</f>
        <v>2512</v>
      </c>
    </row>
    <row r="35" spans="1:28" ht="15" customHeight="1" x14ac:dyDescent="0.25">
      <c r="A35" s="25">
        <v>3760</v>
      </c>
      <c r="B35" s="25">
        <v>2360</v>
      </c>
      <c r="C35" s="68">
        <v>8.7200000000000006</v>
      </c>
      <c r="D35" s="68">
        <v>270.27</v>
      </c>
      <c r="E35" s="68">
        <v>212.59</v>
      </c>
      <c r="F35" s="68">
        <f t="shared" si="0"/>
        <v>264</v>
      </c>
      <c r="G35" s="68">
        <v>0</v>
      </c>
      <c r="H35" s="68">
        <f t="shared" si="1"/>
        <v>1664</v>
      </c>
      <c r="I35" s="68">
        <v>0</v>
      </c>
      <c r="J35" s="72">
        <f t="shared" ref="J35:J66" si="21">IF(ABS(B35-B34)&lt;=50,1,0)</f>
        <v>1</v>
      </c>
      <c r="K35" s="72">
        <f t="shared" ref="K35:K66" si="22">IF(ABS((B35-B34))&lt;=50,1,IF((B35-B34)*(1)&gt;=0,1,-1))</f>
        <v>1</v>
      </c>
      <c r="L35" s="72">
        <f t="shared" si="12"/>
        <v>1</v>
      </c>
      <c r="M35" s="72">
        <f t="shared" ca="1" si="13"/>
        <v>1</v>
      </c>
      <c r="N35" s="26"/>
      <c r="O35" s="26"/>
      <c r="P35" s="25"/>
      <c r="Q35" s="25"/>
      <c r="T35" s="22">
        <v>2675.4059999999999</v>
      </c>
      <c r="U35" s="74">
        <f t="shared" si="14"/>
        <v>315.40599999999995</v>
      </c>
      <c r="V35" s="70">
        <f t="shared" si="15"/>
        <v>315</v>
      </c>
      <c r="W35" s="70"/>
      <c r="X35" s="70">
        <f t="shared" si="16"/>
        <v>2594.2173730591694</v>
      </c>
      <c r="Y35" s="70">
        <f t="shared" si="17"/>
        <v>234.2173730591694</v>
      </c>
      <c r="Z35" s="70">
        <f t="shared" si="18"/>
        <v>234</v>
      </c>
      <c r="AA35" s="24">
        <f t="shared" si="19"/>
        <v>315</v>
      </c>
      <c r="AB35" s="67">
        <f t="shared" si="20"/>
        <v>2675</v>
      </c>
    </row>
    <row r="36" spans="1:28" ht="15" customHeight="1" x14ac:dyDescent="0.25">
      <c r="A36" s="40">
        <v>4024</v>
      </c>
      <c r="B36" s="25">
        <v>2360</v>
      </c>
      <c r="C36" s="68">
        <v>3.31</v>
      </c>
      <c r="D36" s="68">
        <v>270.45</v>
      </c>
      <c r="E36" s="68">
        <v>212.59</v>
      </c>
      <c r="F36" s="80">
        <v>0</v>
      </c>
      <c r="G36" s="80">
        <v>0</v>
      </c>
      <c r="H36" s="80">
        <v>0</v>
      </c>
      <c r="I36" s="80">
        <v>0</v>
      </c>
      <c r="J36" s="72">
        <f t="shared" si="21"/>
        <v>1</v>
      </c>
      <c r="K36" s="72">
        <f t="shared" si="22"/>
        <v>1</v>
      </c>
      <c r="L36" s="72">
        <f t="shared" si="12"/>
        <v>1</v>
      </c>
      <c r="M36" s="72">
        <f t="shared" ca="1" si="13"/>
        <v>1</v>
      </c>
      <c r="N36" s="26"/>
      <c r="O36" s="26"/>
      <c r="P36" s="25"/>
      <c r="Q36" s="25"/>
      <c r="T36" s="22">
        <v>2918.0309999999999</v>
      </c>
      <c r="U36" s="74">
        <f t="shared" si="14"/>
        <v>558.03099999999995</v>
      </c>
      <c r="V36" s="70">
        <f t="shared" si="15"/>
        <v>558</v>
      </c>
      <c r="W36" s="70"/>
      <c r="X36" s="70">
        <f t="shared" si="16"/>
        <v>2594.2173730591694</v>
      </c>
      <c r="Y36" s="70">
        <f t="shared" si="17"/>
        <v>234.2173730591694</v>
      </c>
      <c r="Z36" s="70">
        <f t="shared" si="18"/>
        <v>234</v>
      </c>
      <c r="AA36" s="24">
        <f t="shared" si="19"/>
        <v>558</v>
      </c>
      <c r="AB36" s="67">
        <f t="shared" si="20"/>
        <v>2918</v>
      </c>
    </row>
    <row r="37" spans="1:28" ht="15" customHeight="1" x14ac:dyDescent="0.25">
      <c r="A37" s="25">
        <v>4000</v>
      </c>
      <c r="B37" s="25">
        <v>2360</v>
      </c>
      <c r="C37" s="68">
        <v>0.52</v>
      </c>
      <c r="D37" s="68">
        <v>270.63</v>
      </c>
      <c r="E37" s="68">
        <v>212.59</v>
      </c>
      <c r="F37" s="68">
        <v>0</v>
      </c>
      <c r="G37" s="68">
        <f t="shared" ref="G37:G68" si="23">($A$36-A37)/(ROW(A37)-ROW($A$36))</f>
        <v>24</v>
      </c>
      <c r="H37" s="68">
        <v>0</v>
      </c>
      <c r="I37" s="68">
        <f t="shared" ref="I37:I68" si="24">($A$36-B37)/(ROW(B37)-ROW($A$36))</f>
        <v>1664</v>
      </c>
      <c r="J37" s="72">
        <f t="shared" si="21"/>
        <v>1</v>
      </c>
      <c r="K37" s="72">
        <f t="shared" si="22"/>
        <v>1</v>
      </c>
      <c r="L37" s="72">
        <f t="shared" si="12"/>
        <v>1</v>
      </c>
      <c r="M37" s="72">
        <f t="shared" ca="1" si="13"/>
        <v>0</v>
      </c>
      <c r="N37" s="26"/>
      <c r="O37" s="26"/>
      <c r="P37" s="25"/>
      <c r="Q37" s="25"/>
      <c r="T37" s="22">
        <v>2981.14</v>
      </c>
      <c r="U37" s="74">
        <f t="shared" si="14"/>
        <v>621.13999999999987</v>
      </c>
      <c r="V37" s="70">
        <f t="shared" si="15"/>
        <v>621</v>
      </c>
      <c r="W37" s="70"/>
      <c r="X37" s="70">
        <f t="shared" si="16"/>
        <v>2594.2173730591694</v>
      </c>
      <c r="Y37" s="70">
        <f t="shared" si="17"/>
        <v>234.2173730591694</v>
      </c>
      <c r="Z37" s="70">
        <f t="shared" si="18"/>
        <v>234</v>
      </c>
      <c r="AA37" s="24">
        <f t="shared" si="19"/>
        <v>621</v>
      </c>
      <c r="AB37" s="67">
        <f t="shared" si="20"/>
        <v>2981</v>
      </c>
    </row>
    <row r="38" spans="1:28" ht="15" customHeight="1" x14ac:dyDescent="0.25">
      <c r="A38" s="25">
        <v>3632</v>
      </c>
      <c r="B38" s="25">
        <v>2360</v>
      </c>
      <c r="C38" s="68">
        <v>0.24</v>
      </c>
      <c r="D38" s="68">
        <v>270.77</v>
      </c>
      <c r="E38" s="68">
        <v>212.59</v>
      </c>
      <c r="F38" s="68">
        <v>0</v>
      </c>
      <c r="G38" s="68">
        <f t="shared" si="23"/>
        <v>196</v>
      </c>
      <c r="H38" s="68">
        <v>0</v>
      </c>
      <c r="I38" s="68">
        <f t="shared" si="24"/>
        <v>832</v>
      </c>
      <c r="J38" s="72">
        <f t="shared" si="21"/>
        <v>1</v>
      </c>
      <c r="K38" s="72">
        <f t="shared" si="22"/>
        <v>1</v>
      </c>
      <c r="L38" s="72">
        <f t="shared" si="12"/>
        <v>1</v>
      </c>
      <c r="M38" s="72">
        <f t="shared" ca="1" si="13"/>
        <v>0</v>
      </c>
      <c r="N38" s="26"/>
      <c r="O38" s="26"/>
      <c r="P38" s="25"/>
      <c r="Q38" s="25"/>
      <c r="T38" s="22">
        <v>3320.3180000000002</v>
      </c>
      <c r="U38" s="74">
        <f t="shared" si="14"/>
        <v>960.31800000000021</v>
      </c>
      <c r="V38" s="70">
        <f t="shared" si="15"/>
        <v>960</v>
      </c>
      <c r="W38" s="70"/>
      <c r="X38" s="70">
        <f t="shared" si="16"/>
        <v>2594.2173730591694</v>
      </c>
      <c r="Y38" s="70">
        <f t="shared" si="17"/>
        <v>234.2173730591694</v>
      </c>
      <c r="Z38" s="70">
        <f t="shared" si="18"/>
        <v>234</v>
      </c>
      <c r="AA38" s="24">
        <f t="shared" si="19"/>
        <v>960</v>
      </c>
      <c r="AB38" s="67">
        <f t="shared" si="20"/>
        <v>3320</v>
      </c>
    </row>
    <row r="39" spans="1:28" ht="15" customHeight="1" x14ac:dyDescent="0.25">
      <c r="A39" s="25">
        <v>3296</v>
      </c>
      <c r="B39" s="25">
        <v>2360</v>
      </c>
      <c r="C39" s="68">
        <v>0.12</v>
      </c>
      <c r="D39" s="68">
        <v>270.87</v>
      </c>
      <c r="E39" s="68">
        <v>212.59</v>
      </c>
      <c r="F39" s="68">
        <v>0</v>
      </c>
      <c r="G39" s="68">
        <f t="shared" si="23"/>
        <v>242.66666666666666</v>
      </c>
      <c r="H39" s="68">
        <v>0</v>
      </c>
      <c r="I39" s="68">
        <f t="shared" si="24"/>
        <v>554.66666666666663</v>
      </c>
      <c r="J39" s="72">
        <f t="shared" si="21"/>
        <v>1</v>
      </c>
      <c r="K39" s="72">
        <f t="shared" si="22"/>
        <v>1</v>
      </c>
      <c r="L39" s="72">
        <f t="shared" ref="L39:L70" si="25">IF(OR(COUNTIF(K35:K39,1)=5,COUNTIF(K35:K39,-1)=5),1,0)</f>
        <v>1</v>
      </c>
      <c r="M39" s="72">
        <f t="shared" ca="1" si="13"/>
        <v>0</v>
      </c>
      <c r="N39" s="26"/>
      <c r="O39" s="26"/>
      <c r="P39" s="25"/>
      <c r="Q39" s="25"/>
      <c r="T39" s="22">
        <v>3418.4110000000001</v>
      </c>
      <c r="U39" s="74">
        <f t="shared" si="14"/>
        <v>1058.4110000000001</v>
      </c>
      <c r="V39" s="70">
        <f t="shared" si="15"/>
        <v>1058</v>
      </c>
      <c r="W39" s="70"/>
      <c r="X39" s="70">
        <f t="shared" si="16"/>
        <v>2594.2173730591694</v>
      </c>
      <c r="Y39" s="70">
        <f t="shared" si="17"/>
        <v>234.2173730591694</v>
      </c>
      <c r="Z39" s="70">
        <f t="shared" si="18"/>
        <v>234</v>
      </c>
      <c r="AA39" s="24">
        <f t="shared" si="19"/>
        <v>1058</v>
      </c>
      <c r="AB39" s="67">
        <f t="shared" si="20"/>
        <v>3418</v>
      </c>
    </row>
    <row r="40" spans="1:28" ht="15" customHeight="1" x14ac:dyDescent="0.25">
      <c r="A40" s="25">
        <v>3224</v>
      </c>
      <c r="B40" s="25">
        <v>2360</v>
      </c>
      <c r="C40" s="68">
        <v>0.15</v>
      </c>
      <c r="D40" s="68">
        <v>270.95999999999998</v>
      </c>
      <c r="E40" s="68">
        <v>212.59</v>
      </c>
      <c r="F40" s="68">
        <v>0</v>
      </c>
      <c r="G40" s="68">
        <f t="shared" si="23"/>
        <v>200</v>
      </c>
      <c r="H40" s="68">
        <v>0</v>
      </c>
      <c r="I40" s="68">
        <f t="shared" si="24"/>
        <v>416</v>
      </c>
      <c r="J40" s="72">
        <f t="shared" si="21"/>
        <v>1</v>
      </c>
      <c r="K40" s="72">
        <f t="shared" si="22"/>
        <v>1</v>
      </c>
      <c r="L40" s="72">
        <f t="shared" si="25"/>
        <v>1</v>
      </c>
      <c r="M40" s="72">
        <f t="shared" ca="1" si="13"/>
        <v>1</v>
      </c>
      <c r="N40" s="26"/>
      <c r="O40" s="26"/>
      <c r="P40" s="25"/>
      <c r="Q40" s="25"/>
      <c r="T40" s="22">
        <v>3426.5630000000001</v>
      </c>
      <c r="U40" s="74">
        <f t="shared" si="14"/>
        <v>1066.5630000000001</v>
      </c>
      <c r="V40" s="70">
        <f t="shared" si="15"/>
        <v>1067</v>
      </c>
      <c r="W40" s="70"/>
      <c r="X40" s="70">
        <f t="shared" si="16"/>
        <v>2594.2173730591694</v>
      </c>
      <c r="Y40" s="70">
        <f t="shared" si="17"/>
        <v>234.2173730591694</v>
      </c>
      <c r="Z40" s="70">
        <f t="shared" si="18"/>
        <v>234</v>
      </c>
      <c r="AA40" s="24">
        <f t="shared" si="19"/>
        <v>1067</v>
      </c>
      <c r="AB40" s="67">
        <f t="shared" si="20"/>
        <v>3427</v>
      </c>
    </row>
    <row r="41" spans="1:28" ht="15" customHeight="1" x14ac:dyDescent="0.25">
      <c r="A41" s="25">
        <v>2680</v>
      </c>
      <c r="B41" s="40">
        <v>2360</v>
      </c>
      <c r="C41" s="68">
        <v>0</v>
      </c>
      <c r="D41" s="68">
        <v>271</v>
      </c>
      <c r="E41" s="68">
        <v>212.59</v>
      </c>
      <c r="F41" s="68">
        <v>0</v>
      </c>
      <c r="G41" s="68">
        <f t="shared" si="23"/>
        <v>268.8</v>
      </c>
      <c r="H41" s="68">
        <v>0</v>
      </c>
      <c r="I41" s="68">
        <f t="shared" si="24"/>
        <v>332.8</v>
      </c>
      <c r="J41" s="72">
        <f t="shared" si="21"/>
        <v>1</v>
      </c>
      <c r="K41" s="72">
        <f t="shared" si="22"/>
        <v>1</v>
      </c>
      <c r="L41" s="72">
        <f t="shared" si="25"/>
        <v>1</v>
      </c>
      <c r="M41" s="72">
        <f t="shared" ca="1" si="13"/>
        <v>0</v>
      </c>
      <c r="N41" s="26"/>
      <c r="O41" s="26"/>
      <c r="P41" s="25"/>
      <c r="Q41" s="25"/>
      <c r="T41" s="22">
        <v>3393.402</v>
      </c>
      <c r="U41" s="74">
        <f t="shared" si="14"/>
        <v>1033.402</v>
      </c>
      <c r="V41" s="70">
        <f t="shared" si="15"/>
        <v>1033</v>
      </c>
      <c r="W41" s="70"/>
      <c r="X41" s="70">
        <f t="shared" si="16"/>
        <v>2594.2173730591694</v>
      </c>
      <c r="Y41" s="70">
        <f t="shared" si="17"/>
        <v>234.2173730591694</v>
      </c>
      <c r="Z41" s="70">
        <f t="shared" si="18"/>
        <v>234</v>
      </c>
      <c r="AA41" s="24">
        <f t="shared" si="19"/>
        <v>1033</v>
      </c>
      <c r="AB41" s="67">
        <f t="shared" si="20"/>
        <v>3393</v>
      </c>
    </row>
    <row r="42" spans="1:28" ht="15" customHeight="1" x14ac:dyDescent="0.25">
      <c r="A42" s="25">
        <v>2600</v>
      </c>
      <c r="B42" s="25">
        <v>2360</v>
      </c>
      <c r="C42" s="68">
        <v>1.79</v>
      </c>
      <c r="D42" s="68">
        <v>271.02</v>
      </c>
      <c r="E42" s="68">
        <v>212.59</v>
      </c>
      <c r="F42" s="68">
        <v>0</v>
      </c>
      <c r="G42" s="68">
        <f t="shared" si="23"/>
        <v>237.33333333333334</v>
      </c>
      <c r="H42" s="68">
        <v>0</v>
      </c>
      <c r="I42" s="68">
        <f t="shared" si="24"/>
        <v>277.33333333333331</v>
      </c>
      <c r="J42" s="72">
        <f t="shared" si="21"/>
        <v>1</v>
      </c>
      <c r="K42" s="72">
        <f t="shared" si="22"/>
        <v>1</v>
      </c>
      <c r="L42" s="72">
        <f t="shared" si="25"/>
        <v>1</v>
      </c>
      <c r="M42" s="72">
        <f t="shared" ca="1" si="13"/>
        <v>0</v>
      </c>
      <c r="N42" s="26"/>
      <c r="O42" s="26"/>
      <c r="P42" s="25"/>
      <c r="Q42" s="25"/>
      <c r="T42" s="22">
        <v>3454.578</v>
      </c>
      <c r="U42" s="74">
        <f t="shared" si="14"/>
        <v>1094.578</v>
      </c>
      <c r="V42" s="70">
        <f t="shared" si="15"/>
        <v>1095</v>
      </c>
      <c r="W42" s="70"/>
      <c r="X42" s="70">
        <f t="shared" si="16"/>
        <v>2594.2173730591694</v>
      </c>
      <c r="Y42" s="70">
        <f t="shared" si="17"/>
        <v>234.2173730591694</v>
      </c>
      <c r="Z42" s="70">
        <f t="shared" si="18"/>
        <v>234</v>
      </c>
      <c r="AA42" s="24">
        <f t="shared" si="19"/>
        <v>1095</v>
      </c>
      <c r="AB42" s="67">
        <f t="shared" si="20"/>
        <v>3455</v>
      </c>
    </row>
    <row r="43" spans="1:28" ht="15" customHeight="1" x14ac:dyDescent="0.25">
      <c r="A43" s="25">
        <v>2992</v>
      </c>
      <c r="B43" s="25">
        <v>2360</v>
      </c>
      <c r="C43" s="68">
        <v>1.45</v>
      </c>
      <c r="D43" s="68">
        <v>271.08</v>
      </c>
      <c r="E43" s="68">
        <v>212.59</v>
      </c>
      <c r="F43" s="68">
        <v>0</v>
      </c>
      <c r="G43" s="68">
        <f t="shared" si="23"/>
        <v>147.42857142857142</v>
      </c>
      <c r="H43" s="68">
        <v>0</v>
      </c>
      <c r="I43" s="68">
        <f t="shared" si="24"/>
        <v>237.71428571428572</v>
      </c>
      <c r="J43" s="72">
        <f t="shared" si="21"/>
        <v>1</v>
      </c>
      <c r="K43" s="72">
        <f t="shared" si="22"/>
        <v>1</v>
      </c>
      <c r="L43" s="72">
        <f t="shared" si="25"/>
        <v>1</v>
      </c>
      <c r="M43" s="72">
        <f t="shared" ca="1" si="13"/>
        <v>0</v>
      </c>
      <c r="N43" s="26"/>
      <c r="O43" s="26"/>
      <c r="P43" s="25"/>
      <c r="Q43" s="25"/>
      <c r="T43" s="22">
        <v>3438.7530000000002</v>
      </c>
      <c r="U43" s="74">
        <f t="shared" si="14"/>
        <v>1078.7530000000002</v>
      </c>
      <c r="V43" s="70">
        <f t="shared" si="15"/>
        <v>1079</v>
      </c>
      <c r="W43" s="70"/>
      <c r="X43" s="70">
        <f t="shared" si="16"/>
        <v>2594.2173730591694</v>
      </c>
      <c r="Y43" s="70">
        <f t="shared" si="17"/>
        <v>234.2173730591694</v>
      </c>
      <c r="Z43" s="70">
        <f t="shared" si="18"/>
        <v>234</v>
      </c>
      <c r="AA43" s="24">
        <f t="shared" si="19"/>
        <v>1079</v>
      </c>
      <c r="AB43" s="67">
        <f t="shared" si="20"/>
        <v>3439</v>
      </c>
    </row>
    <row r="44" spans="1:28" ht="15" customHeight="1" x14ac:dyDescent="0.25">
      <c r="A44" s="25">
        <v>2280</v>
      </c>
      <c r="B44" s="25">
        <v>2360</v>
      </c>
      <c r="C44" s="68">
        <v>1.79</v>
      </c>
      <c r="D44" s="68">
        <v>271.08</v>
      </c>
      <c r="E44" s="68">
        <v>212.59</v>
      </c>
      <c r="F44" s="68">
        <v>0</v>
      </c>
      <c r="G44" s="68">
        <f t="shared" si="23"/>
        <v>218</v>
      </c>
      <c r="H44" s="68">
        <v>0</v>
      </c>
      <c r="I44" s="68">
        <f t="shared" si="24"/>
        <v>208</v>
      </c>
      <c r="J44" s="72">
        <f t="shared" si="21"/>
        <v>1</v>
      </c>
      <c r="K44" s="72">
        <f t="shared" si="22"/>
        <v>1</v>
      </c>
      <c r="L44" s="72">
        <f t="shared" si="25"/>
        <v>1</v>
      </c>
      <c r="M44" s="72">
        <f t="shared" ca="1" si="13"/>
        <v>1</v>
      </c>
      <c r="N44" s="26"/>
      <c r="O44" s="26"/>
      <c r="P44" s="25"/>
      <c r="Q44" s="25"/>
      <c r="T44" s="22">
        <v>3430.587</v>
      </c>
      <c r="U44" s="74">
        <f t="shared" si="14"/>
        <v>1070.587</v>
      </c>
      <c r="V44" s="70">
        <f t="shared" si="15"/>
        <v>1071</v>
      </c>
      <c r="W44" s="70"/>
      <c r="X44" s="70">
        <f t="shared" si="16"/>
        <v>2594.2173730591694</v>
      </c>
      <c r="Y44" s="70">
        <f t="shared" si="17"/>
        <v>234.2173730591694</v>
      </c>
      <c r="Z44" s="70">
        <f t="shared" si="18"/>
        <v>234</v>
      </c>
      <c r="AA44" s="24">
        <f t="shared" si="19"/>
        <v>1071</v>
      </c>
      <c r="AB44" s="67">
        <f t="shared" si="20"/>
        <v>3431</v>
      </c>
    </row>
    <row r="45" spans="1:28" ht="15" customHeight="1" x14ac:dyDescent="0.25">
      <c r="A45" s="25">
        <v>2200</v>
      </c>
      <c r="B45" s="25">
        <v>2360</v>
      </c>
      <c r="C45" s="68">
        <v>0.64</v>
      </c>
      <c r="D45" s="68">
        <v>271.06</v>
      </c>
      <c r="E45" s="68">
        <v>212.59</v>
      </c>
      <c r="F45" s="68">
        <v>0</v>
      </c>
      <c r="G45" s="68">
        <f t="shared" si="23"/>
        <v>202.66666666666666</v>
      </c>
      <c r="H45" s="68">
        <v>0</v>
      </c>
      <c r="I45" s="68">
        <f t="shared" si="24"/>
        <v>184.88888888888889</v>
      </c>
      <c r="J45" s="72">
        <f t="shared" si="21"/>
        <v>1</v>
      </c>
      <c r="K45" s="72">
        <f t="shared" si="22"/>
        <v>1</v>
      </c>
      <c r="L45" s="72">
        <f t="shared" si="25"/>
        <v>1</v>
      </c>
      <c r="M45" s="72">
        <f t="shared" ca="1" si="13"/>
        <v>1</v>
      </c>
      <c r="N45" s="26"/>
      <c r="O45" s="26"/>
      <c r="P45" s="25"/>
      <c r="Q45" s="25"/>
      <c r="T45" s="22">
        <v>3420.4430000000002</v>
      </c>
      <c r="U45" s="74">
        <f t="shared" si="14"/>
        <v>1060.4430000000002</v>
      </c>
      <c r="V45" s="70">
        <f t="shared" si="15"/>
        <v>1060</v>
      </c>
      <c r="W45" s="70"/>
      <c r="X45" s="70">
        <f t="shared" si="16"/>
        <v>2594.2173730591694</v>
      </c>
      <c r="Y45" s="70">
        <f t="shared" si="17"/>
        <v>234.2173730591694</v>
      </c>
      <c r="Z45" s="70">
        <f t="shared" si="18"/>
        <v>234</v>
      </c>
      <c r="AA45" s="24">
        <f t="shared" si="19"/>
        <v>1060</v>
      </c>
      <c r="AB45" s="67">
        <f t="shared" si="20"/>
        <v>3420</v>
      </c>
    </row>
    <row r="46" spans="1:28" ht="15" customHeight="1" x14ac:dyDescent="0.25">
      <c r="A46" s="25">
        <v>2032</v>
      </c>
      <c r="B46" s="25">
        <v>2360</v>
      </c>
      <c r="C46" s="68">
        <v>0.5</v>
      </c>
      <c r="D46" s="68">
        <v>271.02999999999997</v>
      </c>
      <c r="E46" s="68">
        <v>212.59</v>
      </c>
      <c r="F46" s="68">
        <v>0</v>
      </c>
      <c r="G46" s="68">
        <f t="shared" si="23"/>
        <v>199.2</v>
      </c>
      <c r="H46" s="68">
        <v>0</v>
      </c>
      <c r="I46" s="68">
        <f t="shared" si="24"/>
        <v>166.4</v>
      </c>
      <c r="J46" s="72">
        <f t="shared" si="21"/>
        <v>1</v>
      </c>
      <c r="K46" s="72">
        <f t="shared" si="22"/>
        <v>1</v>
      </c>
      <c r="L46" s="72">
        <f t="shared" si="25"/>
        <v>1</v>
      </c>
      <c r="M46" s="72">
        <f t="shared" ca="1" si="13"/>
        <v>0</v>
      </c>
      <c r="N46" s="26"/>
      <c r="O46" s="26"/>
      <c r="P46" s="25"/>
      <c r="Q46" s="25"/>
      <c r="T46" s="22">
        <v>3369.6489999999999</v>
      </c>
      <c r="U46" s="74">
        <f t="shared" si="14"/>
        <v>1009.6489999999999</v>
      </c>
      <c r="V46" s="70">
        <f t="shared" si="15"/>
        <v>1010</v>
      </c>
      <c r="W46" s="70"/>
      <c r="X46" s="70">
        <f t="shared" si="16"/>
        <v>2594.2173730591694</v>
      </c>
      <c r="Y46" s="70">
        <f t="shared" si="17"/>
        <v>234.2173730591694</v>
      </c>
      <c r="Z46" s="70">
        <f t="shared" si="18"/>
        <v>234</v>
      </c>
      <c r="AA46" s="24">
        <f t="shared" si="19"/>
        <v>1010</v>
      </c>
      <c r="AB46" s="67">
        <f t="shared" si="20"/>
        <v>3370</v>
      </c>
    </row>
    <row r="47" spans="1:28" ht="15" customHeight="1" x14ac:dyDescent="0.25">
      <c r="A47" s="25">
        <v>1704</v>
      </c>
      <c r="B47" s="25">
        <v>2360</v>
      </c>
      <c r="C47" s="68">
        <v>0.37</v>
      </c>
      <c r="D47" s="68">
        <v>270.95999999999998</v>
      </c>
      <c r="E47" s="68">
        <v>212.59</v>
      </c>
      <c r="F47" s="68">
        <v>0</v>
      </c>
      <c r="G47" s="68">
        <f t="shared" si="23"/>
        <v>210.90909090909091</v>
      </c>
      <c r="H47" s="68">
        <v>0</v>
      </c>
      <c r="I47" s="68">
        <f t="shared" si="24"/>
        <v>151.27272727272728</v>
      </c>
      <c r="J47" s="72">
        <f t="shared" si="21"/>
        <v>1</v>
      </c>
      <c r="K47" s="72">
        <f t="shared" si="22"/>
        <v>1</v>
      </c>
      <c r="L47" s="72">
        <f t="shared" si="25"/>
        <v>1</v>
      </c>
      <c r="M47" s="72">
        <f t="shared" ca="1" si="13"/>
        <v>1</v>
      </c>
      <c r="N47" s="26"/>
      <c r="O47" s="26"/>
      <c r="P47" s="25"/>
      <c r="Q47" s="25"/>
      <c r="T47" s="22">
        <v>3356.0129999999999</v>
      </c>
      <c r="U47" s="74">
        <f t="shared" si="14"/>
        <v>996.01299999999992</v>
      </c>
      <c r="V47" s="70">
        <f t="shared" si="15"/>
        <v>996</v>
      </c>
      <c r="W47" s="70"/>
      <c r="X47" s="70">
        <f t="shared" si="16"/>
        <v>2594.2173730591694</v>
      </c>
      <c r="Y47" s="70">
        <f t="shared" si="17"/>
        <v>234.2173730591694</v>
      </c>
      <c r="Z47" s="70">
        <f t="shared" si="18"/>
        <v>234</v>
      </c>
      <c r="AA47" s="24">
        <f t="shared" si="19"/>
        <v>996</v>
      </c>
      <c r="AB47" s="67">
        <f t="shared" si="20"/>
        <v>3356</v>
      </c>
    </row>
    <row r="48" spans="1:28" ht="15" customHeight="1" x14ac:dyDescent="0.25">
      <c r="A48" s="25">
        <v>1976</v>
      </c>
      <c r="B48" s="25">
        <v>2360</v>
      </c>
      <c r="C48" s="68">
        <v>0.11</v>
      </c>
      <c r="D48" s="68">
        <v>270.92</v>
      </c>
      <c r="E48" s="68">
        <v>212.59</v>
      </c>
      <c r="F48" s="68">
        <v>0</v>
      </c>
      <c r="G48" s="68">
        <f t="shared" si="23"/>
        <v>170.66666666666666</v>
      </c>
      <c r="H48" s="68">
        <v>0</v>
      </c>
      <c r="I48" s="68">
        <f t="shared" si="24"/>
        <v>138.66666666666666</v>
      </c>
      <c r="J48" s="72">
        <f t="shared" si="21"/>
        <v>1</v>
      </c>
      <c r="K48" s="72">
        <f t="shared" si="22"/>
        <v>1</v>
      </c>
      <c r="L48" s="72">
        <f t="shared" si="25"/>
        <v>1</v>
      </c>
      <c r="M48" s="72">
        <f t="shared" ca="1" si="13"/>
        <v>1</v>
      </c>
      <c r="N48" s="26"/>
      <c r="O48" s="26"/>
      <c r="P48" s="25"/>
      <c r="Q48" s="25"/>
      <c r="T48" s="22">
        <v>3439.8209999999999</v>
      </c>
      <c r="U48" s="74">
        <f t="shared" si="14"/>
        <v>1079.8209999999999</v>
      </c>
      <c r="V48" s="70">
        <f t="shared" si="15"/>
        <v>1080</v>
      </c>
      <c r="W48" s="70"/>
      <c r="X48" s="70">
        <f t="shared" si="16"/>
        <v>2594.2173730591694</v>
      </c>
      <c r="Y48" s="70">
        <f t="shared" si="17"/>
        <v>234.2173730591694</v>
      </c>
      <c r="Z48" s="70">
        <f t="shared" si="18"/>
        <v>234</v>
      </c>
      <c r="AA48" s="24">
        <f t="shared" si="19"/>
        <v>1080</v>
      </c>
      <c r="AB48" s="67">
        <f t="shared" si="20"/>
        <v>3440</v>
      </c>
    </row>
    <row r="49" spans="1:28" ht="15" customHeight="1" x14ac:dyDescent="0.25">
      <c r="A49" s="25">
        <v>784</v>
      </c>
      <c r="B49" s="25">
        <v>2360</v>
      </c>
      <c r="C49" s="68">
        <v>0.3</v>
      </c>
      <c r="D49" s="68">
        <v>270.74</v>
      </c>
      <c r="E49" s="68">
        <v>212.59</v>
      </c>
      <c r="F49" s="68">
        <v>0</v>
      </c>
      <c r="G49" s="68">
        <f t="shared" si="23"/>
        <v>249.23076923076923</v>
      </c>
      <c r="H49" s="68">
        <v>0</v>
      </c>
      <c r="I49" s="68">
        <f t="shared" si="24"/>
        <v>128</v>
      </c>
      <c r="J49" s="72">
        <f t="shared" si="21"/>
        <v>1</v>
      </c>
      <c r="K49" s="72">
        <f t="shared" si="22"/>
        <v>1</v>
      </c>
      <c r="L49" s="72">
        <f t="shared" si="25"/>
        <v>1</v>
      </c>
      <c r="M49" s="72">
        <f t="shared" ca="1" si="13"/>
        <v>0</v>
      </c>
      <c r="N49" s="26"/>
      <c r="O49" s="26"/>
      <c r="P49" s="25"/>
      <c r="Q49" s="25"/>
      <c r="T49" s="22">
        <v>2825.8670000000002</v>
      </c>
      <c r="U49" s="74">
        <f t="shared" si="14"/>
        <v>465.86700000000019</v>
      </c>
      <c r="V49" s="70">
        <f t="shared" si="15"/>
        <v>466</v>
      </c>
      <c r="W49" s="70"/>
      <c r="X49" s="70">
        <f t="shared" si="16"/>
        <v>2594.2173730591694</v>
      </c>
      <c r="Y49" s="70">
        <f t="shared" si="17"/>
        <v>234.2173730591694</v>
      </c>
      <c r="Z49" s="70">
        <f t="shared" si="18"/>
        <v>234</v>
      </c>
      <c r="AA49" s="24">
        <f t="shared" si="19"/>
        <v>466</v>
      </c>
      <c r="AB49" s="67">
        <f t="shared" si="20"/>
        <v>2826</v>
      </c>
    </row>
    <row r="50" spans="1:28" ht="15" customHeight="1" x14ac:dyDescent="0.25">
      <c r="A50" s="25">
        <v>2360</v>
      </c>
      <c r="B50" s="25">
        <v>2360</v>
      </c>
      <c r="C50" s="68">
        <v>0.12</v>
      </c>
      <c r="D50" s="68">
        <v>270.74</v>
      </c>
      <c r="E50" s="68">
        <v>212.59</v>
      </c>
      <c r="F50" s="68">
        <v>0</v>
      </c>
      <c r="G50" s="68">
        <f t="shared" si="23"/>
        <v>118.85714285714286</v>
      </c>
      <c r="H50" s="68">
        <v>0</v>
      </c>
      <c r="I50" s="68">
        <f t="shared" si="24"/>
        <v>118.85714285714286</v>
      </c>
      <c r="J50" s="72">
        <f t="shared" si="21"/>
        <v>1</v>
      </c>
      <c r="K50" s="72">
        <f t="shared" si="22"/>
        <v>1</v>
      </c>
      <c r="L50" s="72">
        <f t="shared" si="25"/>
        <v>1</v>
      </c>
      <c r="M50" s="72">
        <f t="shared" ca="1" si="13"/>
        <v>0</v>
      </c>
      <c r="N50" s="26"/>
      <c r="O50" s="26"/>
      <c r="P50" s="25"/>
      <c r="Q50" s="25"/>
      <c r="T50" s="22">
        <v>2840.3389999999999</v>
      </c>
      <c r="U50" s="74">
        <f t="shared" si="14"/>
        <v>480.33899999999994</v>
      </c>
      <c r="V50" s="70">
        <f t="shared" si="15"/>
        <v>480</v>
      </c>
      <c r="W50" s="70"/>
      <c r="X50" s="70">
        <f t="shared" si="16"/>
        <v>2594.2173730591694</v>
      </c>
      <c r="Y50" s="70">
        <f t="shared" si="17"/>
        <v>234.2173730591694</v>
      </c>
      <c r="Z50" s="70">
        <f t="shared" si="18"/>
        <v>234</v>
      </c>
      <c r="AA50" s="24">
        <f t="shared" si="19"/>
        <v>480</v>
      </c>
      <c r="AB50" s="67">
        <f t="shared" si="20"/>
        <v>2840</v>
      </c>
    </row>
    <row r="51" spans="1:28" ht="15" customHeight="1" x14ac:dyDescent="0.25">
      <c r="A51" s="25">
        <v>1304</v>
      </c>
      <c r="B51" s="25">
        <v>2160</v>
      </c>
      <c r="C51" s="68">
        <v>0.06</v>
      </c>
      <c r="D51" s="68">
        <v>270.64999999999998</v>
      </c>
      <c r="E51" s="68">
        <v>212.56</v>
      </c>
      <c r="F51" s="68">
        <v>0</v>
      </c>
      <c r="G51" s="68">
        <f t="shared" si="23"/>
        <v>181.33333333333334</v>
      </c>
      <c r="H51" s="68">
        <v>0</v>
      </c>
      <c r="I51" s="68">
        <f t="shared" si="24"/>
        <v>124.26666666666667</v>
      </c>
      <c r="J51" s="72">
        <f t="shared" si="21"/>
        <v>0</v>
      </c>
      <c r="K51" s="72">
        <f t="shared" si="22"/>
        <v>-1</v>
      </c>
      <c r="L51" s="72">
        <f t="shared" si="25"/>
        <v>0</v>
      </c>
      <c r="M51" s="72">
        <f t="shared" ca="1" si="13"/>
        <v>1</v>
      </c>
      <c r="N51" s="26"/>
      <c r="O51" s="26"/>
      <c r="P51" s="25"/>
      <c r="Q51" s="25"/>
      <c r="T51" s="22">
        <v>2298.2139999999999</v>
      </c>
      <c r="U51" s="74">
        <f t="shared" si="14"/>
        <v>138.21399999999994</v>
      </c>
      <c r="V51" s="70">
        <f t="shared" si="15"/>
        <v>138</v>
      </c>
      <c r="W51" s="70"/>
      <c r="X51" s="70">
        <f t="shared" si="16"/>
        <v>2374.3684431389006</v>
      </c>
      <c r="Y51" s="70">
        <f t="shared" si="17"/>
        <v>214.3684431389006</v>
      </c>
      <c r="Z51" s="70">
        <f t="shared" si="18"/>
        <v>214</v>
      </c>
      <c r="AA51" s="24">
        <f t="shared" si="19"/>
        <v>138</v>
      </c>
      <c r="AB51" s="67">
        <f t="shared" si="20"/>
        <v>2298</v>
      </c>
    </row>
    <row r="52" spans="1:28" ht="15" customHeight="1" x14ac:dyDescent="0.25">
      <c r="A52" s="25">
        <v>1224</v>
      </c>
      <c r="B52" s="25">
        <v>2160</v>
      </c>
      <c r="C52" s="68">
        <v>0</v>
      </c>
      <c r="D52" s="68">
        <v>270.55</v>
      </c>
      <c r="E52" s="68">
        <v>212.56</v>
      </c>
      <c r="F52" s="68">
        <v>0</v>
      </c>
      <c r="G52" s="68">
        <f t="shared" si="23"/>
        <v>175</v>
      </c>
      <c r="H52" s="68">
        <v>0</v>
      </c>
      <c r="I52" s="68">
        <f t="shared" si="24"/>
        <v>116.5</v>
      </c>
      <c r="J52" s="72">
        <f t="shared" si="21"/>
        <v>1</v>
      </c>
      <c r="K52" s="72">
        <f t="shared" si="22"/>
        <v>1</v>
      </c>
      <c r="L52" s="72">
        <f t="shared" si="25"/>
        <v>0</v>
      </c>
      <c r="M52" s="72">
        <f t="shared" ca="1" si="13"/>
        <v>0</v>
      </c>
      <c r="N52" s="26"/>
      <c r="O52" s="26"/>
      <c r="P52" s="25"/>
      <c r="Q52" s="25"/>
      <c r="T52" s="22">
        <v>2308.6950000000002</v>
      </c>
      <c r="U52" s="74">
        <f t="shared" si="14"/>
        <v>148.69500000000016</v>
      </c>
      <c r="V52" s="70">
        <f t="shared" si="15"/>
        <v>149</v>
      </c>
      <c r="W52" s="70"/>
      <c r="X52" s="70">
        <f t="shared" si="16"/>
        <v>2374.3684431389006</v>
      </c>
      <c r="Y52" s="70">
        <f t="shared" si="17"/>
        <v>214.3684431389006</v>
      </c>
      <c r="Z52" s="70">
        <f t="shared" si="18"/>
        <v>214</v>
      </c>
      <c r="AA52" s="24">
        <f t="shared" si="19"/>
        <v>149</v>
      </c>
      <c r="AB52" s="67">
        <f t="shared" si="20"/>
        <v>2309</v>
      </c>
    </row>
    <row r="53" spans="1:28" ht="15" customHeight="1" x14ac:dyDescent="0.25">
      <c r="A53" s="25">
        <v>1368</v>
      </c>
      <c r="B53" s="25">
        <v>2160</v>
      </c>
      <c r="C53" s="68">
        <v>0.06</v>
      </c>
      <c r="D53" s="68">
        <v>270.45999999999998</v>
      </c>
      <c r="E53" s="68">
        <v>212.56</v>
      </c>
      <c r="F53" s="68">
        <v>0</v>
      </c>
      <c r="G53" s="68">
        <f t="shared" si="23"/>
        <v>156.23529411764707</v>
      </c>
      <c r="H53" s="68">
        <v>0</v>
      </c>
      <c r="I53" s="68">
        <f t="shared" si="24"/>
        <v>109.64705882352941</v>
      </c>
      <c r="J53" s="72">
        <f t="shared" si="21"/>
        <v>1</v>
      </c>
      <c r="K53" s="72">
        <f t="shared" si="22"/>
        <v>1</v>
      </c>
      <c r="L53" s="72">
        <f t="shared" si="25"/>
        <v>0</v>
      </c>
      <c r="M53" s="72">
        <f t="shared" ca="1" si="13"/>
        <v>1</v>
      </c>
      <c r="N53" s="26"/>
      <c r="O53" s="26"/>
      <c r="P53" s="25"/>
      <c r="Q53" s="25"/>
      <c r="T53" s="22">
        <v>2297.5300000000002</v>
      </c>
      <c r="U53" s="74">
        <f t="shared" si="14"/>
        <v>137.5300000000002</v>
      </c>
      <c r="V53" s="70">
        <f t="shared" si="15"/>
        <v>138</v>
      </c>
      <c r="W53" s="70"/>
      <c r="X53" s="70">
        <f t="shared" si="16"/>
        <v>2374.3684431389006</v>
      </c>
      <c r="Y53" s="70">
        <f t="shared" si="17"/>
        <v>214.3684431389006</v>
      </c>
      <c r="Z53" s="70">
        <f t="shared" si="18"/>
        <v>214</v>
      </c>
      <c r="AA53" s="24">
        <f t="shared" si="19"/>
        <v>138</v>
      </c>
      <c r="AB53" s="67">
        <f t="shared" si="20"/>
        <v>2298</v>
      </c>
    </row>
    <row r="54" spans="1:28" ht="15" customHeight="1" x14ac:dyDescent="0.25">
      <c r="A54" s="25">
        <v>1280</v>
      </c>
      <c r="B54" s="25">
        <v>1960</v>
      </c>
      <c r="C54" s="68">
        <v>0</v>
      </c>
      <c r="D54" s="68">
        <v>270.39</v>
      </c>
      <c r="E54" s="68">
        <v>212.53</v>
      </c>
      <c r="F54" s="68">
        <v>0</v>
      </c>
      <c r="G54" s="68">
        <f t="shared" si="23"/>
        <v>152.44444444444446</v>
      </c>
      <c r="H54" s="68">
        <v>0</v>
      </c>
      <c r="I54" s="68">
        <f t="shared" si="24"/>
        <v>114.66666666666667</v>
      </c>
      <c r="J54" s="72">
        <f t="shared" si="21"/>
        <v>0</v>
      </c>
      <c r="K54" s="72">
        <f t="shared" si="22"/>
        <v>-1</v>
      </c>
      <c r="L54" s="72">
        <f t="shared" si="25"/>
        <v>0</v>
      </c>
      <c r="M54" s="72">
        <f t="shared" ca="1" si="13"/>
        <v>1</v>
      </c>
      <c r="N54" s="26"/>
      <c r="O54" s="26"/>
      <c r="P54" s="25"/>
      <c r="Q54" s="25"/>
      <c r="T54" s="22">
        <v>2347.7710000000002</v>
      </c>
      <c r="U54" s="74">
        <f t="shared" si="14"/>
        <v>387.77100000000019</v>
      </c>
      <c r="V54" s="70">
        <f t="shared" si="15"/>
        <v>388</v>
      </c>
      <c r="W54" s="70"/>
      <c r="X54" s="70">
        <f t="shared" si="16"/>
        <v>2154.5195132186318</v>
      </c>
      <c r="Y54" s="70">
        <f t="shared" si="17"/>
        <v>194.5195132186318</v>
      </c>
      <c r="Z54" s="70">
        <f t="shared" si="18"/>
        <v>195</v>
      </c>
      <c r="AA54" s="24">
        <f t="shared" si="19"/>
        <v>388</v>
      </c>
      <c r="AB54" s="67">
        <f t="shared" si="20"/>
        <v>2348</v>
      </c>
    </row>
    <row r="55" spans="1:28" ht="15" customHeight="1" x14ac:dyDescent="0.25">
      <c r="A55" s="25">
        <v>1120</v>
      </c>
      <c r="B55" s="25">
        <v>1960</v>
      </c>
      <c r="C55" s="68">
        <v>0</v>
      </c>
      <c r="D55" s="68">
        <v>270.3</v>
      </c>
      <c r="E55" s="68">
        <v>212.53</v>
      </c>
      <c r="F55" s="68">
        <v>0</v>
      </c>
      <c r="G55" s="68">
        <f t="shared" si="23"/>
        <v>152.84210526315789</v>
      </c>
      <c r="H55" s="68">
        <v>0</v>
      </c>
      <c r="I55" s="68">
        <f t="shared" si="24"/>
        <v>108.63157894736842</v>
      </c>
      <c r="J55" s="72">
        <f t="shared" si="21"/>
        <v>1</v>
      </c>
      <c r="K55" s="72">
        <f t="shared" si="22"/>
        <v>1</v>
      </c>
      <c r="L55" s="72">
        <f t="shared" si="25"/>
        <v>0</v>
      </c>
      <c r="M55" s="72">
        <f t="shared" ca="1" si="13"/>
        <v>1</v>
      </c>
      <c r="N55" s="26"/>
      <c r="O55" s="26"/>
      <c r="P55" s="25"/>
      <c r="Q55" s="25"/>
      <c r="T55" s="22">
        <v>2297.27</v>
      </c>
      <c r="U55" s="74">
        <f t="shared" si="14"/>
        <v>337.27</v>
      </c>
      <c r="V55" s="70">
        <f t="shared" si="15"/>
        <v>337</v>
      </c>
      <c r="W55" s="70"/>
      <c r="X55" s="70">
        <f t="shared" si="16"/>
        <v>2154.5195132186318</v>
      </c>
      <c r="Y55" s="70">
        <f t="shared" si="17"/>
        <v>194.5195132186318</v>
      </c>
      <c r="Z55" s="70">
        <f t="shared" si="18"/>
        <v>195</v>
      </c>
      <c r="AA55" s="24">
        <f t="shared" si="19"/>
        <v>337</v>
      </c>
      <c r="AB55" s="67">
        <f t="shared" si="20"/>
        <v>2297</v>
      </c>
    </row>
    <row r="56" spans="1:28" ht="15" customHeight="1" x14ac:dyDescent="0.25">
      <c r="A56" s="25">
        <v>1448</v>
      </c>
      <c r="B56" s="25">
        <v>1960</v>
      </c>
      <c r="C56" s="68">
        <v>0</v>
      </c>
      <c r="D56" s="68">
        <v>270.24</v>
      </c>
      <c r="E56" s="68">
        <v>212.53</v>
      </c>
      <c r="F56" s="68">
        <v>0</v>
      </c>
      <c r="G56" s="68">
        <f t="shared" si="23"/>
        <v>128.80000000000001</v>
      </c>
      <c r="H56" s="68">
        <v>0</v>
      </c>
      <c r="I56" s="68">
        <f t="shared" si="24"/>
        <v>103.2</v>
      </c>
      <c r="J56" s="72">
        <f t="shared" si="21"/>
        <v>1</v>
      </c>
      <c r="K56" s="72">
        <f t="shared" si="22"/>
        <v>1</v>
      </c>
      <c r="L56" s="72">
        <f t="shared" si="25"/>
        <v>0</v>
      </c>
      <c r="M56" s="72">
        <f t="shared" ca="1" si="13"/>
        <v>0</v>
      </c>
      <c r="N56" s="26"/>
      <c r="O56" s="26"/>
      <c r="P56" s="25"/>
      <c r="Q56" s="25"/>
      <c r="T56" s="22">
        <v>2212.5259999999998</v>
      </c>
      <c r="U56" s="74">
        <f t="shared" si="14"/>
        <v>252.52599999999984</v>
      </c>
      <c r="V56" s="70">
        <f t="shared" si="15"/>
        <v>253</v>
      </c>
      <c r="W56" s="70"/>
      <c r="X56" s="70">
        <f t="shared" si="16"/>
        <v>2154.5195132186318</v>
      </c>
      <c r="Y56" s="70">
        <f t="shared" si="17"/>
        <v>194.5195132186318</v>
      </c>
      <c r="Z56" s="70">
        <f t="shared" si="18"/>
        <v>195</v>
      </c>
      <c r="AA56" s="24">
        <f t="shared" si="19"/>
        <v>253</v>
      </c>
      <c r="AB56" s="67">
        <f t="shared" si="20"/>
        <v>2213</v>
      </c>
    </row>
    <row r="57" spans="1:28" ht="15" customHeight="1" x14ac:dyDescent="0.25">
      <c r="A57" s="25">
        <v>740</v>
      </c>
      <c r="B57" s="25">
        <v>1760</v>
      </c>
      <c r="C57" s="68">
        <v>0</v>
      </c>
      <c r="D57" s="68">
        <v>270.13</v>
      </c>
      <c r="E57" s="68">
        <v>212.49</v>
      </c>
      <c r="F57" s="68">
        <v>0</v>
      </c>
      <c r="G57" s="68">
        <f t="shared" si="23"/>
        <v>156.38095238095238</v>
      </c>
      <c r="H57" s="68">
        <v>0</v>
      </c>
      <c r="I57" s="68">
        <f t="shared" si="24"/>
        <v>107.80952380952381</v>
      </c>
      <c r="J57" s="72">
        <f t="shared" si="21"/>
        <v>0</v>
      </c>
      <c r="K57" s="72">
        <f t="shared" si="22"/>
        <v>-1</v>
      </c>
      <c r="L57" s="72">
        <f t="shared" si="25"/>
        <v>0</v>
      </c>
      <c r="M57" s="72">
        <f t="shared" ca="1" si="13"/>
        <v>1</v>
      </c>
      <c r="N57" s="26"/>
      <c r="O57" s="26"/>
      <c r="P57" s="25"/>
      <c r="Q57" s="25"/>
      <c r="T57" s="22">
        <v>1856.8810000000001</v>
      </c>
      <c r="U57" s="74">
        <f t="shared" si="14"/>
        <v>96.881000000000085</v>
      </c>
      <c r="V57" s="70">
        <f t="shared" si="15"/>
        <v>97</v>
      </c>
      <c r="W57" s="70"/>
      <c r="X57" s="70">
        <f t="shared" si="16"/>
        <v>1934.6705832983632</v>
      </c>
      <c r="Y57" s="70">
        <f t="shared" si="17"/>
        <v>174.67058329836323</v>
      </c>
      <c r="Z57" s="70">
        <f t="shared" si="18"/>
        <v>175</v>
      </c>
      <c r="AA57" s="24">
        <f t="shared" si="19"/>
        <v>97</v>
      </c>
      <c r="AB57" s="67">
        <f t="shared" si="20"/>
        <v>1857</v>
      </c>
    </row>
    <row r="58" spans="1:28" ht="15" customHeight="1" x14ac:dyDescent="0.25">
      <c r="A58" s="25">
        <v>952</v>
      </c>
      <c r="B58" s="25">
        <v>1760</v>
      </c>
      <c r="C58" s="68">
        <v>0</v>
      </c>
      <c r="D58" s="68">
        <v>270.04000000000002</v>
      </c>
      <c r="E58" s="68">
        <v>212.49</v>
      </c>
      <c r="F58" s="68">
        <v>0</v>
      </c>
      <c r="G58" s="68">
        <f t="shared" si="23"/>
        <v>139.63636363636363</v>
      </c>
      <c r="H58" s="68">
        <v>0</v>
      </c>
      <c r="I58" s="68">
        <f t="shared" si="24"/>
        <v>102.90909090909091</v>
      </c>
      <c r="J58" s="72">
        <f t="shared" si="21"/>
        <v>1</v>
      </c>
      <c r="K58" s="72">
        <f t="shared" si="22"/>
        <v>1</v>
      </c>
      <c r="L58" s="72">
        <f t="shared" si="25"/>
        <v>0</v>
      </c>
      <c r="M58" s="72">
        <f t="shared" ca="1" si="13"/>
        <v>1</v>
      </c>
      <c r="N58" s="26"/>
      <c r="O58" s="26"/>
      <c r="P58" s="25"/>
      <c r="Q58" s="25"/>
      <c r="T58" s="22">
        <v>1385.0260000000001</v>
      </c>
      <c r="U58" s="74">
        <f t="shared" si="14"/>
        <v>-374.97399999999993</v>
      </c>
      <c r="V58" s="70">
        <f t="shared" si="15"/>
        <v>-375</v>
      </c>
      <c r="W58" s="70"/>
      <c r="X58" s="70">
        <f t="shared" si="16"/>
        <v>1934.6705832983632</v>
      </c>
      <c r="Y58" s="70">
        <f t="shared" si="17"/>
        <v>174.67058329836323</v>
      </c>
      <c r="Z58" s="70">
        <f t="shared" si="18"/>
        <v>175</v>
      </c>
      <c r="AA58" s="24">
        <f t="shared" si="19"/>
        <v>175</v>
      </c>
      <c r="AB58" s="67">
        <f t="shared" si="20"/>
        <v>1935</v>
      </c>
    </row>
    <row r="59" spans="1:28" ht="15" customHeight="1" x14ac:dyDescent="0.25">
      <c r="A59" s="25">
        <v>646</v>
      </c>
      <c r="B59" s="25">
        <v>1760</v>
      </c>
      <c r="C59" s="68">
        <v>0</v>
      </c>
      <c r="D59" s="68">
        <v>269.91000000000003</v>
      </c>
      <c r="E59" s="68">
        <v>212.49</v>
      </c>
      <c r="F59" s="68">
        <v>0</v>
      </c>
      <c r="G59" s="68">
        <f t="shared" si="23"/>
        <v>146.86956521739131</v>
      </c>
      <c r="H59" s="68">
        <v>0</v>
      </c>
      <c r="I59" s="68">
        <f t="shared" si="24"/>
        <v>98.434782608695656</v>
      </c>
      <c r="J59" s="72">
        <f t="shared" si="21"/>
        <v>1</v>
      </c>
      <c r="K59" s="72">
        <f t="shared" si="22"/>
        <v>1</v>
      </c>
      <c r="L59" s="72">
        <f t="shared" si="25"/>
        <v>0</v>
      </c>
      <c r="M59" s="72">
        <f t="shared" ca="1" si="13"/>
        <v>1</v>
      </c>
      <c r="N59" s="26"/>
      <c r="O59" s="26"/>
      <c r="P59" s="25"/>
      <c r="Q59" s="25"/>
      <c r="T59" s="22">
        <v>1442.0740000000001</v>
      </c>
      <c r="U59" s="74">
        <f t="shared" si="14"/>
        <v>-317.92599999999993</v>
      </c>
      <c r="V59" s="70">
        <f t="shared" si="15"/>
        <v>-318</v>
      </c>
      <c r="W59" s="70"/>
      <c r="X59" s="70">
        <f t="shared" si="16"/>
        <v>1934.6705832983632</v>
      </c>
      <c r="Y59" s="70">
        <f t="shared" si="17"/>
        <v>174.67058329836323</v>
      </c>
      <c r="Z59" s="70">
        <f t="shared" si="18"/>
        <v>175</v>
      </c>
      <c r="AA59" s="24">
        <f t="shared" si="19"/>
        <v>175</v>
      </c>
      <c r="AB59" s="67">
        <f t="shared" si="20"/>
        <v>1935</v>
      </c>
    </row>
    <row r="60" spans="1:28" ht="15" customHeight="1" x14ac:dyDescent="0.25">
      <c r="A60" s="25">
        <v>1048</v>
      </c>
      <c r="B60" s="25">
        <v>1550</v>
      </c>
      <c r="C60" s="68">
        <v>0</v>
      </c>
      <c r="D60" s="68">
        <v>269.86</v>
      </c>
      <c r="E60" s="68">
        <v>212.43</v>
      </c>
      <c r="F60" s="68">
        <v>0</v>
      </c>
      <c r="G60" s="68">
        <f t="shared" si="23"/>
        <v>124</v>
      </c>
      <c r="H60" s="68">
        <v>0</v>
      </c>
      <c r="I60" s="68">
        <f t="shared" si="24"/>
        <v>103.08333333333333</v>
      </c>
      <c r="J60" s="72">
        <f t="shared" si="21"/>
        <v>0</v>
      </c>
      <c r="K60" s="72">
        <f t="shared" si="22"/>
        <v>-1</v>
      </c>
      <c r="L60" s="72">
        <f t="shared" si="25"/>
        <v>0</v>
      </c>
      <c r="M60" s="72">
        <f t="shared" ca="1" si="13"/>
        <v>1</v>
      </c>
      <c r="N60" s="26"/>
      <c r="O60" s="26"/>
      <c r="P60" s="25"/>
      <c r="Q60" s="25"/>
      <c r="T60" s="22">
        <v>1710.5940000000001</v>
      </c>
      <c r="U60" s="74">
        <f t="shared" si="14"/>
        <v>160.59400000000005</v>
      </c>
      <c r="V60" s="70">
        <f t="shared" si="15"/>
        <v>161</v>
      </c>
      <c r="W60" s="70"/>
      <c r="X60" s="70">
        <f t="shared" si="16"/>
        <v>1703.8292068820813</v>
      </c>
      <c r="Y60" s="70">
        <f t="shared" si="17"/>
        <v>153.82920688208128</v>
      </c>
      <c r="Z60" s="70">
        <f t="shared" si="18"/>
        <v>154</v>
      </c>
      <c r="AA60" s="24">
        <f t="shared" si="19"/>
        <v>161</v>
      </c>
      <c r="AB60" s="67">
        <f t="shared" si="20"/>
        <v>1711</v>
      </c>
    </row>
    <row r="61" spans="1:28" ht="15" customHeight="1" x14ac:dyDescent="0.25">
      <c r="A61" s="25">
        <v>880</v>
      </c>
      <c r="B61" s="25">
        <v>1550</v>
      </c>
      <c r="C61" s="68">
        <v>0</v>
      </c>
      <c r="D61" s="68">
        <v>269.77999999999997</v>
      </c>
      <c r="E61" s="68">
        <v>212.43</v>
      </c>
      <c r="F61" s="68">
        <v>0</v>
      </c>
      <c r="G61" s="68">
        <f t="shared" si="23"/>
        <v>125.76</v>
      </c>
      <c r="H61" s="68">
        <v>0</v>
      </c>
      <c r="I61" s="68">
        <f t="shared" si="24"/>
        <v>98.96</v>
      </c>
      <c r="J61" s="72">
        <f t="shared" si="21"/>
        <v>1</v>
      </c>
      <c r="K61" s="72">
        <f t="shared" si="22"/>
        <v>1</v>
      </c>
      <c r="L61" s="72">
        <f t="shared" si="25"/>
        <v>0</v>
      </c>
      <c r="M61" s="72">
        <f t="shared" ca="1" si="13"/>
        <v>0</v>
      </c>
      <c r="N61" s="26"/>
      <c r="O61" s="26"/>
      <c r="P61" s="25"/>
      <c r="Q61" s="25"/>
      <c r="T61" s="22">
        <v>1525.6469999999999</v>
      </c>
      <c r="U61" s="74">
        <f t="shared" si="14"/>
        <v>-24.353000000000065</v>
      </c>
      <c r="V61" s="70">
        <f t="shared" si="15"/>
        <v>-24</v>
      </c>
      <c r="W61" s="70"/>
      <c r="X61" s="70">
        <f t="shared" si="16"/>
        <v>1703.8292068820813</v>
      </c>
      <c r="Y61" s="70">
        <f t="shared" si="17"/>
        <v>153.82920688208128</v>
      </c>
      <c r="Z61" s="70">
        <f t="shared" si="18"/>
        <v>154</v>
      </c>
      <c r="AA61" s="24">
        <f t="shared" si="19"/>
        <v>154</v>
      </c>
      <c r="AB61" s="67">
        <f t="shared" si="20"/>
        <v>1704</v>
      </c>
    </row>
    <row r="62" spans="1:28" ht="15" customHeight="1" x14ac:dyDescent="0.25">
      <c r="A62" s="25">
        <v>1288</v>
      </c>
      <c r="B62" s="25">
        <v>1550</v>
      </c>
      <c r="C62" s="68">
        <v>0</v>
      </c>
      <c r="D62" s="68">
        <v>269.75</v>
      </c>
      <c r="E62" s="68">
        <v>212.43</v>
      </c>
      <c r="F62" s="68">
        <v>0</v>
      </c>
      <c r="G62" s="68">
        <f t="shared" si="23"/>
        <v>105.23076923076923</v>
      </c>
      <c r="H62" s="68">
        <v>0</v>
      </c>
      <c r="I62" s="68">
        <f t="shared" si="24"/>
        <v>95.15384615384616</v>
      </c>
      <c r="J62" s="72">
        <f t="shared" si="21"/>
        <v>1</v>
      </c>
      <c r="K62" s="72">
        <f t="shared" si="22"/>
        <v>1</v>
      </c>
      <c r="L62" s="72">
        <f t="shared" si="25"/>
        <v>0</v>
      </c>
      <c r="M62" s="72">
        <f t="shared" ca="1" si="13"/>
        <v>1</v>
      </c>
      <c r="N62" s="26"/>
      <c r="O62" s="26"/>
      <c r="P62" s="25"/>
      <c r="Q62" s="25"/>
      <c r="T62" s="22">
        <v>1502.0429999999999</v>
      </c>
      <c r="U62" s="74">
        <f t="shared" si="14"/>
        <v>-47.957000000000107</v>
      </c>
      <c r="V62" s="70">
        <f t="shared" si="15"/>
        <v>-48</v>
      </c>
      <c r="W62" s="70"/>
      <c r="X62" s="70">
        <f t="shared" si="16"/>
        <v>1703.8292068820813</v>
      </c>
      <c r="Y62" s="70">
        <f t="shared" si="17"/>
        <v>153.82920688208128</v>
      </c>
      <c r="Z62" s="70">
        <f t="shared" si="18"/>
        <v>154</v>
      </c>
      <c r="AA62" s="24">
        <f t="shared" si="19"/>
        <v>154</v>
      </c>
      <c r="AB62" s="67">
        <f t="shared" si="20"/>
        <v>1704</v>
      </c>
    </row>
    <row r="63" spans="1:28" ht="15" customHeight="1" x14ac:dyDescent="0.25">
      <c r="A63" s="25">
        <v>486</v>
      </c>
      <c r="B63" s="25">
        <v>1350</v>
      </c>
      <c r="C63" s="68">
        <v>0</v>
      </c>
      <c r="D63" s="68">
        <v>269.64999999999998</v>
      </c>
      <c r="E63" s="68">
        <v>212.37</v>
      </c>
      <c r="F63" s="68">
        <v>0</v>
      </c>
      <c r="G63" s="68">
        <f t="shared" si="23"/>
        <v>131.03703703703704</v>
      </c>
      <c r="H63" s="68">
        <v>0</v>
      </c>
      <c r="I63" s="68">
        <f t="shared" si="24"/>
        <v>99.037037037037038</v>
      </c>
      <c r="J63" s="72">
        <f t="shared" si="21"/>
        <v>0</v>
      </c>
      <c r="K63" s="72">
        <f t="shared" si="22"/>
        <v>-1</v>
      </c>
      <c r="L63" s="72">
        <f t="shared" si="25"/>
        <v>0</v>
      </c>
      <c r="M63" s="72">
        <f t="shared" ca="1" si="13"/>
        <v>1</v>
      </c>
      <c r="N63" s="26"/>
      <c r="O63" s="26"/>
      <c r="P63" s="25"/>
      <c r="Q63" s="25"/>
      <c r="T63" s="22">
        <v>1036.2809999999999</v>
      </c>
      <c r="U63" s="74">
        <f t="shared" si="14"/>
        <v>-313.71900000000005</v>
      </c>
      <c r="V63" s="70">
        <f t="shared" si="15"/>
        <v>-314</v>
      </c>
      <c r="W63" s="70"/>
      <c r="X63" s="70">
        <f t="shared" si="16"/>
        <v>1483.9802769618127</v>
      </c>
      <c r="Y63" s="70">
        <f t="shared" si="17"/>
        <v>133.98027696181271</v>
      </c>
      <c r="Z63" s="70">
        <f t="shared" si="18"/>
        <v>134</v>
      </c>
      <c r="AA63" s="24">
        <f t="shared" si="19"/>
        <v>134</v>
      </c>
      <c r="AB63" s="67">
        <f t="shared" si="20"/>
        <v>1484</v>
      </c>
    </row>
    <row r="64" spans="1:28" ht="15" customHeight="1" x14ac:dyDescent="0.25">
      <c r="A64" s="25">
        <v>888</v>
      </c>
      <c r="B64" s="25">
        <v>1350</v>
      </c>
      <c r="C64" s="68">
        <v>0</v>
      </c>
      <c r="D64" s="68">
        <v>269.58999999999997</v>
      </c>
      <c r="E64" s="68">
        <v>212.37</v>
      </c>
      <c r="F64" s="68">
        <v>0</v>
      </c>
      <c r="G64" s="68">
        <f t="shared" si="23"/>
        <v>112</v>
      </c>
      <c r="H64" s="68">
        <v>0</v>
      </c>
      <c r="I64" s="68">
        <f t="shared" si="24"/>
        <v>95.5</v>
      </c>
      <c r="J64" s="72">
        <f t="shared" si="21"/>
        <v>1</v>
      </c>
      <c r="K64" s="72">
        <f t="shared" si="22"/>
        <v>1</v>
      </c>
      <c r="L64" s="72">
        <f t="shared" si="25"/>
        <v>0</v>
      </c>
      <c r="M64" s="72">
        <f t="shared" ca="1" si="13"/>
        <v>1</v>
      </c>
      <c r="N64" s="26"/>
      <c r="O64" s="26"/>
      <c r="P64" s="25"/>
      <c r="Q64" s="25"/>
      <c r="T64" s="22">
        <v>1003.035</v>
      </c>
      <c r="U64" s="74">
        <f t="shared" si="14"/>
        <v>-346.96500000000003</v>
      </c>
      <c r="V64" s="70">
        <f t="shared" si="15"/>
        <v>-347</v>
      </c>
      <c r="W64" s="70"/>
      <c r="X64" s="70">
        <f t="shared" si="16"/>
        <v>1483.9802769618127</v>
      </c>
      <c r="Y64" s="70">
        <f t="shared" si="17"/>
        <v>133.98027696181271</v>
      </c>
      <c r="Z64" s="70">
        <f t="shared" si="18"/>
        <v>134</v>
      </c>
      <c r="AA64" s="24">
        <f t="shared" si="19"/>
        <v>134</v>
      </c>
      <c r="AB64" s="67">
        <f t="shared" si="20"/>
        <v>1484</v>
      </c>
    </row>
    <row r="65" spans="1:28" ht="15" customHeight="1" x14ac:dyDescent="0.25">
      <c r="A65" s="25">
        <v>645</v>
      </c>
      <c r="B65" s="25">
        <v>1350</v>
      </c>
      <c r="C65" s="68">
        <v>0</v>
      </c>
      <c r="D65" s="68">
        <v>269.51</v>
      </c>
      <c r="E65" s="68">
        <v>212.37</v>
      </c>
      <c r="F65" s="68">
        <v>0</v>
      </c>
      <c r="G65" s="68">
        <f t="shared" si="23"/>
        <v>116.51724137931035</v>
      </c>
      <c r="H65" s="68">
        <v>0</v>
      </c>
      <c r="I65" s="68">
        <f t="shared" si="24"/>
        <v>92.206896551724142</v>
      </c>
      <c r="J65" s="72">
        <f t="shared" si="21"/>
        <v>1</v>
      </c>
      <c r="K65" s="72">
        <f t="shared" si="22"/>
        <v>1</v>
      </c>
      <c r="L65" s="72">
        <f t="shared" si="25"/>
        <v>0</v>
      </c>
      <c r="M65" s="72">
        <f t="shared" ca="1" si="13"/>
        <v>0</v>
      </c>
      <c r="N65" s="26"/>
      <c r="O65" s="26"/>
      <c r="P65" s="25"/>
      <c r="Q65" s="25"/>
      <c r="T65" s="22">
        <v>1024.787</v>
      </c>
      <c r="U65" s="74">
        <f t="shared" si="14"/>
        <v>-325.21299999999997</v>
      </c>
      <c r="V65" s="70">
        <f t="shared" si="15"/>
        <v>-325</v>
      </c>
      <c r="W65" s="70"/>
      <c r="X65" s="70">
        <f t="shared" si="16"/>
        <v>1483.9802769618127</v>
      </c>
      <c r="Y65" s="70">
        <f t="shared" si="17"/>
        <v>133.98027696181271</v>
      </c>
      <c r="Z65" s="70">
        <f t="shared" si="18"/>
        <v>134</v>
      </c>
      <c r="AA65" s="24">
        <f t="shared" si="19"/>
        <v>134</v>
      </c>
      <c r="AB65" s="67">
        <f t="shared" si="20"/>
        <v>1484</v>
      </c>
    </row>
    <row r="66" spans="1:28" ht="15" customHeight="1" x14ac:dyDescent="0.25">
      <c r="A66" s="25">
        <v>722</v>
      </c>
      <c r="B66" s="25">
        <v>1150</v>
      </c>
      <c r="C66" s="68">
        <v>0</v>
      </c>
      <c r="D66" s="68">
        <v>269.45999999999998</v>
      </c>
      <c r="E66" s="68">
        <v>212.31</v>
      </c>
      <c r="F66" s="68">
        <v>0</v>
      </c>
      <c r="G66" s="68">
        <f t="shared" si="23"/>
        <v>110.06666666666666</v>
      </c>
      <c r="H66" s="68">
        <v>0</v>
      </c>
      <c r="I66" s="68">
        <f t="shared" si="24"/>
        <v>95.8</v>
      </c>
      <c r="J66" s="72">
        <f t="shared" si="21"/>
        <v>0</v>
      </c>
      <c r="K66" s="72">
        <f t="shared" si="22"/>
        <v>-1</v>
      </c>
      <c r="L66" s="72">
        <f t="shared" si="25"/>
        <v>0</v>
      </c>
      <c r="M66" s="72">
        <f t="shared" ref="M66:M97" ca="1" si="26">IF(RAND()&lt;0.5,0,1)</f>
        <v>0</v>
      </c>
      <c r="N66" s="26"/>
      <c r="O66" s="26"/>
      <c r="P66" s="25"/>
      <c r="Q66" s="25"/>
      <c r="T66" s="22">
        <v>954.32799999999997</v>
      </c>
      <c r="U66" s="74">
        <f t="shared" ref="U66:U97" si="27">T66-B66</f>
        <v>-195.67200000000003</v>
      </c>
      <c r="V66" s="70">
        <f t="shared" ref="V66:V97" si="28">ROUND(U66,0)</f>
        <v>-196</v>
      </c>
      <c r="W66" s="70"/>
      <c r="X66" s="70">
        <f t="shared" ref="X66:X97" si="29">B66/$W$2*$W$3</f>
        <v>1264.1313470415441</v>
      </c>
      <c r="Y66" s="70">
        <f t="shared" ref="Y66:Y97" si="30">X66-B66</f>
        <v>114.13134704154413</v>
      </c>
      <c r="Z66" s="70">
        <f t="shared" ref="Z66:Z97" si="31">ROUND(Y66,0)</f>
        <v>114</v>
      </c>
      <c r="AA66" s="24">
        <f t="shared" ref="AA66:AA97" si="32">IF(V66&gt;=0,V66,Z66)</f>
        <v>114</v>
      </c>
      <c r="AB66" s="67">
        <f t="shared" ref="AB66:AB97" si="33">B66+AA66</f>
        <v>1264</v>
      </c>
    </row>
    <row r="67" spans="1:28" ht="15" customHeight="1" x14ac:dyDescent="0.25">
      <c r="A67" s="25">
        <v>728</v>
      </c>
      <c r="B67" s="25">
        <v>1150</v>
      </c>
      <c r="C67" s="68">
        <v>0</v>
      </c>
      <c r="D67" s="68">
        <v>269.41000000000003</v>
      </c>
      <c r="E67" s="68">
        <v>212.31</v>
      </c>
      <c r="F67" s="68">
        <v>0</v>
      </c>
      <c r="G67" s="68">
        <f t="shared" si="23"/>
        <v>106.3225806451613</v>
      </c>
      <c r="H67" s="68">
        <v>0</v>
      </c>
      <c r="I67" s="68">
        <f t="shared" si="24"/>
        <v>92.709677419354833</v>
      </c>
      <c r="J67" s="72">
        <f t="shared" ref="J67:J98" si="34">IF(ABS(B67-B66)&lt;=50,1,0)</f>
        <v>1</v>
      </c>
      <c r="K67" s="72">
        <f t="shared" ref="K67:K98" si="35">IF(ABS((B67-B66))&lt;=50,1,IF((B67-B66)*(1)&gt;=0,1,-1))</f>
        <v>1</v>
      </c>
      <c r="L67" s="72">
        <f t="shared" si="25"/>
        <v>0</v>
      </c>
      <c r="M67" s="72">
        <f t="shared" ca="1" si="26"/>
        <v>1</v>
      </c>
      <c r="N67" s="26"/>
      <c r="O67" s="26"/>
      <c r="P67" s="25"/>
      <c r="Q67" s="25"/>
      <c r="T67" s="22">
        <v>778.30899999999997</v>
      </c>
      <c r="U67" s="74">
        <f t="shared" si="27"/>
        <v>-371.69100000000003</v>
      </c>
      <c r="V67" s="70">
        <f t="shared" si="28"/>
        <v>-372</v>
      </c>
      <c r="W67" s="70"/>
      <c r="X67" s="70">
        <f t="shared" si="29"/>
        <v>1264.1313470415441</v>
      </c>
      <c r="Y67" s="70">
        <f t="shared" si="30"/>
        <v>114.13134704154413</v>
      </c>
      <c r="Z67" s="70">
        <f t="shared" si="31"/>
        <v>114</v>
      </c>
      <c r="AA67" s="24">
        <f t="shared" si="32"/>
        <v>114</v>
      </c>
      <c r="AB67" s="67">
        <f t="shared" si="33"/>
        <v>1264</v>
      </c>
    </row>
    <row r="68" spans="1:28" ht="15" customHeight="1" x14ac:dyDescent="0.25">
      <c r="A68" s="25">
        <v>567</v>
      </c>
      <c r="B68" s="25">
        <v>1150</v>
      </c>
      <c r="C68" s="68">
        <v>0</v>
      </c>
      <c r="D68" s="68">
        <v>269.35000000000002</v>
      </c>
      <c r="E68" s="68">
        <v>212.31</v>
      </c>
      <c r="F68" s="68">
        <v>0</v>
      </c>
      <c r="G68" s="68">
        <f t="shared" si="23"/>
        <v>108.03125</v>
      </c>
      <c r="H68" s="68">
        <v>0</v>
      </c>
      <c r="I68" s="68">
        <f t="shared" si="24"/>
        <v>89.8125</v>
      </c>
      <c r="J68" s="72">
        <f t="shared" si="34"/>
        <v>1</v>
      </c>
      <c r="K68" s="72">
        <f t="shared" si="35"/>
        <v>1</v>
      </c>
      <c r="L68" s="72">
        <f t="shared" si="25"/>
        <v>0</v>
      </c>
      <c r="M68" s="72">
        <f t="shared" ca="1" si="26"/>
        <v>1</v>
      </c>
      <c r="N68" s="26"/>
      <c r="O68" s="26"/>
      <c r="P68" s="25"/>
      <c r="Q68" s="25"/>
      <c r="T68" s="22">
        <v>748.07899999999995</v>
      </c>
      <c r="U68" s="74">
        <f t="shared" si="27"/>
        <v>-401.92100000000005</v>
      </c>
      <c r="V68" s="70">
        <f t="shared" si="28"/>
        <v>-402</v>
      </c>
      <c r="W68" s="70"/>
      <c r="X68" s="70">
        <f t="shared" si="29"/>
        <v>1264.1313470415441</v>
      </c>
      <c r="Y68" s="70">
        <f t="shared" si="30"/>
        <v>114.13134704154413</v>
      </c>
      <c r="Z68" s="70">
        <f t="shared" si="31"/>
        <v>114</v>
      </c>
      <c r="AA68" s="24">
        <f t="shared" si="32"/>
        <v>114</v>
      </c>
      <c r="AB68" s="67">
        <f t="shared" si="33"/>
        <v>1264</v>
      </c>
    </row>
    <row r="69" spans="1:28" ht="15" customHeight="1" x14ac:dyDescent="0.25">
      <c r="A69" s="25">
        <v>726</v>
      </c>
      <c r="B69" s="25">
        <v>950</v>
      </c>
      <c r="C69" s="68">
        <v>0</v>
      </c>
      <c r="D69" s="68">
        <v>269.32</v>
      </c>
      <c r="E69" s="68">
        <v>212.14</v>
      </c>
      <c r="F69" s="68">
        <v>0</v>
      </c>
      <c r="G69" s="68">
        <f t="shared" ref="G69:G100" si="36">($A$36-A69)/(ROW(A69)-ROW($A$36))</f>
        <v>99.939393939393938</v>
      </c>
      <c r="H69" s="68">
        <v>0</v>
      </c>
      <c r="I69" s="68">
        <f t="shared" ref="I69:I100" si="37">($A$36-B69)/(ROW(B69)-ROW($A$36))</f>
        <v>93.151515151515156</v>
      </c>
      <c r="J69" s="72">
        <f t="shared" si="34"/>
        <v>0</v>
      </c>
      <c r="K69" s="72">
        <f t="shared" si="35"/>
        <v>-1</v>
      </c>
      <c r="L69" s="72">
        <f t="shared" si="25"/>
        <v>0</v>
      </c>
      <c r="M69" s="72">
        <f t="shared" ca="1" si="26"/>
        <v>1</v>
      </c>
      <c r="N69" s="26"/>
      <c r="O69" s="26"/>
      <c r="P69" s="25"/>
      <c r="Q69" s="25"/>
      <c r="T69" s="22">
        <v>743.62099999999998</v>
      </c>
      <c r="U69" s="74">
        <f t="shared" si="27"/>
        <v>-206.37900000000002</v>
      </c>
      <c r="V69" s="70">
        <f t="shared" si="28"/>
        <v>-206</v>
      </c>
      <c r="W69" s="70"/>
      <c r="X69" s="70">
        <f t="shared" si="29"/>
        <v>1044.2824171212758</v>
      </c>
      <c r="Y69" s="70">
        <f t="shared" si="30"/>
        <v>94.282417121275785</v>
      </c>
      <c r="Z69" s="70">
        <f t="shared" si="31"/>
        <v>94</v>
      </c>
      <c r="AA69" s="24">
        <f t="shared" si="32"/>
        <v>94</v>
      </c>
      <c r="AB69" s="67">
        <f t="shared" si="33"/>
        <v>1044</v>
      </c>
    </row>
    <row r="70" spans="1:28" ht="15" customHeight="1" x14ac:dyDescent="0.25">
      <c r="A70" s="25">
        <v>722</v>
      </c>
      <c r="B70" s="25">
        <v>950</v>
      </c>
      <c r="C70" s="68">
        <v>0</v>
      </c>
      <c r="D70" s="68">
        <v>269.29000000000002</v>
      </c>
      <c r="E70" s="68">
        <v>212.14</v>
      </c>
      <c r="F70" s="68">
        <v>0</v>
      </c>
      <c r="G70" s="68">
        <f t="shared" si="36"/>
        <v>97.117647058823536</v>
      </c>
      <c r="H70" s="68">
        <v>0</v>
      </c>
      <c r="I70" s="68">
        <f t="shared" si="37"/>
        <v>90.411764705882348</v>
      </c>
      <c r="J70" s="72">
        <f t="shared" si="34"/>
        <v>1</v>
      </c>
      <c r="K70" s="72">
        <f t="shared" si="35"/>
        <v>1</v>
      </c>
      <c r="L70" s="72">
        <f t="shared" si="25"/>
        <v>0</v>
      </c>
      <c r="M70" s="72">
        <f t="shared" ca="1" si="26"/>
        <v>0</v>
      </c>
      <c r="N70" s="26"/>
      <c r="O70" s="26"/>
      <c r="P70" s="25"/>
      <c r="Q70" s="25"/>
      <c r="T70" s="22">
        <v>744.76900000000001</v>
      </c>
      <c r="U70" s="74">
        <f t="shared" si="27"/>
        <v>-205.23099999999999</v>
      </c>
      <c r="V70" s="70">
        <f t="shared" si="28"/>
        <v>-205</v>
      </c>
      <c r="W70" s="70"/>
      <c r="X70" s="70">
        <f t="shared" si="29"/>
        <v>1044.2824171212758</v>
      </c>
      <c r="Y70" s="70">
        <f t="shared" si="30"/>
        <v>94.282417121275785</v>
      </c>
      <c r="Z70" s="70">
        <f t="shared" si="31"/>
        <v>94</v>
      </c>
      <c r="AA70" s="24">
        <f t="shared" si="32"/>
        <v>94</v>
      </c>
      <c r="AB70" s="67">
        <f t="shared" si="33"/>
        <v>1044</v>
      </c>
    </row>
    <row r="71" spans="1:28" ht="15" customHeight="1" x14ac:dyDescent="0.25">
      <c r="A71" s="25">
        <v>562</v>
      </c>
      <c r="B71" s="25">
        <v>950</v>
      </c>
      <c r="C71" s="68">
        <v>0</v>
      </c>
      <c r="D71" s="68">
        <v>269.25</v>
      </c>
      <c r="E71" s="68">
        <v>212.14</v>
      </c>
      <c r="F71" s="68">
        <v>0</v>
      </c>
      <c r="G71" s="68">
        <f t="shared" si="36"/>
        <v>98.914285714285711</v>
      </c>
      <c r="H71" s="68">
        <v>0</v>
      </c>
      <c r="I71" s="68">
        <f t="shared" si="37"/>
        <v>87.828571428571422</v>
      </c>
      <c r="J71" s="72">
        <f t="shared" si="34"/>
        <v>1</v>
      </c>
      <c r="K71" s="72">
        <f t="shared" si="35"/>
        <v>1</v>
      </c>
      <c r="L71" s="72">
        <f t="shared" ref="L71:L102" si="38">IF(OR(COUNTIF(K67:K71,1)=5,COUNTIF(K67:K71,-1)=5),1,0)</f>
        <v>0</v>
      </c>
      <c r="M71" s="72">
        <f t="shared" ca="1" si="26"/>
        <v>0</v>
      </c>
      <c r="N71" s="26"/>
      <c r="O71" s="26"/>
      <c r="P71" s="25"/>
      <c r="Q71" s="25"/>
      <c r="T71" s="22">
        <v>740.524</v>
      </c>
      <c r="U71" s="74">
        <f t="shared" si="27"/>
        <v>-209.476</v>
      </c>
      <c r="V71" s="70">
        <f t="shared" si="28"/>
        <v>-209</v>
      </c>
      <c r="W71" s="70"/>
      <c r="X71" s="70">
        <f t="shared" si="29"/>
        <v>1044.2824171212758</v>
      </c>
      <c r="Y71" s="70">
        <f t="shared" si="30"/>
        <v>94.282417121275785</v>
      </c>
      <c r="Z71" s="70">
        <f t="shared" si="31"/>
        <v>94</v>
      </c>
      <c r="AA71" s="24">
        <f t="shared" si="32"/>
        <v>94</v>
      </c>
      <c r="AB71" s="67">
        <f t="shared" si="33"/>
        <v>1044</v>
      </c>
    </row>
    <row r="72" spans="1:28" ht="15" customHeight="1" x14ac:dyDescent="0.25">
      <c r="A72" s="25">
        <v>640</v>
      </c>
      <c r="B72" s="25">
        <v>750</v>
      </c>
      <c r="C72" s="68">
        <v>0</v>
      </c>
      <c r="D72" s="68">
        <v>269.24</v>
      </c>
      <c r="E72" s="68">
        <v>211.93</v>
      </c>
      <c r="F72" s="68">
        <v>0</v>
      </c>
      <c r="G72" s="68">
        <f t="shared" si="36"/>
        <v>94</v>
      </c>
      <c r="H72" s="68">
        <v>0</v>
      </c>
      <c r="I72" s="68">
        <f t="shared" si="37"/>
        <v>90.944444444444443</v>
      </c>
      <c r="J72" s="72">
        <f t="shared" si="34"/>
        <v>0</v>
      </c>
      <c r="K72" s="72">
        <f t="shared" si="35"/>
        <v>-1</v>
      </c>
      <c r="L72" s="72">
        <f t="shared" si="38"/>
        <v>0</v>
      </c>
      <c r="M72" s="72">
        <f t="shared" ca="1" si="26"/>
        <v>0</v>
      </c>
      <c r="N72" s="26"/>
      <c r="O72" s="26"/>
      <c r="P72" s="25"/>
      <c r="Q72" s="25"/>
      <c r="T72" s="22">
        <v>741.14</v>
      </c>
      <c r="U72" s="74">
        <f t="shared" si="27"/>
        <v>-8.8600000000000136</v>
      </c>
      <c r="V72" s="70">
        <f t="shared" si="28"/>
        <v>-9</v>
      </c>
      <c r="W72" s="70"/>
      <c r="X72" s="70">
        <f t="shared" si="29"/>
        <v>824.43348720100721</v>
      </c>
      <c r="Y72" s="70">
        <f t="shared" si="30"/>
        <v>74.43348720100721</v>
      </c>
      <c r="Z72" s="70">
        <f t="shared" si="31"/>
        <v>74</v>
      </c>
      <c r="AA72" s="24">
        <f t="shared" si="32"/>
        <v>74</v>
      </c>
      <c r="AB72" s="67">
        <f t="shared" si="33"/>
        <v>824</v>
      </c>
    </row>
    <row r="73" spans="1:28" ht="15" customHeight="1" x14ac:dyDescent="0.25">
      <c r="A73" s="25">
        <v>640</v>
      </c>
      <c r="B73" s="25">
        <v>750</v>
      </c>
      <c r="C73" s="68">
        <v>0</v>
      </c>
      <c r="D73" s="68">
        <v>269.22000000000003</v>
      </c>
      <c r="E73" s="68">
        <v>211.93</v>
      </c>
      <c r="F73" s="68">
        <v>0</v>
      </c>
      <c r="G73" s="68">
        <f t="shared" si="36"/>
        <v>91.459459459459453</v>
      </c>
      <c r="H73" s="68">
        <v>0</v>
      </c>
      <c r="I73" s="68">
        <f t="shared" si="37"/>
        <v>88.486486486486484</v>
      </c>
      <c r="J73" s="72">
        <f t="shared" si="34"/>
        <v>1</v>
      </c>
      <c r="K73" s="72">
        <f t="shared" si="35"/>
        <v>1</v>
      </c>
      <c r="L73" s="72">
        <f t="shared" si="38"/>
        <v>0</v>
      </c>
      <c r="M73" s="72">
        <f t="shared" ca="1" si="26"/>
        <v>0</v>
      </c>
      <c r="N73" s="26"/>
      <c r="O73" s="26"/>
      <c r="P73" s="25"/>
      <c r="Q73" s="25"/>
      <c r="T73" s="22">
        <v>746.75699999999995</v>
      </c>
      <c r="U73" s="74">
        <f t="shared" si="27"/>
        <v>-3.2430000000000518</v>
      </c>
      <c r="V73" s="70">
        <f t="shared" si="28"/>
        <v>-3</v>
      </c>
      <c r="W73" s="70"/>
      <c r="X73" s="70">
        <f t="shared" si="29"/>
        <v>824.43348720100721</v>
      </c>
      <c r="Y73" s="70">
        <f t="shared" si="30"/>
        <v>74.43348720100721</v>
      </c>
      <c r="Z73" s="70">
        <f t="shared" si="31"/>
        <v>74</v>
      </c>
      <c r="AA73" s="24">
        <f t="shared" si="32"/>
        <v>74</v>
      </c>
      <c r="AB73" s="67">
        <f t="shared" si="33"/>
        <v>824</v>
      </c>
    </row>
    <row r="74" spans="1:28" ht="15" customHeight="1" x14ac:dyDescent="0.25">
      <c r="A74" s="25">
        <v>562</v>
      </c>
      <c r="B74" s="25">
        <v>750</v>
      </c>
      <c r="C74" s="68">
        <v>0</v>
      </c>
      <c r="D74" s="68">
        <v>269.2</v>
      </c>
      <c r="E74" s="68">
        <v>211.93</v>
      </c>
      <c r="F74" s="68">
        <v>0</v>
      </c>
      <c r="G74" s="68">
        <f t="shared" si="36"/>
        <v>91.10526315789474</v>
      </c>
      <c r="H74" s="68">
        <v>0</v>
      </c>
      <c r="I74" s="68">
        <f t="shared" si="37"/>
        <v>86.15789473684211</v>
      </c>
      <c r="J74" s="72">
        <f t="shared" si="34"/>
        <v>1</v>
      </c>
      <c r="K74" s="72">
        <f t="shared" si="35"/>
        <v>1</v>
      </c>
      <c r="L74" s="72">
        <f t="shared" si="38"/>
        <v>0</v>
      </c>
      <c r="M74" s="72">
        <f t="shared" ca="1" si="26"/>
        <v>1</v>
      </c>
      <c r="N74" s="26"/>
      <c r="O74" s="26"/>
      <c r="P74" s="25"/>
      <c r="Q74" s="25"/>
      <c r="T74" s="22">
        <v>747.226</v>
      </c>
      <c r="U74" s="74">
        <f t="shared" si="27"/>
        <v>-2.7740000000000009</v>
      </c>
      <c r="V74" s="70">
        <f t="shared" si="28"/>
        <v>-3</v>
      </c>
      <c r="W74" s="70"/>
      <c r="X74" s="70">
        <f t="shared" si="29"/>
        <v>824.43348720100721</v>
      </c>
      <c r="Y74" s="70">
        <f t="shared" si="30"/>
        <v>74.43348720100721</v>
      </c>
      <c r="Z74" s="70">
        <f t="shared" si="31"/>
        <v>74</v>
      </c>
      <c r="AA74" s="24">
        <f t="shared" si="32"/>
        <v>74</v>
      </c>
      <c r="AB74" s="67">
        <f t="shared" si="33"/>
        <v>824</v>
      </c>
    </row>
    <row r="75" spans="1:28" ht="15" customHeight="1" x14ac:dyDescent="0.25">
      <c r="A75" s="25">
        <v>640</v>
      </c>
      <c r="B75" s="25">
        <v>550</v>
      </c>
      <c r="C75" s="68">
        <v>0</v>
      </c>
      <c r="D75" s="68">
        <v>269.20999999999998</v>
      </c>
      <c r="E75" s="68">
        <v>211.67</v>
      </c>
      <c r="F75" s="68">
        <v>0</v>
      </c>
      <c r="G75" s="68">
        <f t="shared" si="36"/>
        <v>86.769230769230774</v>
      </c>
      <c r="H75" s="68">
        <v>0</v>
      </c>
      <c r="I75" s="68">
        <f t="shared" si="37"/>
        <v>89.07692307692308</v>
      </c>
      <c r="J75" s="72">
        <f t="shared" si="34"/>
        <v>0</v>
      </c>
      <c r="K75" s="72">
        <f t="shared" si="35"/>
        <v>-1</v>
      </c>
      <c r="L75" s="72">
        <f t="shared" si="38"/>
        <v>0</v>
      </c>
      <c r="M75" s="72">
        <f t="shared" ca="1" si="26"/>
        <v>1</v>
      </c>
      <c r="N75" s="26"/>
      <c r="O75" s="26"/>
      <c r="P75" s="25"/>
      <c r="Q75" s="25"/>
      <c r="T75" s="22">
        <v>743.97199999999998</v>
      </c>
      <c r="U75" s="74">
        <f t="shared" si="27"/>
        <v>193.97199999999998</v>
      </c>
      <c r="V75" s="70">
        <f t="shared" si="28"/>
        <v>194</v>
      </c>
      <c r="W75" s="70"/>
      <c r="X75" s="70">
        <f t="shared" si="29"/>
        <v>604.58455728073864</v>
      </c>
      <c r="Y75" s="70">
        <f t="shared" si="30"/>
        <v>54.584557280738636</v>
      </c>
      <c r="Z75" s="70">
        <f t="shared" si="31"/>
        <v>55</v>
      </c>
      <c r="AA75" s="24">
        <f t="shared" si="32"/>
        <v>194</v>
      </c>
      <c r="AB75" s="67">
        <f t="shared" si="33"/>
        <v>744</v>
      </c>
    </row>
    <row r="76" spans="1:28" ht="15" customHeight="1" x14ac:dyDescent="0.25">
      <c r="A76" s="25">
        <v>641</v>
      </c>
      <c r="B76" s="25">
        <v>550</v>
      </c>
      <c r="C76" s="68">
        <v>0</v>
      </c>
      <c r="D76" s="68">
        <v>269.22000000000003</v>
      </c>
      <c r="E76" s="68">
        <v>211.67</v>
      </c>
      <c r="F76" s="68">
        <v>0</v>
      </c>
      <c r="G76" s="68">
        <f t="shared" si="36"/>
        <v>84.575000000000003</v>
      </c>
      <c r="H76" s="68">
        <v>0</v>
      </c>
      <c r="I76" s="68">
        <f t="shared" si="37"/>
        <v>86.85</v>
      </c>
      <c r="J76" s="72">
        <f t="shared" si="34"/>
        <v>1</v>
      </c>
      <c r="K76" s="72">
        <f t="shared" si="35"/>
        <v>1</v>
      </c>
      <c r="L76" s="72">
        <f t="shared" si="38"/>
        <v>0</v>
      </c>
      <c r="M76" s="72">
        <f t="shared" ca="1" si="26"/>
        <v>0</v>
      </c>
      <c r="N76" s="25"/>
      <c r="O76" s="25"/>
      <c r="P76" s="25"/>
      <c r="Q76" s="25"/>
      <c r="T76" s="22">
        <v>749.09</v>
      </c>
      <c r="U76" s="74">
        <f t="shared" si="27"/>
        <v>199.09000000000003</v>
      </c>
      <c r="V76" s="70">
        <f t="shared" si="28"/>
        <v>199</v>
      </c>
      <c r="W76" s="70"/>
      <c r="X76" s="70">
        <f t="shared" si="29"/>
        <v>604.58455728073864</v>
      </c>
      <c r="Y76" s="70">
        <f t="shared" si="30"/>
        <v>54.584557280738636</v>
      </c>
      <c r="Z76" s="70">
        <f t="shared" si="31"/>
        <v>55</v>
      </c>
      <c r="AA76" s="24">
        <f t="shared" si="32"/>
        <v>199</v>
      </c>
      <c r="AB76" s="67">
        <f t="shared" si="33"/>
        <v>749</v>
      </c>
    </row>
    <row r="77" spans="1:28" ht="15" customHeight="1" x14ac:dyDescent="0.25">
      <c r="A77" s="25">
        <v>563</v>
      </c>
      <c r="B77" s="25">
        <v>550</v>
      </c>
      <c r="C77" s="68">
        <v>0</v>
      </c>
      <c r="D77" s="68">
        <v>269.22000000000003</v>
      </c>
      <c r="E77" s="68">
        <v>211.67</v>
      </c>
      <c r="F77" s="68">
        <v>0</v>
      </c>
      <c r="G77" s="68">
        <f t="shared" si="36"/>
        <v>84.41463414634147</v>
      </c>
      <c r="H77" s="68">
        <v>0</v>
      </c>
      <c r="I77" s="68">
        <f t="shared" si="37"/>
        <v>84.731707317073173</v>
      </c>
      <c r="J77" s="72">
        <f t="shared" si="34"/>
        <v>1</v>
      </c>
      <c r="K77" s="72">
        <f t="shared" si="35"/>
        <v>1</v>
      </c>
      <c r="L77" s="72">
        <f t="shared" si="38"/>
        <v>0</v>
      </c>
      <c r="M77" s="72">
        <f t="shared" ca="1" si="26"/>
        <v>0</v>
      </c>
      <c r="N77" s="25"/>
      <c r="O77" s="25"/>
      <c r="P77" s="25"/>
      <c r="Q77" s="25"/>
      <c r="T77" s="22">
        <v>744.22799999999995</v>
      </c>
      <c r="U77" s="74">
        <f t="shared" si="27"/>
        <v>194.22799999999995</v>
      </c>
      <c r="V77" s="70">
        <f t="shared" si="28"/>
        <v>194</v>
      </c>
      <c r="W77" s="70"/>
      <c r="X77" s="70">
        <f t="shared" si="29"/>
        <v>604.58455728073864</v>
      </c>
      <c r="Y77" s="70">
        <f t="shared" si="30"/>
        <v>54.584557280738636</v>
      </c>
      <c r="Z77" s="70">
        <f t="shared" si="31"/>
        <v>55</v>
      </c>
      <c r="AA77" s="24">
        <f t="shared" si="32"/>
        <v>194</v>
      </c>
      <c r="AB77" s="67">
        <f t="shared" si="33"/>
        <v>744</v>
      </c>
    </row>
    <row r="78" spans="1:28" ht="15" customHeight="1" x14ac:dyDescent="0.25">
      <c r="A78" s="25">
        <v>485</v>
      </c>
      <c r="B78" s="25">
        <v>350</v>
      </c>
      <c r="C78" s="68">
        <v>0</v>
      </c>
      <c r="D78" s="68">
        <v>269.24</v>
      </c>
      <c r="E78" s="68">
        <v>211.34</v>
      </c>
      <c r="F78" s="68">
        <v>0</v>
      </c>
      <c r="G78" s="68">
        <f t="shared" si="36"/>
        <v>84.261904761904759</v>
      </c>
      <c r="H78" s="68">
        <v>0</v>
      </c>
      <c r="I78" s="68">
        <f t="shared" si="37"/>
        <v>87.476190476190482</v>
      </c>
      <c r="J78" s="72">
        <f t="shared" si="34"/>
        <v>0</v>
      </c>
      <c r="K78" s="72">
        <f t="shared" si="35"/>
        <v>-1</v>
      </c>
      <c r="L78" s="72">
        <f t="shared" si="38"/>
        <v>0</v>
      </c>
      <c r="M78" s="72">
        <f t="shared" ca="1" si="26"/>
        <v>0</v>
      </c>
      <c r="N78" s="25"/>
      <c r="O78" s="25"/>
      <c r="P78" s="25"/>
      <c r="Q78" s="25"/>
      <c r="T78" s="22">
        <v>749.72299999999996</v>
      </c>
      <c r="U78" s="74">
        <f t="shared" si="27"/>
        <v>399.72299999999996</v>
      </c>
      <c r="V78" s="70">
        <f t="shared" si="28"/>
        <v>400</v>
      </c>
      <c r="W78" s="70"/>
      <c r="X78" s="70">
        <f t="shared" si="29"/>
        <v>384.73562736047</v>
      </c>
      <c r="Y78" s="70">
        <f t="shared" si="30"/>
        <v>34.735627360470005</v>
      </c>
      <c r="Z78" s="70">
        <f t="shared" si="31"/>
        <v>35</v>
      </c>
      <c r="AA78" s="24">
        <f t="shared" si="32"/>
        <v>400</v>
      </c>
      <c r="AB78" s="67">
        <f t="shared" si="33"/>
        <v>750</v>
      </c>
    </row>
    <row r="79" spans="1:28" ht="15" customHeight="1" x14ac:dyDescent="0.25">
      <c r="A79" s="25">
        <v>564</v>
      </c>
      <c r="B79" s="25">
        <v>350</v>
      </c>
      <c r="C79" s="68">
        <v>0</v>
      </c>
      <c r="D79" s="68">
        <v>269.26</v>
      </c>
      <c r="E79" s="68">
        <v>211.34</v>
      </c>
      <c r="F79" s="68">
        <v>0</v>
      </c>
      <c r="G79" s="68">
        <f t="shared" si="36"/>
        <v>80.465116279069761</v>
      </c>
      <c r="H79" s="68">
        <v>0</v>
      </c>
      <c r="I79" s="68">
        <f t="shared" si="37"/>
        <v>85.441860465116278</v>
      </c>
      <c r="J79" s="72">
        <f t="shared" si="34"/>
        <v>1</v>
      </c>
      <c r="K79" s="72">
        <f t="shared" si="35"/>
        <v>1</v>
      </c>
      <c r="L79" s="72">
        <f t="shared" si="38"/>
        <v>0</v>
      </c>
      <c r="M79" s="72">
        <f t="shared" ca="1" si="26"/>
        <v>1</v>
      </c>
      <c r="N79" s="25"/>
      <c r="O79" s="25"/>
      <c r="P79" s="25"/>
      <c r="Q79" s="25"/>
      <c r="T79" s="22">
        <v>749.72699999999998</v>
      </c>
      <c r="U79" s="74">
        <f t="shared" si="27"/>
        <v>399.72699999999998</v>
      </c>
      <c r="V79" s="70">
        <f t="shared" si="28"/>
        <v>400</v>
      </c>
      <c r="W79" s="70"/>
      <c r="X79" s="70">
        <f t="shared" si="29"/>
        <v>384.73562736047</v>
      </c>
      <c r="Y79" s="70">
        <f t="shared" si="30"/>
        <v>34.735627360470005</v>
      </c>
      <c r="Z79" s="70">
        <f t="shared" si="31"/>
        <v>35</v>
      </c>
      <c r="AA79" s="24">
        <f t="shared" si="32"/>
        <v>400</v>
      </c>
      <c r="AB79" s="67">
        <f t="shared" si="33"/>
        <v>750</v>
      </c>
    </row>
    <row r="80" spans="1:28" ht="15" customHeight="1" x14ac:dyDescent="0.25">
      <c r="A80" s="25">
        <v>486</v>
      </c>
      <c r="B80" s="25">
        <v>350</v>
      </c>
      <c r="C80" s="68">
        <v>0</v>
      </c>
      <c r="D80" s="68">
        <v>269.27999999999997</v>
      </c>
      <c r="E80" s="68">
        <v>211.34</v>
      </c>
      <c r="F80" s="68">
        <v>0</v>
      </c>
      <c r="G80" s="68">
        <f t="shared" si="36"/>
        <v>80.409090909090907</v>
      </c>
      <c r="H80" s="68">
        <v>0</v>
      </c>
      <c r="I80" s="68">
        <f t="shared" si="37"/>
        <v>83.5</v>
      </c>
      <c r="J80" s="72">
        <f t="shared" si="34"/>
        <v>1</v>
      </c>
      <c r="K80" s="72">
        <f t="shared" si="35"/>
        <v>1</v>
      </c>
      <c r="L80" s="72">
        <f t="shared" si="38"/>
        <v>0</v>
      </c>
      <c r="M80" s="72">
        <f t="shared" ca="1" si="26"/>
        <v>0</v>
      </c>
      <c r="N80" s="25"/>
      <c r="O80" s="25"/>
      <c r="P80" s="25"/>
      <c r="Q80" s="25"/>
      <c r="T80" s="22">
        <v>749.12800000000004</v>
      </c>
      <c r="U80" s="74">
        <f t="shared" si="27"/>
        <v>399.12800000000004</v>
      </c>
      <c r="V80" s="70">
        <f t="shared" si="28"/>
        <v>399</v>
      </c>
      <c r="W80" s="70"/>
      <c r="X80" s="70">
        <f t="shared" si="29"/>
        <v>384.73562736047</v>
      </c>
      <c r="Y80" s="70">
        <f t="shared" si="30"/>
        <v>34.735627360470005</v>
      </c>
      <c r="Z80" s="70">
        <f t="shared" si="31"/>
        <v>35</v>
      </c>
      <c r="AA80" s="24">
        <f t="shared" si="32"/>
        <v>399</v>
      </c>
      <c r="AB80" s="67">
        <f t="shared" si="33"/>
        <v>749</v>
      </c>
    </row>
    <row r="81" spans="1:28" ht="15" customHeight="1" x14ac:dyDescent="0.25">
      <c r="A81" s="25">
        <v>564</v>
      </c>
      <c r="B81" s="25">
        <v>140</v>
      </c>
      <c r="C81" s="68">
        <v>0</v>
      </c>
      <c r="D81" s="68">
        <v>269.33</v>
      </c>
      <c r="E81" s="68">
        <v>210.48</v>
      </c>
      <c r="F81" s="68">
        <v>0</v>
      </c>
      <c r="G81" s="68">
        <f t="shared" si="36"/>
        <v>76.888888888888886</v>
      </c>
      <c r="H81" s="68">
        <v>0</v>
      </c>
      <c r="I81" s="68">
        <f t="shared" si="37"/>
        <v>86.311111111111117</v>
      </c>
      <c r="J81" s="72">
        <f t="shared" si="34"/>
        <v>0</v>
      </c>
      <c r="K81" s="72">
        <f t="shared" si="35"/>
        <v>-1</v>
      </c>
      <c r="L81" s="72">
        <f t="shared" si="38"/>
        <v>0</v>
      </c>
      <c r="M81" s="72">
        <f t="shared" ca="1" si="26"/>
        <v>0</v>
      </c>
      <c r="N81" s="25"/>
      <c r="O81" s="25"/>
      <c r="P81" s="25"/>
      <c r="Q81" s="25"/>
      <c r="T81" s="22">
        <v>754.82299999999998</v>
      </c>
      <c r="U81" s="74">
        <f t="shared" si="27"/>
        <v>614.82299999999998</v>
      </c>
      <c r="V81" s="70">
        <f t="shared" si="28"/>
        <v>615</v>
      </c>
      <c r="W81" s="70"/>
      <c r="X81" s="70">
        <f t="shared" si="29"/>
        <v>153.894250944188</v>
      </c>
      <c r="Y81" s="70">
        <f t="shared" si="30"/>
        <v>13.894250944188002</v>
      </c>
      <c r="Z81" s="70">
        <f t="shared" si="31"/>
        <v>14</v>
      </c>
      <c r="AA81" s="24">
        <f t="shared" si="32"/>
        <v>615</v>
      </c>
      <c r="AB81" s="67">
        <f t="shared" si="33"/>
        <v>755</v>
      </c>
    </row>
    <row r="82" spans="1:28" ht="15" customHeight="1" x14ac:dyDescent="0.25">
      <c r="A82" s="25">
        <v>564</v>
      </c>
      <c r="B82" s="25">
        <v>140</v>
      </c>
      <c r="C82" s="68">
        <v>0</v>
      </c>
      <c r="D82" s="68">
        <v>269.38</v>
      </c>
      <c r="E82" s="68">
        <v>210.48</v>
      </c>
      <c r="F82" s="68">
        <v>0</v>
      </c>
      <c r="G82" s="68">
        <f t="shared" si="36"/>
        <v>75.217391304347828</v>
      </c>
      <c r="H82" s="68">
        <v>0</v>
      </c>
      <c r="I82" s="68">
        <f t="shared" si="37"/>
        <v>84.434782608695656</v>
      </c>
      <c r="J82" s="72">
        <f t="shared" si="34"/>
        <v>1</v>
      </c>
      <c r="K82" s="72">
        <f t="shared" si="35"/>
        <v>1</v>
      </c>
      <c r="L82" s="72">
        <f t="shared" si="38"/>
        <v>0</v>
      </c>
      <c r="M82" s="72">
        <f t="shared" ca="1" si="26"/>
        <v>0</v>
      </c>
      <c r="N82" s="25"/>
      <c r="O82" s="25"/>
      <c r="P82" s="25"/>
      <c r="Q82" s="25"/>
      <c r="T82" s="22">
        <v>743.06299999999999</v>
      </c>
      <c r="U82" s="74">
        <f t="shared" si="27"/>
        <v>603.06299999999999</v>
      </c>
      <c r="V82" s="70">
        <f t="shared" si="28"/>
        <v>603</v>
      </c>
      <c r="W82" s="70"/>
      <c r="X82" s="70">
        <f t="shared" si="29"/>
        <v>153.894250944188</v>
      </c>
      <c r="Y82" s="70">
        <f t="shared" si="30"/>
        <v>13.894250944188002</v>
      </c>
      <c r="Z82" s="70">
        <f t="shared" si="31"/>
        <v>14</v>
      </c>
      <c r="AA82" s="24">
        <f t="shared" si="32"/>
        <v>603</v>
      </c>
      <c r="AB82" s="67">
        <f t="shared" si="33"/>
        <v>743</v>
      </c>
    </row>
    <row r="83" spans="1:28" ht="15" customHeight="1" x14ac:dyDescent="0.25">
      <c r="A83" s="25">
        <v>514</v>
      </c>
      <c r="B83" s="25">
        <v>140</v>
      </c>
      <c r="C83" s="68">
        <v>0</v>
      </c>
      <c r="D83" s="68">
        <v>269.42</v>
      </c>
      <c r="E83" s="68">
        <v>210.48</v>
      </c>
      <c r="F83" s="68">
        <v>0</v>
      </c>
      <c r="G83" s="68">
        <f t="shared" si="36"/>
        <v>74.680851063829792</v>
      </c>
      <c r="H83" s="68">
        <v>0</v>
      </c>
      <c r="I83" s="68">
        <f t="shared" si="37"/>
        <v>82.638297872340431</v>
      </c>
      <c r="J83" s="72">
        <f t="shared" si="34"/>
        <v>1</v>
      </c>
      <c r="K83" s="72">
        <f t="shared" si="35"/>
        <v>1</v>
      </c>
      <c r="L83" s="72">
        <f t="shared" si="38"/>
        <v>0</v>
      </c>
      <c r="M83" s="72">
        <f t="shared" ca="1" si="26"/>
        <v>1</v>
      </c>
      <c r="N83" s="25"/>
      <c r="O83" s="25"/>
      <c r="P83" s="25"/>
      <c r="Q83" s="25"/>
      <c r="T83" s="22">
        <v>722.26900000000001</v>
      </c>
      <c r="U83" s="74">
        <f t="shared" si="27"/>
        <v>582.26900000000001</v>
      </c>
      <c r="V83" s="70">
        <f t="shared" si="28"/>
        <v>582</v>
      </c>
      <c r="W83" s="70"/>
      <c r="X83" s="70">
        <f t="shared" si="29"/>
        <v>153.894250944188</v>
      </c>
      <c r="Y83" s="70">
        <f t="shared" si="30"/>
        <v>13.894250944188002</v>
      </c>
      <c r="Z83" s="70">
        <f t="shared" si="31"/>
        <v>14</v>
      </c>
      <c r="AA83" s="24">
        <f t="shared" si="32"/>
        <v>582</v>
      </c>
      <c r="AB83" s="67">
        <f t="shared" si="33"/>
        <v>722</v>
      </c>
    </row>
    <row r="84" spans="1:28" ht="15" customHeight="1" x14ac:dyDescent="0.25">
      <c r="A84" s="25">
        <v>480</v>
      </c>
      <c r="B84" s="25">
        <v>30</v>
      </c>
      <c r="C84" s="68">
        <v>0</v>
      </c>
      <c r="D84" s="68">
        <v>269.47000000000003</v>
      </c>
      <c r="E84" s="68">
        <v>209.4</v>
      </c>
      <c r="F84" s="68">
        <v>0</v>
      </c>
      <c r="G84" s="68">
        <f t="shared" si="36"/>
        <v>73.833333333333329</v>
      </c>
      <c r="H84" s="68">
        <v>0</v>
      </c>
      <c r="I84" s="68">
        <f t="shared" si="37"/>
        <v>83.208333333333329</v>
      </c>
      <c r="J84" s="72">
        <f t="shared" si="34"/>
        <v>0</v>
      </c>
      <c r="K84" s="72">
        <f t="shared" si="35"/>
        <v>-1</v>
      </c>
      <c r="L84" s="72">
        <f t="shared" si="38"/>
        <v>0</v>
      </c>
      <c r="M84" s="72">
        <f t="shared" ca="1" si="26"/>
        <v>1</v>
      </c>
      <c r="N84" s="25"/>
      <c r="O84" s="25"/>
      <c r="P84" s="25"/>
      <c r="Q84" s="25"/>
      <c r="T84" s="22">
        <v>644.44399999999996</v>
      </c>
      <c r="U84" s="74">
        <f t="shared" si="27"/>
        <v>614.44399999999996</v>
      </c>
      <c r="V84" s="70">
        <f t="shared" si="28"/>
        <v>614</v>
      </c>
      <c r="W84" s="70"/>
      <c r="X84" s="70">
        <f t="shared" si="29"/>
        <v>32.977339488040286</v>
      </c>
      <c r="Y84" s="70">
        <f t="shared" si="30"/>
        <v>2.9773394880402861</v>
      </c>
      <c r="Z84" s="70">
        <f t="shared" si="31"/>
        <v>3</v>
      </c>
      <c r="AA84" s="24">
        <f t="shared" si="32"/>
        <v>614</v>
      </c>
      <c r="AB84" s="67">
        <f t="shared" si="33"/>
        <v>644</v>
      </c>
    </row>
    <row r="85" spans="1:28" ht="15" customHeight="1" x14ac:dyDescent="0.25">
      <c r="A85" s="25">
        <v>558</v>
      </c>
      <c r="B85" s="25">
        <v>30</v>
      </c>
      <c r="C85" s="68">
        <v>0</v>
      </c>
      <c r="D85" s="68">
        <v>269.54000000000002</v>
      </c>
      <c r="E85" s="68">
        <v>209.4</v>
      </c>
      <c r="F85" s="68">
        <v>0</v>
      </c>
      <c r="G85" s="68">
        <f t="shared" si="36"/>
        <v>70.734693877551024</v>
      </c>
      <c r="H85" s="68">
        <v>0</v>
      </c>
      <c r="I85" s="68">
        <f t="shared" si="37"/>
        <v>81.510204081632651</v>
      </c>
      <c r="J85" s="72">
        <f t="shared" si="34"/>
        <v>1</v>
      </c>
      <c r="K85" s="72">
        <f t="shared" si="35"/>
        <v>1</v>
      </c>
      <c r="L85" s="72">
        <f t="shared" si="38"/>
        <v>0</v>
      </c>
      <c r="M85" s="72">
        <f t="shared" ca="1" si="26"/>
        <v>1</v>
      </c>
      <c r="N85" s="25"/>
      <c r="O85" s="25"/>
      <c r="P85" s="25"/>
      <c r="Q85" s="25"/>
      <c r="T85" s="22">
        <v>645.34699999999998</v>
      </c>
      <c r="U85" s="74">
        <f t="shared" si="27"/>
        <v>615.34699999999998</v>
      </c>
      <c r="V85" s="70">
        <f t="shared" si="28"/>
        <v>615</v>
      </c>
      <c r="W85" s="70"/>
      <c r="X85" s="70">
        <f t="shared" si="29"/>
        <v>32.977339488040286</v>
      </c>
      <c r="Y85" s="70">
        <f t="shared" si="30"/>
        <v>2.9773394880402861</v>
      </c>
      <c r="Z85" s="70">
        <f t="shared" si="31"/>
        <v>3</v>
      </c>
      <c r="AA85" s="24">
        <f t="shared" si="32"/>
        <v>615</v>
      </c>
      <c r="AB85" s="67">
        <f t="shared" si="33"/>
        <v>645</v>
      </c>
    </row>
    <row r="86" spans="1:28" ht="15" customHeight="1" x14ac:dyDescent="0.25">
      <c r="A86" s="25">
        <v>480</v>
      </c>
      <c r="B86" s="25">
        <v>30</v>
      </c>
      <c r="C86" s="68">
        <v>0</v>
      </c>
      <c r="D86" s="68">
        <v>269.58999999999997</v>
      </c>
      <c r="E86" s="68">
        <v>209.4</v>
      </c>
      <c r="F86" s="68">
        <v>0</v>
      </c>
      <c r="G86" s="68">
        <f t="shared" si="36"/>
        <v>70.88</v>
      </c>
      <c r="H86" s="68">
        <v>0</v>
      </c>
      <c r="I86" s="68">
        <f t="shared" si="37"/>
        <v>79.88</v>
      </c>
      <c r="J86" s="72">
        <f t="shared" si="34"/>
        <v>1</v>
      </c>
      <c r="K86" s="72">
        <f t="shared" si="35"/>
        <v>1</v>
      </c>
      <c r="L86" s="72">
        <f t="shared" si="38"/>
        <v>0</v>
      </c>
      <c r="M86" s="72">
        <f t="shared" ca="1" si="26"/>
        <v>0</v>
      </c>
      <c r="N86" s="25"/>
      <c r="O86" s="25"/>
      <c r="P86" s="25"/>
      <c r="Q86" s="25"/>
      <c r="T86" s="22">
        <v>642.43799999999999</v>
      </c>
      <c r="U86" s="74">
        <f t="shared" si="27"/>
        <v>612.43799999999999</v>
      </c>
      <c r="V86" s="70">
        <f t="shared" si="28"/>
        <v>612</v>
      </c>
      <c r="W86" s="70"/>
      <c r="X86" s="70">
        <f t="shared" si="29"/>
        <v>32.977339488040286</v>
      </c>
      <c r="Y86" s="70">
        <f t="shared" si="30"/>
        <v>2.9773394880402861</v>
      </c>
      <c r="Z86" s="70">
        <f t="shared" si="31"/>
        <v>3</v>
      </c>
      <c r="AA86" s="24">
        <f t="shared" si="32"/>
        <v>612</v>
      </c>
      <c r="AB86" s="67">
        <f t="shared" si="33"/>
        <v>642</v>
      </c>
    </row>
    <row r="87" spans="1:28" ht="15" customHeight="1" x14ac:dyDescent="0.25">
      <c r="A87" s="25">
        <v>481</v>
      </c>
      <c r="B87" s="25">
        <v>30</v>
      </c>
      <c r="C87" s="68">
        <v>0</v>
      </c>
      <c r="D87" s="68">
        <v>269.64</v>
      </c>
      <c r="E87" s="68">
        <v>209.4</v>
      </c>
      <c r="F87" s="68">
        <v>0</v>
      </c>
      <c r="G87" s="68">
        <f t="shared" si="36"/>
        <v>69.470588235294116</v>
      </c>
      <c r="H87" s="68">
        <v>0</v>
      </c>
      <c r="I87" s="68">
        <f t="shared" si="37"/>
        <v>78.313725490196077</v>
      </c>
      <c r="J87" s="72">
        <f t="shared" si="34"/>
        <v>1</v>
      </c>
      <c r="K87" s="72">
        <f t="shared" si="35"/>
        <v>1</v>
      </c>
      <c r="L87" s="72">
        <f t="shared" si="38"/>
        <v>0</v>
      </c>
      <c r="M87" s="72">
        <f t="shared" ca="1" si="26"/>
        <v>0</v>
      </c>
      <c r="N87" s="25"/>
      <c r="O87" s="25"/>
      <c r="P87" s="25"/>
      <c r="Q87" s="25"/>
      <c r="T87" s="22">
        <v>641.29399999999998</v>
      </c>
      <c r="U87" s="74">
        <f t="shared" si="27"/>
        <v>611.29399999999998</v>
      </c>
      <c r="V87" s="70">
        <f t="shared" si="28"/>
        <v>611</v>
      </c>
      <c r="W87" s="70"/>
      <c r="X87" s="70">
        <f t="shared" si="29"/>
        <v>32.977339488040286</v>
      </c>
      <c r="Y87" s="70">
        <f t="shared" si="30"/>
        <v>2.9773394880402861</v>
      </c>
      <c r="Z87" s="70">
        <f t="shared" si="31"/>
        <v>3</v>
      </c>
      <c r="AA87" s="24">
        <f t="shared" si="32"/>
        <v>611</v>
      </c>
      <c r="AB87" s="67">
        <f t="shared" si="33"/>
        <v>641</v>
      </c>
    </row>
    <row r="88" spans="1:28" ht="15" customHeight="1" x14ac:dyDescent="0.25">
      <c r="A88" s="25">
        <v>558</v>
      </c>
      <c r="B88" s="25">
        <v>30</v>
      </c>
      <c r="C88" s="68">
        <v>0</v>
      </c>
      <c r="D88" s="68">
        <v>269.7</v>
      </c>
      <c r="E88" s="68">
        <v>209.4</v>
      </c>
      <c r="F88" s="68">
        <v>0</v>
      </c>
      <c r="G88" s="68">
        <f t="shared" si="36"/>
        <v>66.65384615384616</v>
      </c>
      <c r="H88" s="68">
        <v>0</v>
      </c>
      <c r="I88" s="68">
        <f t="shared" si="37"/>
        <v>76.807692307692307</v>
      </c>
      <c r="J88" s="72">
        <f t="shared" si="34"/>
        <v>1</v>
      </c>
      <c r="K88" s="72">
        <f t="shared" si="35"/>
        <v>1</v>
      </c>
      <c r="L88" s="72">
        <f t="shared" si="38"/>
        <v>0</v>
      </c>
      <c r="M88" s="72">
        <f t="shared" ca="1" si="26"/>
        <v>0</v>
      </c>
      <c r="N88" s="25"/>
      <c r="O88" s="25"/>
      <c r="P88" s="25"/>
      <c r="Q88" s="25"/>
      <c r="T88" s="22">
        <v>647.73299999999995</v>
      </c>
      <c r="U88" s="74">
        <f t="shared" si="27"/>
        <v>617.73299999999995</v>
      </c>
      <c r="V88" s="70">
        <f t="shared" si="28"/>
        <v>618</v>
      </c>
      <c r="W88" s="70"/>
      <c r="X88" s="70">
        <f t="shared" si="29"/>
        <v>32.977339488040286</v>
      </c>
      <c r="Y88" s="70">
        <f t="shared" si="30"/>
        <v>2.9773394880402861</v>
      </c>
      <c r="Z88" s="70">
        <f t="shared" si="31"/>
        <v>3</v>
      </c>
      <c r="AA88" s="24">
        <f t="shared" si="32"/>
        <v>618</v>
      </c>
      <c r="AB88" s="67">
        <f t="shared" si="33"/>
        <v>648</v>
      </c>
    </row>
    <row r="89" spans="1:28" ht="15" customHeight="1" x14ac:dyDescent="0.25">
      <c r="A89" s="25">
        <v>403</v>
      </c>
      <c r="B89" s="25">
        <v>30</v>
      </c>
      <c r="C89" s="68">
        <v>0</v>
      </c>
      <c r="D89" s="68">
        <v>269.74</v>
      </c>
      <c r="E89" s="68">
        <v>209.4</v>
      </c>
      <c r="F89" s="68">
        <v>0</v>
      </c>
      <c r="G89" s="68">
        <f t="shared" si="36"/>
        <v>68.320754716981128</v>
      </c>
      <c r="H89" s="68">
        <v>0</v>
      </c>
      <c r="I89" s="68">
        <f t="shared" si="37"/>
        <v>75.35849056603773</v>
      </c>
      <c r="J89" s="72">
        <f t="shared" si="34"/>
        <v>1</v>
      </c>
      <c r="K89" s="72">
        <f t="shared" si="35"/>
        <v>1</v>
      </c>
      <c r="L89" s="72">
        <f t="shared" si="38"/>
        <v>1</v>
      </c>
      <c r="M89" s="72">
        <f t="shared" ca="1" si="26"/>
        <v>1</v>
      </c>
      <c r="N89" s="25"/>
      <c r="O89" s="25"/>
      <c r="P89" s="25"/>
      <c r="Q89" s="25"/>
      <c r="T89" s="22">
        <v>640.42700000000002</v>
      </c>
      <c r="U89" s="74">
        <f t="shared" si="27"/>
        <v>610.42700000000002</v>
      </c>
      <c r="V89" s="70">
        <f t="shared" si="28"/>
        <v>610</v>
      </c>
      <c r="W89" s="70"/>
      <c r="X89" s="70">
        <f t="shared" si="29"/>
        <v>32.977339488040286</v>
      </c>
      <c r="Y89" s="70">
        <f t="shared" si="30"/>
        <v>2.9773394880402861</v>
      </c>
      <c r="Z89" s="70">
        <f t="shared" si="31"/>
        <v>3</v>
      </c>
      <c r="AA89" s="24">
        <f t="shared" si="32"/>
        <v>610</v>
      </c>
      <c r="AB89" s="67">
        <f t="shared" si="33"/>
        <v>640</v>
      </c>
    </row>
    <row r="90" spans="1:28" ht="15" customHeight="1" x14ac:dyDescent="0.25">
      <c r="A90" s="25">
        <v>480</v>
      </c>
      <c r="B90" s="25">
        <v>30</v>
      </c>
      <c r="C90" s="68">
        <v>0</v>
      </c>
      <c r="D90" s="68">
        <v>269.8</v>
      </c>
      <c r="E90" s="68">
        <v>209.4</v>
      </c>
      <c r="F90" s="68">
        <v>0</v>
      </c>
      <c r="G90" s="68">
        <f t="shared" si="36"/>
        <v>65.629629629629633</v>
      </c>
      <c r="H90" s="68">
        <v>0</v>
      </c>
      <c r="I90" s="68">
        <f t="shared" si="37"/>
        <v>73.962962962962962</v>
      </c>
      <c r="J90" s="72">
        <f t="shared" si="34"/>
        <v>1</v>
      </c>
      <c r="K90" s="72">
        <f t="shared" si="35"/>
        <v>1</v>
      </c>
      <c r="L90" s="72">
        <f t="shared" si="38"/>
        <v>1</v>
      </c>
      <c r="M90" s="72">
        <f t="shared" ca="1" si="26"/>
        <v>0</v>
      </c>
      <c r="N90" s="25"/>
      <c r="O90" s="25"/>
      <c r="P90" s="25"/>
      <c r="Q90" s="25"/>
      <c r="T90" s="22">
        <v>636.79999999999995</v>
      </c>
      <c r="U90" s="74">
        <f t="shared" si="27"/>
        <v>606.79999999999995</v>
      </c>
      <c r="V90" s="70">
        <f t="shared" si="28"/>
        <v>607</v>
      </c>
      <c r="W90" s="70"/>
      <c r="X90" s="70">
        <f t="shared" si="29"/>
        <v>32.977339488040286</v>
      </c>
      <c r="Y90" s="70">
        <f t="shared" si="30"/>
        <v>2.9773394880402861</v>
      </c>
      <c r="Z90" s="70">
        <f t="shared" si="31"/>
        <v>3</v>
      </c>
      <c r="AA90" s="24">
        <f t="shared" si="32"/>
        <v>607</v>
      </c>
      <c r="AB90" s="67">
        <f t="shared" si="33"/>
        <v>637</v>
      </c>
    </row>
    <row r="91" spans="1:28" ht="15" customHeight="1" x14ac:dyDescent="0.25">
      <c r="A91" s="25">
        <v>480</v>
      </c>
      <c r="B91" s="25">
        <v>30</v>
      </c>
      <c r="C91" s="68">
        <v>0</v>
      </c>
      <c r="D91" s="68">
        <v>269.85000000000002</v>
      </c>
      <c r="E91" s="68">
        <v>209.4</v>
      </c>
      <c r="F91" s="68">
        <v>0</v>
      </c>
      <c r="G91" s="68">
        <f t="shared" si="36"/>
        <v>64.436363636363637</v>
      </c>
      <c r="H91" s="68">
        <v>0</v>
      </c>
      <c r="I91" s="68">
        <f t="shared" si="37"/>
        <v>72.618181818181824</v>
      </c>
      <c r="J91" s="72">
        <f t="shared" si="34"/>
        <v>1</v>
      </c>
      <c r="K91" s="72">
        <f t="shared" si="35"/>
        <v>1</v>
      </c>
      <c r="L91" s="72">
        <f t="shared" si="38"/>
        <v>1</v>
      </c>
      <c r="M91" s="72">
        <f t="shared" ca="1" si="26"/>
        <v>0</v>
      </c>
      <c r="N91" s="25"/>
      <c r="O91" s="25"/>
      <c r="P91" s="25"/>
      <c r="Q91" s="25"/>
      <c r="T91" s="22">
        <v>639.27200000000005</v>
      </c>
      <c r="U91" s="74">
        <f t="shared" si="27"/>
        <v>609.27200000000005</v>
      </c>
      <c r="V91" s="70">
        <f t="shared" si="28"/>
        <v>609</v>
      </c>
      <c r="W91" s="70"/>
      <c r="X91" s="70">
        <f t="shared" si="29"/>
        <v>32.977339488040286</v>
      </c>
      <c r="Y91" s="70">
        <f t="shared" si="30"/>
        <v>2.9773394880402861</v>
      </c>
      <c r="Z91" s="70">
        <f t="shared" si="31"/>
        <v>3</v>
      </c>
      <c r="AA91" s="24">
        <f t="shared" si="32"/>
        <v>609</v>
      </c>
      <c r="AB91" s="67">
        <f t="shared" si="33"/>
        <v>639</v>
      </c>
    </row>
    <row r="92" spans="1:28" ht="15" customHeight="1" x14ac:dyDescent="0.25">
      <c r="A92" s="25">
        <v>325</v>
      </c>
      <c r="B92" s="25">
        <v>30</v>
      </c>
      <c r="C92" s="68">
        <v>0</v>
      </c>
      <c r="D92" s="68">
        <v>269.88</v>
      </c>
      <c r="E92" s="68">
        <v>209.4</v>
      </c>
      <c r="F92" s="68">
        <v>0</v>
      </c>
      <c r="G92" s="68">
        <f t="shared" si="36"/>
        <v>66.053571428571431</v>
      </c>
      <c r="H92" s="68">
        <v>0</v>
      </c>
      <c r="I92" s="68">
        <f t="shared" si="37"/>
        <v>71.321428571428569</v>
      </c>
      <c r="J92" s="72">
        <f t="shared" si="34"/>
        <v>1</v>
      </c>
      <c r="K92" s="72">
        <f t="shared" si="35"/>
        <v>1</v>
      </c>
      <c r="L92" s="72">
        <f t="shared" si="38"/>
        <v>1</v>
      </c>
      <c r="M92" s="72">
        <f t="shared" ca="1" si="26"/>
        <v>0</v>
      </c>
      <c r="N92" s="25"/>
      <c r="O92" s="25"/>
      <c r="P92" s="25"/>
      <c r="Q92" s="25"/>
      <c r="T92" s="22">
        <v>651.99900000000002</v>
      </c>
      <c r="U92" s="74">
        <f t="shared" si="27"/>
        <v>621.99900000000002</v>
      </c>
      <c r="V92" s="70">
        <f t="shared" si="28"/>
        <v>622</v>
      </c>
      <c r="W92" s="70"/>
      <c r="X92" s="70">
        <f t="shared" si="29"/>
        <v>32.977339488040286</v>
      </c>
      <c r="Y92" s="70">
        <f t="shared" si="30"/>
        <v>2.9773394880402861</v>
      </c>
      <c r="Z92" s="70">
        <f t="shared" si="31"/>
        <v>3</v>
      </c>
      <c r="AA92" s="24">
        <f t="shared" si="32"/>
        <v>622</v>
      </c>
      <c r="AB92" s="67">
        <f t="shared" si="33"/>
        <v>652</v>
      </c>
    </row>
    <row r="93" spans="1:28" ht="15" customHeight="1" x14ac:dyDescent="0.25">
      <c r="A93" s="25">
        <v>558</v>
      </c>
      <c r="B93" s="25">
        <v>30</v>
      </c>
      <c r="C93" s="68">
        <v>0</v>
      </c>
      <c r="D93" s="68">
        <v>269.94</v>
      </c>
      <c r="E93" s="68">
        <v>209.4</v>
      </c>
      <c r="F93" s="68">
        <v>0</v>
      </c>
      <c r="G93" s="68">
        <f t="shared" si="36"/>
        <v>60.807017543859651</v>
      </c>
      <c r="H93" s="68">
        <v>0</v>
      </c>
      <c r="I93" s="68">
        <f t="shared" si="37"/>
        <v>70.070175438596493</v>
      </c>
      <c r="J93" s="72">
        <f t="shared" si="34"/>
        <v>1</v>
      </c>
      <c r="K93" s="72">
        <f t="shared" si="35"/>
        <v>1</v>
      </c>
      <c r="L93" s="72">
        <f t="shared" si="38"/>
        <v>1</v>
      </c>
      <c r="M93" s="72">
        <f t="shared" ca="1" si="26"/>
        <v>1</v>
      </c>
      <c r="N93" s="25"/>
      <c r="O93" s="25"/>
      <c r="P93" s="25"/>
      <c r="Q93" s="25"/>
      <c r="T93" s="22">
        <v>640.21600000000001</v>
      </c>
      <c r="U93" s="74">
        <f t="shared" si="27"/>
        <v>610.21600000000001</v>
      </c>
      <c r="V93" s="70">
        <f t="shared" si="28"/>
        <v>610</v>
      </c>
      <c r="W93" s="70"/>
      <c r="X93" s="70">
        <f t="shared" si="29"/>
        <v>32.977339488040286</v>
      </c>
      <c r="Y93" s="70">
        <f t="shared" si="30"/>
        <v>2.9773394880402861</v>
      </c>
      <c r="Z93" s="70">
        <f t="shared" si="31"/>
        <v>3</v>
      </c>
      <c r="AA93" s="24">
        <f t="shared" si="32"/>
        <v>610</v>
      </c>
      <c r="AB93" s="67">
        <f t="shared" si="33"/>
        <v>640</v>
      </c>
    </row>
    <row r="94" spans="1:28" ht="15" customHeight="1" x14ac:dyDescent="0.25">
      <c r="A94" s="25">
        <v>481</v>
      </c>
      <c r="B94" s="25">
        <v>30</v>
      </c>
      <c r="C94" s="68">
        <v>0</v>
      </c>
      <c r="D94" s="68">
        <v>270</v>
      </c>
      <c r="E94" s="68">
        <v>209.4</v>
      </c>
      <c r="F94" s="68">
        <v>0</v>
      </c>
      <c r="G94" s="68">
        <f t="shared" si="36"/>
        <v>61.086206896551722</v>
      </c>
      <c r="H94" s="68">
        <v>0</v>
      </c>
      <c r="I94" s="68">
        <f t="shared" si="37"/>
        <v>68.862068965517238</v>
      </c>
      <c r="J94" s="72">
        <f t="shared" si="34"/>
        <v>1</v>
      </c>
      <c r="K94" s="72">
        <f t="shared" si="35"/>
        <v>1</v>
      </c>
      <c r="L94" s="72">
        <f t="shared" si="38"/>
        <v>1</v>
      </c>
      <c r="M94" s="72">
        <f t="shared" ca="1" si="26"/>
        <v>1</v>
      </c>
      <c r="N94" s="25"/>
      <c r="O94" s="25"/>
      <c r="P94" s="25"/>
      <c r="Q94" s="25"/>
      <c r="T94" s="22">
        <v>652.75</v>
      </c>
      <c r="U94" s="74">
        <f t="shared" si="27"/>
        <v>622.75</v>
      </c>
      <c r="V94" s="70">
        <f t="shared" si="28"/>
        <v>623</v>
      </c>
      <c r="W94" s="70"/>
      <c r="X94" s="70">
        <f t="shared" si="29"/>
        <v>32.977339488040286</v>
      </c>
      <c r="Y94" s="70">
        <f t="shared" si="30"/>
        <v>2.9773394880402861</v>
      </c>
      <c r="Z94" s="70">
        <f t="shared" si="31"/>
        <v>3</v>
      </c>
      <c r="AA94" s="24">
        <f t="shared" si="32"/>
        <v>623</v>
      </c>
      <c r="AB94" s="67">
        <f t="shared" si="33"/>
        <v>653</v>
      </c>
    </row>
    <row r="95" spans="1:28" ht="15" customHeight="1" x14ac:dyDescent="0.25">
      <c r="A95" s="25">
        <v>403</v>
      </c>
      <c r="B95" s="25">
        <v>30</v>
      </c>
      <c r="C95" s="68">
        <v>0</v>
      </c>
      <c r="D95" s="68">
        <v>270.04000000000002</v>
      </c>
      <c r="E95" s="68">
        <v>209.4</v>
      </c>
      <c r="F95" s="68">
        <v>0</v>
      </c>
      <c r="G95" s="68">
        <f t="shared" si="36"/>
        <v>61.372881355932201</v>
      </c>
      <c r="H95" s="68">
        <v>0</v>
      </c>
      <c r="I95" s="68">
        <f t="shared" si="37"/>
        <v>67.694915254237287</v>
      </c>
      <c r="J95" s="72">
        <f t="shared" si="34"/>
        <v>1</v>
      </c>
      <c r="K95" s="72">
        <f t="shared" si="35"/>
        <v>1</v>
      </c>
      <c r="L95" s="72">
        <f t="shared" si="38"/>
        <v>1</v>
      </c>
      <c r="M95" s="72">
        <f t="shared" ca="1" si="26"/>
        <v>0</v>
      </c>
      <c r="N95" s="25"/>
      <c r="O95" s="25"/>
      <c r="P95" s="25"/>
      <c r="Q95" s="25"/>
      <c r="T95" s="22">
        <v>643.67399999999998</v>
      </c>
      <c r="U95" s="74">
        <f t="shared" si="27"/>
        <v>613.67399999999998</v>
      </c>
      <c r="V95" s="70">
        <f t="shared" si="28"/>
        <v>614</v>
      </c>
      <c r="W95" s="70"/>
      <c r="X95" s="70">
        <f t="shared" si="29"/>
        <v>32.977339488040286</v>
      </c>
      <c r="Y95" s="70">
        <f t="shared" si="30"/>
        <v>2.9773394880402861</v>
      </c>
      <c r="Z95" s="70">
        <f t="shared" si="31"/>
        <v>3</v>
      </c>
      <c r="AA95" s="24">
        <f t="shared" si="32"/>
        <v>614</v>
      </c>
      <c r="AB95" s="67">
        <f t="shared" si="33"/>
        <v>644</v>
      </c>
    </row>
    <row r="96" spans="1:28" ht="15" customHeight="1" x14ac:dyDescent="0.25">
      <c r="A96" s="25">
        <v>403</v>
      </c>
      <c r="B96" s="25">
        <v>30</v>
      </c>
      <c r="C96" s="68">
        <v>0</v>
      </c>
      <c r="D96" s="68">
        <v>270.08</v>
      </c>
      <c r="E96" s="68">
        <v>209.4</v>
      </c>
      <c r="F96" s="68">
        <v>0</v>
      </c>
      <c r="G96" s="68">
        <f t="shared" si="36"/>
        <v>60.35</v>
      </c>
      <c r="H96" s="68">
        <v>0</v>
      </c>
      <c r="I96" s="68">
        <f t="shared" si="37"/>
        <v>66.566666666666663</v>
      </c>
      <c r="J96" s="72">
        <f t="shared" si="34"/>
        <v>1</v>
      </c>
      <c r="K96" s="72">
        <f t="shared" si="35"/>
        <v>1</v>
      </c>
      <c r="L96" s="72">
        <f t="shared" si="38"/>
        <v>1</v>
      </c>
      <c r="M96" s="72">
        <f t="shared" ca="1" si="26"/>
        <v>0</v>
      </c>
      <c r="N96" s="25"/>
      <c r="O96" s="25"/>
      <c r="P96" s="25"/>
      <c r="Q96" s="25"/>
      <c r="T96" s="22">
        <v>647.57500000000005</v>
      </c>
      <c r="U96" s="74">
        <f t="shared" si="27"/>
        <v>617.57500000000005</v>
      </c>
      <c r="V96" s="70">
        <f t="shared" si="28"/>
        <v>618</v>
      </c>
      <c r="W96" s="70"/>
      <c r="X96" s="70">
        <f t="shared" si="29"/>
        <v>32.977339488040286</v>
      </c>
      <c r="Y96" s="70">
        <f t="shared" si="30"/>
        <v>2.9773394880402861</v>
      </c>
      <c r="Z96" s="70">
        <f t="shared" si="31"/>
        <v>3</v>
      </c>
      <c r="AA96" s="24">
        <f t="shared" si="32"/>
        <v>618</v>
      </c>
      <c r="AB96" s="67">
        <f t="shared" si="33"/>
        <v>648</v>
      </c>
    </row>
    <row r="97" spans="1:28" ht="15" customHeight="1" x14ac:dyDescent="0.25">
      <c r="A97" s="25">
        <v>481</v>
      </c>
      <c r="B97" s="25">
        <v>30</v>
      </c>
      <c r="C97" s="68">
        <v>0</v>
      </c>
      <c r="D97" s="68">
        <v>270.13</v>
      </c>
      <c r="E97" s="68">
        <v>209.4</v>
      </c>
      <c r="F97" s="68">
        <v>0</v>
      </c>
      <c r="G97" s="68">
        <f t="shared" si="36"/>
        <v>58.081967213114751</v>
      </c>
      <c r="H97" s="68">
        <v>0</v>
      </c>
      <c r="I97" s="68">
        <f t="shared" si="37"/>
        <v>65.47540983606558</v>
      </c>
      <c r="J97" s="72">
        <f t="shared" si="34"/>
        <v>1</v>
      </c>
      <c r="K97" s="72">
        <f t="shared" si="35"/>
        <v>1</v>
      </c>
      <c r="L97" s="72">
        <f t="shared" si="38"/>
        <v>1</v>
      </c>
      <c r="M97" s="72">
        <f t="shared" ca="1" si="26"/>
        <v>1</v>
      </c>
      <c r="N97" s="25"/>
      <c r="O97" s="25"/>
      <c r="P97" s="25"/>
      <c r="Q97" s="25"/>
      <c r="T97" s="22">
        <v>657.20799999999997</v>
      </c>
      <c r="U97" s="74">
        <f t="shared" si="27"/>
        <v>627.20799999999997</v>
      </c>
      <c r="V97" s="70">
        <f t="shared" si="28"/>
        <v>627</v>
      </c>
      <c r="W97" s="70"/>
      <c r="X97" s="70">
        <f t="shared" si="29"/>
        <v>32.977339488040286</v>
      </c>
      <c r="Y97" s="70">
        <f t="shared" si="30"/>
        <v>2.9773394880402861</v>
      </c>
      <c r="Z97" s="70">
        <f t="shared" si="31"/>
        <v>3</v>
      </c>
      <c r="AA97" s="24">
        <f t="shared" si="32"/>
        <v>627</v>
      </c>
      <c r="AB97" s="67">
        <f t="shared" si="33"/>
        <v>657</v>
      </c>
    </row>
    <row r="98" spans="1:28" ht="15" customHeight="1" x14ac:dyDescent="0.25">
      <c r="A98" s="25">
        <v>403</v>
      </c>
      <c r="B98" s="25">
        <v>30</v>
      </c>
      <c r="C98" s="68">
        <v>0</v>
      </c>
      <c r="D98" s="68">
        <v>270.17</v>
      </c>
      <c r="E98" s="68">
        <v>209.4</v>
      </c>
      <c r="F98" s="68">
        <v>0</v>
      </c>
      <c r="G98" s="68">
        <f t="shared" si="36"/>
        <v>58.403225806451616</v>
      </c>
      <c r="H98" s="68">
        <v>0</v>
      </c>
      <c r="I98" s="68">
        <f t="shared" si="37"/>
        <v>64.41935483870968</v>
      </c>
      <c r="J98" s="72">
        <f t="shared" si="34"/>
        <v>1</v>
      </c>
      <c r="K98" s="72">
        <f t="shared" si="35"/>
        <v>1</v>
      </c>
      <c r="L98" s="72">
        <f t="shared" si="38"/>
        <v>1</v>
      </c>
      <c r="M98" s="72">
        <f t="shared" ref="M98:M112" ca="1" si="39">IF(RAND()&lt;0.5,0,1)</f>
        <v>0</v>
      </c>
      <c r="N98" s="25"/>
      <c r="O98" s="25"/>
      <c r="P98" s="25"/>
      <c r="Q98" s="25"/>
      <c r="T98" s="22">
        <v>649.09900000000005</v>
      </c>
      <c r="U98" s="74">
        <f t="shared" ref="U98:U112" si="40">T98-B98</f>
        <v>619.09900000000005</v>
      </c>
      <c r="V98" s="70">
        <f t="shared" ref="V98:V112" si="41">ROUND(U98,0)</f>
        <v>619</v>
      </c>
      <c r="W98" s="70"/>
      <c r="X98" s="70">
        <f t="shared" ref="X98:X112" si="42">B98/$W$2*$W$3</f>
        <v>32.977339488040286</v>
      </c>
      <c r="Y98" s="70">
        <f t="shared" ref="Y98:Y112" si="43">X98-B98</f>
        <v>2.9773394880402861</v>
      </c>
      <c r="Z98" s="70">
        <f t="shared" ref="Z98:Z112" si="44">ROUND(Y98,0)</f>
        <v>3</v>
      </c>
      <c r="AA98" s="24">
        <f t="shared" ref="AA98:AA112" si="45">IF(V98&gt;=0,V98,Z98)</f>
        <v>619</v>
      </c>
      <c r="AB98" s="67">
        <f t="shared" ref="AB98:AB112" si="46">B98+AA98</f>
        <v>649</v>
      </c>
    </row>
    <row r="99" spans="1:28" ht="15" customHeight="1" x14ac:dyDescent="0.25">
      <c r="A99" s="25">
        <v>481</v>
      </c>
      <c r="B99" s="25">
        <v>30</v>
      </c>
      <c r="C99" s="68">
        <v>0</v>
      </c>
      <c r="D99" s="68">
        <v>270.22000000000003</v>
      </c>
      <c r="E99" s="68">
        <v>209.4</v>
      </c>
      <c r="F99" s="68">
        <v>0</v>
      </c>
      <c r="G99" s="68">
        <f t="shared" si="36"/>
        <v>56.238095238095241</v>
      </c>
      <c r="H99" s="68">
        <v>0</v>
      </c>
      <c r="I99" s="68">
        <f t="shared" si="37"/>
        <v>63.396825396825399</v>
      </c>
      <c r="J99" s="72">
        <f t="shared" ref="J99:J112" si="47">IF(ABS(B99-B98)&lt;=50,1,0)</f>
        <v>1</v>
      </c>
      <c r="K99" s="72">
        <f t="shared" ref="K99:K112" si="48">IF(ABS((B99-B98))&lt;=50,1,IF((B99-B98)*(1)&gt;=0,1,-1))</f>
        <v>1</v>
      </c>
      <c r="L99" s="72">
        <f t="shared" si="38"/>
        <v>1</v>
      </c>
      <c r="M99" s="72">
        <f t="shared" ca="1" si="39"/>
        <v>1</v>
      </c>
      <c r="N99" s="25"/>
      <c r="O99" s="25"/>
      <c r="P99" s="25"/>
      <c r="Q99" s="25"/>
      <c r="T99" s="22">
        <v>652.84500000000003</v>
      </c>
      <c r="U99" s="74">
        <f t="shared" si="40"/>
        <v>622.84500000000003</v>
      </c>
      <c r="V99" s="70">
        <f t="shared" si="41"/>
        <v>623</v>
      </c>
      <c r="W99" s="70"/>
      <c r="X99" s="70">
        <f t="shared" si="42"/>
        <v>32.977339488040286</v>
      </c>
      <c r="Y99" s="70">
        <f t="shared" si="43"/>
        <v>2.9773394880402861</v>
      </c>
      <c r="Z99" s="70">
        <f t="shared" si="44"/>
        <v>3</v>
      </c>
      <c r="AA99" s="24">
        <f t="shared" si="45"/>
        <v>623</v>
      </c>
      <c r="AB99" s="67">
        <f t="shared" si="46"/>
        <v>653</v>
      </c>
    </row>
    <row r="100" spans="1:28" ht="15" customHeight="1" x14ac:dyDescent="0.25">
      <c r="A100" s="25">
        <v>482</v>
      </c>
      <c r="B100" s="25">
        <v>30</v>
      </c>
      <c r="C100" s="68">
        <v>0</v>
      </c>
      <c r="D100" s="68">
        <v>270.27</v>
      </c>
      <c r="E100" s="68">
        <v>209.4</v>
      </c>
      <c r="F100" s="68">
        <v>0</v>
      </c>
      <c r="G100" s="68">
        <f t="shared" si="36"/>
        <v>55.34375</v>
      </c>
      <c r="H100" s="68">
        <v>0</v>
      </c>
      <c r="I100" s="68">
        <f t="shared" si="37"/>
        <v>62.40625</v>
      </c>
      <c r="J100" s="72">
        <f t="shared" si="47"/>
        <v>1</v>
      </c>
      <c r="K100" s="72">
        <f t="shared" si="48"/>
        <v>1</v>
      </c>
      <c r="L100" s="72">
        <f t="shared" si="38"/>
        <v>1</v>
      </c>
      <c r="M100" s="72">
        <f t="shared" ca="1" si="39"/>
        <v>1</v>
      </c>
      <c r="N100" s="25"/>
      <c r="O100" s="25"/>
      <c r="P100" s="25"/>
      <c r="Q100" s="25"/>
      <c r="T100" s="22">
        <v>649.226</v>
      </c>
      <c r="U100" s="74">
        <f t="shared" si="40"/>
        <v>619.226</v>
      </c>
      <c r="V100" s="70">
        <f t="shared" si="41"/>
        <v>619</v>
      </c>
      <c r="W100" s="70"/>
      <c r="X100" s="70">
        <f t="shared" si="42"/>
        <v>32.977339488040286</v>
      </c>
      <c r="Y100" s="70">
        <f t="shared" si="43"/>
        <v>2.9773394880402861</v>
      </c>
      <c r="Z100" s="70">
        <f t="shared" si="44"/>
        <v>3</v>
      </c>
      <c r="AA100" s="24">
        <f t="shared" si="45"/>
        <v>619</v>
      </c>
      <c r="AB100" s="67">
        <f t="shared" si="46"/>
        <v>649</v>
      </c>
    </row>
    <row r="101" spans="1:28" ht="15" customHeight="1" x14ac:dyDescent="0.25">
      <c r="A101" s="25">
        <v>404</v>
      </c>
      <c r="B101" s="25">
        <v>30</v>
      </c>
      <c r="C101" s="68">
        <v>0</v>
      </c>
      <c r="D101" s="68">
        <v>270.31</v>
      </c>
      <c r="E101" s="68">
        <v>209.4</v>
      </c>
      <c r="F101" s="68">
        <v>0</v>
      </c>
      <c r="G101" s="68">
        <f t="shared" ref="G101:G112" si="49">($A$36-A101)/(ROW(A101)-ROW($A$36))</f>
        <v>55.692307692307693</v>
      </c>
      <c r="H101" s="68">
        <v>0</v>
      </c>
      <c r="I101" s="68">
        <f t="shared" ref="I101:I112" si="50">($A$36-B101)/(ROW(B101)-ROW($A$36))</f>
        <v>61.446153846153848</v>
      </c>
      <c r="J101" s="72">
        <f t="shared" si="47"/>
        <v>1</v>
      </c>
      <c r="K101" s="72">
        <f t="shared" si="48"/>
        <v>1</v>
      </c>
      <c r="L101" s="72">
        <f t="shared" si="38"/>
        <v>1</v>
      </c>
      <c r="M101" s="72">
        <f t="shared" ca="1" si="39"/>
        <v>0</v>
      </c>
      <c r="N101" s="25"/>
      <c r="O101" s="25"/>
      <c r="P101" s="25"/>
      <c r="Q101" s="25"/>
      <c r="T101" s="22">
        <v>646.53499999999997</v>
      </c>
      <c r="U101" s="74">
        <f t="shared" si="40"/>
        <v>616.53499999999997</v>
      </c>
      <c r="V101" s="70">
        <f t="shared" si="41"/>
        <v>617</v>
      </c>
      <c r="W101" s="70"/>
      <c r="X101" s="70">
        <f t="shared" si="42"/>
        <v>32.977339488040286</v>
      </c>
      <c r="Y101" s="70">
        <f t="shared" si="43"/>
        <v>2.9773394880402861</v>
      </c>
      <c r="Z101" s="70">
        <f t="shared" si="44"/>
        <v>3</v>
      </c>
      <c r="AA101" s="24">
        <f t="shared" si="45"/>
        <v>617</v>
      </c>
      <c r="AB101" s="67">
        <f t="shared" si="46"/>
        <v>647</v>
      </c>
    </row>
    <row r="102" spans="1:28" ht="15" customHeight="1" x14ac:dyDescent="0.25">
      <c r="A102" s="25">
        <v>482</v>
      </c>
      <c r="B102" s="25">
        <v>30</v>
      </c>
      <c r="C102" s="68">
        <v>0</v>
      </c>
      <c r="D102" s="68">
        <v>270.36</v>
      </c>
      <c r="E102" s="68">
        <v>209.4</v>
      </c>
      <c r="F102" s="68">
        <v>0</v>
      </c>
      <c r="G102" s="68">
        <f t="shared" si="49"/>
        <v>53.666666666666664</v>
      </c>
      <c r="H102" s="68">
        <v>0</v>
      </c>
      <c r="I102" s="68">
        <f t="shared" si="50"/>
        <v>60.515151515151516</v>
      </c>
      <c r="J102" s="72">
        <f t="shared" si="47"/>
        <v>1</v>
      </c>
      <c r="K102" s="72">
        <f t="shared" si="48"/>
        <v>1</v>
      </c>
      <c r="L102" s="72">
        <f t="shared" si="38"/>
        <v>1</v>
      </c>
      <c r="M102" s="72">
        <f t="shared" ca="1" si="39"/>
        <v>0</v>
      </c>
      <c r="N102" s="25"/>
      <c r="O102" s="25"/>
      <c r="P102" s="25"/>
      <c r="Q102" s="25"/>
      <c r="T102" s="22">
        <v>659.20699999999999</v>
      </c>
      <c r="U102" s="74">
        <f t="shared" si="40"/>
        <v>629.20699999999999</v>
      </c>
      <c r="V102" s="70">
        <f t="shared" si="41"/>
        <v>629</v>
      </c>
      <c r="W102" s="70"/>
      <c r="X102" s="70">
        <f t="shared" si="42"/>
        <v>32.977339488040286</v>
      </c>
      <c r="Y102" s="70">
        <f t="shared" si="43"/>
        <v>2.9773394880402861</v>
      </c>
      <c r="Z102" s="70">
        <f t="shared" si="44"/>
        <v>3</v>
      </c>
      <c r="AA102" s="24">
        <f t="shared" si="45"/>
        <v>629</v>
      </c>
      <c r="AB102" s="67">
        <f t="shared" si="46"/>
        <v>659</v>
      </c>
    </row>
    <row r="103" spans="1:28" ht="15" customHeight="1" x14ac:dyDescent="0.25">
      <c r="A103" s="25">
        <v>482</v>
      </c>
      <c r="B103" s="25">
        <v>30</v>
      </c>
      <c r="C103" s="68">
        <v>0</v>
      </c>
      <c r="D103" s="68">
        <v>270.41000000000003</v>
      </c>
      <c r="E103" s="68">
        <v>209.4</v>
      </c>
      <c r="F103" s="68">
        <v>0</v>
      </c>
      <c r="G103" s="68">
        <f t="shared" si="49"/>
        <v>52.865671641791046</v>
      </c>
      <c r="H103" s="68">
        <v>0</v>
      </c>
      <c r="I103" s="68">
        <f t="shared" si="50"/>
        <v>59.611940298507463</v>
      </c>
      <c r="J103" s="72">
        <f t="shared" si="47"/>
        <v>1</v>
      </c>
      <c r="K103" s="72">
        <f t="shared" si="48"/>
        <v>1</v>
      </c>
      <c r="L103" s="72">
        <f t="shared" ref="L103:L112" si="51">IF(OR(COUNTIF(K99:K103,1)=5,COUNTIF(K99:K103,-1)=5),1,0)</f>
        <v>1</v>
      </c>
      <c r="M103" s="72">
        <f t="shared" ca="1" si="39"/>
        <v>1</v>
      </c>
      <c r="N103" s="25"/>
      <c r="O103" s="25"/>
      <c r="P103" s="25"/>
      <c r="Q103" s="25"/>
      <c r="T103" s="22">
        <v>654.83900000000006</v>
      </c>
      <c r="U103" s="74">
        <f t="shared" si="40"/>
        <v>624.83900000000006</v>
      </c>
      <c r="V103" s="70">
        <f t="shared" si="41"/>
        <v>625</v>
      </c>
      <c r="W103" s="70"/>
      <c r="X103" s="70">
        <f t="shared" si="42"/>
        <v>32.977339488040286</v>
      </c>
      <c r="Y103" s="70">
        <f t="shared" si="43"/>
        <v>2.9773394880402861</v>
      </c>
      <c r="Z103" s="70">
        <f t="shared" si="44"/>
        <v>3</v>
      </c>
      <c r="AA103" s="24">
        <f t="shared" si="45"/>
        <v>625</v>
      </c>
      <c r="AB103" s="67">
        <f t="shared" si="46"/>
        <v>655</v>
      </c>
    </row>
    <row r="104" spans="1:28" ht="15" customHeight="1" x14ac:dyDescent="0.25">
      <c r="A104" s="25">
        <v>249</v>
      </c>
      <c r="B104" s="25">
        <v>30</v>
      </c>
      <c r="C104" s="68">
        <v>0</v>
      </c>
      <c r="D104" s="68">
        <v>270.43</v>
      </c>
      <c r="E104" s="68">
        <v>209.4</v>
      </c>
      <c r="F104" s="68">
        <v>0</v>
      </c>
      <c r="G104" s="68">
        <f t="shared" si="49"/>
        <v>55.514705882352942</v>
      </c>
      <c r="H104" s="68">
        <v>0</v>
      </c>
      <c r="I104" s="68">
        <f t="shared" si="50"/>
        <v>58.735294117647058</v>
      </c>
      <c r="J104" s="72">
        <f t="shared" si="47"/>
        <v>1</v>
      </c>
      <c r="K104" s="72">
        <f t="shared" si="48"/>
        <v>1</v>
      </c>
      <c r="L104" s="72">
        <f t="shared" si="51"/>
        <v>1</v>
      </c>
      <c r="M104" s="72">
        <f t="shared" ca="1" si="39"/>
        <v>0</v>
      </c>
      <c r="N104" s="25"/>
      <c r="O104" s="25"/>
      <c r="P104" s="25"/>
      <c r="Q104" s="25"/>
      <c r="T104" s="22">
        <v>650.12300000000005</v>
      </c>
      <c r="U104" s="74">
        <f t="shared" si="40"/>
        <v>620.12300000000005</v>
      </c>
      <c r="V104" s="70">
        <f t="shared" si="41"/>
        <v>620</v>
      </c>
      <c r="W104" s="70"/>
      <c r="X104" s="70">
        <f t="shared" si="42"/>
        <v>32.977339488040286</v>
      </c>
      <c r="Y104" s="70">
        <f t="shared" si="43"/>
        <v>2.9773394880402861</v>
      </c>
      <c r="Z104" s="70">
        <f t="shared" si="44"/>
        <v>3</v>
      </c>
      <c r="AA104" s="24">
        <f t="shared" si="45"/>
        <v>620</v>
      </c>
      <c r="AB104" s="67">
        <f t="shared" si="46"/>
        <v>650</v>
      </c>
    </row>
    <row r="105" spans="1:28" ht="15" customHeight="1" x14ac:dyDescent="0.25">
      <c r="A105" s="25">
        <v>482</v>
      </c>
      <c r="B105" s="25">
        <v>30</v>
      </c>
      <c r="C105" s="68">
        <v>0</v>
      </c>
      <c r="D105" s="68">
        <v>270.48</v>
      </c>
      <c r="E105" s="68">
        <v>209.4</v>
      </c>
      <c r="F105" s="68">
        <v>0</v>
      </c>
      <c r="G105" s="68">
        <f t="shared" si="49"/>
        <v>51.333333333333336</v>
      </c>
      <c r="H105" s="68">
        <v>0</v>
      </c>
      <c r="I105" s="68">
        <f t="shared" si="50"/>
        <v>57.884057971014492</v>
      </c>
      <c r="J105" s="72">
        <f t="shared" si="47"/>
        <v>1</v>
      </c>
      <c r="K105" s="72">
        <f t="shared" si="48"/>
        <v>1</v>
      </c>
      <c r="L105" s="72">
        <f t="shared" si="51"/>
        <v>1</v>
      </c>
      <c r="M105" s="72">
        <f t="shared" ca="1" si="39"/>
        <v>0</v>
      </c>
      <c r="N105" s="25"/>
      <c r="O105" s="25"/>
      <c r="P105" s="25"/>
      <c r="Q105" s="25"/>
      <c r="T105" s="22">
        <v>657.23699999999997</v>
      </c>
      <c r="U105" s="74">
        <f t="shared" si="40"/>
        <v>627.23699999999997</v>
      </c>
      <c r="V105" s="70">
        <f t="shared" si="41"/>
        <v>627</v>
      </c>
      <c r="W105" s="70"/>
      <c r="X105" s="70">
        <f t="shared" si="42"/>
        <v>32.977339488040286</v>
      </c>
      <c r="Y105" s="70">
        <f t="shared" si="43"/>
        <v>2.9773394880402861</v>
      </c>
      <c r="Z105" s="70">
        <f t="shared" si="44"/>
        <v>3</v>
      </c>
      <c r="AA105" s="24">
        <f t="shared" si="45"/>
        <v>627</v>
      </c>
      <c r="AB105" s="67">
        <f t="shared" si="46"/>
        <v>657</v>
      </c>
    </row>
    <row r="106" spans="1:28" ht="15" customHeight="1" x14ac:dyDescent="0.25">
      <c r="A106" s="25">
        <v>404</v>
      </c>
      <c r="B106" s="25">
        <v>30</v>
      </c>
      <c r="C106" s="68">
        <v>0</v>
      </c>
      <c r="D106" s="68">
        <v>270.52</v>
      </c>
      <c r="E106" s="68">
        <v>209.4</v>
      </c>
      <c r="F106" s="68">
        <v>0</v>
      </c>
      <c r="G106" s="68">
        <f t="shared" si="49"/>
        <v>51.714285714285715</v>
      </c>
      <c r="H106" s="68">
        <v>0</v>
      </c>
      <c r="I106" s="68">
        <f t="shared" si="50"/>
        <v>57.057142857142857</v>
      </c>
      <c r="J106" s="72">
        <f t="shared" si="47"/>
        <v>1</v>
      </c>
      <c r="K106" s="72">
        <f t="shared" si="48"/>
        <v>1</v>
      </c>
      <c r="L106" s="72">
        <f t="shared" si="51"/>
        <v>1</v>
      </c>
      <c r="M106" s="72">
        <f t="shared" ca="1" si="39"/>
        <v>0</v>
      </c>
      <c r="N106" s="25"/>
      <c r="O106" s="25"/>
      <c r="P106" s="25"/>
      <c r="Q106" s="25"/>
      <c r="T106" s="22">
        <v>649.04499999999996</v>
      </c>
      <c r="U106" s="74">
        <f t="shared" si="40"/>
        <v>619.04499999999996</v>
      </c>
      <c r="V106" s="70">
        <f t="shared" si="41"/>
        <v>619</v>
      </c>
      <c r="W106" s="70"/>
      <c r="X106" s="70">
        <f t="shared" si="42"/>
        <v>32.977339488040286</v>
      </c>
      <c r="Y106" s="70">
        <f t="shared" si="43"/>
        <v>2.9773394880402861</v>
      </c>
      <c r="Z106" s="70">
        <f t="shared" si="44"/>
        <v>3</v>
      </c>
      <c r="AA106" s="24">
        <f t="shared" si="45"/>
        <v>619</v>
      </c>
      <c r="AB106" s="67">
        <f t="shared" si="46"/>
        <v>649</v>
      </c>
    </row>
    <row r="107" spans="1:28" ht="15" customHeight="1" x14ac:dyDescent="0.25">
      <c r="A107" s="25">
        <v>375</v>
      </c>
      <c r="B107" s="25">
        <v>30</v>
      </c>
      <c r="C107" s="68">
        <v>0</v>
      </c>
      <c r="D107" s="68">
        <v>270.56</v>
      </c>
      <c r="E107" s="68">
        <v>209.4</v>
      </c>
      <c r="F107" s="68">
        <v>0</v>
      </c>
      <c r="G107" s="68">
        <f t="shared" si="49"/>
        <v>51.394366197183096</v>
      </c>
      <c r="H107" s="68">
        <v>0</v>
      </c>
      <c r="I107" s="68">
        <f t="shared" si="50"/>
        <v>56.25352112676056</v>
      </c>
      <c r="J107" s="72">
        <f t="shared" si="47"/>
        <v>1</v>
      </c>
      <c r="K107" s="72">
        <f t="shared" si="48"/>
        <v>1</v>
      </c>
      <c r="L107" s="72">
        <f t="shared" si="51"/>
        <v>1</v>
      </c>
      <c r="M107" s="72">
        <f t="shared" ca="1" si="39"/>
        <v>1</v>
      </c>
      <c r="N107" s="25"/>
      <c r="O107" s="25"/>
      <c r="P107" s="25"/>
      <c r="Q107" s="25"/>
      <c r="T107" s="22">
        <v>604.85500000000002</v>
      </c>
      <c r="U107" s="74">
        <f t="shared" si="40"/>
        <v>574.85500000000002</v>
      </c>
      <c r="V107" s="70">
        <f t="shared" si="41"/>
        <v>575</v>
      </c>
      <c r="W107" s="70"/>
      <c r="X107" s="70">
        <f t="shared" si="42"/>
        <v>32.977339488040286</v>
      </c>
      <c r="Y107" s="70">
        <f t="shared" si="43"/>
        <v>2.9773394880402861</v>
      </c>
      <c r="Z107" s="70">
        <f t="shared" si="44"/>
        <v>3</v>
      </c>
      <c r="AA107" s="24">
        <f t="shared" si="45"/>
        <v>575</v>
      </c>
      <c r="AB107" s="67">
        <f t="shared" si="46"/>
        <v>605</v>
      </c>
    </row>
    <row r="108" spans="1:28" ht="15" customHeight="1" x14ac:dyDescent="0.25">
      <c r="A108" s="25">
        <v>248</v>
      </c>
      <c r="B108" s="25">
        <v>30</v>
      </c>
      <c r="C108" s="68">
        <v>0</v>
      </c>
      <c r="D108" s="68">
        <v>270.58</v>
      </c>
      <c r="E108" s="68">
        <v>209.4</v>
      </c>
      <c r="F108" s="68">
        <v>0</v>
      </c>
      <c r="G108" s="68">
        <f t="shared" si="49"/>
        <v>52.444444444444443</v>
      </c>
      <c r="H108" s="68">
        <v>0</v>
      </c>
      <c r="I108" s="68">
        <f t="shared" si="50"/>
        <v>55.472222222222221</v>
      </c>
      <c r="J108" s="72">
        <f t="shared" si="47"/>
        <v>1</v>
      </c>
      <c r="K108" s="72">
        <f t="shared" si="48"/>
        <v>1</v>
      </c>
      <c r="L108" s="72">
        <f t="shared" si="51"/>
        <v>1</v>
      </c>
      <c r="M108" s="72">
        <f t="shared" ca="1" si="39"/>
        <v>1</v>
      </c>
      <c r="N108" s="25"/>
      <c r="O108" s="25"/>
      <c r="P108" s="25"/>
      <c r="Q108" s="25"/>
      <c r="T108" s="22">
        <v>579.34699999999998</v>
      </c>
      <c r="U108" s="74">
        <f t="shared" si="40"/>
        <v>549.34699999999998</v>
      </c>
      <c r="V108" s="70">
        <f t="shared" si="41"/>
        <v>549</v>
      </c>
      <c r="W108" s="70"/>
      <c r="X108" s="70">
        <f t="shared" si="42"/>
        <v>32.977339488040286</v>
      </c>
      <c r="Y108" s="70">
        <f t="shared" si="43"/>
        <v>2.9773394880402861</v>
      </c>
      <c r="Z108" s="70">
        <f t="shared" si="44"/>
        <v>3</v>
      </c>
      <c r="AA108" s="24">
        <f t="shared" si="45"/>
        <v>549</v>
      </c>
      <c r="AB108" s="67">
        <f t="shared" si="46"/>
        <v>579</v>
      </c>
    </row>
    <row r="109" spans="1:28" ht="15" customHeight="1" x14ac:dyDescent="0.25">
      <c r="A109" s="25">
        <v>559</v>
      </c>
      <c r="B109" s="25">
        <v>30</v>
      </c>
      <c r="C109" s="68">
        <v>0</v>
      </c>
      <c r="D109" s="68">
        <v>270.64</v>
      </c>
      <c r="E109" s="68">
        <v>209.4</v>
      </c>
      <c r="F109" s="68">
        <v>0</v>
      </c>
      <c r="G109" s="68">
        <f t="shared" si="49"/>
        <v>47.465753424657535</v>
      </c>
      <c r="H109" s="68">
        <v>0</v>
      </c>
      <c r="I109" s="68">
        <f t="shared" si="50"/>
        <v>54.712328767123289</v>
      </c>
      <c r="J109" s="72">
        <f t="shared" si="47"/>
        <v>1</v>
      </c>
      <c r="K109" s="72">
        <f t="shared" si="48"/>
        <v>1</v>
      </c>
      <c r="L109" s="72">
        <f t="shared" si="51"/>
        <v>1</v>
      </c>
      <c r="M109" s="72">
        <f t="shared" ca="1" si="39"/>
        <v>1</v>
      </c>
      <c r="N109" s="25"/>
      <c r="O109" s="25"/>
      <c r="P109" s="25"/>
      <c r="Q109" s="25"/>
      <c r="T109" s="22">
        <v>562.07000000000005</v>
      </c>
      <c r="U109" s="74">
        <f t="shared" si="40"/>
        <v>532.07000000000005</v>
      </c>
      <c r="V109" s="70">
        <f t="shared" si="41"/>
        <v>532</v>
      </c>
      <c r="W109" s="70"/>
      <c r="X109" s="70">
        <f t="shared" si="42"/>
        <v>32.977339488040286</v>
      </c>
      <c r="Y109" s="70">
        <f t="shared" si="43"/>
        <v>2.9773394880402861</v>
      </c>
      <c r="Z109" s="70">
        <f t="shared" si="44"/>
        <v>3</v>
      </c>
      <c r="AA109" s="24">
        <f t="shared" si="45"/>
        <v>532</v>
      </c>
      <c r="AB109" s="67">
        <f t="shared" si="46"/>
        <v>562</v>
      </c>
    </row>
    <row r="110" spans="1:28" ht="15" customHeight="1" x14ac:dyDescent="0.25">
      <c r="A110" s="25">
        <v>248</v>
      </c>
      <c r="B110" s="25">
        <v>30</v>
      </c>
      <c r="C110" s="68">
        <v>0</v>
      </c>
      <c r="D110" s="68">
        <v>270.66000000000003</v>
      </c>
      <c r="E110" s="68">
        <v>209.4</v>
      </c>
      <c r="F110" s="68">
        <v>0</v>
      </c>
      <c r="G110" s="68">
        <f t="shared" si="49"/>
        <v>51.027027027027025</v>
      </c>
      <c r="H110" s="68">
        <v>0</v>
      </c>
      <c r="I110" s="68">
        <f t="shared" si="50"/>
        <v>53.972972972972975</v>
      </c>
      <c r="J110" s="72">
        <f t="shared" si="47"/>
        <v>1</v>
      </c>
      <c r="K110" s="72">
        <f t="shared" si="48"/>
        <v>1</v>
      </c>
      <c r="L110" s="72">
        <f t="shared" si="51"/>
        <v>1</v>
      </c>
      <c r="M110" s="72">
        <f t="shared" ca="1" si="39"/>
        <v>1</v>
      </c>
      <c r="N110" s="25"/>
      <c r="O110" s="25"/>
      <c r="P110" s="25"/>
      <c r="Q110" s="25"/>
      <c r="T110" s="22">
        <v>547.375</v>
      </c>
      <c r="U110" s="74">
        <f t="shared" si="40"/>
        <v>517.375</v>
      </c>
      <c r="V110" s="70">
        <f t="shared" si="41"/>
        <v>517</v>
      </c>
      <c r="W110" s="70"/>
      <c r="X110" s="70">
        <f t="shared" si="42"/>
        <v>32.977339488040286</v>
      </c>
      <c r="Y110" s="70">
        <f t="shared" si="43"/>
        <v>2.9773394880402861</v>
      </c>
      <c r="Z110" s="70">
        <f t="shared" si="44"/>
        <v>3</v>
      </c>
      <c r="AA110" s="24">
        <f t="shared" si="45"/>
        <v>517</v>
      </c>
      <c r="AB110" s="67">
        <f t="shared" si="46"/>
        <v>547</v>
      </c>
    </row>
    <row r="111" spans="1:28" ht="15" customHeight="1" x14ac:dyDescent="0.25">
      <c r="A111" s="25">
        <v>326</v>
      </c>
      <c r="B111" s="25">
        <v>30</v>
      </c>
      <c r="C111" s="68">
        <v>0</v>
      </c>
      <c r="D111" s="68">
        <v>270.7</v>
      </c>
      <c r="E111" s="68">
        <v>209.4</v>
      </c>
      <c r="F111" s="68">
        <v>0</v>
      </c>
      <c r="G111" s="68">
        <f t="shared" si="49"/>
        <v>49.306666666666665</v>
      </c>
      <c r="H111" s="68">
        <v>0</v>
      </c>
      <c r="I111" s="68">
        <f t="shared" si="50"/>
        <v>53.25333333333333</v>
      </c>
      <c r="J111" s="72">
        <f t="shared" si="47"/>
        <v>1</v>
      </c>
      <c r="K111" s="72">
        <f t="shared" si="48"/>
        <v>1</v>
      </c>
      <c r="L111" s="72">
        <f t="shared" si="51"/>
        <v>1</v>
      </c>
      <c r="M111" s="72">
        <f t="shared" ca="1" si="39"/>
        <v>0</v>
      </c>
      <c r="N111" s="25"/>
      <c r="O111" s="25"/>
      <c r="P111" s="25"/>
      <c r="Q111" s="25"/>
      <c r="T111" s="22">
        <v>537.40700000000004</v>
      </c>
      <c r="U111" s="74">
        <f t="shared" si="40"/>
        <v>507.40700000000004</v>
      </c>
      <c r="V111" s="70">
        <f t="shared" si="41"/>
        <v>507</v>
      </c>
      <c r="W111" s="70"/>
      <c r="X111" s="70">
        <f t="shared" si="42"/>
        <v>32.977339488040286</v>
      </c>
      <c r="Y111" s="70">
        <f t="shared" si="43"/>
        <v>2.9773394880402861</v>
      </c>
      <c r="Z111" s="70">
        <f t="shared" si="44"/>
        <v>3</v>
      </c>
      <c r="AA111" s="24">
        <f t="shared" si="45"/>
        <v>507</v>
      </c>
      <c r="AB111" s="67">
        <f t="shared" si="46"/>
        <v>537</v>
      </c>
    </row>
    <row r="112" spans="1:28" ht="15" customHeight="1" x14ac:dyDescent="0.25">
      <c r="A112" s="25">
        <v>326</v>
      </c>
      <c r="B112" s="25">
        <v>30</v>
      </c>
      <c r="C112" s="68">
        <v>0</v>
      </c>
      <c r="D112" s="68">
        <v>270.73</v>
      </c>
      <c r="E112" s="68">
        <v>209.4</v>
      </c>
      <c r="F112" s="68">
        <v>0</v>
      </c>
      <c r="G112" s="68">
        <f t="shared" si="49"/>
        <v>48.657894736842103</v>
      </c>
      <c r="H112" s="68">
        <v>0</v>
      </c>
      <c r="I112" s="68">
        <f t="shared" si="50"/>
        <v>52.55263157894737</v>
      </c>
      <c r="J112" s="72">
        <f t="shared" si="47"/>
        <v>1</v>
      </c>
      <c r="K112" s="72">
        <f t="shared" si="48"/>
        <v>1</v>
      </c>
      <c r="L112" s="72">
        <f t="shared" si="51"/>
        <v>1</v>
      </c>
      <c r="M112" s="72">
        <f t="shared" ca="1" si="39"/>
        <v>1</v>
      </c>
      <c r="N112" s="25"/>
      <c r="O112" s="25"/>
      <c r="P112" s="25"/>
      <c r="Q112" s="25"/>
      <c r="T112" s="22">
        <v>522.23400000000004</v>
      </c>
      <c r="U112" s="74">
        <f t="shared" si="40"/>
        <v>492.23400000000004</v>
      </c>
      <c r="V112" s="70">
        <f t="shared" si="41"/>
        <v>492</v>
      </c>
      <c r="W112" s="70"/>
      <c r="X112" s="70">
        <f t="shared" si="42"/>
        <v>32.977339488040286</v>
      </c>
      <c r="Y112" s="70">
        <f t="shared" si="43"/>
        <v>2.9773394880402861</v>
      </c>
      <c r="Z112" s="70">
        <f t="shared" si="44"/>
        <v>3</v>
      </c>
      <c r="AA112" s="24">
        <f t="shared" si="45"/>
        <v>492</v>
      </c>
      <c r="AB112" s="67">
        <f t="shared" si="46"/>
        <v>522</v>
      </c>
    </row>
    <row r="113" spans="6:28" ht="15" customHeight="1" x14ac:dyDescent="0.25">
      <c r="F113" s="68"/>
      <c r="G113" s="68"/>
      <c r="H113" s="68"/>
      <c r="I113" s="68"/>
      <c r="J113" s="72"/>
      <c r="K113" s="72"/>
      <c r="L113" s="72"/>
      <c r="M113" s="72"/>
      <c r="N113" s="25"/>
      <c r="O113" s="25"/>
      <c r="P113" s="25"/>
      <c r="Q113" s="25"/>
      <c r="U113" s="74"/>
      <c r="V113" s="70"/>
      <c r="W113" s="70"/>
      <c r="X113" s="70"/>
      <c r="Y113" s="70"/>
      <c r="Z113" s="70"/>
      <c r="AA113" s="24"/>
      <c r="AB113" s="67"/>
    </row>
    <row r="114" spans="6:28" ht="15" customHeight="1" x14ac:dyDescent="0.25">
      <c r="F114" s="68"/>
      <c r="G114" s="68"/>
      <c r="H114" s="68"/>
      <c r="I114" s="68"/>
      <c r="J114" s="72"/>
      <c r="K114" s="72"/>
      <c r="L114" s="72"/>
      <c r="M114" s="72"/>
      <c r="N114" s="25"/>
      <c r="O114" s="25"/>
      <c r="P114" s="25"/>
      <c r="Q114" s="25"/>
      <c r="U114" s="74"/>
      <c r="V114" s="70"/>
      <c r="W114" s="70"/>
      <c r="X114" s="70"/>
      <c r="Y114" s="70"/>
      <c r="Z114" s="70"/>
      <c r="AA114" s="24"/>
      <c r="AB114" s="67"/>
    </row>
    <row r="115" spans="6:28" ht="15" customHeight="1" x14ac:dyDescent="0.25">
      <c r="F115" s="68"/>
      <c r="G115" s="68"/>
      <c r="H115" s="68"/>
      <c r="I115" s="68"/>
      <c r="J115" s="72"/>
      <c r="K115" s="72"/>
      <c r="L115" s="72"/>
      <c r="M115" s="72"/>
      <c r="N115" s="25"/>
      <c r="O115" s="25"/>
      <c r="P115" s="25"/>
      <c r="Q115" s="25"/>
      <c r="U115" s="74"/>
      <c r="V115" s="70"/>
      <c r="W115" s="70"/>
      <c r="X115" s="70"/>
      <c r="Y115" s="70"/>
      <c r="Z115" s="70"/>
      <c r="AA115" s="24"/>
      <c r="AB115" s="67"/>
    </row>
    <row r="116" spans="6:28" ht="15" customHeight="1" x14ac:dyDescent="0.25">
      <c r="F116" s="68"/>
      <c r="G116" s="68"/>
      <c r="H116" s="68"/>
      <c r="I116" s="68"/>
      <c r="J116" s="72"/>
      <c r="K116" s="72"/>
      <c r="L116" s="72"/>
      <c r="M116" s="72"/>
      <c r="N116" s="27"/>
      <c r="O116" s="27"/>
      <c r="P116" s="25"/>
      <c r="Q116" s="25"/>
      <c r="U116" s="74"/>
      <c r="V116" s="70"/>
      <c r="W116" s="70"/>
      <c r="X116" s="70"/>
      <c r="Y116" s="70"/>
      <c r="Z116" s="70"/>
      <c r="AA116" s="24"/>
      <c r="AB116" s="67"/>
    </row>
    <row r="117" spans="6:28" ht="15" customHeight="1" x14ac:dyDescent="0.25">
      <c r="F117" s="68"/>
      <c r="G117" s="68"/>
      <c r="H117" s="68"/>
      <c r="I117" s="68"/>
      <c r="J117" s="72"/>
      <c r="K117" s="72"/>
      <c r="L117" s="72"/>
      <c r="M117" s="72"/>
      <c r="N117" s="27"/>
      <c r="O117" s="27"/>
      <c r="P117" s="25"/>
      <c r="Q117" s="25"/>
      <c r="U117" s="74"/>
      <c r="V117" s="70"/>
      <c r="W117" s="70"/>
      <c r="X117" s="70"/>
      <c r="Y117" s="70"/>
      <c r="Z117" s="70"/>
      <c r="AA117" s="24"/>
      <c r="AB117" s="67"/>
    </row>
    <row r="118" spans="6:28" ht="15" customHeight="1" x14ac:dyDescent="0.25">
      <c r="F118" s="68"/>
      <c r="G118" s="68"/>
      <c r="H118" s="68"/>
      <c r="I118" s="68"/>
      <c r="J118" s="72"/>
      <c r="K118" s="72"/>
      <c r="L118" s="72"/>
      <c r="M118" s="72"/>
      <c r="N118" s="27"/>
      <c r="O118" s="27"/>
      <c r="P118" s="25"/>
      <c r="Q118" s="25"/>
      <c r="U118" s="74"/>
      <c r="V118" s="70"/>
      <c r="W118" s="70"/>
      <c r="X118" s="70"/>
      <c r="Y118" s="70"/>
      <c r="Z118" s="70"/>
      <c r="AA118" s="24"/>
      <c r="AB118" s="67"/>
    </row>
    <row r="119" spans="6:28" ht="15" customHeight="1" x14ac:dyDescent="0.25">
      <c r="F119" s="68"/>
      <c r="G119" s="68"/>
      <c r="H119" s="68"/>
      <c r="I119" s="68"/>
      <c r="J119" s="72"/>
      <c r="K119" s="72"/>
      <c r="L119" s="72"/>
      <c r="M119" s="72"/>
      <c r="N119" s="27"/>
      <c r="O119" s="27"/>
      <c r="P119" s="25"/>
      <c r="Q119" s="25"/>
      <c r="U119" s="74"/>
      <c r="V119" s="70"/>
      <c r="W119" s="70"/>
      <c r="X119" s="70"/>
      <c r="Y119" s="70"/>
      <c r="Z119" s="70"/>
      <c r="AA119" s="24"/>
      <c r="AB119" s="67"/>
    </row>
    <row r="120" spans="6:28" ht="15" customHeight="1" x14ac:dyDescent="0.25">
      <c r="F120" s="68"/>
      <c r="G120" s="68"/>
      <c r="H120" s="68"/>
      <c r="I120" s="68"/>
      <c r="J120" s="72"/>
      <c r="K120" s="72"/>
      <c r="L120" s="72"/>
      <c r="M120" s="72"/>
      <c r="N120" s="27"/>
      <c r="O120" s="27"/>
      <c r="P120" s="25"/>
      <c r="Q120" s="25"/>
      <c r="U120" s="74"/>
      <c r="V120" s="70"/>
      <c r="W120" s="70"/>
      <c r="X120" s="70"/>
      <c r="Y120" s="70"/>
      <c r="Z120" s="70"/>
      <c r="AA120" s="24"/>
      <c r="AB120" s="67"/>
    </row>
    <row r="121" spans="6:28" ht="15" customHeight="1" x14ac:dyDescent="0.25">
      <c r="F121" s="68"/>
      <c r="G121" s="68"/>
      <c r="H121" s="68"/>
      <c r="I121" s="68"/>
      <c r="J121" s="72"/>
      <c r="K121" s="72"/>
      <c r="L121" s="72"/>
      <c r="M121" s="72"/>
      <c r="N121" s="27"/>
      <c r="O121" s="27"/>
      <c r="P121" s="25"/>
      <c r="Q121" s="25"/>
      <c r="U121" s="74"/>
      <c r="V121" s="70"/>
      <c r="W121" s="70"/>
      <c r="X121" s="70"/>
      <c r="Y121" s="70"/>
      <c r="Z121" s="70"/>
      <c r="AA121" s="24"/>
      <c r="AB121" s="67"/>
    </row>
    <row r="122" spans="6:28" ht="15" customHeight="1" x14ac:dyDescent="0.25">
      <c r="F122" s="68"/>
      <c r="G122" s="68"/>
      <c r="H122" s="68"/>
      <c r="I122" s="68"/>
      <c r="J122" s="72"/>
      <c r="K122" s="72"/>
      <c r="L122" s="72"/>
      <c r="M122" s="72"/>
      <c r="N122" s="27"/>
      <c r="O122" s="27"/>
      <c r="P122" s="25"/>
      <c r="Q122" s="25"/>
      <c r="U122" s="74"/>
      <c r="V122" s="70"/>
      <c r="W122" s="70"/>
      <c r="X122" s="70"/>
      <c r="Y122" s="70"/>
      <c r="Z122" s="70"/>
      <c r="AA122" s="24"/>
      <c r="AB122" s="67"/>
    </row>
    <row r="123" spans="6:28" ht="15" customHeight="1" x14ac:dyDescent="0.25">
      <c r="F123" s="68"/>
      <c r="G123" s="68"/>
      <c r="H123" s="68"/>
      <c r="I123" s="68"/>
      <c r="J123" s="72"/>
      <c r="K123" s="72"/>
      <c r="L123" s="72"/>
      <c r="M123" s="72"/>
      <c r="N123" s="27"/>
      <c r="O123" s="27"/>
      <c r="P123" s="25"/>
      <c r="Q123" s="25"/>
      <c r="U123" s="74"/>
      <c r="V123" s="70"/>
      <c r="W123" s="70"/>
      <c r="X123" s="70"/>
      <c r="Y123" s="70"/>
      <c r="Z123" s="70"/>
      <c r="AA123" s="24"/>
      <c r="AB123" s="67"/>
    </row>
    <row r="124" spans="6:28" ht="15" customHeight="1" x14ac:dyDescent="0.25">
      <c r="F124" s="68"/>
      <c r="G124" s="68"/>
      <c r="H124" s="68"/>
      <c r="I124" s="68"/>
      <c r="J124" s="72"/>
      <c r="K124" s="72"/>
      <c r="L124" s="72"/>
      <c r="M124" s="72"/>
      <c r="N124" s="27"/>
      <c r="O124" s="27"/>
      <c r="P124" s="25"/>
      <c r="Q124" s="25"/>
      <c r="U124" s="74"/>
      <c r="V124" s="70"/>
      <c r="W124" s="70"/>
      <c r="X124" s="70"/>
      <c r="Y124" s="70"/>
      <c r="Z124" s="70"/>
      <c r="AA124" s="24"/>
      <c r="AB124" s="67"/>
    </row>
    <row r="125" spans="6:28" ht="15" customHeight="1" x14ac:dyDescent="0.25">
      <c r="F125" s="84"/>
      <c r="G125" s="84"/>
      <c r="H125" s="68"/>
      <c r="I125" s="68"/>
      <c r="J125" s="72"/>
      <c r="K125" s="72"/>
      <c r="L125" s="72"/>
      <c r="M125" s="72"/>
      <c r="N125" s="27"/>
      <c r="O125" s="27"/>
      <c r="P125" s="25"/>
      <c r="Q125" s="25"/>
      <c r="U125" s="74"/>
      <c r="V125" s="70"/>
      <c r="W125" s="70"/>
      <c r="X125" s="70"/>
      <c r="Y125" s="70"/>
      <c r="Z125" s="70"/>
      <c r="AA125" s="24"/>
      <c r="AB125" s="67"/>
    </row>
    <row r="126" spans="6:28" ht="15" customHeight="1" x14ac:dyDescent="0.25">
      <c r="F126" s="68"/>
      <c r="G126" s="68"/>
      <c r="H126" s="68"/>
      <c r="I126" s="68"/>
      <c r="J126" s="72"/>
      <c r="K126" s="72"/>
      <c r="L126" s="72"/>
      <c r="M126" s="72"/>
      <c r="N126" s="27"/>
      <c r="O126" s="27"/>
      <c r="P126" s="25"/>
      <c r="Q126" s="25"/>
      <c r="U126" s="74"/>
      <c r="V126" s="70"/>
      <c r="W126" s="70"/>
      <c r="X126" s="70"/>
      <c r="Y126" s="70"/>
      <c r="Z126" s="70"/>
      <c r="AA126" s="24"/>
      <c r="AB126" s="67"/>
    </row>
    <row r="127" spans="6:28" ht="15" customHeight="1" x14ac:dyDescent="0.25">
      <c r="F127" s="68"/>
      <c r="G127" s="68"/>
      <c r="H127" s="68"/>
      <c r="I127" s="68"/>
      <c r="J127" s="72"/>
      <c r="K127" s="72"/>
      <c r="L127" s="72"/>
      <c r="M127" s="72"/>
      <c r="N127" s="27"/>
      <c r="O127" s="27"/>
      <c r="P127" s="25"/>
      <c r="Q127" s="25"/>
      <c r="U127" s="74"/>
      <c r="V127" s="70"/>
      <c r="W127" s="70"/>
      <c r="X127" s="70"/>
      <c r="Y127" s="70"/>
      <c r="Z127" s="70"/>
      <c r="AA127" s="24"/>
      <c r="AB127" s="67"/>
    </row>
    <row r="128" spans="6:28" ht="15" customHeight="1" x14ac:dyDescent="0.25">
      <c r="F128" s="68"/>
      <c r="G128" s="68"/>
      <c r="H128" s="68"/>
      <c r="I128" s="68"/>
      <c r="J128" s="72"/>
      <c r="K128" s="72"/>
      <c r="L128" s="72"/>
      <c r="M128" s="72"/>
      <c r="N128" s="27"/>
      <c r="O128" s="27"/>
      <c r="P128" s="25"/>
      <c r="Q128" s="25"/>
      <c r="U128" s="74"/>
      <c r="V128" s="70"/>
      <c r="W128" s="70"/>
      <c r="X128" s="70"/>
      <c r="Y128" s="70"/>
      <c r="Z128" s="70"/>
      <c r="AA128" s="24"/>
      <c r="AB128" s="67"/>
    </row>
    <row r="129" spans="6:28" ht="15" customHeight="1" x14ac:dyDescent="0.25">
      <c r="F129" s="68"/>
      <c r="G129" s="68"/>
      <c r="H129" s="68"/>
      <c r="I129" s="68"/>
      <c r="J129" s="72"/>
      <c r="K129" s="72"/>
      <c r="L129" s="72"/>
      <c r="M129" s="72"/>
      <c r="N129" s="27"/>
      <c r="O129" s="27"/>
      <c r="P129" s="25"/>
      <c r="Q129" s="25"/>
      <c r="U129" s="74"/>
      <c r="V129" s="70"/>
      <c r="W129" s="70"/>
      <c r="X129" s="70"/>
      <c r="Y129" s="70"/>
      <c r="Z129" s="70"/>
      <c r="AA129" s="24"/>
      <c r="AB129" s="67"/>
    </row>
    <row r="130" spans="6:28" ht="15" customHeight="1" x14ac:dyDescent="0.25">
      <c r="F130" s="68"/>
      <c r="G130" s="68"/>
      <c r="H130" s="84"/>
      <c r="I130" s="84"/>
      <c r="J130" s="72"/>
      <c r="K130" s="72"/>
      <c r="L130" s="72"/>
      <c r="M130" s="72"/>
      <c r="N130" s="27"/>
      <c r="O130" s="27"/>
      <c r="P130" s="25"/>
      <c r="Q130" s="25"/>
      <c r="U130" s="74"/>
      <c r="V130" s="70"/>
      <c r="W130" s="70"/>
      <c r="X130" s="70"/>
      <c r="Y130" s="70"/>
      <c r="Z130" s="70"/>
      <c r="AA130" s="24"/>
      <c r="AB130" s="67"/>
    </row>
    <row r="131" spans="6:28" ht="15" customHeight="1" x14ac:dyDescent="0.25">
      <c r="F131" s="68"/>
      <c r="G131" s="68"/>
      <c r="H131" s="68"/>
      <c r="I131" s="68"/>
      <c r="J131" s="72"/>
      <c r="K131" s="72"/>
      <c r="L131" s="72"/>
      <c r="M131" s="72"/>
      <c r="N131" s="27"/>
      <c r="O131" s="27"/>
      <c r="P131" s="25"/>
      <c r="Q131" s="25"/>
      <c r="U131" s="74"/>
      <c r="V131" s="70"/>
      <c r="W131" s="70"/>
      <c r="X131" s="70"/>
      <c r="Y131" s="70"/>
      <c r="Z131" s="70"/>
      <c r="AA131" s="24"/>
      <c r="AB131" s="67"/>
    </row>
    <row r="132" spans="6:28" ht="15" customHeight="1" x14ac:dyDescent="0.25">
      <c r="F132" s="68"/>
      <c r="G132" s="68"/>
      <c r="H132" s="68"/>
      <c r="I132" s="68"/>
      <c r="J132" s="72"/>
      <c r="K132" s="72"/>
      <c r="L132" s="72"/>
      <c r="M132" s="72"/>
      <c r="N132" s="27"/>
      <c r="O132" s="27"/>
      <c r="P132" s="25"/>
      <c r="Q132" s="25"/>
      <c r="U132" s="74"/>
      <c r="V132" s="70"/>
      <c r="W132" s="70"/>
      <c r="X132" s="70"/>
      <c r="Y132" s="70"/>
      <c r="Z132" s="70"/>
      <c r="AA132" s="24"/>
      <c r="AB132" s="67"/>
    </row>
    <row r="133" spans="6:28" ht="15" customHeight="1" x14ac:dyDescent="0.25">
      <c r="F133" s="68"/>
      <c r="G133" s="68"/>
      <c r="H133" s="68"/>
      <c r="I133" s="68"/>
      <c r="J133" s="72"/>
      <c r="K133" s="72"/>
      <c r="L133" s="72"/>
      <c r="M133" s="72"/>
      <c r="N133" s="27"/>
      <c r="O133" s="27"/>
      <c r="P133" s="25"/>
      <c r="Q133" s="25"/>
      <c r="U133" s="74"/>
      <c r="V133" s="70"/>
      <c r="W133" s="70"/>
      <c r="X133" s="70"/>
      <c r="Y133" s="70"/>
      <c r="Z133" s="70"/>
      <c r="AA133" s="24"/>
      <c r="AB133" s="67"/>
    </row>
    <row r="134" spans="6:28" ht="15" customHeight="1" x14ac:dyDescent="0.25">
      <c r="F134" s="68"/>
      <c r="G134" s="68"/>
      <c r="H134" s="68"/>
      <c r="I134" s="68"/>
      <c r="J134" s="72"/>
      <c r="K134" s="72"/>
      <c r="L134" s="72"/>
      <c r="M134" s="72"/>
      <c r="N134" s="27"/>
      <c r="O134" s="27"/>
      <c r="P134" s="25"/>
      <c r="Q134" s="25"/>
      <c r="U134" s="74"/>
      <c r="V134" s="70"/>
      <c r="W134" s="70"/>
      <c r="X134" s="70"/>
      <c r="Y134" s="70"/>
      <c r="Z134" s="70"/>
      <c r="AA134" s="24"/>
      <c r="AB134" s="67"/>
    </row>
    <row r="135" spans="6:28" ht="15" customHeight="1" x14ac:dyDescent="0.25">
      <c r="F135" s="68"/>
      <c r="G135" s="68"/>
      <c r="H135" s="68"/>
      <c r="I135" s="68"/>
      <c r="J135" s="72"/>
      <c r="K135" s="72"/>
      <c r="L135" s="72"/>
      <c r="M135" s="72"/>
      <c r="N135" s="27"/>
      <c r="O135" s="27"/>
      <c r="P135" s="25"/>
      <c r="Q135" s="25"/>
      <c r="U135" s="74"/>
      <c r="V135" s="70"/>
      <c r="W135" s="70"/>
      <c r="X135" s="70"/>
      <c r="Y135" s="70"/>
      <c r="Z135" s="70"/>
      <c r="AA135" s="24"/>
      <c r="AB135" s="67"/>
    </row>
    <row r="136" spans="6:28" ht="15" customHeight="1" x14ac:dyDescent="0.25">
      <c r="F136" s="68"/>
      <c r="G136" s="68"/>
      <c r="H136" s="68"/>
      <c r="I136" s="68"/>
      <c r="J136" s="72"/>
      <c r="K136" s="72"/>
      <c r="L136" s="72"/>
      <c r="M136" s="72"/>
      <c r="N136" s="27"/>
      <c r="O136" s="27"/>
      <c r="P136" s="25"/>
      <c r="Q136" s="25"/>
      <c r="U136" s="74"/>
      <c r="V136" s="70"/>
      <c r="W136" s="70"/>
      <c r="X136" s="70"/>
      <c r="Y136" s="70"/>
      <c r="Z136" s="70"/>
      <c r="AA136" s="24"/>
      <c r="AB136" s="67"/>
    </row>
    <row r="137" spans="6:28" ht="15" customHeight="1" x14ac:dyDescent="0.25">
      <c r="F137" s="68"/>
      <c r="G137" s="68"/>
      <c r="H137" s="68"/>
      <c r="I137" s="68"/>
      <c r="J137" s="72"/>
      <c r="K137" s="72"/>
      <c r="L137" s="72"/>
      <c r="M137" s="72"/>
      <c r="N137" s="27"/>
      <c r="O137" s="27"/>
      <c r="P137" s="25"/>
      <c r="Q137" s="25"/>
      <c r="U137" s="74"/>
      <c r="V137" s="70"/>
      <c r="W137" s="70"/>
      <c r="X137" s="70"/>
      <c r="Y137" s="70"/>
      <c r="Z137" s="70"/>
      <c r="AA137" s="24"/>
      <c r="AB137" s="67"/>
    </row>
    <row r="138" spans="6:28" ht="15" customHeight="1" x14ac:dyDescent="0.25">
      <c r="F138" s="68"/>
      <c r="G138" s="68"/>
      <c r="H138" s="68"/>
      <c r="I138" s="68"/>
      <c r="J138" s="72"/>
      <c r="K138" s="72"/>
      <c r="L138" s="72"/>
      <c r="M138" s="72"/>
      <c r="N138" s="27"/>
      <c r="O138" s="27"/>
      <c r="P138" s="25"/>
      <c r="Q138" s="25"/>
      <c r="U138" s="74"/>
      <c r="V138" s="70"/>
      <c r="W138" s="70"/>
      <c r="X138" s="70"/>
      <c r="Y138" s="70"/>
      <c r="Z138" s="70"/>
      <c r="AA138" s="24"/>
      <c r="AB138" s="67"/>
    </row>
    <row r="139" spans="6:28" ht="15" customHeight="1" x14ac:dyDescent="0.25">
      <c r="F139" s="68"/>
      <c r="G139" s="68"/>
      <c r="H139" s="68"/>
      <c r="I139" s="68"/>
      <c r="J139" s="72"/>
      <c r="K139" s="72"/>
      <c r="L139" s="72"/>
      <c r="M139" s="72"/>
      <c r="N139" s="27"/>
      <c r="O139" s="27"/>
      <c r="P139" s="25"/>
      <c r="Q139" s="25"/>
      <c r="U139" s="74"/>
      <c r="V139" s="70"/>
      <c r="W139" s="70"/>
      <c r="X139" s="70"/>
      <c r="Y139" s="70"/>
      <c r="Z139" s="70"/>
      <c r="AA139" s="24"/>
      <c r="AB139" s="67"/>
    </row>
    <row r="140" spans="6:28" ht="15" customHeight="1" x14ac:dyDescent="0.25">
      <c r="F140" s="68"/>
      <c r="G140" s="68"/>
      <c r="H140" s="68"/>
      <c r="I140" s="68"/>
      <c r="J140" s="72"/>
      <c r="K140" s="72"/>
      <c r="L140" s="72"/>
      <c r="M140" s="72"/>
      <c r="N140" s="27"/>
      <c r="O140" s="27"/>
      <c r="P140" s="25"/>
      <c r="Q140" s="25"/>
      <c r="U140" s="74"/>
      <c r="V140" s="70"/>
      <c r="W140" s="70"/>
      <c r="X140" s="70"/>
      <c r="Y140" s="70"/>
      <c r="Z140" s="70"/>
      <c r="AA140" s="24"/>
      <c r="AB140" s="67"/>
    </row>
    <row r="141" spans="6:28" ht="15" customHeight="1" x14ac:dyDescent="0.25">
      <c r="F141" s="68"/>
      <c r="G141" s="68"/>
      <c r="H141" s="68"/>
      <c r="I141" s="68"/>
      <c r="J141" s="72"/>
      <c r="K141" s="72"/>
      <c r="L141" s="72"/>
      <c r="M141" s="72"/>
      <c r="N141" s="27"/>
      <c r="O141" s="27"/>
      <c r="P141" s="25"/>
      <c r="Q141" s="25"/>
      <c r="U141" s="74"/>
      <c r="V141" s="70"/>
      <c r="W141" s="70"/>
      <c r="X141" s="70"/>
      <c r="Y141" s="70"/>
      <c r="Z141" s="70"/>
      <c r="AA141" s="24"/>
      <c r="AB141" s="67"/>
    </row>
    <row r="142" spans="6:28" ht="15" customHeight="1" x14ac:dyDescent="0.25">
      <c r="F142" s="68"/>
      <c r="G142" s="68"/>
      <c r="H142" s="68"/>
      <c r="I142" s="68"/>
      <c r="J142" s="72"/>
      <c r="K142" s="72"/>
      <c r="L142" s="72"/>
      <c r="M142" s="72"/>
      <c r="N142" s="27"/>
      <c r="O142" s="27"/>
      <c r="P142" s="25"/>
      <c r="Q142" s="25"/>
      <c r="U142" s="74"/>
      <c r="V142" s="70"/>
      <c r="W142" s="70"/>
      <c r="X142" s="70"/>
      <c r="Y142" s="70"/>
      <c r="Z142" s="70"/>
      <c r="AA142" s="24"/>
      <c r="AB142" s="67"/>
    </row>
    <row r="143" spans="6:28" ht="15" customHeight="1" x14ac:dyDescent="0.25">
      <c r="F143" s="68"/>
      <c r="G143" s="68"/>
      <c r="H143" s="68"/>
      <c r="I143" s="68"/>
      <c r="J143" s="72"/>
      <c r="K143" s="72"/>
      <c r="L143" s="72"/>
      <c r="M143" s="72"/>
      <c r="N143" s="27"/>
      <c r="O143" s="27"/>
      <c r="P143" s="25"/>
      <c r="Q143" s="25"/>
      <c r="U143" s="74"/>
      <c r="V143" s="70"/>
      <c r="W143" s="70"/>
      <c r="X143" s="70"/>
      <c r="Y143" s="70"/>
      <c r="Z143" s="70"/>
      <c r="AA143" s="24"/>
      <c r="AB143" s="67"/>
    </row>
    <row r="144" spans="6:28" ht="15" customHeight="1" x14ac:dyDescent="0.25">
      <c r="F144" s="68"/>
      <c r="G144" s="68"/>
      <c r="H144" s="68"/>
      <c r="I144" s="68"/>
      <c r="J144" s="72"/>
      <c r="K144" s="72"/>
      <c r="L144" s="72"/>
      <c r="M144" s="72"/>
      <c r="N144" s="27"/>
      <c r="O144" s="27"/>
      <c r="P144" s="25"/>
      <c r="Q144" s="25"/>
      <c r="U144" s="74"/>
      <c r="V144" s="70"/>
      <c r="W144" s="70"/>
      <c r="X144" s="70"/>
      <c r="Y144" s="70"/>
      <c r="Z144" s="70"/>
      <c r="AA144" s="24"/>
      <c r="AB144" s="67"/>
    </row>
    <row r="145" spans="6:28" ht="15" customHeight="1" x14ac:dyDescent="0.25">
      <c r="F145" s="68"/>
      <c r="G145" s="68"/>
      <c r="H145" s="68"/>
      <c r="I145" s="68"/>
      <c r="J145" s="72"/>
      <c r="K145" s="72"/>
      <c r="L145" s="72"/>
      <c r="M145" s="72"/>
      <c r="N145" s="27"/>
      <c r="O145" s="27"/>
      <c r="P145" s="25"/>
      <c r="Q145" s="25"/>
      <c r="U145" s="74"/>
      <c r="V145" s="70"/>
      <c r="W145" s="70"/>
      <c r="X145" s="70"/>
      <c r="Y145" s="70"/>
      <c r="Z145" s="70"/>
      <c r="AA145" s="24"/>
      <c r="AB145" s="67"/>
    </row>
    <row r="146" spans="6:28" ht="15" customHeight="1" x14ac:dyDescent="0.25">
      <c r="F146" s="68"/>
      <c r="G146" s="68"/>
      <c r="H146" s="68"/>
      <c r="I146" s="68"/>
      <c r="J146" s="72"/>
      <c r="K146" s="72"/>
      <c r="L146" s="72"/>
      <c r="M146" s="72"/>
      <c r="N146" s="27"/>
      <c r="O146" s="27"/>
      <c r="P146" s="25"/>
      <c r="Q146" s="25"/>
      <c r="U146" s="74"/>
      <c r="V146" s="70"/>
      <c r="W146" s="70"/>
      <c r="X146" s="70"/>
      <c r="Y146" s="70"/>
      <c r="Z146" s="70"/>
      <c r="AA146" s="24"/>
      <c r="AB146" s="67"/>
    </row>
    <row r="147" spans="6:28" ht="15" customHeight="1" x14ac:dyDescent="0.25">
      <c r="F147" s="68"/>
      <c r="G147" s="68"/>
      <c r="H147" s="68"/>
      <c r="I147" s="68"/>
      <c r="J147" s="72"/>
      <c r="K147" s="72"/>
      <c r="L147" s="72"/>
      <c r="M147" s="72"/>
      <c r="N147" s="27"/>
      <c r="O147" s="27"/>
      <c r="P147" s="25"/>
      <c r="Q147" s="25"/>
      <c r="U147" s="74"/>
      <c r="V147" s="70"/>
      <c r="W147" s="70"/>
      <c r="X147" s="70"/>
      <c r="Y147" s="70"/>
      <c r="Z147" s="70"/>
      <c r="AA147" s="24"/>
      <c r="AB147" s="67"/>
    </row>
    <row r="148" spans="6:28" ht="15" customHeight="1" x14ac:dyDescent="0.25">
      <c r="F148" s="68"/>
      <c r="G148" s="68"/>
      <c r="H148" s="68"/>
      <c r="I148" s="68"/>
      <c r="J148" s="72"/>
      <c r="K148" s="72"/>
      <c r="L148" s="72"/>
      <c r="M148" s="72"/>
      <c r="N148" s="27"/>
      <c r="O148" s="27"/>
      <c r="P148" s="25"/>
      <c r="Q148" s="25"/>
      <c r="U148" s="74"/>
      <c r="V148" s="70"/>
      <c r="W148" s="70"/>
      <c r="X148" s="70"/>
      <c r="Y148" s="70"/>
      <c r="Z148" s="70"/>
      <c r="AA148" s="24"/>
      <c r="AB148" s="67"/>
    </row>
    <row r="149" spans="6:28" ht="15" customHeight="1" x14ac:dyDescent="0.25">
      <c r="F149" s="68"/>
      <c r="G149" s="68"/>
      <c r="H149" s="68"/>
      <c r="I149" s="68"/>
      <c r="J149" s="72"/>
      <c r="K149" s="72"/>
      <c r="L149" s="72"/>
      <c r="M149" s="72"/>
      <c r="N149" s="27"/>
      <c r="O149" s="27"/>
      <c r="P149" s="25"/>
      <c r="Q149" s="25"/>
      <c r="U149" s="74"/>
      <c r="V149" s="70"/>
      <c r="W149" s="70"/>
      <c r="X149" s="70"/>
      <c r="Y149" s="70"/>
      <c r="Z149" s="70"/>
      <c r="AA149" s="24"/>
      <c r="AB149" s="67"/>
    </row>
    <row r="150" spans="6:28" ht="15" customHeight="1" x14ac:dyDescent="0.25">
      <c r="F150" s="68"/>
      <c r="G150" s="68"/>
      <c r="H150" s="68"/>
      <c r="I150" s="68"/>
      <c r="J150" s="72"/>
      <c r="K150" s="72"/>
      <c r="L150" s="72"/>
      <c r="M150" s="72"/>
      <c r="N150" s="27"/>
      <c r="O150" s="27"/>
      <c r="P150" s="25"/>
      <c r="Q150" s="25"/>
      <c r="U150" s="74"/>
      <c r="V150" s="70"/>
      <c r="W150" s="70"/>
      <c r="X150" s="70"/>
      <c r="Y150" s="70"/>
      <c r="Z150" s="70"/>
      <c r="AA150" s="24"/>
      <c r="AB150" s="67"/>
    </row>
    <row r="151" spans="6:28" ht="15" customHeight="1" x14ac:dyDescent="0.25">
      <c r="F151" s="68"/>
      <c r="G151" s="68"/>
      <c r="H151" s="68"/>
      <c r="I151" s="68"/>
      <c r="J151" s="72"/>
      <c r="K151" s="72"/>
      <c r="L151" s="72"/>
      <c r="M151" s="72"/>
      <c r="N151" s="27"/>
      <c r="O151" s="27"/>
      <c r="P151" s="25"/>
      <c r="Q151" s="25"/>
      <c r="U151" s="74"/>
      <c r="V151" s="70"/>
      <c r="W151" s="70"/>
      <c r="X151" s="70"/>
      <c r="Y151" s="70"/>
      <c r="Z151" s="70"/>
      <c r="AA151" s="24"/>
      <c r="AB151" s="67"/>
    </row>
    <row r="152" spans="6:28" ht="15" customHeight="1" x14ac:dyDescent="0.25">
      <c r="F152" s="68"/>
      <c r="G152" s="68"/>
      <c r="H152" s="68"/>
      <c r="I152" s="68"/>
      <c r="J152" s="72"/>
      <c r="K152" s="72"/>
      <c r="L152" s="72"/>
      <c r="M152" s="72"/>
      <c r="N152" s="27"/>
      <c r="O152" s="27"/>
      <c r="P152" s="25"/>
      <c r="Q152" s="25"/>
      <c r="U152" s="74"/>
      <c r="V152" s="70"/>
      <c r="W152" s="70"/>
      <c r="X152" s="70"/>
      <c r="Y152" s="70"/>
      <c r="Z152" s="70"/>
      <c r="AA152" s="24"/>
      <c r="AB152" s="67"/>
    </row>
    <row r="153" spans="6:28" ht="15" customHeight="1" x14ac:dyDescent="0.25">
      <c r="F153" s="68"/>
      <c r="G153" s="68"/>
      <c r="H153" s="68"/>
      <c r="I153" s="68"/>
      <c r="J153" s="72"/>
      <c r="K153" s="72"/>
      <c r="L153" s="72"/>
      <c r="M153" s="72"/>
      <c r="N153" s="27"/>
      <c r="O153" s="27"/>
      <c r="P153" s="25"/>
      <c r="Q153" s="25"/>
      <c r="U153" s="74"/>
      <c r="V153" s="70"/>
      <c r="W153" s="70"/>
      <c r="X153" s="70"/>
      <c r="Y153" s="70"/>
      <c r="Z153" s="70"/>
      <c r="AA153" s="24"/>
      <c r="AB153" s="67"/>
    </row>
    <row r="154" spans="6:28" ht="15" customHeight="1" x14ac:dyDescent="0.25">
      <c r="F154" s="68"/>
      <c r="G154" s="68"/>
      <c r="H154" s="68"/>
      <c r="I154" s="68"/>
      <c r="J154" s="72"/>
      <c r="K154" s="72"/>
      <c r="L154" s="72"/>
      <c r="M154" s="72"/>
      <c r="N154" s="27"/>
      <c r="O154" s="27"/>
      <c r="P154" s="25"/>
      <c r="Q154" s="25"/>
      <c r="U154" s="74"/>
      <c r="V154" s="70"/>
      <c r="W154" s="70"/>
      <c r="X154" s="70"/>
      <c r="Y154" s="70"/>
      <c r="Z154" s="70"/>
      <c r="AA154" s="24"/>
      <c r="AB154" s="67"/>
    </row>
    <row r="155" spans="6:28" ht="15" customHeight="1" x14ac:dyDescent="0.25">
      <c r="F155" s="68"/>
      <c r="G155" s="68"/>
      <c r="H155" s="68"/>
      <c r="I155" s="68"/>
      <c r="J155" s="72"/>
      <c r="K155" s="72"/>
      <c r="L155" s="72"/>
      <c r="M155" s="72"/>
      <c r="N155" s="27"/>
      <c r="O155" s="27"/>
      <c r="P155" s="25"/>
      <c r="Q155" s="25"/>
      <c r="U155" s="74"/>
      <c r="V155" s="70"/>
      <c r="W155" s="70"/>
      <c r="X155" s="70"/>
      <c r="Y155" s="70"/>
      <c r="Z155" s="70"/>
      <c r="AA155" s="24"/>
      <c r="AB155" s="67"/>
    </row>
    <row r="156" spans="6:28" ht="15" customHeight="1" x14ac:dyDescent="0.25">
      <c r="F156" s="68"/>
      <c r="G156" s="68"/>
      <c r="H156" s="68"/>
      <c r="I156" s="68"/>
      <c r="J156" s="72"/>
      <c r="K156" s="72"/>
      <c r="L156" s="72"/>
      <c r="M156" s="72"/>
      <c r="N156" s="27"/>
      <c r="O156" s="27"/>
      <c r="P156" s="25"/>
      <c r="Q156" s="25"/>
      <c r="U156" s="74"/>
      <c r="V156" s="70"/>
      <c r="W156" s="70"/>
      <c r="X156" s="70"/>
      <c r="Y156" s="70"/>
      <c r="Z156" s="70"/>
      <c r="AA156" s="24"/>
      <c r="AB156" s="67"/>
    </row>
    <row r="157" spans="6:28" ht="15" customHeight="1" x14ac:dyDescent="0.25">
      <c r="F157" s="68"/>
      <c r="G157" s="68"/>
      <c r="H157" s="68"/>
      <c r="I157" s="68"/>
      <c r="J157" s="72"/>
      <c r="K157" s="72"/>
      <c r="L157" s="72"/>
      <c r="M157" s="72"/>
      <c r="N157" s="27"/>
      <c r="O157" s="27"/>
      <c r="P157" s="25"/>
      <c r="Q157" s="25"/>
      <c r="U157" s="74"/>
      <c r="V157" s="70"/>
      <c r="W157" s="70"/>
      <c r="X157" s="70"/>
      <c r="Y157" s="70"/>
      <c r="Z157" s="70"/>
      <c r="AA157" s="24"/>
      <c r="AB157" s="67"/>
    </row>
    <row r="158" spans="6:28" ht="15" customHeight="1" x14ac:dyDescent="0.25">
      <c r="F158" s="68"/>
      <c r="G158" s="68"/>
      <c r="H158" s="68"/>
      <c r="I158" s="68"/>
      <c r="J158" s="72"/>
      <c r="K158" s="72"/>
      <c r="L158" s="72"/>
      <c r="M158" s="72"/>
      <c r="N158" s="27"/>
      <c r="O158" s="27"/>
      <c r="P158" s="25"/>
      <c r="Q158" s="25"/>
      <c r="U158" s="74"/>
      <c r="V158" s="70"/>
      <c r="W158" s="70"/>
      <c r="X158" s="70"/>
      <c r="Y158" s="70"/>
      <c r="Z158" s="70"/>
      <c r="AA158" s="24"/>
      <c r="AB158" s="67"/>
    </row>
    <row r="159" spans="6:28" ht="15" customHeight="1" x14ac:dyDescent="0.25">
      <c r="F159" s="68"/>
      <c r="G159" s="68"/>
      <c r="H159" s="68"/>
      <c r="I159" s="68"/>
      <c r="J159" s="72"/>
      <c r="K159" s="72"/>
      <c r="L159" s="72"/>
      <c r="M159" s="72"/>
      <c r="N159" s="27"/>
      <c r="O159" s="27"/>
      <c r="P159" s="25"/>
      <c r="Q159" s="25"/>
      <c r="U159" s="74"/>
      <c r="V159" s="70"/>
      <c r="W159" s="70"/>
      <c r="X159" s="70"/>
      <c r="Y159" s="70"/>
      <c r="Z159" s="70"/>
      <c r="AA159" s="24"/>
      <c r="AB159" s="67"/>
    </row>
    <row r="160" spans="6:28" ht="15" customHeight="1" x14ac:dyDescent="0.25">
      <c r="F160" s="68"/>
      <c r="G160" s="68"/>
      <c r="H160" s="68"/>
      <c r="I160" s="68"/>
      <c r="J160" s="72"/>
      <c r="K160" s="72"/>
      <c r="L160" s="72"/>
      <c r="M160" s="72"/>
      <c r="N160" s="27"/>
      <c r="O160" s="27"/>
      <c r="P160" s="25"/>
      <c r="Q160" s="25"/>
      <c r="U160" s="74"/>
      <c r="V160" s="70"/>
      <c r="W160" s="70"/>
      <c r="X160" s="70"/>
      <c r="Y160" s="70"/>
      <c r="Z160" s="70"/>
      <c r="AA160" s="24"/>
      <c r="AB160" s="67"/>
    </row>
    <row r="161" spans="6:28" ht="15" customHeight="1" x14ac:dyDescent="0.25">
      <c r="F161" s="68"/>
      <c r="G161" s="68"/>
      <c r="H161" s="68"/>
      <c r="I161" s="68"/>
      <c r="J161" s="72"/>
      <c r="K161" s="72"/>
      <c r="L161" s="72"/>
      <c r="M161" s="72"/>
      <c r="N161" s="27"/>
      <c r="O161" s="27"/>
      <c r="P161" s="25"/>
      <c r="Q161" s="25"/>
      <c r="U161" s="74"/>
      <c r="V161" s="70"/>
      <c r="W161" s="70"/>
      <c r="X161" s="70"/>
      <c r="Y161" s="70"/>
      <c r="Z161" s="70"/>
      <c r="AA161" s="24"/>
      <c r="AB161" s="67"/>
    </row>
    <row r="162" spans="6:28" ht="15" customHeight="1" x14ac:dyDescent="0.25">
      <c r="F162" s="68"/>
      <c r="G162" s="68"/>
      <c r="H162" s="68"/>
      <c r="I162" s="68"/>
      <c r="J162" s="72"/>
      <c r="K162" s="72"/>
      <c r="L162" s="72"/>
      <c r="M162" s="72"/>
      <c r="N162" s="27"/>
      <c r="O162" s="27"/>
      <c r="P162" s="25"/>
      <c r="Q162" s="25"/>
      <c r="U162" s="74"/>
      <c r="V162" s="70"/>
      <c r="W162" s="70"/>
      <c r="X162" s="70"/>
      <c r="Y162" s="70"/>
      <c r="Z162" s="70"/>
      <c r="AA162" s="24"/>
      <c r="AB162" s="67"/>
    </row>
    <row r="163" spans="6:28" ht="15" customHeight="1" x14ac:dyDescent="0.25">
      <c r="F163" s="68"/>
      <c r="G163" s="68"/>
      <c r="H163" s="68"/>
      <c r="I163" s="68"/>
      <c r="J163" s="72"/>
      <c r="K163" s="72"/>
      <c r="L163" s="72"/>
      <c r="M163" s="72"/>
      <c r="N163" s="27"/>
      <c r="O163" s="27"/>
      <c r="P163" s="25"/>
      <c r="Q163" s="25"/>
      <c r="U163" s="74"/>
      <c r="V163" s="70"/>
      <c r="W163" s="70"/>
      <c r="X163" s="70"/>
      <c r="Y163" s="70"/>
      <c r="Z163" s="70"/>
      <c r="AA163" s="24"/>
      <c r="AB163" s="67"/>
    </row>
    <row r="164" spans="6:28" ht="15" customHeight="1" x14ac:dyDescent="0.25">
      <c r="F164" s="68"/>
      <c r="G164" s="68"/>
      <c r="H164" s="68"/>
      <c r="I164" s="68"/>
      <c r="J164" s="72"/>
      <c r="K164" s="72"/>
      <c r="L164" s="72"/>
      <c r="M164" s="72"/>
      <c r="N164" s="27"/>
      <c r="O164" s="27"/>
      <c r="P164" s="25"/>
      <c r="Q164" s="25"/>
      <c r="U164" s="74"/>
      <c r="V164" s="70"/>
      <c r="W164" s="70"/>
      <c r="X164" s="70"/>
      <c r="Y164" s="70"/>
      <c r="Z164" s="70"/>
      <c r="AA164" s="24"/>
      <c r="AB164" s="67"/>
    </row>
    <row r="165" spans="6:28" ht="15" customHeight="1" x14ac:dyDescent="0.25">
      <c r="F165" s="68"/>
      <c r="G165" s="68"/>
      <c r="H165" s="68"/>
      <c r="I165" s="68"/>
      <c r="J165" s="72"/>
      <c r="K165" s="72"/>
      <c r="L165" s="72"/>
      <c r="M165" s="72"/>
      <c r="N165" s="27"/>
      <c r="O165" s="27"/>
      <c r="P165" s="25"/>
      <c r="Q165" s="25"/>
      <c r="U165" s="74"/>
      <c r="V165" s="70"/>
      <c r="W165" s="70"/>
      <c r="X165" s="70"/>
      <c r="Y165" s="70"/>
      <c r="Z165" s="70"/>
      <c r="AA165" s="24"/>
      <c r="AB165" s="67"/>
    </row>
    <row r="166" spans="6:28" ht="15" customHeight="1" x14ac:dyDescent="0.25">
      <c r="F166" s="68"/>
      <c r="G166" s="68"/>
      <c r="H166" s="68"/>
      <c r="I166" s="68"/>
      <c r="J166" s="72"/>
      <c r="K166" s="72"/>
      <c r="L166" s="72"/>
      <c r="M166" s="72"/>
      <c r="N166" s="27"/>
      <c r="O166" s="27"/>
      <c r="P166" s="25"/>
      <c r="Q166" s="25"/>
      <c r="U166" s="74"/>
      <c r="V166" s="70"/>
      <c r="W166" s="70"/>
      <c r="X166" s="70"/>
      <c r="Y166" s="70"/>
      <c r="Z166" s="70"/>
      <c r="AA166" s="24"/>
      <c r="AB166" s="67"/>
    </row>
    <row r="167" spans="6:28" ht="15" customHeight="1" x14ac:dyDescent="0.25">
      <c r="F167" s="68"/>
      <c r="G167" s="68"/>
      <c r="H167" s="68"/>
      <c r="I167" s="68"/>
      <c r="J167" s="72"/>
      <c r="K167" s="72"/>
      <c r="L167" s="72"/>
      <c r="M167" s="72"/>
      <c r="N167" s="27"/>
      <c r="O167" s="27"/>
      <c r="P167" s="25"/>
      <c r="Q167" s="25"/>
      <c r="U167" s="74"/>
      <c r="V167" s="70"/>
      <c r="W167" s="70"/>
      <c r="X167" s="70"/>
      <c r="Y167" s="70"/>
      <c r="Z167" s="70"/>
      <c r="AA167" s="24"/>
      <c r="AB167" s="67"/>
    </row>
    <row r="168" spans="6:28" ht="15" customHeight="1" x14ac:dyDescent="0.25">
      <c r="F168" s="68"/>
      <c r="G168" s="68"/>
      <c r="H168" s="68"/>
      <c r="I168" s="68"/>
      <c r="J168" s="72"/>
      <c r="K168" s="72"/>
      <c r="L168" s="72"/>
      <c r="M168" s="72"/>
      <c r="N168" s="27"/>
      <c r="O168" s="27"/>
      <c r="P168" s="25"/>
      <c r="Q168" s="25"/>
      <c r="U168" s="74"/>
      <c r="V168" s="70"/>
      <c r="W168" s="70"/>
      <c r="X168" s="70"/>
      <c r="Y168" s="70"/>
      <c r="Z168" s="70"/>
      <c r="AA168" s="24"/>
      <c r="AB168" s="67"/>
    </row>
    <row r="169" spans="6:28" ht="15" customHeight="1" x14ac:dyDescent="0.25">
      <c r="F169" s="68"/>
      <c r="G169" s="68"/>
      <c r="H169" s="68"/>
      <c r="I169" s="68"/>
      <c r="J169" s="72"/>
      <c r="K169" s="72"/>
      <c r="L169" s="72"/>
      <c r="M169" s="72"/>
      <c r="N169" s="27"/>
      <c r="O169" s="27"/>
      <c r="P169" s="25"/>
      <c r="Q169" s="25"/>
      <c r="U169" s="74"/>
      <c r="V169" s="70"/>
      <c r="W169" s="70"/>
      <c r="X169" s="70"/>
      <c r="Y169" s="70"/>
      <c r="Z169" s="70"/>
      <c r="AA169" s="24"/>
      <c r="AB169" s="67"/>
    </row>
    <row r="170" spans="6:28" ht="15" customHeight="1" x14ac:dyDescent="0.25">
      <c r="F170" s="68"/>
      <c r="G170" s="68"/>
      <c r="H170" s="68"/>
      <c r="I170" s="68"/>
      <c r="J170" s="72"/>
      <c r="K170" s="72"/>
      <c r="L170" s="72"/>
      <c r="M170" s="72"/>
      <c r="N170" s="27"/>
      <c r="O170" s="27"/>
      <c r="P170" s="25"/>
      <c r="Q170" s="25"/>
      <c r="U170" s="74"/>
      <c r="V170" s="70"/>
      <c r="W170" s="70"/>
      <c r="X170" s="70"/>
      <c r="Y170" s="70"/>
      <c r="Z170" s="70"/>
      <c r="AA170" s="24"/>
      <c r="AB170" s="67"/>
    </row>
    <row r="171" spans="6:28" ht="15" customHeight="1" x14ac:dyDescent="0.25">
      <c r="F171" s="68"/>
      <c r="G171" s="68"/>
      <c r="H171" s="68"/>
      <c r="I171" s="68"/>
      <c r="J171" s="72"/>
      <c r="K171" s="72"/>
      <c r="L171" s="72"/>
      <c r="M171" s="72"/>
      <c r="N171" s="27"/>
      <c r="O171" s="27"/>
      <c r="P171" s="25"/>
      <c r="Q171" s="25"/>
      <c r="U171" s="74"/>
      <c r="V171" s="70"/>
      <c r="W171" s="70"/>
      <c r="X171" s="70"/>
      <c r="Y171" s="70"/>
      <c r="Z171" s="70"/>
      <c r="AA171" s="24"/>
      <c r="AB171" s="67"/>
    </row>
    <row r="172" spans="6:28" ht="15" customHeight="1" x14ac:dyDescent="0.25">
      <c r="F172" s="68"/>
      <c r="G172" s="68"/>
      <c r="H172" s="68"/>
      <c r="I172" s="68"/>
      <c r="J172" s="72"/>
      <c r="K172" s="72"/>
      <c r="L172" s="72"/>
      <c r="M172" s="72"/>
      <c r="N172" s="27"/>
      <c r="O172" s="27"/>
      <c r="P172" s="25"/>
      <c r="Q172" s="25"/>
      <c r="U172" s="74"/>
      <c r="V172" s="70"/>
      <c r="W172" s="70"/>
      <c r="X172" s="70"/>
      <c r="Y172" s="70"/>
      <c r="Z172" s="70"/>
      <c r="AA172" s="24"/>
      <c r="AB172" s="67"/>
    </row>
    <row r="173" spans="6:28" ht="15" customHeight="1" x14ac:dyDescent="0.25">
      <c r="F173" s="68"/>
      <c r="G173" s="68"/>
      <c r="H173" s="68"/>
      <c r="I173" s="68"/>
      <c r="J173" s="72"/>
      <c r="K173" s="72"/>
      <c r="L173" s="72"/>
      <c r="M173" s="72"/>
      <c r="N173" s="27"/>
      <c r="O173" s="27"/>
      <c r="P173" s="25"/>
      <c r="Q173" s="25"/>
      <c r="U173" s="74"/>
      <c r="V173" s="70"/>
      <c r="W173" s="70"/>
      <c r="X173" s="70"/>
      <c r="Y173" s="70"/>
      <c r="Z173" s="70"/>
      <c r="AA173" s="24"/>
      <c r="AB173" s="67"/>
    </row>
    <row r="174" spans="6:28" ht="15" customHeight="1" x14ac:dyDescent="0.25">
      <c r="F174" s="68"/>
      <c r="G174" s="68"/>
      <c r="H174" s="68"/>
      <c r="I174" s="68"/>
      <c r="J174" s="72"/>
      <c r="K174" s="72"/>
      <c r="L174" s="72"/>
      <c r="M174" s="72"/>
      <c r="N174" s="27"/>
      <c r="O174" s="27"/>
      <c r="P174" s="25"/>
      <c r="Q174" s="25"/>
      <c r="U174" s="74"/>
      <c r="V174" s="70"/>
      <c r="W174" s="70"/>
      <c r="X174" s="70"/>
      <c r="Y174" s="70"/>
      <c r="Z174" s="70"/>
      <c r="AA174" s="24"/>
      <c r="AB174" s="67"/>
    </row>
    <row r="175" spans="6:28" ht="15" customHeight="1" x14ac:dyDescent="0.25">
      <c r="F175" s="68"/>
      <c r="G175" s="68"/>
      <c r="H175" s="68"/>
      <c r="I175" s="68"/>
      <c r="J175" s="72"/>
      <c r="K175" s="72"/>
      <c r="L175" s="72"/>
      <c r="M175" s="72"/>
      <c r="N175" s="27"/>
      <c r="O175" s="27"/>
      <c r="P175" s="25"/>
      <c r="Q175" s="25"/>
      <c r="U175" s="74"/>
      <c r="V175" s="70"/>
      <c r="W175" s="70"/>
      <c r="X175" s="70"/>
      <c r="Y175" s="70"/>
      <c r="Z175" s="70"/>
      <c r="AA175" s="24"/>
      <c r="AB175" s="67"/>
    </row>
    <row r="176" spans="6:28" ht="15" customHeight="1" x14ac:dyDescent="0.25">
      <c r="F176" s="68"/>
      <c r="G176" s="68"/>
      <c r="H176" s="68"/>
      <c r="I176" s="68"/>
      <c r="J176" s="72"/>
      <c r="K176" s="72"/>
      <c r="L176" s="72"/>
      <c r="M176" s="72"/>
      <c r="N176" s="27"/>
      <c r="O176" s="27"/>
      <c r="P176" s="25"/>
      <c r="Q176" s="25"/>
      <c r="U176" s="74"/>
      <c r="V176" s="70"/>
      <c r="W176" s="70"/>
      <c r="X176" s="70"/>
      <c r="Y176" s="70"/>
      <c r="Z176" s="70"/>
      <c r="AA176" s="24"/>
      <c r="AB176" s="67"/>
    </row>
    <row r="177" spans="6:28" ht="15" customHeight="1" x14ac:dyDescent="0.25">
      <c r="F177" s="68"/>
      <c r="G177" s="68"/>
      <c r="H177" s="68"/>
      <c r="I177" s="68"/>
      <c r="J177" s="72"/>
      <c r="K177" s="72"/>
      <c r="L177" s="72"/>
      <c r="M177" s="72"/>
      <c r="N177" s="27"/>
      <c r="O177" s="27"/>
      <c r="P177" s="25"/>
      <c r="Q177" s="25"/>
      <c r="U177" s="74"/>
      <c r="V177" s="70"/>
      <c r="W177" s="70"/>
      <c r="X177" s="70"/>
      <c r="Y177" s="70"/>
      <c r="Z177" s="70"/>
      <c r="AA177" s="24"/>
      <c r="AB177" s="67"/>
    </row>
    <row r="178" spans="6:28" ht="15" customHeight="1" x14ac:dyDescent="0.25">
      <c r="F178" s="68"/>
      <c r="G178" s="68"/>
      <c r="H178" s="68"/>
      <c r="I178" s="68"/>
      <c r="J178" s="72"/>
      <c r="K178" s="72"/>
      <c r="L178" s="72"/>
      <c r="M178" s="72"/>
      <c r="N178" s="27"/>
      <c r="O178" s="27"/>
      <c r="P178" s="25"/>
      <c r="Q178" s="25"/>
      <c r="U178" s="74"/>
      <c r="V178" s="70"/>
      <c r="W178" s="70"/>
      <c r="X178" s="70"/>
      <c r="Y178" s="70"/>
      <c r="Z178" s="70"/>
      <c r="AA178" s="24"/>
      <c r="AB178" s="67"/>
    </row>
    <row r="179" spans="6:28" ht="15" customHeight="1" x14ac:dyDescent="0.25">
      <c r="F179" s="68"/>
      <c r="G179" s="68"/>
      <c r="H179" s="68"/>
      <c r="I179" s="68"/>
      <c r="J179" s="72"/>
      <c r="K179" s="72"/>
      <c r="L179" s="72"/>
      <c r="M179" s="72"/>
      <c r="N179" s="27"/>
      <c r="O179" s="27"/>
      <c r="P179" s="25"/>
      <c r="Q179" s="25"/>
      <c r="U179" s="74"/>
      <c r="V179" s="70"/>
      <c r="W179" s="70"/>
      <c r="X179" s="70"/>
      <c r="Y179" s="70"/>
      <c r="Z179" s="70"/>
      <c r="AA179" s="24"/>
      <c r="AB179" s="67"/>
    </row>
    <row r="180" spans="6:28" ht="15" customHeight="1" x14ac:dyDescent="0.25">
      <c r="F180" s="68"/>
      <c r="G180" s="68"/>
      <c r="H180" s="68"/>
      <c r="I180" s="68"/>
      <c r="J180" s="72"/>
      <c r="K180" s="72"/>
      <c r="L180" s="72"/>
      <c r="M180" s="72"/>
      <c r="N180" s="27"/>
      <c r="O180" s="27"/>
      <c r="P180" s="25"/>
      <c r="Q180" s="25"/>
      <c r="U180" s="74"/>
      <c r="V180" s="70"/>
      <c r="W180" s="70"/>
      <c r="X180" s="70"/>
      <c r="Y180" s="70"/>
      <c r="Z180" s="70"/>
      <c r="AA180" s="24"/>
      <c r="AB180" s="67"/>
    </row>
    <row r="181" spans="6:28" ht="15" customHeight="1" x14ac:dyDescent="0.25">
      <c r="F181" s="68"/>
      <c r="G181" s="68"/>
      <c r="H181" s="68"/>
      <c r="I181" s="68"/>
      <c r="J181" s="72"/>
      <c r="K181" s="72"/>
      <c r="L181" s="72"/>
      <c r="M181" s="72"/>
      <c r="N181" s="27"/>
      <c r="O181" s="27"/>
      <c r="P181" s="25"/>
      <c r="Q181" s="25"/>
      <c r="U181" s="74"/>
      <c r="V181" s="70"/>
      <c r="W181" s="70"/>
      <c r="X181" s="70"/>
      <c r="Y181" s="70"/>
      <c r="Z181" s="70"/>
      <c r="AA181" s="24"/>
      <c r="AB181" s="67"/>
    </row>
    <row r="182" spans="6:28" ht="15" customHeight="1" x14ac:dyDescent="0.25">
      <c r="F182" s="68"/>
      <c r="G182" s="68"/>
      <c r="H182" s="68"/>
      <c r="I182" s="68"/>
      <c r="J182" s="72"/>
      <c r="K182" s="72"/>
      <c r="L182" s="72"/>
      <c r="M182" s="72"/>
      <c r="N182" s="27"/>
      <c r="O182" s="27"/>
      <c r="P182" s="25"/>
      <c r="Q182" s="25"/>
      <c r="U182" s="74"/>
      <c r="V182" s="70"/>
      <c r="W182" s="70"/>
      <c r="X182" s="70"/>
      <c r="Y182" s="70"/>
      <c r="Z182" s="70"/>
      <c r="AA182" s="24"/>
      <c r="AB182" s="67"/>
    </row>
    <row r="183" spans="6:28" ht="15" customHeight="1" x14ac:dyDescent="0.25">
      <c r="F183" s="68"/>
      <c r="G183" s="68"/>
      <c r="H183" s="68"/>
      <c r="I183" s="68"/>
      <c r="J183" s="72"/>
      <c r="K183" s="72"/>
      <c r="L183" s="72"/>
      <c r="M183" s="72"/>
      <c r="N183" s="27"/>
      <c r="O183" s="27"/>
      <c r="P183" s="25"/>
      <c r="Q183" s="25"/>
      <c r="U183" s="74"/>
      <c r="V183" s="70"/>
      <c r="W183" s="70"/>
      <c r="X183" s="70"/>
      <c r="Y183" s="70"/>
      <c r="Z183" s="70"/>
      <c r="AA183" s="24"/>
      <c r="AB183" s="67"/>
    </row>
    <row r="184" spans="6:28" ht="15" customHeight="1" x14ac:dyDescent="0.25">
      <c r="F184" s="68"/>
      <c r="G184" s="68"/>
      <c r="H184" s="68"/>
      <c r="I184" s="68"/>
      <c r="J184" s="72"/>
      <c r="K184" s="72"/>
      <c r="L184" s="72"/>
      <c r="M184" s="72"/>
      <c r="N184" s="27"/>
      <c r="O184" s="27"/>
      <c r="P184" s="25"/>
      <c r="Q184" s="25"/>
      <c r="U184" s="74"/>
      <c r="V184" s="70"/>
      <c r="W184" s="70"/>
      <c r="X184" s="70"/>
      <c r="Y184" s="70"/>
      <c r="Z184" s="70"/>
      <c r="AA184" s="24"/>
      <c r="AB184" s="67"/>
    </row>
    <row r="185" spans="6:28" ht="15" customHeight="1" x14ac:dyDescent="0.25">
      <c r="F185" s="68"/>
      <c r="G185" s="68"/>
      <c r="H185" s="68"/>
      <c r="I185" s="68"/>
      <c r="J185" s="72"/>
      <c r="K185" s="72"/>
      <c r="L185" s="72"/>
      <c r="M185" s="72"/>
      <c r="N185" s="27"/>
      <c r="O185" s="27"/>
      <c r="P185" s="25"/>
      <c r="Q185" s="25"/>
      <c r="U185" s="74"/>
      <c r="V185" s="70"/>
      <c r="W185" s="70"/>
      <c r="X185" s="70"/>
      <c r="Y185" s="70"/>
      <c r="Z185" s="70"/>
      <c r="AA185" s="24"/>
      <c r="AB185" s="67"/>
    </row>
    <row r="186" spans="6:28" ht="15" customHeight="1" x14ac:dyDescent="0.25">
      <c r="F186" s="68"/>
      <c r="G186" s="68"/>
      <c r="H186" s="68"/>
      <c r="I186" s="68"/>
      <c r="J186" s="72"/>
      <c r="K186" s="72"/>
      <c r="L186" s="72"/>
      <c r="M186" s="72"/>
      <c r="N186" s="27"/>
      <c r="O186" s="27"/>
      <c r="P186" s="25"/>
      <c r="Q186" s="25"/>
      <c r="U186" s="74"/>
      <c r="V186" s="70"/>
      <c r="W186" s="70"/>
      <c r="X186" s="70"/>
      <c r="Y186" s="70"/>
      <c r="Z186" s="70"/>
      <c r="AA186" s="24"/>
      <c r="AB186" s="67"/>
    </row>
    <row r="187" spans="6:28" ht="15" customHeight="1" x14ac:dyDescent="0.25">
      <c r="F187" s="68"/>
      <c r="G187" s="68"/>
      <c r="H187" s="68"/>
      <c r="I187" s="68"/>
      <c r="J187" s="72"/>
      <c r="K187" s="72"/>
      <c r="L187" s="72"/>
      <c r="M187" s="72"/>
      <c r="N187" s="27"/>
      <c r="O187" s="27"/>
      <c r="P187" s="25"/>
      <c r="Q187" s="25"/>
      <c r="U187" s="74"/>
      <c r="V187" s="70"/>
      <c r="W187" s="70"/>
      <c r="X187" s="70"/>
      <c r="Y187" s="70"/>
      <c r="Z187" s="70"/>
      <c r="AA187" s="24"/>
      <c r="AB187" s="67"/>
    </row>
    <row r="188" spans="6:28" ht="15" customHeight="1" x14ac:dyDescent="0.25">
      <c r="F188" s="68"/>
      <c r="G188" s="68"/>
      <c r="H188" s="68"/>
      <c r="I188" s="68"/>
      <c r="J188" s="72"/>
      <c r="K188" s="72"/>
      <c r="L188" s="72"/>
      <c r="M188" s="72"/>
      <c r="N188" s="27"/>
      <c r="O188" s="27"/>
      <c r="P188" s="25"/>
      <c r="Q188" s="25"/>
      <c r="U188" s="74"/>
      <c r="V188" s="70"/>
      <c r="W188" s="70"/>
      <c r="X188" s="70"/>
      <c r="Y188" s="70"/>
      <c r="Z188" s="70"/>
      <c r="AA188" s="24"/>
      <c r="AB188" s="67"/>
    </row>
    <row r="189" spans="6:28" ht="15" customHeight="1" x14ac:dyDescent="0.25">
      <c r="F189" s="68"/>
      <c r="G189" s="68"/>
      <c r="H189" s="68"/>
      <c r="I189" s="68"/>
      <c r="J189" s="72"/>
      <c r="K189" s="72"/>
      <c r="L189" s="72"/>
      <c r="M189" s="72"/>
      <c r="N189" s="27"/>
      <c r="O189" s="27"/>
      <c r="P189" s="25"/>
      <c r="Q189" s="25"/>
      <c r="U189" s="74"/>
      <c r="V189" s="70"/>
      <c r="W189" s="70"/>
      <c r="X189" s="70"/>
      <c r="Y189" s="70"/>
      <c r="Z189" s="70"/>
      <c r="AA189" s="24"/>
      <c r="AB189" s="67"/>
    </row>
    <row r="190" spans="6:28" ht="15" customHeight="1" x14ac:dyDescent="0.25">
      <c r="F190" s="68"/>
      <c r="G190" s="68"/>
      <c r="H190" s="68"/>
      <c r="I190" s="68"/>
      <c r="J190" s="72"/>
      <c r="K190" s="72"/>
      <c r="L190" s="72"/>
      <c r="M190" s="72"/>
      <c r="N190" s="27"/>
      <c r="O190" s="27"/>
      <c r="P190" s="25"/>
      <c r="Q190" s="25"/>
      <c r="U190" s="74"/>
      <c r="V190" s="70"/>
      <c r="W190" s="70"/>
      <c r="X190" s="70"/>
      <c r="Y190" s="70"/>
      <c r="Z190" s="70"/>
      <c r="AA190" s="24"/>
      <c r="AB190" s="67"/>
    </row>
    <row r="191" spans="6:28" ht="15" customHeight="1" x14ac:dyDescent="0.25">
      <c r="F191" s="68"/>
      <c r="G191" s="68"/>
      <c r="H191" s="68"/>
      <c r="I191" s="68"/>
      <c r="J191" s="72"/>
      <c r="K191" s="72"/>
      <c r="L191" s="72"/>
      <c r="M191" s="72"/>
      <c r="N191" s="27"/>
      <c r="O191" s="27"/>
      <c r="P191" s="25"/>
      <c r="Q191" s="25"/>
      <c r="U191" s="74"/>
      <c r="V191" s="70"/>
      <c r="W191" s="70"/>
      <c r="X191" s="70"/>
      <c r="Y191" s="70"/>
      <c r="Z191" s="70"/>
      <c r="AA191" s="24"/>
      <c r="AB191" s="67"/>
    </row>
    <row r="192" spans="6:28" ht="15" customHeight="1" x14ac:dyDescent="0.25">
      <c r="F192" s="68"/>
      <c r="G192" s="68"/>
      <c r="H192" s="68"/>
      <c r="I192" s="68"/>
      <c r="J192" s="72"/>
      <c r="K192" s="72"/>
      <c r="L192" s="72"/>
      <c r="M192" s="72"/>
      <c r="N192" s="27"/>
      <c r="O192" s="27"/>
      <c r="P192" s="25"/>
      <c r="Q192" s="25"/>
      <c r="U192" s="74"/>
      <c r="V192" s="70"/>
      <c r="W192" s="70"/>
      <c r="X192" s="70"/>
      <c r="Y192" s="70"/>
      <c r="Z192" s="70"/>
      <c r="AA192" s="24"/>
      <c r="AB192" s="67"/>
    </row>
    <row r="193" spans="1:28" ht="15" customHeight="1" x14ac:dyDescent="0.25">
      <c r="F193" s="68"/>
      <c r="G193" s="68"/>
      <c r="H193" s="68"/>
      <c r="I193" s="68"/>
      <c r="J193" s="72"/>
      <c r="K193" s="72"/>
      <c r="L193" s="72"/>
      <c r="M193" s="72"/>
      <c r="N193" s="27"/>
      <c r="O193" s="27"/>
      <c r="P193" s="25"/>
      <c r="Q193" s="25"/>
      <c r="U193" s="74"/>
      <c r="V193" s="70"/>
      <c r="W193" s="70"/>
      <c r="X193" s="70"/>
      <c r="Y193" s="70"/>
      <c r="Z193" s="70"/>
      <c r="AA193" s="24"/>
      <c r="AB193" s="67"/>
    </row>
    <row r="194" spans="1:28" ht="15" customHeight="1" x14ac:dyDescent="0.25">
      <c r="F194" s="68"/>
      <c r="G194" s="68"/>
      <c r="H194" s="68"/>
      <c r="I194" s="68"/>
      <c r="J194" s="72"/>
      <c r="K194" s="72"/>
      <c r="L194" s="72"/>
      <c r="M194" s="72"/>
      <c r="N194" s="27"/>
      <c r="O194" s="27"/>
      <c r="P194" s="25"/>
      <c r="Q194" s="25"/>
      <c r="U194" s="74"/>
      <c r="V194" s="70"/>
      <c r="W194" s="70"/>
      <c r="X194" s="70"/>
      <c r="Y194" s="70"/>
      <c r="Z194" s="70"/>
      <c r="AA194" s="24"/>
      <c r="AB194" s="67"/>
    </row>
    <row r="195" spans="1:28" ht="15" customHeight="1" x14ac:dyDescent="0.25">
      <c r="F195" s="68"/>
      <c r="G195" s="68"/>
      <c r="H195" s="68"/>
      <c r="I195" s="68"/>
      <c r="J195" s="72"/>
      <c r="K195" s="72"/>
      <c r="L195" s="72"/>
      <c r="M195" s="72"/>
      <c r="N195" s="27"/>
      <c r="O195" s="27"/>
      <c r="P195" s="25"/>
      <c r="Q195" s="25"/>
      <c r="U195" s="74"/>
      <c r="V195" s="70"/>
      <c r="W195" s="70"/>
      <c r="X195" s="70"/>
      <c r="Y195" s="70"/>
      <c r="Z195" s="70"/>
      <c r="AA195" s="24"/>
      <c r="AB195" s="67"/>
    </row>
    <row r="196" spans="1:28" ht="15" customHeight="1" x14ac:dyDescent="0.25">
      <c r="F196" s="68"/>
      <c r="G196" s="68"/>
      <c r="H196" s="68"/>
      <c r="I196" s="68"/>
      <c r="J196" s="72"/>
      <c r="K196" s="72"/>
      <c r="L196" s="72"/>
      <c r="M196" s="72"/>
      <c r="N196" s="27"/>
      <c r="O196" s="27"/>
      <c r="P196" s="25"/>
      <c r="Q196" s="25"/>
      <c r="U196" s="74"/>
      <c r="V196" s="70"/>
      <c r="W196" s="70"/>
      <c r="X196" s="70"/>
      <c r="Y196" s="70"/>
      <c r="Z196" s="70"/>
      <c r="AA196" s="24"/>
      <c r="AB196" s="67"/>
    </row>
    <row r="197" spans="1:28" ht="15" customHeight="1" x14ac:dyDescent="0.25">
      <c r="F197" s="68"/>
      <c r="G197" s="68"/>
      <c r="H197" s="68"/>
      <c r="I197" s="68"/>
      <c r="J197" s="72"/>
      <c r="K197" s="72"/>
      <c r="L197" s="72"/>
      <c r="M197" s="72"/>
      <c r="N197" s="27"/>
      <c r="O197" s="27"/>
      <c r="P197" s="25"/>
      <c r="Q197" s="25"/>
      <c r="U197" s="74"/>
      <c r="V197" s="70"/>
      <c r="W197" s="70"/>
      <c r="X197" s="70"/>
      <c r="Y197" s="70"/>
      <c r="Z197" s="70"/>
      <c r="AA197" s="24"/>
      <c r="AB197" s="67"/>
    </row>
    <row r="198" spans="1:28" ht="15" customHeight="1" x14ac:dyDescent="0.25">
      <c r="F198" s="68"/>
      <c r="G198" s="68"/>
      <c r="H198" s="68"/>
      <c r="I198" s="68"/>
      <c r="J198" s="72"/>
      <c r="K198" s="72"/>
      <c r="L198" s="72"/>
      <c r="M198" s="72"/>
      <c r="N198" s="27"/>
      <c r="O198" s="27"/>
      <c r="P198" s="25"/>
      <c r="Q198" s="25"/>
      <c r="U198" s="74"/>
      <c r="V198" s="70"/>
      <c r="W198" s="70"/>
      <c r="X198" s="70"/>
      <c r="Y198" s="70"/>
      <c r="Z198" s="70"/>
      <c r="AA198" s="24"/>
      <c r="AB198" s="67"/>
    </row>
    <row r="199" spans="1:28" ht="15" customHeight="1" x14ac:dyDescent="0.25">
      <c r="F199" s="68"/>
      <c r="G199" s="68"/>
      <c r="H199" s="68"/>
      <c r="I199" s="68"/>
      <c r="J199" s="72"/>
      <c r="K199" s="72"/>
      <c r="L199" s="72"/>
      <c r="M199" s="72"/>
      <c r="N199" s="27"/>
      <c r="O199" s="27"/>
      <c r="P199" s="25"/>
      <c r="Q199" s="25"/>
      <c r="U199" s="74"/>
      <c r="V199" s="70"/>
      <c r="W199" s="70"/>
      <c r="X199" s="70"/>
      <c r="Y199" s="70"/>
      <c r="Z199" s="70"/>
      <c r="AA199" s="24"/>
      <c r="AB199" s="67"/>
    </row>
    <row r="200" spans="1:28" ht="15" customHeight="1" x14ac:dyDescent="0.25">
      <c r="F200" s="68"/>
      <c r="G200" s="68"/>
      <c r="H200" s="68"/>
      <c r="I200" s="68"/>
      <c r="J200" s="72"/>
      <c r="K200" s="72"/>
      <c r="L200" s="72"/>
      <c r="M200" s="72"/>
      <c r="N200" s="27"/>
      <c r="O200" s="27"/>
      <c r="P200" s="25"/>
      <c r="Q200" s="25"/>
      <c r="U200" s="74"/>
      <c r="V200" s="70"/>
      <c r="W200" s="70"/>
      <c r="X200" s="70"/>
      <c r="Y200" s="70"/>
      <c r="Z200" s="70"/>
      <c r="AA200" s="24"/>
      <c r="AB200" s="67"/>
    </row>
    <row r="201" spans="1:28" ht="15" customHeight="1" x14ac:dyDescent="0.25">
      <c r="F201" s="68"/>
      <c r="G201" s="68"/>
      <c r="H201" s="68"/>
      <c r="I201" s="68"/>
      <c r="J201" s="72"/>
      <c r="K201" s="72"/>
      <c r="L201" s="72"/>
      <c r="M201" s="72"/>
      <c r="N201" s="27"/>
      <c r="O201" s="27"/>
      <c r="P201" s="25"/>
      <c r="Q201" s="25"/>
      <c r="U201" s="74"/>
      <c r="V201" s="70"/>
      <c r="W201" s="70"/>
      <c r="X201" s="70"/>
      <c r="Y201" s="70"/>
      <c r="Z201" s="70"/>
      <c r="AA201" s="24"/>
      <c r="AB201" s="67"/>
    </row>
    <row r="202" spans="1:28" ht="15" customHeight="1" x14ac:dyDescent="0.25">
      <c r="A202" s="25"/>
      <c r="B202" s="25"/>
      <c r="C202" s="25"/>
      <c r="D202" s="25"/>
      <c r="E202" s="25"/>
      <c r="F202" s="91"/>
      <c r="G202" s="91"/>
      <c r="H202" s="91"/>
      <c r="I202" s="91"/>
      <c r="J202" s="25"/>
      <c r="K202" s="25"/>
      <c r="L202" s="25"/>
      <c r="M202" s="25"/>
      <c r="N202" s="27"/>
      <c r="O202" s="27"/>
      <c r="P202" s="25"/>
      <c r="Q202" s="25"/>
    </row>
    <row r="203" spans="1:28" ht="15" customHeight="1" x14ac:dyDescent="0.25">
      <c r="A203" s="25"/>
      <c r="B203" s="25"/>
      <c r="C203" s="25"/>
      <c r="D203" s="25"/>
      <c r="E203" s="25"/>
      <c r="F203" s="91"/>
      <c r="G203" s="91"/>
      <c r="H203" s="91"/>
      <c r="I203" s="91"/>
      <c r="J203" s="25"/>
      <c r="K203" s="25"/>
      <c r="L203" s="25"/>
      <c r="M203" s="25"/>
      <c r="N203" s="27"/>
      <c r="O203" s="27"/>
      <c r="P203" s="25"/>
      <c r="Q203" s="25"/>
    </row>
    <row r="204" spans="1:28" ht="15" customHeight="1" x14ac:dyDescent="0.25">
      <c r="A204" s="25"/>
      <c r="B204" s="25"/>
      <c r="C204" s="25"/>
      <c r="D204" s="25"/>
      <c r="E204" s="25"/>
      <c r="F204" s="91"/>
      <c r="G204" s="91"/>
      <c r="H204" s="91"/>
      <c r="I204" s="91"/>
      <c r="J204" s="25"/>
      <c r="K204" s="25"/>
      <c r="L204" s="25"/>
      <c r="M204" s="25"/>
      <c r="N204" s="27"/>
      <c r="O204" s="27"/>
      <c r="P204" s="25"/>
      <c r="Q204" s="25"/>
    </row>
    <row r="205" spans="1:28" ht="15" customHeight="1" x14ac:dyDescent="0.25">
      <c r="A205" s="25"/>
      <c r="B205" s="25"/>
      <c r="C205" s="25"/>
      <c r="D205" s="25"/>
      <c r="E205" s="25"/>
      <c r="F205" s="91"/>
      <c r="G205" s="91"/>
      <c r="H205" s="91"/>
      <c r="I205" s="91"/>
      <c r="J205" s="25"/>
      <c r="K205" s="25"/>
      <c r="L205" s="25"/>
      <c r="M205" s="25"/>
      <c r="N205" s="27"/>
      <c r="O205" s="27"/>
      <c r="P205" s="25"/>
      <c r="Q205" s="25"/>
    </row>
    <row r="206" spans="1:28" ht="15" customHeight="1" x14ac:dyDescent="0.25">
      <c r="A206" s="25"/>
      <c r="B206" s="25"/>
      <c r="C206" s="25"/>
      <c r="D206" s="25"/>
      <c r="E206" s="25"/>
      <c r="F206" s="91"/>
      <c r="G206" s="91"/>
      <c r="H206" s="91"/>
      <c r="I206" s="91"/>
      <c r="J206" s="25"/>
      <c r="K206" s="25"/>
      <c r="L206" s="25"/>
      <c r="M206" s="25"/>
      <c r="N206" s="27"/>
      <c r="O206" s="27"/>
      <c r="P206" s="25"/>
      <c r="Q206" s="25"/>
    </row>
    <row r="207" spans="1:28" ht="15" customHeight="1" x14ac:dyDescent="0.25">
      <c r="A207" s="25"/>
      <c r="B207" s="25"/>
      <c r="C207" s="25"/>
      <c r="D207" s="25"/>
      <c r="E207" s="25"/>
      <c r="F207" s="91"/>
      <c r="G207" s="91"/>
      <c r="H207" s="91"/>
      <c r="I207" s="91"/>
      <c r="J207" s="25"/>
      <c r="K207" s="25"/>
      <c r="L207" s="25"/>
      <c r="M207" s="25"/>
      <c r="N207" s="27"/>
      <c r="O207" s="27"/>
      <c r="P207" s="25"/>
      <c r="Q207" s="25"/>
    </row>
    <row r="208" spans="1:28" ht="15" customHeight="1" x14ac:dyDescent="0.25">
      <c r="A208" s="25"/>
      <c r="B208" s="25"/>
      <c r="C208" s="25"/>
      <c r="D208" s="25"/>
      <c r="E208" s="25"/>
      <c r="F208" s="91"/>
      <c r="G208" s="91"/>
      <c r="H208" s="91"/>
      <c r="I208" s="91"/>
      <c r="J208" s="25"/>
      <c r="K208" s="25"/>
      <c r="L208" s="25"/>
      <c r="M208" s="25"/>
      <c r="N208" s="27"/>
      <c r="O208" s="27"/>
      <c r="P208" s="25"/>
      <c r="Q208" s="25"/>
    </row>
    <row r="209" spans="1:17" ht="15" customHeight="1" x14ac:dyDescent="0.25">
      <c r="A209" s="25"/>
      <c r="B209" s="25"/>
      <c r="C209" s="25"/>
      <c r="D209" s="25"/>
      <c r="E209" s="25"/>
      <c r="F209" s="91"/>
      <c r="G209" s="91"/>
      <c r="H209" s="91"/>
      <c r="I209" s="91"/>
      <c r="J209" s="25"/>
      <c r="K209" s="25"/>
      <c r="L209" s="25"/>
      <c r="M209" s="25"/>
      <c r="N209" s="27"/>
      <c r="O209" s="27"/>
      <c r="P209" s="25"/>
      <c r="Q209" s="25"/>
    </row>
    <row r="210" spans="1:17" ht="15" customHeight="1" x14ac:dyDescent="0.25">
      <c r="A210" s="25"/>
      <c r="B210" s="25"/>
      <c r="C210" s="25"/>
      <c r="D210" s="25"/>
      <c r="E210" s="25"/>
      <c r="F210" s="91"/>
      <c r="G210" s="91"/>
      <c r="H210" s="91"/>
      <c r="I210" s="91"/>
      <c r="J210" s="25"/>
      <c r="K210" s="25"/>
      <c r="L210" s="25"/>
      <c r="M210" s="25"/>
      <c r="N210" s="27"/>
      <c r="O210" s="27"/>
      <c r="P210" s="25"/>
      <c r="Q210" s="25"/>
    </row>
    <row r="211" spans="1:17" ht="15" customHeight="1" x14ac:dyDescent="0.25">
      <c r="A211" s="25"/>
      <c r="B211" s="25"/>
      <c r="C211" s="25"/>
      <c r="D211" s="25"/>
      <c r="E211" s="25"/>
      <c r="F211" s="91"/>
      <c r="G211" s="91"/>
      <c r="H211" s="91"/>
      <c r="I211" s="91"/>
      <c r="J211" s="25"/>
      <c r="K211" s="25"/>
      <c r="L211" s="25"/>
      <c r="M211" s="25"/>
      <c r="N211" s="27"/>
      <c r="O211" s="27"/>
      <c r="P211" s="25"/>
      <c r="Q211" s="25"/>
    </row>
    <row r="212" spans="1:17" ht="15" customHeight="1" x14ac:dyDescent="0.25">
      <c r="A212" s="25"/>
      <c r="B212" s="25"/>
      <c r="C212" s="25"/>
      <c r="D212" s="25"/>
      <c r="E212" s="25"/>
      <c r="F212" s="91"/>
      <c r="G212" s="91"/>
      <c r="H212" s="91"/>
      <c r="I212" s="91"/>
      <c r="J212" s="25"/>
      <c r="K212" s="25"/>
      <c r="L212" s="25"/>
      <c r="M212" s="25"/>
      <c r="N212" s="27"/>
      <c r="O212" s="27"/>
      <c r="P212" s="25"/>
      <c r="Q212" s="25"/>
    </row>
    <row r="213" spans="1:17" ht="15" customHeight="1" x14ac:dyDescent="0.25">
      <c r="A213" s="25"/>
      <c r="B213" s="25"/>
      <c r="C213" s="25"/>
      <c r="D213" s="25"/>
      <c r="E213" s="25"/>
      <c r="F213" s="91"/>
      <c r="G213" s="91"/>
      <c r="H213" s="91"/>
      <c r="I213" s="91"/>
      <c r="J213" s="25"/>
      <c r="K213" s="25"/>
      <c r="L213" s="25"/>
      <c r="M213" s="25"/>
      <c r="N213" s="27"/>
      <c r="O213" s="27"/>
      <c r="P213" s="25"/>
      <c r="Q213" s="25"/>
    </row>
    <row r="214" spans="1:17" ht="15" customHeight="1" x14ac:dyDescent="0.25">
      <c r="A214" s="25"/>
      <c r="B214" s="25"/>
      <c r="C214" s="25"/>
      <c r="D214" s="25"/>
      <c r="E214" s="25"/>
      <c r="F214" s="91"/>
      <c r="G214" s="91"/>
      <c r="H214" s="91"/>
      <c r="I214" s="91"/>
      <c r="J214" s="25"/>
      <c r="K214" s="25"/>
      <c r="L214" s="25"/>
      <c r="M214" s="25"/>
      <c r="N214" s="27"/>
      <c r="O214" s="27"/>
      <c r="P214" s="25"/>
      <c r="Q214" s="25"/>
    </row>
    <row r="215" spans="1:17" ht="15" customHeight="1" x14ac:dyDescent="0.25">
      <c r="A215" s="25"/>
      <c r="B215" s="25"/>
      <c r="C215" s="25"/>
      <c r="D215" s="25"/>
      <c r="E215" s="25"/>
      <c r="F215" s="91"/>
      <c r="G215" s="91"/>
      <c r="H215" s="91"/>
      <c r="I215" s="91"/>
      <c r="J215" s="25"/>
      <c r="K215" s="25"/>
      <c r="L215" s="25"/>
      <c r="M215" s="25"/>
      <c r="N215" s="27"/>
      <c r="O215" s="27"/>
      <c r="P215" s="25"/>
      <c r="Q215" s="25"/>
    </row>
    <row r="216" spans="1:17" ht="15" customHeight="1" x14ac:dyDescent="0.25">
      <c r="A216" s="25"/>
      <c r="B216" s="25"/>
      <c r="C216" s="25"/>
      <c r="D216" s="25"/>
      <c r="E216" s="25"/>
      <c r="F216" s="91"/>
      <c r="G216" s="91"/>
      <c r="H216" s="91"/>
      <c r="I216" s="91"/>
      <c r="J216" s="25"/>
      <c r="K216" s="25"/>
      <c r="L216" s="25"/>
      <c r="M216" s="25"/>
      <c r="N216" s="27"/>
      <c r="O216" s="27"/>
      <c r="P216" s="25"/>
      <c r="Q216" s="25"/>
    </row>
    <row r="217" spans="1:17" ht="15" customHeight="1" x14ac:dyDescent="0.25">
      <c r="A217" s="25"/>
      <c r="B217" s="25"/>
      <c r="C217" s="25"/>
      <c r="D217" s="25"/>
      <c r="E217" s="25"/>
      <c r="F217" s="91"/>
      <c r="G217" s="91"/>
      <c r="H217" s="91"/>
      <c r="I217" s="91"/>
      <c r="J217" s="25"/>
      <c r="K217" s="25"/>
      <c r="L217" s="25"/>
      <c r="M217" s="25"/>
      <c r="N217" s="27"/>
      <c r="O217" s="27"/>
      <c r="P217" s="25"/>
      <c r="Q217" s="25"/>
    </row>
    <row r="218" spans="1:17" ht="15" customHeight="1" x14ac:dyDescent="0.25">
      <c r="A218" s="25"/>
      <c r="B218" s="25"/>
      <c r="C218" s="25"/>
      <c r="D218" s="25"/>
      <c r="E218" s="25"/>
      <c r="F218" s="91"/>
      <c r="G218" s="91"/>
      <c r="H218" s="91"/>
      <c r="I218" s="91"/>
      <c r="J218" s="25"/>
      <c r="K218" s="25"/>
      <c r="L218" s="25"/>
      <c r="M218" s="25"/>
      <c r="N218" s="27"/>
      <c r="O218" s="27"/>
      <c r="P218" s="25"/>
      <c r="Q218" s="25"/>
    </row>
    <row r="219" spans="1:17" ht="15" customHeight="1" x14ac:dyDescent="0.25">
      <c r="A219" s="25"/>
      <c r="B219" s="25"/>
      <c r="C219" s="25"/>
      <c r="D219" s="25"/>
      <c r="E219" s="25"/>
      <c r="F219" s="91"/>
      <c r="G219" s="91"/>
      <c r="H219" s="91"/>
      <c r="I219" s="91"/>
      <c r="J219" s="25"/>
      <c r="K219" s="25"/>
      <c r="L219" s="25"/>
      <c r="M219" s="25"/>
      <c r="N219" s="27"/>
      <c r="O219" s="27"/>
      <c r="P219" s="25"/>
      <c r="Q219" s="25"/>
    </row>
    <row r="220" spans="1:17" ht="15" customHeight="1" x14ac:dyDescent="0.25">
      <c r="A220" s="25"/>
      <c r="B220" s="25"/>
      <c r="C220" s="25"/>
      <c r="D220" s="25"/>
      <c r="E220" s="25"/>
      <c r="F220" s="91"/>
      <c r="G220" s="91"/>
      <c r="H220" s="91"/>
      <c r="I220" s="91"/>
      <c r="J220" s="25"/>
      <c r="K220" s="25"/>
      <c r="L220" s="25"/>
      <c r="M220" s="25"/>
      <c r="N220" s="27"/>
      <c r="O220" s="27"/>
      <c r="P220" s="25"/>
      <c r="Q220" s="25"/>
    </row>
    <row r="221" spans="1:17" ht="15" customHeight="1" x14ac:dyDescent="0.25">
      <c r="A221" s="25"/>
      <c r="B221" s="25"/>
      <c r="C221" s="25"/>
      <c r="D221" s="25"/>
      <c r="E221" s="25"/>
      <c r="F221" s="91"/>
      <c r="G221" s="91"/>
      <c r="H221" s="91"/>
      <c r="I221" s="91"/>
      <c r="J221" s="25"/>
      <c r="K221" s="25"/>
      <c r="L221" s="25"/>
      <c r="M221" s="25"/>
      <c r="N221" s="27"/>
      <c r="O221" s="27"/>
      <c r="P221" s="25"/>
      <c r="Q221" s="25"/>
    </row>
    <row r="222" spans="1:17" ht="15" customHeight="1" x14ac:dyDescent="0.25">
      <c r="A222" s="25"/>
      <c r="B222" s="25"/>
      <c r="C222" s="25"/>
      <c r="D222" s="25"/>
      <c r="E222" s="25"/>
      <c r="F222" s="91"/>
      <c r="G222" s="91"/>
      <c r="H222" s="91"/>
      <c r="I222" s="91"/>
      <c r="J222" s="25"/>
      <c r="K222" s="25"/>
      <c r="L222" s="25"/>
      <c r="M222" s="25"/>
      <c r="N222" s="27"/>
      <c r="O222" s="27"/>
      <c r="P222" s="25"/>
      <c r="Q222" s="25"/>
    </row>
    <row r="223" spans="1:17" ht="15" customHeight="1" x14ac:dyDescent="0.25">
      <c r="A223" s="25"/>
      <c r="B223" s="25"/>
      <c r="C223" s="25"/>
      <c r="D223" s="25"/>
      <c r="E223" s="25"/>
      <c r="F223" s="91"/>
      <c r="G223" s="91"/>
      <c r="H223" s="91"/>
      <c r="I223" s="91"/>
      <c r="J223" s="25"/>
      <c r="K223" s="25"/>
      <c r="L223" s="25"/>
      <c r="M223" s="25"/>
      <c r="N223" s="27"/>
      <c r="O223" s="27"/>
      <c r="P223" s="25"/>
      <c r="Q223" s="25"/>
    </row>
    <row r="224" spans="1:17" ht="15" customHeight="1" x14ac:dyDescent="0.25">
      <c r="A224" s="25"/>
      <c r="B224" s="25"/>
      <c r="C224" s="25"/>
      <c r="D224" s="25"/>
      <c r="E224" s="25"/>
      <c r="F224" s="91"/>
      <c r="G224" s="91"/>
      <c r="H224" s="91"/>
      <c r="I224" s="91"/>
      <c r="J224" s="25"/>
      <c r="K224" s="25"/>
      <c r="L224" s="25"/>
      <c r="M224" s="25"/>
      <c r="N224" s="27"/>
      <c r="O224" s="27"/>
      <c r="P224" s="25"/>
      <c r="Q224" s="25"/>
    </row>
    <row r="225" spans="1:17" ht="15" customHeight="1" x14ac:dyDescent="0.25">
      <c r="A225" s="25"/>
      <c r="B225" s="25"/>
      <c r="C225" s="25"/>
      <c r="D225" s="25"/>
      <c r="E225" s="25"/>
      <c r="F225" s="91"/>
      <c r="G225" s="91"/>
      <c r="H225" s="91"/>
      <c r="I225" s="91"/>
      <c r="J225" s="25"/>
      <c r="K225" s="25"/>
      <c r="L225" s="25"/>
      <c r="M225" s="25"/>
      <c r="N225" s="27"/>
      <c r="O225" s="27"/>
      <c r="P225" s="25"/>
      <c r="Q225" s="25"/>
    </row>
    <row r="226" spans="1:17" ht="15" customHeight="1" x14ac:dyDescent="0.25">
      <c r="A226" s="25"/>
      <c r="B226" s="25"/>
      <c r="C226" s="25"/>
      <c r="D226" s="25"/>
      <c r="E226" s="25"/>
      <c r="F226" s="91"/>
      <c r="G226" s="91"/>
      <c r="H226" s="91"/>
      <c r="I226" s="91"/>
      <c r="J226" s="25"/>
      <c r="K226" s="25"/>
      <c r="L226" s="25"/>
      <c r="M226" s="25"/>
      <c r="N226" s="27"/>
      <c r="O226" s="27"/>
      <c r="P226" s="25"/>
      <c r="Q226" s="25"/>
    </row>
    <row r="227" spans="1:17" ht="15" customHeight="1" x14ac:dyDescent="0.25">
      <c r="A227" s="25"/>
      <c r="B227" s="25"/>
      <c r="C227" s="25"/>
      <c r="D227" s="25"/>
      <c r="E227" s="25"/>
      <c r="F227" s="91"/>
      <c r="G227" s="91"/>
      <c r="H227" s="91"/>
      <c r="I227" s="91"/>
      <c r="J227" s="25"/>
      <c r="K227" s="25"/>
      <c r="L227" s="25"/>
      <c r="M227" s="25"/>
      <c r="N227" s="27"/>
      <c r="O227" s="27"/>
      <c r="P227" s="25"/>
      <c r="Q227" s="25"/>
    </row>
    <row r="228" spans="1:17" ht="15" customHeight="1" x14ac:dyDescent="0.25">
      <c r="A228" s="25"/>
      <c r="B228" s="25"/>
      <c r="C228" s="25"/>
      <c r="D228" s="25"/>
      <c r="E228" s="25"/>
      <c r="F228" s="91"/>
      <c r="G228" s="91"/>
      <c r="H228" s="91"/>
      <c r="I228" s="91"/>
      <c r="J228" s="25"/>
      <c r="K228" s="25"/>
      <c r="L228" s="25"/>
      <c r="M228" s="25"/>
      <c r="N228" s="27"/>
      <c r="O228" s="27"/>
      <c r="P228" s="25"/>
      <c r="Q228" s="25"/>
    </row>
    <row r="229" spans="1:17" ht="15" customHeight="1" x14ac:dyDescent="0.25">
      <c r="A229" s="25"/>
      <c r="B229" s="25"/>
      <c r="C229" s="25"/>
      <c r="D229" s="25"/>
      <c r="E229" s="25"/>
      <c r="F229" s="91"/>
      <c r="G229" s="91"/>
      <c r="H229" s="91"/>
      <c r="I229" s="91"/>
      <c r="J229" s="25"/>
      <c r="K229" s="25"/>
      <c r="L229" s="25"/>
      <c r="M229" s="25"/>
      <c r="N229" s="27"/>
      <c r="O229" s="27"/>
      <c r="P229" s="25"/>
      <c r="Q229" s="25"/>
    </row>
    <row r="230" spans="1:17" ht="15" customHeight="1" x14ac:dyDescent="0.25">
      <c r="A230" s="25"/>
      <c r="B230" s="25"/>
      <c r="C230" s="25"/>
      <c r="D230" s="25"/>
      <c r="E230" s="25"/>
      <c r="F230" s="91"/>
      <c r="G230" s="91"/>
      <c r="H230" s="91"/>
      <c r="I230" s="91"/>
      <c r="J230" s="25"/>
      <c r="K230" s="25"/>
      <c r="L230" s="25"/>
      <c r="M230" s="25"/>
      <c r="N230" s="27"/>
      <c r="O230" s="27"/>
      <c r="P230" s="25"/>
      <c r="Q230" s="25"/>
    </row>
    <row r="231" spans="1:17" ht="15" customHeight="1" x14ac:dyDescent="0.25">
      <c r="A231" s="25"/>
      <c r="B231" s="25"/>
      <c r="C231" s="25"/>
      <c r="D231" s="25"/>
      <c r="E231" s="25"/>
      <c r="F231" s="91"/>
      <c r="G231" s="91"/>
      <c r="H231" s="91"/>
      <c r="I231" s="91"/>
      <c r="J231" s="25"/>
      <c r="K231" s="25"/>
      <c r="L231" s="25"/>
      <c r="M231" s="25"/>
      <c r="N231" s="27"/>
      <c r="O231" s="27"/>
      <c r="P231" s="25"/>
      <c r="Q231" s="25"/>
    </row>
    <row r="232" spans="1:17" ht="15" customHeight="1" x14ac:dyDescent="0.25">
      <c r="A232" s="25"/>
      <c r="B232" s="25"/>
      <c r="C232" s="25"/>
      <c r="D232" s="25"/>
      <c r="E232" s="25"/>
      <c r="F232" s="91"/>
      <c r="G232" s="91"/>
      <c r="H232" s="91"/>
      <c r="I232" s="91"/>
      <c r="J232" s="25"/>
      <c r="K232" s="25"/>
      <c r="L232" s="25"/>
      <c r="M232" s="25"/>
      <c r="N232" s="27"/>
      <c r="O232" s="27"/>
      <c r="P232" s="25"/>
      <c r="Q232" s="25"/>
    </row>
    <row r="233" spans="1:17" ht="15" customHeight="1" x14ac:dyDescent="0.25">
      <c r="A233" s="25"/>
      <c r="B233" s="25"/>
      <c r="C233" s="25"/>
      <c r="D233" s="25"/>
      <c r="E233" s="25"/>
      <c r="F233" s="91"/>
      <c r="G233" s="91"/>
      <c r="H233" s="91"/>
      <c r="I233" s="91"/>
      <c r="J233" s="25"/>
      <c r="K233" s="25"/>
      <c r="L233" s="25"/>
      <c r="M233" s="25"/>
      <c r="N233" s="27"/>
      <c r="O233" s="27"/>
      <c r="P233" s="25"/>
      <c r="Q233" s="25"/>
    </row>
    <row r="234" spans="1:17" ht="15" customHeight="1" x14ac:dyDescent="0.25">
      <c r="A234" s="25"/>
      <c r="B234" s="25"/>
      <c r="C234" s="25"/>
      <c r="D234" s="25"/>
      <c r="E234" s="25"/>
      <c r="F234" s="91"/>
      <c r="G234" s="91"/>
      <c r="H234" s="91"/>
      <c r="I234" s="91"/>
      <c r="J234" s="25"/>
      <c r="K234" s="25"/>
      <c r="L234" s="25"/>
      <c r="M234" s="25"/>
      <c r="N234" s="27"/>
      <c r="O234" s="27"/>
      <c r="P234" s="25"/>
      <c r="Q234" s="25"/>
    </row>
    <row r="235" spans="1:17" ht="15" customHeight="1" x14ac:dyDescent="0.25">
      <c r="A235" s="25"/>
      <c r="B235" s="25"/>
      <c r="C235" s="25"/>
      <c r="D235" s="25"/>
      <c r="E235" s="25"/>
      <c r="F235" s="91"/>
      <c r="G235" s="91"/>
      <c r="H235" s="91"/>
      <c r="I235" s="91"/>
      <c r="J235" s="25"/>
      <c r="K235" s="25"/>
      <c r="L235" s="25"/>
      <c r="M235" s="25"/>
      <c r="N235" s="27"/>
      <c r="O235" s="27"/>
      <c r="P235" s="25"/>
      <c r="Q235" s="25"/>
    </row>
    <row r="236" spans="1:17" ht="15" customHeight="1" x14ac:dyDescent="0.25">
      <c r="A236" s="25"/>
      <c r="B236" s="25"/>
      <c r="C236" s="25"/>
      <c r="D236" s="25"/>
      <c r="E236" s="25"/>
      <c r="F236" s="91"/>
      <c r="G236" s="91"/>
      <c r="H236" s="91"/>
      <c r="I236" s="91"/>
      <c r="J236" s="25"/>
      <c r="K236" s="25"/>
      <c r="L236" s="25"/>
      <c r="M236" s="25"/>
      <c r="N236" s="27"/>
      <c r="O236" s="27"/>
      <c r="P236" s="25"/>
      <c r="Q236" s="25"/>
    </row>
    <row r="237" spans="1:17" ht="15" customHeight="1" x14ac:dyDescent="0.25">
      <c r="A237" s="25"/>
      <c r="B237" s="25"/>
      <c r="C237" s="25"/>
      <c r="D237" s="25"/>
      <c r="E237" s="25"/>
      <c r="F237" s="91"/>
      <c r="G237" s="91"/>
      <c r="H237" s="91"/>
      <c r="I237" s="91"/>
      <c r="J237" s="25"/>
      <c r="K237" s="25"/>
      <c r="L237" s="25"/>
      <c r="M237" s="25"/>
      <c r="N237" s="27"/>
      <c r="O237" s="27"/>
      <c r="P237" s="25"/>
      <c r="Q237" s="25"/>
    </row>
    <row r="238" spans="1:17" ht="15" customHeight="1" x14ac:dyDescent="0.25">
      <c r="A238" s="25"/>
      <c r="B238" s="25"/>
      <c r="C238" s="25"/>
      <c r="D238" s="25"/>
      <c r="E238" s="25"/>
      <c r="F238" s="91"/>
      <c r="G238" s="91"/>
      <c r="H238" s="91"/>
      <c r="I238" s="91"/>
      <c r="J238" s="25"/>
      <c r="K238" s="25"/>
      <c r="L238" s="25"/>
      <c r="M238" s="25"/>
      <c r="N238" s="27"/>
      <c r="O238" s="27"/>
      <c r="P238" s="25"/>
      <c r="Q238" s="25"/>
    </row>
    <row r="239" spans="1:17" ht="15" customHeight="1" x14ac:dyDescent="0.25">
      <c r="A239" s="25"/>
      <c r="B239" s="25"/>
      <c r="C239" s="25"/>
      <c r="D239" s="25"/>
      <c r="E239" s="25"/>
      <c r="F239" s="91"/>
      <c r="G239" s="91"/>
      <c r="H239" s="91"/>
      <c r="I239" s="91"/>
      <c r="J239" s="25"/>
      <c r="K239" s="25"/>
      <c r="L239" s="25"/>
      <c r="M239" s="25"/>
      <c r="N239" s="27"/>
      <c r="O239" s="27"/>
      <c r="P239" s="25"/>
      <c r="Q239" s="25"/>
    </row>
    <row r="240" spans="1:17" ht="15" customHeight="1" x14ac:dyDescent="0.25">
      <c r="A240" s="25"/>
      <c r="B240" s="25"/>
      <c r="C240" s="25"/>
      <c r="D240" s="25"/>
      <c r="E240" s="25"/>
      <c r="F240" s="91"/>
      <c r="G240" s="91"/>
      <c r="H240" s="91"/>
      <c r="I240" s="91"/>
      <c r="J240" s="25"/>
      <c r="K240" s="25"/>
      <c r="L240" s="25"/>
      <c r="M240" s="25"/>
      <c r="N240" s="27"/>
      <c r="O240" s="27"/>
      <c r="P240" s="25"/>
      <c r="Q240" s="25"/>
    </row>
    <row r="241" spans="1:17" ht="15" customHeight="1" x14ac:dyDescent="0.25">
      <c r="A241" s="25"/>
      <c r="B241" s="25"/>
      <c r="C241" s="25"/>
      <c r="D241" s="25"/>
      <c r="E241" s="25"/>
      <c r="F241" s="91"/>
      <c r="G241" s="91"/>
      <c r="H241" s="91"/>
      <c r="I241" s="91"/>
      <c r="J241" s="25"/>
      <c r="K241" s="25"/>
      <c r="L241" s="25"/>
      <c r="M241" s="25"/>
      <c r="N241" s="27"/>
      <c r="O241" s="27"/>
      <c r="P241" s="25"/>
      <c r="Q241" s="25"/>
    </row>
    <row r="242" spans="1:17" ht="15" customHeight="1" x14ac:dyDescent="0.25">
      <c r="A242" s="25"/>
      <c r="B242" s="25"/>
      <c r="C242" s="25"/>
      <c r="D242" s="25"/>
      <c r="E242" s="25"/>
      <c r="F242" s="91"/>
      <c r="G242" s="91"/>
      <c r="H242" s="91"/>
      <c r="I242" s="91"/>
      <c r="J242" s="25"/>
      <c r="K242" s="25"/>
      <c r="L242" s="25"/>
      <c r="M242" s="25"/>
      <c r="N242" s="27"/>
      <c r="O242" s="27"/>
      <c r="P242" s="25"/>
      <c r="Q242" s="25"/>
    </row>
    <row r="243" spans="1:17" ht="15" customHeight="1" x14ac:dyDescent="0.25">
      <c r="A243" s="25"/>
      <c r="B243" s="25"/>
      <c r="C243" s="25"/>
      <c r="D243" s="25"/>
      <c r="E243" s="25"/>
      <c r="F243" s="91"/>
      <c r="G243" s="91"/>
      <c r="H243" s="91"/>
      <c r="I243" s="91"/>
      <c r="J243" s="25"/>
      <c r="K243" s="25"/>
      <c r="L243" s="25"/>
      <c r="M243" s="25"/>
      <c r="N243" s="27"/>
      <c r="O243" s="27"/>
      <c r="P243" s="25"/>
      <c r="Q243" s="25"/>
    </row>
    <row r="244" spans="1:17" ht="15" customHeight="1" x14ac:dyDescent="0.25">
      <c r="A244" s="25"/>
      <c r="B244" s="25"/>
      <c r="C244" s="25"/>
      <c r="D244" s="25"/>
      <c r="E244" s="25"/>
      <c r="F244" s="91"/>
      <c r="G244" s="91"/>
      <c r="H244" s="91"/>
      <c r="I244" s="91"/>
      <c r="J244" s="25"/>
      <c r="K244" s="25"/>
      <c r="L244" s="25"/>
      <c r="M244" s="25"/>
      <c r="N244" s="27"/>
      <c r="O244" s="27"/>
      <c r="P244" s="25"/>
      <c r="Q244" s="25"/>
    </row>
    <row r="245" spans="1:17" ht="15" customHeight="1" x14ac:dyDescent="0.25">
      <c r="A245" s="25"/>
      <c r="B245" s="25"/>
      <c r="C245" s="25"/>
      <c r="D245" s="25"/>
      <c r="E245" s="25"/>
      <c r="F245" s="91"/>
      <c r="G245" s="91"/>
      <c r="H245" s="91"/>
      <c r="I245" s="91"/>
      <c r="J245" s="25"/>
      <c r="K245" s="25"/>
      <c r="L245" s="25"/>
      <c r="M245" s="25"/>
      <c r="N245" s="27"/>
      <c r="O245" s="27"/>
      <c r="P245" s="25"/>
      <c r="Q245" s="25"/>
    </row>
    <row r="246" spans="1:17" ht="15" customHeight="1" x14ac:dyDescent="0.25">
      <c r="A246" s="25"/>
      <c r="B246" s="25"/>
      <c r="C246" s="25"/>
      <c r="D246" s="25"/>
      <c r="E246" s="25"/>
      <c r="F246" s="91"/>
      <c r="G246" s="91"/>
      <c r="H246" s="91"/>
      <c r="I246" s="91"/>
      <c r="J246" s="25"/>
      <c r="K246" s="25"/>
      <c r="L246" s="25"/>
      <c r="M246" s="25"/>
      <c r="N246" s="27"/>
      <c r="O246" s="27"/>
      <c r="P246" s="25"/>
      <c r="Q246" s="25"/>
    </row>
    <row r="247" spans="1:17" ht="15" customHeight="1" x14ac:dyDescent="0.25">
      <c r="A247" s="25"/>
      <c r="B247" s="25"/>
      <c r="C247" s="25"/>
      <c r="D247" s="25"/>
      <c r="E247" s="25"/>
      <c r="F247" s="91"/>
      <c r="G247" s="91"/>
      <c r="H247" s="91"/>
      <c r="I247" s="91"/>
      <c r="J247" s="25"/>
      <c r="K247" s="25"/>
      <c r="L247" s="25"/>
      <c r="M247" s="25"/>
      <c r="N247" s="27"/>
      <c r="O247" s="27"/>
      <c r="P247" s="25"/>
      <c r="Q247" s="25"/>
    </row>
    <row r="248" spans="1:17" ht="15" customHeight="1" x14ac:dyDescent="0.25">
      <c r="A248" s="25"/>
      <c r="B248" s="25"/>
      <c r="C248" s="25"/>
      <c r="D248" s="25"/>
      <c r="E248" s="25"/>
      <c r="F248" s="91"/>
      <c r="G248" s="91"/>
      <c r="H248" s="91"/>
      <c r="I248" s="91"/>
      <c r="J248" s="25"/>
      <c r="K248" s="25"/>
      <c r="L248" s="25"/>
      <c r="M248" s="25"/>
      <c r="N248" s="27"/>
      <c r="O248" s="27"/>
      <c r="P248" s="25"/>
      <c r="Q248" s="25"/>
    </row>
    <row r="249" spans="1:17" ht="15" customHeight="1" x14ac:dyDescent="0.25">
      <c r="A249" s="25"/>
      <c r="B249" s="25"/>
      <c r="C249" s="25"/>
      <c r="D249" s="25"/>
      <c r="E249" s="25"/>
      <c r="F249" s="91"/>
      <c r="G249" s="91"/>
      <c r="H249" s="91"/>
      <c r="I249" s="91"/>
      <c r="J249" s="25"/>
      <c r="K249" s="25"/>
      <c r="L249" s="25"/>
      <c r="M249" s="25"/>
      <c r="N249" s="27"/>
      <c r="O249" s="27"/>
      <c r="P249" s="25"/>
      <c r="Q249" s="25"/>
    </row>
    <row r="250" spans="1:17" ht="15" customHeight="1" x14ac:dyDescent="0.25">
      <c r="A250" s="25"/>
      <c r="B250" s="25"/>
      <c r="C250" s="25"/>
      <c r="D250" s="25"/>
      <c r="E250" s="25"/>
      <c r="F250" s="91"/>
      <c r="G250" s="91"/>
      <c r="H250" s="91"/>
      <c r="I250" s="91"/>
      <c r="J250" s="25"/>
      <c r="K250" s="25"/>
      <c r="L250" s="25"/>
      <c r="M250" s="25"/>
      <c r="N250" s="27"/>
      <c r="O250" s="27"/>
      <c r="P250" s="25"/>
      <c r="Q250" s="25"/>
    </row>
    <row r="251" spans="1:17" ht="15" customHeight="1" x14ac:dyDescent="0.25">
      <c r="A251" s="25"/>
      <c r="B251" s="25"/>
      <c r="C251" s="25"/>
      <c r="D251" s="25"/>
      <c r="E251" s="25"/>
      <c r="F251" s="91"/>
      <c r="G251" s="91"/>
      <c r="H251" s="91"/>
      <c r="I251" s="91"/>
      <c r="J251" s="25"/>
      <c r="K251" s="25"/>
      <c r="L251" s="25"/>
      <c r="M251" s="25"/>
      <c r="N251" s="27"/>
      <c r="O251" s="27"/>
      <c r="P251" s="25"/>
      <c r="Q251" s="25"/>
    </row>
    <row r="252" spans="1:17" ht="15" customHeight="1" x14ac:dyDescent="0.25">
      <c r="A252" s="25"/>
      <c r="B252" s="25"/>
      <c r="C252" s="25"/>
      <c r="D252" s="25"/>
      <c r="E252" s="25"/>
      <c r="F252" s="91"/>
      <c r="G252" s="91"/>
      <c r="H252" s="91"/>
      <c r="I252" s="91"/>
      <c r="J252" s="25"/>
      <c r="K252" s="25"/>
      <c r="L252" s="25"/>
      <c r="M252" s="25"/>
      <c r="N252" s="27"/>
      <c r="O252" s="27"/>
      <c r="P252" s="25"/>
      <c r="Q252" s="25"/>
    </row>
    <row r="253" spans="1:17" ht="15" customHeight="1" x14ac:dyDescent="0.25">
      <c r="A253" s="25"/>
      <c r="B253" s="25"/>
      <c r="C253" s="25"/>
      <c r="D253" s="25"/>
      <c r="E253" s="25"/>
      <c r="F253" s="91"/>
      <c r="G253" s="91"/>
      <c r="H253" s="91"/>
      <c r="I253" s="91"/>
      <c r="J253" s="25"/>
      <c r="K253" s="25"/>
      <c r="L253" s="25"/>
      <c r="M253" s="25"/>
      <c r="N253" s="27"/>
      <c r="O253" s="27"/>
      <c r="P253" s="25"/>
      <c r="Q253" s="25"/>
    </row>
    <row r="254" spans="1:17" ht="15" customHeight="1" x14ac:dyDescent="0.25">
      <c r="A254" s="25"/>
      <c r="B254" s="25"/>
      <c r="C254" s="25"/>
      <c r="D254" s="25"/>
      <c r="E254" s="25"/>
      <c r="F254" s="91"/>
      <c r="G254" s="91"/>
      <c r="H254" s="91"/>
      <c r="I254" s="91"/>
      <c r="J254" s="25"/>
      <c r="K254" s="25"/>
      <c r="L254" s="25"/>
      <c r="M254" s="25"/>
      <c r="N254" s="27"/>
      <c r="O254" s="27"/>
      <c r="P254" s="25"/>
      <c r="Q254" s="25"/>
    </row>
    <row r="255" spans="1:17" ht="15" customHeight="1" x14ac:dyDescent="0.25">
      <c r="A255" s="25"/>
      <c r="B255" s="25"/>
      <c r="C255" s="25"/>
      <c r="D255" s="25"/>
      <c r="E255" s="25"/>
      <c r="F255" s="91"/>
      <c r="G255" s="91"/>
      <c r="H255" s="91"/>
      <c r="I255" s="91"/>
      <c r="J255" s="25"/>
      <c r="K255" s="25"/>
      <c r="L255" s="25"/>
      <c r="M255" s="25"/>
      <c r="N255" s="27"/>
      <c r="O255" s="27"/>
      <c r="P255" s="25"/>
      <c r="Q255" s="25"/>
    </row>
    <row r="256" spans="1:17" ht="15" customHeight="1" x14ac:dyDescent="0.25">
      <c r="A256" s="25"/>
      <c r="B256" s="25"/>
      <c r="C256" s="25"/>
      <c r="D256" s="25"/>
      <c r="E256" s="25"/>
      <c r="F256" s="91"/>
      <c r="G256" s="91"/>
      <c r="H256" s="91"/>
      <c r="I256" s="91"/>
      <c r="J256" s="25"/>
      <c r="K256" s="25"/>
      <c r="L256" s="25"/>
      <c r="M256" s="25"/>
      <c r="N256" s="27"/>
      <c r="O256" s="27"/>
      <c r="P256" s="25"/>
      <c r="Q256" s="25"/>
    </row>
    <row r="257" spans="1:17" ht="15" customHeight="1" x14ac:dyDescent="0.25">
      <c r="A257" s="25"/>
      <c r="B257" s="25"/>
      <c r="C257" s="25"/>
      <c r="D257" s="25"/>
      <c r="E257" s="25"/>
      <c r="F257" s="91"/>
      <c r="G257" s="91"/>
      <c r="H257" s="91"/>
      <c r="I257" s="91"/>
      <c r="J257" s="25"/>
      <c r="K257" s="25"/>
      <c r="L257" s="25"/>
      <c r="M257" s="25"/>
      <c r="N257" s="27"/>
      <c r="O257" s="27"/>
      <c r="P257" s="25"/>
      <c r="Q257" s="25"/>
    </row>
    <row r="258" spans="1:17" ht="15" customHeight="1" x14ac:dyDescent="0.25">
      <c r="A258" s="25"/>
      <c r="B258" s="25"/>
      <c r="C258" s="25"/>
      <c r="D258" s="25"/>
      <c r="E258" s="25"/>
      <c r="F258" s="91"/>
      <c r="G258" s="91"/>
      <c r="H258" s="91"/>
      <c r="I258" s="91"/>
      <c r="J258" s="25"/>
      <c r="K258" s="25"/>
      <c r="L258" s="25"/>
      <c r="M258" s="25"/>
      <c r="N258" s="27"/>
      <c r="O258" s="27"/>
      <c r="P258" s="25"/>
      <c r="Q258" s="25"/>
    </row>
    <row r="259" spans="1:17" ht="15" customHeight="1" x14ac:dyDescent="0.25">
      <c r="A259" s="25"/>
      <c r="B259" s="25"/>
      <c r="C259" s="25"/>
      <c r="D259" s="25"/>
      <c r="E259" s="25"/>
      <c r="F259" s="91"/>
      <c r="G259" s="91"/>
      <c r="H259" s="91"/>
      <c r="I259" s="91"/>
      <c r="J259" s="25"/>
      <c r="K259" s="25"/>
      <c r="L259" s="25"/>
      <c r="M259" s="25"/>
      <c r="N259" s="27"/>
      <c r="O259" s="27"/>
      <c r="P259" s="25"/>
      <c r="Q259" s="25"/>
    </row>
    <row r="260" spans="1:17" ht="15" customHeight="1" x14ac:dyDescent="0.25">
      <c r="A260" s="25"/>
      <c r="B260" s="25"/>
      <c r="C260" s="25"/>
      <c r="D260" s="25"/>
      <c r="E260" s="25"/>
      <c r="F260" s="91"/>
      <c r="G260" s="91"/>
      <c r="H260" s="91"/>
      <c r="I260" s="91"/>
      <c r="J260" s="25"/>
      <c r="K260" s="25"/>
      <c r="L260" s="25"/>
      <c r="M260" s="25"/>
      <c r="N260" s="27"/>
      <c r="O260" s="27"/>
      <c r="P260" s="25"/>
      <c r="Q260" s="25"/>
    </row>
    <row r="261" spans="1:17" ht="15" customHeight="1" x14ac:dyDescent="0.25">
      <c r="A261" s="25"/>
      <c r="B261" s="25"/>
      <c r="C261" s="25"/>
      <c r="D261" s="25"/>
      <c r="E261" s="25"/>
      <c r="F261" s="91"/>
      <c r="G261" s="91"/>
      <c r="H261" s="91"/>
      <c r="I261" s="91"/>
      <c r="J261" s="25"/>
      <c r="K261" s="25"/>
      <c r="L261" s="25"/>
      <c r="M261" s="25"/>
      <c r="N261" s="27"/>
      <c r="O261" s="27"/>
      <c r="P261" s="25"/>
      <c r="Q261" s="25"/>
    </row>
    <row r="262" spans="1:17" ht="15" customHeight="1" x14ac:dyDescent="0.25">
      <c r="A262" s="25"/>
      <c r="B262" s="25"/>
      <c r="C262" s="25"/>
      <c r="D262" s="25"/>
      <c r="E262" s="25"/>
      <c r="F262" s="91"/>
      <c r="G262" s="91"/>
      <c r="H262" s="91"/>
      <c r="I262" s="91"/>
      <c r="J262" s="25"/>
      <c r="K262" s="25"/>
      <c r="L262" s="25"/>
      <c r="M262" s="25"/>
      <c r="N262" s="27"/>
      <c r="O262" s="27"/>
      <c r="P262" s="25"/>
      <c r="Q262" s="25"/>
    </row>
    <row r="263" spans="1:17" ht="15" customHeight="1" x14ac:dyDescent="0.25">
      <c r="A263" s="25"/>
      <c r="B263" s="25"/>
      <c r="C263" s="25"/>
      <c r="D263" s="25"/>
      <c r="E263" s="25"/>
      <c r="F263" s="91"/>
      <c r="G263" s="91"/>
      <c r="H263" s="91"/>
      <c r="I263" s="91"/>
      <c r="J263" s="25"/>
      <c r="K263" s="25"/>
      <c r="L263" s="25"/>
      <c r="M263" s="25"/>
      <c r="N263" s="27"/>
      <c r="O263" s="27"/>
      <c r="P263" s="25"/>
      <c r="Q263" s="25"/>
    </row>
    <row r="264" spans="1:17" ht="15" customHeight="1" x14ac:dyDescent="0.25">
      <c r="A264" s="25"/>
      <c r="B264" s="25"/>
      <c r="C264" s="25"/>
      <c r="D264" s="25"/>
      <c r="E264" s="25"/>
      <c r="F264" s="91"/>
      <c r="G264" s="91"/>
      <c r="H264" s="91"/>
      <c r="I264" s="91"/>
      <c r="J264" s="25"/>
      <c r="K264" s="25"/>
      <c r="L264" s="25"/>
      <c r="M264" s="25"/>
      <c r="N264" s="27"/>
      <c r="O264" s="27"/>
      <c r="P264" s="25"/>
      <c r="Q264" s="25"/>
    </row>
    <row r="265" spans="1:17" ht="15" customHeight="1" x14ac:dyDescent="0.25">
      <c r="A265" s="25"/>
      <c r="B265" s="25"/>
      <c r="C265" s="25"/>
      <c r="D265" s="25"/>
      <c r="E265" s="25"/>
      <c r="F265" s="91"/>
      <c r="G265" s="91"/>
      <c r="H265" s="91"/>
      <c r="I265" s="91"/>
      <c r="J265" s="25"/>
      <c r="K265" s="25"/>
      <c r="L265" s="25"/>
      <c r="M265" s="25"/>
      <c r="N265" s="27"/>
      <c r="O265" s="27"/>
      <c r="P265" s="25"/>
      <c r="Q265" s="25"/>
    </row>
    <row r="266" spans="1:17" ht="15" customHeight="1" x14ac:dyDescent="0.25">
      <c r="A266" s="25"/>
      <c r="B266" s="25"/>
      <c r="C266" s="25"/>
      <c r="D266" s="25"/>
      <c r="E266" s="25"/>
      <c r="F266" s="91"/>
      <c r="G266" s="91"/>
      <c r="H266" s="91"/>
      <c r="I266" s="91"/>
      <c r="J266" s="25"/>
      <c r="K266" s="25"/>
      <c r="L266" s="25"/>
      <c r="M266" s="25"/>
      <c r="N266" s="27"/>
      <c r="O266" s="27"/>
      <c r="P266" s="25"/>
      <c r="Q266" s="25"/>
    </row>
    <row r="267" spans="1:17" ht="15" customHeight="1" x14ac:dyDescent="0.25">
      <c r="A267" s="25"/>
      <c r="B267" s="25"/>
      <c r="C267" s="25"/>
      <c r="D267" s="25"/>
      <c r="E267" s="25"/>
      <c r="F267" s="91"/>
      <c r="G267" s="91"/>
      <c r="H267" s="91"/>
      <c r="I267" s="91"/>
      <c r="J267" s="25"/>
      <c r="K267" s="25"/>
      <c r="L267" s="25"/>
      <c r="M267" s="25"/>
      <c r="N267" s="27"/>
      <c r="O267" s="27"/>
      <c r="P267" s="25"/>
      <c r="Q267" s="25"/>
    </row>
  </sheetData>
  <phoneticPr fontId="3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58"/>
  <dimension ref="A1:AB273"/>
  <sheetViews>
    <sheetView topLeftCell="L1" workbookViewId="0">
      <selection activeCell="Q13" sqref="Q13"/>
    </sheetView>
  </sheetViews>
  <sheetFormatPr defaultRowHeight="14.25" x14ac:dyDescent="0.2"/>
  <cols>
    <col min="1" max="1" width="55.375" style="23" bestFit="1" customWidth="1"/>
    <col min="2" max="2" width="24.625" style="23" bestFit="1" customWidth="1"/>
    <col min="3" max="3" width="19.875" style="23" bestFit="1" customWidth="1"/>
    <col min="4" max="4" width="18.125" style="23" customWidth="1"/>
    <col min="5" max="5" width="18.375" style="23" customWidth="1"/>
    <col min="6" max="9" width="22.125" style="23" bestFit="1" customWidth="1"/>
    <col min="10" max="10" width="19.75" style="23" bestFit="1" customWidth="1"/>
    <col min="11" max="12" width="21.5" style="23" bestFit="1" customWidth="1"/>
    <col min="13" max="13" width="20.5" style="23" bestFit="1" customWidth="1"/>
    <col min="14" max="14" width="49" style="23" bestFit="1" customWidth="1"/>
    <col min="15" max="15" width="12.625" style="23" customWidth="1"/>
    <col min="16" max="16" width="19.5" style="23" customWidth="1"/>
    <col min="17" max="17" width="11.6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17.625" style="22" customWidth="1"/>
    <col min="29" max="33" width="9" style="22" customWidth="1"/>
    <col min="34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1606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70</v>
      </c>
      <c r="B2" s="71">
        <v>750</v>
      </c>
      <c r="C2" s="68">
        <v>0</v>
      </c>
      <c r="D2" s="68">
        <v>271.24</v>
      </c>
      <c r="E2" s="68">
        <v>211.93</v>
      </c>
      <c r="F2" s="68">
        <f t="shared" ref="F2:F17" si="0">($A$18-A2)/(ROW($A$18)-ROW(A2))</f>
        <v>96</v>
      </c>
      <c r="G2" s="68">
        <v>0</v>
      </c>
      <c r="H2" s="68">
        <f t="shared" ref="H2:H17" si="1">($A$18-B2)/(ROW($A$18)-ROW(B2))</f>
        <v>53.5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0.5</v>
      </c>
      <c r="P2" s="32" t="s">
        <v>39</v>
      </c>
      <c r="Q2" s="25">
        <f>LARGE(A:A,2)</f>
        <v>1480</v>
      </c>
      <c r="T2" s="22">
        <v>825.84699999999998</v>
      </c>
      <c r="U2" s="74">
        <f t="shared" ref="U2:U33" si="3">T2-B2</f>
        <v>75.84699999999998</v>
      </c>
      <c r="V2" s="70">
        <f t="shared" ref="V2:V33" si="4">ROUND(U2,0)</f>
        <v>76</v>
      </c>
      <c r="W2" s="70">
        <v>4766</v>
      </c>
      <c r="X2" s="70">
        <f t="shared" ref="X2:X33" si="5">B2/$W$2*$W$3</f>
        <v>824.43348720100721</v>
      </c>
      <c r="Y2" s="70">
        <f t="shared" ref="Y2:Y33" si="6">X2-B2</f>
        <v>74.43348720100721</v>
      </c>
      <c r="Z2" s="70">
        <f t="shared" ref="Z2:Z33" si="7">ROUND(Y2,0)</f>
        <v>74</v>
      </c>
      <c r="AA2" s="24">
        <f t="shared" ref="AA2:AA33" si="8">IF(V2&gt;=0,V2,Z2)</f>
        <v>76</v>
      </c>
      <c r="AB2" s="67">
        <f t="shared" ref="AB2:AB33" si="9">B2+AA2</f>
        <v>826</v>
      </c>
    </row>
    <row r="3" spans="1:28" ht="15" customHeight="1" x14ac:dyDescent="0.25">
      <c r="A3" s="71">
        <v>309</v>
      </c>
      <c r="B3" s="71">
        <v>750</v>
      </c>
      <c r="C3" s="68">
        <v>0</v>
      </c>
      <c r="D3" s="68">
        <v>271.2</v>
      </c>
      <c r="E3" s="68">
        <v>211.93</v>
      </c>
      <c r="F3" s="68">
        <f t="shared" si="0"/>
        <v>86.466666666666669</v>
      </c>
      <c r="G3" s="68">
        <v>0</v>
      </c>
      <c r="H3" s="68">
        <f t="shared" si="1"/>
        <v>57.06666666666667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69</v>
      </c>
      <c r="P3" s="32" t="s">
        <v>41</v>
      </c>
      <c r="Q3" s="25">
        <f>LARGE(A:A,3)</f>
        <v>1360</v>
      </c>
      <c r="T3" s="22">
        <v>809.24699999999996</v>
      </c>
      <c r="U3" s="74">
        <f t="shared" si="3"/>
        <v>59.246999999999957</v>
      </c>
      <c r="V3" s="70">
        <f t="shared" si="4"/>
        <v>59</v>
      </c>
      <c r="W3" s="70">
        <v>5239</v>
      </c>
      <c r="X3" s="70">
        <f t="shared" si="5"/>
        <v>824.43348720100721</v>
      </c>
      <c r="Y3" s="70">
        <f t="shared" si="6"/>
        <v>74.43348720100721</v>
      </c>
      <c r="Z3" s="70">
        <f t="shared" si="7"/>
        <v>74</v>
      </c>
      <c r="AA3" s="24">
        <f t="shared" si="8"/>
        <v>59</v>
      </c>
      <c r="AB3" s="67">
        <f t="shared" si="9"/>
        <v>809</v>
      </c>
    </row>
    <row r="4" spans="1:28" ht="15" customHeight="1" x14ac:dyDescent="0.25">
      <c r="A4" s="71">
        <v>468</v>
      </c>
      <c r="B4" s="71">
        <v>750</v>
      </c>
      <c r="C4" s="68">
        <v>0</v>
      </c>
      <c r="D4" s="68">
        <v>271.17</v>
      </c>
      <c r="E4" s="68">
        <v>211.93</v>
      </c>
      <c r="F4" s="68">
        <f t="shared" si="0"/>
        <v>81.285714285714292</v>
      </c>
      <c r="G4" s="68">
        <v>0</v>
      </c>
      <c r="H4" s="68">
        <f t="shared" si="1"/>
        <v>61.142857142857146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1606</v>
      </c>
      <c r="P4" s="32" t="s">
        <v>43</v>
      </c>
      <c r="Q4" s="25">
        <f>LARGE(B:B,1)</f>
        <v>750</v>
      </c>
      <c r="T4" s="22">
        <v>804.39800000000002</v>
      </c>
      <c r="U4" s="74">
        <f t="shared" si="3"/>
        <v>54.398000000000025</v>
      </c>
      <c r="V4" s="70">
        <f t="shared" si="4"/>
        <v>54</v>
      </c>
      <c r="W4" s="70"/>
      <c r="X4" s="70">
        <f t="shared" si="5"/>
        <v>824.43348720100721</v>
      </c>
      <c r="Y4" s="70">
        <f t="shared" si="6"/>
        <v>74.43348720100721</v>
      </c>
      <c r="Z4" s="70">
        <f t="shared" si="7"/>
        <v>74</v>
      </c>
      <c r="AA4" s="24">
        <f t="shared" si="8"/>
        <v>54</v>
      </c>
      <c r="AB4" s="67">
        <f t="shared" si="9"/>
        <v>804</v>
      </c>
    </row>
    <row r="5" spans="1:28" ht="15" customHeight="1" x14ac:dyDescent="0.25">
      <c r="A5" s="71">
        <v>148</v>
      </c>
      <c r="B5" s="71">
        <v>750</v>
      </c>
      <c r="C5" s="68">
        <v>0.13</v>
      </c>
      <c r="D5" s="68">
        <v>271.11</v>
      </c>
      <c r="E5" s="68">
        <v>211.93</v>
      </c>
      <c r="F5" s="68">
        <f t="shared" si="0"/>
        <v>112.15384615384616</v>
      </c>
      <c r="G5" s="68">
        <v>0</v>
      </c>
      <c r="H5" s="68">
        <f t="shared" si="1"/>
        <v>65.84615384615384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0.89</v>
      </c>
      <c r="P5" s="32" t="s">
        <v>45</v>
      </c>
      <c r="Q5" s="25">
        <f>LARGE(B:B,2)</f>
        <v>750</v>
      </c>
      <c r="T5" s="22">
        <v>832.45399999999995</v>
      </c>
      <c r="U5" s="74">
        <f t="shared" si="3"/>
        <v>82.453999999999951</v>
      </c>
      <c r="V5" s="70">
        <f t="shared" si="4"/>
        <v>82</v>
      </c>
      <c r="W5" s="70"/>
      <c r="X5" s="70">
        <f t="shared" si="5"/>
        <v>824.43348720100721</v>
      </c>
      <c r="Y5" s="70">
        <f t="shared" si="6"/>
        <v>74.43348720100721</v>
      </c>
      <c r="Z5" s="70">
        <f t="shared" si="7"/>
        <v>74</v>
      </c>
      <c r="AA5" s="24">
        <f t="shared" si="8"/>
        <v>82</v>
      </c>
      <c r="AB5" s="67">
        <f t="shared" si="9"/>
        <v>832</v>
      </c>
    </row>
    <row r="6" spans="1:28" ht="15" customHeight="1" x14ac:dyDescent="0.25">
      <c r="A6" s="71">
        <v>67</v>
      </c>
      <c r="B6" s="71">
        <v>750</v>
      </c>
      <c r="C6" s="68">
        <v>0.21</v>
      </c>
      <c r="D6" s="68">
        <v>271.04000000000002</v>
      </c>
      <c r="E6" s="68">
        <v>211.93</v>
      </c>
      <c r="F6" s="68">
        <f t="shared" si="0"/>
        <v>128.25</v>
      </c>
      <c r="G6" s="68">
        <v>0</v>
      </c>
      <c r="H6" s="68">
        <f t="shared" si="1"/>
        <v>71.333333333333329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1.32</v>
      </c>
      <c r="P6" s="32" t="s">
        <v>47</v>
      </c>
      <c r="Q6" s="25">
        <f>LARGE(B:B,3)</f>
        <v>750</v>
      </c>
      <c r="T6" s="22">
        <v>824.89800000000002</v>
      </c>
      <c r="U6" s="74">
        <f t="shared" si="3"/>
        <v>74.898000000000025</v>
      </c>
      <c r="V6" s="70">
        <f t="shared" si="4"/>
        <v>75</v>
      </c>
      <c r="W6" s="70"/>
      <c r="X6" s="70">
        <f t="shared" si="5"/>
        <v>824.43348720100721</v>
      </c>
      <c r="Y6" s="70">
        <f t="shared" si="6"/>
        <v>74.43348720100721</v>
      </c>
      <c r="Z6" s="70">
        <f t="shared" si="7"/>
        <v>74</v>
      </c>
      <c r="AA6" s="24">
        <f t="shared" si="8"/>
        <v>75</v>
      </c>
      <c r="AB6" s="67">
        <f t="shared" si="9"/>
        <v>825</v>
      </c>
    </row>
    <row r="7" spans="1:28" ht="15" customHeight="1" x14ac:dyDescent="0.25">
      <c r="A7" s="71">
        <v>386</v>
      </c>
      <c r="B7" s="71">
        <v>720</v>
      </c>
      <c r="C7" s="68">
        <v>0.43</v>
      </c>
      <c r="D7" s="68">
        <v>271.01</v>
      </c>
      <c r="E7" s="68">
        <v>211.89</v>
      </c>
      <c r="F7" s="68">
        <f t="shared" si="0"/>
        <v>110.90909090909091</v>
      </c>
      <c r="G7" s="68">
        <v>0</v>
      </c>
      <c r="H7" s="68">
        <f t="shared" si="1"/>
        <v>80.545454545454547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1.86</v>
      </c>
      <c r="P7" s="25"/>
      <c r="Q7" s="25"/>
      <c r="T7" s="22">
        <v>824.399</v>
      </c>
      <c r="U7" s="74">
        <f t="shared" si="3"/>
        <v>104.399</v>
      </c>
      <c r="V7" s="70">
        <f t="shared" si="4"/>
        <v>104</v>
      </c>
      <c r="W7" s="70"/>
      <c r="X7" s="70">
        <f t="shared" si="5"/>
        <v>791.45614771296687</v>
      </c>
      <c r="Y7" s="70">
        <f t="shared" si="6"/>
        <v>71.456147712966867</v>
      </c>
      <c r="Z7" s="70">
        <f t="shared" si="7"/>
        <v>71</v>
      </c>
      <c r="AA7" s="24">
        <f t="shared" si="8"/>
        <v>104</v>
      </c>
      <c r="AB7" s="67">
        <f t="shared" si="9"/>
        <v>824</v>
      </c>
    </row>
    <row r="8" spans="1:28" ht="15" customHeight="1" x14ac:dyDescent="0.25">
      <c r="A8" s="71">
        <v>306</v>
      </c>
      <c r="B8" s="71">
        <v>720</v>
      </c>
      <c r="C8" s="68">
        <v>0.43</v>
      </c>
      <c r="D8" s="68">
        <v>270.95999999999998</v>
      </c>
      <c r="E8" s="68">
        <v>211.89</v>
      </c>
      <c r="F8" s="68">
        <f t="shared" si="0"/>
        <v>130</v>
      </c>
      <c r="G8" s="68">
        <v>0</v>
      </c>
      <c r="H8" s="68">
        <f t="shared" si="1"/>
        <v>88.6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822.20299999999997</v>
      </c>
      <c r="U8" s="74">
        <f t="shared" si="3"/>
        <v>102.20299999999997</v>
      </c>
      <c r="V8" s="70">
        <f t="shared" si="4"/>
        <v>102</v>
      </c>
      <c r="W8" s="70"/>
      <c r="X8" s="70">
        <f t="shared" si="5"/>
        <v>791.45614771296687</v>
      </c>
      <c r="Y8" s="70">
        <f t="shared" si="6"/>
        <v>71.456147712966867</v>
      </c>
      <c r="Z8" s="70">
        <f t="shared" si="7"/>
        <v>71</v>
      </c>
      <c r="AA8" s="24">
        <f t="shared" si="8"/>
        <v>102</v>
      </c>
      <c r="AB8" s="67">
        <f t="shared" si="9"/>
        <v>822</v>
      </c>
    </row>
    <row r="9" spans="1:28" ht="15" customHeight="1" x14ac:dyDescent="0.25">
      <c r="A9" s="71">
        <v>225</v>
      </c>
      <c r="B9" s="71">
        <v>720</v>
      </c>
      <c r="C9" s="68">
        <v>0.26</v>
      </c>
      <c r="D9" s="68">
        <v>270.91000000000003</v>
      </c>
      <c r="E9" s="68">
        <v>211.89</v>
      </c>
      <c r="F9" s="68">
        <f t="shared" si="0"/>
        <v>153.44444444444446</v>
      </c>
      <c r="G9" s="68">
        <v>0</v>
      </c>
      <c r="H9" s="68">
        <f t="shared" si="1"/>
        <v>98.444444444444443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827.11599999999999</v>
      </c>
      <c r="U9" s="74">
        <f t="shared" si="3"/>
        <v>107.11599999999999</v>
      </c>
      <c r="V9" s="70">
        <f t="shared" si="4"/>
        <v>107</v>
      </c>
      <c r="W9" s="70"/>
      <c r="X9" s="70">
        <f t="shared" si="5"/>
        <v>791.45614771296687</v>
      </c>
      <c r="Y9" s="70">
        <f t="shared" si="6"/>
        <v>71.456147712966867</v>
      </c>
      <c r="Z9" s="70">
        <f t="shared" si="7"/>
        <v>71</v>
      </c>
      <c r="AA9" s="24">
        <f t="shared" si="8"/>
        <v>107</v>
      </c>
      <c r="AB9" s="67">
        <f t="shared" si="9"/>
        <v>827</v>
      </c>
    </row>
    <row r="10" spans="1:28" ht="15" customHeight="1" x14ac:dyDescent="0.25">
      <c r="A10" s="71">
        <v>330</v>
      </c>
      <c r="B10" s="71">
        <v>720</v>
      </c>
      <c r="C10" s="68">
        <v>3.62</v>
      </c>
      <c r="D10" s="68">
        <v>270.87</v>
      </c>
      <c r="E10" s="68">
        <v>211.89</v>
      </c>
      <c r="F10" s="68">
        <f t="shared" si="0"/>
        <v>159.5</v>
      </c>
      <c r="G10" s="68">
        <v>0</v>
      </c>
      <c r="H10" s="68">
        <f t="shared" si="1"/>
        <v>110.75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823.56899999999996</v>
      </c>
      <c r="U10" s="74">
        <f t="shared" si="3"/>
        <v>103.56899999999996</v>
      </c>
      <c r="V10" s="70">
        <f t="shared" si="4"/>
        <v>104</v>
      </c>
      <c r="W10" s="70"/>
      <c r="X10" s="70">
        <f t="shared" si="5"/>
        <v>791.45614771296687</v>
      </c>
      <c r="Y10" s="70">
        <f t="shared" si="6"/>
        <v>71.456147712966867</v>
      </c>
      <c r="Z10" s="70">
        <f t="shared" si="7"/>
        <v>71</v>
      </c>
      <c r="AA10" s="24">
        <f t="shared" si="8"/>
        <v>104</v>
      </c>
      <c r="AB10" s="67">
        <f t="shared" si="9"/>
        <v>824</v>
      </c>
    </row>
    <row r="11" spans="1:28" ht="15" customHeight="1" x14ac:dyDescent="0.25">
      <c r="A11" s="71">
        <v>257</v>
      </c>
      <c r="B11" s="71">
        <v>720</v>
      </c>
      <c r="C11" s="68">
        <v>2.1800000000000002</v>
      </c>
      <c r="D11" s="68">
        <v>270.82</v>
      </c>
      <c r="E11" s="68">
        <v>211.89</v>
      </c>
      <c r="F11" s="68">
        <f t="shared" si="0"/>
        <v>192.71428571428572</v>
      </c>
      <c r="G11" s="68">
        <v>0</v>
      </c>
      <c r="H11" s="68">
        <f t="shared" si="1"/>
        <v>126.57142857142857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270.75</v>
      </c>
      <c r="R11" s="43"/>
      <c r="S11" s="43"/>
      <c r="T11" s="22">
        <v>817.90700000000004</v>
      </c>
      <c r="U11" s="74">
        <f t="shared" si="3"/>
        <v>97.907000000000039</v>
      </c>
      <c r="V11" s="70">
        <f t="shared" si="4"/>
        <v>98</v>
      </c>
      <c r="W11" s="70"/>
      <c r="X11" s="70">
        <f t="shared" si="5"/>
        <v>791.45614771296687</v>
      </c>
      <c r="Y11" s="70">
        <f t="shared" si="6"/>
        <v>71.456147712966867</v>
      </c>
      <c r="Z11" s="70">
        <f t="shared" si="7"/>
        <v>71</v>
      </c>
      <c r="AA11" s="24">
        <f t="shared" si="8"/>
        <v>98</v>
      </c>
      <c r="AB11" s="67">
        <f t="shared" si="9"/>
        <v>818</v>
      </c>
    </row>
    <row r="12" spans="1:28" ht="15" customHeight="1" x14ac:dyDescent="0.25">
      <c r="A12" s="71">
        <v>329</v>
      </c>
      <c r="B12" s="71">
        <v>690</v>
      </c>
      <c r="C12" s="68">
        <v>5.21</v>
      </c>
      <c r="D12" s="68">
        <v>270.77999999999997</v>
      </c>
      <c r="E12" s="68">
        <v>211.86</v>
      </c>
      <c r="F12" s="68">
        <f t="shared" si="0"/>
        <v>212.83333333333334</v>
      </c>
      <c r="G12" s="68">
        <v>0</v>
      </c>
      <c r="H12" s="68">
        <f t="shared" si="1"/>
        <v>152.66666666666666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271.24</v>
      </c>
      <c r="R12" s="43"/>
      <c r="S12" s="43"/>
      <c r="T12" s="22">
        <v>821.93700000000001</v>
      </c>
      <c r="U12" s="74">
        <f t="shared" si="3"/>
        <v>131.93700000000001</v>
      </c>
      <c r="V12" s="70">
        <f t="shared" si="4"/>
        <v>132</v>
      </c>
      <c r="W12" s="70"/>
      <c r="X12" s="70">
        <f t="shared" si="5"/>
        <v>758.47880822492664</v>
      </c>
      <c r="Y12" s="70">
        <f t="shared" si="6"/>
        <v>68.478808224926638</v>
      </c>
      <c r="Z12" s="70">
        <f t="shared" si="7"/>
        <v>68</v>
      </c>
      <c r="AA12" s="24">
        <f t="shared" si="8"/>
        <v>132</v>
      </c>
      <c r="AB12" s="67">
        <f t="shared" si="9"/>
        <v>822</v>
      </c>
    </row>
    <row r="13" spans="1:28" ht="15" customHeight="1" x14ac:dyDescent="0.25">
      <c r="A13" s="71">
        <v>402</v>
      </c>
      <c r="B13" s="71">
        <v>690</v>
      </c>
      <c r="C13" s="68">
        <v>16.28</v>
      </c>
      <c r="D13" s="68">
        <v>270.75</v>
      </c>
      <c r="E13" s="68">
        <v>211.86</v>
      </c>
      <c r="F13" s="68">
        <f t="shared" si="0"/>
        <v>240.8</v>
      </c>
      <c r="G13" s="68">
        <v>0</v>
      </c>
      <c r="H13" s="68">
        <f t="shared" si="1"/>
        <v>183.2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816.42</v>
      </c>
      <c r="U13" s="74">
        <f t="shared" si="3"/>
        <v>126.41999999999996</v>
      </c>
      <c r="V13" s="70">
        <f t="shared" si="4"/>
        <v>126</v>
      </c>
      <c r="W13" s="70"/>
      <c r="X13" s="70">
        <f t="shared" si="5"/>
        <v>758.47880822492664</v>
      </c>
      <c r="Y13" s="70">
        <f t="shared" si="6"/>
        <v>68.478808224926638</v>
      </c>
      <c r="Z13" s="70">
        <f t="shared" si="7"/>
        <v>68</v>
      </c>
      <c r="AA13" s="24">
        <f t="shared" si="8"/>
        <v>126</v>
      </c>
      <c r="AB13" s="67">
        <f t="shared" si="9"/>
        <v>816</v>
      </c>
    </row>
    <row r="14" spans="1:28" ht="15" customHeight="1" x14ac:dyDescent="0.25">
      <c r="A14" s="71">
        <v>928</v>
      </c>
      <c r="B14" s="71">
        <v>690</v>
      </c>
      <c r="C14" s="68">
        <v>7.07</v>
      </c>
      <c r="D14" s="68">
        <v>270.77</v>
      </c>
      <c r="E14" s="68">
        <v>211.86</v>
      </c>
      <c r="F14" s="68">
        <f t="shared" si="0"/>
        <v>169.5</v>
      </c>
      <c r="G14" s="68">
        <v>0</v>
      </c>
      <c r="H14" s="68">
        <f t="shared" si="1"/>
        <v>229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750</v>
      </c>
      <c r="R14" s="43"/>
      <c r="S14" s="43"/>
      <c r="T14" s="22">
        <v>826.91800000000001</v>
      </c>
      <c r="U14" s="74">
        <f t="shared" si="3"/>
        <v>136.91800000000001</v>
      </c>
      <c r="V14" s="70">
        <f t="shared" si="4"/>
        <v>137</v>
      </c>
      <c r="W14" s="70"/>
      <c r="X14" s="70">
        <f t="shared" si="5"/>
        <v>758.47880822492664</v>
      </c>
      <c r="Y14" s="70">
        <f t="shared" si="6"/>
        <v>68.478808224926638</v>
      </c>
      <c r="Z14" s="70">
        <f t="shared" si="7"/>
        <v>68</v>
      </c>
      <c r="AA14" s="24">
        <f t="shared" si="8"/>
        <v>137</v>
      </c>
      <c r="AB14" s="67">
        <f t="shared" si="9"/>
        <v>827</v>
      </c>
    </row>
    <row r="15" spans="1:28" ht="15" customHeight="1" x14ac:dyDescent="0.25">
      <c r="A15" s="71">
        <v>880</v>
      </c>
      <c r="B15" s="71">
        <v>690</v>
      </c>
      <c r="C15" s="68">
        <v>3.49</v>
      </c>
      <c r="D15" s="68">
        <v>270.79000000000002</v>
      </c>
      <c r="E15" s="68">
        <v>211.86</v>
      </c>
      <c r="F15" s="68">
        <f t="shared" si="0"/>
        <v>242</v>
      </c>
      <c r="G15" s="68">
        <v>0</v>
      </c>
      <c r="H15" s="68">
        <f t="shared" si="1"/>
        <v>305.33333333333331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69</v>
      </c>
      <c r="P15" s="14" t="s">
        <v>61</v>
      </c>
      <c r="Q15" s="13">
        <f>MAX(D:D)</f>
        <v>271.51</v>
      </c>
      <c r="R15" s="43">
        <f ca="1">TREND(OFFSET('Z-V'!B1,MATCH(Q15,'Z-V'!A:A,1)-1,,2,1),OFFSET('Z-V'!A1,MATCH(Q15,'Z-V'!A:A,1)-1,,2,1),Q15)</f>
        <v>57636</v>
      </c>
      <c r="S15" s="43"/>
      <c r="T15" s="22">
        <v>1123.82</v>
      </c>
      <c r="U15" s="74">
        <f t="shared" si="3"/>
        <v>433.81999999999994</v>
      </c>
      <c r="V15" s="70">
        <f t="shared" si="4"/>
        <v>434</v>
      </c>
      <c r="W15" s="70"/>
      <c r="X15" s="70">
        <f t="shared" si="5"/>
        <v>758.47880822492664</v>
      </c>
      <c r="Y15" s="70">
        <f t="shared" si="6"/>
        <v>68.478808224926638</v>
      </c>
      <c r="Z15" s="70">
        <f t="shared" si="7"/>
        <v>68</v>
      </c>
      <c r="AA15" s="24">
        <f t="shared" si="8"/>
        <v>434</v>
      </c>
      <c r="AB15" s="67">
        <f t="shared" si="9"/>
        <v>1124</v>
      </c>
    </row>
    <row r="16" spans="1:28" ht="15" customHeight="1" x14ac:dyDescent="0.25">
      <c r="A16" s="71">
        <v>1320</v>
      </c>
      <c r="B16" s="71">
        <v>690</v>
      </c>
      <c r="C16" s="68">
        <v>1.23</v>
      </c>
      <c r="D16" s="68">
        <v>270.86</v>
      </c>
      <c r="E16" s="68">
        <v>211.86</v>
      </c>
      <c r="F16" s="68">
        <f t="shared" si="0"/>
        <v>143</v>
      </c>
      <c r="G16" s="68">
        <v>0</v>
      </c>
      <c r="H16" s="68">
        <f t="shared" si="1"/>
        <v>458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16.28</v>
      </c>
      <c r="P16" s="14" t="s">
        <v>63</v>
      </c>
      <c r="Q16" s="56">
        <f>D2</f>
        <v>271.24</v>
      </c>
      <c r="R16" s="43">
        <f ca="1">TREND(OFFSET('Z-V'!B1,MATCH(Q16,'Z-V'!A:A,1)-1,,2,1),OFFSET('Z-V'!A1,MATCH(Q16,'Z-V'!A:A,1)-1,,2,1),Q16)</f>
        <v>56664</v>
      </c>
      <c r="S16" s="43"/>
      <c r="T16" s="22">
        <v>1119.3810000000001</v>
      </c>
      <c r="U16" s="74">
        <f t="shared" si="3"/>
        <v>429.38100000000009</v>
      </c>
      <c r="V16" s="70">
        <f t="shared" si="4"/>
        <v>429</v>
      </c>
      <c r="W16" s="70"/>
      <c r="X16" s="70">
        <f t="shared" si="5"/>
        <v>758.47880822492664</v>
      </c>
      <c r="Y16" s="70">
        <f t="shared" si="6"/>
        <v>68.478808224926638</v>
      </c>
      <c r="Z16" s="70">
        <f t="shared" si="7"/>
        <v>68</v>
      </c>
      <c r="AA16" s="24">
        <f t="shared" si="8"/>
        <v>429</v>
      </c>
      <c r="AB16" s="67">
        <f t="shared" si="9"/>
        <v>1119</v>
      </c>
    </row>
    <row r="17" spans="1:28" ht="15" customHeight="1" x14ac:dyDescent="0.25">
      <c r="A17" s="71">
        <v>1480</v>
      </c>
      <c r="B17" s="71">
        <v>660</v>
      </c>
      <c r="C17" s="68">
        <v>0.08</v>
      </c>
      <c r="D17" s="68">
        <v>270.95</v>
      </c>
      <c r="E17" s="68">
        <v>211.82</v>
      </c>
      <c r="F17" s="68">
        <f t="shared" si="0"/>
        <v>126</v>
      </c>
      <c r="G17" s="68">
        <v>0</v>
      </c>
      <c r="H17" s="68">
        <f t="shared" si="1"/>
        <v>946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271.51</v>
      </c>
      <c r="R17" s="43"/>
      <c r="S17" s="43"/>
      <c r="T17" s="22">
        <v>1137.0329999999999</v>
      </c>
      <c r="U17" s="74">
        <f t="shared" si="3"/>
        <v>477.0329999999999</v>
      </c>
      <c r="V17" s="70">
        <f t="shared" si="4"/>
        <v>477</v>
      </c>
      <c r="W17" s="70"/>
      <c r="X17" s="70">
        <f t="shared" si="5"/>
        <v>725.5014687368863</v>
      </c>
      <c r="Y17" s="70">
        <f t="shared" si="6"/>
        <v>65.501468736886295</v>
      </c>
      <c r="Z17" s="70">
        <f t="shared" si="7"/>
        <v>66</v>
      </c>
      <c r="AA17" s="24">
        <f t="shared" si="8"/>
        <v>477</v>
      </c>
      <c r="AB17" s="67">
        <f t="shared" si="9"/>
        <v>1137</v>
      </c>
    </row>
    <row r="18" spans="1:28" ht="15" customHeight="1" x14ac:dyDescent="0.2">
      <c r="A18" s="79">
        <v>1606</v>
      </c>
      <c r="B18" s="71">
        <v>660</v>
      </c>
      <c r="C18" s="68">
        <v>0.06</v>
      </c>
      <c r="D18" s="68">
        <v>271.05</v>
      </c>
      <c r="E18" s="68">
        <v>211.82</v>
      </c>
      <c r="F18" s="80">
        <v>0</v>
      </c>
      <c r="G18" s="80">
        <v>0</v>
      </c>
      <c r="H18" s="80">
        <v>0</v>
      </c>
      <c r="I18" s="80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750</v>
      </c>
      <c r="R18" s="43"/>
      <c r="S18" s="43"/>
      <c r="T18" s="22">
        <v>1132.1179999999999</v>
      </c>
      <c r="U18" s="74">
        <f t="shared" si="3"/>
        <v>472.11799999999994</v>
      </c>
      <c r="V18" s="70">
        <f t="shared" si="4"/>
        <v>472</v>
      </c>
      <c r="W18" s="70"/>
      <c r="X18" s="70">
        <f t="shared" si="5"/>
        <v>725.5014687368863</v>
      </c>
      <c r="Y18" s="70">
        <f t="shared" si="6"/>
        <v>65.501468736886295</v>
      </c>
      <c r="Z18" s="70">
        <f t="shared" si="7"/>
        <v>66</v>
      </c>
      <c r="AA18" s="24">
        <f t="shared" si="8"/>
        <v>472</v>
      </c>
      <c r="AB18" s="67">
        <f t="shared" si="9"/>
        <v>1132</v>
      </c>
    </row>
    <row r="19" spans="1:28" ht="15" customHeight="1" x14ac:dyDescent="0.25">
      <c r="A19" s="71">
        <v>1216</v>
      </c>
      <c r="B19" s="71">
        <v>660</v>
      </c>
      <c r="C19" s="68">
        <v>0</v>
      </c>
      <c r="D19" s="68">
        <v>271.10000000000002</v>
      </c>
      <c r="E19" s="68">
        <v>211.82</v>
      </c>
      <c r="F19" s="68">
        <v>0</v>
      </c>
      <c r="G19" s="68">
        <f t="shared" ref="G19:G50" si="13">($A$18-A19)/(ROW(A19)-ROW($A$18))</f>
        <v>390</v>
      </c>
      <c r="H19" s="68">
        <v>0</v>
      </c>
      <c r="I19" s="68">
        <f t="shared" ref="I19:I50" si="14">($A$18-B19)/(ROW(B19)-ROW($A$18))</f>
        <v>946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0.83466822586034073</v>
      </c>
      <c r="R19" s="58">
        <f>MAX(AB:AB)</f>
        <v>1486</v>
      </c>
      <c r="S19" s="58">
        <f>'Z-V'!P8-R19</f>
        <v>7493</v>
      </c>
      <c r="T19" s="22">
        <v>1395.039</v>
      </c>
      <c r="U19" s="74">
        <f t="shared" si="3"/>
        <v>735.03899999999999</v>
      </c>
      <c r="V19" s="70">
        <f t="shared" si="4"/>
        <v>735</v>
      </c>
      <c r="W19" s="70"/>
      <c r="X19" s="70">
        <f t="shared" si="5"/>
        <v>725.5014687368863</v>
      </c>
      <c r="Y19" s="70">
        <f t="shared" si="6"/>
        <v>65.501468736886295</v>
      </c>
      <c r="Z19" s="70">
        <f t="shared" si="7"/>
        <v>66</v>
      </c>
      <c r="AA19" s="24">
        <f t="shared" si="8"/>
        <v>735</v>
      </c>
      <c r="AB19" s="67">
        <f t="shared" si="9"/>
        <v>1395</v>
      </c>
    </row>
    <row r="20" spans="1:28" ht="15" customHeight="1" x14ac:dyDescent="0.25">
      <c r="A20" s="71">
        <v>1280</v>
      </c>
      <c r="B20" s="71">
        <v>660</v>
      </c>
      <c r="C20" s="68">
        <v>0.14000000000000001</v>
      </c>
      <c r="D20" s="68">
        <v>271.17</v>
      </c>
      <c r="E20" s="68">
        <v>211.82</v>
      </c>
      <c r="F20" s="68">
        <v>0</v>
      </c>
      <c r="G20" s="68">
        <f t="shared" si="13"/>
        <v>163</v>
      </c>
      <c r="H20" s="68">
        <v>0</v>
      </c>
      <c r="I20" s="68">
        <f t="shared" si="14"/>
        <v>473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0.98184315632011965</v>
      </c>
      <c r="R20" s="43">
        <f ca="1">R15-R16</f>
        <v>972</v>
      </c>
      <c r="S20" s="43">
        <f ca="1">'Z-V'!P9-R20</f>
        <v>52508</v>
      </c>
      <c r="T20" s="22">
        <v>1485.8</v>
      </c>
      <c r="U20" s="74">
        <f t="shared" si="3"/>
        <v>825.8</v>
      </c>
      <c r="V20" s="70">
        <f t="shared" si="4"/>
        <v>826</v>
      </c>
      <c r="W20" s="70"/>
      <c r="X20" s="70">
        <f t="shared" si="5"/>
        <v>725.5014687368863</v>
      </c>
      <c r="Y20" s="70">
        <f t="shared" si="6"/>
        <v>65.501468736886295</v>
      </c>
      <c r="Z20" s="70">
        <f t="shared" si="7"/>
        <v>66</v>
      </c>
      <c r="AA20" s="24">
        <f t="shared" si="8"/>
        <v>826</v>
      </c>
      <c r="AB20" s="67">
        <f t="shared" si="9"/>
        <v>1486</v>
      </c>
    </row>
    <row r="21" spans="1:28" ht="15" customHeight="1" x14ac:dyDescent="0.25">
      <c r="A21" s="71">
        <v>1360</v>
      </c>
      <c r="B21" s="71">
        <v>660</v>
      </c>
      <c r="C21" s="68">
        <v>0</v>
      </c>
      <c r="D21" s="68">
        <v>271.24</v>
      </c>
      <c r="E21" s="68">
        <v>211.82</v>
      </c>
      <c r="F21" s="68">
        <v>0</v>
      </c>
      <c r="G21" s="68">
        <f t="shared" si="13"/>
        <v>82</v>
      </c>
      <c r="H21" s="68">
        <v>0</v>
      </c>
      <c r="I21" s="68">
        <f t="shared" si="14"/>
        <v>315.33333333333331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0.9876779351301973</v>
      </c>
      <c r="R21" s="43">
        <f>ABS(Q12-Q17)</f>
        <v>0.26999999999998181</v>
      </c>
      <c r="S21" s="43">
        <f>'Z-V'!P10-R21</f>
        <v>21.620000000000019</v>
      </c>
      <c r="T21" s="22">
        <v>1473.3019999999999</v>
      </c>
      <c r="U21" s="74">
        <f t="shared" si="3"/>
        <v>813.30199999999991</v>
      </c>
      <c r="V21" s="70">
        <f t="shared" si="4"/>
        <v>813</v>
      </c>
      <c r="W21" s="70"/>
      <c r="X21" s="70">
        <f t="shared" si="5"/>
        <v>725.5014687368863</v>
      </c>
      <c r="Y21" s="70">
        <f t="shared" si="6"/>
        <v>65.501468736886295</v>
      </c>
      <c r="Z21" s="70">
        <f t="shared" si="7"/>
        <v>66</v>
      </c>
      <c r="AA21" s="24">
        <f t="shared" si="8"/>
        <v>813</v>
      </c>
      <c r="AB21" s="67">
        <f t="shared" si="9"/>
        <v>1473</v>
      </c>
    </row>
    <row r="22" spans="1:28" ht="15" customHeight="1" x14ac:dyDescent="0.25">
      <c r="A22" s="71">
        <v>880</v>
      </c>
      <c r="B22" s="79">
        <v>620</v>
      </c>
      <c r="C22" s="68">
        <v>0.24</v>
      </c>
      <c r="D22" s="68">
        <v>271.26</v>
      </c>
      <c r="E22" s="68">
        <v>211.76</v>
      </c>
      <c r="F22" s="68">
        <v>0</v>
      </c>
      <c r="G22" s="68">
        <f t="shared" si="13"/>
        <v>181.5</v>
      </c>
      <c r="H22" s="68">
        <v>0</v>
      </c>
      <c r="I22" s="68">
        <f t="shared" si="14"/>
        <v>246.5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0.94079999999999997</v>
      </c>
      <c r="R22" s="43"/>
      <c r="S22" s="43"/>
      <c r="T22" s="22">
        <v>1476.595</v>
      </c>
      <c r="U22" s="74">
        <f t="shared" si="3"/>
        <v>856.59500000000003</v>
      </c>
      <c r="V22" s="70">
        <f t="shared" si="4"/>
        <v>857</v>
      </c>
      <c r="W22" s="70"/>
      <c r="X22" s="70">
        <f t="shared" si="5"/>
        <v>681.53168275283258</v>
      </c>
      <c r="Y22" s="70">
        <f t="shared" si="6"/>
        <v>61.53168275283258</v>
      </c>
      <c r="Z22" s="70">
        <f t="shared" si="7"/>
        <v>62</v>
      </c>
      <c r="AA22" s="24">
        <f t="shared" si="8"/>
        <v>857</v>
      </c>
      <c r="AB22" s="67">
        <f t="shared" si="9"/>
        <v>1477</v>
      </c>
    </row>
    <row r="23" spans="1:28" ht="15" customHeight="1" x14ac:dyDescent="0.25">
      <c r="A23" s="71">
        <v>800</v>
      </c>
      <c r="B23" s="71">
        <v>620</v>
      </c>
      <c r="C23" s="68">
        <v>0</v>
      </c>
      <c r="D23" s="68">
        <v>271.27999999999997</v>
      </c>
      <c r="E23" s="68">
        <v>211.76</v>
      </c>
      <c r="F23" s="68">
        <v>0</v>
      </c>
      <c r="G23" s="68">
        <f t="shared" si="13"/>
        <v>161.19999999999999</v>
      </c>
      <c r="H23" s="68">
        <v>0</v>
      </c>
      <c r="I23" s="68">
        <f t="shared" si="14"/>
        <v>197.2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1456.8</v>
      </c>
      <c r="U23" s="74">
        <f t="shared" si="3"/>
        <v>836.8</v>
      </c>
      <c r="V23" s="70">
        <f t="shared" si="4"/>
        <v>837</v>
      </c>
      <c r="W23" s="70"/>
      <c r="X23" s="70">
        <f t="shared" si="5"/>
        <v>681.53168275283258</v>
      </c>
      <c r="Y23" s="70">
        <f t="shared" si="6"/>
        <v>61.53168275283258</v>
      </c>
      <c r="Z23" s="70">
        <f t="shared" si="7"/>
        <v>62</v>
      </c>
      <c r="AA23" s="24">
        <f t="shared" si="8"/>
        <v>837</v>
      </c>
      <c r="AB23" s="67">
        <f t="shared" si="9"/>
        <v>1457</v>
      </c>
    </row>
    <row r="24" spans="1:28" ht="15" customHeight="1" x14ac:dyDescent="0.25">
      <c r="A24" s="71">
        <v>718</v>
      </c>
      <c r="B24" s="71">
        <v>620</v>
      </c>
      <c r="C24" s="68">
        <v>0.33</v>
      </c>
      <c r="D24" s="68">
        <v>271.29000000000002</v>
      </c>
      <c r="E24" s="68">
        <v>211.76</v>
      </c>
      <c r="F24" s="68">
        <v>0</v>
      </c>
      <c r="G24" s="68">
        <f t="shared" si="13"/>
        <v>148</v>
      </c>
      <c r="H24" s="68">
        <v>0</v>
      </c>
      <c r="I24" s="68">
        <f t="shared" si="14"/>
        <v>164.33333333333334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1484.49</v>
      </c>
      <c r="U24" s="74">
        <f t="shared" si="3"/>
        <v>864.49</v>
      </c>
      <c r="V24" s="70">
        <f t="shared" si="4"/>
        <v>864</v>
      </c>
      <c r="W24" s="70"/>
      <c r="X24" s="70">
        <f t="shared" si="5"/>
        <v>681.53168275283258</v>
      </c>
      <c r="Y24" s="70">
        <f t="shared" si="6"/>
        <v>61.53168275283258</v>
      </c>
      <c r="Z24" s="70">
        <f t="shared" si="7"/>
        <v>62</v>
      </c>
      <c r="AA24" s="24">
        <f t="shared" si="8"/>
        <v>864</v>
      </c>
      <c r="AB24" s="67">
        <f t="shared" si="9"/>
        <v>1484</v>
      </c>
    </row>
    <row r="25" spans="1:28" ht="15" customHeight="1" x14ac:dyDescent="0.25">
      <c r="A25" s="71">
        <v>387</v>
      </c>
      <c r="B25" s="71">
        <v>620</v>
      </c>
      <c r="C25" s="68">
        <v>0.39</v>
      </c>
      <c r="D25" s="68">
        <v>271.27</v>
      </c>
      <c r="E25" s="68">
        <v>211.76</v>
      </c>
      <c r="F25" s="68">
        <v>0</v>
      </c>
      <c r="G25" s="68">
        <f t="shared" si="13"/>
        <v>174.14285714285714</v>
      </c>
      <c r="H25" s="68">
        <v>0</v>
      </c>
      <c r="I25" s="68">
        <f t="shared" si="14"/>
        <v>140.85714285714286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1482.5350000000001</v>
      </c>
      <c r="U25" s="74">
        <f t="shared" si="3"/>
        <v>862.53500000000008</v>
      </c>
      <c r="V25" s="70">
        <f t="shared" si="4"/>
        <v>863</v>
      </c>
      <c r="W25" s="70"/>
      <c r="X25" s="70">
        <f t="shared" si="5"/>
        <v>681.53168275283258</v>
      </c>
      <c r="Y25" s="70">
        <f t="shared" si="6"/>
        <v>61.53168275283258</v>
      </c>
      <c r="Z25" s="70">
        <f t="shared" si="7"/>
        <v>62</v>
      </c>
      <c r="AA25" s="24">
        <f t="shared" si="8"/>
        <v>863</v>
      </c>
      <c r="AB25" s="67">
        <f t="shared" si="9"/>
        <v>1483</v>
      </c>
    </row>
    <row r="26" spans="1:28" ht="15" customHeight="1" x14ac:dyDescent="0.25">
      <c r="A26" s="71">
        <v>746</v>
      </c>
      <c r="B26" s="71">
        <v>620</v>
      </c>
      <c r="C26" s="68">
        <v>1.36</v>
      </c>
      <c r="D26" s="68">
        <v>271.27999999999997</v>
      </c>
      <c r="E26" s="68">
        <v>211.76</v>
      </c>
      <c r="F26" s="68">
        <v>0</v>
      </c>
      <c r="G26" s="68">
        <f t="shared" si="13"/>
        <v>107.5</v>
      </c>
      <c r="H26" s="68">
        <v>0</v>
      </c>
      <c r="I26" s="68">
        <f t="shared" si="14"/>
        <v>123.25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1481.424</v>
      </c>
      <c r="U26" s="74">
        <f t="shared" si="3"/>
        <v>861.42399999999998</v>
      </c>
      <c r="V26" s="70">
        <f t="shared" si="4"/>
        <v>861</v>
      </c>
      <c r="W26" s="70"/>
      <c r="X26" s="70">
        <f t="shared" si="5"/>
        <v>681.53168275283258</v>
      </c>
      <c r="Y26" s="70">
        <f t="shared" si="6"/>
        <v>61.53168275283258</v>
      </c>
      <c r="Z26" s="70">
        <f t="shared" si="7"/>
        <v>62</v>
      </c>
      <c r="AA26" s="24">
        <f t="shared" si="8"/>
        <v>861</v>
      </c>
      <c r="AB26" s="67">
        <f t="shared" si="9"/>
        <v>1481</v>
      </c>
    </row>
    <row r="27" spans="1:28" ht="15" customHeight="1" x14ac:dyDescent="0.25">
      <c r="A27" s="71">
        <v>676</v>
      </c>
      <c r="B27" s="71">
        <v>590</v>
      </c>
      <c r="C27" s="68">
        <v>5.86</v>
      </c>
      <c r="D27" s="68">
        <v>271.29000000000002</v>
      </c>
      <c r="E27" s="68">
        <v>211.72</v>
      </c>
      <c r="F27" s="68">
        <v>0</v>
      </c>
      <c r="G27" s="68">
        <f t="shared" si="13"/>
        <v>103.33333333333333</v>
      </c>
      <c r="H27" s="68">
        <v>0</v>
      </c>
      <c r="I27" s="68">
        <f t="shared" si="14"/>
        <v>112.88888888888889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1281.4580000000001</v>
      </c>
      <c r="U27" s="74">
        <f t="shared" si="3"/>
        <v>691.45800000000008</v>
      </c>
      <c r="V27" s="70">
        <f t="shared" si="4"/>
        <v>691</v>
      </c>
      <c r="W27" s="70"/>
      <c r="X27" s="70">
        <f t="shared" si="5"/>
        <v>648.55434326479235</v>
      </c>
      <c r="Y27" s="70">
        <f t="shared" si="6"/>
        <v>58.554343264792351</v>
      </c>
      <c r="Z27" s="70">
        <f t="shared" si="7"/>
        <v>59</v>
      </c>
      <c r="AA27" s="24">
        <f t="shared" si="8"/>
        <v>691</v>
      </c>
      <c r="AB27" s="67">
        <f t="shared" si="9"/>
        <v>1281</v>
      </c>
    </row>
    <row r="28" spans="1:28" ht="15" customHeight="1" x14ac:dyDescent="0.25">
      <c r="A28" s="71">
        <v>280</v>
      </c>
      <c r="B28" s="71">
        <v>590</v>
      </c>
      <c r="C28" s="68">
        <v>0.49</v>
      </c>
      <c r="D28" s="68">
        <v>271.26</v>
      </c>
      <c r="E28" s="68">
        <v>211.72</v>
      </c>
      <c r="F28" s="68">
        <v>0</v>
      </c>
      <c r="G28" s="68">
        <f t="shared" si="13"/>
        <v>132.6</v>
      </c>
      <c r="H28" s="68">
        <v>0</v>
      </c>
      <c r="I28" s="68">
        <f t="shared" si="14"/>
        <v>101.6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1016.649</v>
      </c>
      <c r="U28" s="74">
        <f t="shared" si="3"/>
        <v>426.649</v>
      </c>
      <c r="V28" s="70">
        <f t="shared" si="4"/>
        <v>427</v>
      </c>
      <c r="W28" s="70"/>
      <c r="X28" s="70">
        <f t="shared" si="5"/>
        <v>648.55434326479235</v>
      </c>
      <c r="Y28" s="70">
        <f t="shared" si="6"/>
        <v>58.554343264792351</v>
      </c>
      <c r="Z28" s="70">
        <f t="shared" si="7"/>
        <v>59</v>
      </c>
      <c r="AA28" s="24">
        <f t="shared" si="8"/>
        <v>427</v>
      </c>
      <c r="AB28" s="67">
        <f t="shared" si="9"/>
        <v>1017</v>
      </c>
    </row>
    <row r="29" spans="1:28" ht="15" customHeight="1" x14ac:dyDescent="0.25">
      <c r="A29" s="71">
        <v>498</v>
      </c>
      <c r="B29" s="71">
        <v>590</v>
      </c>
      <c r="C29" s="68">
        <v>0</v>
      </c>
      <c r="D29" s="68">
        <v>271.25</v>
      </c>
      <c r="E29" s="68">
        <v>211.72</v>
      </c>
      <c r="F29" s="68">
        <v>0</v>
      </c>
      <c r="G29" s="68">
        <f t="shared" si="13"/>
        <v>100.72727272727273</v>
      </c>
      <c r="H29" s="68">
        <v>0</v>
      </c>
      <c r="I29" s="68">
        <f t="shared" si="14"/>
        <v>92.36363636363636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1009.7670000000001</v>
      </c>
      <c r="U29" s="74">
        <f t="shared" si="3"/>
        <v>419.76700000000005</v>
      </c>
      <c r="V29" s="70">
        <f t="shared" si="4"/>
        <v>420</v>
      </c>
      <c r="W29" s="70"/>
      <c r="X29" s="70">
        <f t="shared" si="5"/>
        <v>648.55434326479235</v>
      </c>
      <c r="Y29" s="70">
        <f t="shared" si="6"/>
        <v>58.554343264792351</v>
      </c>
      <c r="Z29" s="70">
        <f t="shared" si="7"/>
        <v>59</v>
      </c>
      <c r="AA29" s="24">
        <f t="shared" si="8"/>
        <v>420</v>
      </c>
      <c r="AB29" s="67">
        <f t="shared" si="9"/>
        <v>1010</v>
      </c>
    </row>
    <row r="30" spans="1:28" ht="15" customHeight="1" x14ac:dyDescent="0.25">
      <c r="A30" s="71">
        <v>808</v>
      </c>
      <c r="B30" s="71">
        <v>590</v>
      </c>
      <c r="C30" s="68">
        <v>0</v>
      </c>
      <c r="D30" s="68">
        <v>271.27</v>
      </c>
      <c r="E30" s="68">
        <v>211.72</v>
      </c>
      <c r="F30" s="68">
        <v>0</v>
      </c>
      <c r="G30" s="68">
        <f t="shared" si="13"/>
        <v>66.5</v>
      </c>
      <c r="H30" s="68">
        <v>0</v>
      </c>
      <c r="I30" s="68">
        <f t="shared" si="14"/>
        <v>84.666666666666671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807.40700000000004</v>
      </c>
      <c r="U30" s="74">
        <f t="shared" si="3"/>
        <v>217.40700000000004</v>
      </c>
      <c r="V30" s="70">
        <f t="shared" si="4"/>
        <v>217</v>
      </c>
      <c r="W30" s="70"/>
      <c r="X30" s="70">
        <f t="shared" si="5"/>
        <v>648.55434326479235</v>
      </c>
      <c r="Y30" s="70">
        <f t="shared" si="6"/>
        <v>58.554343264792351</v>
      </c>
      <c r="Z30" s="70">
        <f t="shared" si="7"/>
        <v>59</v>
      </c>
      <c r="AA30" s="24">
        <f t="shared" si="8"/>
        <v>217</v>
      </c>
      <c r="AB30" s="67">
        <f t="shared" si="9"/>
        <v>807</v>
      </c>
    </row>
    <row r="31" spans="1:28" ht="15" customHeight="1" x14ac:dyDescent="0.25">
      <c r="A31" s="71">
        <v>402</v>
      </c>
      <c r="B31" s="71">
        <v>590</v>
      </c>
      <c r="C31" s="68">
        <v>0.08</v>
      </c>
      <c r="D31" s="68">
        <v>271.25</v>
      </c>
      <c r="E31" s="68">
        <v>211.72</v>
      </c>
      <c r="F31" s="68">
        <v>0</v>
      </c>
      <c r="G31" s="68">
        <f t="shared" si="13"/>
        <v>92.615384615384613</v>
      </c>
      <c r="H31" s="68">
        <v>0</v>
      </c>
      <c r="I31" s="68">
        <f t="shared" si="14"/>
        <v>78.15384615384616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456.42899999999997</v>
      </c>
      <c r="U31" s="74">
        <f t="shared" si="3"/>
        <v>-133.57100000000003</v>
      </c>
      <c r="V31" s="70">
        <f t="shared" si="4"/>
        <v>-134</v>
      </c>
      <c r="W31" s="70"/>
      <c r="X31" s="70">
        <f t="shared" si="5"/>
        <v>648.55434326479235</v>
      </c>
      <c r="Y31" s="70">
        <f t="shared" si="6"/>
        <v>58.554343264792351</v>
      </c>
      <c r="Z31" s="70">
        <f t="shared" si="7"/>
        <v>59</v>
      </c>
      <c r="AA31" s="24">
        <f t="shared" si="8"/>
        <v>59</v>
      </c>
      <c r="AB31" s="67">
        <f t="shared" si="9"/>
        <v>649</v>
      </c>
    </row>
    <row r="32" spans="1:28" ht="15" customHeight="1" x14ac:dyDescent="0.25">
      <c r="A32" s="71">
        <v>623</v>
      </c>
      <c r="B32" s="71">
        <v>560</v>
      </c>
      <c r="C32" s="68">
        <v>0.19</v>
      </c>
      <c r="D32" s="68">
        <v>271.26</v>
      </c>
      <c r="E32" s="68">
        <v>211.68</v>
      </c>
      <c r="F32" s="68">
        <v>0</v>
      </c>
      <c r="G32" s="68">
        <f t="shared" si="13"/>
        <v>70.214285714285708</v>
      </c>
      <c r="H32" s="68">
        <v>0</v>
      </c>
      <c r="I32" s="68">
        <f t="shared" si="14"/>
        <v>74.714285714285708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496.25700000000001</v>
      </c>
      <c r="U32" s="74">
        <f t="shared" si="3"/>
        <v>-63.742999999999995</v>
      </c>
      <c r="V32" s="70">
        <f t="shared" si="4"/>
        <v>-64</v>
      </c>
      <c r="W32" s="70"/>
      <c r="X32" s="70">
        <f t="shared" si="5"/>
        <v>615.57700377675201</v>
      </c>
      <c r="Y32" s="70">
        <f t="shared" si="6"/>
        <v>55.577003776752008</v>
      </c>
      <c r="Z32" s="70">
        <f t="shared" si="7"/>
        <v>56</v>
      </c>
      <c r="AA32" s="24">
        <f t="shared" si="8"/>
        <v>56</v>
      </c>
      <c r="AB32" s="67">
        <f t="shared" si="9"/>
        <v>616</v>
      </c>
    </row>
    <row r="33" spans="1:28" ht="15" customHeight="1" x14ac:dyDescent="0.25">
      <c r="A33" s="71">
        <v>697</v>
      </c>
      <c r="B33" s="71">
        <v>560</v>
      </c>
      <c r="C33" s="68">
        <v>0</v>
      </c>
      <c r="D33" s="68">
        <v>271.27</v>
      </c>
      <c r="E33" s="68">
        <v>211.68</v>
      </c>
      <c r="F33" s="68">
        <v>0</v>
      </c>
      <c r="G33" s="68">
        <f t="shared" si="13"/>
        <v>60.6</v>
      </c>
      <c r="H33" s="68">
        <v>0</v>
      </c>
      <c r="I33" s="68">
        <f t="shared" si="14"/>
        <v>69.733333333333334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496.38499999999999</v>
      </c>
      <c r="U33" s="74">
        <f t="shared" si="3"/>
        <v>-63.615000000000009</v>
      </c>
      <c r="V33" s="70">
        <f t="shared" si="4"/>
        <v>-64</v>
      </c>
      <c r="W33" s="70"/>
      <c r="X33" s="70">
        <f t="shared" si="5"/>
        <v>615.57700377675201</v>
      </c>
      <c r="Y33" s="70">
        <f t="shared" si="6"/>
        <v>55.577003776752008</v>
      </c>
      <c r="Z33" s="70">
        <f t="shared" si="7"/>
        <v>56</v>
      </c>
      <c r="AA33" s="24">
        <f t="shared" si="8"/>
        <v>56</v>
      </c>
      <c r="AB33" s="67">
        <f t="shared" si="9"/>
        <v>616</v>
      </c>
    </row>
    <row r="34" spans="1:28" ht="15" customHeight="1" x14ac:dyDescent="0.25">
      <c r="A34" s="71">
        <v>623</v>
      </c>
      <c r="B34" s="71">
        <v>560</v>
      </c>
      <c r="C34" s="68">
        <v>0.06</v>
      </c>
      <c r="D34" s="68">
        <v>271.27999999999997</v>
      </c>
      <c r="E34" s="68">
        <v>211.68</v>
      </c>
      <c r="F34" s="68">
        <v>0</v>
      </c>
      <c r="G34" s="68">
        <f t="shared" si="13"/>
        <v>61.4375</v>
      </c>
      <c r="H34" s="68">
        <v>0</v>
      </c>
      <c r="I34" s="68">
        <f t="shared" si="14"/>
        <v>65.375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70" ca="1" si="15">IF(RAND()&lt;0.5,0,1)</f>
        <v>1</v>
      </c>
      <c r="N34" s="26"/>
      <c r="O34" s="26"/>
      <c r="P34" s="25"/>
      <c r="Q34" s="25"/>
      <c r="T34" s="22">
        <v>488.60399999999998</v>
      </c>
      <c r="U34" s="74">
        <f t="shared" ref="U34:U65" si="16">T34-B34</f>
        <v>-71.396000000000015</v>
      </c>
      <c r="V34" s="70">
        <f t="shared" ref="V34:V65" si="17">ROUND(U34,0)</f>
        <v>-71</v>
      </c>
      <c r="W34" s="70"/>
      <c r="X34" s="70">
        <f t="shared" ref="X34:X70" si="18">B34/$W$2*$W$3</f>
        <v>615.57700377675201</v>
      </c>
      <c r="Y34" s="70">
        <f t="shared" ref="Y34:Y65" si="19">X34-B34</f>
        <v>55.577003776752008</v>
      </c>
      <c r="Z34" s="70">
        <f t="shared" ref="Z34:Z65" si="20">ROUND(Y34,0)</f>
        <v>56</v>
      </c>
      <c r="AA34" s="24">
        <f t="shared" ref="AA34:AA65" si="21">IF(V34&gt;=0,V34,Z34)</f>
        <v>56</v>
      </c>
      <c r="AB34" s="67">
        <f t="shared" ref="AB34:AB65" si="22">B34+AA34</f>
        <v>616</v>
      </c>
    </row>
    <row r="35" spans="1:28" ht="15" customHeight="1" x14ac:dyDescent="0.25">
      <c r="A35" s="71">
        <v>550</v>
      </c>
      <c r="B35" s="71">
        <v>560</v>
      </c>
      <c r="C35" s="68">
        <v>0</v>
      </c>
      <c r="D35" s="68">
        <v>271.27999999999997</v>
      </c>
      <c r="E35" s="68">
        <v>211.68</v>
      </c>
      <c r="F35" s="68">
        <v>0</v>
      </c>
      <c r="G35" s="68">
        <f t="shared" si="13"/>
        <v>62.117647058823529</v>
      </c>
      <c r="H35" s="68">
        <v>0</v>
      </c>
      <c r="I35" s="68">
        <f t="shared" si="14"/>
        <v>61.529411764705884</v>
      </c>
      <c r="J35" s="72">
        <f t="shared" ref="J35:J70" si="23">IF(ABS(B35-B34)&lt;=50,1,0)</f>
        <v>1</v>
      </c>
      <c r="K35" s="72">
        <f t="shared" ref="K35:K70" si="24">IF(ABS((B35-B34))&lt;=50,1,IF((B35-B34)*(1)&gt;=0,1,-1))</f>
        <v>1</v>
      </c>
      <c r="L35" s="72">
        <f t="shared" si="12"/>
        <v>1</v>
      </c>
      <c r="M35" s="72">
        <f t="shared" ca="1" si="15"/>
        <v>1</v>
      </c>
      <c r="N35" s="26"/>
      <c r="O35" s="26"/>
      <c r="P35" s="25"/>
      <c r="Q35" s="25"/>
      <c r="T35" s="22">
        <v>493.93400000000003</v>
      </c>
      <c r="U35" s="74">
        <f t="shared" si="16"/>
        <v>-66.065999999999974</v>
      </c>
      <c r="V35" s="70">
        <f t="shared" si="17"/>
        <v>-66</v>
      </c>
      <c r="W35" s="70"/>
      <c r="X35" s="70">
        <f t="shared" si="18"/>
        <v>615.57700377675201</v>
      </c>
      <c r="Y35" s="70">
        <f t="shared" si="19"/>
        <v>55.577003776752008</v>
      </c>
      <c r="Z35" s="70">
        <f t="shared" si="20"/>
        <v>56</v>
      </c>
      <c r="AA35" s="24">
        <f t="shared" si="21"/>
        <v>56</v>
      </c>
      <c r="AB35" s="67">
        <f t="shared" si="22"/>
        <v>616</v>
      </c>
    </row>
    <row r="36" spans="1:28" ht="15" customHeight="1" x14ac:dyDescent="0.25">
      <c r="A36" s="71">
        <v>623</v>
      </c>
      <c r="B36" s="71">
        <v>560</v>
      </c>
      <c r="C36" s="68">
        <v>0</v>
      </c>
      <c r="D36" s="68">
        <v>271.27999999999997</v>
      </c>
      <c r="E36" s="68">
        <v>211.68</v>
      </c>
      <c r="F36" s="68">
        <v>0</v>
      </c>
      <c r="G36" s="68">
        <f t="shared" si="13"/>
        <v>54.611111111111114</v>
      </c>
      <c r="H36" s="68">
        <v>0</v>
      </c>
      <c r="I36" s="68">
        <f t="shared" si="14"/>
        <v>58.111111111111114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495.089</v>
      </c>
      <c r="U36" s="74">
        <f t="shared" si="16"/>
        <v>-64.911000000000001</v>
      </c>
      <c r="V36" s="70">
        <f t="shared" si="17"/>
        <v>-65</v>
      </c>
      <c r="W36" s="70"/>
      <c r="X36" s="70">
        <f t="shared" si="18"/>
        <v>615.57700377675201</v>
      </c>
      <c r="Y36" s="70">
        <f t="shared" si="19"/>
        <v>55.577003776752008</v>
      </c>
      <c r="Z36" s="70">
        <f t="shared" si="20"/>
        <v>56</v>
      </c>
      <c r="AA36" s="24">
        <f t="shared" si="21"/>
        <v>56</v>
      </c>
      <c r="AB36" s="67">
        <f t="shared" si="22"/>
        <v>616</v>
      </c>
    </row>
    <row r="37" spans="1:28" ht="15" customHeight="1" x14ac:dyDescent="0.25">
      <c r="A37" s="71">
        <v>403</v>
      </c>
      <c r="B37" s="71">
        <v>520</v>
      </c>
      <c r="C37" s="68">
        <v>0.12</v>
      </c>
      <c r="D37" s="68">
        <v>271.27</v>
      </c>
      <c r="E37" s="68">
        <v>211.63</v>
      </c>
      <c r="F37" s="68">
        <v>0</v>
      </c>
      <c r="G37" s="68">
        <f t="shared" si="13"/>
        <v>63.315789473684212</v>
      </c>
      <c r="H37" s="68">
        <v>0</v>
      </c>
      <c r="I37" s="68">
        <f t="shared" si="14"/>
        <v>57.157894736842103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501.20100000000002</v>
      </c>
      <c r="U37" s="74">
        <f t="shared" si="16"/>
        <v>-18.798999999999978</v>
      </c>
      <c r="V37" s="70">
        <f t="shared" si="17"/>
        <v>-19</v>
      </c>
      <c r="W37" s="70"/>
      <c r="X37" s="70">
        <f t="shared" si="18"/>
        <v>571.60721779269829</v>
      </c>
      <c r="Y37" s="70">
        <f t="shared" si="19"/>
        <v>51.607217792698293</v>
      </c>
      <c r="Z37" s="70">
        <f t="shared" si="20"/>
        <v>52</v>
      </c>
      <c r="AA37" s="24">
        <f t="shared" si="21"/>
        <v>52</v>
      </c>
      <c r="AB37" s="67">
        <f t="shared" si="22"/>
        <v>572</v>
      </c>
    </row>
    <row r="38" spans="1:28" ht="15" customHeight="1" x14ac:dyDescent="0.25">
      <c r="A38" s="71">
        <v>550</v>
      </c>
      <c r="B38" s="71">
        <v>520</v>
      </c>
      <c r="C38" s="68">
        <v>0.67</v>
      </c>
      <c r="D38" s="68">
        <v>271.27</v>
      </c>
      <c r="E38" s="68">
        <v>211.63</v>
      </c>
      <c r="F38" s="68">
        <v>0</v>
      </c>
      <c r="G38" s="68">
        <f t="shared" si="13"/>
        <v>52.8</v>
      </c>
      <c r="H38" s="68">
        <v>0</v>
      </c>
      <c r="I38" s="68">
        <f t="shared" si="14"/>
        <v>54.3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504.30900000000003</v>
      </c>
      <c r="U38" s="74">
        <f t="shared" si="16"/>
        <v>-15.690999999999974</v>
      </c>
      <c r="V38" s="70">
        <f t="shared" si="17"/>
        <v>-16</v>
      </c>
      <c r="W38" s="70"/>
      <c r="X38" s="70">
        <f t="shared" si="18"/>
        <v>571.60721779269829</v>
      </c>
      <c r="Y38" s="70">
        <f t="shared" si="19"/>
        <v>51.607217792698293</v>
      </c>
      <c r="Z38" s="70">
        <f t="shared" si="20"/>
        <v>52</v>
      </c>
      <c r="AA38" s="24">
        <f t="shared" si="21"/>
        <v>52</v>
      </c>
      <c r="AB38" s="67">
        <f t="shared" si="22"/>
        <v>572</v>
      </c>
    </row>
    <row r="39" spans="1:28" ht="15" customHeight="1" x14ac:dyDescent="0.25">
      <c r="A39" s="71">
        <v>477</v>
      </c>
      <c r="B39" s="71">
        <v>520</v>
      </c>
      <c r="C39" s="68">
        <v>1.58</v>
      </c>
      <c r="D39" s="68">
        <v>271.27</v>
      </c>
      <c r="E39" s="68">
        <v>211.63</v>
      </c>
      <c r="F39" s="68">
        <v>0</v>
      </c>
      <c r="G39" s="68">
        <f t="shared" si="13"/>
        <v>53.761904761904759</v>
      </c>
      <c r="H39" s="68">
        <v>0</v>
      </c>
      <c r="I39" s="68">
        <f t="shared" si="14"/>
        <v>51.714285714285715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1</v>
      </c>
      <c r="N39" s="26"/>
      <c r="O39" s="26"/>
      <c r="P39" s="25"/>
      <c r="Q39" s="25"/>
      <c r="T39" s="22">
        <v>495.029</v>
      </c>
      <c r="U39" s="74">
        <f t="shared" si="16"/>
        <v>-24.971000000000004</v>
      </c>
      <c r="V39" s="70">
        <f t="shared" si="17"/>
        <v>-25</v>
      </c>
      <c r="W39" s="70"/>
      <c r="X39" s="70">
        <f t="shared" si="18"/>
        <v>571.60721779269829</v>
      </c>
      <c r="Y39" s="70">
        <f t="shared" si="19"/>
        <v>51.607217792698293</v>
      </c>
      <c r="Z39" s="70">
        <f t="shared" si="20"/>
        <v>52</v>
      </c>
      <c r="AA39" s="24">
        <f t="shared" si="21"/>
        <v>52</v>
      </c>
      <c r="AB39" s="67">
        <f t="shared" si="22"/>
        <v>572</v>
      </c>
    </row>
    <row r="40" spans="1:28" ht="15" customHeight="1" x14ac:dyDescent="0.25">
      <c r="A40" s="71">
        <v>404</v>
      </c>
      <c r="B40" s="71">
        <v>520</v>
      </c>
      <c r="C40" s="68">
        <v>1.4</v>
      </c>
      <c r="D40" s="68">
        <v>271.26</v>
      </c>
      <c r="E40" s="68">
        <v>211.63</v>
      </c>
      <c r="F40" s="68">
        <v>0</v>
      </c>
      <c r="G40" s="68">
        <f t="shared" si="13"/>
        <v>54.636363636363633</v>
      </c>
      <c r="H40" s="68">
        <v>0</v>
      </c>
      <c r="I40" s="68">
        <f t="shared" si="14"/>
        <v>49.363636363636367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0</v>
      </c>
      <c r="N40" s="26"/>
      <c r="O40" s="26"/>
      <c r="P40" s="25"/>
      <c r="Q40" s="25"/>
      <c r="T40" s="22">
        <v>496.392</v>
      </c>
      <c r="U40" s="74">
        <f t="shared" si="16"/>
        <v>-23.608000000000004</v>
      </c>
      <c r="V40" s="70">
        <f t="shared" si="17"/>
        <v>-24</v>
      </c>
      <c r="W40" s="70"/>
      <c r="X40" s="70">
        <f t="shared" si="18"/>
        <v>571.60721779269829</v>
      </c>
      <c r="Y40" s="70">
        <f t="shared" si="19"/>
        <v>51.607217792698293</v>
      </c>
      <c r="Z40" s="70">
        <f t="shared" si="20"/>
        <v>52</v>
      </c>
      <c r="AA40" s="24">
        <f t="shared" si="21"/>
        <v>52</v>
      </c>
      <c r="AB40" s="67">
        <f t="shared" si="22"/>
        <v>572</v>
      </c>
    </row>
    <row r="41" spans="1:28" ht="15" customHeight="1" x14ac:dyDescent="0.25">
      <c r="A41" s="71">
        <v>477</v>
      </c>
      <c r="B41" s="71">
        <v>520</v>
      </c>
      <c r="C41" s="68">
        <v>3.77</v>
      </c>
      <c r="D41" s="68">
        <v>271.25</v>
      </c>
      <c r="E41" s="68">
        <v>211.63</v>
      </c>
      <c r="F41" s="68">
        <v>0</v>
      </c>
      <c r="G41" s="68">
        <f t="shared" si="13"/>
        <v>49.086956521739133</v>
      </c>
      <c r="H41" s="68">
        <v>0</v>
      </c>
      <c r="I41" s="68">
        <f t="shared" si="14"/>
        <v>47.217391304347828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0</v>
      </c>
      <c r="N41" s="26"/>
      <c r="O41" s="26"/>
      <c r="P41" s="25"/>
      <c r="Q41" s="25"/>
      <c r="T41" s="22">
        <v>496.30799999999999</v>
      </c>
      <c r="U41" s="74">
        <f t="shared" si="16"/>
        <v>-23.692000000000007</v>
      </c>
      <c r="V41" s="70">
        <f t="shared" si="17"/>
        <v>-24</v>
      </c>
      <c r="W41" s="70"/>
      <c r="X41" s="70">
        <f t="shared" si="18"/>
        <v>571.60721779269829</v>
      </c>
      <c r="Y41" s="70">
        <f t="shared" si="19"/>
        <v>51.607217792698293</v>
      </c>
      <c r="Z41" s="70">
        <f t="shared" si="20"/>
        <v>52</v>
      </c>
      <c r="AA41" s="24">
        <f t="shared" si="21"/>
        <v>52</v>
      </c>
      <c r="AB41" s="67">
        <f t="shared" si="22"/>
        <v>572</v>
      </c>
    </row>
    <row r="42" spans="1:28" ht="15" customHeight="1" x14ac:dyDescent="0.25">
      <c r="A42" s="71">
        <v>404</v>
      </c>
      <c r="B42" s="71">
        <v>490</v>
      </c>
      <c r="C42" s="68">
        <v>2.11</v>
      </c>
      <c r="D42" s="68">
        <v>271.25</v>
      </c>
      <c r="E42" s="68">
        <v>211.59</v>
      </c>
      <c r="F42" s="68">
        <v>0</v>
      </c>
      <c r="G42" s="68">
        <f t="shared" si="13"/>
        <v>50.083333333333336</v>
      </c>
      <c r="H42" s="68">
        <v>0</v>
      </c>
      <c r="I42" s="68">
        <f t="shared" si="14"/>
        <v>46.5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504.72500000000002</v>
      </c>
      <c r="U42" s="74">
        <f t="shared" si="16"/>
        <v>14.725000000000023</v>
      </c>
      <c r="V42" s="70">
        <f t="shared" si="17"/>
        <v>15</v>
      </c>
      <c r="W42" s="70"/>
      <c r="X42" s="70">
        <f t="shared" si="18"/>
        <v>538.62987830465795</v>
      </c>
      <c r="Y42" s="70">
        <f t="shared" si="19"/>
        <v>48.62987830465795</v>
      </c>
      <c r="Z42" s="70">
        <f t="shared" si="20"/>
        <v>49</v>
      </c>
      <c r="AA42" s="24">
        <f t="shared" si="21"/>
        <v>15</v>
      </c>
      <c r="AB42" s="67">
        <f t="shared" si="22"/>
        <v>505</v>
      </c>
    </row>
    <row r="43" spans="1:28" ht="15" customHeight="1" x14ac:dyDescent="0.25">
      <c r="A43" s="71">
        <v>550</v>
      </c>
      <c r="B43" s="71">
        <v>490</v>
      </c>
      <c r="C43" s="68">
        <v>1.23</v>
      </c>
      <c r="D43" s="68">
        <v>271.25</v>
      </c>
      <c r="E43" s="68">
        <v>211.59</v>
      </c>
      <c r="F43" s="68">
        <v>0</v>
      </c>
      <c r="G43" s="68">
        <f t="shared" si="13"/>
        <v>42.24</v>
      </c>
      <c r="H43" s="68">
        <v>0</v>
      </c>
      <c r="I43" s="68">
        <f t="shared" si="14"/>
        <v>44.64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505.29700000000003</v>
      </c>
      <c r="U43" s="74">
        <f t="shared" si="16"/>
        <v>15.297000000000025</v>
      </c>
      <c r="V43" s="70">
        <f t="shared" si="17"/>
        <v>15</v>
      </c>
      <c r="W43" s="70"/>
      <c r="X43" s="70">
        <f t="shared" si="18"/>
        <v>538.62987830465795</v>
      </c>
      <c r="Y43" s="70">
        <f t="shared" si="19"/>
        <v>48.62987830465795</v>
      </c>
      <c r="Z43" s="70">
        <f t="shared" si="20"/>
        <v>49</v>
      </c>
      <c r="AA43" s="24">
        <f t="shared" si="21"/>
        <v>15</v>
      </c>
      <c r="AB43" s="67">
        <f t="shared" si="22"/>
        <v>505</v>
      </c>
    </row>
    <row r="44" spans="1:28" ht="15" customHeight="1" x14ac:dyDescent="0.25">
      <c r="A44" s="71">
        <v>337</v>
      </c>
      <c r="B44" s="71">
        <v>490</v>
      </c>
      <c r="C44" s="68">
        <v>1.85</v>
      </c>
      <c r="D44" s="68">
        <v>271.24</v>
      </c>
      <c r="E44" s="68">
        <v>211.59</v>
      </c>
      <c r="F44" s="68">
        <v>0</v>
      </c>
      <c r="G44" s="68">
        <f t="shared" si="13"/>
        <v>48.807692307692307</v>
      </c>
      <c r="H44" s="68">
        <v>0</v>
      </c>
      <c r="I44" s="68">
        <f t="shared" si="14"/>
        <v>42.92307692307692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1</v>
      </c>
      <c r="N44" s="26"/>
      <c r="O44" s="26"/>
      <c r="P44" s="25"/>
      <c r="Q44" s="25"/>
      <c r="T44" s="22">
        <v>445.94099999999997</v>
      </c>
      <c r="U44" s="74">
        <f t="shared" si="16"/>
        <v>-44.059000000000026</v>
      </c>
      <c r="V44" s="70">
        <f t="shared" si="17"/>
        <v>-44</v>
      </c>
      <c r="W44" s="70"/>
      <c r="X44" s="70">
        <f t="shared" si="18"/>
        <v>538.62987830465795</v>
      </c>
      <c r="Y44" s="70">
        <f t="shared" si="19"/>
        <v>48.62987830465795</v>
      </c>
      <c r="Z44" s="70">
        <f t="shared" si="20"/>
        <v>49</v>
      </c>
      <c r="AA44" s="24">
        <f t="shared" si="21"/>
        <v>49</v>
      </c>
      <c r="AB44" s="67">
        <f t="shared" si="22"/>
        <v>539</v>
      </c>
    </row>
    <row r="45" spans="1:28" ht="15" customHeight="1" x14ac:dyDescent="0.25">
      <c r="A45" s="71">
        <v>544</v>
      </c>
      <c r="B45" s="71">
        <v>490</v>
      </c>
      <c r="C45" s="68">
        <v>2.29</v>
      </c>
      <c r="D45" s="68">
        <v>271.24</v>
      </c>
      <c r="E45" s="68">
        <v>211.59</v>
      </c>
      <c r="F45" s="68">
        <v>0</v>
      </c>
      <c r="G45" s="68">
        <f t="shared" si="13"/>
        <v>39.333333333333336</v>
      </c>
      <c r="H45" s="68">
        <v>0</v>
      </c>
      <c r="I45" s="68">
        <f t="shared" si="14"/>
        <v>41.333333333333336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0</v>
      </c>
      <c r="N45" s="26"/>
      <c r="O45" s="26"/>
      <c r="P45" s="25"/>
      <c r="Q45" s="25"/>
      <c r="T45" s="22">
        <v>408.93400000000003</v>
      </c>
      <c r="U45" s="74">
        <f t="shared" si="16"/>
        <v>-81.065999999999974</v>
      </c>
      <c r="V45" s="70">
        <f t="shared" si="17"/>
        <v>-81</v>
      </c>
      <c r="W45" s="70"/>
      <c r="X45" s="70">
        <f t="shared" si="18"/>
        <v>538.62987830465795</v>
      </c>
      <c r="Y45" s="70">
        <f t="shared" si="19"/>
        <v>48.62987830465795</v>
      </c>
      <c r="Z45" s="70">
        <f t="shared" si="20"/>
        <v>49</v>
      </c>
      <c r="AA45" s="24">
        <f t="shared" si="21"/>
        <v>49</v>
      </c>
      <c r="AB45" s="67">
        <f t="shared" si="22"/>
        <v>539</v>
      </c>
    </row>
    <row r="46" spans="1:28" ht="15" customHeight="1" x14ac:dyDescent="0.25">
      <c r="A46" s="71">
        <v>397</v>
      </c>
      <c r="B46" s="71">
        <v>490</v>
      </c>
      <c r="C46" s="68">
        <v>1.63</v>
      </c>
      <c r="D46" s="68">
        <v>271.23</v>
      </c>
      <c r="E46" s="68">
        <v>211.59</v>
      </c>
      <c r="F46" s="68">
        <v>0</v>
      </c>
      <c r="G46" s="68">
        <f t="shared" si="13"/>
        <v>43.178571428571431</v>
      </c>
      <c r="H46" s="68">
        <v>0</v>
      </c>
      <c r="I46" s="68">
        <f t="shared" si="14"/>
        <v>39.857142857142854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0</v>
      </c>
      <c r="N46" s="26"/>
      <c r="O46" s="26"/>
      <c r="P46" s="25"/>
      <c r="Q46" s="25"/>
      <c r="T46" s="22">
        <v>406.82100000000003</v>
      </c>
      <c r="U46" s="74">
        <f t="shared" si="16"/>
        <v>-83.178999999999974</v>
      </c>
      <c r="V46" s="70">
        <f t="shared" si="17"/>
        <v>-83</v>
      </c>
      <c r="W46" s="70"/>
      <c r="X46" s="70">
        <f t="shared" si="18"/>
        <v>538.62987830465795</v>
      </c>
      <c r="Y46" s="70">
        <f t="shared" si="19"/>
        <v>48.62987830465795</v>
      </c>
      <c r="Z46" s="70">
        <f t="shared" si="20"/>
        <v>49</v>
      </c>
      <c r="AA46" s="24">
        <f t="shared" si="21"/>
        <v>49</v>
      </c>
      <c r="AB46" s="67">
        <f t="shared" si="22"/>
        <v>539</v>
      </c>
    </row>
    <row r="47" spans="1:28" ht="15" customHeight="1" x14ac:dyDescent="0.25">
      <c r="A47" s="71">
        <v>470</v>
      </c>
      <c r="B47" s="71">
        <v>460</v>
      </c>
      <c r="C47" s="68">
        <v>1.34</v>
      </c>
      <c r="D47" s="68">
        <v>271.23</v>
      </c>
      <c r="E47" s="68">
        <v>211.55</v>
      </c>
      <c r="F47" s="68">
        <v>0</v>
      </c>
      <c r="G47" s="68">
        <f t="shared" si="13"/>
        <v>39.172413793103445</v>
      </c>
      <c r="H47" s="68">
        <v>0</v>
      </c>
      <c r="I47" s="68">
        <f t="shared" si="14"/>
        <v>39.517241379310342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420.84699999999998</v>
      </c>
      <c r="U47" s="74">
        <f t="shared" si="16"/>
        <v>-39.15300000000002</v>
      </c>
      <c r="V47" s="70">
        <f t="shared" si="17"/>
        <v>-39</v>
      </c>
      <c r="W47" s="70"/>
      <c r="X47" s="70">
        <f t="shared" si="18"/>
        <v>505.65253881661766</v>
      </c>
      <c r="Y47" s="70">
        <f t="shared" si="19"/>
        <v>45.652538816617664</v>
      </c>
      <c r="Z47" s="70">
        <f t="shared" si="20"/>
        <v>46</v>
      </c>
      <c r="AA47" s="24">
        <f t="shared" si="21"/>
        <v>46</v>
      </c>
      <c r="AB47" s="67">
        <f t="shared" si="22"/>
        <v>506</v>
      </c>
    </row>
    <row r="48" spans="1:28" ht="15" customHeight="1" x14ac:dyDescent="0.25">
      <c r="A48" s="71">
        <v>629</v>
      </c>
      <c r="B48" s="71">
        <v>460</v>
      </c>
      <c r="C48" s="68">
        <v>0.64</v>
      </c>
      <c r="D48" s="68">
        <v>271.25</v>
      </c>
      <c r="E48" s="68">
        <v>211.55</v>
      </c>
      <c r="F48" s="68">
        <v>0</v>
      </c>
      <c r="G48" s="68">
        <f t="shared" si="13"/>
        <v>32.56666666666667</v>
      </c>
      <c r="H48" s="68">
        <v>0</v>
      </c>
      <c r="I48" s="68">
        <f t="shared" si="14"/>
        <v>38.200000000000003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418.89499999999998</v>
      </c>
      <c r="U48" s="74">
        <f t="shared" si="16"/>
        <v>-41.105000000000018</v>
      </c>
      <c r="V48" s="70">
        <f t="shared" si="17"/>
        <v>-41</v>
      </c>
      <c r="W48" s="70"/>
      <c r="X48" s="70">
        <f t="shared" si="18"/>
        <v>505.65253881661766</v>
      </c>
      <c r="Y48" s="70">
        <f t="shared" si="19"/>
        <v>45.652538816617664</v>
      </c>
      <c r="Z48" s="70">
        <f t="shared" si="20"/>
        <v>46</v>
      </c>
      <c r="AA48" s="24">
        <f t="shared" si="21"/>
        <v>46</v>
      </c>
      <c r="AB48" s="67">
        <f t="shared" si="22"/>
        <v>506</v>
      </c>
    </row>
    <row r="49" spans="1:28" ht="15" customHeight="1" x14ac:dyDescent="0.25">
      <c r="A49" s="71">
        <v>642</v>
      </c>
      <c r="B49" s="71">
        <v>460</v>
      </c>
      <c r="C49" s="68">
        <v>0.84</v>
      </c>
      <c r="D49" s="68">
        <v>271.27</v>
      </c>
      <c r="E49" s="68">
        <v>211.55</v>
      </c>
      <c r="F49" s="68">
        <v>0</v>
      </c>
      <c r="G49" s="68">
        <f t="shared" si="13"/>
        <v>31.096774193548388</v>
      </c>
      <c r="H49" s="68">
        <v>0</v>
      </c>
      <c r="I49" s="68">
        <f t="shared" si="14"/>
        <v>36.967741935483872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1</v>
      </c>
      <c r="N49" s="26"/>
      <c r="O49" s="26"/>
      <c r="P49" s="25"/>
      <c r="Q49" s="25"/>
      <c r="T49" s="22">
        <v>425.113</v>
      </c>
      <c r="U49" s="74">
        <f t="shared" si="16"/>
        <v>-34.887</v>
      </c>
      <c r="V49" s="70">
        <f t="shared" si="17"/>
        <v>-35</v>
      </c>
      <c r="W49" s="70"/>
      <c r="X49" s="70">
        <f t="shared" si="18"/>
        <v>505.65253881661766</v>
      </c>
      <c r="Y49" s="70">
        <f t="shared" si="19"/>
        <v>45.652538816617664</v>
      </c>
      <c r="Z49" s="70">
        <f t="shared" si="20"/>
        <v>46</v>
      </c>
      <c r="AA49" s="24">
        <f t="shared" si="21"/>
        <v>46</v>
      </c>
      <c r="AB49" s="67">
        <f t="shared" si="22"/>
        <v>506</v>
      </c>
    </row>
    <row r="50" spans="1:28" ht="15" customHeight="1" x14ac:dyDescent="0.25">
      <c r="A50" s="71">
        <v>642</v>
      </c>
      <c r="B50" s="71">
        <v>460</v>
      </c>
      <c r="C50" s="68">
        <v>0.65</v>
      </c>
      <c r="D50" s="68">
        <v>271.29000000000002</v>
      </c>
      <c r="E50" s="68">
        <v>211.55</v>
      </c>
      <c r="F50" s="68">
        <v>0</v>
      </c>
      <c r="G50" s="68">
        <f t="shared" si="13"/>
        <v>30.125</v>
      </c>
      <c r="H50" s="68">
        <v>0</v>
      </c>
      <c r="I50" s="68">
        <f t="shared" si="14"/>
        <v>35.8125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25"/>
      <c r="T50" s="22">
        <v>412.625</v>
      </c>
      <c r="U50" s="74">
        <f t="shared" si="16"/>
        <v>-47.375</v>
      </c>
      <c r="V50" s="70">
        <f t="shared" si="17"/>
        <v>-47</v>
      </c>
      <c r="W50" s="70"/>
      <c r="X50" s="70">
        <f t="shared" si="18"/>
        <v>505.65253881661766</v>
      </c>
      <c r="Y50" s="70">
        <f t="shared" si="19"/>
        <v>45.652538816617664</v>
      </c>
      <c r="Z50" s="70">
        <f t="shared" si="20"/>
        <v>46</v>
      </c>
      <c r="AA50" s="24">
        <f t="shared" si="21"/>
        <v>46</v>
      </c>
      <c r="AB50" s="67">
        <f t="shared" si="22"/>
        <v>506</v>
      </c>
    </row>
    <row r="51" spans="1:28" ht="15" customHeight="1" x14ac:dyDescent="0.25">
      <c r="A51" s="71">
        <v>642</v>
      </c>
      <c r="B51" s="71">
        <v>460</v>
      </c>
      <c r="C51" s="68">
        <v>0.19</v>
      </c>
      <c r="D51" s="68">
        <v>271.3</v>
      </c>
      <c r="E51" s="68">
        <v>211.55</v>
      </c>
      <c r="F51" s="68">
        <v>0</v>
      </c>
      <c r="G51" s="68">
        <f t="shared" ref="G51:G70" si="26">($A$18-A51)/(ROW(A51)-ROW($A$18))</f>
        <v>29.212121212121211</v>
      </c>
      <c r="H51" s="68">
        <v>0</v>
      </c>
      <c r="I51" s="68">
        <f t="shared" ref="I51:I70" si="27">($A$18-B51)/(ROW(B51)-ROW($A$18))</f>
        <v>34.727272727272727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402.06099999999998</v>
      </c>
      <c r="U51" s="74">
        <f t="shared" si="16"/>
        <v>-57.939000000000021</v>
      </c>
      <c r="V51" s="70">
        <f t="shared" si="17"/>
        <v>-58</v>
      </c>
      <c r="W51" s="70"/>
      <c r="X51" s="70">
        <f t="shared" si="18"/>
        <v>505.65253881661766</v>
      </c>
      <c r="Y51" s="70">
        <f t="shared" si="19"/>
        <v>45.652538816617664</v>
      </c>
      <c r="Z51" s="70">
        <f t="shared" si="20"/>
        <v>46</v>
      </c>
      <c r="AA51" s="24">
        <f t="shared" si="21"/>
        <v>46</v>
      </c>
      <c r="AB51" s="67">
        <f t="shared" si="22"/>
        <v>506</v>
      </c>
    </row>
    <row r="52" spans="1:28" ht="15" customHeight="1" x14ac:dyDescent="0.25">
      <c r="A52" s="71">
        <v>562</v>
      </c>
      <c r="B52" s="71">
        <v>430</v>
      </c>
      <c r="C52" s="68">
        <v>0</v>
      </c>
      <c r="D52" s="68">
        <v>271.32</v>
      </c>
      <c r="E52" s="68">
        <v>211.51</v>
      </c>
      <c r="F52" s="68">
        <v>0</v>
      </c>
      <c r="G52" s="68">
        <f t="shared" si="26"/>
        <v>30.705882352941178</v>
      </c>
      <c r="H52" s="68">
        <v>0</v>
      </c>
      <c r="I52" s="68">
        <f t="shared" si="27"/>
        <v>34.588235294117645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397.04599999999999</v>
      </c>
      <c r="U52" s="74">
        <f t="shared" si="16"/>
        <v>-32.954000000000008</v>
      </c>
      <c r="V52" s="70">
        <f t="shared" si="17"/>
        <v>-33</v>
      </c>
      <c r="W52" s="70"/>
      <c r="X52" s="70">
        <f t="shared" si="18"/>
        <v>472.67519932857738</v>
      </c>
      <c r="Y52" s="70">
        <f t="shared" si="19"/>
        <v>42.675199328577378</v>
      </c>
      <c r="Z52" s="70">
        <f t="shared" si="20"/>
        <v>43</v>
      </c>
      <c r="AA52" s="24">
        <f t="shared" si="21"/>
        <v>43</v>
      </c>
      <c r="AB52" s="67">
        <f t="shared" si="22"/>
        <v>473</v>
      </c>
    </row>
    <row r="53" spans="1:28" ht="15" customHeight="1" x14ac:dyDescent="0.25">
      <c r="A53" s="71">
        <v>722</v>
      </c>
      <c r="B53" s="71">
        <v>430</v>
      </c>
      <c r="C53" s="68">
        <v>0.06</v>
      </c>
      <c r="D53" s="68">
        <v>271.35000000000002</v>
      </c>
      <c r="E53" s="68">
        <v>211.51</v>
      </c>
      <c r="F53" s="68">
        <v>0</v>
      </c>
      <c r="G53" s="68">
        <f t="shared" si="26"/>
        <v>25.257142857142856</v>
      </c>
      <c r="H53" s="68">
        <v>0</v>
      </c>
      <c r="I53" s="68">
        <f t="shared" si="27"/>
        <v>33.6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25"/>
      <c r="T53" s="22">
        <v>398.55099999999999</v>
      </c>
      <c r="U53" s="74">
        <f t="shared" si="16"/>
        <v>-31.449000000000012</v>
      </c>
      <c r="V53" s="70">
        <f t="shared" si="17"/>
        <v>-31</v>
      </c>
      <c r="W53" s="70"/>
      <c r="X53" s="70">
        <f t="shared" si="18"/>
        <v>472.67519932857738</v>
      </c>
      <c r="Y53" s="70">
        <f t="shared" si="19"/>
        <v>42.675199328577378</v>
      </c>
      <c r="Z53" s="70">
        <f t="shared" si="20"/>
        <v>43</v>
      </c>
      <c r="AA53" s="24">
        <f t="shared" si="21"/>
        <v>43</v>
      </c>
      <c r="AB53" s="67">
        <f t="shared" si="22"/>
        <v>473</v>
      </c>
    </row>
    <row r="54" spans="1:28" ht="15" customHeight="1" x14ac:dyDescent="0.25">
      <c r="A54" s="71">
        <v>562</v>
      </c>
      <c r="B54" s="71">
        <v>430</v>
      </c>
      <c r="C54" s="68">
        <v>0</v>
      </c>
      <c r="D54" s="68">
        <v>271.36</v>
      </c>
      <c r="E54" s="68">
        <v>211.51</v>
      </c>
      <c r="F54" s="68">
        <v>0</v>
      </c>
      <c r="G54" s="68">
        <f t="shared" si="26"/>
        <v>29</v>
      </c>
      <c r="H54" s="68">
        <v>0</v>
      </c>
      <c r="I54" s="68">
        <f t="shared" si="27"/>
        <v>32.666666666666664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403.59500000000003</v>
      </c>
      <c r="U54" s="74">
        <f t="shared" si="16"/>
        <v>-26.404999999999973</v>
      </c>
      <c r="V54" s="70">
        <f t="shared" si="17"/>
        <v>-26</v>
      </c>
      <c r="W54" s="70"/>
      <c r="X54" s="70">
        <f t="shared" si="18"/>
        <v>472.67519932857738</v>
      </c>
      <c r="Y54" s="70">
        <f t="shared" si="19"/>
        <v>42.675199328577378</v>
      </c>
      <c r="Z54" s="70">
        <f t="shared" si="20"/>
        <v>43</v>
      </c>
      <c r="AA54" s="24">
        <f t="shared" si="21"/>
        <v>43</v>
      </c>
      <c r="AB54" s="67">
        <f t="shared" si="22"/>
        <v>473</v>
      </c>
    </row>
    <row r="55" spans="1:28" ht="15" customHeight="1" x14ac:dyDescent="0.25">
      <c r="A55" s="71">
        <v>442</v>
      </c>
      <c r="B55" s="71">
        <v>430</v>
      </c>
      <c r="C55" s="68">
        <v>0</v>
      </c>
      <c r="D55" s="68">
        <v>271.36</v>
      </c>
      <c r="E55" s="68">
        <v>211.51</v>
      </c>
      <c r="F55" s="68">
        <v>0</v>
      </c>
      <c r="G55" s="68">
        <f t="shared" si="26"/>
        <v>31.45945945945946</v>
      </c>
      <c r="H55" s="68">
        <v>0</v>
      </c>
      <c r="I55" s="68">
        <f t="shared" si="27"/>
        <v>31.783783783783782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211.85</v>
      </c>
      <c r="U55" s="74">
        <f t="shared" si="16"/>
        <v>-218.15</v>
      </c>
      <c r="V55" s="70">
        <f t="shared" si="17"/>
        <v>-218</v>
      </c>
      <c r="W55" s="70"/>
      <c r="X55" s="70">
        <f t="shared" si="18"/>
        <v>472.67519932857738</v>
      </c>
      <c r="Y55" s="70">
        <f t="shared" si="19"/>
        <v>42.675199328577378</v>
      </c>
      <c r="Z55" s="70">
        <f t="shared" si="20"/>
        <v>43</v>
      </c>
      <c r="AA55" s="24">
        <f t="shared" si="21"/>
        <v>43</v>
      </c>
      <c r="AB55" s="67">
        <f t="shared" si="22"/>
        <v>473</v>
      </c>
    </row>
    <row r="56" spans="1:28" ht="15" customHeight="1" x14ac:dyDescent="0.25">
      <c r="A56" s="71">
        <v>976</v>
      </c>
      <c r="B56" s="71">
        <v>430</v>
      </c>
      <c r="C56" s="68">
        <v>0</v>
      </c>
      <c r="D56" s="68">
        <v>271.42</v>
      </c>
      <c r="E56" s="68">
        <v>211.51</v>
      </c>
      <c r="F56" s="68">
        <v>0</v>
      </c>
      <c r="G56" s="68">
        <f t="shared" si="26"/>
        <v>16.578947368421051</v>
      </c>
      <c r="H56" s="68">
        <v>0</v>
      </c>
      <c r="I56" s="68">
        <f t="shared" si="27"/>
        <v>30.94736842105263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0</v>
      </c>
      <c r="N56" s="26"/>
      <c r="O56" s="26"/>
      <c r="P56" s="25"/>
      <c r="Q56" s="25"/>
      <c r="T56" s="22">
        <v>275.53800000000001</v>
      </c>
      <c r="U56" s="74">
        <f t="shared" si="16"/>
        <v>-154.46199999999999</v>
      </c>
      <c r="V56" s="70">
        <f t="shared" si="17"/>
        <v>-154</v>
      </c>
      <c r="W56" s="70"/>
      <c r="X56" s="70">
        <f t="shared" si="18"/>
        <v>472.67519932857738</v>
      </c>
      <c r="Y56" s="70">
        <f t="shared" si="19"/>
        <v>42.675199328577378</v>
      </c>
      <c r="Z56" s="70">
        <f t="shared" si="20"/>
        <v>43</v>
      </c>
      <c r="AA56" s="24">
        <f t="shared" si="21"/>
        <v>43</v>
      </c>
      <c r="AB56" s="67">
        <f t="shared" si="22"/>
        <v>473</v>
      </c>
    </row>
    <row r="57" spans="1:28" ht="15" customHeight="1" x14ac:dyDescent="0.25">
      <c r="A57" s="71">
        <v>173</v>
      </c>
      <c r="B57" s="71">
        <v>390</v>
      </c>
      <c r="C57" s="68">
        <v>0.08</v>
      </c>
      <c r="D57" s="68">
        <v>271.39</v>
      </c>
      <c r="E57" s="68">
        <v>211.43</v>
      </c>
      <c r="F57" s="68">
        <v>0</v>
      </c>
      <c r="G57" s="68">
        <f t="shared" si="26"/>
        <v>36.743589743589745</v>
      </c>
      <c r="H57" s="68">
        <v>0</v>
      </c>
      <c r="I57" s="68">
        <f t="shared" si="27"/>
        <v>31.179487179487179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231.18600000000001</v>
      </c>
      <c r="U57" s="74">
        <f t="shared" si="16"/>
        <v>-158.81399999999999</v>
      </c>
      <c r="V57" s="70">
        <f t="shared" si="17"/>
        <v>-159</v>
      </c>
      <c r="W57" s="70"/>
      <c r="X57" s="70">
        <f t="shared" si="18"/>
        <v>428.70541334452372</v>
      </c>
      <c r="Y57" s="70">
        <f t="shared" si="19"/>
        <v>38.70541334452372</v>
      </c>
      <c r="Z57" s="70">
        <f t="shared" si="20"/>
        <v>39</v>
      </c>
      <c r="AA57" s="24">
        <f t="shared" si="21"/>
        <v>39</v>
      </c>
      <c r="AB57" s="67">
        <f t="shared" si="22"/>
        <v>429</v>
      </c>
    </row>
    <row r="58" spans="1:28" ht="15" customHeight="1" x14ac:dyDescent="0.25">
      <c r="A58" s="71">
        <v>762</v>
      </c>
      <c r="B58" s="71">
        <v>390</v>
      </c>
      <c r="C58" s="68">
        <v>0.36</v>
      </c>
      <c r="D58" s="68">
        <v>271.43</v>
      </c>
      <c r="E58" s="68">
        <v>211.43</v>
      </c>
      <c r="F58" s="68">
        <v>0</v>
      </c>
      <c r="G58" s="68">
        <f t="shared" si="26"/>
        <v>21.1</v>
      </c>
      <c r="H58" s="68">
        <v>0</v>
      </c>
      <c r="I58" s="68">
        <f t="shared" si="27"/>
        <v>30.4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351.27600000000001</v>
      </c>
      <c r="U58" s="74">
        <f t="shared" si="16"/>
        <v>-38.72399999999999</v>
      </c>
      <c r="V58" s="70">
        <f t="shared" si="17"/>
        <v>-39</v>
      </c>
      <c r="W58" s="70"/>
      <c r="X58" s="70">
        <f t="shared" si="18"/>
        <v>428.70541334452372</v>
      </c>
      <c r="Y58" s="70">
        <f t="shared" si="19"/>
        <v>38.70541334452372</v>
      </c>
      <c r="Z58" s="70">
        <f t="shared" si="20"/>
        <v>39</v>
      </c>
      <c r="AA58" s="24">
        <f t="shared" si="21"/>
        <v>39</v>
      </c>
      <c r="AB58" s="67">
        <f t="shared" si="22"/>
        <v>429</v>
      </c>
    </row>
    <row r="59" spans="1:28" ht="15" customHeight="1" x14ac:dyDescent="0.25">
      <c r="A59" s="71">
        <v>305</v>
      </c>
      <c r="B59" s="71">
        <v>390</v>
      </c>
      <c r="C59" s="68">
        <v>0.35</v>
      </c>
      <c r="D59" s="68">
        <v>271.42</v>
      </c>
      <c r="E59" s="68">
        <v>211.43</v>
      </c>
      <c r="F59" s="68">
        <v>0</v>
      </c>
      <c r="G59" s="68">
        <f t="shared" si="26"/>
        <v>31.73170731707317</v>
      </c>
      <c r="H59" s="68">
        <v>0</v>
      </c>
      <c r="I59" s="68">
        <f t="shared" si="27"/>
        <v>29.658536585365855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25"/>
      <c r="T59" s="22">
        <v>364.66</v>
      </c>
      <c r="U59" s="74">
        <f t="shared" si="16"/>
        <v>-25.339999999999975</v>
      </c>
      <c r="V59" s="70">
        <f t="shared" si="17"/>
        <v>-25</v>
      </c>
      <c r="W59" s="70"/>
      <c r="X59" s="70">
        <f t="shared" si="18"/>
        <v>428.70541334452372</v>
      </c>
      <c r="Y59" s="70">
        <f t="shared" si="19"/>
        <v>38.70541334452372</v>
      </c>
      <c r="Z59" s="70">
        <f t="shared" si="20"/>
        <v>39</v>
      </c>
      <c r="AA59" s="24">
        <f t="shared" si="21"/>
        <v>39</v>
      </c>
      <c r="AB59" s="67">
        <f t="shared" si="22"/>
        <v>429</v>
      </c>
    </row>
    <row r="60" spans="1:28" ht="15" customHeight="1" x14ac:dyDescent="0.25">
      <c r="A60" s="71">
        <v>637</v>
      </c>
      <c r="B60" s="71">
        <v>390</v>
      </c>
      <c r="C60" s="68">
        <v>0.21</v>
      </c>
      <c r="D60" s="68">
        <v>271.45</v>
      </c>
      <c r="E60" s="68">
        <v>211.43</v>
      </c>
      <c r="F60" s="68">
        <v>0</v>
      </c>
      <c r="G60" s="68">
        <f t="shared" si="26"/>
        <v>23.071428571428573</v>
      </c>
      <c r="H60" s="68">
        <v>0</v>
      </c>
      <c r="I60" s="68">
        <f t="shared" si="27"/>
        <v>28.952380952380953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385.61700000000002</v>
      </c>
      <c r="U60" s="74">
        <f t="shared" si="16"/>
        <v>-4.3829999999999814</v>
      </c>
      <c r="V60" s="70">
        <f t="shared" si="17"/>
        <v>-4</v>
      </c>
      <c r="W60" s="70"/>
      <c r="X60" s="70">
        <f t="shared" si="18"/>
        <v>428.70541334452372</v>
      </c>
      <c r="Y60" s="70">
        <f t="shared" si="19"/>
        <v>38.70541334452372</v>
      </c>
      <c r="Z60" s="70">
        <f t="shared" si="20"/>
        <v>39</v>
      </c>
      <c r="AA60" s="24">
        <f t="shared" si="21"/>
        <v>39</v>
      </c>
      <c r="AB60" s="67">
        <f t="shared" si="22"/>
        <v>429</v>
      </c>
    </row>
    <row r="61" spans="1:28" ht="15" customHeight="1" x14ac:dyDescent="0.25">
      <c r="A61" s="71">
        <v>317</v>
      </c>
      <c r="B61" s="71">
        <v>390</v>
      </c>
      <c r="C61" s="68">
        <v>0.15</v>
      </c>
      <c r="D61" s="68">
        <v>271.44</v>
      </c>
      <c r="E61" s="68">
        <v>211.43</v>
      </c>
      <c r="F61" s="68">
        <v>0</v>
      </c>
      <c r="G61" s="68">
        <f t="shared" si="26"/>
        <v>29.976744186046513</v>
      </c>
      <c r="H61" s="68">
        <v>0</v>
      </c>
      <c r="I61" s="68">
        <f t="shared" si="27"/>
        <v>28.279069767441861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376.79300000000001</v>
      </c>
      <c r="U61" s="74">
        <f t="shared" si="16"/>
        <v>-13.206999999999994</v>
      </c>
      <c r="V61" s="70">
        <f t="shared" si="17"/>
        <v>-13</v>
      </c>
      <c r="W61" s="70"/>
      <c r="X61" s="70">
        <f t="shared" si="18"/>
        <v>428.70541334452372</v>
      </c>
      <c r="Y61" s="70">
        <f t="shared" si="19"/>
        <v>38.70541334452372</v>
      </c>
      <c r="Z61" s="70">
        <f t="shared" si="20"/>
        <v>39</v>
      </c>
      <c r="AA61" s="24">
        <f t="shared" si="21"/>
        <v>39</v>
      </c>
      <c r="AB61" s="67">
        <f t="shared" si="22"/>
        <v>429</v>
      </c>
    </row>
    <row r="62" spans="1:28" ht="15" customHeight="1" x14ac:dyDescent="0.25">
      <c r="A62" s="71">
        <v>477</v>
      </c>
      <c r="B62" s="71">
        <v>360</v>
      </c>
      <c r="C62" s="68">
        <v>0</v>
      </c>
      <c r="D62" s="68">
        <v>271.45</v>
      </c>
      <c r="E62" s="68">
        <v>211.36</v>
      </c>
      <c r="F62" s="68">
        <v>0</v>
      </c>
      <c r="G62" s="68">
        <f t="shared" si="26"/>
        <v>25.65909090909091</v>
      </c>
      <c r="H62" s="68">
        <v>0</v>
      </c>
      <c r="I62" s="68">
        <f t="shared" si="27"/>
        <v>28.318181818181817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398.94299999999998</v>
      </c>
      <c r="U62" s="74">
        <f t="shared" si="16"/>
        <v>38.942999999999984</v>
      </c>
      <c r="V62" s="70">
        <f t="shared" si="17"/>
        <v>39</v>
      </c>
      <c r="W62" s="70"/>
      <c r="X62" s="70">
        <f t="shared" si="18"/>
        <v>395.72807385648343</v>
      </c>
      <c r="Y62" s="70">
        <f t="shared" si="19"/>
        <v>35.728073856483434</v>
      </c>
      <c r="Z62" s="70">
        <f t="shared" si="20"/>
        <v>36</v>
      </c>
      <c r="AA62" s="24">
        <f t="shared" si="21"/>
        <v>39</v>
      </c>
      <c r="AB62" s="67">
        <f t="shared" si="22"/>
        <v>399</v>
      </c>
    </row>
    <row r="63" spans="1:28" ht="15" customHeight="1" x14ac:dyDescent="0.25">
      <c r="A63" s="71">
        <v>477</v>
      </c>
      <c r="B63" s="71">
        <v>360</v>
      </c>
      <c r="C63" s="68">
        <v>0.06</v>
      </c>
      <c r="D63" s="68">
        <v>271.45999999999998</v>
      </c>
      <c r="E63" s="68">
        <v>211.36</v>
      </c>
      <c r="F63" s="68">
        <v>0</v>
      </c>
      <c r="G63" s="68">
        <f t="shared" si="26"/>
        <v>25.088888888888889</v>
      </c>
      <c r="H63" s="68">
        <v>0</v>
      </c>
      <c r="I63" s="68">
        <f t="shared" si="27"/>
        <v>27.68888888888889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0</v>
      </c>
      <c r="N63" s="26"/>
      <c r="O63" s="26"/>
      <c r="P63" s="25"/>
      <c r="Q63" s="25"/>
      <c r="T63" s="22">
        <v>396.97899999999998</v>
      </c>
      <c r="U63" s="74">
        <f t="shared" si="16"/>
        <v>36.978999999999985</v>
      </c>
      <c r="V63" s="70">
        <f t="shared" si="17"/>
        <v>37</v>
      </c>
      <c r="W63" s="70"/>
      <c r="X63" s="70">
        <f t="shared" si="18"/>
        <v>395.72807385648343</v>
      </c>
      <c r="Y63" s="70">
        <f t="shared" si="19"/>
        <v>35.728073856483434</v>
      </c>
      <c r="Z63" s="70">
        <f t="shared" si="20"/>
        <v>36</v>
      </c>
      <c r="AA63" s="24">
        <f t="shared" si="21"/>
        <v>37</v>
      </c>
      <c r="AB63" s="67">
        <f t="shared" si="22"/>
        <v>397</v>
      </c>
    </row>
    <row r="64" spans="1:28" ht="15" customHeight="1" x14ac:dyDescent="0.25">
      <c r="A64" s="71">
        <v>477</v>
      </c>
      <c r="B64" s="71">
        <v>360</v>
      </c>
      <c r="C64" s="68">
        <v>0.06</v>
      </c>
      <c r="D64" s="68">
        <v>271.48</v>
      </c>
      <c r="E64" s="68">
        <v>211.36</v>
      </c>
      <c r="F64" s="68">
        <v>0</v>
      </c>
      <c r="G64" s="68">
        <f t="shared" si="26"/>
        <v>24.543478260869566</v>
      </c>
      <c r="H64" s="68">
        <v>0</v>
      </c>
      <c r="I64" s="68">
        <f t="shared" si="27"/>
        <v>27.086956521739129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398.17899999999997</v>
      </c>
      <c r="U64" s="74">
        <f t="shared" si="16"/>
        <v>38.178999999999974</v>
      </c>
      <c r="V64" s="70">
        <f t="shared" si="17"/>
        <v>38</v>
      </c>
      <c r="W64" s="70"/>
      <c r="X64" s="70">
        <f t="shared" si="18"/>
        <v>395.72807385648343</v>
      </c>
      <c r="Y64" s="70">
        <f t="shared" si="19"/>
        <v>35.728073856483434</v>
      </c>
      <c r="Z64" s="70">
        <f t="shared" si="20"/>
        <v>36</v>
      </c>
      <c r="AA64" s="24">
        <f t="shared" si="21"/>
        <v>38</v>
      </c>
      <c r="AB64" s="67">
        <f t="shared" si="22"/>
        <v>398</v>
      </c>
    </row>
    <row r="65" spans="1:28" ht="15" customHeight="1" x14ac:dyDescent="0.25">
      <c r="A65" s="71">
        <v>336</v>
      </c>
      <c r="B65" s="71">
        <v>360</v>
      </c>
      <c r="C65" s="68">
        <v>0.06</v>
      </c>
      <c r="D65" s="68">
        <v>271.47000000000003</v>
      </c>
      <c r="E65" s="68">
        <v>211.36</v>
      </c>
      <c r="F65" s="68">
        <v>0</v>
      </c>
      <c r="G65" s="68">
        <f t="shared" si="26"/>
        <v>27.021276595744681</v>
      </c>
      <c r="H65" s="68">
        <v>0</v>
      </c>
      <c r="I65" s="68">
        <f t="shared" si="27"/>
        <v>26.51063829787234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195.87299999999999</v>
      </c>
      <c r="U65" s="74">
        <f t="shared" si="16"/>
        <v>-164.12700000000001</v>
      </c>
      <c r="V65" s="70">
        <f t="shared" si="17"/>
        <v>-164</v>
      </c>
      <c r="W65" s="70"/>
      <c r="X65" s="70">
        <f t="shared" si="18"/>
        <v>395.72807385648343</v>
      </c>
      <c r="Y65" s="70">
        <f t="shared" si="19"/>
        <v>35.728073856483434</v>
      </c>
      <c r="Z65" s="70">
        <f t="shared" si="20"/>
        <v>36</v>
      </c>
      <c r="AA65" s="24">
        <f t="shared" si="21"/>
        <v>36</v>
      </c>
      <c r="AB65" s="67">
        <f t="shared" si="22"/>
        <v>396</v>
      </c>
    </row>
    <row r="66" spans="1:28" ht="15" customHeight="1" x14ac:dyDescent="0.25">
      <c r="A66" s="71">
        <v>521</v>
      </c>
      <c r="B66" s="71">
        <v>360</v>
      </c>
      <c r="C66" s="68">
        <v>0.06</v>
      </c>
      <c r="D66" s="68">
        <v>271.49</v>
      </c>
      <c r="E66" s="68">
        <v>211.36</v>
      </c>
      <c r="F66" s="68">
        <v>0</v>
      </c>
      <c r="G66" s="68">
        <f t="shared" si="26"/>
        <v>22.604166666666668</v>
      </c>
      <c r="H66" s="68">
        <v>0</v>
      </c>
      <c r="I66" s="68">
        <f t="shared" si="27"/>
        <v>25.958333333333332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ca="1" si="15"/>
        <v>1</v>
      </c>
      <c r="N66" s="26"/>
      <c r="O66" s="26"/>
      <c r="P66" s="25"/>
      <c r="Q66" s="25"/>
      <c r="T66" s="22">
        <v>233.78700000000001</v>
      </c>
      <c r="U66" s="74">
        <f t="shared" ref="U66:U70" si="28">T66-B66</f>
        <v>-126.21299999999999</v>
      </c>
      <c r="V66" s="70">
        <f t="shared" ref="V66:V70" si="29">ROUND(U66,0)</f>
        <v>-126</v>
      </c>
      <c r="W66" s="70"/>
      <c r="X66" s="70">
        <f t="shared" si="18"/>
        <v>395.72807385648343</v>
      </c>
      <c r="Y66" s="70">
        <f t="shared" ref="Y66:Y70" si="30">X66-B66</f>
        <v>35.728073856483434</v>
      </c>
      <c r="Z66" s="70">
        <f t="shared" ref="Z66:Z70" si="31">ROUND(Y66,0)</f>
        <v>36</v>
      </c>
      <c r="AA66" s="24">
        <f t="shared" ref="AA66:AA70" si="32">IF(V66&gt;=0,V66,Z66)</f>
        <v>36</v>
      </c>
      <c r="AB66" s="67">
        <f t="shared" ref="AB66:AB70" si="33">B66+AA66</f>
        <v>396</v>
      </c>
    </row>
    <row r="67" spans="1:28" ht="15" customHeight="1" x14ac:dyDescent="0.25">
      <c r="A67" s="71">
        <v>290</v>
      </c>
      <c r="B67" s="71">
        <v>330</v>
      </c>
      <c r="C67" s="68">
        <v>0.18</v>
      </c>
      <c r="D67" s="68">
        <v>271.49</v>
      </c>
      <c r="E67" s="68">
        <v>211.3</v>
      </c>
      <c r="F67" s="68">
        <v>0</v>
      </c>
      <c r="G67" s="68">
        <f t="shared" si="26"/>
        <v>26.857142857142858</v>
      </c>
      <c r="H67" s="68">
        <v>0</v>
      </c>
      <c r="I67" s="68">
        <f t="shared" si="27"/>
        <v>26.040816326530614</v>
      </c>
      <c r="J67" s="72">
        <f t="shared" si="23"/>
        <v>1</v>
      </c>
      <c r="K67" s="72">
        <f t="shared" si="24"/>
        <v>1</v>
      </c>
      <c r="L67" s="72">
        <f t="shared" si="25"/>
        <v>1</v>
      </c>
      <c r="M67" s="72">
        <f t="shared" ca="1" si="15"/>
        <v>0</v>
      </c>
      <c r="N67" s="26"/>
      <c r="O67" s="26"/>
      <c r="P67" s="25"/>
      <c r="Q67" s="25"/>
      <c r="T67" s="22">
        <v>246.13900000000001</v>
      </c>
      <c r="U67" s="74">
        <f t="shared" si="28"/>
        <v>-83.86099999999999</v>
      </c>
      <c r="V67" s="70">
        <f t="shared" si="29"/>
        <v>-84</v>
      </c>
      <c r="W67" s="70"/>
      <c r="X67" s="70">
        <f t="shared" si="18"/>
        <v>362.75073436844315</v>
      </c>
      <c r="Y67" s="70">
        <f t="shared" si="30"/>
        <v>32.750734368443148</v>
      </c>
      <c r="Z67" s="70">
        <f t="shared" si="31"/>
        <v>33</v>
      </c>
      <c r="AA67" s="24">
        <f t="shared" si="32"/>
        <v>33</v>
      </c>
      <c r="AB67" s="67">
        <f t="shared" si="33"/>
        <v>363</v>
      </c>
    </row>
    <row r="68" spans="1:28" ht="15" customHeight="1" x14ac:dyDescent="0.25">
      <c r="A68" s="71">
        <v>413</v>
      </c>
      <c r="B68" s="71">
        <v>330</v>
      </c>
      <c r="C68" s="68">
        <v>0.39</v>
      </c>
      <c r="D68" s="68">
        <v>271.49</v>
      </c>
      <c r="E68" s="68">
        <v>211.3</v>
      </c>
      <c r="F68" s="68">
        <v>0</v>
      </c>
      <c r="G68" s="68">
        <f t="shared" si="26"/>
        <v>23.86</v>
      </c>
      <c r="H68" s="68">
        <v>0</v>
      </c>
      <c r="I68" s="68">
        <f t="shared" si="27"/>
        <v>25.52</v>
      </c>
      <c r="J68" s="72">
        <f t="shared" si="23"/>
        <v>1</v>
      </c>
      <c r="K68" s="72">
        <f t="shared" si="24"/>
        <v>1</v>
      </c>
      <c r="L68" s="72">
        <f t="shared" si="25"/>
        <v>1</v>
      </c>
      <c r="M68" s="72">
        <f t="shared" ca="1" si="15"/>
        <v>1</v>
      </c>
      <c r="N68" s="26"/>
      <c r="O68" s="26"/>
      <c r="P68" s="25"/>
      <c r="Q68" s="25"/>
      <c r="T68" s="22">
        <v>254.48</v>
      </c>
      <c r="U68" s="74">
        <f t="shared" si="28"/>
        <v>-75.52000000000001</v>
      </c>
      <c r="V68" s="70">
        <f t="shared" si="29"/>
        <v>-76</v>
      </c>
      <c r="W68" s="70"/>
      <c r="X68" s="70">
        <f t="shared" si="18"/>
        <v>362.75073436844315</v>
      </c>
      <c r="Y68" s="70">
        <f t="shared" si="30"/>
        <v>32.750734368443148</v>
      </c>
      <c r="Z68" s="70">
        <f t="shared" si="31"/>
        <v>33</v>
      </c>
      <c r="AA68" s="24">
        <f t="shared" si="32"/>
        <v>33</v>
      </c>
      <c r="AB68" s="67">
        <f t="shared" si="33"/>
        <v>363</v>
      </c>
    </row>
    <row r="69" spans="1:28" ht="15" customHeight="1" x14ac:dyDescent="0.25">
      <c r="A69" s="71">
        <v>396</v>
      </c>
      <c r="B69" s="71">
        <v>330</v>
      </c>
      <c r="C69" s="68">
        <v>0.47</v>
      </c>
      <c r="D69" s="68">
        <v>271.5</v>
      </c>
      <c r="E69" s="68">
        <v>211.3</v>
      </c>
      <c r="F69" s="68">
        <v>0</v>
      </c>
      <c r="G69" s="68">
        <f t="shared" si="26"/>
        <v>23.725490196078432</v>
      </c>
      <c r="H69" s="68">
        <v>0</v>
      </c>
      <c r="I69" s="68">
        <f t="shared" si="27"/>
        <v>25.019607843137255</v>
      </c>
      <c r="J69" s="72">
        <f t="shared" si="23"/>
        <v>1</v>
      </c>
      <c r="K69" s="72">
        <f t="shared" si="24"/>
        <v>1</v>
      </c>
      <c r="L69" s="72">
        <f t="shared" si="25"/>
        <v>1</v>
      </c>
      <c r="M69" s="72">
        <f t="shared" ca="1" si="15"/>
        <v>1</v>
      </c>
      <c r="N69" s="26"/>
      <c r="O69" s="26"/>
      <c r="P69" s="25"/>
      <c r="Q69" s="25"/>
      <c r="T69" s="22">
        <v>370.50599999999997</v>
      </c>
      <c r="U69" s="74">
        <f t="shared" si="28"/>
        <v>40.505999999999972</v>
      </c>
      <c r="V69" s="70">
        <f t="shared" si="29"/>
        <v>41</v>
      </c>
      <c r="W69" s="70"/>
      <c r="X69" s="70">
        <f t="shared" si="18"/>
        <v>362.75073436844315</v>
      </c>
      <c r="Y69" s="70">
        <f t="shared" si="30"/>
        <v>32.750734368443148</v>
      </c>
      <c r="Z69" s="70">
        <f t="shared" si="31"/>
        <v>33</v>
      </c>
      <c r="AA69" s="24">
        <f t="shared" si="32"/>
        <v>41</v>
      </c>
      <c r="AB69" s="67">
        <f t="shared" si="33"/>
        <v>371</v>
      </c>
    </row>
    <row r="70" spans="1:28" ht="15" customHeight="1" x14ac:dyDescent="0.25">
      <c r="A70" s="71">
        <v>397</v>
      </c>
      <c r="B70" s="71">
        <v>330</v>
      </c>
      <c r="C70" s="68">
        <v>0.18</v>
      </c>
      <c r="D70" s="68">
        <v>271.51</v>
      </c>
      <c r="E70" s="68">
        <v>211.3</v>
      </c>
      <c r="F70" s="68">
        <v>0</v>
      </c>
      <c r="G70" s="68">
        <f t="shared" si="26"/>
        <v>23.25</v>
      </c>
      <c r="H70" s="68">
        <v>0</v>
      </c>
      <c r="I70" s="68">
        <f t="shared" si="27"/>
        <v>24.53846153846154</v>
      </c>
      <c r="J70" s="72">
        <f t="shared" si="23"/>
        <v>1</v>
      </c>
      <c r="K70" s="72">
        <f t="shared" si="24"/>
        <v>1</v>
      </c>
      <c r="L70" s="72">
        <f t="shared" si="25"/>
        <v>1</v>
      </c>
      <c r="M70" s="72">
        <f t="shared" ca="1" si="15"/>
        <v>1</v>
      </c>
      <c r="N70" s="26"/>
      <c r="O70" s="26"/>
      <c r="P70" s="25"/>
      <c r="Q70" s="25"/>
      <c r="T70" s="22">
        <v>373.214</v>
      </c>
      <c r="U70" s="74">
        <f t="shared" si="28"/>
        <v>43.213999999999999</v>
      </c>
      <c r="V70" s="70">
        <f t="shared" si="29"/>
        <v>43</v>
      </c>
      <c r="W70" s="70"/>
      <c r="X70" s="70">
        <f t="shared" si="18"/>
        <v>362.75073436844315</v>
      </c>
      <c r="Y70" s="70">
        <f t="shared" si="30"/>
        <v>32.750734368443148</v>
      </c>
      <c r="Z70" s="70">
        <f t="shared" si="31"/>
        <v>33</v>
      </c>
      <c r="AA70" s="24">
        <f t="shared" si="32"/>
        <v>43</v>
      </c>
      <c r="AB70" s="67">
        <f t="shared" si="33"/>
        <v>373</v>
      </c>
    </row>
    <row r="71" spans="1:28" ht="15" customHeight="1" x14ac:dyDescent="0.25">
      <c r="A71" s="71"/>
      <c r="B71" s="71"/>
      <c r="C71" s="68"/>
      <c r="D71" s="68"/>
      <c r="E71" s="68"/>
      <c r="F71" s="68"/>
      <c r="G71" s="68"/>
      <c r="H71" s="68"/>
      <c r="I71" s="68"/>
      <c r="J71" s="72"/>
      <c r="K71" s="72"/>
      <c r="L71" s="72"/>
      <c r="M71" s="72"/>
      <c r="N71" s="26"/>
      <c r="O71" s="26"/>
      <c r="P71" s="25"/>
      <c r="Q71" s="25"/>
      <c r="AB71" s="67"/>
    </row>
    <row r="72" spans="1:28" ht="15" customHeight="1" x14ac:dyDescent="0.25">
      <c r="A72" s="71"/>
      <c r="B72" s="71"/>
      <c r="C72" s="68"/>
      <c r="D72" s="68"/>
      <c r="E72" s="68"/>
      <c r="F72" s="68"/>
      <c r="G72" s="68"/>
      <c r="H72" s="68"/>
      <c r="I72" s="68"/>
      <c r="J72" s="72"/>
      <c r="K72" s="72"/>
      <c r="L72" s="72"/>
      <c r="M72" s="72"/>
      <c r="N72" s="26"/>
      <c r="O72" s="26"/>
      <c r="P72" s="25"/>
      <c r="Q72" s="25"/>
      <c r="AB72" s="67"/>
    </row>
    <row r="73" spans="1:28" ht="15" customHeight="1" x14ac:dyDescent="0.25">
      <c r="A73" s="71"/>
      <c r="B73" s="71"/>
      <c r="C73" s="68"/>
      <c r="D73" s="68"/>
      <c r="E73" s="68"/>
      <c r="F73" s="68"/>
      <c r="G73" s="68"/>
      <c r="H73" s="68"/>
      <c r="I73" s="68"/>
      <c r="J73" s="72"/>
      <c r="K73" s="72"/>
      <c r="L73" s="72"/>
      <c r="M73" s="72"/>
      <c r="N73" s="26"/>
      <c r="O73" s="26"/>
      <c r="P73" s="25"/>
      <c r="Q73" s="25"/>
      <c r="AB73" s="67"/>
    </row>
    <row r="74" spans="1:28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AB74" s="67"/>
    </row>
    <row r="75" spans="1:28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AB75" s="67"/>
    </row>
    <row r="76" spans="1:28" ht="15" customHeight="1" x14ac:dyDescent="0.25">
      <c r="A76" s="25"/>
      <c r="B76" s="25"/>
      <c r="C76" s="25"/>
      <c r="D76" s="25"/>
      <c r="E76" s="25"/>
      <c r="F76" s="25"/>
      <c r="G76" s="68"/>
      <c r="H76" s="25"/>
      <c r="I76" s="68"/>
      <c r="J76" s="72"/>
      <c r="K76" s="72"/>
      <c r="L76" s="72"/>
      <c r="M76" s="72"/>
      <c r="N76" s="25"/>
      <c r="O76" s="25"/>
      <c r="P76" s="25"/>
      <c r="Q76" s="25"/>
      <c r="AB76" s="67"/>
    </row>
    <row r="77" spans="1:28" ht="15" customHeight="1" x14ac:dyDescent="0.25">
      <c r="A77" s="25"/>
      <c r="B77" s="25"/>
      <c r="C77" s="25"/>
      <c r="D77" s="25"/>
      <c r="E77" s="25"/>
      <c r="F77" s="25"/>
      <c r="G77" s="68"/>
      <c r="H77" s="25"/>
      <c r="I77" s="68"/>
      <c r="J77" s="72"/>
      <c r="K77" s="72"/>
      <c r="L77" s="72"/>
      <c r="M77" s="72"/>
      <c r="N77" s="25"/>
      <c r="O77" s="25"/>
      <c r="P77" s="25"/>
      <c r="Q77" s="25"/>
      <c r="AB77" s="67"/>
    </row>
    <row r="78" spans="1:28" ht="15" customHeight="1" x14ac:dyDescent="0.25">
      <c r="A78" s="25"/>
      <c r="B78" s="25"/>
      <c r="C78" s="25"/>
      <c r="D78" s="25"/>
      <c r="E78" s="25"/>
      <c r="F78" s="25"/>
      <c r="G78" s="68"/>
      <c r="H78" s="25"/>
      <c r="I78" s="68"/>
      <c r="J78" s="72"/>
      <c r="K78" s="72"/>
      <c r="L78" s="72"/>
      <c r="M78" s="72"/>
      <c r="N78" s="25"/>
      <c r="O78" s="25"/>
      <c r="P78" s="25"/>
      <c r="Q78" s="25"/>
      <c r="AB78" s="67"/>
    </row>
    <row r="79" spans="1:28" ht="15" customHeight="1" x14ac:dyDescent="0.25">
      <c r="A79" s="25"/>
      <c r="B79" s="25"/>
      <c r="C79" s="25"/>
      <c r="D79" s="25"/>
      <c r="E79" s="25"/>
      <c r="F79" s="25"/>
      <c r="G79" s="68"/>
      <c r="H79" s="25"/>
      <c r="I79" s="68"/>
      <c r="J79" s="72"/>
      <c r="K79" s="72"/>
      <c r="L79" s="72"/>
      <c r="M79" s="72"/>
      <c r="N79" s="25"/>
      <c r="O79" s="25"/>
      <c r="P79" s="25"/>
      <c r="Q79" s="25"/>
      <c r="AB79" s="67"/>
    </row>
    <row r="80" spans="1:28" ht="15" customHeight="1" x14ac:dyDescent="0.25">
      <c r="A80" s="25"/>
      <c r="B80" s="25"/>
      <c r="C80" s="25"/>
      <c r="D80" s="25"/>
      <c r="E80" s="25"/>
      <c r="F80" s="25"/>
      <c r="G80" s="68"/>
      <c r="H80" s="25"/>
      <c r="I80" s="68"/>
      <c r="J80" s="72"/>
      <c r="K80" s="72"/>
      <c r="L80" s="72"/>
      <c r="M80" s="72"/>
      <c r="N80" s="25"/>
      <c r="O80" s="25"/>
      <c r="P80" s="25"/>
      <c r="Q80" s="25"/>
      <c r="AB80" s="67"/>
    </row>
    <row r="81" spans="1:28" ht="15" customHeight="1" x14ac:dyDescent="0.25">
      <c r="A81" s="25"/>
      <c r="B81" s="25"/>
      <c r="C81" s="25"/>
      <c r="D81" s="25"/>
      <c r="E81" s="25"/>
      <c r="F81" s="25"/>
      <c r="G81" s="68"/>
      <c r="H81" s="25"/>
      <c r="I81" s="68"/>
      <c r="J81" s="72"/>
      <c r="K81" s="72"/>
      <c r="L81" s="72"/>
      <c r="M81" s="72"/>
      <c r="N81" s="25"/>
      <c r="O81" s="25"/>
      <c r="P81" s="25"/>
      <c r="Q81" s="25"/>
      <c r="AB81" s="67"/>
    </row>
    <row r="82" spans="1:28" ht="15" customHeight="1" x14ac:dyDescent="0.25">
      <c r="A82" s="25"/>
      <c r="B82" s="25"/>
      <c r="C82" s="25"/>
      <c r="D82" s="25"/>
      <c r="E82" s="25"/>
      <c r="F82" s="25"/>
      <c r="G82" s="68"/>
      <c r="H82" s="25"/>
      <c r="I82" s="68"/>
      <c r="J82" s="72"/>
      <c r="K82" s="72"/>
      <c r="L82" s="72"/>
      <c r="M82" s="72"/>
      <c r="N82" s="25"/>
      <c r="O82" s="25"/>
      <c r="P82" s="25"/>
      <c r="Q82" s="25"/>
      <c r="AB82" s="67"/>
    </row>
    <row r="83" spans="1:28" ht="15" customHeight="1" x14ac:dyDescent="0.25">
      <c r="A83" s="25"/>
      <c r="B83" s="25"/>
      <c r="C83" s="25"/>
      <c r="D83" s="25"/>
      <c r="E83" s="25"/>
      <c r="F83" s="25"/>
      <c r="G83" s="68"/>
      <c r="H83" s="25"/>
      <c r="I83" s="68"/>
      <c r="J83" s="72"/>
      <c r="K83" s="72"/>
      <c r="L83" s="72"/>
      <c r="M83" s="72"/>
      <c r="N83" s="25"/>
      <c r="O83" s="25"/>
      <c r="P83" s="25"/>
      <c r="Q83" s="25"/>
      <c r="AB83" s="67"/>
    </row>
    <row r="84" spans="1:28" ht="15" customHeight="1" x14ac:dyDescent="0.25">
      <c r="A84" s="25"/>
      <c r="B84" s="25"/>
      <c r="C84" s="25"/>
      <c r="D84" s="25"/>
      <c r="E84" s="25"/>
      <c r="F84" s="25"/>
      <c r="G84" s="68"/>
      <c r="H84" s="25"/>
      <c r="I84" s="68"/>
      <c r="J84" s="72"/>
      <c r="K84" s="72"/>
      <c r="L84" s="72"/>
      <c r="M84" s="72"/>
      <c r="N84" s="25"/>
      <c r="O84" s="25"/>
      <c r="P84" s="25"/>
      <c r="Q84" s="25"/>
      <c r="AB84" s="67"/>
    </row>
    <row r="85" spans="1:28" ht="15" customHeight="1" x14ac:dyDescent="0.25">
      <c r="A85" s="25"/>
      <c r="B85" s="25"/>
      <c r="C85" s="25"/>
      <c r="D85" s="25"/>
      <c r="E85" s="25"/>
      <c r="F85" s="25"/>
      <c r="G85" s="68"/>
      <c r="H85" s="25"/>
      <c r="I85" s="68"/>
      <c r="J85" s="72"/>
      <c r="K85" s="72"/>
      <c r="L85" s="72"/>
      <c r="M85" s="72"/>
      <c r="N85" s="25"/>
      <c r="O85" s="25"/>
      <c r="P85" s="25"/>
      <c r="Q85" s="25"/>
      <c r="AB85" s="67"/>
    </row>
    <row r="86" spans="1:28" ht="15" customHeight="1" x14ac:dyDescent="0.25">
      <c r="A86" s="25"/>
      <c r="B86" s="25"/>
      <c r="C86" s="25"/>
      <c r="D86" s="25"/>
      <c r="E86" s="25"/>
      <c r="F86" s="25"/>
      <c r="G86" s="68"/>
      <c r="H86" s="25"/>
      <c r="I86" s="68"/>
      <c r="J86" s="72"/>
      <c r="K86" s="72"/>
      <c r="L86" s="72"/>
      <c r="M86" s="72"/>
      <c r="N86" s="25"/>
      <c r="O86" s="25"/>
      <c r="P86" s="25"/>
      <c r="Q86" s="25"/>
      <c r="AB86" s="67"/>
    </row>
    <row r="87" spans="1:28" ht="15" customHeight="1" x14ac:dyDescent="0.25">
      <c r="A87" s="25"/>
      <c r="B87" s="25"/>
      <c r="C87" s="25"/>
      <c r="D87" s="25"/>
      <c r="E87" s="25"/>
      <c r="F87" s="25"/>
      <c r="G87" s="68"/>
      <c r="H87" s="25"/>
      <c r="I87" s="68"/>
      <c r="J87" s="72"/>
      <c r="K87" s="72"/>
      <c r="L87" s="72"/>
      <c r="M87" s="72"/>
      <c r="N87" s="25"/>
      <c r="O87" s="25"/>
      <c r="P87" s="25"/>
      <c r="Q87" s="25"/>
      <c r="AB87" s="67"/>
    </row>
    <row r="88" spans="1:28" ht="15" customHeight="1" x14ac:dyDescent="0.25">
      <c r="A88" s="25"/>
      <c r="B88" s="25"/>
      <c r="C88" s="25"/>
      <c r="D88" s="25"/>
      <c r="E88" s="25"/>
      <c r="F88" s="25"/>
      <c r="G88" s="68"/>
      <c r="H88" s="25"/>
      <c r="I88" s="68"/>
      <c r="J88" s="72"/>
      <c r="K88" s="72"/>
      <c r="L88" s="72"/>
      <c r="M88" s="72"/>
      <c r="N88" s="25"/>
      <c r="O88" s="25"/>
      <c r="P88" s="25"/>
      <c r="Q88" s="25"/>
      <c r="AB88" s="67"/>
    </row>
    <row r="89" spans="1:28" ht="15" customHeight="1" x14ac:dyDescent="0.25">
      <c r="A89" s="25"/>
      <c r="B89" s="25"/>
      <c r="C89" s="25"/>
      <c r="D89" s="25"/>
      <c r="E89" s="25"/>
      <c r="F89" s="25"/>
      <c r="G89" s="68"/>
      <c r="H89" s="25"/>
      <c r="I89" s="68"/>
      <c r="J89" s="72"/>
      <c r="K89" s="72"/>
      <c r="L89" s="72"/>
      <c r="M89" s="72"/>
      <c r="N89" s="25"/>
      <c r="O89" s="25"/>
      <c r="P89" s="25"/>
      <c r="Q89" s="25"/>
      <c r="AB89" s="67"/>
    </row>
    <row r="90" spans="1:28" ht="15" customHeight="1" x14ac:dyDescent="0.25">
      <c r="A90" s="25"/>
      <c r="B90" s="25"/>
      <c r="C90" s="25"/>
      <c r="D90" s="25"/>
      <c r="E90" s="25"/>
      <c r="F90" s="25"/>
      <c r="G90" s="68"/>
      <c r="H90" s="25"/>
      <c r="I90" s="68"/>
      <c r="J90" s="72"/>
      <c r="K90" s="72"/>
      <c r="L90" s="72"/>
      <c r="M90" s="72"/>
      <c r="N90" s="25"/>
      <c r="O90" s="25"/>
      <c r="P90" s="25"/>
      <c r="Q90" s="25"/>
      <c r="AB90" s="67"/>
    </row>
    <row r="91" spans="1:28" ht="15" customHeight="1" x14ac:dyDescent="0.25">
      <c r="A91" s="25"/>
      <c r="B91" s="25"/>
      <c r="C91" s="25"/>
      <c r="D91" s="25"/>
      <c r="E91" s="25"/>
      <c r="F91" s="25"/>
      <c r="G91" s="68"/>
      <c r="H91" s="25"/>
      <c r="I91" s="68"/>
      <c r="J91" s="72"/>
      <c r="K91" s="72"/>
      <c r="L91" s="72"/>
      <c r="M91" s="72"/>
      <c r="N91" s="25"/>
      <c r="O91" s="25"/>
      <c r="P91" s="25"/>
      <c r="Q91" s="25"/>
      <c r="AB91" s="67"/>
    </row>
    <row r="92" spans="1:28" ht="15" customHeight="1" x14ac:dyDescent="0.25">
      <c r="A92" s="25"/>
      <c r="B92" s="25"/>
      <c r="C92" s="25"/>
      <c r="D92" s="25"/>
      <c r="E92" s="25"/>
      <c r="F92" s="25"/>
      <c r="G92" s="68"/>
      <c r="H92" s="25"/>
      <c r="I92" s="68"/>
      <c r="J92" s="72"/>
      <c r="K92" s="72"/>
      <c r="L92" s="72"/>
      <c r="M92" s="72"/>
      <c r="N92" s="25"/>
      <c r="O92" s="25"/>
      <c r="P92" s="25"/>
      <c r="Q92" s="25"/>
      <c r="AB92" s="67"/>
    </row>
    <row r="93" spans="1:28" ht="15" customHeight="1" x14ac:dyDescent="0.25">
      <c r="A93" s="25"/>
      <c r="B93" s="25"/>
      <c r="C93" s="25"/>
      <c r="D93" s="25"/>
      <c r="E93" s="25"/>
      <c r="F93" s="25"/>
      <c r="G93" s="68"/>
      <c r="H93" s="25"/>
      <c r="I93" s="68"/>
      <c r="J93" s="72"/>
      <c r="K93" s="72"/>
      <c r="L93" s="72"/>
      <c r="M93" s="72"/>
      <c r="N93" s="25"/>
      <c r="O93" s="25"/>
      <c r="P93" s="25"/>
      <c r="Q93" s="25"/>
      <c r="AB93" s="67"/>
    </row>
    <row r="94" spans="1:28" ht="15" customHeight="1" x14ac:dyDescent="0.25">
      <c r="A94" s="25"/>
      <c r="B94" s="25"/>
      <c r="C94" s="25"/>
      <c r="D94" s="25"/>
      <c r="E94" s="25"/>
      <c r="F94" s="25"/>
      <c r="G94" s="68"/>
      <c r="H94" s="25"/>
      <c r="I94" s="68"/>
      <c r="J94" s="72"/>
      <c r="K94" s="72"/>
      <c r="L94" s="72"/>
      <c r="M94" s="72"/>
      <c r="N94" s="25"/>
      <c r="O94" s="25"/>
      <c r="P94" s="25"/>
      <c r="Q94" s="25"/>
      <c r="AB94" s="67"/>
    </row>
    <row r="95" spans="1:28" ht="15" customHeight="1" x14ac:dyDescent="0.25">
      <c r="A95" s="25"/>
      <c r="B95" s="25"/>
      <c r="C95" s="25"/>
      <c r="D95" s="25"/>
      <c r="E95" s="25"/>
      <c r="F95" s="25"/>
      <c r="G95" s="68"/>
      <c r="H95" s="25"/>
      <c r="I95" s="68"/>
      <c r="J95" s="72"/>
      <c r="K95" s="72"/>
      <c r="L95" s="72"/>
      <c r="M95" s="72"/>
      <c r="N95" s="25"/>
      <c r="O95" s="25"/>
      <c r="P95" s="25"/>
      <c r="Q95" s="25"/>
      <c r="AB95" s="67"/>
    </row>
    <row r="96" spans="1:28" ht="15" customHeight="1" x14ac:dyDescent="0.25">
      <c r="A96" s="25"/>
      <c r="B96" s="25"/>
      <c r="C96" s="25"/>
      <c r="D96" s="25"/>
      <c r="E96" s="25"/>
      <c r="F96" s="25"/>
      <c r="G96" s="68"/>
      <c r="H96" s="25"/>
      <c r="I96" s="68"/>
      <c r="J96" s="72"/>
      <c r="K96" s="72"/>
      <c r="L96" s="72"/>
      <c r="M96" s="72"/>
      <c r="N96" s="25"/>
      <c r="O96" s="25"/>
      <c r="P96" s="25"/>
      <c r="Q96" s="25"/>
      <c r="AB96" s="67"/>
    </row>
    <row r="97" spans="1:28" ht="15" customHeight="1" x14ac:dyDescent="0.25">
      <c r="A97" s="25"/>
      <c r="B97" s="25"/>
      <c r="C97" s="25"/>
      <c r="D97" s="25"/>
      <c r="E97" s="25"/>
      <c r="F97" s="25"/>
      <c r="G97" s="68"/>
      <c r="H97" s="25"/>
      <c r="I97" s="68"/>
      <c r="J97" s="72"/>
      <c r="K97" s="72"/>
      <c r="L97" s="72"/>
      <c r="M97" s="72"/>
      <c r="N97" s="25"/>
      <c r="O97" s="25"/>
      <c r="P97" s="25"/>
      <c r="Q97" s="25"/>
      <c r="AB97" s="67"/>
    </row>
    <row r="98" spans="1:28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N98" s="25"/>
      <c r="O98" s="25"/>
      <c r="P98" s="25"/>
      <c r="Q98" s="25"/>
      <c r="AB98" s="67"/>
    </row>
    <row r="99" spans="1:28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N99" s="25"/>
      <c r="O99" s="25"/>
      <c r="P99" s="25"/>
      <c r="Q99" s="25"/>
      <c r="AB99" s="67"/>
    </row>
    <row r="100" spans="1:28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N100" s="25"/>
      <c r="O100" s="25"/>
      <c r="P100" s="25"/>
      <c r="Q100" s="25"/>
      <c r="AB100" s="67"/>
    </row>
    <row r="101" spans="1:28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N101" s="25"/>
      <c r="O101" s="25"/>
      <c r="P101" s="25"/>
      <c r="Q101" s="25"/>
      <c r="AB101" s="67"/>
    </row>
    <row r="102" spans="1:28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  <c r="AB102" s="67"/>
    </row>
    <row r="103" spans="1:28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  <c r="AB103" s="67"/>
    </row>
    <row r="104" spans="1:28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  <c r="AB104" s="67"/>
    </row>
    <row r="105" spans="1:28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  <c r="AB105" s="67"/>
    </row>
    <row r="106" spans="1:28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  <c r="AB106" s="67"/>
    </row>
    <row r="107" spans="1:28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  <c r="AB107" s="67"/>
    </row>
    <row r="108" spans="1:28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N108" s="25"/>
      <c r="O108" s="25"/>
      <c r="P108" s="25"/>
      <c r="Q108" s="25"/>
      <c r="AB108" s="67"/>
    </row>
    <row r="109" spans="1:28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N109" s="25"/>
      <c r="O109" s="25"/>
      <c r="P109" s="25"/>
      <c r="Q109" s="25"/>
      <c r="AB109" s="67"/>
    </row>
    <row r="110" spans="1:28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N110" s="25"/>
      <c r="O110" s="25"/>
      <c r="P110" s="25"/>
      <c r="Q110" s="25"/>
      <c r="AB110" s="67"/>
    </row>
    <row r="111" spans="1:28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N111" s="25"/>
      <c r="O111" s="25"/>
      <c r="P111" s="25"/>
      <c r="Q111" s="25"/>
      <c r="AB111" s="67"/>
    </row>
    <row r="112" spans="1:28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N112" s="25"/>
      <c r="O112" s="25"/>
      <c r="P112" s="25"/>
      <c r="Q112" s="25"/>
      <c r="AB112" s="67"/>
    </row>
    <row r="113" spans="1:28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N113" s="25"/>
      <c r="O113" s="25"/>
      <c r="P113" s="25"/>
      <c r="Q113" s="25"/>
      <c r="AB113" s="67"/>
    </row>
    <row r="114" spans="1:28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N114" s="25"/>
      <c r="O114" s="25"/>
      <c r="P114" s="25"/>
      <c r="Q114" s="25"/>
      <c r="AB114" s="67"/>
    </row>
    <row r="115" spans="1:28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N115" s="25"/>
      <c r="O115" s="25"/>
      <c r="P115" s="25"/>
      <c r="Q115" s="25"/>
      <c r="AB115" s="67"/>
    </row>
    <row r="116" spans="1:28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N116" s="25"/>
      <c r="O116" s="25"/>
      <c r="P116" s="25"/>
      <c r="Q116" s="25"/>
      <c r="AB116" s="67"/>
    </row>
    <row r="117" spans="1:28" ht="15" customHeight="1" x14ac:dyDescent="0.25">
      <c r="A117" s="25"/>
      <c r="B117" s="25"/>
      <c r="C117" s="25"/>
      <c r="D117" s="25"/>
      <c r="E117" s="25"/>
      <c r="F117" s="25"/>
      <c r="G117" s="68"/>
      <c r="H117" s="25"/>
      <c r="I117" s="68"/>
      <c r="J117" s="72"/>
      <c r="K117" s="72"/>
      <c r="L117" s="72"/>
      <c r="M117" s="72"/>
      <c r="N117" s="25"/>
      <c r="O117" s="25"/>
      <c r="P117" s="25"/>
      <c r="Q117" s="25"/>
      <c r="AB117" s="67"/>
    </row>
    <row r="118" spans="1:28" ht="15" customHeight="1" x14ac:dyDescent="0.25">
      <c r="A118" s="25"/>
      <c r="B118" s="25"/>
      <c r="C118" s="25"/>
      <c r="D118" s="25"/>
      <c r="E118" s="25"/>
      <c r="F118" s="25"/>
      <c r="G118" s="68"/>
      <c r="H118" s="25"/>
      <c r="I118" s="68"/>
      <c r="J118" s="72"/>
      <c r="K118" s="72"/>
      <c r="L118" s="72"/>
      <c r="M118" s="72"/>
      <c r="N118" s="25"/>
      <c r="O118" s="25"/>
      <c r="P118" s="25"/>
      <c r="Q118" s="25"/>
      <c r="AB118" s="67"/>
    </row>
    <row r="119" spans="1:28" ht="15" customHeight="1" x14ac:dyDescent="0.25">
      <c r="A119" s="25"/>
      <c r="B119" s="25"/>
      <c r="C119" s="25"/>
      <c r="D119" s="25"/>
      <c r="E119" s="25"/>
      <c r="F119" s="25"/>
      <c r="G119" s="68"/>
      <c r="H119" s="25"/>
      <c r="I119" s="68"/>
      <c r="J119" s="72"/>
      <c r="K119" s="72"/>
      <c r="L119" s="72"/>
      <c r="M119" s="72"/>
      <c r="N119" s="25"/>
      <c r="O119" s="25"/>
      <c r="P119" s="25"/>
      <c r="Q119" s="25"/>
      <c r="AB119" s="67"/>
    </row>
    <row r="120" spans="1:28" ht="15" customHeight="1" x14ac:dyDescent="0.25">
      <c r="A120" s="25"/>
      <c r="B120" s="25"/>
      <c r="C120" s="25"/>
      <c r="D120" s="25"/>
      <c r="E120" s="25"/>
      <c r="F120" s="25"/>
      <c r="G120" s="68"/>
      <c r="H120" s="25"/>
      <c r="I120" s="68"/>
      <c r="J120" s="72"/>
      <c r="K120" s="72"/>
      <c r="L120" s="72"/>
      <c r="M120" s="72"/>
      <c r="N120" s="25"/>
      <c r="O120" s="25"/>
      <c r="P120" s="25"/>
      <c r="Q120" s="25"/>
      <c r="AB120" s="67"/>
    </row>
    <row r="121" spans="1:28" ht="15" customHeight="1" x14ac:dyDescent="0.25">
      <c r="A121" s="25"/>
      <c r="B121" s="25"/>
      <c r="C121" s="25"/>
      <c r="D121" s="25"/>
      <c r="E121" s="25"/>
      <c r="F121" s="25"/>
      <c r="G121" s="68"/>
      <c r="H121" s="25"/>
      <c r="I121" s="68"/>
      <c r="J121" s="72"/>
      <c r="K121" s="72"/>
      <c r="L121" s="72"/>
      <c r="M121" s="72"/>
      <c r="N121" s="25"/>
      <c r="O121" s="25"/>
      <c r="P121" s="25"/>
      <c r="Q121" s="25"/>
      <c r="AB121" s="67"/>
    </row>
    <row r="122" spans="1:28" ht="15" customHeight="1" x14ac:dyDescent="0.25">
      <c r="A122" s="25"/>
      <c r="B122" s="25"/>
      <c r="C122" s="25"/>
      <c r="D122" s="25"/>
      <c r="E122" s="25"/>
      <c r="F122" s="25"/>
      <c r="G122" s="68"/>
      <c r="H122" s="25"/>
      <c r="I122" s="68"/>
      <c r="J122" s="72"/>
      <c r="K122" s="72"/>
      <c r="L122" s="72"/>
      <c r="M122" s="72"/>
      <c r="N122" s="25"/>
      <c r="O122" s="25"/>
      <c r="P122" s="25"/>
      <c r="Q122" s="25"/>
      <c r="AB122" s="67"/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AB123" s="67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AB124" s="67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AB125" s="67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AB126" s="67"/>
    </row>
    <row r="127" spans="1:28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N127" s="25"/>
      <c r="O127" s="25"/>
      <c r="P127" s="25"/>
      <c r="Q127" s="25"/>
      <c r="AB127" s="67"/>
    </row>
    <row r="128" spans="1:28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N128" s="25"/>
      <c r="O128" s="25"/>
      <c r="P128" s="25"/>
      <c r="Q128" s="25"/>
      <c r="AB128" s="67"/>
    </row>
    <row r="129" spans="1:28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N129" s="25"/>
      <c r="O129" s="25"/>
      <c r="P129" s="25"/>
      <c r="Q129" s="25"/>
      <c r="AB129" s="67"/>
    </row>
    <row r="130" spans="1:28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N130" s="25"/>
      <c r="O130" s="25"/>
      <c r="P130" s="25"/>
      <c r="Q130" s="25"/>
      <c r="AB130" s="67"/>
    </row>
    <row r="131" spans="1:28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N131" s="25"/>
      <c r="O131" s="25"/>
      <c r="P131" s="25"/>
      <c r="Q131" s="25"/>
      <c r="AB131" s="67"/>
    </row>
    <row r="132" spans="1:28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N132" s="25"/>
      <c r="O132" s="25"/>
      <c r="P132" s="25"/>
      <c r="Q132" s="25"/>
      <c r="AB132" s="67"/>
    </row>
    <row r="133" spans="1:28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N133" s="25"/>
      <c r="O133" s="25"/>
      <c r="P133" s="25"/>
      <c r="Q133" s="25"/>
      <c r="AB133" s="67"/>
    </row>
    <row r="134" spans="1:28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N134" s="25"/>
      <c r="O134" s="25"/>
      <c r="P134" s="25"/>
      <c r="Q134" s="25"/>
      <c r="AB134" s="67"/>
    </row>
    <row r="135" spans="1:28" ht="15" customHeight="1" x14ac:dyDescent="0.25">
      <c r="A135" s="25"/>
      <c r="B135" s="25"/>
      <c r="C135" s="25"/>
      <c r="D135" s="25"/>
      <c r="E135" s="25"/>
      <c r="F135" s="25"/>
      <c r="G135" s="68"/>
      <c r="H135" s="25"/>
      <c r="I135" s="68"/>
      <c r="J135" s="72"/>
      <c r="K135" s="72"/>
      <c r="L135" s="72"/>
      <c r="M135" s="72"/>
      <c r="N135" s="25"/>
      <c r="O135" s="25"/>
      <c r="P135" s="25"/>
      <c r="Q135" s="25"/>
      <c r="AB135" s="67"/>
    </row>
    <row r="136" spans="1:28" ht="15" customHeight="1" x14ac:dyDescent="0.25">
      <c r="A136" s="25"/>
      <c r="B136" s="25"/>
      <c r="C136" s="25"/>
      <c r="D136" s="25"/>
      <c r="E136" s="25"/>
      <c r="F136" s="25"/>
      <c r="G136" s="68"/>
      <c r="H136" s="25"/>
      <c r="I136" s="68"/>
      <c r="J136" s="72"/>
      <c r="K136" s="72"/>
      <c r="L136" s="72"/>
      <c r="M136" s="72"/>
      <c r="N136" s="25"/>
      <c r="O136" s="25"/>
      <c r="P136" s="25"/>
      <c r="Q136" s="25"/>
      <c r="AB136" s="67"/>
    </row>
    <row r="137" spans="1:28" ht="15" customHeight="1" x14ac:dyDescent="0.25">
      <c r="A137" s="25"/>
      <c r="B137" s="25"/>
      <c r="C137" s="25"/>
      <c r="D137" s="25"/>
      <c r="E137" s="25"/>
      <c r="F137" s="25"/>
      <c r="G137" s="68"/>
      <c r="H137" s="25"/>
      <c r="I137" s="68"/>
      <c r="J137" s="72"/>
      <c r="K137" s="72"/>
      <c r="L137" s="72"/>
      <c r="M137" s="72"/>
      <c r="N137" s="25"/>
      <c r="O137" s="25"/>
      <c r="P137" s="25"/>
      <c r="Q137" s="25"/>
      <c r="AB137" s="67"/>
    </row>
    <row r="138" spans="1:28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N138" s="25"/>
      <c r="O138" s="25"/>
      <c r="P138" s="25"/>
      <c r="Q138" s="25"/>
      <c r="AB138" s="67"/>
    </row>
    <row r="139" spans="1:28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N139" s="25"/>
      <c r="O139" s="25"/>
      <c r="P139" s="25"/>
      <c r="Q139" s="25"/>
      <c r="AB139" s="67"/>
    </row>
    <row r="140" spans="1:28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AB140" s="67"/>
    </row>
    <row r="141" spans="1:28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AB141" s="67"/>
    </row>
    <row r="142" spans="1:28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AB142" s="67"/>
    </row>
    <row r="143" spans="1:28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N143" s="25"/>
      <c r="O143" s="25"/>
      <c r="P143" s="25"/>
      <c r="Q143" s="25"/>
      <c r="AB143" s="67"/>
    </row>
    <row r="144" spans="1:28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N144" s="25"/>
      <c r="O144" s="25"/>
      <c r="P144" s="25"/>
      <c r="Q144" s="25"/>
      <c r="AB144" s="67"/>
    </row>
    <row r="145" spans="1:28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N145" s="25"/>
      <c r="O145" s="25"/>
      <c r="P145" s="25"/>
      <c r="Q145" s="25"/>
      <c r="AB145" s="67"/>
    </row>
    <row r="146" spans="1:28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N146" s="25"/>
      <c r="O146" s="25"/>
      <c r="P146" s="25"/>
      <c r="Q146" s="25"/>
      <c r="AB146" s="67"/>
    </row>
    <row r="147" spans="1:28" ht="15" customHeight="1" x14ac:dyDescent="0.25">
      <c r="A147" s="25"/>
      <c r="B147" s="25"/>
      <c r="C147" s="25"/>
      <c r="D147" s="25"/>
      <c r="E147" s="25"/>
      <c r="F147" s="25"/>
      <c r="G147" s="68"/>
      <c r="H147" s="25"/>
      <c r="I147" s="68"/>
      <c r="J147" s="72"/>
      <c r="K147" s="72"/>
      <c r="L147" s="72"/>
      <c r="M147" s="72"/>
      <c r="N147" s="25"/>
      <c r="O147" s="25"/>
      <c r="P147" s="25"/>
      <c r="Q147" s="25"/>
      <c r="AB147" s="67"/>
    </row>
    <row r="148" spans="1:28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  <c r="AB148" s="67"/>
    </row>
    <row r="149" spans="1:28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  <c r="AB149" s="67"/>
    </row>
    <row r="150" spans="1:28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  <c r="AB150" s="67"/>
    </row>
    <row r="151" spans="1:28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  <c r="AB151" s="67"/>
    </row>
    <row r="152" spans="1:28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  <c r="AB152" s="67"/>
    </row>
    <row r="153" spans="1:28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  <c r="AB153" s="67"/>
    </row>
    <row r="154" spans="1:28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  <c r="AB154" s="67"/>
    </row>
    <row r="155" spans="1:28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  <c r="AB155" s="67"/>
    </row>
    <row r="156" spans="1:28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N156" s="25"/>
      <c r="O156" s="25"/>
      <c r="P156" s="25"/>
      <c r="Q156" s="25"/>
      <c r="AB156" s="67"/>
    </row>
    <row r="157" spans="1:28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N157" s="25"/>
      <c r="O157" s="25"/>
      <c r="P157" s="25"/>
      <c r="Q157" s="25"/>
      <c r="AB157" s="67"/>
    </row>
    <row r="158" spans="1:28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N158" s="25"/>
      <c r="O158" s="25"/>
      <c r="P158" s="25"/>
      <c r="Q158" s="25"/>
      <c r="AB158" s="67"/>
    </row>
    <row r="159" spans="1:28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N159" s="25"/>
      <c r="O159" s="25"/>
      <c r="P159" s="25"/>
      <c r="Q159" s="25"/>
      <c r="AB159" s="67"/>
    </row>
    <row r="160" spans="1:28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N160" s="25"/>
      <c r="O160" s="25"/>
      <c r="P160" s="25"/>
      <c r="Q160" s="25"/>
      <c r="AB160" s="67"/>
    </row>
    <row r="161" spans="1:28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N161" s="25"/>
      <c r="O161" s="25"/>
      <c r="P161" s="25"/>
      <c r="Q161" s="25"/>
      <c r="AB161" s="67"/>
    </row>
    <row r="162" spans="1:28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N162" s="25"/>
      <c r="O162" s="25"/>
      <c r="P162" s="25"/>
      <c r="Q162" s="25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AB163" s="67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AB164" s="67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AB165" s="67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AB166" s="67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AB167" s="67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AB168" s="67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AB169" s="67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AB170" s="67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AB171" s="67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AB172" s="67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AB173" s="67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AB174" s="67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AB175" s="67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AB176" s="67"/>
    </row>
    <row r="177" spans="1:28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AB177" s="67"/>
    </row>
    <row r="178" spans="1:28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AB178" s="67"/>
    </row>
    <row r="179" spans="1:28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AB179" s="67"/>
    </row>
    <row r="180" spans="1:28" ht="15" customHeight="1" x14ac:dyDescent="0.25">
      <c r="A180" s="25"/>
      <c r="B180" s="25"/>
      <c r="C180" s="25"/>
      <c r="D180" s="25"/>
      <c r="E180" s="25"/>
      <c r="F180" s="25"/>
      <c r="G180" s="68"/>
      <c r="H180" s="25"/>
      <c r="I180" s="68"/>
      <c r="J180" s="72"/>
      <c r="K180" s="72"/>
      <c r="L180" s="72"/>
      <c r="M180" s="72"/>
      <c r="N180" s="25"/>
      <c r="O180" s="25"/>
      <c r="P180" s="25"/>
      <c r="Q180" s="25"/>
      <c r="AB180" s="67"/>
    </row>
    <row r="181" spans="1:28" ht="15" customHeight="1" x14ac:dyDescent="0.25">
      <c r="A181" s="25"/>
      <c r="B181" s="25"/>
      <c r="C181" s="25"/>
      <c r="D181" s="25"/>
      <c r="E181" s="25"/>
      <c r="F181" s="25"/>
      <c r="G181" s="68"/>
      <c r="H181" s="25"/>
      <c r="I181" s="68"/>
      <c r="J181" s="72"/>
      <c r="K181" s="72"/>
      <c r="L181" s="72"/>
      <c r="M181" s="72"/>
      <c r="N181" s="25"/>
      <c r="O181" s="25"/>
      <c r="P181" s="25"/>
      <c r="Q181" s="25"/>
      <c r="AB181" s="67"/>
    </row>
    <row r="182" spans="1:28" ht="15" customHeight="1" x14ac:dyDescent="0.25">
      <c r="A182" s="25"/>
      <c r="B182" s="25"/>
      <c r="C182" s="25"/>
      <c r="D182" s="25"/>
      <c r="E182" s="25"/>
      <c r="F182" s="25"/>
      <c r="G182" s="68"/>
      <c r="H182" s="25"/>
      <c r="I182" s="68"/>
      <c r="J182" s="72"/>
      <c r="K182" s="72"/>
      <c r="L182" s="72"/>
      <c r="M182" s="72"/>
      <c r="N182" s="25"/>
      <c r="O182" s="25"/>
      <c r="P182" s="25"/>
      <c r="Q182" s="25"/>
      <c r="AB182" s="67"/>
    </row>
    <row r="183" spans="1:28" ht="15" customHeight="1" x14ac:dyDescent="0.25">
      <c r="A183" s="25"/>
      <c r="B183" s="25"/>
      <c r="C183" s="25"/>
      <c r="D183" s="25"/>
      <c r="E183" s="25"/>
      <c r="F183" s="25"/>
      <c r="G183" s="68"/>
      <c r="H183" s="25"/>
      <c r="I183" s="68"/>
      <c r="J183" s="72"/>
      <c r="K183" s="72"/>
      <c r="L183" s="72"/>
      <c r="M183" s="72"/>
      <c r="N183" s="25"/>
      <c r="O183" s="25"/>
      <c r="P183" s="25"/>
      <c r="Q183" s="25"/>
      <c r="AB183" s="67"/>
    </row>
    <row r="184" spans="1:28" ht="15" customHeight="1" x14ac:dyDescent="0.25">
      <c r="A184" s="25"/>
      <c r="B184" s="25"/>
      <c r="C184" s="25"/>
      <c r="D184" s="25"/>
      <c r="E184" s="25"/>
      <c r="F184" s="25"/>
      <c r="G184" s="68"/>
      <c r="H184" s="25"/>
      <c r="I184" s="68"/>
      <c r="J184" s="72"/>
      <c r="K184" s="72"/>
      <c r="L184" s="72"/>
      <c r="M184" s="72"/>
      <c r="N184" s="25"/>
      <c r="O184" s="25"/>
      <c r="P184" s="25"/>
      <c r="Q184" s="25"/>
      <c r="AB184" s="67"/>
    </row>
    <row r="185" spans="1:28" ht="15" customHeight="1" x14ac:dyDescent="0.25">
      <c r="A185" s="25"/>
      <c r="B185" s="25"/>
      <c r="C185" s="25"/>
      <c r="D185" s="25"/>
      <c r="E185" s="25"/>
      <c r="F185" s="25"/>
      <c r="G185" s="68"/>
      <c r="H185" s="25"/>
      <c r="I185" s="68"/>
      <c r="J185" s="72"/>
      <c r="K185" s="72"/>
      <c r="L185" s="72"/>
      <c r="M185" s="72"/>
      <c r="N185" s="25"/>
      <c r="O185" s="25"/>
      <c r="P185" s="25"/>
      <c r="Q185" s="25"/>
      <c r="AB185" s="67"/>
    </row>
    <row r="186" spans="1:28" ht="15" customHeight="1" x14ac:dyDescent="0.25">
      <c r="A186" s="25"/>
      <c r="B186" s="25"/>
      <c r="C186" s="25"/>
      <c r="D186" s="25"/>
      <c r="E186" s="25"/>
      <c r="F186" s="25"/>
      <c r="G186" s="68"/>
      <c r="H186" s="25"/>
      <c r="I186" s="68"/>
      <c r="J186" s="72"/>
      <c r="K186" s="72"/>
      <c r="L186" s="72"/>
      <c r="M186" s="72"/>
      <c r="N186" s="25"/>
      <c r="O186" s="25"/>
      <c r="P186" s="25"/>
      <c r="Q186" s="25"/>
      <c r="AB186" s="67"/>
    </row>
    <row r="187" spans="1:28" ht="15" customHeight="1" x14ac:dyDescent="0.25">
      <c r="A187" s="25"/>
      <c r="B187" s="25"/>
      <c r="C187" s="25"/>
      <c r="D187" s="25"/>
      <c r="E187" s="25"/>
      <c r="F187" s="25"/>
      <c r="G187" s="68"/>
      <c r="H187" s="25"/>
      <c r="I187" s="68"/>
      <c r="J187" s="72"/>
      <c r="K187" s="72"/>
      <c r="L187" s="72"/>
      <c r="M187" s="72"/>
      <c r="N187" s="25"/>
      <c r="O187" s="25"/>
      <c r="P187" s="25"/>
      <c r="Q187" s="25"/>
      <c r="AB187" s="67"/>
    </row>
    <row r="188" spans="1:28" ht="15" customHeight="1" x14ac:dyDescent="0.25">
      <c r="A188" s="25"/>
      <c r="B188" s="25"/>
      <c r="C188" s="25"/>
      <c r="D188" s="25"/>
      <c r="E188" s="25"/>
      <c r="F188" s="25"/>
      <c r="G188" s="68"/>
      <c r="H188" s="25"/>
      <c r="I188" s="68"/>
      <c r="J188" s="72"/>
      <c r="K188" s="72"/>
      <c r="L188" s="72"/>
      <c r="M188" s="72"/>
      <c r="N188" s="25"/>
      <c r="O188" s="25"/>
      <c r="P188" s="25"/>
      <c r="Q188" s="25"/>
      <c r="AB188" s="67"/>
    </row>
    <row r="189" spans="1:28" ht="15" customHeight="1" x14ac:dyDescent="0.25">
      <c r="A189" s="25"/>
      <c r="B189" s="25"/>
      <c r="C189" s="25"/>
      <c r="D189" s="25"/>
      <c r="E189" s="25"/>
      <c r="F189" s="25"/>
      <c r="G189" s="68"/>
      <c r="H189" s="25"/>
      <c r="I189" s="68"/>
      <c r="J189" s="72"/>
      <c r="K189" s="72"/>
      <c r="L189" s="72"/>
      <c r="M189" s="72"/>
      <c r="N189" s="25"/>
      <c r="O189" s="25"/>
      <c r="P189" s="25"/>
      <c r="Q189" s="25"/>
      <c r="AB189" s="67"/>
    </row>
    <row r="190" spans="1:28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N190" s="25"/>
      <c r="O190" s="25"/>
      <c r="P190" s="25"/>
      <c r="Q190" s="25"/>
    </row>
    <row r="191" spans="1:28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N191" s="25"/>
      <c r="O191" s="25"/>
      <c r="P191" s="25"/>
      <c r="Q191" s="25"/>
    </row>
    <row r="192" spans="1:28" ht="15" customHeight="1" x14ac:dyDescent="0.25">
      <c r="A192" s="25"/>
      <c r="B192" s="25"/>
      <c r="C192" s="25"/>
      <c r="D192" s="25"/>
      <c r="E192" s="25"/>
      <c r="F192" s="25"/>
      <c r="G192" s="68"/>
      <c r="H192" s="25"/>
      <c r="I192" s="68"/>
      <c r="J192" s="72"/>
      <c r="K192" s="72"/>
      <c r="L192" s="72"/>
      <c r="M192" s="72"/>
      <c r="N192" s="25"/>
      <c r="O192" s="25"/>
      <c r="P192" s="25"/>
      <c r="Q192" s="25"/>
    </row>
    <row r="193" spans="1:17" ht="15" customHeight="1" x14ac:dyDescent="0.25">
      <c r="A193" s="25"/>
      <c r="B193" s="25"/>
      <c r="C193" s="25"/>
      <c r="D193" s="25"/>
      <c r="E193" s="25"/>
      <c r="F193" s="25"/>
      <c r="G193" s="68"/>
      <c r="H193" s="25"/>
      <c r="I193" s="68"/>
      <c r="J193" s="72"/>
      <c r="K193" s="72"/>
      <c r="L193" s="72"/>
      <c r="M193" s="72"/>
      <c r="N193" s="25"/>
      <c r="O193" s="25"/>
      <c r="P193" s="25"/>
      <c r="Q193" s="25"/>
    </row>
    <row r="194" spans="1:17" ht="15" customHeight="1" x14ac:dyDescent="0.25">
      <c r="A194" s="25"/>
      <c r="B194" s="25"/>
      <c r="C194" s="25"/>
      <c r="D194" s="25"/>
      <c r="E194" s="25"/>
      <c r="F194" s="25"/>
      <c r="G194" s="68"/>
      <c r="H194" s="25"/>
      <c r="I194" s="68"/>
      <c r="J194" s="72"/>
      <c r="K194" s="72"/>
      <c r="L194" s="72"/>
      <c r="M194" s="72"/>
      <c r="N194" s="25"/>
      <c r="O194" s="25"/>
      <c r="P194" s="25"/>
      <c r="Q194" s="25"/>
    </row>
    <row r="195" spans="1:17" ht="15" customHeight="1" x14ac:dyDescent="0.25">
      <c r="A195" s="25"/>
      <c r="B195" s="25"/>
      <c r="C195" s="25"/>
      <c r="D195" s="25"/>
      <c r="E195" s="25"/>
      <c r="F195" s="25"/>
      <c r="G195" s="68"/>
      <c r="H195" s="25"/>
      <c r="I195" s="68"/>
      <c r="J195" s="72"/>
      <c r="K195" s="72"/>
      <c r="L195" s="72"/>
      <c r="M195" s="72"/>
      <c r="N195" s="25"/>
      <c r="O195" s="25"/>
      <c r="P195" s="25"/>
      <c r="Q195" s="25"/>
    </row>
    <row r="196" spans="1:17" ht="15" customHeight="1" x14ac:dyDescent="0.25">
      <c r="A196" s="25"/>
      <c r="B196" s="25"/>
      <c r="C196" s="25"/>
      <c r="D196" s="25"/>
      <c r="E196" s="25"/>
      <c r="F196" s="25"/>
      <c r="G196" s="68"/>
      <c r="H196" s="25"/>
      <c r="I196" s="68"/>
      <c r="J196" s="72"/>
      <c r="K196" s="72"/>
      <c r="L196" s="72"/>
      <c r="M196" s="72"/>
      <c r="N196" s="25"/>
      <c r="O196" s="25"/>
      <c r="P196" s="25"/>
      <c r="Q196" s="25"/>
    </row>
    <row r="197" spans="1:17" ht="15" customHeight="1" x14ac:dyDescent="0.25">
      <c r="A197" s="25"/>
      <c r="B197" s="25"/>
      <c r="C197" s="25"/>
      <c r="D197" s="25"/>
      <c r="E197" s="25"/>
      <c r="F197" s="25"/>
      <c r="G197" s="68"/>
      <c r="H197" s="25"/>
      <c r="I197" s="68"/>
      <c r="J197" s="72"/>
      <c r="K197" s="72"/>
      <c r="L197" s="72"/>
      <c r="M197" s="72"/>
      <c r="N197" s="25"/>
      <c r="O197" s="25"/>
      <c r="P197" s="25"/>
      <c r="Q197" s="25"/>
    </row>
    <row r="198" spans="1:17" ht="15" customHeight="1" x14ac:dyDescent="0.25">
      <c r="A198" s="25"/>
      <c r="B198" s="25"/>
      <c r="C198" s="25"/>
      <c r="D198" s="25"/>
      <c r="E198" s="25"/>
      <c r="F198" s="25"/>
      <c r="G198" s="68"/>
      <c r="H198" s="25"/>
      <c r="I198" s="68"/>
      <c r="J198" s="72"/>
      <c r="K198" s="72"/>
      <c r="L198" s="72"/>
      <c r="M198" s="72"/>
      <c r="N198" s="25"/>
      <c r="O198" s="25"/>
      <c r="P198" s="25"/>
      <c r="Q198" s="25"/>
    </row>
    <row r="199" spans="1:17" ht="15" customHeight="1" x14ac:dyDescent="0.25">
      <c r="A199" s="25"/>
      <c r="B199" s="25"/>
      <c r="C199" s="25"/>
      <c r="D199" s="25"/>
      <c r="E199" s="25"/>
      <c r="F199" s="25"/>
      <c r="G199" s="68"/>
      <c r="H199" s="25"/>
      <c r="I199" s="68"/>
      <c r="J199" s="72"/>
      <c r="K199" s="72"/>
      <c r="L199" s="72"/>
      <c r="M199" s="72"/>
      <c r="N199" s="25"/>
      <c r="O199" s="25"/>
      <c r="P199" s="25"/>
      <c r="Q199" s="25"/>
    </row>
    <row r="200" spans="1:17" ht="15" customHeight="1" x14ac:dyDescent="0.25">
      <c r="A200" s="25"/>
      <c r="B200" s="25"/>
      <c r="C200" s="25"/>
      <c r="D200" s="25"/>
      <c r="E200" s="25"/>
      <c r="F200" s="25"/>
      <c r="G200" s="68"/>
      <c r="H200" s="25"/>
      <c r="I200" s="68"/>
      <c r="J200" s="72"/>
      <c r="K200" s="72"/>
      <c r="L200" s="72"/>
      <c r="M200" s="72"/>
      <c r="N200" s="25"/>
      <c r="O200" s="25"/>
      <c r="P200" s="25"/>
      <c r="Q200" s="25"/>
    </row>
    <row r="201" spans="1:17" ht="15" customHeight="1" x14ac:dyDescent="0.25">
      <c r="A201" s="25"/>
      <c r="B201" s="25"/>
      <c r="C201" s="25"/>
      <c r="D201" s="25"/>
      <c r="E201" s="25"/>
      <c r="F201" s="25"/>
      <c r="G201" s="68"/>
      <c r="H201" s="25"/>
      <c r="I201" s="68"/>
      <c r="J201" s="72"/>
      <c r="K201" s="72"/>
      <c r="L201" s="72"/>
      <c r="M201" s="72"/>
      <c r="N201" s="25"/>
      <c r="O201" s="25"/>
      <c r="P201" s="25"/>
      <c r="Q201" s="25"/>
    </row>
    <row r="202" spans="1:17" ht="15" customHeight="1" x14ac:dyDescent="0.25">
      <c r="A202" s="25"/>
      <c r="B202" s="25"/>
      <c r="C202" s="25"/>
      <c r="D202" s="25"/>
      <c r="E202" s="25"/>
      <c r="F202" s="25"/>
      <c r="G202" s="68"/>
      <c r="H202" s="25"/>
      <c r="I202" s="68"/>
      <c r="J202" s="72"/>
      <c r="K202" s="72"/>
      <c r="L202" s="72"/>
      <c r="M202" s="72"/>
      <c r="N202" s="25"/>
      <c r="O202" s="25"/>
      <c r="P202" s="25"/>
      <c r="Q202" s="25"/>
    </row>
    <row r="203" spans="1:17" ht="15" customHeight="1" x14ac:dyDescent="0.25">
      <c r="A203" s="25"/>
      <c r="B203" s="25"/>
      <c r="C203" s="25"/>
      <c r="D203" s="25"/>
      <c r="E203" s="25"/>
      <c r="F203" s="25"/>
      <c r="G203" s="68"/>
      <c r="H203" s="25"/>
      <c r="I203" s="68"/>
      <c r="J203" s="72"/>
      <c r="K203" s="72"/>
      <c r="L203" s="72"/>
      <c r="M203" s="72"/>
      <c r="N203" s="25"/>
      <c r="O203" s="25"/>
      <c r="P203" s="25"/>
      <c r="Q203" s="25"/>
    </row>
    <row r="204" spans="1:17" ht="15" customHeight="1" x14ac:dyDescent="0.25">
      <c r="A204" s="25"/>
      <c r="B204" s="25"/>
      <c r="C204" s="25"/>
      <c r="D204" s="25"/>
      <c r="E204" s="25"/>
      <c r="F204" s="25"/>
      <c r="G204" s="68"/>
      <c r="H204" s="25"/>
      <c r="I204" s="68"/>
      <c r="J204" s="72"/>
      <c r="K204" s="72"/>
      <c r="L204" s="72"/>
      <c r="M204" s="72"/>
      <c r="N204" s="25"/>
      <c r="O204" s="25"/>
      <c r="P204" s="25"/>
      <c r="Q204" s="25"/>
    </row>
    <row r="205" spans="1:17" ht="15" customHeight="1" x14ac:dyDescent="0.25">
      <c r="A205" s="25"/>
      <c r="B205" s="25"/>
      <c r="C205" s="25"/>
      <c r="D205" s="25"/>
      <c r="E205" s="25"/>
      <c r="F205" s="25"/>
      <c r="G205" s="68"/>
      <c r="H205" s="25"/>
      <c r="I205" s="68"/>
      <c r="J205" s="72"/>
      <c r="K205" s="72"/>
      <c r="L205" s="72"/>
      <c r="M205" s="72"/>
      <c r="N205" s="25"/>
      <c r="O205" s="25"/>
      <c r="P205" s="25"/>
      <c r="Q205" s="25"/>
    </row>
    <row r="206" spans="1:17" ht="15" customHeight="1" x14ac:dyDescent="0.25">
      <c r="A206" s="25"/>
      <c r="B206" s="25"/>
      <c r="C206" s="25"/>
      <c r="D206" s="25"/>
      <c r="E206" s="25"/>
      <c r="F206" s="25"/>
      <c r="G206" s="68"/>
      <c r="H206" s="25"/>
      <c r="I206" s="68"/>
      <c r="J206" s="72"/>
      <c r="K206" s="72"/>
      <c r="L206" s="72"/>
      <c r="M206" s="72"/>
      <c r="N206" s="25"/>
      <c r="O206" s="25"/>
      <c r="P206" s="25"/>
      <c r="Q206" s="25"/>
    </row>
    <row r="207" spans="1:17" ht="15" customHeight="1" x14ac:dyDescent="0.25">
      <c r="A207" s="25"/>
      <c r="B207" s="25"/>
      <c r="C207" s="25"/>
      <c r="D207" s="25"/>
      <c r="E207" s="25"/>
      <c r="F207" s="25"/>
      <c r="G207" s="68"/>
      <c r="H207" s="25"/>
      <c r="I207" s="68"/>
      <c r="J207" s="72"/>
      <c r="K207" s="72"/>
      <c r="L207" s="72"/>
      <c r="M207" s="72"/>
      <c r="N207" s="25"/>
      <c r="O207" s="25"/>
      <c r="P207" s="25"/>
      <c r="Q207" s="25"/>
    </row>
    <row r="208" spans="1:17" ht="15" customHeight="1" x14ac:dyDescent="0.25">
      <c r="A208" s="25"/>
      <c r="B208" s="25"/>
      <c r="C208" s="25"/>
      <c r="D208" s="25"/>
      <c r="E208" s="25"/>
      <c r="F208" s="25"/>
      <c r="G208" s="68"/>
      <c r="H208" s="25"/>
      <c r="I208" s="68"/>
      <c r="J208" s="72"/>
      <c r="K208" s="72"/>
      <c r="L208" s="72"/>
      <c r="M208" s="72"/>
      <c r="N208" s="25"/>
      <c r="O208" s="25"/>
      <c r="P208" s="25"/>
      <c r="Q208" s="25"/>
    </row>
    <row r="209" spans="1:17" ht="15" customHeight="1" x14ac:dyDescent="0.25">
      <c r="A209" s="25"/>
      <c r="B209" s="25"/>
      <c r="C209" s="25"/>
      <c r="D209" s="25"/>
      <c r="E209" s="25"/>
      <c r="F209" s="25"/>
      <c r="G209" s="68"/>
      <c r="H209" s="25"/>
      <c r="I209" s="68"/>
      <c r="J209" s="72"/>
      <c r="K209" s="72"/>
      <c r="L209" s="72"/>
      <c r="M209" s="72"/>
      <c r="N209" s="25"/>
      <c r="O209" s="25"/>
      <c r="P209" s="25"/>
      <c r="Q209" s="25"/>
    </row>
    <row r="210" spans="1:17" ht="15" customHeight="1" x14ac:dyDescent="0.25">
      <c r="A210" s="25"/>
      <c r="B210" s="25"/>
      <c r="C210" s="25"/>
      <c r="D210" s="25"/>
      <c r="E210" s="25"/>
      <c r="F210" s="25"/>
      <c r="G210" s="68"/>
      <c r="H210" s="25"/>
      <c r="I210" s="68"/>
      <c r="J210" s="72"/>
      <c r="K210" s="72"/>
      <c r="L210" s="72"/>
      <c r="M210" s="72"/>
      <c r="N210" s="25"/>
      <c r="O210" s="25"/>
      <c r="P210" s="25"/>
      <c r="Q210" s="25"/>
    </row>
    <row r="211" spans="1:17" ht="15" customHeight="1" x14ac:dyDescent="0.25">
      <c r="A211" s="25"/>
      <c r="B211" s="25"/>
      <c r="C211" s="25"/>
      <c r="D211" s="25"/>
      <c r="E211" s="25"/>
      <c r="F211" s="25"/>
      <c r="G211" s="68"/>
      <c r="H211" s="25"/>
      <c r="I211" s="68"/>
      <c r="J211" s="72"/>
      <c r="K211" s="72"/>
      <c r="L211" s="72"/>
      <c r="M211" s="72"/>
      <c r="N211" s="25"/>
      <c r="O211" s="25"/>
      <c r="P211" s="25"/>
      <c r="Q211" s="25"/>
    </row>
    <row r="212" spans="1:17" ht="15" customHeight="1" x14ac:dyDescent="0.25">
      <c r="A212" s="25"/>
      <c r="B212" s="25"/>
      <c r="C212" s="25"/>
      <c r="D212" s="25"/>
      <c r="E212" s="25"/>
      <c r="F212" s="25"/>
      <c r="G212" s="68"/>
      <c r="H212" s="25"/>
      <c r="I212" s="68"/>
      <c r="J212" s="72"/>
      <c r="K212" s="72"/>
      <c r="L212" s="72"/>
      <c r="M212" s="72"/>
      <c r="N212" s="25"/>
      <c r="O212" s="25"/>
      <c r="P212" s="25"/>
      <c r="Q212" s="25"/>
    </row>
    <row r="213" spans="1:17" ht="15" customHeight="1" x14ac:dyDescent="0.25">
      <c r="A213" s="25"/>
      <c r="B213" s="25"/>
      <c r="C213" s="25"/>
      <c r="D213" s="25"/>
      <c r="E213" s="25"/>
      <c r="F213" s="25"/>
      <c r="G213" s="68"/>
      <c r="H213" s="25"/>
      <c r="I213" s="68"/>
      <c r="J213" s="72"/>
      <c r="K213" s="72"/>
      <c r="L213" s="72"/>
      <c r="M213" s="72"/>
      <c r="N213" s="25"/>
      <c r="O213" s="25"/>
      <c r="P213" s="25"/>
      <c r="Q213" s="25"/>
    </row>
    <row r="214" spans="1:17" ht="15" customHeight="1" x14ac:dyDescent="0.25">
      <c r="A214" s="25"/>
      <c r="B214" s="25"/>
      <c r="C214" s="25"/>
      <c r="D214" s="25"/>
      <c r="E214" s="25"/>
      <c r="F214" s="25"/>
      <c r="G214" s="68"/>
      <c r="H214" s="25"/>
      <c r="I214" s="68"/>
      <c r="J214" s="72"/>
      <c r="K214" s="72"/>
      <c r="L214" s="72"/>
      <c r="M214" s="72"/>
      <c r="N214" s="25"/>
      <c r="O214" s="25"/>
      <c r="P214" s="25"/>
      <c r="Q214" s="25"/>
    </row>
    <row r="215" spans="1:17" ht="15" customHeight="1" x14ac:dyDescent="0.25">
      <c r="A215" s="25"/>
      <c r="B215" s="25"/>
      <c r="C215" s="25"/>
      <c r="D215" s="25"/>
      <c r="E215" s="25"/>
      <c r="F215" s="25"/>
      <c r="G215" s="68"/>
      <c r="H215" s="25"/>
      <c r="I215" s="68"/>
      <c r="J215" s="72"/>
      <c r="K215" s="72"/>
      <c r="L215" s="72"/>
      <c r="M215" s="72"/>
      <c r="N215" s="25"/>
      <c r="O215" s="25"/>
      <c r="P215" s="25"/>
      <c r="Q215" s="25"/>
    </row>
    <row r="216" spans="1:17" ht="15" customHeight="1" x14ac:dyDescent="0.25">
      <c r="A216" s="25"/>
      <c r="B216" s="25"/>
      <c r="C216" s="25"/>
      <c r="D216" s="25"/>
      <c r="E216" s="25"/>
      <c r="F216" s="25"/>
      <c r="G216" s="68"/>
      <c r="H216" s="25"/>
      <c r="I216" s="68"/>
      <c r="J216" s="72"/>
      <c r="K216" s="72"/>
      <c r="L216" s="72"/>
      <c r="M216" s="72"/>
      <c r="N216" s="25"/>
      <c r="O216" s="25"/>
      <c r="P216" s="25"/>
      <c r="Q216" s="25"/>
    </row>
    <row r="217" spans="1:17" ht="15" customHeight="1" x14ac:dyDescent="0.25">
      <c r="A217" s="25"/>
      <c r="B217" s="25"/>
      <c r="C217" s="25"/>
      <c r="D217" s="25"/>
      <c r="E217" s="25"/>
      <c r="F217" s="25"/>
      <c r="G217" s="68"/>
      <c r="H217" s="25"/>
      <c r="I217" s="68"/>
      <c r="J217" s="72"/>
      <c r="K217" s="72"/>
      <c r="L217" s="72"/>
      <c r="M217" s="72"/>
      <c r="N217" s="25"/>
      <c r="O217" s="25"/>
      <c r="P217" s="25"/>
      <c r="Q217" s="25"/>
    </row>
    <row r="218" spans="1:17" ht="15" customHeight="1" x14ac:dyDescent="0.25">
      <c r="A218" s="25"/>
      <c r="B218" s="25"/>
      <c r="C218" s="25"/>
      <c r="D218" s="25"/>
      <c r="E218" s="25"/>
      <c r="F218" s="25"/>
      <c r="G218" s="68"/>
      <c r="H218" s="25"/>
      <c r="I218" s="68"/>
      <c r="J218" s="72"/>
      <c r="K218" s="72"/>
      <c r="L218" s="72"/>
      <c r="M218" s="72"/>
      <c r="N218" s="25"/>
      <c r="O218" s="25"/>
      <c r="P218" s="25"/>
      <c r="Q218" s="25"/>
    </row>
    <row r="219" spans="1:17" ht="15" customHeight="1" x14ac:dyDescent="0.25">
      <c r="A219" s="25"/>
      <c r="B219" s="25"/>
      <c r="C219" s="25"/>
      <c r="D219" s="25"/>
      <c r="E219" s="25"/>
      <c r="F219" s="25"/>
      <c r="G219" s="68"/>
      <c r="H219" s="25"/>
      <c r="I219" s="68"/>
      <c r="J219" s="72"/>
      <c r="K219" s="72"/>
      <c r="L219" s="72"/>
      <c r="M219" s="72"/>
      <c r="N219" s="25"/>
      <c r="O219" s="25"/>
      <c r="P219" s="25"/>
      <c r="Q219" s="25"/>
    </row>
    <row r="220" spans="1:17" ht="15" customHeight="1" x14ac:dyDescent="0.25">
      <c r="A220" s="25"/>
      <c r="B220" s="25"/>
      <c r="C220" s="25"/>
      <c r="D220" s="25"/>
      <c r="E220" s="25"/>
      <c r="F220" s="25"/>
      <c r="G220" s="68"/>
      <c r="H220" s="25"/>
      <c r="I220" s="68"/>
      <c r="J220" s="72"/>
      <c r="K220" s="72"/>
      <c r="L220" s="72"/>
      <c r="M220" s="72"/>
      <c r="N220" s="25"/>
      <c r="O220" s="25"/>
      <c r="P220" s="25"/>
      <c r="Q220" s="25"/>
    </row>
    <row r="221" spans="1:17" ht="15" customHeight="1" x14ac:dyDescent="0.25">
      <c r="A221" s="25"/>
      <c r="B221" s="25"/>
      <c r="C221" s="25"/>
      <c r="D221" s="25"/>
      <c r="E221" s="25"/>
      <c r="F221" s="25"/>
      <c r="G221" s="68"/>
      <c r="H221" s="25"/>
      <c r="I221" s="68"/>
      <c r="J221" s="72"/>
      <c r="K221" s="72"/>
      <c r="L221" s="72"/>
      <c r="M221" s="72"/>
      <c r="N221" s="25"/>
      <c r="O221" s="25"/>
      <c r="P221" s="25"/>
      <c r="Q221" s="25"/>
    </row>
    <row r="222" spans="1:17" ht="15" customHeight="1" x14ac:dyDescent="0.25">
      <c r="A222" s="25"/>
      <c r="B222" s="25"/>
      <c r="C222" s="25"/>
      <c r="D222" s="25"/>
      <c r="E222" s="25"/>
      <c r="F222" s="25"/>
      <c r="G222" s="68"/>
      <c r="H222" s="25"/>
      <c r="I222" s="68"/>
      <c r="J222" s="72"/>
      <c r="K222" s="72"/>
      <c r="L222" s="72"/>
      <c r="M222" s="72"/>
      <c r="N222" s="25"/>
      <c r="O222" s="25"/>
      <c r="P222" s="25"/>
      <c r="Q222" s="25"/>
    </row>
    <row r="223" spans="1:17" ht="15" customHeight="1" x14ac:dyDescent="0.25">
      <c r="A223" s="25"/>
      <c r="B223" s="25"/>
      <c r="C223" s="25"/>
      <c r="D223" s="25"/>
      <c r="E223" s="25"/>
      <c r="F223" s="25"/>
      <c r="G223" s="68"/>
      <c r="H223" s="25"/>
      <c r="I223" s="68"/>
      <c r="J223" s="72"/>
      <c r="K223" s="72"/>
      <c r="L223" s="72"/>
      <c r="M223" s="72"/>
      <c r="N223" s="25"/>
      <c r="O223" s="25"/>
      <c r="P223" s="25"/>
      <c r="Q223" s="25"/>
    </row>
    <row r="224" spans="1:17" ht="15" customHeight="1" x14ac:dyDescent="0.25">
      <c r="A224" s="25"/>
      <c r="B224" s="25"/>
      <c r="C224" s="25"/>
      <c r="D224" s="25"/>
      <c r="E224" s="25"/>
      <c r="F224" s="25"/>
      <c r="G224" s="68"/>
      <c r="H224" s="25"/>
      <c r="I224" s="68"/>
      <c r="J224" s="72"/>
      <c r="K224" s="72"/>
      <c r="L224" s="72"/>
      <c r="M224" s="72"/>
      <c r="N224" s="25"/>
      <c r="O224" s="25"/>
      <c r="P224" s="25"/>
      <c r="Q224" s="25"/>
    </row>
    <row r="225" spans="1:17" ht="15" customHeight="1" x14ac:dyDescent="0.25">
      <c r="A225" s="25"/>
      <c r="B225" s="25"/>
      <c r="C225" s="25"/>
      <c r="D225" s="25"/>
      <c r="E225" s="25"/>
      <c r="F225" s="25"/>
      <c r="G225" s="68"/>
      <c r="H225" s="25"/>
      <c r="I225" s="68"/>
      <c r="J225" s="72"/>
      <c r="K225" s="72"/>
      <c r="L225" s="72"/>
      <c r="M225" s="72"/>
      <c r="N225" s="25"/>
      <c r="O225" s="25"/>
      <c r="P225" s="25"/>
      <c r="Q225" s="25"/>
    </row>
    <row r="226" spans="1:17" ht="15" customHeight="1" x14ac:dyDescent="0.25">
      <c r="A226" s="25"/>
      <c r="B226" s="25"/>
      <c r="C226" s="25"/>
      <c r="D226" s="25"/>
      <c r="E226" s="25"/>
      <c r="F226" s="25"/>
      <c r="G226" s="68"/>
      <c r="H226" s="25"/>
      <c r="I226" s="68"/>
      <c r="J226" s="72"/>
      <c r="K226" s="72"/>
      <c r="L226" s="72"/>
      <c r="M226" s="72"/>
      <c r="N226" s="25"/>
      <c r="O226" s="25"/>
      <c r="P226" s="25"/>
      <c r="Q226" s="25"/>
    </row>
    <row r="227" spans="1:17" ht="15" customHeight="1" x14ac:dyDescent="0.25">
      <c r="A227" s="25"/>
      <c r="B227" s="25"/>
      <c r="C227" s="25"/>
      <c r="D227" s="25"/>
      <c r="E227" s="25"/>
      <c r="F227" s="25"/>
      <c r="G227" s="68"/>
      <c r="H227" s="25"/>
      <c r="I227" s="68"/>
      <c r="J227" s="72"/>
      <c r="K227" s="72"/>
      <c r="L227" s="72"/>
      <c r="M227" s="72"/>
      <c r="N227" s="25"/>
      <c r="O227" s="25"/>
      <c r="P227" s="25"/>
      <c r="Q227" s="25"/>
    </row>
    <row r="228" spans="1:17" ht="15" customHeight="1" x14ac:dyDescent="0.25">
      <c r="A228" s="25"/>
      <c r="B228" s="25"/>
      <c r="C228" s="25"/>
      <c r="D228" s="25"/>
      <c r="E228" s="25"/>
      <c r="F228" s="25"/>
      <c r="G228" s="68"/>
      <c r="H228" s="25"/>
      <c r="I228" s="68"/>
      <c r="J228" s="72"/>
      <c r="K228" s="72"/>
      <c r="L228" s="72"/>
      <c r="M228" s="72"/>
      <c r="N228" s="25"/>
      <c r="O228" s="25"/>
      <c r="P228" s="25"/>
      <c r="Q228" s="25"/>
    </row>
    <row r="229" spans="1:17" ht="15" customHeight="1" x14ac:dyDescent="0.25">
      <c r="A229" s="25"/>
      <c r="B229" s="25"/>
      <c r="C229" s="25"/>
      <c r="D229" s="25"/>
      <c r="E229" s="25"/>
      <c r="F229" s="25"/>
      <c r="G229" s="68"/>
      <c r="H229" s="25"/>
      <c r="I229" s="68"/>
      <c r="J229" s="72"/>
      <c r="K229" s="72"/>
      <c r="L229" s="72"/>
      <c r="M229" s="72"/>
      <c r="N229" s="25"/>
      <c r="O229" s="25"/>
      <c r="P229" s="25"/>
      <c r="Q229" s="25"/>
    </row>
    <row r="230" spans="1:17" ht="15" customHeight="1" x14ac:dyDescent="0.25">
      <c r="A230" s="25"/>
      <c r="B230" s="25"/>
      <c r="C230" s="25"/>
      <c r="D230" s="25"/>
      <c r="E230" s="25"/>
      <c r="F230" s="25"/>
      <c r="G230" s="68"/>
      <c r="H230" s="25"/>
      <c r="I230" s="68"/>
      <c r="J230" s="72"/>
      <c r="K230" s="72"/>
      <c r="L230" s="72"/>
      <c r="M230" s="72"/>
      <c r="N230" s="25"/>
      <c r="O230" s="25"/>
      <c r="P230" s="25"/>
      <c r="Q230" s="25"/>
    </row>
    <row r="231" spans="1:17" ht="15" customHeight="1" x14ac:dyDescent="0.25">
      <c r="A231" s="25"/>
      <c r="B231" s="25"/>
      <c r="C231" s="25"/>
      <c r="D231" s="25"/>
      <c r="E231" s="25"/>
      <c r="F231" s="25"/>
      <c r="G231" s="68"/>
      <c r="H231" s="25"/>
      <c r="I231" s="68"/>
      <c r="J231" s="72"/>
      <c r="K231" s="72"/>
      <c r="L231" s="72"/>
      <c r="M231" s="72"/>
      <c r="N231" s="25"/>
      <c r="O231" s="25"/>
      <c r="P231" s="25"/>
      <c r="Q231" s="25"/>
    </row>
    <row r="232" spans="1:17" ht="15" customHeight="1" x14ac:dyDescent="0.25">
      <c r="A232" s="25"/>
      <c r="B232" s="25"/>
      <c r="C232" s="25"/>
      <c r="D232" s="25"/>
      <c r="E232" s="25"/>
      <c r="F232" s="25"/>
      <c r="G232" s="68"/>
      <c r="H232" s="25"/>
      <c r="I232" s="68"/>
      <c r="J232" s="72"/>
      <c r="K232" s="72"/>
      <c r="L232" s="72"/>
      <c r="M232" s="72"/>
      <c r="N232" s="25"/>
      <c r="O232" s="25"/>
      <c r="P232" s="25"/>
      <c r="Q232" s="25"/>
    </row>
    <row r="233" spans="1:17" ht="15" customHeight="1" x14ac:dyDescent="0.25">
      <c r="A233" s="25"/>
      <c r="B233" s="25"/>
      <c r="C233" s="25"/>
      <c r="D233" s="25"/>
      <c r="E233" s="25"/>
      <c r="F233" s="25"/>
      <c r="G233" s="68"/>
      <c r="H233" s="25"/>
      <c r="I233" s="68"/>
      <c r="J233" s="72"/>
      <c r="K233" s="72"/>
      <c r="L233" s="72"/>
      <c r="M233" s="72"/>
      <c r="N233" s="25"/>
      <c r="O233" s="25"/>
      <c r="P233" s="25"/>
      <c r="Q233" s="25"/>
    </row>
    <row r="234" spans="1:17" ht="15" customHeight="1" x14ac:dyDescent="0.25">
      <c r="A234" s="25"/>
      <c r="B234" s="25"/>
      <c r="C234" s="25"/>
      <c r="D234" s="25"/>
      <c r="E234" s="25"/>
      <c r="F234" s="25"/>
      <c r="G234" s="68"/>
      <c r="H234" s="25"/>
      <c r="I234" s="68"/>
      <c r="J234" s="72"/>
      <c r="K234" s="72"/>
      <c r="L234" s="72"/>
      <c r="M234" s="72"/>
      <c r="N234" s="25"/>
      <c r="O234" s="25"/>
      <c r="P234" s="25"/>
      <c r="Q234" s="25"/>
    </row>
    <row r="235" spans="1:17" ht="15" customHeight="1" x14ac:dyDescent="0.25">
      <c r="A235" s="25"/>
      <c r="B235" s="25"/>
      <c r="C235" s="25"/>
      <c r="D235" s="25"/>
      <c r="E235" s="25"/>
      <c r="F235" s="25"/>
      <c r="G235" s="68"/>
      <c r="H235" s="25"/>
      <c r="I235" s="68"/>
      <c r="J235" s="72"/>
      <c r="K235" s="72"/>
      <c r="L235" s="72"/>
      <c r="M235" s="72"/>
      <c r="N235" s="25"/>
      <c r="O235" s="25"/>
      <c r="P235" s="25"/>
      <c r="Q235" s="25"/>
    </row>
    <row r="236" spans="1:17" ht="15" customHeight="1" x14ac:dyDescent="0.25">
      <c r="A236" s="25"/>
      <c r="B236" s="25"/>
      <c r="C236" s="25"/>
      <c r="D236" s="25"/>
      <c r="E236" s="25"/>
      <c r="F236" s="25"/>
      <c r="G236" s="68"/>
      <c r="H236" s="25"/>
      <c r="I236" s="68"/>
      <c r="J236" s="72"/>
      <c r="K236" s="72"/>
      <c r="L236" s="72"/>
      <c r="M236" s="72"/>
      <c r="N236" s="25"/>
      <c r="O236" s="25"/>
      <c r="P236" s="25"/>
      <c r="Q236" s="25"/>
    </row>
    <row r="237" spans="1:17" ht="15" customHeight="1" x14ac:dyDescent="0.25">
      <c r="A237" s="25"/>
      <c r="B237" s="25"/>
      <c r="C237" s="25"/>
      <c r="D237" s="25"/>
      <c r="E237" s="25"/>
      <c r="F237" s="25"/>
      <c r="G237" s="68"/>
      <c r="H237" s="25"/>
      <c r="I237" s="68"/>
      <c r="J237" s="72"/>
      <c r="K237" s="72"/>
      <c r="L237" s="72"/>
      <c r="M237" s="72"/>
      <c r="N237" s="25"/>
      <c r="O237" s="25"/>
      <c r="P237" s="25"/>
      <c r="Q237" s="25"/>
    </row>
    <row r="238" spans="1:17" ht="15" customHeight="1" x14ac:dyDescent="0.25">
      <c r="A238" s="25"/>
      <c r="B238" s="25"/>
      <c r="C238" s="25"/>
      <c r="D238" s="25"/>
      <c r="E238" s="25"/>
      <c r="F238" s="25"/>
      <c r="G238" s="68"/>
      <c r="H238" s="25"/>
      <c r="I238" s="68"/>
      <c r="J238" s="72"/>
      <c r="K238" s="72"/>
      <c r="L238" s="72"/>
      <c r="M238" s="72"/>
      <c r="N238" s="25"/>
      <c r="O238" s="25"/>
      <c r="P238" s="25"/>
      <c r="Q238" s="25"/>
    </row>
    <row r="239" spans="1:17" ht="15" customHeight="1" x14ac:dyDescent="0.25">
      <c r="A239" s="25"/>
      <c r="B239" s="25"/>
      <c r="C239" s="25"/>
      <c r="D239" s="25"/>
      <c r="E239" s="25"/>
      <c r="F239" s="25"/>
      <c r="G239" s="68"/>
      <c r="H239" s="25"/>
      <c r="I239" s="68"/>
      <c r="J239" s="72"/>
      <c r="K239" s="72"/>
      <c r="L239" s="72"/>
      <c r="M239" s="72"/>
      <c r="N239" s="25"/>
      <c r="O239" s="25"/>
      <c r="P239" s="25"/>
      <c r="Q239" s="25"/>
    </row>
    <row r="240" spans="1:17" ht="15" customHeight="1" x14ac:dyDescent="0.25">
      <c r="A240" s="25"/>
      <c r="B240" s="25"/>
      <c r="C240" s="25"/>
      <c r="D240" s="25"/>
      <c r="E240" s="25"/>
      <c r="F240" s="25"/>
      <c r="G240" s="68"/>
      <c r="H240" s="25"/>
      <c r="I240" s="68"/>
      <c r="J240" s="72"/>
      <c r="K240" s="72"/>
      <c r="L240" s="72"/>
      <c r="M240" s="72"/>
      <c r="N240" s="25"/>
      <c r="O240" s="25"/>
      <c r="P240" s="25"/>
      <c r="Q240" s="25"/>
    </row>
    <row r="241" spans="1:17" ht="15" customHeight="1" x14ac:dyDescent="0.25">
      <c r="A241" s="25"/>
      <c r="B241" s="25"/>
      <c r="C241" s="25"/>
      <c r="D241" s="25"/>
      <c r="E241" s="25"/>
      <c r="F241" s="25"/>
      <c r="G241" s="68"/>
      <c r="H241" s="25"/>
      <c r="I241" s="68"/>
      <c r="J241" s="72"/>
      <c r="K241" s="72"/>
      <c r="L241" s="72"/>
      <c r="M241" s="72"/>
      <c r="N241" s="25"/>
      <c r="O241" s="25"/>
      <c r="P241" s="25"/>
      <c r="Q241" s="25"/>
    </row>
    <row r="242" spans="1:17" ht="15" customHeight="1" x14ac:dyDescent="0.25">
      <c r="A242" s="25"/>
      <c r="B242" s="25"/>
      <c r="C242" s="25"/>
      <c r="D242" s="25"/>
      <c r="E242" s="25"/>
      <c r="F242" s="25"/>
      <c r="G242" s="68"/>
      <c r="H242" s="25"/>
      <c r="I242" s="68"/>
      <c r="J242" s="72"/>
      <c r="K242" s="72"/>
      <c r="L242" s="72"/>
      <c r="M242" s="72"/>
      <c r="N242" s="25"/>
      <c r="O242" s="25"/>
      <c r="P242" s="25"/>
      <c r="Q242" s="25"/>
    </row>
    <row r="243" spans="1:17" ht="15" customHeight="1" x14ac:dyDescent="0.25">
      <c r="A243" s="25"/>
      <c r="B243" s="25"/>
      <c r="C243" s="25"/>
      <c r="D243" s="25"/>
      <c r="E243" s="25"/>
      <c r="F243" s="25"/>
      <c r="G243" s="68"/>
      <c r="H243" s="25"/>
      <c r="I243" s="68"/>
      <c r="J243" s="72"/>
      <c r="K243" s="72"/>
      <c r="L243" s="72"/>
      <c r="M243" s="72"/>
      <c r="N243" s="25"/>
      <c r="O243" s="25"/>
      <c r="P243" s="25"/>
      <c r="Q243" s="25"/>
    </row>
    <row r="244" spans="1:17" ht="15" customHeight="1" x14ac:dyDescent="0.25">
      <c r="A244" s="25"/>
      <c r="B244" s="25"/>
      <c r="C244" s="25"/>
      <c r="D244" s="25"/>
      <c r="E244" s="25"/>
      <c r="F244" s="25"/>
      <c r="G244" s="68"/>
      <c r="H244" s="25"/>
      <c r="I244" s="68"/>
      <c r="J244" s="72"/>
      <c r="K244" s="72"/>
      <c r="L244" s="72"/>
      <c r="M244" s="72"/>
      <c r="N244" s="25"/>
      <c r="O244" s="25"/>
      <c r="P244" s="25"/>
      <c r="Q244" s="25"/>
    </row>
    <row r="245" spans="1:17" ht="15" customHeight="1" x14ac:dyDescent="0.25">
      <c r="A245" s="25"/>
      <c r="B245" s="25"/>
      <c r="C245" s="25"/>
      <c r="D245" s="25"/>
      <c r="E245" s="25"/>
      <c r="F245" s="25"/>
      <c r="G245" s="68"/>
      <c r="H245" s="25"/>
      <c r="I245" s="68"/>
      <c r="J245" s="72"/>
      <c r="K245" s="72"/>
      <c r="L245" s="72"/>
      <c r="M245" s="72"/>
      <c r="N245" s="25"/>
      <c r="O245" s="25"/>
      <c r="P245" s="25"/>
      <c r="Q245" s="25"/>
    </row>
    <row r="246" spans="1:17" ht="15" customHeight="1" x14ac:dyDescent="0.25">
      <c r="A246" s="25"/>
      <c r="B246" s="25"/>
      <c r="C246" s="25"/>
      <c r="D246" s="25"/>
      <c r="E246" s="25"/>
      <c r="F246" s="25"/>
      <c r="G246" s="68"/>
      <c r="H246" s="25"/>
      <c r="I246" s="68"/>
      <c r="J246" s="72"/>
      <c r="K246" s="72"/>
      <c r="L246" s="72"/>
      <c r="M246" s="72"/>
      <c r="N246" s="25"/>
      <c r="O246" s="25"/>
      <c r="P246" s="25"/>
      <c r="Q246" s="25"/>
    </row>
    <row r="247" spans="1:17" ht="15" customHeight="1" x14ac:dyDescent="0.25">
      <c r="A247" s="25"/>
      <c r="B247" s="25"/>
      <c r="C247" s="25"/>
      <c r="D247" s="25"/>
      <c r="E247" s="25"/>
      <c r="F247" s="25"/>
      <c r="G247" s="68"/>
      <c r="H247" s="25"/>
      <c r="I247" s="68"/>
      <c r="J247" s="72"/>
      <c r="K247" s="72"/>
      <c r="L247" s="72"/>
      <c r="M247" s="72"/>
      <c r="N247" s="25"/>
      <c r="O247" s="25"/>
      <c r="P247" s="25"/>
      <c r="Q247" s="25"/>
    </row>
    <row r="248" spans="1:17" ht="15" customHeight="1" x14ac:dyDescent="0.25">
      <c r="A248" s="25"/>
      <c r="B248" s="25"/>
      <c r="C248" s="25"/>
      <c r="D248" s="25"/>
      <c r="E248" s="25"/>
      <c r="F248" s="25"/>
      <c r="G248" s="68"/>
      <c r="H248" s="25"/>
      <c r="I248" s="68"/>
      <c r="J248" s="72"/>
      <c r="K248" s="72"/>
      <c r="L248" s="72"/>
      <c r="M248" s="72"/>
      <c r="N248" s="25"/>
      <c r="O248" s="25"/>
      <c r="P248" s="25"/>
      <c r="Q248" s="25"/>
    </row>
    <row r="249" spans="1:17" ht="15" customHeight="1" x14ac:dyDescent="0.25">
      <c r="A249" s="25"/>
      <c r="B249" s="25"/>
      <c r="C249" s="25"/>
      <c r="D249" s="25"/>
      <c r="E249" s="25"/>
      <c r="F249" s="25"/>
      <c r="G249" s="68"/>
      <c r="H249" s="25"/>
      <c r="I249" s="68"/>
      <c r="J249" s="72"/>
      <c r="K249" s="72"/>
      <c r="L249" s="72"/>
      <c r="M249" s="72"/>
      <c r="N249" s="25"/>
      <c r="O249" s="25"/>
      <c r="P249" s="25"/>
      <c r="Q249" s="25"/>
    </row>
    <row r="250" spans="1:17" ht="15" customHeight="1" x14ac:dyDescent="0.25">
      <c r="A250" s="25"/>
      <c r="B250" s="25"/>
      <c r="C250" s="25"/>
      <c r="D250" s="25"/>
      <c r="E250" s="25"/>
      <c r="F250" s="25"/>
      <c r="G250" s="68"/>
      <c r="H250" s="25"/>
      <c r="I250" s="68"/>
      <c r="J250" s="72"/>
      <c r="K250" s="72"/>
      <c r="L250" s="72"/>
      <c r="M250" s="72"/>
      <c r="N250" s="25"/>
      <c r="O250" s="25"/>
      <c r="P250" s="25"/>
      <c r="Q250" s="25"/>
    </row>
    <row r="251" spans="1:17" ht="15" customHeight="1" x14ac:dyDescent="0.25">
      <c r="A251" s="25"/>
      <c r="B251" s="25"/>
      <c r="C251" s="25"/>
      <c r="D251" s="25"/>
      <c r="E251" s="25"/>
      <c r="F251" s="25"/>
      <c r="G251" s="68"/>
      <c r="H251" s="25"/>
      <c r="I251" s="68"/>
      <c r="J251" s="72"/>
      <c r="K251" s="72"/>
      <c r="L251" s="72"/>
      <c r="M251" s="72"/>
      <c r="N251" s="25"/>
      <c r="O251" s="25"/>
      <c r="P251" s="25"/>
      <c r="Q251" s="25"/>
    </row>
    <row r="252" spans="1:17" ht="15" customHeight="1" x14ac:dyDescent="0.25">
      <c r="A252" s="25"/>
      <c r="B252" s="25"/>
      <c r="C252" s="25"/>
      <c r="D252" s="25"/>
      <c r="E252" s="25"/>
      <c r="F252" s="25"/>
      <c r="G252" s="68"/>
      <c r="H252" s="25"/>
      <c r="I252" s="68"/>
      <c r="J252" s="72"/>
      <c r="K252" s="72"/>
      <c r="L252" s="72"/>
      <c r="M252" s="72"/>
      <c r="N252" s="25"/>
      <c r="O252" s="25"/>
      <c r="P252" s="25"/>
      <c r="Q252" s="25"/>
    </row>
    <row r="253" spans="1:17" ht="15" customHeight="1" x14ac:dyDescent="0.25">
      <c r="A253" s="25"/>
      <c r="B253" s="25"/>
      <c r="C253" s="25"/>
      <c r="D253" s="25"/>
      <c r="E253" s="25"/>
      <c r="F253" s="25"/>
      <c r="G253" s="68"/>
      <c r="H253" s="25"/>
      <c r="I253" s="68"/>
      <c r="J253" s="72"/>
      <c r="K253" s="72"/>
      <c r="L253" s="72"/>
      <c r="M253" s="72"/>
      <c r="N253" s="25"/>
      <c r="O253" s="25"/>
      <c r="P253" s="25"/>
      <c r="Q253" s="25"/>
    </row>
    <row r="254" spans="1:17" ht="15" customHeight="1" x14ac:dyDescent="0.25">
      <c r="A254" s="25"/>
      <c r="B254" s="25"/>
      <c r="C254" s="25"/>
      <c r="D254" s="25"/>
      <c r="E254" s="25"/>
      <c r="F254" s="25"/>
      <c r="G254" s="68"/>
      <c r="H254" s="25"/>
      <c r="I254" s="68"/>
      <c r="J254" s="72"/>
      <c r="K254" s="72"/>
      <c r="L254" s="72"/>
      <c r="M254" s="72"/>
      <c r="N254" s="25"/>
      <c r="O254" s="25"/>
      <c r="P254" s="25"/>
      <c r="Q254" s="25"/>
    </row>
    <row r="255" spans="1:17" ht="15" customHeight="1" x14ac:dyDescent="0.25">
      <c r="A255" s="25"/>
      <c r="B255" s="25"/>
      <c r="C255" s="25"/>
      <c r="D255" s="25"/>
      <c r="E255" s="25"/>
      <c r="F255" s="25"/>
      <c r="G255" s="68"/>
      <c r="H255" s="25"/>
      <c r="I255" s="68"/>
      <c r="J255" s="72"/>
      <c r="K255" s="72"/>
      <c r="L255" s="72"/>
      <c r="M255" s="72"/>
      <c r="N255" s="25"/>
      <c r="O255" s="25"/>
      <c r="P255" s="25"/>
      <c r="Q255" s="25"/>
    </row>
    <row r="256" spans="1:17" ht="15" customHeight="1" x14ac:dyDescent="0.25">
      <c r="A256" s="25"/>
      <c r="B256" s="25"/>
      <c r="C256" s="25"/>
      <c r="D256" s="25"/>
      <c r="E256" s="25"/>
      <c r="F256" s="25"/>
      <c r="G256" s="68"/>
      <c r="H256" s="25"/>
      <c r="I256" s="68"/>
      <c r="J256" s="72"/>
      <c r="K256" s="72"/>
      <c r="L256" s="72"/>
      <c r="M256" s="72"/>
      <c r="N256" s="25"/>
      <c r="O256" s="25"/>
      <c r="P256" s="25"/>
      <c r="Q256" s="25"/>
    </row>
    <row r="257" spans="1:17" ht="15" customHeight="1" x14ac:dyDescent="0.25">
      <c r="A257" s="25"/>
      <c r="B257" s="25"/>
      <c r="C257" s="25"/>
      <c r="D257" s="25"/>
      <c r="E257" s="25"/>
      <c r="F257" s="25"/>
      <c r="G257" s="68"/>
      <c r="H257" s="25"/>
      <c r="I257" s="68"/>
      <c r="J257" s="72"/>
      <c r="K257" s="72"/>
      <c r="L257" s="72"/>
      <c r="M257" s="72"/>
      <c r="N257" s="25"/>
      <c r="O257" s="25"/>
      <c r="P257" s="25"/>
      <c r="Q257" s="25"/>
    </row>
    <row r="258" spans="1:17" ht="15" customHeight="1" x14ac:dyDescent="0.25">
      <c r="A258" s="25"/>
      <c r="B258" s="25"/>
      <c r="C258" s="25"/>
      <c r="D258" s="25"/>
      <c r="E258" s="25"/>
      <c r="F258" s="25"/>
      <c r="G258" s="68"/>
      <c r="H258" s="25"/>
      <c r="I258" s="68"/>
      <c r="J258" s="72"/>
      <c r="K258" s="72"/>
      <c r="L258" s="72"/>
      <c r="M258" s="72"/>
      <c r="N258" s="25"/>
      <c r="O258" s="25"/>
      <c r="P258" s="25"/>
      <c r="Q258" s="25"/>
    </row>
    <row r="259" spans="1:17" ht="15" customHeight="1" x14ac:dyDescent="0.25">
      <c r="A259" s="25"/>
      <c r="B259" s="25"/>
      <c r="C259" s="25"/>
      <c r="D259" s="25"/>
      <c r="E259" s="25"/>
      <c r="F259" s="25"/>
      <c r="G259" s="68"/>
      <c r="H259" s="25"/>
      <c r="I259" s="68"/>
      <c r="J259" s="72"/>
      <c r="K259" s="72"/>
      <c r="L259" s="72"/>
      <c r="M259" s="72"/>
      <c r="N259" s="25"/>
      <c r="O259" s="25"/>
      <c r="P259" s="25"/>
      <c r="Q259" s="25"/>
    </row>
    <row r="260" spans="1:17" ht="15" customHeight="1" x14ac:dyDescent="0.25">
      <c r="A260" s="25"/>
      <c r="B260" s="25"/>
      <c r="C260" s="25"/>
      <c r="D260" s="25"/>
      <c r="E260" s="25"/>
      <c r="F260" s="25"/>
      <c r="G260" s="68"/>
      <c r="H260" s="25"/>
      <c r="I260" s="68"/>
      <c r="J260" s="72"/>
      <c r="K260" s="72"/>
      <c r="L260" s="72"/>
      <c r="M260" s="72"/>
      <c r="N260" s="25"/>
      <c r="O260" s="25"/>
      <c r="P260" s="25"/>
      <c r="Q260" s="25"/>
    </row>
    <row r="261" spans="1:17" ht="15" customHeight="1" x14ac:dyDescent="0.25">
      <c r="A261" s="25"/>
      <c r="B261" s="25"/>
      <c r="C261" s="25"/>
      <c r="D261" s="25"/>
      <c r="E261" s="25"/>
      <c r="F261" s="25"/>
      <c r="G261" s="68"/>
      <c r="H261" s="25"/>
      <c r="I261" s="68"/>
      <c r="J261" s="72"/>
      <c r="K261" s="72"/>
      <c r="L261" s="72"/>
      <c r="M261" s="72"/>
      <c r="N261" s="25"/>
      <c r="O261" s="25"/>
      <c r="P261" s="25"/>
      <c r="Q261" s="25"/>
    </row>
    <row r="262" spans="1:17" ht="15" customHeight="1" x14ac:dyDescent="0.25">
      <c r="A262" s="25"/>
      <c r="B262" s="25"/>
      <c r="C262" s="25"/>
      <c r="D262" s="25"/>
      <c r="E262" s="25"/>
      <c r="F262" s="25"/>
      <c r="G262" s="68"/>
      <c r="H262" s="25"/>
      <c r="I262" s="68"/>
      <c r="J262" s="72"/>
      <c r="K262" s="72"/>
      <c r="L262" s="72"/>
      <c r="M262" s="72"/>
      <c r="N262" s="25"/>
      <c r="O262" s="25"/>
      <c r="P262" s="25"/>
      <c r="Q262" s="25"/>
    </row>
    <row r="263" spans="1:17" ht="15" customHeight="1" x14ac:dyDescent="0.25">
      <c r="A263" s="25"/>
      <c r="B263" s="25"/>
      <c r="C263" s="25"/>
      <c r="D263" s="25"/>
      <c r="E263" s="25"/>
      <c r="F263" s="25"/>
      <c r="G263" s="68"/>
      <c r="H263" s="25"/>
      <c r="I263" s="68"/>
      <c r="J263" s="72"/>
      <c r="K263" s="72"/>
      <c r="L263" s="72"/>
      <c r="M263" s="72"/>
      <c r="N263" s="25"/>
      <c r="O263" s="25"/>
      <c r="P263" s="25"/>
      <c r="Q263" s="25"/>
    </row>
    <row r="264" spans="1:17" ht="15" customHeight="1" x14ac:dyDescent="0.25">
      <c r="A264" s="25"/>
      <c r="B264" s="25"/>
      <c r="C264" s="25"/>
      <c r="D264" s="25"/>
      <c r="E264" s="25"/>
      <c r="F264" s="25"/>
      <c r="G264" s="68"/>
      <c r="H264" s="25"/>
      <c r="I264" s="68"/>
      <c r="J264" s="72"/>
      <c r="K264" s="72"/>
      <c r="L264" s="72"/>
      <c r="M264" s="72"/>
      <c r="N264" s="25"/>
      <c r="O264" s="25"/>
      <c r="P264" s="25"/>
      <c r="Q264" s="25"/>
    </row>
    <row r="265" spans="1:17" ht="15" customHeight="1" x14ac:dyDescent="0.25">
      <c r="A265" s="25"/>
      <c r="B265" s="25"/>
      <c r="C265" s="25"/>
      <c r="D265" s="25"/>
      <c r="E265" s="25"/>
      <c r="F265" s="25"/>
      <c r="G265" s="68"/>
      <c r="H265" s="25"/>
      <c r="I265" s="68"/>
      <c r="J265" s="72"/>
      <c r="K265" s="72"/>
      <c r="L265" s="72"/>
      <c r="M265" s="72"/>
      <c r="N265" s="25"/>
      <c r="O265" s="25"/>
      <c r="P265" s="25"/>
      <c r="Q265" s="25"/>
    </row>
    <row r="266" spans="1:17" ht="15" customHeight="1" x14ac:dyDescent="0.25">
      <c r="A266" s="25"/>
      <c r="B266" s="25"/>
      <c r="C266" s="25"/>
      <c r="D266" s="25"/>
      <c r="E266" s="25"/>
      <c r="F266" s="25"/>
      <c r="G266" s="68"/>
      <c r="H266" s="25"/>
      <c r="I266" s="68"/>
      <c r="J266" s="72"/>
      <c r="K266" s="72"/>
      <c r="L266" s="72"/>
      <c r="M266" s="72"/>
      <c r="N266" s="25"/>
      <c r="O266" s="25"/>
      <c r="P266" s="25"/>
      <c r="Q266" s="25"/>
    </row>
    <row r="267" spans="1:17" ht="15" customHeight="1" x14ac:dyDescent="0.25">
      <c r="A267" s="25"/>
      <c r="B267" s="25"/>
      <c r="C267" s="25"/>
      <c r="D267" s="25"/>
      <c r="E267" s="25"/>
      <c r="F267" s="25"/>
      <c r="G267" s="68"/>
      <c r="H267" s="25"/>
      <c r="I267" s="68"/>
      <c r="J267" s="72"/>
      <c r="K267" s="72"/>
      <c r="L267" s="72"/>
      <c r="M267" s="72"/>
      <c r="N267" s="25"/>
      <c r="O267" s="25"/>
      <c r="P267" s="25"/>
      <c r="Q267" s="25"/>
    </row>
    <row r="268" spans="1:17" ht="15" customHeight="1" x14ac:dyDescent="0.25">
      <c r="A268" s="25"/>
      <c r="B268" s="25"/>
      <c r="C268" s="25"/>
      <c r="D268" s="25"/>
      <c r="E268" s="25"/>
      <c r="F268" s="25"/>
      <c r="G268" s="68"/>
      <c r="H268" s="25"/>
      <c r="I268" s="68"/>
      <c r="J268" s="72"/>
      <c r="K268" s="72"/>
      <c r="L268" s="72"/>
      <c r="M268" s="72"/>
      <c r="N268" s="25"/>
      <c r="O268" s="25"/>
      <c r="P268" s="25"/>
      <c r="Q268" s="25"/>
    </row>
    <row r="269" spans="1:17" ht="15" customHeight="1" x14ac:dyDescent="0.25">
      <c r="A269" s="25"/>
      <c r="B269" s="25"/>
      <c r="C269" s="25"/>
      <c r="D269" s="25"/>
      <c r="E269" s="25"/>
      <c r="F269" s="25"/>
      <c r="G269" s="68"/>
      <c r="H269" s="25"/>
      <c r="I269" s="68"/>
      <c r="J269" s="72"/>
      <c r="K269" s="72"/>
      <c r="L269" s="72"/>
      <c r="M269" s="72"/>
      <c r="N269" s="25"/>
      <c r="O269" s="25"/>
      <c r="P269" s="25"/>
      <c r="Q269" s="25"/>
    </row>
    <row r="270" spans="1:17" ht="15" customHeight="1" x14ac:dyDescent="0.25">
      <c r="A270" s="25"/>
      <c r="B270" s="25"/>
      <c r="C270" s="25"/>
      <c r="D270" s="25"/>
      <c r="E270" s="25"/>
      <c r="F270" s="25"/>
      <c r="G270" s="68"/>
      <c r="H270" s="25"/>
      <c r="I270" s="68"/>
      <c r="J270" s="72"/>
      <c r="K270" s="72"/>
      <c r="L270" s="72"/>
      <c r="M270" s="72"/>
      <c r="N270" s="25"/>
      <c r="O270" s="25"/>
      <c r="P270" s="25"/>
      <c r="Q270" s="25"/>
    </row>
    <row r="271" spans="1:17" ht="15" customHeight="1" x14ac:dyDescent="0.25">
      <c r="A271" s="25"/>
      <c r="B271" s="25"/>
      <c r="C271" s="25"/>
      <c r="D271" s="25"/>
      <c r="E271" s="25"/>
      <c r="F271" s="25"/>
      <c r="G271" s="68"/>
      <c r="H271" s="25"/>
      <c r="I271" s="68"/>
      <c r="J271" s="72"/>
      <c r="K271" s="72"/>
      <c r="L271" s="72"/>
      <c r="M271" s="72"/>
      <c r="N271" s="25"/>
      <c r="O271" s="25"/>
      <c r="P271" s="25"/>
      <c r="Q271" s="25"/>
    </row>
    <row r="272" spans="1:17" ht="15" customHeight="1" x14ac:dyDescent="0.25">
      <c r="A272" s="25"/>
      <c r="B272" s="25"/>
      <c r="C272" s="25"/>
      <c r="D272" s="25"/>
      <c r="E272" s="25"/>
      <c r="F272" s="25"/>
      <c r="G272" s="68"/>
      <c r="H272" s="25"/>
      <c r="I272" s="68"/>
      <c r="J272" s="72"/>
      <c r="K272" s="72"/>
      <c r="L272" s="72"/>
      <c r="M272" s="72"/>
      <c r="N272" s="25"/>
      <c r="O272" s="25"/>
      <c r="P272" s="25"/>
      <c r="Q272" s="25"/>
    </row>
    <row r="273" spans="1:17" ht="15" customHeight="1" x14ac:dyDescent="0.25">
      <c r="A273" s="25"/>
      <c r="B273" s="25"/>
      <c r="C273" s="25"/>
      <c r="D273" s="25"/>
      <c r="E273" s="25"/>
      <c r="F273" s="25"/>
      <c r="G273" s="68"/>
      <c r="H273" s="25"/>
      <c r="I273" s="68"/>
      <c r="J273" s="72"/>
      <c r="K273" s="72"/>
      <c r="L273" s="72"/>
      <c r="M273" s="72"/>
      <c r="N273" s="25"/>
      <c r="O273" s="25"/>
      <c r="P273" s="25"/>
      <c r="Q273" s="25"/>
    </row>
  </sheetData>
  <phoneticPr fontId="3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B110"/>
  <sheetViews>
    <sheetView workbookViewId="0">
      <selection activeCell="A2" sqref="A2:A98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7.5" style="23" customWidth="1"/>
    <col min="5" max="5" width="18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5" style="23" customWidth="1"/>
    <col min="16" max="16" width="18.75" style="23" customWidth="1"/>
    <col min="17" max="17" width="8.8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1375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598</v>
      </c>
      <c r="B2" s="71">
        <v>450</v>
      </c>
      <c r="C2" s="68">
        <f t="shared" ref="C2:C33" si="0">ROUND(A2/150,2)</f>
        <v>3.99</v>
      </c>
      <c r="D2" s="68">
        <v>271.92</v>
      </c>
      <c r="E2" s="68">
        <v>211.54</v>
      </c>
      <c r="F2" s="68">
        <f t="shared" ref="F2:F16" si="1">($A$17-A2)/(ROW($A$17)-ROW(A2))</f>
        <v>51.8</v>
      </c>
      <c r="G2" s="68">
        <v>0</v>
      </c>
      <c r="H2" s="68">
        <f t="shared" ref="H2:H16" si="2">($A$17-B2)/(ROW($A$17)-ROW(B2))</f>
        <v>61.666666666666664</v>
      </c>
      <c r="I2" s="68">
        <v>0</v>
      </c>
      <c r="J2" s="72"/>
      <c r="K2" s="72"/>
      <c r="L2" s="72"/>
      <c r="M2" s="72">
        <f t="shared" ref="M2:M33" ca="1" si="3">IF(RAND()&lt;0.5,0,1)</f>
        <v>0</v>
      </c>
      <c r="N2" s="33" t="s">
        <v>38</v>
      </c>
      <c r="O2" s="73">
        <v>0.05</v>
      </c>
      <c r="P2" s="32" t="s">
        <v>39</v>
      </c>
      <c r="Q2" s="25">
        <f>LARGE(A:A,2)</f>
        <v>1291</v>
      </c>
      <c r="T2" s="22">
        <v>0</v>
      </c>
      <c r="U2" s="74">
        <f t="shared" ref="U2:U33" si="4">T2-B2</f>
        <v>-450</v>
      </c>
      <c r="V2" s="70">
        <f t="shared" ref="V2:V33" si="5">ROUND(U2,0)</f>
        <v>-450</v>
      </c>
      <c r="W2" s="70">
        <v>4766</v>
      </c>
      <c r="X2" s="70">
        <f t="shared" ref="X2:X33" si="6">B2/$W$2*$W$3</f>
        <v>494.66009232060424</v>
      </c>
      <c r="Y2" s="70">
        <f t="shared" ref="Y2:Y33" si="7">X2-B2</f>
        <v>44.660092320604235</v>
      </c>
      <c r="Z2" s="70">
        <f t="shared" ref="Z2:Z33" si="8">ROUND(Y2,0)</f>
        <v>45</v>
      </c>
      <c r="AA2" s="24">
        <f t="shared" ref="AA2:AA33" si="9">IF(V2&gt;=0,V2,Z2)</f>
        <v>45</v>
      </c>
      <c r="AB2" s="67">
        <f t="shared" ref="AB2:AB33" si="10">B2+AA2</f>
        <v>495</v>
      </c>
    </row>
    <row r="3" spans="1:28" ht="15" customHeight="1" x14ac:dyDescent="0.25">
      <c r="A3" s="71">
        <v>598</v>
      </c>
      <c r="B3" s="71">
        <v>450</v>
      </c>
      <c r="C3" s="68">
        <f t="shared" si="0"/>
        <v>3.99</v>
      </c>
      <c r="D3" s="68">
        <v>271.94</v>
      </c>
      <c r="E3" s="68">
        <v>211.54</v>
      </c>
      <c r="F3" s="68">
        <f t="shared" si="1"/>
        <v>55.5</v>
      </c>
      <c r="G3" s="68">
        <v>0</v>
      </c>
      <c r="H3" s="68">
        <f t="shared" si="2"/>
        <v>66.071428571428569</v>
      </c>
      <c r="I3" s="68">
        <v>0</v>
      </c>
      <c r="J3" s="72">
        <f t="shared" ref="J3:J34" si="11">IF(ABS(B3-B2)&lt;=50,1,0)</f>
        <v>1</v>
      </c>
      <c r="K3" s="72">
        <f t="shared" ref="K3:K34" si="12">IF(ABS((B3-B2))&lt;=50,1,IF((B3-B2)*(1)&gt;=0,1,-1))</f>
        <v>1</v>
      </c>
      <c r="L3" s="72"/>
      <c r="M3" s="72">
        <f t="shared" ca="1" si="3"/>
        <v>0</v>
      </c>
      <c r="N3" s="26" t="s">
        <v>40</v>
      </c>
      <c r="O3" s="26">
        <f>COUNT(A:A)</f>
        <v>97</v>
      </c>
      <c r="P3" s="32" t="s">
        <v>41</v>
      </c>
      <c r="Q3" s="25">
        <f>LARGE(A:A,3)</f>
        <v>1220</v>
      </c>
      <c r="T3" s="22">
        <v>0</v>
      </c>
      <c r="U3" s="74">
        <f t="shared" si="4"/>
        <v>-450</v>
      </c>
      <c r="V3" s="70">
        <f t="shared" si="5"/>
        <v>-450</v>
      </c>
      <c r="W3" s="70">
        <v>5239</v>
      </c>
      <c r="X3" s="70">
        <f t="shared" si="6"/>
        <v>494.66009232060424</v>
      </c>
      <c r="Y3" s="70">
        <f t="shared" si="7"/>
        <v>44.660092320604235</v>
      </c>
      <c r="Z3" s="70">
        <f t="shared" si="8"/>
        <v>45</v>
      </c>
      <c r="AA3" s="24">
        <f t="shared" si="9"/>
        <v>45</v>
      </c>
      <c r="AB3" s="67">
        <f t="shared" si="10"/>
        <v>495</v>
      </c>
    </row>
    <row r="4" spans="1:28" ht="15" customHeight="1" x14ac:dyDescent="0.25">
      <c r="A4" s="71">
        <v>350</v>
      </c>
      <c r="B4" s="71">
        <v>450</v>
      </c>
      <c r="C4" s="68">
        <f t="shared" si="0"/>
        <v>2.33</v>
      </c>
      <c r="D4" s="68">
        <v>271.93</v>
      </c>
      <c r="E4" s="68">
        <v>211.54</v>
      </c>
      <c r="F4" s="68">
        <f t="shared" si="1"/>
        <v>78.84615384615384</v>
      </c>
      <c r="G4" s="68">
        <v>0</v>
      </c>
      <c r="H4" s="68">
        <f t="shared" si="2"/>
        <v>71.15384615384616</v>
      </c>
      <c r="I4" s="68">
        <v>0</v>
      </c>
      <c r="J4" s="72">
        <f t="shared" si="11"/>
        <v>1</v>
      </c>
      <c r="K4" s="72">
        <f t="shared" si="12"/>
        <v>1</v>
      </c>
      <c r="L4" s="72"/>
      <c r="M4" s="72">
        <f t="shared" ca="1" si="3"/>
        <v>0</v>
      </c>
      <c r="N4" s="26" t="s">
        <v>42</v>
      </c>
      <c r="O4" s="75">
        <f>MAX(A:A)</f>
        <v>1375</v>
      </c>
      <c r="P4" s="32" t="s">
        <v>43</v>
      </c>
      <c r="Q4" s="25">
        <f>LARGE(B:B,1)</f>
        <v>743</v>
      </c>
      <c r="T4" s="22">
        <v>0</v>
      </c>
      <c r="U4" s="74">
        <f t="shared" si="4"/>
        <v>-450</v>
      </c>
      <c r="V4" s="70">
        <f t="shared" si="5"/>
        <v>-450</v>
      </c>
      <c r="W4" s="70"/>
      <c r="X4" s="70">
        <f t="shared" si="6"/>
        <v>494.66009232060424</v>
      </c>
      <c r="Y4" s="70">
        <f t="shared" si="7"/>
        <v>44.660092320604235</v>
      </c>
      <c r="Z4" s="70">
        <f t="shared" si="8"/>
        <v>45</v>
      </c>
      <c r="AA4" s="24">
        <f t="shared" si="9"/>
        <v>45</v>
      </c>
      <c r="AB4" s="67">
        <f t="shared" si="10"/>
        <v>495</v>
      </c>
    </row>
    <row r="5" spans="1:28" ht="15" customHeight="1" x14ac:dyDescent="0.25">
      <c r="A5" s="71">
        <v>430</v>
      </c>
      <c r="B5" s="71">
        <v>450</v>
      </c>
      <c r="C5" s="68">
        <f t="shared" si="0"/>
        <v>2.87</v>
      </c>
      <c r="D5" s="68">
        <v>271.93</v>
      </c>
      <c r="E5" s="68">
        <v>211.54</v>
      </c>
      <c r="F5" s="68">
        <f t="shared" si="1"/>
        <v>78.75</v>
      </c>
      <c r="G5" s="68">
        <v>0</v>
      </c>
      <c r="H5" s="68">
        <f t="shared" si="2"/>
        <v>77.083333333333329</v>
      </c>
      <c r="I5" s="68">
        <v>0</v>
      </c>
      <c r="J5" s="72">
        <f t="shared" si="11"/>
        <v>1</v>
      </c>
      <c r="K5" s="72">
        <f t="shared" si="12"/>
        <v>1</v>
      </c>
      <c r="L5" s="72"/>
      <c r="M5" s="72">
        <f t="shared" ca="1" si="3"/>
        <v>1</v>
      </c>
      <c r="N5" s="26" t="s">
        <v>44</v>
      </c>
      <c r="O5" s="76">
        <v>0.92</v>
      </c>
      <c r="P5" s="32" t="s">
        <v>45</v>
      </c>
      <c r="Q5" s="25">
        <f>LARGE(B:B,2)</f>
        <v>742</v>
      </c>
      <c r="T5" s="22">
        <v>0</v>
      </c>
      <c r="U5" s="74">
        <f t="shared" si="4"/>
        <v>-450</v>
      </c>
      <c r="V5" s="70">
        <f t="shared" si="5"/>
        <v>-450</v>
      </c>
      <c r="W5" s="70"/>
      <c r="X5" s="70">
        <f t="shared" si="6"/>
        <v>494.66009232060424</v>
      </c>
      <c r="Y5" s="70">
        <f t="shared" si="7"/>
        <v>44.660092320604235</v>
      </c>
      <c r="Z5" s="70">
        <f t="shared" si="8"/>
        <v>45</v>
      </c>
      <c r="AA5" s="24">
        <f t="shared" si="9"/>
        <v>45</v>
      </c>
      <c r="AB5" s="67">
        <f t="shared" si="10"/>
        <v>495</v>
      </c>
    </row>
    <row r="6" spans="1:28" ht="15" customHeight="1" x14ac:dyDescent="0.25">
      <c r="A6" s="71">
        <v>671</v>
      </c>
      <c r="B6" s="71">
        <v>450</v>
      </c>
      <c r="C6" s="68">
        <f t="shared" si="0"/>
        <v>4.47</v>
      </c>
      <c r="D6" s="68">
        <v>271.95</v>
      </c>
      <c r="E6" s="68">
        <v>211.54</v>
      </c>
      <c r="F6" s="68">
        <f t="shared" si="1"/>
        <v>64</v>
      </c>
      <c r="G6" s="68">
        <v>0</v>
      </c>
      <c r="H6" s="68">
        <f t="shared" si="2"/>
        <v>84.090909090909093</v>
      </c>
      <c r="I6" s="68">
        <v>0</v>
      </c>
      <c r="J6" s="72">
        <f t="shared" si="11"/>
        <v>1</v>
      </c>
      <c r="K6" s="72">
        <f t="shared" si="12"/>
        <v>1</v>
      </c>
      <c r="L6" s="72"/>
      <c r="M6" s="72">
        <f t="shared" ca="1" si="3"/>
        <v>1</v>
      </c>
      <c r="N6" s="26" t="s">
        <v>46</v>
      </c>
      <c r="O6" s="76">
        <v>1.42</v>
      </c>
      <c r="P6" s="32" t="s">
        <v>47</v>
      </c>
      <c r="Q6" s="25">
        <f>LARGE(B:B,3)</f>
        <v>663</v>
      </c>
      <c r="T6" s="22">
        <v>0</v>
      </c>
      <c r="U6" s="74">
        <f t="shared" si="4"/>
        <v>-450</v>
      </c>
      <c r="V6" s="70">
        <f t="shared" si="5"/>
        <v>-450</v>
      </c>
      <c r="W6" s="70"/>
      <c r="X6" s="70">
        <f t="shared" si="6"/>
        <v>494.66009232060424</v>
      </c>
      <c r="Y6" s="70">
        <f t="shared" si="7"/>
        <v>44.660092320604235</v>
      </c>
      <c r="Z6" s="70">
        <f t="shared" si="8"/>
        <v>45</v>
      </c>
      <c r="AA6" s="24">
        <f t="shared" si="9"/>
        <v>45</v>
      </c>
      <c r="AB6" s="67">
        <f t="shared" si="10"/>
        <v>495</v>
      </c>
    </row>
    <row r="7" spans="1:28" ht="15" customHeight="1" x14ac:dyDescent="0.25">
      <c r="A7" s="71">
        <v>512</v>
      </c>
      <c r="B7" s="71">
        <v>450</v>
      </c>
      <c r="C7" s="68">
        <f t="shared" si="0"/>
        <v>3.41</v>
      </c>
      <c r="D7" s="68">
        <v>271.95999999999998</v>
      </c>
      <c r="E7" s="68">
        <v>211.54</v>
      </c>
      <c r="F7" s="68">
        <f t="shared" si="1"/>
        <v>86.3</v>
      </c>
      <c r="G7" s="68">
        <v>0</v>
      </c>
      <c r="H7" s="68">
        <f t="shared" si="2"/>
        <v>92.5</v>
      </c>
      <c r="I7" s="68">
        <v>0</v>
      </c>
      <c r="J7" s="72">
        <f t="shared" si="11"/>
        <v>1</v>
      </c>
      <c r="K7" s="72">
        <f t="shared" si="12"/>
        <v>1</v>
      </c>
      <c r="L7" s="72">
        <f t="shared" ref="L7:L38" si="13">IF(OR(COUNTIF(K3:K7,1)=5,COUNTIF(K3:K7,-1)=5),1,0)</f>
        <v>1</v>
      </c>
      <c r="M7" s="72">
        <f t="shared" ca="1" si="3"/>
        <v>0</v>
      </c>
      <c r="N7" s="26" t="s">
        <v>48</v>
      </c>
      <c r="O7" s="76">
        <v>1.48</v>
      </c>
      <c r="P7" s="25"/>
      <c r="Q7" s="25"/>
      <c r="T7" s="22">
        <v>0</v>
      </c>
      <c r="U7" s="74">
        <f t="shared" si="4"/>
        <v>-450</v>
      </c>
      <c r="V7" s="70">
        <f t="shared" si="5"/>
        <v>-450</v>
      </c>
      <c r="W7" s="70"/>
      <c r="X7" s="70">
        <f t="shared" si="6"/>
        <v>494.66009232060424</v>
      </c>
      <c r="Y7" s="70">
        <f t="shared" si="7"/>
        <v>44.660092320604235</v>
      </c>
      <c r="Z7" s="70">
        <f t="shared" si="8"/>
        <v>45</v>
      </c>
      <c r="AA7" s="24">
        <f t="shared" si="9"/>
        <v>45</v>
      </c>
      <c r="AB7" s="67">
        <f t="shared" si="10"/>
        <v>495</v>
      </c>
    </row>
    <row r="8" spans="1:28" ht="15" customHeight="1" x14ac:dyDescent="0.25">
      <c r="A8" s="71">
        <v>671</v>
      </c>
      <c r="B8" s="71">
        <v>450</v>
      </c>
      <c r="C8" s="68">
        <f t="shared" si="0"/>
        <v>4.47</v>
      </c>
      <c r="D8" s="68">
        <v>271.98</v>
      </c>
      <c r="E8" s="68">
        <v>211.54</v>
      </c>
      <c r="F8" s="68">
        <f t="shared" si="1"/>
        <v>78.222222222222229</v>
      </c>
      <c r="G8" s="68">
        <v>0</v>
      </c>
      <c r="H8" s="68">
        <f t="shared" si="2"/>
        <v>102.77777777777777</v>
      </c>
      <c r="I8" s="68">
        <v>0</v>
      </c>
      <c r="J8" s="72">
        <f t="shared" si="11"/>
        <v>1</v>
      </c>
      <c r="K8" s="72">
        <f t="shared" si="12"/>
        <v>1</v>
      </c>
      <c r="L8" s="72">
        <f t="shared" si="13"/>
        <v>1</v>
      </c>
      <c r="M8" s="72">
        <f t="shared" ca="1" si="3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4"/>
        <v>-450</v>
      </c>
      <c r="V8" s="70">
        <f t="shared" si="5"/>
        <v>-450</v>
      </c>
      <c r="W8" s="70"/>
      <c r="X8" s="70">
        <f t="shared" si="6"/>
        <v>494.66009232060424</v>
      </c>
      <c r="Y8" s="70">
        <f t="shared" si="7"/>
        <v>44.660092320604235</v>
      </c>
      <c r="Z8" s="70">
        <f t="shared" si="8"/>
        <v>45</v>
      </c>
      <c r="AA8" s="24">
        <f t="shared" si="9"/>
        <v>45</v>
      </c>
      <c r="AB8" s="67">
        <f t="shared" si="10"/>
        <v>495</v>
      </c>
    </row>
    <row r="9" spans="1:28" ht="15" customHeight="1" x14ac:dyDescent="0.25">
      <c r="A9" s="71">
        <v>591</v>
      </c>
      <c r="B9" s="71">
        <v>450</v>
      </c>
      <c r="C9" s="68">
        <f t="shared" si="0"/>
        <v>3.94</v>
      </c>
      <c r="D9" s="68">
        <v>271.99</v>
      </c>
      <c r="E9" s="68">
        <v>211.54</v>
      </c>
      <c r="F9" s="68">
        <f t="shared" si="1"/>
        <v>98</v>
      </c>
      <c r="G9" s="68">
        <v>0</v>
      </c>
      <c r="H9" s="68">
        <f t="shared" si="2"/>
        <v>115.625</v>
      </c>
      <c r="I9" s="68">
        <v>0</v>
      </c>
      <c r="J9" s="72">
        <f t="shared" si="11"/>
        <v>1</v>
      </c>
      <c r="K9" s="72">
        <f t="shared" si="12"/>
        <v>1</v>
      </c>
      <c r="L9" s="72">
        <f t="shared" si="13"/>
        <v>1</v>
      </c>
      <c r="M9" s="72">
        <f t="shared" ca="1" si="3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4"/>
        <v>-450</v>
      </c>
      <c r="V9" s="70">
        <f t="shared" si="5"/>
        <v>-450</v>
      </c>
      <c r="W9" s="70"/>
      <c r="X9" s="70">
        <f t="shared" si="6"/>
        <v>494.66009232060424</v>
      </c>
      <c r="Y9" s="70">
        <f t="shared" si="7"/>
        <v>44.660092320604235</v>
      </c>
      <c r="Z9" s="70">
        <f t="shared" si="8"/>
        <v>45</v>
      </c>
      <c r="AA9" s="24">
        <f t="shared" si="9"/>
        <v>45</v>
      </c>
      <c r="AB9" s="67">
        <f t="shared" si="10"/>
        <v>495</v>
      </c>
    </row>
    <row r="10" spans="1:28" ht="15" customHeight="1" x14ac:dyDescent="0.25">
      <c r="A10" s="71">
        <v>671</v>
      </c>
      <c r="B10" s="71">
        <v>450</v>
      </c>
      <c r="C10" s="68">
        <f t="shared" si="0"/>
        <v>4.47</v>
      </c>
      <c r="D10" s="68">
        <v>272.01</v>
      </c>
      <c r="E10" s="68">
        <v>211.54</v>
      </c>
      <c r="F10" s="68">
        <f t="shared" si="1"/>
        <v>100.57142857142857</v>
      </c>
      <c r="G10" s="68">
        <v>0</v>
      </c>
      <c r="H10" s="68">
        <f t="shared" si="2"/>
        <v>132.14285714285714</v>
      </c>
      <c r="I10" s="68">
        <v>0</v>
      </c>
      <c r="J10" s="72">
        <f t="shared" si="11"/>
        <v>1</v>
      </c>
      <c r="K10" s="72">
        <f t="shared" si="12"/>
        <v>1</v>
      </c>
      <c r="L10" s="72">
        <f t="shared" si="13"/>
        <v>1</v>
      </c>
      <c r="M10" s="72">
        <f t="shared" ca="1" si="3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4"/>
        <v>-450</v>
      </c>
      <c r="V10" s="70">
        <f t="shared" si="5"/>
        <v>-450</v>
      </c>
      <c r="W10" s="70"/>
      <c r="X10" s="70">
        <f t="shared" si="6"/>
        <v>494.66009232060424</v>
      </c>
      <c r="Y10" s="70">
        <f t="shared" si="7"/>
        <v>44.660092320604235</v>
      </c>
      <c r="Z10" s="70">
        <f t="shared" si="8"/>
        <v>45</v>
      </c>
      <c r="AA10" s="24">
        <f t="shared" si="9"/>
        <v>45</v>
      </c>
      <c r="AB10" s="67">
        <f t="shared" si="10"/>
        <v>495</v>
      </c>
    </row>
    <row r="11" spans="1:28" ht="15" customHeight="1" x14ac:dyDescent="0.25">
      <c r="A11" s="71">
        <v>1030</v>
      </c>
      <c r="B11" s="71">
        <v>450</v>
      </c>
      <c r="C11" s="68">
        <f t="shared" si="0"/>
        <v>6.87</v>
      </c>
      <c r="D11" s="68">
        <v>272.07</v>
      </c>
      <c r="E11" s="68">
        <v>211.54</v>
      </c>
      <c r="F11" s="68">
        <f t="shared" si="1"/>
        <v>57.5</v>
      </c>
      <c r="G11" s="68">
        <v>0</v>
      </c>
      <c r="H11" s="68">
        <f t="shared" si="2"/>
        <v>154.16666666666666</v>
      </c>
      <c r="I11" s="68">
        <v>0</v>
      </c>
      <c r="J11" s="72">
        <f t="shared" si="11"/>
        <v>1</v>
      </c>
      <c r="K11" s="72">
        <f t="shared" si="12"/>
        <v>1</v>
      </c>
      <c r="L11" s="72">
        <f t="shared" si="13"/>
        <v>1</v>
      </c>
      <c r="M11" s="72">
        <f t="shared" ca="1" si="3"/>
        <v>0</v>
      </c>
      <c r="N11" s="26" t="s">
        <v>52</v>
      </c>
      <c r="O11" s="77">
        <v>280</v>
      </c>
      <c r="P11" s="14" t="s">
        <v>53</v>
      </c>
      <c r="Q11" s="13">
        <f>MIN(D:D)</f>
        <v>271.92</v>
      </c>
      <c r="R11" s="43"/>
      <c r="S11" s="43"/>
      <c r="T11" s="22">
        <v>0</v>
      </c>
      <c r="U11" s="74">
        <f t="shared" si="4"/>
        <v>-450</v>
      </c>
      <c r="V11" s="70">
        <f t="shared" si="5"/>
        <v>-450</v>
      </c>
      <c r="W11" s="70"/>
      <c r="X11" s="70">
        <f t="shared" si="6"/>
        <v>494.66009232060424</v>
      </c>
      <c r="Y11" s="70">
        <f t="shared" si="7"/>
        <v>44.660092320604235</v>
      </c>
      <c r="Z11" s="70">
        <f t="shared" si="8"/>
        <v>45</v>
      </c>
      <c r="AA11" s="24">
        <f t="shared" si="9"/>
        <v>45</v>
      </c>
      <c r="AB11" s="67">
        <f t="shared" si="10"/>
        <v>495</v>
      </c>
    </row>
    <row r="12" spans="1:28" ht="15" customHeight="1" x14ac:dyDescent="0.25">
      <c r="A12" s="71">
        <v>1291</v>
      </c>
      <c r="B12" s="71">
        <v>450</v>
      </c>
      <c r="C12" s="68">
        <f t="shared" si="0"/>
        <v>8.61</v>
      </c>
      <c r="D12" s="68">
        <v>272.16000000000003</v>
      </c>
      <c r="E12" s="68">
        <v>211.54</v>
      </c>
      <c r="F12" s="68">
        <f t="shared" si="1"/>
        <v>16.8</v>
      </c>
      <c r="G12" s="68">
        <v>0</v>
      </c>
      <c r="H12" s="68">
        <f t="shared" si="2"/>
        <v>185</v>
      </c>
      <c r="I12" s="68">
        <v>0</v>
      </c>
      <c r="J12" s="72">
        <f t="shared" si="11"/>
        <v>1</v>
      </c>
      <c r="K12" s="72">
        <f t="shared" si="12"/>
        <v>1</v>
      </c>
      <c r="L12" s="72">
        <f t="shared" si="13"/>
        <v>1</v>
      </c>
      <c r="M12" s="72">
        <f t="shared" ca="1" si="3"/>
        <v>1</v>
      </c>
      <c r="N12" s="26" t="s">
        <v>54</v>
      </c>
      <c r="O12" s="77">
        <v>275</v>
      </c>
      <c r="P12" s="15" t="s">
        <v>55</v>
      </c>
      <c r="Q12" s="56">
        <f>D2</f>
        <v>271.92</v>
      </c>
      <c r="R12" s="43"/>
      <c r="S12" s="43"/>
      <c r="T12" s="22">
        <v>0</v>
      </c>
      <c r="U12" s="74">
        <f t="shared" si="4"/>
        <v>-450</v>
      </c>
      <c r="V12" s="70">
        <f t="shared" si="5"/>
        <v>-450</v>
      </c>
      <c r="W12" s="70"/>
      <c r="X12" s="70">
        <f t="shared" si="6"/>
        <v>494.66009232060424</v>
      </c>
      <c r="Y12" s="70">
        <f t="shared" si="7"/>
        <v>44.660092320604235</v>
      </c>
      <c r="Z12" s="70">
        <f t="shared" si="8"/>
        <v>45</v>
      </c>
      <c r="AA12" s="24">
        <f t="shared" si="9"/>
        <v>45</v>
      </c>
      <c r="AB12" s="67">
        <f t="shared" si="10"/>
        <v>495</v>
      </c>
    </row>
    <row r="13" spans="1:28" ht="15" customHeight="1" x14ac:dyDescent="0.25">
      <c r="A13" s="71">
        <v>1133</v>
      </c>
      <c r="B13" s="71">
        <v>450</v>
      </c>
      <c r="C13" s="68">
        <f t="shared" si="0"/>
        <v>7.55</v>
      </c>
      <c r="D13" s="68">
        <v>272.22000000000003</v>
      </c>
      <c r="E13" s="68">
        <v>211.54</v>
      </c>
      <c r="F13" s="68">
        <f t="shared" si="1"/>
        <v>60.5</v>
      </c>
      <c r="G13" s="68">
        <v>0</v>
      </c>
      <c r="H13" s="68">
        <f t="shared" si="2"/>
        <v>231.25</v>
      </c>
      <c r="I13" s="68">
        <v>0</v>
      </c>
      <c r="J13" s="72">
        <f t="shared" si="11"/>
        <v>1</v>
      </c>
      <c r="K13" s="72">
        <f t="shared" si="12"/>
        <v>1</v>
      </c>
      <c r="L13" s="72">
        <f t="shared" si="13"/>
        <v>1</v>
      </c>
      <c r="M13" s="72">
        <f t="shared" ca="1" si="3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4"/>
        <v>-450</v>
      </c>
      <c r="V13" s="70">
        <f t="shared" si="5"/>
        <v>-450</v>
      </c>
      <c r="W13" s="70"/>
      <c r="X13" s="70">
        <f t="shared" si="6"/>
        <v>494.66009232060424</v>
      </c>
      <c r="Y13" s="70">
        <f t="shared" si="7"/>
        <v>44.660092320604235</v>
      </c>
      <c r="Z13" s="70">
        <f t="shared" si="8"/>
        <v>45</v>
      </c>
      <c r="AA13" s="24">
        <f t="shared" si="9"/>
        <v>45</v>
      </c>
      <c r="AB13" s="67">
        <f t="shared" si="10"/>
        <v>495</v>
      </c>
    </row>
    <row r="14" spans="1:28" ht="15" customHeight="1" x14ac:dyDescent="0.25">
      <c r="A14" s="71">
        <v>1215</v>
      </c>
      <c r="B14" s="71">
        <v>450</v>
      </c>
      <c r="C14" s="68">
        <f t="shared" si="0"/>
        <v>8.1</v>
      </c>
      <c r="D14" s="68">
        <v>272.3</v>
      </c>
      <c r="E14" s="68">
        <v>211.54</v>
      </c>
      <c r="F14" s="68">
        <f t="shared" si="1"/>
        <v>53.333333333333336</v>
      </c>
      <c r="G14" s="68">
        <v>0</v>
      </c>
      <c r="H14" s="68">
        <f t="shared" si="2"/>
        <v>308.33333333333331</v>
      </c>
      <c r="I14" s="68">
        <v>0</v>
      </c>
      <c r="J14" s="72">
        <f t="shared" si="11"/>
        <v>1</v>
      </c>
      <c r="K14" s="72">
        <f t="shared" si="12"/>
        <v>1</v>
      </c>
      <c r="L14" s="72">
        <f t="shared" si="13"/>
        <v>1</v>
      </c>
      <c r="M14" s="72">
        <f t="shared" ca="1" si="3"/>
        <v>0</v>
      </c>
      <c r="N14" s="30" t="s">
        <v>58</v>
      </c>
      <c r="O14" s="77">
        <v>245</v>
      </c>
      <c r="P14" s="14" t="s">
        <v>59</v>
      </c>
      <c r="Q14" s="13">
        <f>MAX(B:B)</f>
        <v>743</v>
      </c>
      <c r="R14" s="43"/>
      <c r="S14" s="43"/>
      <c r="T14" s="22">
        <v>0</v>
      </c>
      <c r="U14" s="74">
        <f t="shared" si="4"/>
        <v>-450</v>
      </c>
      <c r="V14" s="70">
        <f t="shared" si="5"/>
        <v>-450</v>
      </c>
      <c r="W14" s="70"/>
      <c r="X14" s="70">
        <f t="shared" si="6"/>
        <v>494.66009232060424</v>
      </c>
      <c r="Y14" s="70">
        <f t="shared" si="7"/>
        <v>44.660092320604235</v>
      </c>
      <c r="Z14" s="70">
        <f t="shared" si="8"/>
        <v>45</v>
      </c>
      <c r="AA14" s="24">
        <f t="shared" si="9"/>
        <v>45</v>
      </c>
      <c r="AB14" s="67">
        <f t="shared" si="10"/>
        <v>495</v>
      </c>
    </row>
    <row r="15" spans="1:28" ht="15" customHeight="1" x14ac:dyDescent="0.25">
      <c r="A15" s="71">
        <v>1217</v>
      </c>
      <c r="B15" s="71">
        <v>450</v>
      </c>
      <c r="C15" s="68">
        <f t="shared" si="0"/>
        <v>8.11</v>
      </c>
      <c r="D15" s="68">
        <v>272.38</v>
      </c>
      <c r="E15" s="68">
        <v>211.54</v>
      </c>
      <c r="F15" s="68">
        <f t="shared" si="1"/>
        <v>79</v>
      </c>
      <c r="G15" s="68">
        <v>0</v>
      </c>
      <c r="H15" s="68">
        <f t="shared" si="2"/>
        <v>462.5</v>
      </c>
      <c r="I15" s="68">
        <v>0</v>
      </c>
      <c r="J15" s="72">
        <f t="shared" si="11"/>
        <v>1</v>
      </c>
      <c r="K15" s="72">
        <f t="shared" si="12"/>
        <v>1</v>
      </c>
      <c r="L15" s="72">
        <f t="shared" si="13"/>
        <v>1</v>
      </c>
      <c r="M15" s="72">
        <f t="shared" ca="1" si="3"/>
        <v>0</v>
      </c>
      <c r="N15" s="26" t="s">
        <v>60</v>
      </c>
      <c r="O15" s="26">
        <f>COUNT(C:C)</f>
        <v>97</v>
      </c>
      <c r="P15" s="14" t="s">
        <v>61</v>
      </c>
      <c r="Q15" s="13">
        <f>MAX(D:D)</f>
        <v>272.93</v>
      </c>
      <c r="R15" s="43">
        <f ca="1">TREND(OFFSET('Z-V'!B1,MATCH(Q15,'Z-V'!A:A,1)-1,,2,1),OFFSET('Z-V'!A1,MATCH(Q15,'Z-V'!A:A,1)-1,,2,1),Q15)</f>
        <v>62748</v>
      </c>
      <c r="S15" s="43"/>
      <c r="T15" s="22">
        <v>0</v>
      </c>
      <c r="U15" s="74">
        <f t="shared" si="4"/>
        <v>-450</v>
      </c>
      <c r="V15" s="70">
        <f t="shared" si="5"/>
        <v>-450</v>
      </c>
      <c r="W15" s="70"/>
      <c r="X15" s="70">
        <f t="shared" si="6"/>
        <v>494.66009232060424</v>
      </c>
      <c r="Y15" s="70">
        <f t="shared" si="7"/>
        <v>44.660092320604235</v>
      </c>
      <c r="Z15" s="70">
        <f t="shared" si="8"/>
        <v>45</v>
      </c>
      <c r="AA15" s="24">
        <f t="shared" si="9"/>
        <v>45</v>
      </c>
      <c r="AB15" s="67">
        <f t="shared" si="10"/>
        <v>495</v>
      </c>
    </row>
    <row r="16" spans="1:28" ht="15" customHeight="1" x14ac:dyDescent="0.25">
      <c r="A16" s="71">
        <v>1138</v>
      </c>
      <c r="B16" s="79">
        <v>450</v>
      </c>
      <c r="C16" s="68">
        <f t="shared" si="0"/>
        <v>7.59</v>
      </c>
      <c r="D16" s="68">
        <v>272.45</v>
      </c>
      <c r="E16" s="68">
        <v>211.54</v>
      </c>
      <c r="F16" s="68">
        <f t="shared" si="1"/>
        <v>237</v>
      </c>
      <c r="G16" s="68">
        <v>0</v>
      </c>
      <c r="H16" s="68">
        <f t="shared" si="2"/>
        <v>925</v>
      </c>
      <c r="I16" s="68">
        <v>0</v>
      </c>
      <c r="J16" s="72">
        <f t="shared" si="11"/>
        <v>1</v>
      </c>
      <c r="K16" s="72">
        <f t="shared" si="12"/>
        <v>1</v>
      </c>
      <c r="L16" s="72">
        <f t="shared" si="13"/>
        <v>1</v>
      </c>
      <c r="M16" s="72">
        <f t="shared" ca="1" si="3"/>
        <v>1</v>
      </c>
      <c r="N16" s="26" t="s">
        <v>62</v>
      </c>
      <c r="O16" s="78">
        <f>MAX(C:C)</f>
        <v>9.17</v>
      </c>
      <c r="P16" s="14" t="s">
        <v>63</v>
      </c>
      <c r="Q16" s="56">
        <f>D2</f>
        <v>271.92</v>
      </c>
      <c r="R16" s="43">
        <f ca="1">TREND(OFFSET('Z-V'!B1,MATCH(Q16,'Z-V'!A:A,1)-1,,2,1),OFFSET('Z-V'!A1,MATCH(Q16,'Z-V'!A:A,1)-1,,2,1),Q16)</f>
        <v>59112.000000000116</v>
      </c>
      <c r="S16" s="43"/>
      <c r="T16" s="22">
        <v>0</v>
      </c>
      <c r="U16" s="74">
        <f t="shared" si="4"/>
        <v>-450</v>
      </c>
      <c r="V16" s="70">
        <f t="shared" si="5"/>
        <v>-450</v>
      </c>
      <c r="W16" s="70"/>
      <c r="X16" s="70">
        <f t="shared" si="6"/>
        <v>494.66009232060424</v>
      </c>
      <c r="Y16" s="70">
        <f t="shared" si="7"/>
        <v>44.660092320604235</v>
      </c>
      <c r="Z16" s="70">
        <f t="shared" si="8"/>
        <v>45</v>
      </c>
      <c r="AA16" s="24">
        <f t="shared" si="9"/>
        <v>45</v>
      </c>
      <c r="AB16" s="67">
        <f t="shared" si="10"/>
        <v>495</v>
      </c>
    </row>
    <row r="17" spans="1:28" ht="15" customHeight="1" x14ac:dyDescent="0.25">
      <c r="A17" s="79">
        <v>1375</v>
      </c>
      <c r="B17" s="71">
        <v>450</v>
      </c>
      <c r="C17" s="68">
        <f t="shared" si="0"/>
        <v>9.17</v>
      </c>
      <c r="D17" s="68">
        <v>272.54000000000002</v>
      </c>
      <c r="E17" s="68">
        <v>211.54</v>
      </c>
      <c r="F17" s="80">
        <v>0</v>
      </c>
      <c r="G17" s="80">
        <v>0</v>
      </c>
      <c r="H17" s="80">
        <v>0</v>
      </c>
      <c r="I17" s="80">
        <v>0</v>
      </c>
      <c r="J17" s="72">
        <f t="shared" si="11"/>
        <v>1</v>
      </c>
      <c r="K17" s="72">
        <f t="shared" si="12"/>
        <v>1</v>
      </c>
      <c r="L17" s="72">
        <f t="shared" si="13"/>
        <v>1</v>
      </c>
      <c r="M17" s="72">
        <f t="shared" ca="1" si="3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272.10000000000002</v>
      </c>
      <c r="R17" s="43"/>
      <c r="S17" s="43"/>
      <c r="T17" s="22">
        <v>0</v>
      </c>
      <c r="U17" s="74">
        <f t="shared" si="4"/>
        <v>-450</v>
      </c>
      <c r="V17" s="70">
        <f t="shared" si="5"/>
        <v>-450</v>
      </c>
      <c r="W17" s="70"/>
      <c r="X17" s="70">
        <f t="shared" si="6"/>
        <v>494.66009232060424</v>
      </c>
      <c r="Y17" s="70">
        <f t="shared" si="7"/>
        <v>44.660092320604235</v>
      </c>
      <c r="Z17" s="70">
        <f t="shared" si="8"/>
        <v>45</v>
      </c>
      <c r="AA17" s="24">
        <f t="shared" si="9"/>
        <v>45</v>
      </c>
      <c r="AB17" s="67">
        <f t="shared" si="10"/>
        <v>495</v>
      </c>
    </row>
    <row r="18" spans="1:28" ht="15" customHeight="1" x14ac:dyDescent="0.2">
      <c r="A18" s="71">
        <v>738</v>
      </c>
      <c r="B18" s="71">
        <v>450</v>
      </c>
      <c r="C18" s="68">
        <f t="shared" si="0"/>
        <v>4.92</v>
      </c>
      <c r="D18" s="68">
        <v>272.57</v>
      </c>
      <c r="E18" s="68">
        <v>211.54</v>
      </c>
      <c r="F18" s="68">
        <v>0</v>
      </c>
      <c r="G18" s="68">
        <f t="shared" ref="G18:G49" si="14">($A$17-A18)/(ROW(A18)-ROW($A$17))</f>
        <v>637</v>
      </c>
      <c r="H18" s="68">
        <v>0</v>
      </c>
      <c r="I18" s="68">
        <f t="shared" ref="I18:I49" si="15">($A$17-B18)/(ROW(B18)-ROW($A$17))</f>
        <v>925</v>
      </c>
      <c r="J18" s="72">
        <f t="shared" si="11"/>
        <v>1</v>
      </c>
      <c r="K18" s="72">
        <f t="shared" si="12"/>
        <v>1</v>
      </c>
      <c r="L18" s="72">
        <f t="shared" si="13"/>
        <v>1</v>
      </c>
      <c r="M18" s="72">
        <f t="shared" ca="1" si="3"/>
        <v>1</v>
      </c>
      <c r="N18" s="26" t="s">
        <v>66</v>
      </c>
      <c r="O18" s="26">
        <f>MAX(B:B)</f>
        <v>743</v>
      </c>
      <c r="R18" s="43"/>
      <c r="S18" s="43"/>
      <c r="T18" s="22">
        <v>0</v>
      </c>
      <c r="U18" s="74">
        <f t="shared" si="4"/>
        <v>-450</v>
      </c>
      <c r="V18" s="70">
        <f t="shared" si="5"/>
        <v>-450</v>
      </c>
      <c r="W18" s="70"/>
      <c r="X18" s="70">
        <f t="shared" si="6"/>
        <v>494.66009232060424</v>
      </c>
      <c r="Y18" s="70">
        <f t="shared" si="7"/>
        <v>44.660092320604235</v>
      </c>
      <c r="Z18" s="70">
        <f t="shared" si="8"/>
        <v>45</v>
      </c>
      <c r="AA18" s="24">
        <f t="shared" si="9"/>
        <v>45</v>
      </c>
      <c r="AB18" s="67">
        <f t="shared" si="10"/>
        <v>495</v>
      </c>
    </row>
    <row r="19" spans="1:28" ht="15" customHeight="1" x14ac:dyDescent="0.25">
      <c r="A19" s="71">
        <v>1220</v>
      </c>
      <c r="B19" s="71">
        <v>450</v>
      </c>
      <c r="C19" s="68">
        <f t="shared" si="0"/>
        <v>8.1300000000000008</v>
      </c>
      <c r="D19" s="68">
        <v>272.64</v>
      </c>
      <c r="E19" s="68">
        <v>211.54</v>
      </c>
      <c r="F19" s="68">
        <v>0</v>
      </c>
      <c r="G19" s="68">
        <f t="shared" si="14"/>
        <v>77.5</v>
      </c>
      <c r="H19" s="68">
        <v>0</v>
      </c>
      <c r="I19" s="68">
        <f t="shared" si="15"/>
        <v>462.5</v>
      </c>
      <c r="J19" s="72">
        <f t="shared" si="11"/>
        <v>1</v>
      </c>
      <c r="K19" s="72">
        <f t="shared" si="12"/>
        <v>1</v>
      </c>
      <c r="L19" s="72">
        <f t="shared" si="13"/>
        <v>1</v>
      </c>
      <c r="M19" s="72">
        <f t="shared" ca="1" si="3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0.90910090210491146</v>
      </c>
      <c r="R19" s="58">
        <f>MAX(AB:AB)</f>
        <v>817</v>
      </c>
      <c r="S19" s="58">
        <f>'Z-V'!P8-R19</f>
        <v>8162</v>
      </c>
      <c r="T19" s="22">
        <v>0</v>
      </c>
      <c r="U19" s="74">
        <f t="shared" si="4"/>
        <v>-450</v>
      </c>
      <c r="V19" s="70">
        <f t="shared" si="5"/>
        <v>-450</v>
      </c>
      <c r="W19" s="70"/>
      <c r="X19" s="70">
        <f t="shared" si="6"/>
        <v>494.66009232060424</v>
      </c>
      <c r="Y19" s="70">
        <f t="shared" si="7"/>
        <v>44.660092320604235</v>
      </c>
      <c r="Z19" s="70">
        <f t="shared" si="8"/>
        <v>45</v>
      </c>
      <c r="AA19" s="24">
        <f t="shared" si="9"/>
        <v>45</v>
      </c>
      <c r="AB19" s="67">
        <f t="shared" si="10"/>
        <v>495</v>
      </c>
    </row>
    <row r="20" spans="1:28" ht="15" customHeight="1" x14ac:dyDescent="0.25">
      <c r="A20" s="71">
        <v>1061</v>
      </c>
      <c r="B20" s="71">
        <v>450</v>
      </c>
      <c r="C20" s="68">
        <f t="shared" si="0"/>
        <v>7.07</v>
      </c>
      <c r="D20" s="68">
        <v>272.70999999999998</v>
      </c>
      <c r="E20" s="68">
        <v>211.54</v>
      </c>
      <c r="F20" s="68">
        <v>0</v>
      </c>
      <c r="G20" s="68">
        <f t="shared" si="14"/>
        <v>104.66666666666667</v>
      </c>
      <c r="H20" s="68">
        <v>0</v>
      </c>
      <c r="I20" s="68">
        <f t="shared" si="15"/>
        <v>308.33333333333331</v>
      </c>
      <c r="J20" s="72">
        <f t="shared" si="11"/>
        <v>1</v>
      </c>
      <c r="K20" s="72">
        <f t="shared" si="12"/>
        <v>1</v>
      </c>
      <c r="L20" s="72">
        <f t="shared" si="13"/>
        <v>1</v>
      </c>
      <c r="M20" s="72">
        <f t="shared" ca="1" si="3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0.9320799551234128</v>
      </c>
      <c r="R20" s="43">
        <f ca="1">R15-R16</f>
        <v>3635.9999999998836</v>
      </c>
      <c r="S20" s="43">
        <f ca="1">'Z-V'!P9-R20</f>
        <v>49844.000000000116</v>
      </c>
      <c r="T20" s="22">
        <v>0</v>
      </c>
      <c r="U20" s="74">
        <f t="shared" si="4"/>
        <v>-450</v>
      </c>
      <c r="V20" s="70">
        <f t="shared" si="5"/>
        <v>-450</v>
      </c>
      <c r="W20" s="70"/>
      <c r="X20" s="70">
        <f t="shared" si="6"/>
        <v>494.66009232060424</v>
      </c>
      <c r="Y20" s="70">
        <f t="shared" si="7"/>
        <v>44.660092320604235</v>
      </c>
      <c r="Z20" s="70">
        <f t="shared" si="8"/>
        <v>45</v>
      </c>
      <c r="AA20" s="24">
        <f t="shared" si="9"/>
        <v>45</v>
      </c>
      <c r="AB20" s="67">
        <f t="shared" si="10"/>
        <v>495</v>
      </c>
    </row>
    <row r="21" spans="1:28" ht="15" customHeight="1" x14ac:dyDescent="0.25">
      <c r="A21" s="71">
        <v>741</v>
      </c>
      <c r="B21" s="71">
        <v>450</v>
      </c>
      <c r="C21" s="68">
        <f t="shared" si="0"/>
        <v>4.9400000000000004</v>
      </c>
      <c r="D21" s="68">
        <v>272.74</v>
      </c>
      <c r="E21" s="68">
        <v>211.54</v>
      </c>
      <c r="F21" s="68">
        <v>0</v>
      </c>
      <c r="G21" s="68">
        <f t="shared" si="14"/>
        <v>158.5</v>
      </c>
      <c r="H21" s="68">
        <v>0</v>
      </c>
      <c r="I21" s="68">
        <f t="shared" si="15"/>
        <v>231.25</v>
      </c>
      <c r="J21" s="72">
        <f t="shared" si="11"/>
        <v>1</v>
      </c>
      <c r="K21" s="72">
        <f t="shared" si="12"/>
        <v>1</v>
      </c>
      <c r="L21" s="72">
        <f t="shared" si="13"/>
        <v>1</v>
      </c>
      <c r="M21" s="72">
        <f t="shared" ca="1" si="3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0.99178529008679739</v>
      </c>
      <c r="R21" s="43">
        <f>ABS(Q12-Q17)</f>
        <v>0.18000000000000682</v>
      </c>
      <c r="S21" s="43">
        <f>'Z-V'!P10-R21</f>
        <v>21.709999999999994</v>
      </c>
      <c r="T21" s="22">
        <v>0</v>
      </c>
      <c r="U21" s="74">
        <f t="shared" si="4"/>
        <v>-450</v>
      </c>
      <c r="V21" s="70">
        <f t="shared" si="5"/>
        <v>-450</v>
      </c>
      <c r="W21" s="70"/>
      <c r="X21" s="70">
        <f t="shared" si="6"/>
        <v>494.66009232060424</v>
      </c>
      <c r="Y21" s="70">
        <f t="shared" si="7"/>
        <v>44.660092320604235</v>
      </c>
      <c r="Z21" s="70">
        <f t="shared" si="8"/>
        <v>45</v>
      </c>
      <c r="AA21" s="24">
        <f t="shared" si="9"/>
        <v>45</v>
      </c>
      <c r="AB21" s="67">
        <f t="shared" si="10"/>
        <v>495</v>
      </c>
    </row>
    <row r="22" spans="1:28" ht="15" customHeight="1" x14ac:dyDescent="0.25">
      <c r="A22" s="71">
        <v>1142</v>
      </c>
      <c r="B22" s="71">
        <v>440</v>
      </c>
      <c r="C22" s="68">
        <f t="shared" si="0"/>
        <v>7.61</v>
      </c>
      <c r="D22" s="68">
        <v>272.81</v>
      </c>
      <c r="E22" s="68">
        <v>211.53</v>
      </c>
      <c r="F22" s="68">
        <v>0</v>
      </c>
      <c r="G22" s="68">
        <f t="shared" si="14"/>
        <v>46.6</v>
      </c>
      <c r="H22" s="68">
        <v>0</v>
      </c>
      <c r="I22" s="68">
        <f t="shared" si="15"/>
        <v>187</v>
      </c>
      <c r="J22" s="72">
        <f t="shared" si="11"/>
        <v>1</v>
      </c>
      <c r="K22" s="72">
        <f t="shared" si="12"/>
        <v>1</v>
      </c>
      <c r="L22" s="72">
        <f t="shared" si="13"/>
        <v>1</v>
      </c>
      <c r="M22" s="72">
        <f t="shared" ca="1" si="3"/>
        <v>0</v>
      </c>
      <c r="N22" s="27"/>
      <c r="O22" s="27"/>
      <c r="P22" s="16" t="s">
        <v>71</v>
      </c>
      <c r="Q22" s="12">
        <f ca="1">ROUND(('Z-V'!R21*Q19+'Z-V'!R22*Q20+'Z-V'!R23*Q21)/'Z-V'!R19,4)</f>
        <v>0.95409999999999995</v>
      </c>
      <c r="R22" s="43"/>
      <c r="S22" s="43"/>
      <c r="T22" s="22">
        <v>0</v>
      </c>
      <c r="U22" s="74">
        <f t="shared" si="4"/>
        <v>-440</v>
      </c>
      <c r="V22" s="70">
        <f t="shared" si="5"/>
        <v>-440</v>
      </c>
      <c r="W22" s="70"/>
      <c r="X22" s="70">
        <f t="shared" si="6"/>
        <v>483.66764582459081</v>
      </c>
      <c r="Y22" s="70">
        <f t="shared" si="7"/>
        <v>43.667645824590807</v>
      </c>
      <c r="Z22" s="70">
        <f t="shared" si="8"/>
        <v>44</v>
      </c>
      <c r="AA22" s="24">
        <f t="shared" si="9"/>
        <v>44</v>
      </c>
      <c r="AB22" s="67">
        <f t="shared" si="10"/>
        <v>484</v>
      </c>
    </row>
    <row r="23" spans="1:28" ht="15" customHeight="1" x14ac:dyDescent="0.25">
      <c r="A23" s="71">
        <v>663</v>
      </c>
      <c r="B23" s="71">
        <v>440</v>
      </c>
      <c r="C23" s="68">
        <f t="shared" si="0"/>
        <v>4.42</v>
      </c>
      <c r="D23" s="68">
        <v>272.83</v>
      </c>
      <c r="E23" s="68">
        <v>211.53</v>
      </c>
      <c r="F23" s="68">
        <v>0</v>
      </c>
      <c r="G23" s="68">
        <f t="shared" si="14"/>
        <v>118.66666666666667</v>
      </c>
      <c r="H23" s="68">
        <v>0</v>
      </c>
      <c r="I23" s="68">
        <f t="shared" si="15"/>
        <v>155.83333333333334</v>
      </c>
      <c r="J23" s="72">
        <f t="shared" si="11"/>
        <v>1</v>
      </c>
      <c r="K23" s="72">
        <f t="shared" si="12"/>
        <v>1</v>
      </c>
      <c r="L23" s="72">
        <f t="shared" si="13"/>
        <v>1</v>
      </c>
      <c r="M23" s="72">
        <f t="shared" ca="1" si="3"/>
        <v>0</v>
      </c>
      <c r="N23" s="26"/>
      <c r="O23" s="26"/>
      <c r="P23" s="25"/>
      <c r="Q23" s="25"/>
      <c r="T23" s="22">
        <v>0</v>
      </c>
      <c r="U23" s="74">
        <f t="shared" si="4"/>
        <v>-440</v>
      </c>
      <c r="V23" s="70">
        <f t="shared" si="5"/>
        <v>-440</v>
      </c>
      <c r="W23" s="70"/>
      <c r="X23" s="70">
        <f t="shared" si="6"/>
        <v>483.66764582459081</v>
      </c>
      <c r="Y23" s="70">
        <f t="shared" si="7"/>
        <v>43.667645824590807</v>
      </c>
      <c r="Z23" s="70">
        <f t="shared" si="8"/>
        <v>44</v>
      </c>
      <c r="AA23" s="24">
        <f t="shared" si="9"/>
        <v>44</v>
      </c>
      <c r="AB23" s="67">
        <f t="shared" si="10"/>
        <v>484</v>
      </c>
    </row>
    <row r="24" spans="1:28" ht="15" customHeight="1" x14ac:dyDescent="0.25">
      <c r="A24" s="71">
        <v>824</v>
      </c>
      <c r="B24" s="71">
        <v>440</v>
      </c>
      <c r="C24" s="68">
        <f t="shared" si="0"/>
        <v>5.49</v>
      </c>
      <c r="D24" s="68">
        <v>272.87</v>
      </c>
      <c r="E24" s="68">
        <v>211.53</v>
      </c>
      <c r="F24" s="68">
        <v>0</v>
      </c>
      <c r="G24" s="68">
        <f t="shared" si="14"/>
        <v>78.714285714285708</v>
      </c>
      <c r="H24" s="68">
        <v>0</v>
      </c>
      <c r="I24" s="68">
        <f t="shared" si="15"/>
        <v>133.57142857142858</v>
      </c>
      <c r="J24" s="72">
        <f t="shared" si="11"/>
        <v>1</v>
      </c>
      <c r="K24" s="72">
        <f t="shared" si="12"/>
        <v>1</v>
      </c>
      <c r="L24" s="72">
        <f t="shared" si="13"/>
        <v>1</v>
      </c>
      <c r="M24" s="72">
        <f t="shared" ca="1" si="3"/>
        <v>0</v>
      </c>
      <c r="N24" s="26"/>
      <c r="O24" s="26"/>
      <c r="P24" s="25"/>
      <c r="Q24" s="25"/>
      <c r="T24" s="22">
        <v>0</v>
      </c>
      <c r="U24" s="74">
        <f t="shared" si="4"/>
        <v>-440</v>
      </c>
      <c r="V24" s="70">
        <f t="shared" si="5"/>
        <v>-440</v>
      </c>
      <c r="W24" s="70"/>
      <c r="X24" s="70">
        <f t="shared" si="6"/>
        <v>483.66764582459081</v>
      </c>
      <c r="Y24" s="70">
        <f t="shared" si="7"/>
        <v>43.667645824590807</v>
      </c>
      <c r="Z24" s="70">
        <f t="shared" si="8"/>
        <v>44</v>
      </c>
      <c r="AA24" s="24">
        <f t="shared" si="9"/>
        <v>44</v>
      </c>
      <c r="AB24" s="67">
        <f t="shared" si="10"/>
        <v>484</v>
      </c>
    </row>
    <row r="25" spans="1:28" ht="15" customHeight="1" x14ac:dyDescent="0.25">
      <c r="A25" s="71">
        <v>663</v>
      </c>
      <c r="B25" s="71">
        <v>440</v>
      </c>
      <c r="C25" s="68">
        <f t="shared" si="0"/>
        <v>4.42</v>
      </c>
      <c r="D25" s="68">
        <v>272.89</v>
      </c>
      <c r="E25" s="68">
        <v>211.53</v>
      </c>
      <c r="F25" s="68">
        <v>0</v>
      </c>
      <c r="G25" s="68">
        <f t="shared" si="14"/>
        <v>89</v>
      </c>
      <c r="H25" s="68">
        <v>0</v>
      </c>
      <c r="I25" s="68">
        <f t="shared" si="15"/>
        <v>116.875</v>
      </c>
      <c r="J25" s="72">
        <f t="shared" si="11"/>
        <v>1</v>
      </c>
      <c r="K25" s="72">
        <f t="shared" si="12"/>
        <v>1</v>
      </c>
      <c r="L25" s="72">
        <f t="shared" si="13"/>
        <v>1</v>
      </c>
      <c r="M25" s="72">
        <f t="shared" ca="1" si="3"/>
        <v>1</v>
      </c>
      <c r="N25" s="26"/>
      <c r="O25" s="26"/>
      <c r="P25" s="25"/>
      <c r="Q25" s="25"/>
      <c r="T25" s="22">
        <v>0</v>
      </c>
      <c r="U25" s="74">
        <f t="shared" si="4"/>
        <v>-440</v>
      </c>
      <c r="V25" s="70">
        <f t="shared" si="5"/>
        <v>-440</v>
      </c>
      <c r="W25" s="70"/>
      <c r="X25" s="70">
        <f t="shared" si="6"/>
        <v>483.66764582459081</v>
      </c>
      <c r="Y25" s="70">
        <f t="shared" si="7"/>
        <v>43.667645824590807</v>
      </c>
      <c r="Z25" s="70">
        <f t="shared" si="8"/>
        <v>44</v>
      </c>
      <c r="AA25" s="24">
        <f t="shared" si="9"/>
        <v>44</v>
      </c>
      <c r="AB25" s="67">
        <f t="shared" si="10"/>
        <v>484</v>
      </c>
    </row>
    <row r="26" spans="1:28" ht="15" customHeight="1" x14ac:dyDescent="0.25">
      <c r="A26" s="71">
        <v>743</v>
      </c>
      <c r="B26" s="71">
        <v>440</v>
      </c>
      <c r="C26" s="68">
        <f t="shared" si="0"/>
        <v>4.95</v>
      </c>
      <c r="D26" s="68">
        <v>272.92</v>
      </c>
      <c r="E26" s="68">
        <v>211.53</v>
      </c>
      <c r="F26" s="68">
        <v>0</v>
      </c>
      <c r="G26" s="68">
        <f t="shared" si="14"/>
        <v>70.222222222222229</v>
      </c>
      <c r="H26" s="68">
        <v>0</v>
      </c>
      <c r="I26" s="68">
        <f t="shared" si="15"/>
        <v>103.88888888888889</v>
      </c>
      <c r="J26" s="72">
        <f t="shared" si="11"/>
        <v>1</v>
      </c>
      <c r="K26" s="72">
        <f t="shared" si="12"/>
        <v>1</v>
      </c>
      <c r="L26" s="72">
        <f t="shared" si="13"/>
        <v>1</v>
      </c>
      <c r="M26" s="72">
        <f t="shared" ca="1" si="3"/>
        <v>0</v>
      </c>
      <c r="N26" s="26"/>
      <c r="O26" s="26"/>
      <c r="P26" s="25"/>
      <c r="Q26" s="25"/>
      <c r="T26" s="22">
        <v>0</v>
      </c>
      <c r="U26" s="74">
        <f t="shared" si="4"/>
        <v>-440</v>
      </c>
      <c r="V26" s="70">
        <f t="shared" si="5"/>
        <v>-440</v>
      </c>
      <c r="W26" s="70"/>
      <c r="X26" s="70">
        <f t="shared" si="6"/>
        <v>483.66764582459081</v>
      </c>
      <c r="Y26" s="70">
        <f t="shared" si="7"/>
        <v>43.667645824590807</v>
      </c>
      <c r="Z26" s="70">
        <f t="shared" si="8"/>
        <v>44</v>
      </c>
      <c r="AA26" s="24">
        <f t="shared" si="9"/>
        <v>44</v>
      </c>
      <c r="AB26" s="67">
        <f t="shared" si="10"/>
        <v>484</v>
      </c>
    </row>
    <row r="27" spans="1:28" ht="15" customHeight="1" x14ac:dyDescent="0.25">
      <c r="A27" s="71">
        <v>742</v>
      </c>
      <c r="B27" s="71">
        <v>628</v>
      </c>
      <c r="C27" s="68">
        <f t="shared" si="0"/>
        <v>4.95</v>
      </c>
      <c r="D27" s="68">
        <v>272.93</v>
      </c>
      <c r="E27" s="68">
        <v>211.77</v>
      </c>
      <c r="F27" s="68">
        <v>0</v>
      </c>
      <c r="G27" s="68">
        <f t="shared" si="14"/>
        <v>63.3</v>
      </c>
      <c r="H27" s="68">
        <v>0</v>
      </c>
      <c r="I27" s="68">
        <f t="shared" si="15"/>
        <v>74.7</v>
      </c>
      <c r="J27" s="72">
        <f t="shared" si="11"/>
        <v>0</v>
      </c>
      <c r="K27" s="72">
        <f t="shared" si="12"/>
        <v>1</v>
      </c>
      <c r="L27" s="72">
        <f t="shared" si="13"/>
        <v>1</v>
      </c>
      <c r="M27" s="72">
        <f t="shared" ca="1" si="3"/>
        <v>1</v>
      </c>
      <c r="N27" s="26"/>
      <c r="O27" s="26"/>
      <c r="P27" s="25"/>
      <c r="Q27" s="25"/>
      <c r="T27" s="22">
        <v>0</v>
      </c>
      <c r="U27" s="74">
        <f t="shared" si="4"/>
        <v>-628</v>
      </c>
      <c r="V27" s="70">
        <f t="shared" si="5"/>
        <v>-628</v>
      </c>
      <c r="W27" s="70"/>
      <c r="X27" s="70">
        <f t="shared" si="6"/>
        <v>690.32563994964323</v>
      </c>
      <c r="Y27" s="70">
        <f t="shared" si="7"/>
        <v>62.325639949643232</v>
      </c>
      <c r="Z27" s="70">
        <f t="shared" si="8"/>
        <v>62</v>
      </c>
      <c r="AA27" s="24">
        <f t="shared" si="9"/>
        <v>62</v>
      </c>
      <c r="AB27" s="67">
        <f t="shared" si="10"/>
        <v>690</v>
      </c>
    </row>
    <row r="28" spans="1:28" ht="15" customHeight="1" x14ac:dyDescent="0.25">
      <c r="A28" s="71">
        <v>662</v>
      </c>
      <c r="B28" s="71">
        <v>662</v>
      </c>
      <c r="C28" s="68">
        <f t="shared" si="0"/>
        <v>4.41</v>
      </c>
      <c r="D28" s="68">
        <v>272.93</v>
      </c>
      <c r="E28" s="68">
        <v>211.82</v>
      </c>
      <c r="F28" s="68">
        <v>0</v>
      </c>
      <c r="G28" s="68">
        <f t="shared" si="14"/>
        <v>64.818181818181813</v>
      </c>
      <c r="H28" s="68">
        <v>0</v>
      </c>
      <c r="I28" s="68">
        <f t="shared" si="15"/>
        <v>64.818181818181813</v>
      </c>
      <c r="J28" s="72">
        <f t="shared" si="11"/>
        <v>1</v>
      </c>
      <c r="K28" s="72">
        <f t="shared" si="12"/>
        <v>1</v>
      </c>
      <c r="L28" s="72">
        <f t="shared" si="13"/>
        <v>1</v>
      </c>
      <c r="M28" s="72">
        <f t="shared" ca="1" si="3"/>
        <v>0</v>
      </c>
      <c r="N28" s="26"/>
      <c r="O28" s="26"/>
      <c r="P28" s="25"/>
      <c r="Q28" s="25"/>
      <c r="T28" s="22">
        <v>0</v>
      </c>
      <c r="U28" s="74">
        <f t="shared" si="4"/>
        <v>-662</v>
      </c>
      <c r="V28" s="70">
        <f t="shared" si="5"/>
        <v>-662</v>
      </c>
      <c r="W28" s="70"/>
      <c r="X28" s="70">
        <f t="shared" si="6"/>
        <v>727.6999580360889</v>
      </c>
      <c r="Y28" s="70">
        <f t="shared" si="7"/>
        <v>65.699958036088901</v>
      </c>
      <c r="Z28" s="70">
        <f t="shared" si="8"/>
        <v>66</v>
      </c>
      <c r="AA28" s="24">
        <f t="shared" si="9"/>
        <v>66</v>
      </c>
      <c r="AB28" s="67">
        <f t="shared" si="10"/>
        <v>728</v>
      </c>
    </row>
    <row r="29" spans="1:28" ht="15" customHeight="1" x14ac:dyDescent="0.25">
      <c r="A29" s="71">
        <v>662</v>
      </c>
      <c r="B29" s="71">
        <v>662</v>
      </c>
      <c r="C29" s="68">
        <f t="shared" si="0"/>
        <v>4.41</v>
      </c>
      <c r="D29" s="68">
        <v>272.93</v>
      </c>
      <c r="E29" s="68">
        <v>211.82</v>
      </c>
      <c r="F29" s="68">
        <v>0</v>
      </c>
      <c r="G29" s="68">
        <f t="shared" si="14"/>
        <v>59.416666666666664</v>
      </c>
      <c r="H29" s="68">
        <v>0</v>
      </c>
      <c r="I29" s="68">
        <f t="shared" si="15"/>
        <v>59.416666666666664</v>
      </c>
      <c r="J29" s="72">
        <f t="shared" si="11"/>
        <v>1</v>
      </c>
      <c r="K29" s="72">
        <f t="shared" si="12"/>
        <v>1</v>
      </c>
      <c r="L29" s="72">
        <f t="shared" si="13"/>
        <v>1</v>
      </c>
      <c r="M29" s="72">
        <f t="shared" ca="1" si="3"/>
        <v>0</v>
      </c>
      <c r="N29" s="26"/>
      <c r="O29" s="26"/>
      <c r="P29" s="25"/>
      <c r="Q29" s="25"/>
      <c r="T29" s="22">
        <v>0</v>
      </c>
      <c r="U29" s="74">
        <f t="shared" si="4"/>
        <v>-662</v>
      </c>
      <c r="V29" s="70">
        <f t="shared" si="5"/>
        <v>-662</v>
      </c>
      <c r="W29" s="70"/>
      <c r="X29" s="70">
        <f t="shared" si="6"/>
        <v>727.6999580360889</v>
      </c>
      <c r="Y29" s="70">
        <f t="shared" si="7"/>
        <v>65.699958036088901</v>
      </c>
      <c r="Z29" s="70">
        <f t="shared" si="8"/>
        <v>66</v>
      </c>
      <c r="AA29" s="24">
        <f t="shared" si="9"/>
        <v>66</v>
      </c>
      <c r="AB29" s="67">
        <f t="shared" si="10"/>
        <v>728</v>
      </c>
    </row>
    <row r="30" spans="1:28" ht="15" customHeight="1" x14ac:dyDescent="0.25">
      <c r="A30" s="71">
        <v>742</v>
      </c>
      <c r="B30" s="71">
        <v>742</v>
      </c>
      <c r="C30" s="68">
        <f t="shared" si="0"/>
        <v>4.95</v>
      </c>
      <c r="D30" s="68">
        <v>272.93</v>
      </c>
      <c r="E30" s="68">
        <v>211.92</v>
      </c>
      <c r="F30" s="68">
        <v>0</v>
      </c>
      <c r="G30" s="68">
        <f t="shared" si="14"/>
        <v>48.692307692307693</v>
      </c>
      <c r="H30" s="68">
        <v>0</v>
      </c>
      <c r="I30" s="68">
        <f t="shared" si="15"/>
        <v>48.692307692307693</v>
      </c>
      <c r="J30" s="72">
        <f t="shared" si="11"/>
        <v>0</v>
      </c>
      <c r="K30" s="72">
        <f t="shared" si="12"/>
        <v>1</v>
      </c>
      <c r="L30" s="72">
        <f t="shared" si="13"/>
        <v>1</v>
      </c>
      <c r="M30" s="72">
        <f t="shared" ca="1" si="3"/>
        <v>0</v>
      </c>
      <c r="N30" s="26"/>
      <c r="O30" s="26"/>
      <c r="P30" s="25"/>
      <c r="Q30" s="25"/>
      <c r="T30" s="22">
        <v>0</v>
      </c>
      <c r="U30" s="74">
        <f t="shared" si="4"/>
        <v>-742</v>
      </c>
      <c r="V30" s="70">
        <f t="shared" si="5"/>
        <v>-742</v>
      </c>
      <c r="W30" s="70"/>
      <c r="X30" s="70">
        <f t="shared" si="6"/>
        <v>815.63953000419633</v>
      </c>
      <c r="Y30" s="70">
        <f t="shared" si="7"/>
        <v>73.639530004196331</v>
      </c>
      <c r="Z30" s="70">
        <f t="shared" si="8"/>
        <v>74</v>
      </c>
      <c r="AA30" s="24">
        <f t="shared" si="9"/>
        <v>74</v>
      </c>
      <c r="AB30" s="67">
        <f t="shared" si="10"/>
        <v>816</v>
      </c>
    </row>
    <row r="31" spans="1:28" ht="15" customHeight="1" x14ac:dyDescent="0.25">
      <c r="A31" s="71">
        <v>663</v>
      </c>
      <c r="B31" s="71">
        <v>663</v>
      </c>
      <c r="C31" s="68">
        <f t="shared" si="0"/>
        <v>4.42</v>
      </c>
      <c r="D31" s="68">
        <v>272.93</v>
      </c>
      <c r="E31" s="68">
        <v>211.82</v>
      </c>
      <c r="F31" s="68">
        <v>0</v>
      </c>
      <c r="G31" s="68">
        <f t="shared" si="14"/>
        <v>50.857142857142854</v>
      </c>
      <c r="H31" s="68">
        <v>0</v>
      </c>
      <c r="I31" s="68">
        <f t="shared" si="15"/>
        <v>50.857142857142854</v>
      </c>
      <c r="J31" s="72">
        <f t="shared" si="11"/>
        <v>0</v>
      </c>
      <c r="K31" s="72">
        <f t="shared" si="12"/>
        <v>-1</v>
      </c>
      <c r="L31" s="72">
        <f t="shared" si="13"/>
        <v>0</v>
      </c>
      <c r="M31" s="72">
        <f t="shared" ca="1" si="3"/>
        <v>0</v>
      </c>
      <c r="N31" s="26"/>
      <c r="O31" s="26"/>
      <c r="P31" s="25"/>
      <c r="Q31" s="25"/>
      <c r="T31" s="22">
        <v>0</v>
      </c>
      <c r="U31" s="74">
        <f t="shared" si="4"/>
        <v>-663</v>
      </c>
      <c r="V31" s="70">
        <f t="shared" si="5"/>
        <v>-663</v>
      </c>
      <c r="W31" s="70"/>
      <c r="X31" s="70">
        <f t="shared" si="6"/>
        <v>728.79920268569026</v>
      </c>
      <c r="Y31" s="70">
        <f t="shared" si="7"/>
        <v>65.799202685690261</v>
      </c>
      <c r="Z31" s="70">
        <f t="shared" si="8"/>
        <v>66</v>
      </c>
      <c r="AA31" s="24">
        <f t="shared" si="9"/>
        <v>66</v>
      </c>
      <c r="AB31" s="67">
        <f t="shared" si="10"/>
        <v>729</v>
      </c>
    </row>
    <row r="32" spans="1:28" ht="15" customHeight="1" x14ac:dyDescent="0.25">
      <c r="A32" s="71">
        <v>583</v>
      </c>
      <c r="B32" s="71">
        <v>583</v>
      </c>
      <c r="C32" s="68">
        <f t="shared" si="0"/>
        <v>3.89</v>
      </c>
      <c r="D32" s="68">
        <v>272.93</v>
      </c>
      <c r="E32" s="68">
        <v>211.71</v>
      </c>
      <c r="F32" s="68">
        <v>0</v>
      </c>
      <c r="G32" s="68">
        <f t="shared" si="14"/>
        <v>52.8</v>
      </c>
      <c r="H32" s="68">
        <v>0</v>
      </c>
      <c r="I32" s="68">
        <f t="shared" si="15"/>
        <v>52.8</v>
      </c>
      <c r="J32" s="72">
        <f t="shared" si="11"/>
        <v>0</v>
      </c>
      <c r="K32" s="72">
        <f t="shared" si="12"/>
        <v>-1</v>
      </c>
      <c r="L32" s="72">
        <f t="shared" si="13"/>
        <v>0</v>
      </c>
      <c r="M32" s="72">
        <f t="shared" ca="1" si="3"/>
        <v>1</v>
      </c>
      <c r="N32" s="26"/>
      <c r="O32" s="26"/>
      <c r="P32" s="25"/>
      <c r="Q32" s="25"/>
      <c r="T32" s="22">
        <v>0</v>
      </c>
      <c r="U32" s="74">
        <f t="shared" si="4"/>
        <v>-583</v>
      </c>
      <c r="V32" s="70">
        <f t="shared" si="5"/>
        <v>-583</v>
      </c>
      <c r="W32" s="70"/>
      <c r="X32" s="70">
        <f t="shared" si="6"/>
        <v>640.85963071758295</v>
      </c>
      <c r="Y32" s="70">
        <f t="shared" si="7"/>
        <v>57.859630717582945</v>
      </c>
      <c r="Z32" s="70">
        <f t="shared" si="8"/>
        <v>58</v>
      </c>
      <c r="AA32" s="24">
        <f t="shared" si="9"/>
        <v>58</v>
      </c>
      <c r="AB32" s="67">
        <f t="shared" si="10"/>
        <v>641</v>
      </c>
    </row>
    <row r="33" spans="1:28" ht="15" customHeight="1" x14ac:dyDescent="0.25">
      <c r="A33" s="71">
        <v>583</v>
      </c>
      <c r="B33" s="71">
        <v>583</v>
      </c>
      <c r="C33" s="68">
        <f t="shared" si="0"/>
        <v>3.89</v>
      </c>
      <c r="D33" s="68">
        <v>272.93</v>
      </c>
      <c r="E33" s="68">
        <v>211.71</v>
      </c>
      <c r="F33" s="68">
        <v>0</v>
      </c>
      <c r="G33" s="68">
        <f t="shared" si="14"/>
        <v>49.5</v>
      </c>
      <c r="H33" s="68">
        <v>0</v>
      </c>
      <c r="I33" s="68">
        <f t="shared" si="15"/>
        <v>49.5</v>
      </c>
      <c r="J33" s="72">
        <f t="shared" si="11"/>
        <v>1</v>
      </c>
      <c r="K33" s="72">
        <f t="shared" si="12"/>
        <v>1</v>
      </c>
      <c r="L33" s="72">
        <f t="shared" si="13"/>
        <v>0</v>
      </c>
      <c r="M33" s="72">
        <f t="shared" ca="1" si="3"/>
        <v>1</v>
      </c>
      <c r="N33" s="26"/>
      <c r="O33" s="26"/>
      <c r="P33" s="25"/>
      <c r="Q33" s="25"/>
      <c r="T33" s="22">
        <v>0</v>
      </c>
      <c r="U33" s="74">
        <f t="shared" si="4"/>
        <v>-583</v>
      </c>
      <c r="V33" s="70">
        <f t="shared" si="5"/>
        <v>-583</v>
      </c>
      <c r="W33" s="70"/>
      <c r="X33" s="70">
        <f t="shared" si="6"/>
        <v>640.85963071758295</v>
      </c>
      <c r="Y33" s="70">
        <f t="shared" si="7"/>
        <v>57.859630717582945</v>
      </c>
      <c r="Z33" s="70">
        <f t="shared" si="8"/>
        <v>58</v>
      </c>
      <c r="AA33" s="24">
        <f t="shared" si="9"/>
        <v>58</v>
      </c>
      <c r="AB33" s="67">
        <f t="shared" si="10"/>
        <v>641</v>
      </c>
    </row>
    <row r="34" spans="1:28" ht="15" customHeight="1" x14ac:dyDescent="0.25">
      <c r="A34" s="71">
        <v>583</v>
      </c>
      <c r="B34" s="71">
        <v>583</v>
      </c>
      <c r="C34" s="68">
        <f t="shared" ref="C34:C65" si="16">ROUND(A34/150,2)</f>
        <v>3.89</v>
      </c>
      <c r="D34" s="68">
        <v>272.93</v>
      </c>
      <c r="E34" s="68">
        <v>211.71</v>
      </c>
      <c r="F34" s="68">
        <v>0</v>
      </c>
      <c r="G34" s="68">
        <f t="shared" si="14"/>
        <v>46.588235294117645</v>
      </c>
      <c r="H34" s="68">
        <v>0</v>
      </c>
      <c r="I34" s="68">
        <f t="shared" si="15"/>
        <v>46.588235294117645</v>
      </c>
      <c r="J34" s="72">
        <f t="shared" si="11"/>
        <v>1</v>
      </c>
      <c r="K34" s="72">
        <f t="shared" si="12"/>
        <v>1</v>
      </c>
      <c r="L34" s="72">
        <f t="shared" si="13"/>
        <v>0</v>
      </c>
      <c r="M34" s="72">
        <f t="shared" ref="M34:M65" ca="1" si="17">IF(RAND()&lt;0.5,0,1)</f>
        <v>0</v>
      </c>
      <c r="N34" s="26"/>
      <c r="O34" s="26"/>
      <c r="P34" s="25"/>
      <c r="Q34" s="25"/>
      <c r="T34" s="22">
        <v>0</v>
      </c>
      <c r="U34" s="74">
        <f t="shared" ref="U34:U65" si="18">T34-B34</f>
        <v>-583</v>
      </c>
      <c r="V34" s="70">
        <f t="shared" ref="V34:V65" si="19">ROUND(U34,0)</f>
        <v>-583</v>
      </c>
      <c r="W34" s="70"/>
      <c r="X34" s="70">
        <f t="shared" ref="X34:X65" si="20">B34/$W$2*$W$3</f>
        <v>640.85963071758295</v>
      </c>
      <c r="Y34" s="70">
        <f t="shared" ref="Y34:Y65" si="21">X34-B34</f>
        <v>57.859630717582945</v>
      </c>
      <c r="Z34" s="70">
        <f t="shared" ref="Z34:Z65" si="22">ROUND(Y34,0)</f>
        <v>58</v>
      </c>
      <c r="AA34" s="24">
        <f t="shared" ref="AA34:AA65" si="23">IF(V34&gt;=0,V34,Z34)</f>
        <v>58</v>
      </c>
      <c r="AB34" s="67">
        <f t="shared" ref="AB34:AB65" si="24">B34+AA34</f>
        <v>641</v>
      </c>
    </row>
    <row r="35" spans="1:28" ht="15" customHeight="1" x14ac:dyDescent="0.25">
      <c r="A35" s="71">
        <v>583</v>
      </c>
      <c r="B35" s="71">
        <v>583</v>
      </c>
      <c r="C35" s="68">
        <f t="shared" si="16"/>
        <v>3.89</v>
      </c>
      <c r="D35" s="68">
        <v>272.93</v>
      </c>
      <c r="E35" s="68">
        <v>211.71</v>
      </c>
      <c r="F35" s="68">
        <v>0</v>
      </c>
      <c r="G35" s="68">
        <f t="shared" si="14"/>
        <v>44</v>
      </c>
      <c r="H35" s="68">
        <v>0</v>
      </c>
      <c r="I35" s="68">
        <f t="shared" si="15"/>
        <v>44</v>
      </c>
      <c r="J35" s="72">
        <f t="shared" ref="J35:J66" si="25">IF(ABS(B35-B34)&lt;=50,1,0)</f>
        <v>1</v>
      </c>
      <c r="K35" s="72">
        <f t="shared" ref="K35:K66" si="26">IF(ABS((B35-B34))&lt;=50,1,IF((B35-B34)*(1)&gt;=0,1,-1))</f>
        <v>1</v>
      </c>
      <c r="L35" s="72">
        <f t="shared" si="13"/>
        <v>0</v>
      </c>
      <c r="M35" s="72">
        <f t="shared" ca="1" si="17"/>
        <v>1</v>
      </c>
      <c r="N35" s="26"/>
      <c r="O35" s="26"/>
      <c r="P35" s="25"/>
      <c r="Q35" s="25"/>
      <c r="T35" s="22">
        <v>0</v>
      </c>
      <c r="U35" s="74">
        <f t="shared" si="18"/>
        <v>-583</v>
      </c>
      <c r="V35" s="70">
        <f t="shared" si="19"/>
        <v>-583</v>
      </c>
      <c r="W35" s="70"/>
      <c r="X35" s="70">
        <f t="shared" si="20"/>
        <v>640.85963071758295</v>
      </c>
      <c r="Y35" s="70">
        <f t="shared" si="21"/>
        <v>57.859630717582945</v>
      </c>
      <c r="Z35" s="70">
        <f t="shared" si="22"/>
        <v>58</v>
      </c>
      <c r="AA35" s="24">
        <f t="shared" si="23"/>
        <v>58</v>
      </c>
      <c r="AB35" s="67">
        <f t="shared" si="24"/>
        <v>641</v>
      </c>
    </row>
    <row r="36" spans="1:28" ht="15" customHeight="1" x14ac:dyDescent="0.25">
      <c r="A36" s="71">
        <v>503</v>
      </c>
      <c r="B36" s="71">
        <v>503</v>
      </c>
      <c r="C36" s="68">
        <f t="shared" si="16"/>
        <v>3.35</v>
      </c>
      <c r="D36" s="68">
        <v>272.93</v>
      </c>
      <c r="E36" s="68">
        <v>211.61</v>
      </c>
      <c r="F36" s="68">
        <v>0</v>
      </c>
      <c r="G36" s="68">
        <f t="shared" si="14"/>
        <v>45.89473684210526</v>
      </c>
      <c r="H36" s="68">
        <v>0</v>
      </c>
      <c r="I36" s="68">
        <f t="shared" si="15"/>
        <v>45.89473684210526</v>
      </c>
      <c r="J36" s="72">
        <f t="shared" si="25"/>
        <v>0</v>
      </c>
      <c r="K36" s="72">
        <f t="shared" si="26"/>
        <v>-1</v>
      </c>
      <c r="L36" s="72">
        <f t="shared" si="13"/>
        <v>0</v>
      </c>
      <c r="M36" s="72">
        <f t="shared" ca="1" si="17"/>
        <v>0</v>
      </c>
      <c r="N36" s="26"/>
      <c r="O36" s="26"/>
      <c r="P36" s="25"/>
      <c r="Q36" s="25"/>
      <c r="T36" s="22">
        <v>0</v>
      </c>
      <c r="U36" s="74">
        <f t="shared" si="18"/>
        <v>-503</v>
      </c>
      <c r="V36" s="70">
        <f t="shared" si="19"/>
        <v>-503</v>
      </c>
      <c r="W36" s="70"/>
      <c r="X36" s="70">
        <f t="shared" si="20"/>
        <v>552.9200587494754</v>
      </c>
      <c r="Y36" s="70">
        <f t="shared" si="21"/>
        <v>49.920058749475402</v>
      </c>
      <c r="Z36" s="70">
        <f t="shared" si="22"/>
        <v>50</v>
      </c>
      <c r="AA36" s="24">
        <f t="shared" si="23"/>
        <v>50</v>
      </c>
      <c r="AB36" s="67">
        <f t="shared" si="24"/>
        <v>553</v>
      </c>
    </row>
    <row r="37" spans="1:28" ht="15" customHeight="1" x14ac:dyDescent="0.25">
      <c r="A37" s="71">
        <v>743</v>
      </c>
      <c r="B37" s="71">
        <v>743</v>
      </c>
      <c r="C37" s="68">
        <f t="shared" si="16"/>
        <v>4.95</v>
      </c>
      <c r="D37" s="68">
        <v>272.93</v>
      </c>
      <c r="E37" s="68">
        <v>211.93</v>
      </c>
      <c r="F37" s="68">
        <v>0</v>
      </c>
      <c r="G37" s="68">
        <f t="shared" si="14"/>
        <v>31.6</v>
      </c>
      <c r="H37" s="68">
        <v>0</v>
      </c>
      <c r="I37" s="68">
        <f t="shared" si="15"/>
        <v>31.6</v>
      </c>
      <c r="J37" s="72">
        <f t="shared" si="25"/>
        <v>0</v>
      </c>
      <c r="K37" s="72">
        <f t="shared" si="26"/>
        <v>1</v>
      </c>
      <c r="L37" s="72">
        <f t="shared" si="13"/>
        <v>0</v>
      </c>
      <c r="M37" s="72">
        <f t="shared" ca="1" si="17"/>
        <v>0</v>
      </c>
      <c r="N37" s="26"/>
      <c r="O37" s="26"/>
      <c r="P37" s="25"/>
      <c r="Q37" s="25"/>
      <c r="T37" s="22">
        <v>0</v>
      </c>
      <c r="U37" s="74">
        <f t="shared" si="18"/>
        <v>-743</v>
      </c>
      <c r="V37" s="70">
        <f t="shared" si="19"/>
        <v>-743</v>
      </c>
      <c r="W37" s="70"/>
      <c r="X37" s="70">
        <f t="shared" si="20"/>
        <v>816.7387746537978</v>
      </c>
      <c r="Y37" s="70">
        <f t="shared" si="21"/>
        <v>73.738774653797805</v>
      </c>
      <c r="Z37" s="70">
        <f t="shared" si="22"/>
        <v>74</v>
      </c>
      <c r="AA37" s="24">
        <f t="shared" si="23"/>
        <v>74</v>
      </c>
      <c r="AB37" s="67">
        <f t="shared" si="24"/>
        <v>817</v>
      </c>
    </row>
    <row r="38" spans="1:28" ht="15" customHeight="1" x14ac:dyDescent="0.25">
      <c r="A38" s="71">
        <v>262</v>
      </c>
      <c r="B38" s="71">
        <v>440</v>
      </c>
      <c r="C38" s="68">
        <f t="shared" si="16"/>
        <v>1.75</v>
      </c>
      <c r="D38" s="68">
        <v>272.91000000000003</v>
      </c>
      <c r="E38" s="68">
        <v>211.53</v>
      </c>
      <c r="F38" s="68">
        <v>0</v>
      </c>
      <c r="G38" s="68">
        <f t="shared" si="14"/>
        <v>53</v>
      </c>
      <c r="H38" s="68">
        <v>0</v>
      </c>
      <c r="I38" s="68">
        <f t="shared" si="15"/>
        <v>44.523809523809526</v>
      </c>
      <c r="J38" s="72">
        <f t="shared" si="25"/>
        <v>0</v>
      </c>
      <c r="K38" s="72">
        <f t="shared" si="26"/>
        <v>-1</v>
      </c>
      <c r="L38" s="72">
        <f t="shared" si="13"/>
        <v>0</v>
      </c>
      <c r="M38" s="72">
        <f t="shared" ca="1" si="17"/>
        <v>1</v>
      </c>
      <c r="N38" s="26"/>
      <c r="O38" s="26"/>
      <c r="P38" s="25"/>
      <c r="Q38" s="25"/>
      <c r="T38" s="22">
        <v>0</v>
      </c>
      <c r="U38" s="74">
        <f t="shared" si="18"/>
        <v>-440</v>
      </c>
      <c r="V38" s="70">
        <f t="shared" si="19"/>
        <v>-440</v>
      </c>
      <c r="W38" s="70"/>
      <c r="X38" s="70">
        <f t="shared" si="20"/>
        <v>483.66764582459081</v>
      </c>
      <c r="Y38" s="70">
        <f t="shared" si="21"/>
        <v>43.667645824590807</v>
      </c>
      <c r="Z38" s="70">
        <f t="shared" si="22"/>
        <v>44</v>
      </c>
      <c r="AA38" s="24">
        <f t="shared" si="23"/>
        <v>44</v>
      </c>
      <c r="AB38" s="67">
        <f t="shared" si="24"/>
        <v>484</v>
      </c>
    </row>
    <row r="39" spans="1:28" ht="15" customHeight="1" x14ac:dyDescent="0.25">
      <c r="A39" s="71">
        <v>583</v>
      </c>
      <c r="B39" s="71">
        <v>440</v>
      </c>
      <c r="C39" s="68">
        <f t="shared" si="16"/>
        <v>3.89</v>
      </c>
      <c r="D39" s="68">
        <v>272.93</v>
      </c>
      <c r="E39" s="68">
        <v>211.53</v>
      </c>
      <c r="F39" s="68">
        <v>0</v>
      </c>
      <c r="G39" s="68">
        <f t="shared" si="14"/>
        <v>36</v>
      </c>
      <c r="H39" s="68">
        <v>0</v>
      </c>
      <c r="I39" s="68">
        <f t="shared" si="15"/>
        <v>42.5</v>
      </c>
      <c r="J39" s="72">
        <f t="shared" si="25"/>
        <v>1</v>
      </c>
      <c r="K39" s="72">
        <f t="shared" si="26"/>
        <v>1</v>
      </c>
      <c r="L39" s="72">
        <f t="shared" ref="L39:L70" si="27">IF(OR(COUNTIF(K35:K39,1)=5,COUNTIF(K35:K39,-1)=5),1,0)</f>
        <v>0</v>
      </c>
      <c r="M39" s="72">
        <f t="shared" ca="1" si="17"/>
        <v>0</v>
      </c>
      <c r="N39" s="26"/>
      <c r="O39" s="26"/>
      <c r="P39" s="25"/>
      <c r="Q39" s="25"/>
      <c r="T39" s="22">
        <v>0</v>
      </c>
      <c r="U39" s="74">
        <f t="shared" si="18"/>
        <v>-440</v>
      </c>
      <c r="V39" s="70">
        <f t="shared" si="19"/>
        <v>-440</v>
      </c>
      <c r="W39" s="70"/>
      <c r="X39" s="70">
        <f t="shared" si="20"/>
        <v>483.66764582459081</v>
      </c>
      <c r="Y39" s="70">
        <f t="shared" si="21"/>
        <v>43.667645824590807</v>
      </c>
      <c r="Z39" s="70">
        <f t="shared" si="22"/>
        <v>44</v>
      </c>
      <c r="AA39" s="24">
        <f t="shared" si="23"/>
        <v>44</v>
      </c>
      <c r="AB39" s="67">
        <f t="shared" si="24"/>
        <v>484</v>
      </c>
    </row>
    <row r="40" spans="1:28" ht="15" customHeight="1" x14ac:dyDescent="0.25">
      <c r="A40" s="71">
        <v>582</v>
      </c>
      <c r="B40" s="71">
        <v>547</v>
      </c>
      <c r="C40" s="68">
        <f t="shared" si="16"/>
        <v>3.88</v>
      </c>
      <c r="D40" s="68">
        <v>272.93</v>
      </c>
      <c r="E40" s="68">
        <v>211.67</v>
      </c>
      <c r="F40" s="68">
        <v>0</v>
      </c>
      <c r="G40" s="68">
        <f t="shared" si="14"/>
        <v>34.478260869565219</v>
      </c>
      <c r="H40" s="68">
        <v>0</v>
      </c>
      <c r="I40" s="68">
        <f t="shared" si="15"/>
        <v>36</v>
      </c>
      <c r="J40" s="72">
        <f t="shared" si="25"/>
        <v>0</v>
      </c>
      <c r="K40" s="72">
        <f t="shared" si="26"/>
        <v>1</v>
      </c>
      <c r="L40" s="72">
        <f t="shared" si="27"/>
        <v>0</v>
      </c>
      <c r="M40" s="72">
        <f t="shared" ca="1" si="17"/>
        <v>0</v>
      </c>
      <c r="N40" s="26"/>
      <c r="O40" s="26"/>
      <c r="P40" s="25"/>
      <c r="Q40" s="25"/>
      <c r="T40" s="22">
        <v>0</v>
      </c>
      <c r="U40" s="74">
        <f t="shared" si="18"/>
        <v>-547</v>
      </c>
      <c r="V40" s="70">
        <f t="shared" si="19"/>
        <v>-547</v>
      </c>
      <c r="W40" s="70"/>
      <c r="X40" s="70">
        <f t="shared" si="20"/>
        <v>601.28682333193456</v>
      </c>
      <c r="Y40" s="70">
        <f t="shared" si="21"/>
        <v>54.286823331934556</v>
      </c>
      <c r="Z40" s="70">
        <f t="shared" si="22"/>
        <v>54</v>
      </c>
      <c r="AA40" s="24">
        <f t="shared" si="23"/>
        <v>54</v>
      </c>
      <c r="AB40" s="67">
        <f t="shared" si="24"/>
        <v>601</v>
      </c>
    </row>
    <row r="41" spans="1:28" ht="15" customHeight="1" x14ac:dyDescent="0.25">
      <c r="A41" s="71">
        <v>582</v>
      </c>
      <c r="B41" s="71">
        <v>582</v>
      </c>
      <c r="C41" s="68">
        <f t="shared" si="16"/>
        <v>3.88</v>
      </c>
      <c r="D41" s="68">
        <v>272.93</v>
      </c>
      <c r="E41" s="68">
        <v>211.71</v>
      </c>
      <c r="F41" s="68">
        <v>0</v>
      </c>
      <c r="G41" s="68">
        <f t="shared" si="14"/>
        <v>33.041666666666664</v>
      </c>
      <c r="H41" s="68">
        <v>0</v>
      </c>
      <c r="I41" s="68">
        <f t="shared" si="15"/>
        <v>33.041666666666664</v>
      </c>
      <c r="J41" s="72">
        <f t="shared" si="25"/>
        <v>1</v>
      </c>
      <c r="K41" s="72">
        <f t="shared" si="26"/>
        <v>1</v>
      </c>
      <c r="L41" s="72">
        <f t="shared" si="27"/>
        <v>0</v>
      </c>
      <c r="M41" s="72">
        <f t="shared" ca="1" si="17"/>
        <v>1</v>
      </c>
      <c r="N41" s="26"/>
      <c r="O41" s="26"/>
      <c r="P41" s="25"/>
      <c r="Q41" s="25"/>
      <c r="T41" s="22">
        <v>0</v>
      </c>
      <c r="U41" s="74">
        <f t="shared" si="18"/>
        <v>-582</v>
      </c>
      <c r="V41" s="70">
        <f t="shared" si="19"/>
        <v>-582</v>
      </c>
      <c r="W41" s="70"/>
      <c r="X41" s="70">
        <f t="shared" si="20"/>
        <v>639.76038606798147</v>
      </c>
      <c r="Y41" s="70">
        <f t="shared" si="21"/>
        <v>57.760386067981472</v>
      </c>
      <c r="Z41" s="70">
        <f t="shared" si="22"/>
        <v>58</v>
      </c>
      <c r="AA41" s="24">
        <f t="shared" si="23"/>
        <v>58</v>
      </c>
      <c r="AB41" s="67">
        <f t="shared" si="24"/>
        <v>640</v>
      </c>
    </row>
    <row r="42" spans="1:28" ht="15" customHeight="1" x14ac:dyDescent="0.25">
      <c r="A42" s="71">
        <v>422</v>
      </c>
      <c r="B42" s="71">
        <v>440</v>
      </c>
      <c r="C42" s="68">
        <f t="shared" si="16"/>
        <v>2.81</v>
      </c>
      <c r="D42" s="68">
        <v>272.93</v>
      </c>
      <c r="E42" s="68">
        <v>211.53</v>
      </c>
      <c r="F42" s="68">
        <v>0</v>
      </c>
      <c r="G42" s="68">
        <f t="shared" si="14"/>
        <v>38.119999999999997</v>
      </c>
      <c r="H42" s="68">
        <v>0</v>
      </c>
      <c r="I42" s="68">
        <f t="shared" si="15"/>
        <v>37.4</v>
      </c>
      <c r="J42" s="72">
        <f t="shared" si="25"/>
        <v>0</v>
      </c>
      <c r="K42" s="72">
        <f t="shared" si="26"/>
        <v>-1</v>
      </c>
      <c r="L42" s="72">
        <f t="shared" si="27"/>
        <v>0</v>
      </c>
      <c r="M42" s="72">
        <f t="shared" ca="1" si="17"/>
        <v>0</v>
      </c>
      <c r="N42" s="26"/>
      <c r="O42" s="26"/>
      <c r="P42" s="25"/>
      <c r="Q42" s="25"/>
      <c r="T42" s="22">
        <v>0</v>
      </c>
      <c r="U42" s="74">
        <f t="shared" si="18"/>
        <v>-440</v>
      </c>
      <c r="V42" s="70">
        <f t="shared" si="19"/>
        <v>-440</v>
      </c>
      <c r="W42" s="70"/>
      <c r="X42" s="70">
        <f t="shared" si="20"/>
        <v>483.66764582459081</v>
      </c>
      <c r="Y42" s="70">
        <f t="shared" si="21"/>
        <v>43.667645824590807</v>
      </c>
      <c r="Z42" s="70">
        <f t="shared" si="22"/>
        <v>44</v>
      </c>
      <c r="AA42" s="24">
        <f t="shared" si="23"/>
        <v>44</v>
      </c>
      <c r="AB42" s="67">
        <f t="shared" si="24"/>
        <v>484</v>
      </c>
    </row>
    <row r="43" spans="1:28" ht="15" customHeight="1" x14ac:dyDescent="0.25">
      <c r="A43" s="71">
        <v>582</v>
      </c>
      <c r="B43" s="71">
        <v>564</v>
      </c>
      <c r="C43" s="68">
        <f t="shared" si="16"/>
        <v>3.88</v>
      </c>
      <c r="D43" s="68">
        <v>272.93</v>
      </c>
      <c r="E43" s="68">
        <v>211.69</v>
      </c>
      <c r="F43" s="68">
        <v>0</v>
      </c>
      <c r="G43" s="68">
        <f t="shared" si="14"/>
        <v>30.5</v>
      </c>
      <c r="H43" s="68">
        <v>0</v>
      </c>
      <c r="I43" s="68">
        <f t="shared" si="15"/>
        <v>31.192307692307693</v>
      </c>
      <c r="J43" s="72">
        <f t="shared" si="25"/>
        <v>0</v>
      </c>
      <c r="K43" s="72">
        <f t="shared" si="26"/>
        <v>1</v>
      </c>
      <c r="L43" s="72">
        <f t="shared" si="27"/>
        <v>0</v>
      </c>
      <c r="M43" s="72">
        <f t="shared" ca="1" si="17"/>
        <v>1</v>
      </c>
      <c r="N43" s="26"/>
      <c r="O43" s="26"/>
      <c r="P43" s="25"/>
      <c r="Q43" s="25"/>
      <c r="T43" s="22">
        <v>0</v>
      </c>
      <c r="U43" s="74">
        <f t="shared" si="18"/>
        <v>-564</v>
      </c>
      <c r="V43" s="70">
        <f t="shared" si="19"/>
        <v>-564</v>
      </c>
      <c r="W43" s="70"/>
      <c r="X43" s="70">
        <f t="shared" si="20"/>
        <v>619.97398237515733</v>
      </c>
      <c r="Y43" s="70">
        <f t="shared" si="21"/>
        <v>55.973982375157334</v>
      </c>
      <c r="Z43" s="70">
        <f t="shared" si="22"/>
        <v>56</v>
      </c>
      <c r="AA43" s="24">
        <f t="shared" si="23"/>
        <v>56</v>
      </c>
      <c r="AB43" s="67">
        <f t="shared" si="24"/>
        <v>620</v>
      </c>
    </row>
    <row r="44" spans="1:28" ht="15" customHeight="1" x14ac:dyDescent="0.25">
      <c r="A44" s="71">
        <v>418</v>
      </c>
      <c r="B44" s="71">
        <v>440</v>
      </c>
      <c r="C44" s="68">
        <f t="shared" si="16"/>
        <v>2.79</v>
      </c>
      <c r="D44" s="68">
        <v>272.93</v>
      </c>
      <c r="E44" s="68">
        <v>211.53</v>
      </c>
      <c r="F44" s="68">
        <v>0</v>
      </c>
      <c r="G44" s="68">
        <f t="shared" si="14"/>
        <v>35.444444444444443</v>
      </c>
      <c r="H44" s="68">
        <v>0</v>
      </c>
      <c r="I44" s="68">
        <f t="shared" si="15"/>
        <v>34.629629629629626</v>
      </c>
      <c r="J44" s="72">
        <f t="shared" si="25"/>
        <v>0</v>
      </c>
      <c r="K44" s="72">
        <f t="shared" si="26"/>
        <v>-1</v>
      </c>
      <c r="L44" s="72">
        <f t="shared" si="27"/>
        <v>0</v>
      </c>
      <c r="M44" s="72">
        <f t="shared" ca="1" si="17"/>
        <v>1</v>
      </c>
      <c r="N44" s="26"/>
      <c r="O44" s="26"/>
      <c r="P44" s="25"/>
      <c r="Q44" s="25"/>
      <c r="T44" s="22">
        <v>0</v>
      </c>
      <c r="U44" s="74">
        <f t="shared" si="18"/>
        <v>-440</v>
      </c>
      <c r="V44" s="70">
        <f t="shared" si="19"/>
        <v>-440</v>
      </c>
      <c r="W44" s="70"/>
      <c r="X44" s="70">
        <f t="shared" si="20"/>
        <v>483.66764582459081</v>
      </c>
      <c r="Y44" s="70">
        <f t="shared" si="21"/>
        <v>43.667645824590807</v>
      </c>
      <c r="Z44" s="70">
        <f t="shared" si="22"/>
        <v>44</v>
      </c>
      <c r="AA44" s="24">
        <f t="shared" si="23"/>
        <v>44</v>
      </c>
      <c r="AB44" s="67">
        <f t="shared" si="24"/>
        <v>484</v>
      </c>
    </row>
    <row r="45" spans="1:28" ht="15" customHeight="1" x14ac:dyDescent="0.25">
      <c r="A45" s="71">
        <v>178</v>
      </c>
      <c r="B45" s="71">
        <v>440</v>
      </c>
      <c r="C45" s="68">
        <f t="shared" si="16"/>
        <v>1.19</v>
      </c>
      <c r="D45" s="68">
        <v>272.89999999999998</v>
      </c>
      <c r="E45" s="68">
        <v>211.53</v>
      </c>
      <c r="F45" s="68">
        <v>0</v>
      </c>
      <c r="G45" s="68">
        <f t="shared" si="14"/>
        <v>42.75</v>
      </c>
      <c r="H45" s="68">
        <v>0</v>
      </c>
      <c r="I45" s="68">
        <f t="shared" si="15"/>
        <v>33.392857142857146</v>
      </c>
      <c r="J45" s="72">
        <f t="shared" si="25"/>
        <v>1</v>
      </c>
      <c r="K45" s="72">
        <f t="shared" si="26"/>
        <v>1</v>
      </c>
      <c r="L45" s="72">
        <f t="shared" si="27"/>
        <v>0</v>
      </c>
      <c r="M45" s="72">
        <f t="shared" ca="1" si="17"/>
        <v>1</v>
      </c>
      <c r="N45" s="26"/>
      <c r="O45" s="26"/>
      <c r="P45" s="25"/>
      <c r="Q45" s="25"/>
      <c r="T45" s="22">
        <v>0</v>
      </c>
      <c r="U45" s="74">
        <f t="shared" si="18"/>
        <v>-440</v>
      </c>
      <c r="V45" s="70">
        <f t="shared" si="19"/>
        <v>-440</v>
      </c>
      <c r="W45" s="70"/>
      <c r="X45" s="70">
        <f t="shared" si="20"/>
        <v>483.66764582459081</v>
      </c>
      <c r="Y45" s="70">
        <f t="shared" si="21"/>
        <v>43.667645824590807</v>
      </c>
      <c r="Z45" s="70">
        <f t="shared" si="22"/>
        <v>44</v>
      </c>
      <c r="AA45" s="24">
        <f t="shared" si="23"/>
        <v>44</v>
      </c>
      <c r="AB45" s="67">
        <f t="shared" si="24"/>
        <v>484</v>
      </c>
    </row>
    <row r="46" spans="1:28" ht="15" customHeight="1" x14ac:dyDescent="0.25">
      <c r="A46" s="71">
        <v>578</v>
      </c>
      <c r="B46" s="71">
        <v>440</v>
      </c>
      <c r="C46" s="68">
        <f t="shared" si="16"/>
        <v>3.85</v>
      </c>
      <c r="D46" s="68">
        <v>272.92</v>
      </c>
      <c r="E46" s="68">
        <v>211.53</v>
      </c>
      <c r="F46" s="68">
        <v>0</v>
      </c>
      <c r="G46" s="68">
        <f t="shared" si="14"/>
        <v>27.482758620689655</v>
      </c>
      <c r="H46" s="68">
        <v>0</v>
      </c>
      <c r="I46" s="68">
        <f t="shared" si="15"/>
        <v>32.241379310344826</v>
      </c>
      <c r="J46" s="72">
        <f t="shared" si="25"/>
        <v>1</v>
      </c>
      <c r="K46" s="72">
        <f t="shared" si="26"/>
        <v>1</v>
      </c>
      <c r="L46" s="72">
        <f t="shared" si="27"/>
        <v>0</v>
      </c>
      <c r="M46" s="72">
        <f t="shared" ca="1" si="17"/>
        <v>1</v>
      </c>
      <c r="N46" s="26"/>
      <c r="O46" s="26"/>
      <c r="P46" s="25"/>
      <c r="Q46" s="25"/>
      <c r="T46" s="22">
        <v>0</v>
      </c>
      <c r="U46" s="74">
        <f t="shared" si="18"/>
        <v>-440</v>
      </c>
      <c r="V46" s="70">
        <f t="shared" si="19"/>
        <v>-440</v>
      </c>
      <c r="W46" s="70"/>
      <c r="X46" s="70">
        <f t="shared" si="20"/>
        <v>483.66764582459081</v>
      </c>
      <c r="Y46" s="70">
        <f t="shared" si="21"/>
        <v>43.667645824590807</v>
      </c>
      <c r="Z46" s="70">
        <f t="shared" si="22"/>
        <v>44</v>
      </c>
      <c r="AA46" s="24">
        <f t="shared" si="23"/>
        <v>44</v>
      </c>
      <c r="AB46" s="67">
        <f t="shared" si="24"/>
        <v>484</v>
      </c>
    </row>
    <row r="47" spans="1:28" ht="15" customHeight="1" x14ac:dyDescent="0.25">
      <c r="A47" s="71">
        <v>338</v>
      </c>
      <c r="B47" s="71">
        <v>440</v>
      </c>
      <c r="C47" s="68">
        <f t="shared" si="16"/>
        <v>2.25</v>
      </c>
      <c r="D47" s="68">
        <v>272.91000000000003</v>
      </c>
      <c r="E47" s="68">
        <v>211.53</v>
      </c>
      <c r="F47" s="68">
        <v>0</v>
      </c>
      <c r="G47" s="68">
        <f t="shared" si="14"/>
        <v>34.56666666666667</v>
      </c>
      <c r="H47" s="68">
        <v>0</v>
      </c>
      <c r="I47" s="68">
        <f t="shared" si="15"/>
        <v>31.166666666666668</v>
      </c>
      <c r="J47" s="72">
        <f t="shared" si="25"/>
        <v>1</v>
      </c>
      <c r="K47" s="72">
        <f t="shared" si="26"/>
        <v>1</v>
      </c>
      <c r="L47" s="72">
        <f t="shared" si="27"/>
        <v>0</v>
      </c>
      <c r="M47" s="72">
        <f t="shared" ca="1" si="17"/>
        <v>0</v>
      </c>
      <c r="N47" s="26"/>
      <c r="O47" s="26"/>
      <c r="P47" s="25"/>
      <c r="Q47" s="25"/>
      <c r="T47" s="22">
        <v>0</v>
      </c>
      <c r="U47" s="74">
        <f t="shared" si="18"/>
        <v>-440</v>
      </c>
      <c r="V47" s="70">
        <f t="shared" si="19"/>
        <v>-440</v>
      </c>
      <c r="W47" s="70"/>
      <c r="X47" s="70">
        <f t="shared" si="20"/>
        <v>483.66764582459081</v>
      </c>
      <c r="Y47" s="70">
        <f t="shared" si="21"/>
        <v>43.667645824590807</v>
      </c>
      <c r="Z47" s="70">
        <f t="shared" si="22"/>
        <v>44</v>
      </c>
      <c r="AA47" s="24">
        <f t="shared" si="23"/>
        <v>44</v>
      </c>
      <c r="AB47" s="67">
        <f t="shared" si="24"/>
        <v>484</v>
      </c>
    </row>
    <row r="48" spans="1:28" ht="15" customHeight="1" x14ac:dyDescent="0.25">
      <c r="A48" s="71">
        <v>417</v>
      </c>
      <c r="B48" s="71">
        <v>440</v>
      </c>
      <c r="C48" s="68">
        <f t="shared" si="16"/>
        <v>2.78</v>
      </c>
      <c r="D48" s="68">
        <v>272.89999999999998</v>
      </c>
      <c r="E48" s="68">
        <v>211.53</v>
      </c>
      <c r="F48" s="68">
        <v>0</v>
      </c>
      <c r="G48" s="68">
        <f t="shared" si="14"/>
        <v>30.903225806451612</v>
      </c>
      <c r="H48" s="68">
        <v>0</v>
      </c>
      <c r="I48" s="68">
        <f t="shared" si="15"/>
        <v>30.161290322580644</v>
      </c>
      <c r="J48" s="72">
        <f t="shared" si="25"/>
        <v>1</v>
      </c>
      <c r="K48" s="72">
        <f t="shared" si="26"/>
        <v>1</v>
      </c>
      <c r="L48" s="72">
        <f t="shared" si="27"/>
        <v>0</v>
      </c>
      <c r="M48" s="72">
        <f t="shared" ca="1" si="17"/>
        <v>1</v>
      </c>
      <c r="N48" s="26"/>
      <c r="O48" s="26"/>
      <c r="P48" s="25"/>
      <c r="Q48" s="25"/>
      <c r="T48" s="22">
        <v>0</v>
      </c>
      <c r="U48" s="74">
        <f t="shared" si="18"/>
        <v>-440</v>
      </c>
      <c r="V48" s="70">
        <f t="shared" si="19"/>
        <v>-440</v>
      </c>
      <c r="W48" s="70"/>
      <c r="X48" s="70">
        <f t="shared" si="20"/>
        <v>483.66764582459081</v>
      </c>
      <c r="Y48" s="70">
        <f t="shared" si="21"/>
        <v>43.667645824590807</v>
      </c>
      <c r="Z48" s="70">
        <f t="shared" si="22"/>
        <v>44</v>
      </c>
      <c r="AA48" s="24">
        <f t="shared" si="23"/>
        <v>44</v>
      </c>
      <c r="AB48" s="67">
        <f t="shared" si="24"/>
        <v>484</v>
      </c>
    </row>
    <row r="49" spans="1:28" ht="15" customHeight="1" x14ac:dyDescent="0.25">
      <c r="A49" s="71">
        <v>417</v>
      </c>
      <c r="B49" s="71">
        <v>440</v>
      </c>
      <c r="C49" s="68">
        <f t="shared" si="16"/>
        <v>2.78</v>
      </c>
      <c r="D49" s="68">
        <v>272.89999999999998</v>
      </c>
      <c r="E49" s="68">
        <v>211.53</v>
      </c>
      <c r="F49" s="68">
        <v>0</v>
      </c>
      <c r="G49" s="68">
        <f t="shared" si="14"/>
        <v>29.9375</v>
      </c>
      <c r="H49" s="68">
        <v>0</v>
      </c>
      <c r="I49" s="68">
        <f t="shared" si="15"/>
        <v>29.21875</v>
      </c>
      <c r="J49" s="72">
        <f t="shared" si="25"/>
        <v>1</v>
      </c>
      <c r="K49" s="72">
        <f t="shared" si="26"/>
        <v>1</v>
      </c>
      <c r="L49" s="72">
        <f t="shared" si="27"/>
        <v>1</v>
      </c>
      <c r="M49" s="72">
        <f t="shared" ca="1" si="17"/>
        <v>1</v>
      </c>
      <c r="N49" s="26"/>
      <c r="O49" s="26"/>
      <c r="P49" s="25"/>
      <c r="Q49" s="25"/>
      <c r="T49" s="22">
        <v>0</v>
      </c>
      <c r="U49" s="74">
        <f t="shared" si="18"/>
        <v>-440</v>
      </c>
      <c r="V49" s="70">
        <f t="shared" si="19"/>
        <v>-440</v>
      </c>
      <c r="W49" s="70"/>
      <c r="X49" s="70">
        <f t="shared" si="20"/>
        <v>483.66764582459081</v>
      </c>
      <c r="Y49" s="70">
        <f t="shared" si="21"/>
        <v>43.667645824590807</v>
      </c>
      <c r="Z49" s="70">
        <f t="shared" si="22"/>
        <v>44</v>
      </c>
      <c r="AA49" s="24">
        <f t="shared" si="23"/>
        <v>44</v>
      </c>
      <c r="AB49" s="67">
        <f t="shared" si="24"/>
        <v>484</v>
      </c>
    </row>
    <row r="50" spans="1:28" ht="15" customHeight="1" x14ac:dyDescent="0.25">
      <c r="A50" s="71">
        <v>337</v>
      </c>
      <c r="B50" s="71">
        <v>440</v>
      </c>
      <c r="C50" s="68">
        <f t="shared" si="16"/>
        <v>2.25</v>
      </c>
      <c r="D50" s="68">
        <v>272.89</v>
      </c>
      <c r="E50" s="68">
        <v>211.53</v>
      </c>
      <c r="F50" s="68">
        <v>0</v>
      </c>
      <c r="G50" s="68">
        <f t="shared" ref="G50:G81" si="28">($A$17-A50)/(ROW(A50)-ROW($A$17))</f>
        <v>31.454545454545453</v>
      </c>
      <c r="H50" s="68">
        <v>0</v>
      </c>
      <c r="I50" s="68">
        <f t="shared" ref="I50:I81" si="29">($A$17-B50)/(ROW(B50)-ROW($A$17))</f>
        <v>28.333333333333332</v>
      </c>
      <c r="J50" s="72">
        <f t="shared" si="25"/>
        <v>1</v>
      </c>
      <c r="K50" s="72">
        <f t="shared" si="26"/>
        <v>1</v>
      </c>
      <c r="L50" s="72">
        <f t="shared" si="27"/>
        <v>1</v>
      </c>
      <c r="M50" s="72">
        <f t="shared" ca="1" si="17"/>
        <v>1</v>
      </c>
      <c r="N50" s="26"/>
      <c r="O50" s="26"/>
      <c r="P50" s="25"/>
      <c r="Q50" s="25"/>
      <c r="T50" s="22">
        <v>0</v>
      </c>
      <c r="U50" s="74">
        <f t="shared" si="18"/>
        <v>-440</v>
      </c>
      <c r="V50" s="70">
        <f t="shared" si="19"/>
        <v>-440</v>
      </c>
      <c r="W50" s="70"/>
      <c r="X50" s="70">
        <f t="shared" si="20"/>
        <v>483.66764582459081</v>
      </c>
      <c r="Y50" s="70">
        <f t="shared" si="21"/>
        <v>43.667645824590807</v>
      </c>
      <c r="Z50" s="70">
        <f t="shared" si="22"/>
        <v>44</v>
      </c>
      <c r="AA50" s="24">
        <f t="shared" si="23"/>
        <v>44</v>
      </c>
      <c r="AB50" s="67">
        <f t="shared" si="24"/>
        <v>484</v>
      </c>
    </row>
    <row r="51" spans="1:28" ht="15" customHeight="1" x14ac:dyDescent="0.25">
      <c r="A51" s="71">
        <v>417</v>
      </c>
      <c r="B51" s="71">
        <v>440</v>
      </c>
      <c r="C51" s="68">
        <f t="shared" si="16"/>
        <v>2.78</v>
      </c>
      <c r="D51" s="68">
        <v>272.89</v>
      </c>
      <c r="E51" s="68">
        <v>211.53</v>
      </c>
      <c r="F51" s="68">
        <v>0</v>
      </c>
      <c r="G51" s="68">
        <f t="shared" si="28"/>
        <v>28.176470588235293</v>
      </c>
      <c r="H51" s="68">
        <v>0</v>
      </c>
      <c r="I51" s="68">
        <f t="shared" si="29"/>
        <v>27.5</v>
      </c>
      <c r="J51" s="72">
        <f t="shared" si="25"/>
        <v>1</v>
      </c>
      <c r="K51" s="72">
        <f t="shared" si="26"/>
        <v>1</v>
      </c>
      <c r="L51" s="72">
        <f t="shared" si="27"/>
        <v>1</v>
      </c>
      <c r="M51" s="72">
        <f t="shared" ca="1" si="17"/>
        <v>0</v>
      </c>
      <c r="N51" s="26"/>
      <c r="O51" s="26"/>
      <c r="P51" s="25"/>
      <c r="Q51" s="25"/>
      <c r="T51" s="22">
        <v>0</v>
      </c>
      <c r="U51" s="74">
        <f t="shared" si="18"/>
        <v>-440</v>
      </c>
      <c r="V51" s="70">
        <f t="shared" si="19"/>
        <v>-440</v>
      </c>
      <c r="W51" s="70"/>
      <c r="X51" s="70">
        <f t="shared" si="20"/>
        <v>483.66764582459081</v>
      </c>
      <c r="Y51" s="70">
        <f t="shared" si="21"/>
        <v>43.667645824590807</v>
      </c>
      <c r="Z51" s="70">
        <f t="shared" si="22"/>
        <v>44</v>
      </c>
      <c r="AA51" s="24">
        <f t="shared" si="23"/>
        <v>44</v>
      </c>
      <c r="AB51" s="67">
        <f t="shared" si="24"/>
        <v>484</v>
      </c>
    </row>
    <row r="52" spans="1:28" ht="15" customHeight="1" x14ac:dyDescent="0.25">
      <c r="A52" s="71">
        <v>497</v>
      </c>
      <c r="B52" s="71">
        <v>440</v>
      </c>
      <c r="C52" s="68">
        <f t="shared" si="16"/>
        <v>3.31</v>
      </c>
      <c r="D52" s="68">
        <v>272.89</v>
      </c>
      <c r="E52" s="68">
        <v>211.53</v>
      </c>
      <c r="F52" s="68">
        <v>0</v>
      </c>
      <c r="G52" s="68">
        <f t="shared" si="28"/>
        <v>25.085714285714285</v>
      </c>
      <c r="H52" s="68">
        <v>0</v>
      </c>
      <c r="I52" s="68">
        <f t="shared" si="29"/>
        <v>26.714285714285715</v>
      </c>
      <c r="J52" s="72">
        <f t="shared" si="25"/>
        <v>1</v>
      </c>
      <c r="K52" s="72">
        <f t="shared" si="26"/>
        <v>1</v>
      </c>
      <c r="L52" s="72">
        <f t="shared" si="27"/>
        <v>1</v>
      </c>
      <c r="M52" s="72">
        <f t="shared" ca="1" si="17"/>
        <v>1</v>
      </c>
      <c r="N52" s="26"/>
      <c r="O52" s="26"/>
      <c r="P52" s="25"/>
      <c r="Q52" s="25"/>
      <c r="T52" s="22">
        <v>0</v>
      </c>
      <c r="U52" s="74">
        <f t="shared" si="18"/>
        <v>-440</v>
      </c>
      <c r="V52" s="70">
        <f t="shared" si="19"/>
        <v>-440</v>
      </c>
      <c r="W52" s="70"/>
      <c r="X52" s="70">
        <f t="shared" si="20"/>
        <v>483.66764582459081</v>
      </c>
      <c r="Y52" s="70">
        <f t="shared" si="21"/>
        <v>43.667645824590807</v>
      </c>
      <c r="Z52" s="70">
        <f t="shared" si="22"/>
        <v>44</v>
      </c>
      <c r="AA52" s="24">
        <f t="shared" si="23"/>
        <v>44</v>
      </c>
      <c r="AB52" s="67">
        <f t="shared" si="24"/>
        <v>484</v>
      </c>
    </row>
    <row r="53" spans="1:28" ht="15" customHeight="1" x14ac:dyDescent="0.25">
      <c r="A53" s="71">
        <v>417</v>
      </c>
      <c r="B53" s="71">
        <v>440</v>
      </c>
      <c r="C53" s="68">
        <f t="shared" si="16"/>
        <v>2.78</v>
      </c>
      <c r="D53" s="68">
        <v>272.89</v>
      </c>
      <c r="E53" s="68">
        <v>211.53</v>
      </c>
      <c r="F53" s="68">
        <v>0</v>
      </c>
      <c r="G53" s="68">
        <f t="shared" si="28"/>
        <v>26.611111111111111</v>
      </c>
      <c r="H53" s="68">
        <v>0</v>
      </c>
      <c r="I53" s="68">
        <f t="shared" si="29"/>
        <v>25.972222222222221</v>
      </c>
      <c r="J53" s="72">
        <f t="shared" si="25"/>
        <v>1</v>
      </c>
      <c r="K53" s="72">
        <f t="shared" si="26"/>
        <v>1</v>
      </c>
      <c r="L53" s="72">
        <f t="shared" si="27"/>
        <v>1</v>
      </c>
      <c r="M53" s="72">
        <f t="shared" ca="1" si="17"/>
        <v>1</v>
      </c>
      <c r="N53" s="26"/>
      <c r="O53" s="26"/>
      <c r="P53" s="25"/>
      <c r="Q53" s="25"/>
      <c r="T53" s="22">
        <v>0</v>
      </c>
      <c r="U53" s="74">
        <f t="shared" si="18"/>
        <v>-440</v>
      </c>
      <c r="V53" s="70">
        <f t="shared" si="19"/>
        <v>-440</v>
      </c>
      <c r="W53" s="70"/>
      <c r="X53" s="70">
        <f t="shared" si="20"/>
        <v>483.66764582459081</v>
      </c>
      <c r="Y53" s="70">
        <f t="shared" si="21"/>
        <v>43.667645824590807</v>
      </c>
      <c r="Z53" s="70">
        <f t="shared" si="22"/>
        <v>44</v>
      </c>
      <c r="AA53" s="24">
        <f t="shared" si="23"/>
        <v>44</v>
      </c>
      <c r="AB53" s="67">
        <f t="shared" si="24"/>
        <v>484</v>
      </c>
    </row>
    <row r="54" spans="1:28" ht="15" customHeight="1" x14ac:dyDescent="0.25">
      <c r="A54" s="71">
        <v>417</v>
      </c>
      <c r="B54" s="71">
        <v>440</v>
      </c>
      <c r="C54" s="68">
        <f t="shared" si="16"/>
        <v>2.78</v>
      </c>
      <c r="D54" s="68">
        <v>272.89</v>
      </c>
      <c r="E54" s="68">
        <v>211.53</v>
      </c>
      <c r="F54" s="68">
        <v>0</v>
      </c>
      <c r="G54" s="68">
        <f t="shared" si="28"/>
        <v>25.891891891891891</v>
      </c>
      <c r="H54" s="68">
        <v>0</v>
      </c>
      <c r="I54" s="68">
        <f t="shared" si="29"/>
        <v>25.27027027027027</v>
      </c>
      <c r="J54" s="72">
        <f t="shared" si="25"/>
        <v>1</v>
      </c>
      <c r="K54" s="72">
        <f t="shared" si="26"/>
        <v>1</v>
      </c>
      <c r="L54" s="72">
        <f t="shared" si="27"/>
        <v>1</v>
      </c>
      <c r="M54" s="72">
        <f t="shared" ca="1" si="17"/>
        <v>0</v>
      </c>
      <c r="N54" s="26"/>
      <c r="O54" s="26"/>
      <c r="P54" s="25"/>
      <c r="Q54" s="25"/>
      <c r="T54" s="22">
        <v>0</v>
      </c>
      <c r="U54" s="74">
        <f t="shared" si="18"/>
        <v>-440</v>
      </c>
      <c r="V54" s="70">
        <f t="shared" si="19"/>
        <v>-440</v>
      </c>
      <c r="W54" s="70"/>
      <c r="X54" s="70">
        <f t="shared" si="20"/>
        <v>483.66764582459081</v>
      </c>
      <c r="Y54" s="70">
        <f t="shared" si="21"/>
        <v>43.667645824590807</v>
      </c>
      <c r="Z54" s="70">
        <f t="shared" si="22"/>
        <v>44</v>
      </c>
      <c r="AA54" s="24">
        <f t="shared" si="23"/>
        <v>44</v>
      </c>
      <c r="AB54" s="67">
        <f t="shared" si="24"/>
        <v>484</v>
      </c>
    </row>
    <row r="55" spans="1:28" ht="15" customHeight="1" x14ac:dyDescent="0.25">
      <c r="A55" s="71">
        <v>418</v>
      </c>
      <c r="B55" s="71">
        <v>440</v>
      </c>
      <c r="C55" s="68">
        <f t="shared" si="16"/>
        <v>2.79</v>
      </c>
      <c r="D55" s="68">
        <v>272.89</v>
      </c>
      <c r="E55" s="68">
        <v>211.53</v>
      </c>
      <c r="F55" s="68">
        <v>0</v>
      </c>
      <c r="G55" s="68">
        <f t="shared" si="28"/>
        <v>25.184210526315791</v>
      </c>
      <c r="H55" s="68">
        <v>0</v>
      </c>
      <c r="I55" s="68">
        <f t="shared" si="29"/>
        <v>24.605263157894736</v>
      </c>
      <c r="J55" s="72">
        <f t="shared" si="25"/>
        <v>1</v>
      </c>
      <c r="K55" s="72">
        <f t="shared" si="26"/>
        <v>1</v>
      </c>
      <c r="L55" s="72">
        <f t="shared" si="27"/>
        <v>1</v>
      </c>
      <c r="M55" s="72">
        <f t="shared" ca="1" si="17"/>
        <v>1</v>
      </c>
      <c r="N55" s="26"/>
      <c r="O55" s="26"/>
      <c r="P55" s="25"/>
      <c r="Q55" s="25"/>
      <c r="T55" s="22">
        <v>0</v>
      </c>
      <c r="U55" s="74">
        <f t="shared" si="18"/>
        <v>-440</v>
      </c>
      <c r="V55" s="70">
        <f t="shared" si="19"/>
        <v>-440</v>
      </c>
      <c r="W55" s="70"/>
      <c r="X55" s="70">
        <f t="shared" si="20"/>
        <v>483.66764582459081</v>
      </c>
      <c r="Y55" s="70">
        <f t="shared" si="21"/>
        <v>43.667645824590807</v>
      </c>
      <c r="Z55" s="70">
        <f t="shared" si="22"/>
        <v>44</v>
      </c>
      <c r="AA55" s="24">
        <f t="shared" si="23"/>
        <v>44</v>
      </c>
      <c r="AB55" s="67">
        <f t="shared" si="24"/>
        <v>484</v>
      </c>
    </row>
    <row r="56" spans="1:28" ht="15" customHeight="1" x14ac:dyDescent="0.25">
      <c r="A56" s="71">
        <v>417</v>
      </c>
      <c r="B56" s="71">
        <v>440</v>
      </c>
      <c r="C56" s="68">
        <f t="shared" si="16"/>
        <v>2.78</v>
      </c>
      <c r="D56" s="68">
        <v>272.88</v>
      </c>
      <c r="E56" s="68">
        <v>211.53</v>
      </c>
      <c r="F56" s="68">
        <v>0</v>
      </c>
      <c r="G56" s="68">
        <f t="shared" si="28"/>
        <v>24.564102564102566</v>
      </c>
      <c r="H56" s="68">
        <v>0</v>
      </c>
      <c r="I56" s="68">
        <f t="shared" si="29"/>
        <v>23.974358974358974</v>
      </c>
      <c r="J56" s="72">
        <f t="shared" si="25"/>
        <v>1</v>
      </c>
      <c r="K56" s="72">
        <f t="shared" si="26"/>
        <v>1</v>
      </c>
      <c r="L56" s="72">
        <f t="shared" si="27"/>
        <v>1</v>
      </c>
      <c r="M56" s="72">
        <f t="shared" ca="1" si="17"/>
        <v>1</v>
      </c>
      <c r="N56" s="26"/>
      <c r="O56" s="26"/>
      <c r="P56" s="25"/>
      <c r="Q56" s="25"/>
      <c r="T56" s="22">
        <v>0</v>
      </c>
      <c r="U56" s="74">
        <f t="shared" si="18"/>
        <v>-440</v>
      </c>
      <c r="V56" s="70">
        <f t="shared" si="19"/>
        <v>-440</v>
      </c>
      <c r="W56" s="70"/>
      <c r="X56" s="70">
        <f t="shared" si="20"/>
        <v>483.66764582459081</v>
      </c>
      <c r="Y56" s="70">
        <f t="shared" si="21"/>
        <v>43.667645824590807</v>
      </c>
      <c r="Z56" s="70">
        <f t="shared" si="22"/>
        <v>44</v>
      </c>
      <c r="AA56" s="24">
        <f t="shared" si="23"/>
        <v>44</v>
      </c>
      <c r="AB56" s="67">
        <f t="shared" si="24"/>
        <v>484</v>
      </c>
    </row>
    <row r="57" spans="1:28" ht="15" customHeight="1" x14ac:dyDescent="0.25">
      <c r="A57" s="71">
        <v>337</v>
      </c>
      <c r="B57" s="71">
        <v>440</v>
      </c>
      <c r="C57" s="68">
        <f t="shared" si="16"/>
        <v>2.25</v>
      </c>
      <c r="D57" s="68">
        <v>272.87</v>
      </c>
      <c r="E57" s="68">
        <v>211.53</v>
      </c>
      <c r="F57" s="68">
        <v>0</v>
      </c>
      <c r="G57" s="68">
        <f t="shared" si="28"/>
        <v>25.95</v>
      </c>
      <c r="H57" s="68">
        <v>0</v>
      </c>
      <c r="I57" s="68">
        <f t="shared" si="29"/>
        <v>23.375</v>
      </c>
      <c r="J57" s="72">
        <f t="shared" si="25"/>
        <v>1</v>
      </c>
      <c r="K57" s="72">
        <f t="shared" si="26"/>
        <v>1</v>
      </c>
      <c r="L57" s="72">
        <f t="shared" si="27"/>
        <v>1</v>
      </c>
      <c r="M57" s="72">
        <f t="shared" ca="1" si="17"/>
        <v>0</v>
      </c>
      <c r="N57" s="26"/>
      <c r="O57" s="26"/>
      <c r="P57" s="25"/>
      <c r="Q57" s="25"/>
      <c r="T57" s="22">
        <v>0</v>
      </c>
      <c r="U57" s="74">
        <f t="shared" si="18"/>
        <v>-440</v>
      </c>
      <c r="V57" s="70">
        <f t="shared" si="19"/>
        <v>-440</v>
      </c>
      <c r="W57" s="70"/>
      <c r="X57" s="70">
        <f t="shared" si="20"/>
        <v>483.66764582459081</v>
      </c>
      <c r="Y57" s="70">
        <f t="shared" si="21"/>
        <v>43.667645824590807</v>
      </c>
      <c r="Z57" s="70">
        <f t="shared" si="22"/>
        <v>44</v>
      </c>
      <c r="AA57" s="24">
        <f t="shared" si="23"/>
        <v>44</v>
      </c>
      <c r="AB57" s="67">
        <f t="shared" si="24"/>
        <v>484</v>
      </c>
    </row>
    <row r="58" spans="1:28" ht="15" customHeight="1" x14ac:dyDescent="0.25">
      <c r="A58" s="71">
        <v>417</v>
      </c>
      <c r="B58" s="71">
        <v>440</v>
      </c>
      <c r="C58" s="68">
        <f t="shared" si="16"/>
        <v>2.78</v>
      </c>
      <c r="D58" s="68">
        <v>272.87</v>
      </c>
      <c r="E58" s="68">
        <v>211.53</v>
      </c>
      <c r="F58" s="68">
        <v>0</v>
      </c>
      <c r="G58" s="68">
        <f t="shared" si="28"/>
        <v>23.365853658536587</v>
      </c>
      <c r="H58" s="68">
        <v>0</v>
      </c>
      <c r="I58" s="68">
        <f t="shared" si="29"/>
        <v>22.804878048780488</v>
      </c>
      <c r="J58" s="72">
        <f t="shared" si="25"/>
        <v>1</v>
      </c>
      <c r="K58" s="72">
        <f t="shared" si="26"/>
        <v>1</v>
      </c>
      <c r="L58" s="72">
        <f t="shared" si="27"/>
        <v>1</v>
      </c>
      <c r="M58" s="72">
        <f t="shared" ca="1" si="17"/>
        <v>1</v>
      </c>
      <c r="N58" s="26"/>
      <c r="O58" s="26"/>
      <c r="P58" s="25"/>
      <c r="Q58" s="25"/>
      <c r="T58" s="22">
        <v>0</v>
      </c>
      <c r="U58" s="74">
        <f t="shared" si="18"/>
        <v>-440</v>
      </c>
      <c r="V58" s="70">
        <f t="shared" si="19"/>
        <v>-440</v>
      </c>
      <c r="W58" s="70"/>
      <c r="X58" s="70">
        <f t="shared" si="20"/>
        <v>483.66764582459081</v>
      </c>
      <c r="Y58" s="70">
        <f t="shared" si="21"/>
        <v>43.667645824590807</v>
      </c>
      <c r="Z58" s="70">
        <f t="shared" si="22"/>
        <v>44</v>
      </c>
      <c r="AA58" s="24">
        <f t="shared" si="23"/>
        <v>44</v>
      </c>
      <c r="AB58" s="67">
        <f t="shared" si="24"/>
        <v>484</v>
      </c>
    </row>
    <row r="59" spans="1:28" ht="15" customHeight="1" x14ac:dyDescent="0.25">
      <c r="A59" s="71">
        <v>337</v>
      </c>
      <c r="B59" s="71">
        <v>440</v>
      </c>
      <c r="C59" s="68">
        <f t="shared" si="16"/>
        <v>2.25</v>
      </c>
      <c r="D59" s="68">
        <v>272.86</v>
      </c>
      <c r="E59" s="68">
        <v>211.53</v>
      </c>
      <c r="F59" s="68">
        <v>0</v>
      </c>
      <c r="G59" s="68">
        <f t="shared" si="28"/>
        <v>24.714285714285715</v>
      </c>
      <c r="H59" s="68">
        <v>0</v>
      </c>
      <c r="I59" s="68">
        <f t="shared" si="29"/>
        <v>22.261904761904763</v>
      </c>
      <c r="J59" s="72">
        <f t="shared" si="25"/>
        <v>1</v>
      </c>
      <c r="K59" s="72">
        <f t="shared" si="26"/>
        <v>1</v>
      </c>
      <c r="L59" s="72">
        <f t="shared" si="27"/>
        <v>1</v>
      </c>
      <c r="M59" s="72">
        <f t="shared" ca="1" si="17"/>
        <v>1</v>
      </c>
      <c r="N59" s="26"/>
      <c r="O59" s="26"/>
      <c r="P59" s="25"/>
      <c r="Q59" s="25"/>
      <c r="T59" s="22">
        <v>0</v>
      </c>
      <c r="U59" s="74">
        <f t="shared" si="18"/>
        <v>-440</v>
      </c>
      <c r="V59" s="70">
        <f t="shared" si="19"/>
        <v>-440</v>
      </c>
      <c r="W59" s="70"/>
      <c r="X59" s="70">
        <f t="shared" si="20"/>
        <v>483.66764582459081</v>
      </c>
      <c r="Y59" s="70">
        <f t="shared" si="21"/>
        <v>43.667645824590807</v>
      </c>
      <c r="Z59" s="70">
        <f t="shared" si="22"/>
        <v>44</v>
      </c>
      <c r="AA59" s="24">
        <f t="shared" si="23"/>
        <v>44</v>
      </c>
      <c r="AB59" s="67">
        <f t="shared" si="24"/>
        <v>484</v>
      </c>
    </row>
    <row r="60" spans="1:28" ht="15" customHeight="1" x14ac:dyDescent="0.25">
      <c r="A60" s="71">
        <v>417</v>
      </c>
      <c r="B60" s="71">
        <v>440</v>
      </c>
      <c r="C60" s="68">
        <f t="shared" si="16"/>
        <v>2.78</v>
      </c>
      <c r="D60" s="68">
        <v>272.86</v>
      </c>
      <c r="E60" s="68">
        <v>211.53</v>
      </c>
      <c r="F60" s="68">
        <v>0</v>
      </c>
      <c r="G60" s="68">
        <f t="shared" si="28"/>
        <v>22.279069767441861</v>
      </c>
      <c r="H60" s="68">
        <v>0</v>
      </c>
      <c r="I60" s="68">
        <f t="shared" si="29"/>
        <v>21.744186046511629</v>
      </c>
      <c r="J60" s="72">
        <f t="shared" si="25"/>
        <v>1</v>
      </c>
      <c r="K60" s="72">
        <f t="shared" si="26"/>
        <v>1</v>
      </c>
      <c r="L60" s="72">
        <f t="shared" si="27"/>
        <v>1</v>
      </c>
      <c r="M60" s="72">
        <f t="shared" ca="1" si="17"/>
        <v>1</v>
      </c>
      <c r="N60" s="26"/>
      <c r="O60" s="26"/>
      <c r="P60" s="25"/>
      <c r="Q60" s="25"/>
      <c r="T60" s="22">
        <v>0</v>
      </c>
      <c r="U60" s="74">
        <f t="shared" si="18"/>
        <v>-440</v>
      </c>
      <c r="V60" s="70">
        <f t="shared" si="19"/>
        <v>-440</v>
      </c>
      <c r="W60" s="70"/>
      <c r="X60" s="70">
        <f t="shared" si="20"/>
        <v>483.66764582459081</v>
      </c>
      <c r="Y60" s="70">
        <f t="shared" si="21"/>
        <v>43.667645824590807</v>
      </c>
      <c r="Z60" s="70">
        <f t="shared" si="22"/>
        <v>44</v>
      </c>
      <c r="AA60" s="24">
        <f t="shared" si="23"/>
        <v>44</v>
      </c>
      <c r="AB60" s="67">
        <f t="shared" si="24"/>
        <v>484</v>
      </c>
    </row>
    <row r="61" spans="1:28" ht="15" customHeight="1" x14ac:dyDescent="0.25">
      <c r="A61" s="71">
        <v>337</v>
      </c>
      <c r="B61" s="71">
        <v>440</v>
      </c>
      <c r="C61" s="68">
        <f t="shared" si="16"/>
        <v>2.25</v>
      </c>
      <c r="D61" s="68">
        <v>272.85000000000002</v>
      </c>
      <c r="E61" s="68">
        <v>211.53</v>
      </c>
      <c r="F61" s="68">
        <v>0</v>
      </c>
      <c r="G61" s="68">
        <f t="shared" si="28"/>
        <v>23.59090909090909</v>
      </c>
      <c r="H61" s="68">
        <v>0</v>
      </c>
      <c r="I61" s="68">
        <f t="shared" si="29"/>
        <v>21.25</v>
      </c>
      <c r="J61" s="72">
        <f t="shared" si="25"/>
        <v>1</v>
      </c>
      <c r="K61" s="72">
        <f t="shared" si="26"/>
        <v>1</v>
      </c>
      <c r="L61" s="72">
        <f t="shared" si="27"/>
        <v>1</v>
      </c>
      <c r="M61" s="72">
        <f t="shared" ca="1" si="17"/>
        <v>0</v>
      </c>
      <c r="N61" s="26"/>
      <c r="O61" s="26"/>
      <c r="P61" s="25"/>
      <c r="Q61" s="25"/>
      <c r="T61" s="22">
        <v>0</v>
      </c>
      <c r="U61" s="74">
        <f t="shared" si="18"/>
        <v>-440</v>
      </c>
      <c r="V61" s="70">
        <f t="shared" si="19"/>
        <v>-440</v>
      </c>
      <c r="W61" s="70"/>
      <c r="X61" s="70">
        <f t="shared" si="20"/>
        <v>483.66764582459081</v>
      </c>
      <c r="Y61" s="70">
        <f t="shared" si="21"/>
        <v>43.667645824590807</v>
      </c>
      <c r="Z61" s="70">
        <f t="shared" si="22"/>
        <v>44</v>
      </c>
      <c r="AA61" s="24">
        <f t="shared" si="23"/>
        <v>44</v>
      </c>
      <c r="AB61" s="67">
        <f t="shared" si="24"/>
        <v>484</v>
      </c>
    </row>
    <row r="62" spans="1:28" ht="15" customHeight="1" x14ac:dyDescent="0.25">
      <c r="A62" s="71">
        <v>416</v>
      </c>
      <c r="B62" s="71">
        <v>440</v>
      </c>
      <c r="C62" s="68">
        <f t="shared" si="16"/>
        <v>2.77</v>
      </c>
      <c r="D62" s="68">
        <v>272.85000000000002</v>
      </c>
      <c r="E62" s="68">
        <v>211.53</v>
      </c>
      <c r="F62" s="68">
        <v>0</v>
      </c>
      <c r="G62" s="68">
        <f t="shared" si="28"/>
        <v>21.31111111111111</v>
      </c>
      <c r="H62" s="68">
        <v>0</v>
      </c>
      <c r="I62" s="68">
        <f t="shared" si="29"/>
        <v>20.777777777777779</v>
      </c>
      <c r="J62" s="72">
        <f t="shared" si="25"/>
        <v>1</v>
      </c>
      <c r="K62" s="72">
        <f t="shared" si="26"/>
        <v>1</v>
      </c>
      <c r="L62" s="72">
        <f t="shared" si="27"/>
        <v>1</v>
      </c>
      <c r="M62" s="72">
        <f t="shared" ca="1" si="17"/>
        <v>0</v>
      </c>
      <c r="N62" s="26"/>
      <c r="O62" s="26"/>
      <c r="P62" s="25"/>
      <c r="Q62" s="25"/>
      <c r="T62" s="22">
        <v>0</v>
      </c>
      <c r="U62" s="74">
        <f t="shared" si="18"/>
        <v>-440</v>
      </c>
      <c r="V62" s="70">
        <f t="shared" si="19"/>
        <v>-440</v>
      </c>
      <c r="W62" s="70"/>
      <c r="X62" s="70">
        <f t="shared" si="20"/>
        <v>483.66764582459081</v>
      </c>
      <c r="Y62" s="70">
        <f t="shared" si="21"/>
        <v>43.667645824590807</v>
      </c>
      <c r="Z62" s="70">
        <f t="shared" si="22"/>
        <v>44</v>
      </c>
      <c r="AA62" s="24">
        <f t="shared" si="23"/>
        <v>44</v>
      </c>
      <c r="AB62" s="67">
        <f t="shared" si="24"/>
        <v>484</v>
      </c>
    </row>
    <row r="63" spans="1:28" ht="15" customHeight="1" x14ac:dyDescent="0.25">
      <c r="A63" s="71">
        <v>416</v>
      </c>
      <c r="B63" s="71">
        <v>440</v>
      </c>
      <c r="C63" s="68">
        <f t="shared" si="16"/>
        <v>2.77</v>
      </c>
      <c r="D63" s="68">
        <v>272.83999999999997</v>
      </c>
      <c r="E63" s="68">
        <v>211.53</v>
      </c>
      <c r="F63" s="68">
        <v>0</v>
      </c>
      <c r="G63" s="68">
        <f t="shared" si="28"/>
        <v>20.847826086956523</v>
      </c>
      <c r="H63" s="68">
        <v>0</v>
      </c>
      <c r="I63" s="68">
        <f t="shared" si="29"/>
        <v>20.326086956521738</v>
      </c>
      <c r="J63" s="72">
        <f t="shared" si="25"/>
        <v>1</v>
      </c>
      <c r="K63" s="72">
        <f t="shared" si="26"/>
        <v>1</v>
      </c>
      <c r="L63" s="72">
        <f t="shared" si="27"/>
        <v>1</v>
      </c>
      <c r="M63" s="72">
        <f t="shared" ca="1" si="17"/>
        <v>1</v>
      </c>
      <c r="N63" s="26"/>
      <c r="O63" s="26"/>
      <c r="P63" s="25"/>
      <c r="Q63" s="25"/>
      <c r="T63" s="22">
        <v>0</v>
      </c>
      <c r="U63" s="74">
        <f t="shared" si="18"/>
        <v>-440</v>
      </c>
      <c r="V63" s="70">
        <f t="shared" si="19"/>
        <v>-440</v>
      </c>
      <c r="W63" s="70"/>
      <c r="X63" s="70">
        <f t="shared" si="20"/>
        <v>483.66764582459081</v>
      </c>
      <c r="Y63" s="70">
        <f t="shared" si="21"/>
        <v>43.667645824590807</v>
      </c>
      <c r="Z63" s="70">
        <f t="shared" si="22"/>
        <v>44</v>
      </c>
      <c r="AA63" s="24">
        <f t="shared" si="23"/>
        <v>44</v>
      </c>
      <c r="AB63" s="67">
        <f t="shared" si="24"/>
        <v>484</v>
      </c>
    </row>
    <row r="64" spans="1:28" ht="15" customHeight="1" x14ac:dyDescent="0.25">
      <c r="A64" s="71">
        <v>307</v>
      </c>
      <c r="B64" s="71">
        <v>440</v>
      </c>
      <c r="C64" s="68">
        <f t="shared" si="16"/>
        <v>2.0499999999999998</v>
      </c>
      <c r="D64" s="68">
        <v>272.83</v>
      </c>
      <c r="E64" s="68">
        <v>211.53</v>
      </c>
      <c r="F64" s="68">
        <v>0</v>
      </c>
      <c r="G64" s="68">
        <f t="shared" si="28"/>
        <v>22.723404255319149</v>
      </c>
      <c r="H64" s="68">
        <v>0</v>
      </c>
      <c r="I64" s="68">
        <f t="shared" si="29"/>
        <v>19.893617021276597</v>
      </c>
      <c r="J64" s="72">
        <f t="shared" si="25"/>
        <v>1</v>
      </c>
      <c r="K64" s="72">
        <f t="shared" si="26"/>
        <v>1</v>
      </c>
      <c r="L64" s="72">
        <f t="shared" si="27"/>
        <v>1</v>
      </c>
      <c r="M64" s="72">
        <f t="shared" ca="1" si="17"/>
        <v>0</v>
      </c>
      <c r="N64" s="26"/>
      <c r="O64" s="26"/>
      <c r="P64" s="25"/>
      <c r="Q64" s="25"/>
      <c r="T64" s="22">
        <v>0</v>
      </c>
      <c r="U64" s="74">
        <f t="shared" si="18"/>
        <v>-440</v>
      </c>
      <c r="V64" s="70">
        <f t="shared" si="19"/>
        <v>-440</v>
      </c>
      <c r="W64" s="70"/>
      <c r="X64" s="70">
        <f t="shared" si="20"/>
        <v>483.66764582459081</v>
      </c>
      <c r="Y64" s="70">
        <f t="shared" si="21"/>
        <v>43.667645824590807</v>
      </c>
      <c r="Z64" s="70">
        <f t="shared" si="22"/>
        <v>44</v>
      </c>
      <c r="AA64" s="24">
        <f t="shared" si="23"/>
        <v>44</v>
      </c>
      <c r="AB64" s="67">
        <f t="shared" si="24"/>
        <v>484</v>
      </c>
    </row>
    <row r="65" spans="1:28" ht="15" customHeight="1" x14ac:dyDescent="0.25">
      <c r="A65" s="71">
        <v>226</v>
      </c>
      <c r="B65" s="71">
        <v>440</v>
      </c>
      <c r="C65" s="68">
        <f t="shared" si="16"/>
        <v>1.51</v>
      </c>
      <c r="D65" s="68">
        <v>272.81</v>
      </c>
      <c r="E65" s="68">
        <v>211.53</v>
      </c>
      <c r="F65" s="68">
        <v>0</v>
      </c>
      <c r="G65" s="68">
        <f t="shared" si="28"/>
        <v>23.9375</v>
      </c>
      <c r="H65" s="68">
        <v>0</v>
      </c>
      <c r="I65" s="68">
        <f t="shared" si="29"/>
        <v>19.479166666666668</v>
      </c>
      <c r="J65" s="72">
        <f t="shared" si="25"/>
        <v>1</v>
      </c>
      <c r="K65" s="72">
        <f t="shared" si="26"/>
        <v>1</v>
      </c>
      <c r="L65" s="72">
        <f t="shared" si="27"/>
        <v>1</v>
      </c>
      <c r="M65" s="72">
        <f t="shared" ca="1" si="17"/>
        <v>1</v>
      </c>
      <c r="N65" s="26"/>
      <c r="O65" s="26"/>
      <c r="P65" s="25"/>
      <c r="Q65" s="25"/>
      <c r="T65" s="22">
        <v>0</v>
      </c>
      <c r="U65" s="74">
        <f t="shared" si="18"/>
        <v>-440</v>
      </c>
      <c r="V65" s="70">
        <f t="shared" si="19"/>
        <v>-440</v>
      </c>
      <c r="W65" s="70"/>
      <c r="X65" s="70">
        <f t="shared" si="20"/>
        <v>483.66764582459081</v>
      </c>
      <c r="Y65" s="70">
        <f t="shared" si="21"/>
        <v>43.667645824590807</v>
      </c>
      <c r="Z65" s="70">
        <f t="shared" si="22"/>
        <v>44</v>
      </c>
      <c r="AA65" s="24">
        <f t="shared" si="23"/>
        <v>44</v>
      </c>
      <c r="AB65" s="67">
        <f t="shared" si="24"/>
        <v>484</v>
      </c>
    </row>
    <row r="66" spans="1:28" ht="15" customHeight="1" x14ac:dyDescent="0.25">
      <c r="A66" s="71">
        <v>307</v>
      </c>
      <c r="B66" s="71">
        <v>440</v>
      </c>
      <c r="C66" s="68">
        <f t="shared" ref="C66:C98" si="30">ROUND(A66/150,2)</f>
        <v>2.0499999999999998</v>
      </c>
      <c r="D66" s="68">
        <v>272.8</v>
      </c>
      <c r="E66" s="68">
        <v>211.53</v>
      </c>
      <c r="F66" s="68">
        <v>0</v>
      </c>
      <c r="G66" s="68">
        <f t="shared" si="28"/>
        <v>21.795918367346939</v>
      </c>
      <c r="H66" s="68">
        <v>0</v>
      </c>
      <c r="I66" s="68">
        <f t="shared" si="29"/>
        <v>19.081632653061224</v>
      </c>
      <c r="J66" s="72">
        <f t="shared" si="25"/>
        <v>1</v>
      </c>
      <c r="K66" s="72">
        <f t="shared" si="26"/>
        <v>1</v>
      </c>
      <c r="L66" s="72">
        <f t="shared" si="27"/>
        <v>1</v>
      </c>
      <c r="M66" s="72">
        <f t="shared" ref="M66:M98" ca="1" si="31">IF(RAND()&lt;0.5,0,1)</f>
        <v>1</v>
      </c>
      <c r="N66" s="26"/>
      <c r="O66" s="26"/>
      <c r="P66" s="25"/>
      <c r="Q66" s="25"/>
      <c r="T66" s="22">
        <v>0</v>
      </c>
      <c r="U66" s="74">
        <f t="shared" ref="U66:U97" si="32">T66-B66</f>
        <v>-440</v>
      </c>
      <c r="V66" s="70">
        <f t="shared" ref="V66:V97" si="33">ROUND(U66,0)</f>
        <v>-440</v>
      </c>
      <c r="W66" s="70"/>
      <c r="X66" s="70">
        <f t="shared" ref="X66:X98" si="34">B66/$W$2*$W$3</f>
        <v>483.66764582459081</v>
      </c>
      <c r="Y66" s="70">
        <f t="shared" ref="Y66:Y97" si="35">X66-B66</f>
        <v>43.667645824590807</v>
      </c>
      <c r="Z66" s="70">
        <f t="shared" ref="Z66:Z97" si="36">ROUND(Y66,0)</f>
        <v>44</v>
      </c>
      <c r="AA66" s="24">
        <f t="shared" ref="AA66:AA97" si="37">IF(V66&gt;=0,V66,Z66)</f>
        <v>44</v>
      </c>
      <c r="AB66" s="67">
        <f t="shared" ref="AB66:AB97" si="38">B66+AA66</f>
        <v>484</v>
      </c>
    </row>
    <row r="67" spans="1:28" ht="15" customHeight="1" x14ac:dyDescent="0.25">
      <c r="A67" s="71">
        <v>226</v>
      </c>
      <c r="B67" s="71">
        <v>440</v>
      </c>
      <c r="C67" s="68">
        <f t="shared" si="30"/>
        <v>1.51</v>
      </c>
      <c r="D67" s="68">
        <v>272.77</v>
      </c>
      <c r="E67" s="68">
        <v>211.53</v>
      </c>
      <c r="F67" s="68">
        <v>0</v>
      </c>
      <c r="G67" s="68">
        <f t="shared" si="28"/>
        <v>22.98</v>
      </c>
      <c r="H67" s="68">
        <v>0</v>
      </c>
      <c r="I67" s="68">
        <f t="shared" si="29"/>
        <v>18.7</v>
      </c>
      <c r="J67" s="72">
        <f t="shared" ref="J67:J98" si="39">IF(ABS(B67-B66)&lt;=50,1,0)</f>
        <v>1</v>
      </c>
      <c r="K67" s="72">
        <f t="shared" ref="K67:K98" si="40">IF(ABS((B67-B66))&lt;=50,1,IF((B67-B66)*(1)&gt;=0,1,-1))</f>
        <v>1</v>
      </c>
      <c r="L67" s="72">
        <f t="shared" si="27"/>
        <v>1</v>
      </c>
      <c r="M67" s="72">
        <f t="shared" ca="1" si="31"/>
        <v>0</v>
      </c>
      <c r="N67" s="26"/>
      <c r="O67" s="26"/>
      <c r="P67" s="25"/>
      <c r="Q67" s="25"/>
      <c r="T67" s="22">
        <v>0</v>
      </c>
      <c r="U67" s="74">
        <f t="shared" si="32"/>
        <v>-440</v>
      </c>
      <c r="V67" s="70">
        <f t="shared" si="33"/>
        <v>-440</v>
      </c>
      <c r="W67" s="70"/>
      <c r="X67" s="70">
        <f t="shared" si="34"/>
        <v>483.66764582459081</v>
      </c>
      <c r="Y67" s="70">
        <f t="shared" si="35"/>
        <v>43.667645824590807</v>
      </c>
      <c r="Z67" s="70">
        <f t="shared" si="36"/>
        <v>44</v>
      </c>
      <c r="AA67" s="24">
        <f t="shared" si="37"/>
        <v>44</v>
      </c>
      <c r="AB67" s="67">
        <f t="shared" si="38"/>
        <v>484</v>
      </c>
    </row>
    <row r="68" spans="1:28" ht="15" customHeight="1" x14ac:dyDescent="0.25">
      <c r="A68" s="71">
        <v>226</v>
      </c>
      <c r="B68" s="71">
        <v>440</v>
      </c>
      <c r="C68" s="68">
        <f t="shared" si="30"/>
        <v>1.51</v>
      </c>
      <c r="D68" s="68">
        <v>272.75</v>
      </c>
      <c r="E68" s="68">
        <v>211.53</v>
      </c>
      <c r="F68" s="68">
        <v>0</v>
      </c>
      <c r="G68" s="68">
        <f t="shared" si="28"/>
        <v>22.529411764705884</v>
      </c>
      <c r="H68" s="68">
        <v>0</v>
      </c>
      <c r="I68" s="68">
        <f t="shared" si="29"/>
        <v>18.333333333333332</v>
      </c>
      <c r="J68" s="72">
        <f t="shared" si="39"/>
        <v>1</v>
      </c>
      <c r="K68" s="72">
        <f t="shared" si="40"/>
        <v>1</v>
      </c>
      <c r="L68" s="72">
        <f t="shared" si="27"/>
        <v>1</v>
      </c>
      <c r="M68" s="72">
        <f t="shared" ca="1" si="31"/>
        <v>0</v>
      </c>
      <c r="N68" s="26"/>
      <c r="O68" s="26"/>
      <c r="P68" s="25"/>
      <c r="Q68" s="25"/>
      <c r="T68" s="22">
        <v>0</v>
      </c>
      <c r="U68" s="74">
        <f t="shared" si="32"/>
        <v>-440</v>
      </c>
      <c r="V68" s="70">
        <f t="shared" si="33"/>
        <v>-440</v>
      </c>
      <c r="W68" s="70"/>
      <c r="X68" s="70">
        <f t="shared" si="34"/>
        <v>483.66764582459081</v>
      </c>
      <c r="Y68" s="70">
        <f t="shared" si="35"/>
        <v>43.667645824590807</v>
      </c>
      <c r="Z68" s="70">
        <f t="shared" si="36"/>
        <v>44</v>
      </c>
      <c r="AA68" s="24">
        <f t="shared" si="37"/>
        <v>44</v>
      </c>
      <c r="AB68" s="67">
        <f t="shared" si="38"/>
        <v>484</v>
      </c>
    </row>
    <row r="69" spans="1:28" ht="15" customHeight="1" x14ac:dyDescent="0.25">
      <c r="A69" s="71">
        <v>306</v>
      </c>
      <c r="B69" s="71">
        <v>440</v>
      </c>
      <c r="C69" s="68">
        <f t="shared" si="30"/>
        <v>2.04</v>
      </c>
      <c r="D69" s="68">
        <v>272.74</v>
      </c>
      <c r="E69" s="68">
        <v>211.53</v>
      </c>
      <c r="F69" s="68">
        <v>0</v>
      </c>
      <c r="G69" s="68">
        <f t="shared" si="28"/>
        <v>20.557692307692307</v>
      </c>
      <c r="H69" s="68">
        <v>0</v>
      </c>
      <c r="I69" s="68">
        <f t="shared" si="29"/>
        <v>17.98076923076923</v>
      </c>
      <c r="J69" s="72">
        <f t="shared" si="39"/>
        <v>1</v>
      </c>
      <c r="K69" s="72">
        <f t="shared" si="40"/>
        <v>1</v>
      </c>
      <c r="L69" s="72">
        <f t="shared" si="27"/>
        <v>1</v>
      </c>
      <c r="M69" s="72">
        <f t="shared" ca="1" si="31"/>
        <v>1</v>
      </c>
      <c r="N69" s="26"/>
      <c r="O69" s="26"/>
      <c r="P69" s="25"/>
      <c r="Q69" s="25"/>
      <c r="T69" s="22">
        <v>0</v>
      </c>
      <c r="U69" s="74">
        <f t="shared" si="32"/>
        <v>-440</v>
      </c>
      <c r="V69" s="70">
        <f t="shared" si="33"/>
        <v>-440</v>
      </c>
      <c r="W69" s="70"/>
      <c r="X69" s="70">
        <f t="shared" si="34"/>
        <v>483.66764582459081</v>
      </c>
      <c r="Y69" s="70">
        <f t="shared" si="35"/>
        <v>43.667645824590807</v>
      </c>
      <c r="Z69" s="70">
        <f t="shared" si="36"/>
        <v>44</v>
      </c>
      <c r="AA69" s="24">
        <f t="shared" si="37"/>
        <v>44</v>
      </c>
      <c r="AB69" s="67">
        <f t="shared" si="38"/>
        <v>484</v>
      </c>
    </row>
    <row r="70" spans="1:28" ht="15" customHeight="1" x14ac:dyDescent="0.25">
      <c r="A70" s="71">
        <v>306</v>
      </c>
      <c r="B70" s="71">
        <v>440</v>
      </c>
      <c r="C70" s="68">
        <f t="shared" si="30"/>
        <v>2.04</v>
      </c>
      <c r="D70" s="68">
        <v>272.73</v>
      </c>
      <c r="E70" s="68">
        <v>211.53</v>
      </c>
      <c r="F70" s="68">
        <v>0</v>
      </c>
      <c r="G70" s="68">
        <f t="shared" si="28"/>
        <v>20.169811320754718</v>
      </c>
      <c r="H70" s="68">
        <v>0</v>
      </c>
      <c r="I70" s="68">
        <f t="shared" si="29"/>
        <v>17.641509433962263</v>
      </c>
      <c r="J70" s="72">
        <f t="shared" si="39"/>
        <v>1</v>
      </c>
      <c r="K70" s="72">
        <f t="shared" si="40"/>
        <v>1</v>
      </c>
      <c r="L70" s="72">
        <f t="shared" si="27"/>
        <v>1</v>
      </c>
      <c r="M70" s="72">
        <f t="shared" ca="1" si="31"/>
        <v>1</v>
      </c>
      <c r="N70" s="26"/>
      <c r="O70" s="26"/>
      <c r="P70" s="25"/>
      <c r="Q70" s="25"/>
      <c r="T70" s="22">
        <v>0</v>
      </c>
      <c r="U70" s="74">
        <f t="shared" si="32"/>
        <v>-440</v>
      </c>
      <c r="V70" s="70">
        <f t="shared" si="33"/>
        <v>-440</v>
      </c>
      <c r="W70" s="70"/>
      <c r="X70" s="70">
        <f t="shared" si="34"/>
        <v>483.66764582459081</v>
      </c>
      <c r="Y70" s="70">
        <f t="shared" si="35"/>
        <v>43.667645824590807</v>
      </c>
      <c r="Z70" s="70">
        <f t="shared" si="36"/>
        <v>44</v>
      </c>
      <c r="AA70" s="24">
        <f t="shared" si="37"/>
        <v>44</v>
      </c>
      <c r="AB70" s="67">
        <f t="shared" si="38"/>
        <v>484</v>
      </c>
    </row>
    <row r="71" spans="1:28" ht="15" customHeight="1" x14ac:dyDescent="0.25">
      <c r="A71" s="71">
        <v>226</v>
      </c>
      <c r="B71" s="71">
        <v>440</v>
      </c>
      <c r="C71" s="68">
        <f t="shared" si="30"/>
        <v>1.51</v>
      </c>
      <c r="D71" s="68">
        <v>272.70999999999998</v>
      </c>
      <c r="E71" s="68">
        <v>211.53</v>
      </c>
      <c r="F71" s="68">
        <v>0</v>
      </c>
      <c r="G71" s="68">
        <f t="shared" si="28"/>
        <v>21.277777777777779</v>
      </c>
      <c r="H71" s="68">
        <v>0</v>
      </c>
      <c r="I71" s="68">
        <f t="shared" si="29"/>
        <v>17.314814814814813</v>
      </c>
      <c r="J71" s="72">
        <f t="shared" si="39"/>
        <v>1</v>
      </c>
      <c r="K71" s="72">
        <f t="shared" si="40"/>
        <v>1</v>
      </c>
      <c r="L71" s="72">
        <f t="shared" ref="L71:L98" si="41">IF(OR(COUNTIF(K67:K71,1)=5,COUNTIF(K67:K71,-1)=5),1,0)</f>
        <v>1</v>
      </c>
      <c r="M71" s="72">
        <f t="shared" ca="1" si="31"/>
        <v>1</v>
      </c>
      <c r="N71" s="26"/>
      <c r="O71" s="26"/>
      <c r="P71" s="25"/>
      <c r="Q71" s="25"/>
      <c r="T71" s="22">
        <v>0</v>
      </c>
      <c r="U71" s="74">
        <f t="shared" si="32"/>
        <v>-440</v>
      </c>
      <c r="V71" s="70">
        <f t="shared" si="33"/>
        <v>-440</v>
      </c>
      <c r="W71" s="70"/>
      <c r="X71" s="70">
        <f t="shared" si="34"/>
        <v>483.66764582459081</v>
      </c>
      <c r="Y71" s="70">
        <f t="shared" si="35"/>
        <v>43.667645824590807</v>
      </c>
      <c r="Z71" s="70">
        <f t="shared" si="36"/>
        <v>44</v>
      </c>
      <c r="AA71" s="24">
        <f t="shared" si="37"/>
        <v>44</v>
      </c>
      <c r="AB71" s="67">
        <f t="shared" si="38"/>
        <v>484</v>
      </c>
    </row>
    <row r="72" spans="1:28" ht="15" customHeight="1" x14ac:dyDescent="0.25">
      <c r="A72" s="71">
        <v>227</v>
      </c>
      <c r="B72" s="71">
        <v>440</v>
      </c>
      <c r="C72" s="68">
        <f t="shared" si="30"/>
        <v>1.51</v>
      </c>
      <c r="D72" s="68">
        <v>272.68</v>
      </c>
      <c r="E72" s="68">
        <v>211.53</v>
      </c>
      <c r="F72" s="68">
        <v>0</v>
      </c>
      <c r="G72" s="68">
        <f t="shared" si="28"/>
        <v>20.872727272727271</v>
      </c>
      <c r="H72" s="68">
        <v>0</v>
      </c>
      <c r="I72" s="68">
        <f t="shared" si="29"/>
        <v>17</v>
      </c>
      <c r="J72" s="72">
        <f t="shared" si="39"/>
        <v>1</v>
      </c>
      <c r="K72" s="72">
        <f t="shared" si="40"/>
        <v>1</v>
      </c>
      <c r="L72" s="72">
        <f t="shared" si="41"/>
        <v>1</v>
      </c>
      <c r="M72" s="72">
        <f t="shared" ca="1" si="31"/>
        <v>1</v>
      </c>
      <c r="N72" s="26"/>
      <c r="O72" s="26"/>
      <c r="P72" s="25"/>
      <c r="Q72" s="25"/>
      <c r="T72" s="22">
        <v>0</v>
      </c>
      <c r="U72" s="74">
        <f t="shared" si="32"/>
        <v>-440</v>
      </c>
      <c r="V72" s="70">
        <f t="shared" si="33"/>
        <v>-440</v>
      </c>
      <c r="W72" s="70"/>
      <c r="X72" s="70">
        <f t="shared" si="34"/>
        <v>483.66764582459081</v>
      </c>
      <c r="Y72" s="70">
        <f t="shared" si="35"/>
        <v>43.667645824590807</v>
      </c>
      <c r="Z72" s="70">
        <f t="shared" si="36"/>
        <v>44</v>
      </c>
      <c r="AA72" s="24">
        <f t="shared" si="37"/>
        <v>44</v>
      </c>
      <c r="AB72" s="67">
        <f t="shared" si="38"/>
        <v>484</v>
      </c>
    </row>
    <row r="73" spans="1:28" ht="15" customHeight="1" x14ac:dyDescent="0.25">
      <c r="A73" s="71">
        <v>226</v>
      </c>
      <c r="B73" s="71">
        <v>440</v>
      </c>
      <c r="C73" s="68">
        <f t="shared" si="30"/>
        <v>1.51</v>
      </c>
      <c r="D73" s="68">
        <v>272.66000000000003</v>
      </c>
      <c r="E73" s="68">
        <v>211.53</v>
      </c>
      <c r="F73" s="68">
        <v>0</v>
      </c>
      <c r="G73" s="68">
        <f t="shared" si="28"/>
        <v>20.517857142857142</v>
      </c>
      <c r="H73" s="68">
        <v>0</v>
      </c>
      <c r="I73" s="68">
        <f t="shared" si="29"/>
        <v>16.696428571428573</v>
      </c>
      <c r="J73" s="72">
        <f t="shared" si="39"/>
        <v>1</v>
      </c>
      <c r="K73" s="72">
        <f t="shared" si="40"/>
        <v>1</v>
      </c>
      <c r="L73" s="72">
        <f t="shared" si="41"/>
        <v>1</v>
      </c>
      <c r="M73" s="72">
        <f t="shared" ca="1" si="31"/>
        <v>0</v>
      </c>
      <c r="N73" s="26"/>
      <c r="O73" s="26"/>
      <c r="P73" s="25"/>
      <c r="Q73" s="25"/>
      <c r="T73" s="22">
        <v>0</v>
      </c>
      <c r="U73" s="74">
        <f t="shared" si="32"/>
        <v>-440</v>
      </c>
      <c r="V73" s="70">
        <f t="shared" si="33"/>
        <v>-440</v>
      </c>
      <c r="W73" s="70"/>
      <c r="X73" s="70">
        <f t="shared" si="34"/>
        <v>483.66764582459081</v>
      </c>
      <c r="Y73" s="70">
        <f t="shared" si="35"/>
        <v>43.667645824590807</v>
      </c>
      <c r="Z73" s="70">
        <f t="shared" si="36"/>
        <v>44</v>
      </c>
      <c r="AA73" s="24">
        <f t="shared" si="37"/>
        <v>44</v>
      </c>
      <c r="AB73" s="67">
        <f t="shared" si="38"/>
        <v>484</v>
      </c>
    </row>
    <row r="74" spans="1:28" ht="15" customHeight="1" x14ac:dyDescent="0.25">
      <c r="A74" s="71">
        <v>226</v>
      </c>
      <c r="B74" s="71">
        <v>440</v>
      </c>
      <c r="C74" s="68">
        <f t="shared" si="30"/>
        <v>1.51</v>
      </c>
      <c r="D74" s="68">
        <v>272.64</v>
      </c>
      <c r="E74" s="68">
        <v>211.53</v>
      </c>
      <c r="F74" s="68">
        <v>0</v>
      </c>
      <c r="G74" s="68">
        <f t="shared" si="28"/>
        <v>20.157894736842106</v>
      </c>
      <c r="H74" s="68">
        <v>0</v>
      </c>
      <c r="I74" s="68">
        <f t="shared" si="29"/>
        <v>16.403508771929825</v>
      </c>
      <c r="J74" s="72">
        <f t="shared" si="39"/>
        <v>1</v>
      </c>
      <c r="K74" s="72">
        <f t="shared" si="40"/>
        <v>1</v>
      </c>
      <c r="L74" s="72">
        <f t="shared" si="41"/>
        <v>1</v>
      </c>
      <c r="M74" s="72">
        <f t="shared" ca="1" si="31"/>
        <v>1</v>
      </c>
      <c r="N74" s="26"/>
      <c r="O74" s="26"/>
      <c r="P74" s="25"/>
      <c r="Q74" s="25"/>
      <c r="T74" s="22">
        <v>0</v>
      </c>
      <c r="U74" s="74">
        <f t="shared" si="32"/>
        <v>-440</v>
      </c>
      <c r="V74" s="70">
        <f t="shared" si="33"/>
        <v>-440</v>
      </c>
      <c r="W74" s="70"/>
      <c r="X74" s="70">
        <f t="shared" si="34"/>
        <v>483.66764582459081</v>
      </c>
      <c r="Y74" s="70">
        <f t="shared" si="35"/>
        <v>43.667645824590807</v>
      </c>
      <c r="Z74" s="70">
        <f t="shared" si="36"/>
        <v>44</v>
      </c>
      <c r="AA74" s="24">
        <f t="shared" si="37"/>
        <v>44</v>
      </c>
      <c r="AB74" s="67">
        <f t="shared" si="38"/>
        <v>484</v>
      </c>
    </row>
    <row r="75" spans="1:28" ht="15" customHeight="1" x14ac:dyDescent="0.25">
      <c r="A75" s="71">
        <v>226</v>
      </c>
      <c r="B75" s="71">
        <v>440</v>
      </c>
      <c r="C75" s="68">
        <f t="shared" si="30"/>
        <v>1.51</v>
      </c>
      <c r="D75" s="68">
        <v>272.62</v>
      </c>
      <c r="E75" s="68">
        <v>211.53</v>
      </c>
      <c r="F75" s="68">
        <v>0</v>
      </c>
      <c r="G75" s="68">
        <f t="shared" si="28"/>
        <v>19.810344827586206</v>
      </c>
      <c r="H75" s="68">
        <v>0</v>
      </c>
      <c r="I75" s="68">
        <f t="shared" si="29"/>
        <v>16.120689655172413</v>
      </c>
      <c r="J75" s="72">
        <f t="shared" si="39"/>
        <v>1</v>
      </c>
      <c r="K75" s="72">
        <f t="shared" si="40"/>
        <v>1</v>
      </c>
      <c r="L75" s="72">
        <f t="shared" si="41"/>
        <v>1</v>
      </c>
      <c r="M75" s="72">
        <f t="shared" ca="1" si="31"/>
        <v>0</v>
      </c>
      <c r="N75" s="26"/>
      <c r="O75" s="26"/>
      <c r="P75" s="25"/>
      <c r="Q75" s="25"/>
      <c r="T75" s="22">
        <v>0</v>
      </c>
      <c r="U75" s="74">
        <f t="shared" si="32"/>
        <v>-440</v>
      </c>
      <c r="V75" s="70">
        <f t="shared" si="33"/>
        <v>-440</v>
      </c>
      <c r="W75" s="70"/>
      <c r="X75" s="70">
        <f t="shared" si="34"/>
        <v>483.66764582459081</v>
      </c>
      <c r="Y75" s="70">
        <f t="shared" si="35"/>
        <v>43.667645824590807</v>
      </c>
      <c r="Z75" s="70">
        <f t="shared" si="36"/>
        <v>44</v>
      </c>
      <c r="AA75" s="24">
        <f t="shared" si="37"/>
        <v>44</v>
      </c>
      <c r="AB75" s="67">
        <f t="shared" si="38"/>
        <v>484</v>
      </c>
    </row>
    <row r="76" spans="1:28" ht="15" customHeight="1" x14ac:dyDescent="0.25">
      <c r="A76" s="25">
        <v>227</v>
      </c>
      <c r="B76" s="25">
        <v>440</v>
      </c>
      <c r="C76" s="68">
        <f t="shared" si="30"/>
        <v>1.51</v>
      </c>
      <c r="D76" s="25">
        <v>272.60000000000002</v>
      </c>
      <c r="E76" s="25">
        <v>211.53</v>
      </c>
      <c r="F76" s="68">
        <v>0</v>
      </c>
      <c r="G76" s="68">
        <f t="shared" si="28"/>
        <v>19.457627118644069</v>
      </c>
      <c r="H76" s="68">
        <v>0</v>
      </c>
      <c r="I76" s="68">
        <f t="shared" si="29"/>
        <v>15.847457627118644</v>
      </c>
      <c r="J76" s="72">
        <f t="shared" si="39"/>
        <v>1</v>
      </c>
      <c r="K76" s="72">
        <f t="shared" si="40"/>
        <v>1</v>
      </c>
      <c r="L76" s="72">
        <f t="shared" si="41"/>
        <v>1</v>
      </c>
      <c r="M76" s="72">
        <f t="shared" ca="1" si="31"/>
        <v>1</v>
      </c>
      <c r="N76" s="25"/>
      <c r="O76" s="25"/>
      <c r="P76" s="25"/>
      <c r="Q76" s="25"/>
      <c r="T76" s="22">
        <v>0</v>
      </c>
      <c r="U76" s="74">
        <f t="shared" si="32"/>
        <v>-440</v>
      </c>
      <c r="V76" s="70">
        <f t="shared" si="33"/>
        <v>-440</v>
      </c>
      <c r="W76" s="70"/>
      <c r="X76" s="70">
        <f t="shared" si="34"/>
        <v>483.66764582459081</v>
      </c>
      <c r="Y76" s="70">
        <f t="shared" si="35"/>
        <v>43.667645824590807</v>
      </c>
      <c r="Z76" s="70">
        <f t="shared" si="36"/>
        <v>44</v>
      </c>
      <c r="AA76" s="24">
        <f t="shared" si="37"/>
        <v>44</v>
      </c>
      <c r="AB76" s="67">
        <f t="shared" si="38"/>
        <v>484</v>
      </c>
    </row>
    <row r="77" spans="1:28" ht="15" customHeight="1" x14ac:dyDescent="0.25">
      <c r="A77" s="25">
        <v>227</v>
      </c>
      <c r="B77" s="25">
        <v>440</v>
      </c>
      <c r="C77" s="68">
        <f t="shared" si="30"/>
        <v>1.51</v>
      </c>
      <c r="D77" s="25">
        <v>272.58</v>
      </c>
      <c r="E77" s="25">
        <v>211.53</v>
      </c>
      <c r="F77" s="68">
        <v>0</v>
      </c>
      <c r="G77" s="68">
        <f t="shared" si="28"/>
        <v>19.133333333333333</v>
      </c>
      <c r="H77" s="68">
        <v>0</v>
      </c>
      <c r="I77" s="68">
        <f t="shared" si="29"/>
        <v>15.583333333333334</v>
      </c>
      <c r="J77" s="72">
        <f t="shared" si="39"/>
        <v>1</v>
      </c>
      <c r="K77" s="72">
        <f t="shared" si="40"/>
        <v>1</v>
      </c>
      <c r="L77" s="72">
        <f t="shared" si="41"/>
        <v>1</v>
      </c>
      <c r="M77" s="72">
        <f t="shared" ca="1" si="31"/>
        <v>0</v>
      </c>
      <c r="N77" s="25"/>
      <c r="O77" s="25"/>
      <c r="P77" s="25"/>
      <c r="Q77" s="25"/>
      <c r="T77" s="22">
        <v>0</v>
      </c>
      <c r="U77" s="74">
        <f t="shared" si="32"/>
        <v>-440</v>
      </c>
      <c r="V77" s="70">
        <f t="shared" si="33"/>
        <v>-440</v>
      </c>
      <c r="W77" s="70"/>
      <c r="X77" s="70">
        <f t="shared" si="34"/>
        <v>483.66764582459081</v>
      </c>
      <c r="Y77" s="70">
        <f t="shared" si="35"/>
        <v>43.667645824590807</v>
      </c>
      <c r="Z77" s="70">
        <f t="shared" si="36"/>
        <v>44</v>
      </c>
      <c r="AA77" s="24">
        <f t="shared" si="37"/>
        <v>44</v>
      </c>
      <c r="AB77" s="67">
        <f t="shared" si="38"/>
        <v>484</v>
      </c>
    </row>
    <row r="78" spans="1:28" ht="15" customHeight="1" x14ac:dyDescent="0.25">
      <c r="A78" s="25">
        <v>147</v>
      </c>
      <c r="B78" s="25">
        <v>440</v>
      </c>
      <c r="C78" s="68">
        <f t="shared" si="30"/>
        <v>0.98</v>
      </c>
      <c r="D78" s="25">
        <v>272.55</v>
      </c>
      <c r="E78" s="25">
        <v>211.53</v>
      </c>
      <c r="F78" s="68">
        <v>0</v>
      </c>
      <c r="G78" s="68">
        <f t="shared" si="28"/>
        <v>20.131147540983605</v>
      </c>
      <c r="H78" s="68">
        <v>0</v>
      </c>
      <c r="I78" s="68">
        <f t="shared" si="29"/>
        <v>15.327868852459016</v>
      </c>
      <c r="J78" s="72">
        <f t="shared" si="39"/>
        <v>1</v>
      </c>
      <c r="K78" s="72">
        <f t="shared" si="40"/>
        <v>1</v>
      </c>
      <c r="L78" s="72">
        <f t="shared" si="41"/>
        <v>1</v>
      </c>
      <c r="M78" s="72">
        <f t="shared" ca="1" si="31"/>
        <v>1</v>
      </c>
      <c r="N78" s="25"/>
      <c r="O78" s="25"/>
      <c r="P78" s="25"/>
      <c r="Q78" s="25"/>
      <c r="T78" s="22">
        <v>0</v>
      </c>
      <c r="U78" s="74">
        <f t="shared" si="32"/>
        <v>-440</v>
      </c>
      <c r="V78" s="70">
        <f t="shared" si="33"/>
        <v>-440</v>
      </c>
      <c r="W78" s="70"/>
      <c r="X78" s="70">
        <f t="shared" si="34"/>
        <v>483.66764582459081</v>
      </c>
      <c r="Y78" s="70">
        <f t="shared" si="35"/>
        <v>43.667645824590807</v>
      </c>
      <c r="Z78" s="70">
        <f t="shared" si="36"/>
        <v>44</v>
      </c>
      <c r="AA78" s="24">
        <f t="shared" si="37"/>
        <v>44</v>
      </c>
      <c r="AB78" s="67">
        <f t="shared" si="38"/>
        <v>484</v>
      </c>
    </row>
    <row r="79" spans="1:28" ht="15" customHeight="1" x14ac:dyDescent="0.25">
      <c r="A79" s="25">
        <v>227</v>
      </c>
      <c r="B79" s="25">
        <v>440</v>
      </c>
      <c r="C79" s="68">
        <f t="shared" si="30"/>
        <v>1.51</v>
      </c>
      <c r="D79" s="25">
        <v>272.52999999999997</v>
      </c>
      <c r="E79" s="25">
        <v>211.53</v>
      </c>
      <c r="F79" s="68">
        <v>0</v>
      </c>
      <c r="G79" s="68">
        <f t="shared" si="28"/>
        <v>18.516129032258064</v>
      </c>
      <c r="H79" s="68">
        <v>0</v>
      </c>
      <c r="I79" s="68">
        <f t="shared" si="29"/>
        <v>15.080645161290322</v>
      </c>
      <c r="J79" s="72">
        <f t="shared" si="39"/>
        <v>1</v>
      </c>
      <c r="K79" s="72">
        <f t="shared" si="40"/>
        <v>1</v>
      </c>
      <c r="L79" s="72">
        <f t="shared" si="41"/>
        <v>1</v>
      </c>
      <c r="M79" s="72">
        <f t="shared" ca="1" si="31"/>
        <v>0</v>
      </c>
      <c r="N79" s="25"/>
      <c r="O79" s="25"/>
      <c r="P79" s="25"/>
      <c r="Q79" s="25"/>
      <c r="T79" s="22">
        <v>0</v>
      </c>
      <c r="U79" s="74">
        <f t="shared" si="32"/>
        <v>-440</v>
      </c>
      <c r="V79" s="70">
        <f t="shared" si="33"/>
        <v>-440</v>
      </c>
      <c r="W79" s="70"/>
      <c r="X79" s="70">
        <f t="shared" si="34"/>
        <v>483.66764582459081</v>
      </c>
      <c r="Y79" s="70">
        <f t="shared" si="35"/>
        <v>43.667645824590807</v>
      </c>
      <c r="Z79" s="70">
        <f t="shared" si="36"/>
        <v>44</v>
      </c>
      <c r="AA79" s="24">
        <f t="shared" si="37"/>
        <v>44</v>
      </c>
      <c r="AB79" s="67">
        <f t="shared" si="38"/>
        <v>484</v>
      </c>
    </row>
    <row r="80" spans="1:28" ht="15" customHeight="1" x14ac:dyDescent="0.25">
      <c r="A80" s="25">
        <v>227</v>
      </c>
      <c r="B80" s="25">
        <v>440</v>
      </c>
      <c r="C80" s="68">
        <f t="shared" si="30"/>
        <v>1.51</v>
      </c>
      <c r="D80" s="25">
        <v>272.51</v>
      </c>
      <c r="E80" s="25">
        <v>211.53</v>
      </c>
      <c r="F80" s="68">
        <v>0</v>
      </c>
      <c r="G80" s="68">
        <f t="shared" si="28"/>
        <v>18.222222222222221</v>
      </c>
      <c r="H80" s="68">
        <v>0</v>
      </c>
      <c r="I80" s="68">
        <f t="shared" si="29"/>
        <v>14.841269841269842</v>
      </c>
      <c r="J80" s="72">
        <f t="shared" si="39"/>
        <v>1</v>
      </c>
      <c r="K80" s="72">
        <f t="shared" si="40"/>
        <v>1</v>
      </c>
      <c r="L80" s="72">
        <f t="shared" si="41"/>
        <v>1</v>
      </c>
      <c r="M80" s="72">
        <f t="shared" ca="1" si="31"/>
        <v>0</v>
      </c>
      <c r="N80" s="25"/>
      <c r="O80" s="25"/>
      <c r="P80" s="25"/>
      <c r="Q80" s="25"/>
      <c r="T80" s="22">
        <v>0</v>
      </c>
      <c r="U80" s="74">
        <f t="shared" si="32"/>
        <v>-440</v>
      </c>
      <c r="V80" s="70">
        <f t="shared" si="33"/>
        <v>-440</v>
      </c>
      <c r="W80" s="70"/>
      <c r="X80" s="70">
        <f t="shared" si="34"/>
        <v>483.66764582459081</v>
      </c>
      <c r="Y80" s="70">
        <f t="shared" si="35"/>
        <v>43.667645824590807</v>
      </c>
      <c r="Z80" s="70">
        <f t="shared" si="36"/>
        <v>44</v>
      </c>
      <c r="AA80" s="24">
        <f t="shared" si="37"/>
        <v>44</v>
      </c>
      <c r="AB80" s="67">
        <f t="shared" si="38"/>
        <v>484</v>
      </c>
    </row>
    <row r="81" spans="1:28" ht="15" customHeight="1" x14ac:dyDescent="0.25">
      <c r="A81" s="25">
        <v>307</v>
      </c>
      <c r="B81" s="25">
        <v>440</v>
      </c>
      <c r="C81" s="68">
        <f t="shared" si="30"/>
        <v>2.0499999999999998</v>
      </c>
      <c r="D81" s="25">
        <v>272.49</v>
      </c>
      <c r="E81" s="25">
        <v>211.53</v>
      </c>
      <c r="F81" s="68">
        <v>0</v>
      </c>
      <c r="G81" s="68">
        <f t="shared" si="28"/>
        <v>16.6875</v>
      </c>
      <c r="H81" s="68">
        <v>0</v>
      </c>
      <c r="I81" s="68">
        <f t="shared" si="29"/>
        <v>14.609375</v>
      </c>
      <c r="J81" s="72">
        <f t="shared" si="39"/>
        <v>1</v>
      </c>
      <c r="K81" s="72">
        <f t="shared" si="40"/>
        <v>1</v>
      </c>
      <c r="L81" s="72">
        <f t="shared" si="41"/>
        <v>1</v>
      </c>
      <c r="M81" s="72">
        <f t="shared" ca="1" si="31"/>
        <v>1</v>
      </c>
      <c r="N81" s="25"/>
      <c r="O81" s="25"/>
      <c r="P81" s="25"/>
      <c r="Q81" s="25"/>
      <c r="T81" s="22">
        <v>0</v>
      </c>
      <c r="U81" s="74">
        <f t="shared" si="32"/>
        <v>-440</v>
      </c>
      <c r="V81" s="70">
        <f t="shared" si="33"/>
        <v>-440</v>
      </c>
      <c r="W81" s="70"/>
      <c r="X81" s="70">
        <f t="shared" si="34"/>
        <v>483.66764582459081</v>
      </c>
      <c r="Y81" s="70">
        <f t="shared" si="35"/>
        <v>43.667645824590807</v>
      </c>
      <c r="Z81" s="70">
        <f t="shared" si="36"/>
        <v>44</v>
      </c>
      <c r="AA81" s="24">
        <f t="shared" si="37"/>
        <v>44</v>
      </c>
      <c r="AB81" s="67">
        <f t="shared" si="38"/>
        <v>484</v>
      </c>
    </row>
    <row r="82" spans="1:28" ht="15" customHeight="1" x14ac:dyDescent="0.25">
      <c r="A82" s="25">
        <v>67</v>
      </c>
      <c r="B82" s="25">
        <v>440</v>
      </c>
      <c r="C82" s="68">
        <f t="shared" si="30"/>
        <v>0.45</v>
      </c>
      <c r="D82" s="25">
        <v>272.45</v>
      </c>
      <c r="E82" s="25">
        <v>211.53</v>
      </c>
      <c r="F82" s="68">
        <v>0</v>
      </c>
      <c r="G82" s="68">
        <f t="shared" ref="G82:G98" si="42">($A$17-A82)/(ROW(A82)-ROW($A$17))</f>
        <v>20.123076923076923</v>
      </c>
      <c r="H82" s="68">
        <v>0</v>
      </c>
      <c r="I82" s="68">
        <f t="shared" ref="I82:I98" si="43">($A$17-B82)/(ROW(B82)-ROW($A$17))</f>
        <v>14.384615384615385</v>
      </c>
      <c r="J82" s="72">
        <f t="shared" si="39"/>
        <v>1</v>
      </c>
      <c r="K82" s="72">
        <f t="shared" si="40"/>
        <v>1</v>
      </c>
      <c r="L82" s="72">
        <f t="shared" si="41"/>
        <v>1</v>
      </c>
      <c r="M82" s="72">
        <f t="shared" ca="1" si="31"/>
        <v>1</v>
      </c>
      <c r="N82" s="25"/>
      <c r="O82" s="25"/>
      <c r="P82" s="25"/>
      <c r="Q82" s="25"/>
      <c r="T82" s="22">
        <v>0</v>
      </c>
      <c r="U82" s="74">
        <f t="shared" si="32"/>
        <v>-440</v>
      </c>
      <c r="V82" s="70">
        <f t="shared" si="33"/>
        <v>-440</v>
      </c>
      <c r="W82" s="70"/>
      <c r="X82" s="70">
        <f t="shared" si="34"/>
        <v>483.66764582459081</v>
      </c>
      <c r="Y82" s="70">
        <f t="shared" si="35"/>
        <v>43.667645824590807</v>
      </c>
      <c r="Z82" s="70">
        <f t="shared" si="36"/>
        <v>44</v>
      </c>
      <c r="AA82" s="24">
        <f t="shared" si="37"/>
        <v>44</v>
      </c>
      <c r="AB82" s="67">
        <f t="shared" si="38"/>
        <v>484</v>
      </c>
    </row>
    <row r="83" spans="1:28" ht="15" customHeight="1" x14ac:dyDescent="0.25">
      <c r="A83" s="25">
        <v>307</v>
      </c>
      <c r="B83" s="25">
        <v>440</v>
      </c>
      <c r="C83" s="68">
        <f t="shared" si="30"/>
        <v>2.0499999999999998</v>
      </c>
      <c r="D83" s="25">
        <v>272.44</v>
      </c>
      <c r="E83" s="25">
        <v>211.53</v>
      </c>
      <c r="F83" s="68">
        <v>0</v>
      </c>
      <c r="G83" s="68">
        <f t="shared" si="42"/>
        <v>16.181818181818183</v>
      </c>
      <c r="H83" s="68">
        <v>0</v>
      </c>
      <c r="I83" s="68">
        <f t="shared" si="43"/>
        <v>14.166666666666666</v>
      </c>
      <c r="J83" s="72">
        <f t="shared" si="39"/>
        <v>1</v>
      </c>
      <c r="K83" s="72">
        <f t="shared" si="40"/>
        <v>1</v>
      </c>
      <c r="L83" s="72">
        <f t="shared" si="41"/>
        <v>1</v>
      </c>
      <c r="M83" s="72">
        <f t="shared" ca="1" si="31"/>
        <v>0</v>
      </c>
      <c r="N83" s="25"/>
      <c r="O83" s="25"/>
      <c r="P83" s="25"/>
      <c r="Q83" s="25"/>
      <c r="T83" s="22">
        <v>0</v>
      </c>
      <c r="U83" s="74">
        <f t="shared" si="32"/>
        <v>-440</v>
      </c>
      <c r="V83" s="70">
        <f t="shared" si="33"/>
        <v>-440</v>
      </c>
      <c r="W83" s="70"/>
      <c r="X83" s="70">
        <f t="shared" si="34"/>
        <v>483.66764582459081</v>
      </c>
      <c r="Y83" s="70">
        <f t="shared" si="35"/>
        <v>43.667645824590807</v>
      </c>
      <c r="Z83" s="70">
        <f t="shared" si="36"/>
        <v>44</v>
      </c>
      <c r="AA83" s="24">
        <f t="shared" si="37"/>
        <v>44</v>
      </c>
      <c r="AB83" s="67">
        <f t="shared" si="38"/>
        <v>484</v>
      </c>
    </row>
    <row r="84" spans="1:28" ht="15" customHeight="1" x14ac:dyDescent="0.25">
      <c r="A84" s="25">
        <v>152</v>
      </c>
      <c r="B84" s="25">
        <v>440</v>
      </c>
      <c r="C84" s="68">
        <f t="shared" si="30"/>
        <v>1.01</v>
      </c>
      <c r="D84" s="25">
        <v>272.41000000000003</v>
      </c>
      <c r="E84" s="25">
        <v>211.53</v>
      </c>
      <c r="F84" s="68">
        <v>0</v>
      </c>
      <c r="G84" s="68">
        <f t="shared" si="42"/>
        <v>18.253731343283583</v>
      </c>
      <c r="H84" s="68">
        <v>0</v>
      </c>
      <c r="I84" s="68">
        <f t="shared" si="43"/>
        <v>13.955223880597014</v>
      </c>
      <c r="J84" s="72">
        <f t="shared" si="39"/>
        <v>1</v>
      </c>
      <c r="K84" s="72">
        <f t="shared" si="40"/>
        <v>1</v>
      </c>
      <c r="L84" s="72">
        <f t="shared" si="41"/>
        <v>1</v>
      </c>
      <c r="M84" s="72">
        <f t="shared" ca="1" si="31"/>
        <v>0</v>
      </c>
      <c r="N84" s="25"/>
      <c r="O84" s="25"/>
      <c r="P84" s="25"/>
      <c r="Q84" s="25"/>
      <c r="T84" s="22">
        <v>0</v>
      </c>
      <c r="U84" s="74">
        <f t="shared" si="32"/>
        <v>-440</v>
      </c>
      <c r="V84" s="70">
        <f t="shared" si="33"/>
        <v>-440</v>
      </c>
      <c r="W84" s="70"/>
      <c r="X84" s="70">
        <f t="shared" si="34"/>
        <v>483.66764582459081</v>
      </c>
      <c r="Y84" s="70">
        <f t="shared" si="35"/>
        <v>43.667645824590807</v>
      </c>
      <c r="Z84" s="70">
        <f t="shared" si="36"/>
        <v>44</v>
      </c>
      <c r="AA84" s="24">
        <f t="shared" si="37"/>
        <v>44</v>
      </c>
      <c r="AB84" s="67">
        <f t="shared" si="38"/>
        <v>484</v>
      </c>
    </row>
    <row r="85" spans="1:28" ht="15" customHeight="1" x14ac:dyDescent="0.25">
      <c r="A85" s="25">
        <v>233</v>
      </c>
      <c r="B85" s="25">
        <v>440</v>
      </c>
      <c r="C85" s="68">
        <f t="shared" si="30"/>
        <v>1.55</v>
      </c>
      <c r="D85" s="25">
        <v>272.39</v>
      </c>
      <c r="E85" s="25">
        <v>211.53</v>
      </c>
      <c r="F85" s="68">
        <v>0</v>
      </c>
      <c r="G85" s="68">
        <f t="shared" si="42"/>
        <v>16.794117647058822</v>
      </c>
      <c r="H85" s="68">
        <v>0</v>
      </c>
      <c r="I85" s="68">
        <f t="shared" si="43"/>
        <v>13.75</v>
      </c>
      <c r="J85" s="72">
        <f t="shared" si="39"/>
        <v>1</v>
      </c>
      <c r="K85" s="72">
        <f t="shared" si="40"/>
        <v>1</v>
      </c>
      <c r="L85" s="72">
        <f t="shared" si="41"/>
        <v>1</v>
      </c>
      <c r="M85" s="72">
        <f t="shared" ca="1" si="31"/>
        <v>0</v>
      </c>
      <c r="N85" s="25"/>
      <c r="O85" s="25"/>
      <c r="P85" s="25"/>
      <c r="Q85" s="25"/>
      <c r="T85" s="22">
        <v>0</v>
      </c>
      <c r="U85" s="74">
        <f t="shared" si="32"/>
        <v>-440</v>
      </c>
      <c r="V85" s="70">
        <f t="shared" si="33"/>
        <v>-440</v>
      </c>
      <c r="W85" s="70"/>
      <c r="X85" s="70">
        <f t="shared" si="34"/>
        <v>483.66764582459081</v>
      </c>
      <c r="Y85" s="70">
        <f t="shared" si="35"/>
        <v>43.667645824590807</v>
      </c>
      <c r="Z85" s="70">
        <f t="shared" si="36"/>
        <v>44</v>
      </c>
      <c r="AA85" s="24">
        <f t="shared" si="37"/>
        <v>44</v>
      </c>
      <c r="AB85" s="67">
        <f t="shared" si="38"/>
        <v>484</v>
      </c>
    </row>
    <row r="86" spans="1:28" ht="15" customHeight="1" x14ac:dyDescent="0.25">
      <c r="A86" s="25">
        <v>154</v>
      </c>
      <c r="B86" s="25">
        <v>440</v>
      </c>
      <c r="C86" s="68">
        <f t="shared" si="30"/>
        <v>1.03</v>
      </c>
      <c r="D86" s="25">
        <v>272.36</v>
      </c>
      <c r="E86" s="25">
        <v>211.53</v>
      </c>
      <c r="F86" s="68">
        <v>0</v>
      </c>
      <c r="G86" s="68">
        <f t="shared" si="42"/>
        <v>17.695652173913043</v>
      </c>
      <c r="H86" s="68">
        <v>0</v>
      </c>
      <c r="I86" s="68">
        <f t="shared" si="43"/>
        <v>13.55072463768116</v>
      </c>
      <c r="J86" s="72">
        <f t="shared" si="39"/>
        <v>1</v>
      </c>
      <c r="K86" s="72">
        <f t="shared" si="40"/>
        <v>1</v>
      </c>
      <c r="L86" s="72">
        <f t="shared" si="41"/>
        <v>1</v>
      </c>
      <c r="M86" s="72">
        <f t="shared" ca="1" si="31"/>
        <v>0</v>
      </c>
      <c r="N86" s="25"/>
      <c r="O86" s="25"/>
      <c r="P86" s="25"/>
      <c r="Q86" s="25"/>
      <c r="T86" s="22">
        <v>0</v>
      </c>
      <c r="U86" s="74">
        <f t="shared" si="32"/>
        <v>-440</v>
      </c>
      <c r="V86" s="70">
        <f t="shared" si="33"/>
        <v>-440</v>
      </c>
      <c r="W86" s="70"/>
      <c r="X86" s="70">
        <f t="shared" si="34"/>
        <v>483.66764582459081</v>
      </c>
      <c r="Y86" s="70">
        <f t="shared" si="35"/>
        <v>43.667645824590807</v>
      </c>
      <c r="Z86" s="70">
        <f t="shared" si="36"/>
        <v>44</v>
      </c>
      <c r="AA86" s="24">
        <f t="shared" si="37"/>
        <v>44</v>
      </c>
      <c r="AB86" s="67">
        <f t="shared" si="38"/>
        <v>484</v>
      </c>
    </row>
    <row r="87" spans="1:28" ht="15" customHeight="1" x14ac:dyDescent="0.25">
      <c r="A87" s="25">
        <v>314</v>
      </c>
      <c r="B87" s="25">
        <v>440</v>
      </c>
      <c r="C87" s="68">
        <f t="shared" si="30"/>
        <v>2.09</v>
      </c>
      <c r="D87" s="25">
        <v>272.35000000000002</v>
      </c>
      <c r="E87" s="25">
        <v>211.53</v>
      </c>
      <c r="F87" s="68">
        <v>0</v>
      </c>
      <c r="G87" s="68">
        <f t="shared" si="42"/>
        <v>15.157142857142857</v>
      </c>
      <c r="H87" s="68">
        <v>0</v>
      </c>
      <c r="I87" s="68">
        <f t="shared" si="43"/>
        <v>13.357142857142858</v>
      </c>
      <c r="J87" s="72">
        <f t="shared" si="39"/>
        <v>1</v>
      </c>
      <c r="K87" s="72">
        <f t="shared" si="40"/>
        <v>1</v>
      </c>
      <c r="L87" s="72">
        <f t="shared" si="41"/>
        <v>1</v>
      </c>
      <c r="M87" s="72">
        <f t="shared" ca="1" si="31"/>
        <v>1</v>
      </c>
      <c r="N87" s="25"/>
      <c r="O87" s="25"/>
      <c r="P87" s="25"/>
      <c r="Q87" s="25"/>
      <c r="T87" s="22">
        <v>0</v>
      </c>
      <c r="U87" s="74">
        <f t="shared" si="32"/>
        <v>-440</v>
      </c>
      <c r="V87" s="70">
        <f t="shared" si="33"/>
        <v>-440</v>
      </c>
      <c r="W87" s="70"/>
      <c r="X87" s="70">
        <f t="shared" si="34"/>
        <v>483.66764582459081</v>
      </c>
      <c r="Y87" s="70">
        <f t="shared" si="35"/>
        <v>43.667645824590807</v>
      </c>
      <c r="Z87" s="70">
        <f t="shared" si="36"/>
        <v>44</v>
      </c>
      <c r="AA87" s="24">
        <f t="shared" si="37"/>
        <v>44</v>
      </c>
      <c r="AB87" s="67">
        <f t="shared" si="38"/>
        <v>484</v>
      </c>
    </row>
    <row r="88" spans="1:28" ht="15" customHeight="1" x14ac:dyDescent="0.25">
      <c r="A88" s="25">
        <v>154</v>
      </c>
      <c r="B88" s="25">
        <v>440</v>
      </c>
      <c r="C88" s="68">
        <f t="shared" si="30"/>
        <v>1.03</v>
      </c>
      <c r="D88" s="25">
        <v>272.32</v>
      </c>
      <c r="E88" s="25">
        <v>211.53</v>
      </c>
      <c r="F88" s="68">
        <v>0</v>
      </c>
      <c r="G88" s="68">
        <f t="shared" si="42"/>
        <v>17.197183098591548</v>
      </c>
      <c r="H88" s="68">
        <v>0</v>
      </c>
      <c r="I88" s="68">
        <f t="shared" si="43"/>
        <v>13.169014084507042</v>
      </c>
      <c r="J88" s="72">
        <f t="shared" si="39"/>
        <v>1</v>
      </c>
      <c r="K88" s="72">
        <f t="shared" si="40"/>
        <v>1</v>
      </c>
      <c r="L88" s="72">
        <f t="shared" si="41"/>
        <v>1</v>
      </c>
      <c r="M88" s="72">
        <f t="shared" ca="1" si="31"/>
        <v>1</v>
      </c>
      <c r="N88" s="25"/>
      <c r="O88" s="25"/>
      <c r="P88" s="25"/>
      <c r="Q88" s="25"/>
      <c r="T88" s="22">
        <v>0</v>
      </c>
      <c r="U88" s="74">
        <f t="shared" si="32"/>
        <v>-440</v>
      </c>
      <c r="V88" s="70">
        <f t="shared" si="33"/>
        <v>-440</v>
      </c>
      <c r="W88" s="70"/>
      <c r="X88" s="70">
        <f t="shared" si="34"/>
        <v>483.66764582459081</v>
      </c>
      <c r="Y88" s="70">
        <f t="shared" si="35"/>
        <v>43.667645824590807</v>
      </c>
      <c r="Z88" s="70">
        <f t="shared" si="36"/>
        <v>44</v>
      </c>
      <c r="AA88" s="24">
        <f t="shared" si="37"/>
        <v>44</v>
      </c>
      <c r="AB88" s="67">
        <f t="shared" si="38"/>
        <v>484</v>
      </c>
    </row>
    <row r="89" spans="1:28" ht="15" customHeight="1" x14ac:dyDescent="0.25">
      <c r="A89" s="25">
        <v>234</v>
      </c>
      <c r="B89" s="25">
        <v>440</v>
      </c>
      <c r="C89" s="68">
        <f t="shared" si="30"/>
        <v>1.56</v>
      </c>
      <c r="D89" s="25">
        <v>272.3</v>
      </c>
      <c r="E89" s="25">
        <v>211.53</v>
      </c>
      <c r="F89" s="68">
        <v>0</v>
      </c>
      <c r="G89" s="68">
        <f t="shared" si="42"/>
        <v>15.847222222222221</v>
      </c>
      <c r="H89" s="68">
        <v>0</v>
      </c>
      <c r="I89" s="68">
        <f t="shared" si="43"/>
        <v>12.986111111111111</v>
      </c>
      <c r="J89" s="72">
        <f t="shared" si="39"/>
        <v>1</v>
      </c>
      <c r="K89" s="72">
        <f t="shared" si="40"/>
        <v>1</v>
      </c>
      <c r="L89" s="72">
        <f t="shared" si="41"/>
        <v>1</v>
      </c>
      <c r="M89" s="72">
        <f t="shared" ca="1" si="31"/>
        <v>0</v>
      </c>
      <c r="N89" s="25"/>
      <c r="O89" s="25"/>
      <c r="P89" s="25"/>
      <c r="Q89" s="25"/>
      <c r="T89" s="22">
        <v>0</v>
      </c>
      <c r="U89" s="74">
        <f t="shared" si="32"/>
        <v>-440</v>
      </c>
      <c r="V89" s="70">
        <f t="shared" si="33"/>
        <v>-440</v>
      </c>
      <c r="W89" s="70"/>
      <c r="X89" s="70">
        <f t="shared" si="34"/>
        <v>483.66764582459081</v>
      </c>
      <c r="Y89" s="70">
        <f t="shared" si="35"/>
        <v>43.667645824590807</v>
      </c>
      <c r="Z89" s="70">
        <f t="shared" si="36"/>
        <v>44</v>
      </c>
      <c r="AA89" s="24">
        <f t="shared" si="37"/>
        <v>44</v>
      </c>
      <c r="AB89" s="67">
        <f t="shared" si="38"/>
        <v>484</v>
      </c>
    </row>
    <row r="90" spans="1:28" ht="15" customHeight="1" x14ac:dyDescent="0.25">
      <c r="A90" s="25">
        <v>234</v>
      </c>
      <c r="B90" s="25">
        <v>440</v>
      </c>
      <c r="C90" s="68">
        <f t="shared" si="30"/>
        <v>1.56</v>
      </c>
      <c r="D90" s="25">
        <v>272.27999999999997</v>
      </c>
      <c r="E90" s="25">
        <v>211.53</v>
      </c>
      <c r="F90" s="68">
        <v>0</v>
      </c>
      <c r="G90" s="68">
        <f t="shared" si="42"/>
        <v>15.63013698630137</v>
      </c>
      <c r="H90" s="68">
        <v>0</v>
      </c>
      <c r="I90" s="68">
        <f t="shared" si="43"/>
        <v>12.808219178082192</v>
      </c>
      <c r="J90" s="72">
        <f t="shared" si="39"/>
        <v>1</v>
      </c>
      <c r="K90" s="72">
        <f t="shared" si="40"/>
        <v>1</v>
      </c>
      <c r="L90" s="72">
        <f t="shared" si="41"/>
        <v>1</v>
      </c>
      <c r="M90" s="72">
        <f t="shared" ca="1" si="31"/>
        <v>1</v>
      </c>
      <c r="N90" s="25"/>
      <c r="O90" s="25"/>
      <c r="P90" s="25"/>
      <c r="Q90" s="25"/>
      <c r="T90" s="22">
        <v>0</v>
      </c>
      <c r="U90" s="74">
        <f t="shared" si="32"/>
        <v>-440</v>
      </c>
      <c r="V90" s="70">
        <f t="shared" si="33"/>
        <v>-440</v>
      </c>
      <c r="W90" s="70"/>
      <c r="X90" s="70">
        <f t="shared" si="34"/>
        <v>483.66764582459081</v>
      </c>
      <c r="Y90" s="70">
        <f t="shared" si="35"/>
        <v>43.667645824590807</v>
      </c>
      <c r="Z90" s="70">
        <f t="shared" si="36"/>
        <v>44</v>
      </c>
      <c r="AA90" s="24">
        <f t="shared" si="37"/>
        <v>44</v>
      </c>
      <c r="AB90" s="67">
        <f t="shared" si="38"/>
        <v>484</v>
      </c>
    </row>
    <row r="91" spans="1:28" ht="15" customHeight="1" x14ac:dyDescent="0.25">
      <c r="A91" s="25">
        <v>154</v>
      </c>
      <c r="B91" s="25">
        <v>440</v>
      </c>
      <c r="C91" s="68">
        <f t="shared" si="30"/>
        <v>1.03</v>
      </c>
      <c r="D91" s="25">
        <v>272.25</v>
      </c>
      <c r="E91" s="25">
        <v>211.53</v>
      </c>
      <c r="F91" s="68">
        <v>0</v>
      </c>
      <c r="G91" s="68">
        <f t="shared" si="42"/>
        <v>16.5</v>
      </c>
      <c r="H91" s="68">
        <v>0</v>
      </c>
      <c r="I91" s="68">
        <f t="shared" si="43"/>
        <v>12.635135135135135</v>
      </c>
      <c r="J91" s="72">
        <f t="shared" si="39"/>
        <v>1</v>
      </c>
      <c r="K91" s="72">
        <f t="shared" si="40"/>
        <v>1</v>
      </c>
      <c r="L91" s="72">
        <f t="shared" si="41"/>
        <v>1</v>
      </c>
      <c r="M91" s="72">
        <f t="shared" ca="1" si="31"/>
        <v>0</v>
      </c>
      <c r="N91" s="25"/>
      <c r="O91" s="25"/>
      <c r="P91" s="25"/>
      <c r="Q91" s="25"/>
      <c r="T91" s="22">
        <v>0</v>
      </c>
      <c r="U91" s="74">
        <f t="shared" si="32"/>
        <v>-440</v>
      </c>
      <c r="V91" s="70">
        <f t="shared" si="33"/>
        <v>-440</v>
      </c>
      <c r="W91" s="70"/>
      <c r="X91" s="70">
        <f t="shared" si="34"/>
        <v>483.66764582459081</v>
      </c>
      <c r="Y91" s="70">
        <f t="shared" si="35"/>
        <v>43.667645824590807</v>
      </c>
      <c r="Z91" s="70">
        <f t="shared" si="36"/>
        <v>44</v>
      </c>
      <c r="AA91" s="24">
        <f t="shared" si="37"/>
        <v>44</v>
      </c>
      <c r="AB91" s="67">
        <f t="shared" si="38"/>
        <v>484</v>
      </c>
    </row>
    <row r="92" spans="1:28" ht="15" customHeight="1" x14ac:dyDescent="0.25">
      <c r="A92" s="25">
        <v>234</v>
      </c>
      <c r="B92" s="25">
        <v>440</v>
      </c>
      <c r="C92" s="68">
        <f t="shared" si="30"/>
        <v>1.56</v>
      </c>
      <c r="D92" s="25">
        <v>272.23</v>
      </c>
      <c r="E92" s="25">
        <v>211.53</v>
      </c>
      <c r="F92" s="68">
        <v>0</v>
      </c>
      <c r="G92" s="68">
        <f t="shared" si="42"/>
        <v>15.213333333333333</v>
      </c>
      <c r="H92" s="68">
        <v>0</v>
      </c>
      <c r="I92" s="68">
        <f t="shared" si="43"/>
        <v>12.466666666666667</v>
      </c>
      <c r="J92" s="72">
        <f t="shared" si="39"/>
        <v>1</v>
      </c>
      <c r="K92" s="72">
        <f t="shared" si="40"/>
        <v>1</v>
      </c>
      <c r="L92" s="72">
        <f t="shared" si="41"/>
        <v>1</v>
      </c>
      <c r="M92" s="72">
        <f t="shared" ca="1" si="31"/>
        <v>1</v>
      </c>
      <c r="N92" s="25"/>
      <c r="O92" s="25"/>
      <c r="P92" s="25"/>
      <c r="Q92" s="25"/>
      <c r="T92" s="22">
        <v>0</v>
      </c>
      <c r="U92" s="74">
        <f t="shared" si="32"/>
        <v>-440</v>
      </c>
      <c r="V92" s="70">
        <f t="shared" si="33"/>
        <v>-440</v>
      </c>
      <c r="W92" s="70"/>
      <c r="X92" s="70">
        <f t="shared" si="34"/>
        <v>483.66764582459081</v>
      </c>
      <c r="Y92" s="70">
        <f t="shared" si="35"/>
        <v>43.667645824590807</v>
      </c>
      <c r="Z92" s="70">
        <f t="shared" si="36"/>
        <v>44</v>
      </c>
      <c r="AA92" s="24">
        <f t="shared" si="37"/>
        <v>44</v>
      </c>
      <c r="AB92" s="67">
        <f t="shared" si="38"/>
        <v>484</v>
      </c>
    </row>
    <row r="93" spans="1:28" ht="15" customHeight="1" x14ac:dyDescent="0.25">
      <c r="A93" s="25">
        <v>234</v>
      </c>
      <c r="B93" s="25">
        <v>440</v>
      </c>
      <c r="C93" s="68">
        <f t="shared" si="30"/>
        <v>1.56</v>
      </c>
      <c r="D93" s="25">
        <v>272.20999999999998</v>
      </c>
      <c r="E93" s="25">
        <v>211.53</v>
      </c>
      <c r="F93" s="68">
        <v>0</v>
      </c>
      <c r="G93" s="68">
        <f t="shared" si="42"/>
        <v>15.013157894736842</v>
      </c>
      <c r="H93" s="68">
        <v>0</v>
      </c>
      <c r="I93" s="68">
        <f t="shared" si="43"/>
        <v>12.302631578947368</v>
      </c>
      <c r="J93" s="72">
        <f t="shared" si="39"/>
        <v>1</v>
      </c>
      <c r="K93" s="72">
        <f t="shared" si="40"/>
        <v>1</v>
      </c>
      <c r="L93" s="72">
        <f t="shared" si="41"/>
        <v>1</v>
      </c>
      <c r="M93" s="72">
        <f t="shared" ca="1" si="31"/>
        <v>0</v>
      </c>
      <c r="N93" s="25"/>
      <c r="O93" s="25"/>
      <c r="P93" s="25"/>
      <c r="Q93" s="25"/>
      <c r="T93" s="22">
        <v>0</v>
      </c>
      <c r="U93" s="74">
        <f t="shared" si="32"/>
        <v>-440</v>
      </c>
      <c r="V93" s="70">
        <f t="shared" si="33"/>
        <v>-440</v>
      </c>
      <c r="W93" s="70"/>
      <c r="X93" s="70">
        <f t="shared" si="34"/>
        <v>483.66764582459081</v>
      </c>
      <c r="Y93" s="70">
        <f t="shared" si="35"/>
        <v>43.667645824590807</v>
      </c>
      <c r="Z93" s="70">
        <f t="shared" si="36"/>
        <v>44</v>
      </c>
      <c r="AA93" s="24">
        <f t="shared" si="37"/>
        <v>44</v>
      </c>
      <c r="AB93" s="67">
        <f t="shared" si="38"/>
        <v>484</v>
      </c>
    </row>
    <row r="94" spans="1:28" ht="15" customHeight="1" x14ac:dyDescent="0.25">
      <c r="A94" s="25">
        <v>234</v>
      </c>
      <c r="B94" s="25">
        <v>440</v>
      </c>
      <c r="C94" s="68">
        <f t="shared" si="30"/>
        <v>1.56</v>
      </c>
      <c r="D94" s="25">
        <v>272.19</v>
      </c>
      <c r="E94" s="25">
        <v>211.53</v>
      </c>
      <c r="F94" s="68">
        <v>0</v>
      </c>
      <c r="G94" s="68">
        <f t="shared" si="42"/>
        <v>14.818181818181818</v>
      </c>
      <c r="H94" s="68">
        <v>0</v>
      </c>
      <c r="I94" s="68">
        <f t="shared" si="43"/>
        <v>12.142857142857142</v>
      </c>
      <c r="J94" s="72">
        <f t="shared" si="39"/>
        <v>1</v>
      </c>
      <c r="K94" s="72">
        <f t="shared" si="40"/>
        <v>1</v>
      </c>
      <c r="L94" s="72">
        <f t="shared" si="41"/>
        <v>1</v>
      </c>
      <c r="M94" s="72">
        <f t="shared" ca="1" si="31"/>
        <v>1</v>
      </c>
      <c r="N94" s="25"/>
      <c r="O94" s="25"/>
      <c r="P94" s="25"/>
      <c r="Q94" s="25"/>
      <c r="T94" s="22">
        <v>0</v>
      </c>
      <c r="U94" s="74">
        <f t="shared" si="32"/>
        <v>-440</v>
      </c>
      <c r="V94" s="70">
        <f t="shared" si="33"/>
        <v>-440</v>
      </c>
      <c r="W94" s="70"/>
      <c r="X94" s="70">
        <f t="shared" si="34"/>
        <v>483.66764582459081</v>
      </c>
      <c r="Y94" s="70">
        <f t="shared" si="35"/>
        <v>43.667645824590807</v>
      </c>
      <c r="Z94" s="70">
        <f t="shared" si="36"/>
        <v>44</v>
      </c>
      <c r="AA94" s="24">
        <f t="shared" si="37"/>
        <v>44</v>
      </c>
      <c r="AB94" s="67">
        <f t="shared" si="38"/>
        <v>484</v>
      </c>
    </row>
    <row r="95" spans="1:28" ht="15" customHeight="1" x14ac:dyDescent="0.25">
      <c r="A95" s="25">
        <v>154</v>
      </c>
      <c r="B95" s="25">
        <v>440</v>
      </c>
      <c r="C95" s="68">
        <f t="shared" si="30"/>
        <v>1.03</v>
      </c>
      <c r="D95" s="25">
        <v>272.16000000000003</v>
      </c>
      <c r="E95" s="25">
        <v>211.53</v>
      </c>
      <c r="F95" s="68">
        <v>0</v>
      </c>
      <c r="G95" s="68">
        <f t="shared" si="42"/>
        <v>15.653846153846153</v>
      </c>
      <c r="H95" s="68">
        <v>0</v>
      </c>
      <c r="I95" s="68">
        <f t="shared" si="43"/>
        <v>11.987179487179487</v>
      </c>
      <c r="J95" s="72">
        <f t="shared" si="39"/>
        <v>1</v>
      </c>
      <c r="K95" s="72">
        <f t="shared" si="40"/>
        <v>1</v>
      </c>
      <c r="L95" s="72">
        <f t="shared" si="41"/>
        <v>1</v>
      </c>
      <c r="M95" s="72">
        <f t="shared" ca="1" si="31"/>
        <v>1</v>
      </c>
      <c r="N95" s="25"/>
      <c r="O95" s="25"/>
      <c r="P95" s="25"/>
      <c r="Q95" s="25"/>
      <c r="T95" s="22">
        <v>0</v>
      </c>
      <c r="U95" s="74">
        <f t="shared" si="32"/>
        <v>-440</v>
      </c>
      <c r="V95" s="70">
        <f t="shared" si="33"/>
        <v>-440</v>
      </c>
      <c r="W95" s="70"/>
      <c r="X95" s="70">
        <f t="shared" si="34"/>
        <v>483.66764582459081</v>
      </c>
      <c r="Y95" s="70">
        <f t="shared" si="35"/>
        <v>43.667645824590807</v>
      </c>
      <c r="Z95" s="70">
        <f t="shared" si="36"/>
        <v>44</v>
      </c>
      <c r="AA95" s="24">
        <f t="shared" si="37"/>
        <v>44</v>
      </c>
      <c r="AB95" s="67">
        <f t="shared" si="38"/>
        <v>484</v>
      </c>
    </row>
    <row r="96" spans="1:28" ht="15" customHeight="1" x14ac:dyDescent="0.25">
      <c r="A96" s="25">
        <v>233</v>
      </c>
      <c r="B96" s="25">
        <v>440</v>
      </c>
      <c r="C96" s="68">
        <f t="shared" si="30"/>
        <v>1.55</v>
      </c>
      <c r="D96" s="25">
        <v>272.14</v>
      </c>
      <c r="E96" s="25">
        <v>211.53</v>
      </c>
      <c r="F96" s="68">
        <v>0</v>
      </c>
      <c r="G96" s="68">
        <f t="shared" si="42"/>
        <v>14.455696202531646</v>
      </c>
      <c r="H96" s="68">
        <v>0</v>
      </c>
      <c r="I96" s="68">
        <f t="shared" si="43"/>
        <v>11.835443037974683</v>
      </c>
      <c r="J96" s="72">
        <f t="shared" si="39"/>
        <v>1</v>
      </c>
      <c r="K96" s="72">
        <f t="shared" si="40"/>
        <v>1</v>
      </c>
      <c r="L96" s="72">
        <f t="shared" si="41"/>
        <v>1</v>
      </c>
      <c r="M96" s="72">
        <f t="shared" ca="1" si="31"/>
        <v>0</v>
      </c>
      <c r="N96" s="25"/>
      <c r="O96" s="25"/>
      <c r="P96" s="25"/>
      <c r="Q96" s="25"/>
      <c r="T96" s="22">
        <v>0</v>
      </c>
      <c r="U96" s="74">
        <f t="shared" si="32"/>
        <v>-440</v>
      </c>
      <c r="V96" s="70">
        <f t="shared" si="33"/>
        <v>-440</v>
      </c>
      <c r="W96" s="70"/>
      <c r="X96" s="70">
        <f t="shared" si="34"/>
        <v>483.66764582459081</v>
      </c>
      <c r="Y96" s="70">
        <f t="shared" si="35"/>
        <v>43.667645824590807</v>
      </c>
      <c r="Z96" s="70">
        <f t="shared" si="36"/>
        <v>44</v>
      </c>
      <c r="AA96" s="24">
        <f t="shared" si="37"/>
        <v>44</v>
      </c>
      <c r="AB96" s="67">
        <f t="shared" si="38"/>
        <v>484</v>
      </c>
    </row>
    <row r="97" spans="1:28" ht="15" customHeight="1" x14ac:dyDescent="0.25">
      <c r="A97" s="25">
        <v>233</v>
      </c>
      <c r="B97" s="25">
        <v>440</v>
      </c>
      <c r="C97" s="68">
        <f t="shared" si="30"/>
        <v>1.55</v>
      </c>
      <c r="D97" s="25">
        <v>272.12</v>
      </c>
      <c r="E97" s="25">
        <v>211.53</v>
      </c>
      <c r="F97" s="68">
        <v>0</v>
      </c>
      <c r="G97" s="68">
        <f t="shared" si="42"/>
        <v>14.275</v>
      </c>
      <c r="H97" s="68">
        <v>0</v>
      </c>
      <c r="I97" s="68">
        <f t="shared" si="43"/>
        <v>11.6875</v>
      </c>
      <c r="J97" s="72">
        <f t="shared" si="39"/>
        <v>1</v>
      </c>
      <c r="K97" s="72">
        <f t="shared" si="40"/>
        <v>1</v>
      </c>
      <c r="L97" s="72">
        <f t="shared" si="41"/>
        <v>1</v>
      </c>
      <c r="M97" s="72">
        <f t="shared" ca="1" si="31"/>
        <v>0</v>
      </c>
      <c r="N97" s="25"/>
      <c r="O97" s="25"/>
      <c r="P97" s="25"/>
      <c r="Q97" s="25"/>
      <c r="T97" s="22">
        <v>0</v>
      </c>
      <c r="U97" s="74">
        <f t="shared" si="32"/>
        <v>-440</v>
      </c>
      <c r="V97" s="70">
        <f t="shared" si="33"/>
        <v>-440</v>
      </c>
      <c r="W97" s="70"/>
      <c r="X97" s="70">
        <f t="shared" si="34"/>
        <v>483.66764582459081</v>
      </c>
      <c r="Y97" s="70">
        <f t="shared" si="35"/>
        <v>43.667645824590807</v>
      </c>
      <c r="Z97" s="70">
        <f t="shared" si="36"/>
        <v>44</v>
      </c>
      <c r="AA97" s="24">
        <f t="shared" si="37"/>
        <v>44</v>
      </c>
      <c r="AB97" s="67">
        <f t="shared" si="38"/>
        <v>484</v>
      </c>
    </row>
    <row r="98" spans="1:28" ht="15" customHeight="1" x14ac:dyDescent="0.25">
      <c r="A98" s="25">
        <v>233</v>
      </c>
      <c r="B98" s="25">
        <v>440</v>
      </c>
      <c r="C98" s="68">
        <f t="shared" si="30"/>
        <v>1.55</v>
      </c>
      <c r="D98" s="25">
        <v>272.10000000000002</v>
      </c>
      <c r="E98" s="25">
        <v>211.53</v>
      </c>
      <c r="F98" s="68">
        <v>0</v>
      </c>
      <c r="G98" s="68">
        <f t="shared" si="42"/>
        <v>14.098765432098766</v>
      </c>
      <c r="H98" s="68">
        <v>0</v>
      </c>
      <c r="I98" s="68">
        <f t="shared" si="43"/>
        <v>11.543209876543211</v>
      </c>
      <c r="J98" s="72">
        <f t="shared" si="39"/>
        <v>1</v>
      </c>
      <c r="K98" s="72">
        <f t="shared" si="40"/>
        <v>1</v>
      </c>
      <c r="L98" s="72">
        <f t="shared" si="41"/>
        <v>1</v>
      </c>
      <c r="M98" s="72">
        <f t="shared" ca="1" si="31"/>
        <v>1</v>
      </c>
      <c r="N98" s="25"/>
      <c r="O98" s="25"/>
      <c r="P98" s="25"/>
      <c r="Q98" s="25"/>
      <c r="T98" s="22">
        <v>0</v>
      </c>
      <c r="U98" s="74">
        <f t="shared" ref="U98" si="44">T98-B98</f>
        <v>-440</v>
      </c>
      <c r="V98" s="70">
        <f t="shared" ref="V98" si="45">ROUND(U98,0)</f>
        <v>-440</v>
      </c>
      <c r="W98" s="70"/>
      <c r="X98" s="70">
        <f t="shared" si="34"/>
        <v>483.66764582459081</v>
      </c>
      <c r="Y98" s="70">
        <f t="shared" ref="Y98" si="46">X98-B98</f>
        <v>43.667645824590807</v>
      </c>
      <c r="Z98" s="70">
        <f t="shared" ref="Z98" si="47">ROUND(Y98,0)</f>
        <v>44</v>
      </c>
      <c r="AA98" s="24">
        <f t="shared" ref="AA98" si="48">IF(V98&gt;=0,V98,Z98)</f>
        <v>44</v>
      </c>
      <c r="AB98" s="67">
        <f t="shared" ref="AB98" si="49">B98+AA98</f>
        <v>484</v>
      </c>
    </row>
    <row r="99" spans="1:28" x14ac:dyDescent="0.2">
      <c r="U99" s="74"/>
      <c r="V99" s="70"/>
      <c r="W99" s="70"/>
      <c r="X99" s="70"/>
      <c r="Y99" s="70"/>
      <c r="Z99" s="70"/>
      <c r="AA99" s="24"/>
    </row>
    <row r="100" spans="1:28" x14ac:dyDescent="0.2">
      <c r="U100" s="74"/>
      <c r="V100" s="70"/>
      <c r="W100" s="70"/>
      <c r="X100" s="70"/>
      <c r="Y100" s="70"/>
      <c r="Z100" s="70"/>
      <c r="AA100" s="24"/>
    </row>
    <row r="101" spans="1:28" x14ac:dyDescent="0.2">
      <c r="U101" s="74"/>
      <c r="V101" s="70"/>
      <c r="W101" s="70"/>
      <c r="X101" s="70"/>
      <c r="Y101" s="70"/>
      <c r="Z101" s="70"/>
      <c r="AA101" s="24"/>
    </row>
    <row r="102" spans="1:28" x14ac:dyDescent="0.2">
      <c r="U102" s="74"/>
      <c r="V102" s="70"/>
      <c r="W102" s="70"/>
      <c r="X102" s="70"/>
      <c r="Y102" s="70"/>
      <c r="Z102" s="70"/>
      <c r="AA102" s="24"/>
    </row>
    <row r="103" spans="1:28" x14ac:dyDescent="0.2">
      <c r="U103" s="74"/>
      <c r="V103" s="70"/>
      <c r="W103" s="70"/>
      <c r="X103" s="70"/>
      <c r="Y103" s="70"/>
      <c r="Z103" s="70"/>
      <c r="AA103" s="24"/>
    </row>
    <row r="104" spans="1:28" x14ac:dyDescent="0.2">
      <c r="U104" s="74"/>
      <c r="V104" s="70"/>
      <c r="W104" s="70"/>
      <c r="X104" s="70"/>
      <c r="Y104" s="70"/>
      <c r="Z104" s="70"/>
      <c r="AA104" s="24"/>
    </row>
    <row r="105" spans="1:28" x14ac:dyDescent="0.2">
      <c r="U105" s="74"/>
      <c r="V105" s="70"/>
      <c r="W105" s="70"/>
      <c r="X105" s="70"/>
      <c r="Y105" s="70"/>
      <c r="Z105" s="70"/>
      <c r="AA105" s="24"/>
    </row>
    <row r="106" spans="1:28" x14ac:dyDescent="0.2">
      <c r="U106" s="74"/>
      <c r="V106" s="70"/>
      <c r="W106" s="70"/>
      <c r="X106" s="70"/>
      <c r="Y106" s="70"/>
      <c r="Z106" s="70"/>
      <c r="AA106" s="24"/>
    </row>
    <row r="107" spans="1:28" x14ac:dyDescent="0.2">
      <c r="U107" s="74"/>
      <c r="V107" s="70"/>
      <c r="W107" s="70"/>
      <c r="X107" s="70"/>
      <c r="Y107" s="70"/>
      <c r="Z107" s="70"/>
      <c r="AA107" s="24"/>
    </row>
    <row r="108" spans="1:28" x14ac:dyDescent="0.2">
      <c r="U108" s="74"/>
      <c r="V108" s="70"/>
      <c r="W108" s="70"/>
      <c r="X108" s="70"/>
      <c r="Y108" s="70"/>
      <c r="Z108" s="70"/>
      <c r="AA108" s="24"/>
    </row>
    <row r="109" spans="1:28" x14ac:dyDescent="0.2">
      <c r="U109" s="74"/>
      <c r="V109" s="70"/>
      <c r="W109" s="70"/>
      <c r="X109" s="70"/>
      <c r="Y109" s="70"/>
      <c r="Z109" s="70"/>
      <c r="AA109" s="24"/>
    </row>
    <row r="110" spans="1:28" x14ac:dyDescent="0.2">
      <c r="U110" s="74"/>
      <c r="V110" s="70"/>
      <c r="W110" s="70"/>
      <c r="X110" s="70"/>
      <c r="Y110" s="70"/>
      <c r="Z110" s="70"/>
      <c r="AA110" s="24"/>
    </row>
  </sheetData>
  <phoneticPr fontId="3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B98"/>
  <sheetViews>
    <sheetView workbookViewId="0">
      <selection activeCell="A2" sqref="A2:A98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125" style="23" customWidth="1"/>
    <col min="5" max="5" width="18.8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375" style="23" customWidth="1"/>
    <col min="16" max="16" width="20.5" style="23" customWidth="1"/>
    <col min="17" max="17" width="10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3170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504</v>
      </c>
      <c r="B2" s="71">
        <v>830</v>
      </c>
      <c r="C2" s="68">
        <f t="shared" ref="C2:C33" si="0">ROUND(A2/150,2)</f>
        <v>3.36</v>
      </c>
      <c r="D2" s="68">
        <v>269.58</v>
      </c>
      <c r="E2" s="68">
        <v>212.03</v>
      </c>
      <c r="F2" s="68">
        <f t="shared" ref="F2:F21" si="1">($A$22-A2)/(ROW($A$22)-ROW(A2))</f>
        <v>133.30000000000001</v>
      </c>
      <c r="G2" s="68">
        <v>0</v>
      </c>
      <c r="H2" s="68">
        <f t="shared" ref="H2:H21" si="2">($A$22-B2)/(ROW($A$22)-ROW(B2))</f>
        <v>117</v>
      </c>
      <c r="I2" s="68">
        <v>0</v>
      </c>
      <c r="J2" s="72"/>
      <c r="K2" s="72"/>
      <c r="L2" s="72"/>
      <c r="M2" s="72">
        <f t="shared" ref="M2:M33" ca="1" si="3">IF(RAND()&lt;0.5,0,1)</f>
        <v>0</v>
      </c>
      <c r="N2" s="33" t="s">
        <v>38</v>
      </c>
      <c r="O2" s="73">
        <v>0.01</v>
      </c>
      <c r="P2" s="32" t="s">
        <v>39</v>
      </c>
      <c r="Q2" s="25">
        <f>LARGE(A:A,2)</f>
        <v>2950</v>
      </c>
      <c r="T2" s="22">
        <v>0</v>
      </c>
      <c r="U2" s="74">
        <f t="shared" ref="U2:U33" si="4">T2-B2</f>
        <v>-830</v>
      </c>
      <c r="V2" s="70">
        <f t="shared" ref="V2:V33" si="5">ROUND(U2,0)</f>
        <v>-830</v>
      </c>
      <c r="W2" s="70">
        <v>4766</v>
      </c>
      <c r="X2" s="70">
        <f t="shared" ref="X2:X33" si="6">B2/$W$2*$W$3</f>
        <v>912.37305916911464</v>
      </c>
      <c r="Y2" s="70">
        <f t="shared" ref="Y2:Y33" si="7">X2-B2</f>
        <v>82.37305916911464</v>
      </c>
      <c r="Z2" s="70">
        <f t="shared" ref="Z2:Z33" si="8">ROUND(Y2,0)</f>
        <v>82</v>
      </c>
      <c r="AA2" s="24">
        <f t="shared" ref="AA2:AA33" si="9">IF(V2&gt;=0,V2,Z2)</f>
        <v>82</v>
      </c>
      <c r="AB2" s="67">
        <f t="shared" ref="AB2:AB33" si="10">B2+AA2</f>
        <v>912</v>
      </c>
    </row>
    <row r="3" spans="1:28" ht="15" customHeight="1" x14ac:dyDescent="0.25">
      <c r="A3" s="71">
        <v>158</v>
      </c>
      <c r="B3" s="71">
        <v>830</v>
      </c>
      <c r="C3" s="68">
        <f t="shared" si="0"/>
        <v>1.05</v>
      </c>
      <c r="D3" s="68">
        <v>269.5</v>
      </c>
      <c r="E3" s="68">
        <v>212.03</v>
      </c>
      <c r="F3" s="68">
        <f t="shared" si="1"/>
        <v>158.52631578947367</v>
      </c>
      <c r="G3" s="68">
        <v>0</v>
      </c>
      <c r="H3" s="68">
        <f t="shared" si="2"/>
        <v>123.15789473684211</v>
      </c>
      <c r="I3" s="68">
        <v>0</v>
      </c>
      <c r="J3" s="72">
        <f t="shared" ref="J3:J34" si="11">IF(ABS(B3-B2)&lt;=50,1,0)</f>
        <v>1</v>
      </c>
      <c r="K3" s="72">
        <f t="shared" ref="K3:K34" si="12">IF(ABS((B3-B2))&lt;=50,1,IF((B3-B2)*($B$4-$B$2)&gt;=0,1,-1))</f>
        <v>1</v>
      </c>
      <c r="L3" s="72"/>
      <c r="M3" s="72">
        <f t="shared" ca="1" si="3"/>
        <v>0</v>
      </c>
      <c r="N3" s="26" t="s">
        <v>40</v>
      </c>
      <c r="O3" s="26">
        <f>COUNT(A:A)</f>
        <v>97</v>
      </c>
      <c r="P3" s="32" t="s">
        <v>41</v>
      </c>
      <c r="Q3" s="25">
        <f>LARGE(A:A,3)</f>
        <v>2925</v>
      </c>
      <c r="T3" s="22">
        <v>0</v>
      </c>
      <c r="U3" s="74">
        <f t="shared" si="4"/>
        <v>-830</v>
      </c>
      <c r="V3" s="70">
        <f t="shared" si="5"/>
        <v>-830</v>
      </c>
      <c r="W3" s="70">
        <v>5239</v>
      </c>
      <c r="X3" s="70">
        <f t="shared" si="6"/>
        <v>912.37305916911464</v>
      </c>
      <c r="Y3" s="70">
        <f t="shared" si="7"/>
        <v>82.37305916911464</v>
      </c>
      <c r="Z3" s="70">
        <f t="shared" si="8"/>
        <v>82</v>
      </c>
      <c r="AA3" s="24">
        <f t="shared" si="9"/>
        <v>82</v>
      </c>
      <c r="AB3" s="67">
        <f t="shared" si="10"/>
        <v>912</v>
      </c>
    </row>
    <row r="4" spans="1:28" ht="15" customHeight="1" x14ac:dyDescent="0.25">
      <c r="A4" s="71">
        <v>502</v>
      </c>
      <c r="B4" s="71">
        <v>830</v>
      </c>
      <c r="C4" s="68">
        <f t="shared" si="0"/>
        <v>3.35</v>
      </c>
      <c r="D4" s="68">
        <v>269.47000000000003</v>
      </c>
      <c r="E4" s="68">
        <v>212.03</v>
      </c>
      <c r="F4" s="68">
        <f t="shared" si="1"/>
        <v>148.22222222222223</v>
      </c>
      <c r="G4" s="68">
        <v>0</v>
      </c>
      <c r="H4" s="68">
        <f t="shared" si="2"/>
        <v>130</v>
      </c>
      <c r="I4" s="68">
        <v>0</v>
      </c>
      <c r="J4" s="72">
        <f t="shared" si="11"/>
        <v>1</v>
      </c>
      <c r="K4" s="72">
        <f t="shared" si="12"/>
        <v>1</v>
      </c>
      <c r="L4" s="72"/>
      <c r="M4" s="72">
        <f t="shared" ca="1" si="3"/>
        <v>1</v>
      </c>
      <c r="N4" s="26" t="s">
        <v>42</v>
      </c>
      <c r="O4" s="75">
        <f>MAX(A:A)</f>
        <v>3170</v>
      </c>
      <c r="P4" s="32" t="s">
        <v>43</v>
      </c>
      <c r="Q4" s="25">
        <f>LARGE(B:B,1)</f>
        <v>1395</v>
      </c>
      <c r="T4" s="22">
        <v>0</v>
      </c>
      <c r="U4" s="74">
        <f t="shared" si="4"/>
        <v>-830</v>
      </c>
      <c r="V4" s="70">
        <f t="shared" si="5"/>
        <v>-830</v>
      </c>
      <c r="W4" s="70"/>
      <c r="X4" s="70">
        <f t="shared" si="6"/>
        <v>912.37305916911464</v>
      </c>
      <c r="Y4" s="70">
        <f t="shared" si="7"/>
        <v>82.37305916911464</v>
      </c>
      <c r="Z4" s="70">
        <f t="shared" si="8"/>
        <v>82</v>
      </c>
      <c r="AA4" s="24">
        <f t="shared" si="9"/>
        <v>82</v>
      </c>
      <c r="AB4" s="67">
        <f t="shared" si="10"/>
        <v>912</v>
      </c>
    </row>
    <row r="5" spans="1:28" ht="15" customHeight="1" x14ac:dyDescent="0.25">
      <c r="A5" s="71">
        <v>363</v>
      </c>
      <c r="B5" s="71">
        <v>830</v>
      </c>
      <c r="C5" s="68">
        <f t="shared" si="0"/>
        <v>2.42</v>
      </c>
      <c r="D5" s="68">
        <v>269.41000000000003</v>
      </c>
      <c r="E5" s="68">
        <v>212.03</v>
      </c>
      <c r="F5" s="68">
        <f t="shared" si="1"/>
        <v>165.11764705882354</v>
      </c>
      <c r="G5" s="68">
        <v>0</v>
      </c>
      <c r="H5" s="68">
        <f t="shared" si="2"/>
        <v>137.64705882352942</v>
      </c>
      <c r="I5" s="68">
        <v>0</v>
      </c>
      <c r="J5" s="72">
        <f t="shared" si="11"/>
        <v>1</v>
      </c>
      <c r="K5" s="72">
        <f t="shared" si="12"/>
        <v>1</v>
      </c>
      <c r="L5" s="72"/>
      <c r="M5" s="72">
        <f t="shared" ca="1" si="3"/>
        <v>0</v>
      </c>
      <c r="N5" s="26" t="s">
        <v>44</v>
      </c>
      <c r="O5" s="76">
        <v>1.38</v>
      </c>
      <c r="P5" s="32" t="s">
        <v>45</v>
      </c>
      <c r="Q5" s="25">
        <f>LARGE(B:B,2)</f>
        <v>1130</v>
      </c>
      <c r="T5" s="22">
        <v>0</v>
      </c>
      <c r="U5" s="74">
        <f t="shared" si="4"/>
        <v>-830</v>
      </c>
      <c r="V5" s="70">
        <f t="shared" si="5"/>
        <v>-830</v>
      </c>
      <c r="W5" s="70"/>
      <c r="X5" s="70">
        <f t="shared" si="6"/>
        <v>912.37305916911464</v>
      </c>
      <c r="Y5" s="70">
        <f t="shared" si="7"/>
        <v>82.37305916911464</v>
      </c>
      <c r="Z5" s="70">
        <f t="shared" si="8"/>
        <v>82</v>
      </c>
      <c r="AA5" s="24">
        <f t="shared" si="9"/>
        <v>82</v>
      </c>
      <c r="AB5" s="67">
        <f t="shared" si="10"/>
        <v>912</v>
      </c>
    </row>
    <row r="6" spans="1:28" ht="15" customHeight="1" x14ac:dyDescent="0.25">
      <c r="A6" s="71">
        <v>569</v>
      </c>
      <c r="B6" s="71">
        <v>830</v>
      </c>
      <c r="C6" s="68">
        <f t="shared" si="0"/>
        <v>3.79</v>
      </c>
      <c r="D6" s="68">
        <v>269.38</v>
      </c>
      <c r="E6" s="68">
        <v>212.03</v>
      </c>
      <c r="F6" s="68">
        <f t="shared" si="1"/>
        <v>162.5625</v>
      </c>
      <c r="G6" s="68">
        <v>0</v>
      </c>
      <c r="H6" s="68">
        <f t="shared" si="2"/>
        <v>146.25</v>
      </c>
      <c r="I6" s="68">
        <v>0</v>
      </c>
      <c r="J6" s="72">
        <f t="shared" si="11"/>
        <v>1</v>
      </c>
      <c r="K6" s="72">
        <f t="shared" si="12"/>
        <v>1</v>
      </c>
      <c r="L6" s="72"/>
      <c r="M6" s="72">
        <f t="shared" ca="1" si="3"/>
        <v>0</v>
      </c>
      <c r="N6" s="26" t="s">
        <v>46</v>
      </c>
      <c r="O6" s="76">
        <v>1.78</v>
      </c>
      <c r="P6" s="32" t="s">
        <v>47</v>
      </c>
      <c r="Q6" s="25">
        <f>LARGE(B:B,3)</f>
        <v>1130</v>
      </c>
      <c r="T6" s="22">
        <v>0</v>
      </c>
      <c r="U6" s="74">
        <f t="shared" si="4"/>
        <v>-830</v>
      </c>
      <c r="V6" s="70">
        <f t="shared" si="5"/>
        <v>-830</v>
      </c>
      <c r="W6" s="70"/>
      <c r="X6" s="70">
        <f t="shared" si="6"/>
        <v>912.37305916911464</v>
      </c>
      <c r="Y6" s="70">
        <f t="shared" si="7"/>
        <v>82.37305916911464</v>
      </c>
      <c r="Z6" s="70">
        <f t="shared" si="8"/>
        <v>82</v>
      </c>
      <c r="AA6" s="24">
        <f t="shared" si="9"/>
        <v>82</v>
      </c>
      <c r="AB6" s="67">
        <f t="shared" si="10"/>
        <v>912</v>
      </c>
    </row>
    <row r="7" spans="1:28" ht="15" customHeight="1" x14ac:dyDescent="0.25">
      <c r="A7" s="71">
        <v>294</v>
      </c>
      <c r="B7" s="71">
        <v>860</v>
      </c>
      <c r="C7" s="68">
        <f t="shared" si="0"/>
        <v>1.96</v>
      </c>
      <c r="D7" s="68">
        <v>269.32</v>
      </c>
      <c r="E7" s="68">
        <v>212.05</v>
      </c>
      <c r="F7" s="68">
        <f t="shared" si="1"/>
        <v>191.73333333333332</v>
      </c>
      <c r="G7" s="68">
        <v>0</v>
      </c>
      <c r="H7" s="68">
        <f t="shared" si="2"/>
        <v>154</v>
      </c>
      <c r="I7" s="68">
        <v>0</v>
      </c>
      <c r="J7" s="72">
        <f t="shared" si="11"/>
        <v>1</v>
      </c>
      <c r="K7" s="72">
        <f t="shared" si="12"/>
        <v>1</v>
      </c>
      <c r="L7" s="72">
        <f t="shared" ref="L7:L38" si="13">IF(OR(COUNTIF(K3:K7,1)=5,COUNTIF(K3:K7,-1)=5),1,0)</f>
        <v>1</v>
      </c>
      <c r="M7" s="72">
        <f t="shared" ca="1" si="3"/>
        <v>0</v>
      </c>
      <c r="N7" s="26" t="s">
        <v>48</v>
      </c>
      <c r="O7" s="76">
        <v>2.31</v>
      </c>
      <c r="P7" s="25"/>
      <c r="Q7" s="25"/>
      <c r="T7" s="22">
        <v>0</v>
      </c>
      <c r="U7" s="74">
        <f t="shared" si="4"/>
        <v>-860</v>
      </c>
      <c r="V7" s="70">
        <f t="shared" si="5"/>
        <v>-860</v>
      </c>
      <c r="W7" s="70"/>
      <c r="X7" s="70">
        <f t="shared" si="6"/>
        <v>945.35039865715476</v>
      </c>
      <c r="Y7" s="70">
        <f t="shared" si="7"/>
        <v>85.350398657154756</v>
      </c>
      <c r="Z7" s="70">
        <f t="shared" si="8"/>
        <v>85</v>
      </c>
      <c r="AA7" s="24">
        <f t="shared" si="9"/>
        <v>85</v>
      </c>
      <c r="AB7" s="67">
        <f t="shared" si="10"/>
        <v>945</v>
      </c>
    </row>
    <row r="8" spans="1:28" ht="15" customHeight="1" x14ac:dyDescent="0.25">
      <c r="A8" s="71">
        <v>433</v>
      </c>
      <c r="B8" s="71">
        <v>860</v>
      </c>
      <c r="C8" s="68">
        <f t="shared" si="0"/>
        <v>2.89</v>
      </c>
      <c r="D8" s="68">
        <v>269.27</v>
      </c>
      <c r="E8" s="68">
        <v>212.05</v>
      </c>
      <c r="F8" s="68">
        <f t="shared" si="1"/>
        <v>195.5</v>
      </c>
      <c r="G8" s="68">
        <v>0</v>
      </c>
      <c r="H8" s="68">
        <f t="shared" si="2"/>
        <v>165</v>
      </c>
      <c r="I8" s="68">
        <v>0</v>
      </c>
      <c r="J8" s="72">
        <f t="shared" si="11"/>
        <v>1</v>
      </c>
      <c r="K8" s="72">
        <f t="shared" si="12"/>
        <v>1</v>
      </c>
      <c r="L8" s="72">
        <f t="shared" si="13"/>
        <v>1</v>
      </c>
      <c r="M8" s="72">
        <f t="shared" ca="1" si="3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4"/>
        <v>-860</v>
      </c>
      <c r="V8" s="70">
        <f t="shared" si="5"/>
        <v>-860</v>
      </c>
      <c r="W8" s="70"/>
      <c r="X8" s="70">
        <f t="shared" si="6"/>
        <v>945.35039865715476</v>
      </c>
      <c r="Y8" s="70">
        <f t="shared" si="7"/>
        <v>85.350398657154756</v>
      </c>
      <c r="Z8" s="70">
        <f t="shared" si="8"/>
        <v>85</v>
      </c>
      <c r="AA8" s="24">
        <f t="shared" si="9"/>
        <v>85</v>
      </c>
      <c r="AB8" s="67">
        <f t="shared" si="10"/>
        <v>945</v>
      </c>
    </row>
    <row r="9" spans="1:28" ht="15" customHeight="1" x14ac:dyDescent="0.25">
      <c r="A9" s="71">
        <v>570</v>
      </c>
      <c r="B9" s="71">
        <v>860</v>
      </c>
      <c r="C9" s="68">
        <f t="shared" si="0"/>
        <v>3.8</v>
      </c>
      <c r="D9" s="68">
        <v>269.23</v>
      </c>
      <c r="E9" s="68">
        <v>212.05</v>
      </c>
      <c r="F9" s="68">
        <f t="shared" si="1"/>
        <v>200</v>
      </c>
      <c r="G9" s="68">
        <v>0</v>
      </c>
      <c r="H9" s="68">
        <f t="shared" si="2"/>
        <v>177.69230769230768</v>
      </c>
      <c r="I9" s="68">
        <v>0</v>
      </c>
      <c r="J9" s="72">
        <f t="shared" si="11"/>
        <v>1</v>
      </c>
      <c r="K9" s="72">
        <f t="shared" si="12"/>
        <v>1</v>
      </c>
      <c r="L9" s="72">
        <f t="shared" si="13"/>
        <v>1</v>
      </c>
      <c r="M9" s="72">
        <f t="shared" ca="1" si="3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4"/>
        <v>-860</v>
      </c>
      <c r="V9" s="70">
        <f t="shared" si="5"/>
        <v>-860</v>
      </c>
      <c r="W9" s="70"/>
      <c r="X9" s="70">
        <f t="shared" si="6"/>
        <v>945.35039865715476</v>
      </c>
      <c r="Y9" s="70">
        <f t="shared" si="7"/>
        <v>85.350398657154756</v>
      </c>
      <c r="Z9" s="70">
        <f t="shared" si="8"/>
        <v>85</v>
      </c>
      <c r="AA9" s="24">
        <f t="shared" si="9"/>
        <v>85</v>
      </c>
      <c r="AB9" s="67">
        <f t="shared" si="10"/>
        <v>945</v>
      </c>
    </row>
    <row r="10" spans="1:28" ht="15" customHeight="1" x14ac:dyDescent="0.25">
      <c r="A10" s="71">
        <v>638</v>
      </c>
      <c r="B10" s="71">
        <v>860</v>
      </c>
      <c r="C10" s="68">
        <f t="shared" si="0"/>
        <v>4.25</v>
      </c>
      <c r="D10" s="68">
        <v>269.20999999999998</v>
      </c>
      <c r="E10" s="68">
        <v>212.05</v>
      </c>
      <c r="F10" s="68">
        <f t="shared" si="1"/>
        <v>211</v>
      </c>
      <c r="G10" s="68">
        <v>0</v>
      </c>
      <c r="H10" s="68">
        <f t="shared" si="2"/>
        <v>192.5</v>
      </c>
      <c r="I10" s="68">
        <v>0</v>
      </c>
      <c r="J10" s="72">
        <f t="shared" si="11"/>
        <v>1</v>
      </c>
      <c r="K10" s="72">
        <f t="shared" si="12"/>
        <v>1</v>
      </c>
      <c r="L10" s="72">
        <f t="shared" si="13"/>
        <v>1</v>
      </c>
      <c r="M10" s="72">
        <f t="shared" ca="1" si="3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4"/>
        <v>-860</v>
      </c>
      <c r="V10" s="70">
        <f t="shared" si="5"/>
        <v>-860</v>
      </c>
      <c r="W10" s="70"/>
      <c r="X10" s="70">
        <f t="shared" si="6"/>
        <v>945.35039865715476</v>
      </c>
      <c r="Y10" s="70">
        <f t="shared" si="7"/>
        <v>85.350398657154756</v>
      </c>
      <c r="Z10" s="70">
        <f t="shared" si="8"/>
        <v>85</v>
      </c>
      <c r="AA10" s="24">
        <f t="shared" si="9"/>
        <v>85</v>
      </c>
      <c r="AB10" s="67">
        <f t="shared" si="10"/>
        <v>945</v>
      </c>
    </row>
    <row r="11" spans="1:28" ht="15" customHeight="1" x14ac:dyDescent="0.25">
      <c r="A11" s="71">
        <v>639</v>
      </c>
      <c r="B11" s="71">
        <v>860</v>
      </c>
      <c r="C11" s="68">
        <f t="shared" si="0"/>
        <v>4.26</v>
      </c>
      <c r="D11" s="68">
        <v>269.18</v>
      </c>
      <c r="E11" s="68">
        <v>212.05</v>
      </c>
      <c r="F11" s="68">
        <f t="shared" si="1"/>
        <v>230.09090909090909</v>
      </c>
      <c r="G11" s="68">
        <v>0</v>
      </c>
      <c r="H11" s="68">
        <f t="shared" si="2"/>
        <v>210</v>
      </c>
      <c r="I11" s="68">
        <v>0</v>
      </c>
      <c r="J11" s="72">
        <f t="shared" si="11"/>
        <v>1</v>
      </c>
      <c r="K11" s="72">
        <f t="shared" si="12"/>
        <v>1</v>
      </c>
      <c r="L11" s="72">
        <f t="shared" si="13"/>
        <v>1</v>
      </c>
      <c r="M11" s="72">
        <f t="shared" ca="1" si="3"/>
        <v>0</v>
      </c>
      <c r="N11" s="26" t="s">
        <v>52</v>
      </c>
      <c r="O11" s="77">
        <v>280</v>
      </c>
      <c r="P11" s="14" t="s">
        <v>53</v>
      </c>
      <c r="Q11" s="13">
        <f>MIN(D:D)</f>
        <v>269.18</v>
      </c>
      <c r="R11" s="43"/>
      <c r="S11" s="43"/>
      <c r="T11" s="22">
        <v>0</v>
      </c>
      <c r="U11" s="74">
        <f t="shared" si="4"/>
        <v>-860</v>
      </c>
      <c r="V11" s="70">
        <f t="shared" si="5"/>
        <v>-860</v>
      </c>
      <c r="W11" s="70"/>
      <c r="X11" s="70">
        <f t="shared" si="6"/>
        <v>945.35039865715476</v>
      </c>
      <c r="Y11" s="70">
        <f t="shared" si="7"/>
        <v>85.350398657154756</v>
      </c>
      <c r="Z11" s="70">
        <f t="shared" si="8"/>
        <v>85</v>
      </c>
      <c r="AA11" s="24">
        <f t="shared" si="9"/>
        <v>85</v>
      </c>
      <c r="AB11" s="67">
        <f t="shared" si="10"/>
        <v>945</v>
      </c>
    </row>
    <row r="12" spans="1:28" ht="15" customHeight="1" x14ac:dyDescent="0.25">
      <c r="A12" s="71">
        <v>846</v>
      </c>
      <c r="B12" s="71">
        <v>880</v>
      </c>
      <c r="C12" s="68">
        <f t="shared" si="0"/>
        <v>5.64</v>
      </c>
      <c r="D12" s="68">
        <v>269.18</v>
      </c>
      <c r="E12" s="68">
        <v>212.07</v>
      </c>
      <c r="F12" s="68">
        <f t="shared" si="1"/>
        <v>232.4</v>
      </c>
      <c r="G12" s="68">
        <v>0</v>
      </c>
      <c r="H12" s="68">
        <f t="shared" si="2"/>
        <v>229</v>
      </c>
      <c r="I12" s="68">
        <v>0</v>
      </c>
      <c r="J12" s="72">
        <f t="shared" si="11"/>
        <v>1</v>
      </c>
      <c r="K12" s="72">
        <f t="shared" si="12"/>
        <v>1</v>
      </c>
      <c r="L12" s="72">
        <f t="shared" si="13"/>
        <v>1</v>
      </c>
      <c r="M12" s="72">
        <f t="shared" ca="1" si="3"/>
        <v>1</v>
      </c>
      <c r="N12" s="26" t="s">
        <v>54</v>
      </c>
      <c r="O12" s="77">
        <v>275</v>
      </c>
      <c r="P12" s="15" t="s">
        <v>55</v>
      </c>
      <c r="Q12" s="56">
        <f>D2</f>
        <v>269.58</v>
      </c>
      <c r="R12" s="43"/>
      <c r="S12" s="43"/>
      <c r="T12" s="22">
        <v>0</v>
      </c>
      <c r="U12" s="74">
        <f t="shared" si="4"/>
        <v>-880</v>
      </c>
      <c r="V12" s="70">
        <f t="shared" si="5"/>
        <v>-880</v>
      </c>
      <c r="W12" s="70"/>
      <c r="X12" s="70">
        <f t="shared" si="6"/>
        <v>967.33529164918161</v>
      </c>
      <c r="Y12" s="70">
        <f t="shared" si="7"/>
        <v>87.335291649181613</v>
      </c>
      <c r="Z12" s="70">
        <f t="shared" si="8"/>
        <v>87</v>
      </c>
      <c r="AA12" s="24">
        <f t="shared" si="9"/>
        <v>87</v>
      </c>
      <c r="AB12" s="67">
        <f t="shared" si="10"/>
        <v>967</v>
      </c>
    </row>
    <row r="13" spans="1:28" ht="15" customHeight="1" x14ac:dyDescent="0.25">
      <c r="A13" s="71">
        <v>916</v>
      </c>
      <c r="B13" s="71">
        <v>880</v>
      </c>
      <c r="C13" s="68">
        <f t="shared" si="0"/>
        <v>6.11</v>
      </c>
      <c r="D13" s="68">
        <v>269.18</v>
      </c>
      <c r="E13" s="68">
        <v>212.07</v>
      </c>
      <c r="F13" s="68">
        <f t="shared" si="1"/>
        <v>250.44444444444446</v>
      </c>
      <c r="G13" s="68">
        <v>0</v>
      </c>
      <c r="H13" s="68">
        <f t="shared" si="2"/>
        <v>254.44444444444446</v>
      </c>
      <c r="I13" s="68">
        <v>0</v>
      </c>
      <c r="J13" s="72">
        <f t="shared" si="11"/>
        <v>1</v>
      </c>
      <c r="K13" s="72">
        <f t="shared" si="12"/>
        <v>1</v>
      </c>
      <c r="L13" s="72">
        <f t="shared" si="13"/>
        <v>1</v>
      </c>
      <c r="M13" s="72">
        <f t="shared" ca="1" si="3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4"/>
        <v>-880</v>
      </c>
      <c r="V13" s="70">
        <f t="shared" si="5"/>
        <v>-880</v>
      </c>
      <c r="W13" s="70"/>
      <c r="X13" s="70">
        <f t="shared" si="6"/>
        <v>967.33529164918161</v>
      </c>
      <c r="Y13" s="70">
        <f t="shared" si="7"/>
        <v>87.335291649181613</v>
      </c>
      <c r="Z13" s="70">
        <f t="shared" si="8"/>
        <v>87</v>
      </c>
      <c r="AA13" s="24">
        <f t="shared" si="9"/>
        <v>87</v>
      </c>
      <c r="AB13" s="67">
        <f t="shared" si="10"/>
        <v>967</v>
      </c>
    </row>
    <row r="14" spans="1:28" ht="15" customHeight="1" x14ac:dyDescent="0.25">
      <c r="A14" s="71">
        <v>986</v>
      </c>
      <c r="B14" s="71">
        <v>880</v>
      </c>
      <c r="C14" s="68">
        <f t="shared" si="0"/>
        <v>6.57</v>
      </c>
      <c r="D14" s="68">
        <v>269.19</v>
      </c>
      <c r="E14" s="68">
        <v>212.07</v>
      </c>
      <c r="F14" s="68">
        <f t="shared" si="1"/>
        <v>273</v>
      </c>
      <c r="G14" s="68">
        <v>0</v>
      </c>
      <c r="H14" s="68">
        <f t="shared" si="2"/>
        <v>286.25</v>
      </c>
      <c r="I14" s="68">
        <v>0</v>
      </c>
      <c r="J14" s="72">
        <f t="shared" si="11"/>
        <v>1</v>
      </c>
      <c r="K14" s="72">
        <f t="shared" si="12"/>
        <v>1</v>
      </c>
      <c r="L14" s="72">
        <f t="shared" si="13"/>
        <v>1</v>
      </c>
      <c r="M14" s="72">
        <f t="shared" ca="1" si="3"/>
        <v>0</v>
      </c>
      <c r="N14" s="30" t="s">
        <v>58</v>
      </c>
      <c r="O14" s="77">
        <v>245</v>
      </c>
      <c r="P14" s="14" t="s">
        <v>59</v>
      </c>
      <c r="Q14" s="13">
        <f>MAX(B:B)</f>
        <v>1395</v>
      </c>
      <c r="R14" s="43"/>
      <c r="S14" s="43"/>
      <c r="T14" s="22">
        <v>0</v>
      </c>
      <c r="U14" s="74">
        <f t="shared" si="4"/>
        <v>-880</v>
      </c>
      <c r="V14" s="70">
        <f t="shared" si="5"/>
        <v>-880</v>
      </c>
      <c r="W14" s="70"/>
      <c r="X14" s="70">
        <f t="shared" si="6"/>
        <v>967.33529164918161</v>
      </c>
      <c r="Y14" s="70">
        <f t="shared" si="7"/>
        <v>87.335291649181613</v>
      </c>
      <c r="Z14" s="70">
        <f t="shared" si="8"/>
        <v>87</v>
      </c>
      <c r="AA14" s="24">
        <f t="shared" si="9"/>
        <v>87</v>
      </c>
      <c r="AB14" s="67">
        <f t="shared" si="10"/>
        <v>967</v>
      </c>
    </row>
    <row r="15" spans="1:28" ht="15" customHeight="1" x14ac:dyDescent="0.25">
      <c r="A15" s="71">
        <v>987</v>
      </c>
      <c r="B15" s="71">
        <v>880</v>
      </c>
      <c r="C15" s="68">
        <f t="shared" si="0"/>
        <v>6.58</v>
      </c>
      <c r="D15" s="68">
        <v>269.20999999999998</v>
      </c>
      <c r="E15" s="68">
        <v>212.07</v>
      </c>
      <c r="F15" s="68">
        <f t="shared" si="1"/>
        <v>311.85714285714283</v>
      </c>
      <c r="G15" s="68">
        <v>0</v>
      </c>
      <c r="H15" s="68">
        <f t="shared" si="2"/>
        <v>327.14285714285717</v>
      </c>
      <c r="I15" s="68">
        <v>0</v>
      </c>
      <c r="J15" s="72">
        <f t="shared" si="11"/>
        <v>1</v>
      </c>
      <c r="K15" s="72">
        <f t="shared" si="12"/>
        <v>1</v>
      </c>
      <c r="L15" s="72">
        <f t="shared" si="13"/>
        <v>1</v>
      </c>
      <c r="M15" s="72">
        <f t="shared" ca="1" si="3"/>
        <v>0</v>
      </c>
      <c r="N15" s="26" t="s">
        <v>60</v>
      </c>
      <c r="O15" s="26">
        <f>COUNT(C:C)</f>
        <v>97</v>
      </c>
      <c r="P15" s="14" t="s">
        <v>61</v>
      </c>
      <c r="Q15" s="13">
        <f>MAX(D:D)</f>
        <v>272.52</v>
      </c>
      <c r="R15" s="43">
        <f ca="1">TREND(OFFSET('Z-V'!B1,MATCH(Q15,'Z-V'!A:A,1)-1,,2,1),OFFSET('Z-V'!A1,MATCH(Q15,'Z-V'!A:A,1)-1,,2,1),Q15)</f>
        <v>61271.999999999884</v>
      </c>
      <c r="S15" s="43"/>
      <c r="T15" s="22">
        <v>0</v>
      </c>
      <c r="U15" s="74">
        <f t="shared" si="4"/>
        <v>-880</v>
      </c>
      <c r="V15" s="70">
        <f t="shared" si="5"/>
        <v>-880</v>
      </c>
      <c r="W15" s="70"/>
      <c r="X15" s="70">
        <f t="shared" si="6"/>
        <v>967.33529164918161</v>
      </c>
      <c r="Y15" s="70">
        <f t="shared" si="7"/>
        <v>87.335291649181613</v>
      </c>
      <c r="Z15" s="70">
        <f t="shared" si="8"/>
        <v>87</v>
      </c>
      <c r="AA15" s="24">
        <f t="shared" si="9"/>
        <v>87</v>
      </c>
      <c r="AB15" s="67">
        <f t="shared" si="10"/>
        <v>967</v>
      </c>
    </row>
    <row r="16" spans="1:28" ht="15" customHeight="1" x14ac:dyDescent="0.25">
      <c r="A16" s="71">
        <v>989</v>
      </c>
      <c r="B16" s="71">
        <v>880</v>
      </c>
      <c r="C16" s="68">
        <f t="shared" si="0"/>
        <v>6.59</v>
      </c>
      <c r="D16" s="68">
        <v>269.22000000000003</v>
      </c>
      <c r="E16" s="68">
        <v>212.07</v>
      </c>
      <c r="F16" s="68">
        <f t="shared" si="1"/>
        <v>363.5</v>
      </c>
      <c r="G16" s="68">
        <v>0</v>
      </c>
      <c r="H16" s="68">
        <f t="shared" si="2"/>
        <v>381.66666666666669</v>
      </c>
      <c r="I16" s="68">
        <v>0</v>
      </c>
      <c r="J16" s="72">
        <f t="shared" si="11"/>
        <v>1</v>
      </c>
      <c r="K16" s="72">
        <f t="shared" si="12"/>
        <v>1</v>
      </c>
      <c r="L16" s="72">
        <f t="shared" si="13"/>
        <v>1</v>
      </c>
      <c r="M16" s="72">
        <f t="shared" ca="1" si="3"/>
        <v>1</v>
      </c>
      <c r="N16" s="26" t="s">
        <v>62</v>
      </c>
      <c r="O16" s="78">
        <f>MAX(C:C)</f>
        <v>21.13</v>
      </c>
      <c r="P16" s="14" t="s">
        <v>63</v>
      </c>
      <c r="Q16" s="56">
        <f>D2</f>
        <v>269.58</v>
      </c>
      <c r="R16" s="43">
        <f ca="1">TREND(OFFSET('Z-V'!B1,MATCH(Q16,'Z-V'!A:A,1)-1,,2,1),OFFSET('Z-V'!A1,MATCH(Q16,'Z-V'!A:A,1)-1,,2,1),Q16)</f>
        <v>51197.999999999884</v>
      </c>
      <c r="S16" s="43"/>
      <c r="T16" s="22">
        <v>0</v>
      </c>
      <c r="U16" s="74">
        <f t="shared" si="4"/>
        <v>-880</v>
      </c>
      <c r="V16" s="70">
        <f t="shared" si="5"/>
        <v>-880</v>
      </c>
      <c r="W16" s="70"/>
      <c r="X16" s="70">
        <f t="shared" si="6"/>
        <v>967.33529164918161</v>
      </c>
      <c r="Y16" s="70">
        <f t="shared" si="7"/>
        <v>87.335291649181613</v>
      </c>
      <c r="Z16" s="70">
        <f t="shared" si="8"/>
        <v>87</v>
      </c>
      <c r="AA16" s="24">
        <f t="shared" si="9"/>
        <v>87</v>
      </c>
      <c r="AB16" s="67">
        <f t="shared" si="10"/>
        <v>967</v>
      </c>
    </row>
    <row r="17" spans="1:28" ht="15" customHeight="1" x14ac:dyDescent="0.25">
      <c r="A17" s="71">
        <v>1334</v>
      </c>
      <c r="B17" s="71">
        <v>910</v>
      </c>
      <c r="C17" s="68">
        <f t="shared" si="0"/>
        <v>8.89</v>
      </c>
      <c r="D17" s="68">
        <v>269.27</v>
      </c>
      <c r="E17" s="68">
        <v>212.1</v>
      </c>
      <c r="F17" s="68">
        <f t="shared" si="1"/>
        <v>367.2</v>
      </c>
      <c r="G17" s="68">
        <v>0</v>
      </c>
      <c r="H17" s="68">
        <f t="shared" si="2"/>
        <v>452</v>
      </c>
      <c r="I17" s="68">
        <v>0</v>
      </c>
      <c r="J17" s="72">
        <f t="shared" si="11"/>
        <v>1</v>
      </c>
      <c r="K17" s="72">
        <f t="shared" si="12"/>
        <v>1</v>
      </c>
      <c r="L17" s="72">
        <f t="shared" si="13"/>
        <v>1</v>
      </c>
      <c r="M17" s="72">
        <f t="shared" ca="1" si="3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272.49</v>
      </c>
      <c r="R17" s="43"/>
      <c r="S17" s="43"/>
      <c r="T17" s="22">
        <v>0</v>
      </c>
      <c r="U17" s="74">
        <f t="shared" si="4"/>
        <v>-910</v>
      </c>
      <c r="V17" s="70">
        <f t="shared" si="5"/>
        <v>-910</v>
      </c>
      <c r="W17" s="70"/>
      <c r="X17" s="70">
        <f t="shared" si="6"/>
        <v>1000.312631137222</v>
      </c>
      <c r="Y17" s="70">
        <f t="shared" si="7"/>
        <v>90.312631137221956</v>
      </c>
      <c r="Z17" s="70">
        <f t="shared" si="8"/>
        <v>90</v>
      </c>
      <c r="AA17" s="24">
        <f t="shared" si="9"/>
        <v>90</v>
      </c>
      <c r="AB17" s="67">
        <f t="shared" si="10"/>
        <v>1000</v>
      </c>
    </row>
    <row r="18" spans="1:28" ht="15" customHeight="1" x14ac:dyDescent="0.2">
      <c r="A18" s="71">
        <v>1474</v>
      </c>
      <c r="B18" s="71">
        <v>910</v>
      </c>
      <c r="C18" s="68">
        <f t="shared" si="0"/>
        <v>9.83</v>
      </c>
      <c r="D18" s="68">
        <v>269.33</v>
      </c>
      <c r="E18" s="68">
        <v>212.1</v>
      </c>
      <c r="F18" s="68">
        <f t="shared" si="1"/>
        <v>424</v>
      </c>
      <c r="G18" s="68">
        <v>0</v>
      </c>
      <c r="H18" s="68">
        <f t="shared" si="2"/>
        <v>565</v>
      </c>
      <c r="I18" s="68">
        <v>0</v>
      </c>
      <c r="J18" s="72">
        <f t="shared" si="11"/>
        <v>1</v>
      </c>
      <c r="K18" s="72">
        <f t="shared" si="12"/>
        <v>1</v>
      </c>
      <c r="L18" s="72">
        <f t="shared" si="13"/>
        <v>1</v>
      </c>
      <c r="M18" s="72">
        <f t="shared" ca="1" si="3"/>
        <v>1</v>
      </c>
      <c r="N18" s="26" t="s">
        <v>66</v>
      </c>
      <c r="O18" s="26">
        <f>MAX(B:B)</f>
        <v>1395</v>
      </c>
      <c r="R18" s="43"/>
      <c r="S18" s="43"/>
      <c r="T18" s="22">
        <v>0</v>
      </c>
      <c r="U18" s="74">
        <f t="shared" si="4"/>
        <v>-910</v>
      </c>
      <c r="V18" s="70">
        <f t="shared" si="5"/>
        <v>-910</v>
      </c>
      <c r="W18" s="70"/>
      <c r="X18" s="70">
        <f t="shared" si="6"/>
        <v>1000.312631137222</v>
      </c>
      <c r="Y18" s="70">
        <f t="shared" si="7"/>
        <v>90.312631137221956</v>
      </c>
      <c r="Z18" s="70">
        <f t="shared" si="8"/>
        <v>90</v>
      </c>
      <c r="AA18" s="24">
        <f t="shared" si="9"/>
        <v>90</v>
      </c>
      <c r="AB18" s="67">
        <f t="shared" si="10"/>
        <v>1000</v>
      </c>
    </row>
    <row r="19" spans="1:28" ht="15" customHeight="1" x14ac:dyDescent="0.25">
      <c r="A19" s="71">
        <v>1865</v>
      </c>
      <c r="B19" s="71">
        <v>910</v>
      </c>
      <c r="C19" s="68">
        <f t="shared" si="0"/>
        <v>12.43</v>
      </c>
      <c r="D19" s="68">
        <v>269.44</v>
      </c>
      <c r="E19" s="68">
        <v>212.1</v>
      </c>
      <c r="F19" s="68">
        <f t="shared" si="1"/>
        <v>435</v>
      </c>
      <c r="G19" s="68">
        <v>0</v>
      </c>
      <c r="H19" s="68">
        <f t="shared" si="2"/>
        <v>753.33333333333337</v>
      </c>
      <c r="I19" s="68">
        <v>0</v>
      </c>
      <c r="J19" s="72">
        <f t="shared" si="11"/>
        <v>1</v>
      </c>
      <c r="K19" s="72">
        <f t="shared" si="12"/>
        <v>1</v>
      </c>
      <c r="L19" s="72">
        <f t="shared" si="13"/>
        <v>1</v>
      </c>
      <c r="M19" s="72">
        <f t="shared" ca="1" si="3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0.82943902439024386</v>
      </c>
      <c r="R19" s="58">
        <f>MAX(AB:AB)</f>
        <v>1533</v>
      </c>
      <c r="S19" s="58">
        <f>'Z-V'!P8-R19</f>
        <v>7446</v>
      </c>
      <c r="T19" s="22">
        <v>0</v>
      </c>
      <c r="U19" s="74">
        <f t="shared" si="4"/>
        <v>-910</v>
      </c>
      <c r="V19" s="70">
        <f t="shared" si="5"/>
        <v>-910</v>
      </c>
      <c r="W19" s="70"/>
      <c r="X19" s="70">
        <f t="shared" si="6"/>
        <v>1000.312631137222</v>
      </c>
      <c r="Y19" s="70">
        <f t="shared" si="7"/>
        <v>90.312631137221956</v>
      </c>
      <c r="Z19" s="70">
        <f t="shared" si="8"/>
        <v>90</v>
      </c>
      <c r="AA19" s="24">
        <f t="shared" si="9"/>
        <v>90</v>
      </c>
      <c r="AB19" s="67">
        <f t="shared" si="10"/>
        <v>1000</v>
      </c>
    </row>
    <row r="20" spans="1:28" ht="15" customHeight="1" x14ac:dyDescent="0.25">
      <c r="A20" s="71">
        <v>2636</v>
      </c>
      <c r="B20" s="71">
        <v>910</v>
      </c>
      <c r="C20" s="68">
        <f t="shared" si="0"/>
        <v>17.57</v>
      </c>
      <c r="D20" s="68">
        <v>269.64</v>
      </c>
      <c r="E20" s="68">
        <v>212.1</v>
      </c>
      <c r="F20" s="68">
        <f t="shared" si="1"/>
        <v>267</v>
      </c>
      <c r="G20" s="68">
        <v>0</v>
      </c>
      <c r="H20" s="68">
        <f t="shared" si="2"/>
        <v>1130</v>
      </c>
      <c r="I20" s="68">
        <v>0</v>
      </c>
      <c r="J20" s="72">
        <f t="shared" si="11"/>
        <v>1</v>
      </c>
      <c r="K20" s="72">
        <f t="shared" si="12"/>
        <v>1</v>
      </c>
      <c r="L20" s="72">
        <f t="shared" si="13"/>
        <v>1</v>
      </c>
      <c r="M20" s="72">
        <f t="shared" ca="1" si="3"/>
        <v>1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0.81181888556469706</v>
      </c>
      <c r="R20" s="43">
        <f ca="1">R15-R16</f>
        <v>10074</v>
      </c>
      <c r="S20" s="43">
        <f ca="1">'Z-V'!P9-R20</f>
        <v>43406</v>
      </c>
      <c r="T20" s="22">
        <v>0</v>
      </c>
      <c r="U20" s="74">
        <f t="shared" si="4"/>
        <v>-910</v>
      </c>
      <c r="V20" s="70">
        <f t="shared" si="5"/>
        <v>-910</v>
      </c>
      <c r="W20" s="70"/>
      <c r="X20" s="70">
        <f t="shared" si="6"/>
        <v>1000.312631137222</v>
      </c>
      <c r="Y20" s="70">
        <f t="shared" si="7"/>
        <v>90.312631137221956</v>
      </c>
      <c r="Z20" s="70">
        <f t="shared" si="8"/>
        <v>90</v>
      </c>
      <c r="AA20" s="24">
        <f t="shared" si="9"/>
        <v>90</v>
      </c>
      <c r="AB20" s="67">
        <f t="shared" si="10"/>
        <v>1000</v>
      </c>
    </row>
    <row r="21" spans="1:28" ht="15" customHeight="1" x14ac:dyDescent="0.25">
      <c r="A21" s="71">
        <v>2950</v>
      </c>
      <c r="B21" s="71">
        <v>910</v>
      </c>
      <c r="C21" s="68">
        <f t="shared" si="0"/>
        <v>19.670000000000002</v>
      </c>
      <c r="D21" s="68">
        <v>269.88</v>
      </c>
      <c r="E21" s="68">
        <v>212.1</v>
      </c>
      <c r="F21" s="68">
        <f t="shared" si="1"/>
        <v>220</v>
      </c>
      <c r="G21" s="68">
        <v>0</v>
      </c>
      <c r="H21" s="68">
        <f t="shared" si="2"/>
        <v>2260</v>
      </c>
      <c r="I21" s="68">
        <v>0</v>
      </c>
      <c r="J21" s="72">
        <f t="shared" si="11"/>
        <v>1</v>
      </c>
      <c r="K21" s="72">
        <f t="shared" si="12"/>
        <v>1</v>
      </c>
      <c r="L21" s="72">
        <f t="shared" si="13"/>
        <v>1</v>
      </c>
      <c r="M21" s="72">
        <f t="shared" ca="1" si="3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0.86719552306989378</v>
      </c>
      <c r="R21" s="43">
        <f>ABS(Q12-Q17)</f>
        <v>2.910000000000025</v>
      </c>
      <c r="S21" s="43">
        <f>'Z-V'!P10-R21</f>
        <v>18.979999999999976</v>
      </c>
      <c r="T21" s="22">
        <v>0</v>
      </c>
      <c r="U21" s="74">
        <f t="shared" si="4"/>
        <v>-910</v>
      </c>
      <c r="V21" s="70">
        <f t="shared" si="5"/>
        <v>-910</v>
      </c>
      <c r="W21" s="70"/>
      <c r="X21" s="70">
        <f t="shared" si="6"/>
        <v>1000.312631137222</v>
      </c>
      <c r="Y21" s="70">
        <f t="shared" si="7"/>
        <v>90.312631137221956</v>
      </c>
      <c r="Z21" s="70">
        <f t="shared" si="8"/>
        <v>90</v>
      </c>
      <c r="AA21" s="24">
        <f t="shared" si="9"/>
        <v>90</v>
      </c>
      <c r="AB21" s="67">
        <f t="shared" si="10"/>
        <v>1000</v>
      </c>
    </row>
    <row r="22" spans="1:28" ht="15" customHeight="1" x14ac:dyDescent="0.25">
      <c r="A22" s="79">
        <v>3170</v>
      </c>
      <c r="B22" s="71">
        <v>940</v>
      </c>
      <c r="C22" s="68">
        <f t="shared" si="0"/>
        <v>21.13</v>
      </c>
      <c r="D22" s="68">
        <v>270.13</v>
      </c>
      <c r="E22" s="68">
        <v>212.13</v>
      </c>
      <c r="F22" s="80">
        <v>0</v>
      </c>
      <c r="G22" s="80">
        <v>0</v>
      </c>
      <c r="H22" s="80">
        <v>0</v>
      </c>
      <c r="I22" s="80">
        <v>0</v>
      </c>
      <c r="J22" s="72">
        <f t="shared" si="11"/>
        <v>1</v>
      </c>
      <c r="K22" s="72">
        <f t="shared" si="12"/>
        <v>1</v>
      </c>
      <c r="L22" s="72">
        <f t="shared" si="13"/>
        <v>1</v>
      </c>
      <c r="M22" s="72">
        <f t="shared" ca="1" si="3"/>
        <v>1</v>
      </c>
      <c r="N22" s="27"/>
      <c r="O22" s="27"/>
      <c r="P22" s="16" t="s">
        <v>71</v>
      </c>
      <c r="Q22" s="12">
        <f ca="1">ROUND(('Z-V'!R21*Q19+'Z-V'!R22*Q20+'Z-V'!R23*Q21)/'Z-V'!R19,4)</f>
        <v>0.84630000000000005</v>
      </c>
      <c r="R22" s="43"/>
      <c r="S22" s="43"/>
      <c r="T22" s="22">
        <v>0</v>
      </c>
      <c r="U22" s="74">
        <f t="shared" si="4"/>
        <v>-940</v>
      </c>
      <c r="V22" s="70">
        <f t="shared" si="5"/>
        <v>-940</v>
      </c>
      <c r="W22" s="70"/>
      <c r="X22" s="70">
        <f t="shared" si="6"/>
        <v>1033.2899706252622</v>
      </c>
      <c r="Y22" s="70">
        <f t="shared" si="7"/>
        <v>93.289970625262185</v>
      </c>
      <c r="Z22" s="70">
        <f t="shared" si="8"/>
        <v>93</v>
      </c>
      <c r="AA22" s="24">
        <f t="shared" si="9"/>
        <v>93</v>
      </c>
      <c r="AB22" s="67">
        <f t="shared" si="10"/>
        <v>1033</v>
      </c>
    </row>
    <row r="23" spans="1:28" ht="15" customHeight="1" x14ac:dyDescent="0.25">
      <c r="A23" s="71">
        <v>2815</v>
      </c>
      <c r="B23" s="71">
        <v>940</v>
      </c>
      <c r="C23" s="68">
        <f t="shared" si="0"/>
        <v>18.77</v>
      </c>
      <c r="D23" s="68">
        <v>270.33999999999997</v>
      </c>
      <c r="E23" s="68">
        <v>212.13</v>
      </c>
      <c r="F23" s="68">
        <v>0</v>
      </c>
      <c r="G23" s="68">
        <f t="shared" ref="G23:G54" si="14">($A$22-A23)/(ROW(A23)-ROW($A$22))</f>
        <v>355</v>
      </c>
      <c r="H23" s="68">
        <v>0</v>
      </c>
      <c r="I23" s="68">
        <f t="shared" ref="I23:I54" si="15">($A$22-B23)/(ROW(B23)-ROW($A$22))</f>
        <v>2230</v>
      </c>
      <c r="J23" s="72">
        <f t="shared" si="11"/>
        <v>1</v>
      </c>
      <c r="K23" s="72">
        <f t="shared" si="12"/>
        <v>1</v>
      </c>
      <c r="L23" s="72">
        <f t="shared" si="13"/>
        <v>1</v>
      </c>
      <c r="M23" s="72">
        <f t="shared" ca="1" si="3"/>
        <v>1</v>
      </c>
      <c r="N23" s="26"/>
      <c r="O23" s="26"/>
      <c r="P23" s="25"/>
      <c r="Q23" s="25"/>
      <c r="T23" s="22">
        <v>0</v>
      </c>
      <c r="U23" s="74">
        <f t="shared" si="4"/>
        <v>-940</v>
      </c>
      <c r="V23" s="70">
        <f t="shared" si="5"/>
        <v>-940</v>
      </c>
      <c r="W23" s="70"/>
      <c r="X23" s="70">
        <f t="shared" si="6"/>
        <v>1033.2899706252622</v>
      </c>
      <c r="Y23" s="70">
        <f t="shared" si="7"/>
        <v>93.289970625262185</v>
      </c>
      <c r="Z23" s="70">
        <f t="shared" si="8"/>
        <v>93</v>
      </c>
      <c r="AA23" s="24">
        <f t="shared" si="9"/>
        <v>93</v>
      </c>
      <c r="AB23" s="67">
        <f t="shared" si="10"/>
        <v>1033</v>
      </c>
    </row>
    <row r="24" spans="1:28" ht="15" customHeight="1" x14ac:dyDescent="0.25">
      <c r="A24" s="71">
        <v>2877</v>
      </c>
      <c r="B24" s="71">
        <v>940</v>
      </c>
      <c r="C24" s="68">
        <f t="shared" si="0"/>
        <v>19.18</v>
      </c>
      <c r="D24" s="68">
        <v>270.55</v>
      </c>
      <c r="E24" s="68">
        <v>212.13</v>
      </c>
      <c r="F24" s="68">
        <v>0</v>
      </c>
      <c r="G24" s="68">
        <f t="shared" si="14"/>
        <v>146.5</v>
      </c>
      <c r="H24" s="68">
        <v>0</v>
      </c>
      <c r="I24" s="68">
        <f t="shared" si="15"/>
        <v>1115</v>
      </c>
      <c r="J24" s="72">
        <f t="shared" si="11"/>
        <v>1</v>
      </c>
      <c r="K24" s="72">
        <f t="shared" si="12"/>
        <v>1</v>
      </c>
      <c r="L24" s="72">
        <f t="shared" si="13"/>
        <v>1</v>
      </c>
      <c r="M24" s="72">
        <f t="shared" ca="1" si="3"/>
        <v>1</v>
      </c>
      <c r="N24" s="26"/>
      <c r="O24" s="26"/>
      <c r="P24" s="25"/>
      <c r="Q24" s="25"/>
      <c r="T24" s="22">
        <v>0</v>
      </c>
      <c r="U24" s="74">
        <f t="shared" si="4"/>
        <v>-940</v>
      </c>
      <c r="V24" s="70">
        <f t="shared" si="5"/>
        <v>-940</v>
      </c>
      <c r="W24" s="70"/>
      <c r="X24" s="70">
        <f t="shared" si="6"/>
        <v>1033.2899706252622</v>
      </c>
      <c r="Y24" s="70">
        <f t="shared" si="7"/>
        <v>93.289970625262185</v>
      </c>
      <c r="Z24" s="70">
        <f t="shared" si="8"/>
        <v>93</v>
      </c>
      <c r="AA24" s="24">
        <f t="shared" si="9"/>
        <v>93</v>
      </c>
      <c r="AB24" s="67">
        <f t="shared" si="10"/>
        <v>1033</v>
      </c>
    </row>
    <row r="25" spans="1:28" ht="15" customHeight="1" x14ac:dyDescent="0.25">
      <c r="A25" s="71">
        <v>2925</v>
      </c>
      <c r="B25" s="71">
        <v>940</v>
      </c>
      <c r="C25" s="68">
        <f t="shared" si="0"/>
        <v>19.5</v>
      </c>
      <c r="D25" s="68">
        <v>270.76</v>
      </c>
      <c r="E25" s="68">
        <v>212.13</v>
      </c>
      <c r="F25" s="68">
        <v>0</v>
      </c>
      <c r="G25" s="68">
        <f t="shared" si="14"/>
        <v>81.666666666666671</v>
      </c>
      <c r="H25" s="68">
        <v>0</v>
      </c>
      <c r="I25" s="68">
        <f t="shared" si="15"/>
        <v>743.33333333333337</v>
      </c>
      <c r="J25" s="72">
        <f t="shared" si="11"/>
        <v>1</v>
      </c>
      <c r="K25" s="72">
        <f t="shared" si="12"/>
        <v>1</v>
      </c>
      <c r="L25" s="72">
        <f t="shared" si="13"/>
        <v>1</v>
      </c>
      <c r="M25" s="72">
        <f t="shared" ca="1" si="3"/>
        <v>1</v>
      </c>
      <c r="N25" s="26"/>
      <c r="O25" s="26"/>
      <c r="P25" s="25"/>
      <c r="Q25" s="25"/>
      <c r="T25" s="22">
        <v>0</v>
      </c>
      <c r="U25" s="74">
        <f t="shared" si="4"/>
        <v>-940</v>
      </c>
      <c r="V25" s="70">
        <f t="shared" si="5"/>
        <v>-940</v>
      </c>
      <c r="W25" s="70"/>
      <c r="X25" s="70">
        <f t="shared" si="6"/>
        <v>1033.2899706252622</v>
      </c>
      <c r="Y25" s="70">
        <f t="shared" si="7"/>
        <v>93.289970625262185</v>
      </c>
      <c r="Z25" s="70">
        <f t="shared" si="8"/>
        <v>93</v>
      </c>
      <c r="AA25" s="24">
        <f t="shared" si="9"/>
        <v>93</v>
      </c>
      <c r="AB25" s="67">
        <f t="shared" si="10"/>
        <v>1033</v>
      </c>
    </row>
    <row r="26" spans="1:28" ht="15" customHeight="1" x14ac:dyDescent="0.25">
      <c r="A26" s="71">
        <v>2514</v>
      </c>
      <c r="B26" s="71">
        <v>940</v>
      </c>
      <c r="C26" s="68">
        <f t="shared" si="0"/>
        <v>16.760000000000002</v>
      </c>
      <c r="D26" s="68">
        <v>270.94</v>
      </c>
      <c r="E26" s="68">
        <v>212.13</v>
      </c>
      <c r="F26" s="68">
        <v>0</v>
      </c>
      <c r="G26" s="68">
        <f t="shared" si="14"/>
        <v>164</v>
      </c>
      <c r="H26" s="68">
        <v>0</v>
      </c>
      <c r="I26" s="68">
        <f t="shared" si="15"/>
        <v>557.5</v>
      </c>
      <c r="J26" s="72">
        <f t="shared" si="11"/>
        <v>1</v>
      </c>
      <c r="K26" s="72">
        <f t="shared" si="12"/>
        <v>1</v>
      </c>
      <c r="L26" s="72">
        <f t="shared" si="13"/>
        <v>1</v>
      </c>
      <c r="M26" s="72">
        <f t="shared" ca="1" si="3"/>
        <v>1</v>
      </c>
      <c r="N26" s="26"/>
      <c r="O26" s="26"/>
      <c r="P26" s="25"/>
      <c r="Q26" s="25"/>
      <c r="T26" s="22">
        <v>0</v>
      </c>
      <c r="U26" s="74">
        <f t="shared" si="4"/>
        <v>-940</v>
      </c>
      <c r="V26" s="70">
        <f t="shared" si="5"/>
        <v>-940</v>
      </c>
      <c r="W26" s="70"/>
      <c r="X26" s="70">
        <f t="shared" si="6"/>
        <v>1033.2899706252622</v>
      </c>
      <c r="Y26" s="70">
        <f t="shared" si="7"/>
        <v>93.289970625262185</v>
      </c>
      <c r="Z26" s="70">
        <f t="shared" si="8"/>
        <v>93</v>
      </c>
      <c r="AA26" s="24">
        <f t="shared" si="9"/>
        <v>93</v>
      </c>
      <c r="AB26" s="67">
        <f t="shared" si="10"/>
        <v>1033</v>
      </c>
    </row>
    <row r="27" spans="1:28" ht="15" customHeight="1" x14ac:dyDescent="0.25">
      <c r="A27" s="71">
        <v>2524</v>
      </c>
      <c r="B27" s="79">
        <v>960</v>
      </c>
      <c r="C27" s="68">
        <f t="shared" si="0"/>
        <v>16.829999999999998</v>
      </c>
      <c r="D27" s="68">
        <v>271.10000000000002</v>
      </c>
      <c r="E27" s="68">
        <v>212.15</v>
      </c>
      <c r="F27" s="68">
        <v>0</v>
      </c>
      <c r="G27" s="68">
        <f t="shared" si="14"/>
        <v>129.19999999999999</v>
      </c>
      <c r="H27" s="68">
        <v>0</v>
      </c>
      <c r="I27" s="68">
        <f t="shared" si="15"/>
        <v>442</v>
      </c>
      <c r="J27" s="72">
        <f t="shared" si="11"/>
        <v>1</v>
      </c>
      <c r="K27" s="72">
        <f t="shared" si="12"/>
        <v>1</v>
      </c>
      <c r="L27" s="72">
        <f t="shared" si="13"/>
        <v>1</v>
      </c>
      <c r="M27" s="72">
        <f t="shared" ca="1" si="3"/>
        <v>1</v>
      </c>
      <c r="N27" s="26"/>
      <c r="O27" s="26"/>
      <c r="P27" s="25"/>
      <c r="Q27" s="25"/>
      <c r="T27" s="22">
        <v>0</v>
      </c>
      <c r="U27" s="74">
        <f t="shared" si="4"/>
        <v>-960</v>
      </c>
      <c r="V27" s="70">
        <f t="shared" si="5"/>
        <v>-960</v>
      </c>
      <c r="W27" s="70"/>
      <c r="X27" s="70">
        <f t="shared" si="6"/>
        <v>1055.2748636172892</v>
      </c>
      <c r="Y27" s="70">
        <f t="shared" si="7"/>
        <v>95.274863617289157</v>
      </c>
      <c r="Z27" s="70">
        <f t="shared" si="8"/>
        <v>95</v>
      </c>
      <c r="AA27" s="24">
        <f t="shared" si="9"/>
        <v>95</v>
      </c>
      <c r="AB27" s="67">
        <f t="shared" si="10"/>
        <v>1055</v>
      </c>
    </row>
    <row r="28" spans="1:28" ht="15" customHeight="1" x14ac:dyDescent="0.25">
      <c r="A28" s="71">
        <v>2348</v>
      </c>
      <c r="B28" s="71">
        <v>960</v>
      </c>
      <c r="C28" s="68">
        <f t="shared" si="0"/>
        <v>15.65</v>
      </c>
      <c r="D28" s="68">
        <v>271.24</v>
      </c>
      <c r="E28" s="68">
        <v>212.15</v>
      </c>
      <c r="F28" s="68">
        <v>0</v>
      </c>
      <c r="G28" s="68">
        <f t="shared" si="14"/>
        <v>137</v>
      </c>
      <c r="H28" s="68">
        <v>0</v>
      </c>
      <c r="I28" s="68">
        <f t="shared" si="15"/>
        <v>368.33333333333331</v>
      </c>
      <c r="J28" s="72">
        <f t="shared" si="11"/>
        <v>1</v>
      </c>
      <c r="K28" s="72">
        <f t="shared" si="12"/>
        <v>1</v>
      </c>
      <c r="L28" s="72">
        <f t="shared" si="13"/>
        <v>1</v>
      </c>
      <c r="M28" s="72">
        <f t="shared" ca="1" si="3"/>
        <v>0</v>
      </c>
      <c r="N28" s="26"/>
      <c r="O28" s="26"/>
      <c r="P28" s="25"/>
      <c r="Q28" s="25"/>
      <c r="T28" s="22">
        <v>0</v>
      </c>
      <c r="U28" s="74">
        <f t="shared" si="4"/>
        <v>-960</v>
      </c>
      <c r="V28" s="70">
        <f t="shared" si="5"/>
        <v>-960</v>
      </c>
      <c r="W28" s="70"/>
      <c r="X28" s="70">
        <f t="shared" si="6"/>
        <v>1055.2748636172892</v>
      </c>
      <c r="Y28" s="70">
        <f t="shared" si="7"/>
        <v>95.274863617289157</v>
      </c>
      <c r="Z28" s="70">
        <f t="shared" si="8"/>
        <v>95</v>
      </c>
      <c r="AA28" s="24">
        <f t="shared" si="9"/>
        <v>95</v>
      </c>
      <c r="AB28" s="67">
        <f t="shared" si="10"/>
        <v>1055</v>
      </c>
    </row>
    <row r="29" spans="1:28" ht="15" customHeight="1" x14ac:dyDescent="0.25">
      <c r="A29" s="71">
        <v>2018</v>
      </c>
      <c r="B29" s="71">
        <v>960</v>
      </c>
      <c r="C29" s="68">
        <f t="shared" si="0"/>
        <v>13.45</v>
      </c>
      <c r="D29" s="68">
        <v>271.33999999999997</v>
      </c>
      <c r="E29" s="68">
        <v>212.15</v>
      </c>
      <c r="F29" s="68">
        <v>0</v>
      </c>
      <c r="G29" s="68">
        <f t="shared" si="14"/>
        <v>164.57142857142858</v>
      </c>
      <c r="H29" s="68">
        <v>0</v>
      </c>
      <c r="I29" s="68">
        <f t="shared" si="15"/>
        <v>315.71428571428572</v>
      </c>
      <c r="J29" s="72">
        <f t="shared" si="11"/>
        <v>1</v>
      </c>
      <c r="K29" s="72">
        <f t="shared" si="12"/>
        <v>1</v>
      </c>
      <c r="L29" s="72">
        <f t="shared" si="13"/>
        <v>1</v>
      </c>
      <c r="M29" s="72">
        <f t="shared" ca="1" si="3"/>
        <v>1</v>
      </c>
      <c r="N29" s="26"/>
      <c r="O29" s="26"/>
      <c r="P29" s="25"/>
      <c r="Q29" s="25"/>
      <c r="T29" s="22">
        <v>0</v>
      </c>
      <c r="U29" s="74">
        <f t="shared" si="4"/>
        <v>-960</v>
      </c>
      <c r="V29" s="70">
        <f t="shared" si="5"/>
        <v>-960</v>
      </c>
      <c r="W29" s="70"/>
      <c r="X29" s="70">
        <f t="shared" si="6"/>
        <v>1055.2748636172892</v>
      </c>
      <c r="Y29" s="70">
        <f t="shared" si="7"/>
        <v>95.274863617289157</v>
      </c>
      <c r="Z29" s="70">
        <f t="shared" si="8"/>
        <v>95</v>
      </c>
      <c r="AA29" s="24">
        <f t="shared" si="9"/>
        <v>95</v>
      </c>
      <c r="AB29" s="67">
        <f t="shared" si="10"/>
        <v>1055</v>
      </c>
    </row>
    <row r="30" spans="1:28" ht="15" customHeight="1" x14ac:dyDescent="0.25">
      <c r="A30" s="71">
        <v>2102</v>
      </c>
      <c r="B30" s="71">
        <v>960</v>
      </c>
      <c r="C30" s="68">
        <f t="shared" si="0"/>
        <v>14.01</v>
      </c>
      <c r="D30" s="68">
        <v>271.45999999999998</v>
      </c>
      <c r="E30" s="68">
        <v>212.15</v>
      </c>
      <c r="F30" s="68">
        <v>0</v>
      </c>
      <c r="G30" s="68">
        <f t="shared" si="14"/>
        <v>133.5</v>
      </c>
      <c r="H30" s="68">
        <v>0</v>
      </c>
      <c r="I30" s="68">
        <f t="shared" si="15"/>
        <v>276.25</v>
      </c>
      <c r="J30" s="72">
        <f t="shared" si="11"/>
        <v>1</v>
      </c>
      <c r="K30" s="72">
        <f t="shared" si="12"/>
        <v>1</v>
      </c>
      <c r="L30" s="72">
        <f t="shared" si="13"/>
        <v>1</v>
      </c>
      <c r="M30" s="72">
        <f t="shared" ca="1" si="3"/>
        <v>0</v>
      </c>
      <c r="N30" s="26"/>
      <c r="O30" s="26"/>
      <c r="P30" s="25"/>
      <c r="Q30" s="25"/>
      <c r="T30" s="22">
        <v>0</v>
      </c>
      <c r="U30" s="74">
        <f t="shared" si="4"/>
        <v>-960</v>
      </c>
      <c r="V30" s="70">
        <f t="shared" si="5"/>
        <v>-960</v>
      </c>
      <c r="W30" s="70"/>
      <c r="X30" s="70">
        <f t="shared" si="6"/>
        <v>1055.2748636172892</v>
      </c>
      <c r="Y30" s="70">
        <f t="shared" si="7"/>
        <v>95.274863617289157</v>
      </c>
      <c r="Z30" s="70">
        <f t="shared" si="8"/>
        <v>95</v>
      </c>
      <c r="AA30" s="24">
        <f t="shared" si="9"/>
        <v>95</v>
      </c>
      <c r="AB30" s="67">
        <f t="shared" si="10"/>
        <v>1055</v>
      </c>
    </row>
    <row r="31" spans="1:28" ht="15" customHeight="1" x14ac:dyDescent="0.25">
      <c r="A31" s="71">
        <v>1302</v>
      </c>
      <c r="B31" s="71">
        <v>960</v>
      </c>
      <c r="C31" s="68">
        <f t="shared" si="0"/>
        <v>8.68</v>
      </c>
      <c r="D31" s="68">
        <v>271.49</v>
      </c>
      <c r="E31" s="68">
        <v>212.15</v>
      </c>
      <c r="F31" s="68">
        <v>0</v>
      </c>
      <c r="G31" s="68">
        <f t="shared" si="14"/>
        <v>207.55555555555554</v>
      </c>
      <c r="H31" s="68">
        <v>0</v>
      </c>
      <c r="I31" s="68">
        <f t="shared" si="15"/>
        <v>245.55555555555554</v>
      </c>
      <c r="J31" s="72">
        <f t="shared" si="11"/>
        <v>1</v>
      </c>
      <c r="K31" s="72">
        <f t="shared" si="12"/>
        <v>1</v>
      </c>
      <c r="L31" s="72">
        <f t="shared" si="13"/>
        <v>1</v>
      </c>
      <c r="M31" s="72">
        <f t="shared" ca="1" si="3"/>
        <v>1</v>
      </c>
      <c r="N31" s="26"/>
      <c r="O31" s="26"/>
      <c r="P31" s="25"/>
      <c r="Q31" s="25"/>
      <c r="T31" s="22">
        <v>0</v>
      </c>
      <c r="U31" s="74">
        <f t="shared" si="4"/>
        <v>-960</v>
      </c>
      <c r="V31" s="70">
        <f t="shared" si="5"/>
        <v>-960</v>
      </c>
      <c r="W31" s="70"/>
      <c r="X31" s="70">
        <f t="shared" si="6"/>
        <v>1055.2748636172892</v>
      </c>
      <c r="Y31" s="70">
        <f t="shared" si="7"/>
        <v>95.274863617289157</v>
      </c>
      <c r="Z31" s="70">
        <f t="shared" si="8"/>
        <v>95</v>
      </c>
      <c r="AA31" s="24">
        <f t="shared" si="9"/>
        <v>95</v>
      </c>
      <c r="AB31" s="67">
        <f t="shared" si="10"/>
        <v>1055</v>
      </c>
    </row>
    <row r="32" spans="1:28" ht="15" customHeight="1" x14ac:dyDescent="0.25">
      <c r="A32" s="71">
        <v>1946</v>
      </c>
      <c r="B32" s="71">
        <v>990</v>
      </c>
      <c r="C32" s="68">
        <f t="shared" si="0"/>
        <v>12.97</v>
      </c>
      <c r="D32" s="68">
        <v>271.58999999999997</v>
      </c>
      <c r="E32" s="68">
        <v>212.17</v>
      </c>
      <c r="F32" s="68">
        <v>0</v>
      </c>
      <c r="G32" s="68">
        <f t="shared" si="14"/>
        <v>122.4</v>
      </c>
      <c r="H32" s="68">
        <v>0</v>
      </c>
      <c r="I32" s="68">
        <f t="shared" si="15"/>
        <v>218</v>
      </c>
      <c r="J32" s="72">
        <f t="shared" si="11"/>
        <v>1</v>
      </c>
      <c r="K32" s="72">
        <f t="shared" si="12"/>
        <v>1</v>
      </c>
      <c r="L32" s="72">
        <f t="shared" si="13"/>
        <v>1</v>
      </c>
      <c r="M32" s="72">
        <f t="shared" ca="1" si="3"/>
        <v>0</v>
      </c>
      <c r="N32" s="26"/>
      <c r="O32" s="26"/>
      <c r="P32" s="25"/>
      <c r="Q32" s="25"/>
      <c r="T32" s="22">
        <v>0</v>
      </c>
      <c r="U32" s="74">
        <f t="shared" si="4"/>
        <v>-990</v>
      </c>
      <c r="V32" s="70">
        <f t="shared" si="5"/>
        <v>-990</v>
      </c>
      <c r="W32" s="70"/>
      <c r="X32" s="70">
        <f t="shared" si="6"/>
        <v>1088.2522031053295</v>
      </c>
      <c r="Y32" s="70">
        <f t="shared" si="7"/>
        <v>98.2522031053295</v>
      </c>
      <c r="Z32" s="70">
        <f t="shared" si="8"/>
        <v>98</v>
      </c>
      <c r="AA32" s="24">
        <f t="shared" si="9"/>
        <v>98</v>
      </c>
      <c r="AB32" s="67">
        <f t="shared" si="10"/>
        <v>1088</v>
      </c>
    </row>
    <row r="33" spans="1:28" ht="15" customHeight="1" x14ac:dyDescent="0.25">
      <c r="A33" s="71">
        <v>1546</v>
      </c>
      <c r="B33" s="71">
        <v>990</v>
      </c>
      <c r="C33" s="68">
        <f t="shared" si="0"/>
        <v>10.31</v>
      </c>
      <c r="D33" s="68">
        <v>271.64</v>
      </c>
      <c r="E33" s="68">
        <v>212.17</v>
      </c>
      <c r="F33" s="68">
        <v>0</v>
      </c>
      <c r="G33" s="68">
        <f t="shared" si="14"/>
        <v>147.63636363636363</v>
      </c>
      <c r="H33" s="68">
        <v>0</v>
      </c>
      <c r="I33" s="68">
        <f t="shared" si="15"/>
        <v>198.18181818181819</v>
      </c>
      <c r="J33" s="72">
        <f t="shared" si="11"/>
        <v>1</v>
      </c>
      <c r="K33" s="72">
        <f t="shared" si="12"/>
        <v>1</v>
      </c>
      <c r="L33" s="72">
        <f t="shared" si="13"/>
        <v>1</v>
      </c>
      <c r="M33" s="72">
        <f t="shared" ca="1" si="3"/>
        <v>0</v>
      </c>
      <c r="N33" s="26"/>
      <c r="O33" s="26"/>
      <c r="P33" s="25"/>
      <c r="Q33" s="25"/>
      <c r="T33" s="22">
        <v>0</v>
      </c>
      <c r="U33" s="74">
        <f t="shared" si="4"/>
        <v>-990</v>
      </c>
      <c r="V33" s="70">
        <f t="shared" si="5"/>
        <v>-990</v>
      </c>
      <c r="W33" s="70"/>
      <c r="X33" s="70">
        <f t="shared" si="6"/>
        <v>1088.2522031053295</v>
      </c>
      <c r="Y33" s="70">
        <f t="shared" si="7"/>
        <v>98.2522031053295</v>
      </c>
      <c r="Z33" s="70">
        <f t="shared" si="8"/>
        <v>98</v>
      </c>
      <c r="AA33" s="24">
        <f t="shared" si="9"/>
        <v>98</v>
      </c>
      <c r="AB33" s="67">
        <f t="shared" si="10"/>
        <v>1088</v>
      </c>
    </row>
    <row r="34" spans="1:28" ht="15" customHeight="1" x14ac:dyDescent="0.25">
      <c r="A34" s="71">
        <v>1631</v>
      </c>
      <c r="B34" s="71">
        <v>990</v>
      </c>
      <c r="C34" s="68">
        <f t="shared" ref="C34:C65" si="16">ROUND(A34/150,2)</f>
        <v>10.87</v>
      </c>
      <c r="D34" s="68">
        <v>271.70999999999998</v>
      </c>
      <c r="E34" s="68">
        <v>212.17</v>
      </c>
      <c r="F34" s="68">
        <v>0</v>
      </c>
      <c r="G34" s="68">
        <f t="shared" si="14"/>
        <v>128.25</v>
      </c>
      <c r="H34" s="68">
        <v>0</v>
      </c>
      <c r="I34" s="68">
        <f t="shared" si="15"/>
        <v>181.66666666666666</v>
      </c>
      <c r="J34" s="72">
        <f t="shared" si="11"/>
        <v>1</v>
      </c>
      <c r="K34" s="72">
        <f t="shared" si="12"/>
        <v>1</v>
      </c>
      <c r="L34" s="72">
        <f t="shared" si="13"/>
        <v>1</v>
      </c>
      <c r="M34" s="72">
        <f t="shared" ref="M34:M65" ca="1" si="17">IF(RAND()&lt;0.5,0,1)</f>
        <v>1</v>
      </c>
      <c r="N34" s="26"/>
      <c r="O34" s="26"/>
      <c r="P34" s="25"/>
      <c r="Q34" s="25"/>
      <c r="T34" s="22">
        <v>0</v>
      </c>
      <c r="U34" s="74">
        <f t="shared" ref="U34:U65" si="18">T34-B34</f>
        <v>-990</v>
      </c>
      <c r="V34" s="70">
        <f t="shared" ref="V34:V65" si="19">ROUND(U34,0)</f>
        <v>-990</v>
      </c>
      <c r="W34" s="70"/>
      <c r="X34" s="70">
        <f t="shared" ref="X34:X65" si="20">B34/$W$2*$W$3</f>
        <v>1088.2522031053295</v>
      </c>
      <c r="Y34" s="70">
        <f t="shared" ref="Y34:Y65" si="21">X34-B34</f>
        <v>98.2522031053295</v>
      </c>
      <c r="Z34" s="70">
        <f t="shared" ref="Z34:Z65" si="22">ROUND(Y34,0)</f>
        <v>98</v>
      </c>
      <c r="AA34" s="24">
        <f t="shared" ref="AA34:AA65" si="23">IF(V34&gt;=0,V34,Z34)</f>
        <v>98</v>
      </c>
      <c r="AB34" s="67">
        <f t="shared" ref="AB34:AB65" si="24">B34+AA34</f>
        <v>1088</v>
      </c>
    </row>
    <row r="35" spans="1:28" ht="15" customHeight="1" x14ac:dyDescent="0.25">
      <c r="A35" s="71">
        <v>1627</v>
      </c>
      <c r="B35" s="71">
        <v>990</v>
      </c>
      <c r="C35" s="68">
        <f t="shared" si="16"/>
        <v>10.85</v>
      </c>
      <c r="D35" s="68">
        <v>271.77</v>
      </c>
      <c r="E35" s="68">
        <v>212.17</v>
      </c>
      <c r="F35" s="68">
        <v>0</v>
      </c>
      <c r="G35" s="68">
        <f t="shared" si="14"/>
        <v>118.69230769230769</v>
      </c>
      <c r="H35" s="68">
        <v>0</v>
      </c>
      <c r="I35" s="68">
        <f t="shared" si="15"/>
        <v>167.69230769230768</v>
      </c>
      <c r="J35" s="72">
        <f t="shared" ref="J35:J66" si="25">IF(ABS(B35-B34)&lt;=50,1,0)</f>
        <v>1</v>
      </c>
      <c r="K35" s="72">
        <f t="shared" ref="K35:K66" si="26">IF(ABS((B35-B34))&lt;=50,1,IF((B35-B34)*($B$4-$B$2)&gt;=0,1,-1))</f>
        <v>1</v>
      </c>
      <c r="L35" s="72">
        <f t="shared" si="13"/>
        <v>1</v>
      </c>
      <c r="M35" s="72">
        <f t="shared" ca="1" si="17"/>
        <v>0</v>
      </c>
      <c r="N35" s="26"/>
      <c r="O35" s="26"/>
      <c r="P35" s="25"/>
      <c r="Q35" s="25"/>
      <c r="T35" s="22">
        <v>0</v>
      </c>
      <c r="U35" s="74">
        <f t="shared" si="18"/>
        <v>-990</v>
      </c>
      <c r="V35" s="70">
        <f t="shared" si="19"/>
        <v>-990</v>
      </c>
      <c r="W35" s="70"/>
      <c r="X35" s="70">
        <f t="shared" si="20"/>
        <v>1088.2522031053295</v>
      </c>
      <c r="Y35" s="70">
        <f t="shared" si="21"/>
        <v>98.2522031053295</v>
      </c>
      <c r="Z35" s="70">
        <f t="shared" si="22"/>
        <v>98</v>
      </c>
      <c r="AA35" s="24">
        <f t="shared" si="23"/>
        <v>98</v>
      </c>
      <c r="AB35" s="67">
        <f t="shared" si="24"/>
        <v>1088</v>
      </c>
    </row>
    <row r="36" spans="1:28" ht="15" customHeight="1" x14ac:dyDescent="0.25">
      <c r="A36" s="71">
        <v>1466</v>
      </c>
      <c r="B36" s="71">
        <v>990</v>
      </c>
      <c r="C36" s="68">
        <f t="shared" si="16"/>
        <v>9.77</v>
      </c>
      <c r="D36" s="68">
        <v>271.82</v>
      </c>
      <c r="E36" s="68">
        <v>212.17</v>
      </c>
      <c r="F36" s="68">
        <v>0</v>
      </c>
      <c r="G36" s="68">
        <f t="shared" si="14"/>
        <v>121.71428571428571</v>
      </c>
      <c r="H36" s="68">
        <v>0</v>
      </c>
      <c r="I36" s="68">
        <f t="shared" si="15"/>
        <v>155.71428571428572</v>
      </c>
      <c r="J36" s="72">
        <f t="shared" si="25"/>
        <v>1</v>
      </c>
      <c r="K36" s="72">
        <f t="shared" si="26"/>
        <v>1</v>
      </c>
      <c r="L36" s="72">
        <f t="shared" si="13"/>
        <v>1</v>
      </c>
      <c r="M36" s="72">
        <f t="shared" ca="1" si="17"/>
        <v>0</v>
      </c>
      <c r="N36" s="26"/>
      <c r="O36" s="26"/>
      <c r="P36" s="25"/>
      <c r="Q36" s="25"/>
      <c r="T36" s="22">
        <v>0</v>
      </c>
      <c r="U36" s="74">
        <f t="shared" si="18"/>
        <v>-990</v>
      </c>
      <c r="V36" s="70">
        <f t="shared" si="19"/>
        <v>-990</v>
      </c>
      <c r="W36" s="70"/>
      <c r="X36" s="70">
        <f t="shared" si="20"/>
        <v>1088.2522031053295</v>
      </c>
      <c r="Y36" s="70">
        <f t="shared" si="21"/>
        <v>98.2522031053295</v>
      </c>
      <c r="Z36" s="70">
        <f t="shared" si="22"/>
        <v>98</v>
      </c>
      <c r="AA36" s="24">
        <f t="shared" si="23"/>
        <v>98</v>
      </c>
      <c r="AB36" s="67">
        <f t="shared" si="24"/>
        <v>1088</v>
      </c>
    </row>
    <row r="37" spans="1:28" ht="15" customHeight="1" x14ac:dyDescent="0.25">
      <c r="A37" s="71">
        <v>1708</v>
      </c>
      <c r="B37" s="71">
        <v>1020</v>
      </c>
      <c r="C37" s="68">
        <f t="shared" si="16"/>
        <v>11.39</v>
      </c>
      <c r="D37" s="68">
        <v>271.89</v>
      </c>
      <c r="E37" s="68">
        <v>212.2</v>
      </c>
      <c r="F37" s="68">
        <v>0</v>
      </c>
      <c r="G37" s="68">
        <f t="shared" si="14"/>
        <v>97.466666666666669</v>
      </c>
      <c r="H37" s="68">
        <v>0</v>
      </c>
      <c r="I37" s="68">
        <f t="shared" si="15"/>
        <v>143.33333333333334</v>
      </c>
      <c r="J37" s="72">
        <f t="shared" si="25"/>
        <v>1</v>
      </c>
      <c r="K37" s="72">
        <f t="shared" si="26"/>
        <v>1</v>
      </c>
      <c r="L37" s="72">
        <f t="shared" si="13"/>
        <v>1</v>
      </c>
      <c r="M37" s="72">
        <f t="shared" ca="1" si="17"/>
        <v>1</v>
      </c>
      <c r="N37" s="26"/>
      <c r="O37" s="26"/>
      <c r="P37" s="25"/>
      <c r="Q37" s="25"/>
      <c r="T37" s="22">
        <v>0</v>
      </c>
      <c r="U37" s="74">
        <f t="shared" si="18"/>
        <v>-1020</v>
      </c>
      <c r="V37" s="70">
        <f t="shared" si="19"/>
        <v>-1020</v>
      </c>
      <c r="W37" s="70"/>
      <c r="X37" s="70">
        <f t="shared" si="20"/>
        <v>1121.2295425933698</v>
      </c>
      <c r="Y37" s="70">
        <f t="shared" si="21"/>
        <v>101.22954259336984</v>
      </c>
      <c r="Z37" s="70">
        <f t="shared" si="22"/>
        <v>101</v>
      </c>
      <c r="AA37" s="24">
        <f t="shared" si="23"/>
        <v>101</v>
      </c>
      <c r="AB37" s="67">
        <f t="shared" si="24"/>
        <v>1121</v>
      </c>
    </row>
    <row r="38" spans="1:28" ht="15" customHeight="1" x14ac:dyDescent="0.25">
      <c r="A38" s="71">
        <v>1627</v>
      </c>
      <c r="B38" s="71">
        <v>1020</v>
      </c>
      <c r="C38" s="68">
        <f t="shared" si="16"/>
        <v>10.85</v>
      </c>
      <c r="D38" s="68">
        <v>271.95</v>
      </c>
      <c r="E38" s="68">
        <v>212.2</v>
      </c>
      <c r="F38" s="68">
        <v>0</v>
      </c>
      <c r="G38" s="68">
        <f t="shared" si="14"/>
        <v>96.4375</v>
      </c>
      <c r="H38" s="68">
        <v>0</v>
      </c>
      <c r="I38" s="68">
        <f t="shared" si="15"/>
        <v>134.375</v>
      </c>
      <c r="J38" s="72">
        <f t="shared" si="25"/>
        <v>1</v>
      </c>
      <c r="K38" s="72">
        <f t="shared" si="26"/>
        <v>1</v>
      </c>
      <c r="L38" s="72">
        <f t="shared" si="13"/>
        <v>1</v>
      </c>
      <c r="M38" s="72">
        <f t="shared" ca="1" si="17"/>
        <v>1</v>
      </c>
      <c r="N38" s="26"/>
      <c r="O38" s="26"/>
      <c r="P38" s="25"/>
      <c r="Q38" s="25"/>
      <c r="T38" s="22">
        <v>0</v>
      </c>
      <c r="U38" s="74">
        <f t="shared" si="18"/>
        <v>-1020</v>
      </c>
      <c r="V38" s="70">
        <f t="shared" si="19"/>
        <v>-1020</v>
      </c>
      <c r="W38" s="70"/>
      <c r="X38" s="70">
        <f t="shared" si="20"/>
        <v>1121.2295425933698</v>
      </c>
      <c r="Y38" s="70">
        <f t="shared" si="21"/>
        <v>101.22954259336984</v>
      </c>
      <c r="Z38" s="70">
        <f t="shared" si="22"/>
        <v>101</v>
      </c>
      <c r="AA38" s="24">
        <f t="shared" si="23"/>
        <v>101</v>
      </c>
      <c r="AB38" s="67">
        <f t="shared" si="24"/>
        <v>1121</v>
      </c>
    </row>
    <row r="39" spans="1:28" ht="15" customHeight="1" x14ac:dyDescent="0.25">
      <c r="A39" s="71">
        <v>1626</v>
      </c>
      <c r="B39" s="71">
        <v>1020</v>
      </c>
      <c r="C39" s="68">
        <f t="shared" si="16"/>
        <v>10.84</v>
      </c>
      <c r="D39" s="68">
        <v>272.01</v>
      </c>
      <c r="E39" s="68">
        <v>212.2</v>
      </c>
      <c r="F39" s="68">
        <v>0</v>
      </c>
      <c r="G39" s="68">
        <f t="shared" si="14"/>
        <v>90.82352941176471</v>
      </c>
      <c r="H39" s="68">
        <v>0</v>
      </c>
      <c r="I39" s="68">
        <f t="shared" si="15"/>
        <v>126.47058823529412</v>
      </c>
      <c r="J39" s="72">
        <f t="shared" si="25"/>
        <v>1</v>
      </c>
      <c r="K39" s="72">
        <f t="shared" si="26"/>
        <v>1</v>
      </c>
      <c r="L39" s="72">
        <f t="shared" ref="L39:L70" si="27">IF(OR(COUNTIF(K35:K39,1)=5,COUNTIF(K35:K39,-1)=5),1,0)</f>
        <v>1</v>
      </c>
      <c r="M39" s="72">
        <f t="shared" ca="1" si="17"/>
        <v>0</v>
      </c>
      <c r="N39" s="26"/>
      <c r="O39" s="26"/>
      <c r="P39" s="25"/>
      <c r="Q39" s="25"/>
      <c r="T39" s="22">
        <v>0</v>
      </c>
      <c r="U39" s="74">
        <f t="shared" si="18"/>
        <v>-1020</v>
      </c>
      <c r="V39" s="70">
        <f t="shared" si="19"/>
        <v>-1020</v>
      </c>
      <c r="W39" s="70"/>
      <c r="X39" s="70">
        <f t="shared" si="20"/>
        <v>1121.2295425933698</v>
      </c>
      <c r="Y39" s="70">
        <f t="shared" si="21"/>
        <v>101.22954259336984</v>
      </c>
      <c r="Z39" s="70">
        <f t="shared" si="22"/>
        <v>101</v>
      </c>
      <c r="AA39" s="24">
        <f t="shared" si="23"/>
        <v>101</v>
      </c>
      <c r="AB39" s="67">
        <f t="shared" si="24"/>
        <v>1121</v>
      </c>
    </row>
    <row r="40" spans="1:28" ht="15" customHeight="1" x14ac:dyDescent="0.25">
      <c r="A40" s="71">
        <v>1545</v>
      </c>
      <c r="B40" s="71">
        <v>1020</v>
      </c>
      <c r="C40" s="68">
        <f t="shared" si="16"/>
        <v>10.3</v>
      </c>
      <c r="D40" s="68">
        <v>272.06</v>
      </c>
      <c r="E40" s="68">
        <v>212.2</v>
      </c>
      <c r="F40" s="68">
        <v>0</v>
      </c>
      <c r="G40" s="68">
        <f t="shared" si="14"/>
        <v>90.277777777777771</v>
      </c>
      <c r="H40" s="68">
        <v>0</v>
      </c>
      <c r="I40" s="68">
        <f t="shared" si="15"/>
        <v>119.44444444444444</v>
      </c>
      <c r="J40" s="72">
        <f t="shared" si="25"/>
        <v>1</v>
      </c>
      <c r="K40" s="72">
        <f t="shared" si="26"/>
        <v>1</v>
      </c>
      <c r="L40" s="72">
        <f t="shared" si="27"/>
        <v>1</v>
      </c>
      <c r="M40" s="72">
        <f t="shared" ca="1" si="17"/>
        <v>0</v>
      </c>
      <c r="N40" s="26"/>
      <c r="O40" s="26"/>
      <c r="P40" s="25"/>
      <c r="Q40" s="25"/>
      <c r="T40" s="22">
        <v>0</v>
      </c>
      <c r="U40" s="74">
        <f t="shared" si="18"/>
        <v>-1020</v>
      </c>
      <c r="V40" s="70">
        <f t="shared" si="19"/>
        <v>-1020</v>
      </c>
      <c r="W40" s="70"/>
      <c r="X40" s="70">
        <f t="shared" si="20"/>
        <v>1121.2295425933698</v>
      </c>
      <c r="Y40" s="70">
        <f t="shared" si="21"/>
        <v>101.22954259336984</v>
      </c>
      <c r="Z40" s="70">
        <f t="shared" si="22"/>
        <v>101</v>
      </c>
      <c r="AA40" s="24">
        <f t="shared" si="23"/>
        <v>101</v>
      </c>
      <c r="AB40" s="67">
        <f t="shared" si="24"/>
        <v>1121</v>
      </c>
    </row>
    <row r="41" spans="1:28" ht="15" customHeight="1" x14ac:dyDescent="0.25">
      <c r="A41" s="71">
        <v>1466</v>
      </c>
      <c r="B41" s="71">
        <v>1020</v>
      </c>
      <c r="C41" s="68">
        <f t="shared" si="16"/>
        <v>9.77</v>
      </c>
      <c r="D41" s="68">
        <v>272.10000000000002</v>
      </c>
      <c r="E41" s="68">
        <v>212.2</v>
      </c>
      <c r="F41" s="68">
        <v>0</v>
      </c>
      <c r="G41" s="68">
        <f t="shared" si="14"/>
        <v>89.684210526315795</v>
      </c>
      <c r="H41" s="68">
        <v>0</v>
      </c>
      <c r="I41" s="68">
        <f t="shared" si="15"/>
        <v>113.15789473684211</v>
      </c>
      <c r="J41" s="72">
        <f t="shared" si="25"/>
        <v>1</v>
      </c>
      <c r="K41" s="72">
        <f t="shared" si="26"/>
        <v>1</v>
      </c>
      <c r="L41" s="72">
        <f t="shared" si="27"/>
        <v>1</v>
      </c>
      <c r="M41" s="72">
        <f t="shared" ca="1" si="17"/>
        <v>0</v>
      </c>
      <c r="N41" s="26"/>
      <c r="O41" s="26"/>
      <c r="P41" s="25"/>
      <c r="Q41" s="25"/>
      <c r="T41" s="22">
        <v>0</v>
      </c>
      <c r="U41" s="74">
        <f t="shared" si="18"/>
        <v>-1020</v>
      </c>
      <c r="V41" s="70">
        <f t="shared" si="19"/>
        <v>-1020</v>
      </c>
      <c r="W41" s="70"/>
      <c r="X41" s="70">
        <f t="shared" si="20"/>
        <v>1121.2295425933698</v>
      </c>
      <c r="Y41" s="70">
        <f t="shared" si="21"/>
        <v>101.22954259336984</v>
      </c>
      <c r="Z41" s="70">
        <f t="shared" si="22"/>
        <v>101</v>
      </c>
      <c r="AA41" s="24">
        <f t="shared" si="23"/>
        <v>101</v>
      </c>
      <c r="AB41" s="67">
        <f t="shared" si="24"/>
        <v>1121</v>
      </c>
    </row>
    <row r="42" spans="1:28" ht="15" customHeight="1" x14ac:dyDescent="0.25">
      <c r="A42" s="71">
        <v>1462</v>
      </c>
      <c r="B42" s="71">
        <v>1050</v>
      </c>
      <c r="C42" s="68">
        <f t="shared" si="16"/>
        <v>9.75</v>
      </c>
      <c r="D42" s="68">
        <v>272.14999999999998</v>
      </c>
      <c r="E42" s="68">
        <v>212.23</v>
      </c>
      <c r="F42" s="68">
        <v>0</v>
      </c>
      <c r="G42" s="68">
        <f t="shared" si="14"/>
        <v>85.4</v>
      </c>
      <c r="H42" s="68">
        <v>0</v>
      </c>
      <c r="I42" s="68">
        <f t="shared" si="15"/>
        <v>106</v>
      </c>
      <c r="J42" s="72">
        <f t="shared" si="25"/>
        <v>1</v>
      </c>
      <c r="K42" s="72">
        <f t="shared" si="26"/>
        <v>1</v>
      </c>
      <c r="L42" s="72">
        <f t="shared" si="27"/>
        <v>1</v>
      </c>
      <c r="M42" s="72">
        <f t="shared" ca="1" si="17"/>
        <v>0</v>
      </c>
      <c r="N42" s="26"/>
      <c r="O42" s="26"/>
      <c r="P42" s="25"/>
      <c r="Q42" s="25"/>
      <c r="T42" s="22">
        <v>0</v>
      </c>
      <c r="U42" s="74">
        <f t="shared" si="18"/>
        <v>-1050</v>
      </c>
      <c r="V42" s="70">
        <f t="shared" si="19"/>
        <v>-1050</v>
      </c>
      <c r="W42" s="70"/>
      <c r="X42" s="70">
        <f t="shared" si="20"/>
        <v>1154.20688208141</v>
      </c>
      <c r="Y42" s="70">
        <f t="shared" si="21"/>
        <v>104.20688208140996</v>
      </c>
      <c r="Z42" s="70">
        <f t="shared" si="22"/>
        <v>104</v>
      </c>
      <c r="AA42" s="24">
        <f t="shared" si="23"/>
        <v>104</v>
      </c>
      <c r="AB42" s="67">
        <f t="shared" si="24"/>
        <v>1154</v>
      </c>
    </row>
    <row r="43" spans="1:28" ht="15" customHeight="1" x14ac:dyDescent="0.25">
      <c r="A43" s="71">
        <v>1303</v>
      </c>
      <c r="B43" s="71">
        <v>1050</v>
      </c>
      <c r="C43" s="68">
        <f t="shared" si="16"/>
        <v>8.69</v>
      </c>
      <c r="D43" s="68">
        <v>272.17</v>
      </c>
      <c r="E43" s="68">
        <v>212.23</v>
      </c>
      <c r="F43" s="68">
        <v>0</v>
      </c>
      <c r="G43" s="68">
        <f t="shared" si="14"/>
        <v>88.904761904761898</v>
      </c>
      <c r="H43" s="68">
        <v>0</v>
      </c>
      <c r="I43" s="68">
        <f t="shared" si="15"/>
        <v>100.95238095238095</v>
      </c>
      <c r="J43" s="72">
        <f t="shared" si="25"/>
        <v>1</v>
      </c>
      <c r="K43" s="72">
        <f t="shared" si="26"/>
        <v>1</v>
      </c>
      <c r="L43" s="72">
        <f t="shared" si="27"/>
        <v>1</v>
      </c>
      <c r="M43" s="72">
        <f t="shared" ca="1" si="17"/>
        <v>0</v>
      </c>
      <c r="N43" s="26"/>
      <c r="O43" s="26"/>
      <c r="P43" s="25"/>
      <c r="Q43" s="25"/>
      <c r="T43" s="22">
        <v>0</v>
      </c>
      <c r="U43" s="74">
        <f t="shared" si="18"/>
        <v>-1050</v>
      </c>
      <c r="V43" s="70">
        <f t="shared" si="19"/>
        <v>-1050</v>
      </c>
      <c r="W43" s="70"/>
      <c r="X43" s="70">
        <f t="shared" si="20"/>
        <v>1154.20688208141</v>
      </c>
      <c r="Y43" s="70">
        <f t="shared" si="21"/>
        <v>104.20688208140996</v>
      </c>
      <c r="Z43" s="70">
        <f t="shared" si="22"/>
        <v>104</v>
      </c>
      <c r="AA43" s="24">
        <f t="shared" si="23"/>
        <v>104</v>
      </c>
      <c r="AB43" s="67">
        <f t="shared" si="24"/>
        <v>1154</v>
      </c>
    </row>
    <row r="44" spans="1:28" ht="15" customHeight="1" x14ac:dyDescent="0.25">
      <c r="A44" s="71">
        <v>1542</v>
      </c>
      <c r="B44" s="71">
        <v>1050</v>
      </c>
      <c r="C44" s="68">
        <f t="shared" si="16"/>
        <v>10.28</v>
      </c>
      <c r="D44" s="68">
        <v>272.22000000000003</v>
      </c>
      <c r="E44" s="68">
        <v>212.23</v>
      </c>
      <c r="F44" s="68">
        <v>0</v>
      </c>
      <c r="G44" s="68">
        <f t="shared" si="14"/>
        <v>74</v>
      </c>
      <c r="H44" s="68">
        <v>0</v>
      </c>
      <c r="I44" s="68">
        <f t="shared" si="15"/>
        <v>96.36363636363636</v>
      </c>
      <c r="J44" s="72">
        <f t="shared" si="25"/>
        <v>1</v>
      </c>
      <c r="K44" s="72">
        <f t="shared" si="26"/>
        <v>1</v>
      </c>
      <c r="L44" s="72">
        <f t="shared" si="27"/>
        <v>1</v>
      </c>
      <c r="M44" s="72">
        <f t="shared" ca="1" si="17"/>
        <v>0</v>
      </c>
      <c r="N44" s="26"/>
      <c r="O44" s="26"/>
      <c r="P44" s="25"/>
      <c r="Q44" s="25"/>
      <c r="T44" s="22">
        <v>0</v>
      </c>
      <c r="U44" s="74">
        <f t="shared" si="18"/>
        <v>-1050</v>
      </c>
      <c r="V44" s="70">
        <f t="shared" si="19"/>
        <v>-1050</v>
      </c>
      <c r="W44" s="70"/>
      <c r="X44" s="70">
        <f t="shared" si="20"/>
        <v>1154.20688208141</v>
      </c>
      <c r="Y44" s="70">
        <f t="shared" si="21"/>
        <v>104.20688208140996</v>
      </c>
      <c r="Z44" s="70">
        <f t="shared" si="22"/>
        <v>104</v>
      </c>
      <c r="AA44" s="24">
        <f t="shared" si="23"/>
        <v>104</v>
      </c>
      <c r="AB44" s="67">
        <f t="shared" si="24"/>
        <v>1154</v>
      </c>
    </row>
    <row r="45" spans="1:28" ht="15" customHeight="1" x14ac:dyDescent="0.25">
      <c r="A45" s="71">
        <v>1546</v>
      </c>
      <c r="B45" s="71">
        <v>1050</v>
      </c>
      <c r="C45" s="68">
        <f t="shared" si="16"/>
        <v>10.31</v>
      </c>
      <c r="D45" s="68">
        <v>272.27</v>
      </c>
      <c r="E45" s="68">
        <v>212.23</v>
      </c>
      <c r="F45" s="68">
        <v>0</v>
      </c>
      <c r="G45" s="68">
        <f t="shared" si="14"/>
        <v>70.608695652173907</v>
      </c>
      <c r="H45" s="68">
        <v>0</v>
      </c>
      <c r="I45" s="68">
        <f t="shared" si="15"/>
        <v>92.173913043478265</v>
      </c>
      <c r="J45" s="72">
        <f t="shared" si="25"/>
        <v>1</v>
      </c>
      <c r="K45" s="72">
        <f t="shared" si="26"/>
        <v>1</v>
      </c>
      <c r="L45" s="72">
        <f t="shared" si="27"/>
        <v>1</v>
      </c>
      <c r="M45" s="72">
        <f t="shared" ca="1" si="17"/>
        <v>1</v>
      </c>
      <c r="N45" s="26"/>
      <c r="O45" s="26"/>
      <c r="P45" s="25"/>
      <c r="Q45" s="25"/>
      <c r="T45" s="22">
        <v>0</v>
      </c>
      <c r="U45" s="74">
        <f t="shared" si="18"/>
        <v>-1050</v>
      </c>
      <c r="V45" s="70">
        <f t="shared" si="19"/>
        <v>-1050</v>
      </c>
      <c r="W45" s="70"/>
      <c r="X45" s="70">
        <f t="shared" si="20"/>
        <v>1154.20688208141</v>
      </c>
      <c r="Y45" s="70">
        <f t="shared" si="21"/>
        <v>104.20688208140996</v>
      </c>
      <c r="Z45" s="70">
        <f t="shared" si="22"/>
        <v>104</v>
      </c>
      <c r="AA45" s="24">
        <f t="shared" si="23"/>
        <v>104</v>
      </c>
      <c r="AB45" s="67">
        <f t="shared" si="24"/>
        <v>1154</v>
      </c>
    </row>
    <row r="46" spans="1:28" ht="15" customHeight="1" x14ac:dyDescent="0.25">
      <c r="A46" s="71">
        <v>1378</v>
      </c>
      <c r="B46" s="71">
        <v>1050</v>
      </c>
      <c r="C46" s="68">
        <f t="shared" si="16"/>
        <v>9.19</v>
      </c>
      <c r="D46" s="68">
        <v>272.3</v>
      </c>
      <c r="E46" s="68">
        <v>212.23</v>
      </c>
      <c r="F46" s="68">
        <v>0</v>
      </c>
      <c r="G46" s="68">
        <f t="shared" si="14"/>
        <v>74.666666666666671</v>
      </c>
      <c r="H46" s="68">
        <v>0</v>
      </c>
      <c r="I46" s="68">
        <f t="shared" si="15"/>
        <v>88.333333333333329</v>
      </c>
      <c r="J46" s="72">
        <f t="shared" si="25"/>
        <v>1</v>
      </c>
      <c r="K46" s="72">
        <f t="shared" si="26"/>
        <v>1</v>
      </c>
      <c r="L46" s="72">
        <f t="shared" si="27"/>
        <v>1</v>
      </c>
      <c r="M46" s="72">
        <f t="shared" ca="1" si="17"/>
        <v>1</v>
      </c>
      <c r="N46" s="26"/>
      <c r="O46" s="26"/>
      <c r="P46" s="25"/>
      <c r="Q46" s="25"/>
      <c r="T46" s="22">
        <v>0</v>
      </c>
      <c r="U46" s="74">
        <f t="shared" si="18"/>
        <v>-1050</v>
      </c>
      <c r="V46" s="70">
        <f t="shared" si="19"/>
        <v>-1050</v>
      </c>
      <c r="W46" s="70"/>
      <c r="X46" s="70">
        <f t="shared" si="20"/>
        <v>1154.20688208141</v>
      </c>
      <c r="Y46" s="70">
        <f t="shared" si="21"/>
        <v>104.20688208140996</v>
      </c>
      <c r="Z46" s="70">
        <f t="shared" si="22"/>
        <v>104</v>
      </c>
      <c r="AA46" s="24">
        <f t="shared" si="23"/>
        <v>104</v>
      </c>
      <c r="AB46" s="67">
        <f t="shared" si="24"/>
        <v>1154</v>
      </c>
    </row>
    <row r="47" spans="1:28" ht="15" customHeight="1" x14ac:dyDescent="0.25">
      <c r="A47" s="71">
        <v>1617</v>
      </c>
      <c r="B47" s="71">
        <v>1070</v>
      </c>
      <c r="C47" s="68">
        <f t="shared" si="16"/>
        <v>10.78</v>
      </c>
      <c r="D47" s="68">
        <v>272.36</v>
      </c>
      <c r="E47" s="68">
        <v>212.25</v>
      </c>
      <c r="F47" s="68">
        <v>0</v>
      </c>
      <c r="G47" s="68">
        <f t="shared" si="14"/>
        <v>62.12</v>
      </c>
      <c r="H47" s="68">
        <v>0</v>
      </c>
      <c r="I47" s="68">
        <f t="shared" si="15"/>
        <v>84</v>
      </c>
      <c r="J47" s="72">
        <f t="shared" si="25"/>
        <v>1</v>
      </c>
      <c r="K47" s="72">
        <f t="shared" si="26"/>
        <v>1</v>
      </c>
      <c r="L47" s="72">
        <f t="shared" si="27"/>
        <v>1</v>
      </c>
      <c r="M47" s="72">
        <f t="shared" ca="1" si="17"/>
        <v>1</v>
      </c>
      <c r="N47" s="26"/>
      <c r="O47" s="26"/>
      <c r="P47" s="25"/>
      <c r="Q47" s="25"/>
      <c r="T47" s="22">
        <v>0</v>
      </c>
      <c r="U47" s="74">
        <f t="shared" si="18"/>
        <v>-1070</v>
      </c>
      <c r="V47" s="70">
        <f t="shared" si="19"/>
        <v>-1070</v>
      </c>
      <c r="W47" s="70"/>
      <c r="X47" s="70">
        <f t="shared" si="20"/>
        <v>1176.1917750734369</v>
      </c>
      <c r="Y47" s="70">
        <f t="shared" si="21"/>
        <v>106.19177507343693</v>
      </c>
      <c r="Z47" s="70">
        <f t="shared" si="22"/>
        <v>106</v>
      </c>
      <c r="AA47" s="24">
        <f t="shared" si="23"/>
        <v>106</v>
      </c>
      <c r="AB47" s="67">
        <f t="shared" si="24"/>
        <v>1176</v>
      </c>
    </row>
    <row r="48" spans="1:28" ht="15" customHeight="1" x14ac:dyDescent="0.25">
      <c r="A48" s="71">
        <v>1458</v>
      </c>
      <c r="B48" s="71">
        <v>1070</v>
      </c>
      <c r="C48" s="68">
        <f t="shared" si="16"/>
        <v>9.7200000000000006</v>
      </c>
      <c r="D48" s="68">
        <v>272.39999999999998</v>
      </c>
      <c r="E48" s="68">
        <v>212.25</v>
      </c>
      <c r="F48" s="68">
        <v>0</v>
      </c>
      <c r="G48" s="68">
        <f t="shared" si="14"/>
        <v>65.84615384615384</v>
      </c>
      <c r="H48" s="68">
        <v>0</v>
      </c>
      <c r="I48" s="68">
        <f t="shared" si="15"/>
        <v>80.769230769230774</v>
      </c>
      <c r="J48" s="72">
        <f t="shared" si="25"/>
        <v>1</v>
      </c>
      <c r="K48" s="72">
        <f t="shared" si="26"/>
        <v>1</v>
      </c>
      <c r="L48" s="72">
        <f t="shared" si="27"/>
        <v>1</v>
      </c>
      <c r="M48" s="72">
        <f t="shared" ca="1" si="17"/>
        <v>0</v>
      </c>
      <c r="N48" s="26"/>
      <c r="O48" s="26"/>
      <c r="P48" s="25"/>
      <c r="Q48" s="25"/>
      <c r="T48" s="22">
        <v>0</v>
      </c>
      <c r="U48" s="74">
        <f t="shared" si="18"/>
        <v>-1070</v>
      </c>
      <c r="V48" s="70">
        <f t="shared" si="19"/>
        <v>-1070</v>
      </c>
      <c r="W48" s="70"/>
      <c r="X48" s="70">
        <f t="shared" si="20"/>
        <v>1176.1917750734369</v>
      </c>
      <c r="Y48" s="70">
        <f t="shared" si="21"/>
        <v>106.19177507343693</v>
      </c>
      <c r="Z48" s="70">
        <f t="shared" si="22"/>
        <v>106</v>
      </c>
      <c r="AA48" s="24">
        <f t="shared" si="23"/>
        <v>106</v>
      </c>
      <c r="AB48" s="67">
        <f t="shared" si="24"/>
        <v>1176</v>
      </c>
    </row>
    <row r="49" spans="1:28" ht="15" customHeight="1" x14ac:dyDescent="0.25">
      <c r="A49" s="71">
        <v>1454</v>
      </c>
      <c r="B49" s="71">
        <v>1070</v>
      </c>
      <c r="C49" s="68">
        <f t="shared" si="16"/>
        <v>9.69</v>
      </c>
      <c r="D49" s="68">
        <v>272.43</v>
      </c>
      <c r="E49" s="68">
        <v>212.25</v>
      </c>
      <c r="F49" s="68">
        <v>0</v>
      </c>
      <c r="G49" s="68">
        <f t="shared" si="14"/>
        <v>63.555555555555557</v>
      </c>
      <c r="H49" s="68">
        <v>0</v>
      </c>
      <c r="I49" s="68">
        <f t="shared" si="15"/>
        <v>77.777777777777771</v>
      </c>
      <c r="J49" s="72">
        <f t="shared" si="25"/>
        <v>1</v>
      </c>
      <c r="K49" s="72">
        <f t="shared" si="26"/>
        <v>1</v>
      </c>
      <c r="L49" s="72">
        <f t="shared" si="27"/>
        <v>1</v>
      </c>
      <c r="M49" s="72">
        <f t="shared" ca="1" si="17"/>
        <v>1</v>
      </c>
      <c r="N49" s="26"/>
      <c r="O49" s="26"/>
      <c r="P49" s="25"/>
      <c r="Q49" s="25"/>
      <c r="T49" s="22">
        <v>0</v>
      </c>
      <c r="U49" s="74">
        <f t="shared" si="18"/>
        <v>-1070</v>
      </c>
      <c r="V49" s="70">
        <f t="shared" si="19"/>
        <v>-1070</v>
      </c>
      <c r="W49" s="70"/>
      <c r="X49" s="70">
        <f t="shared" si="20"/>
        <v>1176.1917750734369</v>
      </c>
      <c r="Y49" s="70">
        <f t="shared" si="21"/>
        <v>106.19177507343693</v>
      </c>
      <c r="Z49" s="70">
        <f t="shared" si="22"/>
        <v>106</v>
      </c>
      <c r="AA49" s="24">
        <f t="shared" si="23"/>
        <v>106</v>
      </c>
      <c r="AB49" s="67">
        <f t="shared" si="24"/>
        <v>1176</v>
      </c>
    </row>
    <row r="50" spans="1:28" ht="15" customHeight="1" x14ac:dyDescent="0.25">
      <c r="A50" s="71">
        <v>1297</v>
      </c>
      <c r="B50" s="71">
        <v>1070</v>
      </c>
      <c r="C50" s="68">
        <f t="shared" si="16"/>
        <v>8.65</v>
      </c>
      <c r="D50" s="68">
        <v>272.45999999999998</v>
      </c>
      <c r="E50" s="68">
        <v>212.25</v>
      </c>
      <c r="F50" s="68">
        <v>0</v>
      </c>
      <c r="G50" s="68">
        <f t="shared" si="14"/>
        <v>66.892857142857139</v>
      </c>
      <c r="H50" s="68">
        <v>0</v>
      </c>
      <c r="I50" s="68">
        <f t="shared" si="15"/>
        <v>75</v>
      </c>
      <c r="J50" s="72">
        <f t="shared" si="25"/>
        <v>1</v>
      </c>
      <c r="K50" s="72">
        <f t="shared" si="26"/>
        <v>1</v>
      </c>
      <c r="L50" s="72">
        <f t="shared" si="27"/>
        <v>1</v>
      </c>
      <c r="M50" s="72">
        <f t="shared" ca="1" si="17"/>
        <v>1</v>
      </c>
      <c r="N50" s="26"/>
      <c r="O50" s="26"/>
      <c r="P50" s="25"/>
      <c r="Q50" s="25"/>
      <c r="T50" s="22">
        <v>0</v>
      </c>
      <c r="U50" s="74">
        <f t="shared" si="18"/>
        <v>-1070</v>
      </c>
      <c r="V50" s="70">
        <f t="shared" si="19"/>
        <v>-1070</v>
      </c>
      <c r="W50" s="70"/>
      <c r="X50" s="70">
        <f t="shared" si="20"/>
        <v>1176.1917750734369</v>
      </c>
      <c r="Y50" s="70">
        <f t="shared" si="21"/>
        <v>106.19177507343693</v>
      </c>
      <c r="Z50" s="70">
        <f t="shared" si="22"/>
        <v>106</v>
      </c>
      <c r="AA50" s="24">
        <f t="shared" si="23"/>
        <v>106</v>
      </c>
      <c r="AB50" s="67">
        <f t="shared" si="24"/>
        <v>1176</v>
      </c>
    </row>
    <row r="51" spans="1:28" ht="15" customHeight="1" x14ac:dyDescent="0.25">
      <c r="A51" s="71">
        <v>1373</v>
      </c>
      <c r="B51" s="71">
        <v>1070</v>
      </c>
      <c r="C51" s="68">
        <f t="shared" si="16"/>
        <v>9.15</v>
      </c>
      <c r="D51" s="68">
        <v>272.49</v>
      </c>
      <c r="E51" s="68">
        <v>212.25</v>
      </c>
      <c r="F51" s="68">
        <v>0</v>
      </c>
      <c r="G51" s="68">
        <f t="shared" si="14"/>
        <v>61.96551724137931</v>
      </c>
      <c r="H51" s="68">
        <v>0</v>
      </c>
      <c r="I51" s="68">
        <f t="shared" si="15"/>
        <v>72.41379310344827</v>
      </c>
      <c r="J51" s="72">
        <f t="shared" si="25"/>
        <v>1</v>
      </c>
      <c r="K51" s="72">
        <f t="shared" si="26"/>
        <v>1</v>
      </c>
      <c r="L51" s="72">
        <f t="shared" si="27"/>
        <v>1</v>
      </c>
      <c r="M51" s="72">
        <f t="shared" ca="1" si="17"/>
        <v>0</v>
      </c>
      <c r="N51" s="26"/>
      <c r="O51" s="26"/>
      <c r="P51" s="25"/>
      <c r="Q51" s="25"/>
      <c r="T51" s="22">
        <v>0</v>
      </c>
      <c r="U51" s="74">
        <f t="shared" si="18"/>
        <v>-1070</v>
      </c>
      <c r="V51" s="70">
        <f t="shared" si="19"/>
        <v>-1070</v>
      </c>
      <c r="W51" s="70"/>
      <c r="X51" s="70">
        <f t="shared" si="20"/>
        <v>1176.1917750734369</v>
      </c>
      <c r="Y51" s="70">
        <f t="shared" si="21"/>
        <v>106.19177507343693</v>
      </c>
      <c r="Z51" s="70">
        <f t="shared" si="22"/>
        <v>106</v>
      </c>
      <c r="AA51" s="24">
        <f t="shared" si="23"/>
        <v>106</v>
      </c>
      <c r="AB51" s="67">
        <f t="shared" si="24"/>
        <v>1176</v>
      </c>
    </row>
    <row r="52" spans="1:28" ht="15" customHeight="1" x14ac:dyDescent="0.25">
      <c r="A52" s="71">
        <v>1293</v>
      </c>
      <c r="B52" s="71">
        <v>1100</v>
      </c>
      <c r="C52" s="68">
        <f t="shared" si="16"/>
        <v>8.6199999999999992</v>
      </c>
      <c r="D52" s="68">
        <v>272.51</v>
      </c>
      <c r="E52" s="68">
        <v>212.27</v>
      </c>
      <c r="F52" s="68">
        <v>0</v>
      </c>
      <c r="G52" s="68">
        <f t="shared" si="14"/>
        <v>62.56666666666667</v>
      </c>
      <c r="H52" s="68">
        <v>0</v>
      </c>
      <c r="I52" s="68">
        <f t="shared" si="15"/>
        <v>69</v>
      </c>
      <c r="J52" s="72">
        <f t="shared" si="25"/>
        <v>1</v>
      </c>
      <c r="K52" s="72">
        <f t="shared" si="26"/>
        <v>1</v>
      </c>
      <c r="L52" s="72">
        <f t="shared" si="27"/>
        <v>1</v>
      </c>
      <c r="M52" s="72">
        <f t="shared" ca="1" si="17"/>
        <v>0</v>
      </c>
      <c r="N52" s="26"/>
      <c r="O52" s="26"/>
      <c r="P52" s="25"/>
      <c r="Q52" s="25"/>
      <c r="T52" s="22">
        <v>0</v>
      </c>
      <c r="U52" s="74">
        <f t="shared" si="18"/>
        <v>-1100</v>
      </c>
      <c r="V52" s="70">
        <f t="shared" si="19"/>
        <v>-1100</v>
      </c>
      <c r="W52" s="70"/>
      <c r="X52" s="70">
        <f t="shared" si="20"/>
        <v>1209.1691145614773</v>
      </c>
      <c r="Y52" s="70">
        <f t="shared" si="21"/>
        <v>109.16911456147727</v>
      </c>
      <c r="Z52" s="70">
        <f t="shared" si="22"/>
        <v>109</v>
      </c>
      <c r="AA52" s="24">
        <f t="shared" si="23"/>
        <v>109</v>
      </c>
      <c r="AB52" s="67">
        <f t="shared" si="24"/>
        <v>1209</v>
      </c>
    </row>
    <row r="53" spans="1:28" ht="15" customHeight="1" x14ac:dyDescent="0.25">
      <c r="A53" s="71">
        <v>1206</v>
      </c>
      <c r="B53" s="71">
        <v>1100</v>
      </c>
      <c r="C53" s="68">
        <f t="shared" si="16"/>
        <v>8.0399999999999991</v>
      </c>
      <c r="D53" s="68">
        <v>272.52</v>
      </c>
      <c r="E53" s="68">
        <v>212.27</v>
      </c>
      <c r="F53" s="68">
        <v>0</v>
      </c>
      <c r="G53" s="68">
        <f t="shared" si="14"/>
        <v>63.354838709677416</v>
      </c>
      <c r="H53" s="68">
        <v>0</v>
      </c>
      <c r="I53" s="68">
        <f t="shared" si="15"/>
        <v>66.774193548387103</v>
      </c>
      <c r="J53" s="72">
        <f t="shared" si="25"/>
        <v>1</v>
      </c>
      <c r="K53" s="72">
        <f t="shared" si="26"/>
        <v>1</v>
      </c>
      <c r="L53" s="72">
        <f t="shared" si="27"/>
        <v>1</v>
      </c>
      <c r="M53" s="72">
        <f t="shared" ca="1" si="17"/>
        <v>0</v>
      </c>
      <c r="N53" s="26"/>
      <c r="O53" s="26"/>
      <c r="P53" s="25"/>
      <c r="Q53" s="25"/>
      <c r="T53" s="22">
        <v>0</v>
      </c>
      <c r="U53" s="74">
        <f t="shared" si="18"/>
        <v>-1100</v>
      </c>
      <c r="V53" s="70">
        <f t="shared" si="19"/>
        <v>-1100</v>
      </c>
      <c r="W53" s="70"/>
      <c r="X53" s="70">
        <f t="shared" si="20"/>
        <v>1209.1691145614773</v>
      </c>
      <c r="Y53" s="70">
        <f t="shared" si="21"/>
        <v>109.16911456147727</v>
      </c>
      <c r="Z53" s="70">
        <f t="shared" si="22"/>
        <v>109</v>
      </c>
      <c r="AA53" s="24">
        <f t="shared" si="23"/>
        <v>109</v>
      </c>
      <c r="AB53" s="67">
        <f t="shared" si="24"/>
        <v>1209</v>
      </c>
    </row>
    <row r="54" spans="1:28" ht="15" customHeight="1" x14ac:dyDescent="0.25">
      <c r="A54" s="71">
        <v>1046</v>
      </c>
      <c r="B54" s="71">
        <v>1100</v>
      </c>
      <c r="C54" s="68">
        <f t="shared" si="16"/>
        <v>6.97</v>
      </c>
      <c r="D54" s="68">
        <v>272.51</v>
      </c>
      <c r="E54" s="68">
        <v>212.27</v>
      </c>
      <c r="F54" s="68">
        <v>0</v>
      </c>
      <c r="G54" s="68">
        <f t="shared" si="14"/>
        <v>66.375</v>
      </c>
      <c r="H54" s="68">
        <v>0</v>
      </c>
      <c r="I54" s="68">
        <f t="shared" si="15"/>
        <v>64.6875</v>
      </c>
      <c r="J54" s="72">
        <f t="shared" si="25"/>
        <v>1</v>
      </c>
      <c r="K54" s="72">
        <f t="shared" si="26"/>
        <v>1</v>
      </c>
      <c r="L54" s="72">
        <f t="shared" si="27"/>
        <v>1</v>
      </c>
      <c r="M54" s="72">
        <f t="shared" ca="1" si="17"/>
        <v>1</v>
      </c>
      <c r="N54" s="26"/>
      <c r="O54" s="26"/>
      <c r="P54" s="25"/>
      <c r="Q54" s="25"/>
      <c r="T54" s="22">
        <v>0</v>
      </c>
      <c r="U54" s="74">
        <f t="shared" si="18"/>
        <v>-1100</v>
      </c>
      <c r="V54" s="70">
        <f t="shared" si="19"/>
        <v>-1100</v>
      </c>
      <c r="W54" s="70"/>
      <c r="X54" s="70">
        <f t="shared" si="20"/>
        <v>1209.1691145614773</v>
      </c>
      <c r="Y54" s="70">
        <f t="shared" si="21"/>
        <v>109.16911456147727</v>
      </c>
      <c r="Z54" s="70">
        <f t="shared" si="22"/>
        <v>109</v>
      </c>
      <c r="AA54" s="24">
        <f t="shared" si="23"/>
        <v>109</v>
      </c>
      <c r="AB54" s="67">
        <f t="shared" si="24"/>
        <v>1209</v>
      </c>
    </row>
    <row r="55" spans="1:28" ht="15" customHeight="1" x14ac:dyDescent="0.25">
      <c r="A55" s="71">
        <v>1473</v>
      </c>
      <c r="B55" s="71">
        <v>1395</v>
      </c>
      <c r="C55" s="68">
        <f t="shared" si="16"/>
        <v>9.82</v>
      </c>
      <c r="D55" s="68">
        <v>272.52</v>
      </c>
      <c r="E55" s="68">
        <v>212.38</v>
      </c>
      <c r="F55" s="68">
        <v>0</v>
      </c>
      <c r="G55" s="68">
        <f t="shared" ref="G55:G86" si="28">($A$22-A55)/(ROW(A55)-ROW($A$22))</f>
        <v>51.424242424242422</v>
      </c>
      <c r="H55" s="68">
        <v>0</v>
      </c>
      <c r="I55" s="68">
        <f t="shared" ref="I55:I86" si="29">($A$22-B55)/(ROW(B55)-ROW($A$22))</f>
        <v>53.787878787878789</v>
      </c>
      <c r="J55" s="72">
        <f t="shared" si="25"/>
        <v>0</v>
      </c>
      <c r="K55" s="72">
        <f t="shared" si="26"/>
        <v>1</v>
      </c>
      <c r="L55" s="72">
        <f t="shared" si="27"/>
        <v>1</v>
      </c>
      <c r="M55" s="72">
        <f t="shared" ca="1" si="17"/>
        <v>0</v>
      </c>
      <c r="N55" s="26"/>
      <c r="O55" s="26"/>
      <c r="P55" s="25"/>
      <c r="Q55" s="25"/>
      <c r="T55" s="22">
        <v>0</v>
      </c>
      <c r="U55" s="74">
        <f t="shared" si="18"/>
        <v>-1395</v>
      </c>
      <c r="V55" s="70">
        <f t="shared" si="19"/>
        <v>-1395</v>
      </c>
      <c r="W55" s="70"/>
      <c r="X55" s="70">
        <f t="shared" si="20"/>
        <v>1533.4462861938732</v>
      </c>
      <c r="Y55" s="70">
        <f t="shared" si="21"/>
        <v>138.44628619387322</v>
      </c>
      <c r="Z55" s="70">
        <f t="shared" si="22"/>
        <v>138</v>
      </c>
      <c r="AA55" s="24">
        <f t="shared" si="23"/>
        <v>138</v>
      </c>
      <c r="AB55" s="67">
        <f t="shared" si="24"/>
        <v>1533</v>
      </c>
    </row>
    <row r="56" spans="1:28" ht="15" customHeight="1" x14ac:dyDescent="0.25">
      <c r="A56" s="71">
        <v>314</v>
      </c>
      <c r="B56" s="71">
        <v>1100</v>
      </c>
      <c r="C56" s="68">
        <f t="shared" si="16"/>
        <v>2.09</v>
      </c>
      <c r="D56" s="68">
        <v>272.44</v>
      </c>
      <c r="E56" s="68">
        <v>212.27</v>
      </c>
      <c r="F56" s="68">
        <v>0</v>
      </c>
      <c r="G56" s="68">
        <f t="shared" si="28"/>
        <v>84</v>
      </c>
      <c r="H56" s="68">
        <v>0</v>
      </c>
      <c r="I56" s="68">
        <f t="shared" si="29"/>
        <v>60.882352941176471</v>
      </c>
      <c r="J56" s="72">
        <f t="shared" si="25"/>
        <v>0</v>
      </c>
      <c r="K56" s="72">
        <f t="shared" si="26"/>
        <v>1</v>
      </c>
      <c r="L56" s="72">
        <f t="shared" si="27"/>
        <v>1</v>
      </c>
      <c r="M56" s="72">
        <f t="shared" ca="1" si="17"/>
        <v>1</v>
      </c>
      <c r="N56" s="26"/>
      <c r="O56" s="26"/>
      <c r="P56" s="25"/>
      <c r="Q56" s="25"/>
      <c r="T56" s="22">
        <v>0</v>
      </c>
      <c r="U56" s="74">
        <f t="shared" si="18"/>
        <v>-1100</v>
      </c>
      <c r="V56" s="70">
        <f t="shared" si="19"/>
        <v>-1100</v>
      </c>
      <c r="W56" s="70"/>
      <c r="X56" s="70">
        <f t="shared" si="20"/>
        <v>1209.1691145614773</v>
      </c>
      <c r="Y56" s="70">
        <f t="shared" si="21"/>
        <v>109.16911456147727</v>
      </c>
      <c r="Z56" s="70">
        <f t="shared" si="22"/>
        <v>109</v>
      </c>
      <c r="AA56" s="24">
        <f t="shared" si="23"/>
        <v>109</v>
      </c>
      <c r="AB56" s="67">
        <f t="shared" si="24"/>
        <v>1209</v>
      </c>
    </row>
    <row r="57" spans="1:28" ht="15" customHeight="1" x14ac:dyDescent="0.25">
      <c r="A57" s="71">
        <v>1018</v>
      </c>
      <c r="B57" s="71">
        <v>1130</v>
      </c>
      <c r="C57" s="68">
        <f t="shared" si="16"/>
        <v>6.79</v>
      </c>
      <c r="D57" s="68">
        <v>272.43</v>
      </c>
      <c r="E57" s="68">
        <v>212.3</v>
      </c>
      <c r="F57" s="68">
        <v>0</v>
      </c>
      <c r="G57" s="68">
        <f t="shared" si="28"/>
        <v>61.485714285714288</v>
      </c>
      <c r="H57" s="68">
        <v>0</v>
      </c>
      <c r="I57" s="68">
        <f t="shared" si="29"/>
        <v>58.285714285714285</v>
      </c>
      <c r="J57" s="72">
        <f t="shared" si="25"/>
        <v>1</v>
      </c>
      <c r="K57" s="72">
        <f t="shared" si="26"/>
        <v>1</v>
      </c>
      <c r="L57" s="72">
        <f t="shared" si="27"/>
        <v>1</v>
      </c>
      <c r="M57" s="72">
        <f t="shared" ca="1" si="17"/>
        <v>1</v>
      </c>
      <c r="N57" s="26"/>
      <c r="O57" s="26"/>
      <c r="P57" s="25"/>
      <c r="Q57" s="25"/>
      <c r="T57" s="22">
        <v>0</v>
      </c>
      <c r="U57" s="74">
        <f t="shared" si="18"/>
        <v>-1130</v>
      </c>
      <c r="V57" s="70">
        <f t="shared" si="19"/>
        <v>-1130</v>
      </c>
      <c r="W57" s="70"/>
      <c r="X57" s="70">
        <f t="shared" si="20"/>
        <v>1242.1464540495174</v>
      </c>
      <c r="Y57" s="70">
        <f t="shared" si="21"/>
        <v>112.14645404951739</v>
      </c>
      <c r="Z57" s="70">
        <f t="shared" si="22"/>
        <v>112</v>
      </c>
      <c r="AA57" s="24">
        <f t="shared" si="23"/>
        <v>112</v>
      </c>
      <c r="AB57" s="67">
        <f t="shared" si="24"/>
        <v>1242</v>
      </c>
    </row>
    <row r="58" spans="1:28" ht="15" customHeight="1" x14ac:dyDescent="0.25">
      <c r="A58" s="71">
        <v>1220</v>
      </c>
      <c r="B58" s="71">
        <v>1130</v>
      </c>
      <c r="C58" s="68">
        <f t="shared" si="16"/>
        <v>8.1300000000000008</v>
      </c>
      <c r="D58" s="68">
        <v>272.44</v>
      </c>
      <c r="E58" s="68">
        <v>212.3</v>
      </c>
      <c r="F58" s="68">
        <v>0</v>
      </c>
      <c r="G58" s="68">
        <f t="shared" si="28"/>
        <v>54.166666666666664</v>
      </c>
      <c r="H58" s="68">
        <v>0</v>
      </c>
      <c r="I58" s="68">
        <f t="shared" si="29"/>
        <v>56.666666666666664</v>
      </c>
      <c r="J58" s="72">
        <f t="shared" si="25"/>
        <v>1</v>
      </c>
      <c r="K58" s="72">
        <f t="shared" si="26"/>
        <v>1</v>
      </c>
      <c r="L58" s="72">
        <f t="shared" si="27"/>
        <v>1</v>
      </c>
      <c r="M58" s="72">
        <f t="shared" ca="1" si="17"/>
        <v>0</v>
      </c>
      <c r="N58" s="26"/>
      <c r="O58" s="26"/>
      <c r="P58" s="25"/>
      <c r="Q58" s="25"/>
      <c r="T58" s="22">
        <v>0</v>
      </c>
      <c r="U58" s="74">
        <f t="shared" si="18"/>
        <v>-1130</v>
      </c>
      <c r="V58" s="70">
        <f t="shared" si="19"/>
        <v>-1130</v>
      </c>
      <c r="W58" s="70"/>
      <c r="X58" s="70">
        <f t="shared" si="20"/>
        <v>1242.1464540495174</v>
      </c>
      <c r="Y58" s="70">
        <f t="shared" si="21"/>
        <v>112.14645404951739</v>
      </c>
      <c r="Z58" s="70">
        <f t="shared" si="22"/>
        <v>112</v>
      </c>
      <c r="AA58" s="24">
        <f t="shared" si="23"/>
        <v>112</v>
      </c>
      <c r="AB58" s="67">
        <f t="shared" si="24"/>
        <v>1242</v>
      </c>
    </row>
    <row r="59" spans="1:28" ht="15" customHeight="1" x14ac:dyDescent="0.25">
      <c r="A59" s="71">
        <v>205</v>
      </c>
      <c r="B59" s="71">
        <v>1130</v>
      </c>
      <c r="C59" s="68">
        <f t="shared" si="16"/>
        <v>1.37</v>
      </c>
      <c r="D59" s="68">
        <v>272.35000000000002</v>
      </c>
      <c r="E59" s="68">
        <v>212.3</v>
      </c>
      <c r="F59" s="68">
        <v>0</v>
      </c>
      <c r="G59" s="68">
        <f t="shared" si="28"/>
        <v>80.13513513513513</v>
      </c>
      <c r="H59" s="68">
        <v>0</v>
      </c>
      <c r="I59" s="68">
        <f t="shared" si="29"/>
        <v>55.135135135135137</v>
      </c>
      <c r="J59" s="72">
        <f t="shared" si="25"/>
        <v>1</v>
      </c>
      <c r="K59" s="72">
        <f t="shared" si="26"/>
        <v>1</v>
      </c>
      <c r="L59" s="72">
        <f t="shared" si="27"/>
        <v>1</v>
      </c>
      <c r="M59" s="72">
        <f t="shared" ca="1" si="17"/>
        <v>0</v>
      </c>
      <c r="N59" s="26"/>
      <c r="O59" s="26"/>
      <c r="P59" s="25"/>
      <c r="Q59" s="25"/>
      <c r="T59" s="22">
        <v>0</v>
      </c>
      <c r="U59" s="74">
        <f t="shared" si="18"/>
        <v>-1130</v>
      </c>
      <c r="V59" s="70">
        <f t="shared" si="19"/>
        <v>-1130</v>
      </c>
      <c r="W59" s="70"/>
      <c r="X59" s="70">
        <f t="shared" si="20"/>
        <v>1242.1464540495174</v>
      </c>
      <c r="Y59" s="70">
        <f t="shared" si="21"/>
        <v>112.14645404951739</v>
      </c>
      <c r="Z59" s="70">
        <f t="shared" si="22"/>
        <v>112</v>
      </c>
      <c r="AA59" s="24">
        <f t="shared" si="23"/>
        <v>112</v>
      </c>
      <c r="AB59" s="67">
        <f t="shared" si="24"/>
        <v>1242</v>
      </c>
    </row>
    <row r="60" spans="1:28" ht="15" customHeight="1" x14ac:dyDescent="0.25">
      <c r="A60" s="71">
        <v>849</v>
      </c>
      <c r="B60" s="71">
        <v>1130</v>
      </c>
      <c r="C60" s="68">
        <f t="shared" si="16"/>
        <v>5.66</v>
      </c>
      <c r="D60" s="68">
        <v>272.32</v>
      </c>
      <c r="E60" s="68">
        <v>212.3</v>
      </c>
      <c r="F60" s="68">
        <v>0</v>
      </c>
      <c r="G60" s="68">
        <f t="shared" si="28"/>
        <v>61.078947368421055</v>
      </c>
      <c r="H60" s="68">
        <v>0</v>
      </c>
      <c r="I60" s="68">
        <f t="shared" si="29"/>
        <v>53.684210526315788</v>
      </c>
      <c r="J60" s="72">
        <f t="shared" si="25"/>
        <v>1</v>
      </c>
      <c r="K60" s="72">
        <f t="shared" si="26"/>
        <v>1</v>
      </c>
      <c r="L60" s="72">
        <f t="shared" si="27"/>
        <v>1</v>
      </c>
      <c r="M60" s="72">
        <f t="shared" ca="1" si="17"/>
        <v>0</v>
      </c>
      <c r="N60" s="26"/>
      <c r="O60" s="26"/>
      <c r="P60" s="25"/>
      <c r="Q60" s="25"/>
      <c r="T60" s="22">
        <v>0</v>
      </c>
      <c r="U60" s="74">
        <f t="shared" si="18"/>
        <v>-1130</v>
      </c>
      <c r="V60" s="70">
        <f t="shared" si="19"/>
        <v>-1130</v>
      </c>
      <c r="W60" s="70"/>
      <c r="X60" s="70">
        <f t="shared" si="20"/>
        <v>1242.1464540495174</v>
      </c>
      <c r="Y60" s="70">
        <f t="shared" si="21"/>
        <v>112.14645404951739</v>
      </c>
      <c r="Z60" s="70">
        <f t="shared" si="22"/>
        <v>112</v>
      </c>
      <c r="AA60" s="24">
        <f t="shared" si="23"/>
        <v>112</v>
      </c>
      <c r="AB60" s="67">
        <f t="shared" si="24"/>
        <v>1242</v>
      </c>
    </row>
    <row r="61" spans="1:28" ht="15" customHeight="1" x14ac:dyDescent="0.25">
      <c r="A61" s="71">
        <v>1126</v>
      </c>
      <c r="B61" s="71">
        <v>1130</v>
      </c>
      <c r="C61" s="68">
        <f t="shared" si="16"/>
        <v>7.51</v>
      </c>
      <c r="D61" s="68">
        <v>272.32</v>
      </c>
      <c r="E61" s="68">
        <v>212.3</v>
      </c>
      <c r="F61" s="68">
        <v>0</v>
      </c>
      <c r="G61" s="68">
        <f t="shared" si="28"/>
        <v>52.410256410256409</v>
      </c>
      <c r="H61" s="68">
        <v>0</v>
      </c>
      <c r="I61" s="68">
        <f t="shared" si="29"/>
        <v>52.307692307692307</v>
      </c>
      <c r="J61" s="72">
        <f t="shared" si="25"/>
        <v>1</v>
      </c>
      <c r="K61" s="72">
        <f t="shared" si="26"/>
        <v>1</v>
      </c>
      <c r="L61" s="72">
        <f t="shared" si="27"/>
        <v>1</v>
      </c>
      <c r="M61" s="72">
        <f t="shared" ca="1" si="17"/>
        <v>0</v>
      </c>
      <c r="N61" s="26"/>
      <c r="O61" s="26"/>
      <c r="P61" s="25"/>
      <c r="Q61" s="25"/>
      <c r="T61" s="22">
        <v>0</v>
      </c>
      <c r="U61" s="74">
        <f t="shared" si="18"/>
        <v>-1130</v>
      </c>
      <c r="V61" s="70">
        <f t="shared" si="19"/>
        <v>-1130</v>
      </c>
      <c r="W61" s="70"/>
      <c r="X61" s="70">
        <f t="shared" si="20"/>
        <v>1242.1464540495174</v>
      </c>
      <c r="Y61" s="70">
        <f t="shared" si="21"/>
        <v>112.14645404951739</v>
      </c>
      <c r="Z61" s="70">
        <f t="shared" si="22"/>
        <v>112</v>
      </c>
      <c r="AA61" s="24">
        <f t="shared" si="23"/>
        <v>112</v>
      </c>
      <c r="AB61" s="67">
        <f t="shared" si="24"/>
        <v>1242</v>
      </c>
    </row>
    <row r="62" spans="1:28" ht="15" customHeight="1" x14ac:dyDescent="0.25">
      <c r="A62" s="71">
        <v>802</v>
      </c>
      <c r="B62" s="71">
        <v>1020</v>
      </c>
      <c r="C62" s="68">
        <f t="shared" si="16"/>
        <v>5.35</v>
      </c>
      <c r="D62" s="68">
        <v>272.3</v>
      </c>
      <c r="E62" s="68">
        <v>212.2</v>
      </c>
      <c r="F62" s="68">
        <v>0</v>
      </c>
      <c r="G62" s="68">
        <f t="shared" si="28"/>
        <v>59.2</v>
      </c>
      <c r="H62" s="68">
        <v>0</v>
      </c>
      <c r="I62" s="68">
        <f t="shared" si="29"/>
        <v>53.75</v>
      </c>
      <c r="J62" s="72">
        <f t="shared" si="25"/>
        <v>0</v>
      </c>
      <c r="K62" s="72">
        <f t="shared" si="26"/>
        <v>1</v>
      </c>
      <c r="L62" s="72">
        <f t="shared" si="27"/>
        <v>1</v>
      </c>
      <c r="M62" s="72">
        <f t="shared" ca="1" si="17"/>
        <v>0</v>
      </c>
      <c r="N62" s="26"/>
      <c r="O62" s="26"/>
      <c r="P62" s="25"/>
      <c r="Q62" s="25"/>
      <c r="T62" s="22">
        <v>0</v>
      </c>
      <c r="U62" s="74">
        <f t="shared" si="18"/>
        <v>-1020</v>
      </c>
      <c r="V62" s="70">
        <f t="shared" si="19"/>
        <v>-1020</v>
      </c>
      <c r="W62" s="70"/>
      <c r="X62" s="70">
        <f t="shared" si="20"/>
        <v>1121.2295425933698</v>
      </c>
      <c r="Y62" s="70">
        <f t="shared" si="21"/>
        <v>101.22954259336984</v>
      </c>
      <c r="Z62" s="70">
        <f t="shared" si="22"/>
        <v>101</v>
      </c>
      <c r="AA62" s="24">
        <f t="shared" si="23"/>
        <v>101</v>
      </c>
      <c r="AB62" s="67">
        <f t="shared" si="24"/>
        <v>1121</v>
      </c>
    </row>
    <row r="63" spans="1:28" ht="15" customHeight="1" x14ac:dyDescent="0.25">
      <c r="A63" s="71">
        <v>610</v>
      </c>
      <c r="B63" s="71">
        <v>1020</v>
      </c>
      <c r="C63" s="68">
        <f t="shared" si="16"/>
        <v>4.07</v>
      </c>
      <c r="D63" s="68">
        <v>272.26</v>
      </c>
      <c r="E63" s="68">
        <v>212.2</v>
      </c>
      <c r="F63" s="68">
        <v>0</v>
      </c>
      <c r="G63" s="68">
        <f t="shared" si="28"/>
        <v>62.439024390243901</v>
      </c>
      <c r="H63" s="68">
        <v>0</v>
      </c>
      <c r="I63" s="68">
        <f t="shared" si="29"/>
        <v>52.439024390243901</v>
      </c>
      <c r="J63" s="72">
        <f t="shared" si="25"/>
        <v>1</v>
      </c>
      <c r="K63" s="72">
        <f t="shared" si="26"/>
        <v>1</v>
      </c>
      <c r="L63" s="72">
        <f t="shared" si="27"/>
        <v>1</v>
      </c>
      <c r="M63" s="72">
        <f t="shared" ca="1" si="17"/>
        <v>0</v>
      </c>
      <c r="N63" s="26"/>
      <c r="O63" s="26"/>
      <c r="P63" s="25"/>
      <c r="Q63" s="25"/>
      <c r="T63" s="22">
        <v>0</v>
      </c>
      <c r="U63" s="74">
        <f t="shared" si="18"/>
        <v>-1020</v>
      </c>
      <c r="V63" s="70">
        <f t="shared" si="19"/>
        <v>-1020</v>
      </c>
      <c r="W63" s="70"/>
      <c r="X63" s="70">
        <f t="shared" si="20"/>
        <v>1121.2295425933698</v>
      </c>
      <c r="Y63" s="70">
        <f t="shared" si="21"/>
        <v>101.22954259336984</v>
      </c>
      <c r="Z63" s="70">
        <f t="shared" si="22"/>
        <v>101</v>
      </c>
      <c r="AA63" s="24">
        <f t="shared" si="23"/>
        <v>101</v>
      </c>
      <c r="AB63" s="67">
        <f t="shared" si="24"/>
        <v>1121</v>
      </c>
    </row>
    <row r="64" spans="1:28" ht="15" customHeight="1" x14ac:dyDescent="0.25">
      <c r="A64" s="71">
        <v>923</v>
      </c>
      <c r="B64" s="71">
        <v>1020</v>
      </c>
      <c r="C64" s="68">
        <f t="shared" si="16"/>
        <v>6.15</v>
      </c>
      <c r="D64" s="68">
        <v>272.25</v>
      </c>
      <c r="E64" s="68">
        <v>212.2</v>
      </c>
      <c r="F64" s="68">
        <v>0</v>
      </c>
      <c r="G64" s="68">
        <f t="shared" si="28"/>
        <v>53.5</v>
      </c>
      <c r="H64" s="68">
        <v>0</v>
      </c>
      <c r="I64" s="68">
        <f t="shared" si="29"/>
        <v>51.19047619047619</v>
      </c>
      <c r="J64" s="72">
        <f t="shared" si="25"/>
        <v>1</v>
      </c>
      <c r="K64" s="72">
        <f t="shared" si="26"/>
        <v>1</v>
      </c>
      <c r="L64" s="72">
        <f t="shared" si="27"/>
        <v>1</v>
      </c>
      <c r="M64" s="72">
        <f t="shared" ca="1" si="17"/>
        <v>1</v>
      </c>
      <c r="N64" s="26"/>
      <c r="O64" s="26"/>
      <c r="P64" s="25"/>
      <c r="Q64" s="25"/>
      <c r="T64" s="22">
        <v>0</v>
      </c>
      <c r="U64" s="74">
        <f t="shared" si="18"/>
        <v>-1020</v>
      </c>
      <c r="V64" s="70">
        <f t="shared" si="19"/>
        <v>-1020</v>
      </c>
      <c r="W64" s="70"/>
      <c r="X64" s="70">
        <f t="shared" si="20"/>
        <v>1121.2295425933698</v>
      </c>
      <c r="Y64" s="70">
        <f t="shared" si="21"/>
        <v>101.22954259336984</v>
      </c>
      <c r="Z64" s="70">
        <f t="shared" si="22"/>
        <v>101</v>
      </c>
      <c r="AA64" s="24">
        <f t="shared" si="23"/>
        <v>101</v>
      </c>
      <c r="AB64" s="67">
        <f t="shared" si="24"/>
        <v>1121</v>
      </c>
    </row>
    <row r="65" spans="1:28" ht="15" customHeight="1" x14ac:dyDescent="0.25">
      <c r="A65" s="71">
        <v>573</v>
      </c>
      <c r="B65" s="71">
        <v>1020</v>
      </c>
      <c r="C65" s="68">
        <f t="shared" si="16"/>
        <v>3.82</v>
      </c>
      <c r="D65" s="68">
        <v>272.2</v>
      </c>
      <c r="E65" s="68">
        <v>212.2</v>
      </c>
      <c r="F65" s="68">
        <v>0</v>
      </c>
      <c r="G65" s="68">
        <f t="shared" si="28"/>
        <v>60.395348837209305</v>
      </c>
      <c r="H65" s="68">
        <v>0</v>
      </c>
      <c r="I65" s="68">
        <f t="shared" si="29"/>
        <v>50</v>
      </c>
      <c r="J65" s="72">
        <f t="shared" si="25"/>
        <v>1</v>
      </c>
      <c r="K65" s="72">
        <f t="shared" si="26"/>
        <v>1</v>
      </c>
      <c r="L65" s="72">
        <f t="shared" si="27"/>
        <v>1</v>
      </c>
      <c r="M65" s="72">
        <f t="shared" ca="1" si="17"/>
        <v>0</v>
      </c>
      <c r="N65" s="26"/>
      <c r="O65" s="26"/>
      <c r="P65" s="25"/>
      <c r="Q65" s="25"/>
      <c r="T65" s="22">
        <v>0</v>
      </c>
      <c r="U65" s="74">
        <f t="shared" si="18"/>
        <v>-1020</v>
      </c>
      <c r="V65" s="70">
        <f t="shared" si="19"/>
        <v>-1020</v>
      </c>
      <c r="W65" s="70"/>
      <c r="X65" s="70">
        <f t="shared" si="20"/>
        <v>1121.2295425933698</v>
      </c>
      <c r="Y65" s="70">
        <f t="shared" si="21"/>
        <v>101.22954259336984</v>
      </c>
      <c r="Z65" s="70">
        <f t="shared" si="22"/>
        <v>101</v>
      </c>
      <c r="AA65" s="24">
        <f t="shared" si="23"/>
        <v>101</v>
      </c>
      <c r="AB65" s="67">
        <f t="shared" si="24"/>
        <v>1121</v>
      </c>
    </row>
    <row r="66" spans="1:28" ht="15" customHeight="1" x14ac:dyDescent="0.25">
      <c r="A66" s="71">
        <v>642</v>
      </c>
      <c r="B66" s="71">
        <v>900</v>
      </c>
      <c r="C66" s="68">
        <f t="shared" ref="C66:C98" si="30">ROUND(A66/150,2)</f>
        <v>4.28</v>
      </c>
      <c r="D66" s="68">
        <v>272.18</v>
      </c>
      <c r="E66" s="68">
        <v>212.09</v>
      </c>
      <c r="F66" s="68">
        <v>0</v>
      </c>
      <c r="G66" s="68">
        <f t="shared" si="28"/>
        <v>57.454545454545453</v>
      </c>
      <c r="H66" s="68">
        <v>0</v>
      </c>
      <c r="I66" s="68">
        <f t="shared" si="29"/>
        <v>51.590909090909093</v>
      </c>
      <c r="J66" s="72">
        <f t="shared" si="25"/>
        <v>0</v>
      </c>
      <c r="K66" s="72">
        <f t="shared" si="26"/>
        <v>1</v>
      </c>
      <c r="L66" s="72">
        <f t="shared" si="27"/>
        <v>1</v>
      </c>
      <c r="M66" s="72">
        <f t="shared" ref="M66:M98" ca="1" si="31">IF(RAND()&lt;0.5,0,1)</f>
        <v>1</v>
      </c>
      <c r="N66" s="26"/>
      <c r="O66" s="26"/>
      <c r="P66" s="25"/>
      <c r="Q66" s="25"/>
      <c r="T66" s="22">
        <v>0</v>
      </c>
      <c r="U66" s="74">
        <f t="shared" ref="U66:U97" si="32">T66-B66</f>
        <v>-900</v>
      </c>
      <c r="V66" s="70">
        <f t="shared" ref="V66:V97" si="33">ROUND(U66,0)</f>
        <v>-900</v>
      </c>
      <c r="W66" s="70"/>
      <c r="X66" s="70">
        <f t="shared" ref="X66:X98" si="34">B66/$W$2*$W$3</f>
        <v>989.32018464120847</v>
      </c>
      <c r="Y66" s="70">
        <f t="shared" ref="Y66:Y97" si="35">X66-B66</f>
        <v>89.320184641208471</v>
      </c>
      <c r="Z66" s="70">
        <f t="shared" ref="Z66:Z97" si="36">ROUND(Y66,0)</f>
        <v>89</v>
      </c>
      <c r="AA66" s="24">
        <f t="shared" ref="AA66:AA97" si="37">IF(V66&gt;=0,V66,Z66)</f>
        <v>89</v>
      </c>
      <c r="AB66" s="67">
        <f t="shared" ref="AB66:AB97" si="38">B66+AA66</f>
        <v>989</v>
      </c>
    </row>
    <row r="67" spans="1:28" ht="15" customHeight="1" x14ac:dyDescent="0.25">
      <c r="A67" s="71">
        <v>802</v>
      </c>
      <c r="B67" s="71">
        <v>900</v>
      </c>
      <c r="C67" s="68">
        <f t="shared" si="30"/>
        <v>5.35</v>
      </c>
      <c r="D67" s="68">
        <v>272.17</v>
      </c>
      <c r="E67" s="68">
        <v>212.09</v>
      </c>
      <c r="F67" s="68">
        <v>0</v>
      </c>
      <c r="G67" s="68">
        <f t="shared" si="28"/>
        <v>52.62222222222222</v>
      </c>
      <c r="H67" s="68">
        <v>0</v>
      </c>
      <c r="I67" s="68">
        <f t="shared" si="29"/>
        <v>50.444444444444443</v>
      </c>
      <c r="J67" s="72">
        <f t="shared" ref="J67:J98" si="39">IF(ABS(B67-B66)&lt;=50,1,0)</f>
        <v>1</v>
      </c>
      <c r="K67" s="72">
        <f t="shared" ref="K67:K98" si="40">IF(ABS((B67-B66))&lt;=50,1,IF((B67-B66)*($B$4-$B$2)&gt;=0,1,-1))</f>
        <v>1</v>
      </c>
      <c r="L67" s="72">
        <f t="shared" si="27"/>
        <v>1</v>
      </c>
      <c r="M67" s="72">
        <f t="shared" ca="1" si="31"/>
        <v>1</v>
      </c>
      <c r="N67" s="26"/>
      <c r="O67" s="26"/>
      <c r="P67" s="25"/>
      <c r="Q67" s="25"/>
      <c r="T67" s="22">
        <v>0</v>
      </c>
      <c r="U67" s="74">
        <f t="shared" si="32"/>
        <v>-900</v>
      </c>
      <c r="V67" s="70">
        <f t="shared" si="33"/>
        <v>-900</v>
      </c>
      <c r="W67" s="70"/>
      <c r="X67" s="70">
        <f t="shared" si="34"/>
        <v>989.32018464120847</v>
      </c>
      <c r="Y67" s="70">
        <f t="shared" si="35"/>
        <v>89.320184641208471</v>
      </c>
      <c r="Z67" s="70">
        <f t="shared" si="36"/>
        <v>89</v>
      </c>
      <c r="AA67" s="24">
        <f t="shared" si="37"/>
        <v>89</v>
      </c>
      <c r="AB67" s="67">
        <f t="shared" si="38"/>
        <v>989</v>
      </c>
    </row>
    <row r="68" spans="1:28" ht="15" customHeight="1" x14ac:dyDescent="0.25">
      <c r="A68" s="71">
        <v>642</v>
      </c>
      <c r="B68" s="71">
        <v>900</v>
      </c>
      <c r="C68" s="68">
        <f t="shared" si="30"/>
        <v>4.28</v>
      </c>
      <c r="D68" s="68">
        <v>272.14</v>
      </c>
      <c r="E68" s="68">
        <v>212.09</v>
      </c>
      <c r="F68" s="68">
        <v>0</v>
      </c>
      <c r="G68" s="68">
        <f t="shared" si="28"/>
        <v>54.956521739130437</v>
      </c>
      <c r="H68" s="68">
        <v>0</v>
      </c>
      <c r="I68" s="68">
        <f t="shared" si="29"/>
        <v>49.347826086956523</v>
      </c>
      <c r="J68" s="72">
        <f t="shared" si="39"/>
        <v>1</v>
      </c>
      <c r="K68" s="72">
        <f t="shared" si="40"/>
        <v>1</v>
      </c>
      <c r="L68" s="72">
        <f t="shared" si="27"/>
        <v>1</v>
      </c>
      <c r="M68" s="72">
        <f t="shared" ca="1" si="31"/>
        <v>0</v>
      </c>
      <c r="N68" s="26"/>
      <c r="O68" s="26"/>
      <c r="P68" s="25"/>
      <c r="Q68" s="25"/>
      <c r="T68" s="22">
        <v>0</v>
      </c>
      <c r="U68" s="74">
        <f t="shared" si="32"/>
        <v>-900</v>
      </c>
      <c r="V68" s="70">
        <f t="shared" si="33"/>
        <v>-900</v>
      </c>
      <c r="W68" s="70"/>
      <c r="X68" s="70">
        <f t="shared" si="34"/>
        <v>989.32018464120847</v>
      </c>
      <c r="Y68" s="70">
        <f t="shared" si="35"/>
        <v>89.320184641208471</v>
      </c>
      <c r="Z68" s="70">
        <f t="shared" si="36"/>
        <v>89</v>
      </c>
      <c r="AA68" s="24">
        <f t="shared" si="37"/>
        <v>89</v>
      </c>
      <c r="AB68" s="67">
        <f t="shared" si="38"/>
        <v>989</v>
      </c>
    </row>
    <row r="69" spans="1:28" ht="15" customHeight="1" x14ac:dyDescent="0.25">
      <c r="A69" s="71">
        <v>721</v>
      </c>
      <c r="B69" s="71">
        <v>900</v>
      </c>
      <c r="C69" s="68">
        <f t="shared" si="30"/>
        <v>4.8099999999999996</v>
      </c>
      <c r="D69" s="68">
        <v>272.12</v>
      </c>
      <c r="E69" s="68">
        <v>212.09</v>
      </c>
      <c r="F69" s="68">
        <v>0</v>
      </c>
      <c r="G69" s="68">
        <f t="shared" si="28"/>
        <v>52.106382978723403</v>
      </c>
      <c r="H69" s="68">
        <v>0</v>
      </c>
      <c r="I69" s="68">
        <f t="shared" si="29"/>
        <v>48.297872340425535</v>
      </c>
      <c r="J69" s="72">
        <f t="shared" si="39"/>
        <v>1</v>
      </c>
      <c r="K69" s="72">
        <f t="shared" si="40"/>
        <v>1</v>
      </c>
      <c r="L69" s="72">
        <f t="shared" si="27"/>
        <v>1</v>
      </c>
      <c r="M69" s="72">
        <f t="shared" ca="1" si="31"/>
        <v>1</v>
      </c>
      <c r="N69" s="26"/>
      <c r="O69" s="26"/>
      <c r="P69" s="25"/>
      <c r="Q69" s="25"/>
      <c r="T69" s="22">
        <v>0</v>
      </c>
      <c r="U69" s="74">
        <f t="shared" si="32"/>
        <v>-900</v>
      </c>
      <c r="V69" s="70">
        <f t="shared" si="33"/>
        <v>-900</v>
      </c>
      <c r="W69" s="70"/>
      <c r="X69" s="70">
        <f t="shared" si="34"/>
        <v>989.32018464120847</v>
      </c>
      <c r="Y69" s="70">
        <f t="shared" si="35"/>
        <v>89.320184641208471</v>
      </c>
      <c r="Z69" s="70">
        <f t="shared" si="36"/>
        <v>89</v>
      </c>
      <c r="AA69" s="24">
        <f t="shared" si="37"/>
        <v>89</v>
      </c>
      <c r="AB69" s="67">
        <f t="shared" si="38"/>
        <v>989</v>
      </c>
    </row>
    <row r="70" spans="1:28" ht="15" customHeight="1" x14ac:dyDescent="0.25">
      <c r="A70" s="71">
        <v>640</v>
      </c>
      <c r="B70" s="71">
        <v>790</v>
      </c>
      <c r="C70" s="68">
        <f t="shared" si="30"/>
        <v>4.2699999999999996</v>
      </c>
      <c r="D70" s="68">
        <v>272.11</v>
      </c>
      <c r="E70" s="68">
        <v>211.99</v>
      </c>
      <c r="F70" s="68">
        <v>0</v>
      </c>
      <c r="G70" s="68">
        <f t="shared" si="28"/>
        <v>52.708333333333336</v>
      </c>
      <c r="H70" s="68">
        <v>0</v>
      </c>
      <c r="I70" s="68">
        <f t="shared" si="29"/>
        <v>49.583333333333336</v>
      </c>
      <c r="J70" s="72">
        <f t="shared" si="39"/>
        <v>0</v>
      </c>
      <c r="K70" s="72">
        <f t="shared" si="40"/>
        <v>1</v>
      </c>
      <c r="L70" s="72">
        <f t="shared" si="27"/>
        <v>1</v>
      </c>
      <c r="M70" s="72">
        <f t="shared" ca="1" si="31"/>
        <v>0</v>
      </c>
      <c r="N70" s="26"/>
      <c r="O70" s="26"/>
      <c r="P70" s="25"/>
      <c r="Q70" s="25"/>
      <c r="T70" s="22">
        <v>0</v>
      </c>
      <c r="U70" s="74">
        <f t="shared" si="32"/>
        <v>-790</v>
      </c>
      <c r="V70" s="70">
        <f t="shared" si="33"/>
        <v>-790</v>
      </c>
      <c r="W70" s="70"/>
      <c r="X70" s="70">
        <f t="shared" si="34"/>
        <v>868.40327318506093</v>
      </c>
      <c r="Y70" s="70">
        <f t="shared" si="35"/>
        <v>78.403273185060925</v>
      </c>
      <c r="Z70" s="70">
        <f t="shared" si="36"/>
        <v>78</v>
      </c>
      <c r="AA70" s="24">
        <f t="shared" si="37"/>
        <v>78</v>
      </c>
      <c r="AB70" s="67">
        <f t="shared" si="38"/>
        <v>868</v>
      </c>
    </row>
    <row r="71" spans="1:28" ht="15" customHeight="1" x14ac:dyDescent="0.25">
      <c r="A71" s="71">
        <v>720</v>
      </c>
      <c r="B71" s="71">
        <v>790</v>
      </c>
      <c r="C71" s="68">
        <f t="shared" si="30"/>
        <v>4.8</v>
      </c>
      <c r="D71" s="68">
        <v>272.10000000000002</v>
      </c>
      <c r="E71" s="68">
        <v>211.99</v>
      </c>
      <c r="F71" s="68">
        <v>0</v>
      </c>
      <c r="G71" s="68">
        <f t="shared" si="28"/>
        <v>50</v>
      </c>
      <c r="H71" s="68">
        <v>0</v>
      </c>
      <c r="I71" s="68">
        <f t="shared" si="29"/>
        <v>48.571428571428569</v>
      </c>
      <c r="J71" s="72">
        <f t="shared" si="39"/>
        <v>1</v>
      </c>
      <c r="K71" s="72">
        <f t="shared" si="40"/>
        <v>1</v>
      </c>
      <c r="L71" s="72">
        <f t="shared" ref="L71:L98" si="41">IF(OR(COUNTIF(K67:K71,1)=5,COUNTIF(K67:K71,-1)=5),1,0)</f>
        <v>1</v>
      </c>
      <c r="M71" s="72">
        <f t="shared" ca="1" si="31"/>
        <v>1</v>
      </c>
      <c r="N71" s="26"/>
      <c r="O71" s="26"/>
      <c r="P71" s="25"/>
      <c r="Q71" s="25"/>
      <c r="T71" s="22">
        <v>0</v>
      </c>
      <c r="U71" s="74">
        <f t="shared" si="32"/>
        <v>-790</v>
      </c>
      <c r="V71" s="70">
        <f t="shared" si="33"/>
        <v>-790</v>
      </c>
      <c r="W71" s="70"/>
      <c r="X71" s="70">
        <f t="shared" si="34"/>
        <v>868.40327318506093</v>
      </c>
      <c r="Y71" s="70">
        <f t="shared" si="35"/>
        <v>78.403273185060925</v>
      </c>
      <c r="Z71" s="70">
        <f t="shared" si="36"/>
        <v>78</v>
      </c>
      <c r="AA71" s="24">
        <f t="shared" si="37"/>
        <v>78</v>
      </c>
      <c r="AB71" s="67">
        <f t="shared" si="38"/>
        <v>868</v>
      </c>
    </row>
    <row r="72" spans="1:28" ht="15" customHeight="1" x14ac:dyDescent="0.25">
      <c r="A72" s="71">
        <v>640</v>
      </c>
      <c r="B72" s="71">
        <v>790</v>
      </c>
      <c r="C72" s="68">
        <f t="shared" si="30"/>
        <v>4.2699999999999996</v>
      </c>
      <c r="D72" s="68">
        <v>272.08</v>
      </c>
      <c r="E72" s="68">
        <v>211.99</v>
      </c>
      <c r="F72" s="68">
        <v>0</v>
      </c>
      <c r="G72" s="68">
        <f t="shared" si="28"/>
        <v>50.6</v>
      </c>
      <c r="H72" s="68">
        <v>0</v>
      </c>
      <c r="I72" s="68">
        <f t="shared" si="29"/>
        <v>47.6</v>
      </c>
      <c r="J72" s="72">
        <f t="shared" si="39"/>
        <v>1</v>
      </c>
      <c r="K72" s="72">
        <f t="shared" si="40"/>
        <v>1</v>
      </c>
      <c r="L72" s="72">
        <f t="shared" si="41"/>
        <v>1</v>
      </c>
      <c r="M72" s="72">
        <f t="shared" ca="1" si="31"/>
        <v>0</v>
      </c>
      <c r="N72" s="26"/>
      <c r="O72" s="26"/>
      <c r="P72" s="25"/>
      <c r="Q72" s="25"/>
      <c r="T72" s="22">
        <v>0</v>
      </c>
      <c r="U72" s="74">
        <f t="shared" si="32"/>
        <v>-790</v>
      </c>
      <c r="V72" s="70">
        <f t="shared" si="33"/>
        <v>-790</v>
      </c>
      <c r="W72" s="70"/>
      <c r="X72" s="70">
        <f t="shared" si="34"/>
        <v>868.40327318506093</v>
      </c>
      <c r="Y72" s="70">
        <f t="shared" si="35"/>
        <v>78.403273185060925</v>
      </c>
      <c r="Z72" s="70">
        <f t="shared" si="36"/>
        <v>78</v>
      </c>
      <c r="AA72" s="24">
        <f t="shared" si="37"/>
        <v>78</v>
      </c>
      <c r="AB72" s="67">
        <f t="shared" si="38"/>
        <v>868</v>
      </c>
    </row>
    <row r="73" spans="1:28" ht="15" customHeight="1" x14ac:dyDescent="0.25">
      <c r="A73" s="71">
        <v>641</v>
      </c>
      <c r="B73" s="71">
        <v>790</v>
      </c>
      <c r="C73" s="68">
        <f t="shared" si="30"/>
        <v>4.2699999999999996</v>
      </c>
      <c r="D73" s="68">
        <v>272.07</v>
      </c>
      <c r="E73" s="68">
        <v>211.99</v>
      </c>
      <c r="F73" s="68">
        <v>0</v>
      </c>
      <c r="G73" s="68">
        <f t="shared" si="28"/>
        <v>49.588235294117645</v>
      </c>
      <c r="H73" s="68">
        <v>0</v>
      </c>
      <c r="I73" s="68">
        <f t="shared" si="29"/>
        <v>46.666666666666664</v>
      </c>
      <c r="J73" s="72">
        <f t="shared" si="39"/>
        <v>1</v>
      </c>
      <c r="K73" s="72">
        <f t="shared" si="40"/>
        <v>1</v>
      </c>
      <c r="L73" s="72">
        <f t="shared" si="41"/>
        <v>1</v>
      </c>
      <c r="M73" s="72">
        <f t="shared" ca="1" si="31"/>
        <v>0</v>
      </c>
      <c r="N73" s="26"/>
      <c r="O73" s="26"/>
      <c r="P73" s="25"/>
      <c r="Q73" s="25"/>
      <c r="T73" s="22">
        <v>0</v>
      </c>
      <c r="U73" s="74">
        <f t="shared" si="32"/>
        <v>-790</v>
      </c>
      <c r="V73" s="70">
        <f t="shared" si="33"/>
        <v>-790</v>
      </c>
      <c r="W73" s="70"/>
      <c r="X73" s="70">
        <f t="shared" si="34"/>
        <v>868.40327318506093</v>
      </c>
      <c r="Y73" s="70">
        <f t="shared" si="35"/>
        <v>78.403273185060925</v>
      </c>
      <c r="Z73" s="70">
        <f t="shared" si="36"/>
        <v>78</v>
      </c>
      <c r="AA73" s="24">
        <f t="shared" si="37"/>
        <v>78</v>
      </c>
      <c r="AB73" s="67">
        <f t="shared" si="38"/>
        <v>868</v>
      </c>
    </row>
    <row r="74" spans="1:28" ht="15" customHeight="1" x14ac:dyDescent="0.25">
      <c r="A74" s="71">
        <v>640</v>
      </c>
      <c r="B74" s="71">
        <v>670</v>
      </c>
      <c r="C74" s="68">
        <f t="shared" si="30"/>
        <v>4.2699999999999996</v>
      </c>
      <c r="D74" s="68">
        <v>272.07</v>
      </c>
      <c r="E74" s="68">
        <v>211.83</v>
      </c>
      <c r="F74" s="68">
        <v>0</v>
      </c>
      <c r="G74" s="68">
        <f t="shared" si="28"/>
        <v>48.653846153846153</v>
      </c>
      <c r="H74" s="68">
        <v>0</v>
      </c>
      <c r="I74" s="68">
        <f t="shared" si="29"/>
        <v>48.07692307692308</v>
      </c>
      <c r="J74" s="72">
        <f t="shared" si="39"/>
        <v>0</v>
      </c>
      <c r="K74" s="72">
        <f t="shared" si="40"/>
        <v>1</v>
      </c>
      <c r="L74" s="72">
        <f t="shared" si="41"/>
        <v>1</v>
      </c>
      <c r="M74" s="72">
        <f t="shared" ca="1" si="31"/>
        <v>1</v>
      </c>
      <c r="N74" s="26"/>
      <c r="O74" s="26"/>
      <c r="P74" s="25"/>
      <c r="Q74" s="25"/>
      <c r="T74" s="22">
        <v>0</v>
      </c>
      <c r="U74" s="74">
        <f t="shared" si="32"/>
        <v>-670</v>
      </c>
      <c r="V74" s="70">
        <f t="shared" si="33"/>
        <v>-670</v>
      </c>
      <c r="W74" s="70"/>
      <c r="X74" s="70">
        <f t="shared" si="34"/>
        <v>736.49391523289967</v>
      </c>
      <c r="Y74" s="70">
        <f t="shared" si="35"/>
        <v>66.493915232899667</v>
      </c>
      <c r="Z74" s="70">
        <f t="shared" si="36"/>
        <v>66</v>
      </c>
      <c r="AA74" s="24">
        <f t="shared" si="37"/>
        <v>66</v>
      </c>
      <c r="AB74" s="67">
        <f t="shared" si="38"/>
        <v>736</v>
      </c>
    </row>
    <row r="75" spans="1:28" ht="15" customHeight="1" x14ac:dyDescent="0.25">
      <c r="A75" s="71">
        <v>559</v>
      </c>
      <c r="B75" s="71">
        <v>670</v>
      </c>
      <c r="C75" s="68">
        <f t="shared" si="30"/>
        <v>3.73</v>
      </c>
      <c r="D75" s="68">
        <v>272.06</v>
      </c>
      <c r="E75" s="68">
        <v>211.83</v>
      </c>
      <c r="F75" s="68">
        <v>0</v>
      </c>
      <c r="G75" s="68">
        <f t="shared" si="28"/>
        <v>49.264150943396224</v>
      </c>
      <c r="H75" s="68">
        <v>0</v>
      </c>
      <c r="I75" s="68">
        <f t="shared" si="29"/>
        <v>47.169811320754718</v>
      </c>
      <c r="J75" s="72">
        <f t="shared" si="39"/>
        <v>1</v>
      </c>
      <c r="K75" s="72">
        <f t="shared" si="40"/>
        <v>1</v>
      </c>
      <c r="L75" s="72">
        <f t="shared" si="41"/>
        <v>1</v>
      </c>
      <c r="M75" s="72">
        <f t="shared" ca="1" si="31"/>
        <v>0</v>
      </c>
      <c r="N75" s="26"/>
      <c r="O75" s="26"/>
      <c r="P75" s="25"/>
      <c r="Q75" s="25"/>
      <c r="T75" s="22">
        <v>0</v>
      </c>
      <c r="U75" s="74">
        <f t="shared" si="32"/>
        <v>-670</v>
      </c>
      <c r="V75" s="70">
        <f t="shared" si="33"/>
        <v>-670</v>
      </c>
      <c r="W75" s="70"/>
      <c r="X75" s="70">
        <f t="shared" si="34"/>
        <v>736.49391523289967</v>
      </c>
      <c r="Y75" s="70">
        <f t="shared" si="35"/>
        <v>66.493915232899667</v>
      </c>
      <c r="Z75" s="70">
        <f t="shared" si="36"/>
        <v>66</v>
      </c>
      <c r="AA75" s="24">
        <f t="shared" si="37"/>
        <v>66</v>
      </c>
      <c r="AB75" s="67">
        <f t="shared" si="38"/>
        <v>736</v>
      </c>
    </row>
    <row r="76" spans="1:28" ht="15" customHeight="1" x14ac:dyDescent="0.25">
      <c r="A76" s="25">
        <v>718</v>
      </c>
      <c r="B76" s="25">
        <v>670</v>
      </c>
      <c r="C76" s="68">
        <f t="shared" si="30"/>
        <v>4.79</v>
      </c>
      <c r="D76" s="25">
        <v>272.06</v>
      </c>
      <c r="E76" s="25">
        <v>211.83</v>
      </c>
      <c r="F76" s="68">
        <v>0</v>
      </c>
      <c r="G76" s="68">
        <f t="shared" si="28"/>
        <v>45.407407407407405</v>
      </c>
      <c r="H76" s="68">
        <v>0</v>
      </c>
      <c r="I76" s="68">
        <f t="shared" si="29"/>
        <v>46.296296296296298</v>
      </c>
      <c r="J76" s="72">
        <f t="shared" si="39"/>
        <v>1</v>
      </c>
      <c r="K76" s="72">
        <f t="shared" si="40"/>
        <v>1</v>
      </c>
      <c r="L76" s="72">
        <f t="shared" si="41"/>
        <v>1</v>
      </c>
      <c r="M76" s="72">
        <f t="shared" ca="1" si="31"/>
        <v>1</v>
      </c>
      <c r="N76" s="25"/>
      <c r="O76" s="25"/>
      <c r="P76" s="25"/>
      <c r="Q76" s="25"/>
      <c r="T76" s="22">
        <v>0</v>
      </c>
      <c r="U76" s="74">
        <f t="shared" si="32"/>
        <v>-670</v>
      </c>
      <c r="V76" s="70">
        <f t="shared" si="33"/>
        <v>-670</v>
      </c>
      <c r="W76" s="70"/>
      <c r="X76" s="70">
        <f t="shared" si="34"/>
        <v>736.49391523289967</v>
      </c>
      <c r="Y76" s="70">
        <f t="shared" si="35"/>
        <v>66.493915232899667</v>
      </c>
      <c r="Z76" s="70">
        <f t="shared" si="36"/>
        <v>66</v>
      </c>
      <c r="AA76" s="24">
        <f t="shared" si="37"/>
        <v>66</v>
      </c>
      <c r="AB76" s="67">
        <f t="shared" si="38"/>
        <v>736</v>
      </c>
    </row>
    <row r="77" spans="1:28" ht="15" customHeight="1" x14ac:dyDescent="0.25">
      <c r="A77" s="25">
        <v>558</v>
      </c>
      <c r="B77" s="25">
        <v>670</v>
      </c>
      <c r="C77" s="68">
        <f t="shared" si="30"/>
        <v>3.72</v>
      </c>
      <c r="D77" s="25">
        <v>272.05</v>
      </c>
      <c r="E77" s="25">
        <v>211.83</v>
      </c>
      <c r="F77" s="68">
        <v>0</v>
      </c>
      <c r="G77" s="68">
        <f t="shared" si="28"/>
        <v>47.490909090909092</v>
      </c>
      <c r="H77" s="68">
        <v>0</v>
      </c>
      <c r="I77" s="68">
        <f t="shared" si="29"/>
        <v>45.454545454545453</v>
      </c>
      <c r="J77" s="72">
        <f t="shared" si="39"/>
        <v>1</v>
      </c>
      <c r="K77" s="72">
        <f t="shared" si="40"/>
        <v>1</v>
      </c>
      <c r="L77" s="72">
        <f t="shared" si="41"/>
        <v>1</v>
      </c>
      <c r="M77" s="72">
        <f t="shared" ca="1" si="31"/>
        <v>0</v>
      </c>
      <c r="N77" s="25"/>
      <c r="O77" s="25"/>
      <c r="P77" s="25"/>
      <c r="Q77" s="25"/>
      <c r="T77" s="22">
        <v>0</v>
      </c>
      <c r="U77" s="74">
        <f t="shared" si="32"/>
        <v>-670</v>
      </c>
      <c r="V77" s="70">
        <f t="shared" si="33"/>
        <v>-670</v>
      </c>
      <c r="W77" s="70"/>
      <c r="X77" s="70">
        <f t="shared" si="34"/>
        <v>736.49391523289967</v>
      </c>
      <c r="Y77" s="70">
        <f t="shared" si="35"/>
        <v>66.493915232899667</v>
      </c>
      <c r="Z77" s="70">
        <f t="shared" si="36"/>
        <v>66</v>
      </c>
      <c r="AA77" s="24">
        <f t="shared" si="37"/>
        <v>66</v>
      </c>
      <c r="AB77" s="67">
        <f t="shared" si="38"/>
        <v>736</v>
      </c>
    </row>
    <row r="78" spans="1:28" ht="15" customHeight="1" x14ac:dyDescent="0.25">
      <c r="A78" s="25">
        <v>478</v>
      </c>
      <c r="B78" s="25">
        <v>560</v>
      </c>
      <c r="C78" s="68">
        <f t="shared" si="30"/>
        <v>3.19</v>
      </c>
      <c r="D78" s="25">
        <v>272.04000000000002</v>
      </c>
      <c r="E78" s="25">
        <v>211.68</v>
      </c>
      <c r="F78" s="68">
        <v>0</v>
      </c>
      <c r="G78" s="68">
        <f t="shared" si="28"/>
        <v>48.071428571428569</v>
      </c>
      <c r="H78" s="68">
        <v>0</v>
      </c>
      <c r="I78" s="68">
        <f t="shared" si="29"/>
        <v>46.607142857142854</v>
      </c>
      <c r="J78" s="72">
        <f t="shared" si="39"/>
        <v>0</v>
      </c>
      <c r="K78" s="72">
        <f t="shared" si="40"/>
        <v>1</v>
      </c>
      <c r="L78" s="72">
        <f t="shared" si="41"/>
        <v>1</v>
      </c>
      <c r="M78" s="72">
        <f t="shared" ca="1" si="31"/>
        <v>1</v>
      </c>
      <c r="N78" s="25"/>
      <c r="O78" s="25"/>
      <c r="P78" s="25"/>
      <c r="Q78" s="25"/>
      <c r="T78" s="22">
        <v>0</v>
      </c>
      <c r="U78" s="74">
        <f t="shared" si="32"/>
        <v>-560</v>
      </c>
      <c r="V78" s="70">
        <f t="shared" si="33"/>
        <v>-560</v>
      </c>
      <c r="W78" s="70"/>
      <c r="X78" s="70">
        <f t="shared" si="34"/>
        <v>615.57700377675201</v>
      </c>
      <c r="Y78" s="70">
        <f t="shared" si="35"/>
        <v>55.577003776752008</v>
      </c>
      <c r="Z78" s="70">
        <f t="shared" si="36"/>
        <v>56</v>
      </c>
      <c r="AA78" s="24">
        <f t="shared" si="37"/>
        <v>56</v>
      </c>
      <c r="AB78" s="67">
        <f t="shared" si="38"/>
        <v>616</v>
      </c>
    </row>
    <row r="79" spans="1:28" ht="15" customHeight="1" x14ac:dyDescent="0.25">
      <c r="A79" s="25">
        <v>638</v>
      </c>
      <c r="B79" s="25">
        <v>560</v>
      </c>
      <c r="C79" s="68">
        <f t="shared" si="30"/>
        <v>4.25</v>
      </c>
      <c r="D79" s="25">
        <v>272.05</v>
      </c>
      <c r="E79" s="25">
        <v>211.68</v>
      </c>
      <c r="F79" s="68">
        <v>0</v>
      </c>
      <c r="G79" s="68">
        <f t="shared" si="28"/>
        <v>44.421052631578945</v>
      </c>
      <c r="H79" s="68">
        <v>0</v>
      </c>
      <c r="I79" s="68">
        <f t="shared" si="29"/>
        <v>45.789473684210527</v>
      </c>
      <c r="J79" s="72">
        <f t="shared" si="39"/>
        <v>1</v>
      </c>
      <c r="K79" s="72">
        <f t="shared" si="40"/>
        <v>1</v>
      </c>
      <c r="L79" s="72">
        <f t="shared" si="41"/>
        <v>1</v>
      </c>
      <c r="M79" s="72">
        <f t="shared" ca="1" si="31"/>
        <v>1</v>
      </c>
      <c r="N79" s="25"/>
      <c r="O79" s="25"/>
      <c r="P79" s="25"/>
      <c r="Q79" s="25"/>
      <c r="T79" s="22">
        <v>0</v>
      </c>
      <c r="U79" s="74">
        <f t="shared" si="32"/>
        <v>-560</v>
      </c>
      <c r="V79" s="70">
        <f t="shared" si="33"/>
        <v>-560</v>
      </c>
      <c r="W79" s="70"/>
      <c r="X79" s="70">
        <f t="shared" si="34"/>
        <v>615.57700377675201</v>
      </c>
      <c r="Y79" s="70">
        <f t="shared" si="35"/>
        <v>55.577003776752008</v>
      </c>
      <c r="Z79" s="70">
        <f t="shared" si="36"/>
        <v>56</v>
      </c>
      <c r="AA79" s="24">
        <f t="shared" si="37"/>
        <v>56</v>
      </c>
      <c r="AB79" s="67">
        <f t="shared" si="38"/>
        <v>616</v>
      </c>
    </row>
    <row r="80" spans="1:28" ht="15" customHeight="1" x14ac:dyDescent="0.25">
      <c r="A80" s="25">
        <v>398</v>
      </c>
      <c r="B80" s="25">
        <v>560</v>
      </c>
      <c r="C80" s="68">
        <f t="shared" si="30"/>
        <v>2.65</v>
      </c>
      <c r="D80" s="25">
        <v>272.02999999999997</v>
      </c>
      <c r="E80" s="25">
        <v>211.68</v>
      </c>
      <c r="F80" s="68">
        <v>0</v>
      </c>
      <c r="G80" s="68">
        <f t="shared" si="28"/>
        <v>47.793103448275865</v>
      </c>
      <c r="H80" s="68">
        <v>0</v>
      </c>
      <c r="I80" s="68">
        <f t="shared" si="29"/>
        <v>45</v>
      </c>
      <c r="J80" s="72">
        <f t="shared" si="39"/>
        <v>1</v>
      </c>
      <c r="K80" s="72">
        <f t="shared" si="40"/>
        <v>1</v>
      </c>
      <c r="L80" s="72">
        <f t="shared" si="41"/>
        <v>1</v>
      </c>
      <c r="M80" s="72">
        <f t="shared" ca="1" si="31"/>
        <v>1</v>
      </c>
      <c r="N80" s="25"/>
      <c r="O80" s="25"/>
      <c r="P80" s="25"/>
      <c r="Q80" s="25"/>
      <c r="T80" s="22">
        <v>0</v>
      </c>
      <c r="U80" s="74">
        <f t="shared" si="32"/>
        <v>-560</v>
      </c>
      <c r="V80" s="70">
        <f t="shared" si="33"/>
        <v>-560</v>
      </c>
      <c r="W80" s="70"/>
      <c r="X80" s="70">
        <f t="shared" si="34"/>
        <v>615.57700377675201</v>
      </c>
      <c r="Y80" s="70">
        <f t="shared" si="35"/>
        <v>55.577003776752008</v>
      </c>
      <c r="Z80" s="70">
        <f t="shared" si="36"/>
        <v>56</v>
      </c>
      <c r="AA80" s="24">
        <f t="shared" si="37"/>
        <v>56</v>
      </c>
      <c r="AB80" s="67">
        <f t="shared" si="38"/>
        <v>616</v>
      </c>
    </row>
    <row r="81" spans="1:28" ht="15" customHeight="1" x14ac:dyDescent="0.25">
      <c r="A81" s="25">
        <v>718</v>
      </c>
      <c r="B81" s="25">
        <v>560</v>
      </c>
      <c r="C81" s="68">
        <f t="shared" si="30"/>
        <v>4.79</v>
      </c>
      <c r="D81" s="25">
        <v>272.05</v>
      </c>
      <c r="E81" s="25">
        <v>211.68</v>
      </c>
      <c r="F81" s="68">
        <v>0</v>
      </c>
      <c r="G81" s="68">
        <f t="shared" si="28"/>
        <v>41.559322033898304</v>
      </c>
      <c r="H81" s="68">
        <v>0</v>
      </c>
      <c r="I81" s="68">
        <f t="shared" si="29"/>
        <v>44.237288135593218</v>
      </c>
      <c r="J81" s="72">
        <f t="shared" si="39"/>
        <v>1</v>
      </c>
      <c r="K81" s="72">
        <f t="shared" si="40"/>
        <v>1</v>
      </c>
      <c r="L81" s="72">
        <f t="shared" si="41"/>
        <v>1</v>
      </c>
      <c r="M81" s="72">
        <f t="shared" ca="1" si="31"/>
        <v>1</v>
      </c>
      <c r="N81" s="25"/>
      <c r="O81" s="25"/>
      <c r="P81" s="25"/>
      <c r="Q81" s="25"/>
      <c r="T81" s="22">
        <v>0</v>
      </c>
      <c r="U81" s="74">
        <f t="shared" si="32"/>
        <v>-560</v>
      </c>
      <c r="V81" s="70">
        <f t="shared" si="33"/>
        <v>-560</v>
      </c>
      <c r="W81" s="70"/>
      <c r="X81" s="70">
        <f t="shared" si="34"/>
        <v>615.57700377675201</v>
      </c>
      <c r="Y81" s="70">
        <f t="shared" si="35"/>
        <v>55.577003776752008</v>
      </c>
      <c r="Z81" s="70">
        <f t="shared" si="36"/>
        <v>56</v>
      </c>
      <c r="AA81" s="24">
        <f t="shared" si="37"/>
        <v>56</v>
      </c>
      <c r="AB81" s="67">
        <f t="shared" si="38"/>
        <v>616</v>
      </c>
    </row>
    <row r="82" spans="1:28" ht="15" customHeight="1" x14ac:dyDescent="0.25">
      <c r="A82" s="25">
        <v>238</v>
      </c>
      <c r="B82" s="25">
        <v>450</v>
      </c>
      <c r="C82" s="68">
        <f t="shared" si="30"/>
        <v>1.59</v>
      </c>
      <c r="D82" s="25">
        <v>272.02999999999997</v>
      </c>
      <c r="E82" s="25">
        <v>211.54</v>
      </c>
      <c r="F82" s="68">
        <v>0</v>
      </c>
      <c r="G82" s="68">
        <f t="shared" si="28"/>
        <v>48.866666666666667</v>
      </c>
      <c r="H82" s="68">
        <v>0</v>
      </c>
      <c r="I82" s="68">
        <f t="shared" si="29"/>
        <v>45.333333333333336</v>
      </c>
      <c r="J82" s="72">
        <f t="shared" si="39"/>
        <v>0</v>
      </c>
      <c r="K82" s="72">
        <f t="shared" si="40"/>
        <v>1</v>
      </c>
      <c r="L82" s="72">
        <f t="shared" si="41"/>
        <v>1</v>
      </c>
      <c r="M82" s="72">
        <f t="shared" ca="1" si="31"/>
        <v>0</v>
      </c>
      <c r="N82" s="25"/>
      <c r="O82" s="25"/>
      <c r="P82" s="25"/>
      <c r="Q82" s="25"/>
      <c r="T82" s="22">
        <v>0</v>
      </c>
      <c r="U82" s="74">
        <f t="shared" si="32"/>
        <v>-450</v>
      </c>
      <c r="V82" s="70">
        <f t="shared" si="33"/>
        <v>-450</v>
      </c>
      <c r="W82" s="70"/>
      <c r="X82" s="70">
        <f t="shared" si="34"/>
        <v>494.66009232060424</v>
      </c>
      <c r="Y82" s="70">
        <f t="shared" si="35"/>
        <v>44.660092320604235</v>
      </c>
      <c r="Z82" s="70">
        <f t="shared" si="36"/>
        <v>45</v>
      </c>
      <c r="AA82" s="24">
        <f t="shared" si="37"/>
        <v>45</v>
      </c>
      <c r="AB82" s="67">
        <f t="shared" si="38"/>
        <v>495</v>
      </c>
    </row>
    <row r="83" spans="1:28" ht="15" customHeight="1" x14ac:dyDescent="0.25">
      <c r="A83" s="25">
        <v>669</v>
      </c>
      <c r="B83" s="25">
        <v>450</v>
      </c>
      <c r="C83" s="68">
        <f t="shared" si="30"/>
        <v>4.46</v>
      </c>
      <c r="D83" s="25">
        <v>272.05</v>
      </c>
      <c r="E83" s="25">
        <v>211.54</v>
      </c>
      <c r="F83" s="68">
        <v>0</v>
      </c>
      <c r="G83" s="68">
        <f t="shared" si="28"/>
        <v>41</v>
      </c>
      <c r="H83" s="68">
        <v>0</v>
      </c>
      <c r="I83" s="68">
        <f t="shared" si="29"/>
        <v>44.590163934426229</v>
      </c>
      <c r="J83" s="72">
        <f t="shared" si="39"/>
        <v>1</v>
      </c>
      <c r="K83" s="72">
        <f t="shared" si="40"/>
        <v>1</v>
      </c>
      <c r="L83" s="72">
        <f t="shared" si="41"/>
        <v>1</v>
      </c>
      <c r="M83" s="72">
        <f t="shared" ca="1" si="31"/>
        <v>1</v>
      </c>
      <c r="N83" s="25"/>
      <c r="O83" s="25"/>
      <c r="P83" s="25"/>
      <c r="Q83" s="25"/>
      <c r="T83" s="22">
        <v>0</v>
      </c>
      <c r="U83" s="74">
        <f t="shared" si="32"/>
        <v>-450</v>
      </c>
      <c r="V83" s="70">
        <f t="shared" si="33"/>
        <v>-450</v>
      </c>
      <c r="W83" s="70"/>
      <c r="X83" s="70">
        <f t="shared" si="34"/>
        <v>494.66009232060424</v>
      </c>
      <c r="Y83" s="70">
        <f t="shared" si="35"/>
        <v>44.660092320604235</v>
      </c>
      <c r="Z83" s="70">
        <f t="shared" si="36"/>
        <v>45</v>
      </c>
      <c r="AA83" s="24">
        <f t="shared" si="37"/>
        <v>45</v>
      </c>
      <c r="AB83" s="67">
        <f t="shared" si="38"/>
        <v>495</v>
      </c>
    </row>
    <row r="84" spans="1:28" ht="15" customHeight="1" x14ac:dyDescent="0.25">
      <c r="A84" s="25">
        <v>372</v>
      </c>
      <c r="B84" s="25">
        <v>450</v>
      </c>
      <c r="C84" s="68">
        <f t="shared" si="30"/>
        <v>2.48</v>
      </c>
      <c r="D84" s="25">
        <v>272.04000000000002</v>
      </c>
      <c r="E84" s="25">
        <v>211.54</v>
      </c>
      <c r="F84" s="68">
        <v>0</v>
      </c>
      <c r="G84" s="68">
        <f t="shared" si="28"/>
        <v>45.12903225806452</v>
      </c>
      <c r="H84" s="68">
        <v>0</v>
      </c>
      <c r="I84" s="68">
        <f t="shared" si="29"/>
        <v>43.87096774193548</v>
      </c>
      <c r="J84" s="72">
        <f t="shared" si="39"/>
        <v>1</v>
      </c>
      <c r="K84" s="72">
        <f t="shared" si="40"/>
        <v>1</v>
      </c>
      <c r="L84" s="72">
        <f t="shared" si="41"/>
        <v>1</v>
      </c>
      <c r="M84" s="72">
        <f t="shared" ca="1" si="31"/>
        <v>1</v>
      </c>
      <c r="N84" s="25"/>
      <c r="O84" s="25"/>
      <c r="P84" s="25"/>
      <c r="Q84" s="25"/>
      <c r="T84" s="22">
        <v>0</v>
      </c>
      <c r="U84" s="74">
        <f t="shared" si="32"/>
        <v>-450</v>
      </c>
      <c r="V84" s="70">
        <f t="shared" si="33"/>
        <v>-450</v>
      </c>
      <c r="W84" s="70"/>
      <c r="X84" s="70">
        <f t="shared" si="34"/>
        <v>494.66009232060424</v>
      </c>
      <c r="Y84" s="70">
        <f t="shared" si="35"/>
        <v>44.660092320604235</v>
      </c>
      <c r="Z84" s="70">
        <f t="shared" si="36"/>
        <v>45</v>
      </c>
      <c r="AA84" s="24">
        <f t="shared" si="37"/>
        <v>45</v>
      </c>
      <c r="AB84" s="67">
        <f t="shared" si="38"/>
        <v>495</v>
      </c>
    </row>
    <row r="85" spans="1:28" ht="15" customHeight="1" x14ac:dyDescent="0.25">
      <c r="A85" s="25">
        <v>583</v>
      </c>
      <c r="B85" s="25">
        <v>450</v>
      </c>
      <c r="C85" s="68">
        <f t="shared" si="30"/>
        <v>3.89</v>
      </c>
      <c r="D85" s="25">
        <v>272.05</v>
      </c>
      <c r="E85" s="25">
        <v>211.54</v>
      </c>
      <c r="F85" s="68">
        <v>0</v>
      </c>
      <c r="G85" s="68">
        <f t="shared" si="28"/>
        <v>41.063492063492063</v>
      </c>
      <c r="H85" s="68">
        <v>0</v>
      </c>
      <c r="I85" s="68">
        <f t="shared" si="29"/>
        <v>43.174603174603178</v>
      </c>
      <c r="J85" s="72">
        <f t="shared" si="39"/>
        <v>1</v>
      </c>
      <c r="K85" s="72">
        <f t="shared" si="40"/>
        <v>1</v>
      </c>
      <c r="L85" s="72">
        <f t="shared" si="41"/>
        <v>1</v>
      </c>
      <c r="M85" s="72">
        <f t="shared" ca="1" si="31"/>
        <v>0</v>
      </c>
      <c r="N85" s="25"/>
      <c r="O85" s="25"/>
      <c r="P85" s="25"/>
      <c r="Q85" s="25"/>
      <c r="T85" s="22">
        <v>0</v>
      </c>
      <c r="U85" s="74">
        <f t="shared" si="32"/>
        <v>-450</v>
      </c>
      <c r="V85" s="70">
        <f t="shared" si="33"/>
        <v>-450</v>
      </c>
      <c r="W85" s="70"/>
      <c r="X85" s="70">
        <f t="shared" si="34"/>
        <v>494.66009232060424</v>
      </c>
      <c r="Y85" s="70">
        <f t="shared" si="35"/>
        <v>44.660092320604235</v>
      </c>
      <c r="Z85" s="70">
        <f t="shared" si="36"/>
        <v>45</v>
      </c>
      <c r="AA85" s="24">
        <f t="shared" si="37"/>
        <v>45</v>
      </c>
      <c r="AB85" s="67">
        <f t="shared" si="38"/>
        <v>495</v>
      </c>
    </row>
    <row r="86" spans="1:28" ht="15" customHeight="1" x14ac:dyDescent="0.25">
      <c r="A86" s="25">
        <v>670</v>
      </c>
      <c r="B86" s="25">
        <v>330</v>
      </c>
      <c r="C86" s="68">
        <f t="shared" si="30"/>
        <v>4.47</v>
      </c>
      <c r="D86" s="25">
        <v>272.08999999999997</v>
      </c>
      <c r="E86" s="25">
        <v>211.3</v>
      </c>
      <c r="F86" s="68">
        <v>0</v>
      </c>
      <c r="G86" s="68">
        <f t="shared" si="28"/>
        <v>39.0625</v>
      </c>
      <c r="H86" s="68">
        <v>0</v>
      </c>
      <c r="I86" s="68">
        <f t="shared" si="29"/>
        <v>44.375</v>
      </c>
      <c r="J86" s="72">
        <f t="shared" si="39"/>
        <v>0</v>
      </c>
      <c r="K86" s="72">
        <f t="shared" si="40"/>
        <v>1</v>
      </c>
      <c r="L86" s="72">
        <f t="shared" si="41"/>
        <v>1</v>
      </c>
      <c r="M86" s="72">
        <f t="shared" ca="1" si="31"/>
        <v>1</v>
      </c>
      <c r="N86" s="25"/>
      <c r="O86" s="25"/>
      <c r="P86" s="25"/>
      <c r="Q86" s="25"/>
      <c r="T86" s="22">
        <v>0</v>
      </c>
      <c r="U86" s="74">
        <f t="shared" si="32"/>
        <v>-330</v>
      </c>
      <c r="V86" s="70">
        <f t="shared" si="33"/>
        <v>-330</v>
      </c>
      <c r="W86" s="70"/>
      <c r="X86" s="70">
        <f t="shared" si="34"/>
        <v>362.75073436844315</v>
      </c>
      <c r="Y86" s="70">
        <f t="shared" si="35"/>
        <v>32.750734368443148</v>
      </c>
      <c r="Z86" s="70">
        <f t="shared" si="36"/>
        <v>33</v>
      </c>
      <c r="AA86" s="24">
        <f t="shared" si="37"/>
        <v>33</v>
      </c>
      <c r="AB86" s="67">
        <f t="shared" si="38"/>
        <v>363</v>
      </c>
    </row>
    <row r="87" spans="1:28" ht="15" customHeight="1" x14ac:dyDescent="0.25">
      <c r="A87" s="25">
        <v>482</v>
      </c>
      <c r="B87" s="25">
        <v>330</v>
      </c>
      <c r="C87" s="68">
        <f t="shared" si="30"/>
        <v>3.21</v>
      </c>
      <c r="D87" s="25">
        <v>272.10000000000002</v>
      </c>
      <c r="E87" s="25">
        <v>211.3</v>
      </c>
      <c r="F87" s="68">
        <v>0</v>
      </c>
      <c r="G87" s="68">
        <f t="shared" ref="G87:G98" si="42">($A$22-A87)/(ROW(A87)-ROW($A$22))</f>
        <v>41.353846153846156</v>
      </c>
      <c r="H87" s="68">
        <v>0</v>
      </c>
      <c r="I87" s="68">
        <f t="shared" ref="I87:I98" si="43">($A$22-B87)/(ROW(B87)-ROW($A$22))</f>
        <v>43.692307692307693</v>
      </c>
      <c r="J87" s="72">
        <f t="shared" si="39"/>
        <v>1</v>
      </c>
      <c r="K87" s="72">
        <f t="shared" si="40"/>
        <v>1</v>
      </c>
      <c r="L87" s="72">
        <f t="shared" si="41"/>
        <v>1</v>
      </c>
      <c r="M87" s="72">
        <f t="shared" ca="1" si="31"/>
        <v>0</v>
      </c>
      <c r="N87" s="25"/>
      <c r="O87" s="25"/>
      <c r="P87" s="25"/>
      <c r="Q87" s="25"/>
      <c r="T87" s="22">
        <v>0</v>
      </c>
      <c r="U87" s="74">
        <f t="shared" si="32"/>
        <v>-330</v>
      </c>
      <c r="V87" s="70">
        <f t="shared" si="33"/>
        <v>-330</v>
      </c>
      <c r="W87" s="70"/>
      <c r="X87" s="70">
        <f t="shared" si="34"/>
        <v>362.75073436844315</v>
      </c>
      <c r="Y87" s="70">
        <f t="shared" si="35"/>
        <v>32.750734368443148</v>
      </c>
      <c r="Z87" s="70">
        <f t="shared" si="36"/>
        <v>33</v>
      </c>
      <c r="AA87" s="24">
        <f t="shared" si="37"/>
        <v>33</v>
      </c>
      <c r="AB87" s="67">
        <f t="shared" si="38"/>
        <v>363</v>
      </c>
    </row>
    <row r="88" spans="1:28" ht="15" customHeight="1" x14ac:dyDescent="0.25">
      <c r="A88" s="25">
        <v>474</v>
      </c>
      <c r="B88" s="25">
        <v>330</v>
      </c>
      <c r="C88" s="68">
        <f t="shared" si="30"/>
        <v>3.16</v>
      </c>
      <c r="D88" s="25">
        <v>272.12</v>
      </c>
      <c r="E88" s="25">
        <v>211.3</v>
      </c>
      <c r="F88" s="68">
        <v>0</v>
      </c>
      <c r="G88" s="68">
        <f t="shared" si="42"/>
        <v>40.848484848484851</v>
      </c>
      <c r="H88" s="68">
        <v>0</v>
      </c>
      <c r="I88" s="68">
        <f t="shared" si="43"/>
        <v>43.030303030303031</v>
      </c>
      <c r="J88" s="72">
        <f t="shared" si="39"/>
        <v>1</v>
      </c>
      <c r="K88" s="72">
        <f t="shared" si="40"/>
        <v>1</v>
      </c>
      <c r="L88" s="72">
        <f t="shared" si="41"/>
        <v>1</v>
      </c>
      <c r="M88" s="72">
        <f t="shared" ca="1" si="31"/>
        <v>1</v>
      </c>
      <c r="N88" s="25"/>
      <c r="O88" s="25"/>
      <c r="P88" s="25"/>
      <c r="Q88" s="25"/>
      <c r="T88" s="22">
        <v>0</v>
      </c>
      <c r="U88" s="74">
        <f t="shared" si="32"/>
        <v>-330</v>
      </c>
      <c r="V88" s="70">
        <f t="shared" si="33"/>
        <v>-330</v>
      </c>
      <c r="W88" s="70"/>
      <c r="X88" s="70">
        <f t="shared" si="34"/>
        <v>362.75073436844315</v>
      </c>
      <c r="Y88" s="70">
        <f t="shared" si="35"/>
        <v>32.750734368443148</v>
      </c>
      <c r="Z88" s="70">
        <f t="shared" si="36"/>
        <v>33</v>
      </c>
      <c r="AA88" s="24">
        <f t="shared" si="37"/>
        <v>33</v>
      </c>
      <c r="AB88" s="67">
        <f t="shared" si="38"/>
        <v>363</v>
      </c>
    </row>
    <row r="89" spans="1:28" ht="15" customHeight="1" x14ac:dyDescent="0.25">
      <c r="A89" s="25">
        <v>394</v>
      </c>
      <c r="B89" s="25">
        <v>330</v>
      </c>
      <c r="C89" s="68">
        <f t="shared" si="30"/>
        <v>2.63</v>
      </c>
      <c r="D89" s="25">
        <v>272.12</v>
      </c>
      <c r="E89" s="25">
        <v>211.3</v>
      </c>
      <c r="F89" s="68">
        <v>0</v>
      </c>
      <c r="G89" s="68">
        <f t="shared" si="42"/>
        <v>41.432835820895519</v>
      </c>
      <c r="H89" s="68">
        <v>0</v>
      </c>
      <c r="I89" s="68">
        <f t="shared" si="43"/>
        <v>42.388059701492537</v>
      </c>
      <c r="J89" s="72">
        <f t="shared" si="39"/>
        <v>1</v>
      </c>
      <c r="K89" s="72">
        <f t="shared" si="40"/>
        <v>1</v>
      </c>
      <c r="L89" s="72">
        <f t="shared" si="41"/>
        <v>1</v>
      </c>
      <c r="M89" s="72">
        <f t="shared" ca="1" si="31"/>
        <v>0</v>
      </c>
      <c r="N89" s="25"/>
      <c r="O89" s="25"/>
      <c r="P89" s="25"/>
      <c r="Q89" s="25"/>
      <c r="T89" s="22">
        <v>0</v>
      </c>
      <c r="U89" s="74">
        <f t="shared" si="32"/>
        <v>-330</v>
      </c>
      <c r="V89" s="70">
        <f t="shared" si="33"/>
        <v>-330</v>
      </c>
      <c r="W89" s="70"/>
      <c r="X89" s="70">
        <f t="shared" si="34"/>
        <v>362.75073436844315</v>
      </c>
      <c r="Y89" s="70">
        <f t="shared" si="35"/>
        <v>32.750734368443148</v>
      </c>
      <c r="Z89" s="70">
        <f t="shared" si="36"/>
        <v>33</v>
      </c>
      <c r="AA89" s="24">
        <f t="shared" si="37"/>
        <v>33</v>
      </c>
      <c r="AB89" s="67">
        <f t="shared" si="38"/>
        <v>363</v>
      </c>
    </row>
    <row r="90" spans="1:28" ht="15" customHeight="1" x14ac:dyDescent="0.25">
      <c r="A90" s="25">
        <v>554</v>
      </c>
      <c r="B90" s="25">
        <v>220</v>
      </c>
      <c r="C90" s="68">
        <f t="shared" si="30"/>
        <v>3.69</v>
      </c>
      <c r="D90" s="25">
        <v>272.16000000000003</v>
      </c>
      <c r="E90" s="25">
        <v>211.05</v>
      </c>
      <c r="F90" s="68">
        <v>0</v>
      </c>
      <c r="G90" s="68">
        <f t="shared" si="42"/>
        <v>38.470588235294116</v>
      </c>
      <c r="H90" s="68">
        <v>0</v>
      </c>
      <c r="I90" s="68">
        <f t="shared" si="43"/>
        <v>43.382352941176471</v>
      </c>
      <c r="J90" s="72">
        <f t="shared" si="39"/>
        <v>0</v>
      </c>
      <c r="K90" s="72">
        <f t="shared" si="40"/>
        <v>1</v>
      </c>
      <c r="L90" s="72">
        <f t="shared" si="41"/>
        <v>1</v>
      </c>
      <c r="M90" s="72">
        <f t="shared" ca="1" si="31"/>
        <v>0</v>
      </c>
      <c r="N90" s="25"/>
      <c r="O90" s="25"/>
      <c r="P90" s="25"/>
      <c r="Q90" s="25"/>
      <c r="T90" s="22">
        <v>0</v>
      </c>
      <c r="U90" s="74">
        <f t="shared" si="32"/>
        <v>-220</v>
      </c>
      <c r="V90" s="70">
        <f t="shared" si="33"/>
        <v>-220</v>
      </c>
      <c r="W90" s="70"/>
      <c r="X90" s="70">
        <f t="shared" si="34"/>
        <v>241.8338229122954</v>
      </c>
      <c r="Y90" s="70">
        <f t="shared" si="35"/>
        <v>21.833822912295403</v>
      </c>
      <c r="Z90" s="70">
        <f t="shared" si="36"/>
        <v>22</v>
      </c>
      <c r="AA90" s="24">
        <f t="shared" si="37"/>
        <v>22</v>
      </c>
      <c r="AB90" s="67">
        <f t="shared" si="38"/>
        <v>242</v>
      </c>
    </row>
    <row r="91" spans="1:28" ht="15" customHeight="1" x14ac:dyDescent="0.25">
      <c r="A91" s="25">
        <v>634</v>
      </c>
      <c r="B91" s="25">
        <v>220</v>
      </c>
      <c r="C91" s="68">
        <f t="shared" si="30"/>
        <v>4.2300000000000004</v>
      </c>
      <c r="D91" s="25">
        <v>272.2</v>
      </c>
      <c r="E91" s="25">
        <v>211.05</v>
      </c>
      <c r="F91" s="68">
        <v>0</v>
      </c>
      <c r="G91" s="68">
        <f t="shared" si="42"/>
        <v>36.753623188405797</v>
      </c>
      <c r="H91" s="68">
        <v>0</v>
      </c>
      <c r="I91" s="68">
        <f t="shared" si="43"/>
        <v>42.753623188405797</v>
      </c>
      <c r="J91" s="72">
        <f t="shared" si="39"/>
        <v>1</v>
      </c>
      <c r="K91" s="72">
        <f t="shared" si="40"/>
        <v>1</v>
      </c>
      <c r="L91" s="72">
        <f t="shared" si="41"/>
        <v>1</v>
      </c>
      <c r="M91" s="72">
        <f t="shared" ca="1" si="31"/>
        <v>0</v>
      </c>
      <c r="N91" s="25"/>
      <c r="O91" s="25"/>
      <c r="P91" s="25"/>
      <c r="Q91" s="25"/>
      <c r="T91" s="22">
        <v>0</v>
      </c>
      <c r="U91" s="74">
        <f t="shared" si="32"/>
        <v>-220</v>
      </c>
      <c r="V91" s="70">
        <f t="shared" si="33"/>
        <v>-220</v>
      </c>
      <c r="W91" s="70"/>
      <c r="X91" s="70">
        <f t="shared" si="34"/>
        <v>241.8338229122954</v>
      </c>
      <c r="Y91" s="70">
        <f t="shared" si="35"/>
        <v>21.833822912295403</v>
      </c>
      <c r="Z91" s="70">
        <f t="shared" si="36"/>
        <v>22</v>
      </c>
      <c r="AA91" s="24">
        <f t="shared" si="37"/>
        <v>22</v>
      </c>
      <c r="AB91" s="67">
        <f t="shared" si="38"/>
        <v>242</v>
      </c>
    </row>
    <row r="92" spans="1:28" ht="15" customHeight="1" x14ac:dyDescent="0.25">
      <c r="A92" s="25">
        <v>374</v>
      </c>
      <c r="B92" s="25">
        <v>220</v>
      </c>
      <c r="C92" s="68">
        <f t="shared" si="30"/>
        <v>2.4900000000000002</v>
      </c>
      <c r="D92" s="25">
        <v>272.20999999999998</v>
      </c>
      <c r="E92" s="25">
        <v>211.05</v>
      </c>
      <c r="F92" s="68">
        <v>0</v>
      </c>
      <c r="G92" s="68">
        <f t="shared" si="42"/>
        <v>39.942857142857143</v>
      </c>
      <c r="H92" s="68">
        <v>0</v>
      </c>
      <c r="I92" s="68">
        <f t="shared" si="43"/>
        <v>42.142857142857146</v>
      </c>
      <c r="J92" s="72">
        <f t="shared" si="39"/>
        <v>1</v>
      </c>
      <c r="K92" s="72">
        <f t="shared" si="40"/>
        <v>1</v>
      </c>
      <c r="L92" s="72">
        <f t="shared" si="41"/>
        <v>1</v>
      </c>
      <c r="M92" s="72">
        <f t="shared" ca="1" si="31"/>
        <v>1</v>
      </c>
      <c r="N92" s="25"/>
      <c r="O92" s="25"/>
      <c r="P92" s="25"/>
      <c r="Q92" s="25"/>
      <c r="T92" s="22">
        <v>0</v>
      </c>
      <c r="U92" s="74">
        <f t="shared" si="32"/>
        <v>-220</v>
      </c>
      <c r="V92" s="70">
        <f t="shared" si="33"/>
        <v>-220</v>
      </c>
      <c r="W92" s="70"/>
      <c r="X92" s="70">
        <f t="shared" si="34"/>
        <v>241.8338229122954</v>
      </c>
      <c r="Y92" s="70">
        <f t="shared" si="35"/>
        <v>21.833822912295403</v>
      </c>
      <c r="Z92" s="70">
        <f t="shared" si="36"/>
        <v>22</v>
      </c>
      <c r="AA92" s="24">
        <f t="shared" si="37"/>
        <v>22</v>
      </c>
      <c r="AB92" s="67">
        <f t="shared" si="38"/>
        <v>242</v>
      </c>
    </row>
    <row r="93" spans="1:28" ht="15" customHeight="1" x14ac:dyDescent="0.25">
      <c r="A93" s="25">
        <v>635</v>
      </c>
      <c r="B93" s="25">
        <v>220</v>
      </c>
      <c r="C93" s="68">
        <f t="shared" si="30"/>
        <v>4.2300000000000004</v>
      </c>
      <c r="D93" s="25">
        <v>272.26</v>
      </c>
      <c r="E93" s="25">
        <v>211.05</v>
      </c>
      <c r="F93" s="68">
        <v>0</v>
      </c>
      <c r="G93" s="68">
        <f t="shared" si="42"/>
        <v>35.70422535211268</v>
      </c>
      <c r="H93" s="68">
        <v>0</v>
      </c>
      <c r="I93" s="68">
        <f t="shared" si="43"/>
        <v>41.549295774647888</v>
      </c>
      <c r="J93" s="72">
        <f t="shared" si="39"/>
        <v>1</v>
      </c>
      <c r="K93" s="72">
        <f t="shared" si="40"/>
        <v>1</v>
      </c>
      <c r="L93" s="72">
        <f t="shared" si="41"/>
        <v>1</v>
      </c>
      <c r="M93" s="72">
        <f t="shared" ca="1" si="31"/>
        <v>1</v>
      </c>
      <c r="N93" s="25"/>
      <c r="O93" s="25"/>
      <c r="P93" s="25"/>
      <c r="Q93" s="25"/>
      <c r="T93" s="22">
        <v>0</v>
      </c>
      <c r="U93" s="74">
        <f t="shared" si="32"/>
        <v>-220</v>
      </c>
      <c r="V93" s="70">
        <f t="shared" si="33"/>
        <v>-220</v>
      </c>
      <c r="W93" s="70"/>
      <c r="X93" s="70">
        <f t="shared" si="34"/>
        <v>241.8338229122954</v>
      </c>
      <c r="Y93" s="70">
        <f t="shared" si="35"/>
        <v>21.833822912295403</v>
      </c>
      <c r="Z93" s="70">
        <f t="shared" si="36"/>
        <v>22</v>
      </c>
      <c r="AA93" s="24">
        <f t="shared" si="37"/>
        <v>22</v>
      </c>
      <c r="AB93" s="67">
        <f t="shared" si="38"/>
        <v>242</v>
      </c>
    </row>
    <row r="94" spans="1:28" ht="15" customHeight="1" x14ac:dyDescent="0.25">
      <c r="A94" s="25">
        <v>555</v>
      </c>
      <c r="B94" s="25">
        <v>100</v>
      </c>
      <c r="C94" s="68">
        <f t="shared" si="30"/>
        <v>3.7</v>
      </c>
      <c r="D94" s="25">
        <v>272.3</v>
      </c>
      <c r="E94" s="25">
        <v>210.13</v>
      </c>
      <c r="F94" s="68">
        <v>0</v>
      </c>
      <c r="G94" s="68">
        <f t="shared" si="42"/>
        <v>36.319444444444443</v>
      </c>
      <c r="H94" s="68">
        <v>0</v>
      </c>
      <c r="I94" s="68">
        <f t="shared" si="43"/>
        <v>42.638888888888886</v>
      </c>
      <c r="J94" s="72">
        <f t="shared" si="39"/>
        <v>0</v>
      </c>
      <c r="K94" s="72">
        <f t="shared" si="40"/>
        <v>1</v>
      </c>
      <c r="L94" s="72">
        <f t="shared" si="41"/>
        <v>1</v>
      </c>
      <c r="M94" s="72">
        <f t="shared" ca="1" si="31"/>
        <v>0</v>
      </c>
      <c r="N94" s="25"/>
      <c r="O94" s="25"/>
      <c r="P94" s="25"/>
      <c r="Q94" s="25"/>
      <c r="T94" s="22">
        <v>0</v>
      </c>
      <c r="U94" s="74">
        <f t="shared" si="32"/>
        <v>-100</v>
      </c>
      <c r="V94" s="70">
        <f t="shared" si="33"/>
        <v>-100</v>
      </c>
      <c r="W94" s="70"/>
      <c r="X94" s="70">
        <f t="shared" si="34"/>
        <v>109.92446496013429</v>
      </c>
      <c r="Y94" s="70">
        <f t="shared" si="35"/>
        <v>9.9244649601342871</v>
      </c>
      <c r="Z94" s="70">
        <f t="shared" si="36"/>
        <v>10</v>
      </c>
      <c r="AA94" s="24">
        <f t="shared" si="37"/>
        <v>10</v>
      </c>
      <c r="AB94" s="67">
        <f t="shared" si="38"/>
        <v>110</v>
      </c>
    </row>
    <row r="95" spans="1:28" ht="15" customHeight="1" x14ac:dyDescent="0.25">
      <c r="A95" s="25">
        <v>555</v>
      </c>
      <c r="B95" s="25">
        <v>100</v>
      </c>
      <c r="C95" s="68">
        <f t="shared" si="30"/>
        <v>3.7</v>
      </c>
      <c r="D95" s="25">
        <v>272.35000000000002</v>
      </c>
      <c r="E95" s="25">
        <v>210.13</v>
      </c>
      <c r="F95" s="68">
        <v>0</v>
      </c>
      <c r="G95" s="68">
        <f t="shared" si="42"/>
        <v>35.821917808219176</v>
      </c>
      <c r="H95" s="68">
        <v>0</v>
      </c>
      <c r="I95" s="68">
        <f t="shared" si="43"/>
        <v>42.054794520547944</v>
      </c>
      <c r="J95" s="72">
        <f t="shared" si="39"/>
        <v>1</v>
      </c>
      <c r="K95" s="72">
        <f t="shared" si="40"/>
        <v>1</v>
      </c>
      <c r="L95" s="72">
        <f t="shared" si="41"/>
        <v>1</v>
      </c>
      <c r="M95" s="72">
        <f t="shared" ca="1" si="31"/>
        <v>0</v>
      </c>
      <c r="N95" s="25"/>
      <c r="O95" s="25"/>
      <c r="P95" s="25"/>
      <c r="Q95" s="25"/>
      <c r="T95" s="22">
        <v>0</v>
      </c>
      <c r="U95" s="74">
        <f t="shared" si="32"/>
        <v>-100</v>
      </c>
      <c r="V95" s="70">
        <f t="shared" si="33"/>
        <v>-100</v>
      </c>
      <c r="W95" s="70"/>
      <c r="X95" s="70">
        <f t="shared" si="34"/>
        <v>109.92446496013429</v>
      </c>
      <c r="Y95" s="70">
        <f t="shared" si="35"/>
        <v>9.9244649601342871</v>
      </c>
      <c r="Z95" s="70">
        <f t="shared" si="36"/>
        <v>10</v>
      </c>
      <c r="AA95" s="24">
        <f t="shared" si="37"/>
        <v>10</v>
      </c>
      <c r="AB95" s="67">
        <f t="shared" si="38"/>
        <v>110</v>
      </c>
    </row>
    <row r="96" spans="1:28" ht="15" customHeight="1" x14ac:dyDescent="0.25">
      <c r="A96" s="25">
        <v>455</v>
      </c>
      <c r="B96" s="25">
        <v>100</v>
      </c>
      <c r="C96" s="68">
        <f t="shared" si="30"/>
        <v>3.03</v>
      </c>
      <c r="D96" s="25">
        <v>272.38</v>
      </c>
      <c r="E96" s="25">
        <v>210.13</v>
      </c>
      <c r="F96" s="68">
        <v>0</v>
      </c>
      <c r="G96" s="68">
        <f t="shared" si="42"/>
        <v>36.689189189189186</v>
      </c>
      <c r="H96" s="68">
        <v>0</v>
      </c>
      <c r="I96" s="68">
        <f t="shared" si="43"/>
        <v>41.486486486486484</v>
      </c>
      <c r="J96" s="72">
        <f t="shared" si="39"/>
        <v>1</v>
      </c>
      <c r="K96" s="72">
        <f t="shared" si="40"/>
        <v>1</v>
      </c>
      <c r="L96" s="72">
        <f t="shared" si="41"/>
        <v>1</v>
      </c>
      <c r="M96" s="72">
        <f t="shared" ca="1" si="31"/>
        <v>1</v>
      </c>
      <c r="N96" s="25"/>
      <c r="O96" s="25"/>
      <c r="P96" s="25"/>
      <c r="Q96" s="25"/>
      <c r="T96" s="22">
        <v>0</v>
      </c>
      <c r="U96" s="74">
        <f t="shared" si="32"/>
        <v>-100</v>
      </c>
      <c r="V96" s="70">
        <f t="shared" si="33"/>
        <v>-100</v>
      </c>
      <c r="W96" s="70"/>
      <c r="X96" s="70">
        <f t="shared" si="34"/>
        <v>109.92446496013429</v>
      </c>
      <c r="Y96" s="70">
        <f t="shared" si="35"/>
        <v>9.9244649601342871</v>
      </c>
      <c r="Z96" s="70">
        <f t="shared" si="36"/>
        <v>10</v>
      </c>
      <c r="AA96" s="24">
        <f t="shared" si="37"/>
        <v>10</v>
      </c>
      <c r="AB96" s="67">
        <f t="shared" si="38"/>
        <v>110</v>
      </c>
    </row>
    <row r="97" spans="1:28" ht="15" customHeight="1" x14ac:dyDescent="0.25">
      <c r="A97" s="25">
        <v>554</v>
      </c>
      <c r="B97" s="25">
        <v>100</v>
      </c>
      <c r="C97" s="68">
        <f t="shared" si="30"/>
        <v>3.69</v>
      </c>
      <c r="D97" s="25">
        <v>272.43</v>
      </c>
      <c r="E97" s="25">
        <v>210.13</v>
      </c>
      <c r="F97" s="68">
        <v>0</v>
      </c>
      <c r="G97" s="68">
        <f t="shared" si="42"/>
        <v>34.880000000000003</v>
      </c>
      <c r="H97" s="68">
        <v>0</v>
      </c>
      <c r="I97" s="68">
        <f t="shared" si="43"/>
        <v>40.93333333333333</v>
      </c>
      <c r="J97" s="72">
        <f t="shared" si="39"/>
        <v>1</v>
      </c>
      <c r="K97" s="72">
        <f t="shared" si="40"/>
        <v>1</v>
      </c>
      <c r="L97" s="72">
        <f t="shared" si="41"/>
        <v>1</v>
      </c>
      <c r="M97" s="72">
        <f t="shared" ca="1" si="31"/>
        <v>0</v>
      </c>
      <c r="N97" s="25"/>
      <c r="O97" s="25"/>
      <c r="P97" s="25"/>
      <c r="Q97" s="25"/>
      <c r="T97" s="22">
        <v>0</v>
      </c>
      <c r="U97" s="74">
        <f t="shared" si="32"/>
        <v>-100</v>
      </c>
      <c r="V97" s="70">
        <f t="shared" si="33"/>
        <v>-100</v>
      </c>
      <c r="W97" s="70"/>
      <c r="X97" s="70">
        <f t="shared" si="34"/>
        <v>109.92446496013429</v>
      </c>
      <c r="Y97" s="70">
        <f t="shared" si="35"/>
        <v>9.9244649601342871</v>
      </c>
      <c r="Z97" s="70">
        <f t="shared" si="36"/>
        <v>10</v>
      </c>
      <c r="AA97" s="24">
        <f t="shared" si="37"/>
        <v>10</v>
      </c>
      <c r="AB97" s="67">
        <f t="shared" si="38"/>
        <v>110</v>
      </c>
    </row>
    <row r="98" spans="1:28" ht="15" customHeight="1" x14ac:dyDescent="0.25">
      <c r="A98" s="25">
        <v>634</v>
      </c>
      <c r="B98" s="25">
        <v>30</v>
      </c>
      <c r="C98" s="68">
        <f t="shared" si="30"/>
        <v>4.2300000000000004</v>
      </c>
      <c r="D98" s="25">
        <v>272.49</v>
      </c>
      <c r="E98" s="25">
        <v>209.4</v>
      </c>
      <c r="F98" s="68">
        <v>0</v>
      </c>
      <c r="G98" s="68">
        <f t="shared" si="42"/>
        <v>33.368421052631582</v>
      </c>
      <c r="H98" s="68">
        <v>0</v>
      </c>
      <c r="I98" s="68">
        <f t="shared" si="43"/>
        <v>41.315789473684212</v>
      </c>
      <c r="J98" s="72">
        <f t="shared" si="39"/>
        <v>0</v>
      </c>
      <c r="K98" s="72">
        <f t="shared" si="40"/>
        <v>1</v>
      </c>
      <c r="L98" s="72">
        <f t="shared" si="41"/>
        <v>1</v>
      </c>
      <c r="M98" s="72">
        <f t="shared" ca="1" si="31"/>
        <v>1</v>
      </c>
      <c r="N98" s="25"/>
      <c r="O98" s="25"/>
      <c r="P98" s="25"/>
      <c r="Q98" s="25"/>
      <c r="T98" s="22">
        <v>0</v>
      </c>
      <c r="U98" s="74">
        <f t="shared" ref="U98" si="44">T98-B98</f>
        <v>-30</v>
      </c>
      <c r="V98" s="70">
        <f t="shared" ref="V98" si="45">ROUND(U98,0)</f>
        <v>-30</v>
      </c>
      <c r="W98" s="70"/>
      <c r="X98" s="70">
        <f t="shared" si="34"/>
        <v>32.977339488040286</v>
      </c>
      <c r="Y98" s="70">
        <f t="shared" ref="Y98" si="46">X98-B98</f>
        <v>2.9773394880402861</v>
      </c>
      <c r="Z98" s="70">
        <f t="shared" ref="Z98" si="47">ROUND(Y98,0)</f>
        <v>3</v>
      </c>
      <c r="AA98" s="24">
        <f t="shared" ref="AA98" si="48">IF(V98&gt;=0,V98,Z98)</f>
        <v>3</v>
      </c>
      <c r="AB98" s="67">
        <f t="shared" ref="AB98" si="49">B98+AA98</f>
        <v>33</v>
      </c>
    </row>
  </sheetData>
  <phoneticPr fontId="3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0"/>
  <dimension ref="A1:AB341"/>
  <sheetViews>
    <sheetView topLeftCell="J1" workbookViewId="0">
      <selection activeCell="Q13" sqref="Q13"/>
    </sheetView>
  </sheetViews>
  <sheetFormatPr defaultRowHeight="14.25" x14ac:dyDescent="0.2"/>
  <cols>
    <col min="1" max="1" width="55.375" style="23" bestFit="1" customWidth="1"/>
    <col min="2" max="2" width="24.625" style="23" bestFit="1" customWidth="1"/>
    <col min="3" max="3" width="19.875" style="23" bestFit="1" customWidth="1"/>
    <col min="4" max="4" width="19.875" style="23" customWidth="1"/>
    <col min="5" max="5" width="19" style="23" customWidth="1"/>
    <col min="6" max="9" width="22.125" style="23" bestFit="1" customWidth="1"/>
    <col min="10" max="10" width="19.75" style="23" bestFit="1" customWidth="1"/>
    <col min="11" max="12" width="21.5" style="23" bestFit="1" customWidth="1"/>
    <col min="13" max="13" width="20.5" style="23" bestFit="1" customWidth="1"/>
    <col min="14" max="14" width="49" style="23" bestFit="1" customWidth="1"/>
    <col min="15" max="15" width="12.625" style="23" customWidth="1"/>
    <col min="16" max="16" width="19" style="23" customWidth="1"/>
    <col min="17" max="17" width="11.6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1573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512</v>
      </c>
      <c r="B2" s="71">
        <v>228</v>
      </c>
      <c r="C2" s="68">
        <v>0</v>
      </c>
      <c r="D2" s="68">
        <v>266.56</v>
      </c>
      <c r="E2" s="68">
        <v>211.06</v>
      </c>
      <c r="F2" s="68">
        <f t="shared" ref="F2:F33" si="0">($A$61-A2)/(ROW($A$61)-ROW(A2))</f>
        <v>17.983050847457626</v>
      </c>
      <c r="G2" s="68">
        <v>0</v>
      </c>
      <c r="H2" s="68">
        <f t="shared" ref="H2:H33" si="1">($A$61-B2)/(ROW($A$61)-ROW(B2))</f>
        <v>22.796610169491526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0.05</v>
      </c>
      <c r="P2" s="32" t="s">
        <v>39</v>
      </c>
      <c r="Q2" s="25">
        <f>LARGE(A:A,2)</f>
        <v>1565</v>
      </c>
      <c r="T2" s="22">
        <v>0</v>
      </c>
      <c r="U2" s="74">
        <f t="shared" ref="U2:U33" si="3">T2-B2</f>
        <v>-228</v>
      </c>
      <c r="V2" s="70">
        <f t="shared" ref="V2:V33" si="4">ROUND(U2,0)</f>
        <v>-228</v>
      </c>
      <c r="W2" s="70">
        <v>4766</v>
      </c>
      <c r="X2" s="70">
        <f t="shared" ref="X2:X33" si="5">B2/$W$2*$W$3</f>
        <v>250.62778010910617</v>
      </c>
      <c r="Y2" s="70">
        <f t="shared" ref="Y2:Y33" si="6">X2-B2</f>
        <v>22.627780109106169</v>
      </c>
      <c r="Z2" s="70">
        <f t="shared" ref="Z2:Z33" si="7">ROUND(Y2,0)</f>
        <v>23</v>
      </c>
      <c r="AA2" s="24">
        <f t="shared" ref="AA2:AA33" si="8">IF(V2&gt;=0,V2,Z2)</f>
        <v>23</v>
      </c>
      <c r="AB2" s="67">
        <f t="shared" ref="AB2:AB33" si="9">B2+AA2</f>
        <v>251</v>
      </c>
    </row>
    <row r="3" spans="1:28" ht="15.75" customHeight="1" x14ac:dyDescent="0.25">
      <c r="A3" s="71">
        <v>521</v>
      </c>
      <c r="B3" s="71">
        <v>228</v>
      </c>
      <c r="C3" s="68">
        <v>0</v>
      </c>
      <c r="D3" s="68">
        <v>266.61</v>
      </c>
      <c r="E3" s="68">
        <v>211.06</v>
      </c>
      <c r="F3" s="68">
        <f t="shared" si="0"/>
        <v>18.137931034482758</v>
      </c>
      <c r="G3" s="68">
        <v>0</v>
      </c>
      <c r="H3" s="68">
        <f t="shared" si="1"/>
        <v>23.189655172413794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180</v>
      </c>
      <c r="P3" s="32" t="s">
        <v>41</v>
      </c>
      <c r="Q3" s="25">
        <f>LARGE(A:A,3)</f>
        <v>1555</v>
      </c>
      <c r="T3" s="22">
        <v>0</v>
      </c>
      <c r="U3" s="74">
        <f t="shared" si="3"/>
        <v>-228</v>
      </c>
      <c r="V3" s="70">
        <f t="shared" si="4"/>
        <v>-228</v>
      </c>
      <c r="W3" s="70">
        <v>5239</v>
      </c>
      <c r="X3" s="70">
        <f t="shared" si="5"/>
        <v>250.62778010910617</v>
      </c>
      <c r="Y3" s="70">
        <f t="shared" si="6"/>
        <v>22.627780109106169</v>
      </c>
      <c r="Z3" s="70">
        <f t="shared" si="7"/>
        <v>23</v>
      </c>
      <c r="AA3" s="24">
        <f t="shared" si="8"/>
        <v>23</v>
      </c>
      <c r="AB3" s="67">
        <f t="shared" si="9"/>
        <v>251</v>
      </c>
    </row>
    <row r="4" spans="1:28" ht="15" customHeight="1" x14ac:dyDescent="0.25">
      <c r="A4" s="71">
        <v>529</v>
      </c>
      <c r="B4" s="71">
        <v>228</v>
      </c>
      <c r="C4" s="68">
        <v>0</v>
      </c>
      <c r="D4" s="68">
        <v>266.64999999999998</v>
      </c>
      <c r="E4" s="68">
        <v>211.06</v>
      </c>
      <c r="F4" s="68">
        <f t="shared" si="0"/>
        <v>18.315789473684209</v>
      </c>
      <c r="G4" s="68">
        <v>0</v>
      </c>
      <c r="H4" s="68">
        <f t="shared" si="1"/>
        <v>23.596491228070175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1573</v>
      </c>
      <c r="P4" s="32" t="s">
        <v>43</v>
      </c>
      <c r="Q4" s="25">
        <f>LARGE(B:B,1)</f>
        <v>1381</v>
      </c>
      <c r="T4" s="22">
        <v>0</v>
      </c>
      <c r="U4" s="74">
        <f t="shared" si="3"/>
        <v>-228</v>
      </c>
      <c r="V4" s="70">
        <f t="shared" si="4"/>
        <v>-228</v>
      </c>
      <c r="W4" s="70"/>
      <c r="X4" s="70">
        <f t="shared" si="5"/>
        <v>250.62778010910617</v>
      </c>
      <c r="Y4" s="70">
        <f t="shared" si="6"/>
        <v>22.627780109106169</v>
      </c>
      <c r="Z4" s="70">
        <f t="shared" si="7"/>
        <v>23</v>
      </c>
      <c r="AA4" s="24">
        <f t="shared" si="8"/>
        <v>23</v>
      </c>
      <c r="AB4" s="67">
        <f t="shared" si="9"/>
        <v>251</v>
      </c>
    </row>
    <row r="5" spans="1:28" ht="15" customHeight="1" x14ac:dyDescent="0.25">
      <c r="A5" s="71">
        <v>598</v>
      </c>
      <c r="B5" s="71">
        <v>228</v>
      </c>
      <c r="C5" s="68">
        <v>0</v>
      </c>
      <c r="D5" s="68">
        <v>266.70999999999998</v>
      </c>
      <c r="E5" s="68">
        <v>211.06</v>
      </c>
      <c r="F5" s="68">
        <f t="shared" si="0"/>
        <v>17.410714285714285</v>
      </c>
      <c r="G5" s="68">
        <v>0</v>
      </c>
      <c r="H5" s="68">
        <f t="shared" si="1"/>
        <v>24.017857142857142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0.94</v>
      </c>
      <c r="P5" s="32" t="s">
        <v>45</v>
      </c>
      <c r="Q5" s="25">
        <f>LARGE(B:B,2)</f>
        <v>1355</v>
      </c>
      <c r="T5" s="22">
        <v>0</v>
      </c>
      <c r="U5" s="74">
        <f t="shared" si="3"/>
        <v>-228</v>
      </c>
      <c r="V5" s="70">
        <f t="shared" si="4"/>
        <v>-228</v>
      </c>
      <c r="W5" s="70"/>
      <c r="X5" s="70">
        <f t="shared" si="5"/>
        <v>250.62778010910617</v>
      </c>
      <c r="Y5" s="70">
        <f t="shared" si="6"/>
        <v>22.627780109106169</v>
      </c>
      <c r="Z5" s="70">
        <f t="shared" si="7"/>
        <v>23</v>
      </c>
      <c r="AA5" s="24">
        <f t="shared" si="8"/>
        <v>23</v>
      </c>
      <c r="AB5" s="67">
        <f t="shared" si="9"/>
        <v>251</v>
      </c>
    </row>
    <row r="6" spans="1:28" ht="15" customHeight="1" x14ac:dyDescent="0.25">
      <c r="A6" s="71">
        <v>665</v>
      </c>
      <c r="B6" s="71">
        <v>228</v>
      </c>
      <c r="C6" s="68">
        <v>0</v>
      </c>
      <c r="D6" s="68">
        <v>266.77</v>
      </c>
      <c r="E6" s="68">
        <v>211.06</v>
      </c>
      <c r="F6" s="68">
        <f t="shared" si="0"/>
        <v>16.509090909090908</v>
      </c>
      <c r="G6" s="68">
        <v>0</v>
      </c>
      <c r="H6" s="68">
        <f t="shared" si="1"/>
        <v>24.454545454545453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1.78</v>
      </c>
      <c r="P6" s="32" t="s">
        <v>47</v>
      </c>
      <c r="Q6" s="25">
        <f>LARGE(B:B,3)</f>
        <v>1253</v>
      </c>
      <c r="T6" s="22">
        <v>0</v>
      </c>
      <c r="U6" s="74">
        <f t="shared" si="3"/>
        <v>-228</v>
      </c>
      <c r="V6" s="70">
        <f t="shared" si="4"/>
        <v>-228</v>
      </c>
      <c r="W6" s="70"/>
      <c r="X6" s="70">
        <f t="shared" si="5"/>
        <v>250.62778010910617</v>
      </c>
      <c r="Y6" s="70">
        <f t="shared" si="6"/>
        <v>22.627780109106169</v>
      </c>
      <c r="Z6" s="70">
        <f t="shared" si="7"/>
        <v>23</v>
      </c>
      <c r="AA6" s="24">
        <f t="shared" si="8"/>
        <v>23</v>
      </c>
      <c r="AB6" s="67">
        <f t="shared" si="9"/>
        <v>251</v>
      </c>
    </row>
    <row r="7" spans="1:28" ht="15" customHeight="1" x14ac:dyDescent="0.25">
      <c r="A7" s="71">
        <v>733</v>
      </c>
      <c r="B7" s="71">
        <v>228</v>
      </c>
      <c r="C7" s="68">
        <v>4.07</v>
      </c>
      <c r="D7" s="68">
        <v>266.85000000000002</v>
      </c>
      <c r="E7" s="68">
        <v>211.06</v>
      </c>
      <c r="F7" s="68">
        <f t="shared" si="0"/>
        <v>15.555555555555555</v>
      </c>
      <c r="G7" s="68">
        <v>0</v>
      </c>
      <c r="H7" s="68">
        <f t="shared" si="1"/>
        <v>24.907407407407408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1.92</v>
      </c>
      <c r="P7" s="25"/>
      <c r="Q7" s="25"/>
      <c r="T7" s="22">
        <v>0</v>
      </c>
      <c r="U7" s="74">
        <f t="shared" si="3"/>
        <v>-228</v>
      </c>
      <c r="V7" s="70">
        <f t="shared" si="4"/>
        <v>-228</v>
      </c>
      <c r="W7" s="70"/>
      <c r="X7" s="70">
        <f t="shared" si="5"/>
        <v>250.62778010910617</v>
      </c>
      <c r="Y7" s="70">
        <f t="shared" si="6"/>
        <v>22.627780109106169</v>
      </c>
      <c r="Z7" s="70">
        <f t="shared" si="7"/>
        <v>23</v>
      </c>
      <c r="AA7" s="24">
        <f t="shared" si="8"/>
        <v>23</v>
      </c>
      <c r="AB7" s="67">
        <f t="shared" si="9"/>
        <v>251</v>
      </c>
    </row>
    <row r="8" spans="1:28" ht="15" customHeight="1" x14ac:dyDescent="0.25">
      <c r="A8" s="71">
        <v>755</v>
      </c>
      <c r="B8" s="71">
        <v>228</v>
      </c>
      <c r="C8" s="68">
        <v>4.1900000000000004</v>
      </c>
      <c r="D8" s="68">
        <v>266.93</v>
      </c>
      <c r="E8" s="68">
        <v>211.06</v>
      </c>
      <c r="F8" s="68">
        <f t="shared" si="0"/>
        <v>15.433962264150944</v>
      </c>
      <c r="G8" s="68">
        <v>0</v>
      </c>
      <c r="H8" s="68">
        <f t="shared" si="1"/>
        <v>25.377358490566039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-228</v>
      </c>
      <c r="V8" s="70">
        <f t="shared" si="4"/>
        <v>-228</v>
      </c>
      <c r="W8" s="70"/>
      <c r="X8" s="70">
        <f t="shared" si="5"/>
        <v>250.62778010910617</v>
      </c>
      <c r="Y8" s="70">
        <f t="shared" si="6"/>
        <v>22.627780109106169</v>
      </c>
      <c r="Z8" s="70">
        <f t="shared" si="7"/>
        <v>23</v>
      </c>
      <c r="AA8" s="24">
        <f t="shared" si="8"/>
        <v>23</v>
      </c>
      <c r="AB8" s="67">
        <f t="shared" si="9"/>
        <v>251</v>
      </c>
    </row>
    <row r="9" spans="1:28" ht="15" customHeight="1" x14ac:dyDescent="0.25">
      <c r="A9" s="71">
        <v>776</v>
      </c>
      <c r="B9" s="71">
        <v>228</v>
      </c>
      <c r="C9" s="68">
        <v>4.3099999999999996</v>
      </c>
      <c r="D9" s="68">
        <v>267.01</v>
      </c>
      <c r="E9" s="68">
        <v>211.06</v>
      </c>
      <c r="F9" s="68">
        <f t="shared" si="0"/>
        <v>15.326923076923077</v>
      </c>
      <c r="G9" s="68">
        <v>0</v>
      </c>
      <c r="H9" s="68">
        <f t="shared" si="1"/>
        <v>25.865384615384617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277.10000000000002</v>
      </c>
      <c r="P9" s="31"/>
      <c r="Q9" s="25"/>
      <c r="T9" s="22">
        <v>0</v>
      </c>
      <c r="U9" s="74">
        <f t="shared" si="3"/>
        <v>-228</v>
      </c>
      <c r="V9" s="70">
        <f t="shared" si="4"/>
        <v>-228</v>
      </c>
      <c r="W9" s="70"/>
      <c r="X9" s="70">
        <f t="shared" si="5"/>
        <v>250.62778010910617</v>
      </c>
      <c r="Y9" s="70">
        <f t="shared" si="6"/>
        <v>22.627780109106169</v>
      </c>
      <c r="Z9" s="70">
        <f t="shared" si="7"/>
        <v>23</v>
      </c>
      <c r="AA9" s="24">
        <f t="shared" si="8"/>
        <v>23</v>
      </c>
      <c r="AB9" s="67">
        <f t="shared" si="9"/>
        <v>251</v>
      </c>
    </row>
    <row r="10" spans="1:28" ht="15" customHeight="1" x14ac:dyDescent="0.25">
      <c r="A10" s="71">
        <v>798</v>
      </c>
      <c r="B10" s="71">
        <v>228</v>
      </c>
      <c r="C10" s="68">
        <v>4.43</v>
      </c>
      <c r="D10" s="68">
        <v>267.08999999999997</v>
      </c>
      <c r="E10" s="68">
        <v>211.06</v>
      </c>
      <c r="F10" s="68">
        <f t="shared" si="0"/>
        <v>15.196078431372548</v>
      </c>
      <c r="G10" s="68">
        <v>0</v>
      </c>
      <c r="H10" s="68">
        <f t="shared" si="1"/>
        <v>26.372549019607842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275.02</v>
      </c>
      <c r="P10" s="31"/>
      <c r="Q10" s="25"/>
      <c r="T10" s="22">
        <v>0</v>
      </c>
      <c r="U10" s="74">
        <f t="shared" si="3"/>
        <v>-228</v>
      </c>
      <c r="V10" s="70">
        <f t="shared" si="4"/>
        <v>-228</v>
      </c>
      <c r="W10" s="70"/>
      <c r="X10" s="70">
        <f t="shared" si="5"/>
        <v>250.62778010910617</v>
      </c>
      <c r="Y10" s="70">
        <f t="shared" si="6"/>
        <v>22.627780109106169</v>
      </c>
      <c r="Z10" s="70">
        <f t="shared" si="7"/>
        <v>23</v>
      </c>
      <c r="AA10" s="24">
        <f t="shared" si="8"/>
        <v>23</v>
      </c>
      <c r="AB10" s="67">
        <f t="shared" si="9"/>
        <v>251</v>
      </c>
    </row>
    <row r="11" spans="1:28" ht="15" customHeight="1" x14ac:dyDescent="0.25">
      <c r="A11" s="71">
        <v>904</v>
      </c>
      <c r="B11" s="71">
        <v>228</v>
      </c>
      <c r="C11" s="68">
        <v>5.0199999999999996</v>
      </c>
      <c r="D11" s="68">
        <v>267.18</v>
      </c>
      <c r="E11" s="68">
        <v>211.06</v>
      </c>
      <c r="F11" s="68">
        <f t="shared" si="0"/>
        <v>13.38</v>
      </c>
      <c r="G11" s="68">
        <v>0</v>
      </c>
      <c r="H11" s="68">
        <f t="shared" si="1"/>
        <v>26.9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275</v>
      </c>
      <c r="P11" s="14" t="s">
        <v>53</v>
      </c>
      <c r="Q11" s="13">
        <f>MIN(D:D)</f>
        <v>266.56</v>
      </c>
      <c r="R11" s="43"/>
      <c r="S11" s="43"/>
      <c r="T11" s="22">
        <v>0</v>
      </c>
      <c r="U11" s="74">
        <f t="shared" si="3"/>
        <v>-228</v>
      </c>
      <c r="V11" s="70">
        <f t="shared" si="4"/>
        <v>-228</v>
      </c>
      <c r="W11" s="70"/>
      <c r="X11" s="70">
        <f t="shared" si="5"/>
        <v>250.62778010910617</v>
      </c>
      <c r="Y11" s="70">
        <f t="shared" si="6"/>
        <v>22.627780109106169</v>
      </c>
      <c r="Z11" s="70">
        <f t="shared" si="7"/>
        <v>23</v>
      </c>
      <c r="AA11" s="24">
        <f t="shared" si="8"/>
        <v>23</v>
      </c>
      <c r="AB11" s="67">
        <f t="shared" si="9"/>
        <v>251</v>
      </c>
    </row>
    <row r="12" spans="1:28" ht="15" customHeight="1" x14ac:dyDescent="0.25">
      <c r="A12" s="71">
        <v>1009</v>
      </c>
      <c r="B12" s="71">
        <v>228</v>
      </c>
      <c r="C12" s="68">
        <v>5.61</v>
      </c>
      <c r="D12" s="68">
        <v>267.29000000000002</v>
      </c>
      <c r="E12" s="68">
        <v>211.06</v>
      </c>
      <c r="F12" s="68">
        <f t="shared" si="0"/>
        <v>11.510204081632653</v>
      </c>
      <c r="G12" s="68">
        <v>0</v>
      </c>
      <c r="H12" s="68">
        <f t="shared" si="1"/>
        <v>27.448979591836736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266.56</v>
      </c>
      <c r="R12" s="43"/>
      <c r="S12" s="43"/>
      <c r="T12" s="22">
        <v>0</v>
      </c>
      <c r="U12" s="74">
        <f t="shared" si="3"/>
        <v>-228</v>
      </c>
      <c r="V12" s="70">
        <f t="shared" si="4"/>
        <v>-228</v>
      </c>
      <c r="W12" s="70"/>
      <c r="X12" s="70">
        <f t="shared" si="5"/>
        <v>250.62778010910617</v>
      </c>
      <c r="Y12" s="70">
        <f t="shared" si="6"/>
        <v>22.627780109106169</v>
      </c>
      <c r="Z12" s="70">
        <f t="shared" si="7"/>
        <v>23</v>
      </c>
      <c r="AA12" s="24">
        <f t="shared" si="8"/>
        <v>23</v>
      </c>
      <c r="AB12" s="67">
        <f t="shared" si="9"/>
        <v>251</v>
      </c>
    </row>
    <row r="13" spans="1:28" ht="15" customHeight="1" x14ac:dyDescent="0.25">
      <c r="A13" s="71">
        <v>1115</v>
      </c>
      <c r="B13" s="71">
        <v>228</v>
      </c>
      <c r="C13" s="68">
        <v>6.19</v>
      </c>
      <c r="D13" s="68">
        <v>267.41000000000003</v>
      </c>
      <c r="E13" s="68">
        <v>211.06</v>
      </c>
      <c r="F13" s="68">
        <f t="shared" si="0"/>
        <v>9.5416666666666661</v>
      </c>
      <c r="G13" s="68">
        <v>0</v>
      </c>
      <c r="H13" s="68">
        <f t="shared" si="1"/>
        <v>28.020833333333332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-228</v>
      </c>
      <c r="V13" s="70">
        <f t="shared" si="4"/>
        <v>-228</v>
      </c>
      <c r="W13" s="70"/>
      <c r="X13" s="70">
        <f t="shared" si="5"/>
        <v>250.62778010910617</v>
      </c>
      <c r="Y13" s="70">
        <f t="shared" si="6"/>
        <v>22.627780109106169</v>
      </c>
      <c r="Z13" s="70">
        <f t="shared" si="7"/>
        <v>23</v>
      </c>
      <c r="AA13" s="24">
        <f t="shared" si="8"/>
        <v>23</v>
      </c>
      <c r="AB13" s="67">
        <f t="shared" si="9"/>
        <v>251</v>
      </c>
    </row>
    <row r="14" spans="1:28" ht="15" customHeight="1" x14ac:dyDescent="0.25">
      <c r="A14" s="71">
        <v>1094</v>
      </c>
      <c r="B14" s="71">
        <v>228</v>
      </c>
      <c r="C14" s="68">
        <v>6.08</v>
      </c>
      <c r="D14" s="68">
        <v>267.52999999999997</v>
      </c>
      <c r="E14" s="68">
        <v>211.06</v>
      </c>
      <c r="F14" s="68">
        <f t="shared" si="0"/>
        <v>10.191489361702128</v>
      </c>
      <c r="G14" s="68">
        <v>0</v>
      </c>
      <c r="H14" s="68">
        <f t="shared" si="1"/>
        <v>28.617021276595743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1381</v>
      </c>
      <c r="R14" s="43"/>
      <c r="S14" s="43"/>
      <c r="T14" s="22">
        <v>0</v>
      </c>
      <c r="U14" s="74">
        <f t="shared" si="3"/>
        <v>-228</v>
      </c>
      <c r="V14" s="70">
        <f t="shared" si="4"/>
        <v>-228</v>
      </c>
      <c r="W14" s="70"/>
      <c r="X14" s="70">
        <f t="shared" si="5"/>
        <v>250.62778010910617</v>
      </c>
      <c r="Y14" s="70">
        <f t="shared" si="6"/>
        <v>22.627780109106169</v>
      </c>
      <c r="Z14" s="70">
        <f t="shared" si="7"/>
        <v>23</v>
      </c>
      <c r="AA14" s="24">
        <f t="shared" si="8"/>
        <v>23</v>
      </c>
      <c r="AB14" s="67">
        <f t="shared" si="9"/>
        <v>251</v>
      </c>
    </row>
    <row r="15" spans="1:28" ht="15" customHeight="1" x14ac:dyDescent="0.25">
      <c r="A15" s="71">
        <v>1074</v>
      </c>
      <c r="B15" s="71">
        <v>228</v>
      </c>
      <c r="C15" s="68">
        <v>5.97</v>
      </c>
      <c r="D15" s="68">
        <v>267.64999999999998</v>
      </c>
      <c r="E15" s="68">
        <v>211.06</v>
      </c>
      <c r="F15" s="68">
        <f t="shared" si="0"/>
        <v>10.847826086956522</v>
      </c>
      <c r="G15" s="68">
        <v>0</v>
      </c>
      <c r="H15" s="68">
        <f t="shared" si="1"/>
        <v>29.239130434782609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180</v>
      </c>
      <c r="P15" s="14" t="s">
        <v>61</v>
      </c>
      <c r="Q15" s="13">
        <f>MAX(D:D)</f>
        <v>273.16000000000003</v>
      </c>
      <c r="R15" s="43">
        <f ca="1">TREND(OFFSET('Z-V'!B1,MATCH(Q15,'Z-V'!A:A,1)-1,,2,1),OFFSET('Z-V'!A1,MATCH(Q15,'Z-V'!A:A,1)-1,,2,1),Q15)</f>
        <v>63560.000000000233</v>
      </c>
      <c r="S15" s="43"/>
      <c r="T15" s="22">
        <v>0</v>
      </c>
      <c r="U15" s="74">
        <f t="shared" si="3"/>
        <v>-228</v>
      </c>
      <c r="V15" s="70">
        <f t="shared" si="4"/>
        <v>-228</v>
      </c>
      <c r="W15" s="70"/>
      <c r="X15" s="70">
        <f t="shared" si="5"/>
        <v>250.62778010910617</v>
      </c>
      <c r="Y15" s="70">
        <f t="shared" si="6"/>
        <v>22.627780109106169</v>
      </c>
      <c r="Z15" s="70">
        <f t="shared" si="7"/>
        <v>23</v>
      </c>
      <c r="AA15" s="24">
        <f t="shared" si="8"/>
        <v>23</v>
      </c>
      <c r="AB15" s="67">
        <f t="shared" si="9"/>
        <v>251</v>
      </c>
    </row>
    <row r="16" spans="1:28" ht="15" customHeight="1" x14ac:dyDescent="0.25">
      <c r="A16" s="71">
        <v>1054</v>
      </c>
      <c r="B16" s="71">
        <v>228</v>
      </c>
      <c r="C16" s="68">
        <v>5.85</v>
      </c>
      <c r="D16" s="68">
        <v>267.76</v>
      </c>
      <c r="E16" s="68">
        <v>211.06</v>
      </c>
      <c r="F16" s="68">
        <f t="shared" si="0"/>
        <v>11.533333333333333</v>
      </c>
      <c r="G16" s="68">
        <v>0</v>
      </c>
      <c r="H16" s="68">
        <f t="shared" si="1"/>
        <v>29.888888888888889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8.74</v>
      </c>
      <c r="P16" s="14" t="s">
        <v>63</v>
      </c>
      <c r="Q16" s="56">
        <f>D2</f>
        <v>266.56</v>
      </c>
      <c r="R16" s="43">
        <f ca="1">TREND(OFFSET('Z-V'!B1,MATCH(Q16,'Z-V'!A:A,1)-1,,2,1),OFFSET('Z-V'!A1,MATCH(Q16,'Z-V'!A:A,1)-1,,2,1),Q16)</f>
        <v>42944</v>
      </c>
      <c r="S16" s="43"/>
      <c r="T16" s="22">
        <v>0</v>
      </c>
      <c r="U16" s="74">
        <f t="shared" si="3"/>
        <v>-228</v>
      </c>
      <c r="V16" s="70">
        <f t="shared" si="4"/>
        <v>-228</v>
      </c>
      <c r="W16" s="70"/>
      <c r="X16" s="70">
        <f t="shared" si="5"/>
        <v>250.62778010910617</v>
      </c>
      <c r="Y16" s="70">
        <f t="shared" si="6"/>
        <v>22.627780109106169</v>
      </c>
      <c r="Z16" s="70">
        <f t="shared" si="7"/>
        <v>23</v>
      </c>
      <c r="AA16" s="24">
        <f t="shared" si="8"/>
        <v>23</v>
      </c>
      <c r="AB16" s="67">
        <f t="shared" si="9"/>
        <v>251</v>
      </c>
    </row>
    <row r="17" spans="1:28" ht="15" customHeight="1" x14ac:dyDescent="0.25">
      <c r="A17" s="71">
        <v>1150</v>
      </c>
      <c r="B17" s="71">
        <v>228</v>
      </c>
      <c r="C17" s="68">
        <v>6.38</v>
      </c>
      <c r="D17" s="68">
        <v>267.89</v>
      </c>
      <c r="E17" s="68">
        <v>211.06</v>
      </c>
      <c r="F17" s="68">
        <f t="shared" si="0"/>
        <v>9.6136363636363633</v>
      </c>
      <c r="G17" s="68">
        <v>0</v>
      </c>
      <c r="H17" s="68">
        <f t="shared" si="1"/>
        <v>30.568181818181817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273.16000000000003</v>
      </c>
      <c r="R17" s="43"/>
      <c r="S17" s="43"/>
      <c r="T17" s="22">
        <v>0</v>
      </c>
      <c r="U17" s="74">
        <f t="shared" si="3"/>
        <v>-228</v>
      </c>
      <c r="V17" s="70">
        <f t="shared" si="4"/>
        <v>-228</v>
      </c>
      <c r="W17" s="70"/>
      <c r="X17" s="70">
        <f t="shared" si="5"/>
        <v>250.62778010910617</v>
      </c>
      <c r="Y17" s="70">
        <f t="shared" si="6"/>
        <v>22.627780109106169</v>
      </c>
      <c r="Z17" s="70">
        <f t="shared" si="7"/>
        <v>23</v>
      </c>
      <c r="AA17" s="24">
        <f t="shared" si="8"/>
        <v>23</v>
      </c>
      <c r="AB17" s="67">
        <f t="shared" si="9"/>
        <v>251</v>
      </c>
    </row>
    <row r="18" spans="1:28" ht="15" customHeight="1" x14ac:dyDescent="0.2">
      <c r="A18" s="71">
        <v>1244</v>
      </c>
      <c r="B18" s="71">
        <v>228</v>
      </c>
      <c r="C18" s="68">
        <v>6.92</v>
      </c>
      <c r="D18" s="68">
        <v>268.02999999999997</v>
      </c>
      <c r="E18" s="68">
        <v>211.06</v>
      </c>
      <c r="F18" s="68">
        <f t="shared" si="0"/>
        <v>7.6511627906976747</v>
      </c>
      <c r="G18" s="68">
        <v>0</v>
      </c>
      <c r="H18" s="68">
        <f t="shared" si="1"/>
        <v>31.279069767441861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1381</v>
      </c>
      <c r="R18" s="43"/>
      <c r="S18" s="43"/>
      <c r="T18" s="22">
        <v>0</v>
      </c>
      <c r="U18" s="74">
        <f t="shared" si="3"/>
        <v>-228</v>
      </c>
      <c r="V18" s="70">
        <f t="shared" si="4"/>
        <v>-228</v>
      </c>
      <c r="W18" s="70"/>
      <c r="X18" s="70">
        <f t="shared" si="5"/>
        <v>250.62778010910617</v>
      </c>
      <c r="Y18" s="70">
        <f t="shared" si="6"/>
        <v>22.627780109106169</v>
      </c>
      <c r="Z18" s="70">
        <f t="shared" si="7"/>
        <v>23</v>
      </c>
      <c r="AA18" s="24">
        <f t="shared" si="8"/>
        <v>23</v>
      </c>
      <c r="AB18" s="67">
        <f t="shared" si="9"/>
        <v>251</v>
      </c>
    </row>
    <row r="19" spans="1:28" ht="15" customHeight="1" x14ac:dyDescent="0.25">
      <c r="A19" s="71">
        <v>1340</v>
      </c>
      <c r="B19" s="71">
        <v>228</v>
      </c>
      <c r="C19" s="68">
        <v>7.45</v>
      </c>
      <c r="D19" s="68">
        <v>268.17</v>
      </c>
      <c r="E19" s="68">
        <v>211.06</v>
      </c>
      <c r="F19" s="68">
        <f t="shared" si="0"/>
        <v>5.5476190476190474</v>
      </c>
      <c r="G19" s="68">
        <v>0</v>
      </c>
      <c r="H19" s="68">
        <f t="shared" si="1"/>
        <v>32.023809523809526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0.83110791847644505</v>
      </c>
      <c r="R19" s="58">
        <f>MAX(AB:AB)</f>
        <v>1518</v>
      </c>
      <c r="S19" s="58">
        <f>'Z-V'!P8-R19</f>
        <v>7461</v>
      </c>
      <c r="T19" s="22">
        <v>0</v>
      </c>
      <c r="U19" s="74">
        <f t="shared" si="3"/>
        <v>-228</v>
      </c>
      <c r="V19" s="70">
        <f t="shared" si="4"/>
        <v>-228</v>
      </c>
      <c r="W19" s="70"/>
      <c r="X19" s="70">
        <f t="shared" si="5"/>
        <v>250.62778010910617</v>
      </c>
      <c r="Y19" s="70">
        <f t="shared" si="6"/>
        <v>22.627780109106169</v>
      </c>
      <c r="Z19" s="70">
        <f t="shared" si="7"/>
        <v>23</v>
      </c>
      <c r="AA19" s="24">
        <f t="shared" si="8"/>
        <v>23</v>
      </c>
      <c r="AB19" s="67">
        <f t="shared" si="9"/>
        <v>251</v>
      </c>
    </row>
    <row r="20" spans="1:28" ht="15" customHeight="1" x14ac:dyDescent="0.25">
      <c r="A20" s="71">
        <v>1374</v>
      </c>
      <c r="B20" s="71">
        <v>228</v>
      </c>
      <c r="C20" s="68">
        <v>7.64</v>
      </c>
      <c r="D20" s="68">
        <v>268.32</v>
      </c>
      <c r="E20" s="68">
        <v>211.06</v>
      </c>
      <c r="F20" s="68">
        <f t="shared" si="0"/>
        <v>4.8536585365853657</v>
      </c>
      <c r="G20" s="68">
        <v>0</v>
      </c>
      <c r="H20" s="68">
        <f t="shared" si="1"/>
        <v>32.804878048780488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0.61489558713537329</v>
      </c>
      <c r="R20" s="43">
        <f ca="1">R15-R16</f>
        <v>20616.000000000233</v>
      </c>
      <c r="S20" s="43">
        <f ca="1">'Z-V'!P9-R20</f>
        <v>32863.999999999767</v>
      </c>
      <c r="T20" s="22">
        <v>0</v>
      </c>
      <c r="U20" s="74">
        <f t="shared" si="3"/>
        <v>-228</v>
      </c>
      <c r="V20" s="70">
        <f t="shared" si="4"/>
        <v>-228</v>
      </c>
      <c r="W20" s="70"/>
      <c r="X20" s="70">
        <f t="shared" si="5"/>
        <v>250.62778010910617</v>
      </c>
      <c r="Y20" s="70">
        <f t="shared" si="6"/>
        <v>22.627780109106169</v>
      </c>
      <c r="Z20" s="70">
        <f t="shared" si="7"/>
        <v>23</v>
      </c>
      <c r="AA20" s="24">
        <f t="shared" si="8"/>
        <v>23</v>
      </c>
      <c r="AB20" s="67">
        <f t="shared" si="9"/>
        <v>251</v>
      </c>
    </row>
    <row r="21" spans="1:28" ht="15" customHeight="1" x14ac:dyDescent="0.25">
      <c r="A21" s="71">
        <v>1409</v>
      </c>
      <c r="B21" s="71">
        <v>228</v>
      </c>
      <c r="C21" s="68">
        <v>7.82</v>
      </c>
      <c r="D21" s="68">
        <v>268.47000000000003</v>
      </c>
      <c r="E21" s="68">
        <v>211.06</v>
      </c>
      <c r="F21" s="68">
        <f t="shared" si="0"/>
        <v>4.0999999999999996</v>
      </c>
      <c r="G21" s="68">
        <v>0</v>
      </c>
      <c r="H21" s="68">
        <f t="shared" si="1"/>
        <v>33.625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0.69879396984924524</v>
      </c>
      <c r="R21" s="43">
        <f>ABS(Q12-Q17)</f>
        <v>6.6000000000000227</v>
      </c>
      <c r="S21" s="43">
        <f>'Z-V'!P10-R21</f>
        <v>15.289999999999978</v>
      </c>
      <c r="T21" s="22">
        <v>0</v>
      </c>
      <c r="U21" s="74">
        <f t="shared" si="3"/>
        <v>-228</v>
      </c>
      <c r="V21" s="70">
        <f t="shared" si="4"/>
        <v>-228</v>
      </c>
      <c r="W21" s="70"/>
      <c r="X21" s="70">
        <f t="shared" si="5"/>
        <v>250.62778010910617</v>
      </c>
      <c r="Y21" s="70">
        <f t="shared" si="6"/>
        <v>22.627780109106169</v>
      </c>
      <c r="Z21" s="70">
        <f t="shared" si="7"/>
        <v>23</v>
      </c>
      <c r="AA21" s="24">
        <f t="shared" si="8"/>
        <v>23</v>
      </c>
      <c r="AB21" s="67">
        <f t="shared" si="9"/>
        <v>251</v>
      </c>
    </row>
    <row r="22" spans="1:28" ht="15" customHeight="1" x14ac:dyDescent="0.25">
      <c r="A22" s="71">
        <v>1442</v>
      </c>
      <c r="B22" s="71">
        <v>228</v>
      </c>
      <c r="C22" s="68">
        <v>8.01</v>
      </c>
      <c r="D22" s="68">
        <v>268.63</v>
      </c>
      <c r="E22" s="68">
        <v>211.06</v>
      </c>
      <c r="F22" s="68">
        <f t="shared" si="0"/>
        <v>3.358974358974359</v>
      </c>
      <c r="G22" s="68">
        <v>0</v>
      </c>
      <c r="H22" s="68">
        <f t="shared" si="1"/>
        <v>34.487179487179489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8" t="s">
        <v>70</v>
      </c>
      <c r="O22" s="27">
        <f ca="1">ROUND(0.5*Q19+0.25*Q20+0.25*Q21,3)</f>
        <v>0.74399999999999999</v>
      </c>
      <c r="P22" s="16" t="s">
        <v>71</v>
      </c>
      <c r="Q22" s="12">
        <f ca="1">ROUND(('Z-V'!R21*Q19+'Z-V'!R22*Q20+'Z-V'!R23*Q21)/'Z-V'!R19,4)</f>
        <v>0.73070000000000002</v>
      </c>
      <c r="R22" s="43"/>
      <c r="S22" s="43"/>
      <c r="T22" s="22">
        <v>0</v>
      </c>
      <c r="U22" s="74">
        <f t="shared" si="3"/>
        <v>-228</v>
      </c>
      <c r="V22" s="70">
        <f t="shared" si="4"/>
        <v>-228</v>
      </c>
      <c r="W22" s="70"/>
      <c r="X22" s="70">
        <f t="shared" si="5"/>
        <v>250.62778010910617</v>
      </c>
      <c r="Y22" s="70">
        <f t="shared" si="6"/>
        <v>22.627780109106169</v>
      </c>
      <c r="Z22" s="70">
        <f t="shared" si="7"/>
        <v>23</v>
      </c>
      <c r="AA22" s="24">
        <f t="shared" si="8"/>
        <v>23</v>
      </c>
      <c r="AB22" s="67">
        <f t="shared" si="9"/>
        <v>251</v>
      </c>
    </row>
    <row r="23" spans="1:28" ht="15" customHeight="1" x14ac:dyDescent="0.25">
      <c r="A23" s="71">
        <v>1424</v>
      </c>
      <c r="B23" s="71">
        <v>228</v>
      </c>
      <c r="C23" s="68">
        <v>7.91</v>
      </c>
      <c r="D23" s="68">
        <v>268.77999999999997</v>
      </c>
      <c r="E23" s="68">
        <v>211.06</v>
      </c>
      <c r="F23" s="68">
        <f t="shared" si="0"/>
        <v>3.9210526315789473</v>
      </c>
      <c r="G23" s="68">
        <v>0</v>
      </c>
      <c r="H23" s="68">
        <f t="shared" si="1"/>
        <v>35.39473684210526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8"/>
      <c r="Q23" s="27"/>
      <c r="T23" s="22">
        <v>0</v>
      </c>
      <c r="U23" s="74">
        <f t="shared" si="3"/>
        <v>-228</v>
      </c>
      <c r="V23" s="70">
        <f t="shared" si="4"/>
        <v>-228</v>
      </c>
      <c r="W23" s="70"/>
      <c r="X23" s="70">
        <f t="shared" si="5"/>
        <v>250.62778010910617</v>
      </c>
      <c r="Y23" s="70">
        <f t="shared" si="6"/>
        <v>22.627780109106169</v>
      </c>
      <c r="Z23" s="70">
        <f t="shared" si="7"/>
        <v>23</v>
      </c>
      <c r="AA23" s="24">
        <f t="shared" si="8"/>
        <v>23</v>
      </c>
      <c r="AB23" s="67">
        <f t="shared" si="9"/>
        <v>251</v>
      </c>
    </row>
    <row r="24" spans="1:28" ht="15" customHeight="1" x14ac:dyDescent="0.25">
      <c r="A24" s="71">
        <v>1406</v>
      </c>
      <c r="B24" s="71">
        <v>228</v>
      </c>
      <c r="C24" s="68">
        <v>7.81</v>
      </c>
      <c r="D24" s="68">
        <v>268.93</v>
      </c>
      <c r="E24" s="68">
        <v>211.06</v>
      </c>
      <c r="F24" s="68">
        <f t="shared" si="0"/>
        <v>4.5135135135135132</v>
      </c>
      <c r="G24" s="68">
        <v>0</v>
      </c>
      <c r="H24" s="68">
        <f t="shared" si="1"/>
        <v>36.351351351351354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-228</v>
      </c>
      <c r="V24" s="70">
        <f t="shared" si="4"/>
        <v>-228</v>
      </c>
      <c r="W24" s="70"/>
      <c r="X24" s="70">
        <f t="shared" si="5"/>
        <v>250.62778010910617</v>
      </c>
      <c r="Y24" s="70">
        <f t="shared" si="6"/>
        <v>22.627780109106169</v>
      </c>
      <c r="Z24" s="70">
        <f t="shared" si="7"/>
        <v>23</v>
      </c>
      <c r="AA24" s="24">
        <f t="shared" si="8"/>
        <v>23</v>
      </c>
      <c r="AB24" s="67">
        <f t="shared" si="9"/>
        <v>251</v>
      </c>
    </row>
    <row r="25" spans="1:28" ht="15" customHeight="1" x14ac:dyDescent="0.25">
      <c r="A25" s="71">
        <v>1388</v>
      </c>
      <c r="B25" s="71">
        <v>228</v>
      </c>
      <c r="C25" s="68">
        <v>7.71</v>
      </c>
      <c r="D25" s="68">
        <v>269.07</v>
      </c>
      <c r="E25" s="68">
        <v>211.06</v>
      </c>
      <c r="F25" s="68">
        <f t="shared" si="0"/>
        <v>5.1388888888888893</v>
      </c>
      <c r="G25" s="68">
        <v>0</v>
      </c>
      <c r="H25" s="68">
        <f t="shared" si="1"/>
        <v>37.361111111111114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0</v>
      </c>
      <c r="U25" s="74">
        <f t="shared" si="3"/>
        <v>-228</v>
      </c>
      <c r="V25" s="70">
        <f t="shared" si="4"/>
        <v>-228</v>
      </c>
      <c r="W25" s="70"/>
      <c r="X25" s="70">
        <f t="shared" si="5"/>
        <v>250.62778010910617</v>
      </c>
      <c r="Y25" s="70">
        <f t="shared" si="6"/>
        <v>22.627780109106169</v>
      </c>
      <c r="Z25" s="70">
        <f t="shared" si="7"/>
        <v>23</v>
      </c>
      <c r="AA25" s="24">
        <f t="shared" si="8"/>
        <v>23</v>
      </c>
      <c r="AB25" s="67">
        <f t="shared" si="9"/>
        <v>251</v>
      </c>
    </row>
    <row r="26" spans="1:28" ht="15" customHeight="1" x14ac:dyDescent="0.25">
      <c r="A26" s="71">
        <v>1319</v>
      </c>
      <c r="B26" s="71">
        <v>228</v>
      </c>
      <c r="C26" s="68">
        <v>7.33</v>
      </c>
      <c r="D26" s="68">
        <v>269.2</v>
      </c>
      <c r="E26" s="68">
        <v>211.06</v>
      </c>
      <c r="F26" s="68">
        <f t="shared" si="0"/>
        <v>7.2571428571428571</v>
      </c>
      <c r="G26" s="68">
        <v>0</v>
      </c>
      <c r="H26" s="68">
        <f t="shared" si="1"/>
        <v>38.428571428571431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-228</v>
      </c>
      <c r="V26" s="70">
        <f t="shared" si="4"/>
        <v>-228</v>
      </c>
      <c r="W26" s="70"/>
      <c r="X26" s="70">
        <f t="shared" si="5"/>
        <v>250.62778010910617</v>
      </c>
      <c r="Y26" s="70">
        <f t="shared" si="6"/>
        <v>22.627780109106169</v>
      </c>
      <c r="Z26" s="70">
        <f t="shared" si="7"/>
        <v>23</v>
      </c>
      <c r="AA26" s="24">
        <f t="shared" si="8"/>
        <v>23</v>
      </c>
      <c r="AB26" s="67">
        <f t="shared" si="9"/>
        <v>251</v>
      </c>
    </row>
    <row r="27" spans="1:28" ht="15" customHeight="1" x14ac:dyDescent="0.25">
      <c r="A27" s="71">
        <v>1250</v>
      </c>
      <c r="B27" s="71">
        <v>228</v>
      </c>
      <c r="C27" s="68">
        <v>6.94</v>
      </c>
      <c r="D27" s="68">
        <v>269.32</v>
      </c>
      <c r="E27" s="68">
        <v>211.06</v>
      </c>
      <c r="F27" s="68">
        <f t="shared" si="0"/>
        <v>9.5</v>
      </c>
      <c r="G27" s="68">
        <v>0</v>
      </c>
      <c r="H27" s="68">
        <f t="shared" si="1"/>
        <v>39.558823529411768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0</v>
      </c>
      <c r="U27" s="74">
        <f t="shared" si="3"/>
        <v>-228</v>
      </c>
      <c r="V27" s="70">
        <f t="shared" si="4"/>
        <v>-228</v>
      </c>
      <c r="W27" s="70"/>
      <c r="X27" s="70">
        <f t="shared" si="5"/>
        <v>250.62778010910617</v>
      </c>
      <c r="Y27" s="70">
        <f t="shared" si="6"/>
        <v>22.627780109106169</v>
      </c>
      <c r="Z27" s="70">
        <f t="shared" si="7"/>
        <v>23</v>
      </c>
      <c r="AA27" s="24">
        <f t="shared" si="8"/>
        <v>23</v>
      </c>
      <c r="AB27" s="67">
        <f t="shared" si="9"/>
        <v>251</v>
      </c>
    </row>
    <row r="28" spans="1:28" ht="15" customHeight="1" x14ac:dyDescent="0.25">
      <c r="A28" s="71">
        <v>1181</v>
      </c>
      <c r="B28" s="71">
        <v>228</v>
      </c>
      <c r="C28" s="68">
        <v>6.56</v>
      </c>
      <c r="D28" s="68">
        <v>269.43</v>
      </c>
      <c r="E28" s="68">
        <v>211.06</v>
      </c>
      <c r="F28" s="68">
        <f t="shared" si="0"/>
        <v>11.878787878787879</v>
      </c>
      <c r="G28" s="68">
        <v>0</v>
      </c>
      <c r="H28" s="68">
        <f t="shared" si="1"/>
        <v>40.757575757575758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-228</v>
      </c>
      <c r="V28" s="70">
        <f t="shared" si="4"/>
        <v>-228</v>
      </c>
      <c r="W28" s="70"/>
      <c r="X28" s="70">
        <f t="shared" si="5"/>
        <v>250.62778010910617</v>
      </c>
      <c r="Y28" s="70">
        <f t="shared" si="6"/>
        <v>22.627780109106169</v>
      </c>
      <c r="Z28" s="70">
        <f t="shared" si="7"/>
        <v>23</v>
      </c>
      <c r="AA28" s="24">
        <f t="shared" si="8"/>
        <v>23</v>
      </c>
      <c r="AB28" s="67">
        <f t="shared" si="9"/>
        <v>251</v>
      </c>
    </row>
    <row r="29" spans="1:28" ht="15" customHeight="1" x14ac:dyDescent="0.25">
      <c r="A29" s="71">
        <v>1171</v>
      </c>
      <c r="B29" s="71">
        <v>228</v>
      </c>
      <c r="C29" s="68">
        <v>6.51</v>
      </c>
      <c r="D29" s="68">
        <v>269.54000000000002</v>
      </c>
      <c r="E29" s="68">
        <v>211.06</v>
      </c>
      <c r="F29" s="68">
        <f t="shared" si="0"/>
        <v>12.5625</v>
      </c>
      <c r="G29" s="68">
        <v>0</v>
      </c>
      <c r="H29" s="68">
        <f t="shared" si="1"/>
        <v>42.03125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-228</v>
      </c>
      <c r="V29" s="70">
        <f t="shared" si="4"/>
        <v>-228</v>
      </c>
      <c r="W29" s="70"/>
      <c r="X29" s="70">
        <f t="shared" si="5"/>
        <v>250.62778010910617</v>
      </c>
      <c r="Y29" s="70">
        <f t="shared" si="6"/>
        <v>22.627780109106169</v>
      </c>
      <c r="Z29" s="70">
        <f t="shared" si="7"/>
        <v>23</v>
      </c>
      <c r="AA29" s="24">
        <f t="shared" si="8"/>
        <v>23</v>
      </c>
      <c r="AB29" s="67">
        <f t="shared" si="9"/>
        <v>251</v>
      </c>
    </row>
    <row r="30" spans="1:28" ht="15" customHeight="1" x14ac:dyDescent="0.25">
      <c r="A30" s="71">
        <v>1163</v>
      </c>
      <c r="B30" s="71">
        <v>228</v>
      </c>
      <c r="C30" s="68">
        <v>6.46</v>
      </c>
      <c r="D30" s="68">
        <v>269.64999999999998</v>
      </c>
      <c r="E30" s="68">
        <v>211.06</v>
      </c>
      <c r="F30" s="68">
        <f t="shared" si="0"/>
        <v>13.225806451612904</v>
      </c>
      <c r="G30" s="68">
        <v>0</v>
      </c>
      <c r="H30" s="68">
        <f t="shared" si="1"/>
        <v>43.387096774193552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-228</v>
      </c>
      <c r="V30" s="70">
        <f t="shared" si="4"/>
        <v>-228</v>
      </c>
      <c r="W30" s="70"/>
      <c r="X30" s="70">
        <f t="shared" si="5"/>
        <v>250.62778010910617</v>
      </c>
      <c r="Y30" s="70">
        <f t="shared" si="6"/>
        <v>22.627780109106169</v>
      </c>
      <c r="Z30" s="70">
        <f t="shared" si="7"/>
        <v>23</v>
      </c>
      <c r="AA30" s="24">
        <f t="shared" si="8"/>
        <v>23</v>
      </c>
      <c r="AB30" s="67">
        <f t="shared" si="9"/>
        <v>251</v>
      </c>
    </row>
    <row r="31" spans="1:28" ht="15" customHeight="1" x14ac:dyDescent="0.25">
      <c r="A31" s="71">
        <v>1153</v>
      </c>
      <c r="B31" s="71">
        <v>228</v>
      </c>
      <c r="C31" s="68">
        <v>6.41</v>
      </c>
      <c r="D31" s="68">
        <v>269.76</v>
      </c>
      <c r="E31" s="68">
        <v>211.06</v>
      </c>
      <c r="F31" s="68">
        <f t="shared" si="0"/>
        <v>14</v>
      </c>
      <c r="G31" s="68">
        <v>0</v>
      </c>
      <c r="H31" s="68">
        <f t="shared" si="1"/>
        <v>44.833333333333336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-228</v>
      </c>
      <c r="V31" s="70">
        <f t="shared" si="4"/>
        <v>-228</v>
      </c>
      <c r="W31" s="70"/>
      <c r="X31" s="70">
        <f t="shared" si="5"/>
        <v>250.62778010910617</v>
      </c>
      <c r="Y31" s="70">
        <f t="shared" si="6"/>
        <v>22.627780109106169</v>
      </c>
      <c r="Z31" s="70">
        <f t="shared" si="7"/>
        <v>23</v>
      </c>
      <c r="AA31" s="24">
        <f t="shared" si="8"/>
        <v>23</v>
      </c>
      <c r="AB31" s="67">
        <f t="shared" si="9"/>
        <v>251</v>
      </c>
    </row>
    <row r="32" spans="1:28" ht="15" customHeight="1" x14ac:dyDescent="0.25">
      <c r="A32" s="71">
        <v>1117</v>
      </c>
      <c r="B32" s="71">
        <v>228</v>
      </c>
      <c r="C32" s="68">
        <v>6.21</v>
      </c>
      <c r="D32" s="68">
        <v>269.86</v>
      </c>
      <c r="E32" s="68">
        <v>211.06</v>
      </c>
      <c r="F32" s="68">
        <f t="shared" si="0"/>
        <v>15.724137931034482</v>
      </c>
      <c r="G32" s="68">
        <v>0</v>
      </c>
      <c r="H32" s="68">
        <f t="shared" si="1"/>
        <v>46.379310344827587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-228</v>
      </c>
      <c r="V32" s="70">
        <f t="shared" si="4"/>
        <v>-228</v>
      </c>
      <c r="W32" s="70"/>
      <c r="X32" s="70">
        <f t="shared" si="5"/>
        <v>250.62778010910617</v>
      </c>
      <c r="Y32" s="70">
        <f t="shared" si="6"/>
        <v>22.627780109106169</v>
      </c>
      <c r="Z32" s="70">
        <f t="shared" si="7"/>
        <v>23</v>
      </c>
      <c r="AA32" s="24">
        <f t="shared" si="8"/>
        <v>23</v>
      </c>
      <c r="AB32" s="67">
        <f t="shared" si="9"/>
        <v>251</v>
      </c>
    </row>
    <row r="33" spans="1:28" ht="15" customHeight="1" x14ac:dyDescent="0.25">
      <c r="A33" s="71">
        <v>1082</v>
      </c>
      <c r="B33" s="71">
        <v>228</v>
      </c>
      <c r="C33" s="68">
        <v>6.01</v>
      </c>
      <c r="D33" s="68">
        <v>269.95999999999998</v>
      </c>
      <c r="E33" s="68">
        <v>211.06</v>
      </c>
      <c r="F33" s="68">
        <f t="shared" si="0"/>
        <v>17.535714285714285</v>
      </c>
      <c r="G33" s="68">
        <v>0</v>
      </c>
      <c r="H33" s="68">
        <f t="shared" si="1"/>
        <v>48.035714285714285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0</v>
      </c>
      <c r="U33" s="74">
        <f t="shared" si="3"/>
        <v>-228</v>
      </c>
      <c r="V33" s="70">
        <f t="shared" si="4"/>
        <v>-228</v>
      </c>
      <c r="W33" s="70"/>
      <c r="X33" s="70">
        <f t="shared" si="5"/>
        <v>250.62778010910617</v>
      </c>
      <c r="Y33" s="70">
        <f t="shared" si="6"/>
        <v>22.627780109106169</v>
      </c>
      <c r="Z33" s="70">
        <f t="shared" si="7"/>
        <v>23</v>
      </c>
      <c r="AA33" s="24">
        <f t="shared" si="8"/>
        <v>23</v>
      </c>
      <c r="AB33" s="67">
        <f t="shared" si="9"/>
        <v>251</v>
      </c>
    </row>
    <row r="34" spans="1:28" ht="15" customHeight="1" x14ac:dyDescent="0.25">
      <c r="A34" s="71">
        <v>1046</v>
      </c>
      <c r="B34" s="71">
        <v>228</v>
      </c>
      <c r="C34" s="68">
        <v>5.81</v>
      </c>
      <c r="D34" s="68">
        <v>270.05</v>
      </c>
      <c r="E34" s="68">
        <v>211.06</v>
      </c>
      <c r="F34" s="68">
        <f t="shared" ref="F34:F60" si="13">($A$61-A34)/(ROW($A$61)-ROW(A34))</f>
        <v>19.518518518518519</v>
      </c>
      <c r="G34" s="68">
        <v>0</v>
      </c>
      <c r="H34" s="68">
        <f t="shared" ref="H34:H60" si="14">($A$61-B34)/(ROW($A$61)-ROW(B34))</f>
        <v>49.814814814814817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1</v>
      </c>
      <c r="N34" s="26"/>
      <c r="O34" s="26"/>
      <c r="P34" s="25"/>
      <c r="Q34" s="25"/>
      <c r="T34" s="22">
        <v>0</v>
      </c>
      <c r="U34" s="74">
        <f t="shared" ref="U34:U65" si="16">T34-B34</f>
        <v>-228</v>
      </c>
      <c r="V34" s="70">
        <f t="shared" ref="V34:V65" si="17">ROUND(U34,0)</f>
        <v>-228</v>
      </c>
      <c r="W34" s="70"/>
      <c r="X34" s="70">
        <f t="shared" ref="X34:X65" si="18">B34/$W$2*$W$3</f>
        <v>250.62778010910617</v>
      </c>
      <c r="Y34" s="70">
        <f t="shared" ref="Y34:Y65" si="19">X34-B34</f>
        <v>22.627780109106169</v>
      </c>
      <c r="Z34" s="70">
        <f t="shared" ref="Z34:Z65" si="20">ROUND(Y34,0)</f>
        <v>23</v>
      </c>
      <c r="AA34" s="24">
        <f t="shared" ref="AA34:AA65" si="21">IF(V34&gt;=0,V34,Z34)</f>
        <v>23</v>
      </c>
      <c r="AB34" s="67">
        <f t="shared" ref="AB34:AB65" si="22">B34+AA34</f>
        <v>251</v>
      </c>
    </row>
    <row r="35" spans="1:28" ht="15" customHeight="1" x14ac:dyDescent="0.25">
      <c r="A35" s="71">
        <v>1086</v>
      </c>
      <c r="B35" s="71">
        <v>228</v>
      </c>
      <c r="C35" s="68">
        <v>6.03</v>
      </c>
      <c r="D35" s="68">
        <v>270.14</v>
      </c>
      <c r="E35" s="68">
        <v>211.06</v>
      </c>
      <c r="F35" s="68">
        <f t="shared" si="13"/>
        <v>18.73076923076923</v>
      </c>
      <c r="G35" s="68">
        <v>0</v>
      </c>
      <c r="H35" s="68">
        <f t="shared" si="14"/>
        <v>51.730769230769234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1</v>
      </c>
      <c r="N35" s="26"/>
      <c r="O35" s="26"/>
      <c r="P35" s="25"/>
      <c r="Q35" s="25"/>
      <c r="T35" s="22">
        <v>0</v>
      </c>
      <c r="U35" s="74">
        <f t="shared" si="16"/>
        <v>-228</v>
      </c>
      <c r="V35" s="70">
        <f t="shared" si="17"/>
        <v>-228</v>
      </c>
      <c r="W35" s="70"/>
      <c r="X35" s="70">
        <f t="shared" si="18"/>
        <v>250.62778010910617</v>
      </c>
      <c r="Y35" s="70">
        <f t="shared" si="19"/>
        <v>22.627780109106169</v>
      </c>
      <c r="Z35" s="70">
        <f t="shared" si="20"/>
        <v>23</v>
      </c>
      <c r="AA35" s="24">
        <f t="shared" si="21"/>
        <v>23</v>
      </c>
      <c r="AB35" s="67">
        <f t="shared" si="22"/>
        <v>251</v>
      </c>
    </row>
    <row r="36" spans="1:28" ht="15" customHeight="1" x14ac:dyDescent="0.25">
      <c r="A36" s="71">
        <v>1124</v>
      </c>
      <c r="B36" s="71">
        <v>228</v>
      </c>
      <c r="C36" s="68">
        <v>6.25</v>
      </c>
      <c r="D36" s="68">
        <v>270.24</v>
      </c>
      <c r="E36" s="68">
        <v>211.06</v>
      </c>
      <c r="F36" s="68">
        <f t="shared" si="13"/>
        <v>17.96</v>
      </c>
      <c r="G36" s="68">
        <v>0</v>
      </c>
      <c r="H36" s="68">
        <f t="shared" si="14"/>
        <v>53.8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0</v>
      </c>
      <c r="U36" s="74">
        <f t="shared" si="16"/>
        <v>-228</v>
      </c>
      <c r="V36" s="70">
        <f t="shared" si="17"/>
        <v>-228</v>
      </c>
      <c r="W36" s="70"/>
      <c r="X36" s="70">
        <f t="shared" si="18"/>
        <v>250.62778010910617</v>
      </c>
      <c r="Y36" s="70">
        <f t="shared" si="19"/>
        <v>22.627780109106169</v>
      </c>
      <c r="Z36" s="70">
        <f t="shared" si="20"/>
        <v>23</v>
      </c>
      <c r="AA36" s="24">
        <f t="shared" si="21"/>
        <v>23</v>
      </c>
      <c r="AB36" s="67">
        <f t="shared" si="22"/>
        <v>251</v>
      </c>
    </row>
    <row r="37" spans="1:28" ht="15" customHeight="1" x14ac:dyDescent="0.25">
      <c r="A37" s="71">
        <v>1164</v>
      </c>
      <c r="B37" s="71">
        <v>228</v>
      </c>
      <c r="C37" s="68">
        <v>6.47</v>
      </c>
      <c r="D37" s="68">
        <v>270.33999999999997</v>
      </c>
      <c r="E37" s="68">
        <v>211.06</v>
      </c>
      <c r="F37" s="68">
        <f t="shared" si="13"/>
        <v>17.041666666666668</v>
      </c>
      <c r="G37" s="68">
        <v>0</v>
      </c>
      <c r="H37" s="68">
        <f t="shared" si="14"/>
        <v>56.041666666666664</v>
      </c>
      <c r="I37" s="68">
        <v>0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-228</v>
      </c>
      <c r="V37" s="70">
        <f t="shared" si="17"/>
        <v>-228</v>
      </c>
      <c r="W37" s="70"/>
      <c r="X37" s="70">
        <f t="shared" si="18"/>
        <v>250.62778010910617</v>
      </c>
      <c r="Y37" s="70">
        <f t="shared" si="19"/>
        <v>22.627780109106169</v>
      </c>
      <c r="Z37" s="70">
        <f t="shared" si="20"/>
        <v>23</v>
      </c>
      <c r="AA37" s="24">
        <f t="shared" si="21"/>
        <v>23</v>
      </c>
      <c r="AB37" s="67">
        <f t="shared" si="22"/>
        <v>251</v>
      </c>
    </row>
    <row r="38" spans="1:28" ht="15" customHeight="1" x14ac:dyDescent="0.25">
      <c r="A38" s="71">
        <v>1157</v>
      </c>
      <c r="B38" s="71">
        <v>228</v>
      </c>
      <c r="C38" s="68">
        <v>6.43</v>
      </c>
      <c r="D38" s="68">
        <v>270.45</v>
      </c>
      <c r="E38" s="68">
        <v>211.06</v>
      </c>
      <c r="F38" s="68">
        <f t="shared" si="13"/>
        <v>18.086956521739129</v>
      </c>
      <c r="G38" s="68">
        <v>0</v>
      </c>
      <c r="H38" s="68">
        <f t="shared" si="14"/>
        <v>58.478260869565219</v>
      </c>
      <c r="I38" s="68">
        <v>0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-228</v>
      </c>
      <c r="V38" s="70">
        <f t="shared" si="17"/>
        <v>-228</v>
      </c>
      <c r="W38" s="70"/>
      <c r="X38" s="70">
        <f t="shared" si="18"/>
        <v>250.62778010910617</v>
      </c>
      <c r="Y38" s="70">
        <f t="shared" si="19"/>
        <v>22.627780109106169</v>
      </c>
      <c r="Z38" s="70">
        <f t="shared" si="20"/>
        <v>23</v>
      </c>
      <c r="AA38" s="24">
        <f t="shared" si="21"/>
        <v>23</v>
      </c>
      <c r="AB38" s="67">
        <f t="shared" si="22"/>
        <v>251</v>
      </c>
    </row>
    <row r="39" spans="1:28" ht="15" customHeight="1" x14ac:dyDescent="0.25">
      <c r="A39" s="71">
        <v>1151</v>
      </c>
      <c r="B39" s="71">
        <v>228</v>
      </c>
      <c r="C39" s="68">
        <v>6.39</v>
      </c>
      <c r="D39" s="68">
        <v>270.55</v>
      </c>
      <c r="E39" s="68">
        <v>211.06</v>
      </c>
      <c r="F39" s="68">
        <f t="shared" si="13"/>
        <v>19.181818181818183</v>
      </c>
      <c r="G39" s="68">
        <v>0</v>
      </c>
      <c r="H39" s="68">
        <f t="shared" si="14"/>
        <v>61.136363636363633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0</v>
      </c>
      <c r="U39" s="74">
        <f t="shared" si="16"/>
        <v>-228</v>
      </c>
      <c r="V39" s="70">
        <f t="shared" si="17"/>
        <v>-228</v>
      </c>
      <c r="W39" s="70"/>
      <c r="X39" s="70">
        <f t="shared" si="18"/>
        <v>250.62778010910617</v>
      </c>
      <c r="Y39" s="70">
        <f t="shared" si="19"/>
        <v>22.627780109106169</v>
      </c>
      <c r="Z39" s="70">
        <f t="shared" si="20"/>
        <v>23</v>
      </c>
      <c r="AA39" s="24">
        <f t="shared" si="21"/>
        <v>23</v>
      </c>
      <c r="AB39" s="67">
        <f t="shared" si="22"/>
        <v>251</v>
      </c>
    </row>
    <row r="40" spans="1:28" ht="15" customHeight="1" x14ac:dyDescent="0.25">
      <c r="A40" s="71">
        <v>1144</v>
      </c>
      <c r="B40" s="71">
        <v>228</v>
      </c>
      <c r="C40" s="68">
        <v>6.35</v>
      </c>
      <c r="D40" s="68">
        <v>270.64999999999998</v>
      </c>
      <c r="E40" s="68">
        <v>211.06</v>
      </c>
      <c r="F40" s="68">
        <f t="shared" si="13"/>
        <v>20.428571428571427</v>
      </c>
      <c r="G40" s="68">
        <v>0</v>
      </c>
      <c r="H40" s="68">
        <f t="shared" si="14"/>
        <v>64.047619047619051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1</v>
      </c>
      <c r="N40" s="26"/>
      <c r="O40" s="26"/>
      <c r="P40" s="25"/>
      <c r="Q40" s="25"/>
      <c r="T40" s="22">
        <v>0</v>
      </c>
      <c r="U40" s="74">
        <f t="shared" si="16"/>
        <v>-228</v>
      </c>
      <c r="V40" s="70">
        <f t="shared" si="17"/>
        <v>-228</v>
      </c>
      <c r="W40" s="70"/>
      <c r="X40" s="70">
        <f t="shared" si="18"/>
        <v>250.62778010910617</v>
      </c>
      <c r="Y40" s="70">
        <f t="shared" si="19"/>
        <v>22.627780109106169</v>
      </c>
      <c r="Z40" s="70">
        <f t="shared" si="20"/>
        <v>23</v>
      </c>
      <c r="AA40" s="24">
        <f t="shared" si="21"/>
        <v>23</v>
      </c>
      <c r="AB40" s="67">
        <f t="shared" si="22"/>
        <v>251</v>
      </c>
    </row>
    <row r="41" spans="1:28" ht="15" customHeight="1" x14ac:dyDescent="0.25">
      <c r="A41" s="71">
        <v>1148</v>
      </c>
      <c r="B41" s="71">
        <v>228</v>
      </c>
      <c r="C41" s="68">
        <v>6.38</v>
      </c>
      <c r="D41" s="68">
        <v>270.75</v>
      </c>
      <c r="E41" s="68">
        <v>211.06</v>
      </c>
      <c r="F41" s="68">
        <f t="shared" si="13"/>
        <v>21.25</v>
      </c>
      <c r="G41" s="68">
        <v>0</v>
      </c>
      <c r="H41" s="68">
        <f t="shared" si="14"/>
        <v>67.25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1</v>
      </c>
      <c r="N41" s="26"/>
      <c r="O41" s="26"/>
      <c r="P41" s="25"/>
      <c r="Q41" s="25"/>
      <c r="T41" s="22">
        <v>0</v>
      </c>
      <c r="U41" s="74">
        <f t="shared" si="16"/>
        <v>-228</v>
      </c>
      <c r="V41" s="70">
        <f t="shared" si="17"/>
        <v>-228</v>
      </c>
      <c r="W41" s="70"/>
      <c r="X41" s="70">
        <f t="shared" si="18"/>
        <v>250.62778010910617</v>
      </c>
      <c r="Y41" s="70">
        <f t="shared" si="19"/>
        <v>22.627780109106169</v>
      </c>
      <c r="Z41" s="70">
        <f t="shared" si="20"/>
        <v>23</v>
      </c>
      <c r="AA41" s="24">
        <f t="shared" si="21"/>
        <v>23</v>
      </c>
      <c r="AB41" s="67">
        <f t="shared" si="22"/>
        <v>251</v>
      </c>
    </row>
    <row r="42" spans="1:28" ht="15" customHeight="1" x14ac:dyDescent="0.25">
      <c r="A42" s="71">
        <v>1154</v>
      </c>
      <c r="B42" s="71">
        <v>228</v>
      </c>
      <c r="C42" s="68">
        <v>6.41</v>
      </c>
      <c r="D42" s="68">
        <v>270.85000000000002</v>
      </c>
      <c r="E42" s="68">
        <v>211.06</v>
      </c>
      <c r="F42" s="68">
        <f t="shared" si="13"/>
        <v>22.05263157894737</v>
      </c>
      <c r="G42" s="68">
        <v>0</v>
      </c>
      <c r="H42" s="68">
        <f t="shared" si="14"/>
        <v>70.78947368421052</v>
      </c>
      <c r="I42" s="68">
        <v>0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1</v>
      </c>
      <c r="N42" s="26"/>
      <c r="O42" s="26"/>
      <c r="P42" s="25"/>
      <c r="Q42" s="25"/>
      <c r="T42" s="22">
        <v>0</v>
      </c>
      <c r="U42" s="74">
        <f t="shared" si="16"/>
        <v>-228</v>
      </c>
      <c r="V42" s="70">
        <f t="shared" si="17"/>
        <v>-228</v>
      </c>
      <c r="W42" s="70"/>
      <c r="X42" s="70">
        <f t="shared" si="18"/>
        <v>250.62778010910617</v>
      </c>
      <c r="Y42" s="70">
        <f t="shared" si="19"/>
        <v>22.627780109106169</v>
      </c>
      <c r="Z42" s="70">
        <f t="shared" si="20"/>
        <v>23</v>
      </c>
      <c r="AA42" s="24">
        <f t="shared" si="21"/>
        <v>23</v>
      </c>
      <c r="AB42" s="67">
        <f t="shared" si="22"/>
        <v>251</v>
      </c>
    </row>
    <row r="43" spans="1:28" ht="15" customHeight="1" x14ac:dyDescent="0.25">
      <c r="A43" s="71">
        <v>1159</v>
      </c>
      <c r="B43" s="71">
        <v>228</v>
      </c>
      <c r="C43" s="68">
        <v>6.44</v>
      </c>
      <c r="D43" s="68">
        <v>270.95</v>
      </c>
      <c r="E43" s="68">
        <v>211.06</v>
      </c>
      <c r="F43" s="68">
        <f t="shared" si="13"/>
        <v>23</v>
      </c>
      <c r="G43" s="68">
        <v>0</v>
      </c>
      <c r="H43" s="68">
        <f t="shared" si="14"/>
        <v>74.722222222222229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0</v>
      </c>
      <c r="U43" s="74">
        <f t="shared" si="16"/>
        <v>-228</v>
      </c>
      <c r="V43" s="70">
        <f t="shared" si="17"/>
        <v>-228</v>
      </c>
      <c r="W43" s="70"/>
      <c r="X43" s="70">
        <f t="shared" si="18"/>
        <v>250.62778010910617</v>
      </c>
      <c r="Y43" s="70">
        <f t="shared" si="19"/>
        <v>22.627780109106169</v>
      </c>
      <c r="Z43" s="70">
        <f t="shared" si="20"/>
        <v>23</v>
      </c>
      <c r="AA43" s="24">
        <f t="shared" si="21"/>
        <v>23</v>
      </c>
      <c r="AB43" s="67">
        <f t="shared" si="22"/>
        <v>251</v>
      </c>
    </row>
    <row r="44" spans="1:28" ht="15" customHeight="1" x14ac:dyDescent="0.25">
      <c r="A44" s="71">
        <v>1136</v>
      </c>
      <c r="B44" s="71">
        <v>228</v>
      </c>
      <c r="C44" s="68">
        <v>6.31</v>
      </c>
      <c r="D44" s="68">
        <v>271.04000000000002</v>
      </c>
      <c r="E44" s="68">
        <v>211.06</v>
      </c>
      <c r="F44" s="68">
        <f t="shared" si="13"/>
        <v>25.705882352941178</v>
      </c>
      <c r="G44" s="68">
        <v>0</v>
      </c>
      <c r="H44" s="68">
        <f t="shared" si="14"/>
        <v>79.117647058823536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1</v>
      </c>
      <c r="N44" s="26"/>
      <c r="O44" s="26"/>
      <c r="P44" s="25"/>
      <c r="Q44" s="25"/>
      <c r="T44" s="22">
        <v>0</v>
      </c>
      <c r="U44" s="74">
        <f t="shared" si="16"/>
        <v>-228</v>
      </c>
      <c r="V44" s="70">
        <f t="shared" si="17"/>
        <v>-228</v>
      </c>
      <c r="W44" s="70"/>
      <c r="X44" s="70">
        <f t="shared" si="18"/>
        <v>250.62778010910617</v>
      </c>
      <c r="Y44" s="70">
        <f t="shared" si="19"/>
        <v>22.627780109106169</v>
      </c>
      <c r="Z44" s="70">
        <f t="shared" si="20"/>
        <v>23</v>
      </c>
      <c r="AA44" s="24">
        <f t="shared" si="21"/>
        <v>23</v>
      </c>
      <c r="AB44" s="67">
        <f t="shared" si="22"/>
        <v>251</v>
      </c>
    </row>
    <row r="45" spans="1:28" ht="15" customHeight="1" x14ac:dyDescent="0.25">
      <c r="A45" s="71">
        <v>1112</v>
      </c>
      <c r="B45" s="71">
        <v>228</v>
      </c>
      <c r="C45" s="68">
        <v>6.18</v>
      </c>
      <c r="D45" s="68">
        <v>271.13</v>
      </c>
      <c r="E45" s="68">
        <v>211.06</v>
      </c>
      <c r="F45" s="68">
        <f t="shared" si="13"/>
        <v>28.8125</v>
      </c>
      <c r="G45" s="68">
        <v>0</v>
      </c>
      <c r="H45" s="68">
        <f t="shared" si="14"/>
        <v>84.0625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0</v>
      </c>
      <c r="N45" s="26"/>
      <c r="O45" s="26"/>
      <c r="P45" s="25"/>
      <c r="Q45" s="25"/>
      <c r="T45" s="22">
        <v>0</v>
      </c>
      <c r="U45" s="74">
        <f t="shared" si="16"/>
        <v>-228</v>
      </c>
      <c r="V45" s="70">
        <f t="shared" si="17"/>
        <v>-228</v>
      </c>
      <c r="W45" s="70"/>
      <c r="X45" s="70">
        <f t="shared" si="18"/>
        <v>250.62778010910617</v>
      </c>
      <c r="Y45" s="70">
        <f t="shared" si="19"/>
        <v>22.627780109106169</v>
      </c>
      <c r="Z45" s="70">
        <f t="shared" si="20"/>
        <v>23</v>
      </c>
      <c r="AA45" s="24">
        <f t="shared" si="21"/>
        <v>23</v>
      </c>
      <c r="AB45" s="67">
        <f t="shared" si="22"/>
        <v>251</v>
      </c>
    </row>
    <row r="46" spans="1:28" ht="15" customHeight="1" x14ac:dyDescent="0.25">
      <c r="A46" s="71">
        <v>1090</v>
      </c>
      <c r="B46" s="71">
        <v>228</v>
      </c>
      <c r="C46" s="68">
        <v>6.05</v>
      </c>
      <c r="D46" s="68">
        <v>271.22000000000003</v>
      </c>
      <c r="E46" s="68">
        <v>211.06</v>
      </c>
      <c r="F46" s="68">
        <f t="shared" si="13"/>
        <v>32.200000000000003</v>
      </c>
      <c r="G46" s="68">
        <v>0</v>
      </c>
      <c r="H46" s="68">
        <f t="shared" si="14"/>
        <v>89.666666666666671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0</v>
      </c>
      <c r="U46" s="74">
        <f t="shared" si="16"/>
        <v>-228</v>
      </c>
      <c r="V46" s="70">
        <f t="shared" si="17"/>
        <v>-228</v>
      </c>
      <c r="W46" s="70"/>
      <c r="X46" s="70">
        <f t="shared" si="18"/>
        <v>250.62778010910617</v>
      </c>
      <c r="Y46" s="70">
        <f t="shared" si="19"/>
        <v>22.627780109106169</v>
      </c>
      <c r="Z46" s="70">
        <f t="shared" si="20"/>
        <v>23</v>
      </c>
      <c r="AA46" s="24">
        <f t="shared" si="21"/>
        <v>23</v>
      </c>
      <c r="AB46" s="67">
        <f t="shared" si="22"/>
        <v>251</v>
      </c>
    </row>
    <row r="47" spans="1:28" ht="15" customHeight="1" x14ac:dyDescent="0.25">
      <c r="A47" s="71">
        <v>1061</v>
      </c>
      <c r="B47" s="71">
        <v>228</v>
      </c>
      <c r="C47" s="68">
        <v>5.89</v>
      </c>
      <c r="D47" s="68">
        <v>271.3</v>
      </c>
      <c r="E47" s="68">
        <v>211.06</v>
      </c>
      <c r="F47" s="68">
        <f t="shared" si="13"/>
        <v>36.571428571428569</v>
      </c>
      <c r="G47" s="68">
        <v>0</v>
      </c>
      <c r="H47" s="68">
        <f t="shared" si="14"/>
        <v>96.071428571428569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0</v>
      </c>
      <c r="U47" s="74">
        <f t="shared" si="16"/>
        <v>-228</v>
      </c>
      <c r="V47" s="70">
        <f t="shared" si="17"/>
        <v>-228</v>
      </c>
      <c r="W47" s="70"/>
      <c r="X47" s="70">
        <f t="shared" si="18"/>
        <v>250.62778010910617</v>
      </c>
      <c r="Y47" s="70">
        <f t="shared" si="19"/>
        <v>22.627780109106169</v>
      </c>
      <c r="Z47" s="70">
        <f t="shared" si="20"/>
        <v>23</v>
      </c>
      <c r="AA47" s="24">
        <f t="shared" si="21"/>
        <v>23</v>
      </c>
      <c r="AB47" s="67">
        <f t="shared" si="22"/>
        <v>251</v>
      </c>
    </row>
    <row r="48" spans="1:28" ht="15" customHeight="1" x14ac:dyDescent="0.25">
      <c r="A48" s="71">
        <v>1032</v>
      </c>
      <c r="B48" s="71">
        <v>228</v>
      </c>
      <c r="C48" s="68">
        <v>5.73</v>
      </c>
      <c r="D48" s="68">
        <v>271.38</v>
      </c>
      <c r="E48" s="68">
        <v>211.06</v>
      </c>
      <c r="F48" s="68">
        <f t="shared" si="13"/>
        <v>41.615384615384613</v>
      </c>
      <c r="G48" s="68">
        <v>0</v>
      </c>
      <c r="H48" s="68">
        <f t="shared" si="14"/>
        <v>103.46153846153847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1</v>
      </c>
      <c r="N48" s="26"/>
      <c r="O48" s="26"/>
      <c r="P48" s="25"/>
      <c r="Q48" s="25"/>
      <c r="T48" s="22">
        <v>0</v>
      </c>
      <c r="U48" s="74">
        <f t="shared" si="16"/>
        <v>-228</v>
      </c>
      <c r="V48" s="70">
        <f t="shared" si="17"/>
        <v>-228</v>
      </c>
      <c r="W48" s="70"/>
      <c r="X48" s="70">
        <f t="shared" si="18"/>
        <v>250.62778010910617</v>
      </c>
      <c r="Y48" s="70">
        <f t="shared" si="19"/>
        <v>22.627780109106169</v>
      </c>
      <c r="Z48" s="70">
        <f t="shared" si="20"/>
        <v>23</v>
      </c>
      <c r="AA48" s="24">
        <f t="shared" si="21"/>
        <v>23</v>
      </c>
      <c r="AB48" s="67">
        <f t="shared" si="22"/>
        <v>251</v>
      </c>
    </row>
    <row r="49" spans="1:28" ht="15" customHeight="1" x14ac:dyDescent="0.25">
      <c r="A49" s="71">
        <v>1003</v>
      </c>
      <c r="B49" s="71">
        <v>228</v>
      </c>
      <c r="C49" s="68">
        <v>5.57</v>
      </c>
      <c r="D49" s="68">
        <v>271.45999999999998</v>
      </c>
      <c r="E49" s="68">
        <v>211.06</v>
      </c>
      <c r="F49" s="68">
        <f t="shared" si="13"/>
        <v>47.5</v>
      </c>
      <c r="G49" s="68">
        <v>0</v>
      </c>
      <c r="H49" s="68">
        <f t="shared" si="14"/>
        <v>112.08333333333333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-228</v>
      </c>
      <c r="V49" s="70">
        <f t="shared" si="17"/>
        <v>-228</v>
      </c>
      <c r="W49" s="70"/>
      <c r="X49" s="70">
        <f t="shared" si="18"/>
        <v>250.62778010910617</v>
      </c>
      <c r="Y49" s="70">
        <f t="shared" si="19"/>
        <v>22.627780109106169</v>
      </c>
      <c r="Z49" s="70">
        <f t="shared" si="20"/>
        <v>23</v>
      </c>
      <c r="AA49" s="24">
        <f t="shared" si="21"/>
        <v>23</v>
      </c>
      <c r="AB49" s="67">
        <f t="shared" si="22"/>
        <v>251</v>
      </c>
    </row>
    <row r="50" spans="1:28" ht="15" customHeight="1" x14ac:dyDescent="0.25">
      <c r="A50" s="71">
        <v>1020</v>
      </c>
      <c r="B50" s="71">
        <v>228</v>
      </c>
      <c r="C50" s="68">
        <v>5.66</v>
      </c>
      <c r="D50" s="68">
        <v>271.54000000000002</v>
      </c>
      <c r="E50" s="68">
        <v>211.06</v>
      </c>
      <c r="F50" s="68">
        <f t="shared" si="13"/>
        <v>50.272727272727273</v>
      </c>
      <c r="G50" s="68">
        <v>0</v>
      </c>
      <c r="H50" s="68">
        <f t="shared" si="14"/>
        <v>122.27272727272727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0</v>
      </c>
      <c r="U50" s="74">
        <f t="shared" si="16"/>
        <v>-228</v>
      </c>
      <c r="V50" s="70">
        <f t="shared" si="17"/>
        <v>-228</v>
      </c>
      <c r="W50" s="70"/>
      <c r="X50" s="70">
        <f t="shared" si="18"/>
        <v>250.62778010910617</v>
      </c>
      <c r="Y50" s="70">
        <f t="shared" si="19"/>
        <v>22.627780109106169</v>
      </c>
      <c r="Z50" s="70">
        <f t="shared" si="20"/>
        <v>23</v>
      </c>
      <c r="AA50" s="24">
        <f t="shared" si="21"/>
        <v>23</v>
      </c>
      <c r="AB50" s="67">
        <f t="shared" si="22"/>
        <v>251</v>
      </c>
    </row>
    <row r="51" spans="1:28" ht="15" customHeight="1" x14ac:dyDescent="0.25">
      <c r="A51" s="71">
        <v>1036</v>
      </c>
      <c r="B51" s="71">
        <v>228</v>
      </c>
      <c r="C51" s="68">
        <v>5.76</v>
      </c>
      <c r="D51" s="68">
        <v>271.62</v>
      </c>
      <c r="E51" s="68">
        <v>211.06</v>
      </c>
      <c r="F51" s="68">
        <f t="shared" si="13"/>
        <v>53.7</v>
      </c>
      <c r="G51" s="68">
        <v>0</v>
      </c>
      <c r="H51" s="68">
        <f t="shared" si="14"/>
        <v>134.5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0</v>
      </c>
      <c r="U51" s="74">
        <f t="shared" si="16"/>
        <v>-228</v>
      </c>
      <c r="V51" s="70">
        <f t="shared" si="17"/>
        <v>-228</v>
      </c>
      <c r="W51" s="70"/>
      <c r="X51" s="70">
        <f t="shared" si="18"/>
        <v>250.62778010910617</v>
      </c>
      <c r="Y51" s="70">
        <f t="shared" si="19"/>
        <v>22.627780109106169</v>
      </c>
      <c r="Z51" s="70">
        <f t="shared" si="20"/>
        <v>23</v>
      </c>
      <c r="AA51" s="24">
        <f t="shared" si="21"/>
        <v>23</v>
      </c>
      <c r="AB51" s="67">
        <f t="shared" si="22"/>
        <v>251</v>
      </c>
    </row>
    <row r="52" spans="1:28" ht="15" customHeight="1" x14ac:dyDescent="0.25">
      <c r="A52" s="71">
        <v>1052</v>
      </c>
      <c r="B52" s="71">
        <v>228</v>
      </c>
      <c r="C52" s="68">
        <v>5.85</v>
      </c>
      <c r="D52" s="68">
        <v>271.7</v>
      </c>
      <c r="E52" s="68">
        <v>211.06</v>
      </c>
      <c r="F52" s="68">
        <f t="shared" si="13"/>
        <v>57.888888888888886</v>
      </c>
      <c r="G52" s="68">
        <v>0</v>
      </c>
      <c r="H52" s="68">
        <f t="shared" si="14"/>
        <v>149.44444444444446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0</v>
      </c>
      <c r="U52" s="74">
        <f t="shared" si="16"/>
        <v>-228</v>
      </c>
      <c r="V52" s="70">
        <f t="shared" si="17"/>
        <v>-228</v>
      </c>
      <c r="W52" s="70"/>
      <c r="X52" s="70">
        <f t="shared" si="18"/>
        <v>250.62778010910617</v>
      </c>
      <c r="Y52" s="70">
        <f t="shared" si="19"/>
        <v>22.627780109106169</v>
      </c>
      <c r="Z52" s="70">
        <f t="shared" si="20"/>
        <v>23</v>
      </c>
      <c r="AA52" s="24">
        <f t="shared" si="21"/>
        <v>23</v>
      </c>
      <c r="AB52" s="67">
        <f t="shared" si="22"/>
        <v>251</v>
      </c>
    </row>
    <row r="53" spans="1:28" ht="15" customHeight="1" x14ac:dyDescent="0.25">
      <c r="A53" s="71">
        <v>1147</v>
      </c>
      <c r="B53" s="71">
        <v>228</v>
      </c>
      <c r="C53" s="68">
        <v>6.37</v>
      </c>
      <c r="D53" s="68">
        <v>271.79000000000002</v>
      </c>
      <c r="E53" s="68">
        <v>211.06</v>
      </c>
      <c r="F53" s="68">
        <f t="shared" si="13"/>
        <v>53.25</v>
      </c>
      <c r="G53" s="68">
        <v>0</v>
      </c>
      <c r="H53" s="68">
        <f t="shared" si="14"/>
        <v>168.125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0</v>
      </c>
      <c r="U53" s="74">
        <f t="shared" si="16"/>
        <v>-228</v>
      </c>
      <c r="V53" s="70">
        <f t="shared" si="17"/>
        <v>-228</v>
      </c>
      <c r="W53" s="70"/>
      <c r="X53" s="70">
        <f t="shared" si="18"/>
        <v>250.62778010910617</v>
      </c>
      <c r="Y53" s="70">
        <f t="shared" si="19"/>
        <v>22.627780109106169</v>
      </c>
      <c r="Z53" s="70">
        <f t="shared" si="20"/>
        <v>23</v>
      </c>
      <c r="AA53" s="24">
        <f t="shared" si="21"/>
        <v>23</v>
      </c>
      <c r="AB53" s="67">
        <f t="shared" si="22"/>
        <v>251</v>
      </c>
    </row>
    <row r="54" spans="1:28" ht="15" customHeight="1" x14ac:dyDescent="0.25">
      <c r="A54" s="71">
        <v>1241</v>
      </c>
      <c r="B54" s="71">
        <v>228</v>
      </c>
      <c r="C54" s="68">
        <v>6.9</v>
      </c>
      <c r="D54" s="68">
        <v>271.89999999999998</v>
      </c>
      <c r="E54" s="68">
        <v>211.06</v>
      </c>
      <c r="F54" s="68">
        <f t="shared" si="13"/>
        <v>47.428571428571431</v>
      </c>
      <c r="G54" s="68">
        <v>0</v>
      </c>
      <c r="H54" s="68">
        <f t="shared" si="14"/>
        <v>192.14285714285714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0</v>
      </c>
      <c r="N54" s="26"/>
      <c r="O54" s="26"/>
      <c r="P54" s="25"/>
      <c r="Q54" s="25"/>
      <c r="T54" s="22">
        <v>0</v>
      </c>
      <c r="U54" s="74">
        <f t="shared" si="16"/>
        <v>-228</v>
      </c>
      <c r="V54" s="70">
        <f t="shared" si="17"/>
        <v>-228</v>
      </c>
      <c r="W54" s="70"/>
      <c r="X54" s="70">
        <f t="shared" si="18"/>
        <v>250.62778010910617</v>
      </c>
      <c r="Y54" s="70">
        <f t="shared" si="19"/>
        <v>22.627780109106169</v>
      </c>
      <c r="Z54" s="70">
        <f t="shared" si="20"/>
        <v>23</v>
      </c>
      <c r="AA54" s="24">
        <f t="shared" si="21"/>
        <v>23</v>
      </c>
      <c r="AB54" s="67">
        <f t="shared" si="22"/>
        <v>251</v>
      </c>
    </row>
    <row r="55" spans="1:28" ht="15" customHeight="1" x14ac:dyDescent="0.25">
      <c r="A55" s="71">
        <v>1336</v>
      </c>
      <c r="B55" s="71">
        <v>228</v>
      </c>
      <c r="C55" s="68">
        <v>7.42</v>
      </c>
      <c r="D55" s="68">
        <v>272.01</v>
      </c>
      <c r="E55" s="68">
        <v>211.06</v>
      </c>
      <c r="F55" s="68">
        <f t="shared" si="13"/>
        <v>39.5</v>
      </c>
      <c r="G55" s="68">
        <v>0</v>
      </c>
      <c r="H55" s="68">
        <f t="shared" si="14"/>
        <v>224.16666666666666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0</v>
      </c>
      <c r="N55" s="26"/>
      <c r="O55" s="26"/>
      <c r="P55" s="25"/>
      <c r="Q55" s="25"/>
      <c r="T55" s="22">
        <v>0</v>
      </c>
      <c r="U55" s="74">
        <f t="shared" si="16"/>
        <v>-228</v>
      </c>
      <c r="V55" s="70">
        <f t="shared" si="17"/>
        <v>-228</v>
      </c>
      <c r="W55" s="70"/>
      <c r="X55" s="70">
        <f t="shared" si="18"/>
        <v>250.62778010910617</v>
      </c>
      <c r="Y55" s="70">
        <f t="shared" si="19"/>
        <v>22.627780109106169</v>
      </c>
      <c r="Z55" s="70">
        <f t="shared" si="20"/>
        <v>23</v>
      </c>
      <c r="AA55" s="24">
        <f t="shared" si="21"/>
        <v>23</v>
      </c>
      <c r="AB55" s="67">
        <f t="shared" si="22"/>
        <v>251</v>
      </c>
    </row>
    <row r="56" spans="1:28" ht="15" customHeight="1" x14ac:dyDescent="0.25">
      <c r="A56" s="71">
        <v>1387</v>
      </c>
      <c r="B56" s="71">
        <v>228</v>
      </c>
      <c r="C56" s="68">
        <v>7.71</v>
      </c>
      <c r="D56" s="68">
        <v>272.12</v>
      </c>
      <c r="E56" s="68">
        <v>211.06</v>
      </c>
      <c r="F56" s="68">
        <f t="shared" si="13"/>
        <v>37.200000000000003</v>
      </c>
      <c r="G56" s="68">
        <v>0</v>
      </c>
      <c r="H56" s="68">
        <f t="shared" si="14"/>
        <v>269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-228</v>
      </c>
      <c r="V56" s="70">
        <f t="shared" si="17"/>
        <v>-228</v>
      </c>
      <c r="W56" s="70"/>
      <c r="X56" s="70">
        <f t="shared" si="18"/>
        <v>250.62778010910617</v>
      </c>
      <c r="Y56" s="70">
        <f t="shared" si="19"/>
        <v>22.627780109106169</v>
      </c>
      <c r="Z56" s="70">
        <f t="shared" si="20"/>
        <v>23</v>
      </c>
      <c r="AA56" s="24">
        <f t="shared" si="21"/>
        <v>23</v>
      </c>
      <c r="AB56" s="67">
        <f t="shared" si="22"/>
        <v>251</v>
      </c>
    </row>
    <row r="57" spans="1:28" ht="15" customHeight="1" x14ac:dyDescent="0.25">
      <c r="A57" s="71">
        <v>1440</v>
      </c>
      <c r="B57" s="71">
        <v>228</v>
      </c>
      <c r="C57" s="68">
        <v>8</v>
      </c>
      <c r="D57" s="68">
        <v>272.24</v>
      </c>
      <c r="E57" s="68">
        <v>211.06</v>
      </c>
      <c r="F57" s="68">
        <f t="shared" si="13"/>
        <v>33.25</v>
      </c>
      <c r="G57" s="68">
        <v>0</v>
      </c>
      <c r="H57" s="68">
        <f t="shared" si="14"/>
        <v>336.25</v>
      </c>
      <c r="I57" s="68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-228</v>
      </c>
      <c r="V57" s="70">
        <f t="shared" si="17"/>
        <v>-228</v>
      </c>
      <c r="W57" s="70"/>
      <c r="X57" s="70">
        <f t="shared" si="18"/>
        <v>250.62778010910617</v>
      </c>
      <c r="Y57" s="70">
        <f t="shared" si="19"/>
        <v>22.627780109106169</v>
      </c>
      <c r="Z57" s="70">
        <f t="shared" si="20"/>
        <v>23</v>
      </c>
      <c r="AA57" s="24">
        <f t="shared" si="21"/>
        <v>23</v>
      </c>
      <c r="AB57" s="67">
        <f t="shared" si="22"/>
        <v>251</v>
      </c>
    </row>
    <row r="58" spans="1:28" ht="15" customHeight="1" x14ac:dyDescent="0.25">
      <c r="A58" s="71">
        <v>1492</v>
      </c>
      <c r="B58" s="71">
        <v>228</v>
      </c>
      <c r="C58" s="68">
        <v>8.2899999999999991</v>
      </c>
      <c r="D58" s="68">
        <v>272.37</v>
      </c>
      <c r="E58" s="68">
        <v>211.06</v>
      </c>
      <c r="F58" s="68">
        <f t="shared" si="13"/>
        <v>27</v>
      </c>
      <c r="G58" s="68">
        <v>0</v>
      </c>
      <c r="H58" s="68">
        <f t="shared" si="14"/>
        <v>448.33333333333331</v>
      </c>
      <c r="I58" s="68">
        <v>0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0</v>
      </c>
      <c r="U58" s="74">
        <f t="shared" si="16"/>
        <v>-228</v>
      </c>
      <c r="V58" s="70">
        <f t="shared" si="17"/>
        <v>-228</v>
      </c>
      <c r="W58" s="70"/>
      <c r="X58" s="70">
        <f t="shared" si="18"/>
        <v>250.62778010910617</v>
      </c>
      <c r="Y58" s="70">
        <f t="shared" si="19"/>
        <v>22.627780109106169</v>
      </c>
      <c r="Z58" s="70">
        <f t="shared" si="20"/>
        <v>23</v>
      </c>
      <c r="AA58" s="24">
        <f t="shared" si="21"/>
        <v>23</v>
      </c>
      <c r="AB58" s="67">
        <f t="shared" si="22"/>
        <v>251</v>
      </c>
    </row>
    <row r="59" spans="1:28" ht="15" customHeight="1" x14ac:dyDescent="0.25">
      <c r="A59" s="71">
        <v>1519</v>
      </c>
      <c r="B59" s="71">
        <v>228</v>
      </c>
      <c r="C59" s="68">
        <v>8.44</v>
      </c>
      <c r="D59" s="68">
        <v>272.5</v>
      </c>
      <c r="E59" s="68">
        <v>211.06</v>
      </c>
      <c r="F59" s="68">
        <f t="shared" si="13"/>
        <v>27</v>
      </c>
      <c r="G59" s="68">
        <v>0</v>
      </c>
      <c r="H59" s="68">
        <f t="shared" si="14"/>
        <v>672.5</v>
      </c>
      <c r="I59" s="68">
        <v>0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0</v>
      </c>
      <c r="U59" s="74">
        <f t="shared" si="16"/>
        <v>-228</v>
      </c>
      <c r="V59" s="70">
        <f t="shared" si="17"/>
        <v>-228</v>
      </c>
      <c r="W59" s="70"/>
      <c r="X59" s="70">
        <f t="shared" si="18"/>
        <v>250.62778010910617</v>
      </c>
      <c r="Y59" s="70">
        <f t="shared" si="19"/>
        <v>22.627780109106169</v>
      </c>
      <c r="Z59" s="70">
        <f t="shared" si="20"/>
        <v>23</v>
      </c>
      <c r="AA59" s="24">
        <f t="shared" si="21"/>
        <v>23</v>
      </c>
      <c r="AB59" s="67">
        <f t="shared" si="22"/>
        <v>251</v>
      </c>
    </row>
    <row r="60" spans="1:28" ht="15" customHeight="1" x14ac:dyDescent="0.25">
      <c r="A60" s="71">
        <v>1546</v>
      </c>
      <c r="B60" s="71">
        <v>228</v>
      </c>
      <c r="C60" s="68">
        <v>8.59</v>
      </c>
      <c r="D60" s="68">
        <v>272.63</v>
      </c>
      <c r="E60" s="68">
        <v>211.06</v>
      </c>
      <c r="F60" s="68">
        <f t="shared" si="13"/>
        <v>27</v>
      </c>
      <c r="G60" s="68">
        <v>0</v>
      </c>
      <c r="H60" s="68">
        <f t="shared" si="14"/>
        <v>1345</v>
      </c>
      <c r="I60" s="68">
        <v>0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0</v>
      </c>
      <c r="U60" s="74">
        <f t="shared" si="16"/>
        <v>-228</v>
      </c>
      <c r="V60" s="70">
        <f t="shared" si="17"/>
        <v>-228</v>
      </c>
      <c r="W60" s="70"/>
      <c r="X60" s="70">
        <f t="shared" si="18"/>
        <v>250.62778010910617</v>
      </c>
      <c r="Y60" s="70">
        <f t="shared" si="19"/>
        <v>22.627780109106169</v>
      </c>
      <c r="Z60" s="70">
        <f t="shared" si="20"/>
        <v>23</v>
      </c>
      <c r="AA60" s="24">
        <f t="shared" si="21"/>
        <v>23</v>
      </c>
      <c r="AB60" s="67">
        <f t="shared" si="22"/>
        <v>251</v>
      </c>
    </row>
    <row r="61" spans="1:28" ht="15" customHeight="1" x14ac:dyDescent="0.25">
      <c r="A61" s="82">
        <v>1573</v>
      </c>
      <c r="B61" s="71">
        <v>228</v>
      </c>
      <c r="C61" s="68">
        <v>8.74</v>
      </c>
      <c r="D61" s="68">
        <v>272.76</v>
      </c>
      <c r="E61" s="68">
        <v>211.06</v>
      </c>
      <c r="F61" s="80">
        <v>0</v>
      </c>
      <c r="G61" s="80">
        <v>0</v>
      </c>
      <c r="H61" s="80">
        <v>0</v>
      </c>
      <c r="I61" s="80">
        <v>0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0</v>
      </c>
      <c r="U61" s="74">
        <f t="shared" si="16"/>
        <v>-228</v>
      </c>
      <c r="V61" s="70">
        <f t="shared" si="17"/>
        <v>-228</v>
      </c>
      <c r="W61" s="70"/>
      <c r="X61" s="70">
        <f t="shared" si="18"/>
        <v>250.62778010910617</v>
      </c>
      <c r="Y61" s="70">
        <f t="shared" si="19"/>
        <v>22.627780109106169</v>
      </c>
      <c r="Z61" s="70">
        <f t="shared" si="20"/>
        <v>23</v>
      </c>
      <c r="AA61" s="24">
        <f t="shared" si="21"/>
        <v>23</v>
      </c>
      <c r="AB61" s="67">
        <f t="shared" si="22"/>
        <v>251</v>
      </c>
    </row>
    <row r="62" spans="1:28" ht="15" customHeight="1" x14ac:dyDescent="0.25">
      <c r="A62" s="71">
        <v>1565</v>
      </c>
      <c r="B62" s="71">
        <v>228</v>
      </c>
      <c r="C62" s="68">
        <v>8.69</v>
      </c>
      <c r="D62" s="68">
        <v>272.89999999999998</v>
      </c>
      <c r="E62" s="68">
        <v>211.06</v>
      </c>
      <c r="F62" s="68">
        <v>0</v>
      </c>
      <c r="G62" s="68">
        <f t="shared" ref="G62:G93" si="26">($A$61-A62)/(ROW(A62)-ROW($A$61))</f>
        <v>8</v>
      </c>
      <c r="H62" s="68">
        <v>0</v>
      </c>
      <c r="I62" s="68">
        <f t="shared" ref="I62:I93" si="27">($A$61-B62)/(ROW(B62)-ROW($A$61))</f>
        <v>1345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0</v>
      </c>
      <c r="U62" s="74">
        <f t="shared" si="16"/>
        <v>-228</v>
      </c>
      <c r="V62" s="70">
        <f t="shared" si="17"/>
        <v>-228</v>
      </c>
      <c r="W62" s="70"/>
      <c r="X62" s="70">
        <f t="shared" si="18"/>
        <v>250.62778010910617</v>
      </c>
      <c r="Y62" s="70">
        <f t="shared" si="19"/>
        <v>22.627780109106169</v>
      </c>
      <c r="Z62" s="70">
        <f t="shared" si="20"/>
        <v>23</v>
      </c>
      <c r="AA62" s="24">
        <f t="shared" si="21"/>
        <v>23</v>
      </c>
      <c r="AB62" s="67">
        <f t="shared" si="22"/>
        <v>251</v>
      </c>
    </row>
    <row r="63" spans="1:28" ht="15" customHeight="1" x14ac:dyDescent="0.25">
      <c r="A63" s="71">
        <v>1555</v>
      </c>
      <c r="B63" s="71">
        <v>228</v>
      </c>
      <c r="C63" s="68">
        <v>8.64</v>
      </c>
      <c r="D63" s="68">
        <v>273.02999999999997</v>
      </c>
      <c r="E63" s="68">
        <v>211.06</v>
      </c>
      <c r="F63" s="68">
        <v>0</v>
      </c>
      <c r="G63" s="68">
        <f t="shared" si="26"/>
        <v>9</v>
      </c>
      <c r="H63" s="68">
        <v>0</v>
      </c>
      <c r="I63" s="68">
        <f t="shared" si="27"/>
        <v>672.5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-228</v>
      </c>
      <c r="V63" s="70">
        <f t="shared" si="17"/>
        <v>-228</v>
      </c>
      <c r="W63" s="70"/>
      <c r="X63" s="70">
        <f t="shared" si="18"/>
        <v>250.62778010910617</v>
      </c>
      <c r="Y63" s="70">
        <f t="shared" si="19"/>
        <v>22.627780109106169</v>
      </c>
      <c r="Z63" s="70">
        <f t="shared" si="20"/>
        <v>23</v>
      </c>
      <c r="AA63" s="24">
        <f t="shared" si="21"/>
        <v>23</v>
      </c>
      <c r="AB63" s="67">
        <f t="shared" si="22"/>
        <v>251</v>
      </c>
    </row>
    <row r="64" spans="1:28" ht="15" customHeight="1" x14ac:dyDescent="0.25">
      <c r="A64" s="71">
        <v>1547</v>
      </c>
      <c r="B64" s="71">
        <v>303</v>
      </c>
      <c r="C64" s="68">
        <v>8.59</v>
      </c>
      <c r="D64" s="68">
        <v>273.16000000000003</v>
      </c>
      <c r="E64" s="68">
        <v>211.24</v>
      </c>
      <c r="F64" s="68">
        <v>0</v>
      </c>
      <c r="G64" s="68">
        <f t="shared" si="26"/>
        <v>8.6666666666666661</v>
      </c>
      <c r="H64" s="68">
        <v>0</v>
      </c>
      <c r="I64" s="68">
        <f t="shared" si="27"/>
        <v>423.33333333333331</v>
      </c>
      <c r="J64" s="72">
        <f t="shared" si="23"/>
        <v>0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0</v>
      </c>
      <c r="U64" s="74">
        <f t="shared" si="16"/>
        <v>-303</v>
      </c>
      <c r="V64" s="70">
        <f t="shared" si="17"/>
        <v>-303</v>
      </c>
      <c r="W64" s="70"/>
      <c r="X64" s="70">
        <f t="shared" si="18"/>
        <v>333.07112882920688</v>
      </c>
      <c r="Y64" s="70">
        <f t="shared" si="19"/>
        <v>30.071128829206884</v>
      </c>
      <c r="Z64" s="70">
        <f t="shared" si="20"/>
        <v>30</v>
      </c>
      <c r="AA64" s="24">
        <f t="shared" si="21"/>
        <v>30</v>
      </c>
      <c r="AB64" s="67">
        <f t="shared" si="22"/>
        <v>333</v>
      </c>
    </row>
    <row r="65" spans="1:28" ht="15" customHeight="1" x14ac:dyDescent="0.25">
      <c r="A65" s="71">
        <v>1381</v>
      </c>
      <c r="B65" s="71">
        <v>1381</v>
      </c>
      <c r="C65" s="68">
        <v>7.67</v>
      </c>
      <c r="D65" s="68">
        <v>273.16000000000003</v>
      </c>
      <c r="E65" s="68">
        <v>212.38</v>
      </c>
      <c r="F65" s="68">
        <v>0</v>
      </c>
      <c r="G65" s="68">
        <f t="shared" si="26"/>
        <v>48</v>
      </c>
      <c r="H65" s="68">
        <v>0</v>
      </c>
      <c r="I65" s="68">
        <f t="shared" si="27"/>
        <v>48</v>
      </c>
      <c r="J65" s="72">
        <f t="shared" si="23"/>
        <v>0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0</v>
      </c>
      <c r="U65" s="74">
        <f t="shared" si="16"/>
        <v>-1381</v>
      </c>
      <c r="V65" s="70">
        <f t="shared" si="17"/>
        <v>-1381</v>
      </c>
      <c r="W65" s="70"/>
      <c r="X65" s="70">
        <f t="shared" si="18"/>
        <v>1518.0568610994544</v>
      </c>
      <c r="Y65" s="70">
        <f t="shared" si="19"/>
        <v>137.05686109945441</v>
      </c>
      <c r="Z65" s="70">
        <f t="shared" si="20"/>
        <v>137</v>
      </c>
      <c r="AA65" s="24">
        <f t="shared" si="21"/>
        <v>137</v>
      </c>
      <c r="AB65" s="67">
        <f t="shared" si="22"/>
        <v>1518</v>
      </c>
    </row>
    <row r="66" spans="1:28" ht="15" customHeight="1" x14ac:dyDescent="0.25">
      <c r="A66" s="71">
        <v>1216</v>
      </c>
      <c r="B66" s="71">
        <v>1216</v>
      </c>
      <c r="C66" s="68">
        <v>6.75</v>
      </c>
      <c r="D66" s="68">
        <v>273.16000000000003</v>
      </c>
      <c r="E66" s="68">
        <v>212.33</v>
      </c>
      <c r="F66" s="68">
        <v>0</v>
      </c>
      <c r="G66" s="68">
        <f t="shared" si="26"/>
        <v>71.400000000000006</v>
      </c>
      <c r="H66" s="68">
        <v>0</v>
      </c>
      <c r="I66" s="68">
        <f t="shared" si="27"/>
        <v>71.400000000000006</v>
      </c>
      <c r="J66" s="72">
        <f t="shared" si="23"/>
        <v>0</v>
      </c>
      <c r="K66" s="72">
        <f t="shared" si="24"/>
        <v>-1</v>
      </c>
      <c r="L66" s="72">
        <f t="shared" si="25"/>
        <v>0</v>
      </c>
      <c r="M66" s="72">
        <f t="shared" ref="M66:M97" ca="1" si="28">IF(RAND()&lt;0.5,0,1)</f>
        <v>0</v>
      </c>
      <c r="N66" s="26"/>
      <c r="O66" s="26"/>
      <c r="P66" s="25"/>
      <c r="Q66" s="25"/>
      <c r="T66" s="22">
        <v>0</v>
      </c>
      <c r="U66" s="74">
        <f t="shared" ref="U66:U97" si="29">T66-B66</f>
        <v>-1216</v>
      </c>
      <c r="V66" s="70">
        <f t="shared" ref="V66:V97" si="30">ROUND(U66,0)</f>
        <v>-1216</v>
      </c>
      <c r="W66" s="70"/>
      <c r="X66" s="70">
        <f t="shared" ref="X66:X97" si="31">B66/$W$2*$W$3</f>
        <v>1336.681493915233</v>
      </c>
      <c r="Y66" s="70">
        <f t="shared" ref="Y66:Y97" si="32">X66-B66</f>
        <v>120.68149391523298</v>
      </c>
      <c r="Z66" s="70">
        <f t="shared" ref="Z66:Z97" si="33">ROUND(Y66,0)</f>
        <v>121</v>
      </c>
      <c r="AA66" s="24">
        <f t="shared" ref="AA66:AA97" si="34">IF(V66&gt;=0,V66,Z66)</f>
        <v>121</v>
      </c>
      <c r="AB66" s="67">
        <f t="shared" ref="AB66:AB97" si="35">B66+AA66</f>
        <v>1337</v>
      </c>
    </row>
    <row r="67" spans="1:28" ht="15" customHeight="1" x14ac:dyDescent="0.25">
      <c r="A67" s="71">
        <v>1050</v>
      </c>
      <c r="B67" s="71">
        <v>1050</v>
      </c>
      <c r="C67" s="68">
        <v>5.83</v>
      </c>
      <c r="D67" s="68">
        <v>273.16000000000003</v>
      </c>
      <c r="E67" s="68">
        <v>212.23</v>
      </c>
      <c r="F67" s="68">
        <v>0</v>
      </c>
      <c r="G67" s="68">
        <f t="shared" si="26"/>
        <v>87.166666666666671</v>
      </c>
      <c r="H67" s="68">
        <v>0</v>
      </c>
      <c r="I67" s="68">
        <f t="shared" si="27"/>
        <v>87.166666666666671</v>
      </c>
      <c r="J67" s="72">
        <f t="shared" ref="J67:J98" si="36">IF(ABS(B67-B66)&lt;=50,1,0)</f>
        <v>0</v>
      </c>
      <c r="K67" s="72">
        <f t="shared" ref="K67:K98" si="37">IF(ABS((B67-B66))&lt;=50,1,IF((B67-B66)*(1)&gt;=0,1,-1))</f>
        <v>-1</v>
      </c>
      <c r="L67" s="72">
        <f t="shared" si="25"/>
        <v>0</v>
      </c>
      <c r="M67" s="72">
        <f t="shared" ca="1" si="28"/>
        <v>0</v>
      </c>
      <c r="N67" s="26"/>
      <c r="O67" s="26"/>
      <c r="P67" s="25"/>
      <c r="Q67" s="25"/>
      <c r="T67" s="22">
        <v>0</v>
      </c>
      <c r="U67" s="74">
        <f t="shared" si="29"/>
        <v>-1050</v>
      </c>
      <c r="V67" s="70">
        <f t="shared" si="30"/>
        <v>-1050</v>
      </c>
      <c r="W67" s="70"/>
      <c r="X67" s="70">
        <f t="shared" si="31"/>
        <v>1154.20688208141</v>
      </c>
      <c r="Y67" s="70">
        <f t="shared" si="32"/>
        <v>104.20688208140996</v>
      </c>
      <c r="Z67" s="70">
        <f t="shared" si="33"/>
        <v>104</v>
      </c>
      <c r="AA67" s="24">
        <f t="shared" si="34"/>
        <v>104</v>
      </c>
      <c r="AB67" s="67">
        <f t="shared" si="35"/>
        <v>1154</v>
      </c>
    </row>
    <row r="68" spans="1:28" ht="15" customHeight="1" x14ac:dyDescent="0.25">
      <c r="A68" s="71">
        <v>1152</v>
      </c>
      <c r="B68" s="71">
        <v>1152</v>
      </c>
      <c r="C68" s="68">
        <v>6.4</v>
      </c>
      <c r="D68" s="68">
        <v>273.16000000000003</v>
      </c>
      <c r="E68" s="68">
        <v>212.31</v>
      </c>
      <c r="F68" s="68">
        <v>0</v>
      </c>
      <c r="G68" s="68">
        <f t="shared" si="26"/>
        <v>60.142857142857146</v>
      </c>
      <c r="H68" s="68">
        <v>0</v>
      </c>
      <c r="I68" s="68">
        <f t="shared" si="27"/>
        <v>60.142857142857146</v>
      </c>
      <c r="J68" s="72">
        <f t="shared" si="36"/>
        <v>0</v>
      </c>
      <c r="K68" s="72">
        <f t="shared" si="37"/>
        <v>1</v>
      </c>
      <c r="L68" s="72">
        <f t="shared" si="25"/>
        <v>0</v>
      </c>
      <c r="M68" s="72">
        <f t="shared" ca="1" si="28"/>
        <v>0</v>
      </c>
      <c r="N68" s="26"/>
      <c r="O68" s="26"/>
      <c r="P68" s="25"/>
      <c r="Q68" s="25"/>
      <c r="T68" s="22">
        <v>0</v>
      </c>
      <c r="U68" s="74">
        <f t="shared" si="29"/>
        <v>-1152</v>
      </c>
      <c r="V68" s="70">
        <f t="shared" si="30"/>
        <v>-1152</v>
      </c>
      <c r="W68" s="70"/>
      <c r="X68" s="70">
        <f t="shared" si="31"/>
        <v>1266.3298363407471</v>
      </c>
      <c r="Y68" s="70">
        <f t="shared" si="32"/>
        <v>114.32983634074708</v>
      </c>
      <c r="Z68" s="70">
        <f t="shared" si="33"/>
        <v>114</v>
      </c>
      <c r="AA68" s="24">
        <f t="shared" si="34"/>
        <v>114</v>
      </c>
      <c r="AB68" s="67">
        <f t="shared" si="35"/>
        <v>1266</v>
      </c>
    </row>
    <row r="69" spans="1:28" ht="15" customHeight="1" x14ac:dyDescent="0.25">
      <c r="A69" s="71">
        <v>1253</v>
      </c>
      <c r="B69" s="71">
        <v>1253</v>
      </c>
      <c r="C69" s="68">
        <v>6.96</v>
      </c>
      <c r="D69" s="68">
        <v>273.16000000000003</v>
      </c>
      <c r="E69" s="68">
        <v>212.34</v>
      </c>
      <c r="F69" s="68">
        <v>0</v>
      </c>
      <c r="G69" s="68">
        <f t="shared" si="26"/>
        <v>40</v>
      </c>
      <c r="H69" s="68">
        <v>0</v>
      </c>
      <c r="I69" s="68">
        <f t="shared" si="27"/>
        <v>40</v>
      </c>
      <c r="J69" s="72">
        <f t="shared" si="36"/>
        <v>0</v>
      </c>
      <c r="K69" s="72">
        <f t="shared" si="37"/>
        <v>1</v>
      </c>
      <c r="L69" s="72">
        <f t="shared" si="25"/>
        <v>0</v>
      </c>
      <c r="M69" s="72">
        <f t="shared" ca="1" si="28"/>
        <v>1</v>
      </c>
      <c r="N69" s="26"/>
      <c r="O69" s="26"/>
      <c r="P69" s="25"/>
      <c r="Q69" s="25"/>
      <c r="T69" s="22">
        <v>0</v>
      </c>
      <c r="U69" s="74">
        <f t="shared" si="29"/>
        <v>-1253</v>
      </c>
      <c r="V69" s="70">
        <f t="shared" si="30"/>
        <v>-1253</v>
      </c>
      <c r="W69" s="70"/>
      <c r="X69" s="70">
        <f t="shared" si="31"/>
        <v>1377.3535459504824</v>
      </c>
      <c r="Y69" s="70">
        <f t="shared" si="32"/>
        <v>124.35354595048238</v>
      </c>
      <c r="Z69" s="70">
        <f t="shared" si="33"/>
        <v>124</v>
      </c>
      <c r="AA69" s="24">
        <f t="shared" si="34"/>
        <v>124</v>
      </c>
      <c r="AB69" s="67">
        <f t="shared" si="35"/>
        <v>1377</v>
      </c>
    </row>
    <row r="70" spans="1:28" ht="15" customHeight="1" x14ac:dyDescent="0.25">
      <c r="A70" s="71">
        <v>1355</v>
      </c>
      <c r="B70" s="71">
        <v>1355</v>
      </c>
      <c r="C70" s="68">
        <v>7.53</v>
      </c>
      <c r="D70" s="68">
        <v>273.16000000000003</v>
      </c>
      <c r="E70" s="68">
        <v>212.37</v>
      </c>
      <c r="F70" s="68">
        <v>0</v>
      </c>
      <c r="G70" s="68">
        <f t="shared" si="26"/>
        <v>24.222222222222221</v>
      </c>
      <c r="H70" s="68">
        <v>0</v>
      </c>
      <c r="I70" s="68">
        <f t="shared" si="27"/>
        <v>24.222222222222221</v>
      </c>
      <c r="J70" s="72">
        <f t="shared" si="36"/>
        <v>0</v>
      </c>
      <c r="K70" s="72">
        <f t="shared" si="37"/>
        <v>1</v>
      </c>
      <c r="L70" s="72">
        <f t="shared" si="25"/>
        <v>0</v>
      </c>
      <c r="M70" s="72">
        <f t="shared" ca="1" si="28"/>
        <v>1</v>
      </c>
      <c r="N70" s="26"/>
      <c r="O70" s="26"/>
      <c r="P70" s="25"/>
      <c r="Q70" s="25"/>
      <c r="T70" s="22">
        <v>0</v>
      </c>
      <c r="U70" s="74">
        <f t="shared" si="29"/>
        <v>-1355</v>
      </c>
      <c r="V70" s="70">
        <f t="shared" si="30"/>
        <v>-1355</v>
      </c>
      <c r="W70" s="70"/>
      <c r="X70" s="70">
        <f t="shared" si="31"/>
        <v>1489.4765002098195</v>
      </c>
      <c r="Y70" s="70">
        <f t="shared" si="32"/>
        <v>134.47650020981951</v>
      </c>
      <c r="Z70" s="70">
        <f t="shared" si="33"/>
        <v>134</v>
      </c>
      <c r="AA70" s="24">
        <f t="shared" si="34"/>
        <v>134</v>
      </c>
      <c r="AB70" s="67">
        <f t="shared" si="35"/>
        <v>1489</v>
      </c>
    </row>
    <row r="71" spans="1:28" ht="15" customHeight="1" x14ac:dyDescent="0.25">
      <c r="A71" s="71">
        <v>1240</v>
      </c>
      <c r="B71" s="71">
        <v>1240</v>
      </c>
      <c r="C71" s="68">
        <v>6.89</v>
      </c>
      <c r="D71" s="68">
        <v>273.16000000000003</v>
      </c>
      <c r="E71" s="68">
        <v>212.33</v>
      </c>
      <c r="F71" s="68">
        <v>0</v>
      </c>
      <c r="G71" s="68">
        <f t="shared" si="26"/>
        <v>33.299999999999997</v>
      </c>
      <c r="H71" s="68">
        <v>0</v>
      </c>
      <c r="I71" s="68">
        <f t="shared" si="27"/>
        <v>33.299999999999997</v>
      </c>
      <c r="J71" s="72">
        <f t="shared" si="36"/>
        <v>0</v>
      </c>
      <c r="K71" s="72">
        <f t="shared" si="37"/>
        <v>-1</v>
      </c>
      <c r="L71" s="72">
        <f t="shared" ref="L71:L102" si="38">IF(OR(COUNTIF(K67:K71,1)=5,COUNTIF(K67:K71,-1)=5),1,0)</f>
        <v>0</v>
      </c>
      <c r="M71" s="72">
        <f t="shared" ca="1" si="28"/>
        <v>1</v>
      </c>
      <c r="N71" s="26"/>
      <c r="O71" s="26"/>
      <c r="P71" s="25"/>
      <c r="Q71" s="25"/>
      <c r="T71" s="22">
        <v>0</v>
      </c>
      <c r="U71" s="74">
        <f t="shared" si="29"/>
        <v>-1240</v>
      </c>
      <c r="V71" s="70">
        <f t="shared" si="30"/>
        <v>-1240</v>
      </c>
      <c r="W71" s="70"/>
      <c r="X71" s="70">
        <f t="shared" si="31"/>
        <v>1363.0633655056652</v>
      </c>
      <c r="Y71" s="70">
        <f t="shared" si="32"/>
        <v>123.06336550566516</v>
      </c>
      <c r="Z71" s="70">
        <f t="shared" si="33"/>
        <v>123</v>
      </c>
      <c r="AA71" s="24">
        <f t="shared" si="34"/>
        <v>123</v>
      </c>
      <c r="AB71" s="67">
        <f t="shared" si="35"/>
        <v>1363</v>
      </c>
    </row>
    <row r="72" spans="1:28" ht="15" customHeight="1" x14ac:dyDescent="0.25">
      <c r="A72" s="71">
        <v>1126</v>
      </c>
      <c r="B72" s="71">
        <v>1126</v>
      </c>
      <c r="C72" s="68">
        <v>6.25</v>
      </c>
      <c r="D72" s="68">
        <v>273.16000000000003</v>
      </c>
      <c r="E72" s="68">
        <v>212.3</v>
      </c>
      <c r="F72" s="68">
        <v>0</v>
      </c>
      <c r="G72" s="68">
        <f t="shared" si="26"/>
        <v>40.636363636363633</v>
      </c>
      <c r="H72" s="68">
        <v>0</v>
      </c>
      <c r="I72" s="68">
        <f t="shared" si="27"/>
        <v>40.636363636363633</v>
      </c>
      <c r="J72" s="72">
        <f t="shared" si="36"/>
        <v>0</v>
      </c>
      <c r="K72" s="72">
        <f t="shared" si="37"/>
        <v>-1</v>
      </c>
      <c r="L72" s="72">
        <f t="shared" si="38"/>
        <v>0</v>
      </c>
      <c r="M72" s="72">
        <f t="shared" ca="1" si="28"/>
        <v>1</v>
      </c>
      <c r="N72" s="26"/>
      <c r="O72" s="26"/>
      <c r="P72" s="25"/>
      <c r="Q72" s="25"/>
      <c r="T72" s="22">
        <v>0</v>
      </c>
      <c r="U72" s="74">
        <f t="shared" si="29"/>
        <v>-1126</v>
      </c>
      <c r="V72" s="70">
        <f t="shared" si="30"/>
        <v>-1126</v>
      </c>
      <c r="W72" s="70"/>
      <c r="X72" s="70">
        <f t="shared" si="31"/>
        <v>1237.7494754511122</v>
      </c>
      <c r="Y72" s="70">
        <f t="shared" si="32"/>
        <v>111.74947545111218</v>
      </c>
      <c r="Z72" s="70">
        <f t="shared" si="33"/>
        <v>112</v>
      </c>
      <c r="AA72" s="24">
        <f t="shared" si="34"/>
        <v>112</v>
      </c>
      <c r="AB72" s="67">
        <f t="shared" si="35"/>
        <v>1238</v>
      </c>
    </row>
    <row r="73" spans="1:28" ht="15" customHeight="1" x14ac:dyDescent="0.25">
      <c r="A73" s="71">
        <v>1010</v>
      </c>
      <c r="B73" s="71">
        <v>1010</v>
      </c>
      <c r="C73" s="68">
        <v>5.61</v>
      </c>
      <c r="D73" s="68">
        <v>273.16000000000003</v>
      </c>
      <c r="E73" s="68">
        <v>212.19</v>
      </c>
      <c r="F73" s="68">
        <v>0</v>
      </c>
      <c r="G73" s="68">
        <f t="shared" si="26"/>
        <v>46.916666666666664</v>
      </c>
      <c r="H73" s="68">
        <v>0</v>
      </c>
      <c r="I73" s="68">
        <f t="shared" si="27"/>
        <v>46.916666666666664</v>
      </c>
      <c r="J73" s="72">
        <f t="shared" si="36"/>
        <v>0</v>
      </c>
      <c r="K73" s="72">
        <f t="shared" si="37"/>
        <v>-1</v>
      </c>
      <c r="L73" s="72">
        <f t="shared" si="38"/>
        <v>0</v>
      </c>
      <c r="M73" s="72">
        <f t="shared" ca="1" si="28"/>
        <v>0</v>
      </c>
      <c r="N73" s="26"/>
      <c r="O73" s="26"/>
      <c r="P73" s="25"/>
      <c r="Q73" s="25"/>
      <c r="T73" s="22">
        <v>0</v>
      </c>
      <c r="U73" s="74">
        <f t="shared" si="29"/>
        <v>-1010</v>
      </c>
      <c r="V73" s="70">
        <f t="shared" si="30"/>
        <v>-1010</v>
      </c>
      <c r="W73" s="70"/>
      <c r="X73" s="70">
        <f t="shared" si="31"/>
        <v>1110.2370960973562</v>
      </c>
      <c r="Y73" s="70">
        <f t="shared" si="32"/>
        <v>100.23709609735624</v>
      </c>
      <c r="Z73" s="70">
        <f t="shared" si="33"/>
        <v>100</v>
      </c>
      <c r="AA73" s="24">
        <f t="shared" si="34"/>
        <v>100</v>
      </c>
      <c r="AB73" s="67">
        <f t="shared" si="35"/>
        <v>1110</v>
      </c>
    </row>
    <row r="74" spans="1:28" ht="15" customHeight="1" x14ac:dyDescent="0.25">
      <c r="A74" s="71">
        <v>996</v>
      </c>
      <c r="B74" s="71">
        <v>996</v>
      </c>
      <c r="C74" s="68">
        <v>5.53</v>
      </c>
      <c r="D74" s="68">
        <v>273.16000000000003</v>
      </c>
      <c r="E74" s="68">
        <v>212.18</v>
      </c>
      <c r="F74" s="68">
        <v>0</v>
      </c>
      <c r="G74" s="68">
        <f t="shared" si="26"/>
        <v>44.384615384615387</v>
      </c>
      <c r="H74" s="68">
        <v>0</v>
      </c>
      <c r="I74" s="68">
        <f t="shared" si="27"/>
        <v>44.384615384615387</v>
      </c>
      <c r="J74" s="72">
        <f t="shared" si="36"/>
        <v>1</v>
      </c>
      <c r="K74" s="72">
        <f t="shared" si="37"/>
        <v>1</v>
      </c>
      <c r="L74" s="72">
        <f t="shared" si="38"/>
        <v>0</v>
      </c>
      <c r="M74" s="72">
        <f t="shared" ca="1" si="28"/>
        <v>1</v>
      </c>
      <c r="N74" s="26"/>
      <c r="O74" s="26"/>
      <c r="P74" s="25"/>
      <c r="Q74" s="25"/>
      <c r="T74" s="22">
        <v>0</v>
      </c>
      <c r="U74" s="74">
        <f t="shared" si="29"/>
        <v>-996</v>
      </c>
      <c r="V74" s="70">
        <f t="shared" si="30"/>
        <v>-996</v>
      </c>
      <c r="W74" s="70"/>
      <c r="X74" s="70">
        <f t="shared" si="31"/>
        <v>1094.8476710029374</v>
      </c>
      <c r="Y74" s="70">
        <f t="shared" si="32"/>
        <v>98.847671002937432</v>
      </c>
      <c r="Z74" s="70">
        <f t="shared" si="33"/>
        <v>99</v>
      </c>
      <c r="AA74" s="24">
        <f t="shared" si="34"/>
        <v>99</v>
      </c>
      <c r="AB74" s="67">
        <f t="shared" si="35"/>
        <v>1095</v>
      </c>
    </row>
    <row r="75" spans="1:28" ht="15" customHeight="1" x14ac:dyDescent="0.25">
      <c r="A75" s="71">
        <v>980</v>
      </c>
      <c r="B75" s="71">
        <v>980</v>
      </c>
      <c r="C75" s="68">
        <v>5.45</v>
      </c>
      <c r="D75" s="68">
        <v>273.16000000000003</v>
      </c>
      <c r="E75" s="68">
        <v>212.16</v>
      </c>
      <c r="F75" s="68">
        <v>0</v>
      </c>
      <c r="G75" s="68">
        <f t="shared" si="26"/>
        <v>42.357142857142854</v>
      </c>
      <c r="H75" s="68">
        <v>0</v>
      </c>
      <c r="I75" s="68">
        <f t="shared" si="27"/>
        <v>42.357142857142854</v>
      </c>
      <c r="J75" s="72">
        <f t="shared" si="36"/>
        <v>1</v>
      </c>
      <c r="K75" s="72">
        <f t="shared" si="37"/>
        <v>1</v>
      </c>
      <c r="L75" s="72">
        <f t="shared" si="38"/>
        <v>0</v>
      </c>
      <c r="M75" s="72">
        <f t="shared" ca="1" si="28"/>
        <v>1</v>
      </c>
      <c r="N75" s="26"/>
      <c r="O75" s="26"/>
      <c r="P75" s="25"/>
      <c r="Q75" s="25"/>
      <c r="T75" s="22">
        <v>0</v>
      </c>
      <c r="U75" s="74">
        <f t="shared" si="29"/>
        <v>-980</v>
      </c>
      <c r="V75" s="70">
        <f t="shared" si="30"/>
        <v>-980</v>
      </c>
      <c r="W75" s="70"/>
      <c r="X75" s="70">
        <f t="shared" si="31"/>
        <v>1077.2597566093159</v>
      </c>
      <c r="Y75" s="70">
        <f t="shared" si="32"/>
        <v>97.2597566093159</v>
      </c>
      <c r="Z75" s="70">
        <f t="shared" si="33"/>
        <v>97</v>
      </c>
      <c r="AA75" s="24">
        <f t="shared" si="34"/>
        <v>97</v>
      </c>
      <c r="AB75" s="67">
        <f t="shared" si="35"/>
        <v>1077</v>
      </c>
    </row>
    <row r="76" spans="1:28" ht="15" customHeight="1" x14ac:dyDescent="0.25">
      <c r="A76" s="71">
        <v>966</v>
      </c>
      <c r="B76" s="71">
        <v>966</v>
      </c>
      <c r="C76" s="68">
        <v>5.37</v>
      </c>
      <c r="D76" s="68">
        <v>273.16000000000003</v>
      </c>
      <c r="E76" s="68">
        <v>212.15</v>
      </c>
      <c r="F76" s="68">
        <v>0</v>
      </c>
      <c r="G76" s="68">
        <f t="shared" si="26"/>
        <v>40.466666666666669</v>
      </c>
      <c r="H76" s="68">
        <v>0</v>
      </c>
      <c r="I76" s="68">
        <f t="shared" si="27"/>
        <v>40.466666666666669</v>
      </c>
      <c r="J76" s="72">
        <f t="shared" si="36"/>
        <v>1</v>
      </c>
      <c r="K76" s="72">
        <f t="shared" si="37"/>
        <v>1</v>
      </c>
      <c r="L76" s="72">
        <f t="shared" si="38"/>
        <v>0</v>
      </c>
      <c r="M76" s="72">
        <f t="shared" ca="1" si="28"/>
        <v>0</v>
      </c>
      <c r="N76" s="26"/>
      <c r="O76" s="26"/>
      <c r="P76" s="25"/>
      <c r="Q76" s="25"/>
      <c r="T76" s="22">
        <v>0</v>
      </c>
      <c r="U76" s="74">
        <f t="shared" si="29"/>
        <v>-966</v>
      </c>
      <c r="V76" s="70">
        <f t="shared" si="30"/>
        <v>-966</v>
      </c>
      <c r="W76" s="70"/>
      <c r="X76" s="70">
        <f t="shared" si="31"/>
        <v>1061.8703315148971</v>
      </c>
      <c r="Y76" s="70">
        <f t="shared" si="32"/>
        <v>95.870331514897089</v>
      </c>
      <c r="Z76" s="70">
        <f t="shared" si="33"/>
        <v>96</v>
      </c>
      <c r="AA76" s="24">
        <f t="shared" si="34"/>
        <v>96</v>
      </c>
      <c r="AB76" s="67">
        <f t="shared" si="35"/>
        <v>1062</v>
      </c>
    </row>
    <row r="77" spans="1:28" ht="15" customHeight="1" x14ac:dyDescent="0.25">
      <c r="A77" s="71">
        <v>919</v>
      </c>
      <c r="B77" s="71">
        <v>919</v>
      </c>
      <c r="C77" s="68">
        <v>5.1100000000000003</v>
      </c>
      <c r="D77" s="68">
        <v>273.16000000000003</v>
      </c>
      <c r="E77" s="68">
        <v>212.11</v>
      </c>
      <c r="F77" s="68">
        <v>0</v>
      </c>
      <c r="G77" s="68">
        <f t="shared" si="26"/>
        <v>40.875</v>
      </c>
      <c r="H77" s="68">
        <v>0</v>
      </c>
      <c r="I77" s="68">
        <f t="shared" si="27"/>
        <v>40.875</v>
      </c>
      <c r="J77" s="72">
        <f t="shared" si="36"/>
        <v>1</v>
      </c>
      <c r="K77" s="72">
        <f t="shared" si="37"/>
        <v>1</v>
      </c>
      <c r="L77" s="72">
        <f t="shared" si="38"/>
        <v>0</v>
      </c>
      <c r="M77" s="72">
        <f t="shared" ca="1" si="28"/>
        <v>1</v>
      </c>
      <c r="N77" s="26"/>
      <c r="O77" s="26"/>
      <c r="P77" s="25"/>
      <c r="Q77" s="25"/>
      <c r="T77" s="22">
        <v>0</v>
      </c>
      <c r="U77" s="74">
        <f t="shared" si="29"/>
        <v>-919</v>
      </c>
      <c r="V77" s="70">
        <f t="shared" si="30"/>
        <v>-919</v>
      </c>
      <c r="W77" s="70"/>
      <c r="X77" s="70">
        <f t="shared" si="31"/>
        <v>1010.2058329836341</v>
      </c>
      <c r="Y77" s="70">
        <f t="shared" si="32"/>
        <v>91.205832983634082</v>
      </c>
      <c r="Z77" s="70">
        <f t="shared" si="33"/>
        <v>91</v>
      </c>
      <c r="AA77" s="24">
        <f t="shared" si="34"/>
        <v>91</v>
      </c>
      <c r="AB77" s="67">
        <f t="shared" si="35"/>
        <v>1010</v>
      </c>
    </row>
    <row r="78" spans="1:28" ht="15" customHeight="1" x14ac:dyDescent="0.25">
      <c r="A78" s="71">
        <v>874</v>
      </c>
      <c r="B78" s="71">
        <v>874</v>
      </c>
      <c r="C78" s="68">
        <v>4.8499999999999996</v>
      </c>
      <c r="D78" s="68">
        <v>273.16000000000003</v>
      </c>
      <c r="E78" s="68">
        <v>212.07</v>
      </c>
      <c r="F78" s="68">
        <v>0</v>
      </c>
      <c r="G78" s="68">
        <f t="shared" si="26"/>
        <v>41.117647058823529</v>
      </c>
      <c r="H78" s="68">
        <v>0</v>
      </c>
      <c r="I78" s="68">
        <f t="shared" si="27"/>
        <v>41.117647058823529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1</v>
      </c>
      <c r="N78" s="26"/>
      <c r="O78" s="26"/>
      <c r="P78" s="25"/>
      <c r="Q78" s="25"/>
      <c r="T78" s="22">
        <v>0</v>
      </c>
      <c r="U78" s="74">
        <f t="shared" si="29"/>
        <v>-874</v>
      </c>
      <c r="V78" s="70">
        <f t="shared" si="30"/>
        <v>-874</v>
      </c>
      <c r="W78" s="70"/>
      <c r="X78" s="70">
        <f t="shared" si="31"/>
        <v>960.73982375157357</v>
      </c>
      <c r="Y78" s="70">
        <f t="shared" si="32"/>
        <v>86.739823751573567</v>
      </c>
      <c r="Z78" s="70">
        <f t="shared" si="33"/>
        <v>87</v>
      </c>
      <c r="AA78" s="24">
        <f t="shared" si="34"/>
        <v>87</v>
      </c>
      <c r="AB78" s="67">
        <f t="shared" si="35"/>
        <v>961</v>
      </c>
    </row>
    <row r="79" spans="1:28" ht="15" customHeight="1" x14ac:dyDescent="0.25">
      <c r="A79" s="71">
        <v>827</v>
      </c>
      <c r="B79" s="71">
        <v>827</v>
      </c>
      <c r="C79" s="68">
        <v>4.59</v>
      </c>
      <c r="D79" s="68">
        <v>273.16000000000003</v>
      </c>
      <c r="E79" s="68">
        <v>212.02</v>
      </c>
      <c r="F79" s="68">
        <v>0</v>
      </c>
      <c r="G79" s="68">
        <f t="shared" si="26"/>
        <v>41.444444444444443</v>
      </c>
      <c r="H79" s="68">
        <v>0</v>
      </c>
      <c r="I79" s="68">
        <f t="shared" si="27"/>
        <v>41.444444444444443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1</v>
      </c>
      <c r="N79" s="26"/>
      <c r="O79" s="26"/>
      <c r="P79" s="25"/>
      <c r="Q79" s="25"/>
      <c r="T79" s="22">
        <v>0</v>
      </c>
      <c r="U79" s="74">
        <f t="shared" si="29"/>
        <v>-827</v>
      </c>
      <c r="V79" s="70">
        <f t="shared" si="30"/>
        <v>-827</v>
      </c>
      <c r="W79" s="70"/>
      <c r="X79" s="70">
        <f t="shared" si="31"/>
        <v>909.07532522031045</v>
      </c>
      <c r="Y79" s="70">
        <f t="shared" si="32"/>
        <v>82.075325220310447</v>
      </c>
      <c r="Z79" s="70">
        <f t="shared" si="33"/>
        <v>82</v>
      </c>
      <c r="AA79" s="24">
        <f t="shared" si="34"/>
        <v>82</v>
      </c>
      <c r="AB79" s="67">
        <f t="shared" si="35"/>
        <v>909</v>
      </c>
    </row>
    <row r="80" spans="1:28" ht="15" customHeight="1" x14ac:dyDescent="0.25">
      <c r="A80" s="71">
        <v>790</v>
      </c>
      <c r="B80" s="71">
        <v>790</v>
      </c>
      <c r="C80" s="68">
        <v>4.38</v>
      </c>
      <c r="D80" s="68">
        <v>273.16000000000003</v>
      </c>
      <c r="E80" s="68">
        <v>211.99</v>
      </c>
      <c r="F80" s="68">
        <v>0</v>
      </c>
      <c r="G80" s="68">
        <f t="shared" si="26"/>
        <v>41.210526315789473</v>
      </c>
      <c r="H80" s="68">
        <v>0</v>
      </c>
      <c r="I80" s="68">
        <f t="shared" si="27"/>
        <v>41.210526315789473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0</v>
      </c>
      <c r="N80" s="26"/>
      <c r="O80" s="26"/>
      <c r="P80" s="25"/>
      <c r="Q80" s="25"/>
      <c r="T80" s="22">
        <v>0</v>
      </c>
      <c r="U80" s="74">
        <f t="shared" si="29"/>
        <v>-790</v>
      </c>
      <c r="V80" s="70">
        <f t="shared" si="30"/>
        <v>-790</v>
      </c>
      <c r="W80" s="70"/>
      <c r="X80" s="70">
        <f t="shared" si="31"/>
        <v>868.40327318506093</v>
      </c>
      <c r="Y80" s="70">
        <f t="shared" si="32"/>
        <v>78.403273185060925</v>
      </c>
      <c r="Z80" s="70">
        <f t="shared" si="33"/>
        <v>78</v>
      </c>
      <c r="AA80" s="24">
        <f t="shared" si="34"/>
        <v>78</v>
      </c>
      <c r="AB80" s="67">
        <f t="shared" si="35"/>
        <v>868</v>
      </c>
    </row>
    <row r="81" spans="1:28" ht="15" customHeight="1" x14ac:dyDescent="0.25">
      <c r="A81" s="71">
        <v>751</v>
      </c>
      <c r="B81" s="71">
        <v>751</v>
      </c>
      <c r="C81" s="68">
        <v>4.18</v>
      </c>
      <c r="D81" s="68">
        <v>273.16000000000003</v>
      </c>
      <c r="E81" s="68">
        <v>211.94</v>
      </c>
      <c r="F81" s="68">
        <v>0</v>
      </c>
      <c r="G81" s="68">
        <f t="shared" si="26"/>
        <v>41.1</v>
      </c>
      <c r="H81" s="68">
        <v>0</v>
      </c>
      <c r="I81" s="68">
        <f t="shared" si="27"/>
        <v>41.1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0</v>
      </c>
      <c r="N81" s="26"/>
      <c r="O81" s="26"/>
      <c r="P81" s="25"/>
      <c r="Q81" s="25"/>
      <c r="T81" s="22">
        <v>0</v>
      </c>
      <c r="U81" s="74">
        <f t="shared" si="29"/>
        <v>-751</v>
      </c>
      <c r="V81" s="70">
        <f t="shared" si="30"/>
        <v>-751</v>
      </c>
      <c r="W81" s="70"/>
      <c r="X81" s="70">
        <f t="shared" si="31"/>
        <v>825.53273185060846</v>
      </c>
      <c r="Y81" s="70">
        <f t="shared" si="32"/>
        <v>74.532731850608457</v>
      </c>
      <c r="Z81" s="70">
        <f t="shared" si="33"/>
        <v>75</v>
      </c>
      <c r="AA81" s="24">
        <f t="shared" si="34"/>
        <v>75</v>
      </c>
      <c r="AB81" s="67">
        <f t="shared" si="35"/>
        <v>826</v>
      </c>
    </row>
    <row r="82" spans="1:28" ht="15" customHeight="1" x14ac:dyDescent="0.25">
      <c r="A82" s="71">
        <v>714</v>
      </c>
      <c r="B82" s="71">
        <v>714</v>
      </c>
      <c r="C82" s="68">
        <v>3.97</v>
      </c>
      <c r="D82" s="68">
        <v>273.16000000000003</v>
      </c>
      <c r="E82" s="68">
        <v>211.89</v>
      </c>
      <c r="F82" s="68">
        <v>0</v>
      </c>
      <c r="G82" s="68">
        <f t="shared" si="26"/>
        <v>40.904761904761905</v>
      </c>
      <c r="H82" s="68">
        <v>0</v>
      </c>
      <c r="I82" s="68">
        <f t="shared" si="27"/>
        <v>40.904761904761905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1</v>
      </c>
      <c r="N82" s="26"/>
      <c r="O82" s="26"/>
      <c r="P82" s="25"/>
      <c r="Q82" s="25"/>
      <c r="T82" s="22">
        <v>0</v>
      </c>
      <c r="U82" s="74">
        <f t="shared" si="29"/>
        <v>-714</v>
      </c>
      <c r="V82" s="70">
        <f t="shared" si="30"/>
        <v>-714</v>
      </c>
      <c r="W82" s="70"/>
      <c r="X82" s="70">
        <f t="shared" si="31"/>
        <v>784.86067981535882</v>
      </c>
      <c r="Y82" s="70">
        <f t="shared" si="32"/>
        <v>70.860679815358822</v>
      </c>
      <c r="Z82" s="70">
        <f t="shared" si="33"/>
        <v>71</v>
      </c>
      <c r="AA82" s="24">
        <f t="shared" si="34"/>
        <v>71</v>
      </c>
      <c r="AB82" s="67">
        <f t="shared" si="35"/>
        <v>785</v>
      </c>
    </row>
    <row r="83" spans="1:28" ht="15" customHeight="1" x14ac:dyDescent="0.25">
      <c r="A83" s="71">
        <v>710</v>
      </c>
      <c r="B83" s="71">
        <v>710</v>
      </c>
      <c r="C83" s="68">
        <v>3.95</v>
      </c>
      <c r="D83" s="68">
        <v>273.16000000000003</v>
      </c>
      <c r="E83" s="68">
        <v>211.88</v>
      </c>
      <c r="F83" s="68">
        <v>0</v>
      </c>
      <c r="G83" s="68">
        <f t="shared" si="26"/>
        <v>39.227272727272727</v>
      </c>
      <c r="H83" s="68">
        <v>0</v>
      </c>
      <c r="I83" s="68">
        <f t="shared" si="27"/>
        <v>39.227272727272727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1</v>
      </c>
      <c r="N83" s="26"/>
      <c r="O83" s="26"/>
      <c r="P83" s="25"/>
      <c r="Q83" s="25"/>
      <c r="T83" s="22">
        <v>0</v>
      </c>
      <c r="U83" s="74">
        <f t="shared" si="29"/>
        <v>-710</v>
      </c>
      <c r="V83" s="70">
        <f t="shared" si="30"/>
        <v>-710</v>
      </c>
      <c r="W83" s="70"/>
      <c r="X83" s="70">
        <f t="shared" si="31"/>
        <v>780.4637012169535</v>
      </c>
      <c r="Y83" s="70">
        <f t="shared" si="32"/>
        <v>70.463701216953496</v>
      </c>
      <c r="Z83" s="70">
        <f t="shared" si="33"/>
        <v>70</v>
      </c>
      <c r="AA83" s="24">
        <f t="shared" si="34"/>
        <v>70</v>
      </c>
      <c r="AB83" s="67">
        <f t="shared" si="35"/>
        <v>780</v>
      </c>
    </row>
    <row r="84" spans="1:28" ht="15" customHeight="1" x14ac:dyDescent="0.25">
      <c r="A84" s="71">
        <v>708</v>
      </c>
      <c r="B84" s="71">
        <v>708</v>
      </c>
      <c r="C84" s="68">
        <v>3.93</v>
      </c>
      <c r="D84" s="68">
        <v>273.16000000000003</v>
      </c>
      <c r="E84" s="68">
        <v>211.88</v>
      </c>
      <c r="F84" s="68">
        <v>0</v>
      </c>
      <c r="G84" s="68">
        <f t="shared" si="26"/>
        <v>37.608695652173914</v>
      </c>
      <c r="H84" s="68">
        <v>0</v>
      </c>
      <c r="I84" s="68">
        <f t="shared" si="27"/>
        <v>37.608695652173914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0</v>
      </c>
      <c r="N84" s="26"/>
      <c r="O84" s="26"/>
      <c r="P84" s="25"/>
      <c r="Q84" s="25"/>
      <c r="T84" s="22">
        <v>0</v>
      </c>
      <c r="U84" s="74">
        <f t="shared" si="29"/>
        <v>-708</v>
      </c>
      <c r="V84" s="70">
        <f t="shared" si="30"/>
        <v>-708</v>
      </c>
      <c r="W84" s="70"/>
      <c r="X84" s="70">
        <f t="shared" si="31"/>
        <v>778.26521191775066</v>
      </c>
      <c r="Y84" s="70">
        <f t="shared" si="32"/>
        <v>70.265211917750662</v>
      </c>
      <c r="Z84" s="70">
        <f t="shared" si="33"/>
        <v>70</v>
      </c>
      <c r="AA84" s="24">
        <f t="shared" si="34"/>
        <v>70</v>
      </c>
      <c r="AB84" s="67">
        <f t="shared" si="35"/>
        <v>778</v>
      </c>
    </row>
    <row r="85" spans="1:28" ht="15" customHeight="1" x14ac:dyDescent="0.25">
      <c r="A85" s="71">
        <v>704</v>
      </c>
      <c r="B85" s="71">
        <v>704</v>
      </c>
      <c r="C85" s="68">
        <v>3.91</v>
      </c>
      <c r="D85" s="68">
        <v>273.16000000000003</v>
      </c>
      <c r="E85" s="68">
        <v>211.87</v>
      </c>
      <c r="F85" s="68">
        <v>0</v>
      </c>
      <c r="G85" s="68">
        <f t="shared" si="26"/>
        <v>36.208333333333336</v>
      </c>
      <c r="H85" s="68">
        <v>0</v>
      </c>
      <c r="I85" s="68">
        <f t="shared" si="27"/>
        <v>36.208333333333336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1</v>
      </c>
      <c r="N85" s="26"/>
      <c r="O85" s="26"/>
      <c r="P85" s="25"/>
      <c r="Q85" s="25"/>
      <c r="T85" s="22">
        <v>0</v>
      </c>
      <c r="U85" s="74">
        <f t="shared" si="29"/>
        <v>-704</v>
      </c>
      <c r="V85" s="70">
        <f t="shared" si="30"/>
        <v>-704</v>
      </c>
      <c r="W85" s="70"/>
      <c r="X85" s="70">
        <f t="shared" si="31"/>
        <v>773.86823331934545</v>
      </c>
      <c r="Y85" s="70">
        <f t="shared" si="32"/>
        <v>69.86823331934545</v>
      </c>
      <c r="Z85" s="70">
        <f t="shared" si="33"/>
        <v>70</v>
      </c>
      <c r="AA85" s="24">
        <f t="shared" si="34"/>
        <v>70</v>
      </c>
      <c r="AB85" s="67">
        <f t="shared" si="35"/>
        <v>774</v>
      </c>
    </row>
    <row r="86" spans="1:28" ht="15" customHeight="1" x14ac:dyDescent="0.25">
      <c r="A86" s="71">
        <v>709</v>
      </c>
      <c r="B86" s="71">
        <v>709</v>
      </c>
      <c r="C86" s="68">
        <v>3.94</v>
      </c>
      <c r="D86" s="68">
        <v>273.16000000000003</v>
      </c>
      <c r="E86" s="68">
        <v>211.88</v>
      </c>
      <c r="F86" s="68">
        <v>0</v>
      </c>
      <c r="G86" s="68">
        <f t="shared" si="26"/>
        <v>34.56</v>
      </c>
      <c r="H86" s="68">
        <v>0</v>
      </c>
      <c r="I86" s="68">
        <f t="shared" si="27"/>
        <v>34.56</v>
      </c>
      <c r="J86" s="72">
        <f t="shared" si="36"/>
        <v>1</v>
      </c>
      <c r="K86" s="72">
        <f t="shared" si="37"/>
        <v>1</v>
      </c>
      <c r="L86" s="72">
        <f t="shared" si="38"/>
        <v>1</v>
      </c>
      <c r="M86" s="72">
        <f t="shared" ca="1" si="28"/>
        <v>1</v>
      </c>
      <c r="N86" s="26"/>
      <c r="O86" s="26"/>
      <c r="P86" s="25"/>
      <c r="Q86" s="25"/>
      <c r="T86" s="22">
        <v>0</v>
      </c>
      <c r="U86" s="74">
        <f t="shared" si="29"/>
        <v>-709</v>
      </c>
      <c r="V86" s="70">
        <f t="shared" si="30"/>
        <v>-709</v>
      </c>
      <c r="W86" s="70"/>
      <c r="X86" s="70">
        <f t="shared" si="31"/>
        <v>779.36445656735202</v>
      </c>
      <c r="Y86" s="70">
        <f t="shared" si="32"/>
        <v>70.364456567352022</v>
      </c>
      <c r="Z86" s="70">
        <f t="shared" si="33"/>
        <v>70</v>
      </c>
      <c r="AA86" s="24">
        <f t="shared" si="34"/>
        <v>70</v>
      </c>
      <c r="AB86" s="67">
        <f t="shared" si="35"/>
        <v>779</v>
      </c>
    </row>
    <row r="87" spans="1:28" ht="15" customHeight="1" x14ac:dyDescent="0.25">
      <c r="A87" s="71">
        <v>713</v>
      </c>
      <c r="B87" s="71">
        <v>713</v>
      </c>
      <c r="C87" s="68">
        <v>3.96</v>
      </c>
      <c r="D87" s="68">
        <v>273.16000000000003</v>
      </c>
      <c r="E87" s="68">
        <v>211.89</v>
      </c>
      <c r="F87" s="68">
        <v>0</v>
      </c>
      <c r="G87" s="68">
        <f t="shared" si="26"/>
        <v>33.07692307692308</v>
      </c>
      <c r="H87" s="68">
        <v>0</v>
      </c>
      <c r="I87" s="68">
        <f t="shared" si="27"/>
        <v>33.07692307692308</v>
      </c>
      <c r="J87" s="72">
        <f t="shared" si="36"/>
        <v>1</v>
      </c>
      <c r="K87" s="72">
        <f t="shared" si="37"/>
        <v>1</v>
      </c>
      <c r="L87" s="72">
        <f t="shared" si="38"/>
        <v>1</v>
      </c>
      <c r="M87" s="72">
        <f t="shared" ca="1" si="28"/>
        <v>1</v>
      </c>
      <c r="N87" s="26"/>
      <c r="O87" s="26"/>
      <c r="P87" s="25"/>
      <c r="Q87" s="25"/>
      <c r="T87" s="22">
        <v>0</v>
      </c>
      <c r="U87" s="74">
        <f t="shared" si="29"/>
        <v>-713</v>
      </c>
      <c r="V87" s="70">
        <f t="shared" si="30"/>
        <v>-713</v>
      </c>
      <c r="W87" s="70"/>
      <c r="X87" s="70">
        <f t="shared" si="31"/>
        <v>783.76143516575746</v>
      </c>
      <c r="Y87" s="70">
        <f t="shared" si="32"/>
        <v>70.761435165757462</v>
      </c>
      <c r="Z87" s="70">
        <f t="shared" si="33"/>
        <v>71</v>
      </c>
      <c r="AA87" s="24">
        <f t="shared" si="34"/>
        <v>71</v>
      </c>
      <c r="AB87" s="67">
        <f t="shared" si="35"/>
        <v>784</v>
      </c>
    </row>
    <row r="88" spans="1:28" ht="15" customHeight="1" x14ac:dyDescent="0.25">
      <c r="A88" s="71">
        <v>718</v>
      </c>
      <c r="B88" s="71">
        <v>718</v>
      </c>
      <c r="C88" s="68">
        <v>3.99</v>
      </c>
      <c r="D88" s="68">
        <v>273.16000000000003</v>
      </c>
      <c r="E88" s="68">
        <v>211.89</v>
      </c>
      <c r="F88" s="68">
        <v>0</v>
      </c>
      <c r="G88" s="68">
        <f t="shared" si="26"/>
        <v>31.666666666666668</v>
      </c>
      <c r="H88" s="68">
        <v>0</v>
      </c>
      <c r="I88" s="68">
        <f t="shared" si="27"/>
        <v>31.666666666666668</v>
      </c>
      <c r="J88" s="72">
        <f t="shared" si="36"/>
        <v>1</v>
      </c>
      <c r="K88" s="72">
        <f t="shared" si="37"/>
        <v>1</v>
      </c>
      <c r="L88" s="72">
        <f t="shared" si="38"/>
        <v>1</v>
      </c>
      <c r="M88" s="72">
        <f t="shared" ca="1" si="28"/>
        <v>0</v>
      </c>
      <c r="N88" s="26"/>
      <c r="O88" s="26"/>
      <c r="P88" s="25"/>
      <c r="Q88" s="25"/>
      <c r="T88" s="22">
        <v>0</v>
      </c>
      <c r="U88" s="74">
        <f t="shared" si="29"/>
        <v>-718</v>
      </c>
      <c r="V88" s="70">
        <f t="shared" si="30"/>
        <v>-718</v>
      </c>
      <c r="W88" s="70"/>
      <c r="X88" s="70">
        <f t="shared" si="31"/>
        <v>789.25765841376415</v>
      </c>
      <c r="Y88" s="70">
        <f t="shared" si="32"/>
        <v>71.257658413764148</v>
      </c>
      <c r="Z88" s="70">
        <f t="shared" si="33"/>
        <v>71</v>
      </c>
      <c r="AA88" s="24">
        <f t="shared" si="34"/>
        <v>71</v>
      </c>
      <c r="AB88" s="67">
        <f t="shared" si="35"/>
        <v>789</v>
      </c>
    </row>
    <row r="89" spans="1:28" ht="15" customHeight="1" x14ac:dyDescent="0.25">
      <c r="A89" s="71">
        <v>704</v>
      </c>
      <c r="B89" s="71">
        <v>704</v>
      </c>
      <c r="C89" s="68">
        <v>3.91</v>
      </c>
      <c r="D89" s="68">
        <v>273.16000000000003</v>
      </c>
      <c r="E89" s="68">
        <v>211.87</v>
      </c>
      <c r="F89" s="68">
        <v>0</v>
      </c>
      <c r="G89" s="68">
        <f t="shared" si="26"/>
        <v>31.035714285714285</v>
      </c>
      <c r="H89" s="68">
        <v>0</v>
      </c>
      <c r="I89" s="68">
        <f t="shared" si="27"/>
        <v>31.035714285714285</v>
      </c>
      <c r="J89" s="72">
        <f t="shared" si="36"/>
        <v>1</v>
      </c>
      <c r="K89" s="72">
        <f t="shared" si="37"/>
        <v>1</v>
      </c>
      <c r="L89" s="72">
        <f t="shared" si="38"/>
        <v>1</v>
      </c>
      <c r="M89" s="72">
        <f t="shared" ca="1" si="28"/>
        <v>0</v>
      </c>
      <c r="N89" s="26"/>
      <c r="O89" s="26"/>
      <c r="P89" s="25"/>
      <c r="Q89" s="25"/>
      <c r="T89" s="22">
        <v>0</v>
      </c>
      <c r="U89" s="74">
        <f t="shared" si="29"/>
        <v>-704</v>
      </c>
      <c r="V89" s="70">
        <f t="shared" si="30"/>
        <v>-704</v>
      </c>
      <c r="W89" s="70"/>
      <c r="X89" s="70">
        <f t="shared" si="31"/>
        <v>773.86823331934545</v>
      </c>
      <c r="Y89" s="70">
        <f t="shared" si="32"/>
        <v>69.86823331934545</v>
      </c>
      <c r="Z89" s="70">
        <f t="shared" si="33"/>
        <v>70</v>
      </c>
      <c r="AA89" s="24">
        <f t="shared" si="34"/>
        <v>70</v>
      </c>
      <c r="AB89" s="67">
        <f t="shared" si="35"/>
        <v>774</v>
      </c>
    </row>
    <row r="90" spans="1:28" ht="15" customHeight="1" x14ac:dyDescent="0.25">
      <c r="A90" s="71">
        <v>691</v>
      </c>
      <c r="B90" s="71">
        <v>691</v>
      </c>
      <c r="C90" s="68">
        <v>3.84</v>
      </c>
      <c r="D90" s="68">
        <v>273.16000000000003</v>
      </c>
      <c r="E90" s="68">
        <v>211.86</v>
      </c>
      <c r="F90" s="68">
        <v>0</v>
      </c>
      <c r="G90" s="68">
        <f t="shared" si="26"/>
        <v>30.413793103448278</v>
      </c>
      <c r="H90" s="68">
        <v>0</v>
      </c>
      <c r="I90" s="68">
        <f t="shared" si="27"/>
        <v>30.413793103448278</v>
      </c>
      <c r="J90" s="72">
        <f t="shared" si="36"/>
        <v>1</v>
      </c>
      <c r="K90" s="72">
        <f t="shared" si="37"/>
        <v>1</v>
      </c>
      <c r="L90" s="72">
        <f t="shared" si="38"/>
        <v>1</v>
      </c>
      <c r="M90" s="72">
        <f t="shared" ca="1" si="28"/>
        <v>0</v>
      </c>
      <c r="N90" s="26"/>
      <c r="O90" s="26"/>
      <c r="P90" s="25"/>
      <c r="Q90" s="25"/>
      <c r="T90" s="22">
        <v>0</v>
      </c>
      <c r="U90" s="74">
        <f t="shared" si="29"/>
        <v>-691</v>
      </c>
      <c r="V90" s="70">
        <f t="shared" si="30"/>
        <v>-691</v>
      </c>
      <c r="W90" s="70"/>
      <c r="X90" s="70">
        <f t="shared" si="31"/>
        <v>759.578052874528</v>
      </c>
      <c r="Y90" s="70">
        <f t="shared" si="32"/>
        <v>68.578052874527998</v>
      </c>
      <c r="Z90" s="70">
        <f t="shared" si="33"/>
        <v>69</v>
      </c>
      <c r="AA90" s="24">
        <f t="shared" si="34"/>
        <v>69</v>
      </c>
      <c r="AB90" s="67">
        <f t="shared" si="35"/>
        <v>760</v>
      </c>
    </row>
    <row r="91" spans="1:28" ht="15" customHeight="1" x14ac:dyDescent="0.25">
      <c r="A91" s="71">
        <v>678</v>
      </c>
      <c r="B91" s="71">
        <v>678</v>
      </c>
      <c r="C91" s="68">
        <v>3.77</v>
      </c>
      <c r="D91" s="68">
        <v>273.16000000000003</v>
      </c>
      <c r="E91" s="68">
        <v>211.84</v>
      </c>
      <c r="F91" s="68">
        <v>0</v>
      </c>
      <c r="G91" s="68">
        <f t="shared" si="26"/>
        <v>29.833333333333332</v>
      </c>
      <c r="H91" s="68">
        <v>0</v>
      </c>
      <c r="I91" s="68">
        <f t="shared" si="27"/>
        <v>29.833333333333332</v>
      </c>
      <c r="J91" s="72">
        <f t="shared" si="36"/>
        <v>1</v>
      </c>
      <c r="K91" s="72">
        <f t="shared" si="37"/>
        <v>1</v>
      </c>
      <c r="L91" s="72">
        <f t="shared" si="38"/>
        <v>1</v>
      </c>
      <c r="M91" s="72">
        <f t="shared" ca="1" si="28"/>
        <v>0</v>
      </c>
      <c r="N91" s="26"/>
      <c r="O91" s="26"/>
      <c r="P91" s="25"/>
      <c r="Q91" s="25"/>
      <c r="T91" s="22">
        <v>0</v>
      </c>
      <c r="U91" s="74">
        <f t="shared" si="29"/>
        <v>-678</v>
      </c>
      <c r="V91" s="70">
        <f t="shared" si="30"/>
        <v>-678</v>
      </c>
      <c r="W91" s="70"/>
      <c r="X91" s="70">
        <f t="shared" si="31"/>
        <v>745.28787242971055</v>
      </c>
      <c r="Y91" s="70">
        <f t="shared" si="32"/>
        <v>67.287872429710546</v>
      </c>
      <c r="Z91" s="70">
        <f t="shared" si="33"/>
        <v>67</v>
      </c>
      <c r="AA91" s="24">
        <f t="shared" si="34"/>
        <v>67</v>
      </c>
      <c r="AB91" s="67">
        <f t="shared" si="35"/>
        <v>745</v>
      </c>
    </row>
    <row r="92" spans="1:28" ht="15" customHeight="1" x14ac:dyDescent="0.25">
      <c r="A92" s="71">
        <v>664</v>
      </c>
      <c r="B92" s="71">
        <v>664</v>
      </c>
      <c r="C92" s="68">
        <v>3.69</v>
      </c>
      <c r="D92" s="68">
        <v>273.16000000000003</v>
      </c>
      <c r="E92" s="68">
        <v>211.82</v>
      </c>
      <c r="F92" s="68">
        <v>0</v>
      </c>
      <c r="G92" s="68">
        <f t="shared" si="26"/>
        <v>29.322580645161292</v>
      </c>
      <c r="H92" s="68">
        <v>0</v>
      </c>
      <c r="I92" s="68">
        <f t="shared" si="27"/>
        <v>29.322580645161292</v>
      </c>
      <c r="J92" s="72">
        <f t="shared" si="36"/>
        <v>1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6"/>
      <c r="O92" s="26"/>
      <c r="P92" s="25"/>
      <c r="Q92" s="25"/>
      <c r="T92" s="22">
        <v>0</v>
      </c>
      <c r="U92" s="74">
        <f t="shared" si="29"/>
        <v>-664</v>
      </c>
      <c r="V92" s="70">
        <f t="shared" si="30"/>
        <v>-664</v>
      </c>
      <c r="W92" s="70"/>
      <c r="X92" s="70">
        <f t="shared" si="31"/>
        <v>729.89844733529173</v>
      </c>
      <c r="Y92" s="70">
        <f t="shared" si="32"/>
        <v>65.898447335291735</v>
      </c>
      <c r="Z92" s="70">
        <f t="shared" si="33"/>
        <v>66</v>
      </c>
      <c r="AA92" s="24">
        <f t="shared" si="34"/>
        <v>66</v>
      </c>
      <c r="AB92" s="67">
        <f t="shared" si="35"/>
        <v>730</v>
      </c>
    </row>
    <row r="93" spans="1:28" ht="15" customHeight="1" x14ac:dyDescent="0.25">
      <c r="A93" s="71">
        <v>650</v>
      </c>
      <c r="B93" s="71">
        <v>650</v>
      </c>
      <c r="C93" s="68">
        <v>3.61</v>
      </c>
      <c r="D93" s="68">
        <v>273.16000000000003</v>
      </c>
      <c r="E93" s="68">
        <v>211.8</v>
      </c>
      <c r="F93" s="68">
        <v>0</v>
      </c>
      <c r="G93" s="68">
        <f t="shared" si="26"/>
        <v>28.84375</v>
      </c>
      <c r="H93" s="68">
        <v>0</v>
      </c>
      <c r="I93" s="68">
        <f t="shared" si="27"/>
        <v>28.84375</v>
      </c>
      <c r="J93" s="72">
        <f t="shared" si="36"/>
        <v>1</v>
      </c>
      <c r="K93" s="72">
        <f t="shared" si="37"/>
        <v>1</v>
      </c>
      <c r="L93" s="72">
        <f t="shared" si="38"/>
        <v>1</v>
      </c>
      <c r="M93" s="72">
        <f t="shared" ca="1" si="28"/>
        <v>1</v>
      </c>
      <c r="N93" s="26"/>
      <c r="O93" s="26"/>
      <c r="P93" s="25"/>
      <c r="Q93" s="25"/>
      <c r="T93" s="22">
        <v>0</v>
      </c>
      <c r="U93" s="74">
        <f t="shared" si="29"/>
        <v>-650</v>
      </c>
      <c r="V93" s="70">
        <f t="shared" si="30"/>
        <v>-650</v>
      </c>
      <c r="W93" s="70"/>
      <c r="X93" s="70">
        <f t="shared" si="31"/>
        <v>714.50902224087281</v>
      </c>
      <c r="Y93" s="70">
        <f t="shared" si="32"/>
        <v>64.50902224087281</v>
      </c>
      <c r="Z93" s="70">
        <f t="shared" si="33"/>
        <v>65</v>
      </c>
      <c r="AA93" s="24">
        <f t="shared" si="34"/>
        <v>65</v>
      </c>
      <c r="AB93" s="67">
        <f t="shared" si="35"/>
        <v>715</v>
      </c>
    </row>
    <row r="94" spans="1:28" ht="15" customHeight="1" x14ac:dyDescent="0.25">
      <c r="A94" s="71">
        <v>636</v>
      </c>
      <c r="B94" s="71">
        <v>636</v>
      </c>
      <c r="C94" s="68">
        <v>3.53</v>
      </c>
      <c r="D94" s="68">
        <v>273.16000000000003</v>
      </c>
      <c r="E94" s="68">
        <v>211.78</v>
      </c>
      <c r="F94" s="68">
        <v>0</v>
      </c>
      <c r="G94" s="68">
        <f t="shared" ref="G94:G125" si="39">($A$61-A94)/(ROW(A94)-ROW($A$61))</f>
        <v>28.393939393939394</v>
      </c>
      <c r="H94" s="68">
        <v>0</v>
      </c>
      <c r="I94" s="68">
        <f t="shared" ref="I94:I125" si="40">($A$61-B94)/(ROW(B94)-ROW($A$61))</f>
        <v>28.393939393939394</v>
      </c>
      <c r="J94" s="72">
        <f t="shared" si="36"/>
        <v>1</v>
      </c>
      <c r="K94" s="72">
        <f t="shared" si="37"/>
        <v>1</v>
      </c>
      <c r="L94" s="72">
        <f t="shared" si="38"/>
        <v>1</v>
      </c>
      <c r="M94" s="72">
        <f t="shared" ca="1" si="28"/>
        <v>0</v>
      </c>
      <c r="N94" s="26"/>
      <c r="O94" s="26"/>
      <c r="P94" s="25"/>
      <c r="Q94" s="25"/>
      <c r="T94" s="22">
        <v>0</v>
      </c>
      <c r="U94" s="74">
        <f t="shared" si="29"/>
        <v>-636</v>
      </c>
      <c r="V94" s="70">
        <f t="shared" si="30"/>
        <v>-636</v>
      </c>
      <c r="W94" s="70"/>
      <c r="X94" s="70">
        <f t="shared" si="31"/>
        <v>699.119597146454</v>
      </c>
      <c r="Y94" s="70">
        <f t="shared" si="32"/>
        <v>63.119597146453998</v>
      </c>
      <c r="Z94" s="70">
        <f t="shared" si="33"/>
        <v>63</v>
      </c>
      <c r="AA94" s="24">
        <f t="shared" si="34"/>
        <v>63</v>
      </c>
      <c r="AB94" s="67">
        <f t="shared" si="35"/>
        <v>699</v>
      </c>
    </row>
    <row r="95" spans="1:28" ht="15" customHeight="1" x14ac:dyDescent="0.25">
      <c r="A95" s="71">
        <v>636</v>
      </c>
      <c r="B95" s="71">
        <v>636</v>
      </c>
      <c r="C95" s="68">
        <v>3.53</v>
      </c>
      <c r="D95" s="68">
        <v>273.16000000000003</v>
      </c>
      <c r="E95" s="68">
        <v>211.78</v>
      </c>
      <c r="F95" s="68">
        <v>0</v>
      </c>
      <c r="G95" s="68">
        <f t="shared" si="39"/>
        <v>27.558823529411764</v>
      </c>
      <c r="H95" s="68">
        <v>0</v>
      </c>
      <c r="I95" s="68">
        <f t="shared" si="40"/>
        <v>27.558823529411764</v>
      </c>
      <c r="J95" s="72">
        <f t="shared" si="36"/>
        <v>1</v>
      </c>
      <c r="K95" s="72">
        <f t="shared" si="37"/>
        <v>1</v>
      </c>
      <c r="L95" s="72">
        <f t="shared" si="38"/>
        <v>1</v>
      </c>
      <c r="M95" s="72">
        <f t="shared" ca="1" si="28"/>
        <v>0</v>
      </c>
      <c r="N95" s="26"/>
      <c r="O95" s="26"/>
      <c r="P95" s="25"/>
      <c r="Q95" s="25"/>
      <c r="T95" s="22">
        <v>0</v>
      </c>
      <c r="U95" s="74">
        <f t="shared" si="29"/>
        <v>-636</v>
      </c>
      <c r="V95" s="70">
        <f t="shared" si="30"/>
        <v>-636</v>
      </c>
      <c r="W95" s="70"/>
      <c r="X95" s="70">
        <f t="shared" si="31"/>
        <v>699.119597146454</v>
      </c>
      <c r="Y95" s="70">
        <f t="shared" si="32"/>
        <v>63.119597146453998</v>
      </c>
      <c r="Z95" s="70">
        <f t="shared" si="33"/>
        <v>63</v>
      </c>
      <c r="AA95" s="24">
        <f t="shared" si="34"/>
        <v>63</v>
      </c>
      <c r="AB95" s="67">
        <f t="shared" si="35"/>
        <v>699</v>
      </c>
    </row>
    <row r="96" spans="1:28" ht="15" customHeight="1" x14ac:dyDescent="0.25">
      <c r="A96" s="71">
        <v>636</v>
      </c>
      <c r="B96" s="71">
        <v>636</v>
      </c>
      <c r="C96" s="68">
        <v>3.53</v>
      </c>
      <c r="D96" s="68">
        <v>273.16000000000003</v>
      </c>
      <c r="E96" s="68">
        <v>211.78</v>
      </c>
      <c r="F96" s="68">
        <v>0</v>
      </c>
      <c r="G96" s="68">
        <f t="shared" si="39"/>
        <v>26.771428571428572</v>
      </c>
      <c r="H96" s="68">
        <v>0</v>
      </c>
      <c r="I96" s="68">
        <f t="shared" si="40"/>
        <v>26.771428571428572</v>
      </c>
      <c r="J96" s="72">
        <f t="shared" si="36"/>
        <v>1</v>
      </c>
      <c r="K96" s="72">
        <f t="shared" si="37"/>
        <v>1</v>
      </c>
      <c r="L96" s="72">
        <f t="shared" si="38"/>
        <v>1</v>
      </c>
      <c r="M96" s="72">
        <f t="shared" ca="1" si="28"/>
        <v>1</v>
      </c>
      <c r="N96" s="26"/>
      <c r="O96" s="26"/>
      <c r="P96" s="25"/>
      <c r="Q96" s="25"/>
      <c r="T96" s="22">
        <v>0</v>
      </c>
      <c r="U96" s="74">
        <f t="shared" si="29"/>
        <v>-636</v>
      </c>
      <c r="V96" s="70">
        <f t="shared" si="30"/>
        <v>-636</v>
      </c>
      <c r="W96" s="70"/>
      <c r="X96" s="70">
        <f t="shared" si="31"/>
        <v>699.119597146454</v>
      </c>
      <c r="Y96" s="70">
        <f t="shared" si="32"/>
        <v>63.119597146453998</v>
      </c>
      <c r="Z96" s="70">
        <f t="shared" si="33"/>
        <v>63</v>
      </c>
      <c r="AA96" s="24">
        <f t="shared" si="34"/>
        <v>63</v>
      </c>
      <c r="AB96" s="67">
        <f t="shared" si="35"/>
        <v>699</v>
      </c>
    </row>
    <row r="97" spans="1:28" ht="15" customHeight="1" x14ac:dyDescent="0.25">
      <c r="A97" s="71">
        <v>636</v>
      </c>
      <c r="B97" s="71">
        <v>636</v>
      </c>
      <c r="C97" s="68">
        <v>3.53</v>
      </c>
      <c r="D97" s="68">
        <v>273.16000000000003</v>
      </c>
      <c r="E97" s="68">
        <v>211.78</v>
      </c>
      <c r="F97" s="68">
        <v>0</v>
      </c>
      <c r="G97" s="68">
        <f t="shared" si="39"/>
        <v>26.027777777777779</v>
      </c>
      <c r="H97" s="68">
        <v>0</v>
      </c>
      <c r="I97" s="68">
        <f t="shared" si="40"/>
        <v>26.027777777777779</v>
      </c>
      <c r="J97" s="72">
        <f t="shared" si="36"/>
        <v>1</v>
      </c>
      <c r="K97" s="72">
        <f t="shared" si="37"/>
        <v>1</v>
      </c>
      <c r="L97" s="72">
        <f t="shared" si="38"/>
        <v>1</v>
      </c>
      <c r="M97" s="72">
        <f t="shared" ca="1" si="28"/>
        <v>0</v>
      </c>
      <c r="N97" s="26"/>
      <c r="O97" s="26"/>
      <c r="P97" s="25"/>
      <c r="Q97" s="25"/>
      <c r="T97" s="22">
        <v>0</v>
      </c>
      <c r="U97" s="74">
        <f t="shared" si="29"/>
        <v>-636</v>
      </c>
      <c r="V97" s="70">
        <f t="shared" si="30"/>
        <v>-636</v>
      </c>
      <c r="W97" s="70"/>
      <c r="X97" s="70">
        <f t="shared" si="31"/>
        <v>699.119597146454</v>
      </c>
      <c r="Y97" s="70">
        <f t="shared" si="32"/>
        <v>63.119597146453998</v>
      </c>
      <c r="Z97" s="70">
        <f t="shared" si="33"/>
        <v>63</v>
      </c>
      <c r="AA97" s="24">
        <f t="shared" si="34"/>
        <v>63</v>
      </c>
      <c r="AB97" s="67">
        <f t="shared" si="35"/>
        <v>699</v>
      </c>
    </row>
    <row r="98" spans="1:28" ht="15" customHeight="1" x14ac:dyDescent="0.25">
      <c r="A98" s="71">
        <v>610</v>
      </c>
      <c r="B98" s="71">
        <v>610</v>
      </c>
      <c r="C98" s="68">
        <v>3.39</v>
      </c>
      <c r="D98" s="68">
        <v>273.16000000000003</v>
      </c>
      <c r="E98" s="68">
        <v>211.75</v>
      </c>
      <c r="F98" s="68">
        <v>0</v>
      </c>
      <c r="G98" s="68">
        <f t="shared" si="39"/>
        <v>26.027027027027028</v>
      </c>
      <c r="H98" s="68">
        <v>0</v>
      </c>
      <c r="I98" s="68">
        <f t="shared" si="40"/>
        <v>26.027027027027028</v>
      </c>
      <c r="J98" s="72">
        <f t="shared" si="36"/>
        <v>1</v>
      </c>
      <c r="K98" s="72">
        <f t="shared" si="37"/>
        <v>1</v>
      </c>
      <c r="L98" s="72">
        <f t="shared" si="38"/>
        <v>1</v>
      </c>
      <c r="M98" s="72">
        <f t="shared" ref="M98:M129" ca="1" si="41">IF(RAND()&lt;0.5,0,1)</f>
        <v>0</v>
      </c>
      <c r="N98" s="26"/>
      <c r="O98" s="26"/>
      <c r="P98" s="25"/>
      <c r="Q98" s="25"/>
      <c r="T98" s="22">
        <v>0</v>
      </c>
      <c r="U98" s="74">
        <f t="shared" ref="U98:U129" si="42">T98-B98</f>
        <v>-610</v>
      </c>
      <c r="V98" s="70">
        <f t="shared" ref="V98:V129" si="43">ROUND(U98,0)</f>
        <v>-610</v>
      </c>
      <c r="W98" s="70"/>
      <c r="X98" s="70">
        <f t="shared" ref="X98:X129" si="44">B98/$W$2*$W$3</f>
        <v>670.53923625681909</v>
      </c>
      <c r="Y98" s="70">
        <f t="shared" ref="Y98:Y129" si="45">X98-B98</f>
        <v>60.539236256819095</v>
      </c>
      <c r="Z98" s="70">
        <f t="shared" ref="Z98:Z129" si="46">ROUND(Y98,0)</f>
        <v>61</v>
      </c>
      <c r="AA98" s="24">
        <f t="shared" ref="AA98:AA129" si="47">IF(V98&gt;=0,V98,Z98)</f>
        <v>61</v>
      </c>
      <c r="AB98" s="67">
        <f t="shared" ref="AB98:AB129" si="48">B98+AA98</f>
        <v>671</v>
      </c>
    </row>
    <row r="99" spans="1:28" ht="15" customHeight="1" x14ac:dyDescent="0.25">
      <c r="A99" s="71">
        <v>583</v>
      </c>
      <c r="B99" s="71">
        <v>583</v>
      </c>
      <c r="C99" s="68">
        <v>3.24</v>
      </c>
      <c r="D99" s="68">
        <v>273.16000000000003</v>
      </c>
      <c r="E99" s="68">
        <v>211.71</v>
      </c>
      <c r="F99" s="68">
        <v>0</v>
      </c>
      <c r="G99" s="68">
        <f t="shared" si="39"/>
        <v>26.05263157894737</v>
      </c>
      <c r="H99" s="68">
        <v>0</v>
      </c>
      <c r="I99" s="68">
        <f t="shared" si="40"/>
        <v>26.05263157894737</v>
      </c>
      <c r="J99" s="72">
        <f t="shared" ref="J99:J130" si="49">IF(ABS(B99-B98)&lt;=50,1,0)</f>
        <v>1</v>
      </c>
      <c r="K99" s="72">
        <f t="shared" ref="K99:K130" si="50">IF(ABS((B99-B98))&lt;=50,1,IF((B99-B98)*(1)&gt;=0,1,-1))</f>
        <v>1</v>
      </c>
      <c r="L99" s="72">
        <f t="shared" si="38"/>
        <v>1</v>
      </c>
      <c r="M99" s="72">
        <f t="shared" ca="1" si="41"/>
        <v>0</v>
      </c>
      <c r="N99" s="26"/>
      <c r="O99" s="26"/>
      <c r="P99" s="25"/>
      <c r="Q99" s="25"/>
      <c r="T99" s="22">
        <v>0</v>
      </c>
      <c r="U99" s="74">
        <f t="shared" si="42"/>
        <v>-583</v>
      </c>
      <c r="V99" s="70">
        <f t="shared" si="43"/>
        <v>-583</v>
      </c>
      <c r="W99" s="70"/>
      <c r="X99" s="70">
        <f t="shared" si="44"/>
        <v>640.85963071758295</v>
      </c>
      <c r="Y99" s="70">
        <f t="shared" si="45"/>
        <v>57.859630717582945</v>
      </c>
      <c r="Z99" s="70">
        <f t="shared" si="46"/>
        <v>58</v>
      </c>
      <c r="AA99" s="24">
        <f t="shared" si="47"/>
        <v>58</v>
      </c>
      <c r="AB99" s="67">
        <f t="shared" si="48"/>
        <v>641</v>
      </c>
    </row>
    <row r="100" spans="1:28" ht="15" customHeight="1" x14ac:dyDescent="0.25">
      <c r="A100" s="71">
        <v>557</v>
      </c>
      <c r="B100" s="71">
        <v>557</v>
      </c>
      <c r="C100" s="68">
        <v>3.09</v>
      </c>
      <c r="D100" s="68">
        <v>273.16000000000003</v>
      </c>
      <c r="E100" s="68">
        <v>211.68</v>
      </c>
      <c r="F100" s="68">
        <v>0</v>
      </c>
      <c r="G100" s="68">
        <f t="shared" si="39"/>
        <v>26.051282051282051</v>
      </c>
      <c r="H100" s="68">
        <v>0</v>
      </c>
      <c r="I100" s="68">
        <f t="shared" si="40"/>
        <v>26.051282051282051</v>
      </c>
      <c r="J100" s="72">
        <f t="shared" si="49"/>
        <v>1</v>
      </c>
      <c r="K100" s="72">
        <f t="shared" si="50"/>
        <v>1</v>
      </c>
      <c r="L100" s="72">
        <f t="shared" si="38"/>
        <v>1</v>
      </c>
      <c r="M100" s="72">
        <f t="shared" ca="1" si="41"/>
        <v>0</v>
      </c>
      <c r="N100" s="26"/>
      <c r="O100" s="26"/>
      <c r="P100" s="25"/>
      <c r="Q100" s="25"/>
      <c r="T100" s="22">
        <v>0</v>
      </c>
      <c r="U100" s="74">
        <f t="shared" si="42"/>
        <v>-557</v>
      </c>
      <c r="V100" s="70">
        <f t="shared" si="43"/>
        <v>-557</v>
      </c>
      <c r="W100" s="70"/>
      <c r="X100" s="70">
        <f t="shared" si="44"/>
        <v>612.27926982794793</v>
      </c>
      <c r="Y100" s="70">
        <f t="shared" si="45"/>
        <v>55.279269827947928</v>
      </c>
      <c r="Z100" s="70">
        <f t="shared" si="46"/>
        <v>55</v>
      </c>
      <c r="AA100" s="24">
        <f t="shared" si="47"/>
        <v>55</v>
      </c>
      <c r="AB100" s="67">
        <f t="shared" si="48"/>
        <v>612</v>
      </c>
    </row>
    <row r="101" spans="1:28" ht="15" customHeight="1" x14ac:dyDescent="0.25">
      <c r="A101" s="71">
        <v>544</v>
      </c>
      <c r="B101" s="71">
        <v>544</v>
      </c>
      <c r="C101" s="68">
        <v>3.02</v>
      </c>
      <c r="D101" s="68">
        <v>273.16000000000003</v>
      </c>
      <c r="E101" s="68">
        <v>211.66</v>
      </c>
      <c r="F101" s="68">
        <v>0</v>
      </c>
      <c r="G101" s="68">
        <f t="shared" si="39"/>
        <v>25.725000000000001</v>
      </c>
      <c r="H101" s="68">
        <v>0</v>
      </c>
      <c r="I101" s="68">
        <f t="shared" si="40"/>
        <v>25.725000000000001</v>
      </c>
      <c r="J101" s="72">
        <f t="shared" si="49"/>
        <v>1</v>
      </c>
      <c r="K101" s="72">
        <f t="shared" si="50"/>
        <v>1</v>
      </c>
      <c r="L101" s="72">
        <f t="shared" si="38"/>
        <v>1</v>
      </c>
      <c r="M101" s="72">
        <f t="shared" ca="1" si="41"/>
        <v>0</v>
      </c>
      <c r="N101" s="26"/>
      <c r="O101" s="26"/>
      <c r="P101" s="25"/>
      <c r="Q101" s="25"/>
      <c r="T101" s="22">
        <v>0</v>
      </c>
      <c r="U101" s="74">
        <f t="shared" si="42"/>
        <v>-544</v>
      </c>
      <c r="V101" s="70">
        <f t="shared" si="43"/>
        <v>-544</v>
      </c>
      <c r="W101" s="70"/>
      <c r="X101" s="70">
        <f t="shared" si="44"/>
        <v>597.98908938313048</v>
      </c>
      <c r="Y101" s="70">
        <f t="shared" si="45"/>
        <v>53.989089383130477</v>
      </c>
      <c r="Z101" s="70">
        <f t="shared" si="46"/>
        <v>54</v>
      </c>
      <c r="AA101" s="24">
        <f t="shared" si="47"/>
        <v>54</v>
      </c>
      <c r="AB101" s="67">
        <f t="shared" si="48"/>
        <v>598</v>
      </c>
    </row>
    <row r="102" spans="1:28" ht="15" customHeight="1" x14ac:dyDescent="0.25">
      <c r="A102" s="71">
        <v>529</v>
      </c>
      <c r="B102" s="71">
        <v>529</v>
      </c>
      <c r="C102" s="68">
        <v>2.94</v>
      </c>
      <c r="D102" s="68">
        <v>273.16000000000003</v>
      </c>
      <c r="E102" s="68">
        <v>211.64</v>
      </c>
      <c r="F102" s="68">
        <v>0</v>
      </c>
      <c r="G102" s="68">
        <f t="shared" si="39"/>
        <v>25.463414634146343</v>
      </c>
      <c r="H102" s="68">
        <v>0</v>
      </c>
      <c r="I102" s="68">
        <f t="shared" si="40"/>
        <v>25.463414634146343</v>
      </c>
      <c r="J102" s="72">
        <f t="shared" si="49"/>
        <v>1</v>
      </c>
      <c r="K102" s="72">
        <f t="shared" si="50"/>
        <v>1</v>
      </c>
      <c r="L102" s="72">
        <f t="shared" si="38"/>
        <v>1</v>
      </c>
      <c r="M102" s="72">
        <f t="shared" ca="1" si="41"/>
        <v>0</v>
      </c>
      <c r="N102" s="26"/>
      <c r="O102" s="26"/>
      <c r="P102" s="25"/>
      <c r="Q102" s="25"/>
      <c r="T102" s="22">
        <v>0</v>
      </c>
      <c r="U102" s="74">
        <f t="shared" si="42"/>
        <v>-529</v>
      </c>
      <c r="V102" s="70">
        <f t="shared" si="43"/>
        <v>-529</v>
      </c>
      <c r="W102" s="70"/>
      <c r="X102" s="70">
        <f t="shared" si="44"/>
        <v>581.50041963911031</v>
      </c>
      <c r="Y102" s="70">
        <f t="shared" si="45"/>
        <v>52.500419639110305</v>
      </c>
      <c r="Z102" s="70">
        <f t="shared" si="46"/>
        <v>53</v>
      </c>
      <c r="AA102" s="24">
        <f t="shared" si="47"/>
        <v>53</v>
      </c>
      <c r="AB102" s="67">
        <f t="shared" si="48"/>
        <v>582</v>
      </c>
    </row>
    <row r="103" spans="1:28" ht="15" customHeight="1" x14ac:dyDescent="0.25">
      <c r="A103" s="71">
        <v>516</v>
      </c>
      <c r="B103" s="71">
        <v>516</v>
      </c>
      <c r="C103" s="68">
        <v>2.87</v>
      </c>
      <c r="D103" s="68">
        <v>273.16000000000003</v>
      </c>
      <c r="E103" s="68">
        <v>211.63</v>
      </c>
      <c r="F103" s="68">
        <v>0</v>
      </c>
      <c r="G103" s="68">
        <f t="shared" si="39"/>
        <v>25.166666666666668</v>
      </c>
      <c r="H103" s="68">
        <v>0</v>
      </c>
      <c r="I103" s="68">
        <f t="shared" si="40"/>
        <v>25.166666666666668</v>
      </c>
      <c r="J103" s="72">
        <f t="shared" si="49"/>
        <v>1</v>
      </c>
      <c r="K103" s="72">
        <f t="shared" si="50"/>
        <v>1</v>
      </c>
      <c r="L103" s="72">
        <f t="shared" ref="L103:L134" si="51">IF(OR(COUNTIF(K99:K103,1)=5,COUNTIF(K99:K103,-1)=5),1,0)</f>
        <v>1</v>
      </c>
      <c r="M103" s="72">
        <f t="shared" ca="1" si="41"/>
        <v>0</v>
      </c>
      <c r="N103" s="26"/>
      <c r="O103" s="26"/>
      <c r="P103" s="25"/>
      <c r="Q103" s="25"/>
      <c r="T103" s="22">
        <v>0</v>
      </c>
      <c r="U103" s="74">
        <f t="shared" si="42"/>
        <v>-516</v>
      </c>
      <c r="V103" s="70">
        <f t="shared" si="43"/>
        <v>-516</v>
      </c>
      <c r="W103" s="70"/>
      <c r="X103" s="70">
        <f t="shared" si="44"/>
        <v>567.21023919429285</v>
      </c>
      <c r="Y103" s="70">
        <f t="shared" si="45"/>
        <v>51.210239194292853</v>
      </c>
      <c r="Z103" s="70">
        <f t="shared" si="46"/>
        <v>51</v>
      </c>
      <c r="AA103" s="24">
        <f t="shared" si="47"/>
        <v>51</v>
      </c>
      <c r="AB103" s="67">
        <f t="shared" si="48"/>
        <v>567</v>
      </c>
    </row>
    <row r="104" spans="1:28" ht="15" customHeight="1" x14ac:dyDescent="0.25">
      <c r="A104" s="71">
        <v>503</v>
      </c>
      <c r="B104" s="71">
        <v>503</v>
      </c>
      <c r="C104" s="68">
        <v>2.79</v>
      </c>
      <c r="D104" s="68">
        <v>273.16000000000003</v>
      </c>
      <c r="E104" s="68">
        <v>211.61</v>
      </c>
      <c r="F104" s="68">
        <v>0</v>
      </c>
      <c r="G104" s="68">
        <f t="shared" si="39"/>
        <v>24.88372093023256</v>
      </c>
      <c r="H104" s="68">
        <v>0</v>
      </c>
      <c r="I104" s="68">
        <f t="shared" si="40"/>
        <v>24.88372093023256</v>
      </c>
      <c r="J104" s="72">
        <f t="shared" si="49"/>
        <v>1</v>
      </c>
      <c r="K104" s="72">
        <f t="shared" si="50"/>
        <v>1</v>
      </c>
      <c r="L104" s="72">
        <f t="shared" si="51"/>
        <v>1</v>
      </c>
      <c r="M104" s="72">
        <f t="shared" ca="1" si="41"/>
        <v>0</v>
      </c>
      <c r="N104" s="26"/>
      <c r="O104" s="26"/>
      <c r="P104" s="25"/>
      <c r="Q104" s="25"/>
      <c r="T104" s="22">
        <v>0</v>
      </c>
      <c r="U104" s="74">
        <f t="shared" si="42"/>
        <v>-503</v>
      </c>
      <c r="V104" s="70">
        <f t="shared" si="43"/>
        <v>-503</v>
      </c>
      <c r="W104" s="70"/>
      <c r="X104" s="70">
        <f t="shared" si="44"/>
        <v>552.9200587494754</v>
      </c>
      <c r="Y104" s="70">
        <f t="shared" si="45"/>
        <v>49.920058749475402</v>
      </c>
      <c r="Z104" s="70">
        <f t="shared" si="46"/>
        <v>50</v>
      </c>
      <c r="AA104" s="24">
        <f t="shared" si="47"/>
        <v>50</v>
      </c>
      <c r="AB104" s="67">
        <f t="shared" si="48"/>
        <v>553</v>
      </c>
    </row>
    <row r="105" spans="1:28" ht="15" customHeight="1" x14ac:dyDescent="0.25">
      <c r="A105" s="71">
        <v>490</v>
      </c>
      <c r="B105" s="71">
        <v>490</v>
      </c>
      <c r="C105" s="68">
        <v>2.72</v>
      </c>
      <c r="D105" s="68">
        <v>273.16000000000003</v>
      </c>
      <c r="E105" s="68">
        <v>211.59</v>
      </c>
      <c r="F105" s="68">
        <v>0</v>
      </c>
      <c r="G105" s="68">
        <f t="shared" si="39"/>
        <v>24.613636363636363</v>
      </c>
      <c r="H105" s="68">
        <v>0</v>
      </c>
      <c r="I105" s="68">
        <f t="shared" si="40"/>
        <v>24.613636363636363</v>
      </c>
      <c r="J105" s="72">
        <f t="shared" si="49"/>
        <v>1</v>
      </c>
      <c r="K105" s="72">
        <f t="shared" si="50"/>
        <v>1</v>
      </c>
      <c r="L105" s="72">
        <f t="shared" si="51"/>
        <v>1</v>
      </c>
      <c r="M105" s="72">
        <f t="shared" ca="1" si="41"/>
        <v>1</v>
      </c>
      <c r="N105" s="26"/>
      <c r="O105" s="26"/>
      <c r="P105" s="25"/>
      <c r="Q105" s="25"/>
      <c r="T105" s="22">
        <v>0</v>
      </c>
      <c r="U105" s="74">
        <f t="shared" si="42"/>
        <v>-490</v>
      </c>
      <c r="V105" s="70">
        <f t="shared" si="43"/>
        <v>-490</v>
      </c>
      <c r="W105" s="70"/>
      <c r="X105" s="70">
        <f t="shared" si="44"/>
        <v>538.62987830465795</v>
      </c>
      <c r="Y105" s="70">
        <f t="shared" si="45"/>
        <v>48.62987830465795</v>
      </c>
      <c r="Z105" s="70">
        <f t="shared" si="46"/>
        <v>49</v>
      </c>
      <c r="AA105" s="24">
        <f t="shared" si="47"/>
        <v>49</v>
      </c>
      <c r="AB105" s="67">
        <f t="shared" si="48"/>
        <v>539</v>
      </c>
    </row>
    <row r="106" spans="1:28" ht="15" customHeight="1" x14ac:dyDescent="0.25">
      <c r="A106" s="71">
        <v>476</v>
      </c>
      <c r="B106" s="71">
        <v>476</v>
      </c>
      <c r="C106" s="68">
        <v>2.65</v>
      </c>
      <c r="D106" s="68">
        <v>273.16000000000003</v>
      </c>
      <c r="E106" s="68">
        <v>211.57</v>
      </c>
      <c r="F106" s="68">
        <v>0</v>
      </c>
      <c r="G106" s="68">
        <f t="shared" si="39"/>
        <v>24.377777777777776</v>
      </c>
      <c r="H106" s="68">
        <v>0</v>
      </c>
      <c r="I106" s="68">
        <f t="shared" si="40"/>
        <v>24.377777777777776</v>
      </c>
      <c r="J106" s="72">
        <f t="shared" si="49"/>
        <v>1</v>
      </c>
      <c r="K106" s="72">
        <f t="shared" si="50"/>
        <v>1</v>
      </c>
      <c r="L106" s="72">
        <f t="shared" si="51"/>
        <v>1</v>
      </c>
      <c r="M106" s="72">
        <f t="shared" ca="1" si="41"/>
        <v>1</v>
      </c>
      <c r="N106" s="26"/>
      <c r="O106" s="26"/>
      <c r="P106" s="25"/>
      <c r="Q106" s="25"/>
      <c r="T106" s="22">
        <v>0</v>
      </c>
      <c r="U106" s="74">
        <f t="shared" si="42"/>
        <v>-476</v>
      </c>
      <c r="V106" s="70">
        <f t="shared" si="43"/>
        <v>-476</v>
      </c>
      <c r="W106" s="70"/>
      <c r="X106" s="70">
        <f t="shared" si="44"/>
        <v>523.24045321023914</v>
      </c>
      <c r="Y106" s="70">
        <f t="shared" si="45"/>
        <v>47.240453210239139</v>
      </c>
      <c r="Z106" s="70">
        <f t="shared" si="46"/>
        <v>47</v>
      </c>
      <c r="AA106" s="24">
        <f t="shared" si="47"/>
        <v>47</v>
      </c>
      <c r="AB106" s="67">
        <f t="shared" si="48"/>
        <v>523</v>
      </c>
    </row>
    <row r="107" spans="1:28" ht="15" customHeight="1" x14ac:dyDescent="0.25">
      <c r="A107" s="71">
        <v>490</v>
      </c>
      <c r="B107" s="71">
        <v>490</v>
      </c>
      <c r="C107" s="68">
        <v>2.72</v>
      </c>
      <c r="D107" s="68">
        <v>273.16000000000003</v>
      </c>
      <c r="E107" s="68">
        <v>211.59</v>
      </c>
      <c r="F107" s="68">
        <v>0</v>
      </c>
      <c r="G107" s="68">
        <f t="shared" si="39"/>
        <v>23.543478260869566</v>
      </c>
      <c r="H107" s="68">
        <v>0</v>
      </c>
      <c r="I107" s="68">
        <f t="shared" si="40"/>
        <v>23.543478260869566</v>
      </c>
      <c r="J107" s="72">
        <f t="shared" si="49"/>
        <v>1</v>
      </c>
      <c r="K107" s="72">
        <f t="shared" si="50"/>
        <v>1</v>
      </c>
      <c r="L107" s="72">
        <f t="shared" si="51"/>
        <v>1</v>
      </c>
      <c r="M107" s="72">
        <f t="shared" ca="1" si="41"/>
        <v>0</v>
      </c>
      <c r="N107" s="26"/>
      <c r="O107" s="26"/>
      <c r="P107" s="25"/>
      <c r="Q107" s="25"/>
      <c r="T107" s="22">
        <v>0</v>
      </c>
      <c r="U107" s="74">
        <f t="shared" si="42"/>
        <v>-490</v>
      </c>
      <c r="V107" s="70">
        <f t="shared" si="43"/>
        <v>-490</v>
      </c>
      <c r="W107" s="70"/>
      <c r="X107" s="70">
        <f t="shared" si="44"/>
        <v>538.62987830465795</v>
      </c>
      <c r="Y107" s="70">
        <f t="shared" si="45"/>
        <v>48.62987830465795</v>
      </c>
      <c r="Z107" s="70">
        <f t="shared" si="46"/>
        <v>49</v>
      </c>
      <c r="AA107" s="24">
        <f t="shared" si="47"/>
        <v>49</v>
      </c>
      <c r="AB107" s="67">
        <f t="shared" si="48"/>
        <v>539</v>
      </c>
    </row>
    <row r="108" spans="1:28" ht="15" customHeight="1" x14ac:dyDescent="0.25">
      <c r="A108" s="71">
        <v>503</v>
      </c>
      <c r="B108" s="71">
        <v>503</v>
      </c>
      <c r="C108" s="68">
        <v>2.79</v>
      </c>
      <c r="D108" s="68">
        <v>273.16000000000003</v>
      </c>
      <c r="E108" s="68">
        <v>211.61</v>
      </c>
      <c r="F108" s="68">
        <v>0</v>
      </c>
      <c r="G108" s="68">
        <f t="shared" si="39"/>
        <v>22.76595744680851</v>
      </c>
      <c r="H108" s="68">
        <v>0</v>
      </c>
      <c r="I108" s="68">
        <f t="shared" si="40"/>
        <v>22.76595744680851</v>
      </c>
      <c r="J108" s="72">
        <f t="shared" si="49"/>
        <v>1</v>
      </c>
      <c r="K108" s="72">
        <f t="shared" si="50"/>
        <v>1</v>
      </c>
      <c r="L108" s="72">
        <f t="shared" si="51"/>
        <v>1</v>
      </c>
      <c r="M108" s="72">
        <f t="shared" ca="1" si="41"/>
        <v>1</v>
      </c>
      <c r="N108" s="26"/>
      <c r="O108" s="26"/>
      <c r="P108" s="25"/>
      <c r="Q108" s="25"/>
      <c r="T108" s="22">
        <v>0</v>
      </c>
      <c r="U108" s="74">
        <f t="shared" si="42"/>
        <v>-503</v>
      </c>
      <c r="V108" s="70">
        <f t="shared" si="43"/>
        <v>-503</v>
      </c>
      <c r="W108" s="70"/>
      <c r="X108" s="70">
        <f t="shared" si="44"/>
        <v>552.9200587494754</v>
      </c>
      <c r="Y108" s="70">
        <f t="shared" si="45"/>
        <v>49.920058749475402</v>
      </c>
      <c r="Z108" s="70">
        <f t="shared" si="46"/>
        <v>50</v>
      </c>
      <c r="AA108" s="24">
        <f t="shared" si="47"/>
        <v>50</v>
      </c>
      <c r="AB108" s="67">
        <f t="shared" si="48"/>
        <v>553</v>
      </c>
    </row>
    <row r="109" spans="1:28" ht="15" customHeight="1" x14ac:dyDescent="0.25">
      <c r="A109" s="71">
        <v>516</v>
      </c>
      <c r="B109" s="71">
        <v>516</v>
      </c>
      <c r="C109" s="68">
        <v>2.87</v>
      </c>
      <c r="D109" s="68">
        <v>273.16000000000003</v>
      </c>
      <c r="E109" s="68">
        <v>211.63</v>
      </c>
      <c r="F109" s="68">
        <v>0</v>
      </c>
      <c r="G109" s="68">
        <f t="shared" si="39"/>
        <v>22.020833333333332</v>
      </c>
      <c r="H109" s="68">
        <v>0</v>
      </c>
      <c r="I109" s="68">
        <f t="shared" si="40"/>
        <v>22.020833333333332</v>
      </c>
      <c r="J109" s="72">
        <f t="shared" si="49"/>
        <v>1</v>
      </c>
      <c r="K109" s="72">
        <f t="shared" si="50"/>
        <v>1</v>
      </c>
      <c r="L109" s="72">
        <f t="shared" si="51"/>
        <v>1</v>
      </c>
      <c r="M109" s="72">
        <f t="shared" ca="1" si="41"/>
        <v>0</v>
      </c>
      <c r="N109" s="26"/>
      <c r="O109" s="26"/>
      <c r="P109" s="25"/>
      <c r="Q109" s="25"/>
      <c r="T109" s="22">
        <v>0</v>
      </c>
      <c r="U109" s="74">
        <f t="shared" si="42"/>
        <v>-516</v>
      </c>
      <c r="V109" s="70">
        <f t="shared" si="43"/>
        <v>-516</v>
      </c>
      <c r="W109" s="70"/>
      <c r="X109" s="70">
        <f t="shared" si="44"/>
        <v>567.21023919429285</v>
      </c>
      <c r="Y109" s="70">
        <f t="shared" si="45"/>
        <v>51.210239194292853</v>
      </c>
      <c r="Z109" s="70">
        <f t="shared" si="46"/>
        <v>51</v>
      </c>
      <c r="AA109" s="24">
        <f t="shared" si="47"/>
        <v>51</v>
      </c>
      <c r="AB109" s="67">
        <f t="shared" si="48"/>
        <v>567</v>
      </c>
    </row>
    <row r="110" spans="1:28" ht="15" customHeight="1" x14ac:dyDescent="0.25">
      <c r="A110" s="71">
        <v>503</v>
      </c>
      <c r="B110" s="71">
        <v>503</v>
      </c>
      <c r="C110" s="68">
        <v>2.79</v>
      </c>
      <c r="D110" s="68">
        <v>273.16000000000003</v>
      </c>
      <c r="E110" s="68">
        <v>211.61</v>
      </c>
      <c r="F110" s="68">
        <v>0</v>
      </c>
      <c r="G110" s="68">
        <f t="shared" si="39"/>
        <v>21.836734693877553</v>
      </c>
      <c r="H110" s="68">
        <v>0</v>
      </c>
      <c r="I110" s="68">
        <f t="shared" si="40"/>
        <v>21.836734693877553</v>
      </c>
      <c r="J110" s="72">
        <f t="shared" si="49"/>
        <v>1</v>
      </c>
      <c r="K110" s="72">
        <f t="shared" si="50"/>
        <v>1</v>
      </c>
      <c r="L110" s="72">
        <f t="shared" si="51"/>
        <v>1</v>
      </c>
      <c r="M110" s="72">
        <f t="shared" ca="1" si="41"/>
        <v>0</v>
      </c>
      <c r="N110" s="26"/>
      <c r="O110" s="26"/>
      <c r="P110" s="25"/>
      <c r="Q110" s="25"/>
      <c r="T110" s="22">
        <v>0</v>
      </c>
      <c r="U110" s="74">
        <f t="shared" si="42"/>
        <v>-503</v>
      </c>
      <c r="V110" s="70">
        <f t="shared" si="43"/>
        <v>-503</v>
      </c>
      <c r="W110" s="70"/>
      <c r="X110" s="70">
        <f t="shared" si="44"/>
        <v>552.9200587494754</v>
      </c>
      <c r="Y110" s="70">
        <f t="shared" si="45"/>
        <v>49.920058749475402</v>
      </c>
      <c r="Z110" s="70">
        <f t="shared" si="46"/>
        <v>50</v>
      </c>
      <c r="AA110" s="24">
        <f t="shared" si="47"/>
        <v>50</v>
      </c>
      <c r="AB110" s="67">
        <f t="shared" si="48"/>
        <v>553</v>
      </c>
    </row>
    <row r="111" spans="1:28" ht="15" customHeight="1" x14ac:dyDescent="0.25">
      <c r="A111" s="71">
        <v>490</v>
      </c>
      <c r="B111" s="71">
        <v>490</v>
      </c>
      <c r="C111" s="68">
        <v>2.72</v>
      </c>
      <c r="D111" s="68">
        <v>273.16000000000003</v>
      </c>
      <c r="E111" s="68">
        <v>211.59</v>
      </c>
      <c r="F111" s="68">
        <v>0</v>
      </c>
      <c r="G111" s="68">
        <f t="shared" si="39"/>
        <v>21.66</v>
      </c>
      <c r="H111" s="68">
        <v>0</v>
      </c>
      <c r="I111" s="68">
        <f t="shared" si="40"/>
        <v>21.66</v>
      </c>
      <c r="J111" s="72">
        <f t="shared" si="49"/>
        <v>1</v>
      </c>
      <c r="K111" s="72">
        <f t="shared" si="50"/>
        <v>1</v>
      </c>
      <c r="L111" s="72">
        <f t="shared" si="51"/>
        <v>1</v>
      </c>
      <c r="M111" s="72">
        <f t="shared" ca="1" si="41"/>
        <v>1</v>
      </c>
      <c r="N111" s="26"/>
      <c r="O111" s="26"/>
      <c r="P111" s="25"/>
      <c r="Q111" s="25"/>
      <c r="T111" s="22">
        <v>0</v>
      </c>
      <c r="U111" s="74">
        <f t="shared" si="42"/>
        <v>-490</v>
      </c>
      <c r="V111" s="70">
        <f t="shared" si="43"/>
        <v>-490</v>
      </c>
      <c r="W111" s="70"/>
      <c r="X111" s="70">
        <f t="shared" si="44"/>
        <v>538.62987830465795</v>
      </c>
      <c r="Y111" s="70">
        <f t="shared" si="45"/>
        <v>48.62987830465795</v>
      </c>
      <c r="Z111" s="70">
        <f t="shared" si="46"/>
        <v>49</v>
      </c>
      <c r="AA111" s="24">
        <f t="shared" si="47"/>
        <v>49</v>
      </c>
      <c r="AB111" s="67">
        <f t="shared" si="48"/>
        <v>539</v>
      </c>
    </row>
    <row r="112" spans="1:28" ht="15" customHeight="1" x14ac:dyDescent="0.25">
      <c r="A112" s="71">
        <v>476</v>
      </c>
      <c r="B112" s="71">
        <v>476</v>
      </c>
      <c r="C112" s="68">
        <v>2.65</v>
      </c>
      <c r="D112" s="68">
        <v>273.16000000000003</v>
      </c>
      <c r="E112" s="68">
        <v>211.57</v>
      </c>
      <c r="F112" s="68">
        <v>0</v>
      </c>
      <c r="G112" s="68">
        <f t="shared" si="39"/>
        <v>21.509803921568629</v>
      </c>
      <c r="H112" s="68">
        <v>0</v>
      </c>
      <c r="I112" s="68">
        <f t="shared" si="40"/>
        <v>21.509803921568629</v>
      </c>
      <c r="J112" s="72">
        <f t="shared" si="49"/>
        <v>1</v>
      </c>
      <c r="K112" s="72">
        <f t="shared" si="50"/>
        <v>1</v>
      </c>
      <c r="L112" s="72">
        <f t="shared" si="51"/>
        <v>1</v>
      </c>
      <c r="M112" s="72">
        <f t="shared" ca="1" si="41"/>
        <v>0</v>
      </c>
      <c r="N112" s="26"/>
      <c r="O112" s="26"/>
      <c r="P112" s="25"/>
      <c r="Q112" s="25"/>
      <c r="T112" s="22">
        <v>0</v>
      </c>
      <c r="U112" s="74">
        <f t="shared" si="42"/>
        <v>-476</v>
      </c>
      <c r="V112" s="70">
        <f t="shared" si="43"/>
        <v>-476</v>
      </c>
      <c r="W112" s="70"/>
      <c r="X112" s="70">
        <f t="shared" si="44"/>
        <v>523.24045321023914</v>
      </c>
      <c r="Y112" s="70">
        <f t="shared" si="45"/>
        <v>47.240453210239139</v>
      </c>
      <c r="Z112" s="70">
        <f t="shared" si="46"/>
        <v>47</v>
      </c>
      <c r="AA112" s="24">
        <f t="shared" si="47"/>
        <v>47</v>
      </c>
      <c r="AB112" s="67">
        <f t="shared" si="48"/>
        <v>523</v>
      </c>
    </row>
    <row r="113" spans="1:28" ht="15" customHeight="1" x14ac:dyDescent="0.25">
      <c r="A113" s="71">
        <v>464</v>
      </c>
      <c r="B113" s="71">
        <v>464</v>
      </c>
      <c r="C113" s="68">
        <v>2.58</v>
      </c>
      <c r="D113" s="68">
        <v>273.16000000000003</v>
      </c>
      <c r="E113" s="68">
        <v>211.56</v>
      </c>
      <c r="F113" s="68">
        <v>0</v>
      </c>
      <c r="G113" s="68">
        <f t="shared" si="39"/>
        <v>21.326923076923077</v>
      </c>
      <c r="H113" s="68">
        <v>0</v>
      </c>
      <c r="I113" s="68">
        <f t="shared" si="40"/>
        <v>21.326923076923077</v>
      </c>
      <c r="J113" s="72">
        <f t="shared" si="49"/>
        <v>1</v>
      </c>
      <c r="K113" s="72">
        <f t="shared" si="50"/>
        <v>1</v>
      </c>
      <c r="L113" s="72">
        <f t="shared" si="51"/>
        <v>1</v>
      </c>
      <c r="M113" s="72">
        <f t="shared" ca="1" si="41"/>
        <v>0</v>
      </c>
      <c r="N113" s="26"/>
      <c r="O113" s="26"/>
      <c r="P113" s="25"/>
      <c r="Q113" s="25"/>
      <c r="T113" s="22">
        <v>0</v>
      </c>
      <c r="U113" s="74">
        <f t="shared" si="42"/>
        <v>-464</v>
      </c>
      <c r="V113" s="70">
        <f t="shared" si="43"/>
        <v>-464</v>
      </c>
      <c r="W113" s="70"/>
      <c r="X113" s="70">
        <f t="shared" si="44"/>
        <v>510.0495174150231</v>
      </c>
      <c r="Y113" s="70">
        <f t="shared" si="45"/>
        <v>46.049517415023104</v>
      </c>
      <c r="Z113" s="70">
        <f t="shared" si="46"/>
        <v>46</v>
      </c>
      <c r="AA113" s="24">
        <f t="shared" si="47"/>
        <v>46</v>
      </c>
      <c r="AB113" s="67">
        <f t="shared" si="48"/>
        <v>510</v>
      </c>
    </row>
    <row r="114" spans="1:28" ht="15" customHeight="1" x14ac:dyDescent="0.25">
      <c r="A114" s="71">
        <v>451</v>
      </c>
      <c r="B114" s="71">
        <v>451</v>
      </c>
      <c r="C114" s="68">
        <v>2.5099999999999998</v>
      </c>
      <c r="D114" s="68">
        <v>273.16000000000003</v>
      </c>
      <c r="E114" s="68">
        <v>211.54</v>
      </c>
      <c r="F114" s="68">
        <v>0</v>
      </c>
      <c r="G114" s="68">
        <f t="shared" si="39"/>
        <v>21.169811320754718</v>
      </c>
      <c r="H114" s="68">
        <v>0</v>
      </c>
      <c r="I114" s="68">
        <f t="shared" si="40"/>
        <v>21.169811320754718</v>
      </c>
      <c r="J114" s="72">
        <f t="shared" si="49"/>
        <v>1</v>
      </c>
      <c r="K114" s="72">
        <f t="shared" si="50"/>
        <v>1</v>
      </c>
      <c r="L114" s="72">
        <f t="shared" si="51"/>
        <v>1</v>
      </c>
      <c r="M114" s="72">
        <f t="shared" ca="1" si="41"/>
        <v>0</v>
      </c>
      <c r="N114" s="26"/>
      <c r="O114" s="26"/>
      <c r="P114" s="25"/>
      <c r="Q114" s="25"/>
      <c r="T114" s="22">
        <v>0</v>
      </c>
      <c r="U114" s="74">
        <f t="shared" si="42"/>
        <v>-451</v>
      </c>
      <c r="V114" s="70">
        <f t="shared" si="43"/>
        <v>-451</v>
      </c>
      <c r="W114" s="70"/>
      <c r="X114" s="70">
        <f t="shared" si="44"/>
        <v>495.75933697020565</v>
      </c>
      <c r="Y114" s="70">
        <f t="shared" si="45"/>
        <v>44.759336970205652</v>
      </c>
      <c r="Z114" s="70">
        <f t="shared" si="46"/>
        <v>45</v>
      </c>
      <c r="AA114" s="24">
        <f t="shared" si="47"/>
        <v>45</v>
      </c>
      <c r="AB114" s="67">
        <f t="shared" si="48"/>
        <v>496</v>
      </c>
    </row>
    <row r="115" spans="1:28" ht="15" customHeight="1" x14ac:dyDescent="0.25">
      <c r="A115" s="71">
        <v>439</v>
      </c>
      <c r="B115" s="71">
        <v>439</v>
      </c>
      <c r="C115" s="68">
        <v>2.44</v>
      </c>
      <c r="D115" s="68">
        <v>273.16000000000003</v>
      </c>
      <c r="E115" s="68">
        <v>211.53</v>
      </c>
      <c r="F115" s="68">
        <v>0</v>
      </c>
      <c r="G115" s="68">
        <f t="shared" si="39"/>
        <v>21</v>
      </c>
      <c r="H115" s="68">
        <v>0</v>
      </c>
      <c r="I115" s="68">
        <f t="shared" si="40"/>
        <v>21</v>
      </c>
      <c r="J115" s="72">
        <f t="shared" si="49"/>
        <v>1</v>
      </c>
      <c r="K115" s="72">
        <f t="shared" si="50"/>
        <v>1</v>
      </c>
      <c r="L115" s="72">
        <f t="shared" si="51"/>
        <v>1</v>
      </c>
      <c r="M115" s="72">
        <f t="shared" ca="1" si="41"/>
        <v>1</v>
      </c>
      <c r="N115" s="26"/>
      <c r="O115" s="26"/>
      <c r="P115" s="25"/>
      <c r="Q115" s="25"/>
      <c r="T115" s="22">
        <v>0</v>
      </c>
      <c r="U115" s="74">
        <f t="shared" si="42"/>
        <v>-439</v>
      </c>
      <c r="V115" s="70">
        <f t="shared" si="43"/>
        <v>-439</v>
      </c>
      <c r="W115" s="70"/>
      <c r="X115" s="70">
        <f t="shared" si="44"/>
        <v>482.5684011749895</v>
      </c>
      <c r="Y115" s="70">
        <f t="shared" si="45"/>
        <v>43.568401174989503</v>
      </c>
      <c r="Z115" s="70">
        <f t="shared" si="46"/>
        <v>44</v>
      </c>
      <c r="AA115" s="24">
        <f t="shared" si="47"/>
        <v>44</v>
      </c>
      <c r="AB115" s="67">
        <f t="shared" si="48"/>
        <v>483</v>
      </c>
    </row>
    <row r="116" spans="1:28" ht="15" customHeight="1" x14ac:dyDescent="0.25">
      <c r="A116" s="71">
        <v>438</v>
      </c>
      <c r="B116" s="71">
        <v>438</v>
      </c>
      <c r="C116" s="68">
        <v>2.4300000000000002</v>
      </c>
      <c r="D116" s="68">
        <v>273.16000000000003</v>
      </c>
      <c r="E116" s="68">
        <v>211.52</v>
      </c>
      <c r="F116" s="68">
        <v>0</v>
      </c>
      <c r="G116" s="68">
        <f t="shared" si="39"/>
        <v>20.636363636363637</v>
      </c>
      <c r="H116" s="68">
        <v>0</v>
      </c>
      <c r="I116" s="68">
        <f t="shared" si="40"/>
        <v>20.636363636363637</v>
      </c>
      <c r="J116" s="72">
        <f t="shared" si="49"/>
        <v>1</v>
      </c>
      <c r="K116" s="72">
        <f t="shared" si="50"/>
        <v>1</v>
      </c>
      <c r="L116" s="72">
        <f t="shared" si="51"/>
        <v>1</v>
      </c>
      <c r="M116" s="72">
        <f t="shared" ca="1" si="41"/>
        <v>0</v>
      </c>
      <c r="N116" s="26"/>
      <c r="O116" s="26"/>
      <c r="P116" s="25"/>
      <c r="Q116" s="25"/>
      <c r="T116" s="22">
        <v>0</v>
      </c>
      <c r="U116" s="74">
        <f t="shared" si="42"/>
        <v>-438</v>
      </c>
      <c r="V116" s="70">
        <f t="shared" si="43"/>
        <v>-438</v>
      </c>
      <c r="W116" s="70"/>
      <c r="X116" s="70">
        <f t="shared" si="44"/>
        <v>481.4691565253882</v>
      </c>
      <c r="Y116" s="70">
        <f t="shared" si="45"/>
        <v>43.4691565253882</v>
      </c>
      <c r="Z116" s="70">
        <f t="shared" si="46"/>
        <v>43</v>
      </c>
      <c r="AA116" s="24">
        <f t="shared" si="47"/>
        <v>43</v>
      </c>
      <c r="AB116" s="67">
        <f t="shared" si="48"/>
        <v>481</v>
      </c>
    </row>
    <row r="117" spans="1:28" ht="15" customHeight="1" x14ac:dyDescent="0.25">
      <c r="A117" s="71">
        <v>437</v>
      </c>
      <c r="B117" s="71">
        <v>437</v>
      </c>
      <c r="C117" s="68">
        <v>2.4300000000000002</v>
      </c>
      <c r="D117" s="68">
        <v>273.16000000000003</v>
      </c>
      <c r="E117" s="68">
        <v>211.52</v>
      </c>
      <c r="F117" s="68">
        <v>0</v>
      </c>
      <c r="G117" s="68">
        <f t="shared" si="39"/>
        <v>20.285714285714285</v>
      </c>
      <c r="H117" s="68">
        <v>0</v>
      </c>
      <c r="I117" s="68">
        <f t="shared" si="40"/>
        <v>20.285714285714285</v>
      </c>
      <c r="J117" s="72">
        <f t="shared" si="49"/>
        <v>1</v>
      </c>
      <c r="K117" s="72">
        <f t="shared" si="50"/>
        <v>1</v>
      </c>
      <c r="L117" s="72">
        <f t="shared" si="51"/>
        <v>1</v>
      </c>
      <c r="M117" s="72">
        <f t="shared" ca="1" si="41"/>
        <v>1</v>
      </c>
      <c r="N117" s="26"/>
      <c r="O117" s="26"/>
      <c r="P117" s="25"/>
      <c r="Q117" s="25"/>
      <c r="T117" s="22">
        <v>0</v>
      </c>
      <c r="U117" s="74">
        <f t="shared" si="42"/>
        <v>-437</v>
      </c>
      <c r="V117" s="70">
        <f t="shared" si="43"/>
        <v>-437</v>
      </c>
      <c r="W117" s="70"/>
      <c r="X117" s="70">
        <f t="shared" si="44"/>
        <v>480.36991187578678</v>
      </c>
      <c r="Y117" s="70">
        <f t="shared" si="45"/>
        <v>43.369911875786784</v>
      </c>
      <c r="Z117" s="70">
        <f t="shared" si="46"/>
        <v>43</v>
      </c>
      <c r="AA117" s="24">
        <f t="shared" si="47"/>
        <v>43</v>
      </c>
      <c r="AB117" s="67">
        <f t="shared" si="48"/>
        <v>480</v>
      </c>
    </row>
    <row r="118" spans="1:28" ht="15" customHeight="1" x14ac:dyDescent="0.25">
      <c r="A118" s="71">
        <v>436</v>
      </c>
      <c r="B118" s="71">
        <v>436</v>
      </c>
      <c r="C118" s="68">
        <v>2.42</v>
      </c>
      <c r="D118" s="68">
        <v>273.16000000000003</v>
      </c>
      <c r="E118" s="68">
        <v>211.52</v>
      </c>
      <c r="F118" s="68">
        <v>0</v>
      </c>
      <c r="G118" s="68">
        <f t="shared" si="39"/>
        <v>19.94736842105263</v>
      </c>
      <c r="H118" s="68">
        <v>0</v>
      </c>
      <c r="I118" s="68">
        <f t="shared" si="40"/>
        <v>19.94736842105263</v>
      </c>
      <c r="J118" s="72">
        <f t="shared" si="49"/>
        <v>1</v>
      </c>
      <c r="K118" s="72">
        <f t="shared" si="50"/>
        <v>1</v>
      </c>
      <c r="L118" s="72">
        <f t="shared" si="51"/>
        <v>1</v>
      </c>
      <c r="M118" s="72">
        <f t="shared" ca="1" si="41"/>
        <v>1</v>
      </c>
      <c r="N118" s="26"/>
      <c r="O118" s="26"/>
      <c r="P118" s="25"/>
      <c r="Q118" s="25"/>
      <c r="T118" s="22">
        <v>0</v>
      </c>
      <c r="U118" s="74">
        <f t="shared" si="42"/>
        <v>-436</v>
      </c>
      <c r="V118" s="70">
        <f t="shared" si="43"/>
        <v>-436</v>
      </c>
      <c r="W118" s="70"/>
      <c r="X118" s="70">
        <f t="shared" si="44"/>
        <v>479.27066722618548</v>
      </c>
      <c r="Y118" s="70">
        <f t="shared" si="45"/>
        <v>43.270667226185481</v>
      </c>
      <c r="Z118" s="70">
        <f t="shared" si="46"/>
        <v>43</v>
      </c>
      <c r="AA118" s="24">
        <f t="shared" si="47"/>
        <v>43</v>
      </c>
      <c r="AB118" s="67">
        <f t="shared" si="48"/>
        <v>479</v>
      </c>
    </row>
    <row r="119" spans="1:28" ht="15" customHeight="1" x14ac:dyDescent="0.25">
      <c r="A119" s="71">
        <v>422</v>
      </c>
      <c r="B119" s="71">
        <v>422</v>
      </c>
      <c r="C119" s="68">
        <v>2.35</v>
      </c>
      <c r="D119" s="68">
        <v>273.16000000000003</v>
      </c>
      <c r="E119" s="68">
        <v>211.5</v>
      </c>
      <c r="F119" s="68">
        <v>0</v>
      </c>
      <c r="G119" s="68">
        <f t="shared" si="39"/>
        <v>19.844827586206897</v>
      </c>
      <c r="H119" s="68">
        <v>0</v>
      </c>
      <c r="I119" s="68">
        <f t="shared" si="40"/>
        <v>19.844827586206897</v>
      </c>
      <c r="J119" s="72">
        <f t="shared" si="49"/>
        <v>1</v>
      </c>
      <c r="K119" s="72">
        <f t="shared" si="50"/>
        <v>1</v>
      </c>
      <c r="L119" s="72">
        <f t="shared" si="51"/>
        <v>1</v>
      </c>
      <c r="M119" s="72">
        <f t="shared" ca="1" si="41"/>
        <v>1</v>
      </c>
      <c r="N119" s="26"/>
      <c r="O119" s="26"/>
      <c r="P119" s="25"/>
      <c r="Q119" s="25"/>
      <c r="T119" s="22">
        <v>0</v>
      </c>
      <c r="U119" s="74">
        <f t="shared" si="42"/>
        <v>-422</v>
      </c>
      <c r="V119" s="70">
        <f t="shared" si="43"/>
        <v>-422</v>
      </c>
      <c r="W119" s="70"/>
      <c r="X119" s="70">
        <f t="shared" si="44"/>
        <v>463.88124213176667</v>
      </c>
      <c r="Y119" s="70">
        <f t="shared" si="45"/>
        <v>41.881242131766669</v>
      </c>
      <c r="Z119" s="70">
        <f t="shared" si="46"/>
        <v>42</v>
      </c>
      <c r="AA119" s="24">
        <f t="shared" si="47"/>
        <v>42</v>
      </c>
      <c r="AB119" s="67">
        <f t="shared" si="48"/>
        <v>464</v>
      </c>
    </row>
    <row r="120" spans="1:28" ht="15" customHeight="1" x14ac:dyDescent="0.25">
      <c r="A120" s="71">
        <v>409</v>
      </c>
      <c r="B120" s="71">
        <v>409</v>
      </c>
      <c r="C120" s="68">
        <v>2.27</v>
      </c>
      <c r="D120" s="68">
        <v>273.16000000000003</v>
      </c>
      <c r="E120" s="68">
        <v>211.48</v>
      </c>
      <c r="F120" s="68">
        <v>0</v>
      </c>
      <c r="G120" s="68">
        <f t="shared" si="39"/>
        <v>19.728813559322035</v>
      </c>
      <c r="H120" s="68">
        <v>0</v>
      </c>
      <c r="I120" s="68">
        <f t="shared" si="40"/>
        <v>19.728813559322035</v>
      </c>
      <c r="J120" s="72">
        <f t="shared" si="49"/>
        <v>1</v>
      </c>
      <c r="K120" s="72">
        <f t="shared" si="50"/>
        <v>1</v>
      </c>
      <c r="L120" s="72">
        <f t="shared" si="51"/>
        <v>1</v>
      </c>
      <c r="M120" s="72">
        <f t="shared" ca="1" si="41"/>
        <v>0</v>
      </c>
      <c r="N120" s="26"/>
      <c r="O120" s="26"/>
      <c r="P120" s="25"/>
      <c r="Q120" s="25"/>
      <c r="T120" s="22">
        <v>0</v>
      </c>
      <c r="U120" s="74">
        <f t="shared" si="42"/>
        <v>-409</v>
      </c>
      <c r="V120" s="70">
        <f t="shared" si="43"/>
        <v>-409</v>
      </c>
      <c r="W120" s="70"/>
      <c r="X120" s="70">
        <f t="shared" si="44"/>
        <v>449.59106168694922</v>
      </c>
      <c r="Y120" s="70">
        <f t="shared" si="45"/>
        <v>40.591061686949217</v>
      </c>
      <c r="Z120" s="70">
        <f t="shared" si="46"/>
        <v>41</v>
      </c>
      <c r="AA120" s="24">
        <f t="shared" si="47"/>
        <v>41</v>
      </c>
      <c r="AB120" s="67">
        <f t="shared" si="48"/>
        <v>450</v>
      </c>
    </row>
    <row r="121" spans="1:28" ht="15" customHeight="1" x14ac:dyDescent="0.25">
      <c r="A121" s="71">
        <v>396</v>
      </c>
      <c r="B121" s="71">
        <v>396</v>
      </c>
      <c r="C121" s="68">
        <v>2.2000000000000002</v>
      </c>
      <c r="D121" s="68">
        <v>273.16000000000003</v>
      </c>
      <c r="E121" s="68">
        <v>211.45</v>
      </c>
      <c r="F121" s="68">
        <v>0</v>
      </c>
      <c r="G121" s="68">
        <f t="shared" si="39"/>
        <v>19.616666666666667</v>
      </c>
      <c r="H121" s="68">
        <v>0</v>
      </c>
      <c r="I121" s="68">
        <f t="shared" si="40"/>
        <v>19.616666666666667</v>
      </c>
      <c r="J121" s="72">
        <f t="shared" si="49"/>
        <v>1</v>
      </c>
      <c r="K121" s="72">
        <f t="shared" si="50"/>
        <v>1</v>
      </c>
      <c r="L121" s="72">
        <f t="shared" si="51"/>
        <v>1</v>
      </c>
      <c r="M121" s="72">
        <f t="shared" ca="1" si="41"/>
        <v>0</v>
      </c>
      <c r="N121" s="26"/>
      <c r="O121" s="26"/>
      <c r="P121" s="25"/>
      <c r="Q121" s="25"/>
      <c r="T121" s="22">
        <v>0</v>
      </c>
      <c r="U121" s="74">
        <f t="shared" si="42"/>
        <v>-396</v>
      </c>
      <c r="V121" s="70">
        <f t="shared" si="43"/>
        <v>-396</v>
      </c>
      <c r="W121" s="70"/>
      <c r="X121" s="70">
        <f t="shared" si="44"/>
        <v>435.30088124213177</v>
      </c>
      <c r="Y121" s="70">
        <f t="shared" si="45"/>
        <v>39.300881242131766</v>
      </c>
      <c r="Z121" s="70">
        <f t="shared" si="46"/>
        <v>39</v>
      </c>
      <c r="AA121" s="24">
        <f t="shared" si="47"/>
        <v>39</v>
      </c>
      <c r="AB121" s="67">
        <f t="shared" si="48"/>
        <v>435</v>
      </c>
    </row>
    <row r="122" spans="1:28" ht="15" customHeight="1" x14ac:dyDescent="0.25">
      <c r="A122" s="71">
        <v>384</v>
      </c>
      <c r="B122" s="71">
        <v>384</v>
      </c>
      <c r="C122" s="68">
        <v>0</v>
      </c>
      <c r="D122" s="68">
        <v>273.16000000000003</v>
      </c>
      <c r="E122" s="68">
        <v>211.42</v>
      </c>
      <c r="F122" s="68">
        <v>0</v>
      </c>
      <c r="G122" s="68">
        <f t="shared" si="39"/>
        <v>19.491803278688526</v>
      </c>
      <c r="H122" s="68">
        <v>0</v>
      </c>
      <c r="I122" s="68">
        <f t="shared" si="40"/>
        <v>19.491803278688526</v>
      </c>
      <c r="J122" s="72">
        <f t="shared" si="49"/>
        <v>1</v>
      </c>
      <c r="K122" s="72">
        <f t="shared" si="50"/>
        <v>1</v>
      </c>
      <c r="L122" s="72">
        <f t="shared" si="51"/>
        <v>1</v>
      </c>
      <c r="M122" s="72">
        <f t="shared" ca="1" si="41"/>
        <v>0</v>
      </c>
      <c r="N122" s="26"/>
      <c r="O122" s="26"/>
      <c r="P122" s="25"/>
      <c r="Q122" s="25"/>
      <c r="T122" s="22">
        <v>0</v>
      </c>
      <c r="U122" s="74">
        <f t="shared" si="42"/>
        <v>-384</v>
      </c>
      <c r="V122" s="70">
        <f t="shared" si="43"/>
        <v>-384</v>
      </c>
      <c r="W122" s="70"/>
      <c r="X122" s="70">
        <f t="shared" si="44"/>
        <v>422.10994544691562</v>
      </c>
      <c r="Y122" s="70">
        <f t="shared" si="45"/>
        <v>38.109945446915617</v>
      </c>
      <c r="Z122" s="70">
        <f t="shared" si="46"/>
        <v>38</v>
      </c>
      <c r="AA122" s="24">
        <f t="shared" si="47"/>
        <v>38</v>
      </c>
      <c r="AB122" s="67">
        <f t="shared" si="48"/>
        <v>422</v>
      </c>
    </row>
    <row r="123" spans="1:28" ht="15" customHeight="1" x14ac:dyDescent="0.25">
      <c r="A123" s="71">
        <v>371</v>
      </c>
      <c r="B123" s="71">
        <v>371</v>
      </c>
      <c r="C123" s="68">
        <v>0</v>
      </c>
      <c r="D123" s="68">
        <v>273.16000000000003</v>
      </c>
      <c r="E123" s="68">
        <v>211.39</v>
      </c>
      <c r="F123" s="68">
        <v>0</v>
      </c>
      <c r="G123" s="68">
        <f t="shared" si="39"/>
        <v>19.387096774193548</v>
      </c>
      <c r="H123" s="68">
        <v>0</v>
      </c>
      <c r="I123" s="68">
        <f t="shared" si="40"/>
        <v>19.387096774193548</v>
      </c>
      <c r="J123" s="72">
        <f t="shared" si="49"/>
        <v>1</v>
      </c>
      <c r="K123" s="72">
        <f t="shared" si="50"/>
        <v>1</v>
      </c>
      <c r="L123" s="72">
        <f t="shared" si="51"/>
        <v>1</v>
      </c>
      <c r="M123" s="72">
        <f t="shared" ca="1" si="41"/>
        <v>0</v>
      </c>
      <c r="N123" s="26"/>
      <c r="O123" s="26"/>
      <c r="P123" s="25"/>
      <c r="Q123" s="25"/>
      <c r="T123" s="22">
        <v>0</v>
      </c>
      <c r="U123" s="74">
        <f t="shared" si="42"/>
        <v>-371</v>
      </c>
      <c r="V123" s="70">
        <f t="shared" si="43"/>
        <v>-371</v>
      </c>
      <c r="W123" s="70"/>
      <c r="X123" s="70">
        <f t="shared" si="44"/>
        <v>407.81976500209817</v>
      </c>
      <c r="Y123" s="70">
        <f t="shared" si="45"/>
        <v>36.819765002098165</v>
      </c>
      <c r="Z123" s="70">
        <f t="shared" si="46"/>
        <v>37</v>
      </c>
      <c r="AA123" s="24">
        <f t="shared" si="47"/>
        <v>37</v>
      </c>
      <c r="AB123" s="67">
        <f t="shared" si="48"/>
        <v>408</v>
      </c>
    </row>
    <row r="124" spans="1:28" ht="15" customHeight="1" x14ac:dyDescent="0.25">
      <c r="A124" s="71">
        <v>359</v>
      </c>
      <c r="B124" s="71">
        <v>359</v>
      </c>
      <c r="C124" s="68">
        <v>0</v>
      </c>
      <c r="D124" s="68">
        <v>273.16000000000003</v>
      </c>
      <c r="E124" s="68">
        <v>211.36</v>
      </c>
      <c r="F124" s="68">
        <v>0</v>
      </c>
      <c r="G124" s="68">
        <f t="shared" si="39"/>
        <v>19.269841269841269</v>
      </c>
      <c r="H124" s="68">
        <v>0</v>
      </c>
      <c r="I124" s="68">
        <f t="shared" si="40"/>
        <v>19.269841269841269</v>
      </c>
      <c r="J124" s="72">
        <f t="shared" si="49"/>
        <v>1</v>
      </c>
      <c r="K124" s="72">
        <f t="shared" si="50"/>
        <v>1</v>
      </c>
      <c r="L124" s="72">
        <f t="shared" si="51"/>
        <v>1</v>
      </c>
      <c r="M124" s="72">
        <f t="shared" ca="1" si="41"/>
        <v>1</v>
      </c>
      <c r="N124" s="26"/>
      <c r="O124" s="26"/>
      <c r="P124" s="25"/>
      <c r="Q124" s="25"/>
      <c r="T124" s="22">
        <v>0</v>
      </c>
      <c r="U124" s="74">
        <f t="shared" si="42"/>
        <v>-359</v>
      </c>
      <c r="V124" s="70">
        <f t="shared" si="43"/>
        <v>-359</v>
      </c>
      <c r="W124" s="70"/>
      <c r="X124" s="70">
        <f t="shared" si="44"/>
        <v>394.62882920688207</v>
      </c>
      <c r="Y124" s="70">
        <f t="shared" si="45"/>
        <v>35.628829206882074</v>
      </c>
      <c r="Z124" s="70">
        <f t="shared" si="46"/>
        <v>36</v>
      </c>
      <c r="AA124" s="24">
        <f t="shared" si="47"/>
        <v>36</v>
      </c>
      <c r="AB124" s="67">
        <f t="shared" si="48"/>
        <v>395</v>
      </c>
    </row>
    <row r="125" spans="1:28" ht="15" customHeight="1" x14ac:dyDescent="0.25">
      <c r="A125" s="71">
        <v>368</v>
      </c>
      <c r="B125" s="71">
        <v>368</v>
      </c>
      <c r="C125" s="68">
        <v>0</v>
      </c>
      <c r="D125" s="68">
        <v>273.16000000000003</v>
      </c>
      <c r="E125" s="68">
        <v>211.38</v>
      </c>
      <c r="F125" s="68">
        <v>0</v>
      </c>
      <c r="G125" s="68">
        <f t="shared" si="39"/>
        <v>18.828125</v>
      </c>
      <c r="H125" s="68">
        <v>0</v>
      </c>
      <c r="I125" s="68">
        <f t="shared" si="40"/>
        <v>18.828125</v>
      </c>
      <c r="J125" s="72">
        <f t="shared" si="49"/>
        <v>1</v>
      </c>
      <c r="K125" s="72">
        <f t="shared" si="50"/>
        <v>1</v>
      </c>
      <c r="L125" s="72">
        <f t="shared" si="51"/>
        <v>1</v>
      </c>
      <c r="M125" s="72">
        <f t="shared" ca="1" si="41"/>
        <v>0</v>
      </c>
      <c r="N125" s="26"/>
      <c r="O125" s="26"/>
      <c r="P125" s="25"/>
      <c r="Q125" s="25"/>
      <c r="T125" s="22">
        <v>0</v>
      </c>
      <c r="U125" s="74">
        <f t="shared" si="42"/>
        <v>-368</v>
      </c>
      <c r="V125" s="70">
        <f t="shared" si="43"/>
        <v>-368</v>
      </c>
      <c r="W125" s="70"/>
      <c r="X125" s="70">
        <f t="shared" si="44"/>
        <v>404.52203105329414</v>
      </c>
      <c r="Y125" s="70">
        <f t="shared" si="45"/>
        <v>36.522031053294143</v>
      </c>
      <c r="Z125" s="70">
        <f t="shared" si="46"/>
        <v>37</v>
      </c>
      <c r="AA125" s="24">
        <f t="shared" si="47"/>
        <v>37</v>
      </c>
      <c r="AB125" s="67">
        <f t="shared" si="48"/>
        <v>405</v>
      </c>
    </row>
    <row r="126" spans="1:28" ht="15" customHeight="1" x14ac:dyDescent="0.25">
      <c r="A126" s="71">
        <v>378</v>
      </c>
      <c r="B126" s="71">
        <v>378</v>
      </c>
      <c r="C126" s="68">
        <v>0</v>
      </c>
      <c r="D126" s="68">
        <v>273.16000000000003</v>
      </c>
      <c r="E126" s="68">
        <v>211.4</v>
      </c>
      <c r="F126" s="68">
        <v>0</v>
      </c>
      <c r="G126" s="68">
        <f t="shared" ref="G126:G157" si="52">($A$61-A126)/(ROW(A126)-ROW($A$61))</f>
        <v>18.384615384615383</v>
      </c>
      <c r="H126" s="68">
        <v>0</v>
      </c>
      <c r="I126" s="68">
        <f t="shared" ref="I126:I157" si="53">($A$61-B126)/(ROW(B126)-ROW($A$61))</f>
        <v>18.384615384615383</v>
      </c>
      <c r="J126" s="72">
        <f t="shared" si="49"/>
        <v>1</v>
      </c>
      <c r="K126" s="72">
        <f t="shared" si="50"/>
        <v>1</v>
      </c>
      <c r="L126" s="72">
        <f t="shared" si="51"/>
        <v>1</v>
      </c>
      <c r="M126" s="72">
        <f t="shared" ca="1" si="41"/>
        <v>1</v>
      </c>
      <c r="N126" s="26"/>
      <c r="O126" s="26"/>
      <c r="P126" s="25"/>
      <c r="Q126" s="25"/>
      <c r="T126" s="22">
        <v>0</v>
      </c>
      <c r="U126" s="74">
        <f t="shared" si="42"/>
        <v>-378</v>
      </c>
      <c r="V126" s="70">
        <f t="shared" si="43"/>
        <v>-378</v>
      </c>
      <c r="W126" s="70"/>
      <c r="X126" s="70">
        <f t="shared" si="44"/>
        <v>415.51447754930763</v>
      </c>
      <c r="Y126" s="70">
        <f t="shared" si="45"/>
        <v>37.514477549307628</v>
      </c>
      <c r="Z126" s="70">
        <f t="shared" si="46"/>
        <v>38</v>
      </c>
      <c r="AA126" s="24">
        <f t="shared" si="47"/>
        <v>38</v>
      </c>
      <c r="AB126" s="67">
        <f t="shared" si="48"/>
        <v>416</v>
      </c>
    </row>
    <row r="127" spans="1:28" ht="15" customHeight="1" x14ac:dyDescent="0.25">
      <c r="A127" s="71">
        <v>388</v>
      </c>
      <c r="B127" s="71">
        <v>388</v>
      </c>
      <c r="C127" s="68">
        <v>0</v>
      </c>
      <c r="D127" s="68">
        <v>273.16000000000003</v>
      </c>
      <c r="E127" s="68">
        <v>211.43</v>
      </c>
      <c r="F127" s="68">
        <v>0</v>
      </c>
      <c r="G127" s="68">
        <f t="shared" si="52"/>
        <v>17.954545454545453</v>
      </c>
      <c r="H127" s="68">
        <v>0</v>
      </c>
      <c r="I127" s="68">
        <f t="shared" si="53"/>
        <v>17.954545454545453</v>
      </c>
      <c r="J127" s="72">
        <f t="shared" si="49"/>
        <v>1</v>
      </c>
      <c r="K127" s="72">
        <f t="shared" si="50"/>
        <v>1</v>
      </c>
      <c r="L127" s="72">
        <f t="shared" si="51"/>
        <v>1</v>
      </c>
      <c r="M127" s="72">
        <f t="shared" ca="1" si="41"/>
        <v>1</v>
      </c>
      <c r="N127" s="26"/>
      <c r="O127" s="26"/>
      <c r="P127" s="25"/>
      <c r="Q127" s="25"/>
      <c r="T127" s="22">
        <v>0</v>
      </c>
      <c r="U127" s="74">
        <f t="shared" si="42"/>
        <v>-388</v>
      </c>
      <c r="V127" s="70">
        <f t="shared" si="43"/>
        <v>-388</v>
      </c>
      <c r="W127" s="70"/>
      <c r="X127" s="70">
        <f t="shared" si="44"/>
        <v>426.50692404532106</v>
      </c>
      <c r="Y127" s="70">
        <f t="shared" si="45"/>
        <v>38.506924045321057</v>
      </c>
      <c r="Z127" s="70">
        <f t="shared" si="46"/>
        <v>39</v>
      </c>
      <c r="AA127" s="24">
        <f t="shared" si="47"/>
        <v>39</v>
      </c>
      <c r="AB127" s="67">
        <f t="shared" si="48"/>
        <v>427</v>
      </c>
    </row>
    <row r="128" spans="1:28" ht="15" customHeight="1" x14ac:dyDescent="0.25">
      <c r="A128" s="71">
        <v>377</v>
      </c>
      <c r="B128" s="71">
        <v>377</v>
      </c>
      <c r="C128" s="68">
        <v>0</v>
      </c>
      <c r="D128" s="68">
        <v>273.16000000000003</v>
      </c>
      <c r="E128" s="68">
        <v>211.4</v>
      </c>
      <c r="F128" s="68">
        <v>0</v>
      </c>
      <c r="G128" s="68">
        <f t="shared" si="52"/>
        <v>17.850746268656717</v>
      </c>
      <c r="H128" s="68">
        <v>0</v>
      </c>
      <c r="I128" s="68">
        <f t="shared" si="53"/>
        <v>17.850746268656717</v>
      </c>
      <c r="J128" s="72">
        <f t="shared" si="49"/>
        <v>1</v>
      </c>
      <c r="K128" s="72">
        <f t="shared" si="50"/>
        <v>1</v>
      </c>
      <c r="L128" s="72">
        <f t="shared" si="51"/>
        <v>1</v>
      </c>
      <c r="M128" s="72">
        <f t="shared" ca="1" si="41"/>
        <v>0</v>
      </c>
      <c r="N128" s="26"/>
      <c r="O128" s="26"/>
      <c r="P128" s="25"/>
      <c r="Q128" s="25"/>
      <c r="T128" s="22">
        <v>0</v>
      </c>
      <c r="U128" s="74">
        <f t="shared" si="42"/>
        <v>-377</v>
      </c>
      <c r="V128" s="70">
        <f t="shared" si="43"/>
        <v>-377</v>
      </c>
      <c r="W128" s="70"/>
      <c r="X128" s="70">
        <f t="shared" si="44"/>
        <v>414.41523289970621</v>
      </c>
      <c r="Y128" s="70">
        <f t="shared" si="45"/>
        <v>37.415232899706211</v>
      </c>
      <c r="Z128" s="70">
        <f t="shared" si="46"/>
        <v>37</v>
      </c>
      <c r="AA128" s="24">
        <f t="shared" si="47"/>
        <v>37</v>
      </c>
      <c r="AB128" s="67">
        <f t="shared" si="48"/>
        <v>414</v>
      </c>
    </row>
    <row r="129" spans="1:28" ht="15" customHeight="1" x14ac:dyDescent="0.25">
      <c r="A129" s="71">
        <v>365</v>
      </c>
      <c r="B129" s="71">
        <v>365</v>
      </c>
      <c r="C129" s="68">
        <v>0</v>
      </c>
      <c r="D129" s="68">
        <v>273.16000000000003</v>
      </c>
      <c r="E129" s="68">
        <v>211.38</v>
      </c>
      <c r="F129" s="68">
        <v>0</v>
      </c>
      <c r="G129" s="68">
        <f t="shared" si="52"/>
        <v>17.764705882352942</v>
      </c>
      <c r="H129" s="68">
        <v>0</v>
      </c>
      <c r="I129" s="68">
        <f t="shared" si="53"/>
        <v>17.764705882352942</v>
      </c>
      <c r="J129" s="72">
        <f t="shared" si="49"/>
        <v>1</v>
      </c>
      <c r="K129" s="72">
        <f t="shared" si="50"/>
        <v>1</v>
      </c>
      <c r="L129" s="72">
        <f t="shared" si="51"/>
        <v>1</v>
      </c>
      <c r="M129" s="72">
        <f t="shared" ca="1" si="41"/>
        <v>1</v>
      </c>
      <c r="N129" s="26"/>
      <c r="O129" s="26"/>
      <c r="P129" s="25"/>
      <c r="Q129" s="25"/>
      <c r="T129" s="22">
        <v>0</v>
      </c>
      <c r="U129" s="74">
        <f t="shared" si="42"/>
        <v>-365</v>
      </c>
      <c r="V129" s="70">
        <f t="shared" si="43"/>
        <v>-365</v>
      </c>
      <c r="W129" s="70"/>
      <c r="X129" s="70">
        <f t="shared" si="44"/>
        <v>401.22429710449018</v>
      </c>
      <c r="Y129" s="70">
        <f t="shared" si="45"/>
        <v>36.224297104490176</v>
      </c>
      <c r="Z129" s="70">
        <f t="shared" si="46"/>
        <v>36</v>
      </c>
      <c r="AA129" s="24">
        <f t="shared" si="47"/>
        <v>36</v>
      </c>
      <c r="AB129" s="67">
        <f t="shared" si="48"/>
        <v>401</v>
      </c>
    </row>
    <row r="130" spans="1:28" ht="15" customHeight="1" x14ac:dyDescent="0.25">
      <c r="A130" s="71">
        <v>354</v>
      </c>
      <c r="B130" s="71">
        <v>354</v>
      </c>
      <c r="C130" s="68">
        <v>0</v>
      </c>
      <c r="D130" s="68">
        <v>273.16000000000003</v>
      </c>
      <c r="E130" s="68">
        <v>211.35</v>
      </c>
      <c r="F130" s="68">
        <v>0</v>
      </c>
      <c r="G130" s="68">
        <f t="shared" si="52"/>
        <v>17.666666666666668</v>
      </c>
      <c r="H130" s="68">
        <v>0</v>
      </c>
      <c r="I130" s="68">
        <f t="shared" si="53"/>
        <v>17.666666666666668</v>
      </c>
      <c r="J130" s="72">
        <f t="shared" si="49"/>
        <v>1</v>
      </c>
      <c r="K130" s="72">
        <f t="shared" si="50"/>
        <v>1</v>
      </c>
      <c r="L130" s="72">
        <f t="shared" si="51"/>
        <v>1</v>
      </c>
      <c r="M130" s="72">
        <f t="shared" ref="M130:M161" ca="1" si="54">IF(RAND()&lt;0.5,0,1)</f>
        <v>0</v>
      </c>
      <c r="N130" s="26"/>
      <c r="O130" s="26"/>
      <c r="P130" s="25"/>
      <c r="Q130" s="25"/>
      <c r="T130" s="22">
        <v>0</v>
      </c>
      <c r="U130" s="74">
        <f t="shared" ref="U130:U161" si="55">T130-B130</f>
        <v>-354</v>
      </c>
      <c r="V130" s="70">
        <f t="shared" ref="V130:V161" si="56">ROUND(U130,0)</f>
        <v>-354</v>
      </c>
      <c r="W130" s="70"/>
      <c r="X130" s="70">
        <f t="shared" ref="X130:X161" si="57">B130/$W$2*$W$3</f>
        <v>389.13260595887533</v>
      </c>
      <c r="Y130" s="70">
        <f t="shared" ref="Y130:Y161" si="58">X130-B130</f>
        <v>35.132605958875331</v>
      </c>
      <c r="Z130" s="70">
        <f t="shared" ref="Z130:Z161" si="59">ROUND(Y130,0)</f>
        <v>35</v>
      </c>
      <c r="AA130" s="24">
        <f t="shared" ref="AA130:AA161" si="60">IF(V130&gt;=0,V130,Z130)</f>
        <v>35</v>
      </c>
      <c r="AB130" s="67">
        <f t="shared" ref="AB130:AB161" si="61">B130+AA130</f>
        <v>389</v>
      </c>
    </row>
    <row r="131" spans="1:28" ht="15" customHeight="1" x14ac:dyDescent="0.25">
      <c r="A131" s="71">
        <v>312</v>
      </c>
      <c r="B131" s="71">
        <v>312</v>
      </c>
      <c r="C131" s="68">
        <v>0</v>
      </c>
      <c r="D131" s="68">
        <v>273.16000000000003</v>
      </c>
      <c r="E131" s="68">
        <v>211.25</v>
      </c>
      <c r="F131" s="68">
        <v>0</v>
      </c>
      <c r="G131" s="68">
        <f t="shared" si="52"/>
        <v>18.014285714285716</v>
      </c>
      <c r="H131" s="68">
        <v>0</v>
      </c>
      <c r="I131" s="68">
        <f t="shared" si="53"/>
        <v>18.014285714285716</v>
      </c>
      <c r="J131" s="72">
        <f t="shared" ref="J131:J162" si="62">IF(ABS(B131-B130)&lt;=50,1,0)</f>
        <v>1</v>
      </c>
      <c r="K131" s="72">
        <f t="shared" ref="K131:K162" si="63">IF(ABS((B131-B130))&lt;=50,1,IF((B131-B130)*(1)&gt;=0,1,-1))</f>
        <v>1</v>
      </c>
      <c r="L131" s="72">
        <f t="shared" si="51"/>
        <v>1</v>
      </c>
      <c r="M131" s="72">
        <f t="shared" ca="1" si="54"/>
        <v>0</v>
      </c>
      <c r="N131" s="26"/>
      <c r="O131" s="26"/>
      <c r="P131" s="25"/>
      <c r="Q131" s="25"/>
      <c r="T131" s="22">
        <v>0</v>
      </c>
      <c r="U131" s="74">
        <f t="shared" si="55"/>
        <v>-312</v>
      </c>
      <c r="V131" s="70">
        <f t="shared" si="56"/>
        <v>-312</v>
      </c>
      <c r="W131" s="70"/>
      <c r="X131" s="70">
        <f t="shared" si="57"/>
        <v>342.96433067561901</v>
      </c>
      <c r="Y131" s="70">
        <f t="shared" si="58"/>
        <v>30.96433067561901</v>
      </c>
      <c r="Z131" s="70">
        <f t="shared" si="59"/>
        <v>31</v>
      </c>
      <c r="AA131" s="24">
        <f t="shared" si="60"/>
        <v>31</v>
      </c>
      <c r="AB131" s="67">
        <f t="shared" si="61"/>
        <v>343</v>
      </c>
    </row>
    <row r="132" spans="1:28" ht="15" customHeight="1" x14ac:dyDescent="0.25">
      <c r="A132" s="71">
        <v>270</v>
      </c>
      <c r="B132" s="71">
        <v>270</v>
      </c>
      <c r="C132" s="68">
        <v>0</v>
      </c>
      <c r="D132" s="68">
        <v>273.16000000000003</v>
      </c>
      <c r="E132" s="68">
        <v>211.16</v>
      </c>
      <c r="F132" s="68">
        <v>0</v>
      </c>
      <c r="G132" s="68">
        <f t="shared" si="52"/>
        <v>18.35211267605634</v>
      </c>
      <c r="H132" s="68">
        <v>0</v>
      </c>
      <c r="I132" s="68">
        <f t="shared" si="53"/>
        <v>18.35211267605634</v>
      </c>
      <c r="J132" s="72">
        <f t="shared" si="62"/>
        <v>1</v>
      </c>
      <c r="K132" s="72">
        <f t="shared" si="63"/>
        <v>1</v>
      </c>
      <c r="L132" s="72">
        <f t="shared" si="51"/>
        <v>1</v>
      </c>
      <c r="M132" s="72">
        <f t="shared" ca="1" si="54"/>
        <v>1</v>
      </c>
      <c r="N132" s="26"/>
      <c r="O132" s="26"/>
      <c r="P132" s="25"/>
      <c r="Q132" s="25"/>
      <c r="T132" s="22">
        <v>0</v>
      </c>
      <c r="U132" s="74">
        <f t="shared" si="55"/>
        <v>-270</v>
      </c>
      <c r="V132" s="70">
        <f t="shared" si="56"/>
        <v>-270</v>
      </c>
      <c r="W132" s="70"/>
      <c r="X132" s="70">
        <f t="shared" si="57"/>
        <v>296.79605539236258</v>
      </c>
      <c r="Y132" s="70">
        <f t="shared" si="58"/>
        <v>26.796055392362575</v>
      </c>
      <c r="Z132" s="70">
        <f t="shared" si="59"/>
        <v>27</v>
      </c>
      <c r="AA132" s="24">
        <f t="shared" si="60"/>
        <v>27</v>
      </c>
      <c r="AB132" s="67">
        <f t="shared" si="61"/>
        <v>297</v>
      </c>
    </row>
    <row r="133" spans="1:28" ht="15" customHeight="1" x14ac:dyDescent="0.25">
      <c r="A133" s="71">
        <v>228</v>
      </c>
      <c r="B133" s="71">
        <v>228</v>
      </c>
      <c r="C133" s="68">
        <v>0</v>
      </c>
      <c r="D133" s="68">
        <v>273.16000000000003</v>
      </c>
      <c r="E133" s="68">
        <v>211.06</v>
      </c>
      <c r="F133" s="68">
        <v>0</v>
      </c>
      <c r="G133" s="68">
        <f t="shared" si="52"/>
        <v>18.680555555555557</v>
      </c>
      <c r="H133" s="68">
        <v>0</v>
      </c>
      <c r="I133" s="68">
        <f t="shared" si="53"/>
        <v>18.680555555555557</v>
      </c>
      <c r="J133" s="72">
        <f t="shared" si="62"/>
        <v>1</v>
      </c>
      <c r="K133" s="72">
        <f t="shared" si="63"/>
        <v>1</v>
      </c>
      <c r="L133" s="72">
        <f t="shared" si="51"/>
        <v>1</v>
      </c>
      <c r="M133" s="72">
        <f t="shared" ca="1" si="54"/>
        <v>1</v>
      </c>
      <c r="N133" s="26"/>
      <c r="O133" s="26"/>
      <c r="P133" s="25"/>
      <c r="Q133" s="25"/>
      <c r="T133" s="22">
        <v>0</v>
      </c>
      <c r="U133" s="74">
        <f t="shared" si="55"/>
        <v>-228</v>
      </c>
      <c r="V133" s="70">
        <f t="shared" si="56"/>
        <v>-228</v>
      </c>
      <c r="W133" s="70"/>
      <c r="X133" s="70">
        <f t="shared" si="57"/>
        <v>250.62778010910617</v>
      </c>
      <c r="Y133" s="70">
        <f t="shared" si="58"/>
        <v>22.627780109106169</v>
      </c>
      <c r="Z133" s="70">
        <f t="shared" si="59"/>
        <v>23</v>
      </c>
      <c r="AA133" s="24">
        <f t="shared" si="60"/>
        <v>23</v>
      </c>
      <c r="AB133" s="67">
        <f t="shared" si="61"/>
        <v>251</v>
      </c>
    </row>
    <row r="134" spans="1:28" ht="15" customHeight="1" x14ac:dyDescent="0.25">
      <c r="A134" s="71">
        <v>299</v>
      </c>
      <c r="B134" s="71">
        <v>299</v>
      </c>
      <c r="C134" s="68">
        <v>0</v>
      </c>
      <c r="D134" s="68">
        <v>273.16000000000003</v>
      </c>
      <c r="E134" s="68">
        <v>211.23</v>
      </c>
      <c r="F134" s="68">
        <v>0</v>
      </c>
      <c r="G134" s="68">
        <f t="shared" si="52"/>
        <v>17.452054794520549</v>
      </c>
      <c r="H134" s="68">
        <v>0</v>
      </c>
      <c r="I134" s="68">
        <f t="shared" si="53"/>
        <v>17.452054794520549</v>
      </c>
      <c r="J134" s="72">
        <f t="shared" si="62"/>
        <v>0</v>
      </c>
      <c r="K134" s="72">
        <f t="shared" si="63"/>
        <v>1</v>
      </c>
      <c r="L134" s="72">
        <f t="shared" si="51"/>
        <v>1</v>
      </c>
      <c r="M134" s="72">
        <f t="shared" ca="1" si="54"/>
        <v>1</v>
      </c>
      <c r="N134" s="26"/>
      <c r="O134" s="26"/>
      <c r="P134" s="25"/>
      <c r="Q134" s="25"/>
      <c r="T134" s="22">
        <v>0</v>
      </c>
      <c r="U134" s="74">
        <f t="shared" si="55"/>
        <v>-299</v>
      </c>
      <c r="V134" s="70">
        <f t="shared" si="56"/>
        <v>-299</v>
      </c>
      <c r="W134" s="70"/>
      <c r="X134" s="70">
        <f t="shared" si="57"/>
        <v>328.67415023080156</v>
      </c>
      <c r="Y134" s="70">
        <f t="shared" si="58"/>
        <v>29.674150230801558</v>
      </c>
      <c r="Z134" s="70">
        <f t="shared" si="59"/>
        <v>30</v>
      </c>
      <c r="AA134" s="24">
        <f t="shared" si="60"/>
        <v>30</v>
      </c>
      <c r="AB134" s="67">
        <f t="shared" si="61"/>
        <v>329</v>
      </c>
    </row>
    <row r="135" spans="1:28" ht="15" customHeight="1" x14ac:dyDescent="0.25">
      <c r="A135" s="71">
        <v>368</v>
      </c>
      <c r="B135" s="71">
        <v>368</v>
      </c>
      <c r="C135" s="68">
        <v>0</v>
      </c>
      <c r="D135" s="68">
        <v>273.16000000000003</v>
      </c>
      <c r="E135" s="68">
        <v>211.38</v>
      </c>
      <c r="F135" s="68">
        <v>0</v>
      </c>
      <c r="G135" s="68">
        <f t="shared" si="52"/>
        <v>16.283783783783782</v>
      </c>
      <c r="H135" s="68">
        <v>0</v>
      </c>
      <c r="I135" s="68">
        <f t="shared" si="53"/>
        <v>16.283783783783782</v>
      </c>
      <c r="J135" s="72">
        <f t="shared" si="62"/>
        <v>0</v>
      </c>
      <c r="K135" s="72">
        <f t="shared" si="63"/>
        <v>1</v>
      </c>
      <c r="L135" s="72">
        <f t="shared" ref="L135:L166" si="64">IF(OR(COUNTIF(K131:K135,1)=5,COUNTIF(K131:K135,-1)=5),1,0)</f>
        <v>1</v>
      </c>
      <c r="M135" s="72">
        <f t="shared" ca="1" si="54"/>
        <v>1</v>
      </c>
      <c r="N135" s="26"/>
      <c r="O135" s="26"/>
      <c r="P135" s="25"/>
      <c r="Q135" s="25"/>
      <c r="T135" s="22">
        <v>0</v>
      </c>
      <c r="U135" s="74">
        <f t="shared" si="55"/>
        <v>-368</v>
      </c>
      <c r="V135" s="70">
        <f t="shared" si="56"/>
        <v>-368</v>
      </c>
      <c r="W135" s="70"/>
      <c r="X135" s="70">
        <f t="shared" si="57"/>
        <v>404.52203105329414</v>
      </c>
      <c r="Y135" s="70">
        <f t="shared" si="58"/>
        <v>36.522031053294143</v>
      </c>
      <c r="Z135" s="70">
        <f t="shared" si="59"/>
        <v>37</v>
      </c>
      <c r="AA135" s="24">
        <f t="shared" si="60"/>
        <v>37</v>
      </c>
      <c r="AB135" s="67">
        <f t="shared" si="61"/>
        <v>405</v>
      </c>
    </row>
    <row r="136" spans="1:28" ht="15" customHeight="1" x14ac:dyDescent="0.25">
      <c r="A136" s="71">
        <v>439</v>
      </c>
      <c r="B136" s="71">
        <v>439</v>
      </c>
      <c r="C136" s="68">
        <v>0</v>
      </c>
      <c r="D136" s="68">
        <v>273.16000000000003</v>
      </c>
      <c r="E136" s="68">
        <v>211.53</v>
      </c>
      <c r="F136" s="68">
        <v>0</v>
      </c>
      <c r="G136" s="68">
        <f t="shared" si="52"/>
        <v>15.12</v>
      </c>
      <c r="H136" s="68">
        <v>0</v>
      </c>
      <c r="I136" s="68">
        <f t="shared" si="53"/>
        <v>15.12</v>
      </c>
      <c r="J136" s="72">
        <f t="shared" si="62"/>
        <v>0</v>
      </c>
      <c r="K136" s="72">
        <f t="shared" si="63"/>
        <v>1</v>
      </c>
      <c r="L136" s="72">
        <f t="shared" si="64"/>
        <v>1</v>
      </c>
      <c r="M136" s="72">
        <f t="shared" ca="1" si="54"/>
        <v>0</v>
      </c>
      <c r="N136" s="26"/>
      <c r="O136" s="26"/>
      <c r="P136" s="25"/>
      <c r="Q136" s="25"/>
      <c r="T136" s="22">
        <v>0</v>
      </c>
      <c r="U136" s="74">
        <f t="shared" si="55"/>
        <v>-439</v>
      </c>
      <c r="V136" s="70">
        <f t="shared" si="56"/>
        <v>-439</v>
      </c>
      <c r="W136" s="70"/>
      <c r="X136" s="70">
        <f t="shared" si="57"/>
        <v>482.5684011749895</v>
      </c>
      <c r="Y136" s="70">
        <f t="shared" si="58"/>
        <v>43.568401174989503</v>
      </c>
      <c r="Z136" s="70">
        <f t="shared" si="59"/>
        <v>44</v>
      </c>
      <c r="AA136" s="24">
        <f t="shared" si="60"/>
        <v>44</v>
      </c>
      <c r="AB136" s="67">
        <f t="shared" si="61"/>
        <v>483</v>
      </c>
    </row>
    <row r="137" spans="1:28" ht="15" customHeight="1" x14ac:dyDescent="0.25">
      <c r="A137" s="71">
        <v>406</v>
      </c>
      <c r="B137" s="71">
        <v>406</v>
      </c>
      <c r="C137" s="68">
        <v>0</v>
      </c>
      <c r="D137" s="68">
        <v>273.16000000000003</v>
      </c>
      <c r="E137" s="68">
        <v>211.47</v>
      </c>
      <c r="F137" s="68">
        <v>0</v>
      </c>
      <c r="G137" s="68">
        <f t="shared" si="52"/>
        <v>15.355263157894736</v>
      </c>
      <c r="H137" s="68">
        <v>0</v>
      </c>
      <c r="I137" s="68">
        <f t="shared" si="53"/>
        <v>15.355263157894736</v>
      </c>
      <c r="J137" s="72">
        <f t="shared" si="62"/>
        <v>1</v>
      </c>
      <c r="K137" s="72">
        <f t="shared" si="63"/>
        <v>1</v>
      </c>
      <c r="L137" s="72">
        <f t="shared" si="64"/>
        <v>1</v>
      </c>
      <c r="M137" s="72">
        <f t="shared" ca="1" si="54"/>
        <v>0</v>
      </c>
      <c r="N137" s="26"/>
      <c r="O137" s="26"/>
      <c r="P137" s="25"/>
      <c r="Q137" s="25"/>
      <c r="T137" s="22">
        <v>0</v>
      </c>
      <c r="U137" s="74">
        <f t="shared" si="55"/>
        <v>-406</v>
      </c>
      <c r="V137" s="70">
        <f t="shared" si="56"/>
        <v>-406</v>
      </c>
      <c r="W137" s="70"/>
      <c r="X137" s="70">
        <f t="shared" si="57"/>
        <v>446.29332773814519</v>
      </c>
      <c r="Y137" s="70">
        <f t="shared" si="58"/>
        <v>40.293327738145194</v>
      </c>
      <c r="Z137" s="70">
        <f t="shared" si="59"/>
        <v>40</v>
      </c>
      <c r="AA137" s="24">
        <f t="shared" si="60"/>
        <v>40</v>
      </c>
      <c r="AB137" s="67">
        <f t="shared" si="61"/>
        <v>446</v>
      </c>
    </row>
    <row r="138" spans="1:28" ht="15" customHeight="1" x14ac:dyDescent="0.25">
      <c r="A138" s="71">
        <v>372</v>
      </c>
      <c r="B138" s="71">
        <v>372</v>
      </c>
      <c r="C138" s="68">
        <v>0</v>
      </c>
      <c r="D138" s="68">
        <v>273.16000000000003</v>
      </c>
      <c r="E138" s="68">
        <v>211.39</v>
      </c>
      <c r="F138" s="68">
        <v>0</v>
      </c>
      <c r="G138" s="68">
        <f t="shared" si="52"/>
        <v>15.597402597402597</v>
      </c>
      <c r="H138" s="68">
        <v>0</v>
      </c>
      <c r="I138" s="68">
        <f t="shared" si="53"/>
        <v>15.597402597402597</v>
      </c>
      <c r="J138" s="72">
        <f t="shared" si="62"/>
        <v>1</v>
      </c>
      <c r="K138" s="72">
        <f t="shared" si="63"/>
        <v>1</v>
      </c>
      <c r="L138" s="72">
        <f t="shared" si="64"/>
        <v>1</v>
      </c>
      <c r="M138" s="72">
        <f t="shared" ca="1" si="54"/>
        <v>1</v>
      </c>
      <c r="N138" s="26"/>
      <c r="O138" s="26"/>
      <c r="P138" s="25"/>
      <c r="Q138" s="25"/>
      <c r="T138" s="22">
        <v>0</v>
      </c>
      <c r="U138" s="74">
        <f t="shared" si="55"/>
        <v>-372</v>
      </c>
      <c r="V138" s="70">
        <f t="shared" si="56"/>
        <v>-372</v>
      </c>
      <c r="W138" s="70"/>
      <c r="X138" s="70">
        <f t="shared" si="57"/>
        <v>408.91900965169958</v>
      </c>
      <c r="Y138" s="70">
        <f t="shared" si="58"/>
        <v>36.919009651699582</v>
      </c>
      <c r="Z138" s="70">
        <f t="shared" si="59"/>
        <v>37</v>
      </c>
      <c r="AA138" s="24">
        <f t="shared" si="60"/>
        <v>37</v>
      </c>
      <c r="AB138" s="67">
        <f t="shared" si="61"/>
        <v>409</v>
      </c>
    </row>
    <row r="139" spans="1:28" ht="15" customHeight="1" x14ac:dyDescent="0.25">
      <c r="A139" s="71">
        <v>338</v>
      </c>
      <c r="B139" s="71">
        <v>338</v>
      </c>
      <c r="C139" s="68">
        <v>0</v>
      </c>
      <c r="D139" s="68">
        <v>273.16000000000003</v>
      </c>
      <c r="E139" s="68">
        <v>211.31</v>
      </c>
      <c r="F139" s="68">
        <v>0</v>
      </c>
      <c r="G139" s="68">
        <f t="shared" si="52"/>
        <v>15.833333333333334</v>
      </c>
      <c r="H139" s="68">
        <v>0</v>
      </c>
      <c r="I139" s="68">
        <f t="shared" si="53"/>
        <v>15.833333333333334</v>
      </c>
      <c r="J139" s="72">
        <f t="shared" si="62"/>
        <v>1</v>
      </c>
      <c r="K139" s="72">
        <f t="shared" si="63"/>
        <v>1</v>
      </c>
      <c r="L139" s="72">
        <f t="shared" si="64"/>
        <v>1</v>
      </c>
      <c r="M139" s="72">
        <f t="shared" ca="1" si="54"/>
        <v>1</v>
      </c>
      <c r="N139" s="26"/>
      <c r="O139" s="26"/>
      <c r="P139" s="25"/>
      <c r="Q139" s="25"/>
      <c r="T139" s="22">
        <v>0</v>
      </c>
      <c r="U139" s="74">
        <f t="shared" si="55"/>
        <v>-338</v>
      </c>
      <c r="V139" s="70">
        <f t="shared" si="56"/>
        <v>-338</v>
      </c>
      <c r="W139" s="70"/>
      <c r="X139" s="70">
        <f t="shared" si="57"/>
        <v>371.54469156525386</v>
      </c>
      <c r="Y139" s="70">
        <f t="shared" si="58"/>
        <v>33.544691565253856</v>
      </c>
      <c r="Z139" s="70">
        <f t="shared" si="59"/>
        <v>34</v>
      </c>
      <c r="AA139" s="24">
        <f t="shared" si="60"/>
        <v>34</v>
      </c>
      <c r="AB139" s="67">
        <f t="shared" si="61"/>
        <v>372</v>
      </c>
    </row>
    <row r="140" spans="1:28" ht="15" customHeight="1" x14ac:dyDescent="0.25">
      <c r="A140" s="71">
        <v>343</v>
      </c>
      <c r="B140" s="71">
        <v>343</v>
      </c>
      <c r="C140" s="68">
        <v>0</v>
      </c>
      <c r="D140" s="68">
        <v>273.16000000000003</v>
      </c>
      <c r="E140" s="68">
        <v>211.33</v>
      </c>
      <c r="F140" s="68">
        <v>0</v>
      </c>
      <c r="G140" s="68">
        <f t="shared" si="52"/>
        <v>15.569620253164556</v>
      </c>
      <c r="H140" s="68">
        <v>0</v>
      </c>
      <c r="I140" s="68">
        <f t="shared" si="53"/>
        <v>15.569620253164556</v>
      </c>
      <c r="J140" s="72">
        <f t="shared" si="62"/>
        <v>1</v>
      </c>
      <c r="K140" s="72">
        <f t="shared" si="63"/>
        <v>1</v>
      </c>
      <c r="L140" s="72">
        <f t="shared" si="64"/>
        <v>1</v>
      </c>
      <c r="M140" s="72">
        <f t="shared" ca="1" si="54"/>
        <v>1</v>
      </c>
      <c r="N140" s="26"/>
      <c r="O140" s="26"/>
      <c r="P140" s="25"/>
      <c r="Q140" s="25"/>
      <c r="T140" s="22">
        <v>0</v>
      </c>
      <c r="U140" s="74">
        <f t="shared" si="55"/>
        <v>-343</v>
      </c>
      <c r="V140" s="70">
        <f t="shared" si="56"/>
        <v>-343</v>
      </c>
      <c r="W140" s="70"/>
      <c r="X140" s="70">
        <f t="shared" si="57"/>
        <v>377.0409148132606</v>
      </c>
      <c r="Y140" s="70">
        <f t="shared" si="58"/>
        <v>34.040914813260599</v>
      </c>
      <c r="Z140" s="70">
        <f t="shared" si="59"/>
        <v>34</v>
      </c>
      <c r="AA140" s="24">
        <f t="shared" si="60"/>
        <v>34</v>
      </c>
      <c r="AB140" s="67">
        <f t="shared" si="61"/>
        <v>377</v>
      </c>
    </row>
    <row r="141" spans="1:28" ht="15" customHeight="1" x14ac:dyDescent="0.25">
      <c r="A141" s="71">
        <v>349</v>
      </c>
      <c r="B141" s="71">
        <v>349</v>
      </c>
      <c r="C141" s="68">
        <v>0</v>
      </c>
      <c r="D141" s="68">
        <v>273.16000000000003</v>
      </c>
      <c r="E141" s="68">
        <v>211.34</v>
      </c>
      <c r="F141" s="68">
        <v>0</v>
      </c>
      <c r="G141" s="68">
        <f t="shared" si="52"/>
        <v>15.3</v>
      </c>
      <c r="H141" s="68">
        <v>0</v>
      </c>
      <c r="I141" s="68">
        <f t="shared" si="53"/>
        <v>15.3</v>
      </c>
      <c r="J141" s="72">
        <f t="shared" si="62"/>
        <v>1</v>
      </c>
      <c r="K141" s="72">
        <f t="shared" si="63"/>
        <v>1</v>
      </c>
      <c r="L141" s="72">
        <f t="shared" si="64"/>
        <v>1</v>
      </c>
      <c r="M141" s="72">
        <f t="shared" ca="1" si="54"/>
        <v>0</v>
      </c>
      <c r="N141" s="26"/>
      <c r="O141" s="26"/>
      <c r="P141" s="25"/>
      <c r="Q141" s="25"/>
      <c r="T141" s="22">
        <v>0</v>
      </c>
      <c r="U141" s="74">
        <f t="shared" si="55"/>
        <v>-349</v>
      </c>
      <c r="V141" s="70">
        <f t="shared" si="56"/>
        <v>-349</v>
      </c>
      <c r="W141" s="70"/>
      <c r="X141" s="70">
        <f t="shared" si="57"/>
        <v>383.63638271086865</v>
      </c>
      <c r="Y141" s="70">
        <f t="shared" si="58"/>
        <v>34.636382710868645</v>
      </c>
      <c r="Z141" s="70">
        <f t="shared" si="59"/>
        <v>35</v>
      </c>
      <c r="AA141" s="24">
        <f t="shared" si="60"/>
        <v>35</v>
      </c>
      <c r="AB141" s="67">
        <f t="shared" si="61"/>
        <v>384</v>
      </c>
    </row>
    <row r="142" spans="1:28" ht="15" customHeight="1" x14ac:dyDescent="0.25">
      <c r="A142" s="71">
        <v>354</v>
      </c>
      <c r="B142" s="71">
        <v>354</v>
      </c>
      <c r="C142" s="68">
        <v>0</v>
      </c>
      <c r="D142" s="68">
        <v>273.16000000000003</v>
      </c>
      <c r="E142" s="68">
        <v>211.35</v>
      </c>
      <c r="F142" s="68">
        <v>0</v>
      </c>
      <c r="G142" s="68">
        <f t="shared" si="52"/>
        <v>15.049382716049383</v>
      </c>
      <c r="H142" s="68">
        <v>0</v>
      </c>
      <c r="I142" s="68">
        <f t="shared" si="53"/>
        <v>15.049382716049383</v>
      </c>
      <c r="J142" s="72">
        <f t="shared" si="62"/>
        <v>1</v>
      </c>
      <c r="K142" s="72">
        <f t="shared" si="63"/>
        <v>1</v>
      </c>
      <c r="L142" s="72">
        <f t="shared" si="64"/>
        <v>1</v>
      </c>
      <c r="M142" s="72">
        <f t="shared" ca="1" si="54"/>
        <v>0</v>
      </c>
      <c r="N142" s="26"/>
      <c r="O142" s="26"/>
      <c r="P142" s="25"/>
      <c r="Q142" s="25"/>
      <c r="T142" s="22">
        <v>0</v>
      </c>
      <c r="U142" s="74">
        <f t="shared" si="55"/>
        <v>-354</v>
      </c>
      <c r="V142" s="70">
        <f t="shared" si="56"/>
        <v>-354</v>
      </c>
      <c r="W142" s="70"/>
      <c r="X142" s="70">
        <f t="shared" si="57"/>
        <v>389.13260595887533</v>
      </c>
      <c r="Y142" s="70">
        <f t="shared" si="58"/>
        <v>35.132605958875331</v>
      </c>
      <c r="Z142" s="70">
        <f t="shared" si="59"/>
        <v>35</v>
      </c>
      <c r="AA142" s="24">
        <f t="shared" si="60"/>
        <v>35</v>
      </c>
      <c r="AB142" s="67">
        <f t="shared" si="61"/>
        <v>389</v>
      </c>
    </row>
    <row r="143" spans="1:28" ht="15" customHeight="1" x14ac:dyDescent="0.25">
      <c r="A143" s="71">
        <v>367</v>
      </c>
      <c r="B143" s="71">
        <v>367</v>
      </c>
      <c r="C143" s="68">
        <v>0</v>
      </c>
      <c r="D143" s="68">
        <v>273.16000000000003</v>
      </c>
      <c r="E143" s="68">
        <v>211.38</v>
      </c>
      <c r="F143" s="68">
        <v>0</v>
      </c>
      <c r="G143" s="68">
        <f t="shared" si="52"/>
        <v>14.707317073170731</v>
      </c>
      <c r="H143" s="68">
        <v>0</v>
      </c>
      <c r="I143" s="68">
        <f t="shared" si="53"/>
        <v>14.707317073170731</v>
      </c>
      <c r="J143" s="72">
        <f t="shared" si="62"/>
        <v>1</v>
      </c>
      <c r="K143" s="72">
        <f t="shared" si="63"/>
        <v>1</v>
      </c>
      <c r="L143" s="72">
        <f t="shared" si="64"/>
        <v>1</v>
      </c>
      <c r="M143" s="72">
        <f t="shared" ca="1" si="54"/>
        <v>1</v>
      </c>
      <c r="N143" s="26"/>
      <c r="O143" s="26"/>
      <c r="P143" s="25"/>
      <c r="Q143" s="25"/>
      <c r="T143" s="22">
        <v>0</v>
      </c>
      <c r="U143" s="74">
        <f t="shared" si="55"/>
        <v>-367</v>
      </c>
      <c r="V143" s="70">
        <f t="shared" si="56"/>
        <v>-367</v>
      </c>
      <c r="W143" s="70"/>
      <c r="X143" s="70">
        <f t="shared" si="57"/>
        <v>403.42278640369278</v>
      </c>
      <c r="Y143" s="70">
        <f t="shared" si="58"/>
        <v>36.422786403692783</v>
      </c>
      <c r="Z143" s="70">
        <f t="shared" si="59"/>
        <v>36</v>
      </c>
      <c r="AA143" s="24">
        <f t="shared" si="60"/>
        <v>36</v>
      </c>
      <c r="AB143" s="67">
        <f t="shared" si="61"/>
        <v>403</v>
      </c>
    </row>
    <row r="144" spans="1:28" ht="15" customHeight="1" x14ac:dyDescent="0.25">
      <c r="A144" s="71">
        <v>380</v>
      </c>
      <c r="B144" s="71">
        <v>380</v>
      </c>
      <c r="C144" s="68">
        <v>0</v>
      </c>
      <c r="D144" s="68">
        <v>273.16000000000003</v>
      </c>
      <c r="E144" s="68">
        <v>211.41</v>
      </c>
      <c r="F144" s="68">
        <v>0</v>
      </c>
      <c r="G144" s="68">
        <f t="shared" si="52"/>
        <v>14.373493975903614</v>
      </c>
      <c r="H144" s="68">
        <v>0</v>
      </c>
      <c r="I144" s="68">
        <f t="shared" si="53"/>
        <v>14.373493975903614</v>
      </c>
      <c r="J144" s="72">
        <f t="shared" si="62"/>
        <v>1</v>
      </c>
      <c r="K144" s="72">
        <f t="shared" si="63"/>
        <v>1</v>
      </c>
      <c r="L144" s="72">
        <f t="shared" si="64"/>
        <v>1</v>
      </c>
      <c r="M144" s="72">
        <f t="shared" ca="1" si="54"/>
        <v>1</v>
      </c>
      <c r="N144" s="26"/>
      <c r="O144" s="26"/>
      <c r="P144" s="25"/>
      <c r="Q144" s="25"/>
      <c r="T144" s="22">
        <v>0</v>
      </c>
      <c r="U144" s="74">
        <f t="shared" si="55"/>
        <v>-380</v>
      </c>
      <c r="V144" s="70">
        <f t="shared" si="56"/>
        <v>-380</v>
      </c>
      <c r="W144" s="70"/>
      <c r="X144" s="70">
        <f t="shared" si="57"/>
        <v>417.71296684851029</v>
      </c>
      <c r="Y144" s="70">
        <f t="shared" si="58"/>
        <v>37.712966848510291</v>
      </c>
      <c r="Z144" s="70">
        <f t="shared" si="59"/>
        <v>38</v>
      </c>
      <c r="AA144" s="24">
        <f t="shared" si="60"/>
        <v>38</v>
      </c>
      <c r="AB144" s="67">
        <f t="shared" si="61"/>
        <v>418</v>
      </c>
    </row>
    <row r="145" spans="1:28" ht="15" customHeight="1" x14ac:dyDescent="0.25">
      <c r="A145" s="71">
        <v>394</v>
      </c>
      <c r="B145" s="71">
        <v>394</v>
      </c>
      <c r="C145" s="68">
        <v>0</v>
      </c>
      <c r="D145" s="68">
        <v>273.16000000000003</v>
      </c>
      <c r="E145" s="68">
        <v>211.44</v>
      </c>
      <c r="F145" s="68">
        <v>0</v>
      </c>
      <c r="G145" s="68">
        <f t="shared" si="52"/>
        <v>14.035714285714286</v>
      </c>
      <c r="H145" s="68">
        <v>0</v>
      </c>
      <c r="I145" s="68">
        <f t="shared" si="53"/>
        <v>14.035714285714286</v>
      </c>
      <c r="J145" s="72">
        <f t="shared" si="62"/>
        <v>1</v>
      </c>
      <c r="K145" s="72">
        <f t="shared" si="63"/>
        <v>1</v>
      </c>
      <c r="L145" s="72">
        <f t="shared" si="64"/>
        <v>1</v>
      </c>
      <c r="M145" s="72">
        <f t="shared" ca="1" si="54"/>
        <v>0</v>
      </c>
      <c r="N145" s="26"/>
      <c r="O145" s="26"/>
      <c r="P145" s="25"/>
      <c r="Q145" s="25"/>
      <c r="T145" s="22">
        <v>0</v>
      </c>
      <c r="U145" s="74">
        <f t="shared" si="55"/>
        <v>-394</v>
      </c>
      <c r="V145" s="70">
        <f t="shared" si="56"/>
        <v>-394</v>
      </c>
      <c r="W145" s="70"/>
      <c r="X145" s="70">
        <f t="shared" si="57"/>
        <v>433.10239194292905</v>
      </c>
      <c r="Y145" s="70">
        <f t="shared" si="58"/>
        <v>39.102391942929046</v>
      </c>
      <c r="Z145" s="70">
        <f t="shared" si="59"/>
        <v>39</v>
      </c>
      <c r="AA145" s="24">
        <f t="shared" si="60"/>
        <v>39</v>
      </c>
      <c r="AB145" s="67">
        <f t="shared" si="61"/>
        <v>433</v>
      </c>
    </row>
    <row r="146" spans="1:28" ht="15" customHeight="1" x14ac:dyDescent="0.25">
      <c r="A146" s="71">
        <v>380</v>
      </c>
      <c r="B146" s="71">
        <v>380</v>
      </c>
      <c r="C146" s="68">
        <v>0</v>
      </c>
      <c r="D146" s="68">
        <v>273.16000000000003</v>
      </c>
      <c r="E146" s="68">
        <v>211.41</v>
      </c>
      <c r="F146" s="68">
        <v>0</v>
      </c>
      <c r="G146" s="68">
        <f t="shared" si="52"/>
        <v>14.035294117647059</v>
      </c>
      <c r="H146" s="68">
        <v>0</v>
      </c>
      <c r="I146" s="68">
        <f t="shared" si="53"/>
        <v>14.035294117647059</v>
      </c>
      <c r="J146" s="72">
        <f t="shared" si="62"/>
        <v>1</v>
      </c>
      <c r="K146" s="72">
        <f t="shared" si="63"/>
        <v>1</v>
      </c>
      <c r="L146" s="72">
        <f t="shared" si="64"/>
        <v>1</v>
      </c>
      <c r="M146" s="72">
        <f t="shared" ca="1" si="54"/>
        <v>0</v>
      </c>
      <c r="N146" s="26"/>
      <c r="O146" s="26"/>
      <c r="P146" s="25"/>
      <c r="Q146" s="25"/>
      <c r="T146" s="22">
        <v>0</v>
      </c>
      <c r="U146" s="74">
        <f t="shared" si="55"/>
        <v>-380</v>
      </c>
      <c r="V146" s="70">
        <f t="shared" si="56"/>
        <v>-380</v>
      </c>
      <c r="W146" s="70"/>
      <c r="X146" s="70">
        <f t="shared" si="57"/>
        <v>417.71296684851029</v>
      </c>
      <c r="Y146" s="70">
        <f t="shared" si="58"/>
        <v>37.712966848510291</v>
      </c>
      <c r="Z146" s="70">
        <f t="shared" si="59"/>
        <v>38</v>
      </c>
      <c r="AA146" s="24">
        <f t="shared" si="60"/>
        <v>38</v>
      </c>
      <c r="AB146" s="67">
        <f t="shared" si="61"/>
        <v>418</v>
      </c>
    </row>
    <row r="147" spans="1:28" ht="15" customHeight="1" x14ac:dyDescent="0.25">
      <c r="A147" s="71">
        <v>367</v>
      </c>
      <c r="B147" s="71">
        <v>367</v>
      </c>
      <c r="C147" s="68">
        <v>0</v>
      </c>
      <c r="D147" s="68">
        <v>273.16000000000003</v>
      </c>
      <c r="E147" s="68">
        <v>211.38</v>
      </c>
      <c r="F147" s="68">
        <v>0</v>
      </c>
      <c r="G147" s="68">
        <f t="shared" si="52"/>
        <v>14.023255813953488</v>
      </c>
      <c r="H147" s="68">
        <v>0</v>
      </c>
      <c r="I147" s="68">
        <f t="shared" si="53"/>
        <v>14.023255813953488</v>
      </c>
      <c r="J147" s="72">
        <f t="shared" si="62"/>
        <v>1</v>
      </c>
      <c r="K147" s="72">
        <f t="shared" si="63"/>
        <v>1</v>
      </c>
      <c r="L147" s="72">
        <f t="shared" si="64"/>
        <v>1</v>
      </c>
      <c r="M147" s="72">
        <f t="shared" ca="1" si="54"/>
        <v>0</v>
      </c>
      <c r="N147" s="26"/>
      <c r="O147" s="26"/>
      <c r="P147" s="25"/>
      <c r="Q147" s="25"/>
      <c r="T147" s="22">
        <v>0</v>
      </c>
      <c r="U147" s="74">
        <f t="shared" si="55"/>
        <v>-367</v>
      </c>
      <c r="V147" s="70">
        <f t="shared" si="56"/>
        <v>-367</v>
      </c>
      <c r="W147" s="70"/>
      <c r="X147" s="70">
        <f t="shared" si="57"/>
        <v>403.42278640369278</v>
      </c>
      <c r="Y147" s="70">
        <f t="shared" si="58"/>
        <v>36.422786403692783</v>
      </c>
      <c r="Z147" s="70">
        <f t="shared" si="59"/>
        <v>36</v>
      </c>
      <c r="AA147" s="24">
        <f t="shared" si="60"/>
        <v>36</v>
      </c>
      <c r="AB147" s="67">
        <f t="shared" si="61"/>
        <v>403</v>
      </c>
    </row>
    <row r="148" spans="1:28" ht="15" customHeight="1" x14ac:dyDescent="0.25">
      <c r="A148" s="71">
        <v>354</v>
      </c>
      <c r="B148" s="71">
        <v>354</v>
      </c>
      <c r="C148" s="68">
        <v>0</v>
      </c>
      <c r="D148" s="68">
        <v>273.16000000000003</v>
      </c>
      <c r="E148" s="68">
        <v>211.35</v>
      </c>
      <c r="F148" s="68">
        <v>0</v>
      </c>
      <c r="G148" s="68">
        <f t="shared" si="52"/>
        <v>14.011494252873563</v>
      </c>
      <c r="H148" s="68">
        <v>0</v>
      </c>
      <c r="I148" s="68">
        <f t="shared" si="53"/>
        <v>14.011494252873563</v>
      </c>
      <c r="J148" s="72">
        <f t="shared" si="62"/>
        <v>1</v>
      </c>
      <c r="K148" s="72">
        <f t="shared" si="63"/>
        <v>1</v>
      </c>
      <c r="L148" s="72">
        <f t="shared" si="64"/>
        <v>1</v>
      </c>
      <c r="M148" s="72">
        <f t="shared" ca="1" si="54"/>
        <v>0</v>
      </c>
      <c r="N148" s="26"/>
      <c r="O148" s="26"/>
      <c r="P148" s="25"/>
      <c r="Q148" s="25"/>
      <c r="T148" s="22">
        <v>0</v>
      </c>
      <c r="U148" s="74">
        <f t="shared" si="55"/>
        <v>-354</v>
      </c>
      <c r="V148" s="70">
        <f t="shared" si="56"/>
        <v>-354</v>
      </c>
      <c r="W148" s="70"/>
      <c r="X148" s="70">
        <f t="shared" si="57"/>
        <v>389.13260595887533</v>
      </c>
      <c r="Y148" s="70">
        <f t="shared" si="58"/>
        <v>35.132605958875331</v>
      </c>
      <c r="Z148" s="70">
        <f t="shared" si="59"/>
        <v>35</v>
      </c>
      <c r="AA148" s="24">
        <f t="shared" si="60"/>
        <v>35</v>
      </c>
      <c r="AB148" s="67">
        <f t="shared" si="61"/>
        <v>389</v>
      </c>
    </row>
    <row r="149" spans="1:28" ht="15" customHeight="1" x14ac:dyDescent="0.25">
      <c r="A149" s="71">
        <v>354</v>
      </c>
      <c r="B149" s="71">
        <v>354</v>
      </c>
      <c r="C149" s="68">
        <v>0</v>
      </c>
      <c r="D149" s="68">
        <v>273.16000000000003</v>
      </c>
      <c r="E149" s="68">
        <v>211.35</v>
      </c>
      <c r="F149" s="68">
        <v>0</v>
      </c>
      <c r="G149" s="68">
        <f t="shared" si="52"/>
        <v>13.852272727272727</v>
      </c>
      <c r="H149" s="68">
        <v>0</v>
      </c>
      <c r="I149" s="68">
        <f t="shared" si="53"/>
        <v>13.852272727272727</v>
      </c>
      <c r="J149" s="72">
        <f t="shared" si="62"/>
        <v>1</v>
      </c>
      <c r="K149" s="72">
        <f t="shared" si="63"/>
        <v>1</v>
      </c>
      <c r="L149" s="72">
        <f t="shared" si="64"/>
        <v>1</v>
      </c>
      <c r="M149" s="72">
        <f t="shared" ca="1" si="54"/>
        <v>0</v>
      </c>
      <c r="N149" s="26"/>
      <c r="O149" s="26"/>
      <c r="P149" s="25"/>
      <c r="Q149" s="25"/>
      <c r="T149" s="22">
        <v>0</v>
      </c>
      <c r="U149" s="74">
        <f t="shared" si="55"/>
        <v>-354</v>
      </c>
      <c r="V149" s="70">
        <f t="shared" si="56"/>
        <v>-354</v>
      </c>
      <c r="W149" s="70"/>
      <c r="X149" s="70">
        <f t="shared" si="57"/>
        <v>389.13260595887533</v>
      </c>
      <c r="Y149" s="70">
        <f t="shared" si="58"/>
        <v>35.132605958875331</v>
      </c>
      <c r="Z149" s="70">
        <f t="shared" si="59"/>
        <v>35</v>
      </c>
      <c r="AA149" s="24">
        <f t="shared" si="60"/>
        <v>35</v>
      </c>
      <c r="AB149" s="67">
        <f t="shared" si="61"/>
        <v>389</v>
      </c>
    </row>
    <row r="150" spans="1:28" ht="15" customHeight="1" x14ac:dyDescent="0.25">
      <c r="A150" s="71">
        <v>354</v>
      </c>
      <c r="B150" s="71">
        <v>354</v>
      </c>
      <c r="C150" s="68">
        <v>0</v>
      </c>
      <c r="D150" s="68">
        <v>273.16000000000003</v>
      </c>
      <c r="E150" s="68">
        <v>211.35</v>
      </c>
      <c r="F150" s="68">
        <v>0</v>
      </c>
      <c r="G150" s="68">
        <f t="shared" si="52"/>
        <v>13.696629213483146</v>
      </c>
      <c r="H150" s="68">
        <v>0</v>
      </c>
      <c r="I150" s="68">
        <f t="shared" si="53"/>
        <v>13.696629213483146</v>
      </c>
      <c r="J150" s="72">
        <f t="shared" si="62"/>
        <v>1</v>
      </c>
      <c r="K150" s="72">
        <f t="shared" si="63"/>
        <v>1</v>
      </c>
      <c r="L150" s="72">
        <f t="shared" si="64"/>
        <v>1</v>
      </c>
      <c r="M150" s="72">
        <f t="shared" ca="1" si="54"/>
        <v>0</v>
      </c>
      <c r="N150" s="26"/>
      <c r="O150" s="26"/>
      <c r="P150" s="25"/>
      <c r="Q150" s="25"/>
      <c r="T150" s="22">
        <v>0</v>
      </c>
      <c r="U150" s="74">
        <f t="shared" si="55"/>
        <v>-354</v>
      </c>
      <c r="V150" s="70">
        <f t="shared" si="56"/>
        <v>-354</v>
      </c>
      <c r="W150" s="70"/>
      <c r="X150" s="70">
        <f t="shared" si="57"/>
        <v>389.13260595887533</v>
      </c>
      <c r="Y150" s="70">
        <f t="shared" si="58"/>
        <v>35.132605958875331</v>
      </c>
      <c r="Z150" s="70">
        <f t="shared" si="59"/>
        <v>35</v>
      </c>
      <c r="AA150" s="24">
        <f t="shared" si="60"/>
        <v>35</v>
      </c>
      <c r="AB150" s="67">
        <f t="shared" si="61"/>
        <v>389</v>
      </c>
    </row>
    <row r="151" spans="1:28" ht="15" customHeight="1" x14ac:dyDescent="0.25">
      <c r="A151" s="71">
        <v>354</v>
      </c>
      <c r="B151" s="71">
        <v>354</v>
      </c>
      <c r="C151" s="68">
        <v>0</v>
      </c>
      <c r="D151" s="68">
        <v>273.16000000000003</v>
      </c>
      <c r="E151" s="68">
        <v>211.35</v>
      </c>
      <c r="F151" s="68">
        <v>0</v>
      </c>
      <c r="G151" s="68">
        <f t="shared" si="52"/>
        <v>13.544444444444444</v>
      </c>
      <c r="H151" s="68">
        <v>0</v>
      </c>
      <c r="I151" s="68">
        <f t="shared" si="53"/>
        <v>13.544444444444444</v>
      </c>
      <c r="J151" s="72">
        <f t="shared" si="62"/>
        <v>1</v>
      </c>
      <c r="K151" s="72">
        <f t="shared" si="63"/>
        <v>1</v>
      </c>
      <c r="L151" s="72">
        <f t="shared" si="64"/>
        <v>1</v>
      </c>
      <c r="M151" s="72">
        <f t="shared" ca="1" si="54"/>
        <v>1</v>
      </c>
      <c r="N151" s="26"/>
      <c r="O151" s="26"/>
      <c r="P151" s="25"/>
      <c r="Q151" s="25"/>
      <c r="T151" s="22">
        <v>0</v>
      </c>
      <c r="U151" s="74">
        <f t="shared" si="55"/>
        <v>-354</v>
      </c>
      <c r="V151" s="70">
        <f t="shared" si="56"/>
        <v>-354</v>
      </c>
      <c r="W151" s="70"/>
      <c r="X151" s="70">
        <f t="shared" si="57"/>
        <v>389.13260595887533</v>
      </c>
      <c r="Y151" s="70">
        <f t="shared" si="58"/>
        <v>35.132605958875331</v>
      </c>
      <c r="Z151" s="70">
        <f t="shared" si="59"/>
        <v>35</v>
      </c>
      <c r="AA151" s="24">
        <f t="shared" si="60"/>
        <v>35</v>
      </c>
      <c r="AB151" s="67">
        <f t="shared" si="61"/>
        <v>389</v>
      </c>
    </row>
    <row r="152" spans="1:28" ht="15" customHeight="1" x14ac:dyDescent="0.25">
      <c r="A152" s="71">
        <v>354</v>
      </c>
      <c r="B152" s="71">
        <v>354</v>
      </c>
      <c r="C152" s="68">
        <v>0</v>
      </c>
      <c r="D152" s="68">
        <v>273.16000000000003</v>
      </c>
      <c r="E152" s="68">
        <v>211.35</v>
      </c>
      <c r="F152" s="68">
        <v>0</v>
      </c>
      <c r="G152" s="68">
        <f t="shared" si="52"/>
        <v>13.395604395604396</v>
      </c>
      <c r="H152" s="68">
        <v>0</v>
      </c>
      <c r="I152" s="68">
        <f t="shared" si="53"/>
        <v>13.395604395604396</v>
      </c>
      <c r="J152" s="72">
        <f t="shared" si="62"/>
        <v>1</v>
      </c>
      <c r="K152" s="72">
        <f t="shared" si="63"/>
        <v>1</v>
      </c>
      <c r="L152" s="72">
        <f t="shared" si="64"/>
        <v>1</v>
      </c>
      <c r="M152" s="72">
        <f t="shared" ca="1" si="54"/>
        <v>1</v>
      </c>
      <c r="N152" s="26"/>
      <c r="O152" s="26"/>
      <c r="P152" s="25"/>
      <c r="Q152" s="25"/>
      <c r="T152" s="22">
        <v>0</v>
      </c>
      <c r="U152" s="74">
        <f t="shared" si="55"/>
        <v>-354</v>
      </c>
      <c r="V152" s="70">
        <f t="shared" si="56"/>
        <v>-354</v>
      </c>
      <c r="W152" s="70"/>
      <c r="X152" s="70">
        <f t="shared" si="57"/>
        <v>389.13260595887533</v>
      </c>
      <c r="Y152" s="70">
        <f t="shared" si="58"/>
        <v>35.132605958875331</v>
      </c>
      <c r="Z152" s="70">
        <f t="shared" si="59"/>
        <v>35</v>
      </c>
      <c r="AA152" s="24">
        <f t="shared" si="60"/>
        <v>35</v>
      </c>
      <c r="AB152" s="67">
        <f t="shared" si="61"/>
        <v>389</v>
      </c>
    </row>
    <row r="153" spans="1:28" ht="15" customHeight="1" x14ac:dyDescent="0.25">
      <c r="A153" s="71">
        <v>354</v>
      </c>
      <c r="B153" s="71">
        <v>354</v>
      </c>
      <c r="C153" s="68">
        <v>0</v>
      </c>
      <c r="D153" s="68">
        <v>273.16000000000003</v>
      </c>
      <c r="E153" s="68">
        <v>211.35</v>
      </c>
      <c r="F153" s="68">
        <v>0</v>
      </c>
      <c r="G153" s="68">
        <f t="shared" si="52"/>
        <v>13.25</v>
      </c>
      <c r="H153" s="68">
        <v>0</v>
      </c>
      <c r="I153" s="68">
        <f t="shared" si="53"/>
        <v>13.25</v>
      </c>
      <c r="J153" s="72">
        <f t="shared" si="62"/>
        <v>1</v>
      </c>
      <c r="K153" s="72">
        <f t="shared" si="63"/>
        <v>1</v>
      </c>
      <c r="L153" s="72">
        <f t="shared" si="64"/>
        <v>1</v>
      </c>
      <c r="M153" s="72">
        <f t="shared" ca="1" si="54"/>
        <v>1</v>
      </c>
      <c r="N153" s="26"/>
      <c r="O153" s="26"/>
      <c r="P153" s="25"/>
      <c r="Q153" s="25"/>
      <c r="T153" s="22">
        <v>0</v>
      </c>
      <c r="U153" s="74">
        <f t="shared" si="55"/>
        <v>-354</v>
      </c>
      <c r="V153" s="70">
        <f t="shared" si="56"/>
        <v>-354</v>
      </c>
      <c r="W153" s="70"/>
      <c r="X153" s="70">
        <f t="shared" si="57"/>
        <v>389.13260595887533</v>
      </c>
      <c r="Y153" s="70">
        <f t="shared" si="58"/>
        <v>35.132605958875331</v>
      </c>
      <c r="Z153" s="70">
        <f t="shared" si="59"/>
        <v>35</v>
      </c>
      <c r="AA153" s="24">
        <f t="shared" si="60"/>
        <v>35</v>
      </c>
      <c r="AB153" s="67">
        <f t="shared" si="61"/>
        <v>389</v>
      </c>
    </row>
    <row r="154" spans="1:28" ht="15" customHeight="1" x14ac:dyDescent="0.25">
      <c r="A154" s="71">
        <v>354</v>
      </c>
      <c r="B154" s="71">
        <v>354</v>
      </c>
      <c r="C154" s="68">
        <v>0</v>
      </c>
      <c r="D154" s="68">
        <v>273.16000000000003</v>
      </c>
      <c r="E154" s="68">
        <v>211.35</v>
      </c>
      <c r="F154" s="68">
        <v>0</v>
      </c>
      <c r="G154" s="68">
        <f t="shared" si="52"/>
        <v>13.10752688172043</v>
      </c>
      <c r="H154" s="68">
        <v>0</v>
      </c>
      <c r="I154" s="68">
        <f t="shared" si="53"/>
        <v>13.10752688172043</v>
      </c>
      <c r="J154" s="72">
        <f t="shared" si="62"/>
        <v>1</v>
      </c>
      <c r="K154" s="72">
        <f t="shared" si="63"/>
        <v>1</v>
      </c>
      <c r="L154" s="72">
        <f t="shared" si="64"/>
        <v>1</v>
      </c>
      <c r="M154" s="72">
        <f t="shared" ca="1" si="54"/>
        <v>0</v>
      </c>
      <c r="N154" s="26"/>
      <c r="O154" s="26"/>
      <c r="P154" s="25"/>
      <c r="Q154" s="25"/>
      <c r="T154" s="22">
        <v>0</v>
      </c>
      <c r="U154" s="74">
        <f t="shared" si="55"/>
        <v>-354</v>
      </c>
      <c r="V154" s="70">
        <f t="shared" si="56"/>
        <v>-354</v>
      </c>
      <c r="W154" s="70"/>
      <c r="X154" s="70">
        <f t="shared" si="57"/>
        <v>389.13260595887533</v>
      </c>
      <c r="Y154" s="70">
        <f t="shared" si="58"/>
        <v>35.132605958875331</v>
      </c>
      <c r="Z154" s="70">
        <f t="shared" si="59"/>
        <v>35</v>
      </c>
      <c r="AA154" s="24">
        <f t="shared" si="60"/>
        <v>35</v>
      </c>
      <c r="AB154" s="67">
        <f t="shared" si="61"/>
        <v>389</v>
      </c>
    </row>
    <row r="155" spans="1:28" ht="15" customHeight="1" x14ac:dyDescent="0.25">
      <c r="A155" s="71">
        <v>341</v>
      </c>
      <c r="B155" s="71">
        <v>341</v>
      </c>
      <c r="C155" s="68">
        <v>0</v>
      </c>
      <c r="D155" s="68">
        <v>273.16000000000003</v>
      </c>
      <c r="E155" s="68">
        <v>211.32</v>
      </c>
      <c r="F155" s="68">
        <v>0</v>
      </c>
      <c r="G155" s="68">
        <f t="shared" si="52"/>
        <v>13.106382978723405</v>
      </c>
      <c r="H155" s="68">
        <v>0</v>
      </c>
      <c r="I155" s="68">
        <f t="shared" si="53"/>
        <v>13.106382978723405</v>
      </c>
      <c r="J155" s="72">
        <f t="shared" si="62"/>
        <v>1</v>
      </c>
      <c r="K155" s="72">
        <f t="shared" si="63"/>
        <v>1</v>
      </c>
      <c r="L155" s="72">
        <f t="shared" si="64"/>
        <v>1</v>
      </c>
      <c r="M155" s="72">
        <f t="shared" ca="1" si="54"/>
        <v>1</v>
      </c>
      <c r="N155" s="26"/>
      <c r="O155" s="26"/>
      <c r="P155" s="25"/>
      <c r="Q155" s="25"/>
      <c r="T155" s="22">
        <v>0</v>
      </c>
      <c r="U155" s="74">
        <f t="shared" si="55"/>
        <v>-341</v>
      </c>
      <c r="V155" s="70">
        <f t="shared" si="56"/>
        <v>-341</v>
      </c>
      <c r="W155" s="70"/>
      <c r="X155" s="70">
        <f t="shared" si="57"/>
        <v>374.84242551405788</v>
      </c>
      <c r="Y155" s="70">
        <f t="shared" si="58"/>
        <v>33.842425514057879</v>
      </c>
      <c r="Z155" s="70">
        <f t="shared" si="59"/>
        <v>34</v>
      </c>
      <c r="AA155" s="24">
        <f t="shared" si="60"/>
        <v>34</v>
      </c>
      <c r="AB155" s="67">
        <f t="shared" si="61"/>
        <v>375</v>
      </c>
    </row>
    <row r="156" spans="1:28" ht="15" customHeight="1" x14ac:dyDescent="0.25">
      <c r="A156" s="71">
        <v>328</v>
      </c>
      <c r="B156" s="71">
        <v>328</v>
      </c>
      <c r="C156" s="68">
        <v>0</v>
      </c>
      <c r="D156" s="68">
        <v>273.16000000000003</v>
      </c>
      <c r="E156" s="68">
        <v>211.29</v>
      </c>
      <c r="F156" s="68">
        <v>0</v>
      </c>
      <c r="G156" s="68">
        <f t="shared" si="52"/>
        <v>13.105263157894736</v>
      </c>
      <c r="H156" s="68">
        <v>0</v>
      </c>
      <c r="I156" s="68">
        <f t="shared" si="53"/>
        <v>13.105263157894736</v>
      </c>
      <c r="J156" s="72">
        <f t="shared" si="62"/>
        <v>1</v>
      </c>
      <c r="K156" s="72">
        <f t="shared" si="63"/>
        <v>1</v>
      </c>
      <c r="L156" s="72">
        <f t="shared" si="64"/>
        <v>1</v>
      </c>
      <c r="M156" s="72">
        <f t="shared" ca="1" si="54"/>
        <v>0</v>
      </c>
      <c r="N156" s="26"/>
      <c r="O156" s="26"/>
      <c r="P156" s="25"/>
      <c r="Q156" s="25"/>
      <c r="T156" s="22">
        <v>0</v>
      </c>
      <c r="U156" s="74">
        <f t="shared" si="55"/>
        <v>-328</v>
      </c>
      <c r="V156" s="70">
        <f t="shared" si="56"/>
        <v>-328</v>
      </c>
      <c r="W156" s="70"/>
      <c r="X156" s="70">
        <f t="shared" si="57"/>
        <v>360.55224506924043</v>
      </c>
      <c r="Y156" s="70">
        <f t="shared" si="58"/>
        <v>32.552245069240428</v>
      </c>
      <c r="Z156" s="70">
        <f t="shared" si="59"/>
        <v>33</v>
      </c>
      <c r="AA156" s="24">
        <f t="shared" si="60"/>
        <v>33</v>
      </c>
      <c r="AB156" s="67">
        <f t="shared" si="61"/>
        <v>361</v>
      </c>
    </row>
    <row r="157" spans="1:28" ht="15" customHeight="1" x14ac:dyDescent="0.25">
      <c r="A157" s="71">
        <v>314</v>
      </c>
      <c r="B157" s="71">
        <v>314</v>
      </c>
      <c r="C157" s="68">
        <v>0</v>
      </c>
      <c r="D157" s="68">
        <v>273.16000000000003</v>
      </c>
      <c r="E157" s="68">
        <v>211.26</v>
      </c>
      <c r="F157" s="68">
        <v>0</v>
      </c>
      <c r="G157" s="68">
        <f t="shared" si="52"/>
        <v>13.114583333333334</v>
      </c>
      <c r="H157" s="68">
        <v>0</v>
      </c>
      <c r="I157" s="68">
        <f t="shared" si="53"/>
        <v>13.114583333333334</v>
      </c>
      <c r="J157" s="72">
        <f t="shared" si="62"/>
        <v>1</v>
      </c>
      <c r="K157" s="72">
        <f t="shared" si="63"/>
        <v>1</v>
      </c>
      <c r="L157" s="72">
        <f t="shared" si="64"/>
        <v>1</v>
      </c>
      <c r="M157" s="72">
        <f t="shared" ca="1" si="54"/>
        <v>1</v>
      </c>
      <c r="N157" s="26"/>
      <c r="O157" s="26"/>
      <c r="P157" s="25"/>
      <c r="Q157" s="25"/>
      <c r="T157" s="22">
        <v>0</v>
      </c>
      <c r="U157" s="74">
        <f t="shared" si="55"/>
        <v>-314</v>
      </c>
      <c r="V157" s="70">
        <f t="shared" si="56"/>
        <v>-314</v>
      </c>
      <c r="W157" s="70"/>
      <c r="X157" s="70">
        <f t="shared" si="57"/>
        <v>345.16281997482162</v>
      </c>
      <c r="Y157" s="70">
        <f t="shared" si="58"/>
        <v>31.162819974821616</v>
      </c>
      <c r="Z157" s="70">
        <f t="shared" si="59"/>
        <v>31</v>
      </c>
      <c r="AA157" s="24">
        <f t="shared" si="60"/>
        <v>31</v>
      </c>
      <c r="AB157" s="67">
        <f t="shared" si="61"/>
        <v>345</v>
      </c>
    </row>
    <row r="158" spans="1:28" ht="15" customHeight="1" x14ac:dyDescent="0.2">
      <c r="A158" s="71">
        <v>288</v>
      </c>
      <c r="B158" s="71">
        <v>288</v>
      </c>
      <c r="C158" s="68">
        <v>0</v>
      </c>
      <c r="D158" s="68">
        <v>273.16000000000003</v>
      </c>
      <c r="E158" s="68">
        <v>211.2</v>
      </c>
      <c r="F158" s="68">
        <v>0</v>
      </c>
      <c r="G158" s="68">
        <f t="shared" ref="G158:G181" si="65">($A$61-A158)/(ROW(A158)-ROW($A$61))</f>
        <v>13.24742268041237</v>
      </c>
      <c r="H158" s="68">
        <v>0</v>
      </c>
      <c r="I158" s="68">
        <f t="shared" ref="I158:I181" si="66">($A$61-B158)/(ROW(B158)-ROW($A$61))</f>
        <v>13.24742268041237</v>
      </c>
      <c r="J158" s="72">
        <f t="shared" si="62"/>
        <v>1</v>
      </c>
      <c r="K158" s="72">
        <f t="shared" si="63"/>
        <v>1</v>
      </c>
      <c r="L158" s="72">
        <f t="shared" si="64"/>
        <v>1</v>
      </c>
      <c r="M158" s="72">
        <f t="shared" ca="1" si="54"/>
        <v>1</v>
      </c>
      <c r="T158" s="22">
        <v>0</v>
      </c>
      <c r="U158" s="74">
        <f t="shared" si="55"/>
        <v>-288</v>
      </c>
      <c r="V158" s="70">
        <f t="shared" si="56"/>
        <v>-288</v>
      </c>
      <c r="W158" s="70"/>
      <c r="X158" s="70">
        <f t="shared" si="57"/>
        <v>316.58245908518677</v>
      </c>
      <c r="Y158" s="70">
        <f t="shared" si="58"/>
        <v>28.58245908518677</v>
      </c>
      <c r="Z158" s="70">
        <f t="shared" si="59"/>
        <v>29</v>
      </c>
      <c r="AA158" s="24">
        <f t="shared" si="60"/>
        <v>29</v>
      </c>
      <c r="AB158" s="67">
        <f t="shared" si="61"/>
        <v>317</v>
      </c>
    </row>
    <row r="159" spans="1:28" ht="15" customHeight="1" x14ac:dyDescent="0.2">
      <c r="A159" s="71">
        <v>260</v>
      </c>
      <c r="B159" s="71">
        <v>260</v>
      </c>
      <c r="C159" s="68">
        <v>0</v>
      </c>
      <c r="D159" s="68">
        <v>273.16000000000003</v>
      </c>
      <c r="E159" s="68">
        <v>211.14</v>
      </c>
      <c r="F159" s="68">
        <v>0</v>
      </c>
      <c r="G159" s="68">
        <f t="shared" si="65"/>
        <v>13.397959183673469</v>
      </c>
      <c r="H159" s="68">
        <v>0</v>
      </c>
      <c r="I159" s="68">
        <f t="shared" si="66"/>
        <v>13.397959183673469</v>
      </c>
      <c r="J159" s="72">
        <f t="shared" si="62"/>
        <v>1</v>
      </c>
      <c r="K159" s="72">
        <f t="shared" si="63"/>
        <v>1</v>
      </c>
      <c r="L159" s="72">
        <f t="shared" si="64"/>
        <v>1</v>
      </c>
      <c r="M159" s="72">
        <f t="shared" ca="1" si="54"/>
        <v>0</v>
      </c>
      <c r="T159" s="22">
        <v>0</v>
      </c>
      <c r="U159" s="74">
        <f t="shared" si="55"/>
        <v>-260</v>
      </c>
      <c r="V159" s="70">
        <f t="shared" si="56"/>
        <v>-260</v>
      </c>
      <c r="W159" s="70"/>
      <c r="X159" s="70">
        <f t="shared" si="57"/>
        <v>285.80360889634915</v>
      </c>
      <c r="Y159" s="70">
        <f t="shared" si="58"/>
        <v>25.803608896349147</v>
      </c>
      <c r="Z159" s="70">
        <f t="shared" si="59"/>
        <v>26</v>
      </c>
      <c r="AA159" s="24">
        <f t="shared" si="60"/>
        <v>26</v>
      </c>
      <c r="AB159" s="67">
        <f t="shared" si="61"/>
        <v>286</v>
      </c>
    </row>
    <row r="160" spans="1:28" ht="15" customHeight="1" x14ac:dyDescent="0.2">
      <c r="A160" s="71">
        <v>234</v>
      </c>
      <c r="B160" s="71">
        <v>234</v>
      </c>
      <c r="C160" s="68">
        <v>0</v>
      </c>
      <c r="D160" s="68">
        <v>273.16000000000003</v>
      </c>
      <c r="E160" s="68">
        <v>211.08</v>
      </c>
      <c r="F160" s="68">
        <v>0</v>
      </c>
      <c r="G160" s="68">
        <f t="shared" si="65"/>
        <v>13.525252525252526</v>
      </c>
      <c r="H160" s="68">
        <v>0</v>
      </c>
      <c r="I160" s="68">
        <f t="shared" si="66"/>
        <v>13.525252525252526</v>
      </c>
      <c r="J160" s="72">
        <f t="shared" si="62"/>
        <v>1</v>
      </c>
      <c r="K160" s="72">
        <f t="shared" si="63"/>
        <v>1</v>
      </c>
      <c r="L160" s="72">
        <f t="shared" si="64"/>
        <v>1</v>
      </c>
      <c r="M160" s="72">
        <f t="shared" ca="1" si="54"/>
        <v>1</v>
      </c>
      <c r="T160" s="22">
        <v>0</v>
      </c>
      <c r="U160" s="74">
        <f t="shared" si="55"/>
        <v>-234</v>
      </c>
      <c r="V160" s="70">
        <f t="shared" si="56"/>
        <v>-234</v>
      </c>
      <c r="W160" s="70"/>
      <c r="X160" s="70">
        <f t="shared" si="57"/>
        <v>257.22324800671424</v>
      </c>
      <c r="Y160" s="70">
        <f t="shared" si="58"/>
        <v>23.223248006714243</v>
      </c>
      <c r="Z160" s="70">
        <f t="shared" si="59"/>
        <v>23</v>
      </c>
      <c r="AA160" s="24">
        <f t="shared" si="60"/>
        <v>23</v>
      </c>
      <c r="AB160" s="67">
        <f t="shared" si="61"/>
        <v>257</v>
      </c>
    </row>
    <row r="161" spans="1:28" ht="15" customHeight="1" x14ac:dyDescent="0.2">
      <c r="A161" s="71">
        <v>254</v>
      </c>
      <c r="B161" s="71">
        <v>254</v>
      </c>
      <c r="C161" s="68">
        <v>0</v>
      </c>
      <c r="D161" s="68">
        <v>273.16000000000003</v>
      </c>
      <c r="E161" s="68">
        <v>211.12</v>
      </c>
      <c r="F161" s="68">
        <v>0</v>
      </c>
      <c r="G161" s="68">
        <f t="shared" si="65"/>
        <v>13.19</v>
      </c>
      <c r="H161" s="68">
        <v>0</v>
      </c>
      <c r="I161" s="68">
        <f t="shared" si="66"/>
        <v>13.19</v>
      </c>
      <c r="J161" s="72">
        <f t="shared" si="62"/>
        <v>1</v>
      </c>
      <c r="K161" s="72">
        <f t="shared" si="63"/>
        <v>1</v>
      </c>
      <c r="L161" s="72">
        <f t="shared" si="64"/>
        <v>1</v>
      </c>
      <c r="M161" s="72">
        <f t="shared" ca="1" si="54"/>
        <v>1</v>
      </c>
      <c r="T161" s="22">
        <v>0</v>
      </c>
      <c r="U161" s="74">
        <f t="shared" si="55"/>
        <v>-254</v>
      </c>
      <c r="V161" s="70">
        <f t="shared" si="56"/>
        <v>-254</v>
      </c>
      <c r="W161" s="70"/>
      <c r="X161" s="70">
        <f t="shared" si="57"/>
        <v>279.2081409987411</v>
      </c>
      <c r="Y161" s="70">
        <f t="shared" si="58"/>
        <v>25.208140998741101</v>
      </c>
      <c r="Z161" s="70">
        <f t="shared" si="59"/>
        <v>25</v>
      </c>
      <c r="AA161" s="24">
        <f t="shared" si="60"/>
        <v>25</v>
      </c>
      <c r="AB161" s="67">
        <f t="shared" si="61"/>
        <v>279</v>
      </c>
    </row>
    <row r="162" spans="1:28" ht="15" customHeight="1" x14ac:dyDescent="0.2">
      <c r="A162" s="71">
        <v>276</v>
      </c>
      <c r="B162" s="71">
        <v>276</v>
      </c>
      <c r="C162" s="68">
        <v>0</v>
      </c>
      <c r="D162" s="68">
        <v>273.16000000000003</v>
      </c>
      <c r="E162" s="68">
        <v>211.17</v>
      </c>
      <c r="F162" s="68">
        <v>0</v>
      </c>
      <c r="G162" s="68">
        <f t="shared" si="65"/>
        <v>12.841584158415841</v>
      </c>
      <c r="H162" s="68">
        <v>0</v>
      </c>
      <c r="I162" s="68">
        <f t="shared" si="66"/>
        <v>12.841584158415841</v>
      </c>
      <c r="J162" s="72">
        <f t="shared" si="62"/>
        <v>1</v>
      </c>
      <c r="K162" s="72">
        <f t="shared" si="63"/>
        <v>1</v>
      </c>
      <c r="L162" s="72">
        <f t="shared" si="64"/>
        <v>1</v>
      </c>
      <c r="M162" s="72">
        <f t="shared" ref="M162:M181" ca="1" si="67">IF(RAND()&lt;0.5,0,1)</f>
        <v>1</v>
      </c>
      <c r="T162" s="22">
        <v>0</v>
      </c>
      <c r="U162" s="74">
        <f t="shared" ref="U162:U181" si="68">T162-B162</f>
        <v>-276</v>
      </c>
      <c r="V162" s="70">
        <f t="shared" ref="V162:V181" si="69">ROUND(U162,0)</f>
        <v>-276</v>
      </c>
      <c r="W162" s="70"/>
      <c r="X162" s="70">
        <f t="shared" ref="X162:X181" si="70">B162/$W$2*$W$3</f>
        <v>303.39152328997062</v>
      </c>
      <c r="Y162" s="70">
        <f t="shared" ref="Y162:Y181" si="71">X162-B162</f>
        <v>27.391523289970621</v>
      </c>
      <c r="Z162" s="70">
        <f t="shared" ref="Z162:Z181" si="72">ROUND(Y162,0)</f>
        <v>27</v>
      </c>
      <c r="AA162" s="24">
        <f t="shared" ref="AA162:AA181" si="73">IF(V162&gt;=0,V162,Z162)</f>
        <v>27</v>
      </c>
      <c r="AB162" s="67">
        <f t="shared" ref="AB162:AB181" si="74">B162+AA162</f>
        <v>303</v>
      </c>
    </row>
    <row r="163" spans="1:28" ht="15" customHeight="1" x14ac:dyDescent="0.2">
      <c r="A163" s="71">
        <v>296</v>
      </c>
      <c r="B163" s="71">
        <v>296</v>
      </c>
      <c r="C163" s="68">
        <v>0</v>
      </c>
      <c r="D163" s="68">
        <v>273.16000000000003</v>
      </c>
      <c r="E163" s="68">
        <v>211.22</v>
      </c>
      <c r="F163" s="68">
        <v>0</v>
      </c>
      <c r="G163" s="68">
        <f t="shared" si="65"/>
        <v>12.519607843137255</v>
      </c>
      <c r="H163" s="68">
        <v>0</v>
      </c>
      <c r="I163" s="68">
        <f t="shared" si="66"/>
        <v>12.519607843137255</v>
      </c>
      <c r="J163" s="72">
        <f t="shared" ref="J163:J181" si="75">IF(ABS(B163-B162)&lt;=50,1,0)</f>
        <v>1</v>
      </c>
      <c r="K163" s="72">
        <f t="shared" ref="K163:K181" si="76">IF(ABS((B163-B162))&lt;=50,1,IF((B163-B162)*(1)&gt;=0,1,-1))</f>
        <v>1</v>
      </c>
      <c r="L163" s="72">
        <f t="shared" si="64"/>
        <v>1</v>
      </c>
      <c r="M163" s="72">
        <f t="shared" ca="1" si="67"/>
        <v>1</v>
      </c>
      <c r="T163" s="22">
        <v>0</v>
      </c>
      <c r="U163" s="74">
        <f t="shared" si="68"/>
        <v>-296</v>
      </c>
      <c r="V163" s="70">
        <f t="shared" si="69"/>
        <v>-296</v>
      </c>
      <c r="W163" s="70"/>
      <c r="X163" s="70">
        <f t="shared" si="70"/>
        <v>325.37641628199748</v>
      </c>
      <c r="Y163" s="70">
        <f t="shared" si="71"/>
        <v>29.376416281997479</v>
      </c>
      <c r="Z163" s="70">
        <f t="shared" si="72"/>
        <v>29</v>
      </c>
      <c r="AA163" s="24">
        <f t="shared" si="73"/>
        <v>29</v>
      </c>
      <c r="AB163" s="67">
        <f t="shared" si="74"/>
        <v>325</v>
      </c>
    </row>
    <row r="164" spans="1:28" ht="15" customHeight="1" x14ac:dyDescent="0.2">
      <c r="A164" s="71">
        <v>289</v>
      </c>
      <c r="B164" s="71">
        <v>289</v>
      </c>
      <c r="C164" s="68">
        <v>1.6</v>
      </c>
      <c r="D164" s="68">
        <v>273.16000000000003</v>
      </c>
      <c r="E164" s="68">
        <v>211.2</v>
      </c>
      <c r="F164" s="68">
        <v>0</v>
      </c>
      <c r="G164" s="68">
        <f t="shared" si="65"/>
        <v>12.466019417475728</v>
      </c>
      <c r="H164" s="68">
        <v>0</v>
      </c>
      <c r="I164" s="68">
        <f t="shared" si="66"/>
        <v>12.466019417475728</v>
      </c>
      <c r="J164" s="72">
        <f t="shared" si="75"/>
        <v>1</v>
      </c>
      <c r="K164" s="72">
        <f t="shared" si="76"/>
        <v>1</v>
      </c>
      <c r="L164" s="72">
        <f t="shared" si="64"/>
        <v>1</v>
      </c>
      <c r="M164" s="72">
        <f t="shared" ca="1" si="67"/>
        <v>1</v>
      </c>
      <c r="T164" s="22">
        <v>0</v>
      </c>
      <c r="U164" s="74">
        <f t="shared" si="68"/>
        <v>-289</v>
      </c>
      <c r="V164" s="70">
        <f t="shared" si="69"/>
        <v>-289</v>
      </c>
      <c r="W164" s="70"/>
      <c r="X164" s="70">
        <f t="shared" si="70"/>
        <v>317.68170373478807</v>
      </c>
      <c r="Y164" s="70">
        <f t="shared" si="71"/>
        <v>28.681703734788073</v>
      </c>
      <c r="Z164" s="70">
        <f t="shared" si="72"/>
        <v>29</v>
      </c>
      <c r="AA164" s="24">
        <f t="shared" si="73"/>
        <v>29</v>
      </c>
      <c r="AB164" s="67">
        <f t="shared" si="74"/>
        <v>318</v>
      </c>
    </row>
    <row r="165" spans="1:28" ht="15" customHeight="1" x14ac:dyDescent="0.2">
      <c r="A165" s="71">
        <v>281</v>
      </c>
      <c r="B165" s="71">
        <v>281</v>
      </c>
      <c r="C165" s="68">
        <v>1.56</v>
      </c>
      <c r="D165" s="68">
        <v>273.16000000000003</v>
      </c>
      <c r="E165" s="68">
        <v>211.18</v>
      </c>
      <c r="F165" s="68">
        <v>0</v>
      </c>
      <c r="G165" s="68">
        <f t="shared" si="65"/>
        <v>12.423076923076923</v>
      </c>
      <c r="H165" s="68">
        <v>0</v>
      </c>
      <c r="I165" s="68">
        <f t="shared" si="66"/>
        <v>12.423076923076923</v>
      </c>
      <c r="J165" s="72">
        <f t="shared" si="75"/>
        <v>1</v>
      </c>
      <c r="K165" s="72">
        <f t="shared" si="76"/>
        <v>1</v>
      </c>
      <c r="L165" s="72">
        <f t="shared" si="64"/>
        <v>1</v>
      </c>
      <c r="M165" s="72">
        <f t="shared" ca="1" si="67"/>
        <v>1</v>
      </c>
      <c r="T165" s="22">
        <v>0</v>
      </c>
      <c r="U165" s="74">
        <f t="shared" si="68"/>
        <v>-281</v>
      </c>
      <c r="V165" s="70">
        <f t="shared" si="69"/>
        <v>-281</v>
      </c>
      <c r="W165" s="70"/>
      <c r="X165" s="70">
        <f t="shared" si="70"/>
        <v>308.88774653797731</v>
      </c>
      <c r="Y165" s="70">
        <f t="shared" si="71"/>
        <v>27.887746537977307</v>
      </c>
      <c r="Z165" s="70">
        <f t="shared" si="72"/>
        <v>28</v>
      </c>
      <c r="AA165" s="24">
        <f t="shared" si="73"/>
        <v>28</v>
      </c>
      <c r="AB165" s="67">
        <f t="shared" si="74"/>
        <v>309</v>
      </c>
    </row>
    <row r="166" spans="1:28" ht="15" customHeight="1" x14ac:dyDescent="0.2">
      <c r="A166" s="71">
        <v>274</v>
      </c>
      <c r="B166" s="71">
        <v>274</v>
      </c>
      <c r="C166" s="68">
        <v>1.52</v>
      </c>
      <c r="D166" s="68">
        <v>273.16000000000003</v>
      </c>
      <c r="E166" s="68">
        <v>211.17</v>
      </c>
      <c r="F166" s="68">
        <v>0</v>
      </c>
      <c r="G166" s="68">
        <f t="shared" si="65"/>
        <v>12.371428571428572</v>
      </c>
      <c r="H166" s="68">
        <v>0</v>
      </c>
      <c r="I166" s="68">
        <f t="shared" si="66"/>
        <v>12.371428571428572</v>
      </c>
      <c r="J166" s="72">
        <f t="shared" si="75"/>
        <v>1</v>
      </c>
      <c r="K166" s="72">
        <f t="shared" si="76"/>
        <v>1</v>
      </c>
      <c r="L166" s="72">
        <f t="shared" si="64"/>
        <v>1</v>
      </c>
      <c r="M166" s="72">
        <f t="shared" ca="1" si="67"/>
        <v>0</v>
      </c>
      <c r="T166" s="22">
        <v>0</v>
      </c>
      <c r="U166" s="74">
        <f t="shared" si="68"/>
        <v>-274</v>
      </c>
      <c r="V166" s="70">
        <f t="shared" si="69"/>
        <v>-274</v>
      </c>
      <c r="W166" s="70"/>
      <c r="X166" s="70">
        <f t="shared" si="70"/>
        <v>301.19303399076796</v>
      </c>
      <c r="Y166" s="70">
        <f t="shared" si="71"/>
        <v>27.193033990767958</v>
      </c>
      <c r="Z166" s="70">
        <f t="shared" si="72"/>
        <v>27</v>
      </c>
      <c r="AA166" s="24">
        <f t="shared" si="73"/>
        <v>27</v>
      </c>
      <c r="AB166" s="67">
        <f t="shared" si="74"/>
        <v>301</v>
      </c>
    </row>
    <row r="167" spans="1:28" ht="15" customHeight="1" x14ac:dyDescent="0.2">
      <c r="A167" s="71">
        <v>274</v>
      </c>
      <c r="B167" s="71">
        <v>274</v>
      </c>
      <c r="C167" s="68">
        <v>0</v>
      </c>
      <c r="D167" s="68">
        <v>273.16000000000003</v>
      </c>
      <c r="E167" s="68">
        <v>211.17</v>
      </c>
      <c r="F167" s="68">
        <v>0</v>
      </c>
      <c r="G167" s="68">
        <f t="shared" si="65"/>
        <v>12.254716981132075</v>
      </c>
      <c r="H167" s="68">
        <v>0</v>
      </c>
      <c r="I167" s="68">
        <f t="shared" si="66"/>
        <v>12.254716981132075</v>
      </c>
      <c r="J167" s="72">
        <f t="shared" si="75"/>
        <v>1</v>
      </c>
      <c r="K167" s="72">
        <f t="shared" si="76"/>
        <v>1</v>
      </c>
      <c r="L167" s="72">
        <f t="shared" ref="L167:L181" si="77">IF(OR(COUNTIF(K163:K167,1)=5,COUNTIF(K163:K167,-1)=5),1,0)</f>
        <v>1</v>
      </c>
      <c r="M167" s="72">
        <f t="shared" ca="1" si="67"/>
        <v>1</v>
      </c>
      <c r="T167" s="22">
        <v>0</v>
      </c>
      <c r="U167" s="74">
        <f t="shared" si="68"/>
        <v>-274</v>
      </c>
      <c r="V167" s="70">
        <f t="shared" si="69"/>
        <v>-274</v>
      </c>
      <c r="W167" s="70"/>
      <c r="X167" s="70">
        <f t="shared" si="70"/>
        <v>301.19303399076796</v>
      </c>
      <c r="Y167" s="70">
        <f t="shared" si="71"/>
        <v>27.193033990767958</v>
      </c>
      <c r="Z167" s="70">
        <f t="shared" si="72"/>
        <v>27</v>
      </c>
      <c r="AA167" s="24">
        <f t="shared" si="73"/>
        <v>27</v>
      </c>
      <c r="AB167" s="67">
        <f t="shared" si="74"/>
        <v>301</v>
      </c>
    </row>
    <row r="168" spans="1:28" ht="15" customHeight="1" x14ac:dyDescent="0.2">
      <c r="A168" s="71">
        <v>274</v>
      </c>
      <c r="B168" s="71">
        <v>274</v>
      </c>
      <c r="C168" s="68">
        <v>0</v>
      </c>
      <c r="D168" s="68">
        <v>273.16000000000003</v>
      </c>
      <c r="E168" s="68">
        <v>211.17</v>
      </c>
      <c r="F168" s="68">
        <v>0</v>
      </c>
      <c r="G168" s="68">
        <f t="shared" si="65"/>
        <v>12.140186915887851</v>
      </c>
      <c r="H168" s="68">
        <v>0</v>
      </c>
      <c r="I168" s="68">
        <f t="shared" si="66"/>
        <v>12.140186915887851</v>
      </c>
      <c r="J168" s="72">
        <f t="shared" si="75"/>
        <v>1</v>
      </c>
      <c r="K168" s="72">
        <f t="shared" si="76"/>
        <v>1</v>
      </c>
      <c r="L168" s="72">
        <f t="shared" si="77"/>
        <v>1</v>
      </c>
      <c r="M168" s="72">
        <f t="shared" ca="1" si="67"/>
        <v>0</v>
      </c>
      <c r="T168" s="22">
        <v>0</v>
      </c>
      <c r="U168" s="74">
        <f t="shared" si="68"/>
        <v>-274</v>
      </c>
      <c r="V168" s="70">
        <f t="shared" si="69"/>
        <v>-274</v>
      </c>
      <c r="W168" s="70"/>
      <c r="X168" s="70">
        <f t="shared" si="70"/>
        <v>301.19303399076796</v>
      </c>
      <c r="Y168" s="70">
        <f t="shared" si="71"/>
        <v>27.193033990767958</v>
      </c>
      <c r="Z168" s="70">
        <f t="shared" si="72"/>
        <v>27</v>
      </c>
      <c r="AA168" s="24">
        <f t="shared" si="73"/>
        <v>27</v>
      </c>
      <c r="AB168" s="67">
        <f t="shared" si="74"/>
        <v>301</v>
      </c>
    </row>
    <row r="169" spans="1:28" ht="15" customHeight="1" x14ac:dyDescent="0.2">
      <c r="A169" s="71">
        <v>274</v>
      </c>
      <c r="B169" s="71">
        <v>274</v>
      </c>
      <c r="C169" s="68">
        <v>0</v>
      </c>
      <c r="D169" s="68">
        <v>273.16000000000003</v>
      </c>
      <c r="E169" s="68">
        <v>211.17</v>
      </c>
      <c r="F169" s="68">
        <v>0</v>
      </c>
      <c r="G169" s="68">
        <f t="shared" si="65"/>
        <v>12.027777777777779</v>
      </c>
      <c r="H169" s="68">
        <v>0</v>
      </c>
      <c r="I169" s="68">
        <f t="shared" si="66"/>
        <v>12.027777777777779</v>
      </c>
      <c r="J169" s="72">
        <f t="shared" si="75"/>
        <v>1</v>
      </c>
      <c r="K169" s="72">
        <f t="shared" si="76"/>
        <v>1</v>
      </c>
      <c r="L169" s="72">
        <f t="shared" si="77"/>
        <v>1</v>
      </c>
      <c r="M169" s="72">
        <f t="shared" ca="1" si="67"/>
        <v>0</v>
      </c>
      <c r="T169" s="22">
        <v>0</v>
      </c>
      <c r="U169" s="74">
        <f t="shared" si="68"/>
        <v>-274</v>
      </c>
      <c r="V169" s="70">
        <f t="shared" si="69"/>
        <v>-274</v>
      </c>
      <c r="W169" s="70"/>
      <c r="X169" s="70">
        <f t="shared" si="70"/>
        <v>301.19303399076796</v>
      </c>
      <c r="Y169" s="70">
        <f t="shared" si="71"/>
        <v>27.193033990767958</v>
      </c>
      <c r="Z169" s="70">
        <f t="shared" si="72"/>
        <v>27</v>
      </c>
      <c r="AA169" s="24">
        <f t="shared" si="73"/>
        <v>27</v>
      </c>
      <c r="AB169" s="67">
        <f t="shared" si="74"/>
        <v>301</v>
      </c>
    </row>
    <row r="170" spans="1:28" ht="15" customHeight="1" x14ac:dyDescent="0.2">
      <c r="A170" s="71">
        <v>274</v>
      </c>
      <c r="B170" s="71">
        <v>274</v>
      </c>
      <c r="C170" s="68">
        <v>0</v>
      </c>
      <c r="D170" s="68">
        <v>273.16000000000003</v>
      </c>
      <c r="E170" s="68">
        <v>211.17</v>
      </c>
      <c r="F170" s="68">
        <v>0</v>
      </c>
      <c r="G170" s="68">
        <f t="shared" si="65"/>
        <v>11.917431192660551</v>
      </c>
      <c r="H170" s="68">
        <v>0</v>
      </c>
      <c r="I170" s="68">
        <f t="shared" si="66"/>
        <v>11.917431192660551</v>
      </c>
      <c r="J170" s="72">
        <f t="shared" si="75"/>
        <v>1</v>
      </c>
      <c r="K170" s="72">
        <f t="shared" si="76"/>
        <v>1</v>
      </c>
      <c r="L170" s="72">
        <f t="shared" si="77"/>
        <v>1</v>
      </c>
      <c r="M170" s="72">
        <f t="shared" ca="1" si="67"/>
        <v>1</v>
      </c>
      <c r="T170" s="22">
        <v>0</v>
      </c>
      <c r="U170" s="74">
        <f t="shared" si="68"/>
        <v>-274</v>
      </c>
      <c r="V170" s="70">
        <f t="shared" si="69"/>
        <v>-274</v>
      </c>
      <c r="W170" s="70"/>
      <c r="X170" s="70">
        <f t="shared" si="70"/>
        <v>301.19303399076796</v>
      </c>
      <c r="Y170" s="70">
        <f t="shared" si="71"/>
        <v>27.193033990767958</v>
      </c>
      <c r="Z170" s="70">
        <f t="shared" si="72"/>
        <v>27</v>
      </c>
      <c r="AA170" s="24">
        <f t="shared" si="73"/>
        <v>27</v>
      </c>
      <c r="AB170" s="67">
        <f t="shared" si="74"/>
        <v>301</v>
      </c>
    </row>
    <row r="171" spans="1:28" ht="15" customHeight="1" x14ac:dyDescent="0.2">
      <c r="A171" s="71">
        <v>274</v>
      </c>
      <c r="B171" s="71">
        <v>274</v>
      </c>
      <c r="C171" s="68">
        <v>1.52</v>
      </c>
      <c r="D171" s="68">
        <v>273.16000000000003</v>
      </c>
      <c r="E171" s="68">
        <v>211.17</v>
      </c>
      <c r="F171" s="68">
        <v>0</v>
      </c>
      <c r="G171" s="68">
        <f t="shared" si="65"/>
        <v>11.809090909090909</v>
      </c>
      <c r="H171" s="68">
        <v>0</v>
      </c>
      <c r="I171" s="68">
        <f t="shared" si="66"/>
        <v>11.809090909090909</v>
      </c>
      <c r="J171" s="72">
        <f t="shared" si="75"/>
        <v>1</v>
      </c>
      <c r="K171" s="72">
        <f t="shared" si="76"/>
        <v>1</v>
      </c>
      <c r="L171" s="72">
        <f t="shared" si="77"/>
        <v>1</v>
      </c>
      <c r="M171" s="72">
        <f t="shared" ca="1" si="67"/>
        <v>1</v>
      </c>
      <c r="T171" s="22">
        <v>0</v>
      </c>
      <c r="U171" s="74">
        <f t="shared" si="68"/>
        <v>-274</v>
      </c>
      <c r="V171" s="70">
        <f t="shared" si="69"/>
        <v>-274</v>
      </c>
      <c r="W171" s="70"/>
      <c r="X171" s="70">
        <f t="shared" si="70"/>
        <v>301.19303399076796</v>
      </c>
      <c r="Y171" s="70">
        <f t="shared" si="71"/>
        <v>27.193033990767958</v>
      </c>
      <c r="Z171" s="70">
        <f t="shared" si="72"/>
        <v>27</v>
      </c>
      <c r="AA171" s="24">
        <f t="shared" si="73"/>
        <v>27</v>
      </c>
      <c r="AB171" s="67">
        <f t="shared" si="74"/>
        <v>301</v>
      </c>
    </row>
    <row r="172" spans="1:28" ht="15" customHeight="1" x14ac:dyDescent="0.2">
      <c r="A172" s="71">
        <v>274</v>
      </c>
      <c r="B172" s="71">
        <v>274</v>
      </c>
      <c r="C172" s="68">
        <v>1.52</v>
      </c>
      <c r="D172" s="68">
        <v>273.16000000000003</v>
      </c>
      <c r="E172" s="68">
        <v>211.17</v>
      </c>
      <c r="F172" s="68">
        <v>0</v>
      </c>
      <c r="G172" s="68">
        <f t="shared" si="65"/>
        <v>11.702702702702704</v>
      </c>
      <c r="H172" s="68">
        <v>0</v>
      </c>
      <c r="I172" s="68">
        <f t="shared" si="66"/>
        <v>11.702702702702704</v>
      </c>
      <c r="J172" s="72">
        <f t="shared" si="75"/>
        <v>1</v>
      </c>
      <c r="K172" s="72">
        <f t="shared" si="76"/>
        <v>1</v>
      </c>
      <c r="L172" s="72">
        <f t="shared" si="77"/>
        <v>1</v>
      </c>
      <c r="M172" s="72">
        <f t="shared" ca="1" si="67"/>
        <v>1</v>
      </c>
      <c r="T172" s="22">
        <v>0</v>
      </c>
      <c r="U172" s="74">
        <f t="shared" si="68"/>
        <v>-274</v>
      </c>
      <c r="V172" s="70">
        <f t="shared" si="69"/>
        <v>-274</v>
      </c>
      <c r="W172" s="70"/>
      <c r="X172" s="70">
        <f t="shared" si="70"/>
        <v>301.19303399076796</v>
      </c>
      <c r="Y172" s="70">
        <f t="shared" si="71"/>
        <v>27.193033990767958</v>
      </c>
      <c r="Z172" s="70">
        <f t="shared" si="72"/>
        <v>27</v>
      </c>
      <c r="AA172" s="24">
        <f t="shared" si="73"/>
        <v>27</v>
      </c>
      <c r="AB172" s="67">
        <f t="shared" si="74"/>
        <v>301</v>
      </c>
    </row>
    <row r="173" spans="1:28" ht="15" customHeight="1" x14ac:dyDescent="0.2">
      <c r="A173" s="71">
        <v>260</v>
      </c>
      <c r="B173" s="71">
        <v>260</v>
      </c>
      <c r="C173" s="68">
        <v>1.45</v>
      </c>
      <c r="D173" s="68">
        <v>273.16000000000003</v>
      </c>
      <c r="E173" s="68">
        <v>211.14</v>
      </c>
      <c r="F173" s="68">
        <v>0</v>
      </c>
      <c r="G173" s="68">
        <f t="shared" si="65"/>
        <v>11.723214285714286</v>
      </c>
      <c r="H173" s="68">
        <v>0</v>
      </c>
      <c r="I173" s="68">
        <f t="shared" si="66"/>
        <v>11.723214285714286</v>
      </c>
      <c r="J173" s="72">
        <f t="shared" si="75"/>
        <v>1</v>
      </c>
      <c r="K173" s="72">
        <f t="shared" si="76"/>
        <v>1</v>
      </c>
      <c r="L173" s="72">
        <f t="shared" si="77"/>
        <v>1</v>
      </c>
      <c r="M173" s="72">
        <f t="shared" ca="1" si="67"/>
        <v>0</v>
      </c>
      <c r="T173" s="22">
        <v>0</v>
      </c>
      <c r="U173" s="74">
        <f t="shared" si="68"/>
        <v>-260</v>
      </c>
      <c r="V173" s="70">
        <f t="shared" si="69"/>
        <v>-260</v>
      </c>
      <c r="W173" s="70"/>
      <c r="X173" s="70">
        <f t="shared" si="70"/>
        <v>285.80360889634915</v>
      </c>
      <c r="Y173" s="70">
        <f t="shared" si="71"/>
        <v>25.803608896349147</v>
      </c>
      <c r="Z173" s="70">
        <f t="shared" si="72"/>
        <v>26</v>
      </c>
      <c r="AA173" s="24">
        <f t="shared" si="73"/>
        <v>26</v>
      </c>
      <c r="AB173" s="67">
        <f t="shared" si="74"/>
        <v>286</v>
      </c>
    </row>
    <row r="174" spans="1:28" ht="15" customHeight="1" x14ac:dyDescent="0.2">
      <c r="A174" s="71">
        <v>247</v>
      </c>
      <c r="B174" s="71">
        <v>247</v>
      </c>
      <c r="C174" s="68">
        <v>1.37</v>
      </c>
      <c r="D174" s="68">
        <v>273.16000000000003</v>
      </c>
      <c r="E174" s="68">
        <v>211.11</v>
      </c>
      <c r="F174" s="68">
        <v>0</v>
      </c>
      <c r="G174" s="68">
        <f t="shared" si="65"/>
        <v>11.734513274336283</v>
      </c>
      <c r="H174" s="68">
        <v>0</v>
      </c>
      <c r="I174" s="68">
        <f t="shared" si="66"/>
        <v>11.734513274336283</v>
      </c>
      <c r="J174" s="72">
        <f t="shared" si="75"/>
        <v>1</v>
      </c>
      <c r="K174" s="72">
        <f t="shared" si="76"/>
        <v>1</v>
      </c>
      <c r="L174" s="72">
        <f t="shared" si="77"/>
        <v>1</v>
      </c>
      <c r="M174" s="72">
        <f t="shared" ca="1" si="67"/>
        <v>1</v>
      </c>
      <c r="T174" s="22">
        <v>0</v>
      </c>
      <c r="U174" s="74">
        <f t="shared" si="68"/>
        <v>-247</v>
      </c>
      <c r="V174" s="70">
        <f t="shared" si="69"/>
        <v>-247</v>
      </c>
      <c r="W174" s="70"/>
      <c r="X174" s="70">
        <f t="shared" si="70"/>
        <v>271.51342845153169</v>
      </c>
      <c r="Y174" s="70">
        <f t="shared" si="71"/>
        <v>24.513428451531695</v>
      </c>
      <c r="Z174" s="70">
        <f t="shared" si="72"/>
        <v>25</v>
      </c>
      <c r="AA174" s="24">
        <f t="shared" si="73"/>
        <v>25</v>
      </c>
      <c r="AB174" s="67">
        <f t="shared" si="74"/>
        <v>272</v>
      </c>
    </row>
    <row r="175" spans="1:28" ht="15" customHeight="1" x14ac:dyDescent="0.2">
      <c r="A175" s="71">
        <v>234</v>
      </c>
      <c r="B175" s="71">
        <v>234</v>
      </c>
      <c r="C175" s="68">
        <v>1.3</v>
      </c>
      <c r="D175" s="68">
        <v>273.16000000000003</v>
      </c>
      <c r="E175" s="68">
        <v>211.08</v>
      </c>
      <c r="F175" s="68">
        <v>0</v>
      </c>
      <c r="G175" s="68">
        <f t="shared" si="65"/>
        <v>11.745614035087719</v>
      </c>
      <c r="H175" s="68">
        <v>0</v>
      </c>
      <c r="I175" s="68">
        <f t="shared" si="66"/>
        <v>11.745614035087719</v>
      </c>
      <c r="J175" s="72">
        <f t="shared" si="75"/>
        <v>1</v>
      </c>
      <c r="K175" s="72">
        <f t="shared" si="76"/>
        <v>1</v>
      </c>
      <c r="L175" s="72">
        <f t="shared" si="77"/>
        <v>1</v>
      </c>
      <c r="M175" s="72">
        <f t="shared" ca="1" si="67"/>
        <v>0</v>
      </c>
      <c r="T175" s="22">
        <v>0</v>
      </c>
      <c r="U175" s="74">
        <f t="shared" si="68"/>
        <v>-234</v>
      </c>
      <c r="V175" s="70">
        <f t="shared" si="69"/>
        <v>-234</v>
      </c>
      <c r="W175" s="70"/>
      <c r="X175" s="70">
        <f t="shared" si="70"/>
        <v>257.22324800671424</v>
      </c>
      <c r="Y175" s="70">
        <f t="shared" si="71"/>
        <v>23.223248006714243</v>
      </c>
      <c r="Z175" s="70">
        <f t="shared" si="72"/>
        <v>23</v>
      </c>
      <c r="AA175" s="24">
        <f t="shared" si="73"/>
        <v>23</v>
      </c>
      <c r="AB175" s="67">
        <f t="shared" si="74"/>
        <v>257</v>
      </c>
    </row>
    <row r="176" spans="1:28" ht="15" customHeight="1" x14ac:dyDescent="0.2">
      <c r="A176" s="71">
        <v>221</v>
      </c>
      <c r="B176" s="71">
        <v>221</v>
      </c>
      <c r="C176" s="68">
        <v>0</v>
      </c>
      <c r="D176" s="68">
        <v>273.16000000000003</v>
      </c>
      <c r="E176" s="68">
        <v>211.05</v>
      </c>
      <c r="F176" s="68">
        <v>0</v>
      </c>
      <c r="G176" s="68">
        <f t="shared" si="65"/>
        <v>11.756521739130434</v>
      </c>
      <c r="H176" s="68">
        <v>0</v>
      </c>
      <c r="I176" s="68">
        <f t="shared" si="66"/>
        <v>11.756521739130434</v>
      </c>
      <c r="J176" s="72">
        <f t="shared" si="75"/>
        <v>1</v>
      </c>
      <c r="K176" s="72">
        <f t="shared" si="76"/>
        <v>1</v>
      </c>
      <c r="L176" s="72">
        <f t="shared" si="77"/>
        <v>1</v>
      </c>
      <c r="M176" s="72">
        <f t="shared" ca="1" si="67"/>
        <v>1</v>
      </c>
      <c r="T176" s="22">
        <v>0</v>
      </c>
      <c r="U176" s="74">
        <f t="shared" si="68"/>
        <v>-221</v>
      </c>
      <c r="V176" s="70">
        <f t="shared" si="69"/>
        <v>-221</v>
      </c>
      <c r="W176" s="70"/>
      <c r="X176" s="70">
        <f t="shared" si="70"/>
        <v>242.93306756189676</v>
      </c>
      <c r="Y176" s="70">
        <f t="shared" si="71"/>
        <v>21.933067561896763</v>
      </c>
      <c r="Z176" s="70">
        <f t="shared" si="72"/>
        <v>22</v>
      </c>
      <c r="AA176" s="24">
        <f t="shared" si="73"/>
        <v>22</v>
      </c>
      <c r="AB176" s="67">
        <f t="shared" si="74"/>
        <v>243</v>
      </c>
    </row>
    <row r="177" spans="1:28" ht="15" customHeight="1" x14ac:dyDescent="0.2">
      <c r="A177" s="71">
        <v>208</v>
      </c>
      <c r="B177" s="71">
        <v>208</v>
      </c>
      <c r="C177" s="68">
        <v>0</v>
      </c>
      <c r="D177" s="68">
        <v>273.16000000000003</v>
      </c>
      <c r="E177" s="68">
        <v>211.02</v>
      </c>
      <c r="F177" s="68">
        <v>0</v>
      </c>
      <c r="G177" s="68">
        <f t="shared" si="65"/>
        <v>11.767241379310345</v>
      </c>
      <c r="H177" s="68">
        <v>0</v>
      </c>
      <c r="I177" s="68">
        <f t="shared" si="66"/>
        <v>11.767241379310345</v>
      </c>
      <c r="J177" s="72">
        <f t="shared" si="75"/>
        <v>1</v>
      </c>
      <c r="K177" s="72">
        <f t="shared" si="76"/>
        <v>1</v>
      </c>
      <c r="L177" s="72">
        <f t="shared" si="77"/>
        <v>1</v>
      </c>
      <c r="M177" s="72">
        <f t="shared" ca="1" si="67"/>
        <v>0</v>
      </c>
      <c r="T177" s="22">
        <v>0</v>
      </c>
      <c r="U177" s="74">
        <f t="shared" si="68"/>
        <v>-208</v>
      </c>
      <c r="V177" s="70">
        <f t="shared" si="69"/>
        <v>-208</v>
      </c>
      <c r="W177" s="70"/>
      <c r="X177" s="70">
        <f t="shared" si="70"/>
        <v>228.64288711707931</v>
      </c>
      <c r="Y177" s="70">
        <f t="shared" si="71"/>
        <v>20.642887117079312</v>
      </c>
      <c r="Z177" s="70">
        <f t="shared" si="72"/>
        <v>21</v>
      </c>
      <c r="AA177" s="24">
        <f t="shared" si="73"/>
        <v>21</v>
      </c>
      <c r="AB177" s="67">
        <f t="shared" si="74"/>
        <v>229</v>
      </c>
    </row>
    <row r="178" spans="1:28" ht="15" customHeight="1" x14ac:dyDescent="0.2">
      <c r="A178" s="71">
        <v>194</v>
      </c>
      <c r="B178" s="71">
        <v>194</v>
      </c>
      <c r="C178" s="68">
        <v>0</v>
      </c>
      <c r="D178" s="68">
        <v>273.16000000000003</v>
      </c>
      <c r="E178" s="68">
        <v>210.95</v>
      </c>
      <c r="F178" s="68">
        <v>0</v>
      </c>
      <c r="G178" s="68">
        <f t="shared" si="65"/>
        <v>11.786324786324787</v>
      </c>
      <c r="H178" s="68">
        <v>0</v>
      </c>
      <c r="I178" s="68">
        <f t="shared" si="66"/>
        <v>11.786324786324787</v>
      </c>
      <c r="J178" s="72">
        <f t="shared" si="75"/>
        <v>1</v>
      </c>
      <c r="K178" s="72">
        <f t="shared" si="76"/>
        <v>1</v>
      </c>
      <c r="L178" s="72">
        <f t="shared" si="77"/>
        <v>1</v>
      </c>
      <c r="M178" s="72">
        <f t="shared" ca="1" si="67"/>
        <v>0</v>
      </c>
      <c r="T178" s="22">
        <v>0</v>
      </c>
      <c r="U178" s="74">
        <f t="shared" si="68"/>
        <v>-194</v>
      </c>
      <c r="V178" s="70">
        <f t="shared" si="69"/>
        <v>-194</v>
      </c>
      <c r="W178" s="70"/>
      <c r="X178" s="70">
        <f t="shared" si="70"/>
        <v>213.25346202266053</v>
      </c>
      <c r="Y178" s="70">
        <f t="shared" si="71"/>
        <v>19.253462022660528</v>
      </c>
      <c r="Z178" s="70">
        <f t="shared" si="72"/>
        <v>19</v>
      </c>
      <c r="AA178" s="24">
        <f t="shared" si="73"/>
        <v>19</v>
      </c>
      <c r="AB178" s="67">
        <f t="shared" si="74"/>
        <v>213</v>
      </c>
    </row>
    <row r="179" spans="1:28" ht="15" customHeight="1" x14ac:dyDescent="0.2">
      <c r="A179" s="71">
        <v>208</v>
      </c>
      <c r="B179" s="71">
        <v>208</v>
      </c>
      <c r="C179" s="68">
        <v>0</v>
      </c>
      <c r="D179" s="68">
        <v>273.16000000000003</v>
      </c>
      <c r="E179" s="68">
        <v>211.02</v>
      </c>
      <c r="F179" s="68">
        <v>0</v>
      </c>
      <c r="G179" s="68">
        <f t="shared" si="65"/>
        <v>11.567796610169491</v>
      </c>
      <c r="H179" s="68">
        <v>0</v>
      </c>
      <c r="I179" s="68">
        <f t="shared" si="66"/>
        <v>11.567796610169491</v>
      </c>
      <c r="J179" s="72">
        <f t="shared" si="75"/>
        <v>1</v>
      </c>
      <c r="K179" s="72">
        <f t="shared" si="76"/>
        <v>1</v>
      </c>
      <c r="L179" s="72">
        <f t="shared" si="77"/>
        <v>1</v>
      </c>
      <c r="M179" s="72">
        <f t="shared" ca="1" si="67"/>
        <v>0</v>
      </c>
      <c r="T179" s="22">
        <v>0</v>
      </c>
      <c r="U179" s="74">
        <f t="shared" si="68"/>
        <v>-208</v>
      </c>
      <c r="V179" s="70">
        <f t="shared" si="69"/>
        <v>-208</v>
      </c>
      <c r="W179" s="70"/>
      <c r="X179" s="70">
        <f t="shared" si="70"/>
        <v>228.64288711707931</v>
      </c>
      <c r="Y179" s="70">
        <f t="shared" si="71"/>
        <v>20.642887117079312</v>
      </c>
      <c r="Z179" s="70">
        <f t="shared" si="72"/>
        <v>21</v>
      </c>
      <c r="AA179" s="24">
        <f t="shared" si="73"/>
        <v>21</v>
      </c>
      <c r="AB179" s="67">
        <f t="shared" si="74"/>
        <v>229</v>
      </c>
    </row>
    <row r="180" spans="1:28" ht="15" customHeight="1" x14ac:dyDescent="0.2">
      <c r="A180" s="71">
        <v>221</v>
      </c>
      <c r="B180" s="71">
        <v>221</v>
      </c>
      <c r="C180" s="68">
        <v>0</v>
      </c>
      <c r="D180" s="68">
        <v>273.16000000000003</v>
      </c>
      <c r="E180" s="68">
        <v>211.05</v>
      </c>
      <c r="F180" s="68">
        <v>0</v>
      </c>
      <c r="G180" s="68">
        <f t="shared" si="65"/>
        <v>11.361344537815127</v>
      </c>
      <c r="H180" s="68">
        <v>0</v>
      </c>
      <c r="I180" s="68">
        <f t="shared" si="66"/>
        <v>11.361344537815127</v>
      </c>
      <c r="J180" s="72">
        <f t="shared" si="75"/>
        <v>1</v>
      </c>
      <c r="K180" s="72">
        <f t="shared" si="76"/>
        <v>1</v>
      </c>
      <c r="L180" s="72">
        <f t="shared" si="77"/>
        <v>1</v>
      </c>
      <c r="M180" s="72">
        <f t="shared" ca="1" si="67"/>
        <v>0</v>
      </c>
      <c r="T180" s="22">
        <v>0</v>
      </c>
      <c r="U180" s="74">
        <f t="shared" si="68"/>
        <v>-221</v>
      </c>
      <c r="V180" s="70">
        <f t="shared" si="69"/>
        <v>-221</v>
      </c>
      <c r="W180" s="70"/>
      <c r="X180" s="70">
        <f t="shared" si="70"/>
        <v>242.93306756189676</v>
      </c>
      <c r="Y180" s="70">
        <f t="shared" si="71"/>
        <v>21.933067561896763</v>
      </c>
      <c r="Z180" s="70">
        <f t="shared" si="72"/>
        <v>22</v>
      </c>
      <c r="AA180" s="24">
        <f t="shared" si="73"/>
        <v>22</v>
      </c>
      <c r="AB180" s="67">
        <f t="shared" si="74"/>
        <v>243</v>
      </c>
    </row>
    <row r="181" spans="1:28" ht="15" customHeight="1" x14ac:dyDescent="0.2">
      <c r="A181" s="71">
        <v>234</v>
      </c>
      <c r="B181" s="71">
        <v>234</v>
      </c>
      <c r="C181" s="68">
        <v>0</v>
      </c>
      <c r="D181" s="68">
        <v>273.16000000000003</v>
      </c>
      <c r="E181" s="68">
        <v>211.08</v>
      </c>
      <c r="F181" s="68">
        <v>0</v>
      </c>
      <c r="G181" s="68">
        <f t="shared" si="65"/>
        <v>11.158333333333333</v>
      </c>
      <c r="H181" s="68">
        <v>0</v>
      </c>
      <c r="I181" s="68">
        <f t="shared" si="66"/>
        <v>11.158333333333333</v>
      </c>
      <c r="J181" s="72">
        <f t="shared" si="75"/>
        <v>1</v>
      </c>
      <c r="K181" s="72">
        <f t="shared" si="76"/>
        <v>1</v>
      </c>
      <c r="L181" s="72">
        <f t="shared" si="77"/>
        <v>1</v>
      </c>
      <c r="M181" s="72">
        <f t="shared" ca="1" si="67"/>
        <v>1</v>
      </c>
      <c r="T181" s="22">
        <v>0</v>
      </c>
      <c r="U181" s="74">
        <f t="shared" si="68"/>
        <v>-234</v>
      </c>
      <c r="V181" s="70">
        <f t="shared" si="69"/>
        <v>-234</v>
      </c>
      <c r="W181" s="70"/>
      <c r="X181" s="70">
        <f t="shared" si="70"/>
        <v>257.22324800671424</v>
      </c>
      <c r="Y181" s="70">
        <f t="shared" si="71"/>
        <v>23.223248006714243</v>
      </c>
      <c r="Z181" s="70">
        <f t="shared" si="72"/>
        <v>23</v>
      </c>
      <c r="AA181" s="24">
        <f t="shared" si="73"/>
        <v>23</v>
      </c>
      <c r="AB181" s="67">
        <f t="shared" si="74"/>
        <v>257</v>
      </c>
    </row>
    <row r="182" spans="1:28" ht="15" customHeight="1" x14ac:dyDescent="0.2">
      <c r="A182" s="71"/>
      <c r="B182" s="71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U182" s="74"/>
      <c r="V182" s="70"/>
      <c r="W182" s="70"/>
      <c r="X182" s="70"/>
      <c r="Y182" s="70"/>
      <c r="Z182" s="70"/>
      <c r="AA182" s="24"/>
    </row>
    <row r="183" spans="1:28" ht="15" customHeight="1" x14ac:dyDescent="0.2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U183" s="74"/>
      <c r="V183" s="70"/>
      <c r="W183" s="70"/>
      <c r="X183" s="70"/>
      <c r="Y183" s="70"/>
      <c r="Z183" s="70"/>
      <c r="AA183" s="24"/>
    </row>
    <row r="184" spans="1:28" ht="15" customHeight="1" x14ac:dyDescent="0.2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U184" s="74"/>
      <c r="V184" s="70"/>
      <c r="W184" s="70"/>
      <c r="X184" s="70"/>
      <c r="Y184" s="70"/>
      <c r="Z184" s="70"/>
      <c r="AA184" s="24"/>
    </row>
    <row r="185" spans="1:28" ht="15" customHeight="1" x14ac:dyDescent="0.2">
      <c r="A185" s="71"/>
      <c r="B185" s="71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</row>
    <row r="186" spans="1:28" ht="15" customHeight="1" x14ac:dyDescent="0.2">
      <c r="A186" s="71"/>
      <c r="B186" s="71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</row>
    <row r="187" spans="1:28" ht="15" customHeight="1" x14ac:dyDescent="0.2">
      <c r="A187" s="71"/>
      <c r="B187" s="71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</row>
    <row r="188" spans="1:28" ht="15" customHeight="1" x14ac:dyDescent="0.2">
      <c r="A188" s="71"/>
      <c r="B188" s="71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</row>
    <row r="189" spans="1:28" ht="15" customHeight="1" x14ac:dyDescent="0.2">
      <c r="A189" s="71"/>
      <c r="B189" s="71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</row>
    <row r="190" spans="1:28" ht="15" customHeight="1" x14ac:dyDescent="0.2">
      <c r="A190" s="71"/>
      <c r="B190" s="71"/>
      <c r="C190" s="68"/>
      <c r="D190" s="68"/>
      <c r="E190" s="68"/>
      <c r="F190" s="68"/>
      <c r="G190" s="68"/>
      <c r="H190" s="68"/>
      <c r="I190" s="68"/>
      <c r="J190" s="72"/>
      <c r="K190" s="72"/>
      <c r="L190" s="72"/>
      <c r="M190" s="72"/>
    </row>
    <row r="191" spans="1:28" ht="15" customHeight="1" x14ac:dyDescent="0.2">
      <c r="A191" s="71"/>
      <c r="B191" s="71"/>
      <c r="C191" s="68"/>
      <c r="D191" s="68"/>
      <c r="E191" s="68"/>
      <c r="F191" s="68"/>
      <c r="G191" s="68"/>
      <c r="H191" s="68"/>
      <c r="I191" s="68"/>
      <c r="J191" s="72"/>
      <c r="K191" s="72"/>
      <c r="L191" s="72"/>
      <c r="M191" s="72"/>
    </row>
    <row r="192" spans="1:28" ht="15" customHeight="1" x14ac:dyDescent="0.2">
      <c r="A192" s="71"/>
      <c r="B192" s="71"/>
      <c r="C192" s="68"/>
      <c r="D192" s="68"/>
      <c r="E192" s="68"/>
      <c r="F192" s="68"/>
      <c r="G192" s="68"/>
      <c r="H192" s="68"/>
      <c r="I192" s="68"/>
      <c r="J192" s="72"/>
      <c r="K192" s="72"/>
      <c r="L192" s="72"/>
      <c r="M192" s="72"/>
    </row>
    <row r="193" spans="1:13" ht="15" customHeight="1" x14ac:dyDescent="0.2">
      <c r="A193" s="71"/>
      <c r="B193" s="71"/>
      <c r="C193" s="68"/>
      <c r="D193" s="68"/>
      <c r="E193" s="68"/>
      <c r="F193" s="68"/>
      <c r="G193" s="68"/>
      <c r="H193" s="68"/>
      <c r="I193" s="68"/>
      <c r="J193" s="72"/>
      <c r="K193" s="72"/>
      <c r="L193" s="72"/>
      <c r="M193" s="72"/>
    </row>
    <row r="194" spans="1:13" ht="15" customHeight="1" x14ac:dyDescent="0.2">
      <c r="A194" s="71"/>
      <c r="B194" s="71"/>
      <c r="C194" s="68"/>
      <c r="D194" s="68"/>
      <c r="E194" s="68"/>
      <c r="F194" s="68"/>
      <c r="G194" s="68"/>
      <c r="H194" s="68"/>
      <c r="I194" s="68"/>
      <c r="J194" s="72"/>
      <c r="K194" s="72"/>
      <c r="L194" s="72"/>
      <c r="M194" s="72"/>
    </row>
    <row r="195" spans="1:13" ht="15" customHeight="1" x14ac:dyDescent="0.2">
      <c r="A195" s="71"/>
      <c r="B195" s="71"/>
      <c r="C195" s="68"/>
      <c r="D195" s="68"/>
      <c r="E195" s="68"/>
      <c r="F195" s="68"/>
      <c r="G195" s="68"/>
      <c r="H195" s="68"/>
      <c r="I195" s="68"/>
      <c r="J195" s="72"/>
      <c r="K195" s="72"/>
      <c r="L195" s="72"/>
      <c r="M195" s="72"/>
    </row>
    <row r="196" spans="1:13" ht="15" customHeight="1" x14ac:dyDescent="0.2">
      <c r="A196" s="71"/>
      <c r="B196" s="71"/>
      <c r="C196" s="68"/>
      <c r="D196" s="68"/>
      <c r="E196" s="68"/>
      <c r="F196" s="68"/>
      <c r="G196" s="68"/>
      <c r="H196" s="68"/>
      <c r="I196" s="68"/>
      <c r="J196" s="72"/>
      <c r="K196" s="72"/>
      <c r="L196" s="72"/>
      <c r="M196" s="72"/>
    </row>
    <row r="197" spans="1:13" ht="15" customHeight="1" x14ac:dyDescent="0.2">
      <c r="A197" s="71"/>
      <c r="B197" s="71"/>
      <c r="C197" s="68"/>
      <c r="D197" s="68"/>
      <c r="E197" s="68"/>
      <c r="F197" s="68"/>
      <c r="G197" s="68"/>
      <c r="H197" s="68"/>
      <c r="I197" s="68"/>
      <c r="J197" s="72"/>
      <c r="K197" s="72"/>
      <c r="L197" s="72"/>
      <c r="M197" s="72"/>
    </row>
    <row r="198" spans="1:13" ht="15" customHeight="1" x14ac:dyDescent="0.2">
      <c r="A198" s="71"/>
      <c r="B198" s="71"/>
      <c r="C198" s="68"/>
      <c r="D198" s="68"/>
      <c r="E198" s="68"/>
      <c r="F198" s="68"/>
      <c r="G198" s="68"/>
      <c r="H198" s="68"/>
      <c r="I198" s="68"/>
      <c r="J198" s="72"/>
      <c r="K198" s="72"/>
      <c r="L198" s="72"/>
      <c r="M198" s="72"/>
    </row>
    <row r="199" spans="1:13" ht="15" customHeight="1" x14ac:dyDescent="0.2">
      <c r="A199" s="71"/>
      <c r="B199" s="71"/>
      <c r="C199" s="68"/>
      <c r="D199" s="68"/>
      <c r="E199" s="68"/>
      <c r="F199" s="68"/>
      <c r="G199" s="68"/>
      <c r="H199" s="68"/>
      <c r="I199" s="68"/>
      <c r="J199" s="72"/>
      <c r="K199" s="72"/>
      <c r="L199" s="72"/>
      <c r="M199" s="72"/>
    </row>
    <row r="200" spans="1:13" ht="15" customHeight="1" x14ac:dyDescent="0.2">
      <c r="A200" s="71"/>
      <c r="B200" s="71"/>
      <c r="C200" s="68"/>
      <c r="D200" s="68"/>
      <c r="E200" s="68"/>
      <c r="F200" s="68"/>
      <c r="G200" s="68"/>
      <c r="H200" s="68"/>
      <c r="I200" s="68"/>
      <c r="J200" s="72"/>
      <c r="K200" s="72"/>
      <c r="L200" s="72"/>
      <c r="M200" s="72"/>
    </row>
    <row r="201" spans="1:13" ht="15" customHeight="1" x14ac:dyDescent="0.2">
      <c r="A201" s="71"/>
      <c r="B201" s="71"/>
      <c r="C201" s="68"/>
      <c r="D201" s="68"/>
      <c r="E201" s="68"/>
      <c r="F201" s="68"/>
      <c r="G201" s="68"/>
      <c r="H201" s="68"/>
      <c r="I201" s="68"/>
      <c r="J201" s="72"/>
      <c r="K201" s="72"/>
      <c r="L201" s="72"/>
      <c r="M201" s="72"/>
    </row>
    <row r="202" spans="1:13" ht="15" customHeight="1" x14ac:dyDescent="0.2">
      <c r="A202" s="71"/>
      <c r="B202" s="71"/>
      <c r="C202" s="68"/>
      <c r="D202" s="68"/>
      <c r="E202" s="68"/>
      <c r="F202" s="68"/>
      <c r="G202" s="68"/>
      <c r="H202" s="68"/>
      <c r="I202" s="68"/>
      <c r="J202" s="72"/>
      <c r="K202" s="72"/>
      <c r="L202" s="72"/>
      <c r="M202" s="72"/>
    </row>
    <row r="203" spans="1:13" ht="15" customHeight="1" x14ac:dyDescent="0.2">
      <c r="A203" s="71"/>
      <c r="B203" s="71"/>
      <c r="C203" s="68"/>
      <c r="D203" s="68"/>
      <c r="E203" s="68"/>
      <c r="F203" s="68"/>
      <c r="G203" s="68"/>
      <c r="H203" s="68"/>
      <c r="I203" s="68"/>
      <c r="J203" s="72"/>
      <c r="K203" s="72"/>
      <c r="L203" s="72"/>
      <c r="M203" s="72"/>
    </row>
    <row r="204" spans="1:13" ht="15" customHeight="1" x14ac:dyDescent="0.2">
      <c r="A204" s="71"/>
      <c r="B204" s="71"/>
      <c r="C204" s="68"/>
      <c r="D204" s="68"/>
      <c r="E204" s="68"/>
      <c r="F204" s="68"/>
      <c r="G204" s="68"/>
      <c r="H204" s="68"/>
      <c r="I204" s="68"/>
      <c r="J204" s="72"/>
      <c r="K204" s="72"/>
      <c r="L204" s="72"/>
      <c r="M204" s="72"/>
    </row>
    <row r="205" spans="1:13" ht="15" customHeight="1" x14ac:dyDescent="0.2">
      <c r="A205" s="71"/>
      <c r="B205" s="71"/>
      <c r="C205" s="68"/>
      <c r="D205" s="68"/>
      <c r="E205" s="68"/>
      <c r="F205" s="68"/>
      <c r="G205" s="68"/>
      <c r="H205" s="68"/>
      <c r="I205" s="68"/>
      <c r="J205" s="72"/>
      <c r="K205" s="72"/>
      <c r="L205" s="72"/>
      <c r="M205" s="72"/>
    </row>
    <row r="206" spans="1:13" ht="15" customHeight="1" x14ac:dyDescent="0.2">
      <c r="A206" s="71"/>
      <c r="B206" s="71"/>
      <c r="C206" s="68"/>
      <c r="D206" s="68"/>
      <c r="E206" s="68"/>
      <c r="F206" s="68"/>
      <c r="G206" s="68"/>
      <c r="H206" s="68"/>
      <c r="I206" s="68"/>
      <c r="J206" s="72"/>
      <c r="K206" s="72"/>
      <c r="L206" s="72"/>
      <c r="M206" s="72"/>
    </row>
    <row r="207" spans="1:13" ht="15" customHeight="1" x14ac:dyDescent="0.2">
      <c r="A207" s="71"/>
      <c r="B207" s="71"/>
      <c r="C207" s="68"/>
      <c r="D207" s="68"/>
      <c r="E207" s="68"/>
      <c r="F207" s="68"/>
      <c r="G207" s="68"/>
      <c r="H207" s="68"/>
      <c r="I207" s="68"/>
      <c r="J207" s="72"/>
      <c r="K207" s="72"/>
      <c r="L207" s="72"/>
      <c r="M207" s="72"/>
    </row>
    <row r="208" spans="1:13" ht="15" customHeight="1" x14ac:dyDescent="0.2">
      <c r="A208" s="71"/>
      <c r="B208" s="71"/>
      <c r="C208" s="68"/>
      <c r="D208" s="68"/>
      <c r="E208" s="68"/>
      <c r="F208" s="68"/>
      <c r="G208" s="68"/>
      <c r="H208" s="68"/>
      <c r="I208" s="68"/>
      <c r="J208" s="72"/>
      <c r="K208" s="72"/>
      <c r="L208" s="72"/>
      <c r="M208" s="72"/>
    </row>
    <row r="209" spans="1:13" ht="15" customHeight="1" x14ac:dyDescent="0.2">
      <c r="A209" s="71"/>
      <c r="B209" s="71"/>
      <c r="C209" s="68"/>
      <c r="D209" s="68"/>
      <c r="E209" s="68"/>
      <c r="F209" s="68"/>
      <c r="G209" s="68"/>
      <c r="H209" s="68"/>
      <c r="I209" s="68"/>
      <c r="J209" s="72"/>
      <c r="K209" s="72"/>
      <c r="L209" s="72"/>
      <c r="M209" s="72"/>
    </row>
    <row r="210" spans="1:13" ht="15" customHeight="1" x14ac:dyDescent="0.2">
      <c r="A210" s="71"/>
      <c r="B210" s="71"/>
      <c r="C210" s="68"/>
      <c r="D210" s="68"/>
      <c r="E210" s="68"/>
      <c r="F210" s="68"/>
      <c r="G210" s="68"/>
      <c r="H210" s="68"/>
      <c r="I210" s="68"/>
      <c r="J210" s="72"/>
      <c r="K210" s="72"/>
      <c r="L210" s="72"/>
      <c r="M210" s="72"/>
    </row>
    <row r="211" spans="1:13" ht="15" customHeight="1" x14ac:dyDescent="0.2">
      <c r="A211" s="71"/>
      <c r="B211" s="71"/>
      <c r="C211" s="68"/>
      <c r="D211" s="68"/>
      <c r="E211" s="68"/>
      <c r="F211" s="68"/>
      <c r="G211" s="68"/>
      <c r="H211" s="68"/>
      <c r="I211" s="68"/>
      <c r="J211" s="72"/>
      <c r="K211" s="72"/>
      <c r="L211" s="72"/>
      <c r="M211" s="72"/>
    </row>
    <row r="212" spans="1:13" ht="15" customHeight="1" x14ac:dyDescent="0.2">
      <c r="A212" s="71"/>
      <c r="B212" s="71"/>
      <c r="C212" s="68"/>
      <c r="D212" s="68"/>
      <c r="E212" s="68"/>
      <c r="F212" s="68"/>
      <c r="G212" s="68"/>
      <c r="H212" s="68"/>
      <c r="I212" s="68"/>
      <c r="J212" s="72"/>
      <c r="K212" s="72"/>
      <c r="L212" s="72"/>
      <c r="M212" s="72"/>
    </row>
    <row r="213" spans="1:13" ht="15" customHeight="1" x14ac:dyDescent="0.2">
      <c r="A213" s="71"/>
      <c r="B213" s="71"/>
      <c r="C213" s="68"/>
      <c r="D213" s="68"/>
      <c r="E213" s="68"/>
      <c r="F213" s="68"/>
      <c r="G213" s="68"/>
      <c r="H213" s="68"/>
      <c r="I213" s="68"/>
      <c r="J213" s="72"/>
      <c r="K213" s="72"/>
      <c r="L213" s="72"/>
      <c r="M213" s="72"/>
    </row>
    <row r="214" spans="1:13" ht="15" customHeight="1" x14ac:dyDescent="0.2">
      <c r="A214" s="71"/>
      <c r="B214" s="71"/>
      <c r="C214" s="68"/>
      <c r="D214" s="68"/>
      <c r="E214" s="68"/>
      <c r="F214" s="68"/>
      <c r="G214" s="68"/>
      <c r="H214" s="68"/>
      <c r="I214" s="68"/>
      <c r="J214" s="72"/>
      <c r="K214" s="72"/>
      <c r="L214" s="72"/>
      <c r="M214" s="72"/>
    </row>
    <row r="215" spans="1:13" ht="15" customHeight="1" x14ac:dyDescent="0.2">
      <c r="A215" s="71"/>
      <c r="B215" s="71"/>
      <c r="C215" s="68"/>
      <c r="D215" s="68"/>
      <c r="E215" s="68"/>
      <c r="F215" s="68"/>
      <c r="G215" s="68"/>
      <c r="H215" s="68"/>
      <c r="I215" s="68"/>
      <c r="J215" s="72"/>
      <c r="K215" s="72"/>
      <c r="L215" s="72"/>
      <c r="M215" s="72"/>
    </row>
    <row r="216" spans="1:13" ht="15" customHeight="1" x14ac:dyDescent="0.2">
      <c r="A216" s="71"/>
      <c r="B216" s="71"/>
      <c r="C216" s="68"/>
      <c r="D216" s="68"/>
      <c r="E216" s="68"/>
      <c r="F216" s="68"/>
      <c r="G216" s="68"/>
      <c r="H216" s="68"/>
      <c r="I216" s="68"/>
      <c r="J216" s="72"/>
      <c r="K216" s="72"/>
      <c r="L216" s="72"/>
      <c r="M216" s="72"/>
    </row>
    <row r="217" spans="1:13" ht="15" customHeight="1" x14ac:dyDescent="0.2">
      <c r="A217" s="71"/>
      <c r="B217" s="71"/>
      <c r="C217" s="68"/>
      <c r="D217" s="68"/>
      <c r="E217" s="68"/>
      <c r="F217" s="68"/>
      <c r="G217" s="68"/>
      <c r="H217" s="68"/>
      <c r="I217" s="68"/>
      <c r="J217" s="72"/>
      <c r="K217" s="72"/>
      <c r="L217" s="72"/>
      <c r="M217" s="72"/>
    </row>
    <row r="218" spans="1:13" ht="15" customHeight="1" x14ac:dyDescent="0.2">
      <c r="A218" s="71"/>
      <c r="B218" s="71"/>
      <c r="C218" s="68"/>
      <c r="D218" s="68"/>
      <c r="E218" s="68"/>
      <c r="F218" s="68"/>
      <c r="G218" s="68"/>
      <c r="H218" s="68"/>
      <c r="I218" s="68"/>
      <c r="J218" s="72"/>
      <c r="K218" s="72"/>
      <c r="L218" s="72"/>
      <c r="M218" s="72"/>
    </row>
    <row r="219" spans="1:13" ht="15" customHeight="1" x14ac:dyDescent="0.2">
      <c r="A219" s="71"/>
      <c r="B219" s="71"/>
      <c r="C219" s="68"/>
      <c r="D219" s="68"/>
      <c r="E219" s="68"/>
      <c r="F219" s="68"/>
      <c r="G219" s="68"/>
      <c r="H219" s="68"/>
      <c r="I219" s="68"/>
      <c r="J219" s="72"/>
      <c r="K219" s="72"/>
      <c r="L219" s="72"/>
      <c r="M219" s="72"/>
    </row>
    <row r="220" spans="1:13" ht="15" customHeight="1" x14ac:dyDescent="0.2">
      <c r="A220" s="71"/>
      <c r="B220" s="71"/>
      <c r="C220" s="68"/>
      <c r="D220" s="68"/>
      <c r="E220" s="68"/>
      <c r="F220" s="68"/>
      <c r="G220" s="68"/>
      <c r="H220" s="68"/>
      <c r="I220" s="68"/>
      <c r="J220" s="72"/>
      <c r="K220" s="72"/>
      <c r="L220" s="72"/>
      <c r="M220" s="72"/>
    </row>
    <row r="221" spans="1:13" ht="15" customHeight="1" x14ac:dyDescent="0.2">
      <c r="A221" s="71"/>
      <c r="B221" s="71"/>
      <c r="C221" s="68"/>
      <c r="D221" s="68"/>
      <c r="E221" s="68"/>
      <c r="F221" s="68"/>
      <c r="G221" s="68"/>
      <c r="H221" s="68"/>
      <c r="I221" s="68"/>
      <c r="J221" s="72"/>
      <c r="K221" s="72"/>
      <c r="L221" s="72"/>
      <c r="M221" s="72"/>
    </row>
    <row r="222" spans="1:13" ht="15" customHeight="1" x14ac:dyDescent="0.2">
      <c r="A222" s="71"/>
      <c r="B222" s="71"/>
      <c r="C222" s="68"/>
      <c r="D222" s="68"/>
      <c r="E222" s="68"/>
      <c r="F222" s="68"/>
      <c r="G222" s="68"/>
      <c r="H222" s="68"/>
      <c r="I222" s="68"/>
      <c r="J222" s="72"/>
      <c r="K222" s="72"/>
      <c r="L222" s="72"/>
      <c r="M222" s="72"/>
    </row>
    <row r="223" spans="1:13" ht="15" customHeight="1" x14ac:dyDescent="0.2">
      <c r="A223" s="71"/>
      <c r="B223" s="71"/>
      <c r="C223" s="68"/>
      <c r="D223" s="68"/>
      <c r="E223" s="68"/>
      <c r="F223" s="68"/>
      <c r="G223" s="68"/>
      <c r="H223" s="68"/>
      <c r="I223" s="68"/>
      <c r="J223" s="72"/>
      <c r="K223" s="72"/>
      <c r="L223" s="72"/>
      <c r="M223" s="72"/>
    </row>
    <row r="224" spans="1:13" ht="15" customHeight="1" x14ac:dyDescent="0.2">
      <c r="A224" s="71"/>
      <c r="B224" s="71"/>
      <c r="C224" s="68"/>
      <c r="D224" s="68"/>
      <c r="E224" s="68"/>
      <c r="F224" s="68"/>
      <c r="G224" s="68"/>
      <c r="H224" s="68"/>
      <c r="I224" s="68"/>
      <c r="J224" s="72"/>
      <c r="K224" s="72"/>
      <c r="L224" s="72"/>
      <c r="M224" s="72"/>
    </row>
    <row r="225" spans="1:13" ht="15" customHeight="1" x14ac:dyDescent="0.2">
      <c r="A225" s="71"/>
      <c r="B225" s="71"/>
      <c r="C225" s="68"/>
      <c r="D225" s="68"/>
      <c r="E225" s="68"/>
      <c r="F225" s="68"/>
      <c r="G225" s="68"/>
      <c r="H225" s="68"/>
      <c r="I225" s="68"/>
      <c r="J225" s="72"/>
      <c r="K225" s="72"/>
      <c r="L225" s="72"/>
      <c r="M225" s="72"/>
    </row>
    <row r="226" spans="1:13" ht="15" customHeight="1" x14ac:dyDescent="0.2">
      <c r="A226" s="71"/>
      <c r="B226" s="71"/>
      <c r="C226" s="68"/>
      <c r="D226" s="68"/>
      <c r="E226" s="68"/>
      <c r="F226" s="68"/>
      <c r="G226" s="68"/>
      <c r="H226" s="68"/>
      <c r="I226" s="68"/>
      <c r="J226" s="72"/>
      <c r="K226" s="72"/>
      <c r="L226" s="72"/>
      <c r="M226" s="72"/>
    </row>
    <row r="227" spans="1:13" ht="15" customHeight="1" x14ac:dyDescent="0.2">
      <c r="A227" s="71"/>
      <c r="B227" s="71"/>
      <c r="C227" s="68"/>
      <c r="D227" s="68"/>
      <c r="E227" s="68"/>
      <c r="F227" s="68"/>
      <c r="G227" s="68"/>
      <c r="H227" s="68"/>
      <c r="I227" s="68"/>
      <c r="J227" s="72"/>
      <c r="K227" s="72"/>
      <c r="L227" s="72"/>
      <c r="M227" s="72"/>
    </row>
    <row r="228" spans="1:13" ht="15" customHeight="1" x14ac:dyDescent="0.2">
      <c r="A228" s="71"/>
      <c r="B228" s="71"/>
      <c r="C228" s="68"/>
      <c r="D228" s="68"/>
      <c r="E228" s="68"/>
      <c r="F228" s="68"/>
      <c r="G228" s="68"/>
      <c r="H228" s="68"/>
      <c r="I228" s="68"/>
      <c r="J228" s="72"/>
      <c r="K228" s="72"/>
      <c r="L228" s="72"/>
      <c r="M228" s="72"/>
    </row>
    <row r="229" spans="1:13" ht="15" customHeight="1" x14ac:dyDescent="0.2">
      <c r="A229" s="71"/>
      <c r="B229" s="71"/>
      <c r="C229" s="68"/>
      <c r="D229" s="68"/>
      <c r="E229" s="68"/>
      <c r="F229" s="68"/>
      <c r="G229" s="68"/>
      <c r="H229" s="68"/>
      <c r="I229" s="68"/>
      <c r="J229" s="72"/>
      <c r="K229" s="72"/>
      <c r="L229" s="72"/>
      <c r="M229" s="72"/>
    </row>
    <row r="230" spans="1:13" ht="15" customHeight="1" x14ac:dyDescent="0.2">
      <c r="A230" s="71"/>
      <c r="B230" s="71"/>
      <c r="C230" s="68"/>
      <c r="D230" s="68"/>
      <c r="E230" s="68"/>
      <c r="F230" s="68"/>
      <c r="G230" s="68"/>
      <c r="H230" s="68"/>
      <c r="I230" s="68"/>
      <c r="J230" s="72"/>
      <c r="K230" s="72"/>
      <c r="L230" s="72"/>
      <c r="M230" s="72"/>
    </row>
    <row r="231" spans="1:13" ht="15" customHeight="1" x14ac:dyDescent="0.2">
      <c r="A231" s="71"/>
      <c r="B231" s="71"/>
      <c r="C231" s="68"/>
      <c r="D231" s="68"/>
      <c r="E231" s="68"/>
      <c r="F231" s="68"/>
      <c r="G231" s="68"/>
      <c r="H231" s="68"/>
      <c r="I231" s="68"/>
      <c r="J231" s="72"/>
      <c r="K231" s="72"/>
      <c r="L231" s="72"/>
      <c r="M231" s="72"/>
    </row>
    <row r="232" spans="1:13" ht="15" customHeight="1" x14ac:dyDescent="0.2">
      <c r="A232" s="71"/>
      <c r="B232" s="71"/>
      <c r="C232" s="68"/>
      <c r="D232" s="68"/>
      <c r="E232" s="68"/>
      <c r="F232" s="68"/>
      <c r="G232" s="68"/>
      <c r="H232" s="68"/>
      <c r="I232" s="68"/>
      <c r="J232" s="72"/>
      <c r="K232" s="72"/>
      <c r="L232" s="72"/>
      <c r="M232" s="72"/>
    </row>
    <row r="233" spans="1:13" ht="15" customHeight="1" x14ac:dyDescent="0.2">
      <c r="A233" s="71"/>
      <c r="B233" s="71"/>
      <c r="C233" s="68"/>
      <c r="D233" s="68"/>
      <c r="E233" s="68"/>
      <c r="F233" s="68"/>
      <c r="G233" s="68"/>
      <c r="H233" s="68"/>
      <c r="I233" s="68"/>
      <c r="J233" s="72"/>
      <c r="K233" s="72"/>
      <c r="L233" s="72"/>
      <c r="M233" s="72"/>
    </row>
    <row r="234" spans="1:13" ht="15" customHeight="1" x14ac:dyDescent="0.2">
      <c r="A234" s="71"/>
      <c r="B234" s="71"/>
      <c r="C234" s="68"/>
      <c r="D234" s="68"/>
      <c r="E234" s="68"/>
      <c r="F234" s="68"/>
      <c r="G234" s="68"/>
      <c r="H234" s="68"/>
      <c r="I234" s="68"/>
      <c r="J234" s="72"/>
      <c r="K234" s="72"/>
      <c r="L234" s="72"/>
      <c r="M234" s="72"/>
    </row>
    <row r="235" spans="1:13" ht="15" customHeight="1" x14ac:dyDescent="0.2">
      <c r="A235" s="71"/>
      <c r="B235" s="71"/>
      <c r="C235" s="68"/>
      <c r="D235" s="68"/>
      <c r="E235" s="68"/>
      <c r="F235" s="68"/>
      <c r="G235" s="68"/>
      <c r="H235" s="68"/>
      <c r="I235" s="68"/>
      <c r="J235" s="72"/>
      <c r="K235" s="72"/>
      <c r="L235" s="72"/>
      <c r="M235" s="72"/>
    </row>
    <row r="236" spans="1:13" ht="15" customHeight="1" x14ac:dyDescent="0.2">
      <c r="A236" s="71"/>
      <c r="B236" s="71"/>
      <c r="C236" s="68"/>
      <c r="D236" s="68"/>
      <c r="E236" s="68"/>
      <c r="F236" s="68"/>
      <c r="G236" s="68"/>
      <c r="H236" s="68"/>
      <c r="I236" s="68"/>
      <c r="J236" s="72"/>
      <c r="K236" s="72"/>
      <c r="L236" s="72"/>
      <c r="M236" s="72"/>
    </row>
    <row r="237" spans="1:13" ht="15" customHeight="1" x14ac:dyDescent="0.2">
      <c r="A237" s="71"/>
      <c r="B237" s="71"/>
      <c r="C237" s="68"/>
      <c r="D237" s="68"/>
      <c r="E237" s="68"/>
      <c r="F237" s="68"/>
      <c r="G237" s="68"/>
      <c r="H237" s="68"/>
      <c r="I237" s="68"/>
      <c r="J237" s="72"/>
      <c r="K237" s="72"/>
      <c r="L237" s="72"/>
      <c r="M237" s="72"/>
    </row>
    <row r="238" spans="1:13" ht="15" customHeight="1" x14ac:dyDescent="0.2">
      <c r="A238" s="71"/>
      <c r="B238" s="71"/>
      <c r="C238" s="68"/>
      <c r="D238" s="68"/>
      <c r="E238" s="68"/>
      <c r="F238" s="68"/>
      <c r="G238" s="68"/>
      <c r="H238" s="68"/>
      <c r="I238" s="68"/>
      <c r="J238" s="72"/>
      <c r="K238" s="72"/>
      <c r="L238" s="72"/>
      <c r="M238" s="72"/>
    </row>
    <row r="239" spans="1:13" ht="15" customHeight="1" x14ac:dyDescent="0.2">
      <c r="A239" s="71"/>
      <c r="B239" s="71"/>
      <c r="C239" s="68"/>
      <c r="D239" s="68"/>
      <c r="E239" s="68"/>
      <c r="F239" s="68"/>
      <c r="G239" s="68"/>
      <c r="H239" s="68"/>
      <c r="I239" s="68"/>
      <c r="J239" s="72"/>
      <c r="K239" s="72"/>
      <c r="L239" s="72"/>
      <c r="M239" s="72"/>
    </row>
    <row r="240" spans="1:13" ht="15" customHeight="1" x14ac:dyDescent="0.2">
      <c r="A240" s="71"/>
      <c r="B240" s="71"/>
      <c r="C240" s="68"/>
      <c r="D240" s="68"/>
      <c r="E240" s="68"/>
      <c r="F240" s="68"/>
      <c r="G240" s="68"/>
      <c r="H240" s="68"/>
      <c r="I240" s="68"/>
      <c r="J240" s="72"/>
      <c r="K240" s="72"/>
      <c r="L240" s="72"/>
      <c r="M240" s="72"/>
    </row>
    <row r="241" spans="1:13" ht="15" customHeight="1" x14ac:dyDescent="0.2">
      <c r="A241" s="71"/>
      <c r="B241" s="71"/>
      <c r="C241" s="68"/>
      <c r="D241" s="68"/>
      <c r="E241" s="68"/>
      <c r="F241" s="68"/>
      <c r="G241" s="68"/>
      <c r="H241" s="68"/>
      <c r="I241" s="68"/>
      <c r="J241" s="72"/>
      <c r="K241" s="72"/>
      <c r="L241" s="72"/>
      <c r="M241" s="72"/>
    </row>
    <row r="242" spans="1:13" ht="15" customHeight="1" x14ac:dyDescent="0.2">
      <c r="A242" s="71"/>
      <c r="B242" s="71"/>
      <c r="C242" s="68"/>
      <c r="D242" s="68"/>
      <c r="E242" s="68"/>
      <c r="F242" s="68"/>
      <c r="G242" s="68"/>
      <c r="H242" s="68"/>
      <c r="I242" s="68"/>
      <c r="J242" s="72"/>
      <c r="K242" s="72"/>
      <c r="L242" s="72"/>
      <c r="M242" s="72"/>
    </row>
    <row r="243" spans="1:13" ht="15" customHeight="1" x14ac:dyDescent="0.2">
      <c r="A243" s="71"/>
      <c r="B243" s="71"/>
      <c r="C243" s="68"/>
      <c r="D243" s="68"/>
      <c r="E243" s="68"/>
      <c r="F243" s="68"/>
      <c r="G243" s="68"/>
      <c r="H243" s="68"/>
      <c r="I243" s="68"/>
      <c r="J243" s="72"/>
      <c r="K243" s="72"/>
      <c r="L243" s="72"/>
      <c r="M243" s="72"/>
    </row>
    <row r="244" spans="1:13" ht="15" customHeight="1" x14ac:dyDescent="0.2">
      <c r="A244" s="71"/>
      <c r="B244" s="71"/>
      <c r="C244" s="68"/>
      <c r="D244" s="68"/>
      <c r="E244" s="68"/>
      <c r="F244" s="68"/>
      <c r="G244" s="68"/>
      <c r="H244" s="68"/>
      <c r="I244" s="68"/>
      <c r="J244" s="72"/>
      <c r="K244" s="72"/>
      <c r="L244" s="72"/>
      <c r="M244" s="72"/>
    </row>
    <row r="245" spans="1:13" ht="15" customHeight="1" x14ac:dyDescent="0.2">
      <c r="A245" s="71"/>
      <c r="B245" s="71"/>
      <c r="C245" s="68"/>
      <c r="D245" s="68"/>
      <c r="E245" s="68"/>
      <c r="F245" s="68"/>
      <c r="G245" s="68"/>
      <c r="H245" s="68"/>
      <c r="I245" s="68"/>
      <c r="J245" s="72"/>
      <c r="K245" s="72"/>
      <c r="L245" s="72"/>
      <c r="M245" s="72"/>
    </row>
    <row r="246" spans="1:13" ht="15" customHeight="1" x14ac:dyDescent="0.2">
      <c r="A246" s="71"/>
      <c r="B246" s="71"/>
      <c r="C246" s="68"/>
      <c r="D246" s="68"/>
      <c r="E246" s="68"/>
      <c r="F246" s="68"/>
      <c r="G246" s="68"/>
      <c r="H246" s="68"/>
      <c r="I246" s="68"/>
      <c r="J246" s="72"/>
      <c r="K246" s="72"/>
      <c r="L246" s="72"/>
      <c r="M246" s="72"/>
    </row>
    <row r="247" spans="1:13" ht="15" customHeight="1" x14ac:dyDescent="0.2">
      <c r="A247" s="71"/>
      <c r="B247" s="71"/>
      <c r="C247" s="68"/>
      <c r="D247" s="68"/>
      <c r="E247" s="68"/>
      <c r="F247" s="68"/>
      <c r="G247" s="68"/>
      <c r="H247" s="68"/>
      <c r="I247" s="68"/>
      <c r="J247" s="72"/>
      <c r="K247" s="72"/>
      <c r="L247" s="72"/>
      <c r="M247" s="72"/>
    </row>
    <row r="248" spans="1:13" ht="15" customHeight="1" x14ac:dyDescent="0.2">
      <c r="A248" s="71"/>
      <c r="B248" s="71"/>
      <c r="C248" s="68"/>
      <c r="D248" s="68"/>
      <c r="E248" s="68"/>
      <c r="F248" s="68"/>
      <c r="G248" s="68"/>
      <c r="H248" s="68"/>
      <c r="I248" s="68"/>
      <c r="J248" s="72"/>
      <c r="K248" s="72"/>
      <c r="L248" s="72"/>
      <c r="M248" s="72"/>
    </row>
    <row r="249" spans="1:13" ht="15" customHeight="1" x14ac:dyDescent="0.2">
      <c r="A249" s="71"/>
      <c r="B249" s="71"/>
      <c r="C249" s="68"/>
      <c r="D249" s="68"/>
      <c r="E249" s="68"/>
      <c r="F249" s="68"/>
      <c r="G249" s="68"/>
      <c r="H249" s="68"/>
      <c r="I249" s="68"/>
      <c r="J249" s="72"/>
      <c r="K249" s="72"/>
      <c r="L249" s="72"/>
      <c r="M249" s="72"/>
    </row>
    <row r="250" spans="1:13" ht="15" customHeight="1" x14ac:dyDescent="0.2">
      <c r="A250" s="71"/>
      <c r="B250" s="71"/>
      <c r="C250" s="68"/>
      <c r="D250" s="68"/>
      <c r="E250" s="68"/>
      <c r="F250" s="68"/>
      <c r="G250" s="68"/>
      <c r="H250" s="68"/>
      <c r="I250" s="68"/>
      <c r="J250" s="72"/>
      <c r="K250" s="72"/>
      <c r="L250" s="72"/>
      <c r="M250" s="72"/>
    </row>
    <row r="251" spans="1:13" ht="15" customHeight="1" x14ac:dyDescent="0.2">
      <c r="A251" s="71"/>
      <c r="B251" s="71"/>
      <c r="C251" s="68"/>
      <c r="D251" s="68"/>
      <c r="E251" s="68"/>
      <c r="F251" s="68"/>
      <c r="G251" s="68"/>
      <c r="H251" s="68"/>
      <c r="I251" s="68"/>
      <c r="J251" s="72"/>
      <c r="K251" s="72"/>
      <c r="L251" s="72"/>
      <c r="M251" s="72"/>
    </row>
    <row r="252" spans="1:13" ht="15" customHeight="1" x14ac:dyDescent="0.2">
      <c r="A252" s="71"/>
      <c r="B252" s="71"/>
      <c r="C252" s="68"/>
      <c r="D252" s="68"/>
      <c r="E252" s="68"/>
      <c r="F252" s="68"/>
      <c r="G252" s="68"/>
      <c r="H252" s="68"/>
      <c r="I252" s="68"/>
      <c r="J252" s="72"/>
      <c r="K252" s="72"/>
      <c r="L252" s="72"/>
      <c r="M252" s="72"/>
    </row>
    <row r="253" spans="1:13" ht="15" customHeight="1" x14ac:dyDescent="0.2">
      <c r="A253" s="71"/>
      <c r="B253" s="71"/>
      <c r="C253" s="68"/>
      <c r="D253" s="68"/>
      <c r="E253" s="68"/>
      <c r="F253" s="68"/>
      <c r="G253" s="68"/>
      <c r="H253" s="68"/>
      <c r="I253" s="68"/>
      <c r="J253" s="72"/>
      <c r="K253" s="72"/>
      <c r="L253" s="72"/>
      <c r="M253" s="72"/>
    </row>
    <row r="254" spans="1:13" ht="15" customHeight="1" x14ac:dyDescent="0.2">
      <c r="A254" s="71"/>
      <c r="B254" s="71"/>
      <c r="C254" s="68"/>
      <c r="D254" s="68"/>
      <c r="E254" s="68"/>
      <c r="F254" s="68"/>
      <c r="G254" s="68"/>
      <c r="H254" s="68"/>
      <c r="I254" s="68"/>
      <c r="J254" s="72"/>
      <c r="K254" s="72"/>
      <c r="L254" s="72"/>
      <c r="M254" s="72"/>
    </row>
    <row r="255" spans="1:13" ht="15" customHeight="1" x14ac:dyDescent="0.2">
      <c r="A255" s="71"/>
      <c r="B255" s="71"/>
      <c r="C255" s="68"/>
      <c r="D255" s="68"/>
      <c r="E255" s="68"/>
      <c r="F255" s="68"/>
      <c r="G255" s="68"/>
      <c r="H255" s="68"/>
      <c r="I255" s="68"/>
      <c r="J255" s="72"/>
      <c r="K255" s="72"/>
      <c r="L255" s="72"/>
      <c r="M255" s="72"/>
    </row>
    <row r="256" spans="1:13" ht="15" customHeight="1" x14ac:dyDescent="0.2">
      <c r="A256" s="71"/>
      <c r="B256" s="71"/>
      <c r="C256" s="68"/>
      <c r="D256" s="68"/>
      <c r="E256" s="68"/>
      <c r="F256" s="68"/>
      <c r="G256" s="68"/>
      <c r="H256" s="68"/>
      <c r="I256" s="68"/>
      <c r="J256" s="72"/>
      <c r="K256" s="72"/>
      <c r="L256" s="72"/>
      <c r="M256" s="72"/>
    </row>
    <row r="257" spans="1:13" ht="15" customHeight="1" x14ac:dyDescent="0.2">
      <c r="A257" s="71"/>
      <c r="B257" s="71"/>
      <c r="C257" s="68"/>
      <c r="D257" s="68"/>
      <c r="E257" s="68"/>
      <c r="F257" s="68"/>
      <c r="G257" s="68"/>
      <c r="H257" s="68"/>
      <c r="I257" s="68"/>
      <c r="J257" s="72"/>
      <c r="K257" s="72"/>
      <c r="L257" s="72"/>
      <c r="M257" s="72"/>
    </row>
    <row r="258" spans="1:13" ht="15" customHeight="1" x14ac:dyDescent="0.2">
      <c r="A258" s="71"/>
      <c r="B258" s="71"/>
      <c r="C258" s="68"/>
      <c r="D258" s="68"/>
      <c r="E258" s="68"/>
      <c r="F258" s="68"/>
      <c r="G258" s="68"/>
      <c r="H258" s="68"/>
      <c r="I258" s="68"/>
      <c r="J258" s="72"/>
      <c r="K258" s="72"/>
      <c r="L258" s="72"/>
      <c r="M258" s="72"/>
    </row>
    <row r="259" spans="1:13" ht="15" customHeight="1" x14ac:dyDescent="0.2">
      <c r="A259" s="71"/>
      <c r="B259" s="71"/>
      <c r="C259" s="68"/>
      <c r="D259" s="68"/>
      <c r="E259" s="68"/>
      <c r="F259" s="68"/>
      <c r="G259" s="68"/>
      <c r="H259" s="68"/>
      <c r="I259" s="68"/>
      <c r="J259" s="72"/>
      <c r="K259" s="72"/>
      <c r="L259" s="72"/>
      <c r="M259" s="72"/>
    </row>
    <row r="260" spans="1:13" ht="15" customHeight="1" x14ac:dyDescent="0.2">
      <c r="A260" s="71"/>
      <c r="B260" s="71"/>
      <c r="C260" s="68"/>
      <c r="D260" s="68"/>
      <c r="E260" s="68"/>
      <c r="F260" s="68"/>
      <c r="G260" s="68"/>
      <c r="H260" s="68"/>
      <c r="I260" s="68"/>
      <c r="J260" s="72"/>
      <c r="K260" s="72"/>
      <c r="L260" s="72"/>
      <c r="M260" s="72"/>
    </row>
    <row r="261" spans="1:13" ht="15" customHeight="1" x14ac:dyDescent="0.2">
      <c r="A261" s="71"/>
      <c r="B261" s="71"/>
      <c r="C261" s="68"/>
      <c r="D261" s="68"/>
      <c r="E261" s="68"/>
      <c r="F261" s="68"/>
      <c r="G261" s="68"/>
      <c r="H261" s="68"/>
      <c r="I261" s="68"/>
      <c r="J261" s="72"/>
      <c r="K261" s="72"/>
      <c r="L261" s="72"/>
      <c r="M261" s="72"/>
    </row>
    <row r="262" spans="1:13" ht="15" customHeight="1" x14ac:dyDescent="0.2">
      <c r="A262" s="71"/>
      <c r="B262" s="71"/>
      <c r="C262" s="68"/>
      <c r="D262" s="68"/>
      <c r="E262" s="68"/>
      <c r="F262" s="68"/>
      <c r="G262" s="68"/>
      <c r="H262" s="68"/>
      <c r="I262" s="68"/>
      <c r="J262" s="72"/>
      <c r="K262" s="72"/>
      <c r="L262" s="72"/>
      <c r="M262" s="72"/>
    </row>
    <row r="263" spans="1:13" ht="15" customHeight="1" x14ac:dyDescent="0.2">
      <c r="A263" s="71"/>
      <c r="B263" s="71"/>
      <c r="C263" s="68"/>
      <c r="D263" s="68"/>
      <c r="E263" s="68"/>
      <c r="F263" s="68"/>
      <c r="G263" s="68"/>
      <c r="H263" s="68"/>
      <c r="I263" s="68"/>
      <c r="J263" s="72"/>
      <c r="K263" s="72"/>
      <c r="L263" s="72"/>
      <c r="M263" s="72"/>
    </row>
    <row r="264" spans="1:13" ht="15" customHeight="1" x14ac:dyDescent="0.2">
      <c r="A264" s="71"/>
      <c r="B264" s="71"/>
      <c r="C264" s="68"/>
      <c r="D264" s="68"/>
      <c r="E264" s="68"/>
      <c r="F264" s="68"/>
      <c r="G264" s="68"/>
      <c r="H264" s="68"/>
      <c r="I264" s="68"/>
      <c r="J264" s="72"/>
      <c r="K264" s="72"/>
      <c r="L264" s="72"/>
      <c r="M264" s="72"/>
    </row>
    <row r="265" spans="1:13" ht="15" customHeight="1" x14ac:dyDescent="0.2">
      <c r="A265" s="71"/>
      <c r="B265" s="71"/>
      <c r="C265" s="68"/>
      <c r="D265" s="68"/>
      <c r="E265" s="68"/>
      <c r="F265" s="68"/>
      <c r="G265" s="68"/>
      <c r="H265" s="68"/>
      <c r="I265" s="68"/>
      <c r="J265" s="72"/>
      <c r="K265" s="72"/>
      <c r="L265" s="72"/>
      <c r="M265" s="72"/>
    </row>
    <row r="266" spans="1:13" ht="15" customHeight="1" x14ac:dyDescent="0.2">
      <c r="A266" s="71"/>
      <c r="B266" s="71"/>
      <c r="C266" s="68"/>
      <c r="D266" s="68"/>
      <c r="E266" s="68"/>
      <c r="F266" s="68"/>
      <c r="G266" s="68"/>
      <c r="H266" s="68"/>
      <c r="I266" s="68"/>
      <c r="J266" s="72"/>
      <c r="K266" s="72"/>
      <c r="L266" s="72"/>
      <c r="M266" s="72"/>
    </row>
    <row r="267" spans="1:13" ht="15" customHeight="1" x14ac:dyDescent="0.2">
      <c r="A267" s="71"/>
      <c r="B267" s="71"/>
      <c r="C267" s="68"/>
      <c r="D267" s="68"/>
      <c r="E267" s="68"/>
      <c r="F267" s="68"/>
      <c r="G267" s="68"/>
      <c r="H267" s="68"/>
      <c r="I267" s="68"/>
      <c r="J267" s="72"/>
      <c r="K267" s="72"/>
      <c r="L267" s="72"/>
      <c r="M267" s="72"/>
    </row>
    <row r="268" spans="1:13" ht="15" customHeight="1" x14ac:dyDescent="0.2">
      <c r="A268" s="71"/>
      <c r="B268" s="71"/>
      <c r="C268" s="68"/>
      <c r="D268" s="68"/>
      <c r="E268" s="68"/>
      <c r="F268" s="68"/>
      <c r="G268" s="68"/>
      <c r="H268" s="68"/>
      <c r="I268" s="68"/>
      <c r="J268" s="72"/>
      <c r="K268" s="72"/>
      <c r="L268" s="72"/>
      <c r="M268" s="72"/>
    </row>
    <row r="269" spans="1:13" ht="15" customHeight="1" x14ac:dyDescent="0.2">
      <c r="A269" s="71"/>
      <c r="B269" s="71"/>
      <c r="C269" s="68"/>
      <c r="D269" s="68"/>
      <c r="E269" s="68"/>
      <c r="F269" s="68"/>
      <c r="G269" s="68"/>
      <c r="H269" s="68"/>
      <c r="I269" s="68"/>
      <c r="J269" s="72"/>
      <c r="K269" s="72"/>
      <c r="L269" s="72"/>
      <c r="M269" s="72"/>
    </row>
    <row r="270" spans="1:13" ht="15" customHeight="1" x14ac:dyDescent="0.2">
      <c r="A270" s="71"/>
      <c r="B270" s="71"/>
      <c r="C270" s="68"/>
      <c r="D270" s="68"/>
      <c r="E270" s="68"/>
      <c r="F270" s="68"/>
      <c r="G270" s="68"/>
      <c r="H270" s="68"/>
      <c r="I270" s="68"/>
      <c r="J270" s="72"/>
      <c r="K270" s="72"/>
      <c r="L270" s="72"/>
      <c r="M270" s="72"/>
    </row>
    <row r="271" spans="1:13" ht="15" customHeight="1" x14ac:dyDescent="0.2">
      <c r="A271" s="71"/>
      <c r="B271" s="71"/>
      <c r="C271" s="68"/>
      <c r="D271" s="68"/>
      <c r="E271" s="68"/>
      <c r="F271" s="68"/>
      <c r="G271" s="68"/>
      <c r="H271" s="68"/>
      <c r="I271" s="68"/>
      <c r="J271" s="72"/>
      <c r="K271" s="72"/>
      <c r="L271" s="72"/>
      <c r="M271" s="72"/>
    </row>
    <row r="272" spans="1:13" ht="15" customHeight="1" x14ac:dyDescent="0.2">
      <c r="A272" s="71"/>
      <c r="B272" s="71"/>
      <c r="C272" s="68"/>
      <c r="D272" s="68"/>
      <c r="E272" s="68"/>
      <c r="F272" s="68"/>
      <c r="G272" s="68"/>
      <c r="H272" s="68"/>
      <c r="I272" s="68"/>
      <c r="J272" s="72"/>
      <c r="K272" s="72"/>
      <c r="L272" s="72"/>
      <c r="M272" s="72"/>
    </row>
    <row r="273" spans="1:13" ht="15" customHeight="1" x14ac:dyDescent="0.2">
      <c r="A273" s="71"/>
      <c r="B273" s="71"/>
      <c r="C273" s="68"/>
      <c r="D273" s="68"/>
      <c r="E273" s="68"/>
      <c r="F273" s="68"/>
      <c r="G273" s="68"/>
      <c r="H273" s="68"/>
      <c r="I273" s="68"/>
      <c r="J273" s="72"/>
      <c r="K273" s="72"/>
      <c r="L273" s="72"/>
      <c r="M273" s="72"/>
    </row>
    <row r="274" spans="1:13" ht="15" customHeight="1" x14ac:dyDescent="0.2">
      <c r="A274" s="71"/>
      <c r="B274" s="71"/>
      <c r="C274" s="68"/>
      <c r="D274" s="68"/>
      <c r="E274" s="68"/>
      <c r="F274" s="68"/>
      <c r="G274" s="68"/>
      <c r="H274" s="68"/>
      <c r="I274" s="68"/>
      <c r="J274" s="72"/>
      <c r="K274" s="72"/>
      <c r="L274" s="72"/>
      <c r="M274" s="72"/>
    </row>
    <row r="275" spans="1:13" ht="15" customHeight="1" x14ac:dyDescent="0.2">
      <c r="A275" s="71"/>
      <c r="B275" s="71"/>
      <c r="C275" s="68"/>
      <c r="D275" s="68"/>
      <c r="E275" s="68"/>
      <c r="F275" s="68"/>
      <c r="G275" s="68"/>
      <c r="H275" s="68"/>
      <c r="I275" s="68"/>
      <c r="J275" s="72"/>
      <c r="K275" s="72"/>
      <c r="L275" s="72"/>
      <c r="M275" s="72"/>
    </row>
    <row r="276" spans="1:13" ht="15" customHeight="1" x14ac:dyDescent="0.2">
      <c r="A276" s="71"/>
      <c r="B276" s="71"/>
      <c r="C276" s="68"/>
      <c r="D276" s="68"/>
      <c r="E276" s="68"/>
      <c r="F276" s="68"/>
      <c r="G276" s="68"/>
      <c r="H276" s="68"/>
      <c r="I276" s="68"/>
      <c r="J276" s="72"/>
      <c r="K276" s="72"/>
      <c r="L276" s="72"/>
      <c r="M276" s="72"/>
    </row>
    <row r="277" spans="1:13" ht="15" customHeight="1" x14ac:dyDescent="0.2">
      <c r="A277" s="71"/>
      <c r="B277" s="71"/>
      <c r="C277" s="68"/>
      <c r="D277" s="68"/>
      <c r="E277" s="68"/>
      <c r="F277" s="68"/>
      <c r="G277" s="68"/>
      <c r="H277" s="68"/>
      <c r="I277" s="68"/>
      <c r="J277" s="72"/>
      <c r="K277" s="72"/>
      <c r="L277" s="72"/>
      <c r="M277" s="72"/>
    </row>
    <row r="278" spans="1:13" ht="15" customHeight="1" x14ac:dyDescent="0.2">
      <c r="A278" s="71"/>
      <c r="B278" s="71"/>
      <c r="C278" s="68"/>
      <c r="D278" s="68"/>
      <c r="E278" s="68"/>
      <c r="F278" s="68"/>
      <c r="G278" s="68"/>
      <c r="H278" s="68"/>
      <c r="I278" s="68"/>
      <c r="J278" s="72"/>
      <c r="K278" s="72"/>
      <c r="L278" s="72"/>
      <c r="M278" s="72"/>
    </row>
    <row r="279" spans="1:13" ht="15" customHeight="1" x14ac:dyDescent="0.2">
      <c r="A279" s="71"/>
      <c r="B279" s="71"/>
      <c r="C279" s="68"/>
      <c r="D279" s="68"/>
      <c r="E279" s="68"/>
      <c r="F279" s="68"/>
      <c r="G279" s="68"/>
      <c r="H279" s="68"/>
      <c r="I279" s="68"/>
      <c r="J279" s="72"/>
      <c r="K279" s="72"/>
      <c r="L279" s="72"/>
      <c r="M279" s="72"/>
    </row>
    <row r="280" spans="1:13" ht="15" customHeight="1" x14ac:dyDescent="0.2">
      <c r="A280" s="71"/>
      <c r="B280" s="71"/>
      <c r="C280" s="68"/>
      <c r="D280" s="68"/>
      <c r="E280" s="68"/>
      <c r="F280" s="68"/>
      <c r="G280" s="68"/>
      <c r="H280" s="68"/>
      <c r="I280" s="68"/>
      <c r="J280" s="72"/>
      <c r="K280" s="72"/>
      <c r="L280" s="72"/>
      <c r="M280" s="72"/>
    </row>
    <row r="281" spans="1:13" ht="15" customHeight="1" x14ac:dyDescent="0.2">
      <c r="A281" s="71"/>
      <c r="B281" s="71"/>
      <c r="C281" s="68"/>
      <c r="D281" s="68"/>
      <c r="E281" s="68"/>
      <c r="F281" s="68"/>
      <c r="G281" s="68"/>
      <c r="H281" s="68"/>
      <c r="I281" s="68"/>
      <c r="J281" s="72"/>
      <c r="K281" s="72"/>
      <c r="L281" s="72"/>
      <c r="M281" s="72"/>
    </row>
    <row r="282" spans="1:13" ht="15" customHeight="1" x14ac:dyDescent="0.2">
      <c r="A282" s="71"/>
      <c r="B282" s="71"/>
      <c r="C282" s="68"/>
      <c r="D282" s="68"/>
      <c r="E282" s="68"/>
      <c r="F282" s="68"/>
      <c r="G282" s="68"/>
      <c r="H282" s="68"/>
      <c r="I282" s="68"/>
      <c r="J282" s="72"/>
      <c r="K282" s="72"/>
      <c r="L282" s="72"/>
      <c r="M282" s="72"/>
    </row>
    <row r="283" spans="1:13" ht="15" customHeight="1" x14ac:dyDescent="0.2">
      <c r="A283" s="71"/>
      <c r="B283" s="71"/>
      <c r="C283" s="68"/>
      <c r="D283" s="68"/>
      <c r="E283" s="68"/>
      <c r="F283" s="68"/>
      <c r="G283" s="68"/>
      <c r="H283" s="68"/>
      <c r="I283" s="68"/>
      <c r="J283" s="72"/>
      <c r="K283" s="72"/>
      <c r="L283" s="72"/>
      <c r="M283" s="72"/>
    </row>
    <row r="284" spans="1:13" ht="15" customHeight="1" x14ac:dyDescent="0.2">
      <c r="A284" s="71"/>
      <c r="B284" s="71"/>
      <c r="C284" s="68"/>
      <c r="D284" s="68"/>
      <c r="E284" s="68"/>
      <c r="F284" s="68"/>
      <c r="G284" s="68"/>
      <c r="H284" s="68"/>
      <c r="I284" s="68"/>
      <c r="J284" s="72"/>
      <c r="K284" s="72"/>
      <c r="L284" s="72"/>
      <c r="M284" s="72"/>
    </row>
    <row r="285" spans="1:13" ht="15" customHeight="1" x14ac:dyDescent="0.2">
      <c r="A285" s="71"/>
      <c r="B285" s="71"/>
      <c r="C285" s="68"/>
      <c r="D285" s="68"/>
      <c r="E285" s="68"/>
      <c r="F285" s="68"/>
      <c r="G285" s="68"/>
      <c r="H285" s="68"/>
      <c r="I285" s="68"/>
      <c r="J285" s="72"/>
      <c r="K285" s="72"/>
      <c r="L285" s="72"/>
      <c r="M285" s="72"/>
    </row>
    <row r="286" spans="1:13" ht="15" customHeight="1" x14ac:dyDescent="0.2">
      <c r="A286" s="71"/>
      <c r="B286" s="71"/>
      <c r="C286" s="68"/>
      <c r="D286" s="68"/>
      <c r="E286" s="68"/>
      <c r="F286" s="68"/>
      <c r="G286" s="68"/>
      <c r="H286" s="68"/>
      <c r="I286" s="68"/>
      <c r="J286" s="72"/>
      <c r="K286" s="72"/>
      <c r="L286" s="72"/>
      <c r="M286" s="72"/>
    </row>
    <row r="287" spans="1:13" ht="15" customHeight="1" x14ac:dyDescent="0.2">
      <c r="A287" s="71"/>
      <c r="B287" s="71"/>
      <c r="C287" s="68"/>
      <c r="D287" s="68"/>
      <c r="E287" s="68"/>
      <c r="F287" s="68"/>
      <c r="G287" s="68"/>
      <c r="H287" s="68"/>
      <c r="I287" s="68"/>
      <c r="J287" s="72"/>
      <c r="K287" s="72"/>
      <c r="L287" s="72"/>
      <c r="M287" s="72"/>
    </row>
    <row r="288" spans="1:13" ht="15" customHeight="1" x14ac:dyDescent="0.2">
      <c r="A288" s="71"/>
      <c r="B288" s="71"/>
      <c r="C288" s="68"/>
      <c r="D288" s="68"/>
      <c r="E288" s="68"/>
      <c r="F288" s="68"/>
      <c r="G288" s="68"/>
      <c r="H288" s="68"/>
      <c r="I288" s="68"/>
      <c r="J288" s="72"/>
      <c r="K288" s="72"/>
      <c r="L288" s="72"/>
      <c r="M288" s="72"/>
    </row>
    <row r="289" spans="1:13" ht="15" customHeight="1" x14ac:dyDescent="0.2">
      <c r="A289" s="71"/>
      <c r="B289" s="71"/>
      <c r="C289" s="68"/>
      <c r="D289" s="68"/>
      <c r="E289" s="68"/>
      <c r="F289" s="68"/>
      <c r="G289" s="68"/>
      <c r="H289" s="68"/>
      <c r="I289" s="68"/>
      <c r="J289" s="72"/>
      <c r="K289" s="72"/>
      <c r="L289" s="72"/>
      <c r="M289" s="72"/>
    </row>
    <row r="290" spans="1:13" ht="15" customHeight="1" x14ac:dyDescent="0.2">
      <c r="A290" s="71"/>
      <c r="B290" s="71"/>
      <c r="C290" s="68"/>
      <c r="D290" s="68"/>
      <c r="E290" s="68"/>
      <c r="F290" s="68"/>
      <c r="G290" s="68"/>
      <c r="H290" s="68"/>
      <c r="I290" s="68"/>
      <c r="J290" s="72"/>
      <c r="K290" s="72"/>
      <c r="L290" s="72"/>
      <c r="M290" s="72"/>
    </row>
    <row r="291" spans="1:13" ht="15" customHeight="1" x14ac:dyDescent="0.2">
      <c r="A291" s="71"/>
      <c r="B291" s="71"/>
      <c r="C291" s="68"/>
      <c r="D291" s="68"/>
      <c r="E291" s="68"/>
      <c r="F291" s="68"/>
      <c r="G291" s="68"/>
      <c r="H291" s="68"/>
      <c r="I291" s="68"/>
      <c r="J291" s="72"/>
      <c r="K291" s="72"/>
      <c r="L291" s="72"/>
      <c r="M291" s="72"/>
    </row>
    <row r="292" spans="1:13" ht="15" customHeight="1" x14ac:dyDescent="0.2">
      <c r="A292" s="71"/>
      <c r="B292" s="71"/>
      <c r="C292" s="68"/>
      <c r="D292" s="68"/>
      <c r="E292" s="68"/>
      <c r="F292" s="68"/>
      <c r="G292" s="68"/>
      <c r="H292" s="68"/>
      <c r="I292" s="68"/>
      <c r="J292" s="72"/>
      <c r="K292" s="72"/>
      <c r="L292" s="72"/>
      <c r="M292" s="72"/>
    </row>
    <row r="293" spans="1:13" ht="15" customHeight="1" x14ac:dyDescent="0.2">
      <c r="A293" s="71"/>
      <c r="B293" s="71"/>
      <c r="C293" s="68"/>
      <c r="D293" s="68"/>
      <c r="E293" s="68"/>
      <c r="F293" s="68"/>
      <c r="G293" s="68"/>
      <c r="H293" s="68"/>
      <c r="I293" s="68"/>
      <c r="J293" s="72"/>
      <c r="K293" s="72"/>
      <c r="L293" s="72"/>
      <c r="M293" s="72"/>
    </row>
    <row r="294" spans="1:13" ht="15" customHeight="1" x14ac:dyDescent="0.2">
      <c r="A294" s="71"/>
      <c r="B294" s="71"/>
      <c r="C294" s="68"/>
      <c r="D294" s="68"/>
      <c r="E294" s="68"/>
      <c r="F294" s="68"/>
      <c r="G294" s="68"/>
      <c r="H294" s="68"/>
      <c r="I294" s="68"/>
      <c r="J294" s="72"/>
      <c r="K294" s="72"/>
      <c r="L294" s="72"/>
      <c r="M294" s="72"/>
    </row>
    <row r="295" spans="1:13" ht="15" customHeight="1" x14ac:dyDescent="0.2">
      <c r="A295" s="71"/>
      <c r="B295" s="71"/>
      <c r="C295" s="68"/>
      <c r="D295" s="68"/>
      <c r="E295" s="68"/>
      <c r="F295" s="68"/>
      <c r="G295" s="68"/>
      <c r="H295" s="68"/>
      <c r="I295" s="68"/>
      <c r="J295" s="72"/>
      <c r="K295" s="72"/>
      <c r="L295" s="72"/>
      <c r="M295" s="72"/>
    </row>
    <row r="296" spans="1:13" ht="15" customHeight="1" x14ac:dyDescent="0.2">
      <c r="A296" s="71"/>
      <c r="B296" s="71"/>
      <c r="C296" s="68"/>
      <c r="D296" s="68"/>
      <c r="E296" s="68"/>
      <c r="F296" s="68"/>
      <c r="G296" s="68"/>
      <c r="H296" s="68"/>
      <c r="I296" s="68"/>
      <c r="J296" s="72"/>
      <c r="K296" s="72"/>
      <c r="L296" s="72"/>
      <c r="M296" s="72"/>
    </row>
    <row r="297" spans="1:13" ht="15" customHeight="1" x14ac:dyDescent="0.2">
      <c r="A297" s="71"/>
      <c r="B297" s="71"/>
      <c r="C297" s="68"/>
      <c r="D297" s="68"/>
      <c r="E297" s="68"/>
      <c r="F297" s="68"/>
      <c r="G297" s="68"/>
      <c r="H297" s="68"/>
      <c r="I297" s="68"/>
      <c r="J297" s="72"/>
      <c r="K297" s="72"/>
      <c r="L297" s="72"/>
      <c r="M297" s="72"/>
    </row>
    <row r="298" spans="1:13" ht="15" customHeight="1" x14ac:dyDescent="0.2">
      <c r="A298" s="71"/>
      <c r="B298" s="71"/>
      <c r="C298" s="68"/>
      <c r="D298" s="68"/>
      <c r="E298" s="68"/>
      <c r="F298" s="68"/>
      <c r="G298" s="68"/>
      <c r="H298" s="68"/>
      <c r="I298" s="68"/>
      <c r="J298" s="72"/>
      <c r="K298" s="72"/>
      <c r="L298" s="72"/>
      <c r="M298" s="72"/>
    </row>
    <row r="299" spans="1:13" ht="15" customHeight="1" x14ac:dyDescent="0.2">
      <c r="A299" s="71"/>
      <c r="B299" s="71"/>
      <c r="C299" s="68"/>
      <c r="D299" s="68"/>
      <c r="E299" s="68"/>
      <c r="F299" s="68"/>
      <c r="G299" s="68"/>
      <c r="H299" s="68"/>
      <c r="I299" s="68"/>
      <c r="J299" s="72"/>
      <c r="K299" s="72"/>
      <c r="L299" s="72"/>
      <c r="M299" s="72"/>
    </row>
    <row r="300" spans="1:13" ht="15" customHeight="1" x14ac:dyDescent="0.2">
      <c r="A300" s="71"/>
      <c r="B300" s="71"/>
      <c r="C300" s="68"/>
      <c r="D300" s="68"/>
      <c r="E300" s="68"/>
      <c r="F300" s="68"/>
      <c r="G300" s="68"/>
      <c r="H300" s="68"/>
      <c r="I300" s="68"/>
      <c r="J300" s="72"/>
      <c r="K300" s="72"/>
      <c r="L300" s="72"/>
      <c r="M300" s="72"/>
    </row>
    <row r="301" spans="1:13" ht="15" customHeight="1" x14ac:dyDescent="0.2">
      <c r="A301" s="71"/>
      <c r="B301" s="71"/>
      <c r="C301" s="68"/>
      <c r="D301" s="68"/>
      <c r="E301" s="68"/>
      <c r="F301" s="68"/>
      <c r="G301" s="68"/>
      <c r="H301" s="68"/>
      <c r="I301" s="68"/>
      <c r="J301" s="72"/>
      <c r="K301" s="72"/>
      <c r="L301" s="72"/>
      <c r="M301" s="72"/>
    </row>
    <row r="302" spans="1:13" ht="15" customHeight="1" x14ac:dyDescent="0.2">
      <c r="A302" s="71"/>
      <c r="B302" s="71"/>
      <c r="C302" s="68"/>
      <c r="D302" s="68"/>
      <c r="E302" s="68"/>
      <c r="F302" s="68"/>
      <c r="G302" s="68"/>
      <c r="H302" s="68"/>
      <c r="I302" s="68"/>
      <c r="J302" s="72"/>
      <c r="K302" s="72"/>
      <c r="L302" s="72"/>
      <c r="M302" s="72"/>
    </row>
    <row r="303" spans="1:13" ht="15" customHeight="1" x14ac:dyDescent="0.2">
      <c r="A303" s="71"/>
      <c r="B303" s="71"/>
      <c r="C303" s="68"/>
      <c r="D303" s="68"/>
      <c r="E303" s="68"/>
      <c r="F303" s="68"/>
      <c r="G303" s="68"/>
      <c r="H303" s="68"/>
      <c r="I303" s="68"/>
      <c r="J303" s="72"/>
      <c r="K303" s="72"/>
      <c r="L303" s="72"/>
      <c r="M303" s="72"/>
    </row>
    <row r="304" spans="1:13" ht="15" customHeight="1" x14ac:dyDescent="0.2">
      <c r="A304" s="71"/>
      <c r="B304" s="71"/>
      <c r="C304" s="68"/>
      <c r="D304" s="68"/>
      <c r="E304" s="68"/>
      <c r="F304" s="68"/>
      <c r="G304" s="68"/>
      <c r="H304" s="68"/>
      <c r="I304" s="68"/>
      <c r="J304" s="72"/>
      <c r="K304" s="72"/>
      <c r="L304" s="72"/>
      <c r="M304" s="72"/>
    </row>
    <row r="305" spans="1:13" ht="15" customHeight="1" x14ac:dyDescent="0.2">
      <c r="A305" s="71"/>
      <c r="B305" s="71"/>
      <c r="C305" s="68"/>
      <c r="D305" s="68"/>
      <c r="E305" s="68"/>
      <c r="F305" s="68"/>
      <c r="G305" s="68"/>
      <c r="H305" s="68"/>
      <c r="I305" s="68"/>
      <c r="J305" s="72"/>
      <c r="K305" s="72"/>
      <c r="L305" s="72"/>
      <c r="M305" s="72"/>
    </row>
    <row r="306" spans="1:13" ht="15" customHeight="1" x14ac:dyDescent="0.2">
      <c r="A306" s="71"/>
      <c r="B306" s="71"/>
      <c r="C306" s="68"/>
      <c r="D306" s="68"/>
      <c r="E306" s="68"/>
      <c r="F306" s="68"/>
      <c r="G306" s="68"/>
      <c r="H306" s="68"/>
      <c r="I306" s="68"/>
      <c r="J306" s="72"/>
      <c r="K306" s="72"/>
      <c r="L306" s="72"/>
      <c r="M306" s="72"/>
    </row>
    <row r="307" spans="1:13" ht="15" customHeight="1" x14ac:dyDescent="0.2">
      <c r="A307" s="71"/>
      <c r="B307" s="71"/>
      <c r="C307" s="68"/>
      <c r="D307" s="68"/>
      <c r="E307" s="68"/>
      <c r="F307" s="68"/>
      <c r="G307" s="68"/>
      <c r="H307" s="68"/>
      <c r="I307" s="68"/>
      <c r="J307" s="72"/>
      <c r="K307" s="72"/>
      <c r="L307" s="72"/>
      <c r="M307" s="72"/>
    </row>
    <row r="308" spans="1:13" ht="15" customHeight="1" x14ac:dyDescent="0.2">
      <c r="A308" s="71"/>
      <c r="B308" s="71"/>
      <c r="C308" s="68"/>
      <c r="D308" s="68"/>
      <c r="E308" s="68"/>
      <c r="F308" s="68"/>
      <c r="G308" s="68"/>
      <c r="H308" s="68"/>
      <c r="I308" s="68"/>
      <c r="J308" s="72"/>
      <c r="K308" s="72"/>
      <c r="L308" s="72"/>
      <c r="M308" s="72"/>
    </row>
    <row r="309" spans="1:13" ht="15" customHeight="1" x14ac:dyDescent="0.2">
      <c r="A309" s="71"/>
      <c r="B309" s="71"/>
      <c r="C309" s="68"/>
      <c r="D309" s="68"/>
      <c r="E309" s="68"/>
      <c r="F309" s="68"/>
      <c r="G309" s="68"/>
      <c r="H309" s="68"/>
      <c r="I309" s="68"/>
      <c r="J309" s="72"/>
      <c r="K309" s="72"/>
      <c r="L309" s="72"/>
      <c r="M309" s="72"/>
    </row>
    <row r="310" spans="1:13" ht="15" customHeight="1" x14ac:dyDescent="0.2">
      <c r="A310" s="71"/>
      <c r="B310" s="71"/>
      <c r="C310" s="68"/>
      <c r="D310" s="68"/>
      <c r="E310" s="68"/>
      <c r="F310" s="68"/>
      <c r="G310" s="68"/>
      <c r="H310" s="68"/>
      <c r="I310" s="68"/>
      <c r="J310" s="72"/>
      <c r="K310" s="72"/>
      <c r="L310" s="72"/>
      <c r="M310" s="72"/>
    </row>
    <row r="311" spans="1:13" ht="15" customHeight="1" x14ac:dyDescent="0.2">
      <c r="A311" s="71"/>
      <c r="B311" s="71"/>
      <c r="C311" s="68"/>
      <c r="D311" s="68"/>
      <c r="E311" s="68"/>
      <c r="F311" s="68"/>
      <c r="G311" s="68"/>
      <c r="H311" s="68"/>
      <c r="I311" s="68"/>
      <c r="J311" s="72"/>
      <c r="K311" s="72"/>
      <c r="L311" s="72"/>
      <c r="M311" s="72"/>
    </row>
    <row r="312" spans="1:13" ht="15" customHeight="1" x14ac:dyDescent="0.2">
      <c r="A312" s="71"/>
      <c r="B312" s="71"/>
      <c r="C312" s="68"/>
      <c r="D312" s="68"/>
      <c r="E312" s="68"/>
      <c r="F312" s="68"/>
      <c r="G312" s="68"/>
      <c r="H312" s="68"/>
      <c r="I312" s="68"/>
      <c r="J312" s="72"/>
      <c r="K312" s="72"/>
      <c r="L312" s="72"/>
      <c r="M312" s="72"/>
    </row>
    <row r="313" spans="1:13" ht="15" customHeight="1" x14ac:dyDescent="0.2">
      <c r="A313" s="71"/>
      <c r="B313" s="71"/>
      <c r="C313" s="68"/>
      <c r="D313" s="68"/>
      <c r="E313" s="68"/>
      <c r="F313" s="68"/>
      <c r="G313" s="68"/>
      <c r="H313" s="68"/>
      <c r="I313" s="68"/>
      <c r="J313" s="72"/>
      <c r="K313" s="72"/>
      <c r="L313" s="72"/>
      <c r="M313" s="72"/>
    </row>
    <row r="314" spans="1:13" ht="15" customHeight="1" x14ac:dyDescent="0.2">
      <c r="A314" s="71"/>
      <c r="B314" s="71"/>
      <c r="C314" s="68"/>
      <c r="D314" s="68"/>
      <c r="E314" s="68"/>
      <c r="F314" s="68"/>
      <c r="G314" s="68"/>
      <c r="H314" s="68"/>
      <c r="I314" s="68"/>
      <c r="J314" s="72"/>
      <c r="K314" s="72"/>
      <c r="L314" s="72"/>
      <c r="M314" s="72"/>
    </row>
    <row r="315" spans="1:13" ht="15" customHeight="1" x14ac:dyDescent="0.2">
      <c r="A315" s="71"/>
      <c r="B315" s="71"/>
      <c r="C315" s="68"/>
      <c r="D315" s="68"/>
      <c r="E315" s="68"/>
      <c r="F315" s="68"/>
      <c r="G315" s="68"/>
      <c r="H315" s="68"/>
      <c r="I315" s="68"/>
      <c r="J315" s="72"/>
      <c r="K315" s="72"/>
      <c r="L315" s="72"/>
      <c r="M315" s="72"/>
    </row>
    <row r="316" spans="1:13" ht="15" customHeight="1" x14ac:dyDescent="0.2">
      <c r="A316" s="71"/>
      <c r="B316" s="71"/>
      <c r="C316" s="68"/>
      <c r="D316" s="68"/>
      <c r="E316" s="68"/>
      <c r="F316" s="68"/>
      <c r="G316" s="68"/>
      <c r="H316" s="68"/>
      <c r="I316" s="68"/>
      <c r="J316" s="72"/>
      <c r="K316" s="72"/>
      <c r="L316" s="72"/>
      <c r="M316" s="72"/>
    </row>
    <row r="317" spans="1:13" ht="15" customHeight="1" x14ac:dyDescent="0.2">
      <c r="A317" s="71"/>
      <c r="B317" s="71"/>
      <c r="C317" s="68"/>
      <c r="D317" s="68"/>
      <c r="E317" s="68"/>
      <c r="F317" s="68"/>
      <c r="G317" s="68"/>
      <c r="H317" s="68"/>
      <c r="I317" s="68"/>
      <c r="J317" s="72"/>
      <c r="K317" s="72"/>
      <c r="L317" s="72"/>
      <c r="M317" s="72"/>
    </row>
    <row r="318" spans="1:13" ht="15" customHeight="1" x14ac:dyDescent="0.2">
      <c r="A318" s="71"/>
      <c r="B318" s="71"/>
      <c r="C318" s="68"/>
      <c r="D318" s="68"/>
      <c r="E318" s="68"/>
      <c r="F318" s="68"/>
      <c r="G318" s="68"/>
      <c r="H318" s="68"/>
      <c r="I318" s="68"/>
      <c r="J318" s="72"/>
      <c r="K318" s="72"/>
      <c r="L318" s="72"/>
      <c r="M318" s="72"/>
    </row>
    <row r="319" spans="1:13" ht="15" customHeight="1" x14ac:dyDescent="0.2">
      <c r="A319" s="71"/>
      <c r="B319" s="71"/>
      <c r="C319" s="68"/>
      <c r="D319" s="68"/>
      <c r="E319" s="68"/>
      <c r="F319" s="68"/>
      <c r="G319" s="68"/>
      <c r="H319" s="68"/>
      <c r="I319" s="68"/>
      <c r="J319" s="72"/>
      <c r="K319" s="72"/>
      <c r="L319" s="72"/>
      <c r="M319" s="72"/>
    </row>
    <row r="320" spans="1:13" ht="15" customHeight="1" x14ac:dyDescent="0.2">
      <c r="A320" s="71"/>
      <c r="B320" s="71"/>
      <c r="C320" s="68"/>
      <c r="D320" s="68"/>
      <c r="E320" s="68"/>
      <c r="F320" s="68"/>
      <c r="G320" s="68"/>
      <c r="H320" s="68"/>
      <c r="I320" s="68"/>
      <c r="J320" s="72"/>
      <c r="K320" s="72"/>
      <c r="L320" s="72"/>
      <c r="M320" s="72"/>
    </row>
    <row r="321" spans="1:13" ht="15" customHeight="1" x14ac:dyDescent="0.2">
      <c r="A321" s="71"/>
      <c r="B321" s="71"/>
      <c r="C321" s="68"/>
      <c r="D321" s="68"/>
      <c r="E321" s="68"/>
      <c r="F321" s="68"/>
      <c r="G321" s="68"/>
      <c r="H321" s="68"/>
      <c r="I321" s="68"/>
      <c r="J321" s="72"/>
      <c r="K321" s="72"/>
      <c r="L321" s="72"/>
      <c r="M321" s="72"/>
    </row>
    <row r="322" spans="1:13" ht="15" customHeight="1" x14ac:dyDescent="0.2">
      <c r="A322" s="71"/>
      <c r="B322" s="71"/>
      <c r="C322" s="68"/>
      <c r="D322" s="68"/>
      <c r="E322" s="68"/>
      <c r="F322" s="68"/>
      <c r="G322" s="68"/>
      <c r="H322" s="68"/>
      <c r="I322" s="68"/>
      <c r="J322" s="72"/>
      <c r="K322" s="72"/>
      <c r="L322" s="72"/>
      <c r="M322" s="72"/>
    </row>
    <row r="323" spans="1:13" ht="15" customHeight="1" x14ac:dyDescent="0.2">
      <c r="A323" s="71"/>
      <c r="B323" s="71"/>
      <c r="C323" s="68"/>
      <c r="D323" s="68"/>
      <c r="E323" s="68"/>
      <c r="F323" s="68"/>
      <c r="G323" s="68"/>
      <c r="H323" s="68"/>
      <c r="I323" s="68"/>
      <c r="J323" s="72"/>
      <c r="K323" s="72"/>
      <c r="L323" s="72"/>
      <c r="M323" s="72"/>
    </row>
    <row r="324" spans="1:13" ht="15" customHeight="1" x14ac:dyDescent="0.2">
      <c r="A324" s="71"/>
      <c r="B324" s="71"/>
      <c r="C324" s="68"/>
      <c r="D324" s="68"/>
      <c r="E324" s="68"/>
      <c r="F324" s="68"/>
      <c r="G324" s="68"/>
      <c r="H324" s="68"/>
      <c r="I324" s="68"/>
      <c r="J324" s="72"/>
      <c r="K324" s="72"/>
      <c r="L324" s="72"/>
      <c r="M324" s="72"/>
    </row>
    <row r="325" spans="1:13" ht="15" customHeight="1" x14ac:dyDescent="0.2">
      <c r="A325" s="71"/>
      <c r="B325" s="71"/>
      <c r="C325" s="68"/>
      <c r="D325" s="68"/>
      <c r="E325" s="68"/>
      <c r="F325" s="68"/>
      <c r="G325" s="68"/>
      <c r="H325" s="68"/>
      <c r="I325" s="68"/>
      <c r="J325" s="72"/>
      <c r="K325" s="72"/>
      <c r="L325" s="72"/>
      <c r="M325" s="72"/>
    </row>
    <row r="326" spans="1:13" ht="15" customHeight="1" x14ac:dyDescent="0.2">
      <c r="A326" s="71"/>
      <c r="B326" s="71"/>
      <c r="C326" s="68"/>
      <c r="D326" s="68"/>
      <c r="E326" s="68"/>
      <c r="F326" s="68"/>
      <c r="G326" s="68"/>
      <c r="H326" s="68"/>
      <c r="I326" s="68"/>
      <c r="J326" s="72"/>
      <c r="K326" s="72"/>
      <c r="L326" s="72"/>
      <c r="M326" s="72"/>
    </row>
    <row r="327" spans="1:13" ht="15" customHeight="1" x14ac:dyDescent="0.2">
      <c r="A327" s="71"/>
      <c r="B327" s="71"/>
      <c r="C327" s="68"/>
      <c r="D327" s="68"/>
      <c r="E327" s="68"/>
      <c r="F327" s="68"/>
      <c r="G327" s="68"/>
      <c r="H327" s="68"/>
      <c r="I327" s="68"/>
      <c r="J327" s="72"/>
      <c r="K327" s="72"/>
      <c r="L327" s="72"/>
      <c r="M327" s="72"/>
    </row>
    <row r="328" spans="1:13" ht="15" customHeight="1" x14ac:dyDescent="0.2">
      <c r="A328" s="71"/>
      <c r="B328" s="71"/>
      <c r="C328" s="68"/>
      <c r="D328" s="68"/>
      <c r="E328" s="68"/>
      <c r="F328" s="68"/>
      <c r="G328" s="68"/>
      <c r="H328" s="68"/>
      <c r="I328" s="68"/>
      <c r="J328" s="72"/>
      <c r="K328" s="72"/>
      <c r="L328" s="72"/>
      <c r="M328" s="72"/>
    </row>
    <row r="329" spans="1:13" ht="15" customHeight="1" x14ac:dyDescent="0.2">
      <c r="A329" s="71"/>
      <c r="B329" s="71"/>
      <c r="C329" s="68"/>
      <c r="D329" s="68"/>
      <c r="E329" s="68"/>
      <c r="F329" s="68"/>
      <c r="G329" s="68"/>
      <c r="H329" s="68"/>
      <c r="I329" s="68"/>
      <c r="J329" s="72"/>
      <c r="K329" s="72"/>
      <c r="L329" s="72"/>
      <c r="M329" s="72"/>
    </row>
    <row r="330" spans="1:13" ht="15" customHeight="1" x14ac:dyDescent="0.2">
      <c r="A330" s="71"/>
      <c r="B330" s="71"/>
      <c r="C330" s="68"/>
      <c r="D330" s="68"/>
      <c r="E330" s="68"/>
      <c r="F330" s="68"/>
      <c r="G330" s="68"/>
      <c r="H330" s="68"/>
      <c r="I330" s="68"/>
      <c r="J330" s="72"/>
      <c r="K330" s="72"/>
      <c r="L330" s="72"/>
      <c r="M330" s="72"/>
    </row>
    <row r="331" spans="1:13" ht="15" customHeight="1" x14ac:dyDescent="0.2">
      <c r="A331" s="71"/>
      <c r="B331" s="71"/>
      <c r="C331" s="68"/>
      <c r="D331" s="68"/>
      <c r="E331" s="68"/>
      <c r="F331" s="68"/>
      <c r="G331" s="68"/>
      <c r="H331" s="68"/>
      <c r="I331" s="68"/>
      <c r="J331" s="72"/>
      <c r="K331" s="72"/>
      <c r="L331" s="72"/>
      <c r="M331" s="72"/>
    </row>
    <row r="332" spans="1:13" ht="15" customHeight="1" x14ac:dyDescent="0.2">
      <c r="A332" s="71"/>
      <c r="B332" s="71"/>
      <c r="C332" s="68"/>
      <c r="D332" s="68"/>
      <c r="E332" s="68"/>
      <c r="F332" s="68"/>
      <c r="G332" s="68"/>
      <c r="H332" s="68"/>
      <c r="I332" s="68"/>
      <c r="J332" s="72"/>
      <c r="K332" s="72"/>
      <c r="L332" s="72"/>
      <c r="M332" s="72"/>
    </row>
    <row r="333" spans="1:13" ht="15" customHeight="1" x14ac:dyDescent="0.2">
      <c r="A333" s="71"/>
      <c r="B333" s="71"/>
      <c r="C333" s="68"/>
      <c r="D333" s="68"/>
      <c r="E333" s="68"/>
      <c r="F333" s="68"/>
      <c r="G333" s="68"/>
      <c r="H333" s="68"/>
      <c r="I333" s="68"/>
      <c r="J333" s="72"/>
      <c r="K333" s="72"/>
      <c r="L333" s="72"/>
      <c r="M333" s="72"/>
    </row>
    <row r="334" spans="1:13" ht="15" customHeight="1" x14ac:dyDescent="0.2">
      <c r="A334" s="71"/>
      <c r="B334" s="71"/>
      <c r="C334" s="68"/>
      <c r="D334" s="68"/>
      <c r="E334" s="68"/>
      <c r="F334" s="68"/>
      <c r="G334" s="68"/>
      <c r="H334" s="68"/>
      <c r="I334" s="68"/>
      <c r="J334" s="72"/>
      <c r="K334" s="72"/>
      <c r="L334" s="72"/>
      <c r="M334" s="72"/>
    </row>
    <row r="335" spans="1:13" ht="15" customHeight="1" x14ac:dyDescent="0.2">
      <c r="A335" s="71"/>
      <c r="B335" s="71"/>
      <c r="C335" s="68"/>
      <c r="D335" s="68"/>
      <c r="E335" s="68"/>
      <c r="F335" s="68"/>
      <c r="G335" s="68"/>
      <c r="H335" s="68"/>
      <c r="I335" s="68"/>
      <c r="J335" s="72"/>
      <c r="K335" s="72"/>
      <c r="L335" s="72"/>
      <c r="M335" s="72"/>
    </row>
    <row r="336" spans="1:13" ht="15" customHeight="1" x14ac:dyDescent="0.2">
      <c r="A336" s="71"/>
      <c r="B336" s="71"/>
      <c r="C336" s="68"/>
      <c r="D336" s="68"/>
      <c r="E336" s="68"/>
      <c r="F336" s="68"/>
      <c r="G336" s="68"/>
      <c r="H336" s="68"/>
      <c r="I336" s="68"/>
      <c r="J336" s="72"/>
      <c r="K336" s="72"/>
      <c r="L336" s="72"/>
      <c r="M336" s="72"/>
    </row>
    <row r="337" spans="1:13" ht="15" customHeight="1" x14ac:dyDescent="0.2">
      <c r="A337" s="71"/>
      <c r="B337" s="71"/>
      <c r="C337" s="68"/>
      <c r="D337" s="68"/>
      <c r="E337" s="68"/>
      <c r="F337" s="68"/>
      <c r="G337" s="68"/>
      <c r="H337" s="68"/>
      <c r="I337" s="68"/>
      <c r="J337" s="72"/>
      <c r="K337" s="72"/>
      <c r="L337" s="72"/>
      <c r="M337" s="72"/>
    </row>
    <row r="338" spans="1:13" ht="15" customHeight="1" x14ac:dyDescent="0.2">
      <c r="A338" s="71"/>
      <c r="B338" s="71"/>
      <c r="C338" s="68"/>
      <c r="D338" s="68"/>
      <c r="E338" s="68"/>
      <c r="F338" s="68"/>
      <c r="G338" s="68"/>
      <c r="H338" s="68"/>
      <c r="I338" s="68"/>
      <c r="J338" s="72"/>
      <c r="K338" s="72"/>
      <c r="L338" s="72"/>
      <c r="M338" s="72"/>
    </row>
    <row r="339" spans="1:13" ht="15" customHeight="1" x14ac:dyDescent="0.2">
      <c r="A339" s="71"/>
      <c r="B339" s="71"/>
      <c r="C339" s="68"/>
      <c r="D339" s="68"/>
      <c r="E339" s="68"/>
      <c r="F339" s="68"/>
      <c r="G339" s="68"/>
      <c r="H339" s="68"/>
      <c r="I339" s="68"/>
      <c r="J339" s="72"/>
      <c r="K339" s="72"/>
      <c r="L339" s="72"/>
      <c r="M339" s="72"/>
    </row>
    <row r="340" spans="1:13" ht="15" customHeight="1" x14ac:dyDescent="0.2">
      <c r="A340" s="71"/>
      <c r="B340" s="71"/>
      <c r="C340" s="68"/>
      <c r="D340" s="68"/>
      <c r="E340" s="68"/>
      <c r="F340" s="68"/>
      <c r="G340" s="68"/>
      <c r="H340" s="68"/>
      <c r="I340" s="68"/>
      <c r="J340" s="72"/>
      <c r="K340" s="72"/>
      <c r="L340" s="72"/>
      <c r="M340" s="72"/>
    </row>
    <row r="341" spans="1:13" ht="15" customHeight="1" x14ac:dyDescent="0.2">
      <c r="A341" s="71"/>
      <c r="B341" s="71"/>
      <c r="C341" s="68"/>
      <c r="D341" s="68"/>
      <c r="E341" s="68"/>
      <c r="F341" s="68"/>
      <c r="G341" s="68"/>
      <c r="H341" s="68"/>
      <c r="I341" s="68"/>
      <c r="J341" s="72"/>
      <c r="K341" s="72"/>
      <c r="L341" s="72"/>
      <c r="M341" s="72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9"/>
  <dimension ref="A1:AB278"/>
  <sheetViews>
    <sheetView topLeftCell="J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0" style="23" customWidth="1"/>
    <col min="5" max="5" width="22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3.25" style="23" customWidth="1"/>
    <col min="16" max="16" width="20.125" style="23" customWidth="1"/>
    <col min="17" max="17" width="12.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2348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659</v>
      </c>
      <c r="B2" s="71">
        <v>550</v>
      </c>
      <c r="C2" s="68">
        <v>3.66</v>
      </c>
      <c r="D2" s="68">
        <v>263.60000000000002</v>
      </c>
      <c r="E2" s="68">
        <v>211.67</v>
      </c>
      <c r="F2" s="68">
        <f t="shared" ref="F2:F28" si="0">($A$29-A2)/(ROW($A$29)-ROW(A2))</f>
        <v>62.555555555555557</v>
      </c>
      <c r="G2" s="68">
        <v>0</v>
      </c>
      <c r="H2" s="68">
        <f t="shared" ref="H2:H28" si="1">($A$29-B2)/(ROW($A$29)-ROW(B2))</f>
        <v>66.592592592592595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0.01</v>
      </c>
      <c r="P2" s="32" t="s">
        <v>39</v>
      </c>
      <c r="Q2" s="25">
        <f>LARGE(A:A,2)</f>
        <v>2336</v>
      </c>
      <c r="T2" s="22">
        <v>0</v>
      </c>
      <c r="U2" s="74">
        <f t="shared" ref="U2:U33" si="3">T2-B2</f>
        <v>-550</v>
      </c>
      <c r="V2" s="70">
        <f t="shared" ref="V2:V33" si="4">ROUND(U2,0)</f>
        <v>-550</v>
      </c>
      <c r="W2" s="70">
        <v>4766</v>
      </c>
      <c r="X2" s="70">
        <f t="shared" ref="X2:X33" si="5">B2/$W$2*$W$3</f>
        <v>604.58455728073864</v>
      </c>
      <c r="Y2" s="70">
        <f t="shared" ref="Y2:Y33" si="6">X2-B2</f>
        <v>54.584557280738636</v>
      </c>
      <c r="Z2" s="70">
        <f t="shared" ref="Z2:Z33" si="7">ROUND(Y2,0)</f>
        <v>55</v>
      </c>
      <c r="AA2" s="24">
        <f t="shared" ref="AA2:AA33" si="8">IF(V2&gt;=0,V2,Z2)</f>
        <v>55</v>
      </c>
      <c r="AB2" s="67">
        <f t="shared" ref="AB2:AB33" si="9">B2+AA2</f>
        <v>605</v>
      </c>
    </row>
    <row r="3" spans="1:28" ht="15" customHeight="1" x14ac:dyDescent="0.25">
      <c r="A3" s="71">
        <v>665</v>
      </c>
      <c r="B3" s="71">
        <v>550</v>
      </c>
      <c r="C3" s="68">
        <v>3.69</v>
      </c>
      <c r="D3" s="68">
        <v>263.62</v>
      </c>
      <c r="E3" s="68">
        <v>211.67</v>
      </c>
      <c r="F3" s="68">
        <f t="shared" si="0"/>
        <v>64.730769230769226</v>
      </c>
      <c r="G3" s="68">
        <v>0</v>
      </c>
      <c r="H3" s="68">
        <f t="shared" si="1"/>
        <v>69.15384615384616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148</v>
      </c>
      <c r="P3" s="32" t="s">
        <v>41</v>
      </c>
      <c r="Q3" s="25">
        <f>LARGE(A:A,3)</f>
        <v>2304</v>
      </c>
      <c r="T3" s="22">
        <v>0</v>
      </c>
      <c r="U3" s="74">
        <f t="shared" si="3"/>
        <v>-550</v>
      </c>
      <c r="V3" s="70">
        <f t="shared" si="4"/>
        <v>-550</v>
      </c>
      <c r="W3" s="70">
        <v>5239</v>
      </c>
      <c r="X3" s="70">
        <f t="shared" si="5"/>
        <v>604.58455728073864</v>
      </c>
      <c r="Y3" s="70">
        <f t="shared" si="6"/>
        <v>54.584557280738636</v>
      </c>
      <c r="Z3" s="70">
        <f t="shared" si="7"/>
        <v>55</v>
      </c>
      <c r="AA3" s="24">
        <f t="shared" si="8"/>
        <v>55</v>
      </c>
      <c r="AB3" s="67">
        <f t="shared" si="9"/>
        <v>605</v>
      </c>
    </row>
    <row r="4" spans="1:28" ht="15" customHeight="1" x14ac:dyDescent="0.25">
      <c r="A4" s="71">
        <v>672</v>
      </c>
      <c r="B4" s="71">
        <v>550</v>
      </c>
      <c r="C4" s="68">
        <v>3.73</v>
      </c>
      <c r="D4" s="68">
        <v>263.63</v>
      </c>
      <c r="E4" s="68">
        <v>211.67</v>
      </c>
      <c r="F4" s="68">
        <f t="shared" si="0"/>
        <v>67.040000000000006</v>
      </c>
      <c r="G4" s="68">
        <v>0</v>
      </c>
      <c r="H4" s="68">
        <f t="shared" si="1"/>
        <v>71.92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2348</v>
      </c>
      <c r="P4" s="32" t="s">
        <v>43</v>
      </c>
      <c r="Q4" s="25">
        <f>LARGE(B:B,1)</f>
        <v>2068</v>
      </c>
      <c r="T4" s="22">
        <v>0</v>
      </c>
      <c r="U4" s="74">
        <f t="shared" si="3"/>
        <v>-550</v>
      </c>
      <c r="V4" s="70">
        <f t="shared" si="4"/>
        <v>-550</v>
      </c>
      <c r="W4" s="70"/>
      <c r="X4" s="70">
        <f t="shared" si="5"/>
        <v>604.58455728073864</v>
      </c>
      <c r="Y4" s="70">
        <f t="shared" si="6"/>
        <v>54.584557280738636</v>
      </c>
      <c r="Z4" s="70">
        <f t="shared" si="7"/>
        <v>55</v>
      </c>
      <c r="AA4" s="24">
        <f t="shared" si="8"/>
        <v>55</v>
      </c>
      <c r="AB4" s="67">
        <f t="shared" si="9"/>
        <v>605</v>
      </c>
    </row>
    <row r="5" spans="1:28" ht="15" customHeight="1" x14ac:dyDescent="0.25">
      <c r="A5" s="71">
        <v>679</v>
      </c>
      <c r="B5" s="71">
        <v>550</v>
      </c>
      <c r="C5" s="68">
        <v>3.77</v>
      </c>
      <c r="D5" s="68">
        <v>263.64999999999998</v>
      </c>
      <c r="E5" s="68">
        <v>211.67</v>
      </c>
      <c r="F5" s="68">
        <f t="shared" si="0"/>
        <v>69.541666666666671</v>
      </c>
      <c r="G5" s="68">
        <v>0</v>
      </c>
      <c r="H5" s="68">
        <f t="shared" si="1"/>
        <v>74.916666666666671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1.73</v>
      </c>
      <c r="P5" s="32" t="s">
        <v>45</v>
      </c>
      <c r="Q5" s="25">
        <f>LARGE(B:B,2)</f>
        <v>2059</v>
      </c>
      <c r="T5" s="22">
        <v>0</v>
      </c>
      <c r="U5" s="74">
        <f t="shared" si="3"/>
        <v>-550</v>
      </c>
      <c r="V5" s="70">
        <f t="shared" si="4"/>
        <v>-550</v>
      </c>
      <c r="W5" s="70"/>
      <c r="X5" s="70">
        <f t="shared" si="5"/>
        <v>604.58455728073864</v>
      </c>
      <c r="Y5" s="70">
        <f t="shared" si="6"/>
        <v>54.584557280738636</v>
      </c>
      <c r="Z5" s="70">
        <f t="shared" si="7"/>
        <v>55</v>
      </c>
      <c r="AA5" s="24">
        <f t="shared" si="8"/>
        <v>55</v>
      </c>
      <c r="AB5" s="67">
        <f t="shared" si="9"/>
        <v>605</v>
      </c>
    </row>
    <row r="6" spans="1:28" ht="15" customHeight="1" x14ac:dyDescent="0.25">
      <c r="A6" s="71">
        <v>673</v>
      </c>
      <c r="B6" s="71">
        <v>550</v>
      </c>
      <c r="C6" s="68">
        <v>3.74</v>
      </c>
      <c r="D6" s="68">
        <v>263.67</v>
      </c>
      <c r="E6" s="68">
        <v>211.67</v>
      </c>
      <c r="F6" s="68">
        <f t="shared" si="0"/>
        <v>72.826086956521735</v>
      </c>
      <c r="G6" s="68">
        <v>0</v>
      </c>
      <c r="H6" s="68">
        <f t="shared" si="1"/>
        <v>78.173913043478265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2.72</v>
      </c>
      <c r="P6" s="32" t="s">
        <v>47</v>
      </c>
      <c r="Q6" s="25">
        <f>LARGE(B:B,3)</f>
        <v>1968</v>
      </c>
      <c r="T6" s="22">
        <v>0</v>
      </c>
      <c r="U6" s="74">
        <f t="shared" si="3"/>
        <v>-550</v>
      </c>
      <c r="V6" s="70">
        <f t="shared" si="4"/>
        <v>-550</v>
      </c>
      <c r="W6" s="70"/>
      <c r="X6" s="70">
        <f t="shared" si="5"/>
        <v>604.58455728073864</v>
      </c>
      <c r="Y6" s="70">
        <f t="shared" si="6"/>
        <v>54.584557280738636</v>
      </c>
      <c r="Z6" s="70">
        <f t="shared" si="7"/>
        <v>55</v>
      </c>
      <c r="AA6" s="24">
        <f t="shared" si="8"/>
        <v>55</v>
      </c>
      <c r="AB6" s="67">
        <f t="shared" si="9"/>
        <v>605</v>
      </c>
    </row>
    <row r="7" spans="1:28" ht="15" customHeight="1" x14ac:dyDescent="0.25">
      <c r="A7" s="71">
        <v>668</v>
      </c>
      <c r="B7" s="71">
        <v>580</v>
      </c>
      <c r="C7" s="68">
        <v>0</v>
      </c>
      <c r="D7" s="68">
        <v>263.69</v>
      </c>
      <c r="E7" s="68">
        <v>211.71</v>
      </c>
      <c r="F7" s="68">
        <f t="shared" si="0"/>
        <v>76.36363636363636</v>
      </c>
      <c r="G7" s="68">
        <v>0</v>
      </c>
      <c r="H7" s="68">
        <f t="shared" si="1"/>
        <v>80.36363636363636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3.59</v>
      </c>
      <c r="P7" s="25"/>
      <c r="Q7" s="25"/>
      <c r="T7" s="22">
        <v>0</v>
      </c>
      <c r="U7" s="74">
        <f t="shared" si="3"/>
        <v>-580</v>
      </c>
      <c r="V7" s="70">
        <f t="shared" si="4"/>
        <v>-580</v>
      </c>
      <c r="W7" s="70"/>
      <c r="X7" s="70">
        <f t="shared" si="5"/>
        <v>637.56189676877887</v>
      </c>
      <c r="Y7" s="70">
        <f t="shared" si="6"/>
        <v>57.561896768778865</v>
      </c>
      <c r="Z7" s="70">
        <f t="shared" si="7"/>
        <v>58</v>
      </c>
      <c r="AA7" s="24">
        <f t="shared" si="8"/>
        <v>58</v>
      </c>
      <c r="AB7" s="67">
        <f t="shared" si="9"/>
        <v>638</v>
      </c>
    </row>
    <row r="8" spans="1:28" ht="15" customHeight="1" x14ac:dyDescent="0.25">
      <c r="A8" s="71">
        <v>664</v>
      </c>
      <c r="B8" s="71">
        <v>580</v>
      </c>
      <c r="C8" s="68">
        <v>3.68</v>
      </c>
      <c r="D8" s="68">
        <v>263.7</v>
      </c>
      <c r="E8" s="68">
        <v>211.71</v>
      </c>
      <c r="F8" s="68">
        <f t="shared" si="0"/>
        <v>80.19047619047619</v>
      </c>
      <c r="G8" s="68">
        <v>0</v>
      </c>
      <c r="H8" s="68">
        <f t="shared" si="1"/>
        <v>84.19047619047619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-580</v>
      </c>
      <c r="V8" s="70">
        <f t="shared" si="4"/>
        <v>-580</v>
      </c>
      <c r="W8" s="70"/>
      <c r="X8" s="70">
        <f t="shared" si="5"/>
        <v>637.56189676877887</v>
      </c>
      <c r="Y8" s="70">
        <f t="shared" si="6"/>
        <v>57.561896768778865</v>
      </c>
      <c r="Z8" s="70">
        <f t="shared" si="7"/>
        <v>58</v>
      </c>
      <c r="AA8" s="24">
        <f t="shared" si="8"/>
        <v>58</v>
      </c>
      <c r="AB8" s="67">
        <f t="shared" si="9"/>
        <v>638</v>
      </c>
    </row>
    <row r="9" spans="1:28" ht="15" customHeight="1" x14ac:dyDescent="0.25">
      <c r="A9" s="71">
        <v>658</v>
      </c>
      <c r="B9" s="71">
        <v>580</v>
      </c>
      <c r="C9" s="68">
        <v>0</v>
      </c>
      <c r="D9" s="68">
        <v>263.70999999999998</v>
      </c>
      <c r="E9" s="68">
        <v>211.71</v>
      </c>
      <c r="F9" s="68">
        <f t="shared" si="0"/>
        <v>84.5</v>
      </c>
      <c r="G9" s="68">
        <v>0</v>
      </c>
      <c r="H9" s="68">
        <f t="shared" si="1"/>
        <v>88.4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-580</v>
      </c>
      <c r="V9" s="70">
        <f t="shared" si="4"/>
        <v>-580</v>
      </c>
      <c r="W9" s="70"/>
      <c r="X9" s="70">
        <f t="shared" si="5"/>
        <v>637.56189676877887</v>
      </c>
      <c r="Y9" s="70">
        <f t="shared" si="6"/>
        <v>57.561896768778865</v>
      </c>
      <c r="Z9" s="70">
        <f t="shared" si="7"/>
        <v>58</v>
      </c>
      <c r="AA9" s="24">
        <f t="shared" si="8"/>
        <v>58</v>
      </c>
      <c r="AB9" s="67">
        <f t="shared" si="9"/>
        <v>638</v>
      </c>
    </row>
    <row r="10" spans="1:28" ht="15" customHeight="1" x14ac:dyDescent="0.25">
      <c r="A10" s="71">
        <v>652</v>
      </c>
      <c r="B10" s="71">
        <v>580</v>
      </c>
      <c r="C10" s="68">
        <v>0</v>
      </c>
      <c r="D10" s="68">
        <v>263.72000000000003</v>
      </c>
      <c r="E10" s="68">
        <v>211.71</v>
      </c>
      <c r="F10" s="68">
        <f t="shared" si="0"/>
        <v>89.263157894736835</v>
      </c>
      <c r="G10" s="68">
        <v>0</v>
      </c>
      <c r="H10" s="68">
        <f t="shared" si="1"/>
        <v>93.05263157894737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-580</v>
      </c>
      <c r="V10" s="70">
        <f t="shared" si="4"/>
        <v>-580</v>
      </c>
      <c r="W10" s="70"/>
      <c r="X10" s="70">
        <f t="shared" si="5"/>
        <v>637.56189676877887</v>
      </c>
      <c r="Y10" s="70">
        <f t="shared" si="6"/>
        <v>57.561896768778865</v>
      </c>
      <c r="Z10" s="70">
        <f t="shared" si="7"/>
        <v>58</v>
      </c>
      <c r="AA10" s="24">
        <f t="shared" si="8"/>
        <v>58</v>
      </c>
      <c r="AB10" s="67">
        <f t="shared" si="9"/>
        <v>638</v>
      </c>
    </row>
    <row r="11" spans="1:28" ht="15" customHeight="1" x14ac:dyDescent="0.25">
      <c r="A11" s="71">
        <v>647</v>
      </c>
      <c r="B11" s="71">
        <v>580</v>
      </c>
      <c r="C11" s="68">
        <v>3.59</v>
      </c>
      <c r="D11" s="68">
        <v>263.73</v>
      </c>
      <c r="E11" s="68">
        <v>211.71</v>
      </c>
      <c r="F11" s="68">
        <f t="shared" si="0"/>
        <v>94.5</v>
      </c>
      <c r="G11" s="68">
        <v>0</v>
      </c>
      <c r="H11" s="68">
        <f t="shared" si="1"/>
        <v>98.222222222222229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263.60000000000002</v>
      </c>
      <c r="R11" s="43"/>
      <c r="S11" s="43"/>
      <c r="T11" s="22">
        <v>0</v>
      </c>
      <c r="U11" s="74">
        <f t="shared" si="3"/>
        <v>-580</v>
      </c>
      <c r="V11" s="70">
        <f t="shared" si="4"/>
        <v>-580</v>
      </c>
      <c r="W11" s="70"/>
      <c r="X11" s="70">
        <f t="shared" si="5"/>
        <v>637.56189676877887</v>
      </c>
      <c r="Y11" s="70">
        <f t="shared" si="6"/>
        <v>57.561896768778865</v>
      </c>
      <c r="Z11" s="70">
        <f t="shared" si="7"/>
        <v>58</v>
      </c>
      <c r="AA11" s="24">
        <f t="shared" si="8"/>
        <v>58</v>
      </c>
      <c r="AB11" s="67">
        <f t="shared" si="9"/>
        <v>638</v>
      </c>
    </row>
    <row r="12" spans="1:28" ht="15" customHeight="1" x14ac:dyDescent="0.25">
      <c r="A12" s="71">
        <v>738</v>
      </c>
      <c r="B12" s="71">
        <v>610</v>
      </c>
      <c r="C12" s="68">
        <v>4.0999999999999996</v>
      </c>
      <c r="D12" s="68">
        <v>263.75</v>
      </c>
      <c r="E12" s="68">
        <v>211.75</v>
      </c>
      <c r="F12" s="68">
        <f t="shared" si="0"/>
        <v>94.705882352941174</v>
      </c>
      <c r="G12" s="68">
        <v>0</v>
      </c>
      <c r="H12" s="68">
        <f t="shared" si="1"/>
        <v>102.23529411764706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263.60000000000002</v>
      </c>
      <c r="R12" s="43"/>
      <c r="S12" s="43"/>
      <c r="T12" s="22">
        <v>0</v>
      </c>
      <c r="U12" s="74">
        <f t="shared" si="3"/>
        <v>-610</v>
      </c>
      <c r="V12" s="70">
        <f t="shared" si="4"/>
        <v>-610</v>
      </c>
      <c r="W12" s="70"/>
      <c r="X12" s="70">
        <f t="shared" si="5"/>
        <v>670.53923625681909</v>
      </c>
      <c r="Y12" s="70">
        <f t="shared" si="6"/>
        <v>60.539236256819095</v>
      </c>
      <c r="Z12" s="70">
        <f t="shared" si="7"/>
        <v>61</v>
      </c>
      <c r="AA12" s="24">
        <f t="shared" si="8"/>
        <v>61</v>
      </c>
      <c r="AB12" s="67">
        <f t="shared" si="9"/>
        <v>671</v>
      </c>
    </row>
    <row r="13" spans="1:28" ht="15" customHeight="1" x14ac:dyDescent="0.25">
      <c r="A13" s="71">
        <v>829</v>
      </c>
      <c r="B13" s="71">
        <v>610</v>
      </c>
      <c r="C13" s="68">
        <v>4.6100000000000003</v>
      </c>
      <c r="D13" s="68">
        <v>263.79000000000002</v>
      </c>
      <c r="E13" s="68">
        <v>211.75</v>
      </c>
      <c r="F13" s="68">
        <f t="shared" si="0"/>
        <v>94.9375</v>
      </c>
      <c r="G13" s="68">
        <v>0</v>
      </c>
      <c r="H13" s="68">
        <f t="shared" si="1"/>
        <v>108.625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-610</v>
      </c>
      <c r="V13" s="70">
        <f t="shared" si="4"/>
        <v>-610</v>
      </c>
      <c r="W13" s="70"/>
      <c r="X13" s="70">
        <f t="shared" si="5"/>
        <v>670.53923625681909</v>
      </c>
      <c r="Y13" s="70">
        <f t="shared" si="6"/>
        <v>60.539236256819095</v>
      </c>
      <c r="Z13" s="70">
        <f t="shared" si="7"/>
        <v>61</v>
      </c>
      <c r="AA13" s="24">
        <f t="shared" si="8"/>
        <v>61</v>
      </c>
      <c r="AB13" s="67">
        <f t="shared" si="9"/>
        <v>671</v>
      </c>
    </row>
    <row r="14" spans="1:28" ht="15" customHeight="1" x14ac:dyDescent="0.25">
      <c r="A14" s="71">
        <v>919</v>
      </c>
      <c r="B14" s="71">
        <v>610</v>
      </c>
      <c r="C14" s="68">
        <v>5.1100000000000003</v>
      </c>
      <c r="D14" s="68">
        <v>263.83999999999997</v>
      </c>
      <c r="E14" s="68">
        <v>211.75</v>
      </c>
      <c r="F14" s="68">
        <f t="shared" si="0"/>
        <v>95.266666666666666</v>
      </c>
      <c r="G14" s="68">
        <v>0</v>
      </c>
      <c r="H14" s="68">
        <f t="shared" si="1"/>
        <v>115.86666666666666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2068</v>
      </c>
      <c r="R14" s="43"/>
      <c r="S14" s="43"/>
      <c r="T14" s="22">
        <v>0</v>
      </c>
      <c r="U14" s="74">
        <f t="shared" si="3"/>
        <v>-610</v>
      </c>
      <c r="V14" s="70">
        <f t="shared" si="4"/>
        <v>-610</v>
      </c>
      <c r="W14" s="70"/>
      <c r="X14" s="70">
        <f t="shared" si="5"/>
        <v>670.53923625681909</v>
      </c>
      <c r="Y14" s="70">
        <f t="shared" si="6"/>
        <v>60.539236256819095</v>
      </c>
      <c r="Z14" s="70">
        <f t="shared" si="7"/>
        <v>61</v>
      </c>
      <c r="AA14" s="24">
        <f t="shared" si="8"/>
        <v>61</v>
      </c>
      <c r="AB14" s="67">
        <f t="shared" si="9"/>
        <v>671</v>
      </c>
    </row>
    <row r="15" spans="1:28" ht="15" customHeight="1" x14ac:dyDescent="0.25">
      <c r="A15" s="71">
        <v>971</v>
      </c>
      <c r="B15" s="71">
        <v>610</v>
      </c>
      <c r="C15" s="68">
        <v>5.39</v>
      </c>
      <c r="D15" s="68">
        <v>263.89</v>
      </c>
      <c r="E15" s="68">
        <v>211.75</v>
      </c>
      <c r="F15" s="68">
        <f t="shared" si="0"/>
        <v>98.357142857142861</v>
      </c>
      <c r="G15" s="68">
        <v>0</v>
      </c>
      <c r="H15" s="68">
        <f t="shared" si="1"/>
        <v>124.14285714285714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148</v>
      </c>
      <c r="P15" s="14" t="s">
        <v>61</v>
      </c>
      <c r="Q15" s="13">
        <f>MAX(D:D)</f>
        <v>272.3</v>
      </c>
      <c r="R15" s="43">
        <f ca="1">TREND(OFFSET('Z-V'!B1,MATCH(Q15,'Z-V'!A:A,1)-1,,2,1),OFFSET('Z-V'!A1,MATCH(Q15,'Z-V'!A:A,1)-1,,2,1),Q15)</f>
        <v>60479.999999999884</v>
      </c>
      <c r="S15" s="43"/>
      <c r="T15" s="22">
        <v>0</v>
      </c>
      <c r="U15" s="74">
        <f t="shared" si="3"/>
        <v>-610</v>
      </c>
      <c r="V15" s="70">
        <f t="shared" si="4"/>
        <v>-610</v>
      </c>
      <c r="W15" s="70"/>
      <c r="X15" s="70">
        <f t="shared" si="5"/>
        <v>670.53923625681909</v>
      </c>
      <c r="Y15" s="70">
        <f t="shared" si="6"/>
        <v>60.539236256819095</v>
      </c>
      <c r="Z15" s="70">
        <f t="shared" si="7"/>
        <v>61</v>
      </c>
      <c r="AA15" s="24">
        <f t="shared" si="8"/>
        <v>61</v>
      </c>
      <c r="AB15" s="67">
        <f t="shared" si="9"/>
        <v>671</v>
      </c>
    </row>
    <row r="16" spans="1:28" ht="15" customHeight="1" x14ac:dyDescent="0.25">
      <c r="A16" s="71">
        <v>1022</v>
      </c>
      <c r="B16" s="71">
        <v>610</v>
      </c>
      <c r="C16" s="68">
        <v>5.68</v>
      </c>
      <c r="D16" s="68">
        <v>263.95999999999998</v>
      </c>
      <c r="E16" s="68">
        <v>211.75</v>
      </c>
      <c r="F16" s="68">
        <f t="shared" si="0"/>
        <v>102</v>
      </c>
      <c r="G16" s="68">
        <v>0</v>
      </c>
      <c r="H16" s="68">
        <f t="shared" si="1"/>
        <v>133.69230769230768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13.05</v>
      </c>
      <c r="P16" s="14" t="s">
        <v>63</v>
      </c>
      <c r="Q16" s="56">
        <f>D2</f>
        <v>263.60000000000002</v>
      </c>
      <c r="R16" s="43">
        <f ca="1">TREND(OFFSET('Z-V'!B1,MATCH(Q16,'Z-V'!A:A,1)-1,,2,1),OFFSET('Z-V'!A1,MATCH(Q16,'Z-V'!A:A,1)-1,,2,1),Q16)</f>
        <v>36080.000000000116</v>
      </c>
      <c r="S16" s="43"/>
      <c r="T16" s="22">
        <v>0</v>
      </c>
      <c r="U16" s="74">
        <f t="shared" si="3"/>
        <v>-610</v>
      </c>
      <c r="V16" s="70">
        <f t="shared" si="4"/>
        <v>-610</v>
      </c>
      <c r="W16" s="70"/>
      <c r="X16" s="70">
        <f t="shared" si="5"/>
        <v>670.53923625681909</v>
      </c>
      <c r="Y16" s="70">
        <f t="shared" si="6"/>
        <v>60.539236256819095</v>
      </c>
      <c r="Z16" s="70">
        <f t="shared" si="7"/>
        <v>61</v>
      </c>
      <c r="AA16" s="24">
        <f t="shared" si="8"/>
        <v>61</v>
      </c>
      <c r="AB16" s="67">
        <f t="shared" si="9"/>
        <v>671</v>
      </c>
    </row>
    <row r="17" spans="1:28" ht="15" customHeight="1" x14ac:dyDescent="0.25">
      <c r="A17" s="71">
        <v>1075</v>
      </c>
      <c r="B17" s="71">
        <v>640</v>
      </c>
      <c r="C17" s="68">
        <v>5.97</v>
      </c>
      <c r="D17" s="68">
        <v>264.02999999999997</v>
      </c>
      <c r="E17" s="68">
        <v>211.79</v>
      </c>
      <c r="F17" s="68">
        <f t="shared" si="0"/>
        <v>106.08333333333333</v>
      </c>
      <c r="G17" s="68">
        <v>0</v>
      </c>
      <c r="H17" s="68">
        <f t="shared" si="1"/>
        <v>142.33333333333334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271.60000000000002</v>
      </c>
      <c r="R17" s="43"/>
      <c r="S17" s="43"/>
      <c r="T17" s="22">
        <v>0</v>
      </c>
      <c r="U17" s="74">
        <f t="shared" si="3"/>
        <v>-640</v>
      </c>
      <c r="V17" s="70">
        <f t="shared" si="4"/>
        <v>-640</v>
      </c>
      <c r="W17" s="70"/>
      <c r="X17" s="70">
        <f t="shared" si="5"/>
        <v>703.51657574485944</v>
      </c>
      <c r="Y17" s="70">
        <f t="shared" si="6"/>
        <v>63.516575744859438</v>
      </c>
      <c r="Z17" s="70">
        <f t="shared" si="7"/>
        <v>64</v>
      </c>
      <c r="AA17" s="24">
        <f t="shared" si="8"/>
        <v>64</v>
      </c>
      <c r="AB17" s="67">
        <f t="shared" si="9"/>
        <v>704</v>
      </c>
    </row>
    <row r="18" spans="1:28" ht="15" customHeight="1" x14ac:dyDescent="0.2">
      <c r="A18" s="71">
        <v>1343</v>
      </c>
      <c r="B18" s="71">
        <v>640</v>
      </c>
      <c r="C18" s="68">
        <v>7.46</v>
      </c>
      <c r="D18" s="68">
        <v>264.14</v>
      </c>
      <c r="E18" s="68">
        <v>211.79</v>
      </c>
      <c r="F18" s="68">
        <f t="shared" si="0"/>
        <v>91.36363636363636</v>
      </c>
      <c r="G18" s="68">
        <v>0</v>
      </c>
      <c r="H18" s="68">
        <f t="shared" si="1"/>
        <v>155.27272727272728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2068</v>
      </c>
      <c r="R18" s="43"/>
      <c r="S18" s="43"/>
      <c r="T18" s="22">
        <v>0</v>
      </c>
      <c r="U18" s="74">
        <f t="shared" si="3"/>
        <v>-640</v>
      </c>
      <c r="V18" s="70">
        <f t="shared" si="4"/>
        <v>-640</v>
      </c>
      <c r="W18" s="70"/>
      <c r="X18" s="70">
        <f t="shared" si="5"/>
        <v>703.51657574485944</v>
      </c>
      <c r="Y18" s="70">
        <f t="shared" si="6"/>
        <v>63.516575744859438</v>
      </c>
      <c r="Z18" s="70">
        <f t="shared" si="7"/>
        <v>64</v>
      </c>
      <c r="AA18" s="24">
        <f t="shared" si="8"/>
        <v>64</v>
      </c>
      <c r="AB18" s="67">
        <f t="shared" si="9"/>
        <v>704</v>
      </c>
    </row>
    <row r="19" spans="1:28" ht="15" customHeight="1" x14ac:dyDescent="0.25">
      <c r="A19" s="71">
        <v>1610</v>
      </c>
      <c r="B19" s="71">
        <v>640</v>
      </c>
      <c r="C19" s="68">
        <v>8.9499999999999993</v>
      </c>
      <c r="D19" s="68">
        <v>264.29000000000002</v>
      </c>
      <c r="E19" s="68">
        <v>211.79</v>
      </c>
      <c r="F19" s="68">
        <f t="shared" si="0"/>
        <v>73.8</v>
      </c>
      <c r="G19" s="68">
        <v>0</v>
      </c>
      <c r="H19" s="68">
        <f t="shared" si="1"/>
        <v>170.8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0.74710691613765456</v>
      </c>
      <c r="R19" s="58">
        <f>MAX(AB:AB)</f>
        <v>2273</v>
      </c>
      <c r="S19" s="58">
        <f>'Z-V'!P8-R19</f>
        <v>6706</v>
      </c>
      <c r="T19" s="22">
        <v>0</v>
      </c>
      <c r="U19" s="74">
        <f t="shared" si="3"/>
        <v>-640</v>
      </c>
      <c r="V19" s="70">
        <f t="shared" si="4"/>
        <v>-640</v>
      </c>
      <c r="W19" s="70"/>
      <c r="X19" s="70">
        <f t="shared" si="5"/>
        <v>703.51657574485944</v>
      </c>
      <c r="Y19" s="70">
        <f t="shared" si="6"/>
        <v>63.516575744859438</v>
      </c>
      <c r="Z19" s="70">
        <f t="shared" si="7"/>
        <v>64</v>
      </c>
      <c r="AA19" s="24">
        <f t="shared" si="8"/>
        <v>64</v>
      </c>
      <c r="AB19" s="67">
        <f t="shared" si="9"/>
        <v>704</v>
      </c>
    </row>
    <row r="20" spans="1:28" ht="15" customHeight="1" x14ac:dyDescent="0.25">
      <c r="A20" s="71">
        <v>1877</v>
      </c>
      <c r="B20" s="71">
        <v>640</v>
      </c>
      <c r="C20" s="68">
        <v>10.43</v>
      </c>
      <c r="D20" s="68">
        <v>264.48</v>
      </c>
      <c r="E20" s="68">
        <v>211.79</v>
      </c>
      <c r="F20" s="68">
        <f t="shared" si="0"/>
        <v>52.333333333333336</v>
      </c>
      <c r="G20" s="68">
        <v>0</v>
      </c>
      <c r="H20" s="68">
        <f t="shared" si="1"/>
        <v>189.77777777777777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0.54421091997008664</v>
      </c>
      <c r="R20" s="43">
        <f ca="1">R15-R16</f>
        <v>24399.999999999767</v>
      </c>
      <c r="S20" s="43">
        <f ca="1">'Z-V'!P9-R20</f>
        <v>29080.000000000233</v>
      </c>
      <c r="T20" s="22">
        <v>0</v>
      </c>
      <c r="U20" s="74">
        <f t="shared" si="3"/>
        <v>-640</v>
      </c>
      <c r="V20" s="70">
        <f t="shared" si="4"/>
        <v>-640</v>
      </c>
      <c r="W20" s="70"/>
      <c r="X20" s="70">
        <f t="shared" si="5"/>
        <v>703.51657574485944</v>
      </c>
      <c r="Y20" s="70">
        <f t="shared" si="6"/>
        <v>63.516575744859438</v>
      </c>
      <c r="Z20" s="70">
        <f t="shared" si="7"/>
        <v>64</v>
      </c>
      <c r="AA20" s="24">
        <f t="shared" si="8"/>
        <v>64</v>
      </c>
      <c r="AB20" s="67">
        <f t="shared" si="9"/>
        <v>704</v>
      </c>
    </row>
    <row r="21" spans="1:28" ht="15" customHeight="1" x14ac:dyDescent="0.25">
      <c r="A21" s="71">
        <v>1978</v>
      </c>
      <c r="B21" s="71">
        <v>640</v>
      </c>
      <c r="C21" s="68">
        <v>10.99</v>
      </c>
      <c r="D21" s="68">
        <v>264.69</v>
      </c>
      <c r="E21" s="68">
        <v>211.79</v>
      </c>
      <c r="F21" s="68">
        <f t="shared" si="0"/>
        <v>46.25</v>
      </c>
      <c r="G21" s="68">
        <v>0</v>
      </c>
      <c r="H21" s="68">
        <f t="shared" si="1"/>
        <v>213.5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0.63490178163544997</v>
      </c>
      <c r="R21" s="43">
        <f>ABS(Q12-Q17)</f>
        <v>8</v>
      </c>
      <c r="S21" s="43">
        <f>'Z-V'!P10-R21</f>
        <v>13.89</v>
      </c>
      <c r="T21" s="22">
        <v>0</v>
      </c>
      <c r="U21" s="74">
        <f t="shared" si="3"/>
        <v>-640</v>
      </c>
      <c r="V21" s="70">
        <f t="shared" si="4"/>
        <v>-640</v>
      </c>
      <c r="W21" s="70"/>
      <c r="X21" s="70">
        <f t="shared" si="5"/>
        <v>703.51657574485944</v>
      </c>
      <c r="Y21" s="70">
        <f t="shared" si="6"/>
        <v>63.516575744859438</v>
      </c>
      <c r="Z21" s="70">
        <f t="shared" si="7"/>
        <v>64</v>
      </c>
      <c r="AA21" s="24">
        <f t="shared" si="8"/>
        <v>64</v>
      </c>
      <c r="AB21" s="67">
        <f t="shared" si="9"/>
        <v>704</v>
      </c>
    </row>
    <row r="22" spans="1:28" ht="15" customHeight="1" x14ac:dyDescent="0.25">
      <c r="A22" s="71">
        <v>2078</v>
      </c>
      <c r="B22" s="71">
        <v>670</v>
      </c>
      <c r="C22" s="68">
        <v>11.55</v>
      </c>
      <c r="D22" s="68">
        <v>264.91000000000003</v>
      </c>
      <c r="E22" s="68">
        <v>211.83</v>
      </c>
      <c r="F22" s="68">
        <f t="shared" si="0"/>
        <v>38.571428571428569</v>
      </c>
      <c r="G22" s="68">
        <v>0</v>
      </c>
      <c r="H22" s="68">
        <f t="shared" si="1"/>
        <v>239.71428571428572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0.65620000000000001</v>
      </c>
      <c r="R22" s="43"/>
      <c r="S22" s="43"/>
      <c r="T22" s="22">
        <v>0</v>
      </c>
      <c r="U22" s="74">
        <f t="shared" si="3"/>
        <v>-670</v>
      </c>
      <c r="V22" s="70">
        <f t="shared" si="4"/>
        <v>-670</v>
      </c>
      <c r="W22" s="70"/>
      <c r="X22" s="70">
        <f t="shared" si="5"/>
        <v>736.49391523289967</v>
      </c>
      <c r="Y22" s="70">
        <f t="shared" si="6"/>
        <v>66.493915232899667</v>
      </c>
      <c r="Z22" s="70">
        <f t="shared" si="7"/>
        <v>66</v>
      </c>
      <c r="AA22" s="24">
        <f t="shared" si="8"/>
        <v>66</v>
      </c>
      <c r="AB22" s="67">
        <f t="shared" si="9"/>
        <v>736</v>
      </c>
    </row>
    <row r="23" spans="1:28" ht="15" customHeight="1" x14ac:dyDescent="0.25">
      <c r="A23" s="71">
        <v>2178</v>
      </c>
      <c r="B23" s="71">
        <v>670</v>
      </c>
      <c r="C23" s="68">
        <v>12.1</v>
      </c>
      <c r="D23" s="68">
        <v>265.14999999999998</v>
      </c>
      <c r="E23" s="68">
        <v>211.83</v>
      </c>
      <c r="F23" s="68">
        <f t="shared" si="0"/>
        <v>28.333333333333332</v>
      </c>
      <c r="G23" s="68">
        <v>0</v>
      </c>
      <c r="H23" s="68">
        <f t="shared" si="1"/>
        <v>279.66666666666669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-670</v>
      </c>
      <c r="V23" s="70">
        <f t="shared" si="4"/>
        <v>-670</v>
      </c>
      <c r="W23" s="70"/>
      <c r="X23" s="70">
        <f t="shared" si="5"/>
        <v>736.49391523289967</v>
      </c>
      <c r="Y23" s="70">
        <f t="shared" si="6"/>
        <v>66.493915232899667</v>
      </c>
      <c r="Z23" s="70">
        <f t="shared" si="7"/>
        <v>66</v>
      </c>
      <c r="AA23" s="24">
        <f t="shared" si="8"/>
        <v>66</v>
      </c>
      <c r="AB23" s="67">
        <f t="shared" si="9"/>
        <v>736</v>
      </c>
    </row>
    <row r="24" spans="1:28" ht="15" customHeight="1" x14ac:dyDescent="0.25">
      <c r="A24" s="71">
        <v>2166</v>
      </c>
      <c r="B24" s="71">
        <v>670</v>
      </c>
      <c r="C24" s="68">
        <v>12.03</v>
      </c>
      <c r="D24" s="68">
        <v>265.38</v>
      </c>
      <c r="E24" s="68">
        <v>211.83</v>
      </c>
      <c r="F24" s="68">
        <f t="shared" si="0"/>
        <v>36.4</v>
      </c>
      <c r="G24" s="68">
        <v>0</v>
      </c>
      <c r="H24" s="68">
        <f t="shared" si="1"/>
        <v>335.6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-670</v>
      </c>
      <c r="V24" s="70">
        <f t="shared" si="4"/>
        <v>-670</v>
      </c>
      <c r="W24" s="70"/>
      <c r="X24" s="70">
        <f t="shared" si="5"/>
        <v>736.49391523289967</v>
      </c>
      <c r="Y24" s="70">
        <f t="shared" si="6"/>
        <v>66.493915232899667</v>
      </c>
      <c r="Z24" s="70">
        <f t="shared" si="7"/>
        <v>66</v>
      </c>
      <c r="AA24" s="24">
        <f t="shared" si="8"/>
        <v>66</v>
      </c>
      <c r="AB24" s="67">
        <f t="shared" si="9"/>
        <v>736</v>
      </c>
    </row>
    <row r="25" spans="1:28" ht="15" customHeight="1" x14ac:dyDescent="0.25">
      <c r="A25" s="71">
        <v>2154</v>
      </c>
      <c r="B25" s="71">
        <v>670</v>
      </c>
      <c r="C25" s="68">
        <v>11.97</v>
      </c>
      <c r="D25" s="68">
        <v>265.61</v>
      </c>
      <c r="E25" s="68">
        <v>211.83</v>
      </c>
      <c r="F25" s="68">
        <f t="shared" si="0"/>
        <v>48.5</v>
      </c>
      <c r="G25" s="68">
        <v>0</v>
      </c>
      <c r="H25" s="68">
        <f t="shared" si="1"/>
        <v>419.5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-670</v>
      </c>
      <c r="V25" s="70">
        <f t="shared" si="4"/>
        <v>-670</v>
      </c>
      <c r="W25" s="70"/>
      <c r="X25" s="70">
        <f t="shared" si="5"/>
        <v>736.49391523289967</v>
      </c>
      <c r="Y25" s="70">
        <f t="shared" si="6"/>
        <v>66.493915232899667</v>
      </c>
      <c r="Z25" s="70">
        <f t="shared" si="7"/>
        <v>66</v>
      </c>
      <c r="AA25" s="24">
        <f t="shared" si="8"/>
        <v>66</v>
      </c>
      <c r="AB25" s="67">
        <f t="shared" si="9"/>
        <v>736</v>
      </c>
    </row>
    <row r="26" spans="1:28" ht="15" customHeight="1" x14ac:dyDescent="0.25">
      <c r="A26" s="71">
        <v>2141</v>
      </c>
      <c r="B26" s="79">
        <v>670</v>
      </c>
      <c r="C26" s="68">
        <v>11.89</v>
      </c>
      <c r="D26" s="68">
        <v>265.83999999999997</v>
      </c>
      <c r="E26" s="68">
        <v>211.83</v>
      </c>
      <c r="F26" s="68">
        <f t="shared" si="0"/>
        <v>69</v>
      </c>
      <c r="G26" s="68">
        <v>0</v>
      </c>
      <c r="H26" s="68">
        <f t="shared" si="1"/>
        <v>559.33333333333337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-670</v>
      </c>
      <c r="V26" s="70">
        <f t="shared" si="4"/>
        <v>-670</v>
      </c>
      <c r="W26" s="70"/>
      <c r="X26" s="70">
        <f t="shared" si="5"/>
        <v>736.49391523289967</v>
      </c>
      <c r="Y26" s="70">
        <f t="shared" si="6"/>
        <v>66.493915232899667</v>
      </c>
      <c r="Z26" s="70">
        <f t="shared" si="7"/>
        <v>66</v>
      </c>
      <c r="AA26" s="24">
        <f t="shared" si="8"/>
        <v>66</v>
      </c>
      <c r="AB26" s="67">
        <f t="shared" si="9"/>
        <v>736</v>
      </c>
    </row>
    <row r="27" spans="1:28" ht="15" customHeight="1" x14ac:dyDescent="0.25">
      <c r="A27" s="71">
        <v>2210</v>
      </c>
      <c r="B27" s="71">
        <v>700</v>
      </c>
      <c r="C27" s="68">
        <v>12.28</v>
      </c>
      <c r="D27" s="68">
        <v>266.08</v>
      </c>
      <c r="E27" s="68">
        <v>211.87</v>
      </c>
      <c r="F27" s="68">
        <f t="shared" si="0"/>
        <v>69</v>
      </c>
      <c r="G27" s="68">
        <v>0</v>
      </c>
      <c r="H27" s="68">
        <f t="shared" si="1"/>
        <v>824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0</v>
      </c>
      <c r="U27" s="74">
        <f t="shared" si="3"/>
        <v>-700</v>
      </c>
      <c r="V27" s="70">
        <f t="shared" si="4"/>
        <v>-700</v>
      </c>
      <c r="W27" s="70"/>
      <c r="X27" s="70">
        <f t="shared" si="5"/>
        <v>769.47125472094001</v>
      </c>
      <c r="Y27" s="70">
        <f t="shared" si="6"/>
        <v>69.47125472094001</v>
      </c>
      <c r="Z27" s="70">
        <f t="shared" si="7"/>
        <v>69</v>
      </c>
      <c r="AA27" s="24">
        <f t="shared" si="8"/>
        <v>69</v>
      </c>
      <c r="AB27" s="67">
        <f t="shared" si="9"/>
        <v>769</v>
      </c>
    </row>
    <row r="28" spans="1:28" ht="15" customHeight="1" x14ac:dyDescent="0.25">
      <c r="A28" s="71">
        <v>2280</v>
      </c>
      <c r="B28" s="71">
        <v>700</v>
      </c>
      <c r="C28" s="68">
        <v>12.67</v>
      </c>
      <c r="D28" s="68">
        <v>266.31</v>
      </c>
      <c r="E28" s="68">
        <v>211.87</v>
      </c>
      <c r="F28" s="68">
        <f t="shared" si="0"/>
        <v>68</v>
      </c>
      <c r="G28" s="68">
        <v>0</v>
      </c>
      <c r="H28" s="68">
        <f t="shared" si="1"/>
        <v>1648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-700</v>
      </c>
      <c r="V28" s="70">
        <f t="shared" si="4"/>
        <v>-700</v>
      </c>
      <c r="W28" s="70"/>
      <c r="X28" s="70">
        <f t="shared" si="5"/>
        <v>769.47125472094001</v>
      </c>
      <c r="Y28" s="70">
        <f t="shared" si="6"/>
        <v>69.47125472094001</v>
      </c>
      <c r="Z28" s="70">
        <f t="shared" si="7"/>
        <v>69</v>
      </c>
      <c r="AA28" s="24">
        <f t="shared" si="8"/>
        <v>69</v>
      </c>
      <c r="AB28" s="67">
        <f t="shared" si="9"/>
        <v>769</v>
      </c>
    </row>
    <row r="29" spans="1:28" ht="15" customHeight="1" x14ac:dyDescent="0.25">
      <c r="A29" s="79">
        <v>2348</v>
      </c>
      <c r="B29" s="71">
        <v>700</v>
      </c>
      <c r="C29" s="68">
        <v>13.05</v>
      </c>
      <c r="D29" s="68">
        <v>266.56</v>
      </c>
      <c r="E29" s="68">
        <v>211.87</v>
      </c>
      <c r="F29" s="80">
        <v>0</v>
      </c>
      <c r="G29" s="80">
        <v>0</v>
      </c>
      <c r="H29" s="80">
        <v>0</v>
      </c>
      <c r="I29" s="80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-700</v>
      </c>
      <c r="V29" s="70">
        <f t="shared" si="4"/>
        <v>-700</v>
      </c>
      <c r="W29" s="70"/>
      <c r="X29" s="70">
        <f t="shared" si="5"/>
        <v>769.47125472094001</v>
      </c>
      <c r="Y29" s="70">
        <f t="shared" si="6"/>
        <v>69.47125472094001</v>
      </c>
      <c r="Z29" s="70">
        <f t="shared" si="7"/>
        <v>69</v>
      </c>
      <c r="AA29" s="24">
        <f t="shared" si="8"/>
        <v>69</v>
      </c>
      <c r="AB29" s="67">
        <f t="shared" si="9"/>
        <v>769</v>
      </c>
    </row>
    <row r="30" spans="1:28" ht="15" customHeight="1" x14ac:dyDescent="0.25">
      <c r="A30" s="71">
        <v>1946</v>
      </c>
      <c r="B30" s="71">
        <v>700</v>
      </c>
      <c r="C30" s="68">
        <v>10.81</v>
      </c>
      <c r="D30" s="68">
        <v>266.75</v>
      </c>
      <c r="E30" s="68">
        <v>211.87</v>
      </c>
      <c r="F30" s="68">
        <v>0</v>
      </c>
      <c r="G30" s="68">
        <f t="shared" ref="G30:G61" si="13">($A$29-A30)/(ROW(A30)-ROW($A$29))</f>
        <v>402</v>
      </c>
      <c r="H30" s="68">
        <v>0</v>
      </c>
      <c r="I30" s="68">
        <f t="shared" ref="I30:I61" si="14">($A$29-B30)/(ROW(B30)-ROW($A$29))</f>
        <v>1648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-700</v>
      </c>
      <c r="V30" s="70">
        <f t="shared" si="4"/>
        <v>-700</v>
      </c>
      <c r="W30" s="70"/>
      <c r="X30" s="70">
        <f t="shared" si="5"/>
        <v>769.47125472094001</v>
      </c>
      <c r="Y30" s="70">
        <f t="shared" si="6"/>
        <v>69.47125472094001</v>
      </c>
      <c r="Z30" s="70">
        <f t="shared" si="7"/>
        <v>69</v>
      </c>
      <c r="AA30" s="24">
        <f t="shared" si="8"/>
        <v>69</v>
      </c>
      <c r="AB30" s="67">
        <f t="shared" si="9"/>
        <v>769</v>
      </c>
    </row>
    <row r="31" spans="1:28" ht="15" customHeight="1" x14ac:dyDescent="0.25">
      <c r="A31" s="71">
        <v>1544</v>
      </c>
      <c r="B31" s="71">
        <v>700</v>
      </c>
      <c r="C31" s="68">
        <v>8.58</v>
      </c>
      <c r="D31" s="68">
        <v>266.87</v>
      </c>
      <c r="E31" s="68">
        <v>211.87</v>
      </c>
      <c r="F31" s="68">
        <v>0</v>
      </c>
      <c r="G31" s="68">
        <f t="shared" si="13"/>
        <v>402</v>
      </c>
      <c r="H31" s="68">
        <v>0</v>
      </c>
      <c r="I31" s="68">
        <f t="shared" si="14"/>
        <v>824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-700</v>
      </c>
      <c r="V31" s="70">
        <f t="shared" si="4"/>
        <v>-700</v>
      </c>
      <c r="W31" s="70"/>
      <c r="X31" s="70">
        <f t="shared" si="5"/>
        <v>769.47125472094001</v>
      </c>
      <c r="Y31" s="70">
        <f t="shared" si="6"/>
        <v>69.47125472094001</v>
      </c>
      <c r="Z31" s="70">
        <f t="shared" si="7"/>
        <v>69</v>
      </c>
      <c r="AA31" s="24">
        <f t="shared" si="8"/>
        <v>69</v>
      </c>
      <c r="AB31" s="67">
        <f t="shared" si="9"/>
        <v>769</v>
      </c>
    </row>
    <row r="32" spans="1:28" ht="15" customHeight="1" x14ac:dyDescent="0.25">
      <c r="A32" s="71">
        <v>1141</v>
      </c>
      <c r="B32" s="71">
        <v>730</v>
      </c>
      <c r="C32" s="68">
        <v>6.34</v>
      </c>
      <c r="D32" s="68">
        <v>266.94</v>
      </c>
      <c r="E32" s="68">
        <v>211.91</v>
      </c>
      <c r="F32" s="68">
        <v>0</v>
      </c>
      <c r="G32" s="68">
        <f t="shared" si="13"/>
        <v>402.33333333333331</v>
      </c>
      <c r="H32" s="68">
        <v>0</v>
      </c>
      <c r="I32" s="68">
        <f t="shared" si="14"/>
        <v>539.33333333333337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-730</v>
      </c>
      <c r="V32" s="70">
        <f t="shared" si="4"/>
        <v>-730</v>
      </c>
      <c r="W32" s="70"/>
      <c r="X32" s="70">
        <f t="shared" si="5"/>
        <v>802.44859420898035</v>
      </c>
      <c r="Y32" s="70">
        <f t="shared" si="6"/>
        <v>72.448594208980353</v>
      </c>
      <c r="Z32" s="70">
        <f t="shared" si="7"/>
        <v>72</v>
      </c>
      <c r="AA32" s="24">
        <f t="shared" si="8"/>
        <v>72</v>
      </c>
      <c r="AB32" s="67">
        <f t="shared" si="9"/>
        <v>802</v>
      </c>
    </row>
    <row r="33" spans="1:28" ht="15" customHeight="1" x14ac:dyDescent="0.25">
      <c r="A33" s="71">
        <v>1268</v>
      </c>
      <c r="B33" s="71">
        <v>730</v>
      </c>
      <c r="C33" s="68">
        <v>7.05</v>
      </c>
      <c r="D33" s="68">
        <v>267.02</v>
      </c>
      <c r="E33" s="68">
        <v>211.91</v>
      </c>
      <c r="F33" s="68">
        <v>0</v>
      </c>
      <c r="G33" s="68">
        <f t="shared" si="13"/>
        <v>270</v>
      </c>
      <c r="H33" s="68">
        <v>0</v>
      </c>
      <c r="I33" s="68">
        <f t="shared" si="14"/>
        <v>404.5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0</v>
      </c>
      <c r="U33" s="74">
        <f t="shared" si="3"/>
        <v>-730</v>
      </c>
      <c r="V33" s="70">
        <f t="shared" si="4"/>
        <v>-730</v>
      </c>
      <c r="W33" s="70"/>
      <c r="X33" s="70">
        <f t="shared" si="5"/>
        <v>802.44859420898035</v>
      </c>
      <c r="Y33" s="70">
        <f t="shared" si="6"/>
        <v>72.448594208980353</v>
      </c>
      <c r="Z33" s="70">
        <f t="shared" si="7"/>
        <v>72</v>
      </c>
      <c r="AA33" s="24">
        <f t="shared" si="8"/>
        <v>72</v>
      </c>
      <c r="AB33" s="67">
        <f t="shared" si="9"/>
        <v>802</v>
      </c>
    </row>
    <row r="34" spans="1:28" ht="15" customHeight="1" x14ac:dyDescent="0.25">
      <c r="A34" s="71">
        <v>1396</v>
      </c>
      <c r="B34" s="71">
        <v>730</v>
      </c>
      <c r="C34" s="68">
        <v>7.75</v>
      </c>
      <c r="D34" s="68">
        <v>267.11</v>
      </c>
      <c r="E34" s="68">
        <v>211.91</v>
      </c>
      <c r="F34" s="68">
        <v>0</v>
      </c>
      <c r="G34" s="68">
        <f t="shared" si="13"/>
        <v>190.4</v>
      </c>
      <c r="H34" s="68">
        <v>0</v>
      </c>
      <c r="I34" s="68">
        <f t="shared" si="14"/>
        <v>323.60000000000002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-730</v>
      </c>
      <c r="V34" s="70">
        <f t="shared" ref="V34:V65" si="17">ROUND(U34,0)</f>
        <v>-730</v>
      </c>
      <c r="W34" s="70"/>
      <c r="X34" s="70">
        <f t="shared" ref="X34:X65" si="18">B34/$W$2*$W$3</f>
        <v>802.44859420898035</v>
      </c>
      <c r="Y34" s="70">
        <f t="shared" ref="Y34:Y65" si="19">X34-B34</f>
        <v>72.448594208980353</v>
      </c>
      <c r="Z34" s="70">
        <f t="shared" ref="Z34:Z65" si="20">ROUND(Y34,0)</f>
        <v>72</v>
      </c>
      <c r="AA34" s="24">
        <f t="shared" ref="AA34:AA65" si="21">IF(V34&gt;=0,V34,Z34)</f>
        <v>72</v>
      </c>
      <c r="AB34" s="67">
        <f t="shared" ref="AB34:AB65" si="22">B34+AA34</f>
        <v>802</v>
      </c>
    </row>
    <row r="35" spans="1:28" ht="15" customHeight="1" x14ac:dyDescent="0.25">
      <c r="A35" s="71">
        <v>1524</v>
      </c>
      <c r="B35" s="71">
        <v>730</v>
      </c>
      <c r="C35" s="68">
        <v>8.4700000000000006</v>
      </c>
      <c r="D35" s="68">
        <v>267.22000000000003</v>
      </c>
      <c r="E35" s="68">
        <v>211.91</v>
      </c>
      <c r="F35" s="68">
        <v>0</v>
      </c>
      <c r="G35" s="68">
        <f t="shared" si="13"/>
        <v>137.33333333333334</v>
      </c>
      <c r="H35" s="68">
        <v>0</v>
      </c>
      <c r="I35" s="68">
        <f t="shared" si="14"/>
        <v>269.66666666666669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-730</v>
      </c>
      <c r="V35" s="70">
        <f t="shared" si="17"/>
        <v>-730</v>
      </c>
      <c r="W35" s="70"/>
      <c r="X35" s="70">
        <f t="shared" si="18"/>
        <v>802.44859420898035</v>
      </c>
      <c r="Y35" s="70">
        <f t="shared" si="19"/>
        <v>72.448594208980353</v>
      </c>
      <c r="Z35" s="70">
        <f t="shared" si="20"/>
        <v>72</v>
      </c>
      <c r="AA35" s="24">
        <f t="shared" si="21"/>
        <v>72</v>
      </c>
      <c r="AB35" s="67">
        <f t="shared" si="22"/>
        <v>802</v>
      </c>
    </row>
    <row r="36" spans="1:28" ht="15" customHeight="1" x14ac:dyDescent="0.25">
      <c r="A36" s="71">
        <v>1451</v>
      </c>
      <c r="B36" s="71">
        <v>730</v>
      </c>
      <c r="C36" s="68">
        <v>8.06</v>
      </c>
      <c r="D36" s="68">
        <v>267.32</v>
      </c>
      <c r="E36" s="68">
        <v>211.91</v>
      </c>
      <c r="F36" s="68">
        <v>0</v>
      </c>
      <c r="G36" s="68">
        <f t="shared" si="13"/>
        <v>128.14285714285714</v>
      </c>
      <c r="H36" s="68">
        <v>0</v>
      </c>
      <c r="I36" s="68">
        <f t="shared" si="14"/>
        <v>231.14285714285714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0</v>
      </c>
      <c r="U36" s="74">
        <f t="shared" si="16"/>
        <v>-730</v>
      </c>
      <c r="V36" s="70">
        <f t="shared" si="17"/>
        <v>-730</v>
      </c>
      <c r="W36" s="70"/>
      <c r="X36" s="70">
        <f t="shared" si="18"/>
        <v>802.44859420898035</v>
      </c>
      <c r="Y36" s="70">
        <f t="shared" si="19"/>
        <v>72.448594208980353</v>
      </c>
      <c r="Z36" s="70">
        <f t="shared" si="20"/>
        <v>72</v>
      </c>
      <c r="AA36" s="24">
        <f t="shared" si="21"/>
        <v>72</v>
      </c>
      <c r="AB36" s="67">
        <f t="shared" si="22"/>
        <v>802</v>
      </c>
    </row>
    <row r="37" spans="1:28" ht="15" customHeight="1" x14ac:dyDescent="0.25">
      <c r="A37" s="71">
        <v>1378</v>
      </c>
      <c r="B37" s="71">
        <v>760</v>
      </c>
      <c r="C37" s="68">
        <v>7.65</v>
      </c>
      <c r="D37" s="68">
        <v>267.39999999999998</v>
      </c>
      <c r="E37" s="68">
        <v>211.95</v>
      </c>
      <c r="F37" s="68">
        <v>0</v>
      </c>
      <c r="G37" s="68">
        <f t="shared" si="13"/>
        <v>121.25</v>
      </c>
      <c r="H37" s="68">
        <v>0</v>
      </c>
      <c r="I37" s="68">
        <f t="shared" si="14"/>
        <v>198.5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-760</v>
      </c>
      <c r="V37" s="70">
        <f t="shared" si="17"/>
        <v>-760</v>
      </c>
      <c r="W37" s="70"/>
      <c r="X37" s="70">
        <f t="shared" si="18"/>
        <v>835.42593369702058</v>
      </c>
      <c r="Y37" s="70">
        <f t="shared" si="19"/>
        <v>75.425933697020582</v>
      </c>
      <c r="Z37" s="70">
        <f t="shared" si="20"/>
        <v>75</v>
      </c>
      <c r="AA37" s="24">
        <f t="shared" si="21"/>
        <v>75</v>
      </c>
      <c r="AB37" s="67">
        <f t="shared" si="22"/>
        <v>835</v>
      </c>
    </row>
    <row r="38" spans="1:28" ht="15" customHeight="1" x14ac:dyDescent="0.25">
      <c r="A38" s="71">
        <v>1303</v>
      </c>
      <c r="B38" s="71">
        <v>760</v>
      </c>
      <c r="C38" s="68">
        <v>7.24</v>
      </c>
      <c r="D38" s="68">
        <v>267.48</v>
      </c>
      <c r="E38" s="68">
        <v>211.95</v>
      </c>
      <c r="F38" s="68">
        <v>0</v>
      </c>
      <c r="G38" s="68">
        <f t="shared" si="13"/>
        <v>116.11111111111111</v>
      </c>
      <c r="H38" s="68">
        <v>0</v>
      </c>
      <c r="I38" s="68">
        <f t="shared" si="14"/>
        <v>176.44444444444446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-760</v>
      </c>
      <c r="V38" s="70">
        <f t="shared" si="17"/>
        <v>-760</v>
      </c>
      <c r="W38" s="70"/>
      <c r="X38" s="70">
        <f t="shared" si="18"/>
        <v>835.42593369702058</v>
      </c>
      <c r="Y38" s="70">
        <f t="shared" si="19"/>
        <v>75.425933697020582</v>
      </c>
      <c r="Z38" s="70">
        <f t="shared" si="20"/>
        <v>75</v>
      </c>
      <c r="AA38" s="24">
        <f t="shared" si="21"/>
        <v>75</v>
      </c>
      <c r="AB38" s="67">
        <f t="shared" si="22"/>
        <v>835</v>
      </c>
    </row>
    <row r="39" spans="1:28" ht="15" customHeight="1" x14ac:dyDescent="0.25">
      <c r="A39" s="71">
        <v>1369</v>
      </c>
      <c r="B39" s="71">
        <v>760</v>
      </c>
      <c r="C39" s="68">
        <v>7.61</v>
      </c>
      <c r="D39" s="68">
        <v>267.56</v>
      </c>
      <c r="E39" s="68">
        <v>211.95</v>
      </c>
      <c r="F39" s="68">
        <v>0</v>
      </c>
      <c r="G39" s="68">
        <f t="shared" si="13"/>
        <v>97.9</v>
      </c>
      <c r="H39" s="68">
        <v>0</v>
      </c>
      <c r="I39" s="68">
        <f t="shared" si="14"/>
        <v>158.80000000000001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1</v>
      </c>
      <c r="N39" s="26"/>
      <c r="O39" s="26"/>
      <c r="P39" s="25"/>
      <c r="Q39" s="25"/>
      <c r="T39" s="22">
        <v>0</v>
      </c>
      <c r="U39" s="74">
        <f t="shared" si="16"/>
        <v>-760</v>
      </c>
      <c r="V39" s="70">
        <f t="shared" si="17"/>
        <v>-760</v>
      </c>
      <c r="W39" s="70"/>
      <c r="X39" s="70">
        <f t="shared" si="18"/>
        <v>835.42593369702058</v>
      </c>
      <c r="Y39" s="70">
        <f t="shared" si="19"/>
        <v>75.425933697020582</v>
      </c>
      <c r="Z39" s="70">
        <f t="shared" si="20"/>
        <v>75</v>
      </c>
      <c r="AA39" s="24">
        <f t="shared" si="21"/>
        <v>75</v>
      </c>
      <c r="AB39" s="67">
        <f t="shared" si="22"/>
        <v>835</v>
      </c>
    </row>
    <row r="40" spans="1:28" ht="15" customHeight="1" x14ac:dyDescent="0.25">
      <c r="A40" s="71">
        <v>1435</v>
      </c>
      <c r="B40" s="71">
        <v>760</v>
      </c>
      <c r="C40" s="68">
        <v>7.97</v>
      </c>
      <c r="D40" s="68">
        <v>267.66000000000003</v>
      </c>
      <c r="E40" s="68">
        <v>211.95</v>
      </c>
      <c r="F40" s="68">
        <v>0</v>
      </c>
      <c r="G40" s="68">
        <f t="shared" si="13"/>
        <v>83</v>
      </c>
      <c r="H40" s="68">
        <v>0</v>
      </c>
      <c r="I40" s="68">
        <f t="shared" si="14"/>
        <v>144.36363636363637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0</v>
      </c>
      <c r="N40" s="26"/>
      <c r="O40" s="26"/>
      <c r="P40" s="25"/>
      <c r="Q40" s="25"/>
      <c r="T40" s="22">
        <v>0</v>
      </c>
      <c r="U40" s="74">
        <f t="shared" si="16"/>
        <v>-760</v>
      </c>
      <c r="V40" s="70">
        <f t="shared" si="17"/>
        <v>-760</v>
      </c>
      <c r="W40" s="70"/>
      <c r="X40" s="70">
        <f t="shared" si="18"/>
        <v>835.42593369702058</v>
      </c>
      <c r="Y40" s="70">
        <f t="shared" si="19"/>
        <v>75.425933697020582</v>
      </c>
      <c r="Z40" s="70">
        <f t="shared" si="20"/>
        <v>75</v>
      </c>
      <c r="AA40" s="24">
        <f t="shared" si="21"/>
        <v>75</v>
      </c>
      <c r="AB40" s="67">
        <f t="shared" si="22"/>
        <v>835</v>
      </c>
    </row>
    <row r="41" spans="1:28" ht="15" customHeight="1" x14ac:dyDescent="0.25">
      <c r="A41" s="71">
        <v>1502</v>
      </c>
      <c r="B41" s="71">
        <v>760</v>
      </c>
      <c r="C41" s="68">
        <v>8.35</v>
      </c>
      <c r="D41" s="68">
        <v>267.76</v>
      </c>
      <c r="E41" s="68">
        <v>211.95</v>
      </c>
      <c r="F41" s="68">
        <v>0</v>
      </c>
      <c r="G41" s="68">
        <f t="shared" si="13"/>
        <v>70.5</v>
      </c>
      <c r="H41" s="68">
        <v>0</v>
      </c>
      <c r="I41" s="68">
        <f t="shared" si="14"/>
        <v>132.33333333333334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1</v>
      </c>
      <c r="N41" s="26"/>
      <c r="O41" s="26"/>
      <c r="P41" s="25"/>
      <c r="Q41" s="25"/>
      <c r="T41" s="22">
        <v>0</v>
      </c>
      <c r="U41" s="74">
        <f t="shared" si="16"/>
        <v>-760</v>
      </c>
      <c r="V41" s="70">
        <f t="shared" si="17"/>
        <v>-760</v>
      </c>
      <c r="W41" s="70"/>
      <c r="X41" s="70">
        <f t="shared" si="18"/>
        <v>835.42593369702058</v>
      </c>
      <c r="Y41" s="70">
        <f t="shared" si="19"/>
        <v>75.425933697020582</v>
      </c>
      <c r="Z41" s="70">
        <f t="shared" si="20"/>
        <v>75</v>
      </c>
      <c r="AA41" s="24">
        <f t="shared" si="21"/>
        <v>75</v>
      </c>
      <c r="AB41" s="67">
        <f t="shared" si="22"/>
        <v>835</v>
      </c>
    </row>
    <row r="42" spans="1:28" ht="15" customHeight="1" x14ac:dyDescent="0.25">
      <c r="A42" s="71">
        <v>1469</v>
      </c>
      <c r="B42" s="71">
        <v>790</v>
      </c>
      <c r="C42" s="68">
        <v>8.16</v>
      </c>
      <c r="D42" s="68">
        <v>267.85000000000002</v>
      </c>
      <c r="E42" s="68">
        <v>211.99</v>
      </c>
      <c r="F42" s="68">
        <v>0</v>
      </c>
      <c r="G42" s="68">
        <f t="shared" si="13"/>
        <v>67.615384615384613</v>
      </c>
      <c r="H42" s="68">
        <v>0</v>
      </c>
      <c r="I42" s="68">
        <f t="shared" si="14"/>
        <v>119.84615384615384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1</v>
      </c>
      <c r="N42" s="26"/>
      <c r="O42" s="26"/>
      <c r="P42" s="25"/>
      <c r="Q42" s="25"/>
      <c r="T42" s="22">
        <v>0</v>
      </c>
      <c r="U42" s="74">
        <f t="shared" si="16"/>
        <v>-790</v>
      </c>
      <c r="V42" s="70">
        <f t="shared" si="17"/>
        <v>-790</v>
      </c>
      <c r="W42" s="70"/>
      <c r="X42" s="70">
        <f t="shared" si="18"/>
        <v>868.40327318506093</v>
      </c>
      <c r="Y42" s="70">
        <f t="shared" si="19"/>
        <v>78.403273185060925</v>
      </c>
      <c r="Z42" s="70">
        <f t="shared" si="20"/>
        <v>78</v>
      </c>
      <c r="AA42" s="24">
        <f t="shared" si="21"/>
        <v>78</v>
      </c>
      <c r="AB42" s="67">
        <f t="shared" si="22"/>
        <v>868</v>
      </c>
    </row>
    <row r="43" spans="1:28" ht="15" customHeight="1" x14ac:dyDescent="0.25">
      <c r="A43" s="71">
        <v>1435</v>
      </c>
      <c r="B43" s="71">
        <v>790</v>
      </c>
      <c r="C43" s="68">
        <v>7.97</v>
      </c>
      <c r="D43" s="68">
        <v>267.94</v>
      </c>
      <c r="E43" s="68">
        <v>211.99</v>
      </c>
      <c r="F43" s="68">
        <v>0</v>
      </c>
      <c r="G43" s="68">
        <f t="shared" si="13"/>
        <v>65.214285714285708</v>
      </c>
      <c r="H43" s="68">
        <v>0</v>
      </c>
      <c r="I43" s="68">
        <f t="shared" si="14"/>
        <v>111.28571428571429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0</v>
      </c>
      <c r="N43" s="26"/>
      <c r="O43" s="26"/>
      <c r="P43" s="25"/>
      <c r="Q43" s="25"/>
      <c r="T43" s="22">
        <v>0</v>
      </c>
      <c r="U43" s="74">
        <f t="shared" si="16"/>
        <v>-790</v>
      </c>
      <c r="V43" s="70">
        <f t="shared" si="17"/>
        <v>-790</v>
      </c>
      <c r="W43" s="70"/>
      <c r="X43" s="70">
        <f t="shared" si="18"/>
        <v>868.40327318506093</v>
      </c>
      <c r="Y43" s="70">
        <f t="shared" si="19"/>
        <v>78.403273185060925</v>
      </c>
      <c r="Z43" s="70">
        <f t="shared" si="20"/>
        <v>78</v>
      </c>
      <c r="AA43" s="24">
        <f t="shared" si="21"/>
        <v>78</v>
      </c>
      <c r="AB43" s="67">
        <f t="shared" si="22"/>
        <v>868</v>
      </c>
    </row>
    <row r="44" spans="1:28" ht="15" customHeight="1" x14ac:dyDescent="0.25">
      <c r="A44" s="71">
        <v>1403</v>
      </c>
      <c r="B44" s="71">
        <v>790</v>
      </c>
      <c r="C44" s="68">
        <v>7.79</v>
      </c>
      <c r="D44" s="68">
        <v>268.02999999999997</v>
      </c>
      <c r="E44" s="68">
        <v>211.99</v>
      </c>
      <c r="F44" s="68">
        <v>0</v>
      </c>
      <c r="G44" s="68">
        <f t="shared" si="13"/>
        <v>63</v>
      </c>
      <c r="H44" s="68">
        <v>0</v>
      </c>
      <c r="I44" s="68">
        <f t="shared" si="14"/>
        <v>103.86666666666666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-790</v>
      </c>
      <c r="V44" s="70">
        <f t="shared" si="17"/>
        <v>-790</v>
      </c>
      <c r="W44" s="70"/>
      <c r="X44" s="70">
        <f t="shared" si="18"/>
        <v>868.40327318506093</v>
      </c>
      <c r="Y44" s="70">
        <f t="shared" si="19"/>
        <v>78.403273185060925</v>
      </c>
      <c r="Z44" s="70">
        <f t="shared" si="20"/>
        <v>78</v>
      </c>
      <c r="AA44" s="24">
        <f t="shared" si="21"/>
        <v>78</v>
      </c>
      <c r="AB44" s="67">
        <f t="shared" si="22"/>
        <v>868</v>
      </c>
    </row>
    <row r="45" spans="1:28" ht="15" customHeight="1" x14ac:dyDescent="0.25">
      <c r="A45" s="71">
        <v>1405</v>
      </c>
      <c r="B45" s="71">
        <v>790</v>
      </c>
      <c r="C45" s="68">
        <v>7.81</v>
      </c>
      <c r="D45" s="68">
        <v>268.10000000000002</v>
      </c>
      <c r="E45" s="68">
        <v>211.99</v>
      </c>
      <c r="F45" s="68">
        <v>0</v>
      </c>
      <c r="G45" s="68">
        <f t="shared" si="13"/>
        <v>58.9375</v>
      </c>
      <c r="H45" s="68">
        <v>0</v>
      </c>
      <c r="I45" s="68">
        <f t="shared" si="14"/>
        <v>97.375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-790</v>
      </c>
      <c r="V45" s="70">
        <f t="shared" si="17"/>
        <v>-790</v>
      </c>
      <c r="W45" s="70"/>
      <c r="X45" s="70">
        <f t="shared" si="18"/>
        <v>868.40327318506093</v>
      </c>
      <c r="Y45" s="70">
        <f t="shared" si="19"/>
        <v>78.403273185060925</v>
      </c>
      <c r="Z45" s="70">
        <f t="shared" si="20"/>
        <v>78</v>
      </c>
      <c r="AA45" s="24">
        <f t="shared" si="21"/>
        <v>78</v>
      </c>
      <c r="AB45" s="67">
        <f t="shared" si="22"/>
        <v>868</v>
      </c>
    </row>
    <row r="46" spans="1:28" ht="15" customHeight="1" x14ac:dyDescent="0.25">
      <c r="A46" s="71">
        <v>1408</v>
      </c>
      <c r="B46" s="71">
        <v>790</v>
      </c>
      <c r="C46" s="68">
        <v>7.82</v>
      </c>
      <c r="D46" s="68">
        <v>268.18</v>
      </c>
      <c r="E46" s="68">
        <v>211.99</v>
      </c>
      <c r="F46" s="68">
        <v>0</v>
      </c>
      <c r="G46" s="68">
        <f t="shared" si="13"/>
        <v>55.294117647058826</v>
      </c>
      <c r="H46" s="68">
        <v>0</v>
      </c>
      <c r="I46" s="68">
        <f t="shared" si="14"/>
        <v>91.647058823529406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0</v>
      </c>
      <c r="U46" s="74">
        <f t="shared" si="16"/>
        <v>-790</v>
      </c>
      <c r="V46" s="70">
        <f t="shared" si="17"/>
        <v>-790</v>
      </c>
      <c r="W46" s="70"/>
      <c r="X46" s="70">
        <f t="shared" si="18"/>
        <v>868.40327318506093</v>
      </c>
      <c r="Y46" s="70">
        <f t="shared" si="19"/>
        <v>78.403273185060925</v>
      </c>
      <c r="Z46" s="70">
        <f t="shared" si="20"/>
        <v>78</v>
      </c>
      <c r="AA46" s="24">
        <f t="shared" si="21"/>
        <v>78</v>
      </c>
      <c r="AB46" s="67">
        <f t="shared" si="22"/>
        <v>868</v>
      </c>
    </row>
    <row r="47" spans="1:28" ht="15" customHeight="1" x14ac:dyDescent="0.25">
      <c r="A47" s="71">
        <v>1410</v>
      </c>
      <c r="B47" s="71">
        <v>820</v>
      </c>
      <c r="C47" s="68">
        <v>7.84</v>
      </c>
      <c r="D47" s="68">
        <v>268.26</v>
      </c>
      <c r="E47" s="68">
        <v>212.02</v>
      </c>
      <c r="F47" s="68">
        <v>0</v>
      </c>
      <c r="G47" s="68">
        <f t="shared" si="13"/>
        <v>52.111111111111114</v>
      </c>
      <c r="H47" s="68">
        <v>0</v>
      </c>
      <c r="I47" s="68">
        <f t="shared" si="14"/>
        <v>84.888888888888886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25"/>
      <c r="T47" s="22">
        <v>0</v>
      </c>
      <c r="U47" s="74">
        <f t="shared" si="16"/>
        <v>-820</v>
      </c>
      <c r="V47" s="70">
        <f t="shared" si="17"/>
        <v>-820</v>
      </c>
      <c r="W47" s="70"/>
      <c r="X47" s="70">
        <f t="shared" si="18"/>
        <v>901.38061267310115</v>
      </c>
      <c r="Y47" s="70">
        <f t="shared" si="19"/>
        <v>81.380612673101155</v>
      </c>
      <c r="Z47" s="70">
        <f t="shared" si="20"/>
        <v>81</v>
      </c>
      <c r="AA47" s="24">
        <f t="shared" si="21"/>
        <v>81</v>
      </c>
      <c r="AB47" s="67">
        <f t="shared" si="22"/>
        <v>901</v>
      </c>
    </row>
    <row r="48" spans="1:28" ht="15" customHeight="1" x14ac:dyDescent="0.25">
      <c r="A48" s="71">
        <v>1495</v>
      </c>
      <c r="B48" s="71">
        <v>820</v>
      </c>
      <c r="C48" s="68">
        <v>8.31</v>
      </c>
      <c r="D48" s="68">
        <v>268.35000000000002</v>
      </c>
      <c r="E48" s="68">
        <v>212.02</v>
      </c>
      <c r="F48" s="68">
        <v>0</v>
      </c>
      <c r="G48" s="68">
        <f t="shared" si="13"/>
        <v>44.89473684210526</v>
      </c>
      <c r="H48" s="68">
        <v>0</v>
      </c>
      <c r="I48" s="68">
        <f t="shared" si="14"/>
        <v>80.421052631578945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1</v>
      </c>
      <c r="N48" s="26"/>
      <c r="O48" s="26"/>
      <c r="P48" s="25"/>
      <c r="Q48" s="25"/>
      <c r="T48" s="22">
        <v>0</v>
      </c>
      <c r="U48" s="74">
        <f t="shared" si="16"/>
        <v>-820</v>
      </c>
      <c r="V48" s="70">
        <f t="shared" si="17"/>
        <v>-820</v>
      </c>
      <c r="W48" s="70"/>
      <c r="X48" s="70">
        <f t="shared" si="18"/>
        <v>901.38061267310115</v>
      </c>
      <c r="Y48" s="70">
        <f t="shared" si="19"/>
        <v>81.380612673101155</v>
      </c>
      <c r="Z48" s="70">
        <f t="shared" si="20"/>
        <v>81</v>
      </c>
      <c r="AA48" s="24">
        <f t="shared" si="21"/>
        <v>81</v>
      </c>
      <c r="AB48" s="67">
        <f t="shared" si="22"/>
        <v>901</v>
      </c>
    </row>
    <row r="49" spans="1:28" ht="15" customHeight="1" x14ac:dyDescent="0.25">
      <c r="A49" s="71">
        <v>1580</v>
      </c>
      <c r="B49" s="71">
        <v>820</v>
      </c>
      <c r="C49" s="68">
        <v>8.7799999999999994</v>
      </c>
      <c r="D49" s="68">
        <v>268.44</v>
      </c>
      <c r="E49" s="68">
        <v>212.02</v>
      </c>
      <c r="F49" s="68">
        <v>0</v>
      </c>
      <c r="G49" s="68">
        <f t="shared" si="13"/>
        <v>38.4</v>
      </c>
      <c r="H49" s="68">
        <v>0</v>
      </c>
      <c r="I49" s="68">
        <f t="shared" si="14"/>
        <v>76.400000000000006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-820</v>
      </c>
      <c r="V49" s="70">
        <f t="shared" si="17"/>
        <v>-820</v>
      </c>
      <c r="W49" s="70"/>
      <c r="X49" s="70">
        <f t="shared" si="18"/>
        <v>901.38061267310115</v>
      </c>
      <c r="Y49" s="70">
        <f t="shared" si="19"/>
        <v>81.380612673101155</v>
      </c>
      <c r="Z49" s="70">
        <f t="shared" si="20"/>
        <v>81</v>
      </c>
      <c r="AA49" s="24">
        <f t="shared" si="21"/>
        <v>81</v>
      </c>
      <c r="AB49" s="67">
        <f t="shared" si="22"/>
        <v>901</v>
      </c>
    </row>
    <row r="50" spans="1:28" ht="15" customHeight="1" x14ac:dyDescent="0.25">
      <c r="A50" s="71">
        <v>1664</v>
      </c>
      <c r="B50" s="71">
        <v>820</v>
      </c>
      <c r="C50" s="68">
        <v>9.25</v>
      </c>
      <c r="D50" s="68">
        <v>268.55</v>
      </c>
      <c r="E50" s="68">
        <v>212.02</v>
      </c>
      <c r="F50" s="68">
        <v>0</v>
      </c>
      <c r="G50" s="68">
        <f t="shared" si="13"/>
        <v>32.571428571428569</v>
      </c>
      <c r="H50" s="68">
        <v>0</v>
      </c>
      <c r="I50" s="68">
        <f t="shared" si="14"/>
        <v>72.761904761904759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25"/>
      <c r="T50" s="22">
        <v>0</v>
      </c>
      <c r="U50" s="74">
        <f t="shared" si="16"/>
        <v>-820</v>
      </c>
      <c r="V50" s="70">
        <f t="shared" si="17"/>
        <v>-820</v>
      </c>
      <c r="W50" s="70"/>
      <c r="X50" s="70">
        <f t="shared" si="18"/>
        <v>901.38061267310115</v>
      </c>
      <c r="Y50" s="70">
        <f t="shared" si="19"/>
        <v>81.380612673101155</v>
      </c>
      <c r="Z50" s="70">
        <f t="shared" si="20"/>
        <v>81</v>
      </c>
      <c r="AA50" s="24">
        <f t="shared" si="21"/>
        <v>81</v>
      </c>
      <c r="AB50" s="67">
        <f t="shared" si="22"/>
        <v>901</v>
      </c>
    </row>
    <row r="51" spans="1:28" ht="15" customHeight="1" x14ac:dyDescent="0.25">
      <c r="A51" s="71">
        <v>1630</v>
      </c>
      <c r="B51" s="71">
        <v>820</v>
      </c>
      <c r="C51" s="68">
        <v>9.0500000000000007</v>
      </c>
      <c r="D51" s="68">
        <v>268.66000000000003</v>
      </c>
      <c r="E51" s="68">
        <v>212.02</v>
      </c>
      <c r="F51" s="68">
        <v>0</v>
      </c>
      <c r="G51" s="68">
        <f t="shared" si="13"/>
        <v>32.636363636363633</v>
      </c>
      <c r="H51" s="68">
        <v>0</v>
      </c>
      <c r="I51" s="68">
        <f t="shared" si="14"/>
        <v>69.454545454545453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25"/>
      <c r="T51" s="22">
        <v>0</v>
      </c>
      <c r="U51" s="74">
        <f t="shared" si="16"/>
        <v>-820</v>
      </c>
      <c r="V51" s="70">
        <f t="shared" si="17"/>
        <v>-820</v>
      </c>
      <c r="W51" s="70"/>
      <c r="X51" s="70">
        <f t="shared" si="18"/>
        <v>901.38061267310115</v>
      </c>
      <c r="Y51" s="70">
        <f t="shared" si="19"/>
        <v>81.380612673101155</v>
      </c>
      <c r="Z51" s="70">
        <f t="shared" si="20"/>
        <v>81</v>
      </c>
      <c r="AA51" s="24">
        <f t="shared" si="21"/>
        <v>81</v>
      </c>
      <c r="AB51" s="67">
        <f t="shared" si="22"/>
        <v>901</v>
      </c>
    </row>
    <row r="52" spans="1:28" ht="15" customHeight="1" x14ac:dyDescent="0.25">
      <c r="A52" s="71">
        <v>1595</v>
      </c>
      <c r="B52" s="71">
        <v>850</v>
      </c>
      <c r="C52" s="68">
        <v>8.86</v>
      </c>
      <c r="D52" s="68">
        <v>268.75</v>
      </c>
      <c r="E52" s="68">
        <v>212.05</v>
      </c>
      <c r="F52" s="68">
        <v>0</v>
      </c>
      <c r="G52" s="68">
        <f t="shared" si="13"/>
        <v>32.739130434782609</v>
      </c>
      <c r="H52" s="68">
        <v>0</v>
      </c>
      <c r="I52" s="68">
        <f t="shared" si="14"/>
        <v>65.130434782608702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0</v>
      </c>
      <c r="U52" s="74">
        <f t="shared" si="16"/>
        <v>-850</v>
      </c>
      <c r="V52" s="70">
        <f t="shared" si="17"/>
        <v>-850</v>
      </c>
      <c r="W52" s="70"/>
      <c r="X52" s="70">
        <f t="shared" si="18"/>
        <v>934.3579521611415</v>
      </c>
      <c r="Y52" s="70">
        <f t="shared" si="19"/>
        <v>84.357952161141498</v>
      </c>
      <c r="Z52" s="70">
        <f t="shared" si="20"/>
        <v>84</v>
      </c>
      <c r="AA52" s="24">
        <f t="shared" si="21"/>
        <v>84</v>
      </c>
      <c r="AB52" s="67">
        <f t="shared" si="22"/>
        <v>934</v>
      </c>
    </row>
    <row r="53" spans="1:28" ht="15" customHeight="1" x14ac:dyDescent="0.25">
      <c r="A53" s="71">
        <v>1559</v>
      </c>
      <c r="B53" s="71">
        <v>850</v>
      </c>
      <c r="C53" s="68">
        <v>8.66</v>
      </c>
      <c r="D53" s="68">
        <v>268.83999999999997</v>
      </c>
      <c r="E53" s="68">
        <v>212.05</v>
      </c>
      <c r="F53" s="68">
        <v>0</v>
      </c>
      <c r="G53" s="68">
        <f t="shared" si="13"/>
        <v>32.875</v>
      </c>
      <c r="H53" s="68">
        <v>0</v>
      </c>
      <c r="I53" s="68">
        <f t="shared" si="14"/>
        <v>62.416666666666664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0</v>
      </c>
      <c r="U53" s="74">
        <f t="shared" si="16"/>
        <v>-850</v>
      </c>
      <c r="V53" s="70">
        <f t="shared" si="17"/>
        <v>-850</v>
      </c>
      <c r="W53" s="70"/>
      <c r="X53" s="70">
        <f t="shared" si="18"/>
        <v>934.3579521611415</v>
      </c>
      <c r="Y53" s="70">
        <f t="shared" si="19"/>
        <v>84.357952161141498</v>
      </c>
      <c r="Z53" s="70">
        <f t="shared" si="20"/>
        <v>84</v>
      </c>
      <c r="AA53" s="24">
        <f t="shared" si="21"/>
        <v>84</v>
      </c>
      <c r="AB53" s="67">
        <f t="shared" si="22"/>
        <v>934</v>
      </c>
    </row>
    <row r="54" spans="1:28" ht="15" customHeight="1" x14ac:dyDescent="0.25">
      <c r="A54" s="71">
        <v>1602</v>
      </c>
      <c r="B54" s="71">
        <v>850</v>
      </c>
      <c r="C54" s="68">
        <v>8.9</v>
      </c>
      <c r="D54" s="68">
        <v>268.94</v>
      </c>
      <c r="E54" s="68">
        <v>212.05</v>
      </c>
      <c r="F54" s="68">
        <v>0</v>
      </c>
      <c r="G54" s="68">
        <f t="shared" si="13"/>
        <v>29.84</v>
      </c>
      <c r="H54" s="68">
        <v>0</v>
      </c>
      <c r="I54" s="68">
        <f t="shared" si="14"/>
        <v>59.92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-850</v>
      </c>
      <c r="V54" s="70">
        <f t="shared" si="17"/>
        <v>-850</v>
      </c>
      <c r="W54" s="70"/>
      <c r="X54" s="70">
        <f t="shared" si="18"/>
        <v>934.3579521611415</v>
      </c>
      <c r="Y54" s="70">
        <f t="shared" si="19"/>
        <v>84.357952161141498</v>
      </c>
      <c r="Z54" s="70">
        <f t="shared" si="20"/>
        <v>84</v>
      </c>
      <c r="AA54" s="24">
        <f t="shared" si="21"/>
        <v>84</v>
      </c>
      <c r="AB54" s="67">
        <f t="shared" si="22"/>
        <v>934</v>
      </c>
    </row>
    <row r="55" spans="1:28" ht="15" customHeight="1" x14ac:dyDescent="0.25">
      <c r="A55" s="71">
        <v>1645</v>
      </c>
      <c r="B55" s="71">
        <v>850</v>
      </c>
      <c r="C55" s="68">
        <v>9.14</v>
      </c>
      <c r="D55" s="68">
        <v>269.04000000000002</v>
      </c>
      <c r="E55" s="68">
        <v>212.05</v>
      </c>
      <c r="F55" s="68">
        <v>0</v>
      </c>
      <c r="G55" s="68">
        <f t="shared" si="13"/>
        <v>27.03846153846154</v>
      </c>
      <c r="H55" s="68">
        <v>0</v>
      </c>
      <c r="I55" s="68">
        <f t="shared" si="14"/>
        <v>57.615384615384613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0</v>
      </c>
      <c r="U55" s="74">
        <f t="shared" si="16"/>
        <v>-850</v>
      </c>
      <c r="V55" s="70">
        <f t="shared" si="17"/>
        <v>-850</v>
      </c>
      <c r="W55" s="70"/>
      <c r="X55" s="70">
        <f t="shared" si="18"/>
        <v>934.3579521611415</v>
      </c>
      <c r="Y55" s="70">
        <f t="shared" si="19"/>
        <v>84.357952161141498</v>
      </c>
      <c r="Z55" s="70">
        <f t="shared" si="20"/>
        <v>84</v>
      </c>
      <c r="AA55" s="24">
        <f t="shared" si="21"/>
        <v>84</v>
      </c>
      <c r="AB55" s="67">
        <f t="shared" si="22"/>
        <v>934</v>
      </c>
    </row>
    <row r="56" spans="1:28" ht="15" customHeight="1" x14ac:dyDescent="0.25">
      <c r="A56" s="71">
        <v>1690</v>
      </c>
      <c r="B56" s="71">
        <v>850</v>
      </c>
      <c r="C56" s="68">
        <v>9.39</v>
      </c>
      <c r="D56" s="68">
        <v>269.14</v>
      </c>
      <c r="E56" s="68">
        <v>212.05</v>
      </c>
      <c r="F56" s="68">
        <v>0</v>
      </c>
      <c r="G56" s="68">
        <f t="shared" si="13"/>
        <v>24.37037037037037</v>
      </c>
      <c r="H56" s="68">
        <v>0</v>
      </c>
      <c r="I56" s="68">
        <f t="shared" si="14"/>
        <v>55.481481481481481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-850</v>
      </c>
      <c r="V56" s="70">
        <f t="shared" si="17"/>
        <v>-850</v>
      </c>
      <c r="W56" s="70"/>
      <c r="X56" s="70">
        <f t="shared" si="18"/>
        <v>934.3579521611415</v>
      </c>
      <c r="Y56" s="70">
        <f t="shared" si="19"/>
        <v>84.357952161141498</v>
      </c>
      <c r="Z56" s="70">
        <f t="shared" si="20"/>
        <v>84</v>
      </c>
      <c r="AA56" s="24">
        <f t="shared" si="21"/>
        <v>84</v>
      </c>
      <c r="AB56" s="67">
        <f t="shared" si="22"/>
        <v>934</v>
      </c>
    </row>
    <row r="57" spans="1:28" ht="15" customHeight="1" x14ac:dyDescent="0.25">
      <c r="A57" s="71">
        <v>1678</v>
      </c>
      <c r="B57" s="71">
        <v>880</v>
      </c>
      <c r="C57" s="68">
        <v>9.32</v>
      </c>
      <c r="D57" s="68">
        <v>269.23</v>
      </c>
      <c r="E57" s="68">
        <v>212.07</v>
      </c>
      <c r="F57" s="68">
        <v>0</v>
      </c>
      <c r="G57" s="68">
        <f t="shared" si="13"/>
        <v>23.928571428571427</v>
      </c>
      <c r="H57" s="68">
        <v>0</v>
      </c>
      <c r="I57" s="68">
        <f t="shared" si="14"/>
        <v>52.428571428571431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0</v>
      </c>
      <c r="N57" s="26"/>
      <c r="O57" s="26"/>
      <c r="P57" s="25"/>
      <c r="Q57" s="25"/>
      <c r="T57" s="22">
        <v>0</v>
      </c>
      <c r="U57" s="74">
        <f t="shared" si="16"/>
        <v>-880</v>
      </c>
      <c r="V57" s="70">
        <f t="shared" si="17"/>
        <v>-880</v>
      </c>
      <c r="W57" s="70"/>
      <c r="X57" s="70">
        <f t="shared" si="18"/>
        <v>967.33529164918161</v>
      </c>
      <c r="Y57" s="70">
        <f t="shared" si="19"/>
        <v>87.335291649181613</v>
      </c>
      <c r="Z57" s="70">
        <f t="shared" si="20"/>
        <v>87</v>
      </c>
      <c r="AA57" s="24">
        <f t="shared" si="21"/>
        <v>87</v>
      </c>
      <c r="AB57" s="67">
        <f t="shared" si="22"/>
        <v>967</v>
      </c>
    </row>
    <row r="58" spans="1:28" ht="15" customHeight="1" x14ac:dyDescent="0.25">
      <c r="A58" s="71">
        <v>1666</v>
      </c>
      <c r="B58" s="71">
        <v>880</v>
      </c>
      <c r="C58" s="68">
        <v>9.25</v>
      </c>
      <c r="D58" s="68">
        <v>269.32</v>
      </c>
      <c r="E58" s="68">
        <v>212.07</v>
      </c>
      <c r="F58" s="68">
        <v>0</v>
      </c>
      <c r="G58" s="68">
        <f t="shared" si="13"/>
        <v>23.517241379310345</v>
      </c>
      <c r="H58" s="68">
        <v>0</v>
      </c>
      <c r="I58" s="68">
        <f t="shared" si="14"/>
        <v>50.620689655172413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25"/>
      <c r="T58" s="22">
        <v>0</v>
      </c>
      <c r="U58" s="74">
        <f t="shared" si="16"/>
        <v>-880</v>
      </c>
      <c r="V58" s="70">
        <f t="shared" si="17"/>
        <v>-880</v>
      </c>
      <c r="W58" s="70"/>
      <c r="X58" s="70">
        <f t="shared" si="18"/>
        <v>967.33529164918161</v>
      </c>
      <c r="Y58" s="70">
        <f t="shared" si="19"/>
        <v>87.335291649181613</v>
      </c>
      <c r="Z58" s="70">
        <f t="shared" si="20"/>
        <v>87</v>
      </c>
      <c r="AA58" s="24">
        <f t="shared" si="21"/>
        <v>87</v>
      </c>
      <c r="AB58" s="67">
        <f t="shared" si="22"/>
        <v>967</v>
      </c>
    </row>
    <row r="59" spans="1:28" ht="15" customHeight="1" x14ac:dyDescent="0.25">
      <c r="A59" s="71">
        <v>1654</v>
      </c>
      <c r="B59" s="71">
        <v>880</v>
      </c>
      <c r="C59" s="68">
        <v>9.19</v>
      </c>
      <c r="D59" s="68">
        <v>269.41000000000003</v>
      </c>
      <c r="E59" s="68">
        <v>212.07</v>
      </c>
      <c r="F59" s="68">
        <v>0</v>
      </c>
      <c r="G59" s="68">
        <f t="shared" si="13"/>
        <v>23.133333333333333</v>
      </c>
      <c r="H59" s="68">
        <v>0</v>
      </c>
      <c r="I59" s="68">
        <f t="shared" si="14"/>
        <v>48.93333333333333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0</v>
      </c>
      <c r="U59" s="74">
        <f t="shared" si="16"/>
        <v>-880</v>
      </c>
      <c r="V59" s="70">
        <f t="shared" si="17"/>
        <v>-880</v>
      </c>
      <c r="W59" s="70"/>
      <c r="X59" s="70">
        <f t="shared" si="18"/>
        <v>967.33529164918161</v>
      </c>
      <c r="Y59" s="70">
        <f t="shared" si="19"/>
        <v>87.335291649181613</v>
      </c>
      <c r="Z59" s="70">
        <f t="shared" si="20"/>
        <v>87</v>
      </c>
      <c r="AA59" s="24">
        <f t="shared" si="21"/>
        <v>87</v>
      </c>
      <c r="AB59" s="67">
        <f t="shared" si="22"/>
        <v>967</v>
      </c>
    </row>
    <row r="60" spans="1:28" ht="15" customHeight="1" x14ac:dyDescent="0.25">
      <c r="A60" s="71">
        <v>1666</v>
      </c>
      <c r="B60" s="71">
        <v>880</v>
      </c>
      <c r="C60" s="68">
        <v>9.25</v>
      </c>
      <c r="D60" s="68">
        <v>269.5</v>
      </c>
      <c r="E60" s="68">
        <v>212.07</v>
      </c>
      <c r="F60" s="68">
        <v>0</v>
      </c>
      <c r="G60" s="68">
        <f t="shared" si="13"/>
        <v>22</v>
      </c>
      <c r="H60" s="68">
        <v>0</v>
      </c>
      <c r="I60" s="68">
        <f t="shared" si="14"/>
        <v>47.354838709677416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25"/>
      <c r="T60" s="22">
        <v>0</v>
      </c>
      <c r="U60" s="74">
        <f t="shared" si="16"/>
        <v>-880</v>
      </c>
      <c r="V60" s="70">
        <f t="shared" si="17"/>
        <v>-880</v>
      </c>
      <c r="W60" s="70"/>
      <c r="X60" s="70">
        <f t="shared" si="18"/>
        <v>967.33529164918161</v>
      </c>
      <c r="Y60" s="70">
        <f t="shared" si="19"/>
        <v>87.335291649181613</v>
      </c>
      <c r="Z60" s="70">
        <f t="shared" si="20"/>
        <v>87</v>
      </c>
      <c r="AA60" s="24">
        <f t="shared" si="21"/>
        <v>87</v>
      </c>
      <c r="AB60" s="67">
        <f t="shared" si="22"/>
        <v>967</v>
      </c>
    </row>
    <row r="61" spans="1:28" ht="15" customHeight="1" x14ac:dyDescent="0.25">
      <c r="A61" s="71">
        <v>1678</v>
      </c>
      <c r="B61" s="71">
        <v>880</v>
      </c>
      <c r="C61" s="68">
        <v>9.32</v>
      </c>
      <c r="D61" s="68">
        <v>269.58999999999997</v>
      </c>
      <c r="E61" s="68">
        <v>212.07</v>
      </c>
      <c r="F61" s="68">
        <v>0</v>
      </c>
      <c r="G61" s="68">
        <f t="shared" si="13"/>
        <v>20.9375</v>
      </c>
      <c r="H61" s="68">
        <v>0</v>
      </c>
      <c r="I61" s="68">
        <f t="shared" si="14"/>
        <v>45.875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0</v>
      </c>
      <c r="N61" s="26"/>
      <c r="O61" s="26"/>
      <c r="P61" s="25"/>
      <c r="Q61" s="25"/>
      <c r="T61" s="22">
        <v>0</v>
      </c>
      <c r="U61" s="74">
        <f t="shared" si="16"/>
        <v>-880</v>
      </c>
      <c r="V61" s="70">
        <f t="shared" si="17"/>
        <v>-880</v>
      </c>
      <c r="W61" s="70"/>
      <c r="X61" s="70">
        <f t="shared" si="18"/>
        <v>967.33529164918161</v>
      </c>
      <c r="Y61" s="70">
        <f t="shared" si="19"/>
        <v>87.335291649181613</v>
      </c>
      <c r="Z61" s="70">
        <f t="shared" si="20"/>
        <v>87</v>
      </c>
      <c r="AA61" s="24">
        <f t="shared" si="21"/>
        <v>87</v>
      </c>
      <c r="AB61" s="67">
        <f t="shared" si="22"/>
        <v>967</v>
      </c>
    </row>
    <row r="62" spans="1:28" ht="15" customHeight="1" x14ac:dyDescent="0.25">
      <c r="A62" s="71">
        <v>1690</v>
      </c>
      <c r="B62" s="71">
        <v>910</v>
      </c>
      <c r="C62" s="68">
        <v>9.39</v>
      </c>
      <c r="D62" s="68">
        <v>269.68</v>
      </c>
      <c r="E62" s="68">
        <v>212.1</v>
      </c>
      <c r="F62" s="68">
        <v>0</v>
      </c>
      <c r="G62" s="68">
        <f t="shared" ref="G62:G93" si="26">($A$29-A62)/(ROW(A62)-ROW($A$29))</f>
        <v>19.939393939393938</v>
      </c>
      <c r="H62" s="68">
        <v>0</v>
      </c>
      <c r="I62" s="68">
        <f t="shared" ref="I62:I93" si="27">($A$29-B62)/(ROW(B62)-ROW($A$29))</f>
        <v>43.575757575757578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0</v>
      </c>
      <c r="U62" s="74">
        <f t="shared" si="16"/>
        <v>-910</v>
      </c>
      <c r="V62" s="70">
        <f t="shared" si="17"/>
        <v>-910</v>
      </c>
      <c r="W62" s="70"/>
      <c r="X62" s="70">
        <f t="shared" si="18"/>
        <v>1000.312631137222</v>
      </c>
      <c r="Y62" s="70">
        <f t="shared" si="19"/>
        <v>90.312631137221956</v>
      </c>
      <c r="Z62" s="70">
        <f t="shared" si="20"/>
        <v>90</v>
      </c>
      <c r="AA62" s="24">
        <f t="shared" si="21"/>
        <v>90</v>
      </c>
      <c r="AB62" s="67">
        <f t="shared" si="22"/>
        <v>1000</v>
      </c>
    </row>
    <row r="63" spans="1:28" ht="15" customHeight="1" x14ac:dyDescent="0.25">
      <c r="A63" s="71">
        <v>1676</v>
      </c>
      <c r="B63" s="71">
        <v>910</v>
      </c>
      <c r="C63" s="68">
        <v>9.31</v>
      </c>
      <c r="D63" s="68">
        <v>269.77</v>
      </c>
      <c r="E63" s="68">
        <v>212.1</v>
      </c>
      <c r="F63" s="68">
        <v>0</v>
      </c>
      <c r="G63" s="68">
        <f t="shared" si="26"/>
        <v>19.764705882352942</v>
      </c>
      <c r="H63" s="68">
        <v>0</v>
      </c>
      <c r="I63" s="68">
        <f t="shared" si="27"/>
        <v>42.294117647058826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-910</v>
      </c>
      <c r="V63" s="70">
        <f t="shared" si="17"/>
        <v>-910</v>
      </c>
      <c r="W63" s="70"/>
      <c r="X63" s="70">
        <f t="shared" si="18"/>
        <v>1000.312631137222</v>
      </c>
      <c r="Y63" s="70">
        <f t="shared" si="19"/>
        <v>90.312631137221956</v>
      </c>
      <c r="Z63" s="70">
        <f t="shared" si="20"/>
        <v>90</v>
      </c>
      <c r="AA63" s="24">
        <f t="shared" si="21"/>
        <v>90</v>
      </c>
      <c r="AB63" s="67">
        <f t="shared" si="22"/>
        <v>1000</v>
      </c>
    </row>
    <row r="64" spans="1:28" ht="15" customHeight="1" x14ac:dyDescent="0.25">
      <c r="A64" s="71">
        <v>1663</v>
      </c>
      <c r="B64" s="71">
        <v>910</v>
      </c>
      <c r="C64" s="68">
        <v>9.24</v>
      </c>
      <c r="D64" s="68">
        <v>269.86</v>
      </c>
      <c r="E64" s="68">
        <v>212.1</v>
      </c>
      <c r="F64" s="68">
        <v>0</v>
      </c>
      <c r="G64" s="68">
        <f t="shared" si="26"/>
        <v>19.571428571428573</v>
      </c>
      <c r="H64" s="68">
        <v>0</v>
      </c>
      <c r="I64" s="68">
        <f t="shared" si="27"/>
        <v>41.085714285714289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0</v>
      </c>
      <c r="N64" s="26"/>
      <c r="O64" s="26"/>
      <c r="P64" s="25"/>
      <c r="Q64" s="25"/>
      <c r="T64" s="22">
        <v>0</v>
      </c>
      <c r="U64" s="74">
        <f t="shared" si="16"/>
        <v>-910</v>
      </c>
      <c r="V64" s="70">
        <f t="shared" si="17"/>
        <v>-910</v>
      </c>
      <c r="W64" s="70"/>
      <c r="X64" s="70">
        <f t="shared" si="18"/>
        <v>1000.312631137222</v>
      </c>
      <c r="Y64" s="70">
        <f t="shared" si="19"/>
        <v>90.312631137221956</v>
      </c>
      <c r="Z64" s="70">
        <f t="shared" si="20"/>
        <v>90</v>
      </c>
      <c r="AA64" s="24">
        <f t="shared" si="21"/>
        <v>90</v>
      </c>
      <c r="AB64" s="67">
        <f t="shared" si="22"/>
        <v>1000</v>
      </c>
    </row>
    <row r="65" spans="1:28" ht="15" customHeight="1" x14ac:dyDescent="0.25">
      <c r="A65" s="71">
        <v>1651</v>
      </c>
      <c r="B65" s="71">
        <v>910</v>
      </c>
      <c r="C65" s="68">
        <v>9.17</v>
      </c>
      <c r="D65" s="68">
        <v>269.95</v>
      </c>
      <c r="E65" s="68">
        <v>212.1</v>
      </c>
      <c r="F65" s="68">
        <v>0</v>
      </c>
      <c r="G65" s="68">
        <f t="shared" si="26"/>
        <v>19.361111111111111</v>
      </c>
      <c r="H65" s="68">
        <v>0</v>
      </c>
      <c r="I65" s="68">
        <f t="shared" si="27"/>
        <v>39.944444444444443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25"/>
      <c r="T65" s="22">
        <v>0</v>
      </c>
      <c r="U65" s="74">
        <f t="shared" si="16"/>
        <v>-910</v>
      </c>
      <c r="V65" s="70">
        <f t="shared" si="17"/>
        <v>-910</v>
      </c>
      <c r="W65" s="70"/>
      <c r="X65" s="70">
        <f t="shared" si="18"/>
        <v>1000.312631137222</v>
      </c>
      <c r="Y65" s="70">
        <f t="shared" si="19"/>
        <v>90.312631137221956</v>
      </c>
      <c r="Z65" s="70">
        <f t="shared" si="20"/>
        <v>90</v>
      </c>
      <c r="AA65" s="24">
        <f t="shared" si="21"/>
        <v>90</v>
      </c>
      <c r="AB65" s="67">
        <f t="shared" si="22"/>
        <v>1000</v>
      </c>
    </row>
    <row r="66" spans="1:28" ht="15" customHeight="1" x14ac:dyDescent="0.25">
      <c r="A66" s="71">
        <v>1651</v>
      </c>
      <c r="B66" s="71">
        <v>910</v>
      </c>
      <c r="C66" s="68">
        <v>9.17</v>
      </c>
      <c r="D66" s="68">
        <v>270.02999999999997</v>
      </c>
      <c r="E66" s="68">
        <v>212.1</v>
      </c>
      <c r="F66" s="68">
        <v>0</v>
      </c>
      <c r="G66" s="68">
        <f t="shared" si="26"/>
        <v>18.837837837837839</v>
      </c>
      <c r="H66" s="68">
        <v>0</v>
      </c>
      <c r="I66" s="68">
        <f t="shared" si="27"/>
        <v>38.864864864864863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7" ca="1" si="28">IF(RAND()&lt;0.5,0,1)</f>
        <v>1</v>
      </c>
      <c r="N66" s="26"/>
      <c r="O66" s="26"/>
      <c r="P66" s="25"/>
      <c r="Q66" s="25"/>
      <c r="T66" s="22">
        <v>0</v>
      </c>
      <c r="U66" s="74">
        <f t="shared" ref="U66:U97" si="29">T66-B66</f>
        <v>-910</v>
      </c>
      <c r="V66" s="70">
        <f t="shared" ref="V66:V97" si="30">ROUND(U66,0)</f>
        <v>-910</v>
      </c>
      <c r="W66" s="70"/>
      <c r="X66" s="70">
        <f t="shared" ref="X66:X97" si="31">B66/$W$2*$W$3</f>
        <v>1000.312631137222</v>
      </c>
      <c r="Y66" s="70">
        <f t="shared" ref="Y66:Y97" si="32">X66-B66</f>
        <v>90.312631137221956</v>
      </c>
      <c r="Z66" s="70">
        <f t="shared" ref="Z66:Z97" si="33">ROUND(Y66,0)</f>
        <v>90</v>
      </c>
      <c r="AA66" s="24">
        <f t="shared" ref="AA66:AA97" si="34">IF(V66&gt;=0,V66,Z66)</f>
        <v>90</v>
      </c>
      <c r="AB66" s="67">
        <f t="shared" ref="AB66:AB97" si="35">B66+AA66</f>
        <v>1000</v>
      </c>
    </row>
    <row r="67" spans="1:28" ht="15" customHeight="1" x14ac:dyDescent="0.25">
      <c r="A67" s="71">
        <v>1651</v>
      </c>
      <c r="B67" s="71">
        <v>940</v>
      </c>
      <c r="C67" s="68">
        <v>9.17</v>
      </c>
      <c r="D67" s="68">
        <v>270.11</v>
      </c>
      <c r="E67" s="68">
        <v>212.13</v>
      </c>
      <c r="F67" s="68">
        <v>0</v>
      </c>
      <c r="G67" s="68">
        <f t="shared" si="26"/>
        <v>18.342105263157894</v>
      </c>
      <c r="H67" s="68">
        <v>0</v>
      </c>
      <c r="I67" s="68">
        <f t="shared" si="27"/>
        <v>37.05263157894737</v>
      </c>
      <c r="J67" s="72">
        <f t="shared" ref="J67:J98" si="36">IF(ABS(B67-B66)&lt;=50,1,0)</f>
        <v>1</v>
      </c>
      <c r="K67" s="72">
        <f t="shared" ref="K67:K98" si="37">IF(ABS((B67-B66))&lt;=50,1,IF((B67-B66)*(1)&gt;=0,1,-1))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0</v>
      </c>
      <c r="U67" s="74">
        <f t="shared" si="29"/>
        <v>-940</v>
      </c>
      <c r="V67" s="70">
        <f t="shared" si="30"/>
        <v>-940</v>
      </c>
      <c r="W67" s="70"/>
      <c r="X67" s="70">
        <f t="shared" si="31"/>
        <v>1033.2899706252622</v>
      </c>
      <c r="Y67" s="70">
        <f t="shared" si="32"/>
        <v>93.289970625262185</v>
      </c>
      <c r="Z67" s="70">
        <f t="shared" si="33"/>
        <v>93</v>
      </c>
      <c r="AA67" s="24">
        <f t="shared" si="34"/>
        <v>93</v>
      </c>
      <c r="AB67" s="67">
        <f t="shared" si="35"/>
        <v>1033</v>
      </c>
    </row>
    <row r="68" spans="1:28" ht="15" customHeight="1" x14ac:dyDescent="0.25">
      <c r="A68" s="71">
        <v>1651</v>
      </c>
      <c r="B68" s="71">
        <v>940</v>
      </c>
      <c r="C68" s="68">
        <v>9.17</v>
      </c>
      <c r="D68" s="68">
        <v>270.19</v>
      </c>
      <c r="E68" s="68">
        <v>212.13</v>
      </c>
      <c r="F68" s="68">
        <v>0</v>
      </c>
      <c r="G68" s="68">
        <f t="shared" si="26"/>
        <v>17.871794871794872</v>
      </c>
      <c r="H68" s="68">
        <v>0</v>
      </c>
      <c r="I68" s="68">
        <f t="shared" si="27"/>
        <v>36.102564102564102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0</v>
      </c>
      <c r="N68" s="26"/>
      <c r="O68" s="26"/>
      <c r="P68" s="25"/>
      <c r="Q68" s="25"/>
      <c r="T68" s="22">
        <v>0</v>
      </c>
      <c r="U68" s="74">
        <f t="shared" si="29"/>
        <v>-940</v>
      </c>
      <c r="V68" s="70">
        <f t="shared" si="30"/>
        <v>-940</v>
      </c>
      <c r="W68" s="70"/>
      <c r="X68" s="70">
        <f t="shared" si="31"/>
        <v>1033.2899706252622</v>
      </c>
      <c r="Y68" s="70">
        <f t="shared" si="32"/>
        <v>93.289970625262185</v>
      </c>
      <c r="Z68" s="70">
        <f t="shared" si="33"/>
        <v>93</v>
      </c>
      <c r="AA68" s="24">
        <f t="shared" si="34"/>
        <v>93</v>
      </c>
      <c r="AB68" s="67">
        <f t="shared" si="35"/>
        <v>1033</v>
      </c>
    </row>
    <row r="69" spans="1:28" ht="15" customHeight="1" x14ac:dyDescent="0.25">
      <c r="A69" s="71">
        <v>1625</v>
      </c>
      <c r="B69" s="71">
        <v>940</v>
      </c>
      <c r="C69" s="68">
        <v>9.0299999999999994</v>
      </c>
      <c r="D69" s="68">
        <v>270.26</v>
      </c>
      <c r="E69" s="68">
        <v>212.13</v>
      </c>
      <c r="F69" s="68">
        <v>0</v>
      </c>
      <c r="G69" s="68">
        <f t="shared" si="26"/>
        <v>18.074999999999999</v>
      </c>
      <c r="H69" s="68">
        <v>0</v>
      </c>
      <c r="I69" s="68">
        <f t="shared" si="27"/>
        <v>35.200000000000003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0</v>
      </c>
      <c r="N69" s="26"/>
      <c r="O69" s="26"/>
      <c r="P69" s="25"/>
      <c r="Q69" s="25"/>
      <c r="T69" s="22">
        <v>0</v>
      </c>
      <c r="U69" s="74">
        <f t="shared" si="29"/>
        <v>-940</v>
      </c>
      <c r="V69" s="70">
        <f t="shared" si="30"/>
        <v>-940</v>
      </c>
      <c r="W69" s="70"/>
      <c r="X69" s="70">
        <f t="shared" si="31"/>
        <v>1033.2899706252622</v>
      </c>
      <c r="Y69" s="70">
        <f t="shared" si="32"/>
        <v>93.289970625262185</v>
      </c>
      <c r="Z69" s="70">
        <f t="shared" si="33"/>
        <v>93</v>
      </c>
      <c r="AA69" s="24">
        <f t="shared" si="34"/>
        <v>93</v>
      </c>
      <c r="AB69" s="67">
        <f t="shared" si="35"/>
        <v>1033</v>
      </c>
    </row>
    <row r="70" spans="1:28" ht="15" customHeight="1" x14ac:dyDescent="0.25">
      <c r="A70" s="71">
        <v>1598</v>
      </c>
      <c r="B70" s="71">
        <v>940</v>
      </c>
      <c r="C70" s="68">
        <v>8.8800000000000008</v>
      </c>
      <c r="D70" s="68">
        <v>270.33</v>
      </c>
      <c r="E70" s="68">
        <v>212.13</v>
      </c>
      <c r="F70" s="68">
        <v>0</v>
      </c>
      <c r="G70" s="68">
        <f t="shared" si="26"/>
        <v>18.292682926829269</v>
      </c>
      <c r="H70" s="68">
        <v>0</v>
      </c>
      <c r="I70" s="68">
        <f t="shared" si="27"/>
        <v>34.341463414634148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1</v>
      </c>
      <c r="N70" s="26"/>
      <c r="O70" s="26"/>
      <c r="P70" s="25"/>
      <c r="Q70" s="25"/>
      <c r="T70" s="22">
        <v>0</v>
      </c>
      <c r="U70" s="74">
        <f t="shared" si="29"/>
        <v>-940</v>
      </c>
      <c r="V70" s="70">
        <f t="shared" si="30"/>
        <v>-940</v>
      </c>
      <c r="W70" s="70"/>
      <c r="X70" s="70">
        <f t="shared" si="31"/>
        <v>1033.2899706252622</v>
      </c>
      <c r="Y70" s="70">
        <f t="shared" si="32"/>
        <v>93.289970625262185</v>
      </c>
      <c r="Z70" s="70">
        <f t="shared" si="33"/>
        <v>93</v>
      </c>
      <c r="AA70" s="24">
        <f t="shared" si="34"/>
        <v>93</v>
      </c>
      <c r="AB70" s="67">
        <f t="shared" si="35"/>
        <v>1033</v>
      </c>
    </row>
    <row r="71" spans="1:28" ht="15" customHeight="1" x14ac:dyDescent="0.25">
      <c r="A71" s="71">
        <v>1573</v>
      </c>
      <c r="B71" s="71">
        <v>940</v>
      </c>
      <c r="C71" s="68">
        <v>8.74</v>
      </c>
      <c r="D71" s="68">
        <v>270.39999999999998</v>
      </c>
      <c r="E71" s="68">
        <v>212.13</v>
      </c>
      <c r="F71" s="68">
        <v>0</v>
      </c>
      <c r="G71" s="68">
        <f t="shared" si="26"/>
        <v>18.452380952380953</v>
      </c>
      <c r="H71" s="68">
        <v>0</v>
      </c>
      <c r="I71" s="68">
        <f t="shared" si="27"/>
        <v>33.523809523809526</v>
      </c>
      <c r="J71" s="72">
        <f t="shared" si="36"/>
        <v>1</v>
      </c>
      <c r="K71" s="72">
        <f t="shared" si="37"/>
        <v>1</v>
      </c>
      <c r="L71" s="72">
        <f t="shared" ref="L71:L102" si="38">IF(OR(COUNTIF(K67:K71,1)=5,COUNTIF(K67:K71,-1)=5),1,0)</f>
        <v>1</v>
      </c>
      <c r="M71" s="72">
        <f t="shared" ca="1" si="28"/>
        <v>0</v>
      </c>
      <c r="N71" s="26"/>
      <c r="O71" s="26"/>
      <c r="P71" s="25"/>
      <c r="Q71" s="25"/>
      <c r="T71" s="22">
        <v>0</v>
      </c>
      <c r="U71" s="74">
        <f t="shared" si="29"/>
        <v>-940</v>
      </c>
      <c r="V71" s="70">
        <f t="shared" si="30"/>
        <v>-940</v>
      </c>
      <c r="W71" s="70"/>
      <c r="X71" s="70">
        <f t="shared" si="31"/>
        <v>1033.2899706252622</v>
      </c>
      <c r="Y71" s="70">
        <f t="shared" si="32"/>
        <v>93.289970625262185</v>
      </c>
      <c r="Z71" s="70">
        <f t="shared" si="33"/>
        <v>93</v>
      </c>
      <c r="AA71" s="24">
        <f t="shared" si="34"/>
        <v>93</v>
      </c>
      <c r="AB71" s="67">
        <f t="shared" si="35"/>
        <v>1033</v>
      </c>
    </row>
    <row r="72" spans="1:28" ht="15" customHeight="1" x14ac:dyDescent="0.25">
      <c r="A72" s="71">
        <v>1535</v>
      </c>
      <c r="B72" s="71">
        <v>970</v>
      </c>
      <c r="C72" s="68">
        <v>8.5299999999999994</v>
      </c>
      <c r="D72" s="68">
        <v>270.45999999999998</v>
      </c>
      <c r="E72" s="68">
        <v>212.15</v>
      </c>
      <c r="F72" s="68">
        <v>0</v>
      </c>
      <c r="G72" s="68">
        <f t="shared" si="26"/>
        <v>18.906976744186046</v>
      </c>
      <c r="H72" s="68">
        <v>0</v>
      </c>
      <c r="I72" s="68">
        <f t="shared" si="27"/>
        <v>32.046511627906973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0</v>
      </c>
      <c r="N72" s="26"/>
      <c r="O72" s="26"/>
      <c r="P72" s="25"/>
      <c r="Q72" s="25"/>
      <c r="T72" s="22">
        <v>0</v>
      </c>
      <c r="U72" s="74">
        <f t="shared" si="29"/>
        <v>-970</v>
      </c>
      <c r="V72" s="70">
        <f t="shared" si="30"/>
        <v>-970</v>
      </c>
      <c r="W72" s="70"/>
      <c r="X72" s="70">
        <f t="shared" si="31"/>
        <v>1066.2673101133025</v>
      </c>
      <c r="Y72" s="70">
        <f t="shared" si="32"/>
        <v>96.267310113302528</v>
      </c>
      <c r="Z72" s="70">
        <f t="shared" si="33"/>
        <v>96</v>
      </c>
      <c r="AA72" s="24">
        <f t="shared" si="34"/>
        <v>96</v>
      </c>
      <c r="AB72" s="67">
        <f t="shared" si="35"/>
        <v>1066</v>
      </c>
    </row>
    <row r="73" spans="1:28" ht="15" customHeight="1" x14ac:dyDescent="0.25">
      <c r="A73" s="71">
        <v>1496</v>
      </c>
      <c r="B73" s="71">
        <v>970</v>
      </c>
      <c r="C73" s="68">
        <v>8.31</v>
      </c>
      <c r="D73" s="68">
        <v>270.52</v>
      </c>
      <c r="E73" s="68">
        <v>212.15</v>
      </c>
      <c r="F73" s="68">
        <v>0</v>
      </c>
      <c r="G73" s="68">
        <f t="shared" si="26"/>
        <v>19.363636363636363</v>
      </c>
      <c r="H73" s="68">
        <v>0</v>
      </c>
      <c r="I73" s="68">
        <f t="shared" si="27"/>
        <v>31.318181818181817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0</v>
      </c>
      <c r="N73" s="26"/>
      <c r="O73" s="26"/>
      <c r="P73" s="25"/>
      <c r="Q73" s="25"/>
      <c r="T73" s="22">
        <v>0</v>
      </c>
      <c r="U73" s="74">
        <f t="shared" si="29"/>
        <v>-970</v>
      </c>
      <c r="V73" s="70">
        <f t="shared" si="30"/>
        <v>-970</v>
      </c>
      <c r="W73" s="70"/>
      <c r="X73" s="70">
        <f t="shared" si="31"/>
        <v>1066.2673101133025</v>
      </c>
      <c r="Y73" s="70">
        <f t="shared" si="32"/>
        <v>96.267310113302528</v>
      </c>
      <c r="Z73" s="70">
        <f t="shared" si="33"/>
        <v>96</v>
      </c>
      <c r="AA73" s="24">
        <f t="shared" si="34"/>
        <v>96</v>
      </c>
      <c r="AB73" s="67">
        <f t="shared" si="35"/>
        <v>1066</v>
      </c>
    </row>
    <row r="74" spans="1:28" ht="15" customHeight="1" x14ac:dyDescent="0.25">
      <c r="A74" s="71">
        <v>1459</v>
      </c>
      <c r="B74" s="71">
        <v>970</v>
      </c>
      <c r="C74" s="68">
        <v>8.1</v>
      </c>
      <c r="D74" s="68">
        <v>270.57</v>
      </c>
      <c r="E74" s="68">
        <v>212.15</v>
      </c>
      <c r="F74" s="68">
        <v>0</v>
      </c>
      <c r="G74" s="68">
        <f t="shared" si="26"/>
        <v>19.755555555555556</v>
      </c>
      <c r="H74" s="68">
        <v>0</v>
      </c>
      <c r="I74" s="68">
        <f t="shared" si="27"/>
        <v>30.622222222222224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25"/>
      <c r="T74" s="22">
        <v>0</v>
      </c>
      <c r="U74" s="74">
        <f t="shared" si="29"/>
        <v>-970</v>
      </c>
      <c r="V74" s="70">
        <f t="shared" si="30"/>
        <v>-970</v>
      </c>
      <c r="W74" s="70"/>
      <c r="X74" s="70">
        <f t="shared" si="31"/>
        <v>1066.2673101133025</v>
      </c>
      <c r="Y74" s="70">
        <f t="shared" si="32"/>
        <v>96.267310113302528</v>
      </c>
      <c r="Z74" s="70">
        <f t="shared" si="33"/>
        <v>96</v>
      </c>
      <c r="AA74" s="24">
        <f t="shared" si="34"/>
        <v>96</v>
      </c>
      <c r="AB74" s="67">
        <f t="shared" si="35"/>
        <v>1066</v>
      </c>
    </row>
    <row r="75" spans="1:28" ht="15" customHeight="1" x14ac:dyDescent="0.25">
      <c r="A75" s="71">
        <v>1406</v>
      </c>
      <c r="B75" s="71">
        <v>970</v>
      </c>
      <c r="C75" s="68">
        <v>7.81</v>
      </c>
      <c r="D75" s="68">
        <v>270.62</v>
      </c>
      <c r="E75" s="68">
        <v>212.15</v>
      </c>
      <c r="F75" s="68">
        <v>0</v>
      </c>
      <c r="G75" s="68">
        <f t="shared" si="26"/>
        <v>20.478260869565219</v>
      </c>
      <c r="H75" s="68">
        <v>0</v>
      </c>
      <c r="I75" s="68">
        <f t="shared" si="27"/>
        <v>29.956521739130434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25"/>
      <c r="T75" s="22">
        <v>0</v>
      </c>
      <c r="U75" s="74">
        <f t="shared" si="29"/>
        <v>-970</v>
      </c>
      <c r="V75" s="70">
        <f t="shared" si="30"/>
        <v>-970</v>
      </c>
      <c r="W75" s="70"/>
      <c r="X75" s="70">
        <f t="shared" si="31"/>
        <v>1066.2673101133025</v>
      </c>
      <c r="Y75" s="70">
        <f t="shared" si="32"/>
        <v>96.267310113302528</v>
      </c>
      <c r="Z75" s="70">
        <f t="shared" si="33"/>
        <v>96</v>
      </c>
      <c r="AA75" s="24">
        <f t="shared" si="34"/>
        <v>96</v>
      </c>
      <c r="AB75" s="67">
        <f t="shared" si="35"/>
        <v>1066</v>
      </c>
    </row>
    <row r="76" spans="1:28" ht="15" customHeight="1" x14ac:dyDescent="0.25">
      <c r="A76" s="71">
        <v>1355</v>
      </c>
      <c r="B76" s="71">
        <v>970</v>
      </c>
      <c r="C76" s="68">
        <v>7.53</v>
      </c>
      <c r="D76" s="68">
        <v>270.66000000000003</v>
      </c>
      <c r="E76" s="68">
        <v>212.15</v>
      </c>
      <c r="F76" s="68">
        <v>0</v>
      </c>
      <c r="G76" s="68">
        <f t="shared" si="26"/>
        <v>21.127659574468087</v>
      </c>
      <c r="H76" s="68">
        <v>0</v>
      </c>
      <c r="I76" s="68">
        <f t="shared" si="27"/>
        <v>29.319148936170212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1</v>
      </c>
      <c r="N76" s="26"/>
      <c r="O76" s="26"/>
      <c r="P76" s="25"/>
      <c r="Q76" s="25"/>
      <c r="T76" s="22">
        <v>0</v>
      </c>
      <c r="U76" s="74">
        <f t="shared" si="29"/>
        <v>-970</v>
      </c>
      <c r="V76" s="70">
        <f t="shared" si="30"/>
        <v>-970</v>
      </c>
      <c r="W76" s="70"/>
      <c r="X76" s="70">
        <f t="shared" si="31"/>
        <v>1066.2673101133025</v>
      </c>
      <c r="Y76" s="70">
        <f t="shared" si="32"/>
        <v>96.267310113302528</v>
      </c>
      <c r="Z76" s="70">
        <f t="shared" si="33"/>
        <v>96</v>
      </c>
      <c r="AA76" s="24">
        <f t="shared" si="34"/>
        <v>96</v>
      </c>
      <c r="AB76" s="67">
        <f t="shared" si="35"/>
        <v>1066</v>
      </c>
    </row>
    <row r="77" spans="1:28" ht="15" customHeight="1" x14ac:dyDescent="0.25">
      <c r="A77" s="71">
        <v>1303</v>
      </c>
      <c r="B77" s="71">
        <v>1000</v>
      </c>
      <c r="C77" s="68">
        <v>7.24</v>
      </c>
      <c r="D77" s="68">
        <v>270.7</v>
      </c>
      <c r="E77" s="68">
        <v>212.18</v>
      </c>
      <c r="F77" s="68">
        <v>0</v>
      </c>
      <c r="G77" s="68">
        <f t="shared" si="26"/>
        <v>21.770833333333332</v>
      </c>
      <c r="H77" s="68">
        <v>0</v>
      </c>
      <c r="I77" s="68">
        <f t="shared" si="27"/>
        <v>28.083333333333332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1</v>
      </c>
      <c r="N77" s="26"/>
      <c r="O77" s="26"/>
      <c r="P77" s="25"/>
      <c r="Q77" s="25"/>
      <c r="T77" s="22">
        <v>0</v>
      </c>
      <c r="U77" s="74">
        <f t="shared" si="29"/>
        <v>-1000</v>
      </c>
      <c r="V77" s="70">
        <f t="shared" si="30"/>
        <v>-1000</v>
      </c>
      <c r="W77" s="70"/>
      <c r="X77" s="70">
        <f t="shared" si="31"/>
        <v>1099.2446496013429</v>
      </c>
      <c r="Y77" s="70">
        <f t="shared" si="32"/>
        <v>99.244649601342871</v>
      </c>
      <c r="Z77" s="70">
        <f t="shared" si="33"/>
        <v>99</v>
      </c>
      <c r="AA77" s="24">
        <f t="shared" si="34"/>
        <v>99</v>
      </c>
      <c r="AB77" s="67">
        <f t="shared" si="35"/>
        <v>1099</v>
      </c>
    </row>
    <row r="78" spans="1:28" ht="15" customHeight="1" x14ac:dyDescent="0.25">
      <c r="A78" s="71">
        <v>1290</v>
      </c>
      <c r="B78" s="71">
        <v>1000</v>
      </c>
      <c r="C78" s="68">
        <v>7.17</v>
      </c>
      <c r="D78" s="68">
        <v>270.73</v>
      </c>
      <c r="E78" s="68">
        <v>212.18</v>
      </c>
      <c r="F78" s="68">
        <v>0</v>
      </c>
      <c r="G78" s="68">
        <f t="shared" si="26"/>
        <v>21.591836734693878</v>
      </c>
      <c r="H78" s="68">
        <v>0</v>
      </c>
      <c r="I78" s="68">
        <f t="shared" si="27"/>
        <v>27.510204081632654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1</v>
      </c>
      <c r="N78" s="26"/>
      <c r="O78" s="26"/>
      <c r="P78" s="25"/>
      <c r="Q78" s="25"/>
      <c r="T78" s="22">
        <v>0</v>
      </c>
      <c r="U78" s="74">
        <f t="shared" si="29"/>
        <v>-1000</v>
      </c>
      <c r="V78" s="70">
        <f t="shared" si="30"/>
        <v>-1000</v>
      </c>
      <c r="W78" s="70"/>
      <c r="X78" s="70">
        <f t="shared" si="31"/>
        <v>1099.2446496013429</v>
      </c>
      <c r="Y78" s="70">
        <f t="shared" si="32"/>
        <v>99.244649601342871</v>
      </c>
      <c r="Z78" s="70">
        <f t="shared" si="33"/>
        <v>99</v>
      </c>
      <c r="AA78" s="24">
        <f t="shared" si="34"/>
        <v>99</v>
      </c>
      <c r="AB78" s="67">
        <f t="shared" si="35"/>
        <v>1099</v>
      </c>
    </row>
    <row r="79" spans="1:28" ht="15" customHeight="1" x14ac:dyDescent="0.25">
      <c r="A79" s="71">
        <v>1277</v>
      </c>
      <c r="B79" s="71">
        <v>1000</v>
      </c>
      <c r="C79" s="68">
        <v>7.09</v>
      </c>
      <c r="D79" s="68">
        <v>270.76</v>
      </c>
      <c r="E79" s="68">
        <v>212.18</v>
      </c>
      <c r="F79" s="68">
        <v>0</v>
      </c>
      <c r="G79" s="68">
        <f t="shared" si="26"/>
        <v>21.42</v>
      </c>
      <c r="H79" s="68">
        <v>0</v>
      </c>
      <c r="I79" s="68">
        <f t="shared" si="27"/>
        <v>26.96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0</v>
      </c>
      <c r="N79" s="26"/>
      <c r="O79" s="26"/>
      <c r="P79" s="25"/>
      <c r="Q79" s="25"/>
      <c r="T79" s="22">
        <v>0</v>
      </c>
      <c r="U79" s="74">
        <f t="shared" si="29"/>
        <v>-1000</v>
      </c>
      <c r="V79" s="70">
        <f t="shared" si="30"/>
        <v>-1000</v>
      </c>
      <c r="W79" s="70"/>
      <c r="X79" s="70">
        <f t="shared" si="31"/>
        <v>1099.2446496013429</v>
      </c>
      <c r="Y79" s="70">
        <f t="shared" si="32"/>
        <v>99.244649601342871</v>
      </c>
      <c r="Z79" s="70">
        <f t="shared" si="33"/>
        <v>99</v>
      </c>
      <c r="AA79" s="24">
        <f t="shared" si="34"/>
        <v>99</v>
      </c>
      <c r="AB79" s="67">
        <f t="shared" si="35"/>
        <v>1099</v>
      </c>
    </row>
    <row r="80" spans="1:28" ht="15" customHeight="1" x14ac:dyDescent="0.25">
      <c r="A80" s="71">
        <v>1262</v>
      </c>
      <c r="B80" s="71">
        <v>1000</v>
      </c>
      <c r="C80" s="68">
        <v>7.01</v>
      </c>
      <c r="D80" s="68">
        <v>270.79000000000002</v>
      </c>
      <c r="E80" s="68">
        <v>212.18</v>
      </c>
      <c r="F80" s="68">
        <v>0</v>
      </c>
      <c r="G80" s="68">
        <f t="shared" si="26"/>
        <v>21.294117647058822</v>
      </c>
      <c r="H80" s="68">
        <v>0</v>
      </c>
      <c r="I80" s="68">
        <f t="shared" si="27"/>
        <v>26.431372549019606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1</v>
      </c>
      <c r="N80" s="26"/>
      <c r="O80" s="26"/>
      <c r="P80" s="25"/>
      <c r="Q80" s="25"/>
      <c r="T80" s="22">
        <v>0</v>
      </c>
      <c r="U80" s="74">
        <f t="shared" si="29"/>
        <v>-1000</v>
      </c>
      <c r="V80" s="70">
        <f t="shared" si="30"/>
        <v>-1000</v>
      </c>
      <c r="W80" s="70"/>
      <c r="X80" s="70">
        <f t="shared" si="31"/>
        <v>1099.2446496013429</v>
      </c>
      <c r="Y80" s="70">
        <f t="shared" si="32"/>
        <v>99.244649601342871</v>
      </c>
      <c r="Z80" s="70">
        <f t="shared" si="33"/>
        <v>99</v>
      </c>
      <c r="AA80" s="24">
        <f t="shared" si="34"/>
        <v>99</v>
      </c>
      <c r="AB80" s="67">
        <f t="shared" si="35"/>
        <v>1099</v>
      </c>
    </row>
    <row r="81" spans="1:28" ht="15" customHeight="1" x14ac:dyDescent="0.25">
      <c r="A81" s="71">
        <v>1196</v>
      </c>
      <c r="B81" s="71">
        <v>1000</v>
      </c>
      <c r="C81" s="68">
        <v>6.65</v>
      </c>
      <c r="D81" s="68">
        <v>270.81</v>
      </c>
      <c r="E81" s="68">
        <v>212.18</v>
      </c>
      <c r="F81" s="68">
        <v>0</v>
      </c>
      <c r="G81" s="68">
        <f t="shared" si="26"/>
        <v>22.153846153846153</v>
      </c>
      <c r="H81" s="68">
        <v>0</v>
      </c>
      <c r="I81" s="68">
        <f t="shared" si="27"/>
        <v>25.923076923076923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0</v>
      </c>
      <c r="N81" s="26"/>
      <c r="O81" s="26"/>
      <c r="P81" s="25"/>
      <c r="Q81" s="25"/>
      <c r="T81" s="22">
        <v>0</v>
      </c>
      <c r="U81" s="74">
        <f t="shared" si="29"/>
        <v>-1000</v>
      </c>
      <c r="V81" s="70">
        <f t="shared" si="30"/>
        <v>-1000</v>
      </c>
      <c r="W81" s="70"/>
      <c r="X81" s="70">
        <f t="shared" si="31"/>
        <v>1099.2446496013429</v>
      </c>
      <c r="Y81" s="70">
        <f t="shared" si="32"/>
        <v>99.244649601342871</v>
      </c>
      <c r="Z81" s="70">
        <f t="shared" si="33"/>
        <v>99</v>
      </c>
      <c r="AA81" s="24">
        <f t="shared" si="34"/>
        <v>99</v>
      </c>
      <c r="AB81" s="67">
        <f t="shared" si="35"/>
        <v>1099</v>
      </c>
    </row>
    <row r="82" spans="1:28" ht="15" customHeight="1" x14ac:dyDescent="0.25">
      <c r="A82" s="71">
        <v>1130</v>
      </c>
      <c r="B82" s="71">
        <v>1030</v>
      </c>
      <c r="C82" s="68">
        <v>6.28</v>
      </c>
      <c r="D82" s="68">
        <v>270.82</v>
      </c>
      <c r="E82" s="68">
        <v>212.21</v>
      </c>
      <c r="F82" s="68">
        <v>0</v>
      </c>
      <c r="G82" s="68">
        <f t="shared" si="26"/>
        <v>22.981132075471699</v>
      </c>
      <c r="H82" s="68">
        <v>0</v>
      </c>
      <c r="I82" s="68">
        <f t="shared" si="27"/>
        <v>24.867924528301888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0</v>
      </c>
      <c r="N82" s="26"/>
      <c r="O82" s="26"/>
      <c r="P82" s="25"/>
      <c r="Q82" s="25"/>
      <c r="T82" s="22">
        <v>0</v>
      </c>
      <c r="U82" s="74">
        <f t="shared" si="29"/>
        <v>-1030</v>
      </c>
      <c r="V82" s="70">
        <f t="shared" si="30"/>
        <v>-1030</v>
      </c>
      <c r="W82" s="70"/>
      <c r="X82" s="70">
        <f t="shared" si="31"/>
        <v>1132.2219890893832</v>
      </c>
      <c r="Y82" s="70">
        <f t="shared" si="32"/>
        <v>102.22198908938321</v>
      </c>
      <c r="Z82" s="70">
        <f t="shared" si="33"/>
        <v>102</v>
      </c>
      <c r="AA82" s="24">
        <f t="shared" si="34"/>
        <v>102</v>
      </c>
      <c r="AB82" s="67">
        <f t="shared" si="35"/>
        <v>1132</v>
      </c>
    </row>
    <row r="83" spans="1:28" ht="15" customHeight="1" x14ac:dyDescent="0.25">
      <c r="A83" s="71">
        <v>1066</v>
      </c>
      <c r="B83" s="71">
        <v>1030</v>
      </c>
      <c r="C83" s="68">
        <v>0</v>
      </c>
      <c r="D83" s="68">
        <v>270.82</v>
      </c>
      <c r="E83" s="68">
        <v>212.21</v>
      </c>
      <c r="F83" s="68">
        <v>0</v>
      </c>
      <c r="G83" s="68">
        <f t="shared" si="26"/>
        <v>23.74074074074074</v>
      </c>
      <c r="H83" s="68">
        <v>0</v>
      </c>
      <c r="I83" s="68">
        <f t="shared" si="27"/>
        <v>24.407407407407408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1</v>
      </c>
      <c r="N83" s="26"/>
      <c r="O83" s="26"/>
      <c r="P83" s="25"/>
      <c r="Q83" s="25"/>
      <c r="T83" s="22">
        <v>0</v>
      </c>
      <c r="U83" s="74">
        <f t="shared" si="29"/>
        <v>-1030</v>
      </c>
      <c r="V83" s="70">
        <f t="shared" si="30"/>
        <v>-1030</v>
      </c>
      <c r="W83" s="70"/>
      <c r="X83" s="70">
        <f t="shared" si="31"/>
        <v>1132.2219890893832</v>
      </c>
      <c r="Y83" s="70">
        <f t="shared" si="32"/>
        <v>102.22198908938321</v>
      </c>
      <c r="Z83" s="70">
        <f t="shared" si="33"/>
        <v>102</v>
      </c>
      <c r="AA83" s="24">
        <f t="shared" si="34"/>
        <v>102</v>
      </c>
      <c r="AB83" s="67">
        <f t="shared" si="35"/>
        <v>1132</v>
      </c>
    </row>
    <row r="84" spans="1:28" ht="15" customHeight="1" x14ac:dyDescent="0.25">
      <c r="A84" s="71">
        <v>1049</v>
      </c>
      <c r="B84" s="71">
        <v>1030</v>
      </c>
      <c r="C84" s="68">
        <v>0</v>
      </c>
      <c r="D84" s="68">
        <v>270.83</v>
      </c>
      <c r="E84" s="68">
        <v>212.21</v>
      </c>
      <c r="F84" s="68">
        <v>0</v>
      </c>
      <c r="G84" s="68">
        <f t="shared" si="26"/>
        <v>23.618181818181817</v>
      </c>
      <c r="H84" s="68">
        <v>0</v>
      </c>
      <c r="I84" s="68">
        <f t="shared" si="27"/>
        <v>23.963636363636365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0</v>
      </c>
      <c r="N84" s="26"/>
      <c r="O84" s="26"/>
      <c r="P84" s="25"/>
      <c r="Q84" s="25"/>
      <c r="T84" s="22">
        <v>0</v>
      </c>
      <c r="U84" s="74">
        <f t="shared" si="29"/>
        <v>-1030</v>
      </c>
      <c r="V84" s="70">
        <f t="shared" si="30"/>
        <v>-1030</v>
      </c>
      <c r="W84" s="70"/>
      <c r="X84" s="70">
        <f t="shared" si="31"/>
        <v>1132.2219890893832</v>
      </c>
      <c r="Y84" s="70">
        <f t="shared" si="32"/>
        <v>102.22198908938321</v>
      </c>
      <c r="Z84" s="70">
        <f t="shared" si="33"/>
        <v>102</v>
      </c>
      <c r="AA84" s="24">
        <f t="shared" si="34"/>
        <v>102</v>
      </c>
      <c r="AB84" s="67">
        <f t="shared" si="35"/>
        <v>1132</v>
      </c>
    </row>
    <row r="85" spans="1:28" ht="15" customHeight="1" x14ac:dyDescent="0.25">
      <c r="A85" s="71">
        <v>1032</v>
      </c>
      <c r="B85" s="71">
        <v>1030</v>
      </c>
      <c r="C85" s="68">
        <v>0</v>
      </c>
      <c r="D85" s="68">
        <v>270.83</v>
      </c>
      <c r="E85" s="68">
        <v>212.21</v>
      </c>
      <c r="F85" s="68">
        <v>0</v>
      </c>
      <c r="G85" s="68">
        <f t="shared" si="26"/>
        <v>23.5</v>
      </c>
      <c r="H85" s="68">
        <v>0</v>
      </c>
      <c r="I85" s="68">
        <f t="shared" si="27"/>
        <v>23.535714285714285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0</v>
      </c>
      <c r="N85" s="26"/>
      <c r="O85" s="26"/>
      <c r="P85" s="25"/>
      <c r="Q85" s="25"/>
      <c r="T85" s="22">
        <v>0</v>
      </c>
      <c r="U85" s="74">
        <f t="shared" si="29"/>
        <v>-1030</v>
      </c>
      <c r="V85" s="70">
        <f t="shared" si="30"/>
        <v>-1030</v>
      </c>
      <c r="W85" s="70"/>
      <c r="X85" s="70">
        <f t="shared" si="31"/>
        <v>1132.2219890893832</v>
      </c>
      <c r="Y85" s="70">
        <f t="shared" si="32"/>
        <v>102.22198908938321</v>
      </c>
      <c r="Z85" s="70">
        <f t="shared" si="33"/>
        <v>102</v>
      </c>
      <c r="AA85" s="24">
        <f t="shared" si="34"/>
        <v>102</v>
      </c>
      <c r="AB85" s="67">
        <f t="shared" si="35"/>
        <v>1132</v>
      </c>
    </row>
    <row r="86" spans="1:28" ht="15" customHeight="1" x14ac:dyDescent="0.25">
      <c r="A86" s="71">
        <v>1015</v>
      </c>
      <c r="B86" s="71">
        <v>1030</v>
      </c>
      <c r="C86" s="68">
        <v>0</v>
      </c>
      <c r="D86" s="68">
        <v>270.82</v>
      </c>
      <c r="E86" s="68">
        <v>212.21</v>
      </c>
      <c r="F86" s="68">
        <v>0</v>
      </c>
      <c r="G86" s="68">
        <f t="shared" si="26"/>
        <v>23.385964912280702</v>
      </c>
      <c r="H86" s="68">
        <v>0</v>
      </c>
      <c r="I86" s="68">
        <f t="shared" si="27"/>
        <v>23.12280701754386</v>
      </c>
      <c r="J86" s="72">
        <f t="shared" si="36"/>
        <v>1</v>
      </c>
      <c r="K86" s="72">
        <f t="shared" si="37"/>
        <v>1</v>
      </c>
      <c r="L86" s="72">
        <f t="shared" si="38"/>
        <v>1</v>
      </c>
      <c r="M86" s="72">
        <f t="shared" ca="1" si="28"/>
        <v>0</v>
      </c>
      <c r="N86" s="26"/>
      <c r="O86" s="26"/>
      <c r="P86" s="25"/>
      <c r="Q86" s="25"/>
      <c r="T86" s="22">
        <v>0</v>
      </c>
      <c r="U86" s="74">
        <f t="shared" si="29"/>
        <v>-1030</v>
      </c>
      <c r="V86" s="70">
        <f t="shared" si="30"/>
        <v>-1030</v>
      </c>
      <c r="W86" s="70"/>
      <c r="X86" s="70">
        <f t="shared" si="31"/>
        <v>1132.2219890893832</v>
      </c>
      <c r="Y86" s="70">
        <f t="shared" si="32"/>
        <v>102.22198908938321</v>
      </c>
      <c r="Z86" s="70">
        <f t="shared" si="33"/>
        <v>102</v>
      </c>
      <c r="AA86" s="24">
        <f t="shared" si="34"/>
        <v>102</v>
      </c>
      <c r="AB86" s="67">
        <f t="shared" si="35"/>
        <v>1132</v>
      </c>
    </row>
    <row r="87" spans="1:28" ht="15" customHeight="1" x14ac:dyDescent="0.25">
      <c r="A87" s="71">
        <v>961</v>
      </c>
      <c r="B87" s="71">
        <v>1060</v>
      </c>
      <c r="C87" s="68">
        <v>0</v>
      </c>
      <c r="D87" s="68">
        <v>270.81</v>
      </c>
      <c r="E87" s="68">
        <v>212.24</v>
      </c>
      <c r="F87" s="68">
        <v>0</v>
      </c>
      <c r="G87" s="68">
        <f t="shared" si="26"/>
        <v>23.913793103448278</v>
      </c>
      <c r="H87" s="68">
        <v>0</v>
      </c>
      <c r="I87" s="68">
        <f t="shared" si="27"/>
        <v>22.206896551724139</v>
      </c>
      <c r="J87" s="72">
        <f t="shared" si="36"/>
        <v>1</v>
      </c>
      <c r="K87" s="72">
        <f t="shared" si="37"/>
        <v>1</v>
      </c>
      <c r="L87" s="72">
        <f t="shared" si="38"/>
        <v>1</v>
      </c>
      <c r="M87" s="72">
        <f t="shared" ca="1" si="28"/>
        <v>0</v>
      </c>
      <c r="N87" s="26"/>
      <c r="O87" s="26"/>
      <c r="P87" s="25"/>
      <c r="Q87" s="25"/>
      <c r="T87" s="22">
        <v>0</v>
      </c>
      <c r="U87" s="74">
        <f t="shared" si="29"/>
        <v>-1060</v>
      </c>
      <c r="V87" s="70">
        <f t="shared" si="30"/>
        <v>-1060</v>
      </c>
      <c r="W87" s="70"/>
      <c r="X87" s="70">
        <f t="shared" si="31"/>
        <v>1165.1993285774236</v>
      </c>
      <c r="Y87" s="70">
        <f t="shared" si="32"/>
        <v>105.19932857742356</v>
      </c>
      <c r="Z87" s="70">
        <f t="shared" si="33"/>
        <v>105</v>
      </c>
      <c r="AA87" s="24">
        <f t="shared" si="34"/>
        <v>105</v>
      </c>
      <c r="AB87" s="67">
        <f t="shared" si="35"/>
        <v>1165</v>
      </c>
    </row>
    <row r="88" spans="1:28" ht="15" customHeight="1" x14ac:dyDescent="0.25">
      <c r="A88" s="71">
        <v>907</v>
      </c>
      <c r="B88" s="71">
        <v>1060</v>
      </c>
      <c r="C88" s="68">
        <v>0</v>
      </c>
      <c r="D88" s="68">
        <v>270.8</v>
      </c>
      <c r="E88" s="68">
        <v>212.24</v>
      </c>
      <c r="F88" s="68">
        <v>0</v>
      </c>
      <c r="G88" s="68">
        <f t="shared" si="26"/>
        <v>24.423728813559322</v>
      </c>
      <c r="H88" s="68">
        <v>0</v>
      </c>
      <c r="I88" s="68">
        <f t="shared" si="27"/>
        <v>21.83050847457627</v>
      </c>
      <c r="J88" s="72">
        <f t="shared" si="36"/>
        <v>1</v>
      </c>
      <c r="K88" s="72">
        <f t="shared" si="37"/>
        <v>1</v>
      </c>
      <c r="L88" s="72">
        <f t="shared" si="38"/>
        <v>1</v>
      </c>
      <c r="M88" s="72">
        <f t="shared" ca="1" si="28"/>
        <v>0</v>
      </c>
      <c r="N88" s="26"/>
      <c r="O88" s="26"/>
      <c r="P88" s="25"/>
      <c r="Q88" s="25"/>
      <c r="T88" s="22">
        <v>0</v>
      </c>
      <c r="U88" s="74">
        <f t="shared" si="29"/>
        <v>-1060</v>
      </c>
      <c r="V88" s="70">
        <f t="shared" si="30"/>
        <v>-1060</v>
      </c>
      <c r="W88" s="70"/>
      <c r="X88" s="70">
        <f t="shared" si="31"/>
        <v>1165.1993285774236</v>
      </c>
      <c r="Y88" s="70">
        <f t="shared" si="32"/>
        <v>105.19932857742356</v>
      </c>
      <c r="Z88" s="70">
        <f t="shared" si="33"/>
        <v>105</v>
      </c>
      <c r="AA88" s="24">
        <f t="shared" si="34"/>
        <v>105</v>
      </c>
      <c r="AB88" s="67">
        <f t="shared" si="35"/>
        <v>1165</v>
      </c>
    </row>
    <row r="89" spans="1:28" ht="15" customHeight="1" x14ac:dyDescent="0.25">
      <c r="A89" s="71">
        <v>852</v>
      </c>
      <c r="B89" s="71">
        <v>1060</v>
      </c>
      <c r="C89" s="68">
        <v>0</v>
      </c>
      <c r="D89" s="68">
        <v>270.77</v>
      </c>
      <c r="E89" s="68">
        <v>212.24</v>
      </c>
      <c r="F89" s="68">
        <v>0</v>
      </c>
      <c r="G89" s="68">
        <f t="shared" si="26"/>
        <v>24.933333333333334</v>
      </c>
      <c r="H89" s="68">
        <v>0</v>
      </c>
      <c r="I89" s="68">
        <f t="shared" si="27"/>
        <v>21.466666666666665</v>
      </c>
      <c r="J89" s="72">
        <f t="shared" si="36"/>
        <v>1</v>
      </c>
      <c r="K89" s="72">
        <f t="shared" si="37"/>
        <v>1</v>
      </c>
      <c r="L89" s="72">
        <f t="shared" si="38"/>
        <v>1</v>
      </c>
      <c r="M89" s="72">
        <f t="shared" ca="1" si="28"/>
        <v>0</v>
      </c>
      <c r="N89" s="26"/>
      <c r="O89" s="26"/>
      <c r="P89" s="25"/>
      <c r="Q89" s="25"/>
      <c r="T89" s="22">
        <v>0</v>
      </c>
      <c r="U89" s="74">
        <f t="shared" si="29"/>
        <v>-1060</v>
      </c>
      <c r="V89" s="70">
        <f t="shared" si="30"/>
        <v>-1060</v>
      </c>
      <c r="W89" s="70"/>
      <c r="X89" s="70">
        <f t="shared" si="31"/>
        <v>1165.1993285774236</v>
      </c>
      <c r="Y89" s="70">
        <f t="shared" si="32"/>
        <v>105.19932857742356</v>
      </c>
      <c r="Z89" s="70">
        <f t="shared" si="33"/>
        <v>105</v>
      </c>
      <c r="AA89" s="24">
        <f t="shared" si="34"/>
        <v>105</v>
      </c>
      <c r="AB89" s="67">
        <f t="shared" si="35"/>
        <v>1165</v>
      </c>
    </row>
    <row r="90" spans="1:28" ht="15" customHeight="1" x14ac:dyDescent="0.25">
      <c r="A90" s="71">
        <v>955</v>
      </c>
      <c r="B90" s="71">
        <v>1060</v>
      </c>
      <c r="C90" s="68">
        <v>0</v>
      </c>
      <c r="D90" s="68">
        <v>270.76</v>
      </c>
      <c r="E90" s="68">
        <v>212.24</v>
      </c>
      <c r="F90" s="68">
        <v>0</v>
      </c>
      <c r="G90" s="68">
        <f t="shared" si="26"/>
        <v>22.83606557377049</v>
      </c>
      <c r="H90" s="68">
        <v>0</v>
      </c>
      <c r="I90" s="68">
        <f t="shared" si="27"/>
        <v>21.114754098360656</v>
      </c>
      <c r="J90" s="72">
        <f t="shared" si="36"/>
        <v>1</v>
      </c>
      <c r="K90" s="72">
        <f t="shared" si="37"/>
        <v>1</v>
      </c>
      <c r="L90" s="72">
        <f t="shared" si="38"/>
        <v>1</v>
      </c>
      <c r="M90" s="72">
        <f t="shared" ca="1" si="28"/>
        <v>1</v>
      </c>
      <c r="N90" s="26"/>
      <c r="O90" s="26"/>
      <c r="P90" s="25"/>
      <c r="Q90" s="25"/>
      <c r="T90" s="22">
        <v>0</v>
      </c>
      <c r="U90" s="74">
        <f t="shared" si="29"/>
        <v>-1060</v>
      </c>
      <c r="V90" s="70">
        <f t="shared" si="30"/>
        <v>-1060</v>
      </c>
      <c r="W90" s="70"/>
      <c r="X90" s="70">
        <f t="shared" si="31"/>
        <v>1165.1993285774236</v>
      </c>
      <c r="Y90" s="70">
        <f t="shared" si="32"/>
        <v>105.19932857742356</v>
      </c>
      <c r="Z90" s="70">
        <f t="shared" si="33"/>
        <v>105</v>
      </c>
      <c r="AA90" s="24">
        <f t="shared" si="34"/>
        <v>105</v>
      </c>
      <c r="AB90" s="67">
        <f t="shared" si="35"/>
        <v>1165</v>
      </c>
    </row>
    <row r="91" spans="1:28" ht="15" customHeight="1" x14ac:dyDescent="0.25">
      <c r="A91" s="71">
        <v>1058</v>
      </c>
      <c r="B91" s="71">
        <v>1060</v>
      </c>
      <c r="C91" s="68">
        <v>0</v>
      </c>
      <c r="D91" s="68">
        <v>270.76</v>
      </c>
      <c r="E91" s="68">
        <v>212.24</v>
      </c>
      <c r="F91" s="68">
        <v>0</v>
      </c>
      <c r="G91" s="68">
        <f t="shared" si="26"/>
        <v>20.806451612903224</v>
      </c>
      <c r="H91" s="68">
        <v>0</v>
      </c>
      <c r="I91" s="68">
        <f t="shared" si="27"/>
        <v>20.774193548387096</v>
      </c>
      <c r="J91" s="72">
        <f t="shared" si="36"/>
        <v>1</v>
      </c>
      <c r="K91" s="72">
        <f t="shared" si="37"/>
        <v>1</v>
      </c>
      <c r="L91" s="72">
        <f t="shared" si="38"/>
        <v>1</v>
      </c>
      <c r="M91" s="72">
        <f t="shared" ca="1" si="28"/>
        <v>0</v>
      </c>
      <c r="N91" s="26"/>
      <c r="O91" s="26"/>
      <c r="P91" s="25"/>
      <c r="Q91" s="25"/>
      <c r="T91" s="22">
        <v>0</v>
      </c>
      <c r="U91" s="74">
        <f t="shared" si="29"/>
        <v>-1060</v>
      </c>
      <c r="V91" s="70">
        <f t="shared" si="30"/>
        <v>-1060</v>
      </c>
      <c r="W91" s="70"/>
      <c r="X91" s="70">
        <f t="shared" si="31"/>
        <v>1165.1993285774236</v>
      </c>
      <c r="Y91" s="70">
        <f t="shared" si="32"/>
        <v>105.19932857742356</v>
      </c>
      <c r="Z91" s="70">
        <f t="shared" si="33"/>
        <v>105</v>
      </c>
      <c r="AA91" s="24">
        <f t="shared" si="34"/>
        <v>105</v>
      </c>
      <c r="AB91" s="67">
        <f t="shared" si="35"/>
        <v>1165</v>
      </c>
    </row>
    <row r="92" spans="1:28" ht="15" customHeight="1" x14ac:dyDescent="0.25">
      <c r="A92" s="71">
        <v>1163</v>
      </c>
      <c r="B92" s="71">
        <v>1060</v>
      </c>
      <c r="C92" s="68">
        <v>6.46</v>
      </c>
      <c r="D92" s="68">
        <v>270.77</v>
      </c>
      <c r="E92" s="68">
        <v>212.24</v>
      </c>
      <c r="F92" s="68">
        <v>0</v>
      </c>
      <c r="G92" s="68">
        <f t="shared" si="26"/>
        <v>18.80952380952381</v>
      </c>
      <c r="H92" s="68">
        <v>0</v>
      </c>
      <c r="I92" s="68">
        <f t="shared" si="27"/>
        <v>20.444444444444443</v>
      </c>
      <c r="J92" s="72">
        <f t="shared" si="36"/>
        <v>1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6"/>
      <c r="O92" s="26"/>
      <c r="P92" s="25"/>
      <c r="Q92" s="25"/>
      <c r="T92" s="22">
        <v>0</v>
      </c>
      <c r="U92" s="74">
        <f t="shared" si="29"/>
        <v>-1060</v>
      </c>
      <c r="V92" s="70">
        <f t="shared" si="30"/>
        <v>-1060</v>
      </c>
      <c r="W92" s="70"/>
      <c r="X92" s="70">
        <f t="shared" si="31"/>
        <v>1165.1993285774236</v>
      </c>
      <c r="Y92" s="70">
        <f t="shared" si="32"/>
        <v>105.19932857742356</v>
      </c>
      <c r="Z92" s="70">
        <f t="shared" si="33"/>
        <v>105</v>
      </c>
      <c r="AA92" s="24">
        <f t="shared" si="34"/>
        <v>105</v>
      </c>
      <c r="AB92" s="67">
        <f t="shared" si="35"/>
        <v>1165</v>
      </c>
    </row>
    <row r="93" spans="1:28" ht="15" customHeight="1" x14ac:dyDescent="0.25">
      <c r="A93" s="71">
        <v>1292</v>
      </c>
      <c r="B93" s="71">
        <v>1060</v>
      </c>
      <c r="C93" s="68">
        <v>7.18</v>
      </c>
      <c r="D93" s="68">
        <v>270.8</v>
      </c>
      <c r="E93" s="68">
        <v>212.24</v>
      </c>
      <c r="F93" s="68">
        <v>0</v>
      </c>
      <c r="G93" s="68">
        <f t="shared" si="26"/>
        <v>16.5</v>
      </c>
      <c r="H93" s="68">
        <v>0</v>
      </c>
      <c r="I93" s="68">
        <f t="shared" si="27"/>
        <v>20.125</v>
      </c>
      <c r="J93" s="72">
        <f t="shared" si="36"/>
        <v>1</v>
      </c>
      <c r="K93" s="72">
        <f t="shared" si="37"/>
        <v>1</v>
      </c>
      <c r="L93" s="72">
        <f t="shared" si="38"/>
        <v>1</v>
      </c>
      <c r="M93" s="72">
        <f t="shared" ca="1" si="28"/>
        <v>1</v>
      </c>
      <c r="N93" s="26"/>
      <c r="O93" s="26"/>
      <c r="P93" s="25"/>
      <c r="Q93" s="25"/>
      <c r="T93" s="22">
        <v>0</v>
      </c>
      <c r="U93" s="74">
        <f t="shared" si="29"/>
        <v>-1060</v>
      </c>
      <c r="V93" s="70">
        <f t="shared" si="30"/>
        <v>-1060</v>
      </c>
      <c r="W93" s="70"/>
      <c r="X93" s="70">
        <f t="shared" si="31"/>
        <v>1165.1993285774236</v>
      </c>
      <c r="Y93" s="70">
        <f t="shared" si="32"/>
        <v>105.19932857742356</v>
      </c>
      <c r="Z93" s="70">
        <f t="shared" si="33"/>
        <v>105</v>
      </c>
      <c r="AA93" s="24">
        <f t="shared" si="34"/>
        <v>105</v>
      </c>
      <c r="AB93" s="67">
        <f t="shared" si="35"/>
        <v>1165</v>
      </c>
    </row>
    <row r="94" spans="1:28" ht="15" customHeight="1" x14ac:dyDescent="0.25">
      <c r="A94" s="71">
        <v>1422</v>
      </c>
      <c r="B94" s="71">
        <v>1060</v>
      </c>
      <c r="C94" s="68">
        <v>7.9</v>
      </c>
      <c r="D94" s="68">
        <v>270.83999999999997</v>
      </c>
      <c r="E94" s="68">
        <v>212.24</v>
      </c>
      <c r="F94" s="68">
        <v>0</v>
      </c>
      <c r="G94" s="68">
        <f t="shared" ref="G94:G125" si="39">($A$29-A94)/(ROW(A94)-ROW($A$29))</f>
        <v>14.246153846153845</v>
      </c>
      <c r="H94" s="68">
        <v>0</v>
      </c>
      <c r="I94" s="68">
        <f t="shared" ref="I94:I125" si="40">($A$29-B94)/(ROW(B94)-ROW($A$29))</f>
        <v>19.815384615384616</v>
      </c>
      <c r="J94" s="72">
        <f t="shared" si="36"/>
        <v>1</v>
      </c>
      <c r="K94" s="72">
        <f t="shared" si="37"/>
        <v>1</v>
      </c>
      <c r="L94" s="72">
        <f t="shared" si="38"/>
        <v>1</v>
      </c>
      <c r="M94" s="72">
        <f t="shared" ca="1" si="28"/>
        <v>1</v>
      </c>
      <c r="N94" s="26"/>
      <c r="O94" s="26"/>
      <c r="P94" s="25"/>
      <c r="Q94" s="25"/>
      <c r="T94" s="22">
        <v>0</v>
      </c>
      <c r="U94" s="74">
        <f t="shared" si="29"/>
        <v>-1060</v>
      </c>
      <c r="V94" s="70">
        <f t="shared" si="30"/>
        <v>-1060</v>
      </c>
      <c r="W94" s="70"/>
      <c r="X94" s="70">
        <f t="shared" si="31"/>
        <v>1165.1993285774236</v>
      </c>
      <c r="Y94" s="70">
        <f t="shared" si="32"/>
        <v>105.19932857742356</v>
      </c>
      <c r="Z94" s="70">
        <f t="shared" si="33"/>
        <v>105</v>
      </c>
      <c r="AA94" s="24">
        <f t="shared" si="34"/>
        <v>105</v>
      </c>
      <c r="AB94" s="67">
        <f t="shared" si="35"/>
        <v>1165</v>
      </c>
    </row>
    <row r="95" spans="1:28" ht="15" customHeight="1" x14ac:dyDescent="0.25">
      <c r="A95" s="71">
        <v>1552</v>
      </c>
      <c r="B95" s="71">
        <v>1060</v>
      </c>
      <c r="C95" s="68">
        <v>8.6199999999999992</v>
      </c>
      <c r="D95" s="68">
        <v>270.89</v>
      </c>
      <c r="E95" s="68">
        <v>212.24</v>
      </c>
      <c r="F95" s="68">
        <v>0</v>
      </c>
      <c r="G95" s="68">
        <f t="shared" si="39"/>
        <v>12.060606060606061</v>
      </c>
      <c r="H95" s="68">
        <v>0</v>
      </c>
      <c r="I95" s="68">
        <f t="shared" si="40"/>
        <v>19.515151515151516</v>
      </c>
      <c r="J95" s="72">
        <f t="shared" si="36"/>
        <v>1</v>
      </c>
      <c r="K95" s="72">
        <f t="shared" si="37"/>
        <v>1</v>
      </c>
      <c r="L95" s="72">
        <f t="shared" si="38"/>
        <v>1</v>
      </c>
      <c r="M95" s="72">
        <f t="shared" ca="1" si="28"/>
        <v>0</v>
      </c>
      <c r="N95" s="26"/>
      <c r="O95" s="26"/>
      <c r="P95" s="25"/>
      <c r="Q95" s="25"/>
      <c r="T95" s="22">
        <v>0</v>
      </c>
      <c r="U95" s="74">
        <f t="shared" si="29"/>
        <v>-1060</v>
      </c>
      <c r="V95" s="70">
        <f t="shared" si="30"/>
        <v>-1060</v>
      </c>
      <c r="W95" s="70"/>
      <c r="X95" s="70">
        <f t="shared" si="31"/>
        <v>1165.1993285774236</v>
      </c>
      <c r="Y95" s="70">
        <f t="shared" si="32"/>
        <v>105.19932857742356</v>
      </c>
      <c r="Z95" s="70">
        <f t="shared" si="33"/>
        <v>105</v>
      </c>
      <c r="AA95" s="24">
        <f t="shared" si="34"/>
        <v>105</v>
      </c>
      <c r="AB95" s="67">
        <f t="shared" si="35"/>
        <v>1165</v>
      </c>
    </row>
    <row r="96" spans="1:28" ht="15" customHeight="1" x14ac:dyDescent="0.25">
      <c r="A96" s="71">
        <v>1802</v>
      </c>
      <c r="B96" s="71">
        <v>1060</v>
      </c>
      <c r="C96" s="68">
        <v>10.01</v>
      </c>
      <c r="D96" s="68">
        <v>270.97000000000003</v>
      </c>
      <c r="E96" s="68">
        <v>212.24</v>
      </c>
      <c r="F96" s="68">
        <v>0</v>
      </c>
      <c r="G96" s="68">
        <f t="shared" si="39"/>
        <v>8.1492537313432845</v>
      </c>
      <c r="H96" s="68">
        <v>0</v>
      </c>
      <c r="I96" s="68">
        <f t="shared" si="40"/>
        <v>19.223880597014926</v>
      </c>
      <c r="J96" s="72">
        <f t="shared" si="36"/>
        <v>1</v>
      </c>
      <c r="K96" s="72">
        <f t="shared" si="37"/>
        <v>1</v>
      </c>
      <c r="L96" s="72">
        <f t="shared" si="38"/>
        <v>1</v>
      </c>
      <c r="M96" s="72">
        <f t="shared" ca="1" si="28"/>
        <v>0</v>
      </c>
      <c r="N96" s="26"/>
      <c r="O96" s="26"/>
      <c r="P96" s="25"/>
      <c r="Q96" s="25"/>
      <c r="T96" s="22">
        <v>0</v>
      </c>
      <c r="U96" s="74">
        <f t="shared" si="29"/>
        <v>-1060</v>
      </c>
      <c r="V96" s="70">
        <f t="shared" si="30"/>
        <v>-1060</v>
      </c>
      <c r="W96" s="70"/>
      <c r="X96" s="70">
        <f t="shared" si="31"/>
        <v>1165.1993285774236</v>
      </c>
      <c r="Y96" s="70">
        <f t="shared" si="32"/>
        <v>105.19932857742356</v>
      </c>
      <c r="Z96" s="70">
        <f t="shared" si="33"/>
        <v>105</v>
      </c>
      <c r="AA96" s="24">
        <f t="shared" si="34"/>
        <v>105</v>
      </c>
      <c r="AB96" s="67">
        <f t="shared" si="35"/>
        <v>1165</v>
      </c>
    </row>
    <row r="97" spans="1:28" ht="15" customHeight="1" x14ac:dyDescent="0.25">
      <c r="A97" s="71">
        <v>2053</v>
      </c>
      <c r="B97" s="71">
        <v>1060</v>
      </c>
      <c r="C97" s="68">
        <v>11.41</v>
      </c>
      <c r="D97" s="68">
        <v>271.07</v>
      </c>
      <c r="E97" s="68">
        <v>212.24</v>
      </c>
      <c r="F97" s="68">
        <v>0</v>
      </c>
      <c r="G97" s="68">
        <f t="shared" si="39"/>
        <v>4.3382352941176467</v>
      </c>
      <c r="H97" s="68">
        <v>0</v>
      </c>
      <c r="I97" s="68">
        <f t="shared" si="40"/>
        <v>18.941176470588236</v>
      </c>
      <c r="J97" s="72">
        <f t="shared" si="36"/>
        <v>1</v>
      </c>
      <c r="K97" s="72">
        <f t="shared" si="37"/>
        <v>1</v>
      </c>
      <c r="L97" s="72">
        <f t="shared" si="38"/>
        <v>1</v>
      </c>
      <c r="M97" s="72">
        <f t="shared" ca="1" si="28"/>
        <v>1</v>
      </c>
      <c r="N97" s="26"/>
      <c r="O97" s="26"/>
      <c r="P97" s="25"/>
      <c r="Q97" s="25"/>
      <c r="T97" s="22">
        <v>0</v>
      </c>
      <c r="U97" s="74">
        <f t="shared" si="29"/>
        <v>-1060</v>
      </c>
      <c r="V97" s="70">
        <f t="shared" si="30"/>
        <v>-1060</v>
      </c>
      <c r="W97" s="70"/>
      <c r="X97" s="70">
        <f t="shared" si="31"/>
        <v>1165.1993285774236</v>
      </c>
      <c r="Y97" s="70">
        <f t="shared" si="32"/>
        <v>105.19932857742356</v>
      </c>
      <c r="Z97" s="70">
        <f t="shared" si="33"/>
        <v>105</v>
      </c>
      <c r="AA97" s="24">
        <f t="shared" si="34"/>
        <v>105</v>
      </c>
      <c r="AB97" s="67">
        <f t="shared" si="35"/>
        <v>1165</v>
      </c>
    </row>
    <row r="98" spans="1:28" ht="15" customHeight="1" x14ac:dyDescent="0.25">
      <c r="A98" s="71">
        <v>2304</v>
      </c>
      <c r="B98" s="71">
        <v>1060</v>
      </c>
      <c r="C98" s="68">
        <v>12.8</v>
      </c>
      <c r="D98" s="68">
        <v>271.2</v>
      </c>
      <c r="E98" s="68">
        <v>212.24</v>
      </c>
      <c r="F98" s="68">
        <v>0</v>
      </c>
      <c r="G98" s="68">
        <f t="shared" si="39"/>
        <v>0.6376811594202898</v>
      </c>
      <c r="H98" s="68">
        <v>0</v>
      </c>
      <c r="I98" s="68">
        <f t="shared" si="40"/>
        <v>18.666666666666668</v>
      </c>
      <c r="J98" s="72">
        <f t="shared" si="36"/>
        <v>1</v>
      </c>
      <c r="K98" s="72">
        <f t="shared" si="37"/>
        <v>1</v>
      </c>
      <c r="L98" s="72">
        <f t="shared" si="38"/>
        <v>1</v>
      </c>
      <c r="M98" s="72">
        <f t="shared" ref="M98:M129" ca="1" si="41">IF(RAND()&lt;0.5,0,1)</f>
        <v>0</v>
      </c>
      <c r="N98" s="26"/>
      <c r="O98" s="26"/>
      <c r="P98" s="25"/>
      <c r="Q98" s="25"/>
      <c r="T98" s="22">
        <v>0</v>
      </c>
      <c r="U98" s="74">
        <f t="shared" ref="U98:U129" si="42">T98-B98</f>
        <v>-1060</v>
      </c>
      <c r="V98" s="70">
        <f t="shared" ref="V98:V129" si="43">ROUND(U98,0)</f>
        <v>-1060</v>
      </c>
      <c r="W98" s="70"/>
      <c r="X98" s="70">
        <f t="shared" ref="X98:X129" si="44">B98/$W$2*$W$3</f>
        <v>1165.1993285774236</v>
      </c>
      <c r="Y98" s="70">
        <f t="shared" ref="Y98:Y129" si="45">X98-B98</f>
        <v>105.19932857742356</v>
      </c>
      <c r="Z98" s="70">
        <f t="shared" ref="Z98:Z129" si="46">ROUND(Y98,0)</f>
        <v>105</v>
      </c>
      <c r="AA98" s="24">
        <f t="shared" ref="AA98:AA129" si="47">IF(V98&gt;=0,V98,Z98)</f>
        <v>105</v>
      </c>
      <c r="AB98" s="67">
        <f t="shared" ref="AB98:AB129" si="48">B98+AA98</f>
        <v>1165</v>
      </c>
    </row>
    <row r="99" spans="1:28" ht="15" customHeight="1" x14ac:dyDescent="0.25">
      <c r="A99" s="71">
        <v>2273</v>
      </c>
      <c r="B99" s="71">
        <v>1060</v>
      </c>
      <c r="C99" s="68">
        <v>12.63</v>
      </c>
      <c r="D99" s="68">
        <v>271.32</v>
      </c>
      <c r="E99" s="68">
        <v>212.24</v>
      </c>
      <c r="F99" s="68">
        <v>0</v>
      </c>
      <c r="G99" s="68">
        <f t="shared" si="39"/>
        <v>1.0714285714285714</v>
      </c>
      <c r="H99" s="68">
        <v>0</v>
      </c>
      <c r="I99" s="68">
        <f t="shared" si="40"/>
        <v>18.399999999999999</v>
      </c>
      <c r="J99" s="72">
        <f t="shared" ref="J99:J130" si="49">IF(ABS(B99-B98)&lt;=50,1,0)</f>
        <v>1</v>
      </c>
      <c r="K99" s="72">
        <f t="shared" ref="K99:K130" si="50">IF(ABS((B99-B98))&lt;=50,1,IF((B99-B98)*(1)&gt;=0,1,-1))</f>
        <v>1</v>
      </c>
      <c r="L99" s="72">
        <f t="shared" si="38"/>
        <v>1</v>
      </c>
      <c r="M99" s="72">
        <f t="shared" ca="1" si="41"/>
        <v>1</v>
      </c>
      <c r="N99" s="26"/>
      <c r="O99" s="26"/>
      <c r="P99" s="25"/>
      <c r="Q99" s="25"/>
      <c r="T99" s="22">
        <v>0</v>
      </c>
      <c r="U99" s="74">
        <f t="shared" si="42"/>
        <v>-1060</v>
      </c>
      <c r="V99" s="70">
        <f t="shared" si="43"/>
        <v>-1060</v>
      </c>
      <c r="W99" s="70"/>
      <c r="X99" s="70">
        <f t="shared" si="44"/>
        <v>1165.1993285774236</v>
      </c>
      <c r="Y99" s="70">
        <f t="shared" si="45"/>
        <v>105.19932857742356</v>
      </c>
      <c r="Z99" s="70">
        <f t="shared" si="46"/>
        <v>105</v>
      </c>
      <c r="AA99" s="24">
        <f t="shared" si="47"/>
        <v>105</v>
      </c>
      <c r="AB99" s="67">
        <f t="shared" si="48"/>
        <v>1165</v>
      </c>
    </row>
    <row r="100" spans="1:28" ht="15" customHeight="1" x14ac:dyDescent="0.25">
      <c r="A100" s="71">
        <v>2242</v>
      </c>
      <c r="B100" s="71">
        <v>1060</v>
      </c>
      <c r="C100" s="68">
        <v>12.45</v>
      </c>
      <c r="D100" s="68">
        <v>271.44</v>
      </c>
      <c r="E100" s="68">
        <v>212.24</v>
      </c>
      <c r="F100" s="68">
        <v>0</v>
      </c>
      <c r="G100" s="68">
        <f t="shared" si="39"/>
        <v>1.4929577464788732</v>
      </c>
      <c r="H100" s="68">
        <v>0</v>
      </c>
      <c r="I100" s="68">
        <f t="shared" si="40"/>
        <v>18.140845070422536</v>
      </c>
      <c r="J100" s="72">
        <f t="shared" si="49"/>
        <v>1</v>
      </c>
      <c r="K100" s="72">
        <f t="shared" si="50"/>
        <v>1</v>
      </c>
      <c r="L100" s="72">
        <f t="shared" si="38"/>
        <v>1</v>
      </c>
      <c r="M100" s="72">
        <f t="shared" ca="1" si="41"/>
        <v>1</v>
      </c>
      <c r="N100" s="26"/>
      <c r="O100" s="26"/>
      <c r="P100" s="25"/>
      <c r="Q100" s="25"/>
      <c r="T100" s="22">
        <v>0</v>
      </c>
      <c r="U100" s="74">
        <f t="shared" si="42"/>
        <v>-1060</v>
      </c>
      <c r="V100" s="70">
        <f t="shared" si="43"/>
        <v>-1060</v>
      </c>
      <c r="W100" s="70"/>
      <c r="X100" s="70">
        <f t="shared" si="44"/>
        <v>1165.1993285774236</v>
      </c>
      <c r="Y100" s="70">
        <f t="shared" si="45"/>
        <v>105.19932857742356</v>
      </c>
      <c r="Z100" s="70">
        <f t="shared" si="46"/>
        <v>105</v>
      </c>
      <c r="AA100" s="24">
        <f t="shared" si="47"/>
        <v>105</v>
      </c>
      <c r="AB100" s="67">
        <f t="shared" si="48"/>
        <v>1165</v>
      </c>
    </row>
    <row r="101" spans="1:28" ht="15" customHeight="1" x14ac:dyDescent="0.25">
      <c r="A101" s="71">
        <v>2212</v>
      </c>
      <c r="B101" s="71">
        <v>1060</v>
      </c>
      <c r="C101" s="68">
        <v>12.28</v>
      </c>
      <c r="D101" s="68">
        <v>271.55</v>
      </c>
      <c r="E101" s="68">
        <v>212.24</v>
      </c>
      <c r="F101" s="68">
        <v>0</v>
      </c>
      <c r="G101" s="68">
        <f t="shared" si="39"/>
        <v>1.8888888888888888</v>
      </c>
      <c r="H101" s="68">
        <v>0</v>
      </c>
      <c r="I101" s="68">
        <f t="shared" si="40"/>
        <v>17.888888888888889</v>
      </c>
      <c r="J101" s="72">
        <f t="shared" si="49"/>
        <v>1</v>
      </c>
      <c r="K101" s="72">
        <f t="shared" si="50"/>
        <v>1</v>
      </c>
      <c r="L101" s="72">
        <f t="shared" si="38"/>
        <v>1</v>
      </c>
      <c r="M101" s="72">
        <f t="shared" ca="1" si="41"/>
        <v>1</v>
      </c>
      <c r="N101" s="26"/>
      <c r="O101" s="26"/>
      <c r="P101" s="25"/>
      <c r="Q101" s="25"/>
      <c r="T101" s="22">
        <v>0</v>
      </c>
      <c r="U101" s="74">
        <f t="shared" si="42"/>
        <v>-1060</v>
      </c>
      <c r="V101" s="70">
        <f t="shared" si="43"/>
        <v>-1060</v>
      </c>
      <c r="W101" s="70"/>
      <c r="X101" s="70">
        <f t="shared" si="44"/>
        <v>1165.1993285774236</v>
      </c>
      <c r="Y101" s="70">
        <f t="shared" si="45"/>
        <v>105.19932857742356</v>
      </c>
      <c r="Z101" s="70">
        <f t="shared" si="46"/>
        <v>105</v>
      </c>
      <c r="AA101" s="24">
        <f t="shared" si="47"/>
        <v>105</v>
      </c>
      <c r="AB101" s="67">
        <f t="shared" si="48"/>
        <v>1165</v>
      </c>
    </row>
    <row r="102" spans="1:28" ht="15" customHeight="1" x14ac:dyDescent="0.25">
      <c r="A102" s="71">
        <v>2252</v>
      </c>
      <c r="B102" s="71">
        <v>1060</v>
      </c>
      <c r="C102" s="68">
        <v>12.51</v>
      </c>
      <c r="D102" s="68">
        <v>271.67</v>
      </c>
      <c r="E102" s="68">
        <v>212.24</v>
      </c>
      <c r="F102" s="68">
        <v>0</v>
      </c>
      <c r="G102" s="68">
        <f t="shared" si="39"/>
        <v>1.3150684931506849</v>
      </c>
      <c r="H102" s="68">
        <v>0</v>
      </c>
      <c r="I102" s="68">
        <f t="shared" si="40"/>
        <v>17.643835616438356</v>
      </c>
      <c r="J102" s="72">
        <f t="shared" si="49"/>
        <v>1</v>
      </c>
      <c r="K102" s="72">
        <f t="shared" si="50"/>
        <v>1</v>
      </c>
      <c r="L102" s="72">
        <f t="shared" si="38"/>
        <v>1</v>
      </c>
      <c r="M102" s="72">
        <f t="shared" ca="1" si="41"/>
        <v>0</v>
      </c>
      <c r="N102" s="26"/>
      <c r="O102" s="26"/>
      <c r="P102" s="25"/>
      <c r="Q102" s="25"/>
      <c r="T102" s="22">
        <v>0</v>
      </c>
      <c r="U102" s="74">
        <f t="shared" si="42"/>
        <v>-1060</v>
      </c>
      <c r="V102" s="70">
        <f t="shared" si="43"/>
        <v>-1060</v>
      </c>
      <c r="W102" s="70"/>
      <c r="X102" s="70">
        <f t="shared" si="44"/>
        <v>1165.1993285774236</v>
      </c>
      <c r="Y102" s="70">
        <f t="shared" si="45"/>
        <v>105.19932857742356</v>
      </c>
      <c r="Z102" s="70">
        <f t="shared" si="46"/>
        <v>105</v>
      </c>
      <c r="AA102" s="24">
        <f t="shared" si="47"/>
        <v>105</v>
      </c>
      <c r="AB102" s="67">
        <f t="shared" si="48"/>
        <v>1165</v>
      </c>
    </row>
    <row r="103" spans="1:28" ht="15" customHeight="1" x14ac:dyDescent="0.25">
      <c r="A103" s="71">
        <v>2294</v>
      </c>
      <c r="B103" s="71">
        <v>1060</v>
      </c>
      <c r="C103" s="68">
        <v>12.75</v>
      </c>
      <c r="D103" s="68">
        <v>271.8</v>
      </c>
      <c r="E103" s="68">
        <v>212.24</v>
      </c>
      <c r="F103" s="68">
        <v>0</v>
      </c>
      <c r="G103" s="68">
        <f t="shared" si="39"/>
        <v>0.72972972972972971</v>
      </c>
      <c r="H103" s="68">
        <v>0</v>
      </c>
      <c r="I103" s="68">
        <f t="shared" si="40"/>
        <v>17.405405405405407</v>
      </c>
      <c r="J103" s="72">
        <f t="shared" si="49"/>
        <v>1</v>
      </c>
      <c r="K103" s="72">
        <f t="shared" si="50"/>
        <v>1</v>
      </c>
      <c r="L103" s="72">
        <f t="shared" ref="L103:L134" si="51">IF(OR(COUNTIF(K99:K103,1)=5,COUNTIF(K99:K103,-1)=5),1,0)</f>
        <v>1</v>
      </c>
      <c r="M103" s="72">
        <f t="shared" ca="1" si="41"/>
        <v>1</v>
      </c>
      <c r="N103" s="26"/>
      <c r="O103" s="26"/>
      <c r="P103" s="25"/>
      <c r="Q103" s="25"/>
      <c r="T103" s="22">
        <v>0</v>
      </c>
      <c r="U103" s="74">
        <f t="shared" si="42"/>
        <v>-1060</v>
      </c>
      <c r="V103" s="70">
        <f t="shared" si="43"/>
        <v>-1060</v>
      </c>
      <c r="W103" s="70"/>
      <c r="X103" s="70">
        <f t="shared" si="44"/>
        <v>1165.1993285774236</v>
      </c>
      <c r="Y103" s="70">
        <f t="shared" si="45"/>
        <v>105.19932857742356</v>
      </c>
      <c r="Z103" s="70">
        <f t="shared" si="46"/>
        <v>105</v>
      </c>
      <c r="AA103" s="24">
        <f t="shared" si="47"/>
        <v>105</v>
      </c>
      <c r="AB103" s="67">
        <f t="shared" si="48"/>
        <v>1165</v>
      </c>
    </row>
    <row r="104" spans="1:28" ht="15" customHeight="1" x14ac:dyDescent="0.25">
      <c r="A104" s="81">
        <v>2336</v>
      </c>
      <c r="B104" s="71">
        <v>1060</v>
      </c>
      <c r="C104" s="68">
        <v>12.98</v>
      </c>
      <c r="D104" s="68">
        <v>271.92</v>
      </c>
      <c r="E104" s="68">
        <v>212.24</v>
      </c>
      <c r="F104" s="68">
        <v>0</v>
      </c>
      <c r="G104" s="68">
        <f t="shared" si="39"/>
        <v>0.16</v>
      </c>
      <c r="H104" s="68">
        <v>0</v>
      </c>
      <c r="I104" s="68">
        <f t="shared" si="40"/>
        <v>17.173333333333332</v>
      </c>
      <c r="J104" s="72">
        <f t="shared" si="49"/>
        <v>1</v>
      </c>
      <c r="K104" s="72">
        <f t="shared" si="50"/>
        <v>1</v>
      </c>
      <c r="L104" s="72">
        <f t="shared" si="51"/>
        <v>1</v>
      </c>
      <c r="M104" s="72">
        <f t="shared" ca="1" si="41"/>
        <v>0</v>
      </c>
      <c r="N104" s="26"/>
      <c r="O104" s="26"/>
      <c r="P104" s="25"/>
      <c r="Q104" s="25"/>
      <c r="T104" s="22">
        <v>0</v>
      </c>
      <c r="U104" s="74">
        <f t="shared" si="42"/>
        <v>-1060</v>
      </c>
      <c r="V104" s="70">
        <f t="shared" si="43"/>
        <v>-1060</v>
      </c>
      <c r="W104" s="70"/>
      <c r="X104" s="70">
        <f t="shared" si="44"/>
        <v>1165.1993285774236</v>
      </c>
      <c r="Y104" s="70">
        <f t="shared" si="45"/>
        <v>105.19932857742356</v>
      </c>
      <c r="Z104" s="70">
        <f t="shared" si="46"/>
        <v>105</v>
      </c>
      <c r="AA104" s="24">
        <f t="shared" si="47"/>
        <v>105</v>
      </c>
      <c r="AB104" s="67">
        <f t="shared" si="48"/>
        <v>1165</v>
      </c>
    </row>
    <row r="105" spans="1:28" ht="15" customHeight="1" x14ac:dyDescent="0.25">
      <c r="A105" s="71">
        <v>2252</v>
      </c>
      <c r="B105" s="71">
        <v>1060</v>
      </c>
      <c r="C105" s="68">
        <v>12.51</v>
      </c>
      <c r="D105" s="68">
        <v>272.04000000000002</v>
      </c>
      <c r="E105" s="68">
        <v>212.24</v>
      </c>
      <c r="F105" s="68">
        <v>0</v>
      </c>
      <c r="G105" s="68">
        <f t="shared" si="39"/>
        <v>1.263157894736842</v>
      </c>
      <c r="H105" s="68">
        <v>0</v>
      </c>
      <c r="I105" s="68">
        <f t="shared" si="40"/>
        <v>16.94736842105263</v>
      </c>
      <c r="J105" s="72">
        <f t="shared" si="49"/>
        <v>1</v>
      </c>
      <c r="K105" s="72">
        <f t="shared" si="50"/>
        <v>1</v>
      </c>
      <c r="L105" s="72">
        <f t="shared" si="51"/>
        <v>1</v>
      </c>
      <c r="M105" s="72">
        <f t="shared" ca="1" si="41"/>
        <v>0</v>
      </c>
      <c r="N105" s="26"/>
      <c r="O105" s="26"/>
      <c r="P105" s="25"/>
      <c r="Q105" s="25"/>
      <c r="T105" s="22">
        <v>0</v>
      </c>
      <c r="U105" s="74">
        <f t="shared" si="42"/>
        <v>-1060</v>
      </c>
      <c r="V105" s="70">
        <f t="shared" si="43"/>
        <v>-1060</v>
      </c>
      <c r="W105" s="70"/>
      <c r="X105" s="70">
        <f t="shared" si="44"/>
        <v>1165.1993285774236</v>
      </c>
      <c r="Y105" s="70">
        <f t="shared" si="45"/>
        <v>105.19932857742356</v>
      </c>
      <c r="Z105" s="70">
        <f t="shared" si="46"/>
        <v>105</v>
      </c>
      <c r="AA105" s="24">
        <f t="shared" si="47"/>
        <v>105</v>
      </c>
      <c r="AB105" s="67">
        <f t="shared" si="48"/>
        <v>1165</v>
      </c>
    </row>
    <row r="106" spans="1:28" ht="15" customHeight="1" x14ac:dyDescent="0.25">
      <c r="A106" s="71">
        <v>2170</v>
      </c>
      <c r="B106" s="71">
        <v>1060</v>
      </c>
      <c r="C106" s="68">
        <v>12.05</v>
      </c>
      <c r="D106" s="68">
        <v>272.14999999999998</v>
      </c>
      <c r="E106" s="68">
        <v>212.24</v>
      </c>
      <c r="F106" s="68">
        <v>0</v>
      </c>
      <c r="G106" s="68">
        <f t="shared" si="39"/>
        <v>2.3116883116883118</v>
      </c>
      <c r="H106" s="68">
        <v>0</v>
      </c>
      <c r="I106" s="68">
        <f t="shared" si="40"/>
        <v>16.727272727272727</v>
      </c>
      <c r="J106" s="72">
        <f t="shared" si="49"/>
        <v>1</v>
      </c>
      <c r="K106" s="72">
        <f t="shared" si="50"/>
        <v>1</v>
      </c>
      <c r="L106" s="72">
        <f t="shared" si="51"/>
        <v>1</v>
      </c>
      <c r="M106" s="72">
        <f t="shared" ca="1" si="41"/>
        <v>0</v>
      </c>
      <c r="N106" s="26"/>
      <c r="O106" s="26"/>
      <c r="P106" s="25"/>
      <c r="Q106" s="25"/>
      <c r="T106" s="22">
        <v>0</v>
      </c>
      <c r="U106" s="74">
        <f t="shared" si="42"/>
        <v>-1060</v>
      </c>
      <c r="V106" s="70">
        <f t="shared" si="43"/>
        <v>-1060</v>
      </c>
      <c r="W106" s="70"/>
      <c r="X106" s="70">
        <f t="shared" si="44"/>
        <v>1165.1993285774236</v>
      </c>
      <c r="Y106" s="70">
        <f t="shared" si="45"/>
        <v>105.19932857742356</v>
      </c>
      <c r="Z106" s="70">
        <f t="shared" si="46"/>
        <v>105</v>
      </c>
      <c r="AA106" s="24">
        <f t="shared" si="47"/>
        <v>105</v>
      </c>
      <c r="AB106" s="67">
        <f t="shared" si="48"/>
        <v>1165</v>
      </c>
    </row>
    <row r="107" spans="1:28" ht="15" customHeight="1" x14ac:dyDescent="0.25">
      <c r="A107" s="71">
        <v>2087</v>
      </c>
      <c r="B107" s="71">
        <v>1060</v>
      </c>
      <c r="C107" s="68">
        <v>11.59</v>
      </c>
      <c r="D107" s="68">
        <v>272.26</v>
      </c>
      <c r="E107" s="68">
        <v>212.24</v>
      </c>
      <c r="F107" s="68">
        <v>0</v>
      </c>
      <c r="G107" s="68">
        <f t="shared" si="39"/>
        <v>3.3461538461538463</v>
      </c>
      <c r="H107" s="68">
        <v>0</v>
      </c>
      <c r="I107" s="68">
        <f t="shared" si="40"/>
        <v>16.512820512820515</v>
      </c>
      <c r="J107" s="72">
        <f t="shared" si="49"/>
        <v>1</v>
      </c>
      <c r="K107" s="72">
        <f t="shared" si="50"/>
        <v>1</v>
      </c>
      <c r="L107" s="72">
        <f t="shared" si="51"/>
        <v>1</v>
      </c>
      <c r="M107" s="72">
        <f t="shared" ca="1" si="41"/>
        <v>0</v>
      </c>
      <c r="N107" s="26"/>
      <c r="O107" s="26"/>
      <c r="P107" s="25"/>
      <c r="Q107" s="25"/>
      <c r="T107" s="22">
        <v>0</v>
      </c>
      <c r="U107" s="74">
        <f t="shared" si="42"/>
        <v>-1060</v>
      </c>
      <c r="V107" s="70">
        <f t="shared" si="43"/>
        <v>-1060</v>
      </c>
      <c r="W107" s="70"/>
      <c r="X107" s="70">
        <f t="shared" si="44"/>
        <v>1165.1993285774236</v>
      </c>
      <c r="Y107" s="70">
        <f t="shared" si="45"/>
        <v>105.19932857742356</v>
      </c>
      <c r="Z107" s="70">
        <f t="shared" si="46"/>
        <v>105</v>
      </c>
      <c r="AA107" s="24">
        <f t="shared" si="47"/>
        <v>105</v>
      </c>
      <c r="AB107" s="67">
        <f t="shared" si="48"/>
        <v>1165</v>
      </c>
    </row>
    <row r="108" spans="1:28" ht="15" customHeight="1" x14ac:dyDescent="0.25">
      <c r="A108" s="71">
        <v>2077</v>
      </c>
      <c r="B108" s="71">
        <v>1643</v>
      </c>
      <c r="C108" s="68">
        <v>11.54</v>
      </c>
      <c r="D108" s="68">
        <v>272.3</v>
      </c>
      <c r="E108" s="68">
        <v>212.46</v>
      </c>
      <c r="F108" s="68">
        <v>0</v>
      </c>
      <c r="G108" s="68">
        <f t="shared" si="39"/>
        <v>3.4303797468354431</v>
      </c>
      <c r="H108" s="68">
        <v>0</v>
      </c>
      <c r="I108" s="68">
        <f t="shared" si="40"/>
        <v>8.924050632911392</v>
      </c>
      <c r="J108" s="72">
        <f t="shared" si="49"/>
        <v>0</v>
      </c>
      <c r="K108" s="72">
        <f t="shared" si="50"/>
        <v>1</v>
      </c>
      <c r="L108" s="72">
        <f t="shared" si="51"/>
        <v>1</v>
      </c>
      <c r="M108" s="72">
        <f t="shared" ca="1" si="41"/>
        <v>1</v>
      </c>
      <c r="N108" s="26"/>
      <c r="O108" s="26"/>
      <c r="P108" s="25"/>
      <c r="Q108" s="25"/>
      <c r="T108" s="22">
        <v>0</v>
      </c>
      <c r="U108" s="74">
        <f t="shared" si="42"/>
        <v>-1643</v>
      </c>
      <c r="V108" s="70">
        <f t="shared" si="43"/>
        <v>-1643</v>
      </c>
      <c r="W108" s="70"/>
      <c r="X108" s="70">
        <f t="shared" si="44"/>
        <v>1806.0589592950064</v>
      </c>
      <c r="Y108" s="70">
        <f t="shared" si="45"/>
        <v>163.05895929500639</v>
      </c>
      <c r="Z108" s="70">
        <f t="shared" si="46"/>
        <v>163</v>
      </c>
      <c r="AA108" s="24">
        <f t="shared" si="47"/>
        <v>163</v>
      </c>
      <c r="AB108" s="67">
        <f t="shared" si="48"/>
        <v>1806</v>
      </c>
    </row>
    <row r="109" spans="1:28" ht="15" customHeight="1" x14ac:dyDescent="0.25">
      <c r="A109" s="71">
        <v>2068</v>
      </c>
      <c r="B109" s="71">
        <v>2068</v>
      </c>
      <c r="C109" s="68">
        <v>11.49</v>
      </c>
      <c r="D109" s="68">
        <v>272.3</v>
      </c>
      <c r="E109" s="68">
        <v>212.55</v>
      </c>
      <c r="F109" s="68">
        <v>0</v>
      </c>
      <c r="G109" s="68">
        <f t="shared" si="39"/>
        <v>3.5</v>
      </c>
      <c r="H109" s="68">
        <v>0</v>
      </c>
      <c r="I109" s="68">
        <f t="shared" si="40"/>
        <v>3.5</v>
      </c>
      <c r="J109" s="72">
        <f t="shared" si="49"/>
        <v>0</v>
      </c>
      <c r="K109" s="72">
        <f t="shared" si="50"/>
        <v>1</v>
      </c>
      <c r="L109" s="72">
        <f t="shared" si="51"/>
        <v>1</v>
      </c>
      <c r="M109" s="72">
        <f t="shared" ca="1" si="41"/>
        <v>1</v>
      </c>
      <c r="N109" s="26"/>
      <c r="O109" s="26"/>
      <c r="P109" s="25"/>
      <c r="Q109" s="25"/>
      <c r="T109" s="22">
        <v>0</v>
      </c>
      <c r="U109" s="74">
        <f t="shared" si="42"/>
        <v>-2068</v>
      </c>
      <c r="V109" s="70">
        <f t="shared" si="43"/>
        <v>-2068</v>
      </c>
      <c r="W109" s="70"/>
      <c r="X109" s="70">
        <f t="shared" si="44"/>
        <v>2273.2379353755773</v>
      </c>
      <c r="Y109" s="70">
        <f t="shared" si="45"/>
        <v>205.23793537557731</v>
      </c>
      <c r="Z109" s="70">
        <f t="shared" si="46"/>
        <v>205</v>
      </c>
      <c r="AA109" s="24">
        <f t="shared" si="47"/>
        <v>205</v>
      </c>
      <c r="AB109" s="67">
        <f t="shared" si="48"/>
        <v>2273</v>
      </c>
    </row>
    <row r="110" spans="1:28" ht="15" customHeight="1" x14ac:dyDescent="0.25">
      <c r="A110" s="71">
        <v>2059</v>
      </c>
      <c r="B110" s="71">
        <v>2059</v>
      </c>
      <c r="C110" s="68">
        <v>11.44</v>
      </c>
      <c r="D110" s="68">
        <v>272.3</v>
      </c>
      <c r="E110" s="68">
        <v>212.54</v>
      </c>
      <c r="F110" s="68">
        <v>0</v>
      </c>
      <c r="G110" s="68">
        <f t="shared" si="39"/>
        <v>3.5679012345679011</v>
      </c>
      <c r="H110" s="68">
        <v>0</v>
      </c>
      <c r="I110" s="68">
        <f t="shared" si="40"/>
        <v>3.5679012345679011</v>
      </c>
      <c r="J110" s="72">
        <f t="shared" si="49"/>
        <v>1</v>
      </c>
      <c r="K110" s="72">
        <f t="shared" si="50"/>
        <v>1</v>
      </c>
      <c r="L110" s="72">
        <f t="shared" si="51"/>
        <v>1</v>
      </c>
      <c r="M110" s="72">
        <f t="shared" ca="1" si="41"/>
        <v>0</v>
      </c>
      <c r="N110" s="26"/>
      <c r="O110" s="26"/>
      <c r="P110" s="25"/>
      <c r="Q110" s="25"/>
      <c r="T110" s="22">
        <v>0</v>
      </c>
      <c r="U110" s="74">
        <f t="shared" si="42"/>
        <v>-2059</v>
      </c>
      <c r="V110" s="70">
        <f t="shared" si="43"/>
        <v>-2059</v>
      </c>
      <c r="W110" s="70"/>
      <c r="X110" s="70">
        <f t="shared" si="44"/>
        <v>2263.3447335291648</v>
      </c>
      <c r="Y110" s="70">
        <f t="shared" si="45"/>
        <v>204.34473352916484</v>
      </c>
      <c r="Z110" s="70">
        <f t="shared" si="46"/>
        <v>204</v>
      </c>
      <c r="AA110" s="24">
        <f t="shared" si="47"/>
        <v>204</v>
      </c>
      <c r="AB110" s="67">
        <f t="shared" si="48"/>
        <v>2263</v>
      </c>
    </row>
    <row r="111" spans="1:28" ht="15" customHeight="1" x14ac:dyDescent="0.25">
      <c r="A111" s="71">
        <v>1968</v>
      </c>
      <c r="B111" s="71">
        <v>1968</v>
      </c>
      <c r="C111" s="68">
        <v>10.93</v>
      </c>
      <c r="D111" s="68">
        <v>272.3</v>
      </c>
      <c r="E111" s="68">
        <v>212.53</v>
      </c>
      <c r="F111" s="68">
        <v>0</v>
      </c>
      <c r="G111" s="68">
        <f t="shared" si="39"/>
        <v>4.6341463414634143</v>
      </c>
      <c r="H111" s="68">
        <v>0</v>
      </c>
      <c r="I111" s="68">
        <f t="shared" si="40"/>
        <v>4.6341463414634143</v>
      </c>
      <c r="J111" s="72">
        <f t="shared" si="49"/>
        <v>0</v>
      </c>
      <c r="K111" s="72">
        <f t="shared" si="50"/>
        <v>-1</v>
      </c>
      <c r="L111" s="72">
        <f t="shared" si="51"/>
        <v>0</v>
      </c>
      <c r="M111" s="72">
        <f t="shared" ca="1" si="41"/>
        <v>1</v>
      </c>
      <c r="N111" s="26"/>
      <c r="O111" s="26"/>
      <c r="P111" s="25"/>
      <c r="Q111" s="25"/>
      <c r="T111" s="22">
        <v>0</v>
      </c>
      <c r="U111" s="74">
        <f t="shared" si="42"/>
        <v>-1968</v>
      </c>
      <c r="V111" s="70">
        <f t="shared" si="43"/>
        <v>-1968</v>
      </c>
      <c r="W111" s="70"/>
      <c r="X111" s="70">
        <f t="shared" si="44"/>
        <v>2163.3134704154427</v>
      </c>
      <c r="Y111" s="70">
        <f t="shared" si="45"/>
        <v>195.31347041544268</v>
      </c>
      <c r="Z111" s="70">
        <f t="shared" si="46"/>
        <v>195</v>
      </c>
      <c r="AA111" s="24">
        <f t="shared" si="47"/>
        <v>195</v>
      </c>
      <c r="AB111" s="67">
        <f t="shared" si="48"/>
        <v>2163</v>
      </c>
    </row>
    <row r="112" spans="1:28" ht="15" customHeight="1" x14ac:dyDescent="0.25">
      <c r="A112" s="71">
        <v>1877</v>
      </c>
      <c r="B112" s="71">
        <v>1877</v>
      </c>
      <c r="C112" s="68">
        <v>10.43</v>
      </c>
      <c r="D112" s="68">
        <v>272.3</v>
      </c>
      <c r="E112" s="68">
        <v>212.51</v>
      </c>
      <c r="F112" s="68">
        <v>0</v>
      </c>
      <c r="G112" s="68">
        <f t="shared" si="39"/>
        <v>5.6746987951807233</v>
      </c>
      <c r="H112" s="68">
        <v>0</v>
      </c>
      <c r="I112" s="68">
        <f t="shared" si="40"/>
        <v>5.6746987951807233</v>
      </c>
      <c r="J112" s="72">
        <f t="shared" si="49"/>
        <v>0</v>
      </c>
      <c r="K112" s="72">
        <f t="shared" si="50"/>
        <v>-1</v>
      </c>
      <c r="L112" s="72">
        <f t="shared" si="51"/>
        <v>0</v>
      </c>
      <c r="M112" s="72">
        <f t="shared" ca="1" si="41"/>
        <v>0</v>
      </c>
      <c r="N112" s="26"/>
      <c r="O112" s="26"/>
      <c r="P112" s="25"/>
      <c r="Q112" s="25"/>
      <c r="T112" s="22">
        <v>0</v>
      </c>
      <c r="U112" s="74">
        <f t="shared" si="42"/>
        <v>-1877</v>
      </c>
      <c r="V112" s="70">
        <f t="shared" si="43"/>
        <v>-1877</v>
      </c>
      <c r="W112" s="70"/>
      <c r="X112" s="70">
        <f t="shared" si="44"/>
        <v>2063.2822073017205</v>
      </c>
      <c r="Y112" s="70">
        <f t="shared" si="45"/>
        <v>186.28220730172052</v>
      </c>
      <c r="Z112" s="70">
        <f t="shared" si="46"/>
        <v>186</v>
      </c>
      <c r="AA112" s="24">
        <f t="shared" si="47"/>
        <v>186</v>
      </c>
      <c r="AB112" s="67">
        <f t="shared" si="48"/>
        <v>2063</v>
      </c>
    </row>
    <row r="113" spans="1:28" ht="15" customHeight="1" x14ac:dyDescent="0.25">
      <c r="A113" s="71">
        <v>1787</v>
      </c>
      <c r="B113" s="71">
        <v>1787</v>
      </c>
      <c r="C113" s="68">
        <v>9.92</v>
      </c>
      <c r="D113" s="68">
        <v>272.3</v>
      </c>
      <c r="E113" s="68">
        <v>212.5</v>
      </c>
      <c r="F113" s="68">
        <v>0</v>
      </c>
      <c r="G113" s="68">
        <f t="shared" si="39"/>
        <v>6.6785714285714288</v>
      </c>
      <c r="H113" s="68">
        <v>0</v>
      </c>
      <c r="I113" s="68">
        <f t="shared" si="40"/>
        <v>6.6785714285714288</v>
      </c>
      <c r="J113" s="72">
        <f t="shared" si="49"/>
        <v>0</v>
      </c>
      <c r="K113" s="72">
        <f t="shared" si="50"/>
        <v>-1</v>
      </c>
      <c r="L113" s="72">
        <f t="shared" si="51"/>
        <v>0</v>
      </c>
      <c r="M113" s="72">
        <f t="shared" ca="1" si="41"/>
        <v>0</v>
      </c>
      <c r="N113" s="26"/>
      <c r="O113" s="26"/>
      <c r="P113" s="25"/>
      <c r="Q113" s="25"/>
      <c r="T113" s="22">
        <v>0</v>
      </c>
      <c r="U113" s="74">
        <f t="shared" si="42"/>
        <v>-1787</v>
      </c>
      <c r="V113" s="70">
        <f t="shared" si="43"/>
        <v>-1787</v>
      </c>
      <c r="W113" s="70"/>
      <c r="X113" s="70">
        <f t="shared" si="44"/>
        <v>1964.3501888375997</v>
      </c>
      <c r="Y113" s="70">
        <f t="shared" si="45"/>
        <v>177.35018883759972</v>
      </c>
      <c r="Z113" s="70">
        <f t="shared" si="46"/>
        <v>177</v>
      </c>
      <c r="AA113" s="24">
        <f t="shared" si="47"/>
        <v>177</v>
      </c>
      <c r="AB113" s="67">
        <f t="shared" si="48"/>
        <v>1964</v>
      </c>
    </row>
    <row r="114" spans="1:28" ht="15" customHeight="1" x14ac:dyDescent="0.25">
      <c r="A114" s="71">
        <v>1709</v>
      </c>
      <c r="B114" s="81">
        <v>1709</v>
      </c>
      <c r="C114" s="68">
        <v>9.49</v>
      </c>
      <c r="D114" s="68">
        <v>272.3</v>
      </c>
      <c r="E114" s="68">
        <v>212.48</v>
      </c>
      <c r="F114" s="68">
        <v>0</v>
      </c>
      <c r="G114" s="68">
        <f t="shared" si="39"/>
        <v>7.5176470588235293</v>
      </c>
      <c r="H114" s="68">
        <v>0</v>
      </c>
      <c r="I114" s="68">
        <f t="shared" si="40"/>
        <v>7.5176470588235293</v>
      </c>
      <c r="J114" s="72">
        <f t="shared" si="49"/>
        <v>0</v>
      </c>
      <c r="K114" s="72">
        <f t="shared" si="50"/>
        <v>-1</v>
      </c>
      <c r="L114" s="72">
        <f t="shared" si="51"/>
        <v>0</v>
      </c>
      <c r="M114" s="72">
        <f t="shared" ca="1" si="41"/>
        <v>0</v>
      </c>
      <c r="N114" s="26"/>
      <c r="O114" s="26"/>
      <c r="P114" s="25"/>
      <c r="Q114" s="25"/>
      <c r="T114" s="22">
        <v>0</v>
      </c>
      <c r="U114" s="74">
        <f t="shared" si="42"/>
        <v>-1709</v>
      </c>
      <c r="V114" s="70">
        <f t="shared" si="43"/>
        <v>-1709</v>
      </c>
      <c r="W114" s="70"/>
      <c r="X114" s="70">
        <f t="shared" si="44"/>
        <v>1878.609106168695</v>
      </c>
      <c r="Y114" s="70">
        <f t="shared" si="45"/>
        <v>169.60910616869501</v>
      </c>
      <c r="Z114" s="70">
        <f t="shared" si="46"/>
        <v>170</v>
      </c>
      <c r="AA114" s="24">
        <f t="shared" si="47"/>
        <v>170</v>
      </c>
      <c r="AB114" s="67">
        <f t="shared" si="48"/>
        <v>1879</v>
      </c>
    </row>
    <row r="115" spans="1:28" ht="15" customHeight="1" x14ac:dyDescent="0.25">
      <c r="A115" s="71">
        <v>1631</v>
      </c>
      <c r="B115" s="71">
        <v>1631</v>
      </c>
      <c r="C115" s="68">
        <v>9.06</v>
      </c>
      <c r="D115" s="68">
        <v>272.3</v>
      </c>
      <c r="E115" s="68">
        <v>212.45</v>
      </c>
      <c r="F115" s="68">
        <v>0</v>
      </c>
      <c r="G115" s="68">
        <f t="shared" si="39"/>
        <v>8.3372093023255811</v>
      </c>
      <c r="H115" s="68">
        <v>0</v>
      </c>
      <c r="I115" s="68">
        <f t="shared" si="40"/>
        <v>8.3372093023255811</v>
      </c>
      <c r="J115" s="72">
        <f t="shared" si="49"/>
        <v>0</v>
      </c>
      <c r="K115" s="72">
        <f t="shared" si="50"/>
        <v>-1</v>
      </c>
      <c r="L115" s="72">
        <f t="shared" si="51"/>
        <v>1</v>
      </c>
      <c r="M115" s="72">
        <f t="shared" ca="1" si="41"/>
        <v>1</v>
      </c>
      <c r="N115" s="26"/>
      <c r="O115" s="26"/>
      <c r="P115" s="25"/>
      <c r="Q115" s="25"/>
      <c r="T115" s="22">
        <v>0</v>
      </c>
      <c r="U115" s="74">
        <f t="shared" si="42"/>
        <v>-1631</v>
      </c>
      <c r="V115" s="70">
        <f t="shared" si="43"/>
        <v>-1631</v>
      </c>
      <c r="W115" s="70"/>
      <c r="X115" s="70">
        <f t="shared" si="44"/>
        <v>1792.8680234997901</v>
      </c>
      <c r="Y115" s="70">
        <f t="shared" si="45"/>
        <v>161.86802349979007</v>
      </c>
      <c r="Z115" s="70">
        <f t="shared" si="46"/>
        <v>162</v>
      </c>
      <c r="AA115" s="24">
        <f t="shared" si="47"/>
        <v>162</v>
      </c>
      <c r="AB115" s="67">
        <f t="shared" si="48"/>
        <v>1793</v>
      </c>
    </row>
    <row r="116" spans="1:28" ht="15" customHeight="1" x14ac:dyDescent="0.25">
      <c r="A116" s="71">
        <v>1553</v>
      </c>
      <c r="B116" s="71">
        <v>1553</v>
      </c>
      <c r="C116" s="68">
        <v>8.6300000000000008</v>
      </c>
      <c r="D116" s="68">
        <v>272.3</v>
      </c>
      <c r="E116" s="68">
        <v>212.43</v>
      </c>
      <c r="F116" s="68">
        <v>0</v>
      </c>
      <c r="G116" s="68">
        <f t="shared" si="39"/>
        <v>9.137931034482758</v>
      </c>
      <c r="H116" s="68">
        <v>0</v>
      </c>
      <c r="I116" s="68">
        <f t="shared" si="40"/>
        <v>9.137931034482758</v>
      </c>
      <c r="J116" s="72">
        <f t="shared" si="49"/>
        <v>0</v>
      </c>
      <c r="K116" s="72">
        <f t="shared" si="50"/>
        <v>-1</v>
      </c>
      <c r="L116" s="72">
        <f t="shared" si="51"/>
        <v>1</v>
      </c>
      <c r="M116" s="72">
        <f t="shared" ca="1" si="41"/>
        <v>1</v>
      </c>
      <c r="N116" s="26"/>
      <c r="O116" s="26"/>
      <c r="P116" s="25"/>
      <c r="Q116" s="25"/>
      <c r="T116" s="22">
        <v>0</v>
      </c>
      <c r="U116" s="74">
        <f t="shared" si="42"/>
        <v>-1553</v>
      </c>
      <c r="V116" s="70">
        <f t="shared" si="43"/>
        <v>-1553</v>
      </c>
      <c r="W116" s="70"/>
      <c r="X116" s="70">
        <f t="shared" si="44"/>
        <v>1707.1269408308854</v>
      </c>
      <c r="Y116" s="70">
        <f t="shared" si="45"/>
        <v>154.12694083088536</v>
      </c>
      <c r="Z116" s="70">
        <f t="shared" si="46"/>
        <v>154</v>
      </c>
      <c r="AA116" s="24">
        <f t="shared" si="47"/>
        <v>154</v>
      </c>
      <c r="AB116" s="67">
        <f t="shared" si="48"/>
        <v>1707</v>
      </c>
    </row>
    <row r="117" spans="1:28" ht="15" customHeight="1" x14ac:dyDescent="0.25">
      <c r="A117" s="71">
        <v>1530</v>
      </c>
      <c r="B117" s="71">
        <v>1530</v>
      </c>
      <c r="C117" s="68">
        <v>8.5</v>
      </c>
      <c r="D117" s="68">
        <v>272.3</v>
      </c>
      <c r="E117" s="68">
        <v>212.42</v>
      </c>
      <c r="F117" s="68">
        <v>0</v>
      </c>
      <c r="G117" s="68">
        <f t="shared" si="39"/>
        <v>9.295454545454545</v>
      </c>
      <c r="H117" s="68">
        <v>0</v>
      </c>
      <c r="I117" s="68">
        <f t="shared" si="40"/>
        <v>9.295454545454545</v>
      </c>
      <c r="J117" s="72">
        <f t="shared" si="49"/>
        <v>1</v>
      </c>
      <c r="K117" s="72">
        <f t="shared" si="50"/>
        <v>1</v>
      </c>
      <c r="L117" s="72">
        <f t="shared" si="51"/>
        <v>0</v>
      </c>
      <c r="M117" s="72">
        <f t="shared" ca="1" si="41"/>
        <v>0</v>
      </c>
      <c r="N117" s="26"/>
      <c r="O117" s="26"/>
      <c r="P117" s="25"/>
      <c r="Q117" s="25"/>
      <c r="T117" s="22">
        <v>0</v>
      </c>
      <c r="U117" s="74">
        <f t="shared" si="42"/>
        <v>-1530</v>
      </c>
      <c r="V117" s="70">
        <f t="shared" si="43"/>
        <v>-1530</v>
      </c>
      <c r="W117" s="70"/>
      <c r="X117" s="70">
        <f t="shared" si="44"/>
        <v>1681.8443138900545</v>
      </c>
      <c r="Y117" s="70">
        <f t="shared" si="45"/>
        <v>151.84431389005454</v>
      </c>
      <c r="Z117" s="70">
        <f t="shared" si="46"/>
        <v>152</v>
      </c>
      <c r="AA117" s="24">
        <f t="shared" si="47"/>
        <v>152</v>
      </c>
      <c r="AB117" s="67">
        <f t="shared" si="48"/>
        <v>1682</v>
      </c>
    </row>
    <row r="118" spans="1:28" ht="15" customHeight="1" x14ac:dyDescent="0.25">
      <c r="A118" s="71">
        <v>1507</v>
      </c>
      <c r="B118" s="71">
        <v>1507</v>
      </c>
      <c r="C118" s="68">
        <v>8.3699999999999992</v>
      </c>
      <c r="D118" s="68">
        <v>272.3</v>
      </c>
      <c r="E118" s="68">
        <v>212.41</v>
      </c>
      <c r="F118" s="68">
        <v>0</v>
      </c>
      <c r="G118" s="68">
        <f t="shared" si="39"/>
        <v>9.4494382022471903</v>
      </c>
      <c r="H118" s="68">
        <v>0</v>
      </c>
      <c r="I118" s="68">
        <f t="shared" si="40"/>
        <v>9.4494382022471903</v>
      </c>
      <c r="J118" s="72">
        <f t="shared" si="49"/>
        <v>1</v>
      </c>
      <c r="K118" s="72">
        <f t="shared" si="50"/>
        <v>1</v>
      </c>
      <c r="L118" s="72">
        <f t="shared" si="51"/>
        <v>0</v>
      </c>
      <c r="M118" s="72">
        <f t="shared" ca="1" si="41"/>
        <v>1</v>
      </c>
      <c r="N118" s="26"/>
      <c r="O118" s="26"/>
      <c r="P118" s="25"/>
      <c r="Q118" s="25"/>
      <c r="T118" s="22">
        <v>0</v>
      </c>
      <c r="U118" s="74">
        <f t="shared" si="42"/>
        <v>-1507</v>
      </c>
      <c r="V118" s="70">
        <f t="shared" si="43"/>
        <v>-1507</v>
      </c>
      <c r="W118" s="70"/>
      <c r="X118" s="70">
        <f t="shared" si="44"/>
        <v>1656.5616869492237</v>
      </c>
      <c r="Y118" s="70">
        <f t="shared" si="45"/>
        <v>149.56168694922371</v>
      </c>
      <c r="Z118" s="70">
        <f t="shared" si="46"/>
        <v>150</v>
      </c>
      <c r="AA118" s="24">
        <f t="shared" si="47"/>
        <v>150</v>
      </c>
      <c r="AB118" s="67">
        <f t="shared" si="48"/>
        <v>1657</v>
      </c>
    </row>
    <row r="119" spans="1:28" ht="15" customHeight="1" x14ac:dyDescent="0.25">
      <c r="A119" s="71">
        <v>1486</v>
      </c>
      <c r="B119" s="71">
        <v>1486</v>
      </c>
      <c r="C119" s="68">
        <v>8.25</v>
      </c>
      <c r="D119" s="68">
        <v>272.3</v>
      </c>
      <c r="E119" s="68">
        <v>212.41</v>
      </c>
      <c r="F119" s="68">
        <v>0</v>
      </c>
      <c r="G119" s="68">
        <f t="shared" si="39"/>
        <v>9.5777777777777775</v>
      </c>
      <c r="H119" s="68">
        <v>0</v>
      </c>
      <c r="I119" s="68">
        <f t="shared" si="40"/>
        <v>9.5777777777777775</v>
      </c>
      <c r="J119" s="72">
        <f t="shared" si="49"/>
        <v>1</v>
      </c>
      <c r="K119" s="72">
        <f t="shared" si="50"/>
        <v>1</v>
      </c>
      <c r="L119" s="72">
        <f t="shared" si="51"/>
        <v>0</v>
      </c>
      <c r="M119" s="72">
        <f t="shared" ca="1" si="41"/>
        <v>0</v>
      </c>
      <c r="N119" s="26"/>
      <c r="O119" s="26"/>
      <c r="P119" s="25"/>
      <c r="Q119" s="25"/>
      <c r="T119" s="22">
        <v>0</v>
      </c>
      <c r="U119" s="74">
        <f t="shared" si="42"/>
        <v>-1486</v>
      </c>
      <c r="V119" s="70">
        <f t="shared" si="43"/>
        <v>-1486</v>
      </c>
      <c r="W119" s="70"/>
      <c r="X119" s="70">
        <f t="shared" si="44"/>
        <v>1633.4775493075956</v>
      </c>
      <c r="Y119" s="70">
        <f t="shared" si="45"/>
        <v>147.47754930759561</v>
      </c>
      <c r="Z119" s="70">
        <f t="shared" si="46"/>
        <v>147</v>
      </c>
      <c r="AA119" s="24">
        <f t="shared" si="47"/>
        <v>147</v>
      </c>
      <c r="AB119" s="67">
        <f t="shared" si="48"/>
        <v>1633</v>
      </c>
    </row>
    <row r="120" spans="1:28" ht="15" customHeight="1" x14ac:dyDescent="0.25">
      <c r="A120" s="71">
        <v>1423</v>
      </c>
      <c r="B120" s="71">
        <v>1423</v>
      </c>
      <c r="C120" s="68">
        <v>7.91</v>
      </c>
      <c r="D120" s="68">
        <v>272.3</v>
      </c>
      <c r="E120" s="68">
        <v>212.39</v>
      </c>
      <c r="F120" s="68">
        <v>0</v>
      </c>
      <c r="G120" s="68">
        <f t="shared" si="39"/>
        <v>10.164835164835164</v>
      </c>
      <c r="H120" s="68">
        <v>0</v>
      </c>
      <c r="I120" s="68">
        <f t="shared" si="40"/>
        <v>10.164835164835164</v>
      </c>
      <c r="J120" s="72">
        <f t="shared" si="49"/>
        <v>0</v>
      </c>
      <c r="K120" s="72">
        <f t="shared" si="50"/>
        <v>-1</v>
      </c>
      <c r="L120" s="72">
        <f t="shared" si="51"/>
        <v>0</v>
      </c>
      <c r="M120" s="72">
        <f t="shared" ca="1" si="41"/>
        <v>0</v>
      </c>
      <c r="N120" s="26"/>
      <c r="O120" s="26"/>
      <c r="P120" s="25"/>
      <c r="Q120" s="25"/>
      <c r="T120" s="22">
        <v>0</v>
      </c>
      <c r="U120" s="74">
        <f t="shared" si="42"/>
        <v>-1423</v>
      </c>
      <c r="V120" s="70">
        <f t="shared" si="43"/>
        <v>-1423</v>
      </c>
      <c r="W120" s="70"/>
      <c r="X120" s="70">
        <f t="shared" si="44"/>
        <v>1564.2251363827108</v>
      </c>
      <c r="Y120" s="70">
        <f t="shared" si="45"/>
        <v>141.22513638271084</v>
      </c>
      <c r="Z120" s="70">
        <f t="shared" si="46"/>
        <v>141</v>
      </c>
      <c r="AA120" s="24">
        <f t="shared" si="47"/>
        <v>141</v>
      </c>
      <c r="AB120" s="67">
        <f t="shared" si="48"/>
        <v>1564</v>
      </c>
    </row>
    <row r="121" spans="1:28" ht="15" customHeight="1" x14ac:dyDescent="0.25">
      <c r="A121" s="71">
        <v>1361</v>
      </c>
      <c r="B121" s="71">
        <v>1361</v>
      </c>
      <c r="C121" s="68">
        <v>7.56</v>
      </c>
      <c r="D121" s="68">
        <v>272.3</v>
      </c>
      <c r="E121" s="68">
        <v>212.37</v>
      </c>
      <c r="F121" s="68">
        <v>0</v>
      </c>
      <c r="G121" s="68">
        <f t="shared" si="39"/>
        <v>10.728260869565217</v>
      </c>
      <c r="H121" s="68">
        <v>0</v>
      </c>
      <c r="I121" s="68">
        <f t="shared" si="40"/>
        <v>10.728260869565217</v>
      </c>
      <c r="J121" s="72">
        <f t="shared" si="49"/>
        <v>0</v>
      </c>
      <c r="K121" s="72">
        <f t="shared" si="50"/>
        <v>-1</v>
      </c>
      <c r="L121" s="72">
        <f t="shared" si="51"/>
        <v>0</v>
      </c>
      <c r="M121" s="72">
        <f t="shared" ca="1" si="41"/>
        <v>0</v>
      </c>
      <c r="N121" s="26"/>
      <c r="O121" s="26"/>
      <c r="P121" s="25"/>
      <c r="Q121" s="25"/>
      <c r="T121" s="22">
        <v>0</v>
      </c>
      <c r="U121" s="74">
        <f t="shared" si="42"/>
        <v>-1361</v>
      </c>
      <c r="V121" s="70">
        <f t="shared" si="43"/>
        <v>-1361</v>
      </c>
      <c r="W121" s="70"/>
      <c r="X121" s="70">
        <f t="shared" si="44"/>
        <v>1496.0719681074277</v>
      </c>
      <c r="Y121" s="70">
        <f t="shared" si="45"/>
        <v>135.07196810742767</v>
      </c>
      <c r="Z121" s="70">
        <f t="shared" si="46"/>
        <v>135</v>
      </c>
      <c r="AA121" s="24">
        <f t="shared" si="47"/>
        <v>135</v>
      </c>
      <c r="AB121" s="67">
        <f t="shared" si="48"/>
        <v>1496</v>
      </c>
    </row>
    <row r="122" spans="1:28" ht="15" customHeight="1" x14ac:dyDescent="0.25">
      <c r="A122" s="71">
        <v>1298</v>
      </c>
      <c r="B122" s="71">
        <v>1298</v>
      </c>
      <c r="C122" s="68">
        <v>7.21</v>
      </c>
      <c r="D122" s="68">
        <v>272.3</v>
      </c>
      <c r="E122" s="68">
        <v>212.35</v>
      </c>
      <c r="F122" s="68">
        <v>0</v>
      </c>
      <c r="G122" s="68">
        <f t="shared" si="39"/>
        <v>11.290322580645162</v>
      </c>
      <c r="H122" s="68">
        <v>0</v>
      </c>
      <c r="I122" s="68">
        <f t="shared" si="40"/>
        <v>11.290322580645162</v>
      </c>
      <c r="J122" s="72">
        <f t="shared" si="49"/>
        <v>0</v>
      </c>
      <c r="K122" s="72">
        <f t="shared" si="50"/>
        <v>-1</v>
      </c>
      <c r="L122" s="72">
        <f t="shared" si="51"/>
        <v>0</v>
      </c>
      <c r="M122" s="72">
        <f t="shared" ca="1" si="41"/>
        <v>0</v>
      </c>
      <c r="N122" s="26"/>
      <c r="O122" s="26"/>
      <c r="P122" s="25"/>
      <c r="Q122" s="25"/>
      <c r="T122" s="22">
        <v>0</v>
      </c>
      <c r="U122" s="74">
        <f t="shared" si="42"/>
        <v>-1298</v>
      </c>
      <c r="V122" s="70">
        <f t="shared" si="43"/>
        <v>-1298</v>
      </c>
      <c r="W122" s="70"/>
      <c r="X122" s="70">
        <f t="shared" si="44"/>
        <v>1426.8195551825429</v>
      </c>
      <c r="Y122" s="70">
        <f t="shared" si="45"/>
        <v>128.8195551825429</v>
      </c>
      <c r="Z122" s="70">
        <f t="shared" si="46"/>
        <v>129</v>
      </c>
      <c r="AA122" s="24">
        <f t="shared" si="47"/>
        <v>129</v>
      </c>
      <c r="AB122" s="67">
        <f t="shared" si="48"/>
        <v>1427</v>
      </c>
    </row>
    <row r="123" spans="1:28" ht="15" customHeight="1" x14ac:dyDescent="0.25">
      <c r="A123" s="71">
        <v>1300</v>
      </c>
      <c r="B123" s="71">
        <v>1300</v>
      </c>
      <c r="C123" s="68">
        <v>7.22</v>
      </c>
      <c r="D123" s="68">
        <v>272.3</v>
      </c>
      <c r="E123" s="68">
        <v>212.35</v>
      </c>
      <c r="F123" s="68">
        <v>0</v>
      </c>
      <c r="G123" s="68">
        <f t="shared" si="39"/>
        <v>11.148936170212766</v>
      </c>
      <c r="H123" s="68">
        <v>0</v>
      </c>
      <c r="I123" s="68">
        <f t="shared" si="40"/>
        <v>11.148936170212766</v>
      </c>
      <c r="J123" s="72">
        <f t="shared" si="49"/>
        <v>1</v>
      </c>
      <c r="K123" s="72">
        <f t="shared" si="50"/>
        <v>1</v>
      </c>
      <c r="L123" s="72">
        <f t="shared" si="51"/>
        <v>0</v>
      </c>
      <c r="M123" s="72">
        <f t="shared" ca="1" si="41"/>
        <v>1</v>
      </c>
      <c r="N123" s="26"/>
      <c r="O123" s="26"/>
      <c r="P123" s="25"/>
      <c r="Q123" s="25"/>
      <c r="T123" s="22">
        <v>0</v>
      </c>
      <c r="U123" s="74">
        <f t="shared" si="42"/>
        <v>-1300</v>
      </c>
      <c r="V123" s="70">
        <f t="shared" si="43"/>
        <v>-1300</v>
      </c>
      <c r="W123" s="70"/>
      <c r="X123" s="70">
        <f t="shared" si="44"/>
        <v>1429.0180444817456</v>
      </c>
      <c r="Y123" s="70">
        <f t="shared" si="45"/>
        <v>129.01804448174562</v>
      </c>
      <c r="Z123" s="70">
        <f t="shared" si="46"/>
        <v>129</v>
      </c>
      <c r="AA123" s="24">
        <f t="shared" si="47"/>
        <v>129</v>
      </c>
      <c r="AB123" s="67">
        <f t="shared" si="48"/>
        <v>1429</v>
      </c>
    </row>
    <row r="124" spans="1:28" ht="15" customHeight="1" x14ac:dyDescent="0.25">
      <c r="A124" s="71">
        <v>1301</v>
      </c>
      <c r="B124" s="71">
        <v>1301</v>
      </c>
      <c r="C124" s="68">
        <v>7.23</v>
      </c>
      <c r="D124" s="68">
        <v>272.3</v>
      </c>
      <c r="E124" s="68">
        <v>212.35</v>
      </c>
      <c r="F124" s="68">
        <v>0</v>
      </c>
      <c r="G124" s="68">
        <f t="shared" si="39"/>
        <v>11.021052631578947</v>
      </c>
      <c r="H124" s="68">
        <v>0</v>
      </c>
      <c r="I124" s="68">
        <f t="shared" si="40"/>
        <v>11.021052631578947</v>
      </c>
      <c r="J124" s="72">
        <f t="shared" si="49"/>
        <v>1</v>
      </c>
      <c r="K124" s="72">
        <f t="shared" si="50"/>
        <v>1</v>
      </c>
      <c r="L124" s="72">
        <f t="shared" si="51"/>
        <v>0</v>
      </c>
      <c r="M124" s="72">
        <f t="shared" ca="1" si="41"/>
        <v>1</v>
      </c>
      <c r="N124" s="26"/>
      <c r="O124" s="26"/>
      <c r="P124" s="25"/>
      <c r="Q124" s="25"/>
      <c r="T124" s="22">
        <v>0</v>
      </c>
      <c r="U124" s="74">
        <f t="shared" si="42"/>
        <v>-1301</v>
      </c>
      <c r="V124" s="70">
        <f t="shared" si="43"/>
        <v>-1301</v>
      </c>
      <c r="W124" s="70"/>
      <c r="X124" s="70">
        <f t="shared" si="44"/>
        <v>1430.117289131347</v>
      </c>
      <c r="Y124" s="70">
        <f t="shared" si="45"/>
        <v>129.11728913134698</v>
      </c>
      <c r="Z124" s="70">
        <f t="shared" si="46"/>
        <v>129</v>
      </c>
      <c r="AA124" s="24">
        <f t="shared" si="47"/>
        <v>129</v>
      </c>
      <c r="AB124" s="67">
        <f t="shared" si="48"/>
        <v>1430</v>
      </c>
    </row>
    <row r="125" spans="1:28" ht="15" customHeight="1" x14ac:dyDescent="0.25">
      <c r="A125" s="71">
        <v>1301</v>
      </c>
      <c r="B125" s="71">
        <v>1301</v>
      </c>
      <c r="C125" s="68">
        <v>7.23</v>
      </c>
      <c r="D125" s="68">
        <v>272.3</v>
      </c>
      <c r="E125" s="68">
        <v>212.35</v>
      </c>
      <c r="F125" s="68">
        <v>0</v>
      </c>
      <c r="G125" s="68">
        <f t="shared" si="39"/>
        <v>10.90625</v>
      </c>
      <c r="H125" s="68">
        <v>0</v>
      </c>
      <c r="I125" s="68">
        <f t="shared" si="40"/>
        <v>10.90625</v>
      </c>
      <c r="J125" s="72">
        <f t="shared" si="49"/>
        <v>1</v>
      </c>
      <c r="K125" s="72">
        <f t="shared" si="50"/>
        <v>1</v>
      </c>
      <c r="L125" s="72">
        <f t="shared" si="51"/>
        <v>0</v>
      </c>
      <c r="M125" s="72">
        <f t="shared" ca="1" si="41"/>
        <v>1</v>
      </c>
      <c r="N125" s="26"/>
      <c r="O125" s="26"/>
      <c r="P125" s="25"/>
      <c r="Q125" s="25"/>
      <c r="T125" s="22">
        <v>0</v>
      </c>
      <c r="U125" s="74">
        <f t="shared" si="42"/>
        <v>-1301</v>
      </c>
      <c r="V125" s="70">
        <f t="shared" si="43"/>
        <v>-1301</v>
      </c>
      <c r="W125" s="70"/>
      <c r="X125" s="70">
        <f t="shared" si="44"/>
        <v>1430.117289131347</v>
      </c>
      <c r="Y125" s="70">
        <f t="shared" si="45"/>
        <v>129.11728913134698</v>
      </c>
      <c r="Z125" s="70">
        <f t="shared" si="46"/>
        <v>129</v>
      </c>
      <c r="AA125" s="24">
        <f t="shared" si="47"/>
        <v>129</v>
      </c>
      <c r="AB125" s="67">
        <f t="shared" si="48"/>
        <v>1430</v>
      </c>
    </row>
    <row r="126" spans="1:28" ht="15" customHeight="1" x14ac:dyDescent="0.25">
      <c r="A126" s="71">
        <v>1295</v>
      </c>
      <c r="B126" s="71">
        <v>1295</v>
      </c>
      <c r="C126" s="68">
        <v>7.19</v>
      </c>
      <c r="D126" s="68">
        <v>272.3</v>
      </c>
      <c r="E126" s="68">
        <v>212.35</v>
      </c>
      <c r="F126" s="68">
        <v>0</v>
      </c>
      <c r="G126" s="68">
        <f t="shared" ref="G126:G149" si="52">($A$29-A126)/(ROW(A126)-ROW($A$29))</f>
        <v>10.855670103092784</v>
      </c>
      <c r="H126" s="68">
        <v>0</v>
      </c>
      <c r="I126" s="68">
        <f t="shared" ref="I126:I149" si="53">($A$29-B126)/(ROW(B126)-ROW($A$29))</f>
        <v>10.855670103092784</v>
      </c>
      <c r="J126" s="72">
        <f t="shared" si="49"/>
        <v>1</v>
      </c>
      <c r="K126" s="72">
        <f t="shared" si="50"/>
        <v>1</v>
      </c>
      <c r="L126" s="72">
        <f t="shared" si="51"/>
        <v>0</v>
      </c>
      <c r="M126" s="72">
        <f t="shared" ca="1" si="41"/>
        <v>0</v>
      </c>
      <c r="N126" s="26"/>
      <c r="O126" s="26"/>
      <c r="P126" s="25"/>
      <c r="Q126" s="25"/>
      <c r="T126" s="22">
        <v>0</v>
      </c>
      <c r="U126" s="74">
        <f t="shared" si="42"/>
        <v>-1295</v>
      </c>
      <c r="V126" s="70">
        <f t="shared" si="43"/>
        <v>-1295</v>
      </c>
      <c r="W126" s="70"/>
      <c r="X126" s="70">
        <f t="shared" si="44"/>
        <v>1423.521821233739</v>
      </c>
      <c r="Y126" s="70">
        <f t="shared" si="45"/>
        <v>128.52182123373905</v>
      </c>
      <c r="Z126" s="70">
        <f t="shared" si="46"/>
        <v>129</v>
      </c>
      <c r="AA126" s="24">
        <f t="shared" si="47"/>
        <v>129</v>
      </c>
      <c r="AB126" s="67">
        <f t="shared" si="48"/>
        <v>1424</v>
      </c>
    </row>
    <row r="127" spans="1:28" ht="15" customHeight="1" x14ac:dyDescent="0.25">
      <c r="A127" s="71">
        <v>1289</v>
      </c>
      <c r="B127" s="71">
        <v>1289</v>
      </c>
      <c r="C127" s="68">
        <v>7.16</v>
      </c>
      <c r="D127" s="68">
        <v>272.3</v>
      </c>
      <c r="E127" s="68">
        <v>212.35</v>
      </c>
      <c r="F127" s="68">
        <v>0</v>
      </c>
      <c r="G127" s="68">
        <f t="shared" si="52"/>
        <v>10.806122448979592</v>
      </c>
      <c r="H127" s="68">
        <v>0</v>
      </c>
      <c r="I127" s="68">
        <f t="shared" si="53"/>
        <v>10.806122448979592</v>
      </c>
      <c r="J127" s="72">
        <f t="shared" si="49"/>
        <v>1</v>
      </c>
      <c r="K127" s="72">
        <f t="shared" si="50"/>
        <v>1</v>
      </c>
      <c r="L127" s="72">
        <f t="shared" si="51"/>
        <v>1</v>
      </c>
      <c r="M127" s="72">
        <f t="shared" ca="1" si="41"/>
        <v>0</v>
      </c>
      <c r="N127" s="26"/>
      <c r="O127" s="26"/>
      <c r="P127" s="25"/>
      <c r="Q127" s="25"/>
      <c r="T127" s="22">
        <v>0</v>
      </c>
      <c r="U127" s="74">
        <f t="shared" si="42"/>
        <v>-1289</v>
      </c>
      <c r="V127" s="70">
        <f t="shared" si="43"/>
        <v>-1289</v>
      </c>
      <c r="W127" s="70"/>
      <c r="X127" s="70">
        <f t="shared" si="44"/>
        <v>1416.9263533361309</v>
      </c>
      <c r="Y127" s="70">
        <f t="shared" si="45"/>
        <v>127.92635333613089</v>
      </c>
      <c r="Z127" s="70">
        <f t="shared" si="46"/>
        <v>128</v>
      </c>
      <c r="AA127" s="24">
        <f t="shared" si="47"/>
        <v>128</v>
      </c>
      <c r="AB127" s="67">
        <f t="shared" si="48"/>
        <v>1417</v>
      </c>
    </row>
    <row r="128" spans="1:28" ht="15" customHeight="1" x14ac:dyDescent="0.25">
      <c r="A128" s="71">
        <v>1282</v>
      </c>
      <c r="B128" s="71">
        <v>1282</v>
      </c>
      <c r="C128" s="68">
        <v>7.12</v>
      </c>
      <c r="D128" s="68">
        <v>272.3</v>
      </c>
      <c r="E128" s="68">
        <v>212.35</v>
      </c>
      <c r="F128" s="68">
        <v>0</v>
      </c>
      <c r="G128" s="68">
        <f t="shared" si="52"/>
        <v>10.767676767676768</v>
      </c>
      <c r="H128" s="68">
        <v>0</v>
      </c>
      <c r="I128" s="68">
        <f t="shared" si="53"/>
        <v>10.767676767676768</v>
      </c>
      <c r="J128" s="72">
        <f t="shared" si="49"/>
        <v>1</v>
      </c>
      <c r="K128" s="72">
        <f t="shared" si="50"/>
        <v>1</v>
      </c>
      <c r="L128" s="72">
        <f t="shared" si="51"/>
        <v>1</v>
      </c>
      <c r="M128" s="72">
        <f t="shared" ca="1" si="41"/>
        <v>0</v>
      </c>
      <c r="N128" s="26"/>
      <c r="O128" s="26"/>
      <c r="P128" s="25"/>
      <c r="Q128" s="25"/>
      <c r="T128" s="22">
        <v>0</v>
      </c>
      <c r="U128" s="74">
        <f t="shared" si="42"/>
        <v>-1282</v>
      </c>
      <c r="V128" s="70">
        <f t="shared" si="43"/>
        <v>-1282</v>
      </c>
      <c r="W128" s="70"/>
      <c r="X128" s="70">
        <f t="shared" si="44"/>
        <v>1409.2316407889216</v>
      </c>
      <c r="Y128" s="70">
        <f t="shared" si="45"/>
        <v>127.2316407889216</v>
      </c>
      <c r="Z128" s="70">
        <f t="shared" si="46"/>
        <v>127</v>
      </c>
      <c r="AA128" s="24">
        <f t="shared" si="47"/>
        <v>127</v>
      </c>
      <c r="AB128" s="67">
        <f t="shared" si="48"/>
        <v>1409</v>
      </c>
    </row>
    <row r="129" spans="1:28" ht="15" customHeight="1" x14ac:dyDescent="0.25">
      <c r="A129" s="71">
        <v>1225</v>
      </c>
      <c r="B129" s="71">
        <v>1225</v>
      </c>
      <c r="C129" s="68">
        <v>6.81</v>
      </c>
      <c r="D129" s="68">
        <v>272.3</v>
      </c>
      <c r="E129" s="68">
        <v>212.33</v>
      </c>
      <c r="F129" s="68">
        <v>0</v>
      </c>
      <c r="G129" s="68">
        <f t="shared" si="52"/>
        <v>11.23</v>
      </c>
      <c r="H129" s="68">
        <v>0</v>
      </c>
      <c r="I129" s="68">
        <f t="shared" si="53"/>
        <v>11.23</v>
      </c>
      <c r="J129" s="72">
        <f t="shared" si="49"/>
        <v>0</v>
      </c>
      <c r="K129" s="72">
        <f t="shared" si="50"/>
        <v>-1</v>
      </c>
      <c r="L129" s="72">
        <f t="shared" si="51"/>
        <v>0</v>
      </c>
      <c r="M129" s="72">
        <f t="shared" ca="1" si="41"/>
        <v>1</v>
      </c>
      <c r="N129" s="26"/>
      <c r="O129" s="26"/>
      <c r="P129" s="25"/>
      <c r="Q129" s="25"/>
      <c r="T129" s="22">
        <v>0</v>
      </c>
      <c r="U129" s="74">
        <f t="shared" si="42"/>
        <v>-1225</v>
      </c>
      <c r="V129" s="70">
        <f t="shared" si="43"/>
        <v>-1225</v>
      </c>
      <c r="W129" s="70"/>
      <c r="X129" s="70">
        <f t="shared" si="44"/>
        <v>1346.574695761645</v>
      </c>
      <c r="Y129" s="70">
        <f t="shared" si="45"/>
        <v>121.57469576164499</v>
      </c>
      <c r="Z129" s="70">
        <f t="shared" si="46"/>
        <v>122</v>
      </c>
      <c r="AA129" s="24">
        <f t="shared" si="47"/>
        <v>122</v>
      </c>
      <c r="AB129" s="67">
        <f t="shared" si="48"/>
        <v>1347</v>
      </c>
    </row>
    <row r="130" spans="1:28" ht="15" customHeight="1" x14ac:dyDescent="0.25">
      <c r="A130" s="71">
        <v>1169</v>
      </c>
      <c r="B130" s="71">
        <v>1169</v>
      </c>
      <c r="C130" s="68">
        <v>6.49</v>
      </c>
      <c r="D130" s="68">
        <v>272.3</v>
      </c>
      <c r="E130" s="68">
        <v>212.31</v>
      </c>
      <c r="F130" s="68">
        <v>0</v>
      </c>
      <c r="G130" s="68">
        <f t="shared" si="52"/>
        <v>11.673267326732674</v>
      </c>
      <c r="H130" s="68">
        <v>0</v>
      </c>
      <c r="I130" s="68">
        <f t="shared" si="53"/>
        <v>11.673267326732674</v>
      </c>
      <c r="J130" s="72">
        <f t="shared" si="49"/>
        <v>0</v>
      </c>
      <c r="K130" s="72">
        <f t="shared" si="50"/>
        <v>-1</v>
      </c>
      <c r="L130" s="72">
        <f t="shared" si="51"/>
        <v>0</v>
      </c>
      <c r="M130" s="72">
        <f t="shared" ref="M130:M149" ca="1" si="54">IF(RAND()&lt;0.5,0,1)</f>
        <v>1</v>
      </c>
      <c r="N130" s="26"/>
      <c r="O130" s="26"/>
      <c r="P130" s="25"/>
      <c r="Q130" s="25"/>
      <c r="T130" s="22">
        <v>0</v>
      </c>
      <c r="U130" s="74">
        <f t="shared" ref="U130:U149" si="55">T130-B130</f>
        <v>-1169</v>
      </c>
      <c r="V130" s="70">
        <f t="shared" ref="V130:V149" si="56">ROUND(U130,0)</f>
        <v>-1169</v>
      </c>
      <c r="W130" s="70"/>
      <c r="X130" s="70">
        <f t="shared" ref="X130:X149" si="57">B130/$W$2*$W$3</f>
        <v>1285.0169953839697</v>
      </c>
      <c r="Y130" s="70">
        <f t="shared" ref="Y130:Y149" si="58">X130-B130</f>
        <v>116.01699538396974</v>
      </c>
      <c r="Z130" s="70">
        <f t="shared" ref="Z130:Z149" si="59">ROUND(Y130,0)</f>
        <v>116</v>
      </c>
      <c r="AA130" s="24">
        <f t="shared" ref="AA130:AA149" si="60">IF(V130&gt;=0,V130,Z130)</f>
        <v>116</v>
      </c>
      <c r="AB130" s="67">
        <f t="shared" ref="AB130:AB149" si="61">B130+AA130</f>
        <v>1285</v>
      </c>
    </row>
    <row r="131" spans="1:28" ht="15" customHeight="1" x14ac:dyDescent="0.25">
      <c r="A131" s="71">
        <v>1114</v>
      </c>
      <c r="B131" s="71">
        <v>1114</v>
      </c>
      <c r="C131" s="68">
        <v>6.18</v>
      </c>
      <c r="D131" s="68">
        <v>272.3</v>
      </c>
      <c r="E131" s="68">
        <v>212.29</v>
      </c>
      <c r="F131" s="68">
        <v>0</v>
      </c>
      <c r="G131" s="68">
        <f t="shared" si="52"/>
        <v>12.098039215686274</v>
      </c>
      <c r="H131" s="68">
        <v>0</v>
      </c>
      <c r="I131" s="68">
        <f t="shared" si="53"/>
        <v>12.098039215686274</v>
      </c>
      <c r="J131" s="72">
        <f t="shared" ref="J131:J149" si="62">IF(ABS(B131-B130)&lt;=50,1,0)</f>
        <v>0</v>
      </c>
      <c r="K131" s="72">
        <f t="shared" ref="K131:K149" si="63">IF(ABS((B131-B130))&lt;=50,1,IF((B131-B130)*(1)&gt;=0,1,-1))</f>
        <v>-1</v>
      </c>
      <c r="L131" s="72">
        <f t="shared" si="51"/>
        <v>0</v>
      </c>
      <c r="M131" s="72">
        <f t="shared" ca="1" si="54"/>
        <v>0</v>
      </c>
      <c r="N131" s="26"/>
      <c r="O131" s="26"/>
      <c r="P131" s="25"/>
      <c r="Q131" s="25"/>
      <c r="T131" s="22">
        <v>0</v>
      </c>
      <c r="U131" s="74">
        <f t="shared" si="55"/>
        <v>-1114</v>
      </c>
      <c r="V131" s="70">
        <f t="shared" si="56"/>
        <v>-1114</v>
      </c>
      <c r="W131" s="70"/>
      <c r="X131" s="70">
        <f t="shared" si="57"/>
        <v>1224.5585396558959</v>
      </c>
      <c r="Y131" s="70">
        <f t="shared" si="58"/>
        <v>110.55853965589586</v>
      </c>
      <c r="Z131" s="70">
        <f t="shared" si="59"/>
        <v>111</v>
      </c>
      <c r="AA131" s="24">
        <f t="shared" si="60"/>
        <v>111</v>
      </c>
      <c r="AB131" s="67">
        <f t="shared" si="61"/>
        <v>1225</v>
      </c>
    </row>
    <row r="132" spans="1:28" ht="15" customHeight="1" x14ac:dyDescent="0.25">
      <c r="A132" s="71">
        <v>913</v>
      </c>
      <c r="B132" s="71">
        <v>1060</v>
      </c>
      <c r="C132" s="68">
        <v>5.07</v>
      </c>
      <c r="D132" s="68">
        <v>272.29000000000002</v>
      </c>
      <c r="E132" s="68">
        <v>212.24</v>
      </c>
      <c r="F132" s="68">
        <v>0</v>
      </c>
      <c r="G132" s="68">
        <f t="shared" si="52"/>
        <v>13.932038834951456</v>
      </c>
      <c r="H132" s="68">
        <v>0</v>
      </c>
      <c r="I132" s="68">
        <f t="shared" si="53"/>
        <v>12.504854368932039</v>
      </c>
      <c r="J132" s="72">
        <f t="shared" si="62"/>
        <v>0</v>
      </c>
      <c r="K132" s="72">
        <f t="shared" si="63"/>
        <v>-1</v>
      </c>
      <c r="L132" s="72">
        <f t="shared" si="51"/>
        <v>0</v>
      </c>
      <c r="M132" s="72">
        <f t="shared" ca="1" si="54"/>
        <v>1</v>
      </c>
      <c r="N132" s="26"/>
      <c r="O132" s="26"/>
      <c r="P132" s="25"/>
      <c r="Q132" s="25"/>
      <c r="T132" s="22">
        <v>0</v>
      </c>
      <c r="U132" s="74">
        <f t="shared" si="55"/>
        <v>-1060</v>
      </c>
      <c r="V132" s="70">
        <f t="shared" si="56"/>
        <v>-1060</v>
      </c>
      <c r="W132" s="70"/>
      <c r="X132" s="70">
        <f t="shared" si="57"/>
        <v>1165.1993285774236</v>
      </c>
      <c r="Y132" s="70">
        <f t="shared" si="58"/>
        <v>105.19932857742356</v>
      </c>
      <c r="Z132" s="70">
        <f t="shared" si="59"/>
        <v>105</v>
      </c>
      <c r="AA132" s="24">
        <f t="shared" si="60"/>
        <v>105</v>
      </c>
      <c r="AB132" s="67">
        <f t="shared" si="61"/>
        <v>1165</v>
      </c>
    </row>
    <row r="133" spans="1:28" ht="15" customHeight="1" x14ac:dyDescent="0.25">
      <c r="A133" s="71">
        <v>714</v>
      </c>
      <c r="B133" s="71">
        <v>1060</v>
      </c>
      <c r="C133" s="68">
        <v>3.97</v>
      </c>
      <c r="D133" s="68">
        <v>272.25</v>
      </c>
      <c r="E133" s="68">
        <v>212.24</v>
      </c>
      <c r="F133" s="68">
        <v>0</v>
      </c>
      <c r="G133" s="68">
        <f t="shared" si="52"/>
        <v>15.711538461538462</v>
      </c>
      <c r="H133" s="68">
        <v>0</v>
      </c>
      <c r="I133" s="68">
        <f t="shared" si="53"/>
        <v>12.384615384615385</v>
      </c>
      <c r="J133" s="72">
        <f t="shared" si="62"/>
        <v>1</v>
      </c>
      <c r="K133" s="72">
        <f t="shared" si="63"/>
        <v>1</v>
      </c>
      <c r="L133" s="72">
        <f t="shared" si="51"/>
        <v>0</v>
      </c>
      <c r="M133" s="72">
        <f t="shared" ca="1" si="54"/>
        <v>1</v>
      </c>
      <c r="N133" s="26"/>
      <c r="O133" s="26"/>
      <c r="P133" s="25"/>
      <c r="Q133" s="25"/>
      <c r="T133" s="22">
        <v>0</v>
      </c>
      <c r="U133" s="74">
        <f t="shared" si="55"/>
        <v>-1060</v>
      </c>
      <c r="V133" s="70">
        <f t="shared" si="56"/>
        <v>-1060</v>
      </c>
      <c r="W133" s="70"/>
      <c r="X133" s="70">
        <f t="shared" si="57"/>
        <v>1165.1993285774236</v>
      </c>
      <c r="Y133" s="70">
        <f t="shared" si="58"/>
        <v>105.19932857742356</v>
      </c>
      <c r="Z133" s="70">
        <f t="shared" si="59"/>
        <v>105</v>
      </c>
      <c r="AA133" s="24">
        <f t="shared" si="60"/>
        <v>105</v>
      </c>
      <c r="AB133" s="67">
        <f t="shared" si="61"/>
        <v>1165</v>
      </c>
    </row>
    <row r="134" spans="1:28" ht="15" customHeight="1" x14ac:dyDescent="0.25">
      <c r="A134" s="71">
        <v>515</v>
      </c>
      <c r="B134" s="71">
        <v>1060</v>
      </c>
      <c r="C134" s="68">
        <v>0</v>
      </c>
      <c r="D134" s="68">
        <v>272.2</v>
      </c>
      <c r="E134" s="68">
        <v>212.24</v>
      </c>
      <c r="F134" s="68">
        <v>0</v>
      </c>
      <c r="G134" s="68">
        <f t="shared" si="52"/>
        <v>17.457142857142856</v>
      </c>
      <c r="H134" s="68">
        <v>0</v>
      </c>
      <c r="I134" s="68">
        <f t="shared" si="53"/>
        <v>12.266666666666667</v>
      </c>
      <c r="J134" s="72">
        <f t="shared" si="62"/>
        <v>1</v>
      </c>
      <c r="K134" s="72">
        <f t="shared" si="63"/>
        <v>1</v>
      </c>
      <c r="L134" s="72">
        <f t="shared" si="51"/>
        <v>0</v>
      </c>
      <c r="M134" s="72">
        <f t="shared" ca="1" si="54"/>
        <v>1</v>
      </c>
      <c r="N134" s="26"/>
      <c r="O134" s="26"/>
      <c r="P134" s="25"/>
      <c r="Q134" s="25"/>
      <c r="T134" s="22">
        <v>0</v>
      </c>
      <c r="U134" s="74">
        <f t="shared" si="55"/>
        <v>-1060</v>
      </c>
      <c r="V134" s="70">
        <f t="shared" si="56"/>
        <v>-1060</v>
      </c>
      <c r="W134" s="70"/>
      <c r="X134" s="70">
        <f t="shared" si="57"/>
        <v>1165.1993285774236</v>
      </c>
      <c r="Y134" s="70">
        <f t="shared" si="58"/>
        <v>105.19932857742356</v>
      </c>
      <c r="Z134" s="70">
        <f t="shared" si="59"/>
        <v>105</v>
      </c>
      <c r="AA134" s="24">
        <f t="shared" si="60"/>
        <v>105</v>
      </c>
      <c r="AB134" s="67">
        <f t="shared" si="61"/>
        <v>1165</v>
      </c>
    </row>
    <row r="135" spans="1:28" ht="15" customHeight="1" x14ac:dyDescent="0.25">
      <c r="A135" s="71">
        <v>595</v>
      </c>
      <c r="B135" s="71">
        <v>1060</v>
      </c>
      <c r="C135" s="68">
        <v>0</v>
      </c>
      <c r="D135" s="68">
        <v>272.14999999999998</v>
      </c>
      <c r="E135" s="68">
        <v>212.24</v>
      </c>
      <c r="F135" s="68">
        <v>0</v>
      </c>
      <c r="G135" s="68">
        <f t="shared" si="52"/>
        <v>16.537735849056602</v>
      </c>
      <c r="H135" s="68">
        <v>0</v>
      </c>
      <c r="I135" s="68">
        <f t="shared" si="53"/>
        <v>12.150943396226415</v>
      </c>
      <c r="J135" s="72">
        <f t="shared" si="62"/>
        <v>1</v>
      </c>
      <c r="K135" s="72">
        <f t="shared" si="63"/>
        <v>1</v>
      </c>
      <c r="L135" s="72">
        <f t="shared" ref="L135:L149" si="64">IF(OR(COUNTIF(K131:K135,1)=5,COUNTIF(K131:K135,-1)=5),1,0)</f>
        <v>0</v>
      </c>
      <c r="M135" s="72">
        <f t="shared" ca="1" si="54"/>
        <v>0</v>
      </c>
      <c r="N135" s="26"/>
      <c r="O135" s="26"/>
      <c r="P135" s="25"/>
      <c r="Q135" s="25"/>
      <c r="T135" s="22">
        <v>0</v>
      </c>
      <c r="U135" s="74">
        <f t="shared" si="55"/>
        <v>-1060</v>
      </c>
      <c r="V135" s="70">
        <f t="shared" si="56"/>
        <v>-1060</v>
      </c>
      <c r="W135" s="70"/>
      <c r="X135" s="70">
        <f t="shared" si="57"/>
        <v>1165.1993285774236</v>
      </c>
      <c r="Y135" s="70">
        <f t="shared" si="58"/>
        <v>105.19932857742356</v>
      </c>
      <c r="Z135" s="70">
        <f t="shared" si="59"/>
        <v>105</v>
      </c>
      <c r="AA135" s="24">
        <f t="shared" si="60"/>
        <v>105</v>
      </c>
      <c r="AB135" s="67">
        <f t="shared" si="61"/>
        <v>1165</v>
      </c>
    </row>
    <row r="136" spans="1:28" ht="15" customHeight="1" x14ac:dyDescent="0.25">
      <c r="A136" s="71">
        <v>677</v>
      </c>
      <c r="B136" s="71">
        <v>1060</v>
      </c>
      <c r="C136" s="68">
        <v>0</v>
      </c>
      <c r="D136" s="68">
        <v>272.11</v>
      </c>
      <c r="E136" s="68">
        <v>212.24</v>
      </c>
      <c r="F136" s="68">
        <v>0</v>
      </c>
      <c r="G136" s="68">
        <f t="shared" si="52"/>
        <v>15.616822429906541</v>
      </c>
      <c r="H136" s="68">
        <v>0</v>
      </c>
      <c r="I136" s="68">
        <f t="shared" si="53"/>
        <v>12.037383177570094</v>
      </c>
      <c r="J136" s="72">
        <f t="shared" si="62"/>
        <v>1</v>
      </c>
      <c r="K136" s="72">
        <f t="shared" si="63"/>
        <v>1</v>
      </c>
      <c r="L136" s="72">
        <f t="shared" si="64"/>
        <v>0</v>
      </c>
      <c r="M136" s="72">
        <f t="shared" ca="1" si="54"/>
        <v>0</v>
      </c>
      <c r="N136" s="26"/>
      <c r="O136" s="26"/>
      <c r="P136" s="25"/>
      <c r="Q136" s="25"/>
      <c r="T136" s="22">
        <v>0</v>
      </c>
      <c r="U136" s="74">
        <f t="shared" si="55"/>
        <v>-1060</v>
      </c>
      <c r="V136" s="70">
        <f t="shared" si="56"/>
        <v>-1060</v>
      </c>
      <c r="W136" s="70"/>
      <c r="X136" s="70">
        <f t="shared" si="57"/>
        <v>1165.1993285774236</v>
      </c>
      <c r="Y136" s="70">
        <f t="shared" si="58"/>
        <v>105.19932857742356</v>
      </c>
      <c r="Z136" s="70">
        <f t="shared" si="59"/>
        <v>105</v>
      </c>
      <c r="AA136" s="24">
        <f t="shared" si="60"/>
        <v>105</v>
      </c>
      <c r="AB136" s="67">
        <f t="shared" si="61"/>
        <v>1165</v>
      </c>
    </row>
    <row r="137" spans="1:28" ht="15" customHeight="1" x14ac:dyDescent="0.25">
      <c r="A137" s="71">
        <v>757</v>
      </c>
      <c r="B137" s="71">
        <v>1060</v>
      </c>
      <c r="C137" s="68">
        <v>0</v>
      </c>
      <c r="D137" s="68">
        <v>272.08</v>
      </c>
      <c r="E137" s="68">
        <v>212.24</v>
      </c>
      <c r="F137" s="68">
        <v>0</v>
      </c>
      <c r="G137" s="68">
        <f t="shared" si="52"/>
        <v>14.731481481481481</v>
      </c>
      <c r="H137" s="68">
        <v>0</v>
      </c>
      <c r="I137" s="68">
        <f t="shared" si="53"/>
        <v>11.925925925925926</v>
      </c>
      <c r="J137" s="72">
        <f t="shared" si="62"/>
        <v>1</v>
      </c>
      <c r="K137" s="72">
        <f t="shared" si="63"/>
        <v>1</v>
      </c>
      <c r="L137" s="72">
        <f t="shared" si="64"/>
        <v>1</v>
      </c>
      <c r="M137" s="72">
        <f t="shared" ca="1" si="54"/>
        <v>0</v>
      </c>
      <c r="N137" s="26"/>
      <c r="O137" s="26"/>
      <c r="P137" s="25"/>
      <c r="Q137" s="25"/>
      <c r="T137" s="22">
        <v>0</v>
      </c>
      <c r="U137" s="74">
        <f t="shared" si="55"/>
        <v>-1060</v>
      </c>
      <c r="V137" s="70">
        <f t="shared" si="56"/>
        <v>-1060</v>
      </c>
      <c r="W137" s="70"/>
      <c r="X137" s="70">
        <f t="shared" si="57"/>
        <v>1165.1993285774236</v>
      </c>
      <c r="Y137" s="70">
        <f t="shared" si="58"/>
        <v>105.19932857742356</v>
      </c>
      <c r="Z137" s="70">
        <f t="shared" si="59"/>
        <v>105</v>
      </c>
      <c r="AA137" s="24">
        <f t="shared" si="60"/>
        <v>105</v>
      </c>
      <c r="AB137" s="67">
        <f t="shared" si="61"/>
        <v>1165</v>
      </c>
    </row>
    <row r="138" spans="1:28" ht="15" customHeight="1" x14ac:dyDescent="0.25">
      <c r="A138" s="71">
        <v>745</v>
      </c>
      <c r="B138" s="71">
        <v>1060</v>
      </c>
      <c r="C138" s="68">
        <v>0</v>
      </c>
      <c r="D138" s="68">
        <v>272.05</v>
      </c>
      <c r="E138" s="68">
        <v>212.24</v>
      </c>
      <c r="F138" s="68">
        <v>0</v>
      </c>
      <c r="G138" s="68">
        <f t="shared" si="52"/>
        <v>14.706422018348624</v>
      </c>
      <c r="H138" s="68">
        <v>0</v>
      </c>
      <c r="I138" s="68">
        <f t="shared" si="53"/>
        <v>11.81651376146789</v>
      </c>
      <c r="J138" s="72">
        <f t="shared" si="62"/>
        <v>1</v>
      </c>
      <c r="K138" s="72">
        <f t="shared" si="63"/>
        <v>1</v>
      </c>
      <c r="L138" s="72">
        <f t="shared" si="64"/>
        <v>1</v>
      </c>
      <c r="M138" s="72">
        <f t="shared" ca="1" si="54"/>
        <v>1</v>
      </c>
      <c r="N138" s="26"/>
      <c r="O138" s="26"/>
      <c r="P138" s="25"/>
      <c r="Q138" s="25"/>
      <c r="T138" s="22">
        <v>0</v>
      </c>
      <c r="U138" s="74">
        <f t="shared" si="55"/>
        <v>-1060</v>
      </c>
      <c r="V138" s="70">
        <f t="shared" si="56"/>
        <v>-1060</v>
      </c>
      <c r="W138" s="70"/>
      <c r="X138" s="70">
        <f t="shared" si="57"/>
        <v>1165.1993285774236</v>
      </c>
      <c r="Y138" s="70">
        <f t="shared" si="58"/>
        <v>105.19932857742356</v>
      </c>
      <c r="Z138" s="70">
        <f t="shared" si="59"/>
        <v>105</v>
      </c>
      <c r="AA138" s="24">
        <f t="shared" si="60"/>
        <v>105</v>
      </c>
      <c r="AB138" s="67">
        <f t="shared" si="61"/>
        <v>1165</v>
      </c>
    </row>
    <row r="139" spans="1:28" ht="15" customHeight="1" x14ac:dyDescent="0.25">
      <c r="A139" s="71">
        <v>732</v>
      </c>
      <c r="B139" s="71">
        <v>1060</v>
      </c>
      <c r="C139" s="68">
        <v>0</v>
      </c>
      <c r="D139" s="68">
        <v>272.02</v>
      </c>
      <c r="E139" s="68">
        <v>212.24</v>
      </c>
      <c r="F139" s="68">
        <v>0</v>
      </c>
      <c r="G139" s="68">
        <f t="shared" si="52"/>
        <v>14.690909090909091</v>
      </c>
      <c r="H139" s="68">
        <v>0</v>
      </c>
      <c r="I139" s="68">
        <f t="shared" si="53"/>
        <v>11.709090909090909</v>
      </c>
      <c r="J139" s="72">
        <f t="shared" si="62"/>
        <v>1</v>
      </c>
      <c r="K139" s="72">
        <f t="shared" si="63"/>
        <v>1</v>
      </c>
      <c r="L139" s="72">
        <f t="shared" si="64"/>
        <v>1</v>
      </c>
      <c r="M139" s="72">
        <f t="shared" ca="1" si="54"/>
        <v>0</v>
      </c>
      <c r="N139" s="26"/>
      <c r="O139" s="26"/>
      <c r="P139" s="25"/>
      <c r="Q139" s="25"/>
      <c r="T139" s="22">
        <v>0</v>
      </c>
      <c r="U139" s="74">
        <f t="shared" si="55"/>
        <v>-1060</v>
      </c>
      <c r="V139" s="70">
        <f t="shared" si="56"/>
        <v>-1060</v>
      </c>
      <c r="W139" s="70"/>
      <c r="X139" s="70">
        <f t="shared" si="57"/>
        <v>1165.1993285774236</v>
      </c>
      <c r="Y139" s="70">
        <f t="shared" si="58"/>
        <v>105.19932857742356</v>
      </c>
      <c r="Z139" s="70">
        <f t="shared" si="59"/>
        <v>105</v>
      </c>
      <c r="AA139" s="24">
        <f t="shared" si="60"/>
        <v>105</v>
      </c>
      <c r="AB139" s="67">
        <f t="shared" si="61"/>
        <v>1165</v>
      </c>
    </row>
    <row r="140" spans="1:28" ht="15" customHeight="1" x14ac:dyDescent="0.25">
      <c r="A140" s="71">
        <v>719</v>
      </c>
      <c r="B140" s="71">
        <v>1060</v>
      </c>
      <c r="C140" s="68">
        <v>0</v>
      </c>
      <c r="D140" s="68">
        <v>271.98</v>
      </c>
      <c r="E140" s="68">
        <v>212.24</v>
      </c>
      <c r="F140" s="68">
        <v>0</v>
      </c>
      <c r="G140" s="68">
        <f t="shared" si="52"/>
        <v>14.675675675675675</v>
      </c>
      <c r="H140" s="68">
        <v>0</v>
      </c>
      <c r="I140" s="68">
        <f t="shared" si="53"/>
        <v>11.603603603603604</v>
      </c>
      <c r="J140" s="72">
        <f t="shared" si="62"/>
        <v>1</v>
      </c>
      <c r="K140" s="72">
        <f t="shared" si="63"/>
        <v>1</v>
      </c>
      <c r="L140" s="72">
        <f t="shared" si="64"/>
        <v>1</v>
      </c>
      <c r="M140" s="72">
        <f t="shared" ca="1" si="54"/>
        <v>1</v>
      </c>
      <c r="N140" s="26"/>
      <c r="O140" s="26"/>
      <c r="P140" s="25"/>
      <c r="Q140" s="25"/>
      <c r="T140" s="22">
        <v>0</v>
      </c>
      <c r="U140" s="74">
        <f t="shared" si="55"/>
        <v>-1060</v>
      </c>
      <c r="V140" s="70">
        <f t="shared" si="56"/>
        <v>-1060</v>
      </c>
      <c r="W140" s="70"/>
      <c r="X140" s="70">
        <f t="shared" si="57"/>
        <v>1165.1993285774236</v>
      </c>
      <c r="Y140" s="70">
        <f t="shared" si="58"/>
        <v>105.19932857742356</v>
      </c>
      <c r="Z140" s="70">
        <f t="shared" si="59"/>
        <v>105</v>
      </c>
      <c r="AA140" s="24">
        <f t="shared" si="60"/>
        <v>105</v>
      </c>
      <c r="AB140" s="67">
        <f t="shared" si="61"/>
        <v>1165</v>
      </c>
    </row>
    <row r="141" spans="1:28" ht="15" customHeight="1" x14ac:dyDescent="0.25">
      <c r="A141" s="71">
        <v>692</v>
      </c>
      <c r="B141" s="71">
        <v>1060</v>
      </c>
      <c r="C141" s="68">
        <v>0</v>
      </c>
      <c r="D141" s="68">
        <v>271.95</v>
      </c>
      <c r="E141" s="68">
        <v>212.24</v>
      </c>
      <c r="F141" s="68">
        <v>0</v>
      </c>
      <c r="G141" s="68">
        <f t="shared" si="52"/>
        <v>14.785714285714286</v>
      </c>
      <c r="H141" s="68">
        <v>0</v>
      </c>
      <c r="I141" s="68">
        <f t="shared" si="53"/>
        <v>11.5</v>
      </c>
      <c r="J141" s="72">
        <f t="shared" si="62"/>
        <v>1</v>
      </c>
      <c r="K141" s="72">
        <f t="shared" si="63"/>
        <v>1</v>
      </c>
      <c r="L141" s="72">
        <f t="shared" si="64"/>
        <v>1</v>
      </c>
      <c r="M141" s="72">
        <f t="shared" ca="1" si="54"/>
        <v>1</v>
      </c>
      <c r="N141" s="26"/>
      <c r="O141" s="26"/>
      <c r="P141" s="25"/>
      <c r="Q141" s="25"/>
      <c r="T141" s="22">
        <v>0</v>
      </c>
      <c r="U141" s="74">
        <f t="shared" si="55"/>
        <v>-1060</v>
      </c>
      <c r="V141" s="70">
        <f t="shared" si="56"/>
        <v>-1060</v>
      </c>
      <c r="W141" s="70"/>
      <c r="X141" s="70">
        <f t="shared" si="57"/>
        <v>1165.1993285774236</v>
      </c>
      <c r="Y141" s="70">
        <f t="shared" si="58"/>
        <v>105.19932857742356</v>
      </c>
      <c r="Z141" s="70">
        <f t="shared" si="59"/>
        <v>105</v>
      </c>
      <c r="AA141" s="24">
        <f t="shared" si="60"/>
        <v>105</v>
      </c>
      <c r="AB141" s="67">
        <f t="shared" si="61"/>
        <v>1165</v>
      </c>
    </row>
    <row r="142" spans="1:28" ht="15" customHeight="1" x14ac:dyDescent="0.25">
      <c r="A142" s="71">
        <v>666</v>
      </c>
      <c r="B142" s="71">
        <v>1060</v>
      </c>
      <c r="C142" s="68">
        <v>0</v>
      </c>
      <c r="D142" s="68">
        <v>271.91000000000003</v>
      </c>
      <c r="E142" s="68">
        <v>212.24</v>
      </c>
      <c r="F142" s="68">
        <v>0</v>
      </c>
      <c r="G142" s="68">
        <f t="shared" si="52"/>
        <v>14.88495575221239</v>
      </c>
      <c r="H142" s="68">
        <v>0</v>
      </c>
      <c r="I142" s="68">
        <f t="shared" si="53"/>
        <v>11.398230088495575</v>
      </c>
      <c r="J142" s="72">
        <f t="shared" si="62"/>
        <v>1</v>
      </c>
      <c r="K142" s="72">
        <f t="shared" si="63"/>
        <v>1</v>
      </c>
      <c r="L142" s="72">
        <f t="shared" si="64"/>
        <v>1</v>
      </c>
      <c r="M142" s="72">
        <f t="shared" ca="1" si="54"/>
        <v>1</v>
      </c>
      <c r="N142" s="26"/>
      <c r="O142" s="26"/>
      <c r="P142" s="25"/>
      <c r="Q142" s="25"/>
      <c r="T142" s="22">
        <v>0</v>
      </c>
      <c r="U142" s="74">
        <f t="shared" si="55"/>
        <v>-1060</v>
      </c>
      <c r="V142" s="70">
        <f t="shared" si="56"/>
        <v>-1060</v>
      </c>
      <c r="W142" s="70"/>
      <c r="X142" s="70">
        <f t="shared" si="57"/>
        <v>1165.1993285774236</v>
      </c>
      <c r="Y142" s="70">
        <f t="shared" si="58"/>
        <v>105.19932857742356</v>
      </c>
      <c r="Z142" s="70">
        <f t="shared" si="59"/>
        <v>105</v>
      </c>
      <c r="AA142" s="24">
        <f t="shared" si="60"/>
        <v>105</v>
      </c>
      <c r="AB142" s="67">
        <f t="shared" si="61"/>
        <v>1165</v>
      </c>
    </row>
    <row r="143" spans="1:28" ht="15" customHeight="1" x14ac:dyDescent="0.25">
      <c r="A143" s="71">
        <v>641</v>
      </c>
      <c r="B143" s="71">
        <v>1060</v>
      </c>
      <c r="C143" s="68">
        <v>0</v>
      </c>
      <c r="D143" s="68">
        <v>271.86</v>
      </c>
      <c r="E143" s="68">
        <v>212.24</v>
      </c>
      <c r="F143" s="68">
        <v>0</v>
      </c>
      <c r="G143" s="68">
        <f t="shared" si="52"/>
        <v>14.973684210526315</v>
      </c>
      <c r="H143" s="68">
        <v>0</v>
      </c>
      <c r="I143" s="68">
        <f t="shared" si="53"/>
        <v>11.298245614035087</v>
      </c>
      <c r="J143" s="72">
        <f t="shared" si="62"/>
        <v>1</v>
      </c>
      <c r="K143" s="72">
        <f t="shared" si="63"/>
        <v>1</v>
      </c>
      <c r="L143" s="72">
        <f t="shared" si="64"/>
        <v>1</v>
      </c>
      <c r="M143" s="72">
        <f t="shared" ca="1" si="54"/>
        <v>1</v>
      </c>
      <c r="N143" s="26"/>
      <c r="O143" s="26"/>
      <c r="P143" s="25"/>
      <c r="Q143" s="25"/>
      <c r="T143" s="22">
        <v>0</v>
      </c>
      <c r="U143" s="74">
        <f t="shared" si="55"/>
        <v>-1060</v>
      </c>
      <c r="V143" s="70">
        <f t="shared" si="56"/>
        <v>-1060</v>
      </c>
      <c r="W143" s="70"/>
      <c r="X143" s="70">
        <f t="shared" si="57"/>
        <v>1165.1993285774236</v>
      </c>
      <c r="Y143" s="70">
        <f t="shared" si="58"/>
        <v>105.19932857742356</v>
      </c>
      <c r="Z143" s="70">
        <f t="shared" si="59"/>
        <v>105</v>
      </c>
      <c r="AA143" s="24">
        <f t="shared" si="60"/>
        <v>105</v>
      </c>
      <c r="AB143" s="67">
        <f t="shared" si="61"/>
        <v>1165</v>
      </c>
    </row>
    <row r="144" spans="1:28" ht="15" customHeight="1" x14ac:dyDescent="0.25">
      <c r="A144" s="71">
        <v>661</v>
      </c>
      <c r="B144" s="71">
        <v>1060</v>
      </c>
      <c r="C144" s="68">
        <v>0</v>
      </c>
      <c r="D144" s="68">
        <v>271.82</v>
      </c>
      <c r="E144" s="68">
        <v>212.24</v>
      </c>
      <c r="F144" s="68">
        <v>0</v>
      </c>
      <c r="G144" s="68">
        <f t="shared" si="52"/>
        <v>14.669565217391304</v>
      </c>
      <c r="H144" s="68">
        <v>0</v>
      </c>
      <c r="I144" s="68">
        <f t="shared" si="53"/>
        <v>11.2</v>
      </c>
      <c r="J144" s="72">
        <f t="shared" si="62"/>
        <v>1</v>
      </c>
      <c r="K144" s="72">
        <f t="shared" si="63"/>
        <v>1</v>
      </c>
      <c r="L144" s="72">
        <f t="shared" si="64"/>
        <v>1</v>
      </c>
      <c r="M144" s="72">
        <f t="shared" ca="1" si="54"/>
        <v>0</v>
      </c>
      <c r="N144" s="26"/>
      <c r="O144" s="26"/>
      <c r="P144" s="25"/>
      <c r="Q144" s="25"/>
      <c r="T144" s="22">
        <v>0</v>
      </c>
      <c r="U144" s="74">
        <f t="shared" si="55"/>
        <v>-1060</v>
      </c>
      <c r="V144" s="70">
        <f t="shared" si="56"/>
        <v>-1060</v>
      </c>
      <c r="W144" s="70"/>
      <c r="X144" s="70">
        <f t="shared" si="57"/>
        <v>1165.1993285774236</v>
      </c>
      <c r="Y144" s="70">
        <f t="shared" si="58"/>
        <v>105.19932857742356</v>
      </c>
      <c r="Z144" s="70">
        <f t="shared" si="59"/>
        <v>105</v>
      </c>
      <c r="AA144" s="24">
        <f t="shared" si="60"/>
        <v>105</v>
      </c>
      <c r="AB144" s="67">
        <f t="shared" si="61"/>
        <v>1165</v>
      </c>
    </row>
    <row r="145" spans="1:28" ht="15" customHeight="1" x14ac:dyDescent="0.25">
      <c r="A145" s="71">
        <v>682</v>
      </c>
      <c r="B145" s="71">
        <v>1060</v>
      </c>
      <c r="C145" s="68">
        <v>0</v>
      </c>
      <c r="D145" s="68">
        <v>271.79000000000002</v>
      </c>
      <c r="E145" s="68">
        <v>212.24</v>
      </c>
      <c r="F145" s="68">
        <v>0</v>
      </c>
      <c r="G145" s="68">
        <f t="shared" si="52"/>
        <v>14.362068965517242</v>
      </c>
      <c r="H145" s="68">
        <v>0</v>
      </c>
      <c r="I145" s="68">
        <f t="shared" si="53"/>
        <v>11.103448275862069</v>
      </c>
      <c r="J145" s="72">
        <f t="shared" si="62"/>
        <v>1</v>
      </c>
      <c r="K145" s="72">
        <f t="shared" si="63"/>
        <v>1</v>
      </c>
      <c r="L145" s="72">
        <f t="shared" si="64"/>
        <v>1</v>
      </c>
      <c r="M145" s="72">
        <f t="shared" ca="1" si="54"/>
        <v>1</v>
      </c>
      <c r="N145" s="26"/>
      <c r="O145" s="26"/>
      <c r="P145" s="25"/>
      <c r="Q145" s="25"/>
      <c r="T145" s="22">
        <v>0</v>
      </c>
      <c r="U145" s="74">
        <f t="shared" si="55"/>
        <v>-1060</v>
      </c>
      <c r="V145" s="70">
        <f t="shared" si="56"/>
        <v>-1060</v>
      </c>
      <c r="W145" s="70"/>
      <c r="X145" s="70">
        <f t="shared" si="57"/>
        <v>1165.1993285774236</v>
      </c>
      <c r="Y145" s="70">
        <f t="shared" si="58"/>
        <v>105.19932857742356</v>
      </c>
      <c r="Z145" s="70">
        <f t="shared" si="59"/>
        <v>105</v>
      </c>
      <c r="AA145" s="24">
        <f t="shared" si="60"/>
        <v>105</v>
      </c>
      <c r="AB145" s="67">
        <f t="shared" si="61"/>
        <v>1165</v>
      </c>
    </row>
    <row r="146" spans="1:28" ht="15" customHeight="1" x14ac:dyDescent="0.25">
      <c r="A146" s="71">
        <v>703</v>
      </c>
      <c r="B146" s="71">
        <v>1060</v>
      </c>
      <c r="C146" s="68">
        <v>0</v>
      </c>
      <c r="D146" s="68">
        <v>271.75</v>
      </c>
      <c r="E146" s="68">
        <v>212.24</v>
      </c>
      <c r="F146" s="68">
        <v>0</v>
      </c>
      <c r="G146" s="68">
        <f t="shared" si="52"/>
        <v>14.05982905982906</v>
      </c>
      <c r="H146" s="68">
        <v>0</v>
      </c>
      <c r="I146" s="68">
        <f t="shared" si="53"/>
        <v>11.008547008547009</v>
      </c>
      <c r="J146" s="72">
        <f t="shared" si="62"/>
        <v>1</v>
      </c>
      <c r="K146" s="72">
        <f t="shared" si="63"/>
        <v>1</v>
      </c>
      <c r="L146" s="72">
        <f t="shared" si="64"/>
        <v>1</v>
      </c>
      <c r="M146" s="72">
        <f t="shared" ca="1" si="54"/>
        <v>1</v>
      </c>
      <c r="N146" s="26"/>
      <c r="O146" s="26"/>
      <c r="P146" s="25"/>
      <c r="Q146" s="25"/>
      <c r="T146" s="22">
        <v>0</v>
      </c>
      <c r="U146" s="74">
        <f t="shared" si="55"/>
        <v>-1060</v>
      </c>
      <c r="V146" s="70">
        <f t="shared" si="56"/>
        <v>-1060</v>
      </c>
      <c r="W146" s="70"/>
      <c r="X146" s="70">
        <f t="shared" si="57"/>
        <v>1165.1993285774236</v>
      </c>
      <c r="Y146" s="70">
        <f t="shared" si="58"/>
        <v>105.19932857742356</v>
      </c>
      <c r="Z146" s="70">
        <f t="shared" si="59"/>
        <v>105</v>
      </c>
      <c r="AA146" s="24">
        <f t="shared" si="60"/>
        <v>105</v>
      </c>
      <c r="AB146" s="67">
        <f t="shared" si="61"/>
        <v>1165</v>
      </c>
    </row>
    <row r="147" spans="1:28" ht="15" customHeight="1" x14ac:dyDescent="0.25">
      <c r="A147" s="71">
        <v>637</v>
      </c>
      <c r="B147" s="71">
        <v>1060</v>
      </c>
      <c r="C147" s="68">
        <v>0</v>
      </c>
      <c r="D147" s="68">
        <v>271.70999999999998</v>
      </c>
      <c r="E147" s="68">
        <v>212.24</v>
      </c>
      <c r="F147" s="68">
        <v>0</v>
      </c>
      <c r="G147" s="68">
        <f t="shared" si="52"/>
        <v>14.5</v>
      </c>
      <c r="H147" s="68">
        <v>0</v>
      </c>
      <c r="I147" s="68">
        <f t="shared" si="53"/>
        <v>10.915254237288135</v>
      </c>
      <c r="J147" s="72">
        <f t="shared" si="62"/>
        <v>1</v>
      </c>
      <c r="K147" s="72">
        <f t="shared" si="63"/>
        <v>1</v>
      </c>
      <c r="L147" s="72">
        <f t="shared" si="64"/>
        <v>1</v>
      </c>
      <c r="M147" s="72">
        <f t="shared" ca="1" si="54"/>
        <v>1</v>
      </c>
      <c r="N147" s="26"/>
      <c r="O147" s="26"/>
      <c r="P147" s="25"/>
      <c r="Q147" s="25"/>
      <c r="T147" s="22">
        <v>0</v>
      </c>
      <c r="U147" s="74">
        <f t="shared" si="55"/>
        <v>-1060</v>
      </c>
      <c r="V147" s="70">
        <f t="shared" si="56"/>
        <v>-1060</v>
      </c>
      <c r="W147" s="70"/>
      <c r="X147" s="70">
        <f t="shared" si="57"/>
        <v>1165.1993285774236</v>
      </c>
      <c r="Y147" s="70">
        <f t="shared" si="58"/>
        <v>105.19932857742356</v>
      </c>
      <c r="Z147" s="70">
        <f t="shared" si="59"/>
        <v>105</v>
      </c>
      <c r="AA147" s="24">
        <f t="shared" si="60"/>
        <v>105</v>
      </c>
      <c r="AB147" s="67">
        <f t="shared" si="61"/>
        <v>1165</v>
      </c>
    </row>
    <row r="148" spans="1:28" ht="15" customHeight="1" x14ac:dyDescent="0.25">
      <c r="A148" s="71">
        <v>571</v>
      </c>
      <c r="B148" s="71">
        <v>1060</v>
      </c>
      <c r="C148" s="68">
        <v>0</v>
      </c>
      <c r="D148" s="68">
        <v>271.66000000000003</v>
      </c>
      <c r="E148" s="68">
        <v>212.24</v>
      </c>
      <c r="F148" s="68">
        <v>0</v>
      </c>
      <c r="G148" s="68">
        <f t="shared" si="52"/>
        <v>14.932773109243698</v>
      </c>
      <c r="H148" s="68">
        <v>0</v>
      </c>
      <c r="I148" s="68">
        <f t="shared" si="53"/>
        <v>10.823529411764707</v>
      </c>
      <c r="J148" s="72">
        <f t="shared" si="62"/>
        <v>1</v>
      </c>
      <c r="K148" s="72">
        <f t="shared" si="63"/>
        <v>1</v>
      </c>
      <c r="L148" s="72">
        <f t="shared" si="64"/>
        <v>1</v>
      </c>
      <c r="M148" s="72">
        <f t="shared" ca="1" si="54"/>
        <v>0</v>
      </c>
      <c r="N148" s="26"/>
      <c r="O148" s="26"/>
      <c r="P148" s="25"/>
      <c r="Q148" s="25"/>
      <c r="T148" s="22">
        <v>0</v>
      </c>
      <c r="U148" s="74">
        <f t="shared" si="55"/>
        <v>-1060</v>
      </c>
      <c r="V148" s="70">
        <f t="shared" si="56"/>
        <v>-1060</v>
      </c>
      <c r="W148" s="70"/>
      <c r="X148" s="70">
        <f t="shared" si="57"/>
        <v>1165.1993285774236</v>
      </c>
      <c r="Y148" s="70">
        <f t="shared" si="58"/>
        <v>105.19932857742356</v>
      </c>
      <c r="Z148" s="70">
        <f t="shared" si="59"/>
        <v>105</v>
      </c>
      <c r="AA148" s="24">
        <f t="shared" si="60"/>
        <v>105</v>
      </c>
      <c r="AB148" s="67">
        <f t="shared" si="61"/>
        <v>1165</v>
      </c>
    </row>
    <row r="149" spans="1:28" ht="15" customHeight="1" x14ac:dyDescent="0.25">
      <c r="A149" s="71">
        <v>505</v>
      </c>
      <c r="B149" s="71">
        <v>1060</v>
      </c>
      <c r="C149" s="68">
        <v>0</v>
      </c>
      <c r="D149" s="68">
        <v>271.60000000000002</v>
      </c>
      <c r="E149" s="68">
        <v>212.24</v>
      </c>
      <c r="F149" s="68">
        <v>0</v>
      </c>
      <c r="G149" s="68">
        <f t="shared" si="52"/>
        <v>15.358333333333333</v>
      </c>
      <c r="H149" s="68">
        <v>0</v>
      </c>
      <c r="I149" s="68">
        <f t="shared" si="53"/>
        <v>10.733333333333333</v>
      </c>
      <c r="J149" s="72">
        <f t="shared" si="62"/>
        <v>1</v>
      </c>
      <c r="K149" s="72">
        <f t="shared" si="63"/>
        <v>1</v>
      </c>
      <c r="L149" s="72">
        <f t="shared" si="64"/>
        <v>1</v>
      </c>
      <c r="M149" s="72">
        <f t="shared" ca="1" si="54"/>
        <v>0</v>
      </c>
      <c r="N149" s="26"/>
      <c r="O149" s="26"/>
      <c r="P149" s="25"/>
      <c r="Q149" s="25"/>
      <c r="T149" s="22">
        <v>0</v>
      </c>
      <c r="U149" s="74">
        <f t="shared" si="55"/>
        <v>-1060</v>
      </c>
      <c r="V149" s="70">
        <f t="shared" si="56"/>
        <v>-1060</v>
      </c>
      <c r="W149" s="70"/>
      <c r="X149" s="70">
        <f t="shared" si="57"/>
        <v>1165.1993285774236</v>
      </c>
      <c r="Y149" s="70">
        <f t="shared" si="58"/>
        <v>105.19932857742356</v>
      </c>
      <c r="Z149" s="70">
        <f t="shared" si="59"/>
        <v>105</v>
      </c>
      <c r="AA149" s="24">
        <f t="shared" si="60"/>
        <v>105</v>
      </c>
      <c r="AB149" s="67">
        <f t="shared" si="61"/>
        <v>1165</v>
      </c>
    </row>
    <row r="150" spans="1:28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6"/>
      <c r="O150" s="26"/>
      <c r="P150" s="25"/>
      <c r="Q150" s="25"/>
      <c r="U150" s="74"/>
      <c r="V150" s="70"/>
      <c r="W150" s="70"/>
      <c r="X150" s="70"/>
      <c r="Y150" s="70"/>
      <c r="Z150" s="70"/>
      <c r="AA150" s="24"/>
    </row>
    <row r="151" spans="1:28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6"/>
      <c r="O151" s="26"/>
      <c r="P151" s="25"/>
      <c r="Q151" s="25"/>
      <c r="U151" s="74"/>
      <c r="V151" s="70"/>
      <c r="W151" s="70"/>
      <c r="X151" s="70"/>
      <c r="Y151" s="70"/>
      <c r="Z151" s="70"/>
      <c r="AA151" s="24"/>
    </row>
    <row r="152" spans="1:28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6"/>
      <c r="O152" s="26"/>
      <c r="P152" s="25"/>
      <c r="Q152" s="25"/>
      <c r="U152" s="74"/>
      <c r="V152" s="70"/>
      <c r="W152" s="70"/>
      <c r="X152" s="70"/>
      <c r="Y152" s="70"/>
      <c r="Z152" s="70"/>
      <c r="AA152" s="24"/>
    </row>
    <row r="153" spans="1:28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  <c r="U153" s="74"/>
      <c r="V153" s="70"/>
      <c r="W153" s="70"/>
      <c r="X153" s="70"/>
      <c r="Y153" s="70"/>
      <c r="Z153" s="70"/>
      <c r="AA153" s="24"/>
    </row>
    <row r="154" spans="1:28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  <c r="U154" s="74"/>
      <c r="V154" s="70"/>
      <c r="W154" s="70"/>
      <c r="X154" s="70"/>
      <c r="Y154" s="70"/>
      <c r="Z154" s="70"/>
      <c r="AA154" s="24"/>
    </row>
    <row r="155" spans="1:28" ht="15" customHeight="1" x14ac:dyDescent="0.25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  <c r="U155" s="74"/>
      <c r="V155" s="70"/>
      <c r="W155" s="70"/>
      <c r="X155" s="70"/>
      <c r="Y155" s="70"/>
      <c r="Z155" s="70"/>
      <c r="AA155" s="24"/>
    </row>
    <row r="156" spans="1:28" ht="15" customHeight="1" x14ac:dyDescent="0.25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  <c r="U156" s="74"/>
      <c r="V156" s="70"/>
      <c r="W156" s="70"/>
      <c r="X156" s="70"/>
      <c r="Y156" s="70"/>
      <c r="Z156" s="70"/>
      <c r="AA156" s="24"/>
    </row>
    <row r="157" spans="1:28" ht="15" customHeight="1" x14ac:dyDescent="0.25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N157" s="26"/>
      <c r="O157" s="26"/>
      <c r="P157" s="25"/>
      <c r="Q157" s="25"/>
      <c r="U157" s="74"/>
      <c r="V157" s="70"/>
      <c r="W157" s="70"/>
      <c r="X157" s="70"/>
      <c r="Y157" s="70"/>
      <c r="Z157" s="70"/>
      <c r="AA157" s="24"/>
    </row>
    <row r="158" spans="1:28" ht="15" customHeight="1" x14ac:dyDescent="0.25">
      <c r="A158" s="71"/>
      <c r="B158" s="71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N158" s="26"/>
      <c r="O158" s="26"/>
      <c r="P158" s="25"/>
      <c r="Q158" s="25"/>
      <c r="U158" s="74"/>
      <c r="V158" s="70"/>
      <c r="W158" s="70"/>
      <c r="X158" s="70"/>
      <c r="Y158" s="70"/>
      <c r="Z158" s="70"/>
      <c r="AA158" s="24"/>
    </row>
    <row r="159" spans="1:28" ht="15" customHeight="1" x14ac:dyDescent="0.25">
      <c r="A159" s="71"/>
      <c r="B159" s="71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N159" s="26"/>
      <c r="O159" s="26"/>
      <c r="P159" s="25"/>
      <c r="Q159" s="25"/>
      <c r="U159" s="74"/>
      <c r="V159" s="70"/>
      <c r="W159" s="70"/>
      <c r="X159" s="70"/>
      <c r="Y159" s="70"/>
      <c r="Z159" s="70"/>
      <c r="AA159" s="24"/>
    </row>
    <row r="160" spans="1:28" ht="15" customHeight="1" x14ac:dyDescent="0.25">
      <c r="A160" s="71"/>
      <c r="B160" s="71"/>
      <c r="C160" s="68"/>
      <c r="D160" s="68"/>
      <c r="E160" s="68"/>
      <c r="F160" s="68"/>
      <c r="G160" s="68"/>
      <c r="H160" s="68"/>
      <c r="I160" s="68"/>
      <c r="J160" s="72"/>
      <c r="K160" s="72"/>
      <c r="L160" s="72"/>
      <c r="M160" s="72"/>
      <c r="N160" s="26"/>
      <c r="O160" s="26"/>
      <c r="P160" s="25"/>
      <c r="Q160" s="25"/>
      <c r="U160" s="74"/>
      <c r="V160" s="70"/>
      <c r="W160" s="70"/>
      <c r="X160" s="70"/>
      <c r="Y160" s="70"/>
      <c r="Z160" s="70"/>
      <c r="AA160" s="24"/>
    </row>
    <row r="161" spans="1:27" ht="15" customHeight="1" x14ac:dyDescent="0.25">
      <c r="A161" s="71"/>
      <c r="B161" s="71"/>
      <c r="C161" s="68"/>
      <c r="D161" s="68"/>
      <c r="E161" s="68"/>
      <c r="F161" s="68"/>
      <c r="G161" s="68"/>
      <c r="H161" s="68"/>
      <c r="I161" s="68"/>
      <c r="J161" s="72"/>
      <c r="K161" s="72"/>
      <c r="L161" s="72"/>
      <c r="M161" s="72"/>
      <c r="N161" s="26"/>
      <c r="O161" s="26"/>
      <c r="P161" s="25"/>
      <c r="Q161" s="25"/>
      <c r="U161" s="74"/>
      <c r="V161" s="70"/>
      <c r="W161" s="70"/>
      <c r="X161" s="70"/>
      <c r="Y161" s="70"/>
      <c r="Z161" s="70"/>
      <c r="AA161" s="24"/>
    </row>
    <row r="162" spans="1:27" ht="15" customHeight="1" x14ac:dyDescent="0.25">
      <c r="A162" s="71"/>
      <c r="B162" s="71"/>
      <c r="C162" s="68"/>
      <c r="D162" s="68"/>
      <c r="E162" s="68"/>
      <c r="F162" s="68"/>
      <c r="G162" s="68"/>
      <c r="H162" s="68"/>
      <c r="I162" s="68"/>
      <c r="J162" s="72"/>
      <c r="K162" s="72"/>
      <c r="L162" s="72"/>
      <c r="M162" s="72"/>
      <c r="N162" s="26"/>
      <c r="O162" s="26"/>
      <c r="P162" s="25"/>
      <c r="Q162" s="25"/>
      <c r="U162" s="74"/>
      <c r="V162" s="70"/>
      <c r="W162" s="70"/>
      <c r="X162" s="70"/>
      <c r="Y162" s="70"/>
      <c r="Z162" s="70"/>
      <c r="AA162" s="24"/>
    </row>
    <row r="163" spans="1:27" ht="15" customHeight="1" x14ac:dyDescent="0.25">
      <c r="A163" s="71"/>
      <c r="B163" s="71"/>
      <c r="C163" s="68"/>
      <c r="D163" s="68"/>
      <c r="E163" s="68"/>
      <c r="F163" s="68"/>
      <c r="G163" s="68"/>
      <c r="H163" s="68"/>
      <c r="I163" s="68"/>
      <c r="J163" s="72"/>
      <c r="K163" s="72"/>
      <c r="L163" s="72"/>
      <c r="M163" s="72"/>
      <c r="N163" s="26"/>
      <c r="O163" s="26"/>
      <c r="P163" s="25"/>
      <c r="Q163" s="25"/>
      <c r="U163" s="74"/>
      <c r="V163" s="70"/>
      <c r="W163" s="70"/>
      <c r="X163" s="70"/>
      <c r="Y163" s="70"/>
      <c r="Z163" s="70"/>
      <c r="AA163" s="24"/>
    </row>
    <row r="164" spans="1:27" ht="15" customHeight="1" x14ac:dyDescent="0.25">
      <c r="A164" s="71"/>
      <c r="B164" s="71"/>
      <c r="C164" s="68"/>
      <c r="D164" s="68"/>
      <c r="E164" s="68"/>
      <c r="F164" s="68"/>
      <c r="G164" s="68"/>
      <c r="H164" s="68"/>
      <c r="I164" s="68"/>
      <c r="J164" s="72"/>
      <c r="K164" s="72"/>
      <c r="L164" s="72"/>
      <c r="M164" s="72"/>
      <c r="N164" s="26"/>
      <c r="O164" s="26"/>
      <c r="P164" s="25"/>
      <c r="Q164" s="25"/>
      <c r="U164" s="74"/>
      <c r="V164" s="70"/>
      <c r="W164" s="70"/>
      <c r="X164" s="70"/>
      <c r="Y164" s="70"/>
      <c r="Z164" s="70"/>
      <c r="AA164" s="24"/>
    </row>
    <row r="165" spans="1:27" ht="15" customHeight="1" x14ac:dyDescent="0.25">
      <c r="A165" s="71"/>
      <c r="B165" s="71"/>
      <c r="C165" s="68"/>
      <c r="D165" s="68"/>
      <c r="E165" s="68"/>
      <c r="F165" s="68"/>
      <c r="G165" s="68"/>
      <c r="H165" s="68"/>
      <c r="I165" s="68"/>
      <c r="J165" s="72"/>
      <c r="K165" s="72"/>
      <c r="L165" s="72"/>
      <c r="M165" s="72"/>
      <c r="N165" s="26"/>
      <c r="O165" s="26"/>
      <c r="P165" s="25"/>
      <c r="Q165" s="25"/>
      <c r="U165" s="74"/>
      <c r="V165" s="70"/>
      <c r="W165" s="70"/>
      <c r="X165" s="70"/>
      <c r="Y165" s="70"/>
      <c r="Z165" s="70"/>
      <c r="AA165" s="24"/>
    </row>
    <row r="166" spans="1:27" ht="15" customHeight="1" x14ac:dyDescent="0.25">
      <c r="A166" s="71"/>
      <c r="B166" s="71"/>
      <c r="C166" s="68"/>
      <c r="D166" s="68"/>
      <c r="E166" s="68"/>
      <c r="F166" s="68"/>
      <c r="G166" s="68"/>
      <c r="H166" s="68"/>
      <c r="I166" s="68"/>
      <c r="J166" s="72"/>
      <c r="K166" s="72"/>
      <c r="L166" s="72"/>
      <c r="M166" s="72"/>
      <c r="N166" s="26"/>
      <c r="O166" s="26"/>
      <c r="P166" s="25"/>
      <c r="Q166" s="25"/>
      <c r="U166" s="74"/>
      <c r="V166" s="70"/>
      <c r="W166" s="70"/>
      <c r="X166" s="70"/>
      <c r="Y166" s="70"/>
      <c r="Z166" s="70"/>
      <c r="AA166" s="24"/>
    </row>
    <row r="167" spans="1:27" ht="15" customHeight="1" x14ac:dyDescent="0.25">
      <c r="A167" s="71"/>
      <c r="B167" s="71"/>
      <c r="C167" s="68"/>
      <c r="D167" s="68"/>
      <c r="E167" s="68"/>
      <c r="F167" s="68"/>
      <c r="G167" s="68"/>
      <c r="H167" s="68"/>
      <c r="I167" s="68"/>
      <c r="J167" s="72"/>
      <c r="K167" s="72"/>
      <c r="L167" s="72"/>
      <c r="M167" s="72"/>
      <c r="N167" s="26"/>
      <c r="O167" s="26"/>
      <c r="P167" s="25"/>
      <c r="Q167" s="25"/>
      <c r="U167" s="74"/>
      <c r="V167" s="70"/>
      <c r="W167" s="70"/>
      <c r="X167" s="70"/>
      <c r="Y167" s="70"/>
      <c r="Z167" s="70"/>
      <c r="AA167" s="24"/>
    </row>
    <row r="168" spans="1:27" ht="15" customHeight="1" x14ac:dyDescent="0.25">
      <c r="A168" s="71"/>
      <c r="B168" s="71"/>
      <c r="C168" s="68"/>
      <c r="D168" s="68"/>
      <c r="E168" s="68"/>
      <c r="F168" s="68"/>
      <c r="G168" s="68"/>
      <c r="H168" s="68"/>
      <c r="I168" s="68"/>
      <c r="J168" s="72"/>
      <c r="K168" s="72"/>
      <c r="L168" s="72"/>
      <c r="M168" s="72"/>
      <c r="N168" s="26"/>
      <c r="O168" s="26"/>
      <c r="P168" s="25"/>
      <c r="Q168" s="25"/>
      <c r="U168" s="74"/>
      <c r="V168" s="70"/>
      <c r="W168" s="70"/>
      <c r="X168" s="70"/>
      <c r="Y168" s="70"/>
      <c r="Z168" s="70"/>
      <c r="AA168" s="24"/>
    </row>
    <row r="169" spans="1:27" ht="15" customHeight="1" x14ac:dyDescent="0.25">
      <c r="A169" s="71"/>
      <c r="B169" s="71"/>
      <c r="C169" s="68"/>
      <c r="D169" s="68"/>
      <c r="E169" s="68"/>
      <c r="F169" s="68"/>
      <c r="G169" s="68"/>
      <c r="H169" s="68"/>
      <c r="I169" s="68"/>
      <c r="J169" s="72"/>
      <c r="K169" s="72"/>
      <c r="L169" s="72"/>
      <c r="M169" s="72"/>
      <c r="N169" s="26"/>
      <c r="O169" s="26"/>
      <c r="P169" s="25"/>
      <c r="Q169" s="25"/>
      <c r="U169" s="74"/>
      <c r="V169" s="70"/>
      <c r="W169" s="70"/>
      <c r="X169" s="70"/>
      <c r="Y169" s="70"/>
      <c r="Z169" s="70"/>
      <c r="AA169" s="24"/>
    </row>
    <row r="170" spans="1:27" ht="15" customHeight="1" x14ac:dyDescent="0.25">
      <c r="A170" s="71"/>
      <c r="B170" s="71"/>
      <c r="C170" s="68"/>
      <c r="D170" s="68"/>
      <c r="E170" s="68"/>
      <c r="F170" s="68"/>
      <c r="G170" s="68"/>
      <c r="H170" s="68"/>
      <c r="I170" s="68"/>
      <c r="J170" s="72"/>
      <c r="K170" s="72"/>
      <c r="L170" s="72"/>
      <c r="M170" s="72"/>
      <c r="N170" s="26"/>
      <c r="O170" s="26"/>
      <c r="P170" s="25"/>
      <c r="Q170" s="25"/>
      <c r="U170" s="74"/>
      <c r="V170" s="70"/>
      <c r="W170" s="70"/>
      <c r="X170" s="70"/>
      <c r="Y170" s="70"/>
      <c r="Z170" s="70"/>
      <c r="AA170" s="24"/>
    </row>
    <row r="171" spans="1:27" ht="15" customHeight="1" x14ac:dyDescent="0.25">
      <c r="A171" s="71"/>
      <c r="B171" s="71"/>
      <c r="C171" s="68"/>
      <c r="D171" s="68"/>
      <c r="E171" s="68"/>
      <c r="F171" s="68"/>
      <c r="G171" s="68"/>
      <c r="H171" s="68"/>
      <c r="I171" s="68"/>
      <c r="J171" s="72"/>
      <c r="K171" s="72"/>
      <c r="L171" s="72"/>
      <c r="M171" s="72"/>
      <c r="N171" s="26"/>
      <c r="O171" s="26"/>
      <c r="P171" s="25"/>
      <c r="Q171" s="25"/>
      <c r="U171" s="74"/>
      <c r="V171" s="70"/>
      <c r="W171" s="70"/>
      <c r="X171" s="70"/>
      <c r="Y171" s="70"/>
      <c r="Z171" s="70"/>
      <c r="AA171" s="24"/>
    </row>
    <row r="172" spans="1:27" ht="15" customHeight="1" x14ac:dyDescent="0.25">
      <c r="A172" s="71"/>
      <c r="B172" s="71"/>
      <c r="C172" s="68"/>
      <c r="D172" s="68"/>
      <c r="E172" s="68"/>
      <c r="F172" s="68"/>
      <c r="G172" s="68"/>
      <c r="H172" s="68"/>
      <c r="I172" s="68"/>
      <c r="J172" s="72"/>
      <c r="K172" s="72"/>
      <c r="L172" s="72"/>
      <c r="M172" s="72"/>
      <c r="N172" s="26"/>
      <c r="O172" s="26"/>
      <c r="P172" s="25"/>
      <c r="Q172" s="25"/>
      <c r="U172" s="74"/>
      <c r="V172" s="70"/>
      <c r="W172" s="70"/>
      <c r="X172" s="70"/>
      <c r="Y172" s="70"/>
      <c r="Z172" s="70"/>
      <c r="AA172" s="24"/>
    </row>
    <row r="173" spans="1:27" ht="15" customHeight="1" x14ac:dyDescent="0.25">
      <c r="A173" s="71"/>
      <c r="B173" s="71"/>
      <c r="C173" s="68"/>
      <c r="D173" s="68"/>
      <c r="E173" s="68"/>
      <c r="F173" s="68"/>
      <c r="G173" s="68"/>
      <c r="H173" s="68"/>
      <c r="I173" s="68"/>
      <c r="J173" s="72"/>
      <c r="K173" s="72"/>
      <c r="L173" s="72"/>
      <c r="M173" s="72"/>
      <c r="N173" s="26"/>
      <c r="O173" s="26"/>
      <c r="P173" s="25"/>
      <c r="Q173" s="25"/>
      <c r="U173" s="74"/>
      <c r="V173" s="70"/>
      <c r="W173" s="70"/>
      <c r="X173" s="70"/>
      <c r="Y173" s="70"/>
      <c r="Z173" s="70"/>
      <c r="AA173" s="24"/>
    </row>
    <row r="174" spans="1:27" ht="15" customHeight="1" x14ac:dyDescent="0.25">
      <c r="A174" s="71"/>
      <c r="B174" s="71"/>
      <c r="C174" s="68"/>
      <c r="D174" s="68"/>
      <c r="E174" s="68"/>
      <c r="F174" s="68"/>
      <c r="G174" s="68"/>
      <c r="H174" s="68"/>
      <c r="I174" s="68"/>
      <c r="J174" s="72"/>
      <c r="K174" s="72"/>
      <c r="L174" s="72"/>
      <c r="M174" s="72"/>
      <c r="N174" s="26"/>
      <c r="O174" s="26"/>
      <c r="P174" s="25"/>
      <c r="Q174" s="25"/>
      <c r="U174" s="74"/>
      <c r="V174" s="70"/>
      <c r="W174" s="70"/>
      <c r="X174" s="70"/>
      <c r="Y174" s="70"/>
      <c r="Z174" s="70"/>
      <c r="AA174" s="24"/>
    </row>
    <row r="175" spans="1:27" ht="15" customHeight="1" x14ac:dyDescent="0.25">
      <c r="A175" s="71"/>
      <c r="B175" s="71"/>
      <c r="C175" s="68"/>
      <c r="D175" s="68"/>
      <c r="E175" s="68"/>
      <c r="F175" s="68"/>
      <c r="G175" s="68"/>
      <c r="H175" s="68"/>
      <c r="I175" s="68"/>
      <c r="J175" s="72"/>
      <c r="K175" s="72"/>
      <c r="L175" s="72"/>
      <c r="M175" s="72"/>
      <c r="N175" s="26"/>
      <c r="O175" s="26"/>
      <c r="P175" s="25"/>
      <c r="Q175" s="25"/>
      <c r="U175" s="74"/>
      <c r="V175" s="70"/>
      <c r="W175" s="70"/>
      <c r="X175" s="70"/>
      <c r="Y175" s="70"/>
      <c r="Z175" s="70"/>
      <c r="AA175" s="24"/>
    </row>
    <row r="176" spans="1:27" ht="15" customHeight="1" x14ac:dyDescent="0.25">
      <c r="A176" s="71"/>
      <c r="B176" s="71"/>
      <c r="C176" s="68"/>
      <c r="D176" s="68"/>
      <c r="E176" s="68"/>
      <c r="F176" s="68"/>
      <c r="G176" s="68"/>
      <c r="H176" s="68"/>
      <c r="I176" s="68"/>
      <c r="J176" s="72"/>
      <c r="K176" s="72"/>
      <c r="L176" s="72"/>
      <c r="M176" s="72"/>
      <c r="N176" s="26"/>
      <c r="O176" s="26"/>
      <c r="P176" s="25"/>
      <c r="Q176" s="25"/>
      <c r="U176" s="74"/>
      <c r="V176" s="70"/>
      <c r="W176" s="70"/>
      <c r="X176" s="70"/>
      <c r="Y176" s="70"/>
      <c r="Z176" s="70"/>
      <c r="AA176" s="24"/>
    </row>
    <row r="177" spans="1:27" ht="15" customHeight="1" x14ac:dyDescent="0.25">
      <c r="A177" s="71"/>
      <c r="B177" s="71"/>
      <c r="C177" s="68"/>
      <c r="D177" s="68"/>
      <c r="E177" s="68"/>
      <c r="F177" s="68"/>
      <c r="G177" s="68"/>
      <c r="H177" s="68"/>
      <c r="I177" s="68"/>
      <c r="J177" s="72"/>
      <c r="K177" s="72"/>
      <c r="L177" s="72"/>
      <c r="M177" s="72"/>
      <c r="N177" s="26"/>
      <c r="O177" s="26"/>
      <c r="P177" s="25"/>
      <c r="Q177" s="25"/>
      <c r="U177" s="74"/>
      <c r="V177" s="70"/>
      <c r="W177" s="70"/>
      <c r="X177" s="70"/>
      <c r="Y177" s="70"/>
      <c r="Z177" s="70"/>
      <c r="AA177" s="24"/>
    </row>
    <row r="178" spans="1:27" ht="15" customHeight="1" x14ac:dyDescent="0.25">
      <c r="A178" s="71"/>
      <c r="B178" s="71"/>
      <c r="C178" s="68"/>
      <c r="D178" s="68"/>
      <c r="E178" s="68"/>
      <c r="F178" s="68"/>
      <c r="G178" s="68"/>
      <c r="H178" s="68"/>
      <c r="I178" s="68"/>
      <c r="J178" s="72"/>
      <c r="K178" s="72"/>
      <c r="L178" s="72"/>
      <c r="M178" s="72"/>
      <c r="N178" s="26"/>
      <c r="O178" s="26"/>
      <c r="P178" s="25"/>
      <c r="Q178" s="25"/>
      <c r="U178" s="74"/>
      <c r="V178" s="70"/>
      <c r="W178" s="70"/>
      <c r="X178" s="70"/>
      <c r="Y178" s="70"/>
      <c r="Z178" s="70"/>
      <c r="AA178" s="24"/>
    </row>
    <row r="179" spans="1:27" ht="15" customHeight="1" x14ac:dyDescent="0.25">
      <c r="A179" s="71"/>
      <c r="B179" s="71"/>
      <c r="C179" s="68"/>
      <c r="D179" s="68"/>
      <c r="E179" s="68"/>
      <c r="F179" s="68"/>
      <c r="G179" s="68"/>
      <c r="H179" s="68"/>
      <c r="I179" s="68"/>
      <c r="J179" s="72"/>
      <c r="K179" s="72"/>
      <c r="L179" s="72"/>
      <c r="M179" s="72"/>
      <c r="N179" s="26"/>
      <c r="O179" s="26"/>
      <c r="P179" s="25"/>
      <c r="Q179" s="25"/>
      <c r="U179" s="74"/>
      <c r="V179" s="70"/>
      <c r="W179" s="70"/>
      <c r="X179" s="70"/>
      <c r="Y179" s="70"/>
      <c r="Z179" s="70"/>
      <c r="AA179" s="24"/>
    </row>
    <row r="180" spans="1:27" ht="15" customHeight="1" x14ac:dyDescent="0.25">
      <c r="A180" s="71"/>
      <c r="B180" s="71"/>
      <c r="C180" s="68"/>
      <c r="D180" s="68"/>
      <c r="E180" s="68"/>
      <c r="F180" s="68"/>
      <c r="G180" s="68"/>
      <c r="H180" s="68"/>
      <c r="I180" s="68"/>
      <c r="J180" s="72"/>
      <c r="K180" s="72"/>
      <c r="L180" s="72"/>
      <c r="M180" s="72"/>
      <c r="N180" s="26"/>
      <c r="O180" s="26"/>
      <c r="P180" s="25"/>
      <c r="Q180" s="25"/>
      <c r="U180" s="74"/>
      <c r="V180" s="70"/>
      <c r="W180" s="70"/>
      <c r="X180" s="70"/>
      <c r="Y180" s="70"/>
      <c r="Z180" s="70"/>
      <c r="AA180" s="24"/>
    </row>
    <row r="181" spans="1:27" ht="15" customHeight="1" x14ac:dyDescent="0.25">
      <c r="A181" s="71"/>
      <c r="B181" s="71"/>
      <c r="C181" s="68"/>
      <c r="D181" s="68"/>
      <c r="E181" s="68"/>
      <c r="F181" s="68"/>
      <c r="G181" s="68"/>
      <c r="H181" s="68"/>
      <c r="I181" s="68"/>
      <c r="J181" s="72"/>
      <c r="K181" s="72"/>
      <c r="L181" s="72"/>
      <c r="M181" s="72"/>
      <c r="N181" s="26"/>
      <c r="O181" s="26"/>
      <c r="P181" s="25"/>
      <c r="Q181" s="25"/>
      <c r="U181" s="74"/>
      <c r="V181" s="70"/>
      <c r="W181" s="70"/>
      <c r="X181" s="70"/>
      <c r="Y181" s="70"/>
      <c r="Z181" s="70"/>
      <c r="AA181" s="24"/>
    </row>
    <row r="182" spans="1:27" ht="15" customHeight="1" x14ac:dyDescent="0.25">
      <c r="A182" s="82"/>
      <c r="B182" s="71"/>
      <c r="C182" s="68"/>
      <c r="D182" s="68"/>
      <c r="E182" s="68"/>
      <c r="F182" s="84"/>
      <c r="G182" s="84"/>
      <c r="H182" s="68"/>
      <c r="I182" s="68"/>
      <c r="J182" s="72"/>
      <c r="K182" s="72"/>
      <c r="L182" s="72"/>
      <c r="M182" s="72"/>
      <c r="N182" s="26"/>
      <c r="O182" s="26"/>
      <c r="P182" s="25"/>
      <c r="Q182" s="25"/>
      <c r="U182" s="74"/>
      <c r="V182" s="70"/>
      <c r="W182" s="70"/>
      <c r="X182" s="70"/>
      <c r="Y182" s="70"/>
      <c r="Z182" s="70"/>
      <c r="AA182" s="24"/>
    </row>
    <row r="183" spans="1:27" ht="15" customHeight="1" x14ac:dyDescent="0.25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N183" s="26"/>
      <c r="O183" s="26"/>
      <c r="P183" s="25"/>
      <c r="Q183" s="25"/>
      <c r="U183" s="74"/>
      <c r="V183" s="70"/>
      <c r="W183" s="70"/>
      <c r="X183" s="70"/>
      <c r="Y183" s="70"/>
      <c r="Z183" s="70"/>
      <c r="AA183" s="24"/>
    </row>
    <row r="184" spans="1:27" ht="15" customHeight="1" x14ac:dyDescent="0.25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N184" s="26"/>
      <c r="O184" s="26"/>
      <c r="P184" s="25"/>
      <c r="Q184" s="25"/>
      <c r="U184" s="74"/>
      <c r="V184" s="70"/>
      <c r="W184" s="70"/>
      <c r="X184" s="70"/>
      <c r="Y184" s="70"/>
      <c r="Z184" s="70"/>
      <c r="AA184" s="24"/>
    </row>
    <row r="185" spans="1:27" ht="15" customHeight="1" x14ac:dyDescent="0.25">
      <c r="A185" s="71"/>
      <c r="B185" s="82"/>
      <c r="C185" s="68"/>
      <c r="D185" s="68"/>
      <c r="E185" s="68"/>
      <c r="F185" s="68"/>
      <c r="G185" s="68"/>
      <c r="H185" s="84"/>
      <c r="I185" s="84"/>
      <c r="J185" s="72"/>
      <c r="K185" s="72"/>
      <c r="L185" s="72"/>
      <c r="M185" s="72"/>
      <c r="N185" s="26"/>
      <c r="O185" s="26"/>
      <c r="P185" s="25"/>
      <c r="Q185" s="25"/>
      <c r="U185" s="74"/>
      <c r="V185" s="70"/>
      <c r="W185" s="70"/>
      <c r="X185" s="70"/>
      <c r="Y185" s="70"/>
      <c r="Z185" s="70"/>
      <c r="AA185" s="24"/>
    </row>
    <row r="186" spans="1:27" ht="15" customHeight="1" x14ac:dyDescent="0.25">
      <c r="A186" s="71"/>
      <c r="B186" s="71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  <c r="N186" s="26"/>
      <c r="O186" s="26"/>
      <c r="P186" s="25"/>
      <c r="Q186" s="25"/>
      <c r="U186" s="74"/>
      <c r="V186" s="70"/>
      <c r="W186" s="70"/>
      <c r="X186" s="70"/>
      <c r="Y186" s="70"/>
      <c r="Z186" s="70"/>
      <c r="AA186" s="24"/>
    </row>
    <row r="187" spans="1:27" ht="15" customHeight="1" x14ac:dyDescent="0.25">
      <c r="A187" s="71"/>
      <c r="B187" s="71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  <c r="N187" s="26"/>
      <c r="O187" s="26"/>
      <c r="P187" s="25"/>
      <c r="Q187" s="25"/>
      <c r="U187" s="74"/>
      <c r="V187" s="70"/>
      <c r="W187" s="70"/>
      <c r="X187" s="70"/>
      <c r="Y187" s="70"/>
      <c r="Z187" s="70"/>
      <c r="AA187" s="24"/>
    </row>
    <row r="188" spans="1:27" ht="15" customHeight="1" x14ac:dyDescent="0.25">
      <c r="A188" s="71"/>
      <c r="B188" s="71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  <c r="N188" s="26"/>
      <c r="O188" s="26"/>
      <c r="P188" s="25"/>
      <c r="Q188" s="25"/>
      <c r="U188" s="74"/>
      <c r="V188" s="70"/>
      <c r="W188" s="70"/>
      <c r="X188" s="70"/>
      <c r="Y188" s="70"/>
      <c r="Z188" s="70"/>
      <c r="AA188" s="24"/>
    </row>
    <row r="189" spans="1:27" ht="15" customHeight="1" x14ac:dyDescent="0.25">
      <c r="A189" s="71"/>
      <c r="B189" s="71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  <c r="N189" s="26"/>
      <c r="O189" s="26"/>
      <c r="P189" s="25"/>
      <c r="Q189" s="25"/>
      <c r="U189" s="74"/>
      <c r="V189" s="70"/>
      <c r="W189" s="70"/>
      <c r="X189" s="70"/>
      <c r="Y189" s="70"/>
      <c r="Z189" s="70"/>
      <c r="AA189" s="24"/>
    </row>
    <row r="190" spans="1:27" ht="15" customHeight="1" x14ac:dyDescent="0.25">
      <c r="A190" s="71"/>
      <c r="B190" s="71"/>
      <c r="C190" s="68"/>
      <c r="D190" s="68"/>
      <c r="E190" s="68"/>
      <c r="F190" s="68"/>
      <c r="G190" s="68"/>
      <c r="H190" s="68"/>
      <c r="I190" s="68"/>
      <c r="J190" s="72"/>
      <c r="K190" s="72"/>
      <c r="L190" s="72"/>
      <c r="M190" s="72"/>
      <c r="N190" s="26"/>
      <c r="O190" s="26"/>
      <c r="P190" s="25"/>
      <c r="Q190" s="25"/>
      <c r="U190" s="74"/>
      <c r="V190" s="70"/>
      <c r="W190" s="70"/>
      <c r="X190" s="70"/>
      <c r="Y190" s="70"/>
      <c r="Z190" s="70"/>
      <c r="AA190" s="24"/>
    </row>
    <row r="191" spans="1:27" ht="15" customHeight="1" x14ac:dyDescent="0.25">
      <c r="A191" s="71"/>
      <c r="B191" s="71"/>
      <c r="C191" s="68"/>
      <c r="D191" s="68"/>
      <c r="E191" s="68"/>
      <c r="F191" s="68"/>
      <c r="G191" s="68"/>
      <c r="H191" s="68"/>
      <c r="I191" s="68"/>
      <c r="J191" s="72"/>
      <c r="K191" s="72"/>
      <c r="L191" s="72"/>
      <c r="M191" s="72"/>
      <c r="N191" s="26"/>
      <c r="O191" s="26"/>
      <c r="P191" s="25"/>
      <c r="Q191" s="25"/>
      <c r="U191" s="74"/>
      <c r="V191" s="70"/>
      <c r="W191" s="70"/>
      <c r="X191" s="70"/>
      <c r="Y191" s="70"/>
      <c r="Z191" s="70"/>
      <c r="AA191" s="24"/>
    </row>
    <row r="192" spans="1:27" ht="15" customHeight="1" x14ac:dyDescent="0.25">
      <c r="A192" s="71"/>
      <c r="B192" s="71"/>
      <c r="C192" s="68"/>
      <c r="D192" s="68"/>
      <c r="E192" s="68"/>
      <c r="F192" s="68"/>
      <c r="G192" s="68"/>
      <c r="H192" s="68"/>
      <c r="I192" s="68"/>
      <c r="J192" s="72"/>
      <c r="K192" s="72"/>
      <c r="L192" s="72"/>
      <c r="M192" s="72"/>
      <c r="N192" s="26"/>
      <c r="O192" s="26"/>
      <c r="P192" s="25"/>
      <c r="Q192" s="25"/>
      <c r="U192" s="74"/>
      <c r="V192" s="70"/>
      <c r="W192" s="70"/>
      <c r="X192" s="70"/>
      <c r="Y192" s="70"/>
      <c r="Z192" s="70"/>
      <c r="AA192" s="24"/>
    </row>
    <row r="193" spans="1:27" ht="15" customHeight="1" x14ac:dyDescent="0.25">
      <c r="A193" s="71"/>
      <c r="B193" s="71"/>
      <c r="C193" s="68"/>
      <c r="D193" s="68"/>
      <c r="E193" s="68"/>
      <c r="F193" s="68"/>
      <c r="G193" s="68"/>
      <c r="H193" s="68"/>
      <c r="I193" s="68"/>
      <c r="J193" s="72"/>
      <c r="K193" s="72"/>
      <c r="L193" s="72"/>
      <c r="M193" s="72"/>
      <c r="N193" s="26"/>
      <c r="O193" s="26"/>
      <c r="P193" s="25"/>
      <c r="Q193" s="25"/>
      <c r="U193" s="74"/>
      <c r="V193" s="70"/>
      <c r="W193" s="70"/>
      <c r="X193" s="70"/>
      <c r="Y193" s="70"/>
      <c r="Z193" s="70"/>
      <c r="AA193" s="24"/>
    </row>
    <row r="194" spans="1:27" ht="15" customHeight="1" x14ac:dyDescent="0.25">
      <c r="A194" s="71"/>
      <c r="B194" s="71"/>
      <c r="C194" s="68"/>
      <c r="D194" s="68"/>
      <c r="E194" s="68"/>
      <c r="F194" s="68"/>
      <c r="G194" s="68"/>
      <c r="H194" s="68"/>
      <c r="I194" s="68"/>
      <c r="J194" s="72"/>
      <c r="K194" s="72"/>
      <c r="L194" s="72"/>
      <c r="M194" s="72"/>
      <c r="N194" s="26"/>
      <c r="O194" s="26"/>
      <c r="P194" s="25"/>
      <c r="Q194" s="25"/>
      <c r="U194" s="74"/>
      <c r="V194" s="70"/>
      <c r="W194" s="70"/>
      <c r="X194" s="70"/>
      <c r="Y194" s="70"/>
      <c r="Z194" s="70"/>
      <c r="AA194" s="24"/>
    </row>
    <row r="195" spans="1:27" ht="15" customHeight="1" x14ac:dyDescent="0.25">
      <c r="A195" s="71"/>
      <c r="B195" s="71"/>
      <c r="C195" s="68"/>
      <c r="D195" s="68"/>
      <c r="E195" s="68"/>
      <c r="F195" s="68"/>
      <c r="G195" s="68"/>
      <c r="H195" s="68"/>
      <c r="I195" s="68"/>
      <c r="J195" s="72"/>
      <c r="K195" s="72"/>
      <c r="L195" s="72"/>
      <c r="M195" s="72"/>
      <c r="N195" s="26"/>
      <c r="O195" s="26"/>
      <c r="P195" s="25"/>
      <c r="Q195" s="25"/>
      <c r="U195" s="74"/>
      <c r="V195" s="70"/>
      <c r="W195" s="70"/>
      <c r="X195" s="70"/>
      <c r="Y195" s="70"/>
      <c r="Z195" s="70"/>
      <c r="AA195" s="24"/>
    </row>
    <row r="196" spans="1:27" ht="15" customHeight="1" x14ac:dyDescent="0.25">
      <c r="A196" s="71"/>
      <c r="B196" s="71"/>
      <c r="C196" s="68"/>
      <c r="D196" s="68"/>
      <c r="E196" s="68"/>
      <c r="F196" s="68"/>
      <c r="G196" s="68"/>
      <c r="H196" s="68"/>
      <c r="I196" s="68"/>
      <c r="J196" s="72"/>
      <c r="K196" s="72"/>
      <c r="L196" s="72"/>
      <c r="M196" s="72"/>
      <c r="N196" s="26"/>
      <c r="O196" s="26"/>
      <c r="P196" s="25"/>
      <c r="Q196" s="25"/>
      <c r="U196" s="74"/>
      <c r="V196" s="70"/>
      <c r="W196" s="70"/>
      <c r="X196" s="70"/>
      <c r="Y196" s="70"/>
      <c r="Z196" s="70"/>
      <c r="AA196" s="24"/>
    </row>
    <row r="197" spans="1:27" ht="15" customHeight="1" x14ac:dyDescent="0.25">
      <c r="A197" s="71"/>
      <c r="B197" s="71"/>
      <c r="C197" s="68"/>
      <c r="D197" s="68"/>
      <c r="E197" s="68"/>
      <c r="F197" s="68"/>
      <c r="G197" s="68"/>
      <c r="H197" s="68"/>
      <c r="I197" s="68"/>
      <c r="J197" s="72"/>
      <c r="K197" s="72"/>
      <c r="L197" s="72"/>
      <c r="M197" s="72"/>
      <c r="N197" s="26"/>
      <c r="O197" s="26"/>
      <c r="P197" s="25"/>
      <c r="Q197" s="25"/>
      <c r="U197" s="74"/>
      <c r="V197" s="70"/>
      <c r="W197" s="70"/>
      <c r="X197" s="70"/>
      <c r="Y197" s="70"/>
      <c r="Z197" s="70"/>
      <c r="AA197" s="24"/>
    </row>
    <row r="198" spans="1:27" ht="15" customHeight="1" x14ac:dyDescent="0.25">
      <c r="A198" s="71"/>
      <c r="B198" s="71"/>
      <c r="C198" s="68"/>
      <c r="D198" s="68"/>
      <c r="E198" s="68"/>
      <c r="F198" s="68"/>
      <c r="G198" s="68"/>
      <c r="H198" s="68"/>
      <c r="I198" s="68"/>
      <c r="J198" s="72"/>
      <c r="K198" s="72"/>
      <c r="L198" s="72"/>
      <c r="M198" s="72"/>
      <c r="N198" s="26"/>
      <c r="O198" s="26"/>
      <c r="P198" s="25"/>
      <c r="Q198" s="25"/>
      <c r="U198" s="74"/>
      <c r="V198" s="70"/>
      <c r="W198" s="70"/>
      <c r="X198" s="70"/>
      <c r="Y198" s="70"/>
      <c r="Z198" s="70"/>
      <c r="AA198" s="24"/>
    </row>
    <row r="199" spans="1:27" ht="15" customHeight="1" x14ac:dyDescent="0.25">
      <c r="A199" s="71"/>
      <c r="B199" s="71"/>
      <c r="C199" s="68"/>
      <c r="D199" s="68"/>
      <c r="E199" s="68"/>
      <c r="F199" s="68"/>
      <c r="G199" s="68"/>
      <c r="H199" s="68"/>
      <c r="I199" s="68"/>
      <c r="J199" s="72"/>
      <c r="K199" s="72"/>
      <c r="L199" s="72"/>
      <c r="M199" s="72"/>
      <c r="N199" s="26"/>
      <c r="O199" s="26"/>
      <c r="P199" s="25"/>
      <c r="Q199" s="25"/>
      <c r="U199" s="74"/>
      <c r="V199" s="70"/>
      <c r="W199" s="70"/>
      <c r="X199" s="70"/>
      <c r="Y199" s="70"/>
      <c r="Z199" s="70"/>
      <c r="AA199" s="24"/>
    </row>
    <row r="200" spans="1:27" ht="15" customHeight="1" x14ac:dyDescent="0.25">
      <c r="A200" s="71"/>
      <c r="B200" s="71"/>
      <c r="C200" s="68"/>
      <c r="D200" s="68"/>
      <c r="E200" s="68"/>
      <c r="F200" s="68"/>
      <c r="G200" s="68"/>
      <c r="H200" s="68"/>
      <c r="I200" s="68"/>
      <c r="J200" s="72"/>
      <c r="K200" s="72"/>
      <c r="L200" s="72"/>
      <c r="M200" s="72"/>
      <c r="N200" s="26"/>
      <c r="O200" s="26"/>
      <c r="P200" s="25"/>
      <c r="Q200" s="25"/>
      <c r="U200" s="74"/>
      <c r="V200" s="70"/>
      <c r="W200" s="70"/>
      <c r="X200" s="70"/>
      <c r="Y200" s="70"/>
      <c r="Z200" s="70"/>
      <c r="AA200" s="24"/>
    </row>
    <row r="201" spans="1:27" ht="15" customHeight="1" x14ac:dyDescent="0.25">
      <c r="A201" s="71"/>
      <c r="B201" s="71"/>
      <c r="C201" s="68"/>
      <c r="D201" s="68"/>
      <c r="E201" s="68"/>
      <c r="F201" s="68"/>
      <c r="G201" s="68"/>
      <c r="H201" s="68"/>
      <c r="I201" s="68"/>
      <c r="J201" s="72"/>
      <c r="K201" s="72"/>
      <c r="L201" s="72"/>
      <c r="M201" s="72"/>
      <c r="N201" s="26"/>
      <c r="O201" s="26"/>
      <c r="P201" s="25"/>
      <c r="Q201" s="25"/>
      <c r="U201" s="74"/>
      <c r="V201" s="70"/>
      <c r="W201" s="70"/>
      <c r="X201" s="70"/>
      <c r="Y201" s="70"/>
      <c r="Z201" s="70"/>
      <c r="AA201" s="24"/>
    </row>
    <row r="202" spans="1:27" ht="15" customHeight="1" x14ac:dyDescent="0.25">
      <c r="A202" s="71"/>
      <c r="B202" s="71"/>
      <c r="C202" s="68"/>
      <c r="D202" s="68"/>
      <c r="E202" s="68"/>
      <c r="F202" s="68"/>
      <c r="G202" s="68"/>
      <c r="H202" s="68"/>
      <c r="I202" s="68"/>
      <c r="J202" s="72"/>
      <c r="K202" s="72"/>
      <c r="L202" s="72"/>
      <c r="M202" s="72"/>
      <c r="N202" s="26"/>
      <c r="O202" s="26"/>
      <c r="P202" s="25"/>
      <c r="Q202" s="25"/>
      <c r="U202" s="74"/>
      <c r="V202" s="70"/>
      <c r="W202" s="70"/>
      <c r="X202" s="70"/>
      <c r="Y202" s="70"/>
      <c r="Z202" s="70"/>
      <c r="AA202" s="24"/>
    </row>
    <row r="203" spans="1:27" ht="15" customHeight="1" x14ac:dyDescent="0.25">
      <c r="A203" s="71"/>
      <c r="B203" s="71"/>
      <c r="C203" s="68"/>
      <c r="D203" s="68"/>
      <c r="E203" s="68"/>
      <c r="F203" s="68"/>
      <c r="G203" s="68"/>
      <c r="H203" s="68"/>
      <c r="I203" s="68"/>
      <c r="J203" s="72"/>
      <c r="K203" s="72"/>
      <c r="L203" s="72"/>
      <c r="M203" s="72"/>
      <c r="N203" s="26"/>
      <c r="O203" s="26"/>
      <c r="P203" s="25"/>
      <c r="Q203" s="25"/>
      <c r="U203" s="74"/>
      <c r="V203" s="70"/>
      <c r="W203" s="70"/>
      <c r="X203" s="70"/>
      <c r="Y203" s="70"/>
      <c r="Z203" s="70"/>
      <c r="AA203" s="24"/>
    </row>
    <row r="204" spans="1:27" ht="15" customHeight="1" x14ac:dyDescent="0.25">
      <c r="A204" s="71"/>
      <c r="B204" s="71"/>
      <c r="C204" s="68"/>
      <c r="D204" s="68"/>
      <c r="E204" s="68"/>
      <c r="F204" s="68"/>
      <c r="G204" s="68"/>
      <c r="H204" s="68"/>
      <c r="I204" s="68"/>
      <c r="J204" s="72"/>
      <c r="K204" s="72"/>
      <c r="L204" s="72"/>
      <c r="M204" s="72"/>
      <c r="N204" s="26"/>
      <c r="O204" s="26"/>
      <c r="P204" s="25"/>
      <c r="Q204" s="25"/>
      <c r="U204" s="74"/>
      <c r="V204" s="70"/>
      <c r="W204" s="70"/>
      <c r="X204" s="70"/>
      <c r="Y204" s="70"/>
      <c r="Z204" s="70"/>
      <c r="AA204" s="24"/>
    </row>
    <row r="205" spans="1:27" ht="15" customHeight="1" x14ac:dyDescent="0.25">
      <c r="A205" s="71"/>
      <c r="B205" s="71"/>
      <c r="C205" s="68"/>
      <c r="D205" s="68"/>
      <c r="E205" s="68"/>
      <c r="F205" s="68"/>
      <c r="G205" s="68"/>
      <c r="H205" s="68"/>
      <c r="I205" s="68"/>
      <c r="J205" s="72"/>
      <c r="K205" s="72"/>
      <c r="L205" s="72"/>
      <c r="M205" s="72"/>
      <c r="N205" s="26"/>
      <c r="O205" s="26"/>
      <c r="P205" s="25"/>
      <c r="Q205" s="25"/>
      <c r="U205" s="74"/>
      <c r="V205" s="70"/>
      <c r="W205" s="70"/>
      <c r="X205" s="70"/>
      <c r="Y205" s="70"/>
      <c r="Z205" s="70"/>
      <c r="AA205" s="24"/>
    </row>
    <row r="206" spans="1:27" ht="15" customHeight="1" x14ac:dyDescent="0.25">
      <c r="A206" s="71"/>
      <c r="B206" s="71"/>
      <c r="C206" s="68"/>
      <c r="D206" s="68"/>
      <c r="E206" s="68"/>
      <c r="F206" s="68"/>
      <c r="G206" s="68"/>
      <c r="H206" s="68"/>
      <c r="I206" s="68"/>
      <c r="J206" s="72"/>
      <c r="K206" s="72"/>
      <c r="L206" s="72"/>
      <c r="M206" s="72"/>
      <c r="N206" s="26"/>
      <c r="O206" s="26"/>
      <c r="P206" s="25"/>
      <c r="Q206" s="25"/>
      <c r="U206" s="74"/>
      <c r="V206" s="70"/>
      <c r="W206" s="70"/>
      <c r="X206" s="70"/>
      <c r="Y206" s="70"/>
      <c r="Z206" s="70"/>
      <c r="AA206" s="24"/>
    </row>
    <row r="207" spans="1:27" ht="15" customHeight="1" x14ac:dyDescent="0.25">
      <c r="A207" s="71"/>
      <c r="B207" s="71"/>
      <c r="C207" s="68"/>
      <c r="D207" s="68"/>
      <c r="E207" s="68"/>
      <c r="F207" s="68"/>
      <c r="G207" s="68"/>
      <c r="H207" s="68"/>
      <c r="I207" s="68"/>
      <c r="J207" s="72"/>
      <c r="K207" s="72"/>
      <c r="L207" s="72"/>
      <c r="M207" s="72"/>
      <c r="N207" s="26"/>
      <c r="O207" s="26"/>
      <c r="P207" s="25"/>
      <c r="Q207" s="25"/>
      <c r="U207" s="74"/>
      <c r="V207" s="70"/>
      <c r="W207" s="70"/>
      <c r="X207" s="70"/>
      <c r="Y207" s="70"/>
      <c r="Z207" s="70"/>
      <c r="AA207" s="24"/>
    </row>
    <row r="208" spans="1:27" ht="15" customHeight="1" x14ac:dyDescent="0.25">
      <c r="A208" s="71"/>
      <c r="B208" s="71"/>
      <c r="C208" s="68"/>
      <c r="D208" s="68"/>
      <c r="E208" s="68"/>
      <c r="F208" s="68"/>
      <c r="G208" s="68"/>
      <c r="H208" s="68"/>
      <c r="I208" s="68"/>
      <c r="J208" s="72"/>
      <c r="K208" s="72"/>
      <c r="L208" s="72"/>
      <c r="M208" s="72"/>
      <c r="N208" s="26"/>
      <c r="O208" s="26"/>
      <c r="P208" s="25"/>
      <c r="Q208" s="25"/>
      <c r="U208" s="74"/>
      <c r="V208" s="70"/>
      <c r="W208" s="70"/>
      <c r="X208" s="70"/>
      <c r="Y208" s="70"/>
      <c r="Z208" s="70"/>
      <c r="AA208" s="24"/>
    </row>
    <row r="209" spans="1:27" ht="15" customHeight="1" x14ac:dyDescent="0.25">
      <c r="A209" s="71"/>
      <c r="B209" s="71"/>
      <c r="C209" s="68"/>
      <c r="D209" s="68"/>
      <c r="E209" s="68"/>
      <c r="F209" s="68"/>
      <c r="G209" s="68"/>
      <c r="H209" s="68"/>
      <c r="I209" s="68"/>
      <c r="J209" s="72"/>
      <c r="K209" s="72"/>
      <c r="L209" s="72"/>
      <c r="M209" s="72"/>
      <c r="N209" s="26"/>
      <c r="O209" s="26"/>
      <c r="P209" s="25"/>
      <c r="Q209" s="25"/>
      <c r="U209" s="74"/>
      <c r="V209" s="70"/>
      <c r="W209" s="70"/>
      <c r="X209" s="70"/>
      <c r="Y209" s="70"/>
      <c r="Z209" s="70"/>
      <c r="AA209" s="24"/>
    </row>
    <row r="210" spans="1:27" ht="15" customHeight="1" x14ac:dyDescent="0.25">
      <c r="A210" s="71"/>
      <c r="B210" s="71"/>
      <c r="C210" s="68"/>
      <c r="D210" s="68"/>
      <c r="E210" s="68"/>
      <c r="F210" s="68"/>
      <c r="G210" s="68"/>
      <c r="H210" s="68"/>
      <c r="I210" s="68"/>
      <c r="J210" s="72"/>
      <c r="K210" s="72"/>
      <c r="L210" s="72"/>
      <c r="M210" s="72"/>
      <c r="N210" s="26"/>
      <c r="O210" s="26"/>
      <c r="P210" s="25"/>
      <c r="Q210" s="25"/>
      <c r="U210" s="74"/>
      <c r="V210" s="70"/>
      <c r="W210" s="70"/>
      <c r="X210" s="70"/>
      <c r="Y210" s="70"/>
      <c r="Z210" s="70"/>
      <c r="AA210" s="24"/>
    </row>
    <row r="211" spans="1:27" ht="15" customHeight="1" x14ac:dyDescent="0.25">
      <c r="A211" s="71"/>
      <c r="B211" s="71"/>
      <c r="C211" s="68"/>
      <c r="D211" s="68"/>
      <c r="E211" s="68"/>
      <c r="F211" s="68"/>
      <c r="G211" s="68"/>
      <c r="H211" s="68"/>
      <c r="I211" s="68"/>
      <c r="J211" s="72"/>
      <c r="K211" s="72"/>
      <c r="L211" s="72"/>
      <c r="M211" s="72"/>
      <c r="N211" s="26"/>
      <c r="O211" s="26"/>
      <c r="P211" s="25"/>
      <c r="Q211" s="25"/>
      <c r="U211" s="74"/>
      <c r="V211" s="70"/>
      <c r="W211" s="70"/>
      <c r="X211" s="70"/>
      <c r="Y211" s="70"/>
      <c r="Z211" s="70"/>
      <c r="AA211" s="24"/>
    </row>
    <row r="212" spans="1:27" ht="15" customHeight="1" x14ac:dyDescent="0.25">
      <c r="A212" s="71"/>
      <c r="B212" s="71"/>
      <c r="C212" s="68"/>
      <c r="D212" s="68"/>
      <c r="E212" s="68"/>
      <c r="F212" s="68"/>
      <c r="G212" s="68"/>
      <c r="H212" s="68"/>
      <c r="I212" s="68"/>
      <c r="J212" s="72"/>
      <c r="K212" s="72"/>
      <c r="L212" s="72"/>
      <c r="M212" s="72"/>
      <c r="N212" s="26"/>
      <c r="O212" s="26"/>
      <c r="P212" s="25"/>
      <c r="Q212" s="25"/>
      <c r="U212" s="74"/>
      <c r="V212" s="70"/>
      <c r="W212" s="70"/>
      <c r="X212" s="70"/>
      <c r="Y212" s="70"/>
      <c r="Z212" s="70"/>
      <c r="AA212" s="24"/>
    </row>
    <row r="213" spans="1:27" ht="15" customHeight="1" x14ac:dyDescent="0.25">
      <c r="A213" s="71"/>
      <c r="B213" s="71"/>
      <c r="C213" s="68"/>
      <c r="D213" s="68"/>
      <c r="E213" s="68"/>
      <c r="F213" s="68"/>
      <c r="G213" s="68"/>
      <c r="H213" s="68"/>
      <c r="I213" s="68"/>
      <c r="J213" s="72"/>
      <c r="K213" s="72"/>
      <c r="L213" s="72"/>
      <c r="M213" s="72"/>
      <c r="N213" s="26"/>
      <c r="O213" s="26"/>
      <c r="P213" s="25"/>
      <c r="Q213" s="25"/>
      <c r="U213" s="74"/>
      <c r="V213" s="70"/>
      <c r="W213" s="70"/>
      <c r="X213" s="70"/>
      <c r="Y213" s="70"/>
      <c r="Z213" s="70"/>
      <c r="AA213" s="24"/>
    </row>
    <row r="214" spans="1:27" ht="15" customHeight="1" x14ac:dyDescent="0.25">
      <c r="A214" s="71"/>
      <c r="B214" s="71"/>
      <c r="C214" s="68"/>
      <c r="D214" s="68"/>
      <c r="E214" s="68"/>
      <c r="F214" s="68"/>
      <c r="G214" s="68"/>
      <c r="H214" s="68"/>
      <c r="I214" s="68"/>
      <c r="J214" s="72"/>
      <c r="K214" s="72"/>
      <c r="L214" s="72"/>
      <c r="M214" s="72"/>
      <c r="N214" s="26"/>
      <c r="O214" s="26"/>
      <c r="P214" s="25"/>
      <c r="Q214" s="25"/>
      <c r="U214" s="74"/>
      <c r="V214" s="70"/>
      <c r="W214" s="70"/>
      <c r="X214" s="70"/>
      <c r="Y214" s="70"/>
      <c r="Z214" s="70"/>
      <c r="AA214" s="24"/>
    </row>
    <row r="215" spans="1:27" ht="15" customHeight="1" x14ac:dyDescent="0.25">
      <c r="A215" s="71"/>
      <c r="B215" s="71"/>
      <c r="C215" s="68"/>
      <c r="D215" s="68"/>
      <c r="E215" s="68"/>
      <c r="F215" s="68"/>
      <c r="G215" s="68"/>
      <c r="H215" s="68"/>
      <c r="I215" s="68"/>
      <c r="J215" s="72"/>
      <c r="K215" s="72"/>
      <c r="L215" s="72"/>
      <c r="M215" s="72"/>
      <c r="N215" s="26"/>
      <c r="O215" s="26"/>
      <c r="P215" s="25"/>
      <c r="Q215" s="25"/>
      <c r="U215" s="74"/>
      <c r="V215" s="70"/>
      <c r="W215" s="70"/>
      <c r="X215" s="70"/>
      <c r="Y215" s="70"/>
      <c r="Z215" s="70"/>
      <c r="AA215" s="24"/>
    </row>
    <row r="216" spans="1:27" ht="15" customHeight="1" x14ac:dyDescent="0.25">
      <c r="A216" s="71"/>
      <c r="B216" s="71"/>
      <c r="C216" s="68"/>
      <c r="D216" s="68"/>
      <c r="E216" s="68"/>
      <c r="F216" s="68"/>
      <c r="G216" s="68"/>
      <c r="H216" s="68"/>
      <c r="I216" s="68"/>
      <c r="J216" s="72"/>
      <c r="K216" s="72"/>
      <c r="L216" s="72"/>
      <c r="M216" s="72"/>
      <c r="N216" s="26"/>
      <c r="O216" s="26"/>
      <c r="P216" s="25"/>
      <c r="Q216" s="25"/>
      <c r="U216" s="74"/>
      <c r="V216" s="70"/>
      <c r="W216" s="70"/>
      <c r="X216" s="70"/>
      <c r="Y216" s="70"/>
      <c r="Z216" s="70"/>
      <c r="AA216" s="24"/>
    </row>
    <row r="217" spans="1:27" ht="15" customHeight="1" x14ac:dyDescent="0.25">
      <c r="A217" s="71"/>
      <c r="B217" s="71"/>
      <c r="C217" s="68"/>
      <c r="D217" s="68"/>
      <c r="E217" s="68"/>
      <c r="F217" s="68"/>
      <c r="G217" s="68"/>
      <c r="H217" s="68"/>
      <c r="I217" s="68"/>
      <c r="J217" s="72"/>
      <c r="K217" s="72"/>
      <c r="L217" s="72"/>
      <c r="M217" s="72"/>
      <c r="N217" s="26"/>
      <c r="O217" s="26"/>
      <c r="P217" s="25"/>
      <c r="Q217" s="25"/>
      <c r="U217" s="74"/>
      <c r="V217" s="70"/>
      <c r="W217" s="70"/>
      <c r="X217" s="70"/>
      <c r="Y217" s="70"/>
      <c r="Z217" s="70"/>
      <c r="AA217" s="24"/>
    </row>
    <row r="218" spans="1:27" ht="15" customHeight="1" x14ac:dyDescent="0.25">
      <c r="A218" s="71"/>
      <c r="B218" s="71"/>
      <c r="C218" s="68"/>
      <c r="D218" s="68"/>
      <c r="E218" s="68"/>
      <c r="F218" s="68"/>
      <c r="G218" s="68"/>
      <c r="H218" s="68"/>
      <c r="I218" s="68"/>
      <c r="J218" s="72"/>
      <c r="K218" s="72"/>
      <c r="L218" s="72"/>
      <c r="M218" s="72"/>
      <c r="N218" s="26"/>
      <c r="O218" s="26"/>
      <c r="P218" s="25"/>
      <c r="Q218" s="25"/>
      <c r="U218" s="74"/>
      <c r="V218" s="70"/>
      <c r="W218" s="70"/>
      <c r="X218" s="70"/>
      <c r="Y218" s="70"/>
      <c r="Z218" s="70"/>
      <c r="AA218" s="24"/>
    </row>
    <row r="219" spans="1:27" ht="15" customHeight="1" x14ac:dyDescent="0.25">
      <c r="A219" s="71"/>
      <c r="B219" s="71"/>
      <c r="C219" s="68"/>
      <c r="D219" s="68"/>
      <c r="E219" s="68"/>
      <c r="F219" s="68"/>
      <c r="G219" s="68"/>
      <c r="H219" s="68"/>
      <c r="I219" s="68"/>
      <c r="J219" s="72"/>
      <c r="K219" s="72"/>
      <c r="L219" s="72"/>
      <c r="M219" s="72"/>
      <c r="N219" s="26"/>
      <c r="O219" s="26"/>
      <c r="P219" s="25"/>
      <c r="Q219" s="25"/>
      <c r="U219" s="74"/>
      <c r="V219" s="70"/>
      <c r="W219" s="70"/>
      <c r="X219" s="70"/>
      <c r="Y219" s="70"/>
      <c r="Z219" s="70"/>
      <c r="AA219" s="24"/>
    </row>
    <row r="220" spans="1:27" ht="15" customHeight="1" x14ac:dyDescent="0.25">
      <c r="A220" s="71"/>
      <c r="B220" s="71"/>
      <c r="C220" s="68"/>
      <c r="D220" s="68"/>
      <c r="E220" s="68"/>
      <c r="F220" s="68"/>
      <c r="G220" s="68"/>
      <c r="H220" s="68"/>
      <c r="I220" s="68"/>
      <c r="J220" s="72"/>
      <c r="K220" s="72"/>
      <c r="L220" s="72"/>
      <c r="M220" s="72"/>
      <c r="N220" s="26"/>
      <c r="O220" s="26"/>
      <c r="P220" s="25"/>
      <c r="Q220" s="25"/>
      <c r="U220" s="74"/>
      <c r="V220" s="70"/>
      <c r="W220" s="70"/>
      <c r="X220" s="70"/>
      <c r="Y220" s="70"/>
      <c r="Z220" s="70"/>
      <c r="AA220" s="24"/>
    </row>
    <row r="221" spans="1:27" ht="15" customHeight="1" x14ac:dyDescent="0.25">
      <c r="A221" s="71"/>
      <c r="B221" s="71"/>
      <c r="C221" s="68"/>
      <c r="D221" s="68"/>
      <c r="E221" s="68"/>
      <c r="F221" s="68"/>
      <c r="G221" s="68"/>
      <c r="H221" s="68"/>
      <c r="I221" s="68"/>
      <c r="J221" s="72"/>
      <c r="K221" s="72"/>
      <c r="L221" s="72"/>
      <c r="M221" s="72"/>
      <c r="N221" s="26"/>
      <c r="O221" s="26"/>
      <c r="P221" s="25"/>
      <c r="Q221" s="25"/>
      <c r="U221" s="74"/>
      <c r="V221" s="70"/>
      <c r="W221" s="70"/>
      <c r="X221" s="70"/>
      <c r="Y221" s="70"/>
      <c r="Z221" s="70"/>
      <c r="AA221" s="24"/>
    </row>
    <row r="222" spans="1:27" ht="15" customHeight="1" x14ac:dyDescent="0.25">
      <c r="A222" s="71"/>
      <c r="B222" s="71"/>
      <c r="C222" s="68"/>
      <c r="D222" s="68"/>
      <c r="E222" s="68"/>
      <c r="F222" s="68"/>
      <c r="G222" s="68"/>
      <c r="H222" s="68"/>
      <c r="I222" s="68"/>
      <c r="J222" s="72"/>
      <c r="K222" s="72"/>
      <c r="L222" s="72"/>
      <c r="M222" s="72"/>
      <c r="N222" s="26"/>
      <c r="O222" s="26"/>
      <c r="P222" s="25"/>
      <c r="Q222" s="25"/>
      <c r="U222" s="74"/>
      <c r="V222" s="70"/>
      <c r="W222" s="70"/>
      <c r="X222" s="70"/>
      <c r="Y222" s="70"/>
      <c r="Z222" s="70"/>
      <c r="AA222" s="24"/>
    </row>
    <row r="223" spans="1:27" ht="15" customHeight="1" x14ac:dyDescent="0.25">
      <c r="A223" s="71"/>
      <c r="B223" s="71"/>
      <c r="C223" s="68"/>
      <c r="D223" s="68"/>
      <c r="E223" s="68"/>
      <c r="F223" s="68"/>
      <c r="G223" s="68"/>
      <c r="H223" s="68"/>
      <c r="I223" s="68"/>
      <c r="J223" s="72"/>
      <c r="K223" s="72"/>
      <c r="L223" s="72"/>
      <c r="M223" s="72"/>
      <c r="N223" s="26"/>
      <c r="O223" s="26"/>
      <c r="P223" s="25"/>
      <c r="Q223" s="25"/>
      <c r="U223" s="74"/>
      <c r="V223" s="70"/>
      <c r="W223" s="70"/>
      <c r="X223" s="70"/>
      <c r="Y223" s="70"/>
      <c r="Z223" s="70"/>
      <c r="AA223" s="24"/>
    </row>
    <row r="224" spans="1:27" ht="15" customHeight="1" x14ac:dyDescent="0.25">
      <c r="A224" s="71"/>
      <c r="B224" s="71"/>
      <c r="C224" s="68"/>
      <c r="D224" s="68"/>
      <c r="E224" s="68"/>
      <c r="F224" s="68"/>
      <c r="G224" s="68"/>
      <c r="H224" s="68"/>
      <c r="I224" s="68"/>
      <c r="J224" s="72"/>
      <c r="K224" s="72"/>
      <c r="L224" s="72"/>
      <c r="M224" s="72"/>
      <c r="N224" s="26"/>
      <c r="O224" s="26"/>
      <c r="P224" s="25"/>
      <c r="Q224" s="25"/>
      <c r="U224" s="74"/>
      <c r="V224" s="70"/>
      <c r="W224" s="70"/>
      <c r="X224" s="70"/>
      <c r="Y224" s="70"/>
      <c r="Z224" s="70"/>
      <c r="AA224" s="24"/>
    </row>
    <row r="225" spans="1:27" ht="15" customHeight="1" x14ac:dyDescent="0.25">
      <c r="A225" s="71"/>
      <c r="B225" s="71"/>
      <c r="C225" s="68"/>
      <c r="D225" s="68"/>
      <c r="E225" s="68"/>
      <c r="F225" s="68"/>
      <c r="G225" s="68"/>
      <c r="H225" s="68"/>
      <c r="I225" s="68"/>
      <c r="J225" s="72"/>
      <c r="K225" s="72"/>
      <c r="L225" s="72"/>
      <c r="M225" s="72"/>
      <c r="N225" s="26"/>
      <c r="O225" s="26"/>
      <c r="P225" s="25"/>
      <c r="Q225" s="25"/>
      <c r="U225" s="74"/>
      <c r="V225" s="70"/>
      <c r="W225" s="70"/>
      <c r="X225" s="70"/>
      <c r="Y225" s="70"/>
      <c r="Z225" s="70"/>
      <c r="AA225" s="24"/>
    </row>
    <row r="226" spans="1:27" ht="15" customHeight="1" x14ac:dyDescent="0.25">
      <c r="A226" s="71"/>
      <c r="B226" s="71"/>
      <c r="C226" s="68"/>
      <c r="D226" s="68"/>
      <c r="E226" s="68"/>
      <c r="F226" s="68"/>
      <c r="G226" s="68"/>
      <c r="H226" s="68"/>
      <c r="I226" s="68"/>
      <c r="J226" s="72"/>
      <c r="K226" s="72"/>
      <c r="L226" s="72"/>
      <c r="M226" s="72"/>
      <c r="N226" s="26"/>
      <c r="O226" s="26"/>
      <c r="P226" s="25"/>
      <c r="Q226" s="25"/>
      <c r="U226" s="74"/>
      <c r="V226" s="70"/>
      <c r="W226" s="70"/>
      <c r="X226" s="70"/>
      <c r="Y226" s="70"/>
      <c r="Z226" s="70"/>
      <c r="AA226" s="24"/>
    </row>
    <row r="227" spans="1:27" ht="15" customHeight="1" x14ac:dyDescent="0.25">
      <c r="A227" s="71"/>
      <c r="B227" s="71"/>
      <c r="C227" s="68"/>
      <c r="D227" s="68"/>
      <c r="E227" s="68"/>
      <c r="F227" s="68"/>
      <c r="G227" s="68"/>
      <c r="H227" s="68"/>
      <c r="I227" s="68"/>
      <c r="J227" s="72"/>
      <c r="K227" s="72"/>
      <c r="L227" s="72"/>
      <c r="M227" s="72"/>
      <c r="N227" s="26"/>
      <c r="O227" s="26"/>
      <c r="P227" s="25"/>
      <c r="Q227" s="25"/>
      <c r="U227" s="74"/>
      <c r="V227" s="70"/>
      <c r="W227" s="70"/>
      <c r="X227" s="70"/>
      <c r="Y227" s="70"/>
      <c r="Z227" s="70"/>
      <c r="AA227" s="24"/>
    </row>
    <row r="228" spans="1:27" ht="15" customHeight="1" x14ac:dyDescent="0.25">
      <c r="A228" s="71"/>
      <c r="B228" s="71"/>
      <c r="C228" s="68"/>
      <c r="D228" s="68"/>
      <c r="E228" s="68"/>
      <c r="F228" s="68"/>
      <c r="G228" s="68"/>
      <c r="H228" s="68"/>
      <c r="I228" s="68"/>
      <c r="J228" s="72"/>
      <c r="K228" s="72"/>
      <c r="L228" s="72"/>
      <c r="M228" s="72"/>
      <c r="N228" s="26"/>
      <c r="O228" s="26"/>
      <c r="P228" s="25"/>
      <c r="Q228" s="25"/>
      <c r="U228" s="74"/>
      <c r="V228" s="70"/>
      <c r="W228" s="70"/>
      <c r="X228" s="70"/>
      <c r="Y228" s="70"/>
      <c r="Z228" s="70"/>
      <c r="AA228" s="24"/>
    </row>
    <row r="229" spans="1:27" ht="15" customHeight="1" x14ac:dyDescent="0.25">
      <c r="A229" s="71"/>
      <c r="B229" s="71"/>
      <c r="C229" s="68"/>
      <c r="D229" s="68"/>
      <c r="E229" s="68"/>
      <c r="F229" s="68"/>
      <c r="G229" s="68"/>
      <c r="H229" s="68"/>
      <c r="I229" s="68"/>
      <c r="J229" s="72"/>
      <c r="K229" s="72"/>
      <c r="L229" s="72"/>
      <c r="M229" s="72"/>
      <c r="N229" s="26"/>
      <c r="O229" s="26"/>
      <c r="P229" s="25"/>
      <c r="Q229" s="25"/>
      <c r="U229" s="74"/>
      <c r="V229" s="70"/>
      <c r="W229" s="70"/>
      <c r="X229" s="70"/>
      <c r="Y229" s="70"/>
      <c r="Z229" s="70"/>
      <c r="AA229" s="24"/>
    </row>
    <row r="230" spans="1:27" ht="15" customHeight="1" x14ac:dyDescent="0.25">
      <c r="A230" s="71"/>
      <c r="B230" s="71"/>
      <c r="C230" s="68"/>
      <c r="D230" s="68"/>
      <c r="E230" s="68"/>
      <c r="F230" s="68"/>
      <c r="G230" s="68"/>
      <c r="H230" s="68"/>
      <c r="I230" s="68"/>
      <c r="J230" s="72"/>
      <c r="K230" s="72"/>
      <c r="L230" s="72"/>
      <c r="M230" s="72"/>
      <c r="N230" s="26"/>
      <c r="O230" s="26"/>
      <c r="P230" s="25"/>
      <c r="Q230" s="25"/>
      <c r="U230" s="74"/>
      <c r="V230" s="70"/>
      <c r="W230" s="70"/>
      <c r="X230" s="70"/>
      <c r="Y230" s="70"/>
      <c r="Z230" s="70"/>
      <c r="AA230" s="24"/>
    </row>
    <row r="231" spans="1:27" ht="15" customHeight="1" x14ac:dyDescent="0.25">
      <c r="A231" s="71"/>
      <c r="B231" s="71"/>
      <c r="C231" s="68"/>
      <c r="D231" s="68"/>
      <c r="E231" s="68"/>
      <c r="F231" s="68"/>
      <c r="G231" s="68"/>
      <c r="H231" s="68"/>
      <c r="I231" s="68"/>
      <c r="J231" s="72"/>
      <c r="K231" s="72"/>
      <c r="L231" s="72"/>
      <c r="M231" s="72"/>
      <c r="N231" s="26"/>
      <c r="O231" s="26"/>
      <c r="P231" s="25"/>
      <c r="Q231" s="25"/>
      <c r="U231" s="74"/>
      <c r="V231" s="70"/>
      <c r="W231" s="70"/>
      <c r="X231" s="70"/>
      <c r="Y231" s="70"/>
      <c r="Z231" s="70"/>
      <c r="AA231" s="24"/>
    </row>
    <row r="232" spans="1:27" ht="15" customHeight="1" x14ac:dyDescent="0.25">
      <c r="A232" s="71"/>
      <c r="B232" s="71"/>
      <c r="C232" s="68"/>
      <c r="D232" s="68"/>
      <c r="E232" s="68"/>
      <c r="F232" s="68"/>
      <c r="G232" s="68"/>
      <c r="H232" s="68"/>
      <c r="I232" s="68"/>
      <c r="J232" s="72"/>
      <c r="K232" s="72"/>
      <c r="L232" s="72"/>
      <c r="M232" s="72"/>
      <c r="N232" s="26"/>
      <c r="O232" s="26"/>
      <c r="P232" s="25"/>
      <c r="Q232" s="25"/>
      <c r="U232" s="74"/>
      <c r="V232" s="70"/>
      <c r="W232" s="70"/>
      <c r="X232" s="70"/>
      <c r="Y232" s="70"/>
      <c r="Z232" s="70"/>
      <c r="AA232" s="24"/>
    </row>
    <row r="233" spans="1:27" ht="15" customHeight="1" x14ac:dyDescent="0.25">
      <c r="A233" s="71"/>
      <c r="B233" s="71"/>
      <c r="C233" s="68"/>
      <c r="D233" s="68"/>
      <c r="E233" s="68"/>
      <c r="F233" s="68"/>
      <c r="G233" s="68"/>
      <c r="H233" s="68"/>
      <c r="I233" s="68"/>
      <c r="J233" s="72"/>
      <c r="K233" s="72"/>
      <c r="L233" s="72"/>
      <c r="M233" s="72"/>
      <c r="N233" s="26"/>
      <c r="O233" s="26"/>
      <c r="P233" s="25"/>
      <c r="Q233" s="25"/>
      <c r="U233" s="74"/>
      <c r="V233" s="70"/>
      <c r="W233" s="70"/>
      <c r="X233" s="70"/>
      <c r="Y233" s="70"/>
      <c r="Z233" s="70"/>
      <c r="AA233" s="24"/>
    </row>
    <row r="234" spans="1:27" ht="15" customHeight="1" x14ac:dyDescent="0.25">
      <c r="A234" s="71"/>
      <c r="B234" s="71"/>
      <c r="C234" s="68"/>
      <c r="D234" s="68"/>
      <c r="E234" s="68"/>
      <c r="F234" s="68"/>
      <c r="G234" s="68"/>
      <c r="H234" s="68"/>
      <c r="I234" s="68"/>
      <c r="J234" s="72"/>
      <c r="K234" s="72"/>
      <c r="L234" s="72"/>
      <c r="M234" s="72"/>
      <c r="N234" s="26"/>
      <c r="O234" s="26"/>
      <c r="P234" s="25"/>
      <c r="Q234" s="25"/>
      <c r="U234" s="74"/>
      <c r="V234" s="70"/>
      <c r="W234" s="70"/>
      <c r="X234" s="70"/>
      <c r="Y234" s="70"/>
      <c r="Z234" s="70"/>
      <c r="AA234" s="24"/>
    </row>
    <row r="235" spans="1:27" ht="15" customHeight="1" x14ac:dyDescent="0.25">
      <c r="A235" s="71"/>
      <c r="B235" s="71"/>
      <c r="C235" s="68"/>
      <c r="D235" s="68"/>
      <c r="E235" s="68"/>
      <c r="F235" s="68"/>
      <c r="G235" s="68"/>
      <c r="H235" s="68"/>
      <c r="I235" s="68"/>
      <c r="J235" s="72"/>
      <c r="K235" s="72"/>
      <c r="L235" s="72"/>
      <c r="M235" s="72"/>
      <c r="N235" s="26"/>
      <c r="O235" s="26"/>
      <c r="P235" s="25"/>
      <c r="Q235" s="25"/>
      <c r="U235" s="74"/>
      <c r="V235" s="70"/>
      <c r="W235" s="70"/>
      <c r="X235" s="70"/>
      <c r="Y235" s="70"/>
      <c r="Z235" s="70"/>
      <c r="AA235" s="24"/>
    </row>
    <row r="236" spans="1:27" ht="15" customHeight="1" x14ac:dyDescent="0.25">
      <c r="A236" s="71"/>
      <c r="B236" s="71"/>
      <c r="C236" s="68"/>
      <c r="D236" s="68"/>
      <c r="E236" s="68"/>
      <c r="F236" s="68"/>
      <c r="G236" s="68"/>
      <c r="H236" s="68"/>
      <c r="I236" s="68"/>
      <c r="J236" s="72"/>
      <c r="K236" s="72"/>
      <c r="L236" s="72"/>
      <c r="M236" s="72"/>
      <c r="N236" s="26"/>
      <c r="O236" s="26"/>
      <c r="P236" s="25"/>
      <c r="Q236" s="25"/>
      <c r="U236" s="74"/>
      <c r="V236" s="70"/>
      <c r="W236" s="70"/>
      <c r="X236" s="70"/>
      <c r="Y236" s="70"/>
      <c r="Z236" s="70"/>
      <c r="AA236" s="24"/>
    </row>
    <row r="237" spans="1:27" ht="15" customHeight="1" x14ac:dyDescent="0.25">
      <c r="A237" s="71"/>
      <c r="B237" s="71"/>
      <c r="C237" s="68"/>
      <c r="D237" s="68"/>
      <c r="E237" s="68"/>
      <c r="F237" s="68"/>
      <c r="G237" s="68"/>
      <c r="H237" s="68"/>
      <c r="I237" s="68"/>
      <c r="J237" s="72"/>
      <c r="K237" s="72"/>
      <c r="L237" s="72"/>
      <c r="M237" s="72"/>
      <c r="N237" s="26"/>
      <c r="O237" s="26"/>
      <c r="P237" s="25"/>
      <c r="Q237" s="25"/>
      <c r="U237" s="74"/>
      <c r="V237" s="70"/>
      <c r="W237" s="70"/>
      <c r="X237" s="70"/>
      <c r="Y237" s="70"/>
      <c r="Z237" s="70"/>
      <c r="AA237" s="24"/>
    </row>
    <row r="238" spans="1:27" ht="15" customHeight="1" x14ac:dyDescent="0.25">
      <c r="A238" s="71"/>
      <c r="B238" s="71"/>
      <c r="C238" s="68"/>
      <c r="D238" s="68"/>
      <c r="E238" s="68"/>
      <c r="F238" s="68"/>
      <c r="G238" s="68"/>
      <c r="H238" s="68"/>
      <c r="I238" s="68"/>
      <c r="J238" s="72"/>
      <c r="K238" s="72"/>
      <c r="L238" s="72"/>
      <c r="M238" s="72"/>
      <c r="N238" s="26"/>
      <c r="O238" s="26"/>
      <c r="P238" s="25"/>
      <c r="Q238" s="25"/>
      <c r="U238" s="74"/>
      <c r="V238" s="70"/>
      <c r="W238" s="70"/>
      <c r="X238" s="70"/>
      <c r="Y238" s="70"/>
      <c r="Z238" s="70"/>
      <c r="AA238" s="24"/>
    </row>
    <row r="239" spans="1:27" ht="15" customHeight="1" x14ac:dyDescent="0.25">
      <c r="A239" s="71"/>
      <c r="B239" s="71"/>
      <c r="C239" s="68"/>
      <c r="D239" s="68"/>
      <c r="E239" s="68"/>
      <c r="F239" s="68"/>
      <c r="G239" s="68"/>
      <c r="H239" s="68"/>
      <c r="I239" s="68"/>
      <c r="J239" s="72"/>
      <c r="K239" s="72"/>
      <c r="L239" s="72"/>
      <c r="M239" s="72"/>
      <c r="N239" s="26"/>
      <c r="O239" s="26"/>
      <c r="P239" s="25"/>
      <c r="Q239" s="25"/>
      <c r="U239" s="74"/>
      <c r="V239" s="70"/>
      <c r="W239" s="70"/>
      <c r="X239" s="70"/>
      <c r="Y239" s="70"/>
      <c r="Z239" s="70"/>
      <c r="AA239" s="24"/>
    </row>
    <row r="240" spans="1:27" ht="15" customHeight="1" x14ac:dyDescent="0.25">
      <c r="A240" s="71"/>
      <c r="B240" s="71"/>
      <c r="C240" s="68"/>
      <c r="D240" s="68"/>
      <c r="E240" s="68"/>
      <c r="F240" s="68"/>
      <c r="G240" s="68"/>
      <c r="H240" s="68"/>
      <c r="I240" s="68"/>
      <c r="J240" s="72"/>
      <c r="K240" s="72"/>
      <c r="L240" s="72"/>
      <c r="M240" s="72"/>
      <c r="N240" s="26"/>
      <c r="O240" s="26"/>
      <c r="P240" s="25"/>
      <c r="Q240" s="25"/>
      <c r="U240" s="74"/>
      <c r="V240" s="70"/>
      <c r="W240" s="70"/>
      <c r="X240" s="70"/>
      <c r="Y240" s="70"/>
      <c r="Z240" s="70"/>
      <c r="AA240" s="24"/>
    </row>
    <row r="241" spans="1:27" ht="15" customHeight="1" x14ac:dyDescent="0.25">
      <c r="A241" s="71"/>
      <c r="B241" s="71"/>
      <c r="C241" s="68"/>
      <c r="D241" s="68"/>
      <c r="E241" s="68"/>
      <c r="F241" s="68"/>
      <c r="G241" s="68"/>
      <c r="H241" s="68"/>
      <c r="I241" s="68"/>
      <c r="J241" s="72"/>
      <c r="K241" s="72"/>
      <c r="L241" s="72"/>
      <c r="M241" s="72"/>
      <c r="N241" s="26"/>
      <c r="O241" s="26"/>
      <c r="P241" s="25"/>
      <c r="Q241" s="25"/>
      <c r="U241" s="74"/>
      <c r="V241" s="70"/>
      <c r="W241" s="70"/>
      <c r="X241" s="70"/>
      <c r="Y241" s="70"/>
      <c r="Z241" s="70"/>
      <c r="AA241" s="24"/>
    </row>
    <row r="242" spans="1:27" ht="15" customHeight="1" x14ac:dyDescent="0.25">
      <c r="A242" s="71"/>
      <c r="B242" s="71"/>
      <c r="C242" s="68"/>
      <c r="D242" s="68"/>
      <c r="E242" s="68"/>
      <c r="F242" s="68"/>
      <c r="G242" s="68"/>
      <c r="H242" s="68"/>
      <c r="I242" s="68"/>
      <c r="J242" s="72"/>
      <c r="K242" s="72"/>
      <c r="L242" s="72"/>
      <c r="M242" s="72"/>
      <c r="N242" s="26"/>
      <c r="O242" s="26"/>
      <c r="P242" s="25"/>
      <c r="Q242" s="25"/>
      <c r="U242" s="74"/>
      <c r="V242" s="70"/>
      <c r="W242" s="70"/>
      <c r="X242" s="70"/>
      <c r="Y242" s="70"/>
      <c r="Z242" s="70"/>
      <c r="AA242" s="24"/>
    </row>
    <row r="243" spans="1:27" ht="15" customHeight="1" x14ac:dyDescent="0.25">
      <c r="A243" s="71"/>
      <c r="B243" s="71"/>
      <c r="C243" s="68"/>
      <c r="D243" s="68"/>
      <c r="E243" s="68"/>
      <c r="F243" s="68"/>
      <c r="G243" s="68"/>
      <c r="H243" s="68"/>
      <c r="I243" s="68"/>
      <c r="J243" s="72"/>
      <c r="K243" s="72"/>
      <c r="L243" s="72"/>
      <c r="M243" s="72"/>
      <c r="N243" s="26"/>
      <c r="O243" s="26"/>
      <c r="P243" s="25"/>
      <c r="Q243" s="25"/>
      <c r="U243" s="74"/>
      <c r="V243" s="70"/>
      <c r="W243" s="70"/>
      <c r="X243" s="70"/>
      <c r="Y243" s="70"/>
      <c r="Z243" s="70"/>
      <c r="AA243" s="24"/>
    </row>
    <row r="244" spans="1:27" ht="15" customHeight="1" x14ac:dyDescent="0.25">
      <c r="A244" s="71"/>
      <c r="B244" s="71"/>
      <c r="C244" s="68"/>
      <c r="D244" s="68"/>
      <c r="E244" s="68"/>
      <c r="F244" s="68"/>
      <c r="G244" s="68"/>
      <c r="H244" s="68"/>
      <c r="I244" s="68"/>
      <c r="J244" s="72"/>
      <c r="K244" s="72"/>
      <c r="L244" s="72"/>
      <c r="M244" s="72"/>
      <c r="N244" s="26"/>
      <c r="O244" s="26"/>
      <c r="P244" s="25"/>
      <c r="Q244" s="25"/>
      <c r="U244" s="74"/>
      <c r="V244" s="70"/>
      <c r="W244" s="70"/>
      <c r="X244" s="70"/>
      <c r="Y244" s="70"/>
      <c r="Z244" s="70"/>
      <c r="AA244" s="24"/>
    </row>
    <row r="245" spans="1:27" ht="15" customHeight="1" x14ac:dyDescent="0.25">
      <c r="A245" s="71"/>
      <c r="B245" s="71"/>
      <c r="C245" s="68"/>
      <c r="D245" s="68"/>
      <c r="E245" s="68"/>
      <c r="F245" s="68"/>
      <c r="G245" s="68"/>
      <c r="H245" s="68"/>
      <c r="I245" s="68"/>
      <c r="J245" s="72"/>
      <c r="K245" s="72"/>
      <c r="L245" s="72"/>
      <c r="M245" s="72"/>
      <c r="N245" s="26"/>
      <c r="O245" s="26"/>
      <c r="P245" s="25"/>
      <c r="Q245" s="25"/>
      <c r="U245" s="74"/>
      <c r="V245" s="70"/>
      <c r="W245" s="70"/>
      <c r="X245" s="70"/>
      <c r="Y245" s="70"/>
      <c r="Z245" s="70"/>
      <c r="AA245" s="24"/>
    </row>
    <row r="246" spans="1:27" ht="15" customHeight="1" x14ac:dyDescent="0.25">
      <c r="A246" s="71"/>
      <c r="B246" s="71"/>
      <c r="C246" s="68"/>
      <c r="D246" s="68"/>
      <c r="E246" s="68"/>
      <c r="F246" s="68"/>
      <c r="G246" s="68"/>
      <c r="H246" s="68"/>
      <c r="I246" s="68"/>
      <c r="J246" s="72"/>
      <c r="K246" s="72"/>
      <c r="L246" s="72"/>
      <c r="M246" s="72"/>
      <c r="N246" s="26"/>
      <c r="O246" s="26"/>
      <c r="P246" s="25"/>
      <c r="Q246" s="25"/>
      <c r="U246" s="74"/>
      <c r="V246" s="70"/>
      <c r="W246" s="70"/>
      <c r="X246" s="70"/>
      <c r="Y246" s="70"/>
      <c r="Z246" s="70"/>
      <c r="AA246" s="24"/>
    </row>
    <row r="247" spans="1:27" ht="15" customHeight="1" x14ac:dyDescent="0.25">
      <c r="A247" s="71"/>
      <c r="B247" s="71"/>
      <c r="C247" s="68"/>
      <c r="D247" s="68"/>
      <c r="E247" s="68"/>
      <c r="F247" s="68"/>
      <c r="G247" s="68"/>
      <c r="H247" s="68"/>
      <c r="I247" s="68"/>
      <c r="J247" s="72"/>
      <c r="K247" s="72"/>
      <c r="L247" s="72"/>
      <c r="M247" s="72"/>
      <c r="N247" s="26"/>
      <c r="O247" s="26"/>
      <c r="P247" s="25"/>
      <c r="Q247" s="25"/>
      <c r="U247" s="74"/>
      <c r="V247" s="70"/>
      <c r="W247" s="70"/>
      <c r="X247" s="70"/>
      <c r="Y247" s="70"/>
      <c r="Z247" s="70"/>
      <c r="AA247" s="24"/>
    </row>
    <row r="248" spans="1:27" ht="15" customHeight="1" x14ac:dyDescent="0.25">
      <c r="A248" s="71"/>
      <c r="B248" s="71"/>
      <c r="C248" s="68"/>
      <c r="D248" s="68"/>
      <c r="E248" s="68"/>
      <c r="F248" s="68"/>
      <c r="G248" s="68"/>
      <c r="H248" s="68"/>
      <c r="I248" s="68"/>
      <c r="J248" s="72"/>
      <c r="K248" s="72"/>
      <c r="L248" s="72"/>
      <c r="M248" s="72"/>
      <c r="N248" s="26"/>
      <c r="O248" s="26"/>
      <c r="P248" s="25"/>
      <c r="Q248" s="25"/>
      <c r="U248" s="74"/>
      <c r="V248" s="70"/>
      <c r="W248" s="70"/>
      <c r="X248" s="70"/>
      <c r="Y248" s="70"/>
      <c r="Z248" s="70"/>
      <c r="AA248" s="24"/>
    </row>
    <row r="249" spans="1:27" ht="15" customHeight="1" x14ac:dyDescent="0.25">
      <c r="A249" s="71"/>
      <c r="B249" s="71"/>
      <c r="C249" s="68"/>
      <c r="D249" s="68"/>
      <c r="E249" s="68"/>
      <c r="F249" s="68"/>
      <c r="G249" s="68"/>
      <c r="H249" s="68"/>
      <c r="I249" s="68"/>
      <c r="J249" s="72"/>
      <c r="K249" s="72"/>
      <c r="L249" s="72"/>
      <c r="M249" s="72"/>
      <c r="N249" s="26"/>
      <c r="O249" s="26"/>
      <c r="P249" s="25"/>
      <c r="Q249" s="25"/>
      <c r="U249" s="74"/>
      <c r="V249" s="70"/>
      <c r="W249" s="70"/>
      <c r="X249" s="70"/>
      <c r="Y249" s="70"/>
      <c r="Z249" s="70"/>
      <c r="AA249" s="24"/>
    </row>
    <row r="250" spans="1:27" ht="15" customHeight="1" x14ac:dyDescent="0.25">
      <c r="A250" s="71"/>
      <c r="B250" s="71"/>
      <c r="C250" s="68"/>
      <c r="D250" s="68"/>
      <c r="E250" s="68"/>
      <c r="F250" s="68"/>
      <c r="G250" s="68"/>
      <c r="H250" s="68"/>
      <c r="I250" s="68"/>
      <c r="J250" s="72"/>
      <c r="K250" s="72"/>
      <c r="L250" s="72"/>
      <c r="M250" s="72"/>
      <c r="N250" s="26"/>
      <c r="O250" s="26"/>
      <c r="P250" s="25"/>
      <c r="Q250" s="25"/>
      <c r="U250" s="74"/>
      <c r="V250" s="70"/>
      <c r="W250" s="70"/>
      <c r="X250" s="70"/>
      <c r="Y250" s="70"/>
      <c r="Z250" s="70"/>
      <c r="AA250" s="24"/>
    </row>
    <row r="251" spans="1:27" ht="15" customHeight="1" x14ac:dyDescent="0.25">
      <c r="A251" s="71"/>
      <c r="B251" s="71"/>
      <c r="C251" s="68"/>
      <c r="D251" s="68"/>
      <c r="E251" s="68"/>
      <c r="F251" s="68"/>
      <c r="G251" s="68"/>
      <c r="H251" s="68"/>
      <c r="I251" s="68"/>
      <c r="J251" s="72"/>
      <c r="K251" s="72"/>
      <c r="L251" s="72"/>
      <c r="M251" s="72"/>
      <c r="N251" s="26"/>
      <c r="O251" s="26"/>
      <c r="P251" s="25"/>
      <c r="Q251" s="25"/>
      <c r="U251" s="74"/>
      <c r="V251" s="70"/>
      <c r="W251" s="70"/>
      <c r="X251" s="70"/>
      <c r="Y251" s="70"/>
      <c r="Z251" s="70"/>
      <c r="AA251" s="24"/>
    </row>
    <row r="252" spans="1:27" ht="15" customHeight="1" x14ac:dyDescent="0.25">
      <c r="A252" s="71"/>
      <c r="B252" s="71"/>
      <c r="C252" s="68"/>
      <c r="D252" s="68"/>
      <c r="E252" s="68"/>
      <c r="F252" s="68"/>
      <c r="G252" s="68"/>
      <c r="H252" s="68"/>
      <c r="I252" s="68"/>
      <c r="J252" s="72"/>
      <c r="K252" s="72"/>
      <c r="L252" s="72"/>
      <c r="M252" s="72"/>
      <c r="N252" s="26"/>
      <c r="O252" s="26"/>
      <c r="P252" s="25"/>
      <c r="Q252" s="25"/>
      <c r="U252" s="74"/>
      <c r="V252" s="70"/>
      <c r="W252" s="70"/>
      <c r="X252" s="70"/>
      <c r="Y252" s="70"/>
      <c r="Z252" s="70"/>
      <c r="AA252" s="24"/>
    </row>
    <row r="253" spans="1:27" ht="15" customHeight="1" x14ac:dyDescent="0.25">
      <c r="A253" s="71"/>
      <c r="B253" s="71"/>
      <c r="C253" s="68"/>
      <c r="D253" s="68"/>
      <c r="E253" s="68"/>
      <c r="F253" s="68"/>
      <c r="G253" s="68"/>
      <c r="H253" s="68"/>
      <c r="I253" s="68"/>
      <c r="J253" s="72"/>
      <c r="K253" s="72"/>
      <c r="L253" s="72"/>
      <c r="M253" s="72"/>
      <c r="N253" s="26"/>
      <c r="O253" s="26"/>
      <c r="P253" s="25"/>
      <c r="Q253" s="25"/>
      <c r="U253" s="74"/>
      <c r="V253" s="70"/>
      <c r="W253" s="70"/>
      <c r="X253" s="70"/>
      <c r="Y253" s="70"/>
      <c r="Z253" s="70"/>
      <c r="AA253" s="24"/>
    </row>
    <row r="254" spans="1:27" ht="15" customHeight="1" x14ac:dyDescent="0.25">
      <c r="A254" s="71"/>
      <c r="B254" s="71"/>
      <c r="C254" s="68"/>
      <c r="D254" s="68"/>
      <c r="E254" s="68"/>
      <c r="F254" s="68"/>
      <c r="G254" s="68"/>
      <c r="H254" s="68"/>
      <c r="I254" s="68"/>
      <c r="J254" s="72"/>
      <c r="K254" s="72"/>
      <c r="L254" s="72"/>
      <c r="M254" s="72"/>
      <c r="N254" s="26"/>
      <c r="O254" s="26"/>
      <c r="P254" s="25"/>
      <c r="Q254" s="25"/>
      <c r="U254" s="74"/>
      <c r="V254" s="70"/>
      <c r="W254" s="70"/>
      <c r="X254" s="70"/>
      <c r="Y254" s="70"/>
      <c r="Z254" s="70"/>
      <c r="AA254" s="24"/>
    </row>
    <row r="255" spans="1:27" ht="15" customHeight="1" x14ac:dyDescent="0.25">
      <c r="A255" s="71"/>
      <c r="B255" s="71"/>
      <c r="C255" s="68"/>
      <c r="D255" s="68"/>
      <c r="E255" s="68"/>
      <c r="F255" s="68"/>
      <c r="G255" s="68"/>
      <c r="H255" s="68"/>
      <c r="I255" s="68"/>
      <c r="J255" s="72"/>
      <c r="K255" s="72"/>
      <c r="L255" s="72"/>
      <c r="M255" s="72"/>
      <c r="N255" s="26"/>
      <c r="O255" s="26"/>
      <c r="P255" s="25"/>
      <c r="Q255" s="25"/>
      <c r="U255" s="74"/>
      <c r="V255" s="70"/>
      <c r="W255" s="70"/>
      <c r="X255" s="70"/>
      <c r="Y255" s="70"/>
      <c r="Z255" s="70"/>
      <c r="AA255" s="24"/>
    </row>
    <row r="256" spans="1:27" ht="15" customHeight="1" x14ac:dyDescent="0.25">
      <c r="A256" s="71"/>
      <c r="B256" s="71"/>
      <c r="C256" s="68"/>
      <c r="D256" s="68"/>
      <c r="E256" s="68"/>
      <c r="F256" s="68"/>
      <c r="G256" s="68"/>
      <c r="H256" s="68"/>
      <c r="I256" s="68"/>
      <c r="J256" s="72"/>
      <c r="K256" s="72"/>
      <c r="L256" s="72"/>
      <c r="M256" s="72"/>
      <c r="N256" s="26"/>
      <c r="O256" s="26"/>
      <c r="P256" s="25"/>
      <c r="Q256" s="25"/>
      <c r="U256" s="74"/>
      <c r="V256" s="70"/>
      <c r="W256" s="70"/>
      <c r="X256" s="70"/>
      <c r="Y256" s="70"/>
      <c r="Z256" s="70"/>
      <c r="AA256" s="24"/>
    </row>
    <row r="257" spans="1:27" ht="15" customHeight="1" x14ac:dyDescent="0.25">
      <c r="A257" s="71"/>
      <c r="B257" s="71"/>
      <c r="C257" s="68"/>
      <c r="D257" s="68"/>
      <c r="E257" s="68"/>
      <c r="F257" s="68"/>
      <c r="G257" s="68"/>
      <c r="H257" s="68"/>
      <c r="I257" s="68"/>
      <c r="J257" s="72"/>
      <c r="K257" s="72"/>
      <c r="L257" s="72"/>
      <c r="M257" s="72"/>
      <c r="N257" s="26"/>
      <c r="O257" s="26"/>
      <c r="P257" s="25"/>
      <c r="Q257" s="25"/>
      <c r="U257" s="74"/>
      <c r="V257" s="70"/>
      <c r="W257" s="70"/>
      <c r="X257" s="70"/>
      <c r="Y257" s="70"/>
      <c r="Z257" s="70"/>
      <c r="AA257" s="24"/>
    </row>
    <row r="258" spans="1:27" ht="15" customHeight="1" x14ac:dyDescent="0.25">
      <c r="A258" s="71"/>
      <c r="B258" s="71"/>
      <c r="C258" s="68"/>
      <c r="D258" s="68"/>
      <c r="E258" s="68"/>
      <c r="F258" s="68"/>
      <c r="G258" s="68"/>
      <c r="H258" s="68"/>
      <c r="I258" s="68"/>
      <c r="J258" s="72"/>
      <c r="K258" s="72"/>
      <c r="L258" s="72"/>
      <c r="M258" s="72"/>
      <c r="N258" s="26"/>
      <c r="O258" s="26"/>
      <c r="P258" s="25"/>
      <c r="Q258" s="25"/>
      <c r="U258" s="74"/>
      <c r="V258" s="70"/>
      <c r="W258" s="70"/>
      <c r="X258" s="70"/>
      <c r="Y258" s="70"/>
      <c r="Z258" s="70"/>
      <c r="AA258" s="24"/>
    </row>
    <row r="259" spans="1:27" ht="15" customHeight="1" x14ac:dyDescent="0.25">
      <c r="A259" s="71"/>
      <c r="B259" s="71"/>
      <c r="C259" s="68"/>
      <c r="D259" s="68"/>
      <c r="E259" s="68"/>
      <c r="F259" s="68"/>
      <c r="G259" s="68"/>
      <c r="H259" s="68"/>
      <c r="I259" s="68"/>
      <c r="J259" s="72"/>
      <c r="K259" s="72"/>
      <c r="L259" s="72"/>
      <c r="M259" s="72"/>
      <c r="N259" s="26"/>
      <c r="O259" s="26"/>
      <c r="P259" s="25"/>
      <c r="Q259" s="25"/>
      <c r="U259" s="74"/>
      <c r="V259" s="70"/>
      <c r="W259" s="70"/>
      <c r="X259" s="70"/>
      <c r="Y259" s="70"/>
      <c r="Z259" s="70"/>
      <c r="AA259" s="24"/>
    </row>
    <row r="260" spans="1:27" ht="15" customHeight="1" x14ac:dyDescent="0.25">
      <c r="A260" s="71"/>
      <c r="B260" s="71"/>
      <c r="C260" s="68"/>
      <c r="D260" s="68"/>
      <c r="E260" s="68"/>
      <c r="F260" s="68"/>
      <c r="G260" s="68"/>
      <c r="H260" s="68"/>
      <c r="I260" s="68"/>
      <c r="J260" s="72"/>
      <c r="K260" s="72"/>
      <c r="L260" s="72"/>
      <c r="M260" s="72"/>
      <c r="N260" s="26"/>
      <c r="O260" s="26"/>
      <c r="P260" s="25"/>
      <c r="Q260" s="25"/>
      <c r="U260" s="74"/>
      <c r="V260" s="70"/>
      <c r="W260" s="70"/>
      <c r="X260" s="70"/>
      <c r="Y260" s="70"/>
      <c r="Z260" s="70"/>
      <c r="AA260" s="24"/>
    </row>
    <row r="261" spans="1:27" ht="15" customHeight="1" x14ac:dyDescent="0.25">
      <c r="A261" s="71"/>
      <c r="B261" s="71"/>
      <c r="C261" s="68"/>
      <c r="D261" s="68"/>
      <c r="E261" s="68"/>
      <c r="F261" s="68"/>
      <c r="G261" s="68"/>
      <c r="H261" s="68"/>
      <c r="I261" s="68"/>
      <c r="J261" s="72"/>
      <c r="K261" s="72"/>
      <c r="L261" s="72"/>
      <c r="M261" s="72"/>
      <c r="N261" s="26"/>
      <c r="O261" s="26"/>
      <c r="P261" s="25"/>
      <c r="Q261" s="25"/>
      <c r="U261" s="74"/>
      <c r="V261" s="70"/>
      <c r="W261" s="70"/>
      <c r="X261" s="70"/>
      <c r="Y261" s="70"/>
      <c r="Z261" s="70"/>
      <c r="AA261" s="24"/>
    </row>
    <row r="262" spans="1:27" ht="15" customHeight="1" x14ac:dyDescent="0.25">
      <c r="A262" s="71"/>
      <c r="B262" s="71"/>
      <c r="C262" s="68"/>
      <c r="D262" s="68"/>
      <c r="E262" s="68"/>
      <c r="F262" s="68"/>
      <c r="G262" s="68"/>
      <c r="H262" s="68"/>
      <c r="I262" s="68"/>
      <c r="J262" s="72"/>
      <c r="K262" s="72"/>
      <c r="L262" s="72"/>
      <c r="M262" s="72"/>
      <c r="N262" s="26"/>
      <c r="O262" s="26"/>
      <c r="P262" s="25"/>
      <c r="Q262" s="25"/>
      <c r="U262" s="74"/>
      <c r="V262" s="70"/>
      <c r="W262" s="70"/>
      <c r="X262" s="70"/>
      <c r="Y262" s="70"/>
      <c r="Z262" s="70"/>
      <c r="AA262" s="24"/>
    </row>
    <row r="263" spans="1:27" ht="15" customHeight="1" x14ac:dyDescent="0.25">
      <c r="A263" s="71"/>
      <c r="B263" s="71"/>
      <c r="C263" s="68"/>
      <c r="D263" s="68"/>
      <c r="E263" s="68"/>
      <c r="F263" s="68"/>
      <c r="G263" s="68"/>
      <c r="H263" s="68"/>
      <c r="I263" s="68"/>
      <c r="J263" s="72"/>
      <c r="K263" s="72"/>
      <c r="L263" s="72"/>
      <c r="M263" s="72"/>
      <c r="N263" s="26"/>
      <c r="O263" s="26"/>
      <c r="P263" s="25"/>
      <c r="Q263" s="25"/>
      <c r="U263" s="74"/>
      <c r="V263" s="70"/>
      <c r="W263" s="70"/>
      <c r="X263" s="70"/>
      <c r="Y263" s="70"/>
      <c r="Z263" s="70"/>
      <c r="AA263" s="24"/>
    </row>
    <row r="264" spans="1:27" ht="15" customHeight="1" x14ac:dyDescent="0.25">
      <c r="A264" s="71"/>
      <c r="B264" s="71"/>
      <c r="C264" s="68"/>
      <c r="D264" s="68"/>
      <c r="E264" s="68"/>
      <c r="F264" s="68"/>
      <c r="G264" s="68"/>
      <c r="H264" s="68"/>
      <c r="I264" s="68"/>
      <c r="J264" s="72"/>
      <c r="K264" s="72"/>
      <c r="L264" s="72"/>
      <c r="M264" s="72"/>
      <c r="N264" s="26"/>
      <c r="O264" s="26"/>
      <c r="P264" s="25"/>
      <c r="Q264" s="25"/>
      <c r="U264" s="74"/>
      <c r="V264" s="70"/>
      <c r="W264" s="70"/>
      <c r="X264" s="70"/>
      <c r="Y264" s="70"/>
      <c r="Z264" s="70"/>
      <c r="AA264" s="24"/>
    </row>
    <row r="265" spans="1:27" ht="15" customHeight="1" x14ac:dyDescent="0.25">
      <c r="A265" s="71"/>
      <c r="B265" s="71"/>
      <c r="C265" s="68"/>
      <c r="D265" s="68"/>
      <c r="E265" s="68"/>
      <c r="F265" s="68"/>
      <c r="G265" s="68"/>
      <c r="H265" s="68"/>
      <c r="I265" s="68"/>
      <c r="J265" s="72"/>
      <c r="K265" s="72"/>
      <c r="L265" s="72"/>
      <c r="M265" s="72"/>
      <c r="N265" s="26"/>
      <c r="O265" s="26"/>
      <c r="P265" s="25"/>
      <c r="Q265" s="25"/>
      <c r="U265" s="74"/>
      <c r="V265" s="70"/>
      <c r="W265" s="70"/>
      <c r="X265" s="70"/>
      <c r="Y265" s="70"/>
      <c r="Z265" s="70"/>
      <c r="AA265" s="24"/>
    </row>
    <row r="266" spans="1:27" ht="15" customHeight="1" x14ac:dyDescent="0.25">
      <c r="A266" s="71"/>
      <c r="B266" s="71"/>
      <c r="C266" s="68"/>
      <c r="D266" s="68"/>
      <c r="E266" s="68"/>
      <c r="F266" s="68"/>
      <c r="G266" s="68"/>
      <c r="H266" s="68"/>
      <c r="I266" s="68"/>
      <c r="J266" s="72"/>
      <c r="K266" s="72"/>
      <c r="L266" s="72"/>
      <c r="M266" s="72"/>
      <c r="N266" s="26"/>
      <c r="O266" s="26"/>
      <c r="P266" s="25"/>
      <c r="Q266" s="25"/>
      <c r="U266" s="74"/>
      <c r="V266" s="70"/>
      <c r="W266" s="70"/>
      <c r="X266" s="70"/>
      <c r="Y266" s="70"/>
      <c r="Z266" s="70"/>
      <c r="AA266" s="24"/>
    </row>
    <row r="267" spans="1:27" x14ac:dyDescent="0.2">
      <c r="U267" s="74"/>
      <c r="V267" s="70"/>
      <c r="W267" s="70"/>
      <c r="X267" s="70"/>
      <c r="Y267" s="70"/>
      <c r="Z267" s="70"/>
      <c r="AA267" s="24"/>
    </row>
    <row r="268" spans="1:27" x14ac:dyDescent="0.2">
      <c r="U268" s="74"/>
      <c r="V268" s="70"/>
      <c r="W268" s="70"/>
      <c r="X268" s="70"/>
      <c r="Y268" s="70"/>
      <c r="Z268" s="70"/>
      <c r="AA268" s="24"/>
    </row>
    <row r="269" spans="1:27" x14ac:dyDescent="0.2">
      <c r="U269" s="74"/>
      <c r="V269" s="70"/>
      <c r="W269" s="70"/>
      <c r="X269" s="70"/>
      <c r="Y269" s="70"/>
      <c r="Z269" s="70"/>
      <c r="AA269" s="24"/>
    </row>
    <row r="270" spans="1:27" x14ac:dyDescent="0.2">
      <c r="U270" s="74"/>
      <c r="V270" s="70"/>
      <c r="W270" s="70"/>
      <c r="X270" s="70"/>
      <c r="Y270" s="70"/>
      <c r="Z270" s="70"/>
      <c r="AA270" s="24"/>
    </row>
    <row r="271" spans="1:27" x14ac:dyDescent="0.2">
      <c r="U271" s="74"/>
      <c r="V271" s="70"/>
      <c r="W271" s="70"/>
      <c r="X271" s="70"/>
      <c r="Y271" s="70"/>
      <c r="Z271" s="70"/>
      <c r="AA271" s="24"/>
    </row>
    <row r="272" spans="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2"/>
  <dimension ref="A1:AB278"/>
  <sheetViews>
    <sheetView topLeftCell="L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75" style="23" customWidth="1"/>
    <col min="5" max="5" width="21.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4" style="23" customWidth="1"/>
    <col min="16" max="16" width="18.875" style="23" customWidth="1"/>
    <col min="17" max="17" width="10.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3228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960</v>
      </c>
      <c r="B2" s="71">
        <v>260</v>
      </c>
      <c r="C2" s="68">
        <v>5.33</v>
      </c>
      <c r="D2" s="68">
        <v>263.94</v>
      </c>
      <c r="E2" s="68">
        <v>211.14</v>
      </c>
      <c r="F2" s="68">
        <f t="shared" ref="F2:F33" si="0">($A$57-A2)/(ROW($A$57)-ROW(A2))</f>
        <v>41.236363636363635</v>
      </c>
      <c r="G2" s="68">
        <v>0</v>
      </c>
      <c r="H2" s="68">
        <f t="shared" ref="H2:H33" si="1">($A$57-B2)/(ROW($A$57)-ROW(B2))</f>
        <v>53.963636363636361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0.01</v>
      </c>
      <c r="P2" s="32" t="s">
        <v>39</v>
      </c>
      <c r="Q2" s="25">
        <f>LARGE(A:A,2)</f>
        <v>2352</v>
      </c>
      <c r="T2" s="22">
        <v>0</v>
      </c>
      <c r="U2" s="74">
        <f t="shared" ref="U2:U33" si="3">T2-B2</f>
        <v>-260</v>
      </c>
      <c r="V2" s="70">
        <f t="shared" ref="V2:V33" si="4">ROUND(U2,0)</f>
        <v>-260</v>
      </c>
      <c r="W2" s="70">
        <v>4766</v>
      </c>
      <c r="X2" s="70">
        <f t="shared" ref="X2:X33" si="5">B2/$W$2*$W$3</f>
        <v>285.80360889634915</v>
      </c>
      <c r="Y2" s="70">
        <f t="shared" ref="Y2:Y33" si="6">X2-B2</f>
        <v>25.803608896349147</v>
      </c>
      <c r="Z2" s="70">
        <f t="shared" ref="Z2:Z33" si="7">ROUND(Y2,0)</f>
        <v>26</v>
      </c>
      <c r="AA2" s="24">
        <f t="shared" ref="AA2:AA33" si="8">IF(V2&gt;=0,V2,Z2)</f>
        <v>26</v>
      </c>
      <c r="AB2" s="67">
        <f t="shared" ref="AB2:AB33" si="9">B2+AA2</f>
        <v>286</v>
      </c>
    </row>
    <row r="3" spans="1:28" ht="15" customHeight="1" x14ac:dyDescent="0.25">
      <c r="A3" s="71">
        <v>840</v>
      </c>
      <c r="B3" s="71">
        <v>260</v>
      </c>
      <c r="C3" s="68">
        <v>4.67</v>
      </c>
      <c r="D3" s="68">
        <v>264.02999999999997</v>
      </c>
      <c r="E3" s="68">
        <v>211.14</v>
      </c>
      <c r="F3" s="68">
        <f t="shared" si="0"/>
        <v>44.222222222222221</v>
      </c>
      <c r="G3" s="68">
        <v>0</v>
      </c>
      <c r="H3" s="68">
        <f t="shared" si="1"/>
        <v>54.962962962962962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IF(ABS((B3-B2))&lt;=50,1,IF((B3-B2)*(-1)&gt;=0,1,-1))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83</v>
      </c>
      <c r="P3" s="32" t="s">
        <v>41</v>
      </c>
      <c r="Q3" s="25">
        <f>LARGE(A:A,3)</f>
        <v>2184</v>
      </c>
      <c r="T3" s="22">
        <v>0</v>
      </c>
      <c r="U3" s="74">
        <f t="shared" si="3"/>
        <v>-260</v>
      </c>
      <c r="V3" s="70">
        <f t="shared" si="4"/>
        <v>-260</v>
      </c>
      <c r="W3" s="70">
        <v>5239</v>
      </c>
      <c r="X3" s="70">
        <f t="shared" si="5"/>
        <v>285.80360889634915</v>
      </c>
      <c r="Y3" s="70">
        <f t="shared" si="6"/>
        <v>25.803608896349147</v>
      </c>
      <c r="Z3" s="70">
        <f t="shared" si="7"/>
        <v>26</v>
      </c>
      <c r="AA3" s="24">
        <f t="shared" si="8"/>
        <v>26</v>
      </c>
      <c r="AB3" s="67">
        <f t="shared" si="9"/>
        <v>286</v>
      </c>
    </row>
    <row r="4" spans="1:28" ht="15" customHeight="1" x14ac:dyDescent="0.25">
      <c r="A4" s="71">
        <v>1080</v>
      </c>
      <c r="B4" s="71">
        <v>260</v>
      </c>
      <c r="C4" s="68">
        <v>6</v>
      </c>
      <c r="D4" s="68">
        <v>264.16000000000003</v>
      </c>
      <c r="E4" s="68">
        <v>211.14</v>
      </c>
      <c r="F4" s="68">
        <f t="shared" si="0"/>
        <v>40.528301886792455</v>
      </c>
      <c r="G4" s="68">
        <v>0</v>
      </c>
      <c r="H4" s="68">
        <f t="shared" si="1"/>
        <v>56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3228</v>
      </c>
      <c r="P4" s="32" t="s">
        <v>43</v>
      </c>
      <c r="Q4" s="25">
        <f>LARGE(B:B,1)</f>
        <v>590</v>
      </c>
      <c r="T4" s="22">
        <v>0</v>
      </c>
      <c r="U4" s="74">
        <f t="shared" si="3"/>
        <v>-260</v>
      </c>
      <c r="V4" s="70">
        <f t="shared" si="4"/>
        <v>-260</v>
      </c>
      <c r="W4" s="70"/>
      <c r="X4" s="70">
        <f t="shared" si="5"/>
        <v>285.80360889634915</v>
      </c>
      <c r="Y4" s="70">
        <f t="shared" si="6"/>
        <v>25.803608896349147</v>
      </c>
      <c r="Z4" s="70">
        <f t="shared" si="7"/>
        <v>26</v>
      </c>
      <c r="AA4" s="24">
        <f t="shared" si="8"/>
        <v>26</v>
      </c>
      <c r="AB4" s="67">
        <f t="shared" si="9"/>
        <v>286</v>
      </c>
    </row>
    <row r="5" spans="1:28" ht="15" customHeight="1" x14ac:dyDescent="0.25">
      <c r="A5" s="71">
        <v>840</v>
      </c>
      <c r="B5" s="71">
        <v>260</v>
      </c>
      <c r="C5" s="68">
        <v>4.67</v>
      </c>
      <c r="D5" s="68">
        <v>264.25</v>
      </c>
      <c r="E5" s="68">
        <v>211.14</v>
      </c>
      <c r="F5" s="68">
        <f t="shared" si="0"/>
        <v>45.92307692307692</v>
      </c>
      <c r="G5" s="68">
        <v>0</v>
      </c>
      <c r="H5" s="68">
        <f t="shared" si="1"/>
        <v>57.07692307692308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1.4</v>
      </c>
      <c r="P5" s="32" t="s">
        <v>45</v>
      </c>
      <c r="Q5" s="25">
        <f>LARGE(B:B,2)</f>
        <v>590</v>
      </c>
      <c r="T5" s="22">
        <v>0</v>
      </c>
      <c r="U5" s="74">
        <f t="shared" si="3"/>
        <v>-260</v>
      </c>
      <c r="V5" s="70">
        <f t="shared" si="4"/>
        <v>-260</v>
      </c>
      <c r="W5" s="70"/>
      <c r="X5" s="70">
        <f t="shared" si="5"/>
        <v>285.80360889634915</v>
      </c>
      <c r="Y5" s="70">
        <f t="shared" si="6"/>
        <v>25.803608896349147</v>
      </c>
      <c r="Z5" s="70">
        <f t="shared" si="7"/>
        <v>26</v>
      </c>
      <c r="AA5" s="24">
        <f t="shared" si="8"/>
        <v>26</v>
      </c>
      <c r="AB5" s="67">
        <f t="shared" si="9"/>
        <v>286</v>
      </c>
    </row>
    <row r="6" spans="1:28" ht="15" customHeight="1" x14ac:dyDescent="0.25">
      <c r="A6" s="71">
        <v>1080</v>
      </c>
      <c r="B6" s="71">
        <v>260</v>
      </c>
      <c r="C6" s="68">
        <v>6</v>
      </c>
      <c r="D6" s="68">
        <v>264.38</v>
      </c>
      <c r="E6" s="68">
        <v>211.14</v>
      </c>
      <c r="F6" s="68">
        <f t="shared" si="0"/>
        <v>42.117647058823529</v>
      </c>
      <c r="G6" s="68">
        <v>0</v>
      </c>
      <c r="H6" s="68">
        <f t="shared" si="1"/>
        <v>58.196078431372548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2.33</v>
      </c>
      <c r="P6" s="32" t="s">
        <v>47</v>
      </c>
      <c r="Q6" s="25">
        <f>LARGE(B:B,3)</f>
        <v>590</v>
      </c>
      <c r="T6" s="22">
        <v>0</v>
      </c>
      <c r="U6" s="74">
        <f t="shared" si="3"/>
        <v>-260</v>
      </c>
      <c r="V6" s="70">
        <f t="shared" si="4"/>
        <v>-260</v>
      </c>
      <c r="W6" s="70"/>
      <c r="X6" s="70">
        <f t="shared" si="5"/>
        <v>285.80360889634915</v>
      </c>
      <c r="Y6" s="70">
        <f t="shared" si="6"/>
        <v>25.803608896349147</v>
      </c>
      <c r="Z6" s="70">
        <f t="shared" si="7"/>
        <v>26</v>
      </c>
      <c r="AA6" s="24">
        <f t="shared" si="8"/>
        <v>26</v>
      </c>
      <c r="AB6" s="67">
        <f t="shared" si="9"/>
        <v>286</v>
      </c>
    </row>
    <row r="7" spans="1:28" ht="15" customHeight="1" x14ac:dyDescent="0.25">
      <c r="A7" s="71">
        <v>1080</v>
      </c>
      <c r="B7" s="71">
        <v>310</v>
      </c>
      <c r="C7" s="68">
        <v>6</v>
      </c>
      <c r="D7" s="68">
        <v>264.5</v>
      </c>
      <c r="E7" s="68">
        <v>211.25</v>
      </c>
      <c r="F7" s="68">
        <f t="shared" si="0"/>
        <v>42.96</v>
      </c>
      <c r="G7" s="68">
        <v>0</v>
      </c>
      <c r="H7" s="68">
        <f t="shared" si="1"/>
        <v>58.36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3.34</v>
      </c>
      <c r="P7" s="25"/>
      <c r="Q7" s="25"/>
      <c r="T7" s="22">
        <v>0</v>
      </c>
      <c r="U7" s="74">
        <f t="shared" si="3"/>
        <v>-310</v>
      </c>
      <c r="V7" s="70">
        <f t="shared" si="4"/>
        <v>-310</v>
      </c>
      <c r="W7" s="70"/>
      <c r="X7" s="70">
        <f t="shared" si="5"/>
        <v>340.76584137641629</v>
      </c>
      <c r="Y7" s="70">
        <f t="shared" si="6"/>
        <v>30.76584137641629</v>
      </c>
      <c r="Z7" s="70">
        <f t="shared" si="7"/>
        <v>31</v>
      </c>
      <c r="AA7" s="24">
        <f t="shared" si="8"/>
        <v>31</v>
      </c>
      <c r="AB7" s="67">
        <f t="shared" si="9"/>
        <v>341</v>
      </c>
    </row>
    <row r="8" spans="1:28" ht="15" customHeight="1" x14ac:dyDescent="0.25">
      <c r="A8" s="71">
        <v>1320</v>
      </c>
      <c r="B8" s="71">
        <v>310</v>
      </c>
      <c r="C8" s="68">
        <v>7.33</v>
      </c>
      <c r="D8" s="68">
        <v>264.66000000000003</v>
      </c>
      <c r="E8" s="68">
        <v>211.25</v>
      </c>
      <c r="F8" s="68">
        <f t="shared" si="0"/>
        <v>38.938775510204081</v>
      </c>
      <c r="G8" s="68">
        <v>0</v>
      </c>
      <c r="H8" s="68">
        <f t="shared" si="1"/>
        <v>59.551020408163268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-310</v>
      </c>
      <c r="V8" s="70">
        <f t="shared" si="4"/>
        <v>-310</v>
      </c>
      <c r="W8" s="70"/>
      <c r="X8" s="70">
        <f t="shared" si="5"/>
        <v>340.76584137641629</v>
      </c>
      <c r="Y8" s="70">
        <f t="shared" si="6"/>
        <v>30.76584137641629</v>
      </c>
      <c r="Z8" s="70">
        <f t="shared" si="7"/>
        <v>31</v>
      </c>
      <c r="AA8" s="24">
        <f t="shared" si="8"/>
        <v>31</v>
      </c>
      <c r="AB8" s="67">
        <f t="shared" si="9"/>
        <v>341</v>
      </c>
    </row>
    <row r="9" spans="1:28" ht="15" customHeight="1" x14ac:dyDescent="0.25">
      <c r="A9" s="71">
        <v>1800</v>
      </c>
      <c r="B9" s="71">
        <v>310</v>
      </c>
      <c r="C9" s="68">
        <v>0</v>
      </c>
      <c r="D9" s="68">
        <v>264.89</v>
      </c>
      <c r="E9" s="68">
        <v>211.25</v>
      </c>
      <c r="F9" s="68">
        <f t="shared" si="0"/>
        <v>29.75</v>
      </c>
      <c r="G9" s="68">
        <v>0</v>
      </c>
      <c r="H9" s="68">
        <f t="shared" si="1"/>
        <v>60.791666666666664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-310</v>
      </c>
      <c r="V9" s="70">
        <f t="shared" si="4"/>
        <v>-310</v>
      </c>
      <c r="W9" s="70"/>
      <c r="X9" s="70">
        <f t="shared" si="5"/>
        <v>340.76584137641629</v>
      </c>
      <c r="Y9" s="70">
        <f t="shared" si="6"/>
        <v>30.76584137641629</v>
      </c>
      <c r="Z9" s="70">
        <f t="shared" si="7"/>
        <v>31</v>
      </c>
      <c r="AA9" s="24">
        <f t="shared" si="8"/>
        <v>31</v>
      </c>
      <c r="AB9" s="67">
        <f t="shared" si="9"/>
        <v>341</v>
      </c>
    </row>
    <row r="10" spans="1:28" ht="15" customHeight="1" x14ac:dyDescent="0.25">
      <c r="A10" s="71">
        <v>1200</v>
      </c>
      <c r="B10" s="71">
        <v>310</v>
      </c>
      <c r="C10" s="68">
        <v>6.67</v>
      </c>
      <c r="D10" s="68">
        <v>265.02999999999997</v>
      </c>
      <c r="E10" s="68">
        <v>211.25</v>
      </c>
      <c r="F10" s="68">
        <f t="shared" si="0"/>
        <v>43.148936170212764</v>
      </c>
      <c r="G10" s="68">
        <v>0</v>
      </c>
      <c r="H10" s="68">
        <f t="shared" si="1"/>
        <v>62.085106382978722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-310</v>
      </c>
      <c r="V10" s="70">
        <f t="shared" si="4"/>
        <v>-310</v>
      </c>
      <c r="W10" s="70"/>
      <c r="X10" s="70">
        <f t="shared" si="5"/>
        <v>340.76584137641629</v>
      </c>
      <c r="Y10" s="70">
        <f t="shared" si="6"/>
        <v>30.76584137641629</v>
      </c>
      <c r="Z10" s="70">
        <f t="shared" si="7"/>
        <v>31</v>
      </c>
      <c r="AA10" s="24">
        <f t="shared" si="8"/>
        <v>31</v>
      </c>
      <c r="AB10" s="67">
        <f t="shared" si="9"/>
        <v>341</v>
      </c>
    </row>
    <row r="11" spans="1:28" ht="15" customHeight="1" x14ac:dyDescent="0.25">
      <c r="A11" s="71">
        <v>1560</v>
      </c>
      <c r="B11" s="71">
        <v>310</v>
      </c>
      <c r="C11" s="68">
        <v>8.67</v>
      </c>
      <c r="D11" s="68">
        <v>265.22000000000003</v>
      </c>
      <c r="E11" s="68">
        <v>211.25</v>
      </c>
      <c r="F11" s="68">
        <f t="shared" si="0"/>
        <v>36.260869565217391</v>
      </c>
      <c r="G11" s="68">
        <v>0</v>
      </c>
      <c r="H11" s="68">
        <f t="shared" si="1"/>
        <v>63.434782608695649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263.94</v>
      </c>
      <c r="R11" s="43"/>
      <c r="S11" s="43"/>
      <c r="T11" s="22">
        <v>0</v>
      </c>
      <c r="U11" s="74">
        <f t="shared" si="3"/>
        <v>-310</v>
      </c>
      <c r="V11" s="70">
        <f t="shared" si="4"/>
        <v>-310</v>
      </c>
      <c r="W11" s="70"/>
      <c r="X11" s="70">
        <f t="shared" si="5"/>
        <v>340.76584137641629</v>
      </c>
      <c r="Y11" s="70">
        <f t="shared" si="6"/>
        <v>30.76584137641629</v>
      </c>
      <c r="Z11" s="70">
        <f t="shared" si="7"/>
        <v>31</v>
      </c>
      <c r="AA11" s="24">
        <f t="shared" si="8"/>
        <v>31</v>
      </c>
      <c r="AB11" s="67">
        <f t="shared" si="9"/>
        <v>341</v>
      </c>
    </row>
    <row r="12" spans="1:28" ht="15" customHeight="1" x14ac:dyDescent="0.25">
      <c r="A12" s="71">
        <v>1680</v>
      </c>
      <c r="B12" s="71">
        <v>370</v>
      </c>
      <c r="C12" s="68">
        <v>9.33</v>
      </c>
      <c r="D12" s="68">
        <v>265.43</v>
      </c>
      <c r="E12" s="68">
        <v>211.39</v>
      </c>
      <c r="F12" s="68">
        <f t="shared" si="0"/>
        <v>34.4</v>
      </c>
      <c r="G12" s="68">
        <v>0</v>
      </c>
      <c r="H12" s="68">
        <f t="shared" si="1"/>
        <v>63.511111111111113</v>
      </c>
      <c r="I12" s="68">
        <v>0</v>
      </c>
      <c r="J12" s="72">
        <f t="shared" si="10"/>
        <v>0</v>
      </c>
      <c r="K12" s="72">
        <f t="shared" si="11"/>
        <v>-1</v>
      </c>
      <c r="L12" s="72">
        <f t="shared" si="12"/>
        <v>0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263.94</v>
      </c>
      <c r="R12" s="43"/>
      <c r="S12" s="43"/>
      <c r="T12" s="22">
        <v>0</v>
      </c>
      <c r="U12" s="74">
        <f t="shared" si="3"/>
        <v>-370</v>
      </c>
      <c r="V12" s="70">
        <f t="shared" si="4"/>
        <v>-370</v>
      </c>
      <c r="W12" s="70"/>
      <c r="X12" s="70">
        <f t="shared" si="5"/>
        <v>406.72052035249686</v>
      </c>
      <c r="Y12" s="70">
        <f t="shared" si="6"/>
        <v>36.720520352496862</v>
      </c>
      <c r="Z12" s="70">
        <f t="shared" si="7"/>
        <v>37</v>
      </c>
      <c r="AA12" s="24">
        <f t="shared" si="8"/>
        <v>37</v>
      </c>
      <c r="AB12" s="67">
        <f t="shared" si="9"/>
        <v>407</v>
      </c>
    </row>
    <row r="13" spans="1:28" ht="15" customHeight="1" x14ac:dyDescent="0.25">
      <c r="A13" s="71">
        <v>1320</v>
      </c>
      <c r="B13" s="71">
        <v>370</v>
      </c>
      <c r="C13" s="68">
        <v>0</v>
      </c>
      <c r="D13" s="68">
        <v>265.58</v>
      </c>
      <c r="E13" s="68">
        <v>211.39</v>
      </c>
      <c r="F13" s="68">
        <f t="shared" si="0"/>
        <v>43.363636363636367</v>
      </c>
      <c r="G13" s="68">
        <v>0</v>
      </c>
      <c r="H13" s="68">
        <f t="shared" si="1"/>
        <v>64.954545454545453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0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-370</v>
      </c>
      <c r="V13" s="70">
        <f t="shared" si="4"/>
        <v>-370</v>
      </c>
      <c r="W13" s="70"/>
      <c r="X13" s="70">
        <f t="shared" si="5"/>
        <v>406.72052035249686</v>
      </c>
      <c r="Y13" s="70">
        <f t="shared" si="6"/>
        <v>36.720520352496862</v>
      </c>
      <c r="Z13" s="70">
        <f t="shared" si="7"/>
        <v>37</v>
      </c>
      <c r="AA13" s="24">
        <f t="shared" si="8"/>
        <v>37</v>
      </c>
      <c r="AB13" s="67">
        <f t="shared" si="9"/>
        <v>407</v>
      </c>
    </row>
    <row r="14" spans="1:28" ht="15" customHeight="1" x14ac:dyDescent="0.25">
      <c r="A14" s="71">
        <v>1680</v>
      </c>
      <c r="B14" s="71">
        <v>370</v>
      </c>
      <c r="C14" s="68">
        <v>0</v>
      </c>
      <c r="D14" s="68">
        <v>265.77999999999997</v>
      </c>
      <c r="E14" s="68">
        <v>211.39</v>
      </c>
      <c r="F14" s="68">
        <f t="shared" si="0"/>
        <v>36</v>
      </c>
      <c r="G14" s="68">
        <v>0</v>
      </c>
      <c r="H14" s="68">
        <f t="shared" si="1"/>
        <v>66.465116279069761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0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590</v>
      </c>
      <c r="R14" s="43"/>
      <c r="S14" s="43"/>
      <c r="T14" s="22">
        <v>0</v>
      </c>
      <c r="U14" s="74">
        <f t="shared" si="3"/>
        <v>-370</v>
      </c>
      <c r="V14" s="70">
        <f t="shared" si="4"/>
        <v>-370</v>
      </c>
      <c r="W14" s="70"/>
      <c r="X14" s="70">
        <f t="shared" si="5"/>
        <v>406.72052035249686</v>
      </c>
      <c r="Y14" s="70">
        <f t="shared" si="6"/>
        <v>36.720520352496862</v>
      </c>
      <c r="Z14" s="70">
        <f t="shared" si="7"/>
        <v>37</v>
      </c>
      <c r="AA14" s="24">
        <f t="shared" si="8"/>
        <v>37</v>
      </c>
      <c r="AB14" s="67">
        <f t="shared" si="9"/>
        <v>407</v>
      </c>
    </row>
    <row r="15" spans="1:28" ht="15" customHeight="1" x14ac:dyDescent="0.25">
      <c r="A15" s="71">
        <v>960</v>
      </c>
      <c r="B15" s="71">
        <v>370</v>
      </c>
      <c r="C15" s="68">
        <v>0</v>
      </c>
      <c r="D15" s="68">
        <v>265.88</v>
      </c>
      <c r="E15" s="68">
        <v>211.39</v>
      </c>
      <c r="F15" s="68">
        <f t="shared" si="0"/>
        <v>54</v>
      </c>
      <c r="G15" s="68">
        <v>0</v>
      </c>
      <c r="H15" s="68">
        <f t="shared" si="1"/>
        <v>68.047619047619051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0</v>
      </c>
      <c r="M15" s="72">
        <f t="shared" ca="1" si="2"/>
        <v>1</v>
      </c>
      <c r="N15" s="26" t="s">
        <v>60</v>
      </c>
      <c r="O15" s="26">
        <f>COUNT(C:C)</f>
        <v>83</v>
      </c>
      <c r="P15" s="14" t="s">
        <v>61</v>
      </c>
      <c r="Q15" s="13">
        <f>MAX(D:D)</f>
        <v>271.95</v>
      </c>
      <c r="R15" s="43">
        <f ca="1">TREND(OFFSET('Z-V'!B1,MATCH(Q15,'Z-V'!A:A,1)-1,,2,1),OFFSET('Z-V'!A1,MATCH(Q15,'Z-V'!A:A,1)-1,,2,1),Q15)</f>
        <v>59220</v>
      </c>
      <c r="S15" s="43"/>
      <c r="T15" s="22">
        <v>0</v>
      </c>
      <c r="U15" s="74">
        <f t="shared" si="3"/>
        <v>-370</v>
      </c>
      <c r="V15" s="70">
        <f t="shared" si="4"/>
        <v>-370</v>
      </c>
      <c r="W15" s="70"/>
      <c r="X15" s="70">
        <f t="shared" si="5"/>
        <v>406.72052035249686</v>
      </c>
      <c r="Y15" s="70">
        <f t="shared" si="6"/>
        <v>36.720520352496862</v>
      </c>
      <c r="Z15" s="70">
        <f t="shared" si="7"/>
        <v>37</v>
      </c>
      <c r="AA15" s="24">
        <f t="shared" si="8"/>
        <v>37</v>
      </c>
      <c r="AB15" s="67">
        <f t="shared" si="9"/>
        <v>407</v>
      </c>
    </row>
    <row r="16" spans="1:28" ht="15" customHeight="1" x14ac:dyDescent="0.25">
      <c r="A16" s="71">
        <v>1320</v>
      </c>
      <c r="B16" s="71">
        <v>370</v>
      </c>
      <c r="C16" s="68">
        <v>0</v>
      </c>
      <c r="D16" s="68">
        <v>266.02</v>
      </c>
      <c r="E16" s="68">
        <v>211.39</v>
      </c>
      <c r="F16" s="68">
        <f t="shared" si="0"/>
        <v>46.536585365853661</v>
      </c>
      <c r="G16" s="68">
        <v>0</v>
      </c>
      <c r="H16" s="68">
        <f t="shared" si="1"/>
        <v>69.707317073170728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0</v>
      </c>
      <c r="M16" s="72">
        <f t="shared" ca="1" si="2"/>
        <v>0</v>
      </c>
      <c r="N16" s="26" t="s">
        <v>62</v>
      </c>
      <c r="O16" s="78">
        <f>MAX(C:C)</f>
        <v>17.93</v>
      </c>
      <c r="P16" s="14" t="s">
        <v>63</v>
      </c>
      <c r="Q16" s="56">
        <f>D2</f>
        <v>263.94</v>
      </c>
      <c r="R16" s="43">
        <f ca="1">TREND(OFFSET('Z-V'!B1,MATCH(Q16,'Z-V'!A:A,1)-1,,2,1),OFFSET('Z-V'!A1,MATCH(Q16,'Z-V'!A:A,1)-1,,2,1),Q16)</f>
        <v>36862</v>
      </c>
      <c r="S16" s="43"/>
      <c r="T16" s="22">
        <v>0</v>
      </c>
      <c r="U16" s="74">
        <f t="shared" si="3"/>
        <v>-370</v>
      </c>
      <c r="V16" s="70">
        <f t="shared" si="4"/>
        <v>-370</v>
      </c>
      <c r="W16" s="70"/>
      <c r="X16" s="70">
        <f t="shared" si="5"/>
        <v>406.72052035249686</v>
      </c>
      <c r="Y16" s="70">
        <f t="shared" si="6"/>
        <v>36.720520352496862</v>
      </c>
      <c r="Z16" s="70">
        <f t="shared" si="7"/>
        <v>37</v>
      </c>
      <c r="AA16" s="24">
        <f t="shared" si="8"/>
        <v>37</v>
      </c>
      <c r="AB16" s="67">
        <f t="shared" si="9"/>
        <v>407</v>
      </c>
    </row>
    <row r="17" spans="1:28" ht="15" customHeight="1" x14ac:dyDescent="0.25">
      <c r="A17" s="71">
        <v>936</v>
      </c>
      <c r="B17" s="71">
        <v>420</v>
      </c>
      <c r="C17" s="68">
        <v>0</v>
      </c>
      <c r="D17" s="68">
        <v>266.10000000000002</v>
      </c>
      <c r="E17" s="68">
        <v>211.5</v>
      </c>
      <c r="F17" s="68">
        <f t="shared" si="0"/>
        <v>57.3</v>
      </c>
      <c r="G17" s="68">
        <v>0</v>
      </c>
      <c r="H17" s="68">
        <f t="shared" si="1"/>
        <v>70.2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271.94</v>
      </c>
      <c r="R17" s="43"/>
      <c r="S17" s="43"/>
      <c r="T17" s="22">
        <v>0</v>
      </c>
      <c r="U17" s="74">
        <f t="shared" si="3"/>
        <v>-420</v>
      </c>
      <c r="V17" s="70">
        <f t="shared" si="4"/>
        <v>-420</v>
      </c>
      <c r="W17" s="70"/>
      <c r="X17" s="70">
        <f t="shared" si="5"/>
        <v>461.68275283256395</v>
      </c>
      <c r="Y17" s="70">
        <f t="shared" si="6"/>
        <v>41.682752832563949</v>
      </c>
      <c r="Z17" s="70">
        <f t="shared" si="7"/>
        <v>42</v>
      </c>
      <c r="AA17" s="24">
        <f t="shared" si="8"/>
        <v>42</v>
      </c>
      <c r="AB17" s="67">
        <f t="shared" si="9"/>
        <v>462</v>
      </c>
    </row>
    <row r="18" spans="1:28" ht="15" customHeight="1" x14ac:dyDescent="0.2">
      <c r="A18" s="71">
        <v>1404</v>
      </c>
      <c r="B18" s="71">
        <v>420</v>
      </c>
      <c r="C18" s="68">
        <v>0</v>
      </c>
      <c r="D18" s="68">
        <v>266.25</v>
      </c>
      <c r="E18" s="68">
        <v>211.5</v>
      </c>
      <c r="F18" s="68">
        <f t="shared" si="0"/>
        <v>46.769230769230766</v>
      </c>
      <c r="G18" s="68">
        <v>0</v>
      </c>
      <c r="H18" s="68">
        <f t="shared" si="1"/>
        <v>72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590</v>
      </c>
      <c r="R18" s="43"/>
      <c r="S18" s="43"/>
      <c r="T18" s="22">
        <v>0</v>
      </c>
      <c r="U18" s="74">
        <f t="shared" si="3"/>
        <v>-420</v>
      </c>
      <c r="V18" s="70">
        <f t="shared" si="4"/>
        <v>-420</v>
      </c>
      <c r="W18" s="70"/>
      <c r="X18" s="70">
        <f t="shared" si="5"/>
        <v>461.68275283256395</v>
      </c>
      <c r="Y18" s="70">
        <f t="shared" si="6"/>
        <v>41.682752832563949</v>
      </c>
      <c r="Z18" s="70">
        <f t="shared" si="7"/>
        <v>42</v>
      </c>
      <c r="AA18" s="24">
        <f t="shared" si="8"/>
        <v>42</v>
      </c>
      <c r="AB18" s="67">
        <f t="shared" si="9"/>
        <v>462</v>
      </c>
    </row>
    <row r="19" spans="1:28" ht="15" customHeight="1" x14ac:dyDescent="0.25">
      <c r="A19" s="71">
        <v>1056</v>
      </c>
      <c r="B19" s="71">
        <v>420</v>
      </c>
      <c r="C19" s="68">
        <v>0</v>
      </c>
      <c r="D19" s="68">
        <v>266.33999999999997</v>
      </c>
      <c r="E19" s="68">
        <v>211.5</v>
      </c>
      <c r="F19" s="68">
        <f t="shared" si="0"/>
        <v>57.157894736842103</v>
      </c>
      <c r="G19" s="68">
        <v>0</v>
      </c>
      <c r="H19" s="68">
        <f t="shared" si="1"/>
        <v>73.89473684210526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0.92779251587036415</v>
      </c>
      <c r="R19" s="58">
        <f>MAX(AB:AB)</f>
        <v>649</v>
      </c>
      <c r="S19" s="58">
        <f>'Z-V'!P8-R19</f>
        <v>8330</v>
      </c>
      <c r="T19" s="22">
        <v>0</v>
      </c>
      <c r="U19" s="74">
        <f t="shared" si="3"/>
        <v>-420</v>
      </c>
      <c r="V19" s="70">
        <f t="shared" si="4"/>
        <v>-420</v>
      </c>
      <c r="W19" s="70"/>
      <c r="X19" s="70">
        <f t="shared" si="5"/>
        <v>461.68275283256395</v>
      </c>
      <c r="Y19" s="70">
        <f t="shared" si="6"/>
        <v>41.682752832563949</v>
      </c>
      <c r="Z19" s="70">
        <f t="shared" si="7"/>
        <v>42</v>
      </c>
      <c r="AA19" s="24">
        <f t="shared" si="8"/>
        <v>42</v>
      </c>
      <c r="AB19" s="67">
        <f t="shared" si="9"/>
        <v>462</v>
      </c>
    </row>
    <row r="20" spans="1:28" ht="15" customHeight="1" x14ac:dyDescent="0.25">
      <c r="A20" s="71">
        <v>1404</v>
      </c>
      <c r="B20" s="71">
        <v>420</v>
      </c>
      <c r="C20" s="68">
        <v>7.8</v>
      </c>
      <c r="D20" s="68">
        <v>266.49</v>
      </c>
      <c r="E20" s="68">
        <v>211.5</v>
      </c>
      <c r="F20" s="68">
        <f t="shared" si="0"/>
        <v>49.297297297297298</v>
      </c>
      <c r="G20" s="68">
        <v>0</v>
      </c>
      <c r="H20" s="68">
        <f t="shared" si="1"/>
        <v>75.891891891891888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1</v>
      </c>
      <c r="P20" s="14" t="s">
        <v>1</v>
      </c>
      <c r="Q20" s="13">
        <f ca="1">('Z-V'!R16-'Z-V'!R17)*(S20-'Z-V'!R13)/('Z-V'!R9-'Z-V'!R13)+'Z-V'!R17</f>
        <v>0.58235523560209423</v>
      </c>
      <c r="R20" s="43">
        <f ca="1">R15-R16</f>
        <v>22358</v>
      </c>
      <c r="S20" s="43">
        <f ca="1">'Z-V'!P9-R20</f>
        <v>31122</v>
      </c>
      <c r="T20" s="22">
        <v>0</v>
      </c>
      <c r="U20" s="74">
        <f t="shared" si="3"/>
        <v>-420</v>
      </c>
      <c r="V20" s="70">
        <f t="shared" si="4"/>
        <v>-420</v>
      </c>
      <c r="W20" s="70"/>
      <c r="X20" s="70">
        <f t="shared" si="5"/>
        <v>461.68275283256395</v>
      </c>
      <c r="Y20" s="70">
        <f t="shared" si="6"/>
        <v>41.682752832563949</v>
      </c>
      <c r="Z20" s="70">
        <f t="shared" si="7"/>
        <v>42</v>
      </c>
      <c r="AA20" s="24">
        <f t="shared" si="8"/>
        <v>42</v>
      </c>
      <c r="AB20" s="67">
        <f t="shared" si="9"/>
        <v>462</v>
      </c>
    </row>
    <row r="21" spans="1:28" ht="15" customHeight="1" x14ac:dyDescent="0.25">
      <c r="A21" s="71">
        <v>1176</v>
      </c>
      <c r="B21" s="71">
        <v>420</v>
      </c>
      <c r="C21" s="68">
        <v>6.53</v>
      </c>
      <c r="D21" s="68">
        <v>266.60000000000002</v>
      </c>
      <c r="E21" s="68">
        <v>211.5</v>
      </c>
      <c r="F21" s="68">
        <f t="shared" si="0"/>
        <v>57</v>
      </c>
      <c r="G21" s="68">
        <v>0</v>
      </c>
      <c r="H21" s="68">
        <f t="shared" si="1"/>
        <v>78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0.63490178163544997</v>
      </c>
      <c r="R21" s="43">
        <f>ABS(Q12-Q17)</f>
        <v>8</v>
      </c>
      <c r="S21" s="43">
        <f>'Z-V'!P10-R21</f>
        <v>13.89</v>
      </c>
      <c r="T21" s="22">
        <v>0</v>
      </c>
      <c r="U21" s="74">
        <f t="shared" si="3"/>
        <v>-420</v>
      </c>
      <c r="V21" s="70">
        <f t="shared" si="4"/>
        <v>-420</v>
      </c>
      <c r="W21" s="70"/>
      <c r="X21" s="70">
        <f t="shared" si="5"/>
        <v>461.68275283256395</v>
      </c>
      <c r="Y21" s="70">
        <f t="shared" si="6"/>
        <v>41.682752832563949</v>
      </c>
      <c r="Z21" s="70">
        <f t="shared" si="7"/>
        <v>42</v>
      </c>
      <c r="AA21" s="24">
        <f t="shared" si="8"/>
        <v>42</v>
      </c>
      <c r="AB21" s="67">
        <f t="shared" si="9"/>
        <v>462</v>
      </c>
    </row>
    <row r="22" spans="1:28" ht="15" customHeight="1" x14ac:dyDescent="0.25">
      <c r="A22" s="71">
        <v>1524</v>
      </c>
      <c r="B22" s="71">
        <v>480</v>
      </c>
      <c r="C22" s="68">
        <v>8.4700000000000006</v>
      </c>
      <c r="D22" s="68">
        <v>266.76</v>
      </c>
      <c r="E22" s="68">
        <v>211.58</v>
      </c>
      <c r="F22" s="68">
        <f t="shared" si="0"/>
        <v>48.685714285714283</v>
      </c>
      <c r="G22" s="68">
        <v>0</v>
      </c>
      <c r="H22" s="68">
        <f t="shared" si="1"/>
        <v>78.51428571428572</v>
      </c>
      <c r="I22" s="68">
        <v>0</v>
      </c>
      <c r="J22" s="72">
        <f t="shared" si="10"/>
        <v>0</v>
      </c>
      <c r="K22" s="72">
        <f t="shared" si="11"/>
        <v>-1</v>
      </c>
      <c r="L22" s="72">
        <f t="shared" si="12"/>
        <v>0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0.73680000000000001</v>
      </c>
      <c r="R22" s="43"/>
      <c r="S22" s="43"/>
      <c r="T22" s="22">
        <v>0</v>
      </c>
      <c r="U22" s="74">
        <f t="shared" si="3"/>
        <v>-480</v>
      </c>
      <c r="V22" s="70">
        <f t="shared" si="4"/>
        <v>-480</v>
      </c>
      <c r="W22" s="70"/>
      <c r="X22" s="70">
        <f t="shared" si="5"/>
        <v>527.63743180864458</v>
      </c>
      <c r="Y22" s="70">
        <f t="shared" si="6"/>
        <v>47.637431808644578</v>
      </c>
      <c r="Z22" s="70">
        <f t="shared" si="7"/>
        <v>48</v>
      </c>
      <c r="AA22" s="24">
        <f t="shared" si="8"/>
        <v>48</v>
      </c>
      <c r="AB22" s="67">
        <f t="shared" si="9"/>
        <v>528</v>
      </c>
    </row>
    <row r="23" spans="1:28" ht="15" customHeight="1" x14ac:dyDescent="0.25">
      <c r="A23" s="71">
        <v>1056</v>
      </c>
      <c r="B23" s="71">
        <v>480</v>
      </c>
      <c r="C23" s="68">
        <v>5.87</v>
      </c>
      <c r="D23" s="68">
        <v>266.85000000000002</v>
      </c>
      <c r="E23" s="68">
        <v>211.58</v>
      </c>
      <c r="F23" s="68">
        <f t="shared" si="0"/>
        <v>63.882352941176471</v>
      </c>
      <c r="G23" s="68">
        <v>0</v>
      </c>
      <c r="H23" s="68">
        <f t="shared" si="1"/>
        <v>80.82352941176471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0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-480</v>
      </c>
      <c r="V23" s="70">
        <f t="shared" si="4"/>
        <v>-480</v>
      </c>
      <c r="W23" s="70"/>
      <c r="X23" s="70">
        <f t="shared" si="5"/>
        <v>527.63743180864458</v>
      </c>
      <c r="Y23" s="70">
        <f t="shared" si="6"/>
        <v>47.637431808644578</v>
      </c>
      <c r="Z23" s="70">
        <f t="shared" si="7"/>
        <v>48</v>
      </c>
      <c r="AA23" s="24">
        <f t="shared" si="8"/>
        <v>48</v>
      </c>
      <c r="AB23" s="67">
        <f t="shared" si="9"/>
        <v>528</v>
      </c>
    </row>
    <row r="24" spans="1:28" ht="15" customHeight="1" x14ac:dyDescent="0.25">
      <c r="A24" s="71">
        <v>1296</v>
      </c>
      <c r="B24" s="71">
        <v>480</v>
      </c>
      <c r="C24" s="68">
        <v>7.2</v>
      </c>
      <c r="D24" s="68">
        <v>266.97000000000003</v>
      </c>
      <c r="E24" s="68">
        <v>211.58</v>
      </c>
      <c r="F24" s="68">
        <f t="shared" si="0"/>
        <v>58.545454545454547</v>
      </c>
      <c r="G24" s="68">
        <v>0</v>
      </c>
      <c r="H24" s="68">
        <f t="shared" si="1"/>
        <v>83.272727272727266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0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-480</v>
      </c>
      <c r="V24" s="70">
        <f t="shared" si="4"/>
        <v>-480</v>
      </c>
      <c r="W24" s="70"/>
      <c r="X24" s="70">
        <f t="shared" si="5"/>
        <v>527.63743180864458</v>
      </c>
      <c r="Y24" s="70">
        <f t="shared" si="6"/>
        <v>47.637431808644578</v>
      </c>
      <c r="Z24" s="70">
        <f t="shared" si="7"/>
        <v>48</v>
      </c>
      <c r="AA24" s="24">
        <f t="shared" si="8"/>
        <v>48</v>
      </c>
      <c r="AB24" s="67">
        <f t="shared" si="9"/>
        <v>528</v>
      </c>
    </row>
    <row r="25" spans="1:28" ht="15" customHeight="1" x14ac:dyDescent="0.25">
      <c r="A25" s="71">
        <v>1296</v>
      </c>
      <c r="B25" s="71">
        <v>480</v>
      </c>
      <c r="C25" s="68">
        <v>7.2</v>
      </c>
      <c r="D25" s="68">
        <v>267.08999999999997</v>
      </c>
      <c r="E25" s="68">
        <v>211.58</v>
      </c>
      <c r="F25" s="68">
        <f t="shared" si="0"/>
        <v>60.375</v>
      </c>
      <c r="G25" s="68">
        <v>0</v>
      </c>
      <c r="H25" s="68">
        <f t="shared" si="1"/>
        <v>85.875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0</v>
      </c>
      <c r="M25" s="72">
        <f t="shared" ca="1" si="2"/>
        <v>1</v>
      </c>
      <c r="N25" s="26"/>
      <c r="O25" s="26"/>
      <c r="P25" s="25"/>
      <c r="Q25" s="25"/>
      <c r="T25" s="22">
        <v>0</v>
      </c>
      <c r="U25" s="74">
        <f t="shared" si="3"/>
        <v>-480</v>
      </c>
      <c r="V25" s="70">
        <f t="shared" si="4"/>
        <v>-480</v>
      </c>
      <c r="W25" s="70"/>
      <c r="X25" s="70">
        <f t="shared" si="5"/>
        <v>527.63743180864458</v>
      </c>
      <c r="Y25" s="70">
        <f t="shared" si="6"/>
        <v>47.637431808644578</v>
      </c>
      <c r="Z25" s="70">
        <f t="shared" si="7"/>
        <v>48</v>
      </c>
      <c r="AA25" s="24">
        <f t="shared" si="8"/>
        <v>48</v>
      </c>
      <c r="AB25" s="67">
        <f t="shared" si="9"/>
        <v>528</v>
      </c>
    </row>
    <row r="26" spans="1:28" ht="15" customHeight="1" x14ac:dyDescent="0.25">
      <c r="A26" s="71">
        <v>1056</v>
      </c>
      <c r="B26" s="71">
        <v>480</v>
      </c>
      <c r="C26" s="68">
        <v>5.87</v>
      </c>
      <c r="D26" s="68">
        <v>267.17</v>
      </c>
      <c r="E26" s="68">
        <v>211.58</v>
      </c>
      <c r="F26" s="68">
        <f t="shared" si="0"/>
        <v>70.064516129032256</v>
      </c>
      <c r="G26" s="68">
        <v>0</v>
      </c>
      <c r="H26" s="68">
        <f t="shared" si="1"/>
        <v>88.645161290322577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0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-480</v>
      </c>
      <c r="V26" s="70">
        <f t="shared" si="4"/>
        <v>-480</v>
      </c>
      <c r="W26" s="70"/>
      <c r="X26" s="70">
        <f t="shared" si="5"/>
        <v>527.63743180864458</v>
      </c>
      <c r="Y26" s="70">
        <f t="shared" si="6"/>
        <v>47.637431808644578</v>
      </c>
      <c r="Z26" s="70">
        <f t="shared" si="7"/>
        <v>48</v>
      </c>
      <c r="AA26" s="24">
        <f t="shared" si="8"/>
        <v>48</v>
      </c>
      <c r="AB26" s="67">
        <f t="shared" si="9"/>
        <v>528</v>
      </c>
    </row>
    <row r="27" spans="1:28" ht="15" customHeight="1" x14ac:dyDescent="0.25">
      <c r="A27" s="71">
        <v>1176</v>
      </c>
      <c r="B27" s="71">
        <v>530</v>
      </c>
      <c r="C27" s="68">
        <v>6.53</v>
      </c>
      <c r="D27" s="68">
        <v>267.25</v>
      </c>
      <c r="E27" s="68">
        <v>211.64</v>
      </c>
      <c r="F27" s="68">
        <f t="shared" si="0"/>
        <v>68.400000000000006</v>
      </c>
      <c r="G27" s="68">
        <v>0</v>
      </c>
      <c r="H27" s="68">
        <f t="shared" si="1"/>
        <v>89.933333333333337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-530</v>
      </c>
      <c r="V27" s="70">
        <f t="shared" si="4"/>
        <v>-530</v>
      </c>
      <c r="W27" s="70"/>
      <c r="X27" s="70">
        <f t="shared" si="5"/>
        <v>582.59966428871178</v>
      </c>
      <c r="Y27" s="70">
        <f t="shared" si="6"/>
        <v>52.599664288711779</v>
      </c>
      <c r="Z27" s="70">
        <f t="shared" si="7"/>
        <v>53</v>
      </c>
      <c r="AA27" s="24">
        <f t="shared" si="8"/>
        <v>53</v>
      </c>
      <c r="AB27" s="67">
        <f t="shared" si="9"/>
        <v>583</v>
      </c>
    </row>
    <row r="28" spans="1:28" ht="15" customHeight="1" x14ac:dyDescent="0.25">
      <c r="A28" s="71">
        <v>1296</v>
      </c>
      <c r="B28" s="71">
        <v>530</v>
      </c>
      <c r="C28" s="68">
        <v>7.2</v>
      </c>
      <c r="D28" s="68">
        <v>267.36</v>
      </c>
      <c r="E28" s="68">
        <v>211.64</v>
      </c>
      <c r="F28" s="68">
        <f t="shared" si="0"/>
        <v>66.620689655172413</v>
      </c>
      <c r="G28" s="68">
        <v>0</v>
      </c>
      <c r="H28" s="68">
        <f t="shared" si="1"/>
        <v>93.034482758620683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-530</v>
      </c>
      <c r="V28" s="70">
        <f t="shared" si="4"/>
        <v>-530</v>
      </c>
      <c r="W28" s="70"/>
      <c r="X28" s="70">
        <f t="shared" si="5"/>
        <v>582.59966428871178</v>
      </c>
      <c r="Y28" s="70">
        <f t="shared" si="6"/>
        <v>52.599664288711779</v>
      </c>
      <c r="Z28" s="70">
        <f t="shared" si="7"/>
        <v>53</v>
      </c>
      <c r="AA28" s="24">
        <f t="shared" si="8"/>
        <v>53</v>
      </c>
      <c r="AB28" s="67">
        <f t="shared" si="9"/>
        <v>583</v>
      </c>
    </row>
    <row r="29" spans="1:28" ht="15" customHeight="1" x14ac:dyDescent="0.25">
      <c r="A29" s="71">
        <v>948</v>
      </c>
      <c r="B29" s="71">
        <v>530</v>
      </c>
      <c r="C29" s="68">
        <v>5.27</v>
      </c>
      <c r="D29" s="68">
        <v>267.42</v>
      </c>
      <c r="E29" s="68">
        <v>211.64</v>
      </c>
      <c r="F29" s="68">
        <f t="shared" si="0"/>
        <v>81.428571428571431</v>
      </c>
      <c r="G29" s="68">
        <v>0</v>
      </c>
      <c r="H29" s="68">
        <f t="shared" si="1"/>
        <v>96.357142857142861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0</v>
      </c>
      <c r="U29" s="74">
        <f t="shared" si="3"/>
        <v>-530</v>
      </c>
      <c r="V29" s="70">
        <f t="shared" si="4"/>
        <v>-530</v>
      </c>
      <c r="W29" s="70"/>
      <c r="X29" s="70">
        <f t="shared" si="5"/>
        <v>582.59966428871178</v>
      </c>
      <c r="Y29" s="70">
        <f t="shared" si="6"/>
        <v>52.599664288711779</v>
      </c>
      <c r="Z29" s="70">
        <f t="shared" si="7"/>
        <v>53</v>
      </c>
      <c r="AA29" s="24">
        <f t="shared" si="8"/>
        <v>53</v>
      </c>
      <c r="AB29" s="67">
        <f t="shared" si="9"/>
        <v>583</v>
      </c>
    </row>
    <row r="30" spans="1:28" ht="15" customHeight="1" x14ac:dyDescent="0.25">
      <c r="A30" s="71">
        <v>1176</v>
      </c>
      <c r="B30" s="71">
        <v>530</v>
      </c>
      <c r="C30" s="68">
        <v>6.53</v>
      </c>
      <c r="D30" s="68">
        <v>267.51</v>
      </c>
      <c r="E30" s="68">
        <v>211.64</v>
      </c>
      <c r="F30" s="68">
        <f t="shared" si="0"/>
        <v>76</v>
      </c>
      <c r="G30" s="68">
        <v>0</v>
      </c>
      <c r="H30" s="68">
        <f t="shared" si="1"/>
        <v>99.925925925925924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-530</v>
      </c>
      <c r="V30" s="70">
        <f t="shared" si="4"/>
        <v>-530</v>
      </c>
      <c r="W30" s="70"/>
      <c r="X30" s="70">
        <f t="shared" si="5"/>
        <v>582.59966428871178</v>
      </c>
      <c r="Y30" s="70">
        <f t="shared" si="6"/>
        <v>52.599664288711779</v>
      </c>
      <c r="Z30" s="70">
        <f t="shared" si="7"/>
        <v>53</v>
      </c>
      <c r="AA30" s="24">
        <f t="shared" si="8"/>
        <v>53</v>
      </c>
      <c r="AB30" s="67">
        <f t="shared" si="9"/>
        <v>583</v>
      </c>
    </row>
    <row r="31" spans="1:28" ht="15" customHeight="1" x14ac:dyDescent="0.25">
      <c r="A31" s="71">
        <v>828</v>
      </c>
      <c r="B31" s="71">
        <v>530</v>
      </c>
      <c r="C31" s="68">
        <v>4.5999999999999996</v>
      </c>
      <c r="D31" s="68">
        <v>267.55</v>
      </c>
      <c r="E31" s="68">
        <v>211.64</v>
      </c>
      <c r="F31" s="68">
        <f t="shared" si="0"/>
        <v>92.307692307692307</v>
      </c>
      <c r="G31" s="68">
        <v>0</v>
      </c>
      <c r="H31" s="68">
        <f t="shared" si="1"/>
        <v>103.76923076923077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-530</v>
      </c>
      <c r="V31" s="70">
        <f t="shared" si="4"/>
        <v>-530</v>
      </c>
      <c r="W31" s="70"/>
      <c r="X31" s="70">
        <f t="shared" si="5"/>
        <v>582.59966428871178</v>
      </c>
      <c r="Y31" s="70">
        <f t="shared" si="6"/>
        <v>52.599664288711779</v>
      </c>
      <c r="Z31" s="70">
        <f t="shared" si="7"/>
        <v>53</v>
      </c>
      <c r="AA31" s="24">
        <f t="shared" si="8"/>
        <v>53</v>
      </c>
      <c r="AB31" s="67">
        <f t="shared" si="9"/>
        <v>583</v>
      </c>
    </row>
    <row r="32" spans="1:28" ht="15" customHeight="1" x14ac:dyDescent="0.25">
      <c r="A32" s="71">
        <v>828</v>
      </c>
      <c r="B32" s="71">
        <v>590</v>
      </c>
      <c r="C32" s="68">
        <v>4.5999999999999996</v>
      </c>
      <c r="D32" s="68">
        <v>267.58</v>
      </c>
      <c r="E32" s="68">
        <v>211.72</v>
      </c>
      <c r="F32" s="68">
        <f t="shared" si="0"/>
        <v>96</v>
      </c>
      <c r="G32" s="68">
        <v>0</v>
      </c>
      <c r="H32" s="68">
        <f t="shared" si="1"/>
        <v>105.52</v>
      </c>
      <c r="I32" s="68">
        <v>0</v>
      </c>
      <c r="J32" s="72">
        <f t="shared" si="10"/>
        <v>0</v>
      </c>
      <c r="K32" s="72">
        <f t="shared" si="11"/>
        <v>-1</v>
      </c>
      <c r="L32" s="72">
        <f t="shared" si="12"/>
        <v>0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-590</v>
      </c>
      <c r="V32" s="70">
        <f t="shared" si="4"/>
        <v>-590</v>
      </c>
      <c r="W32" s="70"/>
      <c r="X32" s="70">
        <f t="shared" si="5"/>
        <v>648.55434326479235</v>
      </c>
      <c r="Y32" s="70">
        <f t="shared" si="6"/>
        <v>58.554343264792351</v>
      </c>
      <c r="Z32" s="70">
        <f t="shared" si="7"/>
        <v>59</v>
      </c>
      <c r="AA32" s="24">
        <f t="shared" si="8"/>
        <v>59</v>
      </c>
      <c r="AB32" s="67">
        <f t="shared" si="9"/>
        <v>649</v>
      </c>
    </row>
    <row r="33" spans="1:28" ht="15" customHeight="1" x14ac:dyDescent="0.25">
      <c r="A33" s="71">
        <v>948</v>
      </c>
      <c r="B33" s="71">
        <v>590</v>
      </c>
      <c r="C33" s="68">
        <v>5.27</v>
      </c>
      <c r="D33" s="68">
        <v>267.63</v>
      </c>
      <c r="E33" s="68">
        <v>211.72</v>
      </c>
      <c r="F33" s="68">
        <f t="shared" si="0"/>
        <v>95</v>
      </c>
      <c r="G33" s="68">
        <v>0</v>
      </c>
      <c r="H33" s="68">
        <f t="shared" si="1"/>
        <v>109.91666666666667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0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-590</v>
      </c>
      <c r="V33" s="70">
        <f t="shared" si="4"/>
        <v>-590</v>
      </c>
      <c r="W33" s="70"/>
      <c r="X33" s="70">
        <f t="shared" si="5"/>
        <v>648.55434326479235</v>
      </c>
      <c r="Y33" s="70">
        <f t="shared" si="6"/>
        <v>58.554343264792351</v>
      </c>
      <c r="Z33" s="70">
        <f t="shared" si="7"/>
        <v>59</v>
      </c>
      <c r="AA33" s="24">
        <f t="shared" si="8"/>
        <v>59</v>
      </c>
      <c r="AB33" s="67">
        <f t="shared" si="9"/>
        <v>649</v>
      </c>
    </row>
    <row r="34" spans="1:28" ht="15" customHeight="1" x14ac:dyDescent="0.25">
      <c r="A34" s="71">
        <v>840</v>
      </c>
      <c r="B34" s="71">
        <v>590</v>
      </c>
      <c r="C34" s="68">
        <v>4.67</v>
      </c>
      <c r="D34" s="68">
        <v>267.67</v>
      </c>
      <c r="E34" s="68">
        <v>211.72</v>
      </c>
      <c r="F34" s="68">
        <f t="shared" ref="F34:F56" si="13">($A$57-A34)/(ROW($A$57)-ROW(A34))</f>
        <v>103.82608695652173</v>
      </c>
      <c r="G34" s="68">
        <v>0</v>
      </c>
      <c r="H34" s="68">
        <f t="shared" ref="H34:H56" si="14">($A$57-B34)/(ROW($A$57)-ROW(B34))</f>
        <v>114.69565217391305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0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-590</v>
      </c>
      <c r="V34" s="70">
        <f t="shared" ref="V34:V65" si="17">ROUND(U34,0)</f>
        <v>-590</v>
      </c>
      <c r="W34" s="70"/>
      <c r="X34" s="70">
        <f t="shared" ref="X34:X65" si="18">B34/$W$2*$W$3</f>
        <v>648.55434326479235</v>
      </c>
      <c r="Y34" s="70">
        <f t="shared" ref="Y34:Y65" si="19">X34-B34</f>
        <v>58.554343264792351</v>
      </c>
      <c r="Z34" s="70">
        <f t="shared" ref="Z34:Z65" si="20">ROUND(Y34,0)</f>
        <v>59</v>
      </c>
      <c r="AA34" s="24">
        <f t="shared" ref="AA34:AA65" si="21">IF(V34&gt;=0,V34,Z34)</f>
        <v>59</v>
      </c>
      <c r="AB34" s="67">
        <f t="shared" ref="AB34:AB65" si="22">B34+AA34</f>
        <v>649</v>
      </c>
    </row>
    <row r="35" spans="1:28" ht="15" customHeight="1" x14ac:dyDescent="0.25">
      <c r="A35" s="71">
        <v>852</v>
      </c>
      <c r="B35" s="71">
        <v>590</v>
      </c>
      <c r="C35" s="68">
        <v>4.7300000000000004</v>
      </c>
      <c r="D35" s="68">
        <v>267.7</v>
      </c>
      <c r="E35" s="68">
        <v>211.72</v>
      </c>
      <c r="F35" s="68">
        <f t="shared" si="13"/>
        <v>108</v>
      </c>
      <c r="G35" s="68">
        <v>0</v>
      </c>
      <c r="H35" s="68">
        <f t="shared" si="14"/>
        <v>119.90909090909091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IF(ABS((B35-B34))&lt;=50,1,IF((B35-B34)*(-1)&gt;=0,1,-1))</f>
        <v>1</v>
      </c>
      <c r="L35" s="72">
        <f t="shared" si="12"/>
        <v>0</v>
      </c>
      <c r="M35" s="72">
        <f t="shared" ca="1" si="15"/>
        <v>1</v>
      </c>
      <c r="N35" s="26"/>
      <c r="O35" s="26"/>
      <c r="P35" s="25"/>
      <c r="Q35" s="25"/>
      <c r="T35" s="22">
        <v>0</v>
      </c>
      <c r="U35" s="74">
        <f t="shared" si="16"/>
        <v>-590</v>
      </c>
      <c r="V35" s="70">
        <f t="shared" si="17"/>
        <v>-590</v>
      </c>
      <c r="W35" s="70"/>
      <c r="X35" s="70">
        <f t="shared" si="18"/>
        <v>648.55434326479235</v>
      </c>
      <c r="Y35" s="70">
        <f t="shared" si="19"/>
        <v>58.554343264792351</v>
      </c>
      <c r="Z35" s="70">
        <f t="shared" si="20"/>
        <v>59</v>
      </c>
      <c r="AA35" s="24">
        <f t="shared" si="21"/>
        <v>59</v>
      </c>
      <c r="AB35" s="67">
        <f t="shared" si="22"/>
        <v>649</v>
      </c>
    </row>
    <row r="36" spans="1:28" ht="15" customHeight="1" x14ac:dyDescent="0.25">
      <c r="A36" s="71">
        <v>468</v>
      </c>
      <c r="B36" s="71">
        <v>590</v>
      </c>
      <c r="C36" s="68">
        <v>2.6</v>
      </c>
      <c r="D36" s="68">
        <v>267.69</v>
      </c>
      <c r="E36" s="68">
        <v>211.72</v>
      </c>
      <c r="F36" s="68">
        <f t="shared" si="13"/>
        <v>131.42857142857142</v>
      </c>
      <c r="G36" s="68">
        <v>0</v>
      </c>
      <c r="H36" s="68">
        <f t="shared" si="14"/>
        <v>125.61904761904762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0</v>
      </c>
      <c r="M36" s="72">
        <f t="shared" ca="1" si="15"/>
        <v>1</v>
      </c>
      <c r="N36" s="26"/>
      <c r="O36" s="26"/>
      <c r="P36" s="25"/>
      <c r="Q36" s="25"/>
      <c r="T36" s="22">
        <v>0</v>
      </c>
      <c r="U36" s="74">
        <f t="shared" si="16"/>
        <v>-590</v>
      </c>
      <c r="V36" s="70">
        <f t="shared" si="17"/>
        <v>-590</v>
      </c>
      <c r="W36" s="70"/>
      <c r="X36" s="70">
        <f t="shared" si="18"/>
        <v>648.55434326479235</v>
      </c>
      <c r="Y36" s="70">
        <f t="shared" si="19"/>
        <v>58.554343264792351</v>
      </c>
      <c r="Z36" s="70">
        <f t="shared" si="20"/>
        <v>59</v>
      </c>
      <c r="AA36" s="24">
        <f t="shared" si="21"/>
        <v>59</v>
      </c>
      <c r="AB36" s="67">
        <f t="shared" si="22"/>
        <v>649</v>
      </c>
    </row>
    <row r="37" spans="1:28" ht="15" customHeight="1" x14ac:dyDescent="0.25">
      <c r="A37" s="71">
        <v>708</v>
      </c>
      <c r="B37" s="71">
        <v>590</v>
      </c>
      <c r="C37" s="68">
        <v>3.93</v>
      </c>
      <c r="D37" s="68">
        <v>267.7</v>
      </c>
      <c r="E37" s="68">
        <v>211.72</v>
      </c>
      <c r="F37" s="68">
        <f t="shared" si="13"/>
        <v>126</v>
      </c>
      <c r="G37" s="68">
        <v>0</v>
      </c>
      <c r="H37" s="68">
        <f t="shared" si="14"/>
        <v>131.9</v>
      </c>
      <c r="I37" s="68">
        <v>0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-590</v>
      </c>
      <c r="V37" s="70">
        <f t="shared" si="17"/>
        <v>-590</v>
      </c>
      <c r="W37" s="70"/>
      <c r="X37" s="70">
        <f t="shared" si="18"/>
        <v>648.55434326479235</v>
      </c>
      <c r="Y37" s="70">
        <f t="shared" si="19"/>
        <v>58.554343264792351</v>
      </c>
      <c r="Z37" s="70">
        <f t="shared" si="20"/>
        <v>59</v>
      </c>
      <c r="AA37" s="24">
        <f t="shared" si="21"/>
        <v>59</v>
      </c>
      <c r="AB37" s="67">
        <f t="shared" si="22"/>
        <v>649</v>
      </c>
    </row>
    <row r="38" spans="1:28" ht="15" customHeight="1" x14ac:dyDescent="0.25">
      <c r="A38" s="71">
        <v>360</v>
      </c>
      <c r="B38" s="71">
        <v>590</v>
      </c>
      <c r="C38" s="68">
        <v>2</v>
      </c>
      <c r="D38" s="68">
        <v>267.67</v>
      </c>
      <c r="E38" s="68">
        <v>211.72</v>
      </c>
      <c r="F38" s="68">
        <f t="shared" si="13"/>
        <v>150.94736842105263</v>
      </c>
      <c r="G38" s="68">
        <v>0</v>
      </c>
      <c r="H38" s="68">
        <f t="shared" si="14"/>
        <v>138.84210526315789</v>
      </c>
      <c r="I38" s="68">
        <v>0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1</v>
      </c>
      <c r="N38" s="26"/>
      <c r="O38" s="26"/>
      <c r="P38" s="25"/>
      <c r="Q38" s="25"/>
      <c r="T38" s="22">
        <v>0</v>
      </c>
      <c r="U38" s="74">
        <f t="shared" si="16"/>
        <v>-590</v>
      </c>
      <c r="V38" s="70">
        <f t="shared" si="17"/>
        <v>-590</v>
      </c>
      <c r="W38" s="70"/>
      <c r="X38" s="70">
        <f t="shared" si="18"/>
        <v>648.55434326479235</v>
      </c>
      <c r="Y38" s="70">
        <f t="shared" si="19"/>
        <v>58.554343264792351</v>
      </c>
      <c r="Z38" s="70">
        <f t="shared" si="20"/>
        <v>59</v>
      </c>
      <c r="AA38" s="24">
        <f t="shared" si="21"/>
        <v>59</v>
      </c>
      <c r="AB38" s="67">
        <f t="shared" si="22"/>
        <v>649</v>
      </c>
    </row>
    <row r="39" spans="1:28" ht="15" customHeight="1" x14ac:dyDescent="0.25">
      <c r="A39" s="71">
        <v>588</v>
      </c>
      <c r="B39" s="71">
        <v>590</v>
      </c>
      <c r="C39" s="68">
        <v>3.27</v>
      </c>
      <c r="D39" s="68">
        <v>267.67</v>
      </c>
      <c r="E39" s="68">
        <v>211.72</v>
      </c>
      <c r="F39" s="68">
        <f t="shared" si="13"/>
        <v>146.66666666666666</v>
      </c>
      <c r="G39" s="68">
        <v>0</v>
      </c>
      <c r="H39" s="68">
        <f t="shared" si="14"/>
        <v>146.55555555555554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0</v>
      </c>
      <c r="U39" s="74">
        <f t="shared" si="16"/>
        <v>-590</v>
      </c>
      <c r="V39" s="70">
        <f t="shared" si="17"/>
        <v>-590</v>
      </c>
      <c r="W39" s="70"/>
      <c r="X39" s="70">
        <f t="shared" si="18"/>
        <v>648.55434326479235</v>
      </c>
      <c r="Y39" s="70">
        <f t="shared" si="19"/>
        <v>58.554343264792351</v>
      </c>
      <c r="Z39" s="70">
        <f t="shared" si="20"/>
        <v>59</v>
      </c>
      <c r="AA39" s="24">
        <f t="shared" si="21"/>
        <v>59</v>
      </c>
      <c r="AB39" s="67">
        <f t="shared" si="22"/>
        <v>649</v>
      </c>
    </row>
    <row r="40" spans="1:28" ht="15" customHeight="1" x14ac:dyDescent="0.25">
      <c r="A40" s="71">
        <v>468</v>
      </c>
      <c r="B40" s="71">
        <v>590</v>
      </c>
      <c r="C40" s="68">
        <v>2.6</v>
      </c>
      <c r="D40" s="68">
        <v>267.64999999999998</v>
      </c>
      <c r="E40" s="68">
        <v>211.72</v>
      </c>
      <c r="F40" s="68">
        <f t="shared" si="13"/>
        <v>162.35294117647058</v>
      </c>
      <c r="G40" s="68">
        <v>0</v>
      </c>
      <c r="H40" s="68">
        <f t="shared" si="14"/>
        <v>155.1764705882353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1</v>
      </c>
      <c r="N40" s="26"/>
      <c r="O40" s="26"/>
      <c r="P40" s="25"/>
      <c r="Q40" s="25"/>
      <c r="T40" s="22">
        <v>0</v>
      </c>
      <c r="U40" s="74">
        <f t="shared" si="16"/>
        <v>-590</v>
      </c>
      <c r="V40" s="70">
        <f t="shared" si="17"/>
        <v>-590</v>
      </c>
      <c r="W40" s="70"/>
      <c r="X40" s="70">
        <f t="shared" si="18"/>
        <v>648.55434326479235</v>
      </c>
      <c r="Y40" s="70">
        <f t="shared" si="19"/>
        <v>58.554343264792351</v>
      </c>
      <c r="Z40" s="70">
        <f t="shared" si="20"/>
        <v>59</v>
      </c>
      <c r="AA40" s="24">
        <f t="shared" si="21"/>
        <v>59</v>
      </c>
      <c r="AB40" s="67">
        <f t="shared" si="22"/>
        <v>649</v>
      </c>
    </row>
    <row r="41" spans="1:28" ht="15" customHeight="1" x14ac:dyDescent="0.25">
      <c r="A41" s="71">
        <v>708</v>
      </c>
      <c r="B41" s="71">
        <v>590</v>
      </c>
      <c r="C41" s="68">
        <v>3.93</v>
      </c>
      <c r="D41" s="68">
        <v>267.67</v>
      </c>
      <c r="E41" s="68">
        <v>211.72</v>
      </c>
      <c r="F41" s="68">
        <f t="shared" si="13"/>
        <v>157.5</v>
      </c>
      <c r="G41" s="68">
        <v>0</v>
      </c>
      <c r="H41" s="68">
        <f t="shared" si="14"/>
        <v>164.875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0</v>
      </c>
      <c r="N41" s="26"/>
      <c r="O41" s="26"/>
      <c r="P41" s="25"/>
      <c r="Q41" s="25"/>
      <c r="T41" s="22">
        <v>0</v>
      </c>
      <c r="U41" s="74">
        <f t="shared" si="16"/>
        <v>-590</v>
      </c>
      <c r="V41" s="70">
        <f t="shared" si="17"/>
        <v>-590</v>
      </c>
      <c r="W41" s="70"/>
      <c r="X41" s="70">
        <f t="shared" si="18"/>
        <v>648.55434326479235</v>
      </c>
      <c r="Y41" s="70">
        <f t="shared" si="19"/>
        <v>58.554343264792351</v>
      </c>
      <c r="Z41" s="70">
        <f t="shared" si="20"/>
        <v>59</v>
      </c>
      <c r="AA41" s="24">
        <f t="shared" si="21"/>
        <v>59</v>
      </c>
      <c r="AB41" s="67">
        <f t="shared" si="22"/>
        <v>649</v>
      </c>
    </row>
    <row r="42" spans="1:28" ht="15" customHeight="1" x14ac:dyDescent="0.25">
      <c r="A42" s="71">
        <v>708</v>
      </c>
      <c r="B42" s="71">
        <v>590</v>
      </c>
      <c r="C42" s="68">
        <v>3.93</v>
      </c>
      <c r="D42" s="68">
        <v>267.69</v>
      </c>
      <c r="E42" s="68">
        <v>211.72</v>
      </c>
      <c r="F42" s="68">
        <f t="shared" si="13"/>
        <v>168</v>
      </c>
      <c r="G42" s="68">
        <v>0</v>
      </c>
      <c r="H42" s="68">
        <f t="shared" si="14"/>
        <v>175.86666666666667</v>
      </c>
      <c r="I42" s="68">
        <v>0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1</v>
      </c>
      <c r="N42" s="26"/>
      <c r="O42" s="26"/>
      <c r="P42" s="25"/>
      <c r="Q42" s="25"/>
      <c r="T42" s="22">
        <v>0</v>
      </c>
      <c r="U42" s="74">
        <f t="shared" si="16"/>
        <v>-590</v>
      </c>
      <c r="V42" s="70">
        <f t="shared" si="17"/>
        <v>-590</v>
      </c>
      <c r="W42" s="70"/>
      <c r="X42" s="70">
        <f t="shared" si="18"/>
        <v>648.55434326479235</v>
      </c>
      <c r="Y42" s="70">
        <f t="shared" si="19"/>
        <v>58.554343264792351</v>
      </c>
      <c r="Z42" s="70">
        <f t="shared" si="20"/>
        <v>59</v>
      </c>
      <c r="AA42" s="24">
        <f t="shared" si="21"/>
        <v>59</v>
      </c>
      <c r="AB42" s="67">
        <f t="shared" si="22"/>
        <v>649</v>
      </c>
    </row>
    <row r="43" spans="1:28" ht="15" customHeight="1" x14ac:dyDescent="0.25">
      <c r="A43" s="71">
        <v>828</v>
      </c>
      <c r="B43" s="71">
        <v>590</v>
      </c>
      <c r="C43" s="68">
        <v>4.5999999999999996</v>
      </c>
      <c r="D43" s="68">
        <v>267.72000000000003</v>
      </c>
      <c r="E43" s="68">
        <v>211.72</v>
      </c>
      <c r="F43" s="68">
        <f t="shared" si="13"/>
        <v>171.42857142857142</v>
      </c>
      <c r="G43" s="68">
        <v>0</v>
      </c>
      <c r="H43" s="68">
        <f t="shared" si="14"/>
        <v>188.42857142857142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0</v>
      </c>
      <c r="U43" s="74">
        <f t="shared" si="16"/>
        <v>-590</v>
      </c>
      <c r="V43" s="70">
        <f t="shared" si="17"/>
        <v>-590</v>
      </c>
      <c r="W43" s="70"/>
      <c r="X43" s="70">
        <f t="shared" si="18"/>
        <v>648.55434326479235</v>
      </c>
      <c r="Y43" s="70">
        <f t="shared" si="19"/>
        <v>58.554343264792351</v>
      </c>
      <c r="Z43" s="70">
        <f t="shared" si="20"/>
        <v>59</v>
      </c>
      <c r="AA43" s="24">
        <f t="shared" si="21"/>
        <v>59</v>
      </c>
      <c r="AB43" s="67">
        <f t="shared" si="22"/>
        <v>649</v>
      </c>
    </row>
    <row r="44" spans="1:28" ht="15" customHeight="1" x14ac:dyDescent="0.25">
      <c r="A44" s="71">
        <v>828</v>
      </c>
      <c r="B44" s="71">
        <v>590</v>
      </c>
      <c r="C44" s="68">
        <v>4.5999999999999996</v>
      </c>
      <c r="D44" s="68">
        <v>267.75</v>
      </c>
      <c r="E44" s="68">
        <v>211.72</v>
      </c>
      <c r="F44" s="68">
        <f t="shared" si="13"/>
        <v>184.61538461538461</v>
      </c>
      <c r="G44" s="68">
        <v>0</v>
      </c>
      <c r="H44" s="68">
        <f t="shared" si="14"/>
        <v>202.92307692307693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-590</v>
      </c>
      <c r="V44" s="70">
        <f t="shared" si="17"/>
        <v>-590</v>
      </c>
      <c r="W44" s="70"/>
      <c r="X44" s="70">
        <f t="shared" si="18"/>
        <v>648.55434326479235</v>
      </c>
      <c r="Y44" s="70">
        <f t="shared" si="19"/>
        <v>58.554343264792351</v>
      </c>
      <c r="Z44" s="70">
        <f t="shared" si="20"/>
        <v>59</v>
      </c>
      <c r="AA44" s="24">
        <f t="shared" si="21"/>
        <v>59</v>
      </c>
      <c r="AB44" s="67">
        <f t="shared" si="22"/>
        <v>649</v>
      </c>
    </row>
    <row r="45" spans="1:28" ht="15" customHeight="1" x14ac:dyDescent="0.25">
      <c r="A45" s="71">
        <v>1128</v>
      </c>
      <c r="B45" s="71">
        <v>590</v>
      </c>
      <c r="C45" s="68">
        <v>6.27</v>
      </c>
      <c r="D45" s="68">
        <v>267.83</v>
      </c>
      <c r="E45" s="68">
        <v>211.72</v>
      </c>
      <c r="F45" s="68">
        <f t="shared" si="13"/>
        <v>175</v>
      </c>
      <c r="G45" s="68">
        <v>0</v>
      </c>
      <c r="H45" s="68">
        <f t="shared" si="14"/>
        <v>219.83333333333334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-590</v>
      </c>
      <c r="V45" s="70">
        <f t="shared" si="17"/>
        <v>-590</v>
      </c>
      <c r="W45" s="70"/>
      <c r="X45" s="70">
        <f t="shared" si="18"/>
        <v>648.55434326479235</v>
      </c>
      <c r="Y45" s="70">
        <f t="shared" si="19"/>
        <v>58.554343264792351</v>
      </c>
      <c r="Z45" s="70">
        <f t="shared" si="20"/>
        <v>59</v>
      </c>
      <c r="AA45" s="24">
        <f t="shared" si="21"/>
        <v>59</v>
      </c>
      <c r="AB45" s="67">
        <f t="shared" si="22"/>
        <v>649</v>
      </c>
    </row>
    <row r="46" spans="1:28" ht="15" customHeight="1" x14ac:dyDescent="0.25">
      <c r="A46" s="71">
        <v>1428</v>
      </c>
      <c r="B46" s="71">
        <v>590</v>
      </c>
      <c r="C46" s="68">
        <v>7.93</v>
      </c>
      <c r="D46" s="68">
        <v>267.94</v>
      </c>
      <c r="E46" s="68">
        <v>211.72</v>
      </c>
      <c r="F46" s="68">
        <f t="shared" si="13"/>
        <v>163.63636363636363</v>
      </c>
      <c r="G46" s="68">
        <v>0</v>
      </c>
      <c r="H46" s="68">
        <f t="shared" si="14"/>
        <v>239.81818181818181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0</v>
      </c>
      <c r="N46" s="26"/>
      <c r="O46" s="26"/>
      <c r="P46" s="25"/>
      <c r="Q46" s="25"/>
      <c r="T46" s="22">
        <v>0</v>
      </c>
      <c r="U46" s="74">
        <f t="shared" si="16"/>
        <v>-590</v>
      </c>
      <c r="V46" s="70">
        <f t="shared" si="17"/>
        <v>-590</v>
      </c>
      <c r="W46" s="70"/>
      <c r="X46" s="70">
        <f t="shared" si="18"/>
        <v>648.55434326479235</v>
      </c>
      <c r="Y46" s="70">
        <f t="shared" si="19"/>
        <v>58.554343264792351</v>
      </c>
      <c r="Z46" s="70">
        <f t="shared" si="20"/>
        <v>59</v>
      </c>
      <c r="AA46" s="24">
        <f t="shared" si="21"/>
        <v>59</v>
      </c>
      <c r="AB46" s="67">
        <f t="shared" si="22"/>
        <v>649</v>
      </c>
    </row>
    <row r="47" spans="1:28" ht="15" customHeight="1" x14ac:dyDescent="0.25">
      <c r="A47" s="71">
        <v>1308</v>
      </c>
      <c r="B47" s="71">
        <v>590</v>
      </c>
      <c r="C47" s="68">
        <v>7.27</v>
      </c>
      <c r="D47" s="68">
        <v>268.04000000000002</v>
      </c>
      <c r="E47" s="68">
        <v>211.72</v>
      </c>
      <c r="F47" s="68">
        <f t="shared" si="13"/>
        <v>192</v>
      </c>
      <c r="G47" s="68">
        <v>0</v>
      </c>
      <c r="H47" s="68">
        <f t="shared" si="14"/>
        <v>263.8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25"/>
      <c r="T47" s="22">
        <v>0</v>
      </c>
      <c r="U47" s="74">
        <f t="shared" si="16"/>
        <v>-590</v>
      </c>
      <c r="V47" s="70">
        <f t="shared" si="17"/>
        <v>-590</v>
      </c>
      <c r="W47" s="70"/>
      <c r="X47" s="70">
        <f t="shared" si="18"/>
        <v>648.55434326479235</v>
      </c>
      <c r="Y47" s="70">
        <f t="shared" si="19"/>
        <v>58.554343264792351</v>
      </c>
      <c r="Z47" s="70">
        <f t="shared" si="20"/>
        <v>59</v>
      </c>
      <c r="AA47" s="24">
        <f t="shared" si="21"/>
        <v>59</v>
      </c>
      <c r="AB47" s="67">
        <f t="shared" si="22"/>
        <v>649</v>
      </c>
    </row>
    <row r="48" spans="1:28" ht="15" customHeight="1" x14ac:dyDescent="0.25">
      <c r="A48" s="71">
        <v>1428</v>
      </c>
      <c r="B48" s="71">
        <v>590</v>
      </c>
      <c r="C48" s="68">
        <v>7.93</v>
      </c>
      <c r="D48" s="68">
        <v>268.14999999999998</v>
      </c>
      <c r="E48" s="68">
        <v>211.72</v>
      </c>
      <c r="F48" s="68">
        <f t="shared" si="13"/>
        <v>200</v>
      </c>
      <c r="G48" s="68">
        <v>0</v>
      </c>
      <c r="H48" s="68">
        <f t="shared" si="14"/>
        <v>293.11111111111109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0</v>
      </c>
      <c r="U48" s="74">
        <f t="shared" si="16"/>
        <v>-590</v>
      </c>
      <c r="V48" s="70">
        <f t="shared" si="17"/>
        <v>-590</v>
      </c>
      <c r="W48" s="70"/>
      <c r="X48" s="70">
        <f t="shared" si="18"/>
        <v>648.55434326479235</v>
      </c>
      <c r="Y48" s="70">
        <f t="shared" si="19"/>
        <v>58.554343264792351</v>
      </c>
      <c r="Z48" s="70">
        <f t="shared" si="20"/>
        <v>59</v>
      </c>
      <c r="AA48" s="24">
        <f t="shared" si="21"/>
        <v>59</v>
      </c>
      <c r="AB48" s="67">
        <f t="shared" si="22"/>
        <v>649</v>
      </c>
    </row>
    <row r="49" spans="1:28" ht="15" customHeight="1" x14ac:dyDescent="0.25">
      <c r="A49" s="71">
        <v>1428</v>
      </c>
      <c r="B49" s="71">
        <v>590</v>
      </c>
      <c r="C49" s="68">
        <v>7.93</v>
      </c>
      <c r="D49" s="68">
        <v>268.25</v>
      </c>
      <c r="E49" s="68">
        <v>211.72</v>
      </c>
      <c r="F49" s="68">
        <f t="shared" si="13"/>
        <v>225</v>
      </c>
      <c r="G49" s="68">
        <v>0</v>
      </c>
      <c r="H49" s="68">
        <f t="shared" si="14"/>
        <v>329.75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1</v>
      </c>
      <c r="N49" s="26"/>
      <c r="O49" s="26"/>
      <c r="P49" s="25"/>
      <c r="Q49" s="25"/>
      <c r="T49" s="22">
        <v>0</v>
      </c>
      <c r="U49" s="74">
        <f t="shared" si="16"/>
        <v>-590</v>
      </c>
      <c r="V49" s="70">
        <f t="shared" si="17"/>
        <v>-590</v>
      </c>
      <c r="W49" s="70"/>
      <c r="X49" s="70">
        <f t="shared" si="18"/>
        <v>648.55434326479235</v>
      </c>
      <c r="Y49" s="70">
        <f t="shared" si="19"/>
        <v>58.554343264792351</v>
      </c>
      <c r="Z49" s="70">
        <f t="shared" si="20"/>
        <v>59</v>
      </c>
      <c r="AA49" s="24">
        <f t="shared" si="21"/>
        <v>59</v>
      </c>
      <c r="AB49" s="67">
        <f t="shared" si="22"/>
        <v>649</v>
      </c>
    </row>
    <row r="50" spans="1:28" ht="15" customHeight="1" x14ac:dyDescent="0.25">
      <c r="A50" s="71">
        <v>1308</v>
      </c>
      <c r="B50" s="71">
        <v>590</v>
      </c>
      <c r="C50" s="68">
        <v>7.27</v>
      </c>
      <c r="D50" s="68">
        <v>268.35000000000002</v>
      </c>
      <c r="E50" s="68">
        <v>211.72</v>
      </c>
      <c r="F50" s="68">
        <f t="shared" si="13"/>
        <v>274.28571428571428</v>
      </c>
      <c r="G50" s="68">
        <v>0</v>
      </c>
      <c r="H50" s="68">
        <f t="shared" si="14"/>
        <v>376.85714285714283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25"/>
      <c r="T50" s="22">
        <v>0</v>
      </c>
      <c r="U50" s="74">
        <f t="shared" si="16"/>
        <v>-590</v>
      </c>
      <c r="V50" s="70">
        <f t="shared" si="17"/>
        <v>-590</v>
      </c>
      <c r="W50" s="70"/>
      <c r="X50" s="70">
        <f t="shared" si="18"/>
        <v>648.55434326479235</v>
      </c>
      <c r="Y50" s="70">
        <f t="shared" si="19"/>
        <v>58.554343264792351</v>
      </c>
      <c r="Z50" s="70">
        <f t="shared" si="20"/>
        <v>59</v>
      </c>
      <c r="AA50" s="24">
        <f t="shared" si="21"/>
        <v>59</v>
      </c>
      <c r="AB50" s="67">
        <f t="shared" si="22"/>
        <v>649</v>
      </c>
    </row>
    <row r="51" spans="1:28" ht="15" customHeight="1" x14ac:dyDescent="0.25">
      <c r="A51" s="71">
        <v>1428</v>
      </c>
      <c r="B51" s="71">
        <v>590</v>
      </c>
      <c r="C51" s="68">
        <v>7.93</v>
      </c>
      <c r="D51" s="68">
        <v>268.45</v>
      </c>
      <c r="E51" s="68">
        <v>211.72</v>
      </c>
      <c r="F51" s="68">
        <f t="shared" si="13"/>
        <v>300</v>
      </c>
      <c r="G51" s="68">
        <v>0</v>
      </c>
      <c r="H51" s="68">
        <f t="shared" si="14"/>
        <v>439.66666666666669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0</v>
      </c>
      <c r="U51" s="74">
        <f t="shared" si="16"/>
        <v>-590</v>
      </c>
      <c r="V51" s="70">
        <f t="shared" si="17"/>
        <v>-590</v>
      </c>
      <c r="W51" s="70"/>
      <c r="X51" s="70">
        <f t="shared" si="18"/>
        <v>648.55434326479235</v>
      </c>
      <c r="Y51" s="70">
        <f t="shared" si="19"/>
        <v>58.554343264792351</v>
      </c>
      <c r="Z51" s="70">
        <f t="shared" si="20"/>
        <v>59</v>
      </c>
      <c r="AA51" s="24">
        <f t="shared" si="21"/>
        <v>59</v>
      </c>
      <c r="AB51" s="67">
        <f t="shared" si="22"/>
        <v>649</v>
      </c>
    </row>
    <row r="52" spans="1:28" ht="15" customHeight="1" x14ac:dyDescent="0.25">
      <c r="A52" s="71">
        <v>1908</v>
      </c>
      <c r="B52" s="71">
        <v>590</v>
      </c>
      <c r="C52" s="68">
        <v>10.6</v>
      </c>
      <c r="D52" s="68">
        <v>268.62</v>
      </c>
      <c r="E52" s="68">
        <v>211.72</v>
      </c>
      <c r="F52" s="68">
        <f t="shared" si="13"/>
        <v>264</v>
      </c>
      <c r="G52" s="68">
        <v>0</v>
      </c>
      <c r="H52" s="68">
        <f t="shared" si="14"/>
        <v>527.6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0</v>
      </c>
      <c r="U52" s="74">
        <f t="shared" si="16"/>
        <v>-590</v>
      </c>
      <c r="V52" s="70">
        <f t="shared" si="17"/>
        <v>-590</v>
      </c>
      <c r="W52" s="70"/>
      <c r="X52" s="70">
        <f t="shared" si="18"/>
        <v>648.55434326479235</v>
      </c>
      <c r="Y52" s="70">
        <f t="shared" si="19"/>
        <v>58.554343264792351</v>
      </c>
      <c r="Z52" s="70">
        <f t="shared" si="20"/>
        <v>59</v>
      </c>
      <c r="AA52" s="24">
        <f t="shared" si="21"/>
        <v>59</v>
      </c>
      <c r="AB52" s="67">
        <f t="shared" si="22"/>
        <v>649</v>
      </c>
    </row>
    <row r="53" spans="1:28" ht="15" customHeight="1" x14ac:dyDescent="0.25">
      <c r="A53" s="71">
        <v>1788</v>
      </c>
      <c r="B53" s="71">
        <v>590</v>
      </c>
      <c r="C53" s="68">
        <v>9.93</v>
      </c>
      <c r="D53" s="68">
        <v>268.77999999999997</v>
      </c>
      <c r="E53" s="68">
        <v>211.72</v>
      </c>
      <c r="F53" s="68">
        <f t="shared" si="13"/>
        <v>360</v>
      </c>
      <c r="G53" s="68">
        <v>0</v>
      </c>
      <c r="H53" s="68">
        <f t="shared" si="14"/>
        <v>659.5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0</v>
      </c>
      <c r="U53" s="74">
        <f t="shared" si="16"/>
        <v>-590</v>
      </c>
      <c r="V53" s="70">
        <f t="shared" si="17"/>
        <v>-590</v>
      </c>
      <c r="W53" s="70"/>
      <c r="X53" s="70">
        <f t="shared" si="18"/>
        <v>648.55434326479235</v>
      </c>
      <c r="Y53" s="70">
        <f t="shared" si="19"/>
        <v>58.554343264792351</v>
      </c>
      <c r="Z53" s="70">
        <f t="shared" si="20"/>
        <v>59</v>
      </c>
      <c r="AA53" s="24">
        <f t="shared" si="21"/>
        <v>59</v>
      </c>
      <c r="AB53" s="67">
        <f t="shared" si="22"/>
        <v>649</v>
      </c>
    </row>
    <row r="54" spans="1:28" ht="15" customHeight="1" x14ac:dyDescent="0.25">
      <c r="A54" s="71">
        <v>2148</v>
      </c>
      <c r="B54" s="71">
        <v>590</v>
      </c>
      <c r="C54" s="68">
        <v>11.93</v>
      </c>
      <c r="D54" s="68">
        <v>268.98</v>
      </c>
      <c r="E54" s="68">
        <v>211.72</v>
      </c>
      <c r="F54" s="68">
        <f t="shared" si="13"/>
        <v>360</v>
      </c>
      <c r="G54" s="68">
        <v>0</v>
      </c>
      <c r="H54" s="68">
        <f t="shared" si="14"/>
        <v>879.33333333333337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0</v>
      </c>
      <c r="N54" s="26"/>
      <c r="O54" s="26"/>
      <c r="P54" s="25"/>
      <c r="Q54" s="25"/>
      <c r="T54" s="22">
        <v>0</v>
      </c>
      <c r="U54" s="74">
        <f t="shared" si="16"/>
        <v>-590</v>
      </c>
      <c r="V54" s="70">
        <f t="shared" si="17"/>
        <v>-590</v>
      </c>
      <c r="W54" s="70"/>
      <c r="X54" s="70">
        <f t="shared" si="18"/>
        <v>648.55434326479235</v>
      </c>
      <c r="Y54" s="70">
        <f t="shared" si="19"/>
        <v>58.554343264792351</v>
      </c>
      <c r="Z54" s="70">
        <f t="shared" si="20"/>
        <v>59</v>
      </c>
      <c r="AA54" s="24">
        <f t="shared" si="21"/>
        <v>59</v>
      </c>
      <c r="AB54" s="67">
        <f t="shared" si="22"/>
        <v>649</v>
      </c>
    </row>
    <row r="55" spans="1:28" ht="15" customHeight="1" x14ac:dyDescent="0.25">
      <c r="A55" s="71">
        <v>2352</v>
      </c>
      <c r="B55" s="71">
        <v>590</v>
      </c>
      <c r="C55" s="68">
        <v>13.07</v>
      </c>
      <c r="D55" s="68">
        <v>269.18</v>
      </c>
      <c r="E55" s="68">
        <v>211.72</v>
      </c>
      <c r="F55" s="68">
        <f t="shared" si="13"/>
        <v>438</v>
      </c>
      <c r="G55" s="68">
        <v>0</v>
      </c>
      <c r="H55" s="68">
        <f t="shared" si="14"/>
        <v>1319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0</v>
      </c>
      <c r="N55" s="26"/>
      <c r="O55" s="26"/>
      <c r="P55" s="25"/>
      <c r="Q55" s="25"/>
      <c r="T55" s="22">
        <v>0</v>
      </c>
      <c r="U55" s="74">
        <f t="shared" si="16"/>
        <v>-590</v>
      </c>
      <c r="V55" s="70">
        <f t="shared" si="17"/>
        <v>-590</v>
      </c>
      <c r="W55" s="70"/>
      <c r="X55" s="70">
        <f t="shared" si="18"/>
        <v>648.55434326479235</v>
      </c>
      <c r="Y55" s="70">
        <f t="shared" si="19"/>
        <v>58.554343264792351</v>
      </c>
      <c r="Z55" s="70">
        <f t="shared" si="20"/>
        <v>59</v>
      </c>
      <c r="AA55" s="24">
        <f t="shared" si="21"/>
        <v>59</v>
      </c>
      <c r="AB55" s="67">
        <f t="shared" si="22"/>
        <v>649</v>
      </c>
    </row>
    <row r="56" spans="1:28" ht="15" customHeight="1" x14ac:dyDescent="0.25">
      <c r="A56" s="71">
        <v>1404</v>
      </c>
      <c r="B56" s="71">
        <v>590</v>
      </c>
      <c r="C56" s="68">
        <v>7.8</v>
      </c>
      <c r="D56" s="68">
        <v>269.27999999999997</v>
      </c>
      <c r="E56" s="68">
        <v>211.72</v>
      </c>
      <c r="F56" s="68">
        <f t="shared" si="13"/>
        <v>1824</v>
      </c>
      <c r="G56" s="68">
        <v>0</v>
      </c>
      <c r="H56" s="68">
        <f t="shared" si="14"/>
        <v>2638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0</v>
      </c>
      <c r="N56" s="26"/>
      <c r="O56" s="26"/>
      <c r="P56" s="25"/>
      <c r="Q56" s="25"/>
      <c r="T56" s="22">
        <v>0</v>
      </c>
      <c r="U56" s="74">
        <f t="shared" si="16"/>
        <v>-590</v>
      </c>
      <c r="V56" s="70">
        <f t="shared" si="17"/>
        <v>-590</v>
      </c>
      <c r="W56" s="70"/>
      <c r="X56" s="70">
        <f t="shared" si="18"/>
        <v>648.55434326479235</v>
      </c>
      <c r="Y56" s="70">
        <f t="shared" si="19"/>
        <v>58.554343264792351</v>
      </c>
      <c r="Z56" s="70">
        <f t="shared" si="20"/>
        <v>59</v>
      </c>
      <c r="AA56" s="24">
        <f t="shared" si="21"/>
        <v>59</v>
      </c>
      <c r="AB56" s="67">
        <f t="shared" si="22"/>
        <v>649</v>
      </c>
    </row>
    <row r="57" spans="1:28" ht="15" customHeight="1" x14ac:dyDescent="0.25">
      <c r="A57" s="79">
        <v>3228</v>
      </c>
      <c r="B57" s="71">
        <v>590</v>
      </c>
      <c r="C57" s="68">
        <v>17.93</v>
      </c>
      <c r="D57" s="68">
        <v>269.58999999999997</v>
      </c>
      <c r="E57" s="68">
        <v>211.72</v>
      </c>
      <c r="F57" s="80">
        <v>0</v>
      </c>
      <c r="G57" s="80">
        <v>0</v>
      </c>
      <c r="H57" s="80">
        <v>0</v>
      </c>
      <c r="I57" s="80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-590</v>
      </c>
      <c r="V57" s="70">
        <f t="shared" si="17"/>
        <v>-590</v>
      </c>
      <c r="W57" s="70"/>
      <c r="X57" s="70">
        <f t="shared" si="18"/>
        <v>648.55434326479235</v>
      </c>
      <c r="Y57" s="70">
        <f t="shared" si="19"/>
        <v>58.554343264792351</v>
      </c>
      <c r="Z57" s="70">
        <f t="shared" si="20"/>
        <v>59</v>
      </c>
      <c r="AA57" s="24">
        <f t="shared" si="21"/>
        <v>59</v>
      </c>
      <c r="AB57" s="67">
        <f t="shared" si="22"/>
        <v>649</v>
      </c>
    </row>
    <row r="58" spans="1:28" ht="15" customHeight="1" x14ac:dyDescent="0.25">
      <c r="A58" s="71">
        <v>1248</v>
      </c>
      <c r="B58" s="71">
        <v>590</v>
      </c>
      <c r="C58" s="68">
        <v>6.93</v>
      </c>
      <c r="D58" s="68">
        <v>269.66000000000003</v>
      </c>
      <c r="E58" s="68">
        <v>211.72</v>
      </c>
      <c r="F58" s="68">
        <v>0</v>
      </c>
      <c r="G58" s="86">
        <f t="shared" ref="G58:G84" si="26">($A$57-A58)/(ROW(A58)-ROW($A$57))</f>
        <v>1980</v>
      </c>
      <c r="H58" s="68">
        <v>0</v>
      </c>
      <c r="I58" s="86">
        <f t="shared" ref="I58:I84" si="27">($A$57-C58)/(ROW(C58)-ROW($A$57))</f>
        <v>3221.07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25"/>
      <c r="T58" s="22">
        <v>0</v>
      </c>
      <c r="U58" s="74">
        <f t="shared" si="16"/>
        <v>-590</v>
      </c>
      <c r="V58" s="70">
        <f t="shared" si="17"/>
        <v>-590</v>
      </c>
      <c r="W58" s="70"/>
      <c r="X58" s="70">
        <f t="shared" si="18"/>
        <v>648.55434326479235</v>
      </c>
      <c r="Y58" s="70">
        <f t="shared" si="19"/>
        <v>58.554343264792351</v>
      </c>
      <c r="Z58" s="70">
        <f t="shared" si="20"/>
        <v>59</v>
      </c>
      <c r="AA58" s="24">
        <f t="shared" si="21"/>
        <v>59</v>
      </c>
      <c r="AB58" s="67">
        <f t="shared" si="22"/>
        <v>649</v>
      </c>
    </row>
    <row r="59" spans="1:28" ht="15" customHeight="1" x14ac:dyDescent="0.25">
      <c r="A59" s="71">
        <v>2184</v>
      </c>
      <c r="B59" s="71">
        <v>590</v>
      </c>
      <c r="C59" s="68">
        <v>12.13</v>
      </c>
      <c r="D59" s="68">
        <v>269.85000000000002</v>
      </c>
      <c r="E59" s="68">
        <v>211.72</v>
      </c>
      <c r="F59" s="68">
        <v>0</v>
      </c>
      <c r="G59" s="86">
        <f t="shared" si="26"/>
        <v>522</v>
      </c>
      <c r="H59" s="68">
        <v>0</v>
      </c>
      <c r="I59" s="86">
        <f t="shared" si="27"/>
        <v>1607.9349999999999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0</v>
      </c>
      <c r="U59" s="74">
        <f t="shared" si="16"/>
        <v>-590</v>
      </c>
      <c r="V59" s="70">
        <f t="shared" si="17"/>
        <v>-590</v>
      </c>
      <c r="W59" s="70"/>
      <c r="X59" s="70">
        <f t="shared" si="18"/>
        <v>648.55434326479235</v>
      </c>
      <c r="Y59" s="70">
        <f t="shared" si="19"/>
        <v>58.554343264792351</v>
      </c>
      <c r="Z59" s="70">
        <f t="shared" si="20"/>
        <v>59</v>
      </c>
      <c r="AA59" s="24">
        <f t="shared" si="21"/>
        <v>59</v>
      </c>
      <c r="AB59" s="67">
        <f t="shared" si="22"/>
        <v>649</v>
      </c>
    </row>
    <row r="60" spans="1:28" ht="15" customHeight="1" x14ac:dyDescent="0.25">
      <c r="A60" s="71">
        <v>1944</v>
      </c>
      <c r="B60" s="71">
        <v>590</v>
      </c>
      <c r="C60" s="68">
        <v>10.8</v>
      </c>
      <c r="D60" s="68">
        <v>270</v>
      </c>
      <c r="E60" s="68">
        <v>211.72</v>
      </c>
      <c r="F60" s="68">
        <v>0</v>
      </c>
      <c r="G60" s="86">
        <f t="shared" si="26"/>
        <v>428</v>
      </c>
      <c r="H60" s="68">
        <v>0</v>
      </c>
      <c r="I60" s="86">
        <f t="shared" si="27"/>
        <v>1072.3999999999999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0</v>
      </c>
      <c r="U60" s="74">
        <f t="shared" si="16"/>
        <v>-590</v>
      </c>
      <c r="V60" s="70">
        <f t="shared" si="17"/>
        <v>-590</v>
      </c>
      <c r="W60" s="70"/>
      <c r="X60" s="70">
        <f t="shared" si="18"/>
        <v>648.55434326479235</v>
      </c>
      <c r="Y60" s="70">
        <f t="shared" si="19"/>
        <v>58.554343264792351</v>
      </c>
      <c r="Z60" s="70">
        <f t="shared" si="20"/>
        <v>59</v>
      </c>
      <c r="AA60" s="24">
        <f t="shared" si="21"/>
        <v>59</v>
      </c>
      <c r="AB60" s="67">
        <f t="shared" si="22"/>
        <v>649</v>
      </c>
    </row>
    <row r="61" spans="1:28" ht="15" customHeight="1" x14ac:dyDescent="0.25">
      <c r="A61" s="71">
        <v>2184</v>
      </c>
      <c r="B61" s="79">
        <v>590</v>
      </c>
      <c r="C61" s="68">
        <v>12.13</v>
      </c>
      <c r="D61" s="68">
        <v>270.18</v>
      </c>
      <c r="E61" s="68">
        <v>211.72</v>
      </c>
      <c r="F61" s="68">
        <v>0</v>
      </c>
      <c r="G61" s="86">
        <f t="shared" si="26"/>
        <v>261</v>
      </c>
      <c r="H61" s="68">
        <v>0</v>
      </c>
      <c r="I61" s="86">
        <f t="shared" si="27"/>
        <v>803.96749999999997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0</v>
      </c>
      <c r="U61" s="74">
        <f t="shared" si="16"/>
        <v>-590</v>
      </c>
      <c r="V61" s="70">
        <f t="shared" si="17"/>
        <v>-590</v>
      </c>
      <c r="W61" s="70"/>
      <c r="X61" s="70">
        <f t="shared" si="18"/>
        <v>648.55434326479235</v>
      </c>
      <c r="Y61" s="70">
        <f t="shared" si="19"/>
        <v>58.554343264792351</v>
      </c>
      <c r="Z61" s="70">
        <f t="shared" si="20"/>
        <v>59</v>
      </c>
      <c r="AA61" s="24">
        <f t="shared" si="21"/>
        <v>59</v>
      </c>
      <c r="AB61" s="67">
        <f t="shared" si="22"/>
        <v>649</v>
      </c>
    </row>
    <row r="62" spans="1:28" ht="15" customHeight="1" x14ac:dyDescent="0.25">
      <c r="A62" s="71">
        <v>1944</v>
      </c>
      <c r="B62" s="71">
        <v>590</v>
      </c>
      <c r="C62" s="68">
        <v>10.8</v>
      </c>
      <c r="D62" s="68">
        <v>270.33</v>
      </c>
      <c r="E62" s="68">
        <v>211.72</v>
      </c>
      <c r="F62" s="68">
        <v>0</v>
      </c>
      <c r="G62" s="86">
        <f t="shared" si="26"/>
        <v>256.8</v>
      </c>
      <c r="H62" s="68">
        <v>0</v>
      </c>
      <c r="I62" s="86">
        <f t="shared" si="27"/>
        <v>643.43999999999994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0</v>
      </c>
      <c r="N62" s="26"/>
      <c r="O62" s="26"/>
      <c r="P62" s="25"/>
      <c r="Q62" s="25"/>
      <c r="T62" s="22">
        <v>0</v>
      </c>
      <c r="U62" s="74">
        <f t="shared" si="16"/>
        <v>-590</v>
      </c>
      <c r="V62" s="70">
        <f t="shared" si="17"/>
        <v>-590</v>
      </c>
      <c r="W62" s="70"/>
      <c r="X62" s="70">
        <f t="shared" si="18"/>
        <v>648.55434326479235</v>
      </c>
      <c r="Y62" s="70">
        <f t="shared" si="19"/>
        <v>58.554343264792351</v>
      </c>
      <c r="Z62" s="70">
        <f t="shared" si="20"/>
        <v>59</v>
      </c>
      <c r="AA62" s="24">
        <f t="shared" si="21"/>
        <v>59</v>
      </c>
      <c r="AB62" s="67">
        <f t="shared" si="22"/>
        <v>649</v>
      </c>
    </row>
    <row r="63" spans="1:28" ht="15" customHeight="1" x14ac:dyDescent="0.25">
      <c r="A63" s="71">
        <v>2064</v>
      </c>
      <c r="B63" s="71">
        <v>590</v>
      </c>
      <c r="C63" s="68">
        <v>11.47</v>
      </c>
      <c r="D63" s="68">
        <v>270.49</v>
      </c>
      <c r="E63" s="68">
        <v>211.72</v>
      </c>
      <c r="F63" s="68">
        <v>0</v>
      </c>
      <c r="G63" s="86">
        <f t="shared" si="26"/>
        <v>194</v>
      </c>
      <c r="H63" s="68">
        <v>0</v>
      </c>
      <c r="I63" s="86">
        <f t="shared" si="27"/>
        <v>536.08833333333337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-590</v>
      </c>
      <c r="V63" s="70">
        <f t="shared" si="17"/>
        <v>-590</v>
      </c>
      <c r="W63" s="70"/>
      <c r="X63" s="70">
        <f t="shared" si="18"/>
        <v>648.55434326479235</v>
      </c>
      <c r="Y63" s="70">
        <f t="shared" si="19"/>
        <v>58.554343264792351</v>
      </c>
      <c r="Z63" s="70">
        <f t="shared" si="20"/>
        <v>59</v>
      </c>
      <c r="AA63" s="24">
        <f t="shared" si="21"/>
        <v>59</v>
      </c>
      <c r="AB63" s="67">
        <f t="shared" si="22"/>
        <v>649</v>
      </c>
    </row>
    <row r="64" spans="1:28" ht="15" customHeight="1" x14ac:dyDescent="0.25">
      <c r="A64" s="71">
        <v>1716</v>
      </c>
      <c r="B64" s="71">
        <v>590</v>
      </c>
      <c r="C64" s="68">
        <v>9.5299999999999994</v>
      </c>
      <c r="D64" s="68">
        <v>270.61</v>
      </c>
      <c r="E64" s="68">
        <v>211.72</v>
      </c>
      <c r="F64" s="68">
        <v>0</v>
      </c>
      <c r="G64" s="86">
        <f t="shared" si="26"/>
        <v>216</v>
      </c>
      <c r="H64" s="68">
        <v>0</v>
      </c>
      <c r="I64" s="86">
        <f t="shared" si="27"/>
        <v>459.78142857142853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0</v>
      </c>
      <c r="U64" s="74">
        <f t="shared" si="16"/>
        <v>-590</v>
      </c>
      <c r="V64" s="70">
        <f t="shared" si="17"/>
        <v>-590</v>
      </c>
      <c r="W64" s="70"/>
      <c r="X64" s="70">
        <f t="shared" si="18"/>
        <v>648.55434326479235</v>
      </c>
      <c r="Y64" s="70">
        <f t="shared" si="19"/>
        <v>58.554343264792351</v>
      </c>
      <c r="Z64" s="70">
        <f t="shared" si="20"/>
        <v>59</v>
      </c>
      <c r="AA64" s="24">
        <f t="shared" si="21"/>
        <v>59</v>
      </c>
      <c r="AB64" s="67">
        <f t="shared" si="22"/>
        <v>649</v>
      </c>
    </row>
    <row r="65" spans="1:28" ht="15" customHeight="1" x14ac:dyDescent="0.25">
      <c r="A65" s="71">
        <v>1944</v>
      </c>
      <c r="B65" s="71">
        <v>590</v>
      </c>
      <c r="C65" s="68">
        <v>10.8</v>
      </c>
      <c r="D65" s="68">
        <v>270.76</v>
      </c>
      <c r="E65" s="68">
        <v>211.72</v>
      </c>
      <c r="F65" s="68">
        <v>0</v>
      </c>
      <c r="G65" s="86">
        <f t="shared" si="26"/>
        <v>160.5</v>
      </c>
      <c r="H65" s="68">
        <v>0</v>
      </c>
      <c r="I65" s="86">
        <f t="shared" si="27"/>
        <v>402.15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0</v>
      </c>
      <c r="U65" s="74">
        <f t="shared" si="16"/>
        <v>-590</v>
      </c>
      <c r="V65" s="70">
        <f t="shared" si="17"/>
        <v>-590</v>
      </c>
      <c r="W65" s="70"/>
      <c r="X65" s="70">
        <f t="shared" si="18"/>
        <v>648.55434326479235</v>
      </c>
      <c r="Y65" s="70">
        <f t="shared" si="19"/>
        <v>58.554343264792351</v>
      </c>
      <c r="Z65" s="70">
        <f t="shared" si="20"/>
        <v>59</v>
      </c>
      <c r="AA65" s="24">
        <f t="shared" si="21"/>
        <v>59</v>
      </c>
      <c r="AB65" s="67">
        <f t="shared" si="22"/>
        <v>649</v>
      </c>
    </row>
    <row r="66" spans="1:28" ht="15" customHeight="1" x14ac:dyDescent="0.25">
      <c r="A66" s="71">
        <v>1716</v>
      </c>
      <c r="B66" s="71">
        <v>590</v>
      </c>
      <c r="C66" s="68">
        <v>9.5299999999999994</v>
      </c>
      <c r="D66" s="68">
        <v>270.88</v>
      </c>
      <c r="E66" s="68">
        <v>211.72</v>
      </c>
      <c r="F66" s="68">
        <v>0</v>
      </c>
      <c r="G66" s="86">
        <f t="shared" si="26"/>
        <v>168</v>
      </c>
      <c r="H66" s="68">
        <v>0</v>
      </c>
      <c r="I66" s="86">
        <f t="shared" si="27"/>
        <v>357.60777777777776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84" ca="1" si="28">IF(RAND()&lt;0.5,0,1)</f>
        <v>1</v>
      </c>
      <c r="N66" s="26"/>
      <c r="O66" s="26"/>
      <c r="P66" s="25"/>
      <c r="Q66" s="25"/>
      <c r="T66" s="22">
        <v>0</v>
      </c>
      <c r="U66" s="74">
        <f t="shared" ref="U66:U84" si="29">T66-B66</f>
        <v>-590</v>
      </c>
      <c r="V66" s="70">
        <f t="shared" ref="V66:V84" si="30">ROUND(U66,0)</f>
        <v>-590</v>
      </c>
      <c r="W66" s="70"/>
      <c r="X66" s="70">
        <f t="shared" ref="X66:X84" si="31">B66/$W$2*$W$3</f>
        <v>648.55434326479235</v>
      </c>
      <c r="Y66" s="70">
        <f t="shared" ref="Y66:Y84" si="32">X66-B66</f>
        <v>58.554343264792351</v>
      </c>
      <c r="Z66" s="70">
        <f t="shared" ref="Z66:Z84" si="33">ROUND(Y66,0)</f>
        <v>59</v>
      </c>
      <c r="AA66" s="24">
        <f t="shared" ref="AA66:AA84" si="34">IF(V66&gt;=0,V66,Z66)</f>
        <v>59</v>
      </c>
      <c r="AB66" s="67">
        <f t="shared" ref="AB66:AB84" si="35">B66+AA66</f>
        <v>649</v>
      </c>
    </row>
    <row r="67" spans="1:28" ht="15" customHeight="1" x14ac:dyDescent="0.25">
      <c r="A67" s="71">
        <v>1716</v>
      </c>
      <c r="B67" s="71">
        <v>590</v>
      </c>
      <c r="C67" s="68">
        <v>9.5299999999999994</v>
      </c>
      <c r="D67" s="68">
        <v>271</v>
      </c>
      <c r="E67" s="68">
        <v>211.72</v>
      </c>
      <c r="F67" s="68">
        <v>0</v>
      </c>
      <c r="G67" s="86">
        <f t="shared" si="26"/>
        <v>151.19999999999999</v>
      </c>
      <c r="H67" s="68">
        <v>0</v>
      </c>
      <c r="I67" s="86">
        <f t="shared" si="27"/>
        <v>321.84699999999998</v>
      </c>
      <c r="J67" s="72">
        <f t="shared" ref="J67:J84" si="36">IF(ABS(B67-B66)&lt;=50,1,0)</f>
        <v>1</v>
      </c>
      <c r="K67" s="72">
        <f t="shared" ref="K67:K84" si="37">IF(ABS((B67-B66))&lt;=50,1,IF((B67-B66)*(-1)&gt;=0,1,-1))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0</v>
      </c>
      <c r="U67" s="74">
        <f t="shared" si="29"/>
        <v>-590</v>
      </c>
      <c r="V67" s="70">
        <f t="shared" si="30"/>
        <v>-590</v>
      </c>
      <c r="W67" s="70"/>
      <c r="X67" s="70">
        <f t="shared" si="31"/>
        <v>648.55434326479235</v>
      </c>
      <c r="Y67" s="70">
        <f t="shared" si="32"/>
        <v>58.554343264792351</v>
      </c>
      <c r="Z67" s="70">
        <f t="shared" si="33"/>
        <v>59</v>
      </c>
      <c r="AA67" s="24">
        <f t="shared" si="34"/>
        <v>59</v>
      </c>
      <c r="AB67" s="67">
        <f t="shared" si="35"/>
        <v>649</v>
      </c>
    </row>
    <row r="68" spans="1:28" ht="15" customHeight="1" x14ac:dyDescent="0.25">
      <c r="A68" s="71">
        <v>1476</v>
      </c>
      <c r="B68" s="71">
        <v>590</v>
      </c>
      <c r="C68" s="68">
        <v>8.1999999999999993</v>
      </c>
      <c r="D68" s="68">
        <v>271.08999999999997</v>
      </c>
      <c r="E68" s="68">
        <v>211.72</v>
      </c>
      <c r="F68" s="68">
        <v>0</v>
      </c>
      <c r="G68" s="86">
        <f t="shared" si="26"/>
        <v>159.27272727272728</v>
      </c>
      <c r="H68" s="68">
        <v>0</v>
      </c>
      <c r="I68" s="86">
        <f t="shared" si="27"/>
        <v>292.70909090909095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1</v>
      </c>
      <c r="N68" s="26"/>
      <c r="O68" s="26"/>
      <c r="P68" s="25"/>
      <c r="Q68" s="25"/>
      <c r="T68" s="22">
        <v>0</v>
      </c>
      <c r="U68" s="74">
        <f t="shared" si="29"/>
        <v>-590</v>
      </c>
      <c r="V68" s="70">
        <f t="shared" si="30"/>
        <v>-590</v>
      </c>
      <c r="W68" s="70"/>
      <c r="X68" s="70">
        <f t="shared" si="31"/>
        <v>648.55434326479235</v>
      </c>
      <c r="Y68" s="70">
        <f t="shared" si="32"/>
        <v>58.554343264792351</v>
      </c>
      <c r="Z68" s="70">
        <f t="shared" si="33"/>
        <v>59</v>
      </c>
      <c r="AA68" s="24">
        <f t="shared" si="34"/>
        <v>59</v>
      </c>
      <c r="AB68" s="67">
        <f t="shared" si="35"/>
        <v>649</v>
      </c>
    </row>
    <row r="69" spans="1:28" ht="15" customHeight="1" x14ac:dyDescent="0.25">
      <c r="A69" s="71">
        <v>1596</v>
      </c>
      <c r="B69" s="71">
        <v>590</v>
      </c>
      <c r="C69" s="68">
        <v>8.8699999999999992</v>
      </c>
      <c r="D69" s="68">
        <v>271.19</v>
      </c>
      <c r="E69" s="68">
        <v>211.72</v>
      </c>
      <c r="F69" s="68">
        <v>0</v>
      </c>
      <c r="G69" s="86">
        <f t="shared" si="26"/>
        <v>136</v>
      </c>
      <c r="H69" s="68">
        <v>0</v>
      </c>
      <c r="I69" s="86">
        <f t="shared" si="27"/>
        <v>268.26083333333332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0</v>
      </c>
      <c r="N69" s="26"/>
      <c r="O69" s="26"/>
      <c r="P69" s="25"/>
      <c r="Q69" s="25"/>
      <c r="T69" s="22">
        <v>0</v>
      </c>
      <c r="U69" s="74">
        <f t="shared" si="29"/>
        <v>-590</v>
      </c>
      <c r="V69" s="70">
        <f t="shared" si="30"/>
        <v>-590</v>
      </c>
      <c r="W69" s="70"/>
      <c r="X69" s="70">
        <f t="shared" si="31"/>
        <v>648.55434326479235</v>
      </c>
      <c r="Y69" s="70">
        <f t="shared" si="32"/>
        <v>58.554343264792351</v>
      </c>
      <c r="Z69" s="70">
        <f t="shared" si="33"/>
        <v>59</v>
      </c>
      <c r="AA69" s="24">
        <f t="shared" si="34"/>
        <v>59</v>
      </c>
      <c r="AB69" s="67">
        <f t="shared" si="35"/>
        <v>649</v>
      </c>
    </row>
    <row r="70" spans="1:28" ht="15" customHeight="1" x14ac:dyDescent="0.25">
      <c r="A70" s="71">
        <v>1632</v>
      </c>
      <c r="B70" s="71">
        <v>590</v>
      </c>
      <c r="C70" s="68">
        <v>9.07</v>
      </c>
      <c r="D70" s="68">
        <v>271.3</v>
      </c>
      <c r="E70" s="68">
        <v>211.72</v>
      </c>
      <c r="F70" s="68">
        <v>0</v>
      </c>
      <c r="G70" s="86">
        <f t="shared" si="26"/>
        <v>122.76923076923077</v>
      </c>
      <c r="H70" s="68">
        <v>0</v>
      </c>
      <c r="I70" s="86">
        <f t="shared" si="27"/>
        <v>247.60999999999999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25"/>
      <c r="T70" s="22">
        <v>0</v>
      </c>
      <c r="U70" s="74">
        <f t="shared" si="29"/>
        <v>-590</v>
      </c>
      <c r="V70" s="70">
        <f t="shared" si="30"/>
        <v>-590</v>
      </c>
      <c r="W70" s="70"/>
      <c r="X70" s="70">
        <f t="shared" si="31"/>
        <v>648.55434326479235</v>
      </c>
      <c r="Y70" s="70">
        <f t="shared" si="32"/>
        <v>58.554343264792351</v>
      </c>
      <c r="Z70" s="70">
        <f t="shared" si="33"/>
        <v>59</v>
      </c>
      <c r="AA70" s="24">
        <f t="shared" si="34"/>
        <v>59</v>
      </c>
      <c r="AB70" s="67">
        <f t="shared" si="35"/>
        <v>649</v>
      </c>
    </row>
    <row r="71" spans="1:28" ht="15" customHeight="1" x14ac:dyDescent="0.25">
      <c r="A71" s="71">
        <v>624</v>
      </c>
      <c r="B71" s="71">
        <v>590</v>
      </c>
      <c r="C71" s="68">
        <v>3.47</v>
      </c>
      <c r="D71" s="68">
        <v>271.3</v>
      </c>
      <c r="E71" s="68">
        <v>211.72</v>
      </c>
      <c r="F71" s="68">
        <v>0</v>
      </c>
      <c r="G71" s="86">
        <f t="shared" si="26"/>
        <v>186</v>
      </c>
      <c r="H71" s="68">
        <v>0</v>
      </c>
      <c r="I71" s="86">
        <f t="shared" si="27"/>
        <v>230.32357142857146</v>
      </c>
      <c r="J71" s="72">
        <f t="shared" si="36"/>
        <v>1</v>
      </c>
      <c r="K71" s="72">
        <f t="shared" si="37"/>
        <v>1</v>
      </c>
      <c r="L71" s="72">
        <f t="shared" ref="L71:L84" si="38">IF(OR(COUNTIF(K67:K71,1)=5,COUNTIF(K67:K71,-1)=5),1,0)</f>
        <v>1</v>
      </c>
      <c r="M71" s="72">
        <f t="shared" ca="1" si="28"/>
        <v>0</v>
      </c>
      <c r="N71" s="26"/>
      <c r="O71" s="26"/>
      <c r="P71" s="25"/>
      <c r="Q71" s="25"/>
      <c r="T71" s="22">
        <v>0</v>
      </c>
      <c r="U71" s="74">
        <f t="shared" si="29"/>
        <v>-590</v>
      </c>
      <c r="V71" s="70">
        <f t="shared" si="30"/>
        <v>-590</v>
      </c>
      <c r="W71" s="70"/>
      <c r="X71" s="70">
        <f t="shared" si="31"/>
        <v>648.55434326479235</v>
      </c>
      <c r="Y71" s="70">
        <f t="shared" si="32"/>
        <v>58.554343264792351</v>
      </c>
      <c r="Z71" s="70">
        <f t="shared" si="33"/>
        <v>59</v>
      </c>
      <c r="AA71" s="24">
        <f t="shared" si="34"/>
        <v>59</v>
      </c>
      <c r="AB71" s="67">
        <f t="shared" si="35"/>
        <v>649</v>
      </c>
    </row>
    <row r="72" spans="1:28" ht="15" customHeight="1" x14ac:dyDescent="0.25">
      <c r="A72" s="71">
        <v>1548</v>
      </c>
      <c r="B72" s="71">
        <v>590</v>
      </c>
      <c r="C72" s="68">
        <v>8.6</v>
      </c>
      <c r="D72" s="68">
        <v>271.39999999999998</v>
      </c>
      <c r="E72" s="68">
        <v>211.72</v>
      </c>
      <c r="F72" s="68">
        <v>0</v>
      </c>
      <c r="G72" s="86">
        <f t="shared" si="26"/>
        <v>112</v>
      </c>
      <c r="H72" s="68">
        <v>0</v>
      </c>
      <c r="I72" s="86">
        <f t="shared" si="27"/>
        <v>214.62666666666667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1</v>
      </c>
      <c r="N72" s="26"/>
      <c r="O72" s="26"/>
      <c r="P72" s="25"/>
      <c r="Q72" s="25"/>
      <c r="T72" s="22">
        <v>0</v>
      </c>
      <c r="U72" s="74">
        <f t="shared" si="29"/>
        <v>-590</v>
      </c>
      <c r="V72" s="70">
        <f t="shared" si="30"/>
        <v>-590</v>
      </c>
      <c r="W72" s="70"/>
      <c r="X72" s="70">
        <f t="shared" si="31"/>
        <v>648.55434326479235</v>
      </c>
      <c r="Y72" s="70">
        <f t="shared" si="32"/>
        <v>58.554343264792351</v>
      </c>
      <c r="Z72" s="70">
        <f t="shared" si="33"/>
        <v>59</v>
      </c>
      <c r="AA72" s="24">
        <f t="shared" si="34"/>
        <v>59</v>
      </c>
      <c r="AB72" s="67">
        <f t="shared" si="35"/>
        <v>649</v>
      </c>
    </row>
    <row r="73" spans="1:28" ht="15" customHeight="1" x14ac:dyDescent="0.25">
      <c r="A73" s="71">
        <v>624</v>
      </c>
      <c r="B73" s="71">
        <v>590</v>
      </c>
      <c r="C73" s="68">
        <v>3.47</v>
      </c>
      <c r="D73" s="68">
        <v>271.39999999999998</v>
      </c>
      <c r="E73" s="68">
        <v>211.72</v>
      </c>
      <c r="F73" s="68">
        <v>0</v>
      </c>
      <c r="G73" s="86">
        <f t="shared" si="26"/>
        <v>162.75</v>
      </c>
      <c r="H73" s="68">
        <v>0</v>
      </c>
      <c r="I73" s="86">
        <f t="shared" si="27"/>
        <v>201.53312500000001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0</v>
      </c>
      <c r="N73" s="26"/>
      <c r="O73" s="26"/>
      <c r="P73" s="25"/>
      <c r="Q73" s="25"/>
      <c r="T73" s="22">
        <v>0</v>
      </c>
      <c r="U73" s="74">
        <f t="shared" si="29"/>
        <v>-590</v>
      </c>
      <c r="V73" s="70">
        <f t="shared" si="30"/>
        <v>-590</v>
      </c>
      <c r="W73" s="70"/>
      <c r="X73" s="70">
        <f t="shared" si="31"/>
        <v>648.55434326479235</v>
      </c>
      <c r="Y73" s="70">
        <f t="shared" si="32"/>
        <v>58.554343264792351</v>
      </c>
      <c r="Z73" s="70">
        <f t="shared" si="33"/>
        <v>59</v>
      </c>
      <c r="AA73" s="24">
        <f t="shared" si="34"/>
        <v>59</v>
      </c>
      <c r="AB73" s="67">
        <f t="shared" si="35"/>
        <v>649</v>
      </c>
    </row>
    <row r="74" spans="1:28" ht="15" customHeight="1" x14ac:dyDescent="0.25">
      <c r="A74" s="71">
        <v>1320</v>
      </c>
      <c r="B74" s="71">
        <v>590</v>
      </c>
      <c r="C74" s="68">
        <v>7.33</v>
      </c>
      <c r="D74" s="68">
        <v>271.47000000000003</v>
      </c>
      <c r="E74" s="68">
        <v>211.72</v>
      </c>
      <c r="F74" s="68">
        <v>0</v>
      </c>
      <c r="G74" s="86">
        <f t="shared" si="26"/>
        <v>112.23529411764706</v>
      </c>
      <c r="H74" s="68">
        <v>0</v>
      </c>
      <c r="I74" s="86">
        <f t="shared" si="27"/>
        <v>189.45117647058825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1</v>
      </c>
      <c r="N74" s="26"/>
      <c r="O74" s="26"/>
      <c r="P74" s="25"/>
      <c r="Q74" s="25"/>
      <c r="T74" s="22">
        <v>0</v>
      </c>
      <c r="U74" s="74">
        <f t="shared" si="29"/>
        <v>-590</v>
      </c>
      <c r="V74" s="70">
        <f t="shared" si="30"/>
        <v>-590</v>
      </c>
      <c r="W74" s="70"/>
      <c r="X74" s="70">
        <f t="shared" si="31"/>
        <v>648.55434326479235</v>
      </c>
      <c r="Y74" s="70">
        <f t="shared" si="32"/>
        <v>58.554343264792351</v>
      </c>
      <c r="Z74" s="70">
        <f t="shared" si="33"/>
        <v>59</v>
      </c>
      <c r="AA74" s="24">
        <f t="shared" si="34"/>
        <v>59</v>
      </c>
      <c r="AB74" s="67">
        <f t="shared" si="35"/>
        <v>649</v>
      </c>
    </row>
    <row r="75" spans="1:28" ht="15" customHeight="1" x14ac:dyDescent="0.25">
      <c r="A75" s="71">
        <v>1188</v>
      </c>
      <c r="B75" s="71">
        <v>590</v>
      </c>
      <c r="C75" s="68">
        <v>6.6</v>
      </c>
      <c r="D75" s="68">
        <v>271.52999999999997</v>
      </c>
      <c r="E75" s="68">
        <v>211.72</v>
      </c>
      <c r="F75" s="68">
        <v>0</v>
      </c>
      <c r="G75" s="86">
        <f t="shared" si="26"/>
        <v>113.33333333333333</v>
      </c>
      <c r="H75" s="68">
        <v>0</v>
      </c>
      <c r="I75" s="86">
        <f t="shared" si="27"/>
        <v>178.96666666666667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0</v>
      </c>
      <c r="N75" s="26"/>
      <c r="O75" s="26"/>
      <c r="P75" s="25"/>
      <c r="Q75" s="25"/>
      <c r="T75" s="22">
        <v>0</v>
      </c>
      <c r="U75" s="74">
        <f t="shared" si="29"/>
        <v>-590</v>
      </c>
      <c r="V75" s="70">
        <f t="shared" si="30"/>
        <v>-590</v>
      </c>
      <c r="W75" s="70"/>
      <c r="X75" s="70">
        <f t="shared" si="31"/>
        <v>648.55434326479235</v>
      </c>
      <c r="Y75" s="70">
        <f t="shared" si="32"/>
        <v>58.554343264792351</v>
      </c>
      <c r="Z75" s="70">
        <f t="shared" si="33"/>
        <v>59</v>
      </c>
      <c r="AA75" s="24">
        <f t="shared" si="34"/>
        <v>59</v>
      </c>
      <c r="AB75" s="67">
        <f t="shared" si="35"/>
        <v>649</v>
      </c>
    </row>
    <row r="76" spans="1:28" ht="15" customHeight="1" x14ac:dyDescent="0.25">
      <c r="A76" s="71">
        <v>920</v>
      </c>
      <c r="B76" s="71">
        <v>590</v>
      </c>
      <c r="C76" s="68">
        <v>5.1100000000000003</v>
      </c>
      <c r="D76" s="68">
        <v>271.56</v>
      </c>
      <c r="E76" s="68">
        <v>211.72</v>
      </c>
      <c r="F76" s="68">
        <v>0</v>
      </c>
      <c r="G76" s="86">
        <f t="shared" si="26"/>
        <v>121.47368421052632</v>
      </c>
      <c r="H76" s="68">
        <v>0</v>
      </c>
      <c r="I76" s="86">
        <f t="shared" si="27"/>
        <v>169.62578947368419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1</v>
      </c>
      <c r="N76" s="26"/>
      <c r="O76" s="26"/>
      <c r="P76" s="25"/>
      <c r="Q76" s="25"/>
      <c r="T76" s="22">
        <v>0</v>
      </c>
      <c r="U76" s="74">
        <f t="shared" si="29"/>
        <v>-590</v>
      </c>
      <c r="V76" s="70">
        <f t="shared" si="30"/>
        <v>-590</v>
      </c>
      <c r="W76" s="70"/>
      <c r="X76" s="70">
        <f t="shared" si="31"/>
        <v>648.55434326479235</v>
      </c>
      <c r="Y76" s="70">
        <f t="shared" si="32"/>
        <v>58.554343264792351</v>
      </c>
      <c r="Z76" s="70">
        <f t="shared" si="33"/>
        <v>59</v>
      </c>
      <c r="AA76" s="24">
        <f t="shared" si="34"/>
        <v>59</v>
      </c>
      <c r="AB76" s="67">
        <f t="shared" si="35"/>
        <v>649</v>
      </c>
    </row>
    <row r="77" spans="1:28" ht="15" customHeight="1" x14ac:dyDescent="0.25">
      <c r="A77" s="71">
        <v>800</v>
      </c>
      <c r="B77" s="71">
        <v>590</v>
      </c>
      <c r="C77" s="68">
        <v>4.45</v>
      </c>
      <c r="D77" s="68">
        <v>271.58999999999997</v>
      </c>
      <c r="E77" s="68">
        <v>211.72</v>
      </c>
      <c r="F77" s="68">
        <v>0</v>
      </c>
      <c r="G77" s="86">
        <f t="shared" si="26"/>
        <v>121.4</v>
      </c>
      <c r="H77" s="68">
        <v>0</v>
      </c>
      <c r="I77" s="86">
        <f t="shared" si="27"/>
        <v>161.17750000000001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1</v>
      </c>
      <c r="N77" s="26"/>
      <c r="O77" s="26"/>
      <c r="P77" s="25"/>
      <c r="Q77" s="25"/>
      <c r="T77" s="22">
        <v>0</v>
      </c>
      <c r="U77" s="74">
        <f t="shared" si="29"/>
        <v>-590</v>
      </c>
      <c r="V77" s="70">
        <f t="shared" si="30"/>
        <v>-590</v>
      </c>
      <c r="W77" s="70"/>
      <c r="X77" s="70">
        <f t="shared" si="31"/>
        <v>648.55434326479235</v>
      </c>
      <c r="Y77" s="70">
        <f t="shared" si="32"/>
        <v>58.554343264792351</v>
      </c>
      <c r="Z77" s="70">
        <f t="shared" si="33"/>
        <v>59</v>
      </c>
      <c r="AA77" s="24">
        <f t="shared" si="34"/>
        <v>59</v>
      </c>
      <c r="AB77" s="67">
        <f t="shared" si="35"/>
        <v>649</v>
      </c>
    </row>
    <row r="78" spans="1:28" ht="15" customHeight="1" x14ac:dyDescent="0.25">
      <c r="A78" s="71">
        <v>900</v>
      </c>
      <c r="B78" s="71">
        <v>590</v>
      </c>
      <c r="C78" s="68">
        <v>5</v>
      </c>
      <c r="D78" s="68">
        <v>271.62</v>
      </c>
      <c r="E78" s="68">
        <v>211.72</v>
      </c>
      <c r="F78" s="68">
        <v>0</v>
      </c>
      <c r="G78" s="86">
        <f t="shared" si="26"/>
        <v>110.85714285714286</v>
      </c>
      <c r="H78" s="68">
        <v>0</v>
      </c>
      <c r="I78" s="86">
        <f t="shared" si="27"/>
        <v>153.47619047619048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0</v>
      </c>
      <c r="N78" s="26"/>
      <c r="O78" s="26"/>
      <c r="P78" s="25"/>
      <c r="Q78" s="25"/>
      <c r="T78" s="22">
        <v>0</v>
      </c>
      <c r="U78" s="74">
        <f t="shared" si="29"/>
        <v>-590</v>
      </c>
      <c r="V78" s="70">
        <f t="shared" si="30"/>
        <v>-590</v>
      </c>
      <c r="W78" s="70"/>
      <c r="X78" s="70">
        <f t="shared" si="31"/>
        <v>648.55434326479235</v>
      </c>
      <c r="Y78" s="70">
        <f t="shared" si="32"/>
        <v>58.554343264792351</v>
      </c>
      <c r="Z78" s="70">
        <f t="shared" si="33"/>
        <v>59</v>
      </c>
      <c r="AA78" s="24">
        <f t="shared" si="34"/>
        <v>59</v>
      </c>
      <c r="AB78" s="67">
        <f t="shared" si="35"/>
        <v>649</v>
      </c>
    </row>
    <row r="79" spans="1:28" ht="15" customHeight="1" x14ac:dyDescent="0.25">
      <c r="A79" s="71">
        <v>1000</v>
      </c>
      <c r="B79" s="71">
        <v>590</v>
      </c>
      <c r="C79" s="68">
        <v>5.55</v>
      </c>
      <c r="D79" s="68">
        <v>271.66000000000003</v>
      </c>
      <c r="E79" s="68">
        <v>211.72</v>
      </c>
      <c r="F79" s="68">
        <v>0</v>
      </c>
      <c r="G79" s="86">
        <f t="shared" si="26"/>
        <v>101.27272727272727</v>
      </c>
      <c r="H79" s="68">
        <v>0</v>
      </c>
      <c r="I79" s="86">
        <f t="shared" si="27"/>
        <v>146.47499999999999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1</v>
      </c>
      <c r="N79" s="26"/>
      <c r="O79" s="26"/>
      <c r="P79" s="25"/>
      <c r="Q79" s="25"/>
      <c r="T79" s="22">
        <v>0</v>
      </c>
      <c r="U79" s="74">
        <f t="shared" si="29"/>
        <v>-590</v>
      </c>
      <c r="V79" s="70">
        <f t="shared" si="30"/>
        <v>-590</v>
      </c>
      <c r="W79" s="70"/>
      <c r="X79" s="70">
        <f t="shared" si="31"/>
        <v>648.55434326479235</v>
      </c>
      <c r="Y79" s="70">
        <f t="shared" si="32"/>
        <v>58.554343264792351</v>
      </c>
      <c r="Z79" s="70">
        <f t="shared" si="33"/>
        <v>59</v>
      </c>
      <c r="AA79" s="24">
        <f t="shared" si="34"/>
        <v>59</v>
      </c>
      <c r="AB79" s="67">
        <f t="shared" si="35"/>
        <v>649</v>
      </c>
    </row>
    <row r="80" spans="1:28" ht="15" customHeight="1" x14ac:dyDescent="0.25">
      <c r="A80" s="71">
        <v>1240</v>
      </c>
      <c r="B80" s="71">
        <v>590</v>
      </c>
      <c r="C80" s="68">
        <v>6.89</v>
      </c>
      <c r="D80" s="68">
        <v>271.72000000000003</v>
      </c>
      <c r="E80" s="68">
        <v>211.72</v>
      </c>
      <c r="F80" s="68">
        <v>0</v>
      </c>
      <c r="G80" s="86">
        <f t="shared" si="26"/>
        <v>86.434782608695656</v>
      </c>
      <c r="H80" s="68">
        <v>0</v>
      </c>
      <c r="I80" s="86">
        <f t="shared" si="27"/>
        <v>140.04826086956521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1</v>
      </c>
      <c r="N80" s="26"/>
      <c r="O80" s="26"/>
      <c r="P80" s="25"/>
      <c r="Q80" s="25"/>
      <c r="T80" s="22">
        <v>0</v>
      </c>
      <c r="U80" s="74">
        <f t="shared" si="29"/>
        <v>-590</v>
      </c>
      <c r="V80" s="70">
        <f t="shared" si="30"/>
        <v>-590</v>
      </c>
      <c r="W80" s="70"/>
      <c r="X80" s="70">
        <f t="shared" si="31"/>
        <v>648.55434326479235</v>
      </c>
      <c r="Y80" s="70">
        <f t="shared" si="32"/>
        <v>58.554343264792351</v>
      </c>
      <c r="Z80" s="70">
        <f t="shared" si="33"/>
        <v>59</v>
      </c>
      <c r="AA80" s="24">
        <f t="shared" si="34"/>
        <v>59</v>
      </c>
      <c r="AB80" s="67">
        <f t="shared" si="35"/>
        <v>649</v>
      </c>
    </row>
    <row r="81" spans="1:28" ht="15" customHeight="1" x14ac:dyDescent="0.25">
      <c r="A81" s="71">
        <v>744</v>
      </c>
      <c r="B81" s="71">
        <v>590</v>
      </c>
      <c r="C81" s="68">
        <v>4.13</v>
      </c>
      <c r="D81" s="68">
        <v>271.74</v>
      </c>
      <c r="E81" s="68">
        <v>211.72</v>
      </c>
      <c r="F81" s="68">
        <v>0</v>
      </c>
      <c r="G81" s="86">
        <f t="shared" si="26"/>
        <v>103.5</v>
      </c>
      <c r="H81" s="68">
        <v>0</v>
      </c>
      <c r="I81" s="86">
        <f t="shared" si="27"/>
        <v>134.32791666666665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1</v>
      </c>
      <c r="N81" s="26"/>
      <c r="O81" s="26"/>
      <c r="P81" s="25"/>
      <c r="Q81" s="25"/>
      <c r="T81" s="22">
        <v>0</v>
      </c>
      <c r="U81" s="74">
        <f t="shared" si="29"/>
        <v>-590</v>
      </c>
      <c r="V81" s="70">
        <f t="shared" si="30"/>
        <v>-590</v>
      </c>
      <c r="W81" s="70"/>
      <c r="X81" s="70">
        <f t="shared" si="31"/>
        <v>648.55434326479235</v>
      </c>
      <c r="Y81" s="70">
        <f t="shared" si="32"/>
        <v>58.554343264792351</v>
      </c>
      <c r="Z81" s="70">
        <f t="shared" si="33"/>
        <v>59</v>
      </c>
      <c r="AA81" s="24">
        <f t="shared" si="34"/>
        <v>59</v>
      </c>
      <c r="AB81" s="67">
        <f t="shared" si="35"/>
        <v>649</v>
      </c>
    </row>
    <row r="82" spans="1:28" ht="15" customHeight="1" x14ac:dyDescent="0.25">
      <c r="A82" s="71">
        <v>1400</v>
      </c>
      <c r="B82" s="71">
        <v>590</v>
      </c>
      <c r="C82" s="68">
        <v>7.78</v>
      </c>
      <c r="D82" s="68">
        <v>271.82</v>
      </c>
      <c r="E82" s="68">
        <v>211.72</v>
      </c>
      <c r="F82" s="68">
        <v>0</v>
      </c>
      <c r="G82" s="86">
        <f t="shared" si="26"/>
        <v>73.12</v>
      </c>
      <c r="H82" s="68">
        <v>0</v>
      </c>
      <c r="I82" s="86">
        <f t="shared" si="27"/>
        <v>128.80879999999999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1</v>
      </c>
      <c r="N82" s="26"/>
      <c r="O82" s="26"/>
      <c r="P82" s="25"/>
      <c r="Q82" s="25"/>
      <c r="T82" s="22">
        <v>0</v>
      </c>
      <c r="U82" s="74">
        <f t="shared" si="29"/>
        <v>-590</v>
      </c>
      <c r="V82" s="70">
        <f t="shared" si="30"/>
        <v>-590</v>
      </c>
      <c r="W82" s="70"/>
      <c r="X82" s="70">
        <f t="shared" si="31"/>
        <v>648.55434326479235</v>
      </c>
      <c r="Y82" s="70">
        <f t="shared" si="32"/>
        <v>58.554343264792351</v>
      </c>
      <c r="Z82" s="70">
        <f t="shared" si="33"/>
        <v>59</v>
      </c>
      <c r="AA82" s="24">
        <f t="shared" si="34"/>
        <v>59</v>
      </c>
      <c r="AB82" s="67">
        <f t="shared" si="35"/>
        <v>649</v>
      </c>
    </row>
    <row r="83" spans="1:28" ht="15" customHeight="1" x14ac:dyDescent="0.25">
      <c r="A83" s="71">
        <v>1880</v>
      </c>
      <c r="B83" s="71">
        <v>590</v>
      </c>
      <c r="C83" s="68">
        <v>10.45</v>
      </c>
      <c r="D83" s="68">
        <v>271.95</v>
      </c>
      <c r="E83" s="68">
        <v>211.72</v>
      </c>
      <c r="F83" s="68">
        <v>0</v>
      </c>
      <c r="G83" s="86">
        <f t="shared" si="26"/>
        <v>51.846153846153847</v>
      </c>
      <c r="H83" s="68">
        <v>0</v>
      </c>
      <c r="I83" s="86">
        <f t="shared" si="27"/>
        <v>123.75192307692308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1</v>
      </c>
      <c r="N83" s="26"/>
      <c r="O83" s="26"/>
      <c r="P83" s="25"/>
      <c r="Q83" s="25"/>
      <c r="T83" s="22">
        <v>0</v>
      </c>
      <c r="U83" s="74">
        <f t="shared" si="29"/>
        <v>-590</v>
      </c>
      <c r="V83" s="70">
        <f t="shared" si="30"/>
        <v>-590</v>
      </c>
      <c r="W83" s="70"/>
      <c r="X83" s="70">
        <f t="shared" si="31"/>
        <v>648.55434326479235</v>
      </c>
      <c r="Y83" s="70">
        <f t="shared" si="32"/>
        <v>58.554343264792351</v>
      </c>
      <c r="Z83" s="70">
        <f t="shared" si="33"/>
        <v>59</v>
      </c>
      <c r="AA83" s="24">
        <f t="shared" si="34"/>
        <v>59</v>
      </c>
      <c r="AB83" s="67">
        <f t="shared" si="35"/>
        <v>649</v>
      </c>
    </row>
    <row r="84" spans="1:28" ht="15" customHeight="1" x14ac:dyDescent="0.25">
      <c r="A84" s="71">
        <v>552</v>
      </c>
      <c r="B84" s="71">
        <v>590</v>
      </c>
      <c r="C84" s="68">
        <v>3.07</v>
      </c>
      <c r="D84" s="68">
        <v>271.94</v>
      </c>
      <c r="E84" s="68">
        <v>211.72</v>
      </c>
      <c r="F84" s="68">
        <v>0</v>
      </c>
      <c r="G84" s="86">
        <f t="shared" si="26"/>
        <v>99.111111111111114</v>
      </c>
      <c r="H84" s="68">
        <v>0</v>
      </c>
      <c r="I84" s="86">
        <f t="shared" si="27"/>
        <v>119.44185185185185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0</v>
      </c>
      <c r="N84" s="26"/>
      <c r="O84" s="26"/>
      <c r="P84" s="25"/>
      <c r="Q84" s="25"/>
      <c r="T84" s="22">
        <v>0</v>
      </c>
      <c r="U84" s="74">
        <f t="shared" si="29"/>
        <v>-590</v>
      </c>
      <c r="V84" s="70">
        <f t="shared" si="30"/>
        <v>-590</v>
      </c>
      <c r="W84" s="70"/>
      <c r="X84" s="70">
        <f t="shared" si="31"/>
        <v>648.55434326479235</v>
      </c>
      <c r="Y84" s="70">
        <f t="shared" si="32"/>
        <v>58.554343264792351</v>
      </c>
      <c r="Z84" s="70">
        <f t="shared" si="33"/>
        <v>59</v>
      </c>
      <c r="AA84" s="24">
        <f t="shared" si="34"/>
        <v>59</v>
      </c>
      <c r="AB84" s="67">
        <f t="shared" si="35"/>
        <v>649</v>
      </c>
    </row>
    <row r="85" spans="1:28" ht="15" customHeight="1" x14ac:dyDescent="0.25">
      <c r="A85" s="71"/>
      <c r="B85" s="71"/>
      <c r="C85" s="68"/>
      <c r="D85" s="68"/>
      <c r="E85" s="68"/>
      <c r="F85" s="68"/>
      <c r="G85" s="68"/>
      <c r="H85" s="68"/>
      <c r="I85" s="68"/>
      <c r="J85" s="72"/>
      <c r="K85" s="72"/>
      <c r="L85" s="72"/>
      <c r="M85" s="72"/>
      <c r="N85" s="26"/>
      <c r="O85" s="26"/>
      <c r="P85" s="25"/>
      <c r="Q85" s="25"/>
      <c r="U85" s="74"/>
      <c r="V85" s="70"/>
      <c r="W85" s="70"/>
      <c r="X85" s="70"/>
      <c r="Y85" s="70"/>
      <c r="Z85" s="70"/>
      <c r="AA85" s="24"/>
    </row>
    <row r="86" spans="1:28" ht="15" customHeight="1" x14ac:dyDescent="0.25">
      <c r="A86" s="71"/>
      <c r="B86" s="71"/>
      <c r="C86" s="68"/>
      <c r="D86" s="68"/>
      <c r="E86" s="68"/>
      <c r="F86" s="68"/>
      <c r="G86" s="68"/>
      <c r="H86" s="68"/>
      <c r="I86" s="68"/>
      <c r="J86" s="72"/>
      <c r="K86" s="72"/>
      <c r="L86" s="72"/>
      <c r="M86" s="72"/>
      <c r="N86" s="26"/>
      <c r="O86" s="26"/>
      <c r="P86" s="25"/>
      <c r="Q86" s="25"/>
      <c r="U86" s="74"/>
      <c r="V86" s="70"/>
      <c r="W86" s="70"/>
      <c r="X86" s="70"/>
      <c r="Y86" s="70"/>
      <c r="Z86" s="70"/>
      <c r="AA86" s="24"/>
    </row>
    <row r="87" spans="1:28" ht="15" customHeight="1" x14ac:dyDescent="0.25">
      <c r="A87" s="71"/>
      <c r="B87" s="71"/>
      <c r="C87" s="68"/>
      <c r="D87" s="68"/>
      <c r="E87" s="68"/>
      <c r="F87" s="68"/>
      <c r="G87" s="68"/>
      <c r="H87" s="68"/>
      <c r="I87" s="68"/>
      <c r="J87" s="72"/>
      <c r="K87" s="72"/>
      <c r="L87" s="72"/>
      <c r="M87" s="72"/>
      <c r="N87" s="26"/>
      <c r="O87" s="26"/>
      <c r="P87" s="25"/>
      <c r="Q87" s="25"/>
      <c r="U87" s="74"/>
      <c r="V87" s="70"/>
      <c r="W87" s="70"/>
      <c r="X87" s="70"/>
      <c r="Y87" s="70"/>
      <c r="Z87" s="70"/>
      <c r="AA87" s="24"/>
    </row>
    <row r="88" spans="1:28" ht="15" customHeight="1" x14ac:dyDescent="0.25">
      <c r="A88" s="71"/>
      <c r="B88" s="71"/>
      <c r="C88" s="68"/>
      <c r="D88" s="68"/>
      <c r="E88" s="68"/>
      <c r="F88" s="68"/>
      <c r="G88" s="68"/>
      <c r="H88" s="68"/>
      <c r="I88" s="68"/>
      <c r="J88" s="72"/>
      <c r="K88" s="72"/>
      <c r="L88" s="72"/>
      <c r="M88" s="72"/>
      <c r="N88" s="26"/>
      <c r="O88" s="26"/>
      <c r="P88" s="25"/>
      <c r="Q88" s="25"/>
      <c r="U88" s="74"/>
      <c r="V88" s="70"/>
      <c r="W88" s="70"/>
      <c r="X88" s="70"/>
      <c r="Y88" s="70"/>
      <c r="Z88" s="70"/>
      <c r="AA88" s="24"/>
    </row>
    <row r="89" spans="1:28" ht="15" customHeight="1" x14ac:dyDescent="0.25">
      <c r="A89" s="71"/>
      <c r="B89" s="71"/>
      <c r="C89" s="68"/>
      <c r="D89" s="68"/>
      <c r="E89" s="68"/>
      <c r="F89" s="68"/>
      <c r="G89" s="68"/>
      <c r="H89" s="68"/>
      <c r="I89" s="68"/>
      <c r="J89" s="72"/>
      <c r="K89" s="72"/>
      <c r="L89" s="72"/>
      <c r="M89" s="72"/>
      <c r="N89" s="26"/>
      <c r="O89" s="26"/>
      <c r="P89" s="25"/>
      <c r="Q89" s="25"/>
      <c r="U89" s="74"/>
      <c r="V89" s="70"/>
      <c r="W89" s="70"/>
      <c r="X89" s="70"/>
      <c r="Y89" s="70"/>
      <c r="Z89" s="70"/>
      <c r="AA89" s="24"/>
    </row>
    <row r="90" spans="1:28" ht="15" customHeight="1" x14ac:dyDescent="0.25">
      <c r="A90" s="71"/>
      <c r="B90" s="71"/>
      <c r="C90" s="68"/>
      <c r="D90" s="68"/>
      <c r="E90" s="68"/>
      <c r="F90" s="68"/>
      <c r="G90" s="68"/>
      <c r="H90" s="68"/>
      <c r="I90" s="68"/>
      <c r="J90" s="72"/>
      <c r="K90" s="72"/>
      <c r="L90" s="72"/>
      <c r="M90" s="72"/>
      <c r="N90" s="26"/>
      <c r="O90" s="26"/>
      <c r="P90" s="25"/>
      <c r="Q90" s="25"/>
      <c r="U90" s="74"/>
      <c r="V90" s="70"/>
      <c r="W90" s="70"/>
      <c r="X90" s="70"/>
      <c r="Y90" s="70"/>
      <c r="Z90" s="70"/>
      <c r="AA90" s="24"/>
    </row>
    <row r="91" spans="1:28" ht="15" customHeight="1" x14ac:dyDescent="0.25">
      <c r="A91" s="71"/>
      <c r="B91" s="71"/>
      <c r="C91" s="68"/>
      <c r="D91" s="68"/>
      <c r="E91" s="68"/>
      <c r="F91" s="68"/>
      <c r="G91" s="68"/>
      <c r="H91" s="68"/>
      <c r="I91" s="68"/>
      <c r="J91" s="72"/>
      <c r="K91" s="72"/>
      <c r="L91" s="72"/>
      <c r="M91" s="72"/>
      <c r="N91" s="26"/>
      <c r="O91" s="26"/>
      <c r="P91" s="25"/>
      <c r="Q91" s="25"/>
      <c r="U91" s="74"/>
      <c r="V91" s="70"/>
      <c r="W91" s="70"/>
      <c r="X91" s="70"/>
      <c r="Y91" s="70"/>
      <c r="Z91" s="70"/>
      <c r="AA91" s="24"/>
    </row>
    <row r="92" spans="1:28" ht="15" customHeight="1" x14ac:dyDescent="0.25">
      <c r="A92" s="71"/>
      <c r="B92" s="71"/>
      <c r="C92" s="68"/>
      <c r="D92" s="68"/>
      <c r="E92" s="68"/>
      <c r="F92" s="68"/>
      <c r="G92" s="68"/>
      <c r="H92" s="68"/>
      <c r="I92" s="68"/>
      <c r="J92" s="72"/>
      <c r="K92" s="72"/>
      <c r="L92" s="72"/>
      <c r="M92" s="72"/>
      <c r="N92" s="26"/>
      <c r="O92" s="26"/>
      <c r="P92" s="25"/>
      <c r="Q92" s="25"/>
      <c r="U92" s="74"/>
      <c r="V92" s="70"/>
      <c r="W92" s="70"/>
      <c r="X92" s="70"/>
      <c r="Y92" s="70"/>
      <c r="Z92" s="70"/>
      <c r="AA92" s="24"/>
    </row>
    <row r="93" spans="1:28" ht="15" customHeight="1" x14ac:dyDescent="0.25">
      <c r="A93" s="71"/>
      <c r="B93" s="71"/>
      <c r="C93" s="68"/>
      <c r="D93" s="68"/>
      <c r="E93" s="68"/>
      <c r="F93" s="68"/>
      <c r="G93" s="68"/>
      <c r="H93" s="68"/>
      <c r="I93" s="68"/>
      <c r="J93" s="72"/>
      <c r="K93" s="72"/>
      <c r="L93" s="72"/>
      <c r="M93" s="72"/>
      <c r="N93" s="26"/>
      <c r="O93" s="26"/>
      <c r="P93" s="25"/>
      <c r="Q93" s="25"/>
      <c r="U93" s="74"/>
      <c r="V93" s="70"/>
      <c r="W93" s="70"/>
      <c r="X93" s="70"/>
      <c r="Y93" s="70"/>
      <c r="Z93" s="70"/>
      <c r="AA93" s="24"/>
    </row>
    <row r="94" spans="1:28" ht="15" customHeight="1" x14ac:dyDescent="0.25">
      <c r="A94" s="71"/>
      <c r="B94" s="71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N94" s="26"/>
      <c r="O94" s="26"/>
      <c r="P94" s="25"/>
      <c r="Q94" s="25"/>
      <c r="U94" s="74"/>
      <c r="V94" s="70"/>
      <c r="W94" s="70"/>
      <c r="X94" s="70"/>
      <c r="Y94" s="70"/>
      <c r="Z94" s="70"/>
      <c r="AA94" s="24"/>
    </row>
    <row r="95" spans="1:28" ht="15" customHeight="1" x14ac:dyDescent="0.25">
      <c r="A95" s="71"/>
      <c r="B95" s="71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N95" s="26"/>
      <c r="O95" s="26"/>
      <c r="P95" s="25"/>
      <c r="Q95" s="25"/>
      <c r="U95" s="74"/>
      <c r="V95" s="70"/>
      <c r="W95" s="70"/>
      <c r="X95" s="70"/>
      <c r="Y95" s="70"/>
      <c r="Z95" s="70"/>
      <c r="AA95" s="24"/>
    </row>
    <row r="96" spans="1:28" ht="15" customHeight="1" x14ac:dyDescent="0.25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N96" s="26"/>
      <c r="O96" s="26"/>
      <c r="P96" s="25"/>
      <c r="Q96" s="25"/>
      <c r="U96" s="74"/>
      <c r="V96" s="70"/>
      <c r="W96" s="70"/>
      <c r="X96" s="70"/>
      <c r="Y96" s="70"/>
      <c r="Z96" s="70"/>
      <c r="AA96" s="24"/>
    </row>
    <row r="97" spans="1:27" ht="15" customHeight="1" x14ac:dyDescent="0.25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N97" s="26"/>
      <c r="O97" s="26"/>
      <c r="P97" s="25"/>
      <c r="Q97" s="25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71"/>
      <c r="B98" s="71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N98" s="26"/>
      <c r="O98" s="26"/>
      <c r="P98" s="25"/>
      <c r="Q98" s="25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6"/>
      <c r="O99" s="26"/>
      <c r="P99" s="25"/>
      <c r="Q99" s="25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71"/>
      <c r="B100" s="71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N100" s="26"/>
      <c r="O100" s="26"/>
      <c r="P100" s="25"/>
      <c r="Q100" s="25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71"/>
      <c r="B101" s="71"/>
      <c r="C101" s="68"/>
      <c r="D101" s="68"/>
      <c r="E101" s="68"/>
      <c r="F101" s="68"/>
      <c r="G101" s="68"/>
      <c r="H101" s="68"/>
      <c r="I101" s="68"/>
      <c r="J101" s="72"/>
      <c r="K101" s="72"/>
      <c r="L101" s="72"/>
      <c r="M101" s="72"/>
      <c r="N101" s="26"/>
      <c r="O101" s="26"/>
      <c r="P101" s="25"/>
      <c r="Q101" s="25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71"/>
      <c r="B102" s="71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N102" s="26"/>
      <c r="O102" s="26"/>
      <c r="P102" s="25"/>
      <c r="Q102" s="25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71"/>
      <c r="B103" s="71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N103" s="26"/>
      <c r="O103" s="26"/>
      <c r="P103" s="25"/>
      <c r="Q103" s="25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71"/>
      <c r="B104" s="71"/>
      <c r="C104" s="68"/>
      <c r="D104" s="68"/>
      <c r="E104" s="68"/>
      <c r="F104" s="68"/>
      <c r="G104" s="68"/>
      <c r="H104" s="68"/>
      <c r="I104" s="68"/>
      <c r="J104" s="72"/>
      <c r="K104" s="72"/>
      <c r="L104" s="72"/>
      <c r="M104" s="72"/>
      <c r="N104" s="26"/>
      <c r="O104" s="26"/>
      <c r="P104" s="25"/>
      <c r="Q104" s="25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71"/>
      <c r="B105" s="71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N105" s="26"/>
      <c r="O105" s="26"/>
      <c r="P105" s="25"/>
      <c r="Q105" s="25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71"/>
      <c r="B106" s="71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N106" s="26"/>
      <c r="O106" s="26"/>
      <c r="P106" s="25"/>
      <c r="Q106" s="25"/>
      <c r="U106" s="74"/>
      <c r="V106" s="70"/>
      <c r="W106" s="70"/>
      <c r="X106" s="70"/>
      <c r="Y106" s="70"/>
      <c r="Z106" s="70"/>
      <c r="AA106" s="24"/>
    </row>
    <row r="107" spans="1:27" ht="15" customHeight="1" x14ac:dyDescent="0.25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6"/>
      <c r="O107" s="26"/>
      <c r="P107" s="25"/>
      <c r="Q107" s="25"/>
      <c r="U107" s="74"/>
      <c r="V107" s="70"/>
      <c r="W107" s="70"/>
      <c r="X107" s="70"/>
      <c r="Y107" s="70"/>
      <c r="Z107" s="70"/>
      <c r="AA107" s="24"/>
    </row>
    <row r="108" spans="1:27" ht="15" customHeight="1" x14ac:dyDescent="0.25">
      <c r="A108" s="71"/>
      <c r="B108" s="71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6"/>
      <c r="O108" s="26"/>
      <c r="P108" s="25"/>
      <c r="Q108" s="25"/>
      <c r="U108" s="74"/>
      <c r="V108" s="70"/>
      <c r="W108" s="70"/>
      <c r="X108" s="70"/>
      <c r="Y108" s="70"/>
      <c r="Z108" s="70"/>
      <c r="AA108" s="24"/>
    </row>
    <row r="109" spans="1:27" ht="15" customHeight="1" x14ac:dyDescent="0.25">
      <c r="A109" s="71"/>
      <c r="B109" s="71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6"/>
      <c r="O109" s="26"/>
      <c r="P109" s="25"/>
      <c r="Q109" s="25"/>
      <c r="U109" s="74"/>
      <c r="V109" s="70"/>
      <c r="W109" s="70"/>
      <c r="X109" s="70"/>
      <c r="Y109" s="70"/>
      <c r="Z109" s="70"/>
      <c r="AA109" s="24"/>
    </row>
    <row r="110" spans="1:27" ht="15" customHeight="1" x14ac:dyDescent="0.25">
      <c r="A110" s="71"/>
      <c r="B110" s="71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6"/>
      <c r="O110" s="26"/>
      <c r="P110" s="25"/>
      <c r="Q110" s="25"/>
      <c r="U110" s="74"/>
      <c r="V110" s="70"/>
      <c r="W110" s="70"/>
      <c r="X110" s="70"/>
      <c r="Y110" s="70"/>
      <c r="Z110" s="70"/>
      <c r="AA110" s="24"/>
    </row>
    <row r="111" spans="1:27" ht="15" customHeight="1" x14ac:dyDescent="0.25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6"/>
      <c r="O111" s="26"/>
      <c r="P111" s="25"/>
      <c r="Q111" s="25"/>
      <c r="U111" s="74"/>
      <c r="V111" s="70"/>
      <c r="W111" s="70"/>
      <c r="X111" s="70"/>
      <c r="Y111" s="70"/>
      <c r="Z111" s="70"/>
      <c r="AA111" s="24"/>
    </row>
    <row r="112" spans="1:27" ht="15" customHeight="1" x14ac:dyDescent="0.25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6"/>
      <c r="O112" s="26"/>
      <c r="P112" s="25"/>
      <c r="Q112" s="25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5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6"/>
      <c r="O113" s="26"/>
      <c r="P113" s="25"/>
      <c r="Q113" s="25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5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6"/>
      <c r="O114" s="26"/>
      <c r="P114" s="25"/>
      <c r="Q114" s="25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6"/>
      <c r="O115" s="26"/>
      <c r="P115" s="25"/>
      <c r="Q115" s="25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6"/>
      <c r="O116" s="26"/>
      <c r="P116" s="25"/>
      <c r="Q116" s="25"/>
      <c r="U116" s="74"/>
      <c r="V116" s="70"/>
      <c r="W116" s="70"/>
      <c r="X116" s="70"/>
      <c r="Y116" s="70"/>
      <c r="Z116" s="70"/>
      <c r="AA116" s="24"/>
    </row>
    <row r="117" spans="1:27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6"/>
      <c r="O117" s="26"/>
      <c r="P117" s="25"/>
      <c r="Q117" s="25"/>
      <c r="U117" s="74"/>
      <c r="V117" s="70"/>
      <c r="W117" s="70"/>
      <c r="X117" s="70"/>
      <c r="Y117" s="70"/>
      <c r="Z117" s="70"/>
      <c r="AA117" s="24"/>
    </row>
    <row r="118" spans="1:27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6"/>
      <c r="O118" s="26"/>
      <c r="P118" s="25"/>
      <c r="Q118" s="25"/>
      <c r="U118" s="74"/>
      <c r="V118" s="70"/>
      <c r="W118" s="70"/>
      <c r="X118" s="70"/>
      <c r="Y118" s="70"/>
      <c r="Z118" s="70"/>
      <c r="AA118" s="24"/>
    </row>
    <row r="119" spans="1:27" ht="15" customHeight="1" x14ac:dyDescent="0.25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6"/>
      <c r="O119" s="26"/>
      <c r="P119" s="25"/>
      <c r="Q119" s="25"/>
      <c r="U119" s="74"/>
      <c r="V119" s="70"/>
      <c r="W119" s="70"/>
      <c r="X119" s="70"/>
      <c r="Y119" s="70"/>
      <c r="Z119" s="70"/>
      <c r="AA119" s="24"/>
    </row>
    <row r="120" spans="1:27" ht="15" customHeight="1" x14ac:dyDescent="0.25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6"/>
      <c r="O120" s="26"/>
      <c r="P120" s="25"/>
      <c r="Q120" s="25"/>
      <c r="U120" s="74"/>
      <c r="V120" s="70"/>
      <c r="W120" s="70"/>
      <c r="X120" s="70"/>
      <c r="Y120" s="70"/>
      <c r="Z120" s="70"/>
      <c r="AA120" s="24"/>
    </row>
    <row r="121" spans="1:27" ht="15" customHeight="1" x14ac:dyDescent="0.25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6"/>
      <c r="O121" s="26"/>
      <c r="P121" s="25"/>
      <c r="Q121" s="25"/>
      <c r="U121" s="74"/>
      <c r="V121" s="70"/>
      <c r="W121" s="70"/>
      <c r="X121" s="70"/>
      <c r="Y121" s="70"/>
      <c r="Z121" s="70"/>
      <c r="AA121" s="24"/>
    </row>
    <row r="122" spans="1:27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6"/>
      <c r="O122" s="26"/>
      <c r="P122" s="25"/>
      <c r="Q122" s="25"/>
      <c r="U122" s="74"/>
      <c r="V122" s="70"/>
      <c r="W122" s="70"/>
      <c r="X122" s="70"/>
      <c r="Y122" s="70"/>
      <c r="Z122" s="70"/>
      <c r="AA122" s="24"/>
    </row>
    <row r="123" spans="1:27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6"/>
      <c r="O123" s="26"/>
      <c r="P123" s="25"/>
      <c r="Q123" s="25"/>
      <c r="U123" s="74"/>
      <c r="V123" s="70"/>
      <c r="W123" s="70"/>
      <c r="X123" s="70"/>
      <c r="Y123" s="70"/>
      <c r="Z123" s="70"/>
      <c r="AA123" s="24"/>
    </row>
    <row r="124" spans="1:27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6"/>
      <c r="O124" s="26"/>
      <c r="P124" s="25"/>
      <c r="Q124" s="25"/>
      <c r="U124" s="74"/>
      <c r="V124" s="70"/>
      <c r="W124" s="70"/>
      <c r="X124" s="70"/>
      <c r="Y124" s="70"/>
      <c r="Z124" s="70"/>
      <c r="AA124" s="24"/>
    </row>
    <row r="125" spans="1:27" ht="15" customHeight="1" x14ac:dyDescent="0.25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6"/>
      <c r="O125" s="26"/>
      <c r="P125" s="25"/>
      <c r="Q125" s="25"/>
      <c r="U125" s="74"/>
      <c r="V125" s="70"/>
      <c r="W125" s="70"/>
      <c r="X125" s="70"/>
      <c r="Y125" s="70"/>
      <c r="Z125" s="70"/>
      <c r="AA125" s="24"/>
    </row>
    <row r="126" spans="1:27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6"/>
      <c r="O126" s="26"/>
      <c r="P126" s="25"/>
      <c r="Q126" s="25"/>
      <c r="U126" s="74"/>
      <c r="V126" s="70"/>
      <c r="W126" s="70"/>
      <c r="X126" s="70"/>
      <c r="Y126" s="70"/>
      <c r="Z126" s="70"/>
      <c r="AA126" s="24"/>
    </row>
    <row r="127" spans="1:27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6"/>
      <c r="O127" s="26"/>
      <c r="P127" s="25"/>
      <c r="Q127" s="25"/>
      <c r="U127" s="74"/>
      <c r="V127" s="70"/>
      <c r="W127" s="70"/>
      <c r="X127" s="70"/>
      <c r="Y127" s="70"/>
      <c r="Z127" s="70"/>
      <c r="AA127" s="24"/>
    </row>
    <row r="128" spans="1:27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6"/>
      <c r="O128" s="26"/>
      <c r="P128" s="25"/>
      <c r="Q128" s="25"/>
      <c r="U128" s="74"/>
      <c r="V128" s="70"/>
      <c r="W128" s="70"/>
      <c r="X128" s="70"/>
      <c r="Y128" s="70"/>
      <c r="Z128" s="70"/>
      <c r="AA128" s="24"/>
    </row>
    <row r="129" spans="1:2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  <c r="U134" s="74"/>
      <c r="V134" s="70"/>
      <c r="W134" s="70"/>
      <c r="X134" s="70"/>
      <c r="Y134" s="70"/>
      <c r="Z134" s="70"/>
      <c r="AA134" s="24"/>
    </row>
    <row r="135" spans="1:2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  <c r="U135" s="74"/>
      <c r="V135" s="70"/>
      <c r="W135" s="70"/>
      <c r="X135" s="70"/>
      <c r="Y135" s="70"/>
      <c r="Z135" s="70"/>
      <c r="AA135" s="24"/>
    </row>
    <row r="136" spans="1:2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  <c r="U136" s="74"/>
      <c r="V136" s="70"/>
      <c r="W136" s="70"/>
      <c r="X136" s="70"/>
      <c r="Y136" s="70"/>
      <c r="Z136" s="70"/>
      <c r="AA136" s="24"/>
    </row>
    <row r="137" spans="1:27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  <c r="U137" s="74"/>
      <c r="V137" s="70"/>
      <c r="W137" s="70"/>
      <c r="X137" s="70"/>
      <c r="Y137" s="70"/>
      <c r="Z137" s="70"/>
      <c r="AA137" s="24"/>
    </row>
    <row r="138" spans="1:2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  <c r="U138" s="74"/>
      <c r="V138" s="70"/>
      <c r="W138" s="70"/>
      <c r="X138" s="70"/>
      <c r="Y138" s="70"/>
      <c r="Z138" s="70"/>
      <c r="AA138" s="24"/>
    </row>
    <row r="139" spans="1:2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  <c r="U139" s="74"/>
      <c r="V139" s="70"/>
      <c r="W139" s="70"/>
      <c r="X139" s="70"/>
      <c r="Y139" s="70"/>
      <c r="Z139" s="70"/>
      <c r="AA139" s="24"/>
    </row>
    <row r="140" spans="1:27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  <c r="U140" s="74"/>
      <c r="V140" s="70"/>
      <c r="W140" s="70"/>
      <c r="X140" s="70"/>
      <c r="Y140" s="70"/>
      <c r="Z140" s="70"/>
      <c r="AA140" s="24"/>
    </row>
    <row r="141" spans="1:27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  <c r="U141" s="74"/>
      <c r="V141" s="70"/>
      <c r="W141" s="70"/>
      <c r="X141" s="70"/>
      <c r="Y141" s="70"/>
      <c r="Z141" s="70"/>
      <c r="AA141" s="24"/>
    </row>
    <row r="142" spans="1:27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  <c r="U142" s="74"/>
      <c r="V142" s="70"/>
      <c r="W142" s="70"/>
      <c r="X142" s="70"/>
      <c r="Y142" s="70"/>
      <c r="Z142" s="70"/>
      <c r="AA142" s="24"/>
    </row>
    <row r="143" spans="1:27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  <c r="U143" s="74"/>
      <c r="V143" s="70"/>
      <c r="W143" s="70"/>
      <c r="X143" s="70"/>
      <c r="Y143" s="70"/>
      <c r="Z143" s="70"/>
      <c r="AA143" s="24"/>
    </row>
    <row r="144" spans="1:27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6"/>
      <c r="O144" s="26"/>
      <c r="P144" s="25"/>
      <c r="Q144" s="25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6"/>
      <c r="O145" s="26"/>
      <c r="P145" s="25"/>
      <c r="Q145" s="25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6"/>
      <c r="O146" s="26"/>
      <c r="P146" s="25"/>
      <c r="Q146" s="25"/>
      <c r="U146" s="74"/>
      <c r="V146" s="70"/>
      <c r="W146" s="70"/>
      <c r="X146" s="70"/>
      <c r="Y146" s="70"/>
      <c r="Z146" s="70"/>
      <c r="AA146" s="24"/>
    </row>
    <row r="147" spans="1:2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6"/>
      <c r="O147" s="26"/>
      <c r="P147" s="25"/>
      <c r="Q147" s="25"/>
      <c r="U147" s="74"/>
      <c r="V147" s="70"/>
      <c r="W147" s="70"/>
      <c r="X147" s="70"/>
      <c r="Y147" s="70"/>
      <c r="Z147" s="70"/>
      <c r="AA147" s="24"/>
    </row>
    <row r="148" spans="1:2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6"/>
      <c r="O148" s="26"/>
      <c r="P148" s="25"/>
      <c r="Q148" s="25"/>
      <c r="U148" s="74"/>
      <c r="V148" s="70"/>
      <c r="W148" s="70"/>
      <c r="X148" s="70"/>
      <c r="Y148" s="70"/>
      <c r="Z148" s="70"/>
      <c r="AA148" s="24"/>
    </row>
    <row r="149" spans="1:2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6"/>
      <c r="O149" s="26"/>
      <c r="P149" s="25"/>
      <c r="Q149" s="25"/>
      <c r="U149" s="74"/>
      <c r="V149" s="70"/>
      <c r="W149" s="70"/>
      <c r="X149" s="70"/>
      <c r="Y149" s="70"/>
      <c r="Z149" s="70"/>
      <c r="AA149" s="24"/>
    </row>
    <row r="150" spans="1:27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6"/>
      <c r="O150" s="26"/>
      <c r="P150" s="25"/>
      <c r="Q150" s="25"/>
      <c r="U150" s="74"/>
      <c r="V150" s="70"/>
      <c r="W150" s="70"/>
      <c r="X150" s="70"/>
      <c r="Y150" s="70"/>
      <c r="Z150" s="70"/>
      <c r="AA150" s="24"/>
    </row>
    <row r="151" spans="1:27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6"/>
      <c r="O151" s="26"/>
      <c r="P151" s="25"/>
      <c r="Q151" s="25"/>
      <c r="U151" s="74"/>
      <c r="V151" s="70"/>
      <c r="W151" s="70"/>
      <c r="X151" s="70"/>
      <c r="Y151" s="70"/>
      <c r="Z151" s="70"/>
      <c r="AA151" s="24"/>
    </row>
    <row r="152" spans="1:27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6"/>
      <c r="O152" s="26"/>
      <c r="P152" s="25"/>
      <c r="Q152" s="25"/>
      <c r="U152" s="74"/>
      <c r="V152" s="70"/>
      <c r="W152" s="70"/>
      <c r="X152" s="70"/>
      <c r="Y152" s="70"/>
      <c r="Z152" s="70"/>
      <c r="AA152" s="24"/>
    </row>
    <row r="153" spans="1:27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  <c r="U153" s="74"/>
      <c r="V153" s="70"/>
      <c r="W153" s="70"/>
      <c r="X153" s="70"/>
      <c r="Y153" s="70"/>
      <c r="Z153" s="70"/>
      <c r="AA153" s="24"/>
    </row>
    <row r="154" spans="1:27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  <c r="U154" s="74"/>
      <c r="V154" s="70"/>
      <c r="W154" s="70"/>
      <c r="X154" s="70"/>
      <c r="Y154" s="70"/>
      <c r="Z154" s="70"/>
      <c r="AA154" s="24"/>
    </row>
    <row r="155" spans="1:27" ht="15" customHeight="1" x14ac:dyDescent="0.25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  <c r="U155" s="74"/>
      <c r="V155" s="70"/>
      <c r="W155" s="70"/>
      <c r="X155" s="70"/>
      <c r="Y155" s="70"/>
      <c r="Z155" s="70"/>
      <c r="AA155" s="24"/>
    </row>
    <row r="156" spans="1:27" ht="15" customHeight="1" x14ac:dyDescent="0.25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  <c r="U156" s="74"/>
      <c r="V156" s="70"/>
      <c r="W156" s="70"/>
      <c r="X156" s="70"/>
      <c r="Y156" s="70"/>
      <c r="Z156" s="70"/>
      <c r="AA156" s="24"/>
    </row>
    <row r="157" spans="1:27" ht="15" customHeight="1" x14ac:dyDescent="0.25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N157" s="26"/>
      <c r="O157" s="26"/>
      <c r="P157" s="25"/>
      <c r="Q157" s="25"/>
      <c r="U157" s="74"/>
      <c r="V157" s="70"/>
      <c r="W157" s="70"/>
      <c r="X157" s="70"/>
      <c r="Y157" s="70"/>
      <c r="Z157" s="70"/>
      <c r="AA157" s="24"/>
    </row>
    <row r="158" spans="1:27" ht="15" customHeight="1" x14ac:dyDescent="0.25">
      <c r="A158" s="71"/>
      <c r="B158" s="71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N158" s="26"/>
      <c r="O158" s="26"/>
      <c r="P158" s="25"/>
      <c r="Q158" s="25"/>
      <c r="U158" s="74"/>
      <c r="V158" s="70"/>
      <c r="W158" s="70"/>
      <c r="X158" s="70"/>
      <c r="Y158" s="70"/>
      <c r="Z158" s="70"/>
      <c r="AA158" s="24"/>
    </row>
    <row r="159" spans="1:27" ht="15" customHeight="1" x14ac:dyDescent="0.25">
      <c r="A159" s="71"/>
      <c r="B159" s="71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N159" s="26"/>
      <c r="O159" s="26"/>
      <c r="P159" s="25"/>
      <c r="Q159" s="25"/>
      <c r="U159" s="74"/>
      <c r="V159" s="70"/>
      <c r="W159" s="70"/>
      <c r="X159" s="70"/>
      <c r="Y159" s="70"/>
      <c r="Z159" s="70"/>
      <c r="AA159" s="24"/>
    </row>
    <row r="160" spans="1:27" ht="15" customHeight="1" x14ac:dyDescent="0.25">
      <c r="A160" s="71"/>
      <c r="B160" s="71"/>
      <c r="C160" s="68"/>
      <c r="D160" s="68"/>
      <c r="E160" s="68"/>
      <c r="F160" s="68"/>
      <c r="G160" s="68"/>
      <c r="H160" s="68"/>
      <c r="I160" s="68"/>
      <c r="J160" s="72"/>
      <c r="K160" s="72"/>
      <c r="L160" s="72"/>
      <c r="M160" s="72"/>
      <c r="N160" s="26"/>
      <c r="O160" s="26"/>
      <c r="P160" s="25"/>
      <c r="Q160" s="25"/>
      <c r="U160" s="74"/>
      <c r="V160" s="70"/>
      <c r="W160" s="70"/>
      <c r="X160" s="70"/>
      <c r="Y160" s="70"/>
      <c r="Z160" s="70"/>
      <c r="AA160" s="24"/>
    </row>
    <row r="161" spans="1:27" ht="15" customHeight="1" x14ac:dyDescent="0.25">
      <c r="A161" s="71"/>
      <c r="B161" s="71"/>
      <c r="C161" s="68"/>
      <c r="D161" s="68"/>
      <c r="E161" s="68"/>
      <c r="F161" s="68"/>
      <c r="G161" s="68"/>
      <c r="H161" s="68"/>
      <c r="I161" s="68"/>
      <c r="J161" s="72"/>
      <c r="K161" s="72"/>
      <c r="L161" s="72"/>
      <c r="M161" s="72"/>
      <c r="N161" s="26"/>
      <c r="O161" s="26"/>
      <c r="P161" s="25"/>
      <c r="Q161" s="25"/>
      <c r="U161" s="74"/>
      <c r="V161" s="70"/>
      <c r="W161" s="70"/>
      <c r="X161" s="70"/>
      <c r="Y161" s="70"/>
      <c r="Z161" s="70"/>
      <c r="AA161" s="24"/>
    </row>
    <row r="162" spans="1:27" ht="15" customHeight="1" x14ac:dyDescent="0.25">
      <c r="A162" s="71"/>
      <c r="B162" s="71"/>
      <c r="C162" s="68"/>
      <c r="D162" s="68"/>
      <c r="E162" s="68"/>
      <c r="F162" s="68"/>
      <c r="G162" s="68"/>
      <c r="H162" s="68"/>
      <c r="I162" s="68"/>
      <c r="J162" s="72"/>
      <c r="K162" s="72"/>
      <c r="L162" s="72"/>
      <c r="M162" s="72"/>
      <c r="N162" s="26"/>
      <c r="O162" s="26"/>
      <c r="P162" s="25"/>
      <c r="Q162" s="25"/>
      <c r="U162" s="74"/>
      <c r="V162" s="70"/>
      <c r="W162" s="70"/>
      <c r="X162" s="70"/>
      <c r="Y162" s="70"/>
      <c r="Z162" s="70"/>
      <c r="AA162" s="24"/>
    </row>
    <row r="163" spans="1:27" ht="15" customHeight="1" x14ac:dyDescent="0.25">
      <c r="A163" s="71"/>
      <c r="B163" s="71"/>
      <c r="C163" s="68"/>
      <c r="D163" s="68"/>
      <c r="E163" s="68"/>
      <c r="F163" s="68"/>
      <c r="G163" s="68"/>
      <c r="H163" s="68"/>
      <c r="I163" s="68"/>
      <c r="J163" s="72"/>
      <c r="K163" s="72"/>
      <c r="L163" s="72"/>
      <c r="M163" s="72"/>
      <c r="N163" s="26"/>
      <c r="O163" s="26"/>
      <c r="P163" s="25"/>
      <c r="Q163" s="25"/>
      <c r="U163" s="74"/>
      <c r="V163" s="70"/>
      <c r="W163" s="70"/>
      <c r="X163" s="70"/>
      <c r="Y163" s="70"/>
      <c r="Z163" s="70"/>
      <c r="AA163" s="24"/>
    </row>
    <row r="164" spans="1:27" ht="15" customHeight="1" x14ac:dyDescent="0.25">
      <c r="A164" s="71"/>
      <c r="B164" s="71"/>
      <c r="C164" s="68"/>
      <c r="D164" s="68"/>
      <c r="E164" s="68"/>
      <c r="F164" s="68"/>
      <c r="G164" s="68"/>
      <c r="H164" s="68"/>
      <c r="I164" s="68"/>
      <c r="J164" s="72"/>
      <c r="K164" s="72"/>
      <c r="L164" s="72"/>
      <c r="M164" s="72"/>
      <c r="N164" s="26"/>
      <c r="O164" s="26"/>
      <c r="P164" s="25"/>
      <c r="Q164" s="25"/>
      <c r="U164" s="74"/>
      <c r="V164" s="70"/>
      <c r="W164" s="70"/>
      <c r="X164" s="70"/>
      <c r="Y164" s="70"/>
      <c r="Z164" s="70"/>
      <c r="AA164" s="24"/>
    </row>
    <row r="165" spans="1:27" ht="15" customHeight="1" x14ac:dyDescent="0.25">
      <c r="A165" s="71"/>
      <c r="B165" s="71"/>
      <c r="C165" s="68"/>
      <c r="D165" s="68"/>
      <c r="E165" s="68"/>
      <c r="F165" s="68"/>
      <c r="G165" s="68"/>
      <c r="H165" s="68"/>
      <c r="I165" s="68"/>
      <c r="J165" s="72"/>
      <c r="K165" s="72"/>
      <c r="L165" s="72"/>
      <c r="M165" s="72"/>
      <c r="N165" s="26"/>
      <c r="O165" s="26"/>
      <c r="P165" s="25"/>
      <c r="Q165" s="25"/>
      <c r="U165" s="74"/>
      <c r="V165" s="70"/>
      <c r="W165" s="70"/>
      <c r="X165" s="70"/>
      <c r="Y165" s="70"/>
      <c r="Z165" s="70"/>
      <c r="AA165" s="24"/>
    </row>
    <row r="166" spans="1:27" ht="15" customHeight="1" x14ac:dyDescent="0.25">
      <c r="A166" s="71"/>
      <c r="B166" s="71"/>
      <c r="C166" s="68"/>
      <c r="D166" s="68"/>
      <c r="E166" s="68"/>
      <c r="F166" s="68"/>
      <c r="G166" s="68"/>
      <c r="H166" s="68"/>
      <c r="I166" s="68"/>
      <c r="J166" s="72"/>
      <c r="K166" s="72"/>
      <c r="L166" s="72"/>
      <c r="M166" s="72"/>
      <c r="N166" s="26"/>
      <c r="O166" s="26"/>
      <c r="P166" s="25"/>
      <c r="Q166" s="25"/>
      <c r="U166" s="74"/>
      <c r="V166" s="70"/>
      <c r="W166" s="70"/>
      <c r="X166" s="70"/>
      <c r="Y166" s="70"/>
      <c r="Z166" s="70"/>
      <c r="AA166" s="24"/>
    </row>
    <row r="167" spans="1:27" ht="15" customHeight="1" x14ac:dyDescent="0.25">
      <c r="A167" s="71"/>
      <c r="B167" s="71"/>
      <c r="C167" s="68"/>
      <c r="D167" s="68"/>
      <c r="E167" s="68"/>
      <c r="F167" s="68"/>
      <c r="G167" s="68"/>
      <c r="H167" s="68"/>
      <c r="I167" s="68"/>
      <c r="J167" s="72"/>
      <c r="K167" s="72"/>
      <c r="L167" s="72"/>
      <c r="M167" s="72"/>
      <c r="N167" s="26"/>
      <c r="O167" s="26"/>
      <c r="P167" s="25"/>
      <c r="Q167" s="25"/>
      <c r="U167" s="74"/>
      <c r="V167" s="70"/>
      <c r="W167" s="70"/>
      <c r="X167" s="70"/>
      <c r="Y167" s="70"/>
      <c r="Z167" s="70"/>
      <c r="AA167" s="24"/>
    </row>
    <row r="168" spans="1:27" ht="15" customHeight="1" x14ac:dyDescent="0.25">
      <c r="A168" s="71"/>
      <c r="B168" s="71"/>
      <c r="C168" s="68"/>
      <c r="D168" s="68"/>
      <c r="E168" s="68"/>
      <c r="F168" s="68"/>
      <c r="G168" s="68"/>
      <c r="H168" s="68"/>
      <c r="I168" s="68"/>
      <c r="J168" s="72"/>
      <c r="K168" s="72"/>
      <c r="L168" s="72"/>
      <c r="M168" s="72"/>
      <c r="N168" s="26"/>
      <c r="O168" s="26"/>
      <c r="P168" s="25"/>
      <c r="Q168" s="25"/>
      <c r="U168" s="74"/>
      <c r="V168" s="70"/>
      <c r="W168" s="70"/>
      <c r="X168" s="70"/>
      <c r="Y168" s="70"/>
      <c r="Z168" s="70"/>
      <c r="AA168" s="24"/>
    </row>
    <row r="169" spans="1:27" ht="15" customHeight="1" x14ac:dyDescent="0.25">
      <c r="A169" s="71"/>
      <c r="B169" s="71"/>
      <c r="C169" s="68"/>
      <c r="D169" s="68"/>
      <c r="E169" s="68"/>
      <c r="F169" s="68"/>
      <c r="G169" s="68"/>
      <c r="H169" s="68"/>
      <c r="I169" s="68"/>
      <c r="J169" s="72"/>
      <c r="K169" s="72"/>
      <c r="L169" s="72"/>
      <c r="M169" s="72"/>
      <c r="N169" s="26"/>
      <c r="O169" s="26"/>
      <c r="P169" s="25"/>
      <c r="Q169" s="25"/>
      <c r="U169" s="74"/>
      <c r="V169" s="70"/>
      <c r="W169" s="70"/>
      <c r="X169" s="70"/>
      <c r="Y169" s="70"/>
      <c r="Z169" s="70"/>
      <c r="AA169" s="24"/>
    </row>
    <row r="170" spans="1:27" ht="15" customHeight="1" x14ac:dyDescent="0.25">
      <c r="A170" s="71"/>
      <c r="B170" s="71"/>
      <c r="C170" s="68"/>
      <c r="D170" s="68"/>
      <c r="E170" s="68"/>
      <c r="F170" s="68"/>
      <c r="G170" s="68"/>
      <c r="H170" s="68"/>
      <c r="I170" s="68"/>
      <c r="J170" s="72"/>
      <c r="K170" s="72"/>
      <c r="L170" s="72"/>
      <c r="M170" s="72"/>
      <c r="N170" s="26"/>
      <c r="O170" s="26"/>
      <c r="P170" s="25"/>
      <c r="Q170" s="25"/>
      <c r="U170" s="74"/>
      <c r="V170" s="70"/>
      <c r="W170" s="70"/>
      <c r="X170" s="70"/>
      <c r="Y170" s="70"/>
      <c r="Z170" s="70"/>
      <c r="AA170" s="24"/>
    </row>
    <row r="171" spans="1:27" ht="15" customHeight="1" x14ac:dyDescent="0.25">
      <c r="A171" s="71"/>
      <c r="B171" s="71"/>
      <c r="C171" s="68"/>
      <c r="D171" s="68"/>
      <c r="E171" s="68"/>
      <c r="F171" s="68"/>
      <c r="G171" s="68"/>
      <c r="H171" s="68"/>
      <c r="I171" s="68"/>
      <c r="J171" s="72"/>
      <c r="K171" s="72"/>
      <c r="L171" s="72"/>
      <c r="M171" s="72"/>
      <c r="N171" s="26"/>
      <c r="O171" s="26"/>
      <c r="P171" s="25"/>
      <c r="Q171" s="25"/>
      <c r="U171" s="74"/>
      <c r="V171" s="70"/>
      <c r="W171" s="70"/>
      <c r="X171" s="70"/>
      <c r="Y171" s="70"/>
      <c r="Z171" s="70"/>
      <c r="AA171" s="24"/>
    </row>
    <row r="172" spans="1:27" ht="15" customHeight="1" x14ac:dyDescent="0.25">
      <c r="A172" s="71"/>
      <c r="B172" s="71"/>
      <c r="C172" s="68"/>
      <c r="D172" s="68"/>
      <c r="E172" s="68"/>
      <c r="F172" s="68"/>
      <c r="G172" s="68"/>
      <c r="H172" s="68"/>
      <c r="I172" s="68"/>
      <c r="J172" s="72"/>
      <c r="K172" s="72"/>
      <c r="L172" s="72"/>
      <c r="M172" s="72"/>
      <c r="N172" s="26"/>
      <c r="O172" s="26"/>
      <c r="P172" s="25"/>
      <c r="Q172" s="25"/>
      <c r="U172" s="74"/>
      <c r="V172" s="70"/>
      <c r="W172" s="70"/>
      <c r="X172" s="70"/>
      <c r="Y172" s="70"/>
      <c r="Z172" s="70"/>
      <c r="AA172" s="24"/>
    </row>
    <row r="173" spans="1:27" ht="15" customHeight="1" x14ac:dyDescent="0.25">
      <c r="A173" s="71"/>
      <c r="B173" s="71"/>
      <c r="C173" s="68"/>
      <c r="D173" s="68"/>
      <c r="E173" s="68"/>
      <c r="F173" s="68"/>
      <c r="G173" s="68"/>
      <c r="H173" s="68"/>
      <c r="I173" s="68"/>
      <c r="J173" s="72"/>
      <c r="K173" s="72"/>
      <c r="L173" s="72"/>
      <c r="M173" s="72"/>
      <c r="N173" s="26"/>
      <c r="O173" s="26"/>
      <c r="P173" s="25"/>
      <c r="Q173" s="25"/>
      <c r="U173" s="74"/>
      <c r="V173" s="70"/>
      <c r="W173" s="70"/>
      <c r="X173" s="70"/>
      <c r="Y173" s="70"/>
      <c r="Z173" s="70"/>
      <c r="AA173" s="24"/>
    </row>
    <row r="174" spans="1:27" ht="15" customHeight="1" x14ac:dyDescent="0.25">
      <c r="A174" s="71"/>
      <c r="B174" s="71"/>
      <c r="C174" s="68"/>
      <c r="D174" s="68"/>
      <c r="E174" s="68"/>
      <c r="F174" s="68"/>
      <c r="G174" s="68"/>
      <c r="H174" s="68"/>
      <c r="I174" s="68"/>
      <c r="J174" s="72"/>
      <c r="K174" s="72"/>
      <c r="L174" s="72"/>
      <c r="M174" s="72"/>
      <c r="N174" s="26"/>
      <c r="O174" s="26"/>
      <c r="P174" s="25"/>
      <c r="Q174" s="25"/>
      <c r="U174" s="74"/>
      <c r="V174" s="70"/>
      <c r="W174" s="70"/>
      <c r="X174" s="70"/>
      <c r="Y174" s="70"/>
      <c r="Z174" s="70"/>
      <c r="AA174" s="24"/>
    </row>
    <row r="175" spans="1:27" ht="15" customHeight="1" x14ac:dyDescent="0.25">
      <c r="A175" s="71"/>
      <c r="B175" s="71"/>
      <c r="C175" s="68"/>
      <c r="D175" s="68"/>
      <c r="E175" s="68"/>
      <c r="F175" s="68"/>
      <c r="G175" s="68"/>
      <c r="H175" s="68"/>
      <c r="I175" s="68"/>
      <c r="J175" s="72"/>
      <c r="K175" s="72"/>
      <c r="L175" s="72"/>
      <c r="M175" s="72"/>
      <c r="N175" s="26"/>
      <c r="O175" s="26"/>
      <c r="P175" s="25"/>
      <c r="Q175" s="25"/>
      <c r="U175" s="74"/>
      <c r="V175" s="70"/>
      <c r="W175" s="70"/>
      <c r="X175" s="70"/>
      <c r="Y175" s="70"/>
      <c r="Z175" s="70"/>
      <c r="AA175" s="24"/>
    </row>
    <row r="176" spans="1:27" ht="15" customHeight="1" x14ac:dyDescent="0.25">
      <c r="A176" s="71"/>
      <c r="B176" s="71"/>
      <c r="C176" s="68"/>
      <c r="D176" s="68"/>
      <c r="E176" s="68"/>
      <c r="F176" s="68"/>
      <c r="G176" s="68"/>
      <c r="H176" s="68"/>
      <c r="I176" s="68"/>
      <c r="J176" s="72"/>
      <c r="K176" s="72"/>
      <c r="L176" s="72"/>
      <c r="M176" s="72"/>
      <c r="N176" s="26"/>
      <c r="O176" s="26"/>
      <c r="P176" s="25"/>
      <c r="Q176" s="25"/>
      <c r="U176" s="74"/>
      <c r="V176" s="70"/>
      <c r="W176" s="70"/>
      <c r="X176" s="70"/>
      <c r="Y176" s="70"/>
      <c r="Z176" s="70"/>
      <c r="AA176" s="24"/>
    </row>
    <row r="177" spans="1:27" ht="15" customHeight="1" x14ac:dyDescent="0.25">
      <c r="A177" s="71"/>
      <c r="B177" s="71"/>
      <c r="C177" s="68"/>
      <c r="D177" s="68"/>
      <c r="E177" s="68"/>
      <c r="F177" s="68"/>
      <c r="G177" s="68"/>
      <c r="H177" s="68"/>
      <c r="I177" s="68"/>
      <c r="J177" s="72"/>
      <c r="K177" s="72"/>
      <c r="L177" s="72"/>
      <c r="M177" s="72"/>
      <c r="N177" s="26"/>
      <c r="O177" s="26"/>
      <c r="P177" s="25"/>
      <c r="Q177" s="25"/>
      <c r="U177" s="74"/>
      <c r="V177" s="70"/>
      <c r="W177" s="70"/>
      <c r="X177" s="70"/>
      <c r="Y177" s="70"/>
      <c r="Z177" s="70"/>
      <c r="AA177" s="24"/>
    </row>
    <row r="178" spans="1:27" ht="15" customHeight="1" x14ac:dyDescent="0.25">
      <c r="A178" s="71"/>
      <c r="B178" s="71"/>
      <c r="C178" s="68"/>
      <c r="D178" s="68"/>
      <c r="E178" s="68"/>
      <c r="F178" s="68"/>
      <c r="G178" s="68"/>
      <c r="H178" s="68"/>
      <c r="I178" s="68"/>
      <c r="J178" s="72"/>
      <c r="K178" s="72"/>
      <c r="L178" s="72"/>
      <c r="M178" s="72"/>
      <c r="N178" s="26"/>
      <c r="O178" s="26"/>
      <c r="P178" s="25"/>
      <c r="Q178" s="25"/>
      <c r="U178" s="74"/>
      <c r="V178" s="70"/>
      <c r="W178" s="70"/>
      <c r="X178" s="70"/>
      <c r="Y178" s="70"/>
      <c r="Z178" s="70"/>
      <c r="AA178" s="24"/>
    </row>
    <row r="179" spans="1:27" ht="15" customHeight="1" x14ac:dyDescent="0.25">
      <c r="A179" s="71"/>
      <c r="B179" s="71"/>
      <c r="C179" s="68"/>
      <c r="D179" s="68"/>
      <c r="E179" s="68"/>
      <c r="F179" s="68"/>
      <c r="G179" s="68"/>
      <c r="H179" s="68"/>
      <c r="I179" s="68"/>
      <c r="J179" s="72"/>
      <c r="K179" s="72"/>
      <c r="L179" s="72"/>
      <c r="M179" s="72"/>
      <c r="N179" s="26"/>
      <c r="O179" s="26"/>
      <c r="P179" s="25"/>
      <c r="Q179" s="25"/>
      <c r="U179" s="74"/>
      <c r="V179" s="70"/>
      <c r="W179" s="70"/>
      <c r="X179" s="70"/>
      <c r="Y179" s="70"/>
      <c r="Z179" s="70"/>
      <c r="AA179" s="24"/>
    </row>
    <row r="180" spans="1:27" ht="15" customHeight="1" x14ac:dyDescent="0.25">
      <c r="A180" s="71"/>
      <c r="B180" s="71"/>
      <c r="C180" s="68"/>
      <c r="D180" s="68"/>
      <c r="E180" s="68"/>
      <c r="F180" s="68"/>
      <c r="G180" s="68"/>
      <c r="H180" s="68"/>
      <c r="I180" s="68"/>
      <c r="J180" s="72"/>
      <c r="K180" s="72"/>
      <c r="L180" s="72"/>
      <c r="M180" s="72"/>
      <c r="N180" s="26"/>
      <c r="O180" s="26"/>
      <c r="P180" s="25"/>
      <c r="Q180" s="25"/>
      <c r="U180" s="74"/>
      <c r="V180" s="70"/>
      <c r="W180" s="70"/>
      <c r="X180" s="70"/>
      <c r="Y180" s="70"/>
      <c r="Z180" s="70"/>
      <c r="AA180" s="24"/>
    </row>
    <row r="181" spans="1:27" ht="15" customHeight="1" x14ac:dyDescent="0.25">
      <c r="A181" s="71"/>
      <c r="B181" s="71"/>
      <c r="C181" s="68"/>
      <c r="D181" s="68"/>
      <c r="E181" s="68"/>
      <c r="F181" s="68"/>
      <c r="G181" s="68"/>
      <c r="H181" s="68"/>
      <c r="I181" s="68"/>
      <c r="J181" s="72"/>
      <c r="K181" s="72"/>
      <c r="L181" s="72"/>
      <c r="M181" s="72"/>
      <c r="N181" s="26"/>
      <c r="O181" s="26"/>
      <c r="P181" s="25"/>
      <c r="Q181" s="25"/>
      <c r="U181" s="74"/>
      <c r="V181" s="70"/>
      <c r="W181" s="70"/>
      <c r="X181" s="70"/>
      <c r="Y181" s="70"/>
      <c r="Z181" s="70"/>
      <c r="AA181" s="24"/>
    </row>
    <row r="182" spans="1:27" ht="15" customHeight="1" x14ac:dyDescent="0.25">
      <c r="A182" s="71"/>
      <c r="B182" s="71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N182" s="26"/>
      <c r="O182" s="26"/>
      <c r="P182" s="25"/>
      <c r="Q182" s="25"/>
      <c r="U182" s="74"/>
      <c r="V182" s="70"/>
      <c r="W182" s="70"/>
      <c r="X182" s="70"/>
      <c r="Y182" s="70"/>
      <c r="Z182" s="70"/>
      <c r="AA182" s="24"/>
    </row>
    <row r="183" spans="1:27" ht="15" customHeight="1" x14ac:dyDescent="0.25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N183" s="26"/>
      <c r="O183" s="26"/>
      <c r="P183" s="25"/>
      <c r="Q183" s="25"/>
      <c r="U183" s="74"/>
      <c r="V183" s="70"/>
      <c r="W183" s="70"/>
      <c r="X183" s="70"/>
      <c r="Y183" s="70"/>
      <c r="Z183" s="70"/>
      <c r="AA183" s="24"/>
    </row>
    <row r="184" spans="1:27" ht="15" customHeight="1" x14ac:dyDescent="0.25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N184" s="26"/>
      <c r="O184" s="26"/>
      <c r="P184" s="25"/>
      <c r="Q184" s="25"/>
      <c r="U184" s="74"/>
      <c r="V184" s="70"/>
      <c r="W184" s="70"/>
      <c r="X184" s="70"/>
      <c r="Y184" s="70"/>
      <c r="Z184" s="70"/>
      <c r="AA184" s="24"/>
    </row>
    <row r="185" spans="1:27" ht="15" customHeight="1" x14ac:dyDescent="0.25">
      <c r="A185" s="71"/>
      <c r="B185" s="71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  <c r="N185" s="26"/>
      <c r="O185" s="26"/>
      <c r="P185" s="25"/>
      <c r="Q185" s="25"/>
      <c r="U185" s="74"/>
      <c r="V185" s="70"/>
      <c r="W185" s="70"/>
      <c r="X185" s="70"/>
      <c r="Y185" s="70"/>
      <c r="Z185" s="70"/>
      <c r="AA185" s="24"/>
    </row>
    <row r="186" spans="1:27" ht="15" customHeight="1" x14ac:dyDescent="0.25">
      <c r="A186" s="71"/>
      <c r="B186" s="71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  <c r="N186" s="26"/>
      <c r="O186" s="26"/>
      <c r="P186" s="25"/>
      <c r="Q186" s="25"/>
      <c r="U186" s="74"/>
      <c r="V186" s="70"/>
      <c r="W186" s="70"/>
      <c r="X186" s="70"/>
      <c r="Y186" s="70"/>
      <c r="Z186" s="70"/>
      <c r="AA186" s="24"/>
    </row>
    <row r="187" spans="1:27" ht="15" customHeight="1" x14ac:dyDescent="0.25">
      <c r="A187" s="71"/>
      <c r="B187" s="71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  <c r="N187" s="26"/>
      <c r="O187" s="26"/>
      <c r="P187" s="25"/>
      <c r="Q187" s="25"/>
      <c r="U187" s="74"/>
      <c r="V187" s="70"/>
      <c r="W187" s="70"/>
      <c r="X187" s="70"/>
      <c r="Y187" s="70"/>
      <c r="Z187" s="70"/>
      <c r="AA187" s="24"/>
    </row>
    <row r="188" spans="1:27" ht="15" customHeight="1" x14ac:dyDescent="0.25">
      <c r="A188" s="71"/>
      <c r="B188" s="71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  <c r="N188" s="26"/>
      <c r="O188" s="26"/>
      <c r="P188" s="25"/>
      <c r="Q188" s="25"/>
      <c r="U188" s="74"/>
      <c r="V188" s="70"/>
      <c r="W188" s="70"/>
      <c r="X188" s="70"/>
      <c r="Y188" s="70"/>
      <c r="Z188" s="70"/>
      <c r="AA188" s="24"/>
    </row>
    <row r="189" spans="1:27" ht="15" customHeight="1" x14ac:dyDescent="0.25">
      <c r="A189" s="71"/>
      <c r="B189" s="71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  <c r="N189" s="26"/>
      <c r="O189" s="26"/>
      <c r="P189" s="25"/>
      <c r="Q189" s="25"/>
      <c r="U189" s="74"/>
      <c r="V189" s="70"/>
      <c r="W189" s="70"/>
      <c r="X189" s="70"/>
      <c r="Y189" s="70"/>
      <c r="Z189" s="70"/>
      <c r="AA189" s="24"/>
    </row>
    <row r="190" spans="1:27" ht="15" customHeight="1" x14ac:dyDescent="0.25">
      <c r="A190" s="71"/>
      <c r="B190" s="71"/>
      <c r="C190" s="68"/>
      <c r="D190" s="68"/>
      <c r="E190" s="68"/>
      <c r="F190" s="68"/>
      <c r="G190" s="68"/>
      <c r="H190" s="68"/>
      <c r="I190" s="68"/>
      <c r="J190" s="72"/>
      <c r="K190" s="72"/>
      <c r="L190" s="72"/>
      <c r="M190" s="72"/>
      <c r="N190" s="26"/>
      <c r="O190" s="26"/>
      <c r="P190" s="25"/>
      <c r="Q190" s="25"/>
      <c r="U190" s="74"/>
      <c r="V190" s="70"/>
      <c r="W190" s="70"/>
      <c r="X190" s="70"/>
      <c r="Y190" s="70"/>
      <c r="Z190" s="70"/>
      <c r="AA190" s="24"/>
    </row>
    <row r="191" spans="1:27" ht="15" customHeight="1" x14ac:dyDescent="0.25">
      <c r="A191" s="71"/>
      <c r="B191" s="71"/>
      <c r="C191" s="68"/>
      <c r="D191" s="68"/>
      <c r="E191" s="68"/>
      <c r="F191" s="68"/>
      <c r="G191" s="68"/>
      <c r="H191" s="68"/>
      <c r="I191" s="68"/>
      <c r="J191" s="72"/>
      <c r="K191" s="72"/>
      <c r="L191" s="72"/>
      <c r="M191" s="72"/>
      <c r="N191" s="26"/>
      <c r="O191" s="26"/>
      <c r="P191" s="25"/>
      <c r="Q191" s="25"/>
      <c r="U191" s="74"/>
      <c r="V191" s="70"/>
      <c r="W191" s="70"/>
      <c r="X191" s="70"/>
      <c r="Y191" s="70"/>
      <c r="Z191" s="70"/>
      <c r="AA191" s="24"/>
    </row>
    <row r="192" spans="1:27" ht="15" customHeight="1" x14ac:dyDescent="0.25">
      <c r="A192" s="71"/>
      <c r="B192" s="71"/>
      <c r="C192" s="68"/>
      <c r="D192" s="68"/>
      <c r="E192" s="68"/>
      <c r="F192" s="68"/>
      <c r="G192" s="68"/>
      <c r="H192" s="68"/>
      <c r="I192" s="68"/>
      <c r="J192" s="72"/>
      <c r="K192" s="72"/>
      <c r="L192" s="72"/>
      <c r="M192" s="72"/>
      <c r="N192" s="26"/>
      <c r="O192" s="26"/>
      <c r="P192" s="25"/>
      <c r="Q192" s="25"/>
      <c r="U192" s="74"/>
      <c r="V192" s="70"/>
      <c r="W192" s="70"/>
      <c r="X192" s="70"/>
      <c r="Y192" s="70"/>
      <c r="Z192" s="70"/>
      <c r="AA192" s="24"/>
    </row>
    <row r="193" spans="1:27" ht="15" customHeight="1" x14ac:dyDescent="0.25">
      <c r="A193" s="71"/>
      <c r="B193" s="71"/>
      <c r="C193" s="68"/>
      <c r="D193" s="68"/>
      <c r="E193" s="68"/>
      <c r="F193" s="68"/>
      <c r="G193" s="68"/>
      <c r="H193" s="68"/>
      <c r="I193" s="68"/>
      <c r="J193" s="72"/>
      <c r="K193" s="72"/>
      <c r="L193" s="72"/>
      <c r="M193" s="72"/>
      <c r="N193" s="26"/>
      <c r="O193" s="26"/>
      <c r="P193" s="25"/>
      <c r="Q193" s="25"/>
      <c r="U193" s="74"/>
      <c r="V193" s="70"/>
      <c r="W193" s="70"/>
      <c r="X193" s="70"/>
      <c r="Y193" s="70"/>
      <c r="Z193" s="70"/>
      <c r="AA193" s="24"/>
    </row>
    <row r="194" spans="1:27" ht="15" customHeight="1" x14ac:dyDescent="0.25">
      <c r="A194" s="71"/>
      <c r="B194" s="71"/>
      <c r="C194" s="68"/>
      <c r="D194" s="68"/>
      <c r="E194" s="68"/>
      <c r="F194" s="68"/>
      <c r="G194" s="68"/>
      <c r="H194" s="68"/>
      <c r="I194" s="68"/>
      <c r="J194" s="72"/>
      <c r="K194" s="72"/>
      <c r="L194" s="72"/>
      <c r="M194" s="72"/>
      <c r="N194" s="26"/>
      <c r="O194" s="26"/>
      <c r="P194" s="25"/>
      <c r="Q194" s="25"/>
      <c r="U194" s="74"/>
      <c r="V194" s="70"/>
      <c r="W194" s="70"/>
      <c r="X194" s="70"/>
      <c r="Y194" s="70"/>
      <c r="Z194" s="70"/>
      <c r="AA194" s="24"/>
    </row>
    <row r="195" spans="1:27" ht="15" customHeight="1" x14ac:dyDescent="0.25">
      <c r="A195" s="71"/>
      <c r="B195" s="71"/>
      <c r="C195" s="68"/>
      <c r="D195" s="68"/>
      <c r="E195" s="68"/>
      <c r="F195" s="68"/>
      <c r="G195" s="68"/>
      <c r="H195" s="68"/>
      <c r="I195" s="68"/>
      <c r="J195" s="72"/>
      <c r="K195" s="72"/>
      <c r="L195" s="72"/>
      <c r="M195" s="72"/>
      <c r="N195" s="26"/>
      <c r="O195" s="26"/>
      <c r="P195" s="25"/>
      <c r="Q195" s="25"/>
      <c r="U195" s="74"/>
      <c r="V195" s="70"/>
      <c r="W195" s="70"/>
      <c r="X195" s="70"/>
      <c r="Y195" s="70"/>
      <c r="Z195" s="70"/>
      <c r="AA195" s="24"/>
    </row>
    <row r="196" spans="1:27" ht="15" customHeight="1" x14ac:dyDescent="0.25">
      <c r="A196" s="71"/>
      <c r="B196" s="71"/>
      <c r="C196" s="68"/>
      <c r="D196" s="68"/>
      <c r="E196" s="68"/>
      <c r="F196" s="68"/>
      <c r="G196" s="68"/>
      <c r="H196" s="68"/>
      <c r="I196" s="68"/>
      <c r="J196" s="72"/>
      <c r="K196" s="72"/>
      <c r="L196" s="72"/>
      <c r="M196" s="72"/>
      <c r="N196" s="26"/>
      <c r="O196" s="26"/>
      <c r="P196" s="25"/>
      <c r="Q196" s="25"/>
      <c r="U196" s="74"/>
      <c r="V196" s="70"/>
      <c r="W196" s="70"/>
      <c r="X196" s="70"/>
      <c r="Y196" s="70"/>
      <c r="Z196" s="70"/>
      <c r="AA196" s="24"/>
    </row>
    <row r="197" spans="1:27" ht="15" customHeight="1" x14ac:dyDescent="0.25">
      <c r="A197" s="71"/>
      <c r="B197" s="71"/>
      <c r="C197" s="68"/>
      <c r="D197" s="68"/>
      <c r="E197" s="68"/>
      <c r="F197" s="68"/>
      <c r="G197" s="68"/>
      <c r="H197" s="68"/>
      <c r="I197" s="68"/>
      <c r="J197" s="72"/>
      <c r="K197" s="72"/>
      <c r="L197" s="72"/>
      <c r="M197" s="72"/>
      <c r="N197" s="26"/>
      <c r="O197" s="26"/>
      <c r="P197" s="25"/>
      <c r="Q197" s="25"/>
      <c r="U197" s="74"/>
      <c r="V197" s="70"/>
      <c r="W197" s="70"/>
      <c r="X197" s="70"/>
      <c r="Y197" s="70"/>
      <c r="Z197" s="70"/>
      <c r="AA197" s="24"/>
    </row>
    <row r="198" spans="1:27" ht="15" customHeight="1" x14ac:dyDescent="0.25">
      <c r="A198" s="71"/>
      <c r="B198" s="71"/>
      <c r="C198" s="68"/>
      <c r="D198" s="68"/>
      <c r="E198" s="68"/>
      <c r="F198" s="68"/>
      <c r="G198" s="68"/>
      <c r="H198" s="68"/>
      <c r="I198" s="68"/>
      <c r="J198" s="72"/>
      <c r="K198" s="72"/>
      <c r="L198" s="72"/>
      <c r="M198" s="72"/>
      <c r="N198" s="26"/>
      <c r="O198" s="26"/>
      <c r="P198" s="25"/>
      <c r="Q198" s="25"/>
      <c r="U198" s="74"/>
      <c r="V198" s="70"/>
      <c r="W198" s="70"/>
      <c r="X198" s="70"/>
      <c r="Y198" s="70"/>
      <c r="Z198" s="70"/>
      <c r="AA198" s="24"/>
    </row>
    <row r="199" spans="1:27" ht="15" customHeight="1" x14ac:dyDescent="0.25">
      <c r="A199" s="71"/>
      <c r="B199" s="71"/>
      <c r="C199" s="68"/>
      <c r="D199" s="68"/>
      <c r="E199" s="68"/>
      <c r="F199" s="68"/>
      <c r="G199" s="68"/>
      <c r="H199" s="68"/>
      <c r="I199" s="68"/>
      <c r="J199" s="72"/>
      <c r="K199" s="72"/>
      <c r="L199" s="72"/>
      <c r="M199" s="72"/>
      <c r="N199" s="26"/>
      <c r="O199" s="26"/>
      <c r="P199" s="25"/>
      <c r="Q199" s="25"/>
      <c r="U199" s="74"/>
      <c r="V199" s="70"/>
      <c r="W199" s="70"/>
      <c r="X199" s="70"/>
      <c r="Y199" s="70"/>
      <c r="Z199" s="70"/>
      <c r="AA199" s="24"/>
    </row>
    <row r="200" spans="1:27" ht="15" customHeight="1" x14ac:dyDescent="0.25">
      <c r="A200" s="71"/>
      <c r="B200" s="71"/>
      <c r="C200" s="68"/>
      <c r="D200" s="68"/>
      <c r="E200" s="68"/>
      <c r="F200" s="68"/>
      <c r="G200" s="68"/>
      <c r="H200" s="68"/>
      <c r="I200" s="68"/>
      <c r="J200" s="72"/>
      <c r="K200" s="72"/>
      <c r="L200" s="72"/>
      <c r="M200" s="72"/>
      <c r="N200" s="26"/>
      <c r="O200" s="26"/>
      <c r="P200" s="25"/>
      <c r="Q200" s="25"/>
      <c r="U200" s="74"/>
      <c r="V200" s="70"/>
      <c r="W200" s="70"/>
      <c r="X200" s="70"/>
      <c r="Y200" s="70"/>
      <c r="Z200" s="70"/>
      <c r="AA200" s="24"/>
    </row>
    <row r="201" spans="1:27" ht="15" customHeight="1" x14ac:dyDescent="0.25">
      <c r="A201" s="71"/>
      <c r="B201" s="71"/>
      <c r="C201" s="68"/>
      <c r="D201" s="68"/>
      <c r="E201" s="68"/>
      <c r="F201" s="68"/>
      <c r="G201" s="68"/>
      <c r="H201" s="68"/>
      <c r="I201" s="68"/>
      <c r="J201" s="72"/>
      <c r="K201" s="72"/>
      <c r="L201" s="72"/>
      <c r="M201" s="72"/>
      <c r="N201" s="26"/>
      <c r="O201" s="26"/>
      <c r="P201" s="25"/>
      <c r="Q201" s="25"/>
      <c r="U201" s="74"/>
      <c r="V201" s="70"/>
      <c r="W201" s="70"/>
      <c r="X201" s="70"/>
      <c r="Y201" s="70"/>
      <c r="Z201" s="70"/>
      <c r="AA201" s="24"/>
    </row>
    <row r="202" spans="1:27" ht="15" customHeight="1" x14ac:dyDescent="0.25">
      <c r="A202" s="71"/>
      <c r="B202" s="71"/>
      <c r="C202" s="68"/>
      <c r="D202" s="68"/>
      <c r="E202" s="68"/>
      <c r="F202" s="68"/>
      <c r="G202" s="68"/>
      <c r="H202" s="68"/>
      <c r="I202" s="68"/>
      <c r="J202" s="72"/>
      <c r="K202" s="72"/>
      <c r="L202" s="72"/>
      <c r="M202" s="72"/>
      <c r="N202" s="26"/>
      <c r="O202" s="26"/>
      <c r="P202" s="25"/>
      <c r="Q202" s="25"/>
      <c r="U202" s="74"/>
      <c r="V202" s="70"/>
      <c r="W202" s="70"/>
      <c r="X202" s="70"/>
      <c r="Y202" s="70"/>
      <c r="Z202" s="70"/>
      <c r="AA202" s="24"/>
    </row>
    <row r="203" spans="1:27" ht="15" customHeight="1" x14ac:dyDescent="0.25">
      <c r="A203" s="71"/>
      <c r="B203" s="71"/>
      <c r="C203" s="68"/>
      <c r="D203" s="68"/>
      <c r="E203" s="68"/>
      <c r="F203" s="68"/>
      <c r="G203" s="68"/>
      <c r="H203" s="68"/>
      <c r="I203" s="68"/>
      <c r="J203" s="72"/>
      <c r="K203" s="72"/>
      <c r="L203" s="72"/>
      <c r="M203" s="72"/>
      <c r="N203" s="26"/>
      <c r="O203" s="26"/>
      <c r="P203" s="25"/>
      <c r="Q203" s="25"/>
      <c r="U203" s="74"/>
      <c r="V203" s="70"/>
      <c r="W203" s="70"/>
      <c r="X203" s="70"/>
      <c r="Y203" s="70"/>
      <c r="Z203" s="70"/>
      <c r="AA203" s="24"/>
    </row>
    <row r="204" spans="1:27" ht="15" customHeight="1" x14ac:dyDescent="0.25">
      <c r="A204" s="71"/>
      <c r="B204" s="71"/>
      <c r="C204" s="68"/>
      <c r="D204" s="68"/>
      <c r="E204" s="68"/>
      <c r="F204" s="68"/>
      <c r="G204" s="68"/>
      <c r="H204" s="68"/>
      <c r="I204" s="68"/>
      <c r="J204" s="72"/>
      <c r="K204" s="72"/>
      <c r="L204" s="72"/>
      <c r="M204" s="72"/>
      <c r="N204" s="26"/>
      <c r="O204" s="26"/>
      <c r="P204" s="25"/>
      <c r="Q204" s="25"/>
      <c r="U204" s="74"/>
      <c r="V204" s="70"/>
      <c r="W204" s="70"/>
      <c r="X204" s="70"/>
      <c r="Y204" s="70"/>
      <c r="Z204" s="70"/>
      <c r="AA204" s="24"/>
    </row>
    <row r="205" spans="1:27" ht="15" customHeight="1" x14ac:dyDescent="0.25">
      <c r="A205" s="71"/>
      <c r="B205" s="71"/>
      <c r="C205" s="68"/>
      <c r="D205" s="68"/>
      <c r="E205" s="68"/>
      <c r="F205" s="68"/>
      <c r="G205" s="68"/>
      <c r="H205" s="68"/>
      <c r="I205" s="68"/>
      <c r="J205" s="72"/>
      <c r="K205" s="72"/>
      <c r="L205" s="72"/>
      <c r="M205" s="72"/>
      <c r="N205" s="26"/>
      <c r="O205" s="26"/>
      <c r="P205" s="25"/>
      <c r="Q205" s="25"/>
      <c r="U205" s="74"/>
      <c r="V205" s="70"/>
      <c r="W205" s="70"/>
      <c r="X205" s="70"/>
      <c r="Y205" s="70"/>
      <c r="Z205" s="70"/>
      <c r="AA205" s="24"/>
    </row>
    <row r="206" spans="1:27" ht="15" customHeight="1" x14ac:dyDescent="0.25">
      <c r="A206" s="71"/>
      <c r="B206" s="71"/>
      <c r="C206" s="68"/>
      <c r="D206" s="68"/>
      <c r="E206" s="68"/>
      <c r="F206" s="68"/>
      <c r="G206" s="68"/>
      <c r="H206" s="68"/>
      <c r="I206" s="68"/>
      <c r="J206" s="72"/>
      <c r="K206" s="72"/>
      <c r="L206" s="72"/>
      <c r="M206" s="72"/>
      <c r="N206" s="26"/>
      <c r="O206" s="26"/>
      <c r="P206" s="25"/>
      <c r="Q206" s="25"/>
      <c r="U206" s="74"/>
      <c r="V206" s="70"/>
      <c r="W206" s="70"/>
      <c r="X206" s="70"/>
      <c r="Y206" s="70"/>
      <c r="Z206" s="70"/>
      <c r="AA206" s="24"/>
    </row>
    <row r="207" spans="1:27" ht="15" customHeight="1" x14ac:dyDescent="0.25">
      <c r="A207" s="71"/>
      <c r="B207" s="71"/>
      <c r="C207" s="68"/>
      <c r="D207" s="68"/>
      <c r="E207" s="68"/>
      <c r="F207" s="68"/>
      <c r="G207" s="68"/>
      <c r="H207" s="68"/>
      <c r="I207" s="68"/>
      <c r="J207" s="72"/>
      <c r="K207" s="72"/>
      <c r="L207" s="72"/>
      <c r="M207" s="72"/>
      <c r="N207" s="26"/>
      <c r="O207" s="26"/>
      <c r="P207" s="25"/>
      <c r="Q207" s="25"/>
      <c r="U207" s="74"/>
      <c r="V207" s="70"/>
      <c r="W207" s="70"/>
      <c r="X207" s="70"/>
      <c r="Y207" s="70"/>
      <c r="Z207" s="70"/>
      <c r="AA207" s="24"/>
    </row>
    <row r="208" spans="1:27" ht="15" customHeight="1" x14ac:dyDescent="0.25">
      <c r="A208" s="71"/>
      <c r="B208" s="71"/>
      <c r="C208" s="68"/>
      <c r="D208" s="68"/>
      <c r="E208" s="68"/>
      <c r="F208" s="68"/>
      <c r="G208" s="68"/>
      <c r="H208" s="68"/>
      <c r="I208" s="68"/>
      <c r="J208" s="72"/>
      <c r="K208" s="72"/>
      <c r="L208" s="72"/>
      <c r="M208" s="72"/>
      <c r="N208" s="26"/>
      <c r="O208" s="26"/>
      <c r="P208" s="25"/>
      <c r="Q208" s="25"/>
      <c r="U208" s="74"/>
      <c r="V208" s="70"/>
      <c r="W208" s="70"/>
      <c r="X208" s="70"/>
      <c r="Y208" s="70"/>
      <c r="Z208" s="70"/>
      <c r="AA208" s="24"/>
    </row>
    <row r="209" spans="1:27" ht="15" customHeight="1" x14ac:dyDescent="0.25">
      <c r="A209" s="71"/>
      <c r="B209" s="71"/>
      <c r="C209" s="68"/>
      <c r="D209" s="68"/>
      <c r="E209" s="68"/>
      <c r="F209" s="68"/>
      <c r="G209" s="68"/>
      <c r="H209" s="68"/>
      <c r="I209" s="68"/>
      <c r="J209" s="72"/>
      <c r="K209" s="72"/>
      <c r="L209" s="72"/>
      <c r="M209" s="72"/>
      <c r="N209" s="26"/>
      <c r="O209" s="26"/>
      <c r="P209" s="25"/>
      <c r="Q209" s="25"/>
      <c r="U209" s="74"/>
      <c r="V209" s="70"/>
      <c r="W209" s="70"/>
      <c r="X209" s="70"/>
      <c r="Y209" s="70"/>
      <c r="Z209" s="70"/>
      <c r="AA209" s="24"/>
    </row>
    <row r="210" spans="1:27" ht="15" customHeight="1" x14ac:dyDescent="0.25">
      <c r="A210" s="71"/>
      <c r="B210" s="71"/>
      <c r="C210" s="68"/>
      <c r="D210" s="68"/>
      <c r="E210" s="68"/>
      <c r="F210" s="68"/>
      <c r="G210" s="68"/>
      <c r="H210" s="68"/>
      <c r="I210" s="68"/>
      <c r="J210" s="72"/>
      <c r="K210" s="72"/>
      <c r="L210" s="72"/>
      <c r="M210" s="72"/>
      <c r="N210" s="26"/>
      <c r="O210" s="26"/>
      <c r="P210" s="25"/>
      <c r="Q210" s="25"/>
      <c r="U210" s="74"/>
      <c r="V210" s="70"/>
      <c r="W210" s="70"/>
      <c r="X210" s="70"/>
      <c r="Y210" s="70"/>
      <c r="Z210" s="70"/>
      <c r="AA210" s="24"/>
    </row>
    <row r="211" spans="1:27" ht="15" customHeight="1" x14ac:dyDescent="0.25">
      <c r="A211" s="71"/>
      <c r="B211" s="71"/>
      <c r="C211" s="68"/>
      <c r="D211" s="68"/>
      <c r="E211" s="68"/>
      <c r="F211" s="68"/>
      <c r="G211" s="68"/>
      <c r="H211" s="68"/>
      <c r="I211" s="68"/>
      <c r="J211" s="72"/>
      <c r="K211" s="72"/>
      <c r="L211" s="72"/>
      <c r="M211" s="72"/>
      <c r="N211" s="26"/>
      <c r="O211" s="26"/>
      <c r="P211" s="25"/>
      <c r="Q211" s="25"/>
      <c r="U211" s="74"/>
      <c r="V211" s="70"/>
      <c r="W211" s="70"/>
      <c r="X211" s="70"/>
      <c r="Y211" s="70"/>
      <c r="Z211" s="70"/>
      <c r="AA211" s="24"/>
    </row>
    <row r="212" spans="1:27" ht="15" customHeight="1" x14ac:dyDescent="0.25">
      <c r="A212" s="71"/>
      <c r="B212" s="71"/>
      <c r="C212" s="68"/>
      <c r="D212" s="68"/>
      <c r="E212" s="68"/>
      <c r="F212" s="68"/>
      <c r="G212" s="68"/>
      <c r="H212" s="68"/>
      <c r="I212" s="68"/>
      <c r="J212" s="72"/>
      <c r="K212" s="72"/>
      <c r="L212" s="72"/>
      <c r="M212" s="72"/>
      <c r="N212" s="26"/>
      <c r="O212" s="26"/>
      <c r="P212" s="25"/>
      <c r="Q212" s="25"/>
      <c r="U212" s="74"/>
      <c r="V212" s="70"/>
      <c r="W212" s="70"/>
      <c r="X212" s="70"/>
      <c r="Y212" s="70"/>
      <c r="Z212" s="70"/>
      <c r="AA212" s="24"/>
    </row>
    <row r="213" spans="1:27" ht="15" customHeight="1" x14ac:dyDescent="0.25">
      <c r="A213" s="71"/>
      <c r="B213" s="71"/>
      <c r="C213" s="68"/>
      <c r="D213" s="68"/>
      <c r="E213" s="68"/>
      <c r="F213" s="68"/>
      <c r="G213" s="68"/>
      <c r="H213" s="68"/>
      <c r="I213" s="68"/>
      <c r="J213" s="72"/>
      <c r="K213" s="72"/>
      <c r="L213" s="72"/>
      <c r="M213" s="72"/>
      <c r="N213" s="26"/>
      <c r="O213" s="26"/>
      <c r="P213" s="25"/>
      <c r="Q213" s="25"/>
      <c r="U213" s="74"/>
      <c r="V213" s="70"/>
      <c r="W213" s="70"/>
      <c r="X213" s="70"/>
      <c r="Y213" s="70"/>
      <c r="Z213" s="70"/>
      <c r="AA213" s="24"/>
    </row>
    <row r="214" spans="1:27" ht="15" customHeight="1" x14ac:dyDescent="0.25">
      <c r="A214" s="71"/>
      <c r="B214" s="71"/>
      <c r="C214" s="68"/>
      <c r="D214" s="68"/>
      <c r="E214" s="68"/>
      <c r="F214" s="68"/>
      <c r="G214" s="68"/>
      <c r="H214" s="68"/>
      <c r="I214" s="68"/>
      <c r="J214" s="72"/>
      <c r="K214" s="72"/>
      <c r="L214" s="72"/>
      <c r="M214" s="72"/>
      <c r="N214" s="26"/>
      <c r="O214" s="26"/>
      <c r="P214" s="25"/>
      <c r="Q214" s="25"/>
      <c r="U214" s="74"/>
      <c r="V214" s="70"/>
      <c r="W214" s="70"/>
      <c r="X214" s="70"/>
      <c r="Y214" s="70"/>
      <c r="Z214" s="70"/>
      <c r="AA214" s="24"/>
    </row>
    <row r="215" spans="1:27" ht="15" customHeight="1" x14ac:dyDescent="0.25">
      <c r="A215" s="71"/>
      <c r="B215" s="71"/>
      <c r="C215" s="68"/>
      <c r="D215" s="68"/>
      <c r="E215" s="68"/>
      <c r="F215" s="68"/>
      <c r="G215" s="68"/>
      <c r="H215" s="68"/>
      <c r="I215" s="68"/>
      <c r="J215" s="72"/>
      <c r="K215" s="72"/>
      <c r="L215" s="72"/>
      <c r="M215" s="72"/>
      <c r="N215" s="26"/>
      <c r="O215" s="26"/>
      <c r="P215" s="25"/>
      <c r="Q215" s="25"/>
      <c r="U215" s="74"/>
      <c r="V215" s="70"/>
      <c r="W215" s="70"/>
      <c r="X215" s="70"/>
      <c r="Y215" s="70"/>
      <c r="Z215" s="70"/>
      <c r="AA215" s="24"/>
    </row>
    <row r="216" spans="1:27" ht="15" customHeight="1" x14ac:dyDescent="0.25">
      <c r="A216" s="71"/>
      <c r="B216" s="71"/>
      <c r="C216" s="68"/>
      <c r="D216" s="68"/>
      <c r="E216" s="68"/>
      <c r="F216" s="68"/>
      <c r="G216" s="68"/>
      <c r="H216" s="68"/>
      <c r="I216" s="68"/>
      <c r="J216" s="72"/>
      <c r="K216" s="72"/>
      <c r="L216" s="72"/>
      <c r="M216" s="72"/>
      <c r="N216" s="26"/>
      <c r="O216" s="26"/>
      <c r="P216" s="25"/>
      <c r="Q216" s="25"/>
      <c r="U216" s="74"/>
      <c r="V216" s="70"/>
      <c r="W216" s="70"/>
      <c r="X216" s="70"/>
      <c r="Y216" s="70"/>
      <c r="Z216" s="70"/>
      <c r="AA216" s="24"/>
    </row>
    <row r="217" spans="1:27" ht="15" customHeight="1" x14ac:dyDescent="0.25">
      <c r="A217" s="71"/>
      <c r="B217" s="71"/>
      <c r="C217" s="68"/>
      <c r="D217" s="68"/>
      <c r="E217" s="68"/>
      <c r="F217" s="68"/>
      <c r="G217" s="68"/>
      <c r="H217" s="68"/>
      <c r="I217" s="68"/>
      <c r="J217" s="72"/>
      <c r="K217" s="72"/>
      <c r="L217" s="72"/>
      <c r="M217" s="72"/>
      <c r="N217" s="26"/>
      <c r="O217" s="26"/>
      <c r="P217" s="25"/>
      <c r="Q217" s="25"/>
      <c r="U217" s="74"/>
      <c r="V217" s="70"/>
      <c r="W217" s="70"/>
      <c r="X217" s="70"/>
      <c r="Y217" s="70"/>
      <c r="Z217" s="70"/>
      <c r="AA217" s="24"/>
    </row>
    <row r="218" spans="1:27" ht="15" customHeight="1" x14ac:dyDescent="0.25">
      <c r="A218" s="71"/>
      <c r="B218" s="71"/>
      <c r="C218" s="68"/>
      <c r="D218" s="68"/>
      <c r="E218" s="68"/>
      <c r="F218" s="68"/>
      <c r="G218" s="68"/>
      <c r="H218" s="68"/>
      <c r="I218" s="68"/>
      <c r="J218" s="72"/>
      <c r="K218" s="72"/>
      <c r="L218" s="72"/>
      <c r="M218" s="72"/>
      <c r="N218" s="26"/>
      <c r="O218" s="26"/>
      <c r="P218" s="25"/>
      <c r="Q218" s="25"/>
      <c r="U218" s="74"/>
      <c r="V218" s="70"/>
      <c r="W218" s="70"/>
      <c r="X218" s="70"/>
      <c r="Y218" s="70"/>
      <c r="Z218" s="70"/>
      <c r="AA218" s="24"/>
    </row>
    <row r="219" spans="1:27" ht="15" customHeight="1" x14ac:dyDescent="0.25">
      <c r="A219" s="71"/>
      <c r="B219" s="71"/>
      <c r="C219" s="68"/>
      <c r="D219" s="68"/>
      <c r="E219" s="68"/>
      <c r="F219" s="68"/>
      <c r="G219" s="68"/>
      <c r="H219" s="68"/>
      <c r="I219" s="68"/>
      <c r="J219" s="72"/>
      <c r="K219" s="72"/>
      <c r="L219" s="72"/>
      <c r="M219" s="72"/>
      <c r="N219" s="26"/>
      <c r="O219" s="26"/>
      <c r="P219" s="25"/>
      <c r="Q219" s="25"/>
      <c r="U219" s="74"/>
      <c r="V219" s="70"/>
      <c r="W219" s="70"/>
      <c r="X219" s="70"/>
      <c r="Y219" s="70"/>
      <c r="Z219" s="70"/>
      <c r="AA219" s="24"/>
    </row>
    <row r="220" spans="1:27" ht="15" customHeight="1" x14ac:dyDescent="0.25">
      <c r="A220" s="71"/>
      <c r="B220" s="71"/>
      <c r="C220" s="68"/>
      <c r="D220" s="68"/>
      <c r="E220" s="68"/>
      <c r="F220" s="68"/>
      <c r="G220" s="68"/>
      <c r="H220" s="68"/>
      <c r="I220" s="68"/>
      <c r="J220" s="72"/>
      <c r="K220" s="72"/>
      <c r="L220" s="72"/>
      <c r="M220" s="72"/>
      <c r="N220" s="26"/>
      <c r="O220" s="26"/>
      <c r="P220" s="25"/>
      <c r="Q220" s="25"/>
      <c r="U220" s="74"/>
      <c r="V220" s="70"/>
      <c r="W220" s="70"/>
      <c r="X220" s="70"/>
      <c r="Y220" s="70"/>
      <c r="Z220" s="70"/>
      <c r="AA220" s="24"/>
    </row>
    <row r="221" spans="1:27" ht="15" customHeight="1" x14ac:dyDescent="0.25">
      <c r="A221" s="71"/>
      <c r="B221" s="71"/>
      <c r="C221" s="68"/>
      <c r="D221" s="68"/>
      <c r="E221" s="68"/>
      <c r="F221" s="68"/>
      <c r="G221" s="68"/>
      <c r="H221" s="68"/>
      <c r="I221" s="68"/>
      <c r="J221" s="72"/>
      <c r="K221" s="72"/>
      <c r="L221" s="72"/>
      <c r="M221" s="72"/>
      <c r="N221" s="26"/>
      <c r="O221" s="26"/>
      <c r="P221" s="25"/>
      <c r="Q221" s="25"/>
      <c r="U221" s="74"/>
      <c r="V221" s="70"/>
      <c r="W221" s="70"/>
      <c r="X221" s="70"/>
      <c r="Y221" s="70"/>
      <c r="Z221" s="70"/>
      <c r="AA221" s="24"/>
    </row>
    <row r="222" spans="1:27" ht="15" customHeight="1" x14ac:dyDescent="0.25">
      <c r="A222" s="71"/>
      <c r="B222" s="71"/>
      <c r="C222" s="68"/>
      <c r="D222" s="68"/>
      <c r="E222" s="68"/>
      <c r="F222" s="68"/>
      <c r="G222" s="68"/>
      <c r="H222" s="68"/>
      <c r="I222" s="68"/>
      <c r="J222" s="72"/>
      <c r="K222" s="72"/>
      <c r="L222" s="72"/>
      <c r="M222" s="72"/>
      <c r="N222" s="26"/>
      <c r="O222" s="26"/>
      <c r="P222" s="25"/>
      <c r="Q222" s="25"/>
      <c r="U222" s="74"/>
      <c r="V222" s="70"/>
      <c r="W222" s="70"/>
      <c r="X222" s="70"/>
      <c r="Y222" s="70"/>
      <c r="Z222" s="70"/>
      <c r="AA222" s="24"/>
    </row>
    <row r="223" spans="1:27" ht="15" customHeight="1" x14ac:dyDescent="0.25">
      <c r="A223" s="71"/>
      <c r="B223" s="71"/>
      <c r="C223" s="68"/>
      <c r="D223" s="68"/>
      <c r="E223" s="68"/>
      <c r="F223" s="68"/>
      <c r="G223" s="68"/>
      <c r="H223" s="68"/>
      <c r="I223" s="68"/>
      <c r="J223" s="72"/>
      <c r="K223" s="72"/>
      <c r="L223" s="72"/>
      <c r="M223" s="72"/>
      <c r="N223" s="26"/>
      <c r="O223" s="26"/>
      <c r="P223" s="25"/>
      <c r="Q223" s="25"/>
      <c r="U223" s="74"/>
      <c r="V223" s="70"/>
      <c r="W223" s="70"/>
      <c r="X223" s="70"/>
      <c r="Y223" s="70"/>
      <c r="Z223" s="70"/>
      <c r="AA223" s="24"/>
    </row>
    <row r="224" spans="1:27" ht="15" customHeight="1" x14ac:dyDescent="0.25">
      <c r="A224" s="71"/>
      <c r="B224" s="71"/>
      <c r="C224" s="68"/>
      <c r="D224" s="68"/>
      <c r="E224" s="68"/>
      <c r="F224" s="68"/>
      <c r="G224" s="68"/>
      <c r="H224" s="68"/>
      <c r="I224" s="68"/>
      <c r="J224" s="72"/>
      <c r="K224" s="72"/>
      <c r="L224" s="72"/>
      <c r="M224" s="72"/>
      <c r="N224" s="26"/>
      <c r="O224" s="26"/>
      <c r="P224" s="25"/>
      <c r="Q224" s="25"/>
      <c r="U224" s="74"/>
      <c r="V224" s="70"/>
      <c r="W224" s="70"/>
      <c r="X224" s="70"/>
      <c r="Y224" s="70"/>
      <c r="Z224" s="70"/>
      <c r="AA224" s="24"/>
    </row>
    <row r="225" spans="1:27" ht="15" customHeight="1" x14ac:dyDescent="0.25">
      <c r="A225" s="71"/>
      <c r="B225" s="71"/>
      <c r="C225" s="68"/>
      <c r="D225" s="68"/>
      <c r="E225" s="68"/>
      <c r="F225" s="68"/>
      <c r="G225" s="68"/>
      <c r="H225" s="68"/>
      <c r="I225" s="68"/>
      <c r="J225" s="72"/>
      <c r="K225" s="72"/>
      <c r="L225" s="72"/>
      <c r="M225" s="72"/>
      <c r="N225" s="26"/>
      <c r="O225" s="26"/>
      <c r="P225" s="25"/>
      <c r="Q225" s="25"/>
      <c r="U225" s="74"/>
      <c r="V225" s="70"/>
      <c r="W225" s="70"/>
      <c r="X225" s="70"/>
      <c r="Y225" s="70"/>
      <c r="Z225" s="70"/>
      <c r="AA225" s="24"/>
    </row>
    <row r="226" spans="1:27" ht="15" customHeight="1" x14ac:dyDescent="0.25">
      <c r="A226" s="71"/>
      <c r="B226" s="71"/>
      <c r="C226" s="68"/>
      <c r="D226" s="68"/>
      <c r="E226" s="68"/>
      <c r="F226" s="68"/>
      <c r="G226" s="68"/>
      <c r="H226" s="68"/>
      <c r="I226" s="68"/>
      <c r="J226" s="72"/>
      <c r="K226" s="72"/>
      <c r="L226" s="72"/>
      <c r="M226" s="72"/>
      <c r="N226" s="26"/>
      <c r="O226" s="26"/>
      <c r="P226" s="25"/>
      <c r="Q226" s="25"/>
      <c r="U226" s="74"/>
      <c r="V226" s="70"/>
      <c r="W226" s="70"/>
      <c r="X226" s="70"/>
      <c r="Y226" s="70"/>
      <c r="Z226" s="70"/>
      <c r="AA226" s="24"/>
    </row>
    <row r="227" spans="1:27" ht="15" customHeight="1" x14ac:dyDescent="0.25">
      <c r="A227" s="71"/>
      <c r="B227" s="71"/>
      <c r="C227" s="68"/>
      <c r="D227" s="68"/>
      <c r="E227" s="68"/>
      <c r="F227" s="68"/>
      <c r="G227" s="68"/>
      <c r="H227" s="68"/>
      <c r="I227" s="68"/>
      <c r="J227" s="72"/>
      <c r="K227" s="72"/>
      <c r="L227" s="72"/>
      <c r="M227" s="72"/>
      <c r="N227" s="26"/>
      <c r="O227" s="26"/>
      <c r="P227" s="25"/>
      <c r="Q227" s="25"/>
      <c r="U227" s="74"/>
      <c r="V227" s="70"/>
      <c r="W227" s="70"/>
      <c r="X227" s="70"/>
      <c r="Y227" s="70"/>
      <c r="Z227" s="70"/>
      <c r="AA227" s="24"/>
    </row>
    <row r="228" spans="1:27" ht="15" customHeight="1" x14ac:dyDescent="0.25">
      <c r="A228" s="71"/>
      <c r="B228" s="71"/>
      <c r="C228" s="68"/>
      <c r="D228" s="68"/>
      <c r="E228" s="68"/>
      <c r="F228" s="68"/>
      <c r="G228" s="68"/>
      <c r="H228" s="68"/>
      <c r="I228" s="68"/>
      <c r="J228" s="72"/>
      <c r="K228" s="72"/>
      <c r="L228" s="72"/>
      <c r="M228" s="72"/>
      <c r="N228" s="26"/>
      <c r="O228" s="26"/>
      <c r="P228" s="25"/>
      <c r="Q228" s="25"/>
      <c r="U228" s="74"/>
      <c r="V228" s="70"/>
      <c r="W228" s="70"/>
      <c r="X228" s="70"/>
      <c r="Y228" s="70"/>
      <c r="Z228" s="70"/>
      <c r="AA228" s="24"/>
    </row>
    <row r="229" spans="1:27" ht="15" customHeight="1" x14ac:dyDescent="0.25">
      <c r="A229" s="71"/>
      <c r="B229" s="71"/>
      <c r="C229" s="68"/>
      <c r="D229" s="68"/>
      <c r="E229" s="68"/>
      <c r="F229" s="68"/>
      <c r="G229" s="68"/>
      <c r="H229" s="68"/>
      <c r="I229" s="68"/>
      <c r="J229" s="72"/>
      <c r="K229" s="72"/>
      <c r="L229" s="72"/>
      <c r="M229" s="72"/>
      <c r="N229" s="26"/>
      <c r="O229" s="26"/>
      <c r="P229" s="25"/>
      <c r="Q229" s="25"/>
      <c r="U229" s="74"/>
      <c r="V229" s="70"/>
      <c r="W229" s="70"/>
      <c r="X229" s="70"/>
      <c r="Y229" s="70"/>
      <c r="Z229" s="70"/>
      <c r="AA229" s="24"/>
    </row>
    <row r="230" spans="1:27" ht="15" customHeight="1" x14ac:dyDescent="0.25">
      <c r="A230" s="71"/>
      <c r="B230" s="71"/>
      <c r="C230" s="68"/>
      <c r="D230" s="68"/>
      <c r="E230" s="68"/>
      <c r="F230" s="68"/>
      <c r="G230" s="68"/>
      <c r="H230" s="68"/>
      <c r="I230" s="68"/>
      <c r="J230" s="72"/>
      <c r="K230" s="72"/>
      <c r="L230" s="72"/>
      <c r="M230" s="72"/>
      <c r="N230" s="26"/>
      <c r="O230" s="26"/>
      <c r="P230" s="25"/>
      <c r="Q230" s="25"/>
      <c r="U230" s="74"/>
      <c r="V230" s="70"/>
      <c r="W230" s="70"/>
      <c r="X230" s="70"/>
      <c r="Y230" s="70"/>
      <c r="Z230" s="70"/>
      <c r="AA230" s="24"/>
    </row>
    <row r="231" spans="1:27" ht="15" customHeight="1" x14ac:dyDescent="0.25">
      <c r="A231" s="71"/>
      <c r="B231" s="71"/>
      <c r="C231" s="68"/>
      <c r="D231" s="68"/>
      <c r="E231" s="68"/>
      <c r="F231" s="68"/>
      <c r="G231" s="68"/>
      <c r="H231" s="68"/>
      <c r="I231" s="68"/>
      <c r="J231" s="72"/>
      <c r="K231" s="72"/>
      <c r="L231" s="72"/>
      <c r="M231" s="72"/>
      <c r="N231" s="26"/>
      <c r="O231" s="26"/>
      <c r="P231" s="25"/>
      <c r="Q231" s="25"/>
      <c r="U231" s="74"/>
      <c r="V231" s="70"/>
      <c r="W231" s="70"/>
      <c r="X231" s="70"/>
      <c r="Y231" s="70"/>
      <c r="Z231" s="70"/>
      <c r="AA231" s="24"/>
    </row>
    <row r="232" spans="1:27" ht="15" customHeight="1" x14ac:dyDescent="0.25">
      <c r="A232" s="71"/>
      <c r="B232" s="71"/>
      <c r="C232" s="68"/>
      <c r="D232" s="68"/>
      <c r="E232" s="68"/>
      <c r="F232" s="68"/>
      <c r="G232" s="68"/>
      <c r="H232" s="68"/>
      <c r="I232" s="68"/>
      <c r="J232" s="72"/>
      <c r="K232" s="72"/>
      <c r="L232" s="72"/>
      <c r="M232" s="72"/>
      <c r="N232" s="26"/>
      <c r="O232" s="26"/>
      <c r="P232" s="25"/>
      <c r="Q232" s="25"/>
      <c r="U232" s="74"/>
      <c r="V232" s="70"/>
      <c r="W232" s="70"/>
      <c r="X232" s="70"/>
      <c r="Y232" s="70"/>
      <c r="Z232" s="70"/>
      <c r="AA232" s="24"/>
    </row>
    <row r="233" spans="1:27" ht="15" customHeight="1" x14ac:dyDescent="0.25">
      <c r="A233" s="71"/>
      <c r="B233" s="71"/>
      <c r="C233" s="68"/>
      <c r="D233" s="68"/>
      <c r="E233" s="68"/>
      <c r="F233" s="68"/>
      <c r="G233" s="68"/>
      <c r="H233" s="68"/>
      <c r="I233" s="68"/>
      <c r="J233" s="72"/>
      <c r="K233" s="72"/>
      <c r="L233" s="72"/>
      <c r="M233" s="72"/>
      <c r="N233" s="26"/>
      <c r="O233" s="26"/>
      <c r="P233" s="25"/>
      <c r="Q233" s="25"/>
      <c r="U233" s="74"/>
      <c r="V233" s="70"/>
      <c r="W233" s="70"/>
      <c r="X233" s="70"/>
      <c r="Y233" s="70"/>
      <c r="Z233" s="70"/>
      <c r="AA233" s="24"/>
    </row>
    <row r="234" spans="1:27" ht="15" customHeight="1" x14ac:dyDescent="0.25">
      <c r="A234" s="71"/>
      <c r="B234" s="71"/>
      <c r="C234" s="68"/>
      <c r="D234" s="68"/>
      <c r="E234" s="68"/>
      <c r="F234" s="68"/>
      <c r="G234" s="68"/>
      <c r="H234" s="68"/>
      <c r="I234" s="68"/>
      <c r="J234" s="72"/>
      <c r="K234" s="72"/>
      <c r="L234" s="72"/>
      <c r="M234" s="72"/>
      <c r="N234" s="26"/>
      <c r="O234" s="26"/>
      <c r="P234" s="25"/>
      <c r="Q234" s="25"/>
      <c r="U234" s="74"/>
      <c r="V234" s="70"/>
      <c r="W234" s="70"/>
      <c r="X234" s="70"/>
      <c r="Y234" s="70"/>
      <c r="Z234" s="70"/>
      <c r="AA234" s="24"/>
    </row>
    <row r="235" spans="1:27" ht="15" customHeight="1" x14ac:dyDescent="0.25">
      <c r="A235" s="71"/>
      <c r="B235" s="71"/>
      <c r="C235" s="68"/>
      <c r="D235" s="68"/>
      <c r="E235" s="68"/>
      <c r="F235" s="68"/>
      <c r="G235" s="68"/>
      <c r="H235" s="68"/>
      <c r="I235" s="68"/>
      <c r="J235" s="72"/>
      <c r="K235" s="72"/>
      <c r="L235" s="72"/>
      <c r="M235" s="72"/>
      <c r="N235" s="26"/>
      <c r="O235" s="26"/>
      <c r="P235" s="25"/>
      <c r="Q235" s="25"/>
      <c r="U235" s="74"/>
      <c r="V235" s="70"/>
      <c r="W235" s="70"/>
      <c r="X235" s="70"/>
      <c r="Y235" s="70"/>
      <c r="Z235" s="70"/>
      <c r="AA235" s="24"/>
    </row>
    <row r="236" spans="1:27" ht="15" customHeight="1" x14ac:dyDescent="0.25">
      <c r="A236" s="71"/>
      <c r="B236" s="71"/>
      <c r="C236" s="68"/>
      <c r="D236" s="68"/>
      <c r="E236" s="68"/>
      <c r="F236" s="68"/>
      <c r="G236" s="68"/>
      <c r="H236" s="68"/>
      <c r="I236" s="68"/>
      <c r="J236" s="72"/>
      <c r="K236" s="72"/>
      <c r="L236" s="72"/>
      <c r="M236" s="72"/>
      <c r="N236" s="26"/>
      <c r="O236" s="26"/>
      <c r="P236" s="25"/>
      <c r="Q236" s="25"/>
      <c r="U236" s="74"/>
      <c r="V236" s="70"/>
      <c r="W236" s="70"/>
      <c r="X236" s="70"/>
      <c r="Y236" s="70"/>
      <c r="Z236" s="70"/>
      <c r="AA236" s="24"/>
    </row>
    <row r="237" spans="1:27" ht="15" customHeight="1" x14ac:dyDescent="0.25">
      <c r="A237" s="71"/>
      <c r="B237" s="71"/>
      <c r="C237" s="68"/>
      <c r="D237" s="68"/>
      <c r="E237" s="68"/>
      <c r="F237" s="68"/>
      <c r="G237" s="68"/>
      <c r="H237" s="68"/>
      <c r="I237" s="68"/>
      <c r="J237" s="72"/>
      <c r="K237" s="72"/>
      <c r="L237" s="72"/>
      <c r="M237" s="72"/>
      <c r="N237" s="26"/>
      <c r="O237" s="26"/>
      <c r="P237" s="25"/>
      <c r="Q237" s="25"/>
      <c r="U237" s="74"/>
      <c r="V237" s="70"/>
      <c r="W237" s="70"/>
      <c r="X237" s="70"/>
      <c r="Y237" s="70"/>
      <c r="Z237" s="70"/>
      <c r="AA237" s="24"/>
    </row>
    <row r="238" spans="1:27" ht="15" customHeight="1" x14ac:dyDescent="0.25">
      <c r="A238" s="71"/>
      <c r="B238" s="71"/>
      <c r="C238" s="68"/>
      <c r="D238" s="68"/>
      <c r="E238" s="68"/>
      <c r="F238" s="68"/>
      <c r="G238" s="68"/>
      <c r="H238" s="68"/>
      <c r="I238" s="68"/>
      <c r="J238" s="72"/>
      <c r="K238" s="72"/>
      <c r="L238" s="72"/>
      <c r="M238" s="72"/>
      <c r="N238" s="26"/>
      <c r="O238" s="26"/>
      <c r="P238" s="25"/>
      <c r="Q238" s="25"/>
      <c r="U238" s="74"/>
      <c r="V238" s="70"/>
      <c r="W238" s="70"/>
      <c r="X238" s="70"/>
      <c r="Y238" s="70"/>
      <c r="Z238" s="70"/>
      <c r="AA238" s="24"/>
    </row>
    <row r="239" spans="1:27" x14ac:dyDescent="0.2">
      <c r="U239" s="74"/>
      <c r="V239" s="70"/>
      <c r="W239" s="70"/>
      <c r="X239" s="70"/>
      <c r="Y239" s="70"/>
      <c r="Z239" s="70"/>
      <c r="AA239" s="24"/>
    </row>
    <row r="240" spans="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3"/>
  <dimension ref="A1:AB278"/>
  <sheetViews>
    <sheetView topLeftCell="I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8.375" style="23" customWidth="1"/>
    <col min="5" max="5" width="19.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375" style="23" customWidth="1"/>
    <col min="16" max="16" width="18.375" style="23" customWidth="1"/>
    <col min="17" max="17" width="10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7030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320</v>
      </c>
      <c r="B2" s="71">
        <v>600</v>
      </c>
      <c r="C2" s="68">
        <v>5.38</v>
      </c>
      <c r="D2" s="68">
        <v>266.45</v>
      </c>
      <c r="E2" s="68">
        <v>211.74</v>
      </c>
      <c r="F2" s="68">
        <f t="shared" ref="F2:F22" si="0">($A$23-A2)/(ROW($A$23)-ROW(A2))</f>
        <v>319.52380952380952</v>
      </c>
      <c r="G2" s="68">
        <v>0</v>
      </c>
      <c r="H2" s="68">
        <f t="shared" ref="H2:H22" si="1">($A$23-B2)/(ROW($A$23)-ROW(B2))</f>
        <v>306.1904761904762</v>
      </c>
      <c r="I2" s="68">
        <v>0</v>
      </c>
      <c r="J2" s="72"/>
      <c r="K2" s="72"/>
      <c r="L2" s="72"/>
      <c r="M2" s="72">
        <f t="shared" ref="M2:M35" ca="1" si="2">IF(RAND()&lt;0.5,0,1)</f>
        <v>1</v>
      </c>
      <c r="N2" s="33" t="s">
        <v>38</v>
      </c>
      <c r="O2" s="73">
        <v>0.05</v>
      </c>
      <c r="P2" s="32" t="s">
        <v>39</v>
      </c>
      <c r="Q2" s="25">
        <f>LARGE(A:A,2)</f>
        <v>6606</v>
      </c>
      <c r="T2" s="22">
        <v>0</v>
      </c>
      <c r="U2" s="74">
        <f t="shared" ref="U2:U35" si="3">T2-B2</f>
        <v>-600</v>
      </c>
      <c r="V2" s="70">
        <f t="shared" ref="V2:V35" si="4">ROUND(U2,0)</f>
        <v>-600</v>
      </c>
      <c r="W2" s="70">
        <v>4766</v>
      </c>
      <c r="X2" s="70">
        <f t="shared" ref="X2:X35" si="5">B2/$W$2*$W$3</f>
        <v>659.54678976080572</v>
      </c>
      <c r="Y2" s="70">
        <f t="shared" ref="Y2:Y35" si="6">X2-B2</f>
        <v>59.546789760805723</v>
      </c>
      <c r="Z2" s="70">
        <f t="shared" ref="Z2:Z35" si="7">ROUND(Y2,0)</f>
        <v>60</v>
      </c>
      <c r="AA2" s="24">
        <f t="shared" ref="AA2:AA35" si="8">IF(V2&gt;=0,V2,Z2)</f>
        <v>60</v>
      </c>
      <c r="AB2" s="67">
        <f t="shared" ref="AB2:AB35" si="9">B2+AA2</f>
        <v>660</v>
      </c>
    </row>
    <row r="3" spans="1:28" ht="15" customHeight="1" x14ac:dyDescent="0.25">
      <c r="A3" s="71">
        <v>360</v>
      </c>
      <c r="B3" s="71">
        <v>600</v>
      </c>
      <c r="C3" s="68">
        <v>8.36</v>
      </c>
      <c r="D3" s="68">
        <v>266.41000000000003</v>
      </c>
      <c r="E3" s="68">
        <v>211.74</v>
      </c>
      <c r="F3" s="68">
        <f t="shared" si="0"/>
        <v>333.5</v>
      </c>
      <c r="G3" s="68">
        <v>0</v>
      </c>
      <c r="H3" s="68">
        <f t="shared" si="1"/>
        <v>321.5</v>
      </c>
      <c r="I3" s="68">
        <v>0</v>
      </c>
      <c r="J3" s="72">
        <f t="shared" ref="J3:J35" si="10">IF(ABS(B3-B2)&lt;=50,1,0)</f>
        <v>1</v>
      </c>
      <c r="K3" s="72">
        <f t="shared" ref="K3:K35" si="11">IF(ABS((B3-B2))&lt;=50,1,IF((B3-B2)*(-1)&gt;=0,1,-1))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34</v>
      </c>
      <c r="P3" s="32" t="s">
        <v>41</v>
      </c>
      <c r="Q3" s="25">
        <f>LARGE(A:A,3)</f>
        <v>6182</v>
      </c>
      <c r="T3" s="22">
        <v>0</v>
      </c>
      <c r="U3" s="74">
        <f t="shared" si="3"/>
        <v>-600</v>
      </c>
      <c r="V3" s="70">
        <f t="shared" si="4"/>
        <v>-600</v>
      </c>
      <c r="W3" s="70">
        <v>5239</v>
      </c>
      <c r="X3" s="70">
        <f t="shared" si="5"/>
        <v>659.54678976080572</v>
      </c>
      <c r="Y3" s="70">
        <f t="shared" si="6"/>
        <v>59.546789760805723</v>
      </c>
      <c r="Z3" s="70">
        <f t="shared" si="7"/>
        <v>60</v>
      </c>
      <c r="AA3" s="24">
        <f t="shared" si="8"/>
        <v>60</v>
      </c>
      <c r="AB3" s="67">
        <f t="shared" si="9"/>
        <v>660</v>
      </c>
    </row>
    <row r="4" spans="1:28" ht="15" customHeight="1" x14ac:dyDescent="0.25">
      <c r="A4" s="71">
        <v>400</v>
      </c>
      <c r="B4" s="71">
        <v>600</v>
      </c>
      <c r="C4" s="68">
        <v>11.33</v>
      </c>
      <c r="D4" s="68">
        <v>266.38</v>
      </c>
      <c r="E4" s="68">
        <v>211.74</v>
      </c>
      <c r="F4" s="68">
        <f t="shared" si="0"/>
        <v>348.94736842105266</v>
      </c>
      <c r="G4" s="68">
        <v>0</v>
      </c>
      <c r="H4" s="68">
        <f t="shared" si="1"/>
        <v>338.42105263157896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7030</v>
      </c>
      <c r="P4" s="32" t="s">
        <v>43</v>
      </c>
      <c r="Q4" s="25">
        <f>LARGE(B:B,1)</f>
        <v>5760</v>
      </c>
      <c r="T4" s="22">
        <v>0</v>
      </c>
      <c r="U4" s="74">
        <f t="shared" si="3"/>
        <v>-600</v>
      </c>
      <c r="V4" s="70">
        <f t="shared" si="4"/>
        <v>-600</v>
      </c>
      <c r="W4" s="70"/>
      <c r="X4" s="70">
        <f t="shared" si="5"/>
        <v>659.54678976080572</v>
      </c>
      <c r="Y4" s="70">
        <f t="shared" si="6"/>
        <v>59.546789760805723</v>
      </c>
      <c r="Z4" s="70">
        <f t="shared" si="7"/>
        <v>60</v>
      </c>
      <c r="AA4" s="24">
        <f t="shared" si="8"/>
        <v>60</v>
      </c>
      <c r="AB4" s="67">
        <f t="shared" si="9"/>
        <v>660</v>
      </c>
    </row>
    <row r="5" spans="1:28" ht="15" customHeight="1" x14ac:dyDescent="0.25">
      <c r="A5" s="71">
        <v>439</v>
      </c>
      <c r="B5" s="71">
        <v>600</v>
      </c>
      <c r="C5" s="68">
        <v>14.31</v>
      </c>
      <c r="D5" s="68">
        <v>266.36</v>
      </c>
      <c r="E5" s="68">
        <v>211.74</v>
      </c>
      <c r="F5" s="68">
        <f t="shared" si="0"/>
        <v>366.16666666666669</v>
      </c>
      <c r="G5" s="68">
        <v>0</v>
      </c>
      <c r="H5" s="68">
        <f t="shared" si="1"/>
        <v>357.22222222222223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2.59</v>
      </c>
      <c r="P5" s="32" t="s">
        <v>45</v>
      </c>
      <c r="Q5" s="25">
        <f>LARGE(B:B,2)</f>
        <v>5320</v>
      </c>
      <c r="T5" s="22">
        <v>0</v>
      </c>
      <c r="U5" s="74">
        <f t="shared" si="3"/>
        <v>-600</v>
      </c>
      <c r="V5" s="70">
        <f t="shared" si="4"/>
        <v>-600</v>
      </c>
      <c r="W5" s="70"/>
      <c r="X5" s="70">
        <f t="shared" si="5"/>
        <v>659.54678976080572</v>
      </c>
      <c r="Y5" s="70">
        <f t="shared" si="6"/>
        <v>59.546789760805723</v>
      </c>
      <c r="Z5" s="70">
        <f t="shared" si="7"/>
        <v>60</v>
      </c>
      <c r="AA5" s="24">
        <f t="shared" si="8"/>
        <v>60</v>
      </c>
      <c r="AB5" s="67">
        <f t="shared" si="9"/>
        <v>660</v>
      </c>
    </row>
    <row r="6" spans="1:28" ht="15" customHeight="1" x14ac:dyDescent="0.25">
      <c r="A6" s="71">
        <v>492</v>
      </c>
      <c r="B6" s="71">
        <v>600</v>
      </c>
      <c r="C6" s="68">
        <v>16.690000000000001</v>
      </c>
      <c r="D6" s="68">
        <v>266.33999999999997</v>
      </c>
      <c r="E6" s="68">
        <v>211.74</v>
      </c>
      <c r="F6" s="68">
        <f t="shared" si="0"/>
        <v>384.58823529411762</v>
      </c>
      <c r="G6" s="68">
        <v>0</v>
      </c>
      <c r="H6" s="68">
        <f t="shared" si="1"/>
        <v>378.23529411764707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2.76</v>
      </c>
      <c r="P6" s="32" t="s">
        <v>47</v>
      </c>
      <c r="Q6" s="25">
        <f>LARGE(B:B,3)</f>
        <v>4879</v>
      </c>
      <c r="T6" s="22">
        <v>0</v>
      </c>
      <c r="U6" s="74">
        <f t="shared" si="3"/>
        <v>-600</v>
      </c>
      <c r="V6" s="70">
        <f t="shared" si="4"/>
        <v>-600</v>
      </c>
      <c r="W6" s="70"/>
      <c r="X6" s="70">
        <f t="shared" si="5"/>
        <v>659.54678976080572</v>
      </c>
      <c r="Y6" s="70">
        <f t="shared" si="6"/>
        <v>59.546789760805723</v>
      </c>
      <c r="Z6" s="70">
        <f t="shared" si="7"/>
        <v>60</v>
      </c>
      <c r="AA6" s="24">
        <f t="shared" si="8"/>
        <v>60</v>
      </c>
      <c r="AB6" s="67">
        <f t="shared" si="9"/>
        <v>660</v>
      </c>
    </row>
    <row r="7" spans="1:28" ht="15" customHeight="1" x14ac:dyDescent="0.25">
      <c r="A7" s="71">
        <v>545</v>
      </c>
      <c r="B7" s="71">
        <v>600</v>
      </c>
      <c r="C7" s="68">
        <v>19.07</v>
      </c>
      <c r="D7" s="68">
        <v>266.33</v>
      </c>
      <c r="E7" s="68">
        <v>211.74</v>
      </c>
      <c r="F7" s="68">
        <f t="shared" si="0"/>
        <v>405.3125</v>
      </c>
      <c r="G7" s="68">
        <v>0</v>
      </c>
      <c r="H7" s="68">
        <f t="shared" si="1"/>
        <v>401.875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5" si="12">IF(OR(COUNTIF(K3:K7,1)=5,COUNTIF(K3:K7,-1)=5),1,0)</f>
        <v>1</v>
      </c>
      <c r="M7" s="72">
        <f t="shared" ca="1" si="2"/>
        <v>1</v>
      </c>
      <c r="N7" s="26" t="s">
        <v>48</v>
      </c>
      <c r="O7" s="76">
        <v>2.76</v>
      </c>
      <c r="P7" s="25"/>
      <c r="Q7" s="25"/>
      <c r="T7" s="22">
        <v>0</v>
      </c>
      <c r="U7" s="74">
        <f t="shared" si="3"/>
        <v>-600</v>
      </c>
      <c r="V7" s="70">
        <f t="shared" si="4"/>
        <v>-600</v>
      </c>
      <c r="W7" s="70"/>
      <c r="X7" s="70">
        <f t="shared" si="5"/>
        <v>659.54678976080572</v>
      </c>
      <c r="Y7" s="70">
        <f t="shared" si="6"/>
        <v>59.546789760805723</v>
      </c>
      <c r="Z7" s="70">
        <f t="shared" si="7"/>
        <v>60</v>
      </c>
      <c r="AA7" s="24">
        <f t="shared" si="8"/>
        <v>60</v>
      </c>
      <c r="AB7" s="67">
        <f t="shared" si="9"/>
        <v>660</v>
      </c>
    </row>
    <row r="8" spans="1:28" ht="15" customHeight="1" x14ac:dyDescent="0.25">
      <c r="A8" s="71">
        <v>599</v>
      </c>
      <c r="B8" s="71">
        <v>600</v>
      </c>
      <c r="C8" s="68">
        <v>21.46</v>
      </c>
      <c r="D8" s="68">
        <v>266.33</v>
      </c>
      <c r="E8" s="68">
        <v>211.74</v>
      </c>
      <c r="F8" s="68">
        <f t="shared" si="0"/>
        <v>428.73333333333335</v>
      </c>
      <c r="G8" s="68">
        <v>0</v>
      </c>
      <c r="H8" s="68">
        <f t="shared" si="1"/>
        <v>428.66666666666669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-600</v>
      </c>
      <c r="V8" s="70">
        <f t="shared" si="4"/>
        <v>-600</v>
      </c>
      <c r="W8" s="70"/>
      <c r="X8" s="70">
        <f t="shared" si="5"/>
        <v>659.54678976080572</v>
      </c>
      <c r="Y8" s="70">
        <f t="shared" si="6"/>
        <v>59.546789760805723</v>
      </c>
      <c r="Z8" s="70">
        <f t="shared" si="7"/>
        <v>60</v>
      </c>
      <c r="AA8" s="24">
        <f t="shared" si="8"/>
        <v>60</v>
      </c>
      <c r="AB8" s="67">
        <f t="shared" si="9"/>
        <v>660</v>
      </c>
    </row>
    <row r="9" spans="1:28" ht="15" customHeight="1" x14ac:dyDescent="0.25">
      <c r="A9" s="71">
        <v>898</v>
      </c>
      <c r="B9" s="71">
        <v>600</v>
      </c>
      <c r="C9" s="68">
        <v>20.260000000000002</v>
      </c>
      <c r="D9" s="68">
        <v>266.38</v>
      </c>
      <c r="E9" s="68">
        <v>211.74</v>
      </c>
      <c r="F9" s="68">
        <f t="shared" si="0"/>
        <v>438</v>
      </c>
      <c r="G9" s="68">
        <v>0</v>
      </c>
      <c r="H9" s="68">
        <f t="shared" si="1"/>
        <v>459.28571428571428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-600</v>
      </c>
      <c r="V9" s="70">
        <f t="shared" si="4"/>
        <v>-600</v>
      </c>
      <c r="W9" s="70"/>
      <c r="X9" s="70">
        <f t="shared" si="5"/>
        <v>659.54678976080572</v>
      </c>
      <c r="Y9" s="70">
        <f t="shared" si="6"/>
        <v>59.546789760805723</v>
      </c>
      <c r="Z9" s="70">
        <f t="shared" si="7"/>
        <v>60</v>
      </c>
      <c r="AA9" s="24">
        <f t="shared" si="8"/>
        <v>60</v>
      </c>
      <c r="AB9" s="67">
        <f t="shared" si="9"/>
        <v>660</v>
      </c>
    </row>
    <row r="10" spans="1:28" ht="15" customHeight="1" x14ac:dyDescent="0.25">
      <c r="A10" s="71">
        <v>1196</v>
      </c>
      <c r="B10" s="71">
        <v>600</v>
      </c>
      <c r="C10" s="68">
        <v>19.05</v>
      </c>
      <c r="D10" s="68">
        <v>266.47000000000003</v>
      </c>
      <c r="E10" s="68">
        <v>211.74</v>
      </c>
      <c r="F10" s="68">
        <f t="shared" si="0"/>
        <v>448.76923076923077</v>
      </c>
      <c r="G10" s="68">
        <v>0</v>
      </c>
      <c r="H10" s="68">
        <f t="shared" si="1"/>
        <v>494.61538461538464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-600</v>
      </c>
      <c r="V10" s="70">
        <f t="shared" si="4"/>
        <v>-600</v>
      </c>
      <c r="W10" s="70"/>
      <c r="X10" s="70">
        <f t="shared" si="5"/>
        <v>659.54678976080572</v>
      </c>
      <c r="Y10" s="70">
        <f t="shared" si="6"/>
        <v>59.546789760805723</v>
      </c>
      <c r="Z10" s="70">
        <f t="shared" si="7"/>
        <v>60</v>
      </c>
      <c r="AA10" s="24">
        <f t="shared" si="8"/>
        <v>60</v>
      </c>
      <c r="AB10" s="67">
        <f t="shared" si="9"/>
        <v>660</v>
      </c>
    </row>
    <row r="11" spans="1:28" ht="15" customHeight="1" x14ac:dyDescent="0.25">
      <c r="A11" s="71">
        <v>1494</v>
      </c>
      <c r="B11" s="71">
        <v>600</v>
      </c>
      <c r="C11" s="68">
        <v>17.850000000000001</v>
      </c>
      <c r="D11" s="68">
        <v>266.60000000000002</v>
      </c>
      <c r="E11" s="68">
        <v>211.74</v>
      </c>
      <c r="F11" s="68">
        <f t="shared" si="0"/>
        <v>461.33333333333331</v>
      </c>
      <c r="G11" s="68">
        <v>0</v>
      </c>
      <c r="H11" s="68">
        <f t="shared" si="1"/>
        <v>535.83333333333337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266.33</v>
      </c>
      <c r="R11" s="43"/>
      <c r="S11" s="43"/>
      <c r="T11" s="22">
        <v>0</v>
      </c>
      <c r="U11" s="74">
        <f t="shared" si="3"/>
        <v>-600</v>
      </c>
      <c r="V11" s="70">
        <f t="shared" si="4"/>
        <v>-600</v>
      </c>
      <c r="W11" s="70"/>
      <c r="X11" s="70">
        <f t="shared" si="5"/>
        <v>659.54678976080572</v>
      </c>
      <c r="Y11" s="70">
        <f t="shared" si="6"/>
        <v>59.546789760805723</v>
      </c>
      <c r="Z11" s="70">
        <f t="shared" si="7"/>
        <v>60</v>
      </c>
      <c r="AA11" s="24">
        <f t="shared" si="8"/>
        <v>60</v>
      </c>
      <c r="AB11" s="67">
        <f t="shared" si="9"/>
        <v>660</v>
      </c>
    </row>
    <row r="12" spans="1:28" ht="15" customHeight="1" x14ac:dyDescent="0.25">
      <c r="A12" s="71">
        <v>1754</v>
      </c>
      <c r="B12" s="71">
        <v>600</v>
      </c>
      <c r="C12" s="68">
        <v>18.23</v>
      </c>
      <c r="D12" s="68">
        <v>266.77</v>
      </c>
      <c r="E12" s="68">
        <v>211.74</v>
      </c>
      <c r="F12" s="68">
        <f t="shared" si="0"/>
        <v>479.63636363636363</v>
      </c>
      <c r="G12" s="68">
        <v>0</v>
      </c>
      <c r="H12" s="68">
        <f t="shared" si="1"/>
        <v>584.5454545454545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266.45</v>
      </c>
      <c r="R12" s="43"/>
      <c r="S12" s="43"/>
      <c r="T12" s="22">
        <v>0</v>
      </c>
      <c r="U12" s="74">
        <f t="shared" si="3"/>
        <v>-600</v>
      </c>
      <c r="V12" s="70">
        <f t="shared" si="4"/>
        <v>-600</v>
      </c>
      <c r="W12" s="70"/>
      <c r="X12" s="70">
        <f t="shared" si="5"/>
        <v>659.54678976080572</v>
      </c>
      <c r="Y12" s="70">
        <f t="shared" si="6"/>
        <v>59.546789760805723</v>
      </c>
      <c r="Z12" s="70">
        <f t="shared" si="7"/>
        <v>60</v>
      </c>
      <c r="AA12" s="24">
        <f t="shared" si="8"/>
        <v>60</v>
      </c>
      <c r="AB12" s="67">
        <f t="shared" si="9"/>
        <v>660</v>
      </c>
    </row>
    <row r="13" spans="1:28" ht="15" customHeight="1" x14ac:dyDescent="0.25">
      <c r="A13" s="71">
        <v>2015</v>
      </c>
      <c r="B13" s="71">
        <v>600</v>
      </c>
      <c r="C13" s="68">
        <v>18.61</v>
      </c>
      <c r="D13" s="68">
        <v>266.99</v>
      </c>
      <c r="E13" s="68">
        <v>211.74</v>
      </c>
      <c r="F13" s="68">
        <f t="shared" si="0"/>
        <v>501.5</v>
      </c>
      <c r="G13" s="68">
        <v>0</v>
      </c>
      <c r="H13" s="68">
        <f t="shared" si="1"/>
        <v>643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-600</v>
      </c>
      <c r="V13" s="70">
        <f t="shared" si="4"/>
        <v>-600</v>
      </c>
      <c r="W13" s="70"/>
      <c r="X13" s="70">
        <f t="shared" si="5"/>
        <v>659.54678976080572</v>
      </c>
      <c r="Y13" s="70">
        <f t="shared" si="6"/>
        <v>59.546789760805723</v>
      </c>
      <c r="Z13" s="70">
        <f t="shared" si="7"/>
        <v>60</v>
      </c>
      <c r="AA13" s="24">
        <f t="shared" si="8"/>
        <v>60</v>
      </c>
      <c r="AB13" s="67">
        <f t="shared" si="9"/>
        <v>660</v>
      </c>
    </row>
    <row r="14" spans="1:28" ht="15" customHeight="1" x14ac:dyDescent="0.25">
      <c r="A14" s="71">
        <v>2274</v>
      </c>
      <c r="B14" s="71">
        <v>600</v>
      </c>
      <c r="C14" s="68">
        <v>19</v>
      </c>
      <c r="D14" s="68">
        <v>267.22000000000003</v>
      </c>
      <c r="E14" s="68">
        <v>211.74</v>
      </c>
      <c r="F14" s="68">
        <f t="shared" si="0"/>
        <v>528.44444444444446</v>
      </c>
      <c r="G14" s="68">
        <v>0</v>
      </c>
      <c r="H14" s="68">
        <f t="shared" si="1"/>
        <v>714.44444444444446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5760</v>
      </c>
      <c r="R14" s="43"/>
      <c r="S14" s="43"/>
      <c r="T14" s="22">
        <v>0</v>
      </c>
      <c r="U14" s="74">
        <f t="shared" si="3"/>
        <v>-600</v>
      </c>
      <c r="V14" s="70">
        <f t="shared" si="4"/>
        <v>-600</v>
      </c>
      <c r="W14" s="70"/>
      <c r="X14" s="70">
        <f t="shared" si="5"/>
        <v>659.54678976080572</v>
      </c>
      <c r="Y14" s="70">
        <f t="shared" si="6"/>
        <v>59.546789760805723</v>
      </c>
      <c r="Z14" s="70">
        <f t="shared" si="7"/>
        <v>60</v>
      </c>
      <c r="AA14" s="24">
        <f t="shared" si="8"/>
        <v>60</v>
      </c>
      <c r="AB14" s="67">
        <f t="shared" si="9"/>
        <v>660</v>
      </c>
    </row>
    <row r="15" spans="1:28" ht="15" customHeight="1" x14ac:dyDescent="0.25">
      <c r="A15" s="71">
        <v>2530</v>
      </c>
      <c r="B15" s="71">
        <v>600</v>
      </c>
      <c r="C15" s="68">
        <v>20.05</v>
      </c>
      <c r="D15" s="68">
        <v>267.49</v>
      </c>
      <c r="E15" s="68">
        <v>211.74</v>
      </c>
      <c r="F15" s="68">
        <f t="shared" si="0"/>
        <v>562.5</v>
      </c>
      <c r="G15" s="68">
        <v>0</v>
      </c>
      <c r="H15" s="68">
        <f t="shared" si="1"/>
        <v>803.75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34</v>
      </c>
      <c r="P15" s="14" t="s">
        <v>61</v>
      </c>
      <c r="Q15" s="13">
        <f>MAX(D:D)</f>
        <v>272.3</v>
      </c>
      <c r="R15" s="43">
        <f ca="1">TREND(OFFSET('Z-V'!B1,MATCH(Q15,'Z-V'!A:A,1)-1,,2,1),OFFSET('Z-V'!A1,MATCH(Q15,'Z-V'!A:A,1)-1,,2,1),Q15)</f>
        <v>60479.999999999884</v>
      </c>
      <c r="S15" s="43"/>
      <c r="T15" s="22">
        <v>0</v>
      </c>
      <c r="U15" s="74">
        <f t="shared" si="3"/>
        <v>-600</v>
      </c>
      <c r="V15" s="70">
        <f t="shared" si="4"/>
        <v>-600</v>
      </c>
      <c r="W15" s="70"/>
      <c r="X15" s="70">
        <f t="shared" si="5"/>
        <v>659.54678976080572</v>
      </c>
      <c r="Y15" s="70">
        <f t="shared" si="6"/>
        <v>59.546789760805723</v>
      </c>
      <c r="Z15" s="70">
        <f t="shared" si="7"/>
        <v>60</v>
      </c>
      <c r="AA15" s="24">
        <f t="shared" si="8"/>
        <v>60</v>
      </c>
      <c r="AB15" s="67">
        <f t="shared" si="9"/>
        <v>660</v>
      </c>
    </row>
    <row r="16" spans="1:28" ht="15" customHeight="1" x14ac:dyDescent="0.25">
      <c r="A16" s="71">
        <v>2785</v>
      </c>
      <c r="B16" s="71">
        <v>600</v>
      </c>
      <c r="C16" s="68">
        <v>21.1</v>
      </c>
      <c r="D16" s="68">
        <v>267.79000000000002</v>
      </c>
      <c r="E16" s="68">
        <v>211.74</v>
      </c>
      <c r="F16" s="68">
        <f t="shared" si="0"/>
        <v>606.42857142857144</v>
      </c>
      <c r="G16" s="68">
        <v>0</v>
      </c>
      <c r="H16" s="68">
        <f t="shared" si="1"/>
        <v>918.57142857142856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28.23</v>
      </c>
      <c r="P16" s="14" t="s">
        <v>63</v>
      </c>
      <c r="Q16" s="56">
        <f>D2</f>
        <v>266.45</v>
      </c>
      <c r="R16" s="43">
        <f ca="1">TREND(OFFSET('Z-V'!B1,MATCH(Q16,'Z-V'!A:A,1)-1,,2,1),OFFSET('Z-V'!A1,MATCH(Q16,'Z-V'!A:A,1)-1,,2,1),Q16)</f>
        <v>42680</v>
      </c>
      <c r="S16" s="43"/>
      <c r="T16" s="22">
        <v>0</v>
      </c>
      <c r="U16" s="74">
        <f t="shared" si="3"/>
        <v>-600</v>
      </c>
      <c r="V16" s="70">
        <f t="shared" si="4"/>
        <v>-600</v>
      </c>
      <c r="W16" s="70"/>
      <c r="X16" s="70">
        <f t="shared" si="5"/>
        <v>659.54678976080572</v>
      </c>
      <c r="Y16" s="70">
        <f t="shared" si="6"/>
        <v>59.546789760805723</v>
      </c>
      <c r="Z16" s="70">
        <f t="shared" si="7"/>
        <v>60</v>
      </c>
      <c r="AA16" s="24">
        <f t="shared" si="8"/>
        <v>60</v>
      </c>
      <c r="AB16" s="67">
        <f t="shared" si="9"/>
        <v>660</v>
      </c>
    </row>
    <row r="17" spans="1:28" ht="15" customHeight="1" x14ac:dyDescent="0.25">
      <c r="A17" s="71">
        <v>3040</v>
      </c>
      <c r="B17" s="71">
        <v>600</v>
      </c>
      <c r="C17" s="68">
        <v>22.15</v>
      </c>
      <c r="D17" s="68">
        <v>268.12</v>
      </c>
      <c r="E17" s="68">
        <v>211.74</v>
      </c>
      <c r="F17" s="68">
        <f t="shared" si="0"/>
        <v>665</v>
      </c>
      <c r="G17" s="68">
        <v>0</v>
      </c>
      <c r="H17" s="68">
        <f t="shared" si="1"/>
        <v>1071.6666666666667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272.3</v>
      </c>
      <c r="R17" s="43"/>
      <c r="S17" s="43"/>
      <c r="T17" s="22">
        <v>0</v>
      </c>
      <c r="U17" s="74">
        <f t="shared" si="3"/>
        <v>-600</v>
      </c>
      <c r="V17" s="70">
        <f t="shared" si="4"/>
        <v>-600</v>
      </c>
      <c r="W17" s="70"/>
      <c r="X17" s="70">
        <f t="shared" si="5"/>
        <v>659.54678976080572</v>
      </c>
      <c r="Y17" s="70">
        <f t="shared" si="6"/>
        <v>59.546789760805723</v>
      </c>
      <c r="Z17" s="70">
        <f t="shared" si="7"/>
        <v>60</v>
      </c>
      <c r="AA17" s="24">
        <f t="shared" si="8"/>
        <v>60</v>
      </c>
      <c r="AB17" s="67">
        <f t="shared" si="9"/>
        <v>660</v>
      </c>
    </row>
    <row r="18" spans="1:28" ht="15" customHeight="1" x14ac:dyDescent="0.2">
      <c r="A18" s="71">
        <v>3473</v>
      </c>
      <c r="B18" s="71">
        <v>600</v>
      </c>
      <c r="C18" s="68">
        <v>24.18</v>
      </c>
      <c r="D18" s="68">
        <v>268.49</v>
      </c>
      <c r="E18" s="68">
        <v>211.74</v>
      </c>
      <c r="F18" s="68">
        <f t="shared" si="0"/>
        <v>711.4</v>
      </c>
      <c r="G18" s="68">
        <v>0</v>
      </c>
      <c r="H18" s="68">
        <f t="shared" si="1"/>
        <v>1286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5760</v>
      </c>
      <c r="R18" s="43"/>
      <c r="S18" s="43"/>
      <c r="T18" s="22">
        <v>0</v>
      </c>
      <c r="U18" s="74">
        <f t="shared" si="3"/>
        <v>-600</v>
      </c>
      <c r="V18" s="70">
        <f t="shared" si="4"/>
        <v>-600</v>
      </c>
      <c r="W18" s="70"/>
      <c r="X18" s="70">
        <f t="shared" si="5"/>
        <v>659.54678976080572</v>
      </c>
      <c r="Y18" s="70">
        <f t="shared" si="6"/>
        <v>59.546789760805723</v>
      </c>
      <c r="Z18" s="70">
        <f t="shared" si="7"/>
        <v>60</v>
      </c>
      <c r="AA18" s="24">
        <f t="shared" si="8"/>
        <v>60</v>
      </c>
      <c r="AB18" s="67">
        <f t="shared" si="9"/>
        <v>660</v>
      </c>
    </row>
    <row r="19" spans="1:28" ht="15" customHeight="1" x14ac:dyDescent="0.25">
      <c r="A19" s="71">
        <v>3906</v>
      </c>
      <c r="B19" s="71">
        <v>600</v>
      </c>
      <c r="C19" s="68">
        <v>26.21</v>
      </c>
      <c r="D19" s="68">
        <v>268.91000000000003</v>
      </c>
      <c r="E19" s="68">
        <v>211.74</v>
      </c>
      <c r="F19" s="68">
        <f t="shared" si="0"/>
        <v>781</v>
      </c>
      <c r="G19" s="68">
        <v>0</v>
      </c>
      <c r="H19" s="68">
        <f t="shared" si="1"/>
        <v>1607.5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0.29550417641162713</v>
      </c>
      <c r="R19" s="58">
        <f>MAX(AB:AB)</f>
        <v>6332</v>
      </c>
      <c r="S19" s="58">
        <f>'Z-V'!P8-R19</f>
        <v>2647</v>
      </c>
      <c r="T19" s="22">
        <v>0</v>
      </c>
      <c r="U19" s="74">
        <f t="shared" si="3"/>
        <v>-600</v>
      </c>
      <c r="V19" s="70">
        <f t="shared" si="4"/>
        <v>-600</v>
      </c>
      <c r="W19" s="70"/>
      <c r="X19" s="70">
        <f t="shared" si="5"/>
        <v>659.54678976080572</v>
      </c>
      <c r="Y19" s="70">
        <f t="shared" si="6"/>
        <v>59.546789760805723</v>
      </c>
      <c r="Z19" s="70">
        <f t="shared" si="7"/>
        <v>60</v>
      </c>
      <c r="AA19" s="24">
        <f t="shared" si="8"/>
        <v>60</v>
      </c>
      <c r="AB19" s="67">
        <f t="shared" si="9"/>
        <v>660</v>
      </c>
    </row>
    <row r="20" spans="1:28" ht="15" customHeight="1" x14ac:dyDescent="0.25">
      <c r="A20" s="71">
        <v>4340</v>
      </c>
      <c r="B20" s="71">
        <v>600</v>
      </c>
      <c r="C20" s="68">
        <v>28.23</v>
      </c>
      <c r="D20" s="68">
        <v>269.36</v>
      </c>
      <c r="E20" s="68">
        <v>211.74</v>
      </c>
      <c r="F20" s="68">
        <f t="shared" si="0"/>
        <v>896.66666666666663</v>
      </c>
      <c r="G20" s="68">
        <v>0</v>
      </c>
      <c r="H20" s="68">
        <f t="shared" si="1"/>
        <v>2143.3333333333335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0.66749813014211135</v>
      </c>
      <c r="R20" s="43">
        <f ca="1">R15-R16</f>
        <v>17799.999999999884</v>
      </c>
      <c r="S20" s="43">
        <f ca="1">'Z-V'!P9-R20</f>
        <v>35680.000000000116</v>
      </c>
      <c r="T20" s="22">
        <v>0</v>
      </c>
      <c r="U20" s="74">
        <f t="shared" si="3"/>
        <v>-600</v>
      </c>
      <c r="V20" s="70">
        <f t="shared" si="4"/>
        <v>-600</v>
      </c>
      <c r="W20" s="70"/>
      <c r="X20" s="70">
        <f t="shared" si="5"/>
        <v>659.54678976080572</v>
      </c>
      <c r="Y20" s="70">
        <f t="shared" si="6"/>
        <v>59.546789760805723</v>
      </c>
      <c r="Z20" s="70">
        <f t="shared" si="7"/>
        <v>60</v>
      </c>
      <c r="AA20" s="24">
        <f t="shared" si="8"/>
        <v>60</v>
      </c>
      <c r="AB20" s="67">
        <f t="shared" si="9"/>
        <v>660</v>
      </c>
    </row>
    <row r="21" spans="1:28" ht="15" customHeight="1" x14ac:dyDescent="0.25">
      <c r="A21" s="71">
        <v>5237</v>
      </c>
      <c r="B21" s="71">
        <v>600</v>
      </c>
      <c r="C21" s="68">
        <v>24.46</v>
      </c>
      <c r="D21" s="68">
        <v>269.89</v>
      </c>
      <c r="E21" s="68">
        <v>211.74</v>
      </c>
      <c r="F21" s="68">
        <f t="shared" si="0"/>
        <v>896.5</v>
      </c>
      <c r="G21" s="68">
        <v>0</v>
      </c>
      <c r="H21" s="68">
        <f t="shared" si="1"/>
        <v>3215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0.73302192782092179</v>
      </c>
      <c r="R21" s="43">
        <f>ABS(Q12-Q17)</f>
        <v>5.8500000000000227</v>
      </c>
      <c r="S21" s="43">
        <f>'Z-V'!P10-R21</f>
        <v>16.039999999999978</v>
      </c>
      <c r="T21" s="22">
        <v>0</v>
      </c>
      <c r="U21" s="74">
        <f t="shared" si="3"/>
        <v>-600</v>
      </c>
      <c r="V21" s="70">
        <f t="shared" si="4"/>
        <v>-600</v>
      </c>
      <c r="W21" s="70"/>
      <c r="X21" s="70">
        <f t="shared" si="5"/>
        <v>659.54678976080572</v>
      </c>
      <c r="Y21" s="70">
        <f t="shared" si="6"/>
        <v>59.546789760805723</v>
      </c>
      <c r="Z21" s="70">
        <f t="shared" si="7"/>
        <v>60</v>
      </c>
      <c r="AA21" s="24">
        <f t="shared" si="8"/>
        <v>60</v>
      </c>
      <c r="AB21" s="67">
        <f t="shared" si="9"/>
        <v>660</v>
      </c>
    </row>
    <row r="22" spans="1:28" ht="15" customHeight="1" x14ac:dyDescent="0.25">
      <c r="A22" s="71">
        <v>6133</v>
      </c>
      <c r="B22" s="71">
        <v>600</v>
      </c>
      <c r="C22" s="68">
        <v>20.69</v>
      </c>
      <c r="D22" s="68">
        <v>270.5</v>
      </c>
      <c r="E22" s="68">
        <v>211.74</v>
      </c>
      <c r="F22" s="68">
        <f t="shared" si="0"/>
        <v>897</v>
      </c>
      <c r="G22" s="68">
        <v>0</v>
      </c>
      <c r="H22" s="68">
        <f t="shared" si="1"/>
        <v>6430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0.55600000000000005</v>
      </c>
      <c r="R22" s="43"/>
      <c r="S22" s="43"/>
      <c r="T22" s="22">
        <v>0</v>
      </c>
      <c r="U22" s="74">
        <f t="shared" si="3"/>
        <v>-600</v>
      </c>
      <c r="V22" s="70">
        <f t="shared" si="4"/>
        <v>-600</v>
      </c>
      <c r="W22" s="70"/>
      <c r="X22" s="70">
        <f t="shared" si="5"/>
        <v>659.54678976080572</v>
      </c>
      <c r="Y22" s="70">
        <f t="shared" si="6"/>
        <v>59.546789760805723</v>
      </c>
      <c r="Z22" s="70">
        <f t="shared" si="7"/>
        <v>60</v>
      </c>
      <c r="AA22" s="24">
        <f t="shared" si="8"/>
        <v>60</v>
      </c>
      <c r="AB22" s="67">
        <f t="shared" si="9"/>
        <v>660</v>
      </c>
    </row>
    <row r="23" spans="1:28" ht="15" customHeight="1" x14ac:dyDescent="0.25">
      <c r="A23" s="87">
        <v>7030</v>
      </c>
      <c r="B23" s="71">
        <v>600</v>
      </c>
      <c r="C23" s="68">
        <v>16.920000000000002</v>
      </c>
      <c r="D23" s="68">
        <v>271.19</v>
      </c>
      <c r="E23" s="68">
        <v>211.74</v>
      </c>
      <c r="F23" s="80">
        <v>0</v>
      </c>
      <c r="G23" s="80">
        <v>0</v>
      </c>
      <c r="H23" s="80">
        <v>0</v>
      </c>
      <c r="I23" s="80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-600</v>
      </c>
      <c r="V23" s="70">
        <f t="shared" si="4"/>
        <v>-600</v>
      </c>
      <c r="W23" s="70"/>
      <c r="X23" s="70">
        <f t="shared" si="5"/>
        <v>659.54678976080572</v>
      </c>
      <c r="Y23" s="70">
        <f t="shared" si="6"/>
        <v>59.546789760805723</v>
      </c>
      <c r="Z23" s="70">
        <f t="shared" si="7"/>
        <v>60</v>
      </c>
      <c r="AA23" s="24">
        <f t="shared" si="8"/>
        <v>60</v>
      </c>
      <c r="AB23" s="67">
        <f t="shared" si="9"/>
        <v>660</v>
      </c>
    </row>
    <row r="24" spans="1:28" ht="15" customHeight="1" x14ac:dyDescent="0.25">
      <c r="A24" s="71">
        <v>6606</v>
      </c>
      <c r="B24" s="71">
        <v>600</v>
      </c>
      <c r="C24" s="68">
        <v>13.54</v>
      </c>
      <c r="D24" s="68">
        <v>271.79000000000002</v>
      </c>
      <c r="E24" s="68">
        <v>211.74</v>
      </c>
      <c r="F24" s="68">
        <v>0</v>
      </c>
      <c r="G24" s="68">
        <f t="shared" ref="G24:G35" si="13">($A$23-A24)/(ROW(A24)-ROW($A$23))</f>
        <v>424</v>
      </c>
      <c r="H24" s="68">
        <v>0</v>
      </c>
      <c r="I24" s="68">
        <f t="shared" ref="I24:I35" si="14">($A$23-B24)/(ROW(B24)-ROW($A$23))</f>
        <v>6430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-600</v>
      </c>
      <c r="V24" s="70">
        <f t="shared" si="4"/>
        <v>-600</v>
      </c>
      <c r="W24" s="70"/>
      <c r="X24" s="70">
        <f t="shared" si="5"/>
        <v>659.54678976080572</v>
      </c>
      <c r="Y24" s="70">
        <f t="shared" si="6"/>
        <v>59.546789760805723</v>
      </c>
      <c r="Z24" s="70">
        <f t="shared" si="7"/>
        <v>60</v>
      </c>
      <c r="AA24" s="24">
        <f t="shared" si="8"/>
        <v>60</v>
      </c>
      <c r="AB24" s="67">
        <f t="shared" si="9"/>
        <v>660</v>
      </c>
    </row>
    <row r="25" spans="1:28" ht="15" customHeight="1" x14ac:dyDescent="0.25">
      <c r="A25" s="71">
        <v>6182</v>
      </c>
      <c r="B25" s="71">
        <v>1070</v>
      </c>
      <c r="C25" s="68">
        <v>10.16</v>
      </c>
      <c r="D25" s="68">
        <v>272.3</v>
      </c>
      <c r="E25" s="68">
        <v>212.25</v>
      </c>
      <c r="F25" s="68">
        <v>0</v>
      </c>
      <c r="G25" s="68">
        <f t="shared" si="13"/>
        <v>424</v>
      </c>
      <c r="H25" s="68">
        <v>0</v>
      </c>
      <c r="I25" s="68">
        <f t="shared" si="14"/>
        <v>2980</v>
      </c>
      <c r="J25" s="72">
        <f t="shared" si="10"/>
        <v>0</v>
      </c>
      <c r="K25" s="72">
        <f t="shared" si="11"/>
        <v>-1</v>
      </c>
      <c r="L25" s="72">
        <f t="shared" si="12"/>
        <v>0</v>
      </c>
      <c r="M25" s="72">
        <f t="shared" ca="1" si="2"/>
        <v>1</v>
      </c>
      <c r="N25" s="26"/>
      <c r="O25" s="26"/>
      <c r="P25" s="25"/>
      <c r="Q25" s="25"/>
      <c r="T25" s="22">
        <v>0</v>
      </c>
      <c r="U25" s="74">
        <f t="shared" si="3"/>
        <v>-1070</v>
      </c>
      <c r="V25" s="70">
        <f t="shared" si="4"/>
        <v>-1070</v>
      </c>
      <c r="W25" s="70"/>
      <c r="X25" s="70">
        <f t="shared" si="5"/>
        <v>1176.1917750734369</v>
      </c>
      <c r="Y25" s="70">
        <f t="shared" si="6"/>
        <v>106.19177507343693</v>
      </c>
      <c r="Z25" s="70">
        <f t="shared" si="7"/>
        <v>106</v>
      </c>
      <c r="AA25" s="24">
        <f t="shared" si="8"/>
        <v>106</v>
      </c>
      <c r="AB25" s="67">
        <f t="shared" si="9"/>
        <v>1176</v>
      </c>
    </row>
    <row r="26" spans="1:28" ht="15" customHeight="1" x14ac:dyDescent="0.25">
      <c r="A26" s="71">
        <v>5760</v>
      </c>
      <c r="B26" s="71">
        <v>5760</v>
      </c>
      <c r="C26" s="68">
        <v>6.77</v>
      </c>
      <c r="D26" s="68">
        <v>272.3</v>
      </c>
      <c r="E26" s="68">
        <v>213.28</v>
      </c>
      <c r="F26" s="68">
        <v>0</v>
      </c>
      <c r="G26" s="68">
        <f t="shared" si="13"/>
        <v>423.33333333333331</v>
      </c>
      <c r="H26" s="68">
        <v>0</v>
      </c>
      <c r="I26" s="68">
        <f t="shared" si="14"/>
        <v>423.33333333333331</v>
      </c>
      <c r="J26" s="72">
        <f t="shared" si="10"/>
        <v>0</v>
      </c>
      <c r="K26" s="72">
        <f t="shared" si="11"/>
        <v>-1</v>
      </c>
      <c r="L26" s="72">
        <f t="shared" si="12"/>
        <v>0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-5760</v>
      </c>
      <c r="V26" s="70">
        <f t="shared" si="4"/>
        <v>-5760</v>
      </c>
      <c r="W26" s="70"/>
      <c r="X26" s="70">
        <f t="shared" si="5"/>
        <v>6331.6491817037349</v>
      </c>
      <c r="Y26" s="70">
        <f t="shared" si="6"/>
        <v>571.64918170373494</v>
      </c>
      <c r="Z26" s="70">
        <f t="shared" si="7"/>
        <v>572</v>
      </c>
      <c r="AA26" s="24">
        <f t="shared" si="8"/>
        <v>572</v>
      </c>
      <c r="AB26" s="67">
        <f t="shared" si="9"/>
        <v>6332</v>
      </c>
    </row>
    <row r="27" spans="1:28" ht="15" customHeight="1" x14ac:dyDescent="0.25">
      <c r="A27" s="71">
        <v>5320</v>
      </c>
      <c r="B27" s="71">
        <v>5320</v>
      </c>
      <c r="C27" s="68">
        <v>6.09</v>
      </c>
      <c r="D27" s="68">
        <v>272.3</v>
      </c>
      <c r="E27" s="68">
        <v>213.17</v>
      </c>
      <c r="F27" s="68">
        <v>0</v>
      </c>
      <c r="G27" s="68">
        <f t="shared" si="13"/>
        <v>427.5</v>
      </c>
      <c r="H27" s="68">
        <v>0</v>
      </c>
      <c r="I27" s="68">
        <f t="shared" si="14"/>
        <v>427.5</v>
      </c>
      <c r="J27" s="72">
        <f t="shared" si="10"/>
        <v>0</v>
      </c>
      <c r="K27" s="72">
        <f t="shared" si="11"/>
        <v>1</v>
      </c>
      <c r="L27" s="72">
        <f t="shared" si="12"/>
        <v>0</v>
      </c>
      <c r="M27" s="72">
        <f t="shared" ca="1" si="2"/>
        <v>1</v>
      </c>
      <c r="N27" s="26"/>
      <c r="O27" s="26"/>
      <c r="P27" s="25"/>
      <c r="Q27" s="25"/>
      <c r="T27" s="22">
        <v>0</v>
      </c>
      <c r="U27" s="74">
        <f t="shared" si="3"/>
        <v>-5320</v>
      </c>
      <c r="V27" s="70">
        <f t="shared" si="4"/>
        <v>-5320</v>
      </c>
      <c r="W27" s="70"/>
      <c r="X27" s="70">
        <f t="shared" si="5"/>
        <v>5847.9815358791438</v>
      </c>
      <c r="Y27" s="70">
        <f t="shared" si="6"/>
        <v>527.98153587914385</v>
      </c>
      <c r="Z27" s="70">
        <f t="shared" si="7"/>
        <v>528</v>
      </c>
      <c r="AA27" s="24">
        <f t="shared" si="8"/>
        <v>528</v>
      </c>
      <c r="AB27" s="67">
        <f t="shared" si="9"/>
        <v>5848</v>
      </c>
    </row>
    <row r="28" spans="1:28" ht="15" customHeight="1" x14ac:dyDescent="0.25">
      <c r="A28" s="71">
        <v>4879</v>
      </c>
      <c r="B28" s="71">
        <v>4879</v>
      </c>
      <c r="C28" s="68">
        <v>5.41</v>
      </c>
      <c r="D28" s="68">
        <v>272.3</v>
      </c>
      <c r="E28" s="68">
        <v>213.06</v>
      </c>
      <c r="F28" s="68">
        <v>0</v>
      </c>
      <c r="G28" s="68">
        <f t="shared" si="13"/>
        <v>430.2</v>
      </c>
      <c r="H28" s="68">
        <v>0</v>
      </c>
      <c r="I28" s="68">
        <f t="shared" si="14"/>
        <v>430.2</v>
      </c>
      <c r="J28" s="72">
        <f t="shared" si="10"/>
        <v>0</v>
      </c>
      <c r="K28" s="72">
        <f t="shared" si="11"/>
        <v>1</v>
      </c>
      <c r="L28" s="72">
        <f t="shared" si="12"/>
        <v>0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-4879</v>
      </c>
      <c r="V28" s="70">
        <f t="shared" si="4"/>
        <v>-4879</v>
      </c>
      <c r="W28" s="70"/>
      <c r="X28" s="70">
        <f t="shared" si="5"/>
        <v>5363.2146454049516</v>
      </c>
      <c r="Y28" s="70">
        <f t="shared" si="6"/>
        <v>484.21464540495163</v>
      </c>
      <c r="Z28" s="70">
        <f t="shared" si="7"/>
        <v>484</v>
      </c>
      <c r="AA28" s="24">
        <f t="shared" si="8"/>
        <v>484</v>
      </c>
      <c r="AB28" s="67">
        <f t="shared" si="9"/>
        <v>5363</v>
      </c>
    </row>
    <row r="29" spans="1:28" ht="15" customHeight="1" x14ac:dyDescent="0.25">
      <c r="A29" s="71">
        <v>4440</v>
      </c>
      <c r="B29" s="71">
        <v>4440</v>
      </c>
      <c r="C29" s="68">
        <v>4.7300000000000004</v>
      </c>
      <c r="D29" s="68">
        <v>272.3</v>
      </c>
      <c r="E29" s="68">
        <v>212.96</v>
      </c>
      <c r="F29" s="68">
        <v>0</v>
      </c>
      <c r="G29" s="68">
        <f t="shared" si="13"/>
        <v>431.66666666666669</v>
      </c>
      <c r="H29" s="68">
        <v>0</v>
      </c>
      <c r="I29" s="68">
        <f t="shared" si="14"/>
        <v>431.66666666666669</v>
      </c>
      <c r="J29" s="72">
        <f t="shared" si="10"/>
        <v>0</v>
      </c>
      <c r="K29" s="72">
        <f t="shared" si="11"/>
        <v>1</v>
      </c>
      <c r="L29" s="72">
        <f t="shared" si="12"/>
        <v>0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-4440</v>
      </c>
      <c r="V29" s="70">
        <f t="shared" si="4"/>
        <v>-4440</v>
      </c>
      <c r="W29" s="70"/>
      <c r="X29" s="70">
        <f t="shared" si="5"/>
        <v>4880.6462442299626</v>
      </c>
      <c r="Y29" s="70">
        <f t="shared" si="6"/>
        <v>440.64624422996258</v>
      </c>
      <c r="Z29" s="70">
        <f t="shared" si="7"/>
        <v>441</v>
      </c>
      <c r="AA29" s="24">
        <f t="shared" si="8"/>
        <v>441</v>
      </c>
      <c r="AB29" s="67">
        <f t="shared" si="9"/>
        <v>4881</v>
      </c>
    </row>
    <row r="30" spans="1:28" ht="15" customHeight="1" x14ac:dyDescent="0.25">
      <c r="A30" s="71">
        <v>4280</v>
      </c>
      <c r="B30" s="79">
        <v>4280</v>
      </c>
      <c r="C30" s="68">
        <v>4.03</v>
      </c>
      <c r="D30" s="68">
        <v>272.3</v>
      </c>
      <c r="E30" s="68">
        <v>212.93</v>
      </c>
      <c r="F30" s="68">
        <v>0</v>
      </c>
      <c r="G30" s="68">
        <f t="shared" si="13"/>
        <v>392.85714285714283</v>
      </c>
      <c r="H30" s="68">
        <v>0</v>
      </c>
      <c r="I30" s="68">
        <f t="shared" si="14"/>
        <v>392.85714285714283</v>
      </c>
      <c r="J30" s="72">
        <f t="shared" si="10"/>
        <v>0</v>
      </c>
      <c r="K30" s="72">
        <f t="shared" si="11"/>
        <v>1</v>
      </c>
      <c r="L30" s="72">
        <f t="shared" si="12"/>
        <v>0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-4280</v>
      </c>
      <c r="V30" s="70">
        <f t="shared" si="4"/>
        <v>-4280</v>
      </c>
      <c r="W30" s="70"/>
      <c r="X30" s="70">
        <f t="shared" si="5"/>
        <v>4704.7671002937477</v>
      </c>
      <c r="Y30" s="70">
        <f t="shared" si="6"/>
        <v>424.76710029374772</v>
      </c>
      <c r="Z30" s="70">
        <f t="shared" si="7"/>
        <v>425</v>
      </c>
      <c r="AA30" s="24">
        <f t="shared" si="8"/>
        <v>425</v>
      </c>
      <c r="AB30" s="67">
        <f t="shared" si="9"/>
        <v>4705</v>
      </c>
    </row>
    <row r="31" spans="1:28" ht="15" customHeight="1" x14ac:dyDescent="0.25">
      <c r="A31" s="71">
        <v>4121</v>
      </c>
      <c r="B31" s="71">
        <v>4121</v>
      </c>
      <c r="C31" s="68">
        <v>3.33</v>
      </c>
      <c r="D31" s="68">
        <v>272.3</v>
      </c>
      <c r="E31" s="68">
        <v>212.91</v>
      </c>
      <c r="F31" s="68">
        <v>0</v>
      </c>
      <c r="G31" s="68">
        <f t="shared" si="13"/>
        <v>363.625</v>
      </c>
      <c r="H31" s="68">
        <v>0</v>
      </c>
      <c r="I31" s="68">
        <f t="shared" si="14"/>
        <v>363.625</v>
      </c>
      <c r="J31" s="72">
        <f t="shared" si="10"/>
        <v>0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-4121</v>
      </c>
      <c r="V31" s="70">
        <f t="shared" si="4"/>
        <v>-4121</v>
      </c>
      <c r="W31" s="70"/>
      <c r="X31" s="70">
        <f t="shared" si="5"/>
        <v>4529.987201007134</v>
      </c>
      <c r="Y31" s="70">
        <f t="shared" si="6"/>
        <v>408.98720100713399</v>
      </c>
      <c r="Z31" s="70">
        <f t="shared" si="7"/>
        <v>409</v>
      </c>
      <c r="AA31" s="24">
        <f t="shared" si="8"/>
        <v>409</v>
      </c>
      <c r="AB31" s="67">
        <f t="shared" si="9"/>
        <v>4530</v>
      </c>
    </row>
    <row r="32" spans="1:28" ht="15" customHeight="1" x14ac:dyDescent="0.25">
      <c r="A32" s="71">
        <v>3960</v>
      </c>
      <c r="B32" s="71">
        <v>3960</v>
      </c>
      <c r="C32" s="68">
        <v>2.63</v>
      </c>
      <c r="D32" s="68">
        <v>272.3</v>
      </c>
      <c r="E32" s="68">
        <v>212.88</v>
      </c>
      <c r="F32" s="68">
        <v>0</v>
      </c>
      <c r="G32" s="68">
        <f t="shared" si="13"/>
        <v>341.11111111111109</v>
      </c>
      <c r="H32" s="68">
        <v>0</v>
      </c>
      <c r="I32" s="68">
        <f t="shared" si="14"/>
        <v>341.11111111111109</v>
      </c>
      <c r="J32" s="72">
        <f t="shared" si="10"/>
        <v>0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-3960</v>
      </c>
      <c r="V32" s="70">
        <f t="shared" si="4"/>
        <v>-3960</v>
      </c>
      <c r="W32" s="70"/>
      <c r="X32" s="70">
        <f t="shared" si="5"/>
        <v>4353.008812421318</v>
      </c>
      <c r="Y32" s="70">
        <f t="shared" si="6"/>
        <v>393.008812421318</v>
      </c>
      <c r="Z32" s="70">
        <f t="shared" si="7"/>
        <v>393</v>
      </c>
      <c r="AA32" s="24">
        <f t="shared" si="8"/>
        <v>393</v>
      </c>
      <c r="AB32" s="67">
        <f t="shared" si="9"/>
        <v>4353</v>
      </c>
    </row>
    <row r="33" spans="1:28" ht="15" customHeight="1" x14ac:dyDescent="0.25">
      <c r="A33" s="71">
        <v>3476</v>
      </c>
      <c r="B33" s="71">
        <v>3476</v>
      </c>
      <c r="C33" s="68">
        <v>2.17</v>
      </c>
      <c r="D33" s="68">
        <v>272.3</v>
      </c>
      <c r="E33" s="68">
        <v>212.79</v>
      </c>
      <c r="F33" s="68">
        <v>0</v>
      </c>
      <c r="G33" s="68">
        <f t="shared" si="13"/>
        <v>355.4</v>
      </c>
      <c r="H33" s="68">
        <v>0</v>
      </c>
      <c r="I33" s="68">
        <f t="shared" si="14"/>
        <v>355.4</v>
      </c>
      <c r="J33" s="72">
        <f t="shared" si="10"/>
        <v>0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-3476</v>
      </c>
      <c r="V33" s="70">
        <f t="shared" si="4"/>
        <v>-3476</v>
      </c>
      <c r="W33" s="70"/>
      <c r="X33" s="70">
        <f t="shared" si="5"/>
        <v>3820.974402014268</v>
      </c>
      <c r="Y33" s="70">
        <f t="shared" si="6"/>
        <v>344.97440201426798</v>
      </c>
      <c r="Z33" s="70">
        <f t="shared" si="7"/>
        <v>345</v>
      </c>
      <c r="AA33" s="24">
        <f t="shared" si="8"/>
        <v>345</v>
      </c>
      <c r="AB33" s="67">
        <f t="shared" si="9"/>
        <v>3821</v>
      </c>
    </row>
    <row r="34" spans="1:28" ht="15" customHeight="1" x14ac:dyDescent="0.25">
      <c r="A34" s="71">
        <v>2993</v>
      </c>
      <c r="B34" s="71">
        <v>2993</v>
      </c>
      <c r="C34" s="68">
        <v>1.71</v>
      </c>
      <c r="D34" s="68">
        <v>272.3</v>
      </c>
      <c r="E34" s="68">
        <v>212.7</v>
      </c>
      <c r="F34" s="68">
        <v>0</v>
      </c>
      <c r="G34" s="68">
        <f t="shared" si="13"/>
        <v>367</v>
      </c>
      <c r="H34" s="68">
        <v>0</v>
      </c>
      <c r="I34" s="68">
        <f t="shared" si="14"/>
        <v>367</v>
      </c>
      <c r="J34" s="72">
        <f t="shared" si="10"/>
        <v>0</v>
      </c>
      <c r="K34" s="72">
        <f t="shared" si="11"/>
        <v>1</v>
      </c>
      <c r="L34" s="72">
        <f t="shared" si="12"/>
        <v>1</v>
      </c>
      <c r="M34" s="72">
        <f t="shared" ca="1" si="2"/>
        <v>0</v>
      </c>
      <c r="N34" s="26"/>
      <c r="O34" s="26"/>
      <c r="P34" s="25"/>
      <c r="Q34" s="25"/>
      <c r="T34" s="22">
        <v>0</v>
      </c>
      <c r="U34" s="74">
        <f t="shared" si="3"/>
        <v>-2993</v>
      </c>
      <c r="V34" s="70">
        <f t="shared" si="4"/>
        <v>-2993</v>
      </c>
      <c r="W34" s="70"/>
      <c r="X34" s="70">
        <f t="shared" si="5"/>
        <v>3290.0392362568195</v>
      </c>
      <c r="Y34" s="70">
        <f t="shared" si="6"/>
        <v>297.03923625681955</v>
      </c>
      <c r="Z34" s="70">
        <f t="shared" si="7"/>
        <v>297</v>
      </c>
      <c r="AA34" s="24">
        <f t="shared" si="8"/>
        <v>297</v>
      </c>
      <c r="AB34" s="67">
        <f t="shared" si="9"/>
        <v>3290</v>
      </c>
    </row>
    <row r="35" spans="1:28" ht="15" customHeight="1" x14ac:dyDescent="0.25">
      <c r="A35" s="71">
        <v>2510</v>
      </c>
      <c r="B35" s="71">
        <v>2510</v>
      </c>
      <c r="C35" s="68">
        <v>1.25</v>
      </c>
      <c r="D35" s="68">
        <v>272.3</v>
      </c>
      <c r="E35" s="68">
        <v>212.62</v>
      </c>
      <c r="F35" s="68">
        <v>0</v>
      </c>
      <c r="G35" s="68">
        <f t="shared" si="13"/>
        <v>376.66666666666669</v>
      </c>
      <c r="H35" s="68">
        <v>0</v>
      </c>
      <c r="I35" s="68">
        <f t="shared" si="14"/>
        <v>376.66666666666669</v>
      </c>
      <c r="J35" s="72">
        <f t="shared" si="10"/>
        <v>0</v>
      </c>
      <c r="K35" s="72">
        <f t="shared" si="11"/>
        <v>1</v>
      </c>
      <c r="L35" s="72">
        <f t="shared" si="12"/>
        <v>1</v>
      </c>
      <c r="M35" s="72">
        <f t="shared" ca="1" si="2"/>
        <v>1</v>
      </c>
      <c r="N35" s="26"/>
      <c r="O35" s="26"/>
      <c r="P35" s="25"/>
      <c r="Q35" s="25"/>
      <c r="T35" s="22">
        <v>0</v>
      </c>
      <c r="U35" s="74">
        <f t="shared" si="3"/>
        <v>-2510</v>
      </c>
      <c r="V35" s="70">
        <f t="shared" si="4"/>
        <v>-2510</v>
      </c>
      <c r="W35" s="70"/>
      <c r="X35" s="70">
        <f t="shared" si="5"/>
        <v>2759.1040704993707</v>
      </c>
      <c r="Y35" s="70">
        <f t="shared" si="6"/>
        <v>249.10407049937066</v>
      </c>
      <c r="Z35" s="70">
        <f t="shared" si="7"/>
        <v>249</v>
      </c>
      <c r="AA35" s="24">
        <f t="shared" si="8"/>
        <v>249</v>
      </c>
      <c r="AB35" s="67">
        <f t="shared" si="9"/>
        <v>2759</v>
      </c>
    </row>
    <row r="36" spans="1:28" ht="15" customHeight="1" x14ac:dyDescent="0.25">
      <c r="A36" s="71"/>
      <c r="B36" s="71"/>
      <c r="C36" s="68"/>
      <c r="D36" s="68"/>
      <c r="E36" s="68"/>
      <c r="F36" s="68"/>
      <c r="G36" s="68"/>
      <c r="H36" s="68"/>
      <c r="I36" s="68"/>
      <c r="J36" s="72"/>
      <c r="K36" s="72"/>
      <c r="L36" s="72"/>
      <c r="M36" s="72"/>
      <c r="N36" s="26"/>
      <c r="O36" s="26"/>
      <c r="P36" s="25"/>
      <c r="Q36" s="25"/>
      <c r="U36" s="74"/>
      <c r="V36" s="70"/>
      <c r="W36" s="70"/>
      <c r="X36" s="70"/>
      <c r="Y36" s="70"/>
      <c r="Z36" s="70"/>
      <c r="AA36" s="24"/>
    </row>
    <row r="37" spans="1:28" ht="15" customHeight="1" x14ac:dyDescent="0.25">
      <c r="A37" s="71"/>
      <c r="B37" s="71"/>
      <c r="C37" s="68"/>
      <c r="D37" s="68"/>
      <c r="E37" s="68"/>
      <c r="F37" s="68"/>
      <c r="G37" s="68"/>
      <c r="H37" s="68"/>
      <c r="I37" s="68"/>
      <c r="J37" s="72"/>
      <c r="K37" s="72"/>
      <c r="L37" s="72"/>
      <c r="M37" s="72"/>
      <c r="N37" s="26"/>
      <c r="O37" s="26"/>
      <c r="P37" s="25"/>
      <c r="Q37" s="25"/>
      <c r="U37" s="74"/>
      <c r="V37" s="70"/>
      <c r="W37" s="70"/>
      <c r="X37" s="70"/>
      <c r="Y37" s="70"/>
      <c r="Z37" s="70"/>
      <c r="AA37" s="24"/>
    </row>
    <row r="38" spans="1:28" ht="15" customHeight="1" x14ac:dyDescent="0.25">
      <c r="A38" s="71"/>
      <c r="B38" s="71"/>
      <c r="C38" s="68"/>
      <c r="D38" s="68"/>
      <c r="E38" s="68"/>
      <c r="F38" s="68"/>
      <c r="G38" s="68"/>
      <c r="H38" s="68"/>
      <c r="I38" s="68"/>
      <c r="J38" s="72"/>
      <c r="K38" s="72"/>
      <c r="L38" s="72"/>
      <c r="M38" s="72"/>
      <c r="N38" s="26"/>
      <c r="O38" s="26"/>
      <c r="P38" s="25"/>
      <c r="Q38" s="25"/>
      <c r="U38" s="74"/>
      <c r="V38" s="70"/>
      <c r="W38" s="70"/>
      <c r="X38" s="70"/>
      <c r="Y38" s="70"/>
      <c r="Z38" s="70"/>
      <c r="AA38" s="24"/>
    </row>
    <row r="39" spans="1:28" ht="15" customHeight="1" x14ac:dyDescent="0.25">
      <c r="A39" s="71"/>
      <c r="B39" s="71"/>
      <c r="C39" s="68"/>
      <c r="D39" s="68"/>
      <c r="E39" s="68"/>
      <c r="F39" s="68"/>
      <c r="G39" s="68"/>
      <c r="H39" s="68"/>
      <c r="I39" s="68"/>
      <c r="J39" s="72"/>
      <c r="K39" s="72"/>
      <c r="L39" s="72"/>
      <c r="M39" s="72"/>
      <c r="N39" s="26"/>
      <c r="O39" s="26"/>
      <c r="P39" s="25"/>
      <c r="Q39" s="25"/>
      <c r="U39" s="74"/>
      <c r="V39" s="70"/>
      <c r="W39" s="70"/>
      <c r="X39" s="70"/>
      <c r="Y39" s="70"/>
      <c r="Z39" s="70"/>
      <c r="AA39" s="24"/>
    </row>
    <row r="40" spans="1:28" ht="15" customHeight="1" x14ac:dyDescent="0.25">
      <c r="A40" s="71"/>
      <c r="B40" s="71"/>
      <c r="C40" s="68"/>
      <c r="D40" s="68"/>
      <c r="E40" s="68"/>
      <c r="F40" s="68"/>
      <c r="G40" s="68"/>
      <c r="H40" s="68"/>
      <c r="I40" s="68"/>
      <c r="J40" s="72"/>
      <c r="K40" s="72"/>
      <c r="L40" s="72"/>
      <c r="M40" s="72"/>
      <c r="N40" s="26"/>
      <c r="O40" s="26"/>
      <c r="P40" s="25"/>
      <c r="Q40" s="25"/>
      <c r="U40" s="74"/>
      <c r="V40" s="70"/>
      <c r="W40" s="70"/>
      <c r="X40" s="70"/>
      <c r="Y40" s="70"/>
      <c r="Z40" s="70"/>
      <c r="AA40" s="24"/>
    </row>
    <row r="41" spans="1:28" ht="15" customHeight="1" x14ac:dyDescent="0.25">
      <c r="A41" s="71"/>
      <c r="B41" s="71"/>
      <c r="C41" s="68"/>
      <c r="D41" s="68"/>
      <c r="E41" s="68"/>
      <c r="F41" s="68"/>
      <c r="G41" s="68"/>
      <c r="H41" s="68"/>
      <c r="I41" s="68"/>
      <c r="J41" s="72"/>
      <c r="K41" s="72"/>
      <c r="L41" s="72"/>
      <c r="M41" s="72"/>
      <c r="N41" s="26"/>
      <c r="O41" s="26"/>
      <c r="P41" s="25"/>
      <c r="Q41" s="25"/>
      <c r="U41" s="74"/>
      <c r="V41" s="70"/>
      <c r="W41" s="70"/>
      <c r="X41" s="70"/>
      <c r="Y41" s="70"/>
      <c r="Z41" s="70"/>
      <c r="AA41" s="24"/>
    </row>
    <row r="42" spans="1:28" ht="15" customHeight="1" x14ac:dyDescent="0.25">
      <c r="A42" s="71"/>
      <c r="B42" s="71"/>
      <c r="C42" s="68"/>
      <c r="D42" s="68"/>
      <c r="E42" s="68"/>
      <c r="F42" s="68"/>
      <c r="G42" s="68"/>
      <c r="H42" s="68"/>
      <c r="I42" s="68"/>
      <c r="J42" s="72"/>
      <c r="K42" s="72"/>
      <c r="L42" s="72"/>
      <c r="M42" s="72"/>
      <c r="N42" s="26"/>
      <c r="O42" s="26"/>
      <c r="P42" s="25"/>
      <c r="Q42" s="25"/>
      <c r="U42" s="74"/>
      <c r="V42" s="70"/>
      <c r="W42" s="70"/>
      <c r="X42" s="70"/>
      <c r="Y42" s="70"/>
      <c r="Z42" s="70"/>
      <c r="AA42" s="24"/>
    </row>
    <row r="43" spans="1:28" ht="15" customHeight="1" x14ac:dyDescent="0.25">
      <c r="A43" s="71"/>
      <c r="B43" s="71"/>
      <c r="C43" s="68"/>
      <c r="D43" s="68"/>
      <c r="E43" s="68"/>
      <c r="F43" s="68"/>
      <c r="G43" s="68"/>
      <c r="H43" s="68"/>
      <c r="I43" s="68"/>
      <c r="J43" s="72"/>
      <c r="K43" s="72"/>
      <c r="L43" s="72"/>
      <c r="M43" s="72"/>
      <c r="N43" s="26"/>
      <c r="O43" s="26"/>
      <c r="P43" s="25"/>
      <c r="Q43" s="25"/>
      <c r="U43" s="74"/>
      <c r="V43" s="70"/>
      <c r="W43" s="70"/>
      <c r="X43" s="70"/>
      <c r="Y43" s="70"/>
      <c r="Z43" s="70"/>
      <c r="AA43" s="24"/>
    </row>
    <row r="44" spans="1:28" ht="15" customHeight="1" x14ac:dyDescent="0.25">
      <c r="A44" s="71"/>
      <c r="B44" s="71"/>
      <c r="C44" s="68"/>
      <c r="D44" s="68"/>
      <c r="E44" s="68"/>
      <c r="F44" s="68"/>
      <c r="G44" s="68"/>
      <c r="H44" s="68"/>
      <c r="I44" s="68"/>
      <c r="J44" s="72"/>
      <c r="K44" s="72"/>
      <c r="L44" s="72"/>
      <c r="M44" s="72"/>
      <c r="N44" s="26"/>
      <c r="O44" s="26"/>
      <c r="P44" s="25"/>
      <c r="Q44" s="25"/>
      <c r="U44" s="74"/>
      <c r="V44" s="70"/>
      <c r="W44" s="70"/>
      <c r="X44" s="70"/>
      <c r="Y44" s="70"/>
      <c r="Z44" s="70"/>
      <c r="AA44" s="24"/>
    </row>
    <row r="45" spans="1:28" ht="15" customHeight="1" x14ac:dyDescent="0.25">
      <c r="A45" s="71"/>
      <c r="B45" s="71"/>
      <c r="C45" s="68"/>
      <c r="D45" s="68"/>
      <c r="E45" s="68"/>
      <c r="F45" s="68"/>
      <c r="G45" s="68"/>
      <c r="H45" s="68"/>
      <c r="I45" s="68"/>
      <c r="J45" s="72"/>
      <c r="K45" s="72"/>
      <c r="L45" s="72"/>
      <c r="M45" s="72"/>
      <c r="N45" s="26"/>
      <c r="O45" s="26"/>
      <c r="P45" s="25"/>
      <c r="Q45" s="25"/>
      <c r="U45" s="74"/>
      <c r="V45" s="70"/>
      <c r="W45" s="70"/>
      <c r="X45" s="70"/>
      <c r="Y45" s="70"/>
      <c r="Z45" s="70"/>
      <c r="AA45" s="24"/>
    </row>
    <row r="46" spans="1:28" ht="15" customHeight="1" x14ac:dyDescent="0.25">
      <c r="A46" s="71"/>
      <c r="B46" s="71"/>
      <c r="C46" s="68"/>
      <c r="D46" s="68"/>
      <c r="E46" s="68"/>
      <c r="F46" s="68"/>
      <c r="G46" s="68"/>
      <c r="H46" s="68"/>
      <c r="I46" s="68"/>
      <c r="J46" s="72"/>
      <c r="K46" s="72"/>
      <c r="L46" s="72"/>
      <c r="M46" s="72"/>
      <c r="N46" s="26"/>
      <c r="O46" s="26"/>
      <c r="P46" s="25"/>
      <c r="Q46" s="25"/>
      <c r="U46" s="74"/>
      <c r="V46" s="70"/>
      <c r="W46" s="70"/>
      <c r="X46" s="70"/>
      <c r="Y46" s="70"/>
      <c r="Z46" s="70"/>
      <c r="AA46" s="24"/>
    </row>
    <row r="47" spans="1:28" ht="15" customHeight="1" x14ac:dyDescent="0.25">
      <c r="A47" s="71"/>
      <c r="B47" s="71"/>
      <c r="C47" s="68"/>
      <c r="D47" s="68"/>
      <c r="E47" s="68"/>
      <c r="F47" s="68"/>
      <c r="G47" s="68"/>
      <c r="H47" s="68"/>
      <c r="I47" s="68"/>
      <c r="J47" s="72"/>
      <c r="K47" s="72"/>
      <c r="L47" s="72"/>
      <c r="M47" s="72"/>
      <c r="N47" s="26"/>
      <c r="O47" s="26"/>
      <c r="P47" s="25"/>
      <c r="Q47" s="25"/>
      <c r="U47" s="74"/>
      <c r="V47" s="70"/>
      <c r="W47" s="70"/>
      <c r="X47" s="70"/>
      <c r="Y47" s="70"/>
      <c r="Z47" s="70"/>
      <c r="AA47" s="24"/>
    </row>
    <row r="48" spans="1:28" ht="15" customHeight="1" x14ac:dyDescent="0.25">
      <c r="A48" s="71"/>
      <c r="B48" s="71"/>
      <c r="C48" s="68"/>
      <c r="D48" s="68"/>
      <c r="E48" s="68"/>
      <c r="F48" s="68"/>
      <c r="G48" s="68"/>
      <c r="H48" s="68"/>
      <c r="I48" s="68"/>
      <c r="J48" s="72"/>
      <c r="K48" s="72"/>
      <c r="L48" s="72"/>
      <c r="M48" s="72"/>
      <c r="N48" s="26"/>
      <c r="O48" s="26"/>
      <c r="P48" s="25"/>
      <c r="Q48" s="25"/>
      <c r="U48" s="74"/>
      <c r="V48" s="70"/>
      <c r="W48" s="70"/>
      <c r="X48" s="70"/>
      <c r="Y48" s="70"/>
      <c r="Z48" s="70"/>
      <c r="AA48" s="24"/>
    </row>
    <row r="49" spans="1:27" ht="15" customHeight="1" x14ac:dyDescent="0.25">
      <c r="A49" s="71"/>
      <c r="B49" s="71"/>
      <c r="C49" s="68"/>
      <c r="D49" s="68"/>
      <c r="E49" s="68"/>
      <c r="F49" s="68"/>
      <c r="G49" s="68"/>
      <c r="H49" s="68"/>
      <c r="I49" s="68"/>
      <c r="J49" s="72"/>
      <c r="K49" s="72"/>
      <c r="L49" s="72"/>
      <c r="M49" s="72"/>
      <c r="N49" s="26"/>
      <c r="O49" s="26"/>
      <c r="P49" s="25"/>
      <c r="Q49" s="25"/>
      <c r="U49" s="74"/>
      <c r="V49" s="70"/>
      <c r="W49" s="70"/>
      <c r="X49" s="70"/>
      <c r="Y49" s="70"/>
      <c r="Z49" s="70"/>
      <c r="AA49" s="24"/>
    </row>
    <row r="50" spans="1:27" ht="15" customHeight="1" x14ac:dyDescent="0.25">
      <c r="A50" s="71"/>
      <c r="B50" s="71"/>
      <c r="C50" s="68"/>
      <c r="D50" s="68"/>
      <c r="E50" s="68"/>
      <c r="F50" s="68"/>
      <c r="G50" s="68"/>
      <c r="H50" s="68"/>
      <c r="I50" s="68"/>
      <c r="J50" s="72"/>
      <c r="K50" s="72"/>
      <c r="L50" s="72"/>
      <c r="M50" s="72"/>
      <c r="N50" s="26"/>
      <c r="O50" s="26"/>
      <c r="P50" s="25"/>
      <c r="Q50" s="25"/>
      <c r="U50" s="74"/>
      <c r="V50" s="70"/>
      <c r="W50" s="70"/>
      <c r="X50" s="70"/>
      <c r="Y50" s="70"/>
      <c r="Z50" s="70"/>
      <c r="AA50" s="24"/>
    </row>
    <row r="51" spans="1:27" ht="15" customHeight="1" x14ac:dyDescent="0.25">
      <c r="A51" s="71"/>
      <c r="B51" s="71"/>
      <c r="C51" s="68"/>
      <c r="D51" s="68"/>
      <c r="E51" s="68"/>
      <c r="F51" s="68"/>
      <c r="G51" s="68"/>
      <c r="H51" s="68"/>
      <c r="I51" s="68"/>
      <c r="J51" s="72"/>
      <c r="K51" s="72"/>
      <c r="L51" s="72"/>
      <c r="M51" s="72"/>
      <c r="N51" s="26"/>
      <c r="O51" s="26"/>
      <c r="P51" s="25"/>
      <c r="Q51" s="25"/>
      <c r="U51" s="74"/>
      <c r="V51" s="70"/>
      <c r="W51" s="70"/>
      <c r="X51" s="70"/>
      <c r="Y51" s="70"/>
      <c r="Z51" s="70"/>
      <c r="AA51" s="24"/>
    </row>
    <row r="52" spans="1:27" ht="15" customHeight="1" x14ac:dyDescent="0.25">
      <c r="A52" s="71"/>
      <c r="B52" s="71"/>
      <c r="C52" s="68"/>
      <c r="D52" s="68"/>
      <c r="E52" s="68"/>
      <c r="F52" s="68"/>
      <c r="G52" s="68"/>
      <c r="H52" s="68"/>
      <c r="I52" s="68"/>
      <c r="J52" s="72"/>
      <c r="K52" s="72"/>
      <c r="L52" s="72"/>
      <c r="M52" s="72"/>
      <c r="N52" s="26"/>
      <c r="O52" s="26"/>
      <c r="P52" s="25"/>
      <c r="Q52" s="25"/>
      <c r="U52" s="74"/>
      <c r="V52" s="70"/>
      <c r="W52" s="70"/>
      <c r="X52" s="70"/>
      <c r="Y52" s="70"/>
      <c r="Z52" s="70"/>
      <c r="AA52" s="24"/>
    </row>
    <row r="53" spans="1:27" ht="15" customHeight="1" x14ac:dyDescent="0.25">
      <c r="A53" s="71"/>
      <c r="B53" s="71"/>
      <c r="C53" s="68"/>
      <c r="D53" s="68"/>
      <c r="E53" s="68"/>
      <c r="F53" s="68"/>
      <c r="G53" s="68"/>
      <c r="H53" s="68"/>
      <c r="I53" s="68"/>
      <c r="J53" s="72"/>
      <c r="K53" s="72"/>
      <c r="L53" s="72"/>
      <c r="M53" s="72"/>
      <c r="N53" s="26"/>
      <c r="O53" s="26"/>
      <c r="P53" s="25"/>
      <c r="Q53" s="25"/>
      <c r="U53" s="74"/>
      <c r="V53" s="70"/>
      <c r="W53" s="70"/>
      <c r="X53" s="70"/>
      <c r="Y53" s="70"/>
      <c r="Z53" s="70"/>
      <c r="AA53" s="24"/>
    </row>
    <row r="54" spans="1:27" ht="15" customHeight="1" x14ac:dyDescent="0.25">
      <c r="A54" s="71"/>
      <c r="B54" s="71"/>
      <c r="C54" s="68"/>
      <c r="D54" s="68"/>
      <c r="E54" s="68"/>
      <c r="F54" s="68"/>
      <c r="G54" s="68"/>
      <c r="H54" s="68"/>
      <c r="I54" s="68"/>
      <c r="J54" s="72"/>
      <c r="K54" s="72"/>
      <c r="L54" s="72"/>
      <c r="M54" s="72"/>
      <c r="N54" s="26"/>
      <c r="O54" s="26"/>
      <c r="P54" s="25"/>
      <c r="Q54" s="25"/>
      <c r="U54" s="74"/>
      <c r="V54" s="70"/>
      <c r="W54" s="70"/>
      <c r="X54" s="70"/>
      <c r="Y54" s="70"/>
      <c r="Z54" s="70"/>
      <c r="AA54" s="24"/>
    </row>
    <row r="55" spans="1:27" ht="15" customHeight="1" x14ac:dyDescent="0.25">
      <c r="A55" s="71"/>
      <c r="B55" s="71"/>
      <c r="C55" s="68"/>
      <c r="D55" s="68"/>
      <c r="E55" s="68"/>
      <c r="F55" s="68"/>
      <c r="G55" s="68"/>
      <c r="H55" s="68"/>
      <c r="I55" s="68"/>
      <c r="J55" s="72"/>
      <c r="K55" s="72"/>
      <c r="L55" s="72"/>
      <c r="M55" s="72"/>
      <c r="N55" s="26"/>
      <c r="O55" s="26"/>
      <c r="P55" s="25"/>
      <c r="Q55" s="25"/>
      <c r="U55" s="74"/>
      <c r="V55" s="70"/>
      <c r="W55" s="70"/>
      <c r="X55" s="70"/>
      <c r="Y55" s="70"/>
      <c r="Z55" s="70"/>
      <c r="AA55" s="24"/>
    </row>
    <row r="56" spans="1:27" ht="15" customHeight="1" x14ac:dyDescent="0.25">
      <c r="A56" s="71"/>
      <c r="B56" s="71"/>
      <c r="C56" s="68"/>
      <c r="D56" s="68"/>
      <c r="E56" s="68"/>
      <c r="F56" s="68"/>
      <c r="G56" s="68"/>
      <c r="H56" s="68"/>
      <c r="I56" s="68"/>
      <c r="J56" s="72"/>
      <c r="K56" s="72"/>
      <c r="L56" s="72"/>
      <c r="M56" s="72"/>
      <c r="N56" s="26"/>
      <c r="O56" s="26"/>
      <c r="P56" s="25"/>
      <c r="Q56" s="25"/>
      <c r="U56" s="74"/>
      <c r="V56" s="70"/>
      <c r="W56" s="70"/>
      <c r="X56" s="70"/>
      <c r="Y56" s="70"/>
      <c r="Z56" s="70"/>
      <c r="AA56" s="24"/>
    </row>
    <row r="57" spans="1:27" ht="15" customHeight="1" x14ac:dyDescent="0.25">
      <c r="A57" s="71"/>
      <c r="B57" s="71"/>
      <c r="C57" s="68"/>
      <c r="D57" s="68"/>
      <c r="E57" s="68"/>
      <c r="F57" s="68"/>
      <c r="G57" s="68"/>
      <c r="H57" s="68"/>
      <c r="I57" s="68"/>
      <c r="J57" s="72"/>
      <c r="K57" s="72"/>
      <c r="L57" s="72"/>
      <c r="M57" s="72"/>
      <c r="N57" s="26"/>
      <c r="O57" s="26"/>
      <c r="P57" s="25"/>
      <c r="Q57" s="25"/>
      <c r="U57" s="74"/>
      <c r="V57" s="70"/>
      <c r="W57" s="70"/>
      <c r="X57" s="70"/>
      <c r="Y57" s="70"/>
      <c r="Z57" s="70"/>
      <c r="AA57" s="24"/>
    </row>
    <row r="58" spans="1:27" ht="15" customHeight="1" x14ac:dyDescent="0.25">
      <c r="A58" s="71"/>
      <c r="B58" s="71"/>
      <c r="C58" s="68"/>
      <c r="D58" s="68"/>
      <c r="E58" s="68"/>
      <c r="F58" s="68"/>
      <c r="G58" s="68"/>
      <c r="H58" s="68"/>
      <c r="I58" s="68"/>
      <c r="J58" s="72"/>
      <c r="K58" s="72"/>
      <c r="L58" s="72"/>
      <c r="M58" s="72"/>
      <c r="N58" s="26"/>
      <c r="O58" s="26"/>
      <c r="P58" s="25"/>
      <c r="Q58" s="25"/>
      <c r="U58" s="74"/>
      <c r="V58" s="70"/>
      <c r="W58" s="70"/>
      <c r="X58" s="70"/>
      <c r="Y58" s="70"/>
      <c r="Z58" s="70"/>
      <c r="AA58" s="24"/>
    </row>
    <row r="59" spans="1:27" ht="15" customHeight="1" x14ac:dyDescent="0.25">
      <c r="A59" s="71"/>
      <c r="B59" s="71"/>
      <c r="C59" s="68"/>
      <c r="D59" s="68"/>
      <c r="E59" s="68"/>
      <c r="F59" s="68"/>
      <c r="G59" s="68"/>
      <c r="H59" s="68"/>
      <c r="I59" s="68"/>
      <c r="J59" s="72"/>
      <c r="K59" s="72"/>
      <c r="L59" s="72"/>
      <c r="M59" s="72"/>
      <c r="N59" s="26"/>
      <c r="O59" s="26"/>
      <c r="P59" s="25"/>
      <c r="Q59" s="25"/>
      <c r="U59" s="74"/>
      <c r="V59" s="70"/>
      <c r="W59" s="70"/>
      <c r="X59" s="70"/>
      <c r="Y59" s="70"/>
      <c r="Z59" s="70"/>
      <c r="AA59" s="24"/>
    </row>
    <row r="60" spans="1:27" ht="15" customHeight="1" x14ac:dyDescent="0.25">
      <c r="A60" s="71"/>
      <c r="B60" s="71"/>
      <c r="C60" s="68"/>
      <c r="D60" s="68"/>
      <c r="E60" s="68"/>
      <c r="F60" s="68"/>
      <c r="G60" s="68"/>
      <c r="H60" s="68"/>
      <c r="I60" s="68"/>
      <c r="J60" s="72"/>
      <c r="K60" s="72"/>
      <c r="L60" s="72"/>
      <c r="M60" s="72"/>
      <c r="N60" s="26"/>
      <c r="O60" s="26"/>
      <c r="P60" s="25"/>
      <c r="Q60" s="25"/>
      <c r="U60" s="74"/>
      <c r="V60" s="70"/>
      <c r="W60" s="70"/>
      <c r="X60" s="70"/>
      <c r="Y60" s="70"/>
      <c r="Z60" s="70"/>
      <c r="AA60" s="24"/>
    </row>
    <row r="61" spans="1:27" ht="15" customHeight="1" x14ac:dyDescent="0.25">
      <c r="A61" s="71"/>
      <c r="B61" s="71"/>
      <c r="C61" s="68"/>
      <c r="D61" s="68"/>
      <c r="E61" s="68"/>
      <c r="F61" s="68"/>
      <c r="G61" s="68"/>
      <c r="H61" s="68"/>
      <c r="I61" s="68"/>
      <c r="J61" s="72"/>
      <c r="K61" s="72"/>
      <c r="L61" s="72"/>
      <c r="M61" s="72"/>
      <c r="N61" s="26"/>
      <c r="O61" s="26"/>
      <c r="P61" s="25"/>
      <c r="Q61" s="25"/>
      <c r="U61" s="74"/>
      <c r="V61" s="70"/>
      <c r="W61" s="70"/>
      <c r="X61" s="70"/>
      <c r="Y61" s="70"/>
      <c r="Z61" s="70"/>
      <c r="AA61" s="24"/>
    </row>
    <row r="62" spans="1:27" ht="15" customHeight="1" x14ac:dyDescent="0.25">
      <c r="A62" s="71"/>
      <c r="B62" s="71"/>
      <c r="C62" s="68"/>
      <c r="D62" s="68"/>
      <c r="E62" s="68"/>
      <c r="F62" s="68"/>
      <c r="G62" s="68"/>
      <c r="H62" s="68"/>
      <c r="I62" s="68"/>
      <c r="J62" s="72"/>
      <c r="K62" s="72"/>
      <c r="L62" s="72"/>
      <c r="M62" s="72"/>
      <c r="N62" s="26"/>
      <c r="O62" s="26"/>
      <c r="P62" s="25"/>
      <c r="Q62" s="25"/>
      <c r="U62" s="74"/>
      <c r="V62" s="70"/>
      <c r="W62" s="70"/>
      <c r="X62" s="70"/>
      <c r="Y62" s="70"/>
      <c r="Z62" s="70"/>
      <c r="AA62" s="24"/>
    </row>
    <row r="63" spans="1:27" ht="15" customHeight="1" x14ac:dyDescent="0.25">
      <c r="A63" s="71"/>
      <c r="B63" s="71"/>
      <c r="C63" s="68"/>
      <c r="D63" s="68"/>
      <c r="E63" s="68"/>
      <c r="F63" s="68"/>
      <c r="G63" s="68"/>
      <c r="H63" s="68"/>
      <c r="I63" s="68"/>
      <c r="J63" s="72"/>
      <c r="K63" s="72"/>
      <c r="L63" s="72"/>
      <c r="M63" s="72"/>
      <c r="N63" s="26"/>
      <c r="O63" s="26"/>
      <c r="P63" s="25"/>
      <c r="Q63" s="25"/>
      <c r="U63" s="74"/>
      <c r="V63" s="70"/>
      <c r="W63" s="70"/>
      <c r="X63" s="70"/>
      <c r="Y63" s="70"/>
      <c r="Z63" s="70"/>
      <c r="AA63" s="24"/>
    </row>
    <row r="64" spans="1:27" ht="15" customHeight="1" x14ac:dyDescent="0.25">
      <c r="A64" s="71"/>
      <c r="B64" s="71"/>
      <c r="C64" s="68"/>
      <c r="D64" s="68"/>
      <c r="E64" s="68"/>
      <c r="F64" s="68"/>
      <c r="G64" s="68"/>
      <c r="H64" s="68"/>
      <c r="I64" s="68"/>
      <c r="J64" s="72"/>
      <c r="K64" s="72"/>
      <c r="L64" s="72"/>
      <c r="M64" s="72"/>
      <c r="N64" s="26"/>
      <c r="O64" s="26"/>
      <c r="P64" s="25"/>
      <c r="Q64" s="25"/>
      <c r="U64" s="74"/>
      <c r="V64" s="70"/>
      <c r="W64" s="70"/>
      <c r="X64" s="70"/>
      <c r="Y64" s="70"/>
      <c r="Z64" s="70"/>
      <c r="AA64" s="24"/>
    </row>
    <row r="65" spans="1:27" ht="15" customHeight="1" x14ac:dyDescent="0.25">
      <c r="A65" s="71"/>
      <c r="B65" s="71"/>
      <c r="C65" s="68"/>
      <c r="D65" s="68"/>
      <c r="E65" s="68"/>
      <c r="F65" s="68"/>
      <c r="G65" s="68"/>
      <c r="H65" s="68"/>
      <c r="I65" s="68"/>
      <c r="J65" s="72"/>
      <c r="K65" s="72"/>
      <c r="L65" s="72"/>
      <c r="M65" s="72"/>
      <c r="N65" s="26"/>
      <c r="O65" s="26"/>
      <c r="P65" s="25"/>
      <c r="Q65" s="25"/>
      <c r="U65" s="74"/>
      <c r="V65" s="70"/>
      <c r="W65" s="70"/>
      <c r="X65" s="70"/>
      <c r="Y65" s="70"/>
      <c r="Z65" s="70"/>
      <c r="AA65" s="24"/>
    </row>
    <row r="66" spans="1:27" ht="15" customHeight="1" x14ac:dyDescent="0.25">
      <c r="A66" s="71"/>
      <c r="B66" s="71"/>
      <c r="C66" s="68"/>
      <c r="D66" s="68"/>
      <c r="E66" s="68"/>
      <c r="F66" s="68"/>
      <c r="G66" s="68"/>
      <c r="H66" s="68"/>
      <c r="I66" s="68"/>
      <c r="J66" s="72"/>
      <c r="K66" s="72"/>
      <c r="L66" s="72"/>
      <c r="M66" s="72"/>
      <c r="N66" s="26"/>
      <c r="O66" s="26"/>
      <c r="P66" s="25"/>
      <c r="Q66" s="25"/>
      <c r="U66" s="74"/>
      <c r="V66" s="70"/>
      <c r="W66" s="70"/>
      <c r="X66" s="70"/>
      <c r="Y66" s="70"/>
      <c r="Z66" s="70"/>
      <c r="AA66" s="24"/>
    </row>
    <row r="67" spans="1:27" ht="15" customHeight="1" x14ac:dyDescent="0.25">
      <c r="A67" s="71"/>
      <c r="B67" s="71"/>
      <c r="C67" s="68"/>
      <c r="D67" s="68"/>
      <c r="E67" s="68"/>
      <c r="F67" s="68"/>
      <c r="G67" s="68"/>
      <c r="H67" s="68"/>
      <c r="I67" s="68"/>
      <c r="J67" s="72"/>
      <c r="K67" s="72"/>
      <c r="L67" s="72"/>
      <c r="M67" s="72"/>
      <c r="N67" s="26"/>
      <c r="O67" s="26"/>
      <c r="P67" s="25"/>
      <c r="Q67" s="25"/>
      <c r="U67" s="74"/>
      <c r="V67" s="70"/>
      <c r="W67" s="70"/>
      <c r="X67" s="70"/>
      <c r="Y67" s="70"/>
      <c r="Z67" s="70"/>
      <c r="AA67" s="24"/>
    </row>
    <row r="68" spans="1:27" ht="15" customHeight="1" x14ac:dyDescent="0.25">
      <c r="A68" s="71"/>
      <c r="B68" s="71"/>
      <c r="C68" s="68"/>
      <c r="D68" s="68"/>
      <c r="E68" s="68"/>
      <c r="F68" s="68"/>
      <c r="G68" s="68"/>
      <c r="H68" s="68"/>
      <c r="I68" s="68"/>
      <c r="J68" s="72"/>
      <c r="K68" s="72"/>
      <c r="L68" s="72"/>
      <c r="M68" s="72"/>
      <c r="N68" s="26"/>
      <c r="O68" s="26"/>
      <c r="P68" s="25"/>
      <c r="Q68" s="25"/>
      <c r="U68" s="74"/>
      <c r="V68" s="70"/>
      <c r="W68" s="70"/>
      <c r="X68" s="70"/>
      <c r="Y68" s="70"/>
      <c r="Z68" s="70"/>
      <c r="AA68" s="24"/>
    </row>
    <row r="69" spans="1:27" ht="15" customHeight="1" x14ac:dyDescent="0.25">
      <c r="A69" s="71"/>
      <c r="B69" s="71"/>
      <c r="C69" s="68"/>
      <c r="D69" s="68"/>
      <c r="E69" s="68"/>
      <c r="F69" s="68"/>
      <c r="G69" s="68"/>
      <c r="H69" s="68"/>
      <c r="I69" s="68"/>
      <c r="J69" s="72"/>
      <c r="K69" s="72"/>
      <c r="L69" s="72"/>
      <c r="M69" s="72"/>
      <c r="N69" s="26"/>
      <c r="O69" s="26"/>
      <c r="P69" s="25"/>
      <c r="Q69" s="25"/>
      <c r="U69" s="74"/>
      <c r="V69" s="70"/>
      <c r="W69" s="70"/>
      <c r="X69" s="70"/>
      <c r="Y69" s="70"/>
      <c r="Z69" s="70"/>
      <c r="AA69" s="24"/>
    </row>
    <row r="70" spans="1:27" ht="15" customHeight="1" x14ac:dyDescent="0.25">
      <c r="A70" s="71"/>
      <c r="B70" s="71"/>
      <c r="C70" s="68"/>
      <c r="D70" s="68"/>
      <c r="E70" s="68"/>
      <c r="F70" s="68"/>
      <c r="G70" s="68"/>
      <c r="H70" s="68"/>
      <c r="I70" s="68"/>
      <c r="J70" s="72"/>
      <c r="K70" s="72"/>
      <c r="L70" s="72"/>
      <c r="M70" s="72"/>
      <c r="N70" s="26"/>
      <c r="O70" s="26"/>
      <c r="P70" s="25"/>
      <c r="Q70" s="25"/>
      <c r="U70" s="74"/>
      <c r="V70" s="70"/>
      <c r="W70" s="70"/>
      <c r="X70" s="70"/>
      <c r="Y70" s="70"/>
      <c r="Z70" s="70"/>
      <c r="AA70" s="24"/>
    </row>
    <row r="71" spans="1:27" ht="15" customHeight="1" x14ac:dyDescent="0.25">
      <c r="A71" s="71"/>
      <c r="B71" s="71"/>
      <c r="C71" s="68"/>
      <c r="D71" s="68"/>
      <c r="E71" s="68"/>
      <c r="F71" s="68"/>
      <c r="G71" s="68"/>
      <c r="H71" s="68"/>
      <c r="I71" s="68"/>
      <c r="J71" s="72"/>
      <c r="K71" s="72"/>
      <c r="L71" s="72"/>
      <c r="M71" s="72"/>
      <c r="N71" s="26"/>
      <c r="O71" s="26"/>
      <c r="P71" s="25"/>
      <c r="Q71" s="25"/>
      <c r="U71" s="74"/>
      <c r="V71" s="70"/>
      <c r="W71" s="70"/>
      <c r="X71" s="70"/>
      <c r="Y71" s="70"/>
      <c r="Z71" s="70"/>
      <c r="AA71" s="24"/>
    </row>
    <row r="72" spans="1:27" ht="15" customHeight="1" x14ac:dyDescent="0.25">
      <c r="A72" s="71"/>
      <c r="B72" s="71"/>
      <c r="C72" s="68"/>
      <c r="D72" s="68"/>
      <c r="E72" s="68"/>
      <c r="F72" s="68"/>
      <c r="G72" s="68"/>
      <c r="H72" s="68"/>
      <c r="I72" s="68"/>
      <c r="J72" s="72"/>
      <c r="K72" s="72"/>
      <c r="L72" s="72"/>
      <c r="M72" s="72"/>
      <c r="N72" s="26"/>
      <c r="O72" s="26"/>
      <c r="P72" s="25"/>
      <c r="Q72" s="25"/>
      <c r="U72" s="74"/>
      <c r="V72" s="70"/>
      <c r="W72" s="70"/>
      <c r="X72" s="70"/>
      <c r="Y72" s="70"/>
      <c r="Z72" s="70"/>
      <c r="AA72" s="24"/>
    </row>
    <row r="73" spans="1:27" ht="15" customHeight="1" x14ac:dyDescent="0.25">
      <c r="A73" s="71"/>
      <c r="B73" s="71"/>
      <c r="C73" s="68"/>
      <c r="D73" s="68"/>
      <c r="E73" s="68"/>
      <c r="F73" s="68"/>
      <c r="G73" s="68"/>
      <c r="H73" s="68"/>
      <c r="I73" s="68"/>
      <c r="J73" s="72"/>
      <c r="K73" s="72"/>
      <c r="L73" s="72"/>
      <c r="M73" s="72"/>
      <c r="N73" s="26"/>
      <c r="O73" s="26"/>
      <c r="P73" s="25"/>
      <c r="Q73" s="25"/>
      <c r="U73" s="74"/>
      <c r="V73" s="70"/>
      <c r="W73" s="70"/>
      <c r="X73" s="70"/>
      <c r="Y73" s="70"/>
      <c r="Z73" s="70"/>
      <c r="AA73" s="24"/>
    </row>
    <row r="74" spans="1:27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U74" s="74"/>
      <c r="V74" s="70"/>
      <c r="W74" s="70"/>
      <c r="X74" s="70"/>
      <c r="Y74" s="70"/>
      <c r="Z74" s="70"/>
      <c r="AA74" s="24"/>
    </row>
    <row r="75" spans="1:27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U75" s="74"/>
      <c r="V75" s="70"/>
      <c r="W75" s="70"/>
      <c r="X75" s="70"/>
      <c r="Y75" s="70"/>
      <c r="Z75" s="70"/>
      <c r="AA75" s="24"/>
    </row>
    <row r="76" spans="1:27" ht="15" customHeight="1" x14ac:dyDescent="0.25">
      <c r="A76" s="71"/>
      <c r="B76" s="71"/>
      <c r="C76" s="68"/>
      <c r="D76" s="68"/>
      <c r="E76" s="68"/>
      <c r="F76" s="68"/>
      <c r="G76" s="68"/>
      <c r="H76" s="68"/>
      <c r="I76" s="68"/>
      <c r="J76" s="72"/>
      <c r="K76" s="72"/>
      <c r="L76" s="72"/>
      <c r="M76" s="72"/>
      <c r="N76" s="25"/>
      <c r="O76" s="25"/>
      <c r="P76" s="25"/>
      <c r="Q76" s="25"/>
      <c r="U76" s="74"/>
      <c r="V76" s="70"/>
      <c r="W76" s="70"/>
      <c r="X76" s="70"/>
      <c r="Y76" s="70"/>
      <c r="Z76" s="70"/>
      <c r="AA76" s="24"/>
    </row>
    <row r="77" spans="1:27" ht="15" customHeight="1" x14ac:dyDescent="0.25">
      <c r="A77" s="71"/>
      <c r="B77" s="71"/>
      <c r="C77" s="68"/>
      <c r="D77" s="68"/>
      <c r="E77" s="68"/>
      <c r="F77" s="68"/>
      <c r="G77" s="68"/>
      <c r="H77" s="68"/>
      <c r="I77" s="68"/>
      <c r="J77" s="72"/>
      <c r="K77" s="72"/>
      <c r="L77" s="72"/>
      <c r="M77" s="72"/>
      <c r="N77" s="25"/>
      <c r="O77" s="25"/>
      <c r="P77" s="25"/>
      <c r="Q77" s="25"/>
      <c r="U77" s="74"/>
      <c r="V77" s="70"/>
      <c r="W77" s="70"/>
      <c r="X77" s="70"/>
      <c r="Y77" s="70"/>
      <c r="Z77" s="70"/>
      <c r="AA77" s="24"/>
    </row>
    <row r="78" spans="1:27" ht="15" customHeight="1" x14ac:dyDescent="0.25">
      <c r="A78" s="71"/>
      <c r="B78" s="71"/>
      <c r="C78" s="68"/>
      <c r="D78" s="68"/>
      <c r="E78" s="68"/>
      <c r="F78" s="68"/>
      <c r="G78" s="68"/>
      <c r="H78" s="68"/>
      <c r="I78" s="68"/>
      <c r="J78" s="72"/>
      <c r="K78" s="72"/>
      <c r="L78" s="72"/>
      <c r="M78" s="72"/>
      <c r="N78" s="25"/>
      <c r="O78" s="25"/>
      <c r="P78" s="25"/>
      <c r="Q78" s="25"/>
      <c r="U78" s="74"/>
      <c r="V78" s="70"/>
      <c r="W78" s="70"/>
      <c r="X78" s="70"/>
      <c r="Y78" s="70"/>
      <c r="Z78" s="70"/>
      <c r="AA78" s="24"/>
    </row>
    <row r="79" spans="1:27" ht="15" customHeight="1" x14ac:dyDescent="0.25">
      <c r="A79" s="71"/>
      <c r="B79" s="71"/>
      <c r="C79" s="68"/>
      <c r="D79" s="68"/>
      <c r="E79" s="68"/>
      <c r="F79" s="68"/>
      <c r="G79" s="68"/>
      <c r="H79" s="68"/>
      <c r="I79" s="68"/>
      <c r="J79" s="72"/>
      <c r="K79" s="72"/>
      <c r="L79" s="72"/>
      <c r="M79" s="72"/>
      <c r="N79" s="25"/>
      <c r="O79" s="25"/>
      <c r="P79" s="25"/>
      <c r="Q79" s="25"/>
      <c r="U79" s="74"/>
      <c r="V79" s="70"/>
      <c r="W79" s="70"/>
      <c r="X79" s="70"/>
      <c r="Y79" s="70"/>
      <c r="Z79" s="70"/>
      <c r="AA79" s="24"/>
    </row>
    <row r="80" spans="1:27" ht="15" customHeight="1" x14ac:dyDescent="0.25">
      <c r="A80" s="71"/>
      <c r="B80" s="71"/>
      <c r="C80" s="68"/>
      <c r="D80" s="68"/>
      <c r="E80" s="68"/>
      <c r="F80" s="68"/>
      <c r="G80" s="68"/>
      <c r="H80" s="68"/>
      <c r="I80" s="68"/>
      <c r="J80" s="72"/>
      <c r="K80" s="72"/>
      <c r="L80" s="72"/>
      <c r="M80" s="72"/>
      <c r="N80" s="25"/>
      <c r="O80" s="25"/>
      <c r="P80" s="25"/>
      <c r="Q80" s="25"/>
      <c r="U80" s="74"/>
      <c r="V80" s="70"/>
      <c r="W80" s="70"/>
      <c r="X80" s="70"/>
      <c r="Y80" s="70"/>
      <c r="Z80" s="70"/>
      <c r="AA80" s="24"/>
    </row>
    <row r="81" spans="1:27" ht="15" customHeight="1" x14ac:dyDescent="0.25">
      <c r="A81" s="71"/>
      <c r="B81" s="71"/>
      <c r="C81" s="68"/>
      <c r="D81" s="68"/>
      <c r="E81" s="68"/>
      <c r="F81" s="68"/>
      <c r="G81" s="68"/>
      <c r="H81" s="68"/>
      <c r="I81" s="68"/>
      <c r="J81" s="72"/>
      <c r="K81" s="72"/>
      <c r="L81" s="72"/>
      <c r="M81" s="72"/>
      <c r="N81" s="25"/>
      <c r="O81" s="25"/>
      <c r="P81" s="25"/>
      <c r="Q81" s="25"/>
      <c r="U81" s="74"/>
      <c r="V81" s="70"/>
      <c r="W81" s="70"/>
      <c r="X81" s="70"/>
      <c r="Y81" s="70"/>
      <c r="Z81" s="70"/>
      <c r="AA81" s="24"/>
    </row>
    <row r="82" spans="1:27" ht="15" customHeight="1" x14ac:dyDescent="0.25">
      <c r="A82" s="71"/>
      <c r="B82" s="71"/>
      <c r="C82" s="68"/>
      <c r="D82" s="68"/>
      <c r="E82" s="68"/>
      <c r="F82" s="68"/>
      <c r="G82" s="68"/>
      <c r="H82" s="68"/>
      <c r="I82" s="68"/>
      <c r="J82" s="72"/>
      <c r="K82" s="72"/>
      <c r="L82" s="72"/>
      <c r="M82" s="72"/>
      <c r="N82" s="25"/>
      <c r="O82" s="25"/>
      <c r="P82" s="25"/>
      <c r="Q82" s="25"/>
      <c r="U82" s="74"/>
      <c r="V82" s="70"/>
      <c r="W82" s="70"/>
      <c r="X82" s="70"/>
      <c r="Y82" s="70"/>
      <c r="Z82" s="70"/>
      <c r="AA82" s="24"/>
    </row>
    <row r="83" spans="1:27" ht="15" customHeight="1" x14ac:dyDescent="0.25">
      <c r="A83" s="71"/>
      <c r="B83" s="71"/>
      <c r="C83" s="68"/>
      <c r="D83" s="68"/>
      <c r="E83" s="68"/>
      <c r="F83" s="68"/>
      <c r="G83" s="68"/>
      <c r="H83" s="68"/>
      <c r="I83" s="68"/>
      <c r="J83" s="72"/>
      <c r="K83" s="72"/>
      <c r="L83" s="72"/>
      <c r="M83" s="72"/>
      <c r="N83" s="25"/>
      <c r="O83" s="25"/>
      <c r="P83" s="25"/>
      <c r="Q83" s="25"/>
      <c r="U83" s="74"/>
      <c r="V83" s="70"/>
      <c r="W83" s="70"/>
      <c r="X83" s="70"/>
      <c r="Y83" s="70"/>
      <c r="Z83" s="70"/>
      <c r="AA83" s="24"/>
    </row>
    <row r="84" spans="1:27" ht="15" customHeight="1" x14ac:dyDescent="0.25">
      <c r="A84" s="71"/>
      <c r="B84" s="71"/>
      <c r="C84" s="68"/>
      <c r="D84" s="68"/>
      <c r="E84" s="68"/>
      <c r="F84" s="68"/>
      <c r="G84" s="68"/>
      <c r="H84" s="68"/>
      <c r="I84" s="68"/>
      <c r="J84" s="72"/>
      <c r="K84" s="72"/>
      <c r="L84" s="72"/>
      <c r="M84" s="72"/>
      <c r="N84" s="25"/>
      <c r="O84" s="25"/>
      <c r="P84" s="25"/>
      <c r="Q84" s="25"/>
      <c r="U84" s="74"/>
      <c r="V84" s="70"/>
      <c r="W84" s="70"/>
      <c r="X84" s="70"/>
      <c r="Y84" s="70"/>
      <c r="Z84" s="70"/>
      <c r="AA84" s="24"/>
    </row>
    <row r="85" spans="1:27" ht="15" customHeight="1" x14ac:dyDescent="0.2">
      <c r="A85" s="71"/>
      <c r="B85" s="71"/>
      <c r="C85" s="68"/>
      <c r="D85" s="68"/>
      <c r="E85" s="68"/>
      <c r="F85" s="68"/>
      <c r="G85" s="68"/>
      <c r="H85" s="68"/>
      <c r="I85" s="68"/>
      <c r="J85" s="72"/>
      <c r="K85" s="72"/>
      <c r="L85" s="72"/>
      <c r="M85" s="72"/>
      <c r="U85" s="74"/>
      <c r="V85" s="70"/>
      <c r="W85" s="70"/>
      <c r="X85" s="70"/>
      <c r="Y85" s="70"/>
      <c r="Z85" s="70"/>
      <c r="AA85" s="24"/>
    </row>
    <row r="86" spans="1:27" ht="15" customHeight="1" x14ac:dyDescent="0.2">
      <c r="A86" s="71"/>
      <c r="B86" s="71"/>
      <c r="C86" s="68"/>
      <c r="D86" s="68"/>
      <c r="E86" s="68"/>
      <c r="F86" s="68"/>
      <c r="G86" s="68"/>
      <c r="H86" s="68"/>
      <c r="I86" s="68"/>
      <c r="J86" s="72"/>
      <c r="K86" s="72"/>
      <c r="L86" s="72"/>
      <c r="M86" s="72"/>
      <c r="U86" s="74"/>
      <c r="V86" s="70"/>
      <c r="W86" s="70"/>
      <c r="X86" s="70"/>
      <c r="Y86" s="70"/>
      <c r="Z86" s="70"/>
      <c r="AA86" s="24"/>
    </row>
    <row r="87" spans="1:27" ht="15" customHeight="1" x14ac:dyDescent="0.2">
      <c r="A87" s="71"/>
      <c r="B87" s="71"/>
      <c r="C87" s="68"/>
      <c r="D87" s="68"/>
      <c r="E87" s="68"/>
      <c r="F87" s="68"/>
      <c r="G87" s="68"/>
      <c r="H87" s="68"/>
      <c r="I87" s="68"/>
      <c r="J87" s="72"/>
      <c r="K87" s="72"/>
      <c r="L87" s="72"/>
      <c r="M87" s="72"/>
      <c r="U87" s="74"/>
      <c r="V87" s="70"/>
      <c r="W87" s="70"/>
      <c r="X87" s="70"/>
      <c r="Y87" s="70"/>
      <c r="Z87" s="70"/>
      <c r="AA87" s="24"/>
    </row>
    <row r="88" spans="1:27" ht="15" customHeight="1" x14ac:dyDescent="0.2">
      <c r="A88" s="71"/>
      <c r="B88" s="71"/>
      <c r="C88" s="68"/>
      <c r="D88" s="68"/>
      <c r="E88" s="68"/>
      <c r="F88" s="68"/>
      <c r="G88" s="68"/>
      <c r="H88" s="68"/>
      <c r="I88" s="68"/>
      <c r="J88" s="72"/>
      <c r="K88" s="72"/>
      <c r="L88" s="72"/>
      <c r="M88" s="72"/>
      <c r="U88" s="74"/>
      <c r="V88" s="70"/>
      <c r="W88" s="70"/>
      <c r="X88" s="70"/>
      <c r="Y88" s="70"/>
      <c r="Z88" s="70"/>
      <c r="AA88" s="24"/>
    </row>
    <row r="89" spans="1:27" ht="15" customHeight="1" x14ac:dyDescent="0.2">
      <c r="A89" s="71"/>
      <c r="B89" s="71"/>
      <c r="C89" s="68"/>
      <c r="D89" s="68"/>
      <c r="E89" s="68"/>
      <c r="F89" s="68"/>
      <c r="G89" s="68"/>
      <c r="H89" s="68"/>
      <c r="I89" s="68"/>
      <c r="J89" s="72"/>
      <c r="K89" s="72"/>
      <c r="L89" s="72"/>
      <c r="M89" s="72"/>
      <c r="U89" s="74"/>
      <c r="V89" s="70"/>
      <c r="W89" s="70"/>
      <c r="X89" s="70"/>
      <c r="Y89" s="70"/>
      <c r="Z89" s="70"/>
      <c r="AA89" s="24"/>
    </row>
    <row r="90" spans="1:27" ht="15" customHeight="1" x14ac:dyDescent="0.2">
      <c r="A90" s="71"/>
      <c r="B90" s="71"/>
      <c r="C90" s="68"/>
      <c r="D90" s="68"/>
      <c r="E90" s="68"/>
      <c r="F90" s="68"/>
      <c r="G90" s="68"/>
      <c r="H90" s="68"/>
      <c r="I90" s="68"/>
      <c r="J90" s="72"/>
      <c r="K90" s="72"/>
      <c r="L90" s="72"/>
      <c r="M90" s="72"/>
      <c r="U90" s="74"/>
      <c r="V90" s="70"/>
      <c r="W90" s="70"/>
      <c r="X90" s="70"/>
      <c r="Y90" s="70"/>
      <c r="Z90" s="70"/>
      <c r="AA90" s="24"/>
    </row>
    <row r="91" spans="1:27" ht="15" customHeight="1" x14ac:dyDescent="0.2">
      <c r="A91" s="71"/>
      <c r="B91" s="71"/>
      <c r="C91" s="68"/>
      <c r="D91" s="68"/>
      <c r="E91" s="68"/>
      <c r="F91" s="68"/>
      <c r="G91" s="68"/>
      <c r="H91" s="68"/>
      <c r="I91" s="68"/>
      <c r="J91" s="72"/>
      <c r="K91" s="72"/>
      <c r="L91" s="72"/>
      <c r="M91" s="72"/>
      <c r="U91" s="74"/>
      <c r="V91" s="70"/>
      <c r="W91" s="70"/>
      <c r="X91" s="70"/>
      <c r="Y91" s="70"/>
      <c r="Z91" s="70"/>
      <c r="AA91" s="24"/>
    </row>
    <row r="92" spans="1:27" ht="15" customHeight="1" x14ac:dyDescent="0.2">
      <c r="A92" s="71"/>
      <c r="B92" s="71"/>
      <c r="C92" s="68"/>
      <c r="D92" s="68"/>
      <c r="E92" s="68"/>
      <c r="F92" s="68"/>
      <c r="G92" s="68"/>
      <c r="H92" s="68"/>
      <c r="I92" s="68"/>
      <c r="J92" s="72"/>
      <c r="K92" s="72"/>
      <c r="L92" s="72"/>
      <c r="M92" s="72"/>
      <c r="U92" s="74"/>
      <c r="V92" s="70"/>
      <c r="W92" s="70"/>
      <c r="X92" s="70"/>
      <c r="Y92" s="70"/>
      <c r="Z92" s="70"/>
      <c r="AA92" s="24"/>
    </row>
    <row r="93" spans="1:27" ht="15" customHeight="1" x14ac:dyDescent="0.2">
      <c r="A93" s="71"/>
      <c r="B93" s="71"/>
      <c r="C93" s="68"/>
      <c r="D93" s="68"/>
      <c r="E93" s="68"/>
      <c r="F93" s="68"/>
      <c r="G93" s="68"/>
      <c r="H93" s="68"/>
      <c r="I93" s="68"/>
      <c r="J93" s="72"/>
      <c r="K93" s="72"/>
      <c r="L93" s="72"/>
      <c r="M93" s="72"/>
      <c r="U93" s="74"/>
      <c r="V93" s="70"/>
      <c r="W93" s="70"/>
      <c r="X93" s="70"/>
      <c r="Y93" s="70"/>
      <c r="Z93" s="70"/>
      <c r="AA93" s="24"/>
    </row>
    <row r="94" spans="1:27" ht="15" customHeight="1" x14ac:dyDescent="0.2">
      <c r="A94" s="71"/>
      <c r="B94" s="71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U94" s="74"/>
      <c r="V94" s="70"/>
      <c r="W94" s="70"/>
      <c r="X94" s="70"/>
      <c r="Y94" s="70"/>
      <c r="Z94" s="70"/>
      <c r="AA94" s="24"/>
    </row>
    <row r="95" spans="1:27" ht="15" customHeight="1" x14ac:dyDescent="0.2">
      <c r="A95" s="71"/>
      <c r="B95" s="71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U95" s="74"/>
      <c r="V95" s="70"/>
      <c r="W95" s="70"/>
      <c r="X95" s="70"/>
      <c r="Y95" s="70"/>
      <c r="Z95" s="70"/>
      <c r="AA95" s="24"/>
    </row>
    <row r="96" spans="1:27" ht="15" customHeight="1" x14ac:dyDescent="0.2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U96" s="74"/>
      <c r="V96" s="70"/>
      <c r="W96" s="70"/>
      <c r="X96" s="70"/>
      <c r="Y96" s="70"/>
      <c r="Z96" s="70"/>
      <c r="AA96" s="24"/>
    </row>
    <row r="97" spans="1:27" ht="15" customHeight="1" x14ac:dyDescent="0.2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U106" s="74"/>
      <c r="V106" s="70"/>
      <c r="W106" s="70"/>
      <c r="X106" s="70"/>
      <c r="Y106" s="70"/>
      <c r="Z106" s="70"/>
      <c r="AA106" s="24"/>
    </row>
    <row r="107" spans="1:27" x14ac:dyDescent="0.2">
      <c r="U107" s="74"/>
      <c r="V107" s="70"/>
      <c r="W107" s="70"/>
      <c r="X107" s="70"/>
      <c r="Y107" s="70"/>
      <c r="Z107" s="70"/>
      <c r="AA107" s="24"/>
    </row>
    <row r="108" spans="1:27" x14ac:dyDescent="0.2">
      <c r="U108" s="74"/>
      <c r="V108" s="70"/>
      <c r="W108" s="70"/>
      <c r="X108" s="70"/>
      <c r="Y108" s="70"/>
      <c r="Z108" s="70"/>
      <c r="AA108" s="24"/>
    </row>
    <row r="109" spans="1:27" x14ac:dyDescent="0.2">
      <c r="U109" s="74"/>
      <c r="V109" s="70"/>
      <c r="W109" s="70"/>
      <c r="X109" s="70"/>
      <c r="Y109" s="70"/>
      <c r="Z109" s="70"/>
      <c r="AA109" s="24"/>
    </row>
    <row r="110" spans="1:27" x14ac:dyDescent="0.2">
      <c r="U110" s="74"/>
      <c r="V110" s="70"/>
      <c r="W110" s="70"/>
      <c r="X110" s="70"/>
      <c r="Y110" s="70"/>
      <c r="Z110" s="70"/>
      <c r="AA110" s="24"/>
    </row>
    <row r="111" spans="1:27" x14ac:dyDescent="0.2">
      <c r="U111" s="74"/>
      <c r="V111" s="70"/>
      <c r="W111" s="70"/>
      <c r="X111" s="70"/>
      <c r="Y111" s="70"/>
      <c r="Z111" s="70"/>
      <c r="AA111" s="24"/>
    </row>
    <row r="112" spans="1:27" x14ac:dyDescent="0.2">
      <c r="U112" s="74"/>
      <c r="V112" s="70"/>
      <c r="W112" s="70"/>
      <c r="X112" s="70"/>
      <c r="Y112" s="70"/>
      <c r="Z112" s="70"/>
      <c r="AA112" s="24"/>
    </row>
    <row r="113" spans="21:27" x14ac:dyDescent="0.2">
      <c r="U113" s="74"/>
      <c r="V113" s="70"/>
      <c r="W113" s="70"/>
      <c r="X113" s="70"/>
      <c r="Y113" s="70"/>
      <c r="Z113" s="70"/>
      <c r="AA113" s="24"/>
    </row>
    <row r="114" spans="21:27" x14ac:dyDescent="0.2">
      <c r="U114" s="74"/>
      <c r="V114" s="70"/>
      <c r="W114" s="70"/>
      <c r="X114" s="70"/>
      <c r="Y114" s="70"/>
      <c r="Z114" s="70"/>
      <c r="AA114" s="24"/>
    </row>
    <row r="115" spans="21:27" x14ac:dyDescent="0.2">
      <c r="U115" s="74"/>
      <c r="V115" s="70"/>
      <c r="W115" s="70"/>
      <c r="X115" s="70"/>
      <c r="Y115" s="70"/>
      <c r="Z115" s="70"/>
      <c r="AA115" s="24"/>
    </row>
    <row r="116" spans="21:27" x14ac:dyDescent="0.2">
      <c r="U116" s="74"/>
      <c r="V116" s="70"/>
      <c r="W116" s="70"/>
      <c r="X116" s="70"/>
      <c r="Y116" s="70"/>
      <c r="Z116" s="70"/>
      <c r="AA116" s="24"/>
    </row>
    <row r="117" spans="21:27" x14ac:dyDescent="0.2">
      <c r="U117" s="74"/>
      <c r="V117" s="70"/>
      <c r="W117" s="70"/>
      <c r="X117" s="70"/>
      <c r="Y117" s="70"/>
      <c r="Z117" s="70"/>
      <c r="AA117" s="24"/>
    </row>
    <row r="118" spans="21:27" x14ac:dyDescent="0.2">
      <c r="U118" s="74"/>
      <c r="V118" s="70"/>
      <c r="W118" s="70"/>
      <c r="X118" s="70"/>
      <c r="Y118" s="70"/>
      <c r="Z118" s="70"/>
      <c r="AA118" s="24"/>
    </row>
    <row r="119" spans="21:27" x14ac:dyDescent="0.2">
      <c r="U119" s="74"/>
      <c r="V119" s="70"/>
      <c r="W119" s="70"/>
      <c r="X119" s="70"/>
      <c r="Y119" s="70"/>
      <c r="Z119" s="70"/>
      <c r="AA119" s="24"/>
    </row>
    <row r="120" spans="21:27" x14ac:dyDescent="0.2">
      <c r="U120" s="74"/>
      <c r="V120" s="70"/>
      <c r="W120" s="70"/>
      <c r="X120" s="70"/>
      <c r="Y120" s="70"/>
      <c r="Z120" s="70"/>
      <c r="AA120" s="24"/>
    </row>
    <row r="121" spans="21:27" x14ac:dyDescent="0.2">
      <c r="U121" s="74"/>
      <c r="V121" s="70"/>
      <c r="W121" s="70"/>
      <c r="X121" s="70"/>
      <c r="Y121" s="70"/>
      <c r="Z121" s="70"/>
      <c r="AA121" s="24"/>
    </row>
    <row r="122" spans="21:27" x14ac:dyDescent="0.2">
      <c r="U122" s="74"/>
      <c r="V122" s="70"/>
      <c r="W122" s="70"/>
      <c r="X122" s="70"/>
      <c r="Y122" s="70"/>
      <c r="Z122" s="70"/>
      <c r="AA122" s="24"/>
    </row>
    <row r="123" spans="21:27" x14ac:dyDescent="0.2">
      <c r="U123" s="74"/>
      <c r="V123" s="70"/>
      <c r="W123" s="70"/>
      <c r="X123" s="70"/>
      <c r="Y123" s="70"/>
      <c r="Z123" s="70"/>
      <c r="AA123" s="24"/>
    </row>
    <row r="124" spans="21:27" x14ac:dyDescent="0.2">
      <c r="U124" s="74"/>
      <c r="V124" s="70"/>
      <c r="W124" s="70"/>
      <c r="X124" s="70"/>
      <c r="Y124" s="70"/>
      <c r="Z124" s="70"/>
      <c r="AA124" s="24"/>
    </row>
    <row r="125" spans="21:27" x14ac:dyDescent="0.2">
      <c r="U125" s="74"/>
      <c r="V125" s="70"/>
      <c r="W125" s="70"/>
      <c r="X125" s="70"/>
      <c r="Y125" s="70"/>
      <c r="Z125" s="70"/>
      <c r="AA125" s="24"/>
    </row>
    <row r="126" spans="21:27" x14ac:dyDescent="0.2">
      <c r="U126" s="74"/>
      <c r="V126" s="70"/>
      <c r="W126" s="70"/>
      <c r="X126" s="70"/>
      <c r="Y126" s="70"/>
      <c r="Z126" s="70"/>
      <c r="AA126" s="24"/>
    </row>
    <row r="127" spans="21:27" x14ac:dyDescent="0.2">
      <c r="U127" s="74"/>
      <c r="V127" s="70"/>
      <c r="W127" s="70"/>
      <c r="X127" s="70"/>
      <c r="Y127" s="70"/>
      <c r="Z127" s="70"/>
      <c r="AA127" s="24"/>
    </row>
    <row r="128" spans="21:27" x14ac:dyDescent="0.2">
      <c r="U128" s="74"/>
      <c r="V128" s="70"/>
      <c r="W128" s="70"/>
      <c r="X128" s="70"/>
      <c r="Y128" s="70"/>
      <c r="Z128" s="70"/>
      <c r="AA128" s="24"/>
    </row>
    <row r="129" spans="21:27" x14ac:dyDescent="0.2">
      <c r="U129" s="74"/>
      <c r="V129" s="70"/>
      <c r="W129" s="70"/>
      <c r="X129" s="70"/>
      <c r="Y129" s="70"/>
      <c r="Z129" s="70"/>
      <c r="AA129" s="24"/>
    </row>
    <row r="130" spans="21:27" x14ac:dyDescent="0.2">
      <c r="U130" s="74"/>
      <c r="V130" s="70"/>
      <c r="W130" s="70"/>
      <c r="X130" s="70"/>
      <c r="Y130" s="70"/>
      <c r="Z130" s="70"/>
      <c r="AA130" s="24"/>
    </row>
    <row r="131" spans="21:27" x14ac:dyDescent="0.2">
      <c r="U131" s="74"/>
      <c r="V131" s="70"/>
      <c r="W131" s="70"/>
      <c r="X131" s="70"/>
      <c r="Y131" s="70"/>
      <c r="Z131" s="70"/>
      <c r="AA131" s="24"/>
    </row>
    <row r="132" spans="21:27" x14ac:dyDescent="0.2">
      <c r="U132" s="74"/>
      <c r="V132" s="70"/>
      <c r="W132" s="70"/>
      <c r="X132" s="70"/>
      <c r="Y132" s="70"/>
      <c r="Z132" s="70"/>
      <c r="AA132" s="24"/>
    </row>
    <row r="133" spans="21:27" x14ac:dyDescent="0.2">
      <c r="U133" s="74"/>
      <c r="V133" s="70"/>
      <c r="W133" s="70"/>
      <c r="X133" s="70"/>
      <c r="Y133" s="70"/>
      <c r="Z133" s="70"/>
      <c r="AA133" s="24"/>
    </row>
    <row r="134" spans="21:27" x14ac:dyDescent="0.2">
      <c r="U134" s="74"/>
      <c r="V134" s="70"/>
      <c r="W134" s="70"/>
      <c r="X134" s="70"/>
      <c r="Y134" s="70"/>
      <c r="Z134" s="70"/>
      <c r="AA134" s="24"/>
    </row>
    <row r="135" spans="21:27" x14ac:dyDescent="0.2">
      <c r="U135" s="74"/>
      <c r="V135" s="70"/>
      <c r="W135" s="70"/>
      <c r="X135" s="70"/>
      <c r="Y135" s="70"/>
      <c r="Z135" s="70"/>
      <c r="AA135" s="24"/>
    </row>
    <row r="136" spans="21:27" x14ac:dyDescent="0.2">
      <c r="U136" s="74"/>
      <c r="V136" s="70"/>
      <c r="W136" s="70"/>
      <c r="X136" s="70"/>
      <c r="Y136" s="70"/>
      <c r="Z136" s="70"/>
      <c r="AA136" s="24"/>
    </row>
    <row r="137" spans="21:27" x14ac:dyDescent="0.2">
      <c r="U137" s="74"/>
      <c r="V137" s="70"/>
      <c r="W137" s="70"/>
      <c r="X137" s="70"/>
      <c r="Y137" s="70"/>
      <c r="Z137" s="70"/>
      <c r="AA137" s="24"/>
    </row>
    <row r="138" spans="21:27" x14ac:dyDescent="0.2">
      <c r="U138" s="74"/>
      <c r="V138" s="70"/>
      <c r="W138" s="70"/>
      <c r="X138" s="70"/>
      <c r="Y138" s="70"/>
      <c r="Z138" s="70"/>
      <c r="AA138" s="24"/>
    </row>
    <row r="139" spans="21:27" x14ac:dyDescent="0.2">
      <c r="U139" s="74"/>
      <c r="V139" s="70"/>
      <c r="W139" s="70"/>
      <c r="X139" s="70"/>
      <c r="Y139" s="70"/>
      <c r="Z139" s="70"/>
      <c r="AA139" s="24"/>
    </row>
    <row r="140" spans="21:27" x14ac:dyDescent="0.2">
      <c r="U140" s="74"/>
      <c r="V140" s="70"/>
      <c r="W140" s="70"/>
      <c r="X140" s="70"/>
      <c r="Y140" s="70"/>
      <c r="Z140" s="70"/>
      <c r="AA140" s="24"/>
    </row>
    <row r="141" spans="21:27" x14ac:dyDescent="0.2">
      <c r="U141" s="74"/>
      <c r="V141" s="70"/>
      <c r="W141" s="70"/>
      <c r="X141" s="70"/>
      <c r="Y141" s="70"/>
      <c r="Z141" s="70"/>
      <c r="AA141" s="24"/>
    </row>
    <row r="142" spans="21:27" x14ac:dyDescent="0.2">
      <c r="U142" s="74"/>
      <c r="V142" s="70"/>
      <c r="W142" s="70"/>
      <c r="X142" s="70"/>
      <c r="Y142" s="70"/>
      <c r="Z142" s="70"/>
      <c r="AA142" s="24"/>
    </row>
    <row r="143" spans="21:27" x14ac:dyDescent="0.2">
      <c r="U143" s="74"/>
      <c r="V143" s="70"/>
      <c r="W143" s="70"/>
      <c r="X143" s="70"/>
      <c r="Y143" s="70"/>
      <c r="Z143" s="70"/>
      <c r="AA143" s="24"/>
    </row>
    <row r="144" spans="21:27" x14ac:dyDescent="0.2">
      <c r="U144" s="74"/>
      <c r="V144" s="70"/>
      <c r="W144" s="70"/>
      <c r="X144" s="70"/>
      <c r="Y144" s="70"/>
      <c r="Z144" s="70"/>
      <c r="AA144" s="24"/>
    </row>
    <row r="145" spans="21:27" x14ac:dyDescent="0.2">
      <c r="U145" s="74"/>
      <c r="V145" s="70"/>
      <c r="W145" s="70"/>
      <c r="X145" s="70"/>
      <c r="Y145" s="70"/>
      <c r="Z145" s="70"/>
      <c r="AA145" s="24"/>
    </row>
    <row r="146" spans="21:27" x14ac:dyDescent="0.2">
      <c r="U146" s="74"/>
      <c r="V146" s="70"/>
      <c r="W146" s="70"/>
      <c r="X146" s="70"/>
      <c r="Y146" s="70"/>
      <c r="Z146" s="70"/>
      <c r="AA146" s="24"/>
    </row>
    <row r="147" spans="21:27" x14ac:dyDescent="0.2">
      <c r="U147" s="74"/>
      <c r="V147" s="70"/>
      <c r="W147" s="70"/>
      <c r="X147" s="70"/>
      <c r="Y147" s="70"/>
      <c r="Z147" s="70"/>
      <c r="AA147" s="24"/>
    </row>
    <row r="148" spans="21:27" x14ac:dyDescent="0.2">
      <c r="U148" s="74"/>
      <c r="V148" s="70"/>
      <c r="W148" s="70"/>
      <c r="X148" s="70"/>
      <c r="Y148" s="70"/>
      <c r="Z148" s="70"/>
      <c r="AA148" s="24"/>
    </row>
    <row r="149" spans="21:27" x14ac:dyDescent="0.2">
      <c r="U149" s="74"/>
      <c r="V149" s="70"/>
      <c r="W149" s="70"/>
      <c r="X149" s="70"/>
      <c r="Y149" s="70"/>
      <c r="Z149" s="70"/>
      <c r="AA149" s="24"/>
    </row>
    <row r="150" spans="21:27" x14ac:dyDescent="0.2">
      <c r="U150" s="74"/>
      <c r="V150" s="70"/>
      <c r="W150" s="70"/>
      <c r="X150" s="70"/>
      <c r="Y150" s="70"/>
      <c r="Z150" s="70"/>
      <c r="AA150" s="24"/>
    </row>
    <row r="151" spans="21:27" x14ac:dyDescent="0.2">
      <c r="U151" s="74"/>
      <c r="V151" s="70"/>
      <c r="W151" s="70"/>
      <c r="X151" s="70"/>
      <c r="Y151" s="70"/>
      <c r="Z151" s="70"/>
      <c r="AA151" s="24"/>
    </row>
    <row r="152" spans="21:27" x14ac:dyDescent="0.2">
      <c r="U152" s="74"/>
      <c r="V152" s="70"/>
      <c r="W152" s="70"/>
      <c r="X152" s="70"/>
      <c r="Y152" s="70"/>
      <c r="Z152" s="70"/>
      <c r="AA152" s="24"/>
    </row>
    <row r="153" spans="21:27" x14ac:dyDescent="0.2">
      <c r="U153" s="74"/>
      <c r="V153" s="70"/>
      <c r="W153" s="70"/>
      <c r="X153" s="70"/>
      <c r="Y153" s="70"/>
      <c r="Z153" s="70"/>
      <c r="AA153" s="24"/>
    </row>
    <row r="154" spans="21:27" x14ac:dyDescent="0.2">
      <c r="U154" s="74"/>
      <c r="V154" s="70"/>
      <c r="W154" s="70"/>
      <c r="X154" s="70"/>
      <c r="Y154" s="70"/>
      <c r="Z154" s="70"/>
      <c r="AA154" s="24"/>
    </row>
    <row r="155" spans="21:27" x14ac:dyDescent="0.2">
      <c r="U155" s="74"/>
      <c r="V155" s="70"/>
      <c r="W155" s="70"/>
      <c r="X155" s="70"/>
      <c r="Y155" s="70"/>
      <c r="Z155" s="70"/>
      <c r="AA155" s="24"/>
    </row>
    <row r="156" spans="21:27" x14ac:dyDescent="0.2">
      <c r="U156" s="74"/>
      <c r="V156" s="70"/>
      <c r="W156" s="70"/>
      <c r="X156" s="70"/>
      <c r="Y156" s="70"/>
      <c r="Z156" s="70"/>
      <c r="AA156" s="24"/>
    </row>
    <row r="157" spans="21:27" x14ac:dyDescent="0.2">
      <c r="U157" s="74"/>
      <c r="V157" s="70"/>
      <c r="W157" s="70"/>
      <c r="X157" s="70"/>
      <c r="Y157" s="70"/>
      <c r="Z157" s="70"/>
      <c r="AA157" s="24"/>
    </row>
    <row r="158" spans="21:27" x14ac:dyDescent="0.2">
      <c r="U158" s="74"/>
      <c r="V158" s="70"/>
      <c r="W158" s="70"/>
      <c r="X158" s="70"/>
      <c r="Y158" s="70"/>
      <c r="Z158" s="70"/>
      <c r="AA158" s="24"/>
    </row>
    <row r="159" spans="21:27" x14ac:dyDescent="0.2">
      <c r="U159" s="74"/>
      <c r="V159" s="70"/>
      <c r="W159" s="70"/>
      <c r="X159" s="70"/>
      <c r="Y159" s="70"/>
      <c r="Z159" s="70"/>
      <c r="AA159" s="24"/>
    </row>
    <row r="160" spans="21:27" x14ac:dyDescent="0.2">
      <c r="U160" s="74"/>
      <c r="V160" s="70"/>
      <c r="W160" s="70"/>
      <c r="X160" s="70"/>
      <c r="Y160" s="70"/>
      <c r="Z160" s="70"/>
      <c r="AA160" s="24"/>
    </row>
    <row r="161" spans="21:27" x14ac:dyDescent="0.2">
      <c r="U161" s="74"/>
      <c r="V161" s="70"/>
      <c r="W161" s="70"/>
      <c r="X161" s="70"/>
      <c r="Y161" s="70"/>
      <c r="Z161" s="70"/>
      <c r="AA161" s="24"/>
    </row>
    <row r="162" spans="21:27" x14ac:dyDescent="0.2">
      <c r="U162" s="74"/>
      <c r="V162" s="70"/>
      <c r="W162" s="70"/>
      <c r="X162" s="70"/>
      <c r="Y162" s="70"/>
      <c r="Z162" s="70"/>
      <c r="AA162" s="24"/>
    </row>
    <row r="163" spans="21:27" x14ac:dyDescent="0.2">
      <c r="U163" s="74"/>
      <c r="V163" s="70"/>
      <c r="W163" s="70"/>
      <c r="X163" s="70"/>
      <c r="Y163" s="70"/>
      <c r="Z163" s="70"/>
      <c r="AA163" s="24"/>
    </row>
    <row r="164" spans="21:27" x14ac:dyDescent="0.2">
      <c r="U164" s="74"/>
      <c r="V164" s="70"/>
      <c r="W164" s="70"/>
      <c r="X164" s="70"/>
      <c r="Y164" s="70"/>
      <c r="Z164" s="70"/>
      <c r="AA164" s="24"/>
    </row>
    <row r="165" spans="21:27" x14ac:dyDescent="0.2">
      <c r="U165" s="74"/>
      <c r="V165" s="70"/>
      <c r="W165" s="70"/>
      <c r="X165" s="70"/>
      <c r="Y165" s="70"/>
      <c r="Z165" s="70"/>
      <c r="AA165" s="24"/>
    </row>
    <row r="166" spans="21:27" x14ac:dyDescent="0.2">
      <c r="U166" s="74"/>
      <c r="V166" s="70"/>
      <c r="W166" s="70"/>
      <c r="X166" s="70"/>
      <c r="Y166" s="70"/>
      <c r="Z166" s="70"/>
      <c r="AA166" s="24"/>
    </row>
    <row r="167" spans="21:27" x14ac:dyDescent="0.2">
      <c r="U167" s="74"/>
      <c r="V167" s="70"/>
      <c r="W167" s="70"/>
      <c r="X167" s="70"/>
      <c r="Y167" s="70"/>
      <c r="Z167" s="70"/>
      <c r="AA167" s="24"/>
    </row>
    <row r="168" spans="21:27" x14ac:dyDescent="0.2">
      <c r="U168" s="74"/>
      <c r="V168" s="70"/>
      <c r="W168" s="70"/>
      <c r="X168" s="70"/>
      <c r="Y168" s="70"/>
      <c r="Z168" s="70"/>
      <c r="AA168" s="24"/>
    </row>
    <row r="169" spans="21:27" x14ac:dyDescent="0.2">
      <c r="U169" s="74"/>
      <c r="V169" s="70"/>
      <c r="W169" s="70"/>
      <c r="X169" s="70"/>
      <c r="Y169" s="70"/>
      <c r="Z169" s="70"/>
      <c r="AA169" s="24"/>
    </row>
    <row r="170" spans="21:27" x14ac:dyDescent="0.2">
      <c r="U170" s="74"/>
      <c r="V170" s="70"/>
      <c r="W170" s="70"/>
      <c r="X170" s="70"/>
      <c r="Y170" s="70"/>
      <c r="Z170" s="70"/>
      <c r="AA170" s="24"/>
    </row>
    <row r="171" spans="21:27" x14ac:dyDescent="0.2">
      <c r="U171" s="74"/>
      <c r="V171" s="70"/>
      <c r="W171" s="70"/>
      <c r="X171" s="70"/>
      <c r="Y171" s="70"/>
      <c r="Z171" s="70"/>
      <c r="AA171" s="24"/>
    </row>
    <row r="172" spans="21:27" x14ac:dyDescent="0.2">
      <c r="U172" s="74"/>
      <c r="V172" s="70"/>
      <c r="W172" s="70"/>
      <c r="X172" s="70"/>
      <c r="Y172" s="70"/>
      <c r="Z172" s="70"/>
      <c r="AA172" s="24"/>
    </row>
    <row r="173" spans="21:27" x14ac:dyDescent="0.2">
      <c r="U173" s="74"/>
      <c r="V173" s="70"/>
      <c r="W173" s="70"/>
      <c r="X173" s="70"/>
      <c r="Y173" s="70"/>
      <c r="Z173" s="70"/>
      <c r="AA173" s="24"/>
    </row>
    <row r="174" spans="21:27" x14ac:dyDescent="0.2">
      <c r="U174" s="74"/>
      <c r="V174" s="70"/>
      <c r="W174" s="70"/>
      <c r="X174" s="70"/>
      <c r="Y174" s="70"/>
      <c r="Z174" s="70"/>
      <c r="AA174" s="24"/>
    </row>
    <row r="175" spans="21:27" x14ac:dyDescent="0.2">
      <c r="U175" s="74"/>
      <c r="V175" s="70"/>
      <c r="W175" s="70"/>
      <c r="X175" s="70"/>
      <c r="Y175" s="70"/>
      <c r="Z175" s="70"/>
      <c r="AA175" s="24"/>
    </row>
    <row r="176" spans="21:27" x14ac:dyDescent="0.2">
      <c r="U176" s="74"/>
      <c r="V176" s="70"/>
      <c r="W176" s="70"/>
      <c r="X176" s="70"/>
      <c r="Y176" s="70"/>
      <c r="Z176" s="70"/>
      <c r="AA176" s="24"/>
    </row>
    <row r="177" spans="21:27" x14ac:dyDescent="0.2">
      <c r="U177" s="74"/>
      <c r="V177" s="70"/>
      <c r="W177" s="70"/>
      <c r="X177" s="70"/>
      <c r="Y177" s="70"/>
      <c r="Z177" s="70"/>
      <c r="AA177" s="24"/>
    </row>
    <row r="178" spans="21:27" x14ac:dyDescent="0.2">
      <c r="U178" s="74"/>
      <c r="V178" s="70"/>
      <c r="W178" s="70"/>
      <c r="X178" s="70"/>
      <c r="Y178" s="70"/>
      <c r="Z178" s="70"/>
      <c r="AA178" s="24"/>
    </row>
    <row r="179" spans="21:27" x14ac:dyDescent="0.2">
      <c r="U179" s="74"/>
      <c r="V179" s="70"/>
      <c r="W179" s="70"/>
      <c r="X179" s="70"/>
      <c r="Y179" s="70"/>
      <c r="Z179" s="70"/>
      <c r="AA179" s="24"/>
    </row>
    <row r="180" spans="21:27" x14ac:dyDescent="0.2">
      <c r="U180" s="74"/>
      <c r="V180" s="70"/>
      <c r="W180" s="70"/>
      <c r="X180" s="70"/>
      <c r="Y180" s="70"/>
      <c r="Z180" s="70"/>
      <c r="AA180" s="24"/>
    </row>
    <row r="181" spans="21:27" x14ac:dyDescent="0.2">
      <c r="U181" s="74"/>
      <c r="V181" s="70"/>
      <c r="W181" s="70"/>
      <c r="X181" s="70"/>
      <c r="Y181" s="70"/>
      <c r="Z181" s="70"/>
      <c r="AA181" s="24"/>
    </row>
    <row r="182" spans="21:27" x14ac:dyDescent="0.2">
      <c r="U182" s="74"/>
      <c r="V182" s="70"/>
      <c r="W182" s="70"/>
      <c r="X182" s="70"/>
      <c r="Y182" s="70"/>
      <c r="Z182" s="70"/>
      <c r="AA182" s="24"/>
    </row>
    <row r="183" spans="21:27" x14ac:dyDescent="0.2">
      <c r="U183" s="74"/>
      <c r="V183" s="70"/>
      <c r="W183" s="70"/>
      <c r="X183" s="70"/>
      <c r="Y183" s="70"/>
      <c r="Z183" s="70"/>
      <c r="AA183" s="24"/>
    </row>
    <row r="184" spans="21:27" x14ac:dyDescent="0.2">
      <c r="U184" s="74"/>
      <c r="V184" s="70"/>
      <c r="W184" s="70"/>
      <c r="X184" s="70"/>
      <c r="Y184" s="70"/>
      <c r="Z184" s="70"/>
      <c r="AA184" s="24"/>
    </row>
    <row r="185" spans="21:27" x14ac:dyDescent="0.2">
      <c r="U185" s="74"/>
      <c r="V185" s="70"/>
      <c r="W185" s="70"/>
      <c r="X185" s="70"/>
      <c r="Y185" s="70"/>
      <c r="Z185" s="70"/>
      <c r="AA185" s="24"/>
    </row>
    <row r="186" spans="21:27" x14ac:dyDescent="0.2">
      <c r="U186" s="74"/>
      <c r="V186" s="70"/>
      <c r="W186" s="70"/>
      <c r="X186" s="70"/>
      <c r="Y186" s="70"/>
      <c r="Z186" s="70"/>
      <c r="AA186" s="24"/>
    </row>
    <row r="187" spans="21:27" x14ac:dyDescent="0.2">
      <c r="U187" s="74"/>
      <c r="V187" s="70"/>
      <c r="W187" s="70"/>
      <c r="X187" s="70"/>
      <c r="Y187" s="70"/>
      <c r="Z187" s="70"/>
      <c r="AA187" s="24"/>
    </row>
    <row r="188" spans="21:27" x14ac:dyDescent="0.2">
      <c r="U188" s="74"/>
      <c r="V188" s="70"/>
      <c r="W188" s="70"/>
      <c r="X188" s="70"/>
      <c r="Y188" s="70"/>
      <c r="Z188" s="70"/>
      <c r="AA188" s="24"/>
    </row>
    <row r="189" spans="21:27" x14ac:dyDescent="0.2">
      <c r="U189" s="74"/>
      <c r="V189" s="70"/>
      <c r="W189" s="70"/>
      <c r="X189" s="70"/>
      <c r="Y189" s="70"/>
      <c r="Z189" s="70"/>
      <c r="AA189" s="24"/>
    </row>
    <row r="190" spans="21:27" x14ac:dyDescent="0.2">
      <c r="U190" s="74"/>
      <c r="V190" s="70"/>
      <c r="W190" s="70"/>
      <c r="X190" s="70"/>
      <c r="Y190" s="70"/>
      <c r="Z190" s="70"/>
      <c r="AA190" s="24"/>
    </row>
    <row r="191" spans="21:27" x14ac:dyDescent="0.2">
      <c r="U191" s="74"/>
      <c r="V191" s="70"/>
      <c r="W191" s="70"/>
      <c r="X191" s="70"/>
      <c r="Y191" s="70"/>
      <c r="Z191" s="70"/>
      <c r="AA191" s="24"/>
    </row>
    <row r="192" spans="2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44"/>
  <dimension ref="A1:AB448"/>
  <sheetViews>
    <sheetView topLeftCell="N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8.375" style="23" customWidth="1"/>
    <col min="5" max="5" width="20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125" style="23" customWidth="1"/>
    <col min="16" max="16" width="17.25" style="23" customWidth="1"/>
    <col min="17" max="17" width="12.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8" width="9" style="22" customWidth="1"/>
    <col min="39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2100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244</v>
      </c>
      <c r="B2" s="71">
        <v>320</v>
      </c>
      <c r="C2" s="68">
        <v>0</v>
      </c>
      <c r="D2" s="68">
        <v>274.47000000000003</v>
      </c>
      <c r="E2" s="68">
        <v>211.27</v>
      </c>
      <c r="F2" s="68">
        <f t="shared" ref="F2:F43" si="0">($A$44-A2)/(ROW($A$44)-ROW(A2))</f>
        <v>44.19047619047619</v>
      </c>
      <c r="G2" s="68">
        <v>0</v>
      </c>
      <c r="H2" s="68">
        <f t="shared" ref="H2:H43" si="1">($A$44-B2)/(ROW($A$44)-ROW(B2))</f>
        <v>42.38095238095238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0.02</v>
      </c>
      <c r="P2" s="32" t="s">
        <v>39</v>
      </c>
      <c r="Q2" s="25">
        <f>LARGE(A:A,2)</f>
        <v>1906</v>
      </c>
      <c r="T2" s="22">
        <v>0</v>
      </c>
      <c r="U2" s="74">
        <f t="shared" ref="U2:U33" si="3">T2-B2</f>
        <v>-320</v>
      </c>
      <c r="V2" s="70">
        <f t="shared" ref="V2:V33" si="4">ROUND(U2,0)</f>
        <v>-320</v>
      </c>
      <c r="W2" s="70">
        <v>4766</v>
      </c>
      <c r="X2" s="70">
        <f t="shared" ref="X2:X33" si="5">B2/$W$2*$W$3</f>
        <v>351.75828787242972</v>
      </c>
      <c r="Y2" s="70">
        <f t="shared" ref="Y2:Y33" si="6">X2-B2</f>
        <v>31.758287872429719</v>
      </c>
      <c r="Z2" s="70">
        <f t="shared" ref="Z2:Z33" si="7">ROUND(Y2,0)</f>
        <v>32</v>
      </c>
      <c r="AA2" s="24">
        <f t="shared" ref="AA2:AA33" si="8">IF(V2&gt;=0,V2,Z2)</f>
        <v>32</v>
      </c>
      <c r="AB2" s="67">
        <f t="shared" ref="AB2:AB33" si="9">B2+AA2</f>
        <v>352</v>
      </c>
    </row>
    <row r="3" spans="1:28" ht="15" customHeight="1" x14ac:dyDescent="0.25">
      <c r="A3" s="71">
        <v>476</v>
      </c>
      <c r="B3" s="71">
        <v>320</v>
      </c>
      <c r="C3" s="68">
        <v>0</v>
      </c>
      <c r="D3" s="68">
        <v>274.49</v>
      </c>
      <c r="E3" s="68">
        <v>211.27</v>
      </c>
      <c r="F3" s="68">
        <f t="shared" si="0"/>
        <v>39.609756097560975</v>
      </c>
      <c r="G3" s="68">
        <v>0</v>
      </c>
      <c r="H3" s="68">
        <f t="shared" si="1"/>
        <v>43.414634146341463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87</v>
      </c>
      <c r="P3" s="32" t="s">
        <v>41</v>
      </c>
      <c r="Q3" s="25">
        <f>LARGE(A:A,3)</f>
        <v>1835</v>
      </c>
      <c r="T3" s="22">
        <v>0</v>
      </c>
      <c r="U3" s="74">
        <f t="shared" si="3"/>
        <v>-320</v>
      </c>
      <c r="V3" s="70">
        <f t="shared" si="4"/>
        <v>-320</v>
      </c>
      <c r="W3" s="70">
        <v>5239</v>
      </c>
      <c r="X3" s="70">
        <f t="shared" si="5"/>
        <v>351.75828787242972</v>
      </c>
      <c r="Y3" s="70">
        <f t="shared" si="6"/>
        <v>31.758287872429719</v>
      </c>
      <c r="Z3" s="70">
        <f t="shared" si="7"/>
        <v>32</v>
      </c>
      <c r="AA3" s="24">
        <f t="shared" si="8"/>
        <v>32</v>
      </c>
      <c r="AB3" s="67">
        <f t="shared" si="9"/>
        <v>352</v>
      </c>
    </row>
    <row r="4" spans="1:28" ht="15" customHeight="1" x14ac:dyDescent="0.25">
      <c r="A4" s="71">
        <v>244</v>
      </c>
      <c r="B4" s="71">
        <v>320</v>
      </c>
      <c r="C4" s="68">
        <v>0</v>
      </c>
      <c r="D4" s="68">
        <v>274.48</v>
      </c>
      <c r="E4" s="68">
        <v>211.27</v>
      </c>
      <c r="F4" s="68">
        <f t="shared" si="0"/>
        <v>46.4</v>
      </c>
      <c r="G4" s="68">
        <v>0</v>
      </c>
      <c r="H4" s="68">
        <f t="shared" si="1"/>
        <v>44.5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2100</v>
      </c>
      <c r="P4" s="32" t="s">
        <v>43</v>
      </c>
      <c r="Q4" s="25">
        <f>LARGE(B:B,1)</f>
        <v>1290</v>
      </c>
      <c r="T4" s="22">
        <v>0</v>
      </c>
      <c r="U4" s="74">
        <f t="shared" si="3"/>
        <v>-320</v>
      </c>
      <c r="V4" s="70">
        <f t="shared" si="4"/>
        <v>-320</v>
      </c>
      <c r="W4" s="70"/>
      <c r="X4" s="70">
        <f t="shared" si="5"/>
        <v>351.75828787242972</v>
      </c>
      <c r="Y4" s="70">
        <f t="shared" si="6"/>
        <v>31.758287872429719</v>
      </c>
      <c r="Z4" s="70">
        <f t="shared" si="7"/>
        <v>32</v>
      </c>
      <c r="AA4" s="24">
        <f t="shared" si="8"/>
        <v>32</v>
      </c>
      <c r="AB4" s="67">
        <f t="shared" si="9"/>
        <v>352</v>
      </c>
    </row>
    <row r="5" spans="1:28" ht="15" customHeight="1" x14ac:dyDescent="0.25">
      <c r="A5" s="71">
        <v>359</v>
      </c>
      <c r="B5" s="71">
        <v>320</v>
      </c>
      <c r="C5" s="68">
        <v>0</v>
      </c>
      <c r="D5" s="68">
        <v>274.48</v>
      </c>
      <c r="E5" s="68">
        <v>211.27</v>
      </c>
      <c r="F5" s="68">
        <f t="shared" si="0"/>
        <v>44.641025641025642</v>
      </c>
      <c r="G5" s="68">
        <v>0</v>
      </c>
      <c r="H5" s="68">
        <f t="shared" si="1"/>
        <v>45.641025641025642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1.3</v>
      </c>
      <c r="P5" s="32" t="s">
        <v>45</v>
      </c>
      <c r="Q5" s="25">
        <f>LARGE(B:B,2)</f>
        <v>1290</v>
      </c>
      <c r="T5" s="22">
        <v>0</v>
      </c>
      <c r="U5" s="74">
        <f t="shared" si="3"/>
        <v>-320</v>
      </c>
      <c r="V5" s="70">
        <f t="shared" si="4"/>
        <v>-320</v>
      </c>
      <c r="W5" s="70"/>
      <c r="X5" s="70">
        <f t="shared" si="5"/>
        <v>351.75828787242972</v>
      </c>
      <c r="Y5" s="70">
        <f t="shared" si="6"/>
        <v>31.758287872429719</v>
      </c>
      <c r="Z5" s="70">
        <f t="shared" si="7"/>
        <v>32</v>
      </c>
      <c r="AA5" s="24">
        <f t="shared" si="8"/>
        <v>32</v>
      </c>
      <c r="AB5" s="67">
        <f t="shared" si="9"/>
        <v>352</v>
      </c>
    </row>
    <row r="6" spans="1:28" ht="15" customHeight="1" x14ac:dyDescent="0.25">
      <c r="A6" s="71">
        <v>360</v>
      </c>
      <c r="B6" s="71">
        <v>320</v>
      </c>
      <c r="C6" s="68">
        <v>0</v>
      </c>
      <c r="D6" s="68">
        <v>274.49</v>
      </c>
      <c r="E6" s="68">
        <v>211.27</v>
      </c>
      <c r="F6" s="68">
        <f t="shared" si="0"/>
        <v>45.789473684210527</v>
      </c>
      <c r="G6" s="68">
        <v>0</v>
      </c>
      <c r="H6" s="68">
        <f t="shared" si="1"/>
        <v>46.842105263157897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2.42</v>
      </c>
      <c r="P6" s="32" t="s">
        <v>47</v>
      </c>
      <c r="Q6" s="25">
        <f>LARGE(B:B,3)</f>
        <v>1290</v>
      </c>
      <c r="T6" s="22">
        <v>0</v>
      </c>
      <c r="U6" s="74">
        <f t="shared" si="3"/>
        <v>-320</v>
      </c>
      <c r="V6" s="70">
        <f t="shared" si="4"/>
        <v>-320</v>
      </c>
      <c r="W6" s="70"/>
      <c r="X6" s="70">
        <f t="shared" si="5"/>
        <v>351.75828787242972</v>
      </c>
      <c r="Y6" s="70">
        <f t="shared" si="6"/>
        <v>31.758287872429719</v>
      </c>
      <c r="Z6" s="70">
        <f t="shared" si="7"/>
        <v>32</v>
      </c>
      <c r="AA6" s="24">
        <f t="shared" si="8"/>
        <v>32</v>
      </c>
      <c r="AB6" s="67">
        <f t="shared" si="9"/>
        <v>352</v>
      </c>
    </row>
    <row r="7" spans="1:28" ht="15" customHeight="1" x14ac:dyDescent="0.25">
      <c r="A7" s="71">
        <v>360</v>
      </c>
      <c r="B7" s="71">
        <v>440</v>
      </c>
      <c r="C7" s="68">
        <v>0</v>
      </c>
      <c r="D7" s="68">
        <v>274.48</v>
      </c>
      <c r="E7" s="68">
        <v>211.53</v>
      </c>
      <c r="F7" s="68">
        <f t="shared" si="0"/>
        <v>47.027027027027025</v>
      </c>
      <c r="G7" s="68">
        <v>0</v>
      </c>
      <c r="H7" s="68">
        <f t="shared" si="1"/>
        <v>44.864864864864863</v>
      </c>
      <c r="I7" s="68">
        <v>0</v>
      </c>
      <c r="J7" s="72">
        <f t="shared" si="10"/>
        <v>0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3.31</v>
      </c>
      <c r="P7" s="25"/>
      <c r="Q7" s="25"/>
      <c r="T7" s="22">
        <v>0</v>
      </c>
      <c r="U7" s="74">
        <f t="shared" si="3"/>
        <v>-440</v>
      </c>
      <c r="V7" s="70">
        <f t="shared" si="4"/>
        <v>-440</v>
      </c>
      <c r="W7" s="70"/>
      <c r="X7" s="70">
        <f t="shared" si="5"/>
        <v>483.66764582459081</v>
      </c>
      <c r="Y7" s="70">
        <f t="shared" si="6"/>
        <v>43.667645824590807</v>
      </c>
      <c r="Z7" s="70">
        <f t="shared" si="7"/>
        <v>44</v>
      </c>
      <c r="AA7" s="24">
        <f t="shared" si="8"/>
        <v>44</v>
      </c>
      <c r="AB7" s="67">
        <f t="shared" si="9"/>
        <v>484</v>
      </c>
    </row>
    <row r="8" spans="1:28" ht="15" customHeight="1" x14ac:dyDescent="0.25">
      <c r="A8" s="71">
        <v>244</v>
      </c>
      <c r="B8" s="71">
        <v>440</v>
      </c>
      <c r="C8" s="68">
        <v>0.7</v>
      </c>
      <c r="D8" s="68">
        <v>274.45999999999998</v>
      </c>
      <c r="E8" s="68">
        <v>211.53</v>
      </c>
      <c r="F8" s="68">
        <f t="shared" si="0"/>
        <v>51.555555555555557</v>
      </c>
      <c r="G8" s="68">
        <v>0</v>
      </c>
      <c r="H8" s="68">
        <f t="shared" si="1"/>
        <v>46.111111111111114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-440</v>
      </c>
      <c r="V8" s="70">
        <f t="shared" si="4"/>
        <v>-440</v>
      </c>
      <c r="W8" s="70"/>
      <c r="X8" s="70">
        <f t="shared" si="5"/>
        <v>483.66764582459081</v>
      </c>
      <c r="Y8" s="70">
        <f t="shared" si="6"/>
        <v>43.667645824590807</v>
      </c>
      <c r="Z8" s="70">
        <f t="shared" si="7"/>
        <v>44</v>
      </c>
      <c r="AA8" s="24">
        <f t="shared" si="8"/>
        <v>44</v>
      </c>
      <c r="AB8" s="67">
        <f t="shared" si="9"/>
        <v>484</v>
      </c>
    </row>
    <row r="9" spans="1:28" ht="15" customHeight="1" x14ac:dyDescent="0.25">
      <c r="A9" s="71">
        <v>360</v>
      </c>
      <c r="B9" s="71">
        <v>440</v>
      </c>
      <c r="C9" s="68">
        <v>0</v>
      </c>
      <c r="D9" s="68">
        <v>274.45</v>
      </c>
      <c r="E9" s="68">
        <v>211.53</v>
      </c>
      <c r="F9" s="68">
        <f t="shared" si="0"/>
        <v>49.714285714285715</v>
      </c>
      <c r="G9" s="68">
        <v>0</v>
      </c>
      <c r="H9" s="68">
        <f t="shared" si="1"/>
        <v>47.428571428571431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-440</v>
      </c>
      <c r="V9" s="70">
        <f t="shared" si="4"/>
        <v>-440</v>
      </c>
      <c r="W9" s="70"/>
      <c r="X9" s="70">
        <f t="shared" si="5"/>
        <v>483.66764582459081</v>
      </c>
      <c r="Y9" s="70">
        <f t="shared" si="6"/>
        <v>43.667645824590807</v>
      </c>
      <c r="Z9" s="70">
        <f t="shared" si="7"/>
        <v>44</v>
      </c>
      <c r="AA9" s="24">
        <f t="shared" si="8"/>
        <v>44</v>
      </c>
      <c r="AB9" s="67">
        <f t="shared" si="9"/>
        <v>484</v>
      </c>
    </row>
    <row r="10" spans="1:28" ht="15" customHeight="1" x14ac:dyDescent="0.25">
      <c r="A10" s="71">
        <v>360</v>
      </c>
      <c r="B10" s="71">
        <v>440</v>
      </c>
      <c r="C10" s="68">
        <v>0.4</v>
      </c>
      <c r="D10" s="68">
        <v>274.44</v>
      </c>
      <c r="E10" s="68">
        <v>211.53</v>
      </c>
      <c r="F10" s="68">
        <f t="shared" si="0"/>
        <v>51.176470588235297</v>
      </c>
      <c r="G10" s="68">
        <v>0</v>
      </c>
      <c r="H10" s="68">
        <f t="shared" si="1"/>
        <v>48.823529411764703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-440</v>
      </c>
      <c r="V10" s="70">
        <f t="shared" si="4"/>
        <v>-440</v>
      </c>
      <c r="W10" s="70"/>
      <c r="X10" s="70">
        <f t="shared" si="5"/>
        <v>483.66764582459081</v>
      </c>
      <c r="Y10" s="70">
        <f t="shared" si="6"/>
        <v>43.667645824590807</v>
      </c>
      <c r="Z10" s="70">
        <f t="shared" si="7"/>
        <v>44</v>
      </c>
      <c r="AA10" s="24">
        <f t="shared" si="8"/>
        <v>44</v>
      </c>
      <c r="AB10" s="67">
        <f t="shared" si="9"/>
        <v>484</v>
      </c>
    </row>
    <row r="11" spans="1:28" ht="15" customHeight="1" x14ac:dyDescent="0.25">
      <c r="A11" s="71">
        <v>360</v>
      </c>
      <c r="B11" s="71">
        <v>440</v>
      </c>
      <c r="C11" s="68">
        <v>0.1</v>
      </c>
      <c r="D11" s="68">
        <v>274.44</v>
      </c>
      <c r="E11" s="68">
        <v>211.53</v>
      </c>
      <c r="F11" s="68">
        <f t="shared" si="0"/>
        <v>52.727272727272727</v>
      </c>
      <c r="G11" s="68">
        <v>0</v>
      </c>
      <c r="H11" s="68">
        <f t="shared" si="1"/>
        <v>50.303030303030305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274.20999999999998</v>
      </c>
      <c r="R11" s="43"/>
      <c r="S11" s="43"/>
      <c r="T11" s="22">
        <v>0</v>
      </c>
      <c r="U11" s="74">
        <f t="shared" si="3"/>
        <v>-440</v>
      </c>
      <c r="V11" s="70">
        <f t="shared" si="4"/>
        <v>-440</v>
      </c>
      <c r="W11" s="70"/>
      <c r="X11" s="70">
        <f t="shared" si="5"/>
        <v>483.66764582459081</v>
      </c>
      <c r="Y11" s="70">
        <f t="shared" si="6"/>
        <v>43.667645824590807</v>
      </c>
      <c r="Z11" s="70">
        <f t="shared" si="7"/>
        <v>44</v>
      </c>
      <c r="AA11" s="24">
        <f t="shared" si="8"/>
        <v>44</v>
      </c>
      <c r="AB11" s="67">
        <f t="shared" si="9"/>
        <v>484</v>
      </c>
    </row>
    <row r="12" spans="1:28" ht="15" customHeight="1" x14ac:dyDescent="0.25">
      <c r="A12" s="71">
        <v>360</v>
      </c>
      <c r="B12" s="71">
        <v>570</v>
      </c>
      <c r="C12" s="68">
        <v>1.8</v>
      </c>
      <c r="D12" s="68">
        <v>274.41000000000003</v>
      </c>
      <c r="E12" s="68">
        <v>211.7</v>
      </c>
      <c r="F12" s="68">
        <f t="shared" si="0"/>
        <v>54.375</v>
      </c>
      <c r="G12" s="68">
        <v>0</v>
      </c>
      <c r="H12" s="68">
        <f t="shared" si="1"/>
        <v>47.8125</v>
      </c>
      <c r="I12" s="68">
        <v>0</v>
      </c>
      <c r="J12" s="72">
        <f t="shared" si="10"/>
        <v>0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274.47000000000003</v>
      </c>
      <c r="R12" s="43"/>
      <c r="S12" s="43"/>
      <c r="T12" s="22">
        <v>0</v>
      </c>
      <c r="U12" s="74">
        <f t="shared" si="3"/>
        <v>-570</v>
      </c>
      <c r="V12" s="70">
        <f t="shared" si="4"/>
        <v>-570</v>
      </c>
      <c r="W12" s="70"/>
      <c r="X12" s="70">
        <f t="shared" si="5"/>
        <v>626.56945027276549</v>
      </c>
      <c r="Y12" s="70">
        <f t="shared" si="6"/>
        <v>56.569450272765494</v>
      </c>
      <c r="Z12" s="70">
        <f t="shared" si="7"/>
        <v>57</v>
      </c>
      <c r="AA12" s="24">
        <f t="shared" si="8"/>
        <v>57</v>
      </c>
      <c r="AB12" s="67">
        <f t="shared" si="9"/>
        <v>627</v>
      </c>
    </row>
    <row r="13" spans="1:28" ht="15" customHeight="1" x14ac:dyDescent="0.25">
      <c r="A13" s="71">
        <v>360</v>
      </c>
      <c r="B13" s="71">
        <v>570</v>
      </c>
      <c r="C13" s="68">
        <v>6.5</v>
      </c>
      <c r="D13" s="68">
        <v>274.39</v>
      </c>
      <c r="E13" s="68">
        <v>211.7</v>
      </c>
      <c r="F13" s="68">
        <f t="shared" si="0"/>
        <v>56.12903225806452</v>
      </c>
      <c r="G13" s="68">
        <v>0</v>
      </c>
      <c r="H13" s="68">
        <f t="shared" si="1"/>
        <v>49.354838709677416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-570</v>
      </c>
      <c r="V13" s="70">
        <f t="shared" si="4"/>
        <v>-570</v>
      </c>
      <c r="W13" s="70"/>
      <c r="X13" s="70">
        <f t="shared" si="5"/>
        <v>626.56945027276549</v>
      </c>
      <c r="Y13" s="70">
        <f t="shared" si="6"/>
        <v>56.569450272765494</v>
      </c>
      <c r="Z13" s="70">
        <f t="shared" si="7"/>
        <v>57</v>
      </c>
      <c r="AA13" s="24">
        <f t="shared" si="8"/>
        <v>57</v>
      </c>
      <c r="AB13" s="67">
        <f t="shared" si="9"/>
        <v>627</v>
      </c>
    </row>
    <row r="14" spans="1:28" ht="15" customHeight="1" x14ac:dyDescent="0.25">
      <c r="A14" s="71">
        <v>478</v>
      </c>
      <c r="B14" s="71">
        <v>570</v>
      </c>
      <c r="C14" s="68">
        <v>3</v>
      </c>
      <c r="D14" s="68">
        <v>274.38</v>
      </c>
      <c r="E14" s="68">
        <v>211.7</v>
      </c>
      <c r="F14" s="68">
        <f t="shared" si="0"/>
        <v>54.06666666666667</v>
      </c>
      <c r="G14" s="68">
        <v>0</v>
      </c>
      <c r="H14" s="68">
        <f t="shared" si="1"/>
        <v>51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1290</v>
      </c>
      <c r="R14" s="43"/>
      <c r="S14" s="43"/>
      <c r="T14" s="22">
        <v>0</v>
      </c>
      <c r="U14" s="74">
        <f t="shared" si="3"/>
        <v>-570</v>
      </c>
      <c r="V14" s="70">
        <f t="shared" si="4"/>
        <v>-570</v>
      </c>
      <c r="W14" s="70"/>
      <c r="X14" s="70">
        <f t="shared" si="5"/>
        <v>626.56945027276549</v>
      </c>
      <c r="Y14" s="70">
        <f t="shared" si="6"/>
        <v>56.569450272765494</v>
      </c>
      <c r="Z14" s="70">
        <f t="shared" si="7"/>
        <v>57</v>
      </c>
      <c r="AA14" s="24">
        <f t="shared" si="8"/>
        <v>57</v>
      </c>
      <c r="AB14" s="67">
        <f t="shared" si="9"/>
        <v>627</v>
      </c>
    </row>
    <row r="15" spans="1:28" ht="15" customHeight="1" x14ac:dyDescent="0.25">
      <c r="A15" s="71">
        <v>179</v>
      </c>
      <c r="B15" s="71">
        <v>570</v>
      </c>
      <c r="C15" s="68">
        <v>1.2</v>
      </c>
      <c r="D15" s="68">
        <v>274.33999999999997</v>
      </c>
      <c r="E15" s="68">
        <v>211.7</v>
      </c>
      <c r="F15" s="68">
        <f t="shared" si="0"/>
        <v>66.241379310344826</v>
      </c>
      <c r="G15" s="68">
        <v>0</v>
      </c>
      <c r="H15" s="68">
        <f t="shared" si="1"/>
        <v>52.758620689655174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87</v>
      </c>
      <c r="P15" s="14" t="s">
        <v>61</v>
      </c>
      <c r="Q15" s="13">
        <f>MAX(D:D)</f>
        <v>275.29000000000002</v>
      </c>
      <c r="R15" s="43">
        <f ca="1">TREND(OFFSET('Z-V'!B1,MATCH(Q15,'Z-V'!A:A,1)-1,,2,1),OFFSET('Z-V'!A1,MATCH(Q15,'Z-V'!A:A,1)-1,,2,1),Q15)</f>
        <v>71015</v>
      </c>
      <c r="S15" s="43"/>
      <c r="T15" s="22">
        <v>0</v>
      </c>
      <c r="U15" s="74">
        <f t="shared" si="3"/>
        <v>-570</v>
      </c>
      <c r="V15" s="70">
        <f t="shared" si="4"/>
        <v>-570</v>
      </c>
      <c r="W15" s="70"/>
      <c r="X15" s="70">
        <f t="shared" si="5"/>
        <v>626.56945027276549</v>
      </c>
      <c r="Y15" s="70">
        <f t="shared" si="6"/>
        <v>56.569450272765494</v>
      </c>
      <c r="Z15" s="70">
        <f t="shared" si="7"/>
        <v>57</v>
      </c>
      <c r="AA15" s="24">
        <f t="shared" si="8"/>
        <v>57</v>
      </c>
      <c r="AB15" s="67">
        <f t="shared" si="9"/>
        <v>627</v>
      </c>
    </row>
    <row r="16" spans="1:28" ht="15" customHeight="1" x14ac:dyDescent="0.25">
      <c r="A16" s="71">
        <v>362</v>
      </c>
      <c r="B16" s="71">
        <v>570</v>
      </c>
      <c r="C16" s="68">
        <v>0.8</v>
      </c>
      <c r="D16" s="68">
        <v>274.32</v>
      </c>
      <c r="E16" s="68">
        <v>211.7</v>
      </c>
      <c r="F16" s="68">
        <f t="shared" si="0"/>
        <v>62.071428571428569</v>
      </c>
      <c r="G16" s="68">
        <v>0</v>
      </c>
      <c r="H16" s="68">
        <f t="shared" si="1"/>
        <v>54.642857142857146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6.5</v>
      </c>
      <c r="P16" s="14" t="s">
        <v>63</v>
      </c>
      <c r="Q16" s="56">
        <f>D2</f>
        <v>274.47000000000003</v>
      </c>
      <c r="R16" s="43">
        <f ca="1">TREND(OFFSET('Z-V'!B1,MATCH(Q16,'Z-V'!A:A,1)-1,,2,1),OFFSET('Z-V'!A1,MATCH(Q16,'Z-V'!A:A,1)-1,,2,1),Q16)</f>
        <v>68145.000000000116</v>
      </c>
      <c r="S16" s="43"/>
      <c r="T16" s="22">
        <v>0</v>
      </c>
      <c r="U16" s="74">
        <f t="shared" si="3"/>
        <v>-570</v>
      </c>
      <c r="V16" s="70">
        <f t="shared" si="4"/>
        <v>-570</v>
      </c>
      <c r="W16" s="70"/>
      <c r="X16" s="70">
        <f t="shared" si="5"/>
        <v>626.56945027276549</v>
      </c>
      <c r="Y16" s="70">
        <f t="shared" si="6"/>
        <v>56.569450272765494</v>
      </c>
      <c r="Z16" s="70">
        <f t="shared" si="7"/>
        <v>57</v>
      </c>
      <c r="AA16" s="24">
        <f t="shared" si="8"/>
        <v>57</v>
      </c>
      <c r="AB16" s="67">
        <f t="shared" si="9"/>
        <v>627</v>
      </c>
    </row>
    <row r="17" spans="1:28" ht="15" customHeight="1" x14ac:dyDescent="0.25">
      <c r="A17" s="71">
        <v>594</v>
      </c>
      <c r="B17" s="71">
        <v>690</v>
      </c>
      <c r="C17" s="68">
        <v>1.3</v>
      </c>
      <c r="D17" s="68">
        <v>274.31</v>
      </c>
      <c r="E17" s="68">
        <v>211.86</v>
      </c>
      <c r="F17" s="68">
        <f t="shared" si="0"/>
        <v>55.777777777777779</v>
      </c>
      <c r="G17" s="68">
        <v>0</v>
      </c>
      <c r="H17" s="68">
        <f t="shared" si="1"/>
        <v>52.222222222222221</v>
      </c>
      <c r="I17" s="68">
        <v>0</v>
      </c>
      <c r="J17" s="72">
        <f t="shared" si="10"/>
        <v>0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274.58999999999997</v>
      </c>
      <c r="R17" s="43"/>
      <c r="S17" s="43"/>
      <c r="T17" s="22">
        <v>0</v>
      </c>
      <c r="U17" s="74">
        <f t="shared" si="3"/>
        <v>-690</v>
      </c>
      <c r="V17" s="70">
        <f t="shared" si="4"/>
        <v>-690</v>
      </c>
      <c r="W17" s="70"/>
      <c r="X17" s="70">
        <f t="shared" si="5"/>
        <v>758.47880822492664</v>
      </c>
      <c r="Y17" s="70">
        <f t="shared" si="6"/>
        <v>68.478808224926638</v>
      </c>
      <c r="Z17" s="70">
        <f t="shared" si="7"/>
        <v>68</v>
      </c>
      <c r="AA17" s="24">
        <f t="shared" si="8"/>
        <v>68</v>
      </c>
      <c r="AB17" s="67">
        <f t="shared" si="9"/>
        <v>758</v>
      </c>
    </row>
    <row r="18" spans="1:28" ht="15" customHeight="1" x14ac:dyDescent="0.2">
      <c r="A18" s="71">
        <v>595</v>
      </c>
      <c r="B18" s="71">
        <v>690</v>
      </c>
      <c r="C18" s="68">
        <v>3.1</v>
      </c>
      <c r="D18" s="68">
        <v>274.3</v>
      </c>
      <c r="E18" s="68">
        <v>211.86</v>
      </c>
      <c r="F18" s="68">
        <f t="shared" si="0"/>
        <v>57.884615384615387</v>
      </c>
      <c r="G18" s="68">
        <v>0</v>
      </c>
      <c r="H18" s="68">
        <f t="shared" si="1"/>
        <v>54.230769230769234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1290</v>
      </c>
      <c r="R18" s="43"/>
      <c r="S18" s="43"/>
      <c r="T18" s="22">
        <v>0</v>
      </c>
      <c r="U18" s="74">
        <f t="shared" si="3"/>
        <v>-690</v>
      </c>
      <c r="V18" s="70">
        <f t="shared" si="4"/>
        <v>-690</v>
      </c>
      <c r="W18" s="70"/>
      <c r="X18" s="70">
        <f t="shared" si="5"/>
        <v>758.47880822492664</v>
      </c>
      <c r="Y18" s="70">
        <f t="shared" si="6"/>
        <v>68.478808224926638</v>
      </c>
      <c r="Z18" s="70">
        <f t="shared" si="7"/>
        <v>68</v>
      </c>
      <c r="AA18" s="24">
        <f t="shared" si="8"/>
        <v>68</v>
      </c>
      <c r="AB18" s="67">
        <f t="shared" si="9"/>
        <v>758</v>
      </c>
    </row>
    <row r="19" spans="1:28" ht="15" customHeight="1" x14ac:dyDescent="0.25">
      <c r="A19" s="71">
        <v>746</v>
      </c>
      <c r="B19" s="71">
        <v>690</v>
      </c>
      <c r="C19" s="68">
        <v>1.1000000000000001</v>
      </c>
      <c r="D19" s="68">
        <v>274.31</v>
      </c>
      <c r="E19" s="68">
        <v>211.86</v>
      </c>
      <c r="F19" s="68">
        <f t="shared" si="0"/>
        <v>54.16</v>
      </c>
      <c r="G19" s="68">
        <v>0</v>
      </c>
      <c r="H19" s="68">
        <f t="shared" si="1"/>
        <v>56.4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0.84223387905111935</v>
      </c>
      <c r="R19" s="58">
        <f>MAX(AB:AB)</f>
        <v>1418</v>
      </c>
      <c r="S19" s="58">
        <f>'Z-V'!P8-R19</f>
        <v>7561</v>
      </c>
      <c r="T19" s="22">
        <v>0</v>
      </c>
      <c r="U19" s="74">
        <f t="shared" si="3"/>
        <v>-690</v>
      </c>
      <c r="V19" s="70">
        <f t="shared" si="4"/>
        <v>-690</v>
      </c>
      <c r="W19" s="70"/>
      <c r="X19" s="70">
        <f t="shared" si="5"/>
        <v>758.47880822492664</v>
      </c>
      <c r="Y19" s="70">
        <f t="shared" si="6"/>
        <v>68.478808224926638</v>
      </c>
      <c r="Z19" s="70">
        <f t="shared" si="7"/>
        <v>68</v>
      </c>
      <c r="AA19" s="24">
        <f t="shared" si="8"/>
        <v>68</v>
      </c>
      <c r="AB19" s="67">
        <f t="shared" si="9"/>
        <v>758</v>
      </c>
    </row>
    <row r="20" spans="1:28" ht="15" customHeight="1" x14ac:dyDescent="0.25">
      <c r="A20" s="71">
        <v>588</v>
      </c>
      <c r="B20" s="71">
        <v>690</v>
      </c>
      <c r="C20" s="68">
        <v>2.2999999999999998</v>
      </c>
      <c r="D20" s="68">
        <v>274.3</v>
      </c>
      <c r="E20" s="68">
        <v>211.86</v>
      </c>
      <c r="F20" s="68">
        <f t="shared" si="0"/>
        <v>63</v>
      </c>
      <c r="G20" s="68">
        <v>0</v>
      </c>
      <c r="H20" s="68">
        <f t="shared" si="1"/>
        <v>58.75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1</v>
      </c>
      <c r="P20" s="14" t="s">
        <v>1</v>
      </c>
      <c r="Q20" s="13">
        <f ca="1">('Z-V'!R16-'Z-V'!R17)*(S20-'Z-V'!R13)/('Z-V'!R9-'Z-V'!R13)+'Z-V'!R17</f>
        <v>0.9463887434554995</v>
      </c>
      <c r="R20" s="43">
        <f ca="1">R15-R16</f>
        <v>2869.9999999998836</v>
      </c>
      <c r="S20" s="43">
        <f ca="1">'Z-V'!P9-R20</f>
        <v>50610.000000000116</v>
      </c>
      <c r="T20" s="22">
        <v>0</v>
      </c>
      <c r="U20" s="74">
        <f t="shared" si="3"/>
        <v>-690</v>
      </c>
      <c r="V20" s="70">
        <f t="shared" si="4"/>
        <v>-690</v>
      </c>
      <c r="W20" s="70"/>
      <c r="X20" s="70">
        <f t="shared" si="5"/>
        <v>758.47880822492664</v>
      </c>
      <c r="Y20" s="70">
        <f t="shared" si="6"/>
        <v>68.478808224926638</v>
      </c>
      <c r="Z20" s="70">
        <f t="shared" si="7"/>
        <v>68</v>
      </c>
      <c r="AA20" s="24">
        <f t="shared" si="8"/>
        <v>68</v>
      </c>
      <c r="AB20" s="67">
        <f t="shared" si="9"/>
        <v>758</v>
      </c>
    </row>
    <row r="21" spans="1:28" ht="15" customHeight="1" x14ac:dyDescent="0.25">
      <c r="A21" s="71">
        <v>845</v>
      </c>
      <c r="B21" s="71">
        <v>690</v>
      </c>
      <c r="C21" s="68">
        <v>1.6</v>
      </c>
      <c r="D21" s="68">
        <v>274.31</v>
      </c>
      <c r="E21" s="68">
        <v>211.86</v>
      </c>
      <c r="F21" s="68">
        <f t="shared" si="0"/>
        <v>54.565217391304351</v>
      </c>
      <c r="G21" s="68">
        <v>0</v>
      </c>
      <c r="H21" s="68">
        <f t="shared" si="1"/>
        <v>61.304347826086953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0.99452352672453415</v>
      </c>
      <c r="R21" s="43">
        <f>ABS(Q12-Q17)</f>
        <v>0.1199999999999477</v>
      </c>
      <c r="S21" s="43">
        <f>'Z-V'!P10-R21</f>
        <v>21.770000000000053</v>
      </c>
      <c r="T21" s="22">
        <v>0</v>
      </c>
      <c r="U21" s="74">
        <f t="shared" si="3"/>
        <v>-690</v>
      </c>
      <c r="V21" s="70">
        <f t="shared" si="4"/>
        <v>-690</v>
      </c>
      <c r="W21" s="70"/>
      <c r="X21" s="70">
        <f t="shared" si="5"/>
        <v>758.47880822492664</v>
      </c>
      <c r="Y21" s="70">
        <f t="shared" si="6"/>
        <v>68.478808224926638</v>
      </c>
      <c r="Z21" s="70">
        <f t="shared" si="7"/>
        <v>68</v>
      </c>
      <c r="AA21" s="24">
        <f t="shared" si="8"/>
        <v>68</v>
      </c>
      <c r="AB21" s="67">
        <f t="shared" si="9"/>
        <v>758</v>
      </c>
    </row>
    <row r="22" spans="1:28" ht="15" customHeight="1" x14ac:dyDescent="0.25">
      <c r="A22" s="71">
        <v>1078</v>
      </c>
      <c r="B22" s="71">
        <v>810</v>
      </c>
      <c r="C22" s="68">
        <v>0.3</v>
      </c>
      <c r="D22" s="68">
        <v>274.33999999999997</v>
      </c>
      <c r="E22" s="68">
        <v>212.01</v>
      </c>
      <c r="F22" s="68">
        <f t="shared" si="0"/>
        <v>46.454545454545453</v>
      </c>
      <c r="G22" s="68">
        <v>0</v>
      </c>
      <c r="H22" s="68">
        <f t="shared" si="1"/>
        <v>58.636363636363633</v>
      </c>
      <c r="I22" s="68">
        <v>0</v>
      </c>
      <c r="J22" s="72">
        <f t="shared" si="10"/>
        <v>0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0.93430000000000002</v>
      </c>
      <c r="R22" s="43"/>
      <c r="S22" s="43"/>
      <c r="T22" s="22">
        <v>0</v>
      </c>
      <c r="U22" s="74">
        <f t="shared" si="3"/>
        <v>-810</v>
      </c>
      <c r="V22" s="70">
        <f t="shared" si="4"/>
        <v>-810</v>
      </c>
      <c r="W22" s="70"/>
      <c r="X22" s="70">
        <f t="shared" si="5"/>
        <v>890.38816617708778</v>
      </c>
      <c r="Y22" s="70">
        <f t="shared" si="6"/>
        <v>80.388166177087783</v>
      </c>
      <c r="Z22" s="70">
        <f t="shared" si="7"/>
        <v>80</v>
      </c>
      <c r="AA22" s="24">
        <f t="shared" si="8"/>
        <v>80</v>
      </c>
      <c r="AB22" s="67">
        <f t="shared" si="9"/>
        <v>890</v>
      </c>
    </row>
    <row r="23" spans="1:28" ht="15" customHeight="1" x14ac:dyDescent="0.25">
      <c r="A23" s="71">
        <v>726</v>
      </c>
      <c r="B23" s="71">
        <v>810</v>
      </c>
      <c r="C23" s="68">
        <v>0.6</v>
      </c>
      <c r="D23" s="68">
        <v>274.33</v>
      </c>
      <c r="E23" s="68">
        <v>212.01</v>
      </c>
      <c r="F23" s="68">
        <f t="shared" si="0"/>
        <v>65.428571428571431</v>
      </c>
      <c r="G23" s="68">
        <v>0</v>
      </c>
      <c r="H23" s="68">
        <f t="shared" si="1"/>
        <v>61.428571428571431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-810</v>
      </c>
      <c r="V23" s="70">
        <f t="shared" si="4"/>
        <v>-810</v>
      </c>
      <c r="W23" s="70"/>
      <c r="X23" s="70">
        <f t="shared" si="5"/>
        <v>890.38816617708778</v>
      </c>
      <c r="Y23" s="70">
        <f t="shared" si="6"/>
        <v>80.388166177087783</v>
      </c>
      <c r="Z23" s="70">
        <f t="shared" si="7"/>
        <v>80</v>
      </c>
      <c r="AA23" s="24">
        <f t="shared" si="8"/>
        <v>80</v>
      </c>
      <c r="AB23" s="67">
        <f t="shared" si="9"/>
        <v>890</v>
      </c>
    </row>
    <row r="24" spans="1:28" ht="15" customHeight="1" x14ac:dyDescent="0.25">
      <c r="A24" s="71">
        <v>727</v>
      </c>
      <c r="B24" s="71">
        <v>810</v>
      </c>
      <c r="C24" s="68">
        <v>2.4</v>
      </c>
      <c r="D24" s="68">
        <v>274.32</v>
      </c>
      <c r="E24" s="68">
        <v>212.01</v>
      </c>
      <c r="F24" s="68">
        <f t="shared" si="0"/>
        <v>68.650000000000006</v>
      </c>
      <c r="G24" s="68">
        <v>0</v>
      </c>
      <c r="H24" s="68">
        <f t="shared" si="1"/>
        <v>64.5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-810</v>
      </c>
      <c r="V24" s="70">
        <f t="shared" si="4"/>
        <v>-810</v>
      </c>
      <c r="W24" s="70"/>
      <c r="X24" s="70">
        <f t="shared" si="5"/>
        <v>890.38816617708778</v>
      </c>
      <c r="Y24" s="70">
        <f t="shared" si="6"/>
        <v>80.388166177087783</v>
      </c>
      <c r="Z24" s="70">
        <f t="shared" si="7"/>
        <v>80</v>
      </c>
      <c r="AA24" s="24">
        <f t="shared" si="8"/>
        <v>80</v>
      </c>
      <c r="AB24" s="67">
        <f t="shared" si="9"/>
        <v>890</v>
      </c>
    </row>
    <row r="25" spans="1:28" ht="15" customHeight="1" x14ac:dyDescent="0.25">
      <c r="A25" s="71">
        <v>960</v>
      </c>
      <c r="B25" s="71">
        <v>810</v>
      </c>
      <c r="C25" s="68">
        <v>3.5</v>
      </c>
      <c r="D25" s="68">
        <v>274.33999999999997</v>
      </c>
      <c r="E25" s="68">
        <v>212.01</v>
      </c>
      <c r="F25" s="68">
        <f t="shared" si="0"/>
        <v>60</v>
      </c>
      <c r="G25" s="68">
        <v>0</v>
      </c>
      <c r="H25" s="68">
        <f t="shared" si="1"/>
        <v>67.89473684210526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-810</v>
      </c>
      <c r="V25" s="70">
        <f t="shared" si="4"/>
        <v>-810</v>
      </c>
      <c r="W25" s="70"/>
      <c r="X25" s="70">
        <f t="shared" si="5"/>
        <v>890.38816617708778</v>
      </c>
      <c r="Y25" s="70">
        <f t="shared" si="6"/>
        <v>80.388166177087783</v>
      </c>
      <c r="Z25" s="70">
        <f t="shared" si="7"/>
        <v>80</v>
      </c>
      <c r="AA25" s="24">
        <f t="shared" si="8"/>
        <v>80</v>
      </c>
      <c r="AB25" s="67">
        <f t="shared" si="9"/>
        <v>890</v>
      </c>
    </row>
    <row r="26" spans="1:28" ht="15" customHeight="1" x14ac:dyDescent="0.25">
      <c r="A26" s="71">
        <v>960</v>
      </c>
      <c r="B26" s="71">
        <v>810</v>
      </c>
      <c r="C26" s="68">
        <v>1.3</v>
      </c>
      <c r="D26" s="68">
        <v>274.35000000000002</v>
      </c>
      <c r="E26" s="68">
        <v>212.01</v>
      </c>
      <c r="F26" s="68">
        <f t="shared" si="0"/>
        <v>63.333333333333336</v>
      </c>
      <c r="G26" s="68">
        <v>0</v>
      </c>
      <c r="H26" s="68">
        <f t="shared" si="1"/>
        <v>71.666666666666671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-810</v>
      </c>
      <c r="V26" s="70">
        <f t="shared" si="4"/>
        <v>-810</v>
      </c>
      <c r="W26" s="70"/>
      <c r="X26" s="70">
        <f t="shared" si="5"/>
        <v>890.38816617708778</v>
      </c>
      <c r="Y26" s="70">
        <f t="shared" si="6"/>
        <v>80.388166177087783</v>
      </c>
      <c r="Z26" s="70">
        <f t="shared" si="7"/>
        <v>80</v>
      </c>
      <c r="AA26" s="24">
        <f t="shared" si="8"/>
        <v>80</v>
      </c>
      <c r="AB26" s="67">
        <f t="shared" si="9"/>
        <v>890</v>
      </c>
    </row>
    <row r="27" spans="1:28" ht="15" customHeight="1" x14ac:dyDescent="0.25">
      <c r="A27" s="71">
        <v>961</v>
      </c>
      <c r="B27" s="71">
        <v>930</v>
      </c>
      <c r="C27" s="68">
        <v>2</v>
      </c>
      <c r="D27" s="68">
        <v>274.36</v>
      </c>
      <c r="E27" s="68">
        <v>212.12</v>
      </c>
      <c r="F27" s="68">
        <f t="shared" si="0"/>
        <v>67</v>
      </c>
      <c r="G27" s="68">
        <v>0</v>
      </c>
      <c r="H27" s="68">
        <f t="shared" si="1"/>
        <v>68.82352941176471</v>
      </c>
      <c r="I27" s="68">
        <v>0</v>
      </c>
      <c r="J27" s="72">
        <f t="shared" si="10"/>
        <v>0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-930</v>
      </c>
      <c r="V27" s="70">
        <f t="shared" si="4"/>
        <v>-930</v>
      </c>
      <c r="W27" s="70"/>
      <c r="X27" s="70">
        <f t="shared" si="5"/>
        <v>1022.2975241292488</v>
      </c>
      <c r="Y27" s="70">
        <f t="shared" si="6"/>
        <v>92.297524129248814</v>
      </c>
      <c r="Z27" s="70">
        <f t="shared" si="7"/>
        <v>92</v>
      </c>
      <c r="AA27" s="24">
        <f t="shared" si="8"/>
        <v>92</v>
      </c>
      <c r="AB27" s="67">
        <f t="shared" si="9"/>
        <v>1022</v>
      </c>
    </row>
    <row r="28" spans="1:28" ht="15" customHeight="1" x14ac:dyDescent="0.25">
      <c r="A28" s="71">
        <v>961</v>
      </c>
      <c r="B28" s="71">
        <v>930</v>
      </c>
      <c r="C28" s="68">
        <v>0.9</v>
      </c>
      <c r="D28" s="68">
        <v>274.36</v>
      </c>
      <c r="E28" s="68">
        <v>212.12</v>
      </c>
      <c r="F28" s="68">
        <f t="shared" si="0"/>
        <v>71.1875</v>
      </c>
      <c r="G28" s="68">
        <v>0</v>
      </c>
      <c r="H28" s="68">
        <f t="shared" si="1"/>
        <v>73.125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0</v>
      </c>
      <c r="U28" s="74">
        <f t="shared" si="3"/>
        <v>-930</v>
      </c>
      <c r="V28" s="70">
        <f t="shared" si="4"/>
        <v>-930</v>
      </c>
      <c r="W28" s="70"/>
      <c r="X28" s="70">
        <f t="shared" si="5"/>
        <v>1022.2975241292488</v>
      </c>
      <c r="Y28" s="70">
        <f t="shared" si="6"/>
        <v>92.297524129248814</v>
      </c>
      <c r="Z28" s="70">
        <f t="shared" si="7"/>
        <v>92</v>
      </c>
      <c r="AA28" s="24">
        <f t="shared" si="8"/>
        <v>92</v>
      </c>
      <c r="AB28" s="67">
        <f t="shared" si="9"/>
        <v>1022</v>
      </c>
    </row>
    <row r="29" spans="1:28" ht="15" customHeight="1" x14ac:dyDescent="0.25">
      <c r="A29" s="71">
        <v>1078</v>
      </c>
      <c r="B29" s="71">
        <v>930</v>
      </c>
      <c r="C29" s="68">
        <v>1.2</v>
      </c>
      <c r="D29" s="68">
        <v>274.38</v>
      </c>
      <c r="E29" s="68">
        <v>212.12</v>
      </c>
      <c r="F29" s="68">
        <f t="shared" si="0"/>
        <v>68.13333333333334</v>
      </c>
      <c r="G29" s="68">
        <v>0</v>
      </c>
      <c r="H29" s="68">
        <f t="shared" si="1"/>
        <v>78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0</v>
      </c>
      <c r="U29" s="74">
        <f t="shared" si="3"/>
        <v>-930</v>
      </c>
      <c r="V29" s="70">
        <f t="shared" si="4"/>
        <v>-930</v>
      </c>
      <c r="W29" s="70"/>
      <c r="X29" s="70">
        <f t="shared" si="5"/>
        <v>1022.2975241292488</v>
      </c>
      <c r="Y29" s="70">
        <f t="shared" si="6"/>
        <v>92.297524129248814</v>
      </c>
      <c r="Z29" s="70">
        <f t="shared" si="7"/>
        <v>92</v>
      </c>
      <c r="AA29" s="24">
        <f t="shared" si="8"/>
        <v>92</v>
      </c>
      <c r="AB29" s="67">
        <f t="shared" si="9"/>
        <v>1022</v>
      </c>
    </row>
    <row r="30" spans="1:28" ht="15" customHeight="1" x14ac:dyDescent="0.25">
      <c r="A30" s="71">
        <v>1195</v>
      </c>
      <c r="B30" s="71">
        <v>930</v>
      </c>
      <c r="C30" s="68">
        <v>1.7</v>
      </c>
      <c r="D30" s="68">
        <v>274.39999999999998</v>
      </c>
      <c r="E30" s="68">
        <v>212.12</v>
      </c>
      <c r="F30" s="68">
        <f t="shared" si="0"/>
        <v>64.642857142857139</v>
      </c>
      <c r="G30" s="68">
        <v>0</v>
      </c>
      <c r="H30" s="68">
        <f t="shared" si="1"/>
        <v>83.571428571428569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-930</v>
      </c>
      <c r="V30" s="70">
        <f t="shared" si="4"/>
        <v>-930</v>
      </c>
      <c r="W30" s="70"/>
      <c r="X30" s="70">
        <f t="shared" si="5"/>
        <v>1022.2975241292488</v>
      </c>
      <c r="Y30" s="70">
        <f t="shared" si="6"/>
        <v>92.297524129248814</v>
      </c>
      <c r="Z30" s="70">
        <f t="shared" si="7"/>
        <v>92</v>
      </c>
      <c r="AA30" s="24">
        <f t="shared" si="8"/>
        <v>92</v>
      </c>
      <c r="AB30" s="67">
        <f t="shared" si="9"/>
        <v>1022</v>
      </c>
    </row>
    <row r="31" spans="1:28" ht="15" customHeight="1" x14ac:dyDescent="0.25">
      <c r="A31" s="71">
        <v>1314</v>
      </c>
      <c r="B31" s="71">
        <v>930</v>
      </c>
      <c r="C31" s="68">
        <v>1.9</v>
      </c>
      <c r="D31" s="68">
        <v>274.44</v>
      </c>
      <c r="E31" s="68">
        <v>212.12</v>
      </c>
      <c r="F31" s="68">
        <f t="shared" si="0"/>
        <v>60.46153846153846</v>
      </c>
      <c r="G31" s="68">
        <v>0</v>
      </c>
      <c r="H31" s="68">
        <f t="shared" si="1"/>
        <v>90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-930</v>
      </c>
      <c r="V31" s="70">
        <f t="shared" si="4"/>
        <v>-930</v>
      </c>
      <c r="W31" s="70"/>
      <c r="X31" s="70">
        <f t="shared" si="5"/>
        <v>1022.2975241292488</v>
      </c>
      <c r="Y31" s="70">
        <f t="shared" si="6"/>
        <v>92.297524129248814</v>
      </c>
      <c r="Z31" s="70">
        <f t="shared" si="7"/>
        <v>92</v>
      </c>
      <c r="AA31" s="24">
        <f t="shared" si="8"/>
        <v>92</v>
      </c>
      <c r="AB31" s="67">
        <f t="shared" si="9"/>
        <v>1022</v>
      </c>
    </row>
    <row r="32" spans="1:28" ht="15" customHeight="1" x14ac:dyDescent="0.25">
      <c r="A32" s="71">
        <v>1286</v>
      </c>
      <c r="B32" s="71">
        <v>1050</v>
      </c>
      <c r="C32" s="68">
        <v>1.9</v>
      </c>
      <c r="D32" s="68">
        <v>274.47000000000003</v>
      </c>
      <c r="E32" s="68">
        <v>212.23</v>
      </c>
      <c r="F32" s="68">
        <f t="shared" si="0"/>
        <v>67.833333333333329</v>
      </c>
      <c r="G32" s="68">
        <v>0</v>
      </c>
      <c r="H32" s="68">
        <f t="shared" si="1"/>
        <v>87.5</v>
      </c>
      <c r="I32" s="68">
        <v>0</v>
      </c>
      <c r="J32" s="72">
        <f t="shared" si="10"/>
        <v>0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-1050</v>
      </c>
      <c r="V32" s="70">
        <f t="shared" si="4"/>
        <v>-1050</v>
      </c>
      <c r="W32" s="70"/>
      <c r="X32" s="70">
        <f t="shared" si="5"/>
        <v>1154.20688208141</v>
      </c>
      <c r="Y32" s="70">
        <f t="shared" si="6"/>
        <v>104.20688208140996</v>
      </c>
      <c r="Z32" s="70">
        <f t="shared" si="7"/>
        <v>104</v>
      </c>
      <c r="AA32" s="24">
        <f t="shared" si="8"/>
        <v>104</v>
      </c>
      <c r="AB32" s="67">
        <f t="shared" si="9"/>
        <v>1154</v>
      </c>
    </row>
    <row r="33" spans="1:28" ht="15" customHeight="1" x14ac:dyDescent="0.25">
      <c r="A33" s="71">
        <v>1308</v>
      </c>
      <c r="B33" s="71">
        <v>1050</v>
      </c>
      <c r="C33" s="68">
        <v>6.4</v>
      </c>
      <c r="D33" s="68">
        <v>274.49</v>
      </c>
      <c r="E33" s="68">
        <v>212.23</v>
      </c>
      <c r="F33" s="68">
        <f t="shared" si="0"/>
        <v>72</v>
      </c>
      <c r="G33" s="68">
        <v>0</v>
      </c>
      <c r="H33" s="68">
        <f t="shared" si="1"/>
        <v>95.454545454545453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-1050</v>
      </c>
      <c r="V33" s="70">
        <f t="shared" si="4"/>
        <v>-1050</v>
      </c>
      <c r="W33" s="70"/>
      <c r="X33" s="70">
        <f t="shared" si="5"/>
        <v>1154.20688208141</v>
      </c>
      <c r="Y33" s="70">
        <f t="shared" si="6"/>
        <v>104.20688208140996</v>
      </c>
      <c r="Z33" s="70">
        <f t="shared" si="7"/>
        <v>104</v>
      </c>
      <c r="AA33" s="24">
        <f t="shared" si="8"/>
        <v>104</v>
      </c>
      <c r="AB33" s="67">
        <f t="shared" si="9"/>
        <v>1154</v>
      </c>
    </row>
    <row r="34" spans="1:28" ht="15" customHeight="1" x14ac:dyDescent="0.25">
      <c r="A34" s="71">
        <v>1681</v>
      </c>
      <c r="B34" s="79">
        <v>1050</v>
      </c>
      <c r="C34" s="68">
        <v>3.1</v>
      </c>
      <c r="D34" s="68">
        <v>274.56</v>
      </c>
      <c r="E34" s="68">
        <v>212.23</v>
      </c>
      <c r="F34" s="68">
        <f t="shared" si="0"/>
        <v>41.9</v>
      </c>
      <c r="G34" s="68">
        <v>0</v>
      </c>
      <c r="H34" s="68">
        <f t="shared" si="1"/>
        <v>105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3">IF(RAND()&lt;0.5,0,1)</f>
        <v>0</v>
      </c>
      <c r="N34" s="26"/>
      <c r="O34" s="26"/>
      <c r="P34" s="25"/>
      <c r="Q34" s="25"/>
      <c r="T34" s="22">
        <v>0</v>
      </c>
      <c r="U34" s="74">
        <f t="shared" ref="U34:U65" si="14">T34-B34</f>
        <v>-1050</v>
      </c>
      <c r="V34" s="70">
        <f t="shared" ref="V34:V65" si="15">ROUND(U34,0)</f>
        <v>-1050</v>
      </c>
      <c r="W34" s="70"/>
      <c r="X34" s="70">
        <f t="shared" ref="X34:X65" si="16">B34/$W$2*$W$3</f>
        <v>1154.20688208141</v>
      </c>
      <c r="Y34" s="70">
        <f t="shared" ref="Y34:Y65" si="17">X34-B34</f>
        <v>104.20688208140996</v>
      </c>
      <c r="Z34" s="70">
        <f t="shared" ref="Z34:Z65" si="18">ROUND(Y34,0)</f>
        <v>104</v>
      </c>
      <c r="AA34" s="24">
        <f t="shared" ref="AA34:AA65" si="19">IF(V34&gt;=0,V34,Z34)</f>
        <v>104</v>
      </c>
      <c r="AB34" s="67">
        <f t="shared" ref="AB34:AB65" si="20">B34+AA34</f>
        <v>1154</v>
      </c>
    </row>
    <row r="35" spans="1:28" ht="15" customHeight="1" x14ac:dyDescent="0.25">
      <c r="A35" s="71">
        <v>1097</v>
      </c>
      <c r="B35" s="71">
        <v>1050</v>
      </c>
      <c r="C35" s="68">
        <v>2.9</v>
      </c>
      <c r="D35" s="68">
        <v>274.56</v>
      </c>
      <c r="E35" s="68">
        <v>212.23</v>
      </c>
      <c r="F35" s="68">
        <f t="shared" si="0"/>
        <v>111.44444444444444</v>
      </c>
      <c r="G35" s="68">
        <v>0</v>
      </c>
      <c r="H35" s="68">
        <f t="shared" si="1"/>
        <v>116.66666666666667</v>
      </c>
      <c r="I35" s="68">
        <v>0</v>
      </c>
      <c r="J35" s="72">
        <f t="shared" ref="J35:J66" si="21">IF(ABS(B35-B34)&lt;=50,1,0)</f>
        <v>1</v>
      </c>
      <c r="K35" s="72">
        <f t="shared" ref="K35:K66" si="22">IF(ABS((B35-B34))&lt;=50,1,IF((B35-B34)*(1)&gt;=0,1,-1))</f>
        <v>1</v>
      </c>
      <c r="L35" s="72">
        <f t="shared" si="12"/>
        <v>1</v>
      </c>
      <c r="M35" s="72">
        <f t="shared" ca="1" si="13"/>
        <v>0</v>
      </c>
      <c r="N35" s="26"/>
      <c r="O35" s="26"/>
      <c r="P35" s="25"/>
      <c r="Q35" s="25"/>
      <c r="T35" s="22">
        <v>0</v>
      </c>
      <c r="U35" s="74">
        <f t="shared" si="14"/>
        <v>-1050</v>
      </c>
      <c r="V35" s="70">
        <f t="shared" si="15"/>
        <v>-1050</v>
      </c>
      <c r="W35" s="70"/>
      <c r="X35" s="70">
        <f t="shared" si="16"/>
        <v>1154.20688208141</v>
      </c>
      <c r="Y35" s="70">
        <f t="shared" si="17"/>
        <v>104.20688208140996</v>
      </c>
      <c r="Z35" s="70">
        <f t="shared" si="18"/>
        <v>104</v>
      </c>
      <c r="AA35" s="24">
        <f t="shared" si="19"/>
        <v>104</v>
      </c>
      <c r="AB35" s="67">
        <f t="shared" si="20"/>
        <v>1154</v>
      </c>
    </row>
    <row r="36" spans="1:28" ht="15" customHeight="1" x14ac:dyDescent="0.25">
      <c r="A36" s="71">
        <v>1796</v>
      </c>
      <c r="B36" s="71">
        <v>1050</v>
      </c>
      <c r="C36" s="68">
        <v>2.6</v>
      </c>
      <c r="D36" s="68">
        <v>274.64</v>
      </c>
      <c r="E36" s="68">
        <v>212.23</v>
      </c>
      <c r="F36" s="68">
        <f t="shared" si="0"/>
        <v>38</v>
      </c>
      <c r="G36" s="68">
        <v>0</v>
      </c>
      <c r="H36" s="68">
        <f t="shared" si="1"/>
        <v>131.25</v>
      </c>
      <c r="I36" s="68">
        <v>0</v>
      </c>
      <c r="J36" s="72">
        <f t="shared" si="21"/>
        <v>1</v>
      </c>
      <c r="K36" s="72">
        <f t="shared" si="22"/>
        <v>1</v>
      </c>
      <c r="L36" s="72">
        <f t="shared" si="12"/>
        <v>1</v>
      </c>
      <c r="M36" s="72">
        <f t="shared" ca="1" si="13"/>
        <v>0</v>
      </c>
      <c r="N36" s="26"/>
      <c r="O36" s="26"/>
      <c r="P36" s="25"/>
      <c r="Q36" s="25"/>
      <c r="T36" s="22">
        <v>0</v>
      </c>
      <c r="U36" s="74">
        <f t="shared" si="14"/>
        <v>-1050</v>
      </c>
      <c r="V36" s="70">
        <f t="shared" si="15"/>
        <v>-1050</v>
      </c>
      <c r="W36" s="70"/>
      <c r="X36" s="70">
        <f t="shared" si="16"/>
        <v>1154.20688208141</v>
      </c>
      <c r="Y36" s="70">
        <f t="shared" si="17"/>
        <v>104.20688208140996</v>
      </c>
      <c r="Z36" s="70">
        <f t="shared" si="18"/>
        <v>104</v>
      </c>
      <c r="AA36" s="24">
        <f t="shared" si="19"/>
        <v>104</v>
      </c>
      <c r="AB36" s="67">
        <f t="shared" si="20"/>
        <v>1154</v>
      </c>
    </row>
    <row r="37" spans="1:28" ht="15" customHeight="1" x14ac:dyDescent="0.25">
      <c r="A37" s="71">
        <v>1446</v>
      </c>
      <c r="B37" s="71">
        <v>1170</v>
      </c>
      <c r="C37" s="68">
        <v>0.1</v>
      </c>
      <c r="D37" s="68">
        <v>274.67</v>
      </c>
      <c r="E37" s="68">
        <v>212.31</v>
      </c>
      <c r="F37" s="68">
        <f t="shared" si="0"/>
        <v>93.428571428571431</v>
      </c>
      <c r="G37" s="68">
        <v>0</v>
      </c>
      <c r="H37" s="68">
        <f t="shared" si="1"/>
        <v>132.85714285714286</v>
      </c>
      <c r="I37" s="68">
        <v>0</v>
      </c>
      <c r="J37" s="72">
        <f t="shared" si="21"/>
        <v>0</v>
      </c>
      <c r="K37" s="72">
        <f t="shared" si="22"/>
        <v>1</v>
      </c>
      <c r="L37" s="72">
        <f t="shared" si="12"/>
        <v>1</v>
      </c>
      <c r="M37" s="72">
        <f t="shared" ca="1" si="13"/>
        <v>0</v>
      </c>
      <c r="N37" s="26"/>
      <c r="O37" s="26"/>
      <c r="P37" s="25"/>
      <c r="Q37" s="25"/>
      <c r="T37" s="22">
        <v>0</v>
      </c>
      <c r="U37" s="74">
        <f t="shared" si="14"/>
        <v>-1170</v>
      </c>
      <c r="V37" s="70">
        <f t="shared" si="15"/>
        <v>-1170</v>
      </c>
      <c r="W37" s="70"/>
      <c r="X37" s="70">
        <f t="shared" si="16"/>
        <v>1286.1162400335711</v>
      </c>
      <c r="Y37" s="70">
        <f t="shared" si="17"/>
        <v>116.1162400335711</v>
      </c>
      <c r="Z37" s="70">
        <f t="shared" si="18"/>
        <v>116</v>
      </c>
      <c r="AA37" s="24">
        <f t="shared" si="19"/>
        <v>116</v>
      </c>
      <c r="AB37" s="67">
        <f t="shared" si="20"/>
        <v>1286</v>
      </c>
    </row>
    <row r="38" spans="1:28" ht="15" customHeight="1" x14ac:dyDescent="0.25">
      <c r="A38" s="71">
        <v>1400</v>
      </c>
      <c r="B38" s="71">
        <v>1170</v>
      </c>
      <c r="C38" s="68">
        <v>1.4</v>
      </c>
      <c r="D38" s="68">
        <v>274.69</v>
      </c>
      <c r="E38" s="68">
        <v>212.31</v>
      </c>
      <c r="F38" s="68">
        <f t="shared" si="0"/>
        <v>116.66666666666667</v>
      </c>
      <c r="G38" s="68">
        <v>0</v>
      </c>
      <c r="H38" s="68">
        <f t="shared" si="1"/>
        <v>155</v>
      </c>
      <c r="I38" s="68">
        <v>0</v>
      </c>
      <c r="J38" s="72">
        <f t="shared" si="21"/>
        <v>1</v>
      </c>
      <c r="K38" s="72">
        <f t="shared" si="22"/>
        <v>1</v>
      </c>
      <c r="L38" s="72">
        <f t="shared" si="12"/>
        <v>1</v>
      </c>
      <c r="M38" s="72">
        <f t="shared" ca="1" si="13"/>
        <v>1</v>
      </c>
      <c r="N38" s="26"/>
      <c r="O38" s="26"/>
      <c r="P38" s="25"/>
      <c r="Q38" s="25"/>
      <c r="T38" s="22">
        <v>0</v>
      </c>
      <c r="U38" s="74">
        <f t="shared" si="14"/>
        <v>-1170</v>
      </c>
      <c r="V38" s="70">
        <f t="shared" si="15"/>
        <v>-1170</v>
      </c>
      <c r="W38" s="70"/>
      <c r="X38" s="70">
        <f t="shared" si="16"/>
        <v>1286.1162400335711</v>
      </c>
      <c r="Y38" s="70">
        <f t="shared" si="17"/>
        <v>116.1162400335711</v>
      </c>
      <c r="Z38" s="70">
        <f t="shared" si="18"/>
        <v>116</v>
      </c>
      <c r="AA38" s="24">
        <f t="shared" si="19"/>
        <v>116</v>
      </c>
      <c r="AB38" s="67">
        <f t="shared" si="20"/>
        <v>1286</v>
      </c>
    </row>
    <row r="39" spans="1:28" ht="15" customHeight="1" x14ac:dyDescent="0.25">
      <c r="A39" s="71">
        <v>1670</v>
      </c>
      <c r="B39" s="71">
        <v>1170</v>
      </c>
      <c r="C39" s="68">
        <v>4.0999999999999996</v>
      </c>
      <c r="D39" s="68">
        <v>274.74</v>
      </c>
      <c r="E39" s="68">
        <v>212.31</v>
      </c>
      <c r="F39" s="68">
        <f t="shared" si="0"/>
        <v>86</v>
      </c>
      <c r="G39" s="68">
        <v>0</v>
      </c>
      <c r="H39" s="68">
        <f t="shared" si="1"/>
        <v>186</v>
      </c>
      <c r="I39" s="68">
        <v>0</v>
      </c>
      <c r="J39" s="72">
        <f t="shared" si="21"/>
        <v>1</v>
      </c>
      <c r="K39" s="72">
        <f t="shared" si="22"/>
        <v>1</v>
      </c>
      <c r="L39" s="72">
        <f t="shared" ref="L39:L70" si="23">IF(OR(COUNTIF(K35:K39,1)=5,COUNTIF(K35:K39,-1)=5),1,0)</f>
        <v>1</v>
      </c>
      <c r="M39" s="72">
        <f t="shared" ca="1" si="13"/>
        <v>0</v>
      </c>
      <c r="N39" s="26"/>
      <c r="O39" s="26"/>
      <c r="P39" s="25"/>
      <c r="Q39" s="25"/>
      <c r="T39" s="22">
        <v>0</v>
      </c>
      <c r="U39" s="74">
        <f t="shared" si="14"/>
        <v>-1170</v>
      </c>
      <c r="V39" s="70">
        <f t="shared" si="15"/>
        <v>-1170</v>
      </c>
      <c r="W39" s="70"/>
      <c r="X39" s="70">
        <f t="shared" si="16"/>
        <v>1286.1162400335711</v>
      </c>
      <c r="Y39" s="70">
        <f t="shared" si="17"/>
        <v>116.1162400335711</v>
      </c>
      <c r="Z39" s="70">
        <f t="shared" si="18"/>
        <v>116</v>
      </c>
      <c r="AA39" s="24">
        <f t="shared" si="19"/>
        <v>116</v>
      </c>
      <c r="AB39" s="67">
        <f t="shared" si="20"/>
        <v>1286</v>
      </c>
    </row>
    <row r="40" spans="1:28" ht="15" customHeight="1" x14ac:dyDescent="0.25">
      <c r="A40" s="71">
        <v>1906</v>
      </c>
      <c r="B40" s="71">
        <v>1170</v>
      </c>
      <c r="C40" s="68">
        <v>5</v>
      </c>
      <c r="D40" s="68">
        <v>274.82</v>
      </c>
      <c r="E40" s="68">
        <v>212.31</v>
      </c>
      <c r="F40" s="68">
        <f t="shared" si="0"/>
        <v>48.5</v>
      </c>
      <c r="G40" s="68">
        <v>0</v>
      </c>
      <c r="H40" s="68">
        <f t="shared" si="1"/>
        <v>232.5</v>
      </c>
      <c r="I40" s="68">
        <v>0</v>
      </c>
      <c r="J40" s="72">
        <f t="shared" si="21"/>
        <v>1</v>
      </c>
      <c r="K40" s="72">
        <f t="shared" si="22"/>
        <v>1</v>
      </c>
      <c r="L40" s="72">
        <f t="shared" si="23"/>
        <v>1</v>
      </c>
      <c r="M40" s="72">
        <f t="shared" ca="1" si="13"/>
        <v>1</v>
      </c>
      <c r="N40" s="26"/>
      <c r="O40" s="26"/>
      <c r="P40" s="25"/>
      <c r="Q40" s="25"/>
      <c r="T40" s="22">
        <v>0</v>
      </c>
      <c r="U40" s="74">
        <f t="shared" si="14"/>
        <v>-1170</v>
      </c>
      <c r="V40" s="70">
        <f t="shared" si="15"/>
        <v>-1170</v>
      </c>
      <c r="W40" s="70"/>
      <c r="X40" s="70">
        <f t="shared" si="16"/>
        <v>1286.1162400335711</v>
      </c>
      <c r="Y40" s="70">
        <f t="shared" si="17"/>
        <v>116.1162400335711</v>
      </c>
      <c r="Z40" s="70">
        <f t="shared" si="18"/>
        <v>116</v>
      </c>
      <c r="AA40" s="24">
        <f t="shared" si="19"/>
        <v>116</v>
      </c>
      <c r="AB40" s="67">
        <f t="shared" si="20"/>
        <v>1286</v>
      </c>
    </row>
    <row r="41" spans="1:28" ht="15" customHeight="1" x14ac:dyDescent="0.25">
      <c r="A41" s="71">
        <v>1748</v>
      </c>
      <c r="B41" s="71">
        <v>1170</v>
      </c>
      <c r="C41" s="68">
        <v>2.9</v>
      </c>
      <c r="D41" s="68">
        <v>274.88</v>
      </c>
      <c r="E41" s="68">
        <v>212.31</v>
      </c>
      <c r="F41" s="68">
        <f t="shared" si="0"/>
        <v>117.33333333333333</v>
      </c>
      <c r="G41" s="68">
        <v>0</v>
      </c>
      <c r="H41" s="68">
        <f t="shared" si="1"/>
        <v>310</v>
      </c>
      <c r="I41" s="68">
        <v>0</v>
      </c>
      <c r="J41" s="72">
        <f t="shared" si="21"/>
        <v>1</v>
      </c>
      <c r="K41" s="72">
        <f t="shared" si="22"/>
        <v>1</v>
      </c>
      <c r="L41" s="72">
        <f t="shared" si="23"/>
        <v>1</v>
      </c>
      <c r="M41" s="72">
        <f t="shared" ca="1" si="13"/>
        <v>1</v>
      </c>
      <c r="N41" s="26"/>
      <c r="O41" s="26"/>
      <c r="P41" s="25"/>
      <c r="Q41" s="25"/>
      <c r="T41" s="22">
        <v>0</v>
      </c>
      <c r="U41" s="74">
        <f t="shared" si="14"/>
        <v>-1170</v>
      </c>
      <c r="V41" s="70">
        <f t="shared" si="15"/>
        <v>-1170</v>
      </c>
      <c r="W41" s="70"/>
      <c r="X41" s="70">
        <f t="shared" si="16"/>
        <v>1286.1162400335711</v>
      </c>
      <c r="Y41" s="70">
        <f t="shared" si="17"/>
        <v>116.1162400335711</v>
      </c>
      <c r="Z41" s="70">
        <f t="shared" si="18"/>
        <v>116</v>
      </c>
      <c r="AA41" s="24">
        <f t="shared" si="19"/>
        <v>116</v>
      </c>
      <c r="AB41" s="67">
        <f t="shared" si="20"/>
        <v>1286</v>
      </c>
    </row>
    <row r="42" spans="1:28" ht="15" customHeight="1" x14ac:dyDescent="0.25">
      <c r="A42" s="71">
        <v>1790</v>
      </c>
      <c r="B42" s="71">
        <v>1290</v>
      </c>
      <c r="C42" s="68">
        <v>0.9</v>
      </c>
      <c r="D42" s="68">
        <v>274.93</v>
      </c>
      <c r="E42" s="68">
        <v>212.35</v>
      </c>
      <c r="F42" s="68">
        <f t="shared" si="0"/>
        <v>155</v>
      </c>
      <c r="G42" s="68">
        <v>0</v>
      </c>
      <c r="H42" s="68">
        <f t="shared" si="1"/>
        <v>405</v>
      </c>
      <c r="I42" s="68">
        <v>0</v>
      </c>
      <c r="J42" s="72">
        <f t="shared" si="21"/>
        <v>0</v>
      </c>
      <c r="K42" s="72">
        <f t="shared" si="22"/>
        <v>1</v>
      </c>
      <c r="L42" s="72">
        <f t="shared" si="23"/>
        <v>1</v>
      </c>
      <c r="M42" s="72">
        <f t="shared" ca="1" si="13"/>
        <v>1</v>
      </c>
      <c r="N42" s="26"/>
      <c r="O42" s="26"/>
      <c r="P42" s="25"/>
      <c r="Q42" s="25"/>
      <c r="T42" s="22">
        <v>0</v>
      </c>
      <c r="U42" s="74">
        <f t="shared" si="14"/>
        <v>-1290</v>
      </c>
      <c r="V42" s="70">
        <f t="shared" si="15"/>
        <v>-1290</v>
      </c>
      <c r="W42" s="70"/>
      <c r="X42" s="70">
        <f t="shared" si="16"/>
        <v>1418.0255979857322</v>
      </c>
      <c r="Y42" s="70">
        <f t="shared" si="17"/>
        <v>128.02559798573225</v>
      </c>
      <c r="Z42" s="70">
        <f t="shared" si="18"/>
        <v>128</v>
      </c>
      <c r="AA42" s="24">
        <f t="shared" si="19"/>
        <v>128</v>
      </c>
      <c r="AB42" s="67">
        <f t="shared" si="20"/>
        <v>1418</v>
      </c>
    </row>
    <row r="43" spans="1:28" ht="15" customHeight="1" x14ac:dyDescent="0.25">
      <c r="A43" s="71">
        <v>1441</v>
      </c>
      <c r="B43" s="71">
        <v>1290</v>
      </c>
      <c r="C43" s="68">
        <v>0.6</v>
      </c>
      <c r="D43" s="68">
        <v>274.95</v>
      </c>
      <c r="E43" s="68">
        <v>212.35</v>
      </c>
      <c r="F43" s="68">
        <f t="shared" si="0"/>
        <v>659</v>
      </c>
      <c r="G43" s="68">
        <v>0</v>
      </c>
      <c r="H43" s="68">
        <f t="shared" si="1"/>
        <v>810</v>
      </c>
      <c r="I43" s="68">
        <v>0</v>
      </c>
      <c r="J43" s="72">
        <f t="shared" si="21"/>
        <v>1</v>
      </c>
      <c r="K43" s="72">
        <f t="shared" si="22"/>
        <v>1</v>
      </c>
      <c r="L43" s="72">
        <f t="shared" si="23"/>
        <v>1</v>
      </c>
      <c r="M43" s="72">
        <f t="shared" ca="1" si="13"/>
        <v>1</v>
      </c>
      <c r="N43" s="26"/>
      <c r="O43" s="26"/>
      <c r="P43" s="25"/>
      <c r="Q43" s="25"/>
      <c r="T43" s="22">
        <v>0</v>
      </c>
      <c r="U43" s="74">
        <f t="shared" si="14"/>
        <v>-1290</v>
      </c>
      <c r="V43" s="70">
        <f t="shared" si="15"/>
        <v>-1290</v>
      </c>
      <c r="W43" s="70"/>
      <c r="X43" s="70">
        <f t="shared" si="16"/>
        <v>1418.0255979857322</v>
      </c>
      <c r="Y43" s="70">
        <f t="shared" si="17"/>
        <v>128.02559798573225</v>
      </c>
      <c r="Z43" s="70">
        <f t="shared" si="18"/>
        <v>128</v>
      </c>
      <c r="AA43" s="24">
        <f t="shared" si="19"/>
        <v>128</v>
      </c>
      <c r="AB43" s="67">
        <f t="shared" si="20"/>
        <v>1418</v>
      </c>
    </row>
    <row r="44" spans="1:28" ht="15" customHeight="1" x14ac:dyDescent="0.25">
      <c r="A44" s="79">
        <v>2100</v>
      </c>
      <c r="B44" s="71">
        <v>1290</v>
      </c>
      <c r="C44" s="68">
        <v>0.5</v>
      </c>
      <c r="D44" s="68">
        <v>275.02999999999997</v>
      </c>
      <c r="E44" s="68">
        <v>212.35</v>
      </c>
      <c r="F44" s="80">
        <v>0</v>
      </c>
      <c r="G44" s="80">
        <v>0</v>
      </c>
      <c r="H44" s="80">
        <v>0</v>
      </c>
      <c r="I44" s="80">
        <v>0</v>
      </c>
      <c r="J44" s="72">
        <f t="shared" si="21"/>
        <v>1</v>
      </c>
      <c r="K44" s="72">
        <f t="shared" si="22"/>
        <v>1</v>
      </c>
      <c r="L44" s="72">
        <f t="shared" si="23"/>
        <v>1</v>
      </c>
      <c r="M44" s="72">
        <f t="shared" ca="1" si="13"/>
        <v>0</v>
      </c>
      <c r="N44" s="26"/>
      <c r="O44" s="26"/>
      <c r="P44" s="25"/>
      <c r="Q44" s="25"/>
      <c r="T44" s="22">
        <v>0</v>
      </c>
      <c r="U44" s="74">
        <f t="shared" si="14"/>
        <v>-1290</v>
      </c>
      <c r="V44" s="70">
        <f t="shared" si="15"/>
        <v>-1290</v>
      </c>
      <c r="W44" s="70"/>
      <c r="X44" s="70">
        <f t="shared" si="16"/>
        <v>1418.0255979857322</v>
      </c>
      <c r="Y44" s="70">
        <f t="shared" si="17"/>
        <v>128.02559798573225</v>
      </c>
      <c r="Z44" s="70">
        <f t="shared" si="18"/>
        <v>128</v>
      </c>
      <c r="AA44" s="24">
        <f t="shared" si="19"/>
        <v>128</v>
      </c>
      <c r="AB44" s="67">
        <f t="shared" si="20"/>
        <v>1418</v>
      </c>
    </row>
    <row r="45" spans="1:28" ht="15" customHeight="1" x14ac:dyDescent="0.25">
      <c r="A45" s="71">
        <v>1445</v>
      </c>
      <c r="B45" s="71">
        <v>1290</v>
      </c>
      <c r="C45" s="68">
        <v>0.1</v>
      </c>
      <c r="D45" s="68">
        <v>275.04000000000002</v>
      </c>
      <c r="E45" s="68">
        <v>212.35</v>
      </c>
      <c r="F45" s="68">
        <v>0</v>
      </c>
      <c r="G45" s="68">
        <f t="shared" ref="G45:G88" si="24">($A$44-A45)/(ROW(A45)-ROW($A$44))</f>
        <v>655</v>
      </c>
      <c r="H45" s="68">
        <v>0</v>
      </c>
      <c r="I45" s="68">
        <f t="shared" ref="I45:I88" si="25">($A$44-B45)/(ROW(B45)-ROW($A$44))</f>
        <v>810</v>
      </c>
      <c r="J45" s="72">
        <f t="shared" si="21"/>
        <v>1</v>
      </c>
      <c r="K45" s="72">
        <f t="shared" si="22"/>
        <v>1</v>
      </c>
      <c r="L45" s="72">
        <f t="shared" si="23"/>
        <v>1</v>
      </c>
      <c r="M45" s="72">
        <f t="shared" ca="1" si="13"/>
        <v>0</v>
      </c>
      <c r="N45" s="26"/>
      <c r="O45" s="26"/>
      <c r="P45" s="25"/>
      <c r="Q45" s="25"/>
      <c r="T45" s="22">
        <v>0</v>
      </c>
      <c r="U45" s="74">
        <f t="shared" si="14"/>
        <v>-1290</v>
      </c>
      <c r="V45" s="70">
        <f t="shared" si="15"/>
        <v>-1290</v>
      </c>
      <c r="W45" s="70"/>
      <c r="X45" s="70">
        <f t="shared" si="16"/>
        <v>1418.0255979857322</v>
      </c>
      <c r="Y45" s="70">
        <f t="shared" si="17"/>
        <v>128.02559798573225</v>
      </c>
      <c r="Z45" s="70">
        <f t="shared" si="18"/>
        <v>128</v>
      </c>
      <c r="AA45" s="24">
        <f t="shared" si="19"/>
        <v>128</v>
      </c>
      <c r="AB45" s="67">
        <f t="shared" si="20"/>
        <v>1418</v>
      </c>
    </row>
    <row r="46" spans="1:28" ht="15" customHeight="1" x14ac:dyDescent="0.25">
      <c r="A46" s="71">
        <v>1793</v>
      </c>
      <c r="B46" s="71">
        <v>1290</v>
      </c>
      <c r="C46" s="68">
        <v>0</v>
      </c>
      <c r="D46" s="68">
        <v>275.10000000000002</v>
      </c>
      <c r="E46" s="68">
        <v>212.35</v>
      </c>
      <c r="F46" s="68">
        <v>0</v>
      </c>
      <c r="G46" s="68">
        <f t="shared" si="24"/>
        <v>153.5</v>
      </c>
      <c r="H46" s="68">
        <v>0</v>
      </c>
      <c r="I46" s="68">
        <f t="shared" si="25"/>
        <v>405</v>
      </c>
      <c r="J46" s="72">
        <f t="shared" si="21"/>
        <v>1</v>
      </c>
      <c r="K46" s="72">
        <f t="shared" si="22"/>
        <v>1</v>
      </c>
      <c r="L46" s="72">
        <f t="shared" si="23"/>
        <v>1</v>
      </c>
      <c r="M46" s="72">
        <f t="shared" ca="1" si="13"/>
        <v>0</v>
      </c>
      <c r="N46" s="26"/>
      <c r="O46" s="26"/>
      <c r="P46" s="25"/>
      <c r="Q46" s="25"/>
      <c r="T46" s="22">
        <v>0</v>
      </c>
      <c r="U46" s="74">
        <f t="shared" si="14"/>
        <v>-1290</v>
      </c>
      <c r="V46" s="70">
        <f t="shared" si="15"/>
        <v>-1290</v>
      </c>
      <c r="W46" s="70"/>
      <c r="X46" s="70">
        <f t="shared" si="16"/>
        <v>1418.0255979857322</v>
      </c>
      <c r="Y46" s="70">
        <f t="shared" si="17"/>
        <v>128.02559798573225</v>
      </c>
      <c r="Z46" s="70">
        <f t="shared" si="18"/>
        <v>128</v>
      </c>
      <c r="AA46" s="24">
        <f t="shared" si="19"/>
        <v>128</v>
      </c>
      <c r="AB46" s="67">
        <f t="shared" si="20"/>
        <v>1418</v>
      </c>
    </row>
    <row r="47" spans="1:28" ht="15" customHeight="1" x14ac:dyDescent="0.25">
      <c r="A47" s="71">
        <v>1561</v>
      </c>
      <c r="B47" s="71">
        <v>1290</v>
      </c>
      <c r="C47" s="68">
        <v>0.2</v>
      </c>
      <c r="D47" s="68">
        <v>275.12</v>
      </c>
      <c r="E47" s="68">
        <v>212.35</v>
      </c>
      <c r="F47" s="68">
        <v>0</v>
      </c>
      <c r="G47" s="68">
        <f t="shared" si="24"/>
        <v>179.66666666666666</v>
      </c>
      <c r="H47" s="68">
        <v>0</v>
      </c>
      <c r="I47" s="68">
        <f t="shared" si="25"/>
        <v>270</v>
      </c>
      <c r="J47" s="72">
        <f t="shared" si="21"/>
        <v>1</v>
      </c>
      <c r="K47" s="72">
        <f t="shared" si="22"/>
        <v>1</v>
      </c>
      <c r="L47" s="72">
        <f t="shared" si="23"/>
        <v>1</v>
      </c>
      <c r="M47" s="72">
        <f t="shared" ca="1" si="13"/>
        <v>0</v>
      </c>
      <c r="N47" s="26"/>
      <c r="O47" s="26"/>
      <c r="P47" s="25"/>
      <c r="Q47" s="25"/>
      <c r="T47" s="22">
        <v>0</v>
      </c>
      <c r="U47" s="74">
        <f t="shared" si="14"/>
        <v>-1290</v>
      </c>
      <c r="V47" s="70">
        <f t="shared" si="15"/>
        <v>-1290</v>
      </c>
      <c r="W47" s="70"/>
      <c r="X47" s="70">
        <f t="shared" si="16"/>
        <v>1418.0255979857322</v>
      </c>
      <c r="Y47" s="70">
        <f t="shared" si="17"/>
        <v>128.02559798573225</v>
      </c>
      <c r="Z47" s="70">
        <f t="shared" si="18"/>
        <v>128</v>
      </c>
      <c r="AA47" s="24">
        <f t="shared" si="19"/>
        <v>128</v>
      </c>
      <c r="AB47" s="67">
        <f t="shared" si="20"/>
        <v>1418</v>
      </c>
    </row>
    <row r="48" spans="1:28" ht="15" customHeight="1" x14ac:dyDescent="0.25">
      <c r="A48" s="71">
        <v>1678</v>
      </c>
      <c r="B48" s="71">
        <v>1290</v>
      </c>
      <c r="C48" s="68">
        <v>1</v>
      </c>
      <c r="D48" s="68">
        <v>275.16000000000003</v>
      </c>
      <c r="E48" s="68">
        <v>212.35</v>
      </c>
      <c r="F48" s="68">
        <v>0</v>
      </c>
      <c r="G48" s="68">
        <f t="shared" si="24"/>
        <v>105.5</v>
      </c>
      <c r="H48" s="68">
        <v>0</v>
      </c>
      <c r="I48" s="68">
        <f t="shared" si="25"/>
        <v>202.5</v>
      </c>
      <c r="J48" s="72">
        <f t="shared" si="21"/>
        <v>1</v>
      </c>
      <c r="K48" s="72">
        <f t="shared" si="22"/>
        <v>1</v>
      </c>
      <c r="L48" s="72">
        <f t="shared" si="23"/>
        <v>1</v>
      </c>
      <c r="M48" s="72">
        <f t="shared" ca="1" si="13"/>
        <v>0</v>
      </c>
      <c r="N48" s="26"/>
      <c r="O48" s="26"/>
      <c r="P48" s="25"/>
      <c r="Q48" s="25"/>
      <c r="T48" s="22">
        <v>0</v>
      </c>
      <c r="U48" s="74">
        <f t="shared" si="14"/>
        <v>-1290</v>
      </c>
      <c r="V48" s="70">
        <f t="shared" si="15"/>
        <v>-1290</v>
      </c>
      <c r="W48" s="70"/>
      <c r="X48" s="70">
        <f t="shared" si="16"/>
        <v>1418.0255979857322</v>
      </c>
      <c r="Y48" s="70">
        <f t="shared" si="17"/>
        <v>128.02559798573225</v>
      </c>
      <c r="Z48" s="70">
        <f t="shared" si="18"/>
        <v>128</v>
      </c>
      <c r="AA48" s="24">
        <f t="shared" si="19"/>
        <v>128</v>
      </c>
      <c r="AB48" s="67">
        <f t="shared" si="20"/>
        <v>1418</v>
      </c>
    </row>
    <row r="49" spans="1:28" ht="15" customHeight="1" x14ac:dyDescent="0.25">
      <c r="A49" s="71">
        <v>1678</v>
      </c>
      <c r="B49" s="71">
        <v>1290</v>
      </c>
      <c r="C49" s="68">
        <v>0.8</v>
      </c>
      <c r="D49" s="68">
        <v>275.2</v>
      </c>
      <c r="E49" s="68">
        <v>212.35</v>
      </c>
      <c r="F49" s="68">
        <v>0</v>
      </c>
      <c r="G49" s="68">
        <f t="shared" si="24"/>
        <v>84.4</v>
      </c>
      <c r="H49" s="68">
        <v>0</v>
      </c>
      <c r="I49" s="68">
        <f t="shared" si="25"/>
        <v>162</v>
      </c>
      <c r="J49" s="72">
        <f t="shared" si="21"/>
        <v>1</v>
      </c>
      <c r="K49" s="72">
        <f t="shared" si="22"/>
        <v>1</v>
      </c>
      <c r="L49" s="72">
        <f t="shared" si="23"/>
        <v>1</v>
      </c>
      <c r="M49" s="72">
        <f t="shared" ca="1" si="13"/>
        <v>1</v>
      </c>
      <c r="N49" s="26"/>
      <c r="O49" s="26"/>
      <c r="P49" s="25"/>
      <c r="Q49" s="25"/>
      <c r="T49" s="22">
        <v>0</v>
      </c>
      <c r="U49" s="74">
        <f t="shared" si="14"/>
        <v>-1290</v>
      </c>
      <c r="V49" s="70">
        <f t="shared" si="15"/>
        <v>-1290</v>
      </c>
      <c r="W49" s="70"/>
      <c r="X49" s="70">
        <f t="shared" si="16"/>
        <v>1418.0255979857322</v>
      </c>
      <c r="Y49" s="70">
        <f t="shared" si="17"/>
        <v>128.02559798573225</v>
      </c>
      <c r="Z49" s="70">
        <f t="shared" si="18"/>
        <v>128</v>
      </c>
      <c r="AA49" s="24">
        <f t="shared" si="19"/>
        <v>128</v>
      </c>
      <c r="AB49" s="67">
        <f t="shared" si="20"/>
        <v>1418</v>
      </c>
    </row>
    <row r="50" spans="1:28" ht="15" customHeight="1" x14ac:dyDescent="0.25">
      <c r="A50" s="71">
        <v>1092</v>
      </c>
      <c r="B50" s="71">
        <v>1290</v>
      </c>
      <c r="C50" s="68">
        <v>0.3</v>
      </c>
      <c r="D50" s="68">
        <v>275.18</v>
      </c>
      <c r="E50" s="68">
        <v>212.35</v>
      </c>
      <c r="F50" s="68">
        <v>0</v>
      </c>
      <c r="G50" s="68">
        <f t="shared" si="24"/>
        <v>168</v>
      </c>
      <c r="H50" s="68">
        <v>0</v>
      </c>
      <c r="I50" s="68">
        <f t="shared" si="25"/>
        <v>135</v>
      </c>
      <c r="J50" s="72">
        <f t="shared" si="21"/>
        <v>1</v>
      </c>
      <c r="K50" s="72">
        <f t="shared" si="22"/>
        <v>1</v>
      </c>
      <c r="L50" s="72">
        <f t="shared" si="23"/>
        <v>1</v>
      </c>
      <c r="M50" s="72">
        <f t="shared" ca="1" si="13"/>
        <v>0</v>
      </c>
      <c r="N50" s="26"/>
      <c r="O50" s="26"/>
      <c r="P50" s="25"/>
      <c r="Q50" s="25"/>
      <c r="T50" s="22">
        <v>0</v>
      </c>
      <c r="U50" s="74">
        <f t="shared" si="14"/>
        <v>-1290</v>
      </c>
      <c r="V50" s="70">
        <f t="shared" si="15"/>
        <v>-1290</v>
      </c>
      <c r="W50" s="70"/>
      <c r="X50" s="70">
        <f t="shared" si="16"/>
        <v>1418.0255979857322</v>
      </c>
      <c r="Y50" s="70">
        <f t="shared" si="17"/>
        <v>128.02559798573225</v>
      </c>
      <c r="Z50" s="70">
        <f t="shared" si="18"/>
        <v>128</v>
      </c>
      <c r="AA50" s="24">
        <f t="shared" si="19"/>
        <v>128</v>
      </c>
      <c r="AB50" s="67">
        <f t="shared" si="20"/>
        <v>1418</v>
      </c>
    </row>
    <row r="51" spans="1:28" ht="15" customHeight="1" x14ac:dyDescent="0.25">
      <c r="A51" s="71">
        <v>1788</v>
      </c>
      <c r="B51" s="71">
        <v>1290</v>
      </c>
      <c r="C51" s="68">
        <v>0.8</v>
      </c>
      <c r="D51" s="68">
        <v>275.23</v>
      </c>
      <c r="E51" s="68">
        <v>212.35</v>
      </c>
      <c r="F51" s="68">
        <v>0</v>
      </c>
      <c r="G51" s="68">
        <f t="shared" si="24"/>
        <v>44.571428571428569</v>
      </c>
      <c r="H51" s="68">
        <v>0</v>
      </c>
      <c r="I51" s="68">
        <f t="shared" si="25"/>
        <v>115.71428571428571</v>
      </c>
      <c r="J51" s="72">
        <f t="shared" si="21"/>
        <v>1</v>
      </c>
      <c r="K51" s="72">
        <f t="shared" si="22"/>
        <v>1</v>
      </c>
      <c r="L51" s="72">
        <f t="shared" si="23"/>
        <v>1</v>
      </c>
      <c r="M51" s="72">
        <f t="shared" ca="1" si="13"/>
        <v>1</v>
      </c>
      <c r="N51" s="26"/>
      <c r="O51" s="26"/>
      <c r="P51" s="25"/>
      <c r="Q51" s="25"/>
      <c r="T51" s="22">
        <v>0</v>
      </c>
      <c r="U51" s="74">
        <f t="shared" si="14"/>
        <v>-1290</v>
      </c>
      <c r="V51" s="70">
        <f t="shared" si="15"/>
        <v>-1290</v>
      </c>
      <c r="W51" s="70"/>
      <c r="X51" s="70">
        <f t="shared" si="16"/>
        <v>1418.0255979857322</v>
      </c>
      <c r="Y51" s="70">
        <f t="shared" si="17"/>
        <v>128.02559798573225</v>
      </c>
      <c r="Z51" s="70">
        <f t="shared" si="18"/>
        <v>128</v>
      </c>
      <c r="AA51" s="24">
        <f t="shared" si="19"/>
        <v>128</v>
      </c>
      <c r="AB51" s="67">
        <f t="shared" si="20"/>
        <v>1418</v>
      </c>
    </row>
    <row r="52" spans="1:28" ht="15" customHeight="1" x14ac:dyDescent="0.25">
      <c r="A52" s="71">
        <v>1835</v>
      </c>
      <c r="B52" s="71">
        <v>1290</v>
      </c>
      <c r="C52" s="68">
        <v>2.5</v>
      </c>
      <c r="D52" s="68">
        <v>275.29000000000002</v>
      </c>
      <c r="E52" s="68">
        <v>212.35</v>
      </c>
      <c r="F52" s="68">
        <v>0</v>
      </c>
      <c r="G52" s="68">
        <f t="shared" si="24"/>
        <v>33.125</v>
      </c>
      <c r="H52" s="68">
        <v>0</v>
      </c>
      <c r="I52" s="68">
        <f t="shared" si="25"/>
        <v>101.25</v>
      </c>
      <c r="J52" s="72">
        <f t="shared" si="21"/>
        <v>1</v>
      </c>
      <c r="K52" s="72">
        <f t="shared" si="22"/>
        <v>1</v>
      </c>
      <c r="L52" s="72">
        <f t="shared" si="23"/>
        <v>1</v>
      </c>
      <c r="M52" s="72">
        <f t="shared" ca="1" si="13"/>
        <v>1</v>
      </c>
      <c r="N52" s="26"/>
      <c r="O52" s="26"/>
      <c r="P52" s="25"/>
      <c r="Q52" s="25"/>
      <c r="T52" s="22">
        <v>0</v>
      </c>
      <c r="U52" s="74">
        <f t="shared" si="14"/>
        <v>-1290</v>
      </c>
      <c r="V52" s="70">
        <f t="shared" si="15"/>
        <v>-1290</v>
      </c>
      <c r="W52" s="70"/>
      <c r="X52" s="70">
        <f t="shared" si="16"/>
        <v>1418.0255979857322</v>
      </c>
      <c r="Y52" s="70">
        <f t="shared" si="17"/>
        <v>128.02559798573225</v>
      </c>
      <c r="Z52" s="70">
        <f t="shared" si="18"/>
        <v>128</v>
      </c>
      <c r="AA52" s="24">
        <f t="shared" si="19"/>
        <v>128</v>
      </c>
      <c r="AB52" s="67">
        <f t="shared" si="20"/>
        <v>1418</v>
      </c>
    </row>
    <row r="53" spans="1:28" ht="15" customHeight="1" x14ac:dyDescent="0.25">
      <c r="A53" s="71">
        <v>719</v>
      </c>
      <c r="B53" s="71">
        <v>1290</v>
      </c>
      <c r="C53" s="68">
        <v>0.3</v>
      </c>
      <c r="D53" s="68">
        <v>275.23</v>
      </c>
      <c r="E53" s="68">
        <v>212.35</v>
      </c>
      <c r="F53" s="68">
        <v>0</v>
      </c>
      <c r="G53" s="68">
        <f t="shared" si="24"/>
        <v>153.44444444444446</v>
      </c>
      <c r="H53" s="68">
        <v>0</v>
      </c>
      <c r="I53" s="68">
        <f t="shared" si="25"/>
        <v>90</v>
      </c>
      <c r="J53" s="72">
        <f t="shared" si="21"/>
        <v>1</v>
      </c>
      <c r="K53" s="72">
        <f t="shared" si="22"/>
        <v>1</v>
      </c>
      <c r="L53" s="72">
        <f t="shared" si="23"/>
        <v>1</v>
      </c>
      <c r="M53" s="72">
        <f t="shared" ca="1" si="13"/>
        <v>1</v>
      </c>
      <c r="N53" s="26"/>
      <c r="O53" s="26"/>
      <c r="P53" s="25"/>
      <c r="Q53" s="25"/>
      <c r="T53" s="22">
        <v>0</v>
      </c>
      <c r="U53" s="74">
        <f t="shared" si="14"/>
        <v>-1290</v>
      </c>
      <c r="V53" s="70">
        <f t="shared" si="15"/>
        <v>-1290</v>
      </c>
      <c r="W53" s="70"/>
      <c r="X53" s="70">
        <f t="shared" si="16"/>
        <v>1418.0255979857322</v>
      </c>
      <c r="Y53" s="70">
        <f t="shared" si="17"/>
        <v>128.02559798573225</v>
      </c>
      <c r="Z53" s="70">
        <f t="shared" si="18"/>
        <v>128</v>
      </c>
      <c r="AA53" s="24">
        <f t="shared" si="19"/>
        <v>128</v>
      </c>
      <c r="AB53" s="67">
        <f t="shared" si="20"/>
        <v>1418</v>
      </c>
    </row>
    <row r="54" spans="1:28" ht="15" customHeight="1" x14ac:dyDescent="0.25">
      <c r="A54" s="71">
        <v>1508</v>
      </c>
      <c r="B54" s="71">
        <v>1290</v>
      </c>
      <c r="C54" s="68">
        <v>1.7</v>
      </c>
      <c r="D54" s="68">
        <v>275.25</v>
      </c>
      <c r="E54" s="68">
        <v>212.35</v>
      </c>
      <c r="F54" s="68">
        <v>0</v>
      </c>
      <c r="G54" s="68">
        <f t="shared" si="24"/>
        <v>59.2</v>
      </c>
      <c r="H54" s="68">
        <v>0</v>
      </c>
      <c r="I54" s="68">
        <f t="shared" si="25"/>
        <v>81</v>
      </c>
      <c r="J54" s="72">
        <f t="shared" si="21"/>
        <v>1</v>
      </c>
      <c r="K54" s="72">
        <f t="shared" si="22"/>
        <v>1</v>
      </c>
      <c r="L54" s="72">
        <f t="shared" si="23"/>
        <v>1</v>
      </c>
      <c r="M54" s="72">
        <f t="shared" ca="1" si="13"/>
        <v>1</v>
      </c>
      <c r="N54" s="26"/>
      <c r="O54" s="26"/>
      <c r="P54" s="25"/>
      <c r="Q54" s="25"/>
      <c r="T54" s="22">
        <v>0</v>
      </c>
      <c r="U54" s="74">
        <f t="shared" si="14"/>
        <v>-1290</v>
      </c>
      <c r="V54" s="70">
        <f t="shared" si="15"/>
        <v>-1290</v>
      </c>
      <c r="W54" s="70"/>
      <c r="X54" s="70">
        <f t="shared" si="16"/>
        <v>1418.0255979857322</v>
      </c>
      <c r="Y54" s="70">
        <f t="shared" si="17"/>
        <v>128.02559798573225</v>
      </c>
      <c r="Z54" s="70">
        <f t="shared" si="18"/>
        <v>128</v>
      </c>
      <c r="AA54" s="24">
        <f t="shared" si="19"/>
        <v>128</v>
      </c>
      <c r="AB54" s="67">
        <f t="shared" si="20"/>
        <v>1418</v>
      </c>
    </row>
    <row r="55" spans="1:28" ht="15" customHeight="1" x14ac:dyDescent="0.25">
      <c r="A55" s="71">
        <v>850</v>
      </c>
      <c r="B55" s="71">
        <v>1290</v>
      </c>
      <c r="C55" s="68">
        <v>0</v>
      </c>
      <c r="D55" s="68">
        <v>275.20999999999998</v>
      </c>
      <c r="E55" s="68">
        <v>212.35</v>
      </c>
      <c r="F55" s="68">
        <v>0</v>
      </c>
      <c r="G55" s="68">
        <f t="shared" si="24"/>
        <v>113.63636363636364</v>
      </c>
      <c r="H55" s="68">
        <v>0</v>
      </c>
      <c r="I55" s="68">
        <f t="shared" si="25"/>
        <v>73.63636363636364</v>
      </c>
      <c r="J55" s="72">
        <f t="shared" si="21"/>
        <v>1</v>
      </c>
      <c r="K55" s="72">
        <f t="shared" si="22"/>
        <v>1</v>
      </c>
      <c r="L55" s="72">
        <f t="shared" si="23"/>
        <v>1</v>
      </c>
      <c r="M55" s="72">
        <f t="shared" ca="1" si="13"/>
        <v>0</v>
      </c>
      <c r="N55" s="26"/>
      <c r="O55" s="26"/>
      <c r="P55" s="25"/>
      <c r="Q55" s="25"/>
      <c r="T55" s="22">
        <v>0</v>
      </c>
      <c r="U55" s="74">
        <f t="shared" si="14"/>
        <v>-1290</v>
      </c>
      <c r="V55" s="70">
        <f t="shared" si="15"/>
        <v>-1290</v>
      </c>
      <c r="W55" s="70"/>
      <c r="X55" s="70">
        <f t="shared" si="16"/>
        <v>1418.0255979857322</v>
      </c>
      <c r="Y55" s="70">
        <f t="shared" si="17"/>
        <v>128.02559798573225</v>
      </c>
      <c r="Z55" s="70">
        <f t="shared" si="18"/>
        <v>128</v>
      </c>
      <c r="AA55" s="24">
        <f t="shared" si="19"/>
        <v>128</v>
      </c>
      <c r="AB55" s="67">
        <f t="shared" si="20"/>
        <v>1418</v>
      </c>
    </row>
    <row r="56" spans="1:28" ht="15" customHeight="1" x14ac:dyDescent="0.25">
      <c r="A56" s="71">
        <v>1434</v>
      </c>
      <c r="B56" s="71">
        <v>1290</v>
      </c>
      <c r="C56" s="68">
        <v>0.4</v>
      </c>
      <c r="D56" s="68">
        <v>275.22000000000003</v>
      </c>
      <c r="E56" s="68">
        <v>212.35</v>
      </c>
      <c r="F56" s="68">
        <v>0</v>
      </c>
      <c r="G56" s="68">
        <f t="shared" si="24"/>
        <v>55.5</v>
      </c>
      <c r="H56" s="68">
        <v>0</v>
      </c>
      <c r="I56" s="68">
        <f t="shared" si="25"/>
        <v>67.5</v>
      </c>
      <c r="J56" s="72">
        <f t="shared" si="21"/>
        <v>1</v>
      </c>
      <c r="K56" s="72">
        <f t="shared" si="22"/>
        <v>1</v>
      </c>
      <c r="L56" s="72">
        <f t="shared" si="23"/>
        <v>1</v>
      </c>
      <c r="M56" s="72">
        <f t="shared" ca="1" si="13"/>
        <v>0</v>
      </c>
      <c r="N56" s="26"/>
      <c r="O56" s="26"/>
      <c r="P56" s="25"/>
      <c r="Q56" s="25"/>
      <c r="T56" s="22">
        <v>0</v>
      </c>
      <c r="U56" s="74">
        <f t="shared" si="14"/>
        <v>-1290</v>
      </c>
      <c r="V56" s="70">
        <f t="shared" si="15"/>
        <v>-1290</v>
      </c>
      <c r="W56" s="70"/>
      <c r="X56" s="70">
        <f t="shared" si="16"/>
        <v>1418.0255979857322</v>
      </c>
      <c r="Y56" s="70">
        <f t="shared" si="17"/>
        <v>128.02559798573225</v>
      </c>
      <c r="Z56" s="70">
        <f t="shared" si="18"/>
        <v>128</v>
      </c>
      <c r="AA56" s="24">
        <f t="shared" si="19"/>
        <v>128</v>
      </c>
      <c r="AB56" s="67">
        <f t="shared" si="20"/>
        <v>1418</v>
      </c>
    </row>
    <row r="57" spans="1:28" ht="15" customHeight="1" x14ac:dyDescent="0.25">
      <c r="A57" s="71">
        <v>1201</v>
      </c>
      <c r="B57" s="71">
        <v>1290</v>
      </c>
      <c r="C57" s="68">
        <v>0</v>
      </c>
      <c r="D57" s="68">
        <v>275.20999999999998</v>
      </c>
      <c r="E57" s="68">
        <v>212.35</v>
      </c>
      <c r="F57" s="68">
        <v>0</v>
      </c>
      <c r="G57" s="68">
        <f t="shared" si="24"/>
        <v>69.15384615384616</v>
      </c>
      <c r="H57" s="68">
        <v>0</v>
      </c>
      <c r="I57" s="68">
        <f t="shared" si="25"/>
        <v>62.307692307692307</v>
      </c>
      <c r="J57" s="72">
        <f t="shared" si="21"/>
        <v>1</v>
      </c>
      <c r="K57" s="72">
        <f t="shared" si="22"/>
        <v>1</v>
      </c>
      <c r="L57" s="72">
        <f t="shared" si="23"/>
        <v>1</v>
      </c>
      <c r="M57" s="72">
        <f t="shared" ca="1" si="13"/>
        <v>1</v>
      </c>
      <c r="N57" s="26"/>
      <c r="O57" s="26"/>
      <c r="P57" s="25"/>
      <c r="Q57" s="25"/>
      <c r="T57" s="22">
        <v>0</v>
      </c>
      <c r="U57" s="74">
        <f t="shared" si="14"/>
        <v>-1290</v>
      </c>
      <c r="V57" s="70">
        <f t="shared" si="15"/>
        <v>-1290</v>
      </c>
      <c r="W57" s="70"/>
      <c r="X57" s="70">
        <f t="shared" si="16"/>
        <v>1418.0255979857322</v>
      </c>
      <c r="Y57" s="70">
        <f t="shared" si="17"/>
        <v>128.02559798573225</v>
      </c>
      <c r="Z57" s="70">
        <f t="shared" si="18"/>
        <v>128</v>
      </c>
      <c r="AA57" s="24">
        <f t="shared" si="19"/>
        <v>128</v>
      </c>
      <c r="AB57" s="67">
        <f t="shared" si="20"/>
        <v>1418</v>
      </c>
    </row>
    <row r="58" spans="1:28" ht="15" customHeight="1" x14ac:dyDescent="0.25">
      <c r="A58" s="71">
        <v>1085</v>
      </c>
      <c r="B58" s="71">
        <v>1290</v>
      </c>
      <c r="C58" s="68">
        <v>0</v>
      </c>
      <c r="D58" s="68">
        <v>275.19</v>
      </c>
      <c r="E58" s="68">
        <v>212.35</v>
      </c>
      <c r="F58" s="68">
        <v>0</v>
      </c>
      <c r="G58" s="68">
        <f t="shared" si="24"/>
        <v>72.5</v>
      </c>
      <c r="H58" s="68">
        <v>0</v>
      </c>
      <c r="I58" s="68">
        <f t="shared" si="25"/>
        <v>57.857142857142854</v>
      </c>
      <c r="J58" s="72">
        <f t="shared" si="21"/>
        <v>1</v>
      </c>
      <c r="K58" s="72">
        <f t="shared" si="22"/>
        <v>1</v>
      </c>
      <c r="L58" s="72">
        <f t="shared" si="23"/>
        <v>1</v>
      </c>
      <c r="M58" s="72">
        <f t="shared" ca="1" si="13"/>
        <v>0</v>
      </c>
      <c r="N58" s="26"/>
      <c r="O58" s="26"/>
      <c r="P58" s="25"/>
      <c r="Q58" s="25"/>
      <c r="T58" s="22">
        <v>0</v>
      </c>
      <c r="U58" s="74">
        <f t="shared" si="14"/>
        <v>-1290</v>
      </c>
      <c r="V58" s="70">
        <f t="shared" si="15"/>
        <v>-1290</v>
      </c>
      <c r="W58" s="70"/>
      <c r="X58" s="70">
        <f t="shared" si="16"/>
        <v>1418.0255979857322</v>
      </c>
      <c r="Y58" s="70">
        <f t="shared" si="17"/>
        <v>128.02559798573225</v>
      </c>
      <c r="Z58" s="70">
        <f t="shared" si="18"/>
        <v>128</v>
      </c>
      <c r="AA58" s="24">
        <f t="shared" si="19"/>
        <v>128</v>
      </c>
      <c r="AB58" s="67">
        <f t="shared" si="20"/>
        <v>1418</v>
      </c>
    </row>
    <row r="59" spans="1:28" ht="15" customHeight="1" x14ac:dyDescent="0.25">
      <c r="A59" s="71">
        <v>1318</v>
      </c>
      <c r="B59" s="71">
        <v>1290</v>
      </c>
      <c r="C59" s="68">
        <v>0</v>
      </c>
      <c r="D59" s="68">
        <v>275.2</v>
      </c>
      <c r="E59" s="68">
        <v>212.35</v>
      </c>
      <c r="F59" s="68">
        <v>0</v>
      </c>
      <c r="G59" s="68">
        <f t="shared" si="24"/>
        <v>52.133333333333333</v>
      </c>
      <c r="H59" s="68">
        <v>0</v>
      </c>
      <c r="I59" s="68">
        <f t="shared" si="25"/>
        <v>54</v>
      </c>
      <c r="J59" s="72">
        <f t="shared" si="21"/>
        <v>1</v>
      </c>
      <c r="K59" s="72">
        <f t="shared" si="22"/>
        <v>1</v>
      </c>
      <c r="L59" s="72">
        <f t="shared" si="23"/>
        <v>1</v>
      </c>
      <c r="M59" s="72">
        <f t="shared" ca="1" si="13"/>
        <v>0</v>
      </c>
      <c r="N59" s="26"/>
      <c r="O59" s="26"/>
      <c r="P59" s="25"/>
      <c r="Q59" s="25"/>
      <c r="T59" s="22">
        <v>0</v>
      </c>
      <c r="U59" s="74">
        <f t="shared" si="14"/>
        <v>-1290</v>
      </c>
      <c r="V59" s="70">
        <f t="shared" si="15"/>
        <v>-1290</v>
      </c>
      <c r="W59" s="70"/>
      <c r="X59" s="70">
        <f t="shared" si="16"/>
        <v>1418.0255979857322</v>
      </c>
      <c r="Y59" s="70">
        <f t="shared" si="17"/>
        <v>128.02559798573225</v>
      </c>
      <c r="Z59" s="70">
        <f t="shared" si="18"/>
        <v>128</v>
      </c>
      <c r="AA59" s="24">
        <f t="shared" si="19"/>
        <v>128</v>
      </c>
      <c r="AB59" s="67">
        <f t="shared" si="20"/>
        <v>1418</v>
      </c>
    </row>
    <row r="60" spans="1:28" ht="15" customHeight="1" x14ac:dyDescent="0.25">
      <c r="A60" s="71">
        <v>1201</v>
      </c>
      <c r="B60" s="71">
        <v>1290</v>
      </c>
      <c r="C60" s="68">
        <v>0</v>
      </c>
      <c r="D60" s="68">
        <v>275.19</v>
      </c>
      <c r="E60" s="68">
        <v>212.35</v>
      </c>
      <c r="F60" s="68">
        <v>0</v>
      </c>
      <c r="G60" s="68">
        <f t="shared" si="24"/>
        <v>56.1875</v>
      </c>
      <c r="H60" s="68">
        <v>0</v>
      </c>
      <c r="I60" s="68">
        <f t="shared" si="25"/>
        <v>50.625</v>
      </c>
      <c r="J60" s="72">
        <f t="shared" si="21"/>
        <v>1</v>
      </c>
      <c r="K60" s="72">
        <f t="shared" si="22"/>
        <v>1</v>
      </c>
      <c r="L60" s="72">
        <f t="shared" si="23"/>
        <v>1</v>
      </c>
      <c r="M60" s="72">
        <f t="shared" ca="1" si="13"/>
        <v>1</v>
      </c>
      <c r="N60" s="26"/>
      <c r="O60" s="26"/>
      <c r="P60" s="25"/>
      <c r="Q60" s="25"/>
      <c r="T60" s="22">
        <v>0</v>
      </c>
      <c r="U60" s="74">
        <f t="shared" si="14"/>
        <v>-1290</v>
      </c>
      <c r="V60" s="70">
        <f t="shared" si="15"/>
        <v>-1290</v>
      </c>
      <c r="W60" s="70"/>
      <c r="X60" s="70">
        <f t="shared" si="16"/>
        <v>1418.0255979857322</v>
      </c>
      <c r="Y60" s="70">
        <f t="shared" si="17"/>
        <v>128.02559798573225</v>
      </c>
      <c r="Z60" s="70">
        <f t="shared" si="18"/>
        <v>128</v>
      </c>
      <c r="AA60" s="24">
        <f t="shared" si="19"/>
        <v>128</v>
      </c>
      <c r="AB60" s="67">
        <f t="shared" si="20"/>
        <v>1418</v>
      </c>
    </row>
    <row r="61" spans="1:28" ht="15" customHeight="1" x14ac:dyDescent="0.25">
      <c r="A61" s="71">
        <v>851</v>
      </c>
      <c r="B61" s="71">
        <v>1290</v>
      </c>
      <c r="C61" s="68">
        <v>0</v>
      </c>
      <c r="D61" s="68">
        <v>275.14</v>
      </c>
      <c r="E61" s="68">
        <v>212.35</v>
      </c>
      <c r="F61" s="68">
        <v>0</v>
      </c>
      <c r="G61" s="68">
        <f t="shared" si="24"/>
        <v>73.470588235294116</v>
      </c>
      <c r="H61" s="68">
        <v>0</v>
      </c>
      <c r="I61" s="68">
        <f t="shared" si="25"/>
        <v>47.647058823529413</v>
      </c>
      <c r="J61" s="72">
        <f t="shared" si="21"/>
        <v>1</v>
      </c>
      <c r="K61" s="72">
        <f t="shared" si="22"/>
        <v>1</v>
      </c>
      <c r="L61" s="72">
        <f t="shared" si="23"/>
        <v>1</v>
      </c>
      <c r="M61" s="72">
        <f t="shared" ca="1" si="13"/>
        <v>1</v>
      </c>
      <c r="N61" s="26"/>
      <c r="O61" s="26"/>
      <c r="P61" s="25"/>
      <c r="Q61" s="25"/>
      <c r="T61" s="22">
        <v>0</v>
      </c>
      <c r="U61" s="74">
        <f t="shared" si="14"/>
        <v>-1290</v>
      </c>
      <c r="V61" s="70">
        <f t="shared" si="15"/>
        <v>-1290</v>
      </c>
      <c r="W61" s="70"/>
      <c r="X61" s="70">
        <f t="shared" si="16"/>
        <v>1418.0255979857322</v>
      </c>
      <c r="Y61" s="70">
        <f t="shared" si="17"/>
        <v>128.02559798573225</v>
      </c>
      <c r="Z61" s="70">
        <f t="shared" si="18"/>
        <v>128</v>
      </c>
      <c r="AA61" s="24">
        <f t="shared" si="19"/>
        <v>128</v>
      </c>
      <c r="AB61" s="67">
        <f t="shared" si="20"/>
        <v>1418</v>
      </c>
    </row>
    <row r="62" spans="1:28" ht="15" customHeight="1" x14ac:dyDescent="0.25">
      <c r="A62" s="71">
        <v>1042</v>
      </c>
      <c r="B62" s="71">
        <v>1290</v>
      </c>
      <c r="C62" s="68">
        <v>0.3</v>
      </c>
      <c r="D62" s="68">
        <v>275.12</v>
      </c>
      <c r="E62" s="68">
        <v>212.35</v>
      </c>
      <c r="F62" s="68">
        <v>0</v>
      </c>
      <c r="G62" s="68">
        <f t="shared" si="24"/>
        <v>58.777777777777779</v>
      </c>
      <c r="H62" s="68">
        <v>0</v>
      </c>
      <c r="I62" s="68">
        <f t="shared" si="25"/>
        <v>45</v>
      </c>
      <c r="J62" s="72">
        <f t="shared" si="21"/>
        <v>1</v>
      </c>
      <c r="K62" s="72">
        <f t="shared" si="22"/>
        <v>1</v>
      </c>
      <c r="L62" s="72">
        <f t="shared" si="23"/>
        <v>1</v>
      </c>
      <c r="M62" s="72">
        <f t="shared" ca="1" si="13"/>
        <v>0</v>
      </c>
      <c r="N62" s="26"/>
      <c r="O62" s="26"/>
      <c r="P62" s="25"/>
      <c r="Q62" s="25"/>
      <c r="T62" s="22">
        <v>0</v>
      </c>
      <c r="U62" s="74">
        <f t="shared" si="14"/>
        <v>-1290</v>
      </c>
      <c r="V62" s="70">
        <f t="shared" si="15"/>
        <v>-1290</v>
      </c>
      <c r="W62" s="70"/>
      <c r="X62" s="70">
        <f t="shared" si="16"/>
        <v>1418.0255979857322</v>
      </c>
      <c r="Y62" s="70">
        <f t="shared" si="17"/>
        <v>128.02559798573225</v>
      </c>
      <c r="Z62" s="70">
        <f t="shared" si="18"/>
        <v>128</v>
      </c>
      <c r="AA62" s="24">
        <f t="shared" si="19"/>
        <v>128</v>
      </c>
      <c r="AB62" s="67">
        <f t="shared" si="20"/>
        <v>1418</v>
      </c>
    </row>
    <row r="63" spans="1:28" ht="15" customHeight="1" x14ac:dyDescent="0.25">
      <c r="A63" s="71">
        <v>916</v>
      </c>
      <c r="B63" s="71">
        <v>1290</v>
      </c>
      <c r="C63" s="68">
        <v>0</v>
      </c>
      <c r="D63" s="68">
        <v>275.08</v>
      </c>
      <c r="E63" s="68">
        <v>212.35</v>
      </c>
      <c r="F63" s="68">
        <v>0</v>
      </c>
      <c r="G63" s="68">
        <f t="shared" si="24"/>
        <v>62.315789473684212</v>
      </c>
      <c r="H63" s="68">
        <v>0</v>
      </c>
      <c r="I63" s="68">
        <f t="shared" si="25"/>
        <v>42.631578947368418</v>
      </c>
      <c r="J63" s="72">
        <f t="shared" si="21"/>
        <v>1</v>
      </c>
      <c r="K63" s="72">
        <f t="shared" si="22"/>
        <v>1</v>
      </c>
      <c r="L63" s="72">
        <f t="shared" si="23"/>
        <v>1</v>
      </c>
      <c r="M63" s="72">
        <f t="shared" ca="1" si="13"/>
        <v>1</v>
      </c>
      <c r="N63" s="26"/>
      <c r="O63" s="26"/>
      <c r="P63" s="25"/>
      <c r="Q63" s="25"/>
      <c r="T63" s="22">
        <v>0</v>
      </c>
      <c r="U63" s="74">
        <f t="shared" si="14"/>
        <v>-1290</v>
      </c>
      <c r="V63" s="70">
        <f t="shared" si="15"/>
        <v>-1290</v>
      </c>
      <c r="W63" s="70"/>
      <c r="X63" s="70">
        <f t="shared" si="16"/>
        <v>1418.0255979857322</v>
      </c>
      <c r="Y63" s="70">
        <f t="shared" si="17"/>
        <v>128.02559798573225</v>
      </c>
      <c r="Z63" s="70">
        <f t="shared" si="18"/>
        <v>128</v>
      </c>
      <c r="AA63" s="24">
        <f t="shared" si="19"/>
        <v>128</v>
      </c>
      <c r="AB63" s="67">
        <f t="shared" si="20"/>
        <v>1418</v>
      </c>
    </row>
    <row r="64" spans="1:28" ht="15" customHeight="1" x14ac:dyDescent="0.25">
      <c r="A64" s="71">
        <v>1230</v>
      </c>
      <c r="B64" s="71">
        <v>1290</v>
      </c>
      <c r="C64" s="68">
        <v>0</v>
      </c>
      <c r="D64" s="68">
        <v>275.07</v>
      </c>
      <c r="E64" s="68">
        <v>212.35</v>
      </c>
      <c r="F64" s="68">
        <v>0</v>
      </c>
      <c r="G64" s="68">
        <f t="shared" si="24"/>
        <v>43.5</v>
      </c>
      <c r="H64" s="68">
        <v>0</v>
      </c>
      <c r="I64" s="68">
        <f t="shared" si="25"/>
        <v>40.5</v>
      </c>
      <c r="J64" s="72">
        <f t="shared" si="21"/>
        <v>1</v>
      </c>
      <c r="K64" s="72">
        <f t="shared" si="22"/>
        <v>1</v>
      </c>
      <c r="L64" s="72">
        <f t="shared" si="23"/>
        <v>1</v>
      </c>
      <c r="M64" s="72">
        <f t="shared" ca="1" si="13"/>
        <v>0</v>
      </c>
      <c r="N64" s="26"/>
      <c r="O64" s="26"/>
      <c r="P64" s="25"/>
      <c r="Q64" s="25"/>
      <c r="T64" s="22">
        <v>0</v>
      </c>
      <c r="U64" s="74">
        <f t="shared" si="14"/>
        <v>-1290</v>
      </c>
      <c r="V64" s="70">
        <f t="shared" si="15"/>
        <v>-1290</v>
      </c>
      <c r="W64" s="70"/>
      <c r="X64" s="70">
        <f t="shared" si="16"/>
        <v>1418.0255979857322</v>
      </c>
      <c r="Y64" s="70">
        <f t="shared" si="17"/>
        <v>128.02559798573225</v>
      </c>
      <c r="Z64" s="70">
        <f t="shared" si="18"/>
        <v>128</v>
      </c>
      <c r="AA64" s="24">
        <f t="shared" si="19"/>
        <v>128</v>
      </c>
      <c r="AB64" s="67">
        <f t="shared" si="20"/>
        <v>1418</v>
      </c>
    </row>
    <row r="65" spans="1:28" ht="15" customHeight="1" x14ac:dyDescent="0.25">
      <c r="A65" s="71">
        <v>593</v>
      </c>
      <c r="B65" s="71">
        <v>1290</v>
      </c>
      <c r="C65" s="68">
        <v>0</v>
      </c>
      <c r="D65" s="68">
        <v>275</v>
      </c>
      <c r="E65" s="68">
        <v>212.35</v>
      </c>
      <c r="F65" s="68">
        <v>0</v>
      </c>
      <c r="G65" s="68">
        <f t="shared" si="24"/>
        <v>71.761904761904759</v>
      </c>
      <c r="H65" s="68">
        <v>0</v>
      </c>
      <c r="I65" s="68">
        <f t="shared" si="25"/>
        <v>38.571428571428569</v>
      </c>
      <c r="J65" s="72">
        <f t="shared" si="21"/>
        <v>1</v>
      </c>
      <c r="K65" s="72">
        <f t="shared" si="22"/>
        <v>1</v>
      </c>
      <c r="L65" s="72">
        <f t="shared" si="23"/>
        <v>1</v>
      </c>
      <c r="M65" s="72">
        <f t="shared" ca="1" si="13"/>
        <v>0</v>
      </c>
      <c r="N65" s="26"/>
      <c r="O65" s="26"/>
      <c r="P65" s="25"/>
      <c r="Q65" s="25"/>
      <c r="T65" s="22">
        <v>0</v>
      </c>
      <c r="U65" s="74">
        <f t="shared" si="14"/>
        <v>-1290</v>
      </c>
      <c r="V65" s="70">
        <f t="shared" si="15"/>
        <v>-1290</v>
      </c>
      <c r="W65" s="70"/>
      <c r="X65" s="70">
        <f t="shared" si="16"/>
        <v>1418.0255979857322</v>
      </c>
      <c r="Y65" s="70">
        <f t="shared" si="17"/>
        <v>128.02559798573225</v>
      </c>
      <c r="Z65" s="70">
        <f t="shared" si="18"/>
        <v>128</v>
      </c>
      <c r="AA65" s="24">
        <f t="shared" si="19"/>
        <v>128</v>
      </c>
      <c r="AB65" s="67">
        <f t="shared" si="20"/>
        <v>1418</v>
      </c>
    </row>
    <row r="66" spans="1:28" ht="15" customHeight="1" x14ac:dyDescent="0.25">
      <c r="A66" s="71">
        <v>942</v>
      </c>
      <c r="B66" s="71">
        <v>1290</v>
      </c>
      <c r="C66" s="68">
        <v>0</v>
      </c>
      <c r="D66" s="68">
        <v>274.95999999999998</v>
      </c>
      <c r="E66" s="68">
        <v>212.35</v>
      </c>
      <c r="F66" s="68">
        <v>0</v>
      </c>
      <c r="G66" s="68">
        <f t="shared" si="24"/>
        <v>52.636363636363633</v>
      </c>
      <c r="H66" s="68">
        <v>0</v>
      </c>
      <c r="I66" s="68">
        <f t="shared" si="25"/>
        <v>36.81818181818182</v>
      </c>
      <c r="J66" s="72">
        <f t="shared" si="21"/>
        <v>1</v>
      </c>
      <c r="K66" s="72">
        <f t="shared" si="22"/>
        <v>1</v>
      </c>
      <c r="L66" s="72">
        <f t="shared" si="23"/>
        <v>1</v>
      </c>
      <c r="M66" s="72">
        <f t="shared" ref="M66:M88" ca="1" si="26">IF(RAND()&lt;0.5,0,1)</f>
        <v>0</v>
      </c>
      <c r="N66" s="26"/>
      <c r="O66" s="26"/>
      <c r="P66" s="25"/>
      <c r="Q66" s="25"/>
      <c r="T66" s="22">
        <v>0</v>
      </c>
      <c r="U66" s="74">
        <f t="shared" ref="U66:U88" si="27">T66-B66</f>
        <v>-1290</v>
      </c>
      <c r="V66" s="70">
        <f t="shared" ref="V66:V88" si="28">ROUND(U66,0)</f>
        <v>-1290</v>
      </c>
      <c r="W66" s="70"/>
      <c r="X66" s="70">
        <f t="shared" ref="X66:X88" si="29">B66/$W$2*$W$3</f>
        <v>1418.0255979857322</v>
      </c>
      <c r="Y66" s="70">
        <f t="shared" ref="Y66:Y88" si="30">X66-B66</f>
        <v>128.02559798573225</v>
      </c>
      <c r="Z66" s="70">
        <f t="shared" ref="Z66:Z88" si="31">ROUND(Y66,0)</f>
        <v>128</v>
      </c>
      <c r="AA66" s="24">
        <f t="shared" ref="AA66:AA88" si="32">IF(V66&gt;=0,V66,Z66)</f>
        <v>128</v>
      </c>
      <c r="AB66" s="67">
        <f t="shared" ref="AB66:AB88" si="33">B66+AA66</f>
        <v>1418</v>
      </c>
    </row>
    <row r="67" spans="1:28" ht="15" customHeight="1" x14ac:dyDescent="0.25">
      <c r="A67" s="71">
        <v>593</v>
      </c>
      <c r="B67" s="71">
        <v>1290</v>
      </c>
      <c r="C67" s="68">
        <v>0</v>
      </c>
      <c r="D67" s="68">
        <v>274.89</v>
      </c>
      <c r="E67" s="68">
        <v>212.35</v>
      </c>
      <c r="F67" s="68">
        <v>0</v>
      </c>
      <c r="G67" s="68">
        <f t="shared" si="24"/>
        <v>65.521739130434781</v>
      </c>
      <c r="H67" s="68">
        <v>0</v>
      </c>
      <c r="I67" s="68">
        <f t="shared" si="25"/>
        <v>35.217391304347828</v>
      </c>
      <c r="J67" s="72">
        <f t="shared" ref="J67:J88" si="34">IF(ABS(B67-B66)&lt;=50,1,0)</f>
        <v>1</v>
      </c>
      <c r="K67" s="72">
        <f t="shared" ref="K67:K88" si="35">IF(ABS((B67-B66))&lt;=50,1,IF((B67-B66)*(1)&gt;=0,1,-1))</f>
        <v>1</v>
      </c>
      <c r="L67" s="72">
        <f t="shared" si="23"/>
        <v>1</v>
      </c>
      <c r="M67" s="72">
        <f t="shared" ca="1" si="26"/>
        <v>1</v>
      </c>
      <c r="N67" s="26"/>
      <c r="O67" s="26"/>
      <c r="P67" s="25"/>
      <c r="Q67" s="25"/>
      <c r="T67" s="22">
        <v>0</v>
      </c>
      <c r="U67" s="74">
        <f t="shared" si="27"/>
        <v>-1290</v>
      </c>
      <c r="V67" s="70">
        <f t="shared" si="28"/>
        <v>-1290</v>
      </c>
      <c r="W67" s="70"/>
      <c r="X67" s="70">
        <f t="shared" si="29"/>
        <v>1418.0255979857322</v>
      </c>
      <c r="Y67" s="70">
        <f t="shared" si="30"/>
        <v>128.02559798573225</v>
      </c>
      <c r="Z67" s="70">
        <f t="shared" si="31"/>
        <v>128</v>
      </c>
      <c r="AA67" s="24">
        <f t="shared" si="32"/>
        <v>128</v>
      </c>
      <c r="AB67" s="67">
        <f t="shared" si="33"/>
        <v>1418</v>
      </c>
    </row>
    <row r="68" spans="1:28" ht="15" customHeight="1" x14ac:dyDescent="0.25">
      <c r="A68" s="71">
        <v>1060</v>
      </c>
      <c r="B68" s="71">
        <v>1290</v>
      </c>
      <c r="C68" s="68">
        <v>0</v>
      </c>
      <c r="D68" s="68">
        <v>274.87</v>
      </c>
      <c r="E68" s="68">
        <v>212.35</v>
      </c>
      <c r="F68" s="68">
        <v>0</v>
      </c>
      <c r="G68" s="68">
        <f t="shared" si="24"/>
        <v>43.333333333333336</v>
      </c>
      <c r="H68" s="68">
        <v>0</v>
      </c>
      <c r="I68" s="68">
        <f t="shared" si="25"/>
        <v>33.75</v>
      </c>
      <c r="J68" s="72">
        <f t="shared" si="34"/>
        <v>1</v>
      </c>
      <c r="K68" s="72">
        <f t="shared" si="35"/>
        <v>1</v>
      </c>
      <c r="L68" s="72">
        <f t="shared" si="23"/>
        <v>1</v>
      </c>
      <c r="M68" s="72">
        <f t="shared" ca="1" si="26"/>
        <v>0</v>
      </c>
      <c r="N68" s="26"/>
      <c r="O68" s="26"/>
      <c r="P68" s="25"/>
      <c r="Q68" s="25"/>
      <c r="T68" s="22">
        <v>0</v>
      </c>
      <c r="U68" s="74">
        <f t="shared" si="27"/>
        <v>-1290</v>
      </c>
      <c r="V68" s="70">
        <f t="shared" si="28"/>
        <v>-1290</v>
      </c>
      <c r="W68" s="70"/>
      <c r="X68" s="70">
        <f t="shared" si="29"/>
        <v>1418.0255979857322</v>
      </c>
      <c r="Y68" s="70">
        <f t="shared" si="30"/>
        <v>128.02559798573225</v>
      </c>
      <c r="Z68" s="70">
        <f t="shared" si="31"/>
        <v>128</v>
      </c>
      <c r="AA68" s="24">
        <f t="shared" si="32"/>
        <v>128</v>
      </c>
      <c r="AB68" s="67">
        <f t="shared" si="33"/>
        <v>1418</v>
      </c>
    </row>
    <row r="69" spans="1:28" ht="15" customHeight="1" x14ac:dyDescent="0.25">
      <c r="A69" s="71">
        <v>475</v>
      </c>
      <c r="B69" s="71">
        <v>1290</v>
      </c>
      <c r="C69" s="68">
        <v>0</v>
      </c>
      <c r="D69" s="68">
        <v>274.79000000000002</v>
      </c>
      <c r="E69" s="68">
        <v>212.35</v>
      </c>
      <c r="F69" s="68">
        <v>0</v>
      </c>
      <c r="G69" s="68">
        <f t="shared" si="24"/>
        <v>65</v>
      </c>
      <c r="H69" s="68">
        <v>0</v>
      </c>
      <c r="I69" s="68">
        <f t="shared" si="25"/>
        <v>32.4</v>
      </c>
      <c r="J69" s="72">
        <f t="shared" si="34"/>
        <v>1</v>
      </c>
      <c r="K69" s="72">
        <f t="shared" si="35"/>
        <v>1</v>
      </c>
      <c r="L69" s="72">
        <f t="shared" si="23"/>
        <v>1</v>
      </c>
      <c r="M69" s="72">
        <f t="shared" ca="1" si="26"/>
        <v>1</v>
      </c>
      <c r="N69" s="26"/>
      <c r="O69" s="26"/>
      <c r="P69" s="25"/>
      <c r="Q69" s="25"/>
      <c r="T69" s="22">
        <v>0</v>
      </c>
      <c r="U69" s="74">
        <f t="shared" si="27"/>
        <v>-1290</v>
      </c>
      <c r="V69" s="70">
        <f t="shared" si="28"/>
        <v>-1290</v>
      </c>
      <c r="W69" s="70"/>
      <c r="X69" s="70">
        <f t="shared" si="29"/>
        <v>1418.0255979857322</v>
      </c>
      <c r="Y69" s="70">
        <f t="shared" si="30"/>
        <v>128.02559798573225</v>
      </c>
      <c r="Z69" s="70">
        <f t="shared" si="31"/>
        <v>128</v>
      </c>
      <c r="AA69" s="24">
        <f t="shared" si="32"/>
        <v>128</v>
      </c>
      <c r="AB69" s="67">
        <f t="shared" si="33"/>
        <v>1418</v>
      </c>
    </row>
    <row r="70" spans="1:28" ht="15" customHeight="1" x14ac:dyDescent="0.25">
      <c r="A70" s="71">
        <v>826</v>
      </c>
      <c r="B70" s="71">
        <v>1290</v>
      </c>
      <c r="C70" s="68">
        <v>0</v>
      </c>
      <c r="D70" s="68">
        <v>274.74</v>
      </c>
      <c r="E70" s="68">
        <v>212.35</v>
      </c>
      <c r="F70" s="68">
        <v>0</v>
      </c>
      <c r="G70" s="68">
        <f t="shared" si="24"/>
        <v>49</v>
      </c>
      <c r="H70" s="68">
        <v>0</v>
      </c>
      <c r="I70" s="68">
        <f t="shared" si="25"/>
        <v>31.153846153846153</v>
      </c>
      <c r="J70" s="72">
        <f t="shared" si="34"/>
        <v>1</v>
      </c>
      <c r="K70" s="72">
        <f t="shared" si="35"/>
        <v>1</v>
      </c>
      <c r="L70" s="72">
        <f t="shared" si="23"/>
        <v>1</v>
      </c>
      <c r="M70" s="72">
        <f t="shared" ca="1" si="26"/>
        <v>1</v>
      </c>
      <c r="N70" s="26"/>
      <c r="O70" s="26"/>
      <c r="P70" s="25"/>
      <c r="Q70" s="25"/>
      <c r="T70" s="22">
        <v>0</v>
      </c>
      <c r="U70" s="74">
        <f t="shared" si="27"/>
        <v>-1290</v>
      </c>
      <c r="V70" s="70">
        <f t="shared" si="28"/>
        <v>-1290</v>
      </c>
      <c r="W70" s="70"/>
      <c r="X70" s="70">
        <f t="shared" si="29"/>
        <v>1418.0255979857322</v>
      </c>
      <c r="Y70" s="70">
        <f t="shared" si="30"/>
        <v>128.02559798573225</v>
      </c>
      <c r="Z70" s="70">
        <f t="shared" si="31"/>
        <v>128</v>
      </c>
      <c r="AA70" s="24">
        <f t="shared" si="32"/>
        <v>128</v>
      </c>
      <c r="AB70" s="67">
        <f t="shared" si="33"/>
        <v>1418</v>
      </c>
    </row>
    <row r="71" spans="1:28" ht="15" customHeight="1" x14ac:dyDescent="0.25">
      <c r="A71" s="71">
        <v>709</v>
      </c>
      <c r="B71" s="71">
        <v>1290</v>
      </c>
      <c r="C71" s="68">
        <v>0</v>
      </c>
      <c r="D71" s="68">
        <v>274.68</v>
      </c>
      <c r="E71" s="68">
        <v>212.35</v>
      </c>
      <c r="F71" s="68">
        <v>0</v>
      </c>
      <c r="G71" s="68">
        <f t="shared" si="24"/>
        <v>51.518518518518519</v>
      </c>
      <c r="H71" s="68">
        <v>0</v>
      </c>
      <c r="I71" s="68">
        <f t="shared" si="25"/>
        <v>30</v>
      </c>
      <c r="J71" s="72">
        <f t="shared" si="34"/>
        <v>1</v>
      </c>
      <c r="K71" s="72">
        <f t="shared" si="35"/>
        <v>1</v>
      </c>
      <c r="L71" s="72">
        <f t="shared" ref="L71:L88" si="36">IF(OR(COUNTIF(K67:K71,1)=5,COUNTIF(K67:K71,-1)=5),1,0)</f>
        <v>1</v>
      </c>
      <c r="M71" s="72">
        <f t="shared" ca="1" si="26"/>
        <v>0</v>
      </c>
      <c r="N71" s="26"/>
      <c r="O71" s="26"/>
      <c r="P71" s="25"/>
      <c r="Q71" s="25"/>
      <c r="T71" s="22">
        <v>0</v>
      </c>
      <c r="U71" s="74">
        <f t="shared" si="27"/>
        <v>-1290</v>
      </c>
      <c r="V71" s="70">
        <f t="shared" si="28"/>
        <v>-1290</v>
      </c>
      <c r="W71" s="70"/>
      <c r="X71" s="70">
        <f t="shared" si="29"/>
        <v>1418.0255979857322</v>
      </c>
      <c r="Y71" s="70">
        <f t="shared" si="30"/>
        <v>128.02559798573225</v>
      </c>
      <c r="Z71" s="70">
        <f t="shared" si="31"/>
        <v>128</v>
      </c>
      <c r="AA71" s="24">
        <f t="shared" si="32"/>
        <v>128</v>
      </c>
      <c r="AB71" s="67">
        <f t="shared" si="33"/>
        <v>1418</v>
      </c>
    </row>
    <row r="72" spans="1:28" ht="15" customHeight="1" x14ac:dyDescent="0.25">
      <c r="A72" s="71">
        <v>709</v>
      </c>
      <c r="B72" s="71">
        <v>1290</v>
      </c>
      <c r="C72" s="68">
        <v>0</v>
      </c>
      <c r="D72" s="68">
        <v>274.62</v>
      </c>
      <c r="E72" s="68">
        <v>212.35</v>
      </c>
      <c r="F72" s="68">
        <v>0</v>
      </c>
      <c r="G72" s="68">
        <f t="shared" si="24"/>
        <v>49.678571428571431</v>
      </c>
      <c r="H72" s="68">
        <v>0</v>
      </c>
      <c r="I72" s="68">
        <f t="shared" si="25"/>
        <v>28.928571428571427</v>
      </c>
      <c r="J72" s="72">
        <f t="shared" si="34"/>
        <v>1</v>
      </c>
      <c r="K72" s="72">
        <f t="shared" si="35"/>
        <v>1</v>
      </c>
      <c r="L72" s="72">
        <f t="shared" si="36"/>
        <v>1</v>
      </c>
      <c r="M72" s="72">
        <f t="shared" ca="1" si="26"/>
        <v>0</v>
      </c>
      <c r="N72" s="26"/>
      <c r="O72" s="26"/>
      <c r="P72" s="25"/>
      <c r="Q72" s="25"/>
      <c r="T72" s="22">
        <v>0</v>
      </c>
      <c r="U72" s="74">
        <f t="shared" si="27"/>
        <v>-1290</v>
      </c>
      <c r="V72" s="70">
        <f t="shared" si="28"/>
        <v>-1290</v>
      </c>
      <c r="W72" s="70"/>
      <c r="X72" s="70">
        <f t="shared" si="29"/>
        <v>1418.0255979857322</v>
      </c>
      <c r="Y72" s="70">
        <f t="shared" si="30"/>
        <v>128.02559798573225</v>
      </c>
      <c r="Z72" s="70">
        <f t="shared" si="31"/>
        <v>128</v>
      </c>
      <c r="AA72" s="24">
        <f t="shared" si="32"/>
        <v>128</v>
      </c>
      <c r="AB72" s="67">
        <f t="shared" si="33"/>
        <v>1418</v>
      </c>
    </row>
    <row r="73" spans="1:28" ht="15" customHeight="1" x14ac:dyDescent="0.25">
      <c r="A73" s="71">
        <v>593</v>
      </c>
      <c r="B73" s="71">
        <v>1290</v>
      </c>
      <c r="C73" s="68">
        <v>0</v>
      </c>
      <c r="D73" s="68">
        <v>274.55</v>
      </c>
      <c r="E73" s="68">
        <v>212.35</v>
      </c>
      <c r="F73" s="68">
        <v>0</v>
      </c>
      <c r="G73" s="68">
        <f t="shared" si="24"/>
        <v>51.96551724137931</v>
      </c>
      <c r="H73" s="68">
        <v>0</v>
      </c>
      <c r="I73" s="68">
        <f t="shared" si="25"/>
        <v>27.931034482758619</v>
      </c>
      <c r="J73" s="72">
        <f t="shared" si="34"/>
        <v>1</v>
      </c>
      <c r="K73" s="72">
        <f t="shared" si="35"/>
        <v>1</v>
      </c>
      <c r="L73" s="72">
        <f t="shared" si="36"/>
        <v>1</v>
      </c>
      <c r="M73" s="72">
        <f t="shared" ca="1" si="26"/>
        <v>1</v>
      </c>
      <c r="N73" s="26"/>
      <c r="O73" s="26"/>
      <c r="P73" s="25"/>
      <c r="Q73" s="25"/>
      <c r="T73" s="22">
        <v>0</v>
      </c>
      <c r="U73" s="74">
        <f t="shared" si="27"/>
        <v>-1290</v>
      </c>
      <c r="V73" s="70">
        <f t="shared" si="28"/>
        <v>-1290</v>
      </c>
      <c r="W73" s="70"/>
      <c r="X73" s="70">
        <f t="shared" si="29"/>
        <v>1418.0255979857322</v>
      </c>
      <c r="Y73" s="70">
        <f t="shared" si="30"/>
        <v>128.02559798573225</v>
      </c>
      <c r="Z73" s="70">
        <f t="shared" si="31"/>
        <v>128</v>
      </c>
      <c r="AA73" s="24">
        <f t="shared" si="32"/>
        <v>128</v>
      </c>
      <c r="AB73" s="67">
        <f t="shared" si="33"/>
        <v>1418</v>
      </c>
    </row>
    <row r="74" spans="1:28" ht="15" customHeight="1" x14ac:dyDescent="0.25">
      <c r="A74" s="71">
        <v>709</v>
      </c>
      <c r="B74" s="71">
        <v>1290</v>
      </c>
      <c r="C74" s="68">
        <v>0</v>
      </c>
      <c r="D74" s="68">
        <v>274.49</v>
      </c>
      <c r="E74" s="68">
        <v>212.35</v>
      </c>
      <c r="F74" s="68">
        <v>0</v>
      </c>
      <c r="G74" s="68">
        <f t="shared" si="24"/>
        <v>46.366666666666667</v>
      </c>
      <c r="H74" s="68">
        <v>0</v>
      </c>
      <c r="I74" s="68">
        <f t="shared" si="25"/>
        <v>27</v>
      </c>
      <c r="J74" s="72">
        <f t="shared" si="34"/>
        <v>1</v>
      </c>
      <c r="K74" s="72">
        <f t="shared" si="35"/>
        <v>1</v>
      </c>
      <c r="L74" s="72">
        <f t="shared" si="36"/>
        <v>1</v>
      </c>
      <c r="M74" s="72">
        <f t="shared" ca="1" si="26"/>
        <v>0</v>
      </c>
      <c r="N74" s="26"/>
      <c r="O74" s="26"/>
      <c r="P74" s="25"/>
      <c r="Q74" s="25"/>
      <c r="T74" s="22">
        <v>0</v>
      </c>
      <c r="U74" s="74">
        <f t="shared" si="27"/>
        <v>-1290</v>
      </c>
      <c r="V74" s="70">
        <f t="shared" si="28"/>
        <v>-1290</v>
      </c>
      <c r="W74" s="70"/>
      <c r="X74" s="70">
        <f t="shared" si="29"/>
        <v>1418.0255979857322</v>
      </c>
      <c r="Y74" s="70">
        <f t="shared" si="30"/>
        <v>128.02559798573225</v>
      </c>
      <c r="Z74" s="70">
        <f t="shared" si="31"/>
        <v>128</v>
      </c>
      <c r="AA74" s="24">
        <f t="shared" si="32"/>
        <v>128</v>
      </c>
      <c r="AB74" s="67">
        <f t="shared" si="33"/>
        <v>1418</v>
      </c>
    </row>
    <row r="75" spans="1:28" ht="15" customHeight="1" x14ac:dyDescent="0.25">
      <c r="A75" s="71">
        <v>709</v>
      </c>
      <c r="B75" s="71">
        <v>1290</v>
      </c>
      <c r="C75" s="68">
        <v>0</v>
      </c>
      <c r="D75" s="68">
        <v>274.43</v>
      </c>
      <c r="E75" s="68">
        <v>212.35</v>
      </c>
      <c r="F75" s="68">
        <v>0</v>
      </c>
      <c r="G75" s="68">
        <f t="shared" si="24"/>
        <v>44.87096774193548</v>
      </c>
      <c r="H75" s="68">
        <v>0</v>
      </c>
      <c r="I75" s="68">
        <f t="shared" si="25"/>
        <v>26.129032258064516</v>
      </c>
      <c r="J75" s="72">
        <f t="shared" si="34"/>
        <v>1</v>
      </c>
      <c r="K75" s="72">
        <f t="shared" si="35"/>
        <v>1</v>
      </c>
      <c r="L75" s="72">
        <f t="shared" si="36"/>
        <v>1</v>
      </c>
      <c r="M75" s="72">
        <f t="shared" ca="1" si="26"/>
        <v>1</v>
      </c>
      <c r="N75" s="26"/>
      <c r="O75" s="26"/>
      <c r="P75" s="25"/>
      <c r="Q75" s="25"/>
      <c r="T75" s="22">
        <v>0</v>
      </c>
      <c r="U75" s="74">
        <f t="shared" si="27"/>
        <v>-1290</v>
      </c>
      <c r="V75" s="70">
        <f t="shared" si="28"/>
        <v>-1290</v>
      </c>
      <c r="W75" s="70"/>
      <c r="X75" s="70">
        <f t="shared" si="29"/>
        <v>1418.0255979857322</v>
      </c>
      <c r="Y75" s="70">
        <f t="shared" si="30"/>
        <v>128.02559798573225</v>
      </c>
      <c r="Z75" s="70">
        <f t="shared" si="31"/>
        <v>128</v>
      </c>
      <c r="AA75" s="24">
        <f t="shared" si="32"/>
        <v>128</v>
      </c>
      <c r="AB75" s="67">
        <f t="shared" si="33"/>
        <v>1418</v>
      </c>
    </row>
    <row r="76" spans="1:28" ht="15" customHeight="1" x14ac:dyDescent="0.25">
      <c r="A76" s="71">
        <v>416</v>
      </c>
      <c r="B76" s="71">
        <v>1290</v>
      </c>
      <c r="C76" s="68">
        <v>0</v>
      </c>
      <c r="D76" s="68">
        <v>274.33999999999997</v>
      </c>
      <c r="E76" s="68">
        <v>212.35</v>
      </c>
      <c r="F76" s="68">
        <v>0</v>
      </c>
      <c r="G76" s="68">
        <f t="shared" si="24"/>
        <v>52.625</v>
      </c>
      <c r="H76" s="68">
        <v>0</v>
      </c>
      <c r="I76" s="68">
        <f t="shared" si="25"/>
        <v>25.3125</v>
      </c>
      <c r="J76" s="72">
        <f t="shared" si="34"/>
        <v>1</v>
      </c>
      <c r="K76" s="72">
        <f t="shared" si="35"/>
        <v>1</v>
      </c>
      <c r="L76" s="72">
        <f t="shared" si="36"/>
        <v>1</v>
      </c>
      <c r="M76" s="72">
        <f t="shared" ca="1" si="26"/>
        <v>1</v>
      </c>
      <c r="N76" s="26"/>
      <c r="O76" s="26"/>
      <c r="P76" s="25"/>
      <c r="Q76" s="25"/>
      <c r="T76" s="22">
        <v>0</v>
      </c>
      <c r="U76" s="74">
        <f t="shared" si="27"/>
        <v>-1290</v>
      </c>
      <c r="V76" s="70">
        <f t="shared" si="28"/>
        <v>-1290</v>
      </c>
      <c r="W76" s="70"/>
      <c r="X76" s="70">
        <f t="shared" si="29"/>
        <v>1418.0255979857322</v>
      </c>
      <c r="Y76" s="70">
        <f t="shared" si="30"/>
        <v>128.02559798573225</v>
      </c>
      <c r="Z76" s="70">
        <f t="shared" si="31"/>
        <v>128</v>
      </c>
      <c r="AA76" s="24">
        <f t="shared" si="32"/>
        <v>128</v>
      </c>
      <c r="AB76" s="67">
        <f t="shared" si="33"/>
        <v>1418</v>
      </c>
    </row>
    <row r="77" spans="1:28" ht="15" customHeight="1" x14ac:dyDescent="0.25">
      <c r="A77" s="71">
        <v>416</v>
      </c>
      <c r="B77" s="71">
        <v>1290</v>
      </c>
      <c r="C77" s="68">
        <v>0</v>
      </c>
      <c r="D77" s="68">
        <v>274.25</v>
      </c>
      <c r="E77" s="68">
        <v>212.35</v>
      </c>
      <c r="F77" s="68">
        <v>0</v>
      </c>
      <c r="G77" s="68">
        <f t="shared" si="24"/>
        <v>51.030303030303031</v>
      </c>
      <c r="H77" s="68">
        <v>0</v>
      </c>
      <c r="I77" s="68">
        <f t="shared" si="25"/>
        <v>24.545454545454547</v>
      </c>
      <c r="J77" s="72">
        <f t="shared" si="34"/>
        <v>1</v>
      </c>
      <c r="K77" s="72">
        <f t="shared" si="35"/>
        <v>1</v>
      </c>
      <c r="L77" s="72">
        <f t="shared" si="36"/>
        <v>1</v>
      </c>
      <c r="M77" s="72">
        <f t="shared" ca="1" si="26"/>
        <v>1</v>
      </c>
      <c r="N77" s="26"/>
      <c r="O77" s="26"/>
      <c r="P77" s="25"/>
      <c r="Q77" s="25"/>
      <c r="T77" s="22">
        <v>0</v>
      </c>
      <c r="U77" s="74">
        <f t="shared" si="27"/>
        <v>-1290</v>
      </c>
      <c r="V77" s="70">
        <f t="shared" si="28"/>
        <v>-1290</v>
      </c>
      <c r="W77" s="70"/>
      <c r="X77" s="70">
        <f t="shared" si="29"/>
        <v>1418.0255979857322</v>
      </c>
      <c r="Y77" s="70">
        <f t="shared" si="30"/>
        <v>128.02559798573225</v>
      </c>
      <c r="Z77" s="70">
        <f t="shared" si="31"/>
        <v>128</v>
      </c>
      <c r="AA77" s="24">
        <f t="shared" si="32"/>
        <v>128</v>
      </c>
      <c r="AB77" s="67">
        <f t="shared" si="33"/>
        <v>1418</v>
      </c>
    </row>
    <row r="78" spans="1:28" ht="15" customHeight="1" x14ac:dyDescent="0.25">
      <c r="A78" s="71">
        <v>1291</v>
      </c>
      <c r="B78" s="71">
        <v>1290</v>
      </c>
      <c r="C78" s="68">
        <v>0</v>
      </c>
      <c r="D78" s="68">
        <v>274.25</v>
      </c>
      <c r="E78" s="68">
        <v>212.35</v>
      </c>
      <c r="F78" s="68">
        <v>0</v>
      </c>
      <c r="G78" s="68">
        <f t="shared" si="24"/>
        <v>23.794117647058822</v>
      </c>
      <c r="H78" s="68">
        <v>0</v>
      </c>
      <c r="I78" s="68">
        <f t="shared" si="25"/>
        <v>23.823529411764707</v>
      </c>
      <c r="J78" s="72">
        <f t="shared" si="34"/>
        <v>1</v>
      </c>
      <c r="K78" s="72">
        <f t="shared" si="35"/>
        <v>1</v>
      </c>
      <c r="L78" s="72">
        <f t="shared" si="36"/>
        <v>1</v>
      </c>
      <c r="M78" s="72">
        <f t="shared" ca="1" si="26"/>
        <v>0</v>
      </c>
      <c r="N78" s="26"/>
      <c r="O78" s="26"/>
      <c r="P78" s="25"/>
      <c r="Q78" s="25"/>
      <c r="T78" s="22">
        <v>0</v>
      </c>
      <c r="U78" s="74">
        <f t="shared" si="27"/>
        <v>-1290</v>
      </c>
      <c r="V78" s="70">
        <f t="shared" si="28"/>
        <v>-1290</v>
      </c>
      <c r="W78" s="70"/>
      <c r="X78" s="70">
        <f t="shared" si="29"/>
        <v>1418.0255979857322</v>
      </c>
      <c r="Y78" s="70">
        <f t="shared" si="30"/>
        <v>128.02559798573225</v>
      </c>
      <c r="Z78" s="70">
        <f t="shared" si="31"/>
        <v>128</v>
      </c>
      <c r="AA78" s="24">
        <f t="shared" si="32"/>
        <v>128</v>
      </c>
      <c r="AB78" s="67">
        <f t="shared" si="33"/>
        <v>1418</v>
      </c>
    </row>
    <row r="79" spans="1:28" ht="15" customHeight="1" x14ac:dyDescent="0.25">
      <c r="A79" s="71">
        <v>708</v>
      </c>
      <c r="B79" s="71">
        <v>650</v>
      </c>
      <c r="C79" s="68">
        <v>0</v>
      </c>
      <c r="D79" s="68">
        <v>274.25</v>
      </c>
      <c r="E79" s="68">
        <v>211.8</v>
      </c>
      <c r="F79" s="68">
        <v>0</v>
      </c>
      <c r="G79" s="68">
        <f t="shared" si="24"/>
        <v>39.771428571428572</v>
      </c>
      <c r="H79" s="68">
        <v>0</v>
      </c>
      <c r="I79" s="68">
        <f t="shared" si="25"/>
        <v>41.428571428571431</v>
      </c>
      <c r="J79" s="72">
        <f t="shared" si="34"/>
        <v>0</v>
      </c>
      <c r="K79" s="72">
        <f t="shared" si="35"/>
        <v>-1</v>
      </c>
      <c r="L79" s="72">
        <f t="shared" si="36"/>
        <v>0</v>
      </c>
      <c r="M79" s="72">
        <f t="shared" ca="1" si="26"/>
        <v>0</v>
      </c>
      <c r="N79" s="26"/>
      <c r="O79" s="26"/>
      <c r="P79" s="25"/>
      <c r="Q79" s="25"/>
      <c r="T79" s="22">
        <v>0</v>
      </c>
      <c r="U79" s="74">
        <f t="shared" si="27"/>
        <v>-650</v>
      </c>
      <c r="V79" s="70">
        <f t="shared" si="28"/>
        <v>-650</v>
      </c>
      <c r="W79" s="70"/>
      <c r="X79" s="70">
        <f t="shared" si="29"/>
        <v>714.50902224087281</v>
      </c>
      <c r="Y79" s="70">
        <f t="shared" si="30"/>
        <v>64.50902224087281</v>
      </c>
      <c r="Z79" s="70">
        <f t="shared" si="31"/>
        <v>65</v>
      </c>
      <c r="AA79" s="24">
        <f t="shared" si="32"/>
        <v>65</v>
      </c>
      <c r="AB79" s="67">
        <f t="shared" si="33"/>
        <v>715</v>
      </c>
    </row>
    <row r="80" spans="1:28" ht="15" customHeight="1" x14ac:dyDescent="0.25">
      <c r="A80" s="71">
        <v>241</v>
      </c>
      <c r="B80" s="71">
        <v>650</v>
      </c>
      <c r="C80" s="68">
        <v>0</v>
      </c>
      <c r="D80" s="68">
        <v>274.20999999999998</v>
      </c>
      <c r="E80" s="68">
        <v>211.8</v>
      </c>
      <c r="F80" s="68">
        <v>0</v>
      </c>
      <c r="G80" s="68">
        <f t="shared" si="24"/>
        <v>51.638888888888886</v>
      </c>
      <c r="H80" s="68">
        <v>0</v>
      </c>
      <c r="I80" s="68">
        <f t="shared" si="25"/>
        <v>40.277777777777779</v>
      </c>
      <c r="J80" s="72">
        <f t="shared" si="34"/>
        <v>1</v>
      </c>
      <c r="K80" s="72">
        <f t="shared" si="35"/>
        <v>1</v>
      </c>
      <c r="L80" s="72">
        <f t="shared" si="36"/>
        <v>0</v>
      </c>
      <c r="M80" s="72">
        <f t="shared" ca="1" si="26"/>
        <v>1</v>
      </c>
      <c r="N80" s="26"/>
      <c r="O80" s="26"/>
      <c r="P80" s="25"/>
      <c r="Q80" s="25"/>
      <c r="T80" s="22">
        <v>0</v>
      </c>
      <c r="U80" s="74">
        <f t="shared" si="27"/>
        <v>-650</v>
      </c>
      <c r="V80" s="70">
        <f t="shared" si="28"/>
        <v>-650</v>
      </c>
      <c r="W80" s="70"/>
      <c r="X80" s="70">
        <f t="shared" si="29"/>
        <v>714.50902224087281</v>
      </c>
      <c r="Y80" s="70">
        <f t="shared" si="30"/>
        <v>64.50902224087281</v>
      </c>
      <c r="Z80" s="70">
        <f t="shared" si="31"/>
        <v>65</v>
      </c>
      <c r="AA80" s="24">
        <f t="shared" si="32"/>
        <v>65</v>
      </c>
      <c r="AB80" s="67">
        <f t="shared" si="33"/>
        <v>715</v>
      </c>
    </row>
    <row r="81" spans="1:28" ht="15" customHeight="1" x14ac:dyDescent="0.25">
      <c r="A81" s="71">
        <v>824</v>
      </c>
      <c r="B81" s="71">
        <v>30</v>
      </c>
      <c r="C81" s="68">
        <v>0</v>
      </c>
      <c r="D81" s="68">
        <v>274.29000000000002</v>
      </c>
      <c r="E81" s="68">
        <v>209.4</v>
      </c>
      <c r="F81" s="68">
        <v>0</v>
      </c>
      <c r="G81" s="68">
        <f t="shared" si="24"/>
        <v>34.486486486486484</v>
      </c>
      <c r="H81" s="68">
        <v>0</v>
      </c>
      <c r="I81" s="68">
        <f t="shared" si="25"/>
        <v>55.945945945945944</v>
      </c>
      <c r="J81" s="72">
        <f t="shared" si="34"/>
        <v>0</v>
      </c>
      <c r="K81" s="72">
        <f t="shared" si="35"/>
        <v>-1</v>
      </c>
      <c r="L81" s="72">
        <f t="shared" si="36"/>
        <v>0</v>
      </c>
      <c r="M81" s="72">
        <f t="shared" ca="1" si="26"/>
        <v>0</v>
      </c>
      <c r="N81" s="26"/>
      <c r="O81" s="26"/>
      <c r="P81" s="25"/>
      <c r="Q81" s="25"/>
      <c r="T81" s="22">
        <v>0</v>
      </c>
      <c r="U81" s="74">
        <f t="shared" si="27"/>
        <v>-30</v>
      </c>
      <c r="V81" s="70">
        <f t="shared" si="28"/>
        <v>-30</v>
      </c>
      <c r="W81" s="70"/>
      <c r="X81" s="70">
        <f t="shared" si="29"/>
        <v>32.977339488040286</v>
      </c>
      <c r="Y81" s="70">
        <f t="shared" si="30"/>
        <v>2.9773394880402861</v>
      </c>
      <c r="Z81" s="70">
        <f t="shared" si="31"/>
        <v>3</v>
      </c>
      <c r="AA81" s="24">
        <f t="shared" si="32"/>
        <v>3</v>
      </c>
      <c r="AB81" s="67">
        <f t="shared" si="33"/>
        <v>33</v>
      </c>
    </row>
    <row r="82" spans="1:28" ht="15" customHeight="1" x14ac:dyDescent="0.25">
      <c r="A82" s="71">
        <v>241</v>
      </c>
      <c r="B82" s="71">
        <v>30</v>
      </c>
      <c r="C82" s="68">
        <v>0</v>
      </c>
      <c r="D82" s="68">
        <v>274.31</v>
      </c>
      <c r="E82" s="68">
        <v>209.4</v>
      </c>
      <c r="F82" s="68">
        <v>0</v>
      </c>
      <c r="G82" s="68">
        <f t="shared" si="24"/>
        <v>48.921052631578945</v>
      </c>
      <c r="H82" s="68">
        <v>0</v>
      </c>
      <c r="I82" s="68">
        <f t="shared" si="25"/>
        <v>54.473684210526315</v>
      </c>
      <c r="J82" s="72">
        <f t="shared" si="34"/>
        <v>1</v>
      </c>
      <c r="K82" s="72">
        <f t="shared" si="35"/>
        <v>1</v>
      </c>
      <c r="L82" s="72">
        <f t="shared" si="36"/>
        <v>0</v>
      </c>
      <c r="M82" s="72">
        <f t="shared" ca="1" si="26"/>
        <v>1</v>
      </c>
      <c r="N82" s="26"/>
      <c r="O82" s="26"/>
      <c r="P82" s="25"/>
      <c r="Q82" s="25"/>
      <c r="T82" s="22">
        <v>0</v>
      </c>
      <c r="U82" s="74">
        <f t="shared" si="27"/>
        <v>-30</v>
      </c>
      <c r="V82" s="70">
        <f t="shared" si="28"/>
        <v>-30</v>
      </c>
      <c r="W82" s="70"/>
      <c r="X82" s="70">
        <f t="shared" si="29"/>
        <v>32.977339488040286</v>
      </c>
      <c r="Y82" s="70">
        <f t="shared" si="30"/>
        <v>2.9773394880402861</v>
      </c>
      <c r="Z82" s="70">
        <f t="shared" si="31"/>
        <v>3</v>
      </c>
      <c r="AA82" s="24">
        <f t="shared" si="32"/>
        <v>3</v>
      </c>
      <c r="AB82" s="67">
        <f t="shared" si="33"/>
        <v>33</v>
      </c>
    </row>
    <row r="83" spans="1:28" ht="15" customHeight="1" x14ac:dyDescent="0.25">
      <c r="A83" s="71">
        <v>707</v>
      </c>
      <c r="B83" s="71">
        <v>30</v>
      </c>
      <c r="C83" s="68">
        <v>0</v>
      </c>
      <c r="D83" s="68">
        <v>274.38</v>
      </c>
      <c r="E83" s="68">
        <v>209.4</v>
      </c>
      <c r="F83" s="68">
        <v>0</v>
      </c>
      <c r="G83" s="68">
        <f t="shared" si="24"/>
        <v>35.717948717948715</v>
      </c>
      <c r="H83" s="68">
        <v>0</v>
      </c>
      <c r="I83" s="68">
        <f t="shared" si="25"/>
        <v>53.07692307692308</v>
      </c>
      <c r="J83" s="72">
        <f t="shared" si="34"/>
        <v>1</v>
      </c>
      <c r="K83" s="72">
        <f t="shared" si="35"/>
        <v>1</v>
      </c>
      <c r="L83" s="72">
        <f t="shared" si="36"/>
        <v>0</v>
      </c>
      <c r="M83" s="72">
        <f t="shared" ca="1" si="26"/>
        <v>1</v>
      </c>
      <c r="N83" s="26"/>
      <c r="O83" s="26"/>
      <c r="P83" s="25"/>
      <c r="Q83" s="25"/>
      <c r="T83" s="22">
        <v>0</v>
      </c>
      <c r="U83" s="74">
        <f t="shared" si="27"/>
        <v>-30</v>
      </c>
      <c r="V83" s="70">
        <f t="shared" si="28"/>
        <v>-30</v>
      </c>
      <c r="W83" s="70"/>
      <c r="X83" s="70">
        <f t="shared" si="29"/>
        <v>32.977339488040286</v>
      </c>
      <c r="Y83" s="70">
        <f t="shared" si="30"/>
        <v>2.9773394880402861</v>
      </c>
      <c r="Z83" s="70">
        <f t="shared" si="31"/>
        <v>3</v>
      </c>
      <c r="AA83" s="24">
        <f t="shared" si="32"/>
        <v>3</v>
      </c>
      <c r="AB83" s="67">
        <f t="shared" si="33"/>
        <v>33</v>
      </c>
    </row>
    <row r="84" spans="1:28" ht="15" customHeight="1" x14ac:dyDescent="0.25">
      <c r="A84" s="71">
        <v>474</v>
      </c>
      <c r="B84" s="71">
        <v>30</v>
      </c>
      <c r="C84" s="68">
        <v>0</v>
      </c>
      <c r="D84" s="68">
        <v>274.43</v>
      </c>
      <c r="E84" s="68">
        <v>209.4</v>
      </c>
      <c r="F84" s="68">
        <v>0</v>
      </c>
      <c r="G84" s="68">
        <f t="shared" si="24"/>
        <v>40.65</v>
      </c>
      <c r="H84" s="68">
        <v>0</v>
      </c>
      <c r="I84" s="68">
        <f t="shared" si="25"/>
        <v>51.75</v>
      </c>
      <c r="J84" s="72">
        <f t="shared" si="34"/>
        <v>1</v>
      </c>
      <c r="K84" s="72">
        <f t="shared" si="35"/>
        <v>1</v>
      </c>
      <c r="L84" s="72">
        <f t="shared" si="36"/>
        <v>0</v>
      </c>
      <c r="M84" s="72">
        <f t="shared" ca="1" si="26"/>
        <v>1</v>
      </c>
      <c r="N84" s="26"/>
      <c r="O84" s="26"/>
      <c r="P84" s="25"/>
      <c r="Q84" s="25"/>
      <c r="T84" s="22">
        <v>0</v>
      </c>
      <c r="U84" s="74">
        <f t="shared" si="27"/>
        <v>-30</v>
      </c>
      <c r="V84" s="70">
        <f t="shared" si="28"/>
        <v>-30</v>
      </c>
      <c r="W84" s="70"/>
      <c r="X84" s="70">
        <f t="shared" si="29"/>
        <v>32.977339488040286</v>
      </c>
      <c r="Y84" s="70">
        <f t="shared" si="30"/>
        <v>2.9773394880402861</v>
      </c>
      <c r="Z84" s="70">
        <f t="shared" si="31"/>
        <v>3</v>
      </c>
      <c r="AA84" s="24">
        <f t="shared" si="32"/>
        <v>3</v>
      </c>
      <c r="AB84" s="67">
        <f t="shared" si="33"/>
        <v>33</v>
      </c>
    </row>
    <row r="85" spans="1:28" ht="15" customHeight="1" x14ac:dyDescent="0.25">
      <c r="A85" s="71">
        <v>240</v>
      </c>
      <c r="B85" s="71">
        <v>30</v>
      </c>
      <c r="C85" s="68">
        <v>0</v>
      </c>
      <c r="D85" s="68">
        <v>274.45</v>
      </c>
      <c r="E85" s="68">
        <v>209.4</v>
      </c>
      <c r="F85" s="68">
        <v>0</v>
      </c>
      <c r="G85" s="68">
        <f t="shared" si="24"/>
        <v>45.365853658536587</v>
      </c>
      <c r="H85" s="68">
        <v>0</v>
      </c>
      <c r="I85" s="68">
        <f t="shared" si="25"/>
        <v>50.487804878048777</v>
      </c>
      <c r="J85" s="72">
        <f t="shared" si="34"/>
        <v>1</v>
      </c>
      <c r="K85" s="72">
        <f t="shared" si="35"/>
        <v>1</v>
      </c>
      <c r="L85" s="72">
        <f t="shared" si="36"/>
        <v>0</v>
      </c>
      <c r="M85" s="72">
        <f t="shared" ca="1" si="26"/>
        <v>1</v>
      </c>
      <c r="N85" s="26"/>
      <c r="O85" s="26"/>
      <c r="P85" s="25"/>
      <c r="Q85" s="25"/>
      <c r="T85" s="22">
        <v>0</v>
      </c>
      <c r="U85" s="74">
        <f t="shared" si="27"/>
        <v>-30</v>
      </c>
      <c r="V85" s="70">
        <f t="shared" si="28"/>
        <v>-30</v>
      </c>
      <c r="W85" s="70"/>
      <c r="X85" s="70">
        <f t="shared" si="29"/>
        <v>32.977339488040286</v>
      </c>
      <c r="Y85" s="70">
        <f t="shared" si="30"/>
        <v>2.9773394880402861</v>
      </c>
      <c r="Z85" s="70">
        <f t="shared" si="31"/>
        <v>3</v>
      </c>
      <c r="AA85" s="24">
        <f t="shared" si="32"/>
        <v>3</v>
      </c>
      <c r="AB85" s="67">
        <f t="shared" si="33"/>
        <v>33</v>
      </c>
    </row>
    <row r="86" spans="1:28" ht="15" customHeight="1" x14ac:dyDescent="0.25">
      <c r="A86" s="71">
        <v>590</v>
      </c>
      <c r="B86" s="71">
        <v>30</v>
      </c>
      <c r="C86" s="68">
        <v>0</v>
      </c>
      <c r="D86" s="68">
        <v>274.51</v>
      </c>
      <c r="E86" s="68">
        <v>209.4</v>
      </c>
      <c r="F86" s="68">
        <v>0</v>
      </c>
      <c r="G86" s="68">
        <f t="shared" si="24"/>
        <v>35.952380952380949</v>
      </c>
      <c r="H86" s="68">
        <v>0</v>
      </c>
      <c r="I86" s="68">
        <f t="shared" si="25"/>
        <v>49.285714285714285</v>
      </c>
      <c r="J86" s="72">
        <f t="shared" si="34"/>
        <v>1</v>
      </c>
      <c r="K86" s="72">
        <f t="shared" si="35"/>
        <v>1</v>
      </c>
      <c r="L86" s="72">
        <f t="shared" si="36"/>
        <v>1</v>
      </c>
      <c r="M86" s="72">
        <f t="shared" ca="1" si="26"/>
        <v>0</v>
      </c>
      <c r="N86" s="26"/>
      <c r="O86" s="26"/>
      <c r="P86" s="25"/>
      <c r="Q86" s="25"/>
      <c r="T86" s="22">
        <v>0</v>
      </c>
      <c r="U86" s="74">
        <f t="shared" si="27"/>
        <v>-30</v>
      </c>
      <c r="V86" s="70">
        <f t="shared" si="28"/>
        <v>-30</v>
      </c>
      <c r="W86" s="70"/>
      <c r="X86" s="70">
        <f t="shared" si="29"/>
        <v>32.977339488040286</v>
      </c>
      <c r="Y86" s="70">
        <f t="shared" si="30"/>
        <v>2.9773394880402861</v>
      </c>
      <c r="Z86" s="70">
        <f t="shared" si="31"/>
        <v>3</v>
      </c>
      <c r="AA86" s="24">
        <f t="shared" si="32"/>
        <v>3</v>
      </c>
      <c r="AB86" s="67">
        <f t="shared" si="33"/>
        <v>33</v>
      </c>
    </row>
    <row r="87" spans="1:28" ht="15" customHeight="1" x14ac:dyDescent="0.25">
      <c r="A87" s="71">
        <v>356</v>
      </c>
      <c r="B87" s="71">
        <v>30</v>
      </c>
      <c r="C87" s="68">
        <v>0</v>
      </c>
      <c r="D87" s="68">
        <v>274.54000000000002</v>
      </c>
      <c r="E87" s="68">
        <v>209.4</v>
      </c>
      <c r="F87" s="68">
        <v>0</v>
      </c>
      <c r="G87" s="68">
        <f t="shared" si="24"/>
        <v>40.558139534883722</v>
      </c>
      <c r="H87" s="68">
        <v>0</v>
      </c>
      <c r="I87" s="68">
        <f t="shared" si="25"/>
        <v>48.139534883720927</v>
      </c>
      <c r="J87" s="72">
        <f t="shared" si="34"/>
        <v>1</v>
      </c>
      <c r="K87" s="72">
        <f t="shared" si="35"/>
        <v>1</v>
      </c>
      <c r="L87" s="72">
        <f t="shared" si="36"/>
        <v>1</v>
      </c>
      <c r="M87" s="72">
        <f t="shared" ca="1" si="26"/>
        <v>1</v>
      </c>
      <c r="N87" s="26"/>
      <c r="O87" s="26"/>
      <c r="P87" s="25"/>
      <c r="Q87" s="25"/>
      <c r="T87" s="22">
        <v>0</v>
      </c>
      <c r="U87" s="74">
        <f t="shared" si="27"/>
        <v>-30</v>
      </c>
      <c r="V87" s="70">
        <f t="shared" si="28"/>
        <v>-30</v>
      </c>
      <c r="W87" s="70"/>
      <c r="X87" s="70">
        <f t="shared" si="29"/>
        <v>32.977339488040286</v>
      </c>
      <c r="Y87" s="70">
        <f t="shared" si="30"/>
        <v>2.9773394880402861</v>
      </c>
      <c r="Z87" s="70">
        <f t="shared" si="31"/>
        <v>3</v>
      </c>
      <c r="AA87" s="24">
        <f t="shared" si="32"/>
        <v>3</v>
      </c>
      <c r="AB87" s="67">
        <f t="shared" si="33"/>
        <v>33</v>
      </c>
    </row>
    <row r="88" spans="1:28" ht="15" customHeight="1" x14ac:dyDescent="0.25">
      <c r="A88" s="71">
        <v>473</v>
      </c>
      <c r="B88" s="71">
        <v>30</v>
      </c>
      <c r="C88" s="68">
        <v>0</v>
      </c>
      <c r="D88" s="68">
        <v>274.58999999999997</v>
      </c>
      <c r="E88" s="68">
        <v>209.4</v>
      </c>
      <c r="F88" s="68">
        <v>0</v>
      </c>
      <c r="G88" s="68">
        <f t="shared" si="24"/>
        <v>36.977272727272727</v>
      </c>
      <c r="H88" s="68">
        <v>0</v>
      </c>
      <c r="I88" s="68">
        <f t="shared" si="25"/>
        <v>47.045454545454547</v>
      </c>
      <c r="J88" s="72">
        <f t="shared" si="34"/>
        <v>1</v>
      </c>
      <c r="K88" s="72">
        <f t="shared" si="35"/>
        <v>1</v>
      </c>
      <c r="L88" s="72">
        <f t="shared" si="36"/>
        <v>1</v>
      </c>
      <c r="M88" s="72">
        <f t="shared" ca="1" si="26"/>
        <v>1</v>
      </c>
      <c r="N88" s="26"/>
      <c r="O88" s="26"/>
      <c r="P88" s="25"/>
      <c r="Q88" s="25"/>
      <c r="T88" s="22">
        <v>0</v>
      </c>
      <c r="U88" s="74">
        <f t="shared" si="27"/>
        <v>-30</v>
      </c>
      <c r="V88" s="70">
        <f t="shared" si="28"/>
        <v>-30</v>
      </c>
      <c r="W88" s="70"/>
      <c r="X88" s="70">
        <f t="shared" si="29"/>
        <v>32.977339488040286</v>
      </c>
      <c r="Y88" s="70">
        <f t="shared" si="30"/>
        <v>2.9773394880402861</v>
      </c>
      <c r="Z88" s="70">
        <f t="shared" si="31"/>
        <v>3</v>
      </c>
      <c r="AA88" s="24">
        <f t="shared" si="32"/>
        <v>3</v>
      </c>
      <c r="AB88" s="67">
        <f t="shared" si="33"/>
        <v>33</v>
      </c>
    </row>
    <row r="89" spans="1:28" ht="15" customHeight="1" x14ac:dyDescent="0.25">
      <c r="A89" s="71"/>
      <c r="B89" s="71"/>
      <c r="C89" s="68"/>
      <c r="D89" s="68"/>
      <c r="E89" s="68"/>
      <c r="F89" s="68"/>
      <c r="G89" s="68"/>
      <c r="H89" s="68"/>
      <c r="I89" s="68"/>
      <c r="J89" s="72"/>
      <c r="K89" s="72"/>
      <c r="L89" s="72"/>
      <c r="M89" s="72"/>
      <c r="N89" s="26"/>
      <c r="O89" s="26"/>
      <c r="P89" s="25"/>
      <c r="Q89" s="25"/>
      <c r="U89" s="74"/>
      <c r="V89" s="70"/>
      <c r="W89" s="70"/>
      <c r="X89" s="70"/>
      <c r="Y89" s="70"/>
      <c r="Z89" s="70"/>
      <c r="AA89" s="24"/>
    </row>
    <row r="90" spans="1:28" ht="15" customHeight="1" x14ac:dyDescent="0.25">
      <c r="A90" s="71"/>
      <c r="B90" s="71"/>
      <c r="C90" s="68"/>
      <c r="D90" s="68"/>
      <c r="E90" s="68"/>
      <c r="F90" s="68"/>
      <c r="G90" s="68"/>
      <c r="H90" s="68"/>
      <c r="I90" s="68"/>
      <c r="J90" s="72"/>
      <c r="K90" s="72"/>
      <c r="L90" s="72"/>
      <c r="M90" s="72"/>
      <c r="N90" s="26"/>
      <c r="O90" s="26"/>
      <c r="P90" s="25"/>
      <c r="Q90" s="25"/>
      <c r="U90" s="74"/>
      <c r="V90" s="70"/>
      <c r="W90" s="70"/>
      <c r="X90" s="70"/>
      <c r="Y90" s="70"/>
      <c r="Z90" s="70"/>
      <c r="AA90" s="24"/>
    </row>
    <row r="91" spans="1:28" ht="15" customHeight="1" x14ac:dyDescent="0.25">
      <c r="A91" s="71"/>
      <c r="B91" s="71"/>
      <c r="C91" s="68"/>
      <c r="D91" s="68"/>
      <c r="E91" s="68"/>
      <c r="F91" s="68"/>
      <c r="G91" s="68"/>
      <c r="H91" s="68"/>
      <c r="I91" s="68"/>
      <c r="J91" s="72"/>
      <c r="K91" s="72"/>
      <c r="L91" s="72"/>
      <c r="M91" s="72"/>
      <c r="N91" s="26"/>
      <c r="O91" s="26"/>
      <c r="P91" s="25"/>
      <c r="Q91" s="25"/>
      <c r="U91" s="74"/>
      <c r="V91" s="70"/>
      <c r="W91" s="70"/>
      <c r="X91" s="70"/>
      <c r="Y91" s="70"/>
      <c r="Z91" s="70"/>
      <c r="AA91" s="24"/>
    </row>
    <row r="92" spans="1:28" ht="15" customHeight="1" x14ac:dyDescent="0.25">
      <c r="A92" s="71"/>
      <c r="B92" s="71"/>
      <c r="C92" s="68"/>
      <c r="D92" s="68"/>
      <c r="E92" s="68"/>
      <c r="F92" s="68"/>
      <c r="G92" s="68"/>
      <c r="H92" s="68"/>
      <c r="I92" s="68"/>
      <c r="J92" s="72"/>
      <c r="K92" s="72"/>
      <c r="L92" s="72"/>
      <c r="M92" s="72"/>
      <c r="N92" s="26"/>
      <c r="O92" s="26"/>
      <c r="P92" s="25"/>
      <c r="Q92" s="25"/>
      <c r="U92" s="74"/>
      <c r="V92" s="70"/>
      <c r="W92" s="70"/>
      <c r="X92" s="70"/>
      <c r="Y92" s="70"/>
      <c r="Z92" s="70"/>
      <c r="AA92" s="24"/>
    </row>
    <row r="93" spans="1:28" ht="15" customHeight="1" x14ac:dyDescent="0.25">
      <c r="A93" s="71"/>
      <c r="B93" s="71"/>
      <c r="C93" s="68"/>
      <c r="D93" s="68"/>
      <c r="E93" s="68"/>
      <c r="F93" s="68"/>
      <c r="G93" s="68"/>
      <c r="H93" s="68"/>
      <c r="I93" s="68"/>
      <c r="J93" s="72"/>
      <c r="K93" s="72"/>
      <c r="L93" s="72"/>
      <c r="M93" s="72"/>
      <c r="N93" s="26"/>
      <c r="O93" s="26"/>
      <c r="P93" s="25"/>
      <c r="Q93" s="25"/>
      <c r="U93" s="74"/>
      <c r="V93" s="70"/>
      <c r="W93" s="70"/>
      <c r="X93" s="70"/>
      <c r="Y93" s="70"/>
      <c r="Z93" s="70"/>
      <c r="AA93" s="24"/>
    </row>
    <row r="94" spans="1:28" ht="15" customHeight="1" x14ac:dyDescent="0.25">
      <c r="A94" s="71"/>
      <c r="B94" s="71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N94" s="26"/>
      <c r="O94" s="26"/>
      <c r="P94" s="25"/>
      <c r="Q94" s="25"/>
      <c r="U94" s="74"/>
      <c r="V94" s="70"/>
      <c r="W94" s="70"/>
      <c r="X94" s="70"/>
      <c r="Y94" s="70"/>
      <c r="Z94" s="70"/>
      <c r="AA94" s="24"/>
    </row>
    <row r="95" spans="1:28" ht="15" customHeight="1" x14ac:dyDescent="0.25">
      <c r="A95" s="71"/>
      <c r="B95" s="71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N95" s="26"/>
      <c r="O95" s="26"/>
      <c r="P95" s="25"/>
      <c r="Q95" s="25"/>
      <c r="U95" s="74"/>
      <c r="V95" s="70"/>
      <c r="W95" s="70"/>
      <c r="X95" s="70"/>
      <c r="Y95" s="70"/>
      <c r="Z95" s="70"/>
      <c r="AA95" s="24"/>
    </row>
    <row r="96" spans="1:28" ht="15" customHeight="1" x14ac:dyDescent="0.25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N96" s="26"/>
      <c r="O96" s="26"/>
      <c r="P96" s="25"/>
      <c r="Q96" s="25"/>
      <c r="U96" s="74"/>
      <c r="V96" s="70"/>
      <c r="W96" s="70"/>
      <c r="X96" s="70"/>
      <c r="Y96" s="70"/>
      <c r="Z96" s="70"/>
      <c r="AA96" s="24"/>
    </row>
    <row r="97" spans="1:27" ht="15" customHeight="1" x14ac:dyDescent="0.25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N97" s="26"/>
      <c r="O97" s="26"/>
      <c r="P97" s="25"/>
      <c r="Q97" s="25"/>
      <c r="U97" s="74"/>
      <c r="V97" s="70"/>
      <c r="W97" s="70"/>
      <c r="X97" s="70"/>
      <c r="Y97" s="70"/>
      <c r="Z97" s="70"/>
      <c r="AA97" s="24"/>
    </row>
    <row r="98" spans="1:27" ht="15" customHeight="1" x14ac:dyDescent="0.25">
      <c r="A98" s="71"/>
      <c r="B98" s="71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N98" s="26"/>
      <c r="O98" s="26"/>
      <c r="P98" s="25"/>
      <c r="Q98" s="25"/>
      <c r="U98" s="74"/>
      <c r="V98" s="70"/>
      <c r="W98" s="70"/>
      <c r="X98" s="70"/>
      <c r="Y98" s="70"/>
      <c r="Z98" s="70"/>
      <c r="AA98" s="24"/>
    </row>
    <row r="99" spans="1:27" ht="15" customHeight="1" x14ac:dyDescent="0.25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6"/>
      <c r="O99" s="26"/>
      <c r="P99" s="25"/>
      <c r="Q99" s="25"/>
      <c r="U99" s="74"/>
      <c r="V99" s="70"/>
      <c r="W99" s="70"/>
      <c r="X99" s="70"/>
      <c r="Y99" s="70"/>
      <c r="Z99" s="70"/>
      <c r="AA99" s="24"/>
    </row>
    <row r="100" spans="1:27" ht="15" customHeight="1" x14ac:dyDescent="0.25">
      <c r="A100" s="71"/>
      <c r="B100" s="71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N100" s="26"/>
      <c r="O100" s="26"/>
      <c r="P100" s="25"/>
      <c r="Q100" s="25"/>
      <c r="U100" s="74"/>
      <c r="V100" s="70"/>
      <c r="W100" s="70"/>
      <c r="X100" s="70"/>
      <c r="Y100" s="70"/>
      <c r="Z100" s="70"/>
      <c r="AA100" s="24"/>
    </row>
    <row r="101" spans="1:27" ht="15" customHeight="1" x14ac:dyDescent="0.25">
      <c r="A101" s="71"/>
      <c r="B101" s="71"/>
      <c r="C101" s="68"/>
      <c r="D101" s="68"/>
      <c r="E101" s="68"/>
      <c r="F101" s="68"/>
      <c r="G101" s="68"/>
      <c r="H101" s="68"/>
      <c r="I101" s="68"/>
      <c r="J101" s="72"/>
      <c r="K101" s="72"/>
      <c r="L101" s="72"/>
      <c r="M101" s="72"/>
      <c r="N101" s="26"/>
      <c r="O101" s="26"/>
      <c r="P101" s="25"/>
      <c r="Q101" s="25"/>
      <c r="U101" s="74"/>
      <c r="V101" s="70"/>
      <c r="W101" s="70"/>
      <c r="X101" s="70"/>
      <c r="Y101" s="70"/>
      <c r="Z101" s="70"/>
      <c r="AA101" s="24"/>
    </row>
    <row r="102" spans="1:27" ht="15" customHeight="1" x14ac:dyDescent="0.25">
      <c r="A102" s="71"/>
      <c r="B102" s="71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N102" s="26"/>
      <c r="O102" s="26"/>
      <c r="P102" s="25"/>
      <c r="Q102" s="25"/>
      <c r="U102" s="74"/>
      <c r="V102" s="70"/>
      <c r="W102" s="70"/>
      <c r="X102" s="70"/>
      <c r="Y102" s="70"/>
      <c r="Z102" s="70"/>
      <c r="AA102" s="24"/>
    </row>
    <row r="103" spans="1:27" ht="15" customHeight="1" x14ac:dyDescent="0.25">
      <c r="A103" s="71"/>
      <c r="B103" s="71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N103" s="26"/>
      <c r="O103" s="26"/>
      <c r="P103" s="25"/>
      <c r="Q103" s="25"/>
      <c r="U103" s="74"/>
      <c r="V103" s="70"/>
      <c r="W103" s="70"/>
      <c r="X103" s="70"/>
      <c r="Y103" s="70"/>
      <c r="Z103" s="70"/>
      <c r="AA103" s="24"/>
    </row>
    <row r="104" spans="1:27" ht="15" customHeight="1" x14ac:dyDescent="0.25">
      <c r="A104" s="71"/>
      <c r="B104" s="71"/>
      <c r="C104" s="68"/>
      <c r="D104" s="68"/>
      <c r="E104" s="68"/>
      <c r="F104" s="68"/>
      <c r="G104" s="68"/>
      <c r="H104" s="68"/>
      <c r="I104" s="68"/>
      <c r="J104" s="72"/>
      <c r="K104" s="72"/>
      <c r="L104" s="72"/>
      <c r="M104" s="72"/>
      <c r="N104" s="26"/>
      <c r="O104" s="26"/>
      <c r="P104" s="25"/>
      <c r="Q104" s="25"/>
      <c r="U104" s="74"/>
      <c r="V104" s="70"/>
      <c r="W104" s="70"/>
      <c r="X104" s="70"/>
      <c r="Y104" s="70"/>
      <c r="Z104" s="70"/>
      <c r="AA104" s="24"/>
    </row>
    <row r="105" spans="1:27" ht="15" customHeight="1" x14ac:dyDescent="0.25">
      <c r="A105" s="71"/>
      <c r="B105" s="71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N105" s="26"/>
      <c r="O105" s="26"/>
      <c r="P105" s="25"/>
      <c r="Q105" s="25"/>
      <c r="U105" s="74"/>
      <c r="V105" s="70"/>
      <c r="W105" s="70"/>
      <c r="X105" s="70"/>
      <c r="Y105" s="70"/>
      <c r="Z105" s="70"/>
      <c r="AA105" s="24"/>
    </row>
    <row r="106" spans="1:27" ht="15" customHeight="1" x14ac:dyDescent="0.25">
      <c r="A106" s="71"/>
      <c r="B106" s="71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N106" s="26"/>
      <c r="O106" s="26"/>
      <c r="P106" s="25"/>
      <c r="Q106" s="25"/>
      <c r="U106" s="74"/>
      <c r="V106" s="70"/>
      <c r="W106" s="70"/>
      <c r="X106" s="70"/>
      <c r="Y106" s="70"/>
      <c r="Z106" s="70"/>
      <c r="AA106" s="24"/>
    </row>
    <row r="107" spans="1:27" ht="15" customHeight="1" x14ac:dyDescent="0.25">
      <c r="A107" s="71"/>
      <c r="B107" s="71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6"/>
      <c r="O107" s="26"/>
      <c r="P107" s="25"/>
      <c r="Q107" s="25"/>
      <c r="U107" s="74"/>
      <c r="V107" s="70"/>
      <c r="W107" s="70"/>
      <c r="X107" s="70"/>
      <c r="Y107" s="70"/>
      <c r="Z107" s="70"/>
      <c r="AA107" s="24"/>
    </row>
    <row r="108" spans="1:27" ht="15" customHeight="1" x14ac:dyDescent="0.25">
      <c r="A108" s="71"/>
      <c r="B108" s="71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6"/>
      <c r="O108" s="26"/>
      <c r="P108" s="25"/>
      <c r="Q108" s="25"/>
      <c r="U108" s="74"/>
      <c r="V108" s="70"/>
      <c r="W108" s="70"/>
      <c r="X108" s="70"/>
      <c r="Y108" s="70"/>
      <c r="Z108" s="70"/>
      <c r="AA108" s="24"/>
    </row>
    <row r="109" spans="1:27" ht="15" customHeight="1" x14ac:dyDescent="0.25">
      <c r="A109" s="71"/>
      <c r="B109" s="71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6"/>
      <c r="O109" s="26"/>
      <c r="P109" s="25"/>
      <c r="Q109" s="25"/>
      <c r="U109" s="74"/>
      <c r="V109" s="70"/>
      <c r="W109" s="70"/>
      <c r="X109" s="70"/>
      <c r="Y109" s="70"/>
      <c r="Z109" s="70"/>
      <c r="AA109" s="24"/>
    </row>
    <row r="110" spans="1:27" ht="15" customHeight="1" x14ac:dyDescent="0.25">
      <c r="A110" s="71"/>
      <c r="B110" s="71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6"/>
      <c r="O110" s="26"/>
      <c r="P110" s="25"/>
      <c r="Q110" s="25"/>
      <c r="U110" s="74"/>
      <c r="V110" s="70"/>
      <c r="W110" s="70"/>
      <c r="X110" s="70"/>
      <c r="Y110" s="70"/>
      <c r="Z110" s="70"/>
      <c r="AA110" s="24"/>
    </row>
    <row r="111" spans="1:27" ht="15" customHeight="1" x14ac:dyDescent="0.25">
      <c r="A111" s="71"/>
      <c r="B111" s="71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6"/>
      <c r="O111" s="26"/>
      <c r="P111" s="25"/>
      <c r="Q111" s="25"/>
      <c r="U111" s="74"/>
      <c r="V111" s="70"/>
      <c r="W111" s="70"/>
      <c r="X111" s="70"/>
      <c r="Y111" s="70"/>
      <c r="Z111" s="70"/>
      <c r="AA111" s="24"/>
    </row>
    <row r="112" spans="1:27" ht="15" customHeight="1" x14ac:dyDescent="0.25">
      <c r="A112" s="71"/>
      <c r="B112" s="71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6"/>
      <c r="O112" s="26"/>
      <c r="P112" s="25"/>
      <c r="Q112" s="25"/>
      <c r="U112" s="74"/>
      <c r="V112" s="70"/>
      <c r="W112" s="70"/>
      <c r="X112" s="70"/>
      <c r="Y112" s="70"/>
      <c r="Z112" s="70"/>
      <c r="AA112" s="24"/>
    </row>
    <row r="113" spans="1:27" ht="15" customHeight="1" x14ac:dyDescent="0.25">
      <c r="A113" s="71"/>
      <c r="B113" s="71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6"/>
      <c r="O113" s="26"/>
      <c r="P113" s="25"/>
      <c r="Q113" s="25"/>
      <c r="U113" s="74"/>
      <c r="V113" s="70"/>
      <c r="W113" s="70"/>
      <c r="X113" s="70"/>
      <c r="Y113" s="70"/>
      <c r="Z113" s="70"/>
      <c r="AA113" s="24"/>
    </row>
    <row r="114" spans="1:27" ht="15" customHeight="1" x14ac:dyDescent="0.25">
      <c r="A114" s="71"/>
      <c r="B114" s="71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6"/>
      <c r="O114" s="26"/>
      <c r="P114" s="25"/>
      <c r="Q114" s="25"/>
      <c r="U114" s="74"/>
      <c r="V114" s="70"/>
      <c r="W114" s="70"/>
      <c r="X114" s="70"/>
      <c r="Y114" s="70"/>
      <c r="Z114" s="70"/>
      <c r="AA114" s="24"/>
    </row>
    <row r="115" spans="1:27" ht="15" customHeight="1" x14ac:dyDescent="0.25">
      <c r="A115" s="71"/>
      <c r="B115" s="71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6"/>
      <c r="O115" s="26"/>
      <c r="P115" s="25"/>
      <c r="Q115" s="25"/>
      <c r="U115" s="74"/>
      <c r="V115" s="70"/>
      <c r="W115" s="70"/>
      <c r="X115" s="70"/>
      <c r="Y115" s="70"/>
      <c r="Z115" s="70"/>
      <c r="AA115" s="24"/>
    </row>
    <row r="116" spans="1:27" ht="15" customHeight="1" x14ac:dyDescent="0.25">
      <c r="A116" s="71"/>
      <c r="B116" s="71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6"/>
      <c r="O116" s="26"/>
      <c r="P116" s="25"/>
      <c r="Q116" s="25"/>
      <c r="U116" s="74"/>
      <c r="V116" s="70"/>
      <c r="W116" s="70"/>
      <c r="X116" s="70"/>
      <c r="Y116" s="70"/>
      <c r="Z116" s="70"/>
      <c r="AA116" s="24"/>
    </row>
    <row r="117" spans="1:27" ht="15" customHeight="1" x14ac:dyDescent="0.25">
      <c r="A117" s="71"/>
      <c r="B117" s="71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6"/>
      <c r="O117" s="26"/>
      <c r="P117" s="25"/>
      <c r="Q117" s="25"/>
      <c r="U117" s="74"/>
      <c r="V117" s="70"/>
      <c r="W117" s="70"/>
      <c r="X117" s="70"/>
      <c r="Y117" s="70"/>
      <c r="Z117" s="70"/>
      <c r="AA117" s="24"/>
    </row>
    <row r="118" spans="1:27" ht="15" customHeight="1" x14ac:dyDescent="0.25">
      <c r="A118" s="71"/>
      <c r="B118" s="71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6"/>
      <c r="O118" s="26"/>
      <c r="P118" s="25"/>
      <c r="Q118" s="25"/>
      <c r="U118" s="74"/>
      <c r="V118" s="70"/>
      <c r="W118" s="70"/>
      <c r="X118" s="70"/>
      <c r="Y118" s="70"/>
      <c r="Z118" s="70"/>
      <c r="AA118" s="24"/>
    </row>
    <row r="119" spans="1:27" ht="15" customHeight="1" x14ac:dyDescent="0.25">
      <c r="A119" s="71"/>
      <c r="B119" s="71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6"/>
      <c r="O119" s="26"/>
      <c r="P119" s="25"/>
      <c r="Q119" s="25"/>
      <c r="U119" s="74"/>
      <c r="V119" s="70"/>
      <c r="W119" s="70"/>
      <c r="X119" s="70"/>
      <c r="Y119" s="70"/>
      <c r="Z119" s="70"/>
      <c r="AA119" s="24"/>
    </row>
    <row r="120" spans="1:27" ht="15" customHeight="1" x14ac:dyDescent="0.25">
      <c r="A120" s="71"/>
      <c r="B120" s="71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6"/>
      <c r="O120" s="26"/>
      <c r="P120" s="25"/>
      <c r="Q120" s="25"/>
      <c r="U120" s="74"/>
      <c r="V120" s="70"/>
      <c r="W120" s="70"/>
      <c r="X120" s="70"/>
      <c r="Y120" s="70"/>
      <c r="Z120" s="70"/>
      <c r="AA120" s="24"/>
    </row>
    <row r="121" spans="1:27" ht="15" customHeight="1" x14ac:dyDescent="0.25">
      <c r="A121" s="71"/>
      <c r="B121" s="71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6"/>
      <c r="O121" s="26"/>
      <c r="P121" s="25"/>
      <c r="Q121" s="25"/>
      <c r="U121" s="74"/>
      <c r="V121" s="70"/>
      <c r="W121" s="70"/>
      <c r="X121" s="70"/>
      <c r="Y121" s="70"/>
      <c r="Z121" s="70"/>
      <c r="AA121" s="24"/>
    </row>
    <row r="122" spans="1:27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6"/>
      <c r="O122" s="26"/>
      <c r="P122" s="25"/>
      <c r="Q122" s="25"/>
      <c r="U122" s="74"/>
      <c r="V122" s="70"/>
      <c r="W122" s="70"/>
      <c r="X122" s="70"/>
      <c r="Y122" s="70"/>
      <c r="Z122" s="70"/>
      <c r="AA122" s="24"/>
    </row>
    <row r="123" spans="1:27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6"/>
      <c r="O123" s="26"/>
      <c r="P123" s="25"/>
      <c r="Q123" s="25"/>
      <c r="U123" s="74"/>
      <c r="V123" s="70"/>
      <c r="W123" s="70"/>
      <c r="X123" s="70"/>
      <c r="Y123" s="70"/>
      <c r="Z123" s="70"/>
      <c r="AA123" s="24"/>
    </row>
    <row r="124" spans="1:27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6"/>
      <c r="O124" s="26"/>
      <c r="P124" s="25"/>
      <c r="Q124" s="25"/>
      <c r="U124" s="74"/>
      <c r="V124" s="70"/>
      <c r="W124" s="70"/>
      <c r="X124" s="70"/>
      <c r="Y124" s="70"/>
      <c r="Z124" s="70"/>
      <c r="AA124" s="24"/>
    </row>
    <row r="125" spans="1:27" ht="15" customHeight="1" x14ac:dyDescent="0.25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6"/>
      <c r="O125" s="26"/>
      <c r="P125" s="25"/>
      <c r="Q125" s="25"/>
      <c r="U125" s="74"/>
      <c r="V125" s="70"/>
      <c r="W125" s="70"/>
      <c r="X125" s="70"/>
      <c r="Y125" s="70"/>
      <c r="Z125" s="70"/>
      <c r="AA125" s="24"/>
    </row>
    <row r="126" spans="1:27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6"/>
      <c r="O126" s="26"/>
      <c r="P126" s="25"/>
      <c r="Q126" s="25"/>
      <c r="U126" s="74"/>
      <c r="V126" s="70"/>
      <c r="W126" s="70"/>
      <c r="X126" s="70"/>
      <c r="Y126" s="70"/>
      <c r="Z126" s="70"/>
      <c r="AA126" s="24"/>
    </row>
    <row r="127" spans="1:27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6"/>
      <c r="O127" s="26"/>
      <c r="P127" s="25"/>
      <c r="Q127" s="25"/>
      <c r="U127" s="74"/>
      <c r="V127" s="70"/>
      <c r="W127" s="70"/>
      <c r="X127" s="70"/>
      <c r="Y127" s="70"/>
      <c r="Z127" s="70"/>
      <c r="AA127" s="24"/>
    </row>
    <row r="128" spans="1:27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6"/>
      <c r="O128" s="26"/>
      <c r="P128" s="25"/>
      <c r="Q128" s="25"/>
      <c r="U128" s="74"/>
      <c r="V128" s="70"/>
      <c r="W128" s="70"/>
      <c r="X128" s="70"/>
      <c r="Y128" s="70"/>
      <c r="Z128" s="70"/>
      <c r="AA128" s="24"/>
    </row>
    <row r="129" spans="1:2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  <c r="U134" s="74"/>
      <c r="V134" s="70"/>
      <c r="W134" s="70"/>
      <c r="X134" s="70"/>
      <c r="Y134" s="70"/>
      <c r="Z134" s="70"/>
      <c r="AA134" s="24"/>
    </row>
    <row r="135" spans="1:2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  <c r="U135" s="74"/>
      <c r="V135" s="70"/>
      <c r="W135" s="70"/>
      <c r="X135" s="70"/>
      <c r="Y135" s="70"/>
      <c r="Z135" s="70"/>
      <c r="AA135" s="24"/>
    </row>
    <row r="136" spans="1:2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  <c r="U136" s="74"/>
      <c r="V136" s="70"/>
      <c r="W136" s="70"/>
      <c r="X136" s="70"/>
      <c r="Y136" s="70"/>
      <c r="Z136" s="70"/>
      <c r="AA136" s="24"/>
    </row>
    <row r="137" spans="1:27" ht="15" customHeight="1" x14ac:dyDescent="0.25">
      <c r="A137" s="71"/>
      <c r="B137" s="79"/>
      <c r="C137" s="68"/>
      <c r="D137" s="68"/>
      <c r="E137" s="68"/>
      <c r="F137" s="68"/>
      <c r="G137" s="68"/>
      <c r="H137" s="80"/>
      <c r="I137" s="80"/>
      <c r="J137" s="72"/>
      <c r="K137" s="72"/>
      <c r="L137" s="72"/>
      <c r="M137" s="72"/>
      <c r="N137" s="26"/>
      <c r="O137" s="26"/>
      <c r="P137" s="25"/>
      <c r="Q137" s="25"/>
      <c r="U137" s="74"/>
      <c r="V137" s="70"/>
      <c r="W137" s="70"/>
      <c r="X137" s="70"/>
      <c r="Y137" s="70"/>
      <c r="Z137" s="70"/>
      <c r="AA137" s="24"/>
    </row>
    <row r="138" spans="1:2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  <c r="U138" s="74"/>
      <c r="V138" s="70"/>
      <c r="W138" s="70"/>
      <c r="X138" s="70"/>
      <c r="Y138" s="70"/>
      <c r="Z138" s="70"/>
      <c r="AA138" s="24"/>
    </row>
    <row r="139" spans="1:2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  <c r="U139" s="74"/>
      <c r="V139" s="70"/>
      <c r="W139" s="70"/>
      <c r="X139" s="70"/>
      <c r="Y139" s="70"/>
      <c r="Z139" s="70"/>
      <c r="AA139" s="24"/>
    </row>
    <row r="140" spans="1:27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  <c r="U140" s="74"/>
      <c r="V140" s="70"/>
      <c r="W140" s="70"/>
      <c r="X140" s="70"/>
      <c r="Y140" s="70"/>
      <c r="Z140" s="70"/>
      <c r="AA140" s="24"/>
    </row>
    <row r="141" spans="1:27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  <c r="U141" s="74"/>
      <c r="V141" s="70"/>
      <c r="W141" s="70"/>
      <c r="X141" s="70"/>
      <c r="Y141" s="70"/>
      <c r="Z141" s="70"/>
      <c r="AA141" s="24"/>
    </row>
    <row r="142" spans="1:27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  <c r="U142" s="74"/>
      <c r="V142" s="70"/>
      <c r="W142" s="70"/>
      <c r="X142" s="70"/>
      <c r="Y142" s="70"/>
      <c r="Z142" s="70"/>
      <c r="AA142" s="24"/>
    </row>
    <row r="143" spans="1:27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  <c r="U143" s="74"/>
      <c r="V143" s="70"/>
      <c r="W143" s="70"/>
      <c r="X143" s="70"/>
      <c r="Y143" s="70"/>
      <c r="Z143" s="70"/>
      <c r="AA143" s="24"/>
    </row>
    <row r="144" spans="1:27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6"/>
      <c r="O144" s="26"/>
      <c r="P144" s="25"/>
      <c r="Q144" s="25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6"/>
      <c r="O145" s="26"/>
      <c r="P145" s="25"/>
      <c r="Q145" s="25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6"/>
      <c r="O146" s="26"/>
      <c r="P146" s="25"/>
      <c r="Q146" s="25"/>
      <c r="U146" s="74"/>
      <c r="V146" s="70"/>
      <c r="W146" s="70"/>
      <c r="X146" s="70"/>
      <c r="Y146" s="70"/>
      <c r="Z146" s="70"/>
      <c r="AA146" s="24"/>
    </row>
    <row r="147" spans="1:27" ht="15" customHeight="1" x14ac:dyDescent="0.25">
      <c r="A147" s="79"/>
      <c r="B147" s="71"/>
      <c r="C147" s="68"/>
      <c r="D147" s="68"/>
      <c r="E147" s="68"/>
      <c r="F147" s="80"/>
      <c r="G147" s="80"/>
      <c r="H147" s="68"/>
      <c r="I147" s="68"/>
      <c r="J147" s="72"/>
      <c r="K147" s="72"/>
      <c r="L147" s="72"/>
      <c r="M147" s="72"/>
      <c r="N147" s="26"/>
      <c r="O147" s="26"/>
      <c r="P147" s="25"/>
      <c r="Q147" s="25"/>
      <c r="U147" s="74"/>
      <c r="V147" s="70"/>
      <c r="W147" s="70"/>
      <c r="X147" s="70"/>
      <c r="Y147" s="70"/>
      <c r="Z147" s="70"/>
      <c r="AA147" s="24"/>
    </row>
    <row r="148" spans="1:2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6"/>
      <c r="O148" s="26"/>
      <c r="P148" s="25"/>
      <c r="Q148" s="25"/>
      <c r="U148" s="74"/>
      <c r="V148" s="70"/>
      <c r="W148" s="70"/>
      <c r="X148" s="70"/>
      <c r="Y148" s="70"/>
      <c r="Z148" s="70"/>
      <c r="AA148" s="24"/>
    </row>
    <row r="149" spans="1:2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6"/>
      <c r="O149" s="26"/>
      <c r="P149" s="25"/>
      <c r="Q149" s="25"/>
      <c r="U149" s="74"/>
      <c r="V149" s="70"/>
      <c r="W149" s="70"/>
      <c r="X149" s="70"/>
      <c r="Y149" s="70"/>
      <c r="Z149" s="70"/>
      <c r="AA149" s="24"/>
    </row>
    <row r="150" spans="1:27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6"/>
      <c r="O150" s="26"/>
      <c r="P150" s="25"/>
      <c r="Q150" s="25"/>
      <c r="U150" s="74"/>
      <c r="V150" s="70"/>
      <c r="W150" s="70"/>
      <c r="X150" s="70"/>
      <c r="Y150" s="70"/>
      <c r="Z150" s="70"/>
      <c r="AA150" s="24"/>
    </row>
    <row r="151" spans="1:27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6"/>
      <c r="O151" s="26"/>
      <c r="P151" s="25"/>
      <c r="Q151" s="25"/>
      <c r="U151" s="74"/>
      <c r="V151" s="70"/>
      <c r="W151" s="70"/>
      <c r="X151" s="70"/>
      <c r="Y151" s="70"/>
      <c r="Z151" s="70"/>
      <c r="AA151" s="24"/>
    </row>
    <row r="152" spans="1:27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6"/>
      <c r="O152" s="26"/>
      <c r="P152" s="25"/>
      <c r="Q152" s="25"/>
      <c r="U152" s="74"/>
      <c r="V152" s="70"/>
      <c r="W152" s="70"/>
      <c r="X152" s="70"/>
      <c r="Y152" s="70"/>
      <c r="Z152" s="70"/>
      <c r="AA152" s="24"/>
    </row>
    <row r="153" spans="1:27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  <c r="U153" s="74"/>
      <c r="V153" s="70"/>
      <c r="W153" s="70"/>
      <c r="X153" s="70"/>
      <c r="Y153" s="70"/>
      <c r="Z153" s="70"/>
      <c r="AA153" s="24"/>
    </row>
    <row r="154" spans="1:27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  <c r="U154" s="74"/>
      <c r="V154" s="70"/>
      <c r="W154" s="70"/>
      <c r="X154" s="70"/>
      <c r="Y154" s="70"/>
      <c r="Z154" s="70"/>
      <c r="AA154" s="24"/>
    </row>
    <row r="155" spans="1:27" ht="15" customHeight="1" x14ac:dyDescent="0.25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  <c r="U155" s="74"/>
      <c r="V155" s="70"/>
      <c r="W155" s="70"/>
      <c r="X155" s="70"/>
      <c r="Y155" s="70"/>
      <c r="Z155" s="70"/>
      <c r="AA155" s="24"/>
    </row>
    <row r="156" spans="1:27" ht="15" customHeight="1" x14ac:dyDescent="0.25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  <c r="U156" s="74"/>
      <c r="V156" s="70"/>
      <c r="W156" s="70"/>
      <c r="X156" s="70"/>
      <c r="Y156" s="70"/>
      <c r="Z156" s="70"/>
      <c r="AA156" s="24"/>
    </row>
    <row r="157" spans="1:27" ht="15" customHeight="1" x14ac:dyDescent="0.25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N157" s="26"/>
      <c r="O157" s="26"/>
      <c r="P157" s="25"/>
      <c r="Q157" s="25"/>
      <c r="U157" s="74"/>
      <c r="V157" s="70"/>
      <c r="W157" s="70"/>
      <c r="X157" s="70"/>
      <c r="Y157" s="70"/>
      <c r="Z157" s="70"/>
      <c r="AA157" s="24"/>
    </row>
    <row r="158" spans="1:27" ht="15" customHeight="1" x14ac:dyDescent="0.25">
      <c r="A158" s="71"/>
      <c r="B158" s="71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N158" s="26"/>
      <c r="O158" s="26"/>
      <c r="P158" s="25"/>
      <c r="Q158" s="25"/>
      <c r="U158" s="74"/>
      <c r="V158" s="70"/>
      <c r="W158" s="70"/>
      <c r="X158" s="70"/>
      <c r="Y158" s="70"/>
      <c r="Z158" s="70"/>
      <c r="AA158" s="24"/>
    </row>
    <row r="159" spans="1:27" ht="15" customHeight="1" x14ac:dyDescent="0.25">
      <c r="A159" s="71"/>
      <c r="B159" s="71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N159" s="26"/>
      <c r="O159" s="26"/>
      <c r="P159" s="25"/>
      <c r="Q159" s="25"/>
      <c r="U159" s="74"/>
      <c r="V159" s="70"/>
      <c r="W159" s="70"/>
      <c r="X159" s="70"/>
      <c r="Y159" s="70"/>
      <c r="Z159" s="70"/>
      <c r="AA159" s="24"/>
    </row>
    <row r="160" spans="1:27" ht="15" customHeight="1" x14ac:dyDescent="0.25">
      <c r="A160" s="71"/>
      <c r="B160" s="71"/>
      <c r="C160" s="68"/>
      <c r="D160" s="68"/>
      <c r="E160" s="68"/>
      <c r="F160" s="68"/>
      <c r="G160" s="68"/>
      <c r="H160" s="68"/>
      <c r="I160" s="68"/>
      <c r="J160" s="72"/>
      <c r="K160" s="72"/>
      <c r="L160" s="72"/>
      <c r="M160" s="72"/>
      <c r="N160" s="26"/>
      <c r="O160" s="26"/>
      <c r="P160" s="25"/>
      <c r="Q160" s="25"/>
      <c r="U160" s="74"/>
      <c r="V160" s="70"/>
      <c r="W160" s="70"/>
      <c r="X160" s="70"/>
      <c r="Y160" s="70"/>
      <c r="Z160" s="70"/>
      <c r="AA160" s="24"/>
    </row>
    <row r="161" spans="1:27" ht="15" customHeight="1" x14ac:dyDescent="0.25">
      <c r="A161" s="71"/>
      <c r="B161" s="71"/>
      <c r="C161" s="68"/>
      <c r="D161" s="68"/>
      <c r="E161" s="68"/>
      <c r="F161" s="68"/>
      <c r="G161" s="68"/>
      <c r="H161" s="68"/>
      <c r="I161" s="68"/>
      <c r="J161" s="72"/>
      <c r="K161" s="72"/>
      <c r="L161" s="72"/>
      <c r="M161" s="72"/>
      <c r="N161" s="26"/>
      <c r="O161" s="26"/>
      <c r="P161" s="25"/>
      <c r="Q161" s="25"/>
      <c r="U161" s="74"/>
      <c r="V161" s="70"/>
      <c r="W161" s="70"/>
      <c r="X161" s="70"/>
      <c r="Y161" s="70"/>
      <c r="Z161" s="70"/>
      <c r="AA161" s="24"/>
    </row>
    <row r="162" spans="1:27" ht="15" customHeight="1" x14ac:dyDescent="0.25">
      <c r="A162" s="71"/>
      <c r="B162" s="71"/>
      <c r="C162" s="68"/>
      <c r="D162" s="68"/>
      <c r="E162" s="68"/>
      <c r="F162" s="68"/>
      <c r="G162" s="68"/>
      <c r="H162" s="68"/>
      <c r="I162" s="68"/>
      <c r="J162" s="72"/>
      <c r="K162" s="72"/>
      <c r="L162" s="72"/>
      <c r="M162" s="72"/>
      <c r="N162" s="26"/>
      <c r="O162" s="26"/>
      <c r="P162" s="25"/>
      <c r="Q162" s="25"/>
      <c r="U162" s="74"/>
      <c r="V162" s="70"/>
      <c r="W162" s="70"/>
      <c r="X162" s="70"/>
      <c r="Y162" s="70"/>
      <c r="Z162" s="70"/>
      <c r="AA162" s="24"/>
    </row>
    <row r="163" spans="1:27" ht="15" customHeight="1" x14ac:dyDescent="0.25">
      <c r="A163" s="71"/>
      <c r="B163" s="71"/>
      <c r="C163" s="68"/>
      <c r="D163" s="68"/>
      <c r="E163" s="68"/>
      <c r="F163" s="68"/>
      <c r="G163" s="68"/>
      <c r="H163" s="68"/>
      <c r="I163" s="68"/>
      <c r="J163" s="72"/>
      <c r="K163" s="72"/>
      <c r="L163" s="72"/>
      <c r="M163" s="72"/>
      <c r="N163" s="26"/>
      <c r="O163" s="26"/>
      <c r="P163" s="25"/>
      <c r="Q163" s="25"/>
      <c r="U163" s="74"/>
      <c r="V163" s="70"/>
      <c r="W163" s="70"/>
      <c r="X163" s="70"/>
      <c r="Y163" s="70"/>
      <c r="Z163" s="70"/>
      <c r="AA163" s="24"/>
    </row>
    <row r="164" spans="1:27" ht="15" customHeight="1" x14ac:dyDescent="0.25">
      <c r="A164" s="71"/>
      <c r="B164" s="71"/>
      <c r="C164" s="68"/>
      <c r="D164" s="68"/>
      <c r="E164" s="68"/>
      <c r="F164" s="68"/>
      <c r="G164" s="68"/>
      <c r="H164" s="68"/>
      <c r="I164" s="68"/>
      <c r="J164" s="72"/>
      <c r="K164" s="72"/>
      <c r="L164" s="72"/>
      <c r="M164" s="72"/>
      <c r="N164" s="26"/>
      <c r="O164" s="26"/>
      <c r="P164" s="25"/>
      <c r="Q164" s="25"/>
      <c r="U164" s="74"/>
      <c r="V164" s="70"/>
      <c r="W164" s="70"/>
      <c r="X164" s="70"/>
      <c r="Y164" s="70"/>
      <c r="Z164" s="70"/>
      <c r="AA164" s="24"/>
    </row>
    <row r="165" spans="1:27" ht="15" customHeight="1" x14ac:dyDescent="0.25">
      <c r="A165" s="71"/>
      <c r="B165" s="71"/>
      <c r="C165" s="68"/>
      <c r="D165" s="68"/>
      <c r="E165" s="68"/>
      <c r="F165" s="68"/>
      <c r="G165" s="68"/>
      <c r="H165" s="68"/>
      <c r="I165" s="68"/>
      <c r="J165" s="72"/>
      <c r="K165" s="72"/>
      <c r="L165" s="72"/>
      <c r="M165" s="72"/>
      <c r="N165" s="26"/>
      <c r="O165" s="26"/>
      <c r="P165" s="25"/>
      <c r="Q165" s="25"/>
      <c r="U165" s="74"/>
      <c r="V165" s="70"/>
      <c r="W165" s="70"/>
      <c r="X165" s="70"/>
      <c r="Y165" s="70"/>
      <c r="Z165" s="70"/>
      <c r="AA165" s="24"/>
    </row>
    <row r="166" spans="1:27" ht="15" customHeight="1" x14ac:dyDescent="0.25">
      <c r="A166" s="71"/>
      <c r="B166" s="71"/>
      <c r="C166" s="68"/>
      <c r="D166" s="68"/>
      <c r="E166" s="68"/>
      <c r="F166" s="68"/>
      <c r="G166" s="68"/>
      <c r="H166" s="68"/>
      <c r="I166" s="68"/>
      <c r="J166" s="72"/>
      <c r="K166" s="72"/>
      <c r="L166" s="72"/>
      <c r="M166" s="72"/>
      <c r="N166" s="26"/>
      <c r="O166" s="26"/>
      <c r="P166" s="25"/>
      <c r="Q166" s="25"/>
      <c r="U166" s="74"/>
      <c r="V166" s="70"/>
      <c r="W166" s="70"/>
      <c r="X166" s="70"/>
      <c r="Y166" s="70"/>
      <c r="Z166" s="70"/>
      <c r="AA166" s="24"/>
    </row>
    <row r="167" spans="1:27" ht="15" customHeight="1" x14ac:dyDescent="0.25">
      <c r="A167" s="71"/>
      <c r="B167" s="71"/>
      <c r="C167" s="68"/>
      <c r="D167" s="68"/>
      <c r="E167" s="68"/>
      <c r="F167" s="68"/>
      <c r="G167" s="68"/>
      <c r="H167" s="68"/>
      <c r="I167" s="68"/>
      <c r="J167" s="72"/>
      <c r="K167" s="72"/>
      <c r="L167" s="72"/>
      <c r="M167" s="72"/>
      <c r="N167" s="26"/>
      <c r="O167" s="26"/>
      <c r="P167" s="25"/>
      <c r="Q167" s="25"/>
      <c r="U167" s="74"/>
      <c r="V167" s="70"/>
      <c r="W167" s="70"/>
      <c r="X167" s="70"/>
      <c r="Y167" s="70"/>
      <c r="Z167" s="70"/>
      <c r="AA167" s="24"/>
    </row>
    <row r="168" spans="1:27" ht="15" customHeight="1" x14ac:dyDescent="0.25">
      <c r="A168" s="71"/>
      <c r="B168" s="71"/>
      <c r="C168" s="68"/>
      <c r="D168" s="68"/>
      <c r="E168" s="68"/>
      <c r="F168" s="68"/>
      <c r="G168" s="68"/>
      <c r="H168" s="68"/>
      <c r="I168" s="68"/>
      <c r="J168" s="72"/>
      <c r="K168" s="72"/>
      <c r="L168" s="72"/>
      <c r="M168" s="72"/>
      <c r="N168" s="26"/>
      <c r="O168" s="26"/>
      <c r="P168" s="25"/>
      <c r="Q168" s="25"/>
      <c r="U168" s="74"/>
      <c r="V168" s="70"/>
      <c r="W168" s="70"/>
      <c r="X168" s="70"/>
      <c r="Y168" s="70"/>
      <c r="Z168" s="70"/>
      <c r="AA168" s="24"/>
    </row>
    <row r="169" spans="1:27" ht="15" customHeight="1" x14ac:dyDescent="0.25">
      <c r="A169" s="71"/>
      <c r="B169" s="71"/>
      <c r="C169" s="68"/>
      <c r="D169" s="68"/>
      <c r="E169" s="68"/>
      <c r="F169" s="68"/>
      <c r="G169" s="68"/>
      <c r="H169" s="68"/>
      <c r="I169" s="68"/>
      <c r="J169" s="72"/>
      <c r="K169" s="72"/>
      <c r="L169" s="72"/>
      <c r="M169" s="72"/>
      <c r="N169" s="26"/>
      <c r="O169" s="26"/>
      <c r="P169" s="25"/>
      <c r="Q169" s="25"/>
      <c r="U169" s="74"/>
      <c r="V169" s="70"/>
      <c r="W169" s="70"/>
      <c r="X169" s="70"/>
      <c r="Y169" s="70"/>
      <c r="Z169" s="70"/>
      <c r="AA169" s="24"/>
    </row>
    <row r="170" spans="1:27" ht="15" customHeight="1" x14ac:dyDescent="0.25">
      <c r="A170" s="71"/>
      <c r="B170" s="71"/>
      <c r="C170" s="68"/>
      <c r="D170" s="68"/>
      <c r="E170" s="68"/>
      <c r="F170" s="68"/>
      <c r="G170" s="68"/>
      <c r="H170" s="68"/>
      <c r="I170" s="68"/>
      <c r="J170" s="72"/>
      <c r="K170" s="72"/>
      <c r="L170" s="72"/>
      <c r="M170" s="72"/>
      <c r="N170" s="26"/>
      <c r="O170" s="26"/>
      <c r="P170" s="25"/>
      <c r="Q170" s="25"/>
      <c r="U170" s="74"/>
      <c r="V170" s="70"/>
      <c r="W170" s="70"/>
      <c r="X170" s="70"/>
      <c r="Y170" s="70"/>
      <c r="Z170" s="70"/>
      <c r="AA170" s="24"/>
    </row>
    <row r="171" spans="1:27" ht="15" customHeight="1" x14ac:dyDescent="0.25">
      <c r="A171" s="71"/>
      <c r="B171" s="71"/>
      <c r="C171" s="68"/>
      <c r="D171" s="68"/>
      <c r="E171" s="68"/>
      <c r="F171" s="68"/>
      <c r="G171" s="68"/>
      <c r="H171" s="68"/>
      <c r="I171" s="68"/>
      <c r="J171" s="72"/>
      <c r="K171" s="72"/>
      <c r="L171" s="72"/>
      <c r="M171" s="72"/>
      <c r="N171" s="26"/>
      <c r="O171" s="26"/>
      <c r="P171" s="25"/>
      <c r="Q171" s="25"/>
      <c r="U171" s="74"/>
      <c r="V171" s="70"/>
      <c r="W171" s="70"/>
      <c r="X171" s="70"/>
      <c r="Y171" s="70"/>
      <c r="Z171" s="70"/>
      <c r="AA171" s="24"/>
    </row>
    <row r="172" spans="1:27" ht="15" customHeight="1" x14ac:dyDescent="0.25">
      <c r="A172" s="71"/>
      <c r="B172" s="71"/>
      <c r="C172" s="68"/>
      <c r="D172" s="68"/>
      <c r="E172" s="68"/>
      <c r="F172" s="68"/>
      <c r="G172" s="68"/>
      <c r="H172" s="68"/>
      <c r="I172" s="68"/>
      <c r="J172" s="72"/>
      <c r="K172" s="72"/>
      <c r="L172" s="72"/>
      <c r="M172" s="72"/>
      <c r="N172" s="26"/>
      <c r="O172" s="26"/>
      <c r="P172" s="25"/>
      <c r="Q172" s="25"/>
      <c r="U172" s="74"/>
      <c r="V172" s="70"/>
      <c r="W172" s="70"/>
      <c r="X172" s="70"/>
      <c r="Y172" s="70"/>
      <c r="Z172" s="70"/>
      <c r="AA172" s="24"/>
    </row>
    <row r="173" spans="1:27" ht="15" customHeight="1" x14ac:dyDescent="0.25">
      <c r="A173" s="71"/>
      <c r="B173" s="71"/>
      <c r="C173" s="68"/>
      <c r="D173" s="68"/>
      <c r="E173" s="68"/>
      <c r="F173" s="68"/>
      <c r="G173" s="68"/>
      <c r="H173" s="68"/>
      <c r="I173" s="68"/>
      <c r="J173" s="72"/>
      <c r="K173" s="72"/>
      <c r="L173" s="72"/>
      <c r="M173" s="72"/>
      <c r="N173" s="26"/>
      <c r="O173" s="26"/>
      <c r="P173" s="25"/>
      <c r="Q173" s="25"/>
      <c r="U173" s="74"/>
      <c r="V173" s="70"/>
      <c r="W173" s="70"/>
      <c r="X173" s="70"/>
      <c r="Y173" s="70"/>
      <c r="Z173" s="70"/>
      <c r="AA173" s="24"/>
    </row>
    <row r="174" spans="1:27" ht="15" customHeight="1" x14ac:dyDescent="0.25">
      <c r="A174" s="71"/>
      <c r="B174" s="71"/>
      <c r="C174" s="68"/>
      <c r="D174" s="68"/>
      <c r="E174" s="68"/>
      <c r="F174" s="68"/>
      <c r="G174" s="68"/>
      <c r="H174" s="68"/>
      <c r="I174" s="68"/>
      <c r="J174" s="72"/>
      <c r="K174" s="72"/>
      <c r="L174" s="72"/>
      <c r="M174" s="72"/>
      <c r="N174" s="26"/>
      <c r="O174" s="26"/>
      <c r="P174" s="25"/>
      <c r="Q174" s="25"/>
      <c r="U174" s="74"/>
      <c r="V174" s="70"/>
      <c r="W174" s="70"/>
      <c r="X174" s="70"/>
      <c r="Y174" s="70"/>
      <c r="Z174" s="70"/>
      <c r="AA174" s="24"/>
    </row>
    <row r="175" spans="1:27" ht="15" customHeight="1" x14ac:dyDescent="0.25">
      <c r="A175" s="71"/>
      <c r="B175" s="71"/>
      <c r="C175" s="68"/>
      <c r="D175" s="68"/>
      <c r="E175" s="68"/>
      <c r="F175" s="68"/>
      <c r="G175" s="68"/>
      <c r="H175" s="68"/>
      <c r="I175" s="68"/>
      <c r="J175" s="72"/>
      <c r="K175" s="72"/>
      <c r="L175" s="72"/>
      <c r="M175" s="72"/>
      <c r="N175" s="26"/>
      <c r="O175" s="26"/>
      <c r="P175" s="25"/>
      <c r="Q175" s="25"/>
      <c r="U175" s="74"/>
      <c r="V175" s="70"/>
      <c r="W175" s="70"/>
      <c r="X175" s="70"/>
      <c r="Y175" s="70"/>
      <c r="Z175" s="70"/>
      <c r="AA175" s="24"/>
    </row>
    <row r="176" spans="1:27" ht="15" customHeight="1" x14ac:dyDescent="0.25">
      <c r="A176" s="71"/>
      <c r="B176" s="71"/>
      <c r="C176" s="68"/>
      <c r="D176" s="68"/>
      <c r="E176" s="68"/>
      <c r="F176" s="68"/>
      <c r="G176" s="68"/>
      <c r="H176" s="68"/>
      <c r="I176" s="68"/>
      <c r="J176" s="72"/>
      <c r="K176" s="72"/>
      <c r="L176" s="72"/>
      <c r="M176" s="72"/>
      <c r="N176" s="26"/>
      <c r="O176" s="26"/>
      <c r="P176" s="25"/>
      <c r="Q176" s="25"/>
      <c r="U176" s="74"/>
      <c r="V176" s="70"/>
      <c r="W176" s="70"/>
      <c r="X176" s="70"/>
      <c r="Y176" s="70"/>
      <c r="Z176" s="70"/>
      <c r="AA176" s="24"/>
    </row>
    <row r="177" spans="1:27" ht="15" customHeight="1" x14ac:dyDescent="0.25">
      <c r="A177" s="71"/>
      <c r="B177" s="71"/>
      <c r="C177" s="68"/>
      <c r="D177" s="68"/>
      <c r="E177" s="68"/>
      <c r="F177" s="68"/>
      <c r="G177" s="68"/>
      <c r="H177" s="68"/>
      <c r="I177" s="68"/>
      <c r="J177" s="72"/>
      <c r="K177" s="72"/>
      <c r="L177" s="72"/>
      <c r="M177" s="72"/>
      <c r="N177" s="26"/>
      <c r="O177" s="26"/>
      <c r="P177" s="25"/>
      <c r="Q177" s="25"/>
      <c r="U177" s="74"/>
      <c r="V177" s="70"/>
      <c r="W177" s="70"/>
      <c r="X177" s="70"/>
      <c r="Y177" s="70"/>
      <c r="Z177" s="70"/>
      <c r="AA177" s="24"/>
    </row>
    <row r="178" spans="1:27" ht="15" customHeight="1" x14ac:dyDescent="0.25">
      <c r="A178" s="71"/>
      <c r="B178" s="71"/>
      <c r="C178" s="68"/>
      <c r="D178" s="68"/>
      <c r="E178" s="68"/>
      <c r="F178" s="68"/>
      <c r="G178" s="68"/>
      <c r="H178" s="68"/>
      <c r="I178" s="68"/>
      <c r="J178" s="72"/>
      <c r="K178" s="72"/>
      <c r="L178" s="72"/>
      <c r="M178" s="72"/>
      <c r="N178" s="26"/>
      <c r="O178" s="26"/>
      <c r="P178" s="25"/>
      <c r="Q178" s="25"/>
      <c r="U178" s="74"/>
      <c r="V178" s="70"/>
      <c r="W178" s="70"/>
      <c r="X178" s="70"/>
      <c r="Y178" s="70"/>
      <c r="Z178" s="70"/>
      <c r="AA178" s="24"/>
    </row>
    <row r="179" spans="1:27" ht="15" customHeight="1" x14ac:dyDescent="0.25">
      <c r="A179" s="71"/>
      <c r="B179" s="71"/>
      <c r="C179" s="68"/>
      <c r="D179" s="68"/>
      <c r="E179" s="68"/>
      <c r="F179" s="68"/>
      <c r="G179" s="68"/>
      <c r="H179" s="68"/>
      <c r="I179" s="68"/>
      <c r="J179" s="72"/>
      <c r="K179" s="72"/>
      <c r="L179" s="72"/>
      <c r="M179" s="72"/>
      <c r="N179" s="26"/>
      <c r="O179" s="26"/>
      <c r="P179" s="25"/>
      <c r="Q179" s="25"/>
      <c r="U179" s="74"/>
      <c r="V179" s="70"/>
      <c r="W179" s="70"/>
      <c r="X179" s="70"/>
      <c r="Y179" s="70"/>
      <c r="Z179" s="70"/>
      <c r="AA179" s="24"/>
    </row>
    <row r="180" spans="1:27" ht="15" customHeight="1" x14ac:dyDescent="0.25">
      <c r="A180" s="71"/>
      <c r="B180" s="71"/>
      <c r="C180" s="68"/>
      <c r="D180" s="68"/>
      <c r="E180" s="68"/>
      <c r="F180" s="68"/>
      <c r="G180" s="68"/>
      <c r="H180" s="68"/>
      <c r="I180" s="68"/>
      <c r="J180" s="72"/>
      <c r="K180" s="72"/>
      <c r="L180" s="72"/>
      <c r="M180" s="72"/>
      <c r="N180" s="26"/>
      <c r="O180" s="26"/>
      <c r="P180" s="25"/>
      <c r="Q180" s="25"/>
      <c r="U180" s="74"/>
      <c r="V180" s="70"/>
      <c r="W180" s="70"/>
      <c r="X180" s="70"/>
      <c r="Y180" s="70"/>
      <c r="Z180" s="70"/>
      <c r="AA180" s="24"/>
    </row>
    <row r="181" spans="1:27" ht="15" customHeight="1" x14ac:dyDescent="0.25">
      <c r="A181" s="71"/>
      <c r="B181" s="71"/>
      <c r="C181" s="68"/>
      <c r="D181" s="68"/>
      <c r="E181" s="68"/>
      <c r="F181" s="68"/>
      <c r="G181" s="68"/>
      <c r="H181" s="68"/>
      <c r="I181" s="68"/>
      <c r="J181" s="72"/>
      <c r="K181" s="72"/>
      <c r="L181" s="72"/>
      <c r="M181" s="72"/>
      <c r="N181" s="26"/>
      <c r="O181" s="26"/>
      <c r="P181" s="25"/>
      <c r="Q181" s="25"/>
      <c r="U181" s="74"/>
      <c r="V181" s="70"/>
      <c r="W181" s="70"/>
      <c r="X181" s="70"/>
      <c r="Y181" s="70"/>
      <c r="Z181" s="70"/>
      <c r="AA181" s="24"/>
    </row>
    <row r="182" spans="1:27" ht="15" customHeight="1" x14ac:dyDescent="0.25">
      <c r="A182" s="71"/>
      <c r="B182" s="71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N182" s="26"/>
      <c r="O182" s="26"/>
      <c r="P182" s="25"/>
      <c r="Q182" s="25"/>
      <c r="U182" s="74"/>
      <c r="V182" s="70"/>
      <c r="W182" s="70"/>
      <c r="X182" s="70"/>
      <c r="Y182" s="70"/>
      <c r="Z182" s="70"/>
      <c r="AA182" s="24"/>
    </row>
    <row r="183" spans="1:27" ht="15" customHeight="1" x14ac:dyDescent="0.25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N183" s="26"/>
      <c r="O183" s="26"/>
      <c r="P183" s="25"/>
      <c r="Q183" s="25"/>
      <c r="U183" s="74"/>
      <c r="V183" s="70"/>
      <c r="W183" s="70"/>
      <c r="X183" s="70"/>
      <c r="Y183" s="70"/>
      <c r="Z183" s="70"/>
      <c r="AA183" s="24"/>
    </row>
    <row r="184" spans="1:27" ht="15" customHeight="1" x14ac:dyDescent="0.25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N184" s="26"/>
      <c r="O184" s="26"/>
      <c r="P184" s="25"/>
      <c r="Q184" s="25"/>
      <c r="U184" s="74"/>
      <c r="V184" s="70"/>
      <c r="W184" s="70"/>
      <c r="X184" s="70"/>
      <c r="Y184" s="70"/>
      <c r="Z184" s="70"/>
      <c r="AA184" s="24"/>
    </row>
    <row r="185" spans="1:27" ht="15" customHeight="1" x14ac:dyDescent="0.25">
      <c r="A185" s="71"/>
      <c r="B185" s="71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  <c r="N185" s="26"/>
      <c r="O185" s="26"/>
      <c r="P185" s="25"/>
      <c r="Q185" s="25"/>
      <c r="U185" s="74"/>
      <c r="V185" s="70"/>
      <c r="W185" s="70"/>
      <c r="X185" s="70"/>
      <c r="Y185" s="70"/>
      <c r="Z185" s="70"/>
      <c r="AA185" s="24"/>
    </row>
    <row r="186" spans="1:27" ht="15" customHeight="1" x14ac:dyDescent="0.25">
      <c r="A186" s="71"/>
      <c r="B186" s="71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  <c r="N186" s="26"/>
      <c r="O186" s="26"/>
      <c r="P186" s="25"/>
      <c r="Q186" s="25"/>
      <c r="U186" s="74"/>
      <c r="V186" s="70"/>
      <c r="W186" s="70"/>
      <c r="X186" s="70"/>
      <c r="Y186" s="70"/>
      <c r="Z186" s="70"/>
      <c r="AA186" s="24"/>
    </row>
    <row r="187" spans="1:27" ht="15" customHeight="1" x14ac:dyDescent="0.25">
      <c r="A187" s="71"/>
      <c r="B187" s="71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  <c r="N187" s="26"/>
      <c r="O187" s="26"/>
      <c r="P187" s="25"/>
      <c r="Q187" s="25"/>
      <c r="U187" s="74"/>
      <c r="V187" s="70"/>
      <c r="W187" s="70"/>
      <c r="X187" s="70"/>
      <c r="Y187" s="70"/>
      <c r="Z187" s="70"/>
      <c r="AA187" s="24"/>
    </row>
    <row r="188" spans="1:27" ht="15" customHeight="1" x14ac:dyDescent="0.25">
      <c r="A188" s="71"/>
      <c r="B188" s="71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  <c r="N188" s="26"/>
      <c r="O188" s="26"/>
      <c r="P188" s="25"/>
      <c r="Q188" s="25"/>
      <c r="U188" s="74"/>
      <c r="V188" s="70"/>
      <c r="W188" s="70"/>
      <c r="X188" s="70"/>
      <c r="Y188" s="70"/>
      <c r="Z188" s="70"/>
      <c r="AA188" s="24"/>
    </row>
    <row r="189" spans="1:27" ht="15" customHeight="1" x14ac:dyDescent="0.25">
      <c r="A189" s="71"/>
      <c r="B189" s="71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  <c r="N189" s="26"/>
      <c r="O189" s="26"/>
      <c r="P189" s="25"/>
      <c r="Q189" s="25"/>
      <c r="U189" s="74"/>
      <c r="V189" s="70"/>
      <c r="W189" s="70"/>
      <c r="X189" s="70"/>
      <c r="Y189" s="70"/>
      <c r="Z189" s="70"/>
      <c r="AA189" s="24"/>
    </row>
    <row r="190" spans="1:27" ht="15" customHeight="1" x14ac:dyDescent="0.25">
      <c r="A190" s="71"/>
      <c r="B190" s="71"/>
      <c r="C190" s="68"/>
      <c r="D190" s="68"/>
      <c r="E190" s="68"/>
      <c r="F190" s="68"/>
      <c r="G190" s="68"/>
      <c r="H190" s="68"/>
      <c r="I190" s="68"/>
      <c r="J190" s="72"/>
      <c r="K190" s="72"/>
      <c r="L190" s="72"/>
      <c r="M190" s="72"/>
      <c r="N190" s="26"/>
      <c r="O190" s="26"/>
      <c r="P190" s="25"/>
      <c r="Q190" s="25"/>
      <c r="U190" s="74"/>
      <c r="V190" s="70"/>
      <c r="W190" s="70"/>
      <c r="X190" s="70"/>
      <c r="Y190" s="70"/>
      <c r="Z190" s="70"/>
      <c r="AA190" s="24"/>
    </row>
    <row r="191" spans="1:27" ht="15" customHeight="1" x14ac:dyDescent="0.25">
      <c r="A191" s="71"/>
      <c r="B191" s="71"/>
      <c r="C191" s="68"/>
      <c r="D191" s="68"/>
      <c r="E191" s="68"/>
      <c r="F191" s="68"/>
      <c r="G191" s="68"/>
      <c r="H191" s="68"/>
      <c r="I191" s="68"/>
      <c r="J191" s="72"/>
      <c r="K191" s="72"/>
      <c r="L191" s="72"/>
      <c r="M191" s="72"/>
      <c r="N191" s="26"/>
      <c r="O191" s="26"/>
      <c r="P191" s="25"/>
      <c r="Q191" s="25"/>
      <c r="U191" s="74"/>
      <c r="V191" s="70"/>
      <c r="W191" s="70"/>
      <c r="X191" s="70"/>
      <c r="Y191" s="70"/>
      <c r="Z191" s="70"/>
      <c r="AA191" s="24"/>
    </row>
    <row r="192" spans="1:27" ht="15" customHeight="1" x14ac:dyDescent="0.25">
      <c r="A192" s="71"/>
      <c r="B192" s="71"/>
      <c r="C192" s="68"/>
      <c r="D192" s="68"/>
      <c r="E192" s="68"/>
      <c r="F192" s="68"/>
      <c r="G192" s="68"/>
      <c r="H192" s="68"/>
      <c r="I192" s="68"/>
      <c r="J192" s="72"/>
      <c r="K192" s="72"/>
      <c r="L192" s="72"/>
      <c r="M192" s="72"/>
      <c r="N192" s="26"/>
      <c r="O192" s="26"/>
      <c r="P192" s="25"/>
      <c r="Q192" s="25"/>
      <c r="U192" s="74"/>
      <c r="V192" s="70"/>
      <c r="W192" s="70"/>
      <c r="X192" s="70"/>
      <c r="Y192" s="70"/>
      <c r="Z192" s="70"/>
      <c r="AA192" s="24"/>
    </row>
    <row r="193" spans="1:27" ht="15" customHeight="1" x14ac:dyDescent="0.25">
      <c r="A193" s="71"/>
      <c r="B193" s="71"/>
      <c r="C193" s="68"/>
      <c r="D193" s="68"/>
      <c r="E193" s="68"/>
      <c r="F193" s="68"/>
      <c r="G193" s="68"/>
      <c r="H193" s="68"/>
      <c r="I193" s="68"/>
      <c r="J193" s="72"/>
      <c r="K193" s="72"/>
      <c r="L193" s="72"/>
      <c r="M193" s="72"/>
      <c r="N193" s="26"/>
      <c r="O193" s="26"/>
      <c r="P193" s="25"/>
      <c r="Q193" s="25"/>
      <c r="U193" s="74"/>
      <c r="V193" s="70"/>
      <c r="W193" s="70"/>
      <c r="X193" s="70"/>
      <c r="Y193" s="70"/>
      <c r="Z193" s="70"/>
      <c r="AA193" s="24"/>
    </row>
    <row r="194" spans="1:27" ht="15" customHeight="1" x14ac:dyDescent="0.25">
      <c r="A194" s="71"/>
      <c r="B194" s="71"/>
      <c r="C194" s="68"/>
      <c r="D194" s="68"/>
      <c r="E194" s="68"/>
      <c r="F194" s="68"/>
      <c r="G194" s="68"/>
      <c r="H194" s="68"/>
      <c r="I194" s="68"/>
      <c r="J194" s="72"/>
      <c r="K194" s="72"/>
      <c r="L194" s="72"/>
      <c r="M194" s="72"/>
      <c r="N194" s="26"/>
      <c r="O194" s="26"/>
      <c r="P194" s="25"/>
      <c r="Q194" s="25"/>
      <c r="U194" s="74"/>
      <c r="V194" s="70"/>
      <c r="W194" s="70"/>
      <c r="X194" s="70"/>
      <c r="Y194" s="70"/>
      <c r="Z194" s="70"/>
      <c r="AA194" s="24"/>
    </row>
    <row r="195" spans="1:27" ht="15" customHeight="1" x14ac:dyDescent="0.25">
      <c r="A195" s="71"/>
      <c r="B195" s="71"/>
      <c r="C195" s="68"/>
      <c r="D195" s="68"/>
      <c r="E195" s="68"/>
      <c r="F195" s="68"/>
      <c r="G195" s="68"/>
      <c r="H195" s="68"/>
      <c r="I195" s="68"/>
      <c r="J195" s="72"/>
      <c r="K195" s="72"/>
      <c r="L195" s="72"/>
      <c r="M195" s="72"/>
      <c r="N195" s="26"/>
      <c r="O195" s="26"/>
      <c r="P195" s="25"/>
      <c r="Q195" s="25"/>
      <c r="U195" s="74"/>
      <c r="V195" s="70"/>
      <c r="W195" s="70"/>
      <c r="X195" s="70"/>
      <c r="Y195" s="70"/>
      <c r="Z195" s="70"/>
      <c r="AA195" s="24"/>
    </row>
    <row r="196" spans="1:27" ht="15" customHeight="1" x14ac:dyDescent="0.25">
      <c r="A196" s="71"/>
      <c r="B196" s="71"/>
      <c r="C196" s="68"/>
      <c r="D196" s="68"/>
      <c r="E196" s="68"/>
      <c r="F196" s="68"/>
      <c r="G196" s="68"/>
      <c r="H196" s="68"/>
      <c r="I196" s="68"/>
      <c r="J196" s="72"/>
      <c r="K196" s="72"/>
      <c r="L196" s="72"/>
      <c r="M196" s="72"/>
      <c r="N196" s="26"/>
      <c r="O196" s="26"/>
      <c r="P196" s="25"/>
      <c r="Q196" s="25"/>
      <c r="U196" s="74"/>
      <c r="V196" s="70"/>
      <c r="W196" s="70"/>
      <c r="X196" s="70"/>
      <c r="Y196" s="70"/>
      <c r="Z196" s="70"/>
      <c r="AA196" s="24"/>
    </row>
    <row r="197" spans="1:27" ht="15" customHeight="1" x14ac:dyDescent="0.25">
      <c r="A197" s="71"/>
      <c r="B197" s="71"/>
      <c r="C197" s="68"/>
      <c r="D197" s="68"/>
      <c r="E197" s="68"/>
      <c r="F197" s="68"/>
      <c r="G197" s="68"/>
      <c r="H197" s="68"/>
      <c r="I197" s="68"/>
      <c r="J197" s="72"/>
      <c r="K197" s="72"/>
      <c r="L197" s="72"/>
      <c r="M197" s="72"/>
      <c r="N197" s="26"/>
      <c r="O197" s="26"/>
      <c r="P197" s="25"/>
      <c r="Q197" s="25"/>
      <c r="U197" s="74"/>
      <c r="V197" s="70"/>
      <c r="W197" s="70"/>
      <c r="X197" s="70"/>
      <c r="Y197" s="70"/>
      <c r="Z197" s="70"/>
      <c r="AA197" s="24"/>
    </row>
    <row r="198" spans="1:27" ht="15" customHeight="1" x14ac:dyDescent="0.25">
      <c r="A198" s="71"/>
      <c r="B198" s="71"/>
      <c r="C198" s="68"/>
      <c r="D198" s="68"/>
      <c r="E198" s="68"/>
      <c r="F198" s="68"/>
      <c r="G198" s="68"/>
      <c r="H198" s="68"/>
      <c r="I198" s="68"/>
      <c r="J198" s="72"/>
      <c r="K198" s="72"/>
      <c r="L198" s="72"/>
      <c r="M198" s="72"/>
      <c r="N198" s="26"/>
      <c r="O198" s="26"/>
      <c r="P198" s="25"/>
      <c r="Q198" s="25"/>
      <c r="U198" s="74"/>
      <c r="V198" s="70"/>
      <c r="W198" s="70"/>
      <c r="X198" s="70"/>
      <c r="Y198" s="70"/>
      <c r="Z198" s="70"/>
      <c r="AA198" s="24"/>
    </row>
    <row r="199" spans="1:27" ht="15" customHeight="1" x14ac:dyDescent="0.25">
      <c r="A199" s="71"/>
      <c r="B199" s="71"/>
      <c r="C199" s="68"/>
      <c r="D199" s="68"/>
      <c r="E199" s="68"/>
      <c r="F199" s="68"/>
      <c r="G199" s="68"/>
      <c r="H199" s="68"/>
      <c r="I199" s="68"/>
      <c r="J199" s="72"/>
      <c r="K199" s="72"/>
      <c r="L199" s="72"/>
      <c r="M199" s="72"/>
      <c r="N199" s="26"/>
      <c r="O199" s="26"/>
      <c r="P199" s="25"/>
      <c r="Q199" s="25"/>
      <c r="U199" s="74"/>
      <c r="V199" s="70"/>
      <c r="W199" s="70"/>
      <c r="X199" s="70"/>
      <c r="Y199" s="70"/>
      <c r="Z199" s="70"/>
      <c r="AA199" s="24"/>
    </row>
    <row r="200" spans="1:27" ht="15" customHeight="1" x14ac:dyDescent="0.25">
      <c r="A200" s="71"/>
      <c r="B200" s="71"/>
      <c r="C200" s="68"/>
      <c r="D200" s="68"/>
      <c r="E200" s="68"/>
      <c r="F200" s="68"/>
      <c r="G200" s="68"/>
      <c r="H200" s="68"/>
      <c r="I200" s="68"/>
      <c r="J200" s="72"/>
      <c r="K200" s="72"/>
      <c r="L200" s="72"/>
      <c r="M200" s="72"/>
      <c r="N200" s="26"/>
      <c r="O200" s="26"/>
      <c r="P200" s="25"/>
      <c r="Q200" s="25"/>
      <c r="U200" s="74"/>
      <c r="V200" s="70"/>
      <c r="W200" s="70"/>
      <c r="X200" s="70"/>
      <c r="Y200" s="70"/>
      <c r="Z200" s="70"/>
      <c r="AA200" s="24"/>
    </row>
    <row r="201" spans="1:27" ht="15" customHeight="1" x14ac:dyDescent="0.25">
      <c r="A201" s="71"/>
      <c r="B201" s="71"/>
      <c r="C201" s="68"/>
      <c r="D201" s="68"/>
      <c r="E201" s="68"/>
      <c r="F201" s="68"/>
      <c r="G201" s="68"/>
      <c r="H201" s="68"/>
      <c r="I201" s="68"/>
      <c r="J201" s="72"/>
      <c r="K201" s="72"/>
      <c r="L201" s="72"/>
      <c r="M201" s="72"/>
      <c r="N201" s="26"/>
      <c r="O201" s="26"/>
      <c r="P201" s="25"/>
      <c r="Q201" s="25"/>
      <c r="U201" s="74"/>
      <c r="V201" s="70"/>
      <c r="W201" s="70"/>
      <c r="X201" s="70"/>
      <c r="Y201" s="70"/>
      <c r="Z201" s="70"/>
      <c r="AA201" s="24"/>
    </row>
    <row r="202" spans="1:27" ht="15" customHeight="1" x14ac:dyDescent="0.25">
      <c r="A202" s="71"/>
      <c r="B202" s="71"/>
      <c r="C202" s="68"/>
      <c r="D202" s="68"/>
      <c r="E202" s="68"/>
      <c r="F202" s="68"/>
      <c r="G202" s="68"/>
      <c r="H202" s="68"/>
      <c r="I202" s="68"/>
      <c r="J202" s="72"/>
      <c r="K202" s="72"/>
      <c r="L202" s="72"/>
      <c r="M202" s="72"/>
      <c r="N202" s="26"/>
      <c r="O202" s="26"/>
      <c r="P202" s="25"/>
      <c r="Q202" s="25"/>
      <c r="U202" s="74"/>
      <c r="V202" s="70"/>
      <c r="W202" s="70"/>
      <c r="X202" s="70"/>
      <c r="Y202" s="70"/>
      <c r="Z202" s="70"/>
      <c r="AA202" s="24"/>
    </row>
    <row r="203" spans="1:27" ht="15" customHeight="1" x14ac:dyDescent="0.25">
      <c r="A203" s="71"/>
      <c r="B203" s="71"/>
      <c r="C203" s="68"/>
      <c r="D203" s="68"/>
      <c r="E203" s="68"/>
      <c r="F203" s="68"/>
      <c r="G203" s="68"/>
      <c r="H203" s="68"/>
      <c r="I203" s="68"/>
      <c r="J203" s="72"/>
      <c r="K203" s="72"/>
      <c r="L203" s="72"/>
      <c r="M203" s="72"/>
      <c r="N203" s="26"/>
      <c r="O203" s="26"/>
      <c r="P203" s="25"/>
      <c r="Q203" s="25"/>
      <c r="U203" s="74"/>
      <c r="V203" s="70"/>
      <c r="W203" s="70"/>
      <c r="X203" s="70"/>
      <c r="Y203" s="70"/>
      <c r="Z203" s="70"/>
      <c r="AA203" s="24"/>
    </row>
    <row r="204" spans="1:27" ht="15" customHeight="1" x14ac:dyDescent="0.25">
      <c r="A204" s="71"/>
      <c r="B204" s="71"/>
      <c r="C204" s="68"/>
      <c r="D204" s="68"/>
      <c r="E204" s="68"/>
      <c r="F204" s="68"/>
      <c r="G204" s="68"/>
      <c r="H204" s="68"/>
      <c r="I204" s="68"/>
      <c r="J204" s="72"/>
      <c r="K204" s="72"/>
      <c r="L204" s="72"/>
      <c r="M204" s="72"/>
      <c r="N204" s="26"/>
      <c r="O204" s="26"/>
      <c r="P204" s="25"/>
      <c r="Q204" s="25"/>
      <c r="U204" s="74"/>
      <c r="V204" s="70"/>
      <c r="W204" s="70"/>
      <c r="X204" s="70"/>
      <c r="Y204" s="70"/>
      <c r="Z204" s="70"/>
      <c r="AA204" s="24"/>
    </row>
    <row r="205" spans="1:27" ht="15" customHeight="1" x14ac:dyDescent="0.25">
      <c r="A205" s="71"/>
      <c r="B205" s="71"/>
      <c r="C205" s="68"/>
      <c r="D205" s="68"/>
      <c r="E205" s="68"/>
      <c r="F205" s="68"/>
      <c r="G205" s="68"/>
      <c r="H205" s="68"/>
      <c r="I205" s="68"/>
      <c r="J205" s="72"/>
      <c r="K205" s="72"/>
      <c r="L205" s="72"/>
      <c r="M205" s="72"/>
      <c r="N205" s="26"/>
      <c r="O205" s="26"/>
      <c r="P205" s="25"/>
      <c r="Q205" s="25"/>
      <c r="U205" s="74"/>
      <c r="V205" s="70"/>
      <c r="W205" s="70"/>
      <c r="X205" s="70"/>
      <c r="Y205" s="70"/>
      <c r="Z205" s="70"/>
      <c r="AA205" s="24"/>
    </row>
    <row r="206" spans="1:27" ht="15" customHeight="1" x14ac:dyDescent="0.25">
      <c r="A206" s="71"/>
      <c r="B206" s="71"/>
      <c r="C206" s="68"/>
      <c r="D206" s="68"/>
      <c r="E206" s="68"/>
      <c r="F206" s="68"/>
      <c r="G206" s="68"/>
      <c r="H206" s="68"/>
      <c r="I206" s="68"/>
      <c r="J206" s="72"/>
      <c r="K206" s="72"/>
      <c r="L206" s="72"/>
      <c r="M206" s="72"/>
      <c r="N206" s="26"/>
      <c r="O206" s="26"/>
      <c r="P206" s="25"/>
      <c r="Q206" s="25"/>
      <c r="U206" s="74"/>
      <c r="V206" s="70"/>
      <c r="W206" s="70"/>
      <c r="X206" s="70"/>
      <c r="Y206" s="70"/>
      <c r="Z206" s="70"/>
      <c r="AA206" s="24"/>
    </row>
    <row r="207" spans="1:27" ht="15" customHeight="1" x14ac:dyDescent="0.25">
      <c r="A207" s="71"/>
      <c r="B207" s="71"/>
      <c r="C207" s="68"/>
      <c r="D207" s="68"/>
      <c r="E207" s="68"/>
      <c r="F207" s="68"/>
      <c r="G207" s="68"/>
      <c r="H207" s="68"/>
      <c r="I207" s="68"/>
      <c r="J207" s="72"/>
      <c r="K207" s="72"/>
      <c r="L207" s="72"/>
      <c r="M207" s="72"/>
      <c r="N207" s="26"/>
      <c r="O207" s="26"/>
      <c r="P207" s="25"/>
      <c r="Q207" s="25"/>
      <c r="U207" s="74"/>
      <c r="V207" s="70"/>
      <c r="W207" s="70"/>
      <c r="X207" s="70"/>
      <c r="Y207" s="70"/>
      <c r="Z207" s="70"/>
      <c r="AA207" s="24"/>
    </row>
    <row r="208" spans="1:27" ht="15" customHeight="1" x14ac:dyDescent="0.25">
      <c r="A208" s="71"/>
      <c r="B208" s="71"/>
      <c r="C208" s="68"/>
      <c r="D208" s="68"/>
      <c r="E208" s="68"/>
      <c r="F208" s="68"/>
      <c r="G208" s="68"/>
      <c r="H208" s="68"/>
      <c r="I208" s="68"/>
      <c r="J208" s="72"/>
      <c r="K208" s="72"/>
      <c r="L208" s="72"/>
      <c r="M208" s="72"/>
      <c r="N208" s="26"/>
      <c r="O208" s="26"/>
      <c r="P208" s="25"/>
      <c r="Q208" s="25"/>
      <c r="U208" s="74"/>
      <c r="V208" s="70"/>
      <c r="W208" s="70"/>
      <c r="X208" s="70"/>
      <c r="Y208" s="70"/>
      <c r="Z208" s="70"/>
      <c r="AA208" s="24"/>
    </row>
    <row r="209" spans="1:27" ht="15" customHeight="1" x14ac:dyDescent="0.25">
      <c r="A209" s="71"/>
      <c r="B209" s="71"/>
      <c r="C209" s="68"/>
      <c r="D209" s="68"/>
      <c r="E209" s="68"/>
      <c r="F209" s="68"/>
      <c r="G209" s="68"/>
      <c r="H209" s="68"/>
      <c r="I209" s="68"/>
      <c r="J209" s="72"/>
      <c r="K209" s="72"/>
      <c r="L209" s="72"/>
      <c r="M209" s="72"/>
      <c r="N209" s="26"/>
      <c r="O209" s="26"/>
      <c r="P209" s="25"/>
      <c r="Q209" s="25"/>
      <c r="U209" s="74"/>
      <c r="V209" s="70"/>
      <c r="W209" s="70"/>
      <c r="X209" s="70"/>
      <c r="Y209" s="70"/>
      <c r="Z209" s="70"/>
      <c r="AA209" s="24"/>
    </row>
    <row r="210" spans="1:27" ht="15" customHeight="1" x14ac:dyDescent="0.25">
      <c r="A210" s="71"/>
      <c r="B210" s="71"/>
      <c r="C210" s="68"/>
      <c r="D210" s="68"/>
      <c r="E210" s="68"/>
      <c r="F210" s="68"/>
      <c r="G210" s="68"/>
      <c r="H210" s="68"/>
      <c r="I210" s="68"/>
      <c r="J210" s="72"/>
      <c r="K210" s="72"/>
      <c r="L210" s="72"/>
      <c r="M210" s="72"/>
      <c r="N210" s="26"/>
      <c r="O210" s="26"/>
      <c r="P210" s="25"/>
      <c r="Q210" s="25"/>
      <c r="U210" s="74"/>
      <c r="V210" s="70"/>
      <c r="W210" s="70"/>
      <c r="X210" s="70"/>
      <c r="Y210" s="70"/>
      <c r="Z210" s="70"/>
      <c r="AA210" s="24"/>
    </row>
    <row r="211" spans="1:27" ht="15" customHeight="1" x14ac:dyDescent="0.25">
      <c r="A211" s="71"/>
      <c r="B211" s="71"/>
      <c r="C211" s="68"/>
      <c r="D211" s="68"/>
      <c r="E211" s="68"/>
      <c r="F211" s="68"/>
      <c r="G211" s="68"/>
      <c r="H211" s="68"/>
      <c r="I211" s="68"/>
      <c r="J211" s="72"/>
      <c r="K211" s="72"/>
      <c r="L211" s="72"/>
      <c r="M211" s="72"/>
      <c r="N211" s="26"/>
      <c r="O211" s="26"/>
      <c r="P211" s="25"/>
      <c r="Q211" s="25"/>
      <c r="U211" s="74"/>
      <c r="V211" s="70"/>
      <c r="W211" s="70"/>
      <c r="X211" s="70"/>
      <c r="Y211" s="70"/>
      <c r="Z211" s="70"/>
      <c r="AA211" s="24"/>
    </row>
    <row r="212" spans="1:27" ht="15" customHeight="1" x14ac:dyDescent="0.25">
      <c r="A212" s="71"/>
      <c r="B212" s="71"/>
      <c r="C212" s="68"/>
      <c r="D212" s="68"/>
      <c r="E212" s="68"/>
      <c r="F212" s="68"/>
      <c r="G212" s="68"/>
      <c r="H212" s="68"/>
      <c r="I212" s="68"/>
      <c r="J212" s="72"/>
      <c r="K212" s="72"/>
      <c r="L212" s="72"/>
      <c r="M212" s="72"/>
      <c r="N212" s="26"/>
      <c r="O212" s="26"/>
      <c r="P212" s="25"/>
      <c r="Q212" s="25"/>
      <c r="U212" s="74"/>
      <c r="V212" s="70"/>
      <c r="W212" s="70"/>
      <c r="X212" s="70"/>
      <c r="Y212" s="70"/>
      <c r="Z212" s="70"/>
      <c r="AA212" s="24"/>
    </row>
    <row r="213" spans="1:27" ht="15" customHeight="1" x14ac:dyDescent="0.25">
      <c r="A213" s="71"/>
      <c r="B213" s="71"/>
      <c r="C213" s="68"/>
      <c r="D213" s="68"/>
      <c r="E213" s="68"/>
      <c r="F213" s="68"/>
      <c r="G213" s="68"/>
      <c r="H213" s="68"/>
      <c r="I213" s="68"/>
      <c r="J213" s="72"/>
      <c r="K213" s="72"/>
      <c r="L213" s="72"/>
      <c r="M213" s="72"/>
      <c r="N213" s="26"/>
      <c r="O213" s="26"/>
      <c r="P213" s="25"/>
      <c r="Q213" s="25"/>
      <c r="U213" s="74"/>
      <c r="V213" s="70"/>
      <c r="W213" s="70"/>
      <c r="X213" s="70"/>
      <c r="Y213" s="70"/>
      <c r="Z213" s="70"/>
      <c r="AA213" s="24"/>
    </row>
    <row r="214" spans="1:27" ht="15" customHeight="1" x14ac:dyDescent="0.25">
      <c r="A214" s="71"/>
      <c r="B214" s="71"/>
      <c r="C214" s="68"/>
      <c r="D214" s="68"/>
      <c r="E214" s="68"/>
      <c r="F214" s="68"/>
      <c r="G214" s="68"/>
      <c r="H214" s="68"/>
      <c r="I214" s="68"/>
      <c r="J214" s="72"/>
      <c r="K214" s="72"/>
      <c r="L214" s="72"/>
      <c r="M214" s="72"/>
      <c r="N214" s="26"/>
      <c r="O214" s="26"/>
      <c r="P214" s="25"/>
      <c r="Q214" s="25"/>
      <c r="U214" s="74"/>
      <c r="V214" s="70"/>
      <c r="W214" s="70"/>
      <c r="X214" s="70"/>
      <c r="Y214" s="70"/>
      <c r="Z214" s="70"/>
      <c r="AA214" s="24"/>
    </row>
    <row r="215" spans="1:27" ht="15" customHeight="1" x14ac:dyDescent="0.25">
      <c r="A215" s="71"/>
      <c r="B215" s="71"/>
      <c r="C215" s="68"/>
      <c r="D215" s="68"/>
      <c r="E215" s="68"/>
      <c r="F215" s="68"/>
      <c r="G215" s="68"/>
      <c r="H215" s="68"/>
      <c r="I215" s="68"/>
      <c r="J215" s="72"/>
      <c r="K215" s="72"/>
      <c r="L215" s="72"/>
      <c r="M215" s="72"/>
      <c r="N215" s="26"/>
      <c r="O215" s="26"/>
      <c r="P215" s="25"/>
      <c r="Q215" s="25"/>
      <c r="U215" s="74"/>
      <c r="V215" s="70"/>
      <c r="W215" s="70"/>
      <c r="X215" s="70"/>
      <c r="Y215" s="70"/>
      <c r="Z215" s="70"/>
      <c r="AA215" s="24"/>
    </row>
    <row r="216" spans="1:27" ht="15" customHeight="1" x14ac:dyDescent="0.25">
      <c r="A216" s="71"/>
      <c r="B216" s="71"/>
      <c r="C216" s="68"/>
      <c r="D216" s="68"/>
      <c r="E216" s="68"/>
      <c r="F216" s="68"/>
      <c r="G216" s="68"/>
      <c r="H216" s="68"/>
      <c r="I216" s="68"/>
      <c r="J216" s="72"/>
      <c r="K216" s="72"/>
      <c r="L216" s="72"/>
      <c r="M216" s="72"/>
      <c r="N216" s="26"/>
      <c r="O216" s="26"/>
      <c r="P216" s="25"/>
      <c r="Q216" s="25"/>
      <c r="U216" s="74"/>
      <c r="V216" s="70"/>
      <c r="W216" s="70"/>
      <c r="X216" s="70"/>
      <c r="Y216" s="70"/>
      <c r="Z216" s="70"/>
      <c r="AA216" s="24"/>
    </row>
    <row r="217" spans="1:27" ht="15" customHeight="1" x14ac:dyDescent="0.25">
      <c r="A217" s="71"/>
      <c r="B217" s="71"/>
      <c r="C217" s="68"/>
      <c r="D217" s="68"/>
      <c r="E217" s="68"/>
      <c r="F217" s="68"/>
      <c r="G217" s="68"/>
      <c r="H217" s="68"/>
      <c r="I217" s="68"/>
      <c r="J217" s="72"/>
      <c r="K217" s="72"/>
      <c r="L217" s="72"/>
      <c r="M217" s="72"/>
      <c r="N217" s="26"/>
      <c r="O217" s="26"/>
      <c r="P217" s="25"/>
      <c r="Q217" s="25"/>
      <c r="U217" s="74"/>
      <c r="V217" s="70"/>
      <c r="W217" s="70"/>
      <c r="X217" s="70"/>
      <c r="Y217" s="70"/>
      <c r="Z217" s="70"/>
      <c r="AA217" s="24"/>
    </row>
    <row r="218" spans="1:27" ht="15" customHeight="1" x14ac:dyDescent="0.25">
      <c r="A218" s="71"/>
      <c r="B218" s="71"/>
      <c r="C218" s="68"/>
      <c r="D218" s="68"/>
      <c r="E218" s="68"/>
      <c r="F218" s="68"/>
      <c r="G218" s="68"/>
      <c r="H218" s="68"/>
      <c r="I218" s="68"/>
      <c r="J218" s="72"/>
      <c r="K218" s="72"/>
      <c r="L218" s="72"/>
      <c r="M218" s="72"/>
      <c r="N218" s="26"/>
      <c r="O218" s="26"/>
      <c r="P218" s="25"/>
      <c r="Q218" s="25"/>
      <c r="U218" s="74"/>
      <c r="V218" s="70"/>
      <c r="W218" s="70"/>
      <c r="X218" s="70"/>
      <c r="Y218" s="70"/>
      <c r="Z218" s="70"/>
      <c r="AA218" s="24"/>
    </row>
    <row r="219" spans="1:27" ht="15" customHeight="1" x14ac:dyDescent="0.25">
      <c r="A219" s="71"/>
      <c r="B219" s="71"/>
      <c r="C219" s="68"/>
      <c r="D219" s="68"/>
      <c r="E219" s="68"/>
      <c r="F219" s="68"/>
      <c r="G219" s="68"/>
      <c r="H219" s="68"/>
      <c r="I219" s="68"/>
      <c r="J219" s="72"/>
      <c r="K219" s="72"/>
      <c r="L219" s="72"/>
      <c r="M219" s="72"/>
      <c r="N219" s="26"/>
      <c r="O219" s="26"/>
      <c r="P219" s="25"/>
      <c r="Q219" s="25"/>
      <c r="U219" s="74"/>
      <c r="V219" s="70"/>
      <c r="W219" s="70"/>
      <c r="X219" s="70"/>
      <c r="Y219" s="70"/>
      <c r="Z219" s="70"/>
      <c r="AA219" s="24"/>
    </row>
    <row r="220" spans="1:27" ht="15" customHeight="1" x14ac:dyDescent="0.25">
      <c r="A220" s="71"/>
      <c r="B220" s="71"/>
      <c r="C220" s="68"/>
      <c r="D220" s="68"/>
      <c r="E220" s="68"/>
      <c r="F220" s="68"/>
      <c r="G220" s="68"/>
      <c r="H220" s="68"/>
      <c r="I220" s="68"/>
      <c r="J220" s="72"/>
      <c r="K220" s="72"/>
      <c r="L220" s="72"/>
      <c r="M220" s="72"/>
      <c r="N220" s="26"/>
      <c r="O220" s="26"/>
      <c r="P220" s="25"/>
      <c r="Q220" s="25"/>
      <c r="U220" s="74"/>
      <c r="V220" s="70"/>
      <c r="W220" s="70"/>
      <c r="X220" s="70"/>
      <c r="Y220" s="70"/>
      <c r="Z220" s="70"/>
      <c r="AA220" s="24"/>
    </row>
    <row r="221" spans="1:27" ht="15" customHeight="1" x14ac:dyDescent="0.25">
      <c r="A221" s="71"/>
      <c r="B221" s="71"/>
      <c r="C221" s="68"/>
      <c r="D221" s="68"/>
      <c r="E221" s="68"/>
      <c r="F221" s="68"/>
      <c r="G221" s="68"/>
      <c r="H221" s="68"/>
      <c r="I221" s="68"/>
      <c r="J221" s="72"/>
      <c r="K221" s="72"/>
      <c r="L221" s="72"/>
      <c r="M221" s="72"/>
      <c r="N221" s="26"/>
      <c r="O221" s="26"/>
      <c r="P221" s="25"/>
      <c r="Q221" s="25"/>
      <c r="U221" s="74"/>
      <c r="V221" s="70"/>
      <c r="W221" s="70"/>
      <c r="X221" s="70"/>
      <c r="Y221" s="70"/>
      <c r="Z221" s="70"/>
      <c r="AA221" s="24"/>
    </row>
    <row r="222" spans="1:27" ht="15" customHeight="1" x14ac:dyDescent="0.25">
      <c r="A222" s="71"/>
      <c r="B222" s="71"/>
      <c r="C222" s="68"/>
      <c r="D222" s="68"/>
      <c r="E222" s="68"/>
      <c r="F222" s="68"/>
      <c r="G222" s="68"/>
      <c r="H222" s="68"/>
      <c r="I222" s="68"/>
      <c r="J222" s="72"/>
      <c r="K222" s="72"/>
      <c r="L222" s="72"/>
      <c r="M222" s="72"/>
      <c r="N222" s="26"/>
      <c r="O222" s="26"/>
      <c r="P222" s="25"/>
      <c r="Q222" s="25"/>
      <c r="U222" s="74"/>
      <c r="V222" s="70"/>
      <c r="W222" s="70"/>
      <c r="X222" s="70"/>
      <c r="Y222" s="70"/>
      <c r="Z222" s="70"/>
      <c r="AA222" s="24"/>
    </row>
    <row r="223" spans="1:27" ht="15" customHeight="1" x14ac:dyDescent="0.25">
      <c r="A223" s="71"/>
      <c r="B223" s="71"/>
      <c r="C223" s="68"/>
      <c r="D223" s="68"/>
      <c r="E223" s="68"/>
      <c r="F223" s="68"/>
      <c r="G223" s="68"/>
      <c r="H223" s="68"/>
      <c r="I223" s="68"/>
      <c r="J223" s="72"/>
      <c r="K223" s="72"/>
      <c r="L223" s="72"/>
      <c r="M223" s="72"/>
      <c r="N223" s="26"/>
      <c r="O223" s="26"/>
      <c r="P223" s="25"/>
      <c r="Q223" s="25"/>
      <c r="U223" s="74"/>
      <c r="V223" s="70"/>
      <c r="W223" s="70"/>
      <c r="X223" s="70"/>
      <c r="Y223" s="70"/>
      <c r="Z223" s="70"/>
      <c r="AA223" s="24"/>
    </row>
    <row r="224" spans="1:27" ht="15" customHeight="1" x14ac:dyDescent="0.25">
      <c r="A224" s="71"/>
      <c r="B224" s="71"/>
      <c r="C224" s="68"/>
      <c r="D224" s="68"/>
      <c r="E224" s="68"/>
      <c r="F224" s="68"/>
      <c r="G224" s="68"/>
      <c r="H224" s="68"/>
      <c r="I224" s="68"/>
      <c r="J224" s="72"/>
      <c r="K224" s="72"/>
      <c r="L224" s="72"/>
      <c r="M224" s="72"/>
      <c r="N224" s="26"/>
      <c r="O224" s="26"/>
      <c r="P224" s="25"/>
      <c r="Q224" s="25"/>
      <c r="U224" s="74"/>
      <c r="V224" s="70"/>
      <c r="W224" s="70"/>
      <c r="X224" s="70"/>
      <c r="Y224" s="70"/>
      <c r="Z224" s="70"/>
      <c r="AA224" s="24"/>
    </row>
    <row r="225" spans="1:27" ht="15" customHeight="1" x14ac:dyDescent="0.25">
      <c r="A225" s="71"/>
      <c r="B225" s="71"/>
      <c r="C225" s="68"/>
      <c r="D225" s="68"/>
      <c r="E225" s="68"/>
      <c r="F225" s="68"/>
      <c r="G225" s="68"/>
      <c r="H225" s="68"/>
      <c r="I225" s="68"/>
      <c r="J225" s="72"/>
      <c r="K225" s="72"/>
      <c r="L225" s="72"/>
      <c r="M225" s="72"/>
      <c r="N225" s="26"/>
      <c r="O225" s="26"/>
      <c r="P225" s="25"/>
      <c r="Q225" s="25"/>
      <c r="U225" s="74"/>
      <c r="V225" s="70"/>
      <c r="W225" s="70"/>
      <c r="X225" s="70"/>
      <c r="Y225" s="70"/>
      <c r="Z225" s="70"/>
      <c r="AA225" s="24"/>
    </row>
    <row r="226" spans="1:27" ht="15" customHeight="1" x14ac:dyDescent="0.25">
      <c r="A226" s="71"/>
      <c r="B226" s="71"/>
      <c r="C226" s="68"/>
      <c r="D226" s="68"/>
      <c r="E226" s="68"/>
      <c r="F226" s="68"/>
      <c r="G226" s="68"/>
      <c r="H226" s="68"/>
      <c r="I226" s="68"/>
      <c r="J226" s="72"/>
      <c r="K226" s="72"/>
      <c r="L226" s="72"/>
      <c r="M226" s="72"/>
      <c r="N226" s="26"/>
      <c r="O226" s="26"/>
      <c r="P226" s="25"/>
      <c r="Q226" s="25"/>
      <c r="U226" s="74"/>
      <c r="V226" s="70"/>
      <c r="W226" s="70"/>
      <c r="X226" s="70"/>
      <c r="Y226" s="70"/>
      <c r="Z226" s="70"/>
      <c r="AA226" s="24"/>
    </row>
    <row r="227" spans="1:27" ht="15" customHeight="1" x14ac:dyDescent="0.25">
      <c r="A227" s="71"/>
      <c r="B227" s="71"/>
      <c r="C227" s="68"/>
      <c r="D227" s="68"/>
      <c r="E227" s="68"/>
      <c r="F227" s="68"/>
      <c r="G227" s="68"/>
      <c r="H227" s="68"/>
      <c r="I227" s="68"/>
      <c r="J227" s="72"/>
      <c r="K227" s="72"/>
      <c r="L227" s="72"/>
      <c r="M227" s="72"/>
      <c r="N227" s="26"/>
      <c r="O227" s="26"/>
      <c r="P227" s="25"/>
      <c r="Q227" s="25"/>
      <c r="U227" s="74"/>
      <c r="V227" s="70"/>
      <c r="W227" s="70"/>
      <c r="X227" s="70"/>
      <c r="Y227" s="70"/>
      <c r="Z227" s="70"/>
      <c r="AA227" s="24"/>
    </row>
    <row r="228" spans="1:27" ht="15" customHeight="1" x14ac:dyDescent="0.25">
      <c r="A228" s="71"/>
      <c r="B228" s="71"/>
      <c r="C228" s="68"/>
      <c r="D228" s="68"/>
      <c r="E228" s="68"/>
      <c r="F228" s="68"/>
      <c r="G228" s="68"/>
      <c r="H228" s="68"/>
      <c r="I228" s="68"/>
      <c r="J228" s="72"/>
      <c r="K228" s="72"/>
      <c r="L228" s="72"/>
      <c r="M228" s="72"/>
      <c r="N228" s="26"/>
      <c r="O228" s="26"/>
      <c r="P228" s="25"/>
      <c r="Q228" s="25"/>
      <c r="U228" s="74"/>
      <c r="V228" s="70"/>
      <c r="W228" s="70"/>
      <c r="X228" s="70"/>
      <c r="Y228" s="70"/>
      <c r="Z228" s="70"/>
      <c r="AA228" s="24"/>
    </row>
    <row r="229" spans="1:27" ht="15" customHeight="1" x14ac:dyDescent="0.25">
      <c r="A229" s="71"/>
      <c r="B229" s="71"/>
      <c r="C229" s="68"/>
      <c r="D229" s="68"/>
      <c r="E229" s="68"/>
      <c r="F229" s="68"/>
      <c r="G229" s="68"/>
      <c r="H229" s="68"/>
      <c r="I229" s="68"/>
      <c r="J229" s="72"/>
      <c r="K229" s="72"/>
      <c r="L229" s="72"/>
      <c r="M229" s="72"/>
      <c r="N229" s="26"/>
      <c r="O229" s="26"/>
      <c r="P229" s="25"/>
      <c r="Q229" s="25"/>
      <c r="U229" s="74"/>
      <c r="V229" s="70"/>
      <c r="W229" s="70"/>
      <c r="X229" s="70"/>
      <c r="Y229" s="70"/>
      <c r="Z229" s="70"/>
      <c r="AA229" s="24"/>
    </row>
    <row r="230" spans="1:27" ht="15" customHeight="1" x14ac:dyDescent="0.25">
      <c r="A230" s="71"/>
      <c r="B230" s="71"/>
      <c r="C230" s="68"/>
      <c r="D230" s="68"/>
      <c r="E230" s="68"/>
      <c r="F230" s="68"/>
      <c r="G230" s="68"/>
      <c r="H230" s="68"/>
      <c r="I230" s="68"/>
      <c r="J230" s="72"/>
      <c r="K230" s="72"/>
      <c r="L230" s="72"/>
      <c r="M230" s="72"/>
      <c r="N230" s="26"/>
      <c r="O230" s="26"/>
      <c r="P230" s="25"/>
      <c r="Q230" s="25"/>
      <c r="U230" s="74"/>
      <c r="V230" s="70"/>
      <c r="W230" s="70"/>
      <c r="X230" s="70"/>
      <c r="Y230" s="70"/>
      <c r="Z230" s="70"/>
      <c r="AA230" s="24"/>
    </row>
    <row r="231" spans="1:27" ht="15" customHeight="1" x14ac:dyDescent="0.25">
      <c r="A231" s="71"/>
      <c r="B231" s="71"/>
      <c r="C231" s="68"/>
      <c r="D231" s="68"/>
      <c r="E231" s="68"/>
      <c r="F231" s="68"/>
      <c r="G231" s="68"/>
      <c r="H231" s="68"/>
      <c r="I231" s="68"/>
      <c r="J231" s="72"/>
      <c r="K231" s="72"/>
      <c r="L231" s="72"/>
      <c r="M231" s="72"/>
      <c r="N231" s="26"/>
      <c r="O231" s="26"/>
      <c r="P231" s="25"/>
      <c r="Q231" s="25"/>
      <c r="U231" s="74"/>
      <c r="V231" s="70"/>
      <c r="W231" s="70"/>
      <c r="X231" s="70"/>
      <c r="Y231" s="70"/>
      <c r="Z231" s="70"/>
      <c r="AA231" s="24"/>
    </row>
    <row r="232" spans="1:27" ht="15" customHeight="1" x14ac:dyDescent="0.25">
      <c r="A232" s="71"/>
      <c r="B232" s="71"/>
      <c r="C232" s="68"/>
      <c r="D232" s="68"/>
      <c r="E232" s="68"/>
      <c r="F232" s="68"/>
      <c r="G232" s="68"/>
      <c r="H232" s="68"/>
      <c r="I232" s="68"/>
      <c r="J232" s="72"/>
      <c r="K232" s="72"/>
      <c r="L232" s="72"/>
      <c r="M232" s="72"/>
      <c r="N232" s="26"/>
      <c r="O232" s="26"/>
      <c r="P232" s="25"/>
      <c r="Q232" s="25"/>
      <c r="U232" s="74"/>
      <c r="V232" s="70"/>
      <c r="W232" s="70"/>
      <c r="X232" s="70"/>
      <c r="Y232" s="70"/>
      <c r="Z232" s="70"/>
      <c r="AA232" s="24"/>
    </row>
    <row r="233" spans="1:27" ht="15" customHeight="1" x14ac:dyDescent="0.25">
      <c r="A233" s="71"/>
      <c r="B233" s="71"/>
      <c r="C233" s="68"/>
      <c r="D233" s="68"/>
      <c r="E233" s="68"/>
      <c r="F233" s="68"/>
      <c r="G233" s="68"/>
      <c r="H233" s="68"/>
      <c r="I233" s="68"/>
      <c r="J233" s="72"/>
      <c r="K233" s="72"/>
      <c r="L233" s="72"/>
      <c r="M233" s="72"/>
      <c r="N233" s="26"/>
      <c r="O233" s="26"/>
      <c r="P233" s="25"/>
      <c r="Q233" s="25"/>
      <c r="U233" s="74"/>
      <c r="V233" s="70"/>
      <c r="W233" s="70"/>
      <c r="X233" s="70"/>
      <c r="Y233" s="70"/>
      <c r="Z233" s="70"/>
      <c r="AA233" s="24"/>
    </row>
    <row r="234" spans="1:27" ht="15" customHeight="1" x14ac:dyDescent="0.25">
      <c r="A234" s="71"/>
      <c r="B234" s="71"/>
      <c r="C234" s="68"/>
      <c r="D234" s="68"/>
      <c r="E234" s="68"/>
      <c r="F234" s="68"/>
      <c r="G234" s="68"/>
      <c r="H234" s="68"/>
      <c r="I234" s="68"/>
      <c r="J234" s="72"/>
      <c r="K234" s="72"/>
      <c r="L234" s="72"/>
      <c r="M234" s="72"/>
      <c r="N234" s="26"/>
      <c r="O234" s="26"/>
      <c r="P234" s="25"/>
      <c r="Q234" s="25"/>
      <c r="U234" s="74"/>
      <c r="V234" s="70"/>
      <c r="W234" s="70"/>
      <c r="X234" s="70"/>
      <c r="Y234" s="70"/>
      <c r="Z234" s="70"/>
      <c r="AA234" s="24"/>
    </row>
    <row r="235" spans="1:27" ht="15" customHeight="1" x14ac:dyDescent="0.25">
      <c r="A235" s="71"/>
      <c r="B235" s="71"/>
      <c r="C235" s="68"/>
      <c r="D235" s="68"/>
      <c r="E235" s="68"/>
      <c r="F235" s="68"/>
      <c r="G235" s="68"/>
      <c r="H235" s="68"/>
      <c r="I235" s="68"/>
      <c r="J235" s="72"/>
      <c r="K235" s="72"/>
      <c r="L235" s="72"/>
      <c r="M235" s="72"/>
      <c r="N235" s="26"/>
      <c r="O235" s="26"/>
      <c r="P235" s="25"/>
      <c r="Q235" s="25"/>
      <c r="U235" s="74"/>
      <c r="V235" s="70"/>
      <c r="W235" s="70"/>
      <c r="X235" s="70"/>
      <c r="Y235" s="70"/>
      <c r="Z235" s="70"/>
      <c r="AA235" s="24"/>
    </row>
    <row r="236" spans="1:27" ht="15" customHeight="1" x14ac:dyDescent="0.25">
      <c r="A236" s="71"/>
      <c r="B236" s="71"/>
      <c r="C236" s="68"/>
      <c r="D236" s="68"/>
      <c r="E236" s="68"/>
      <c r="F236" s="68"/>
      <c r="G236" s="68"/>
      <c r="H236" s="68"/>
      <c r="I236" s="68"/>
      <c r="J236" s="72"/>
      <c r="K236" s="72"/>
      <c r="L236" s="72"/>
      <c r="M236" s="72"/>
      <c r="N236" s="26"/>
      <c r="O236" s="26"/>
      <c r="P236" s="25"/>
      <c r="Q236" s="25"/>
      <c r="U236" s="74"/>
      <c r="V236" s="70"/>
      <c r="W236" s="70"/>
      <c r="X236" s="70"/>
      <c r="Y236" s="70"/>
      <c r="Z236" s="70"/>
      <c r="AA236" s="24"/>
    </row>
    <row r="237" spans="1:27" ht="15" customHeight="1" x14ac:dyDescent="0.25">
      <c r="A237" s="71"/>
      <c r="B237" s="71"/>
      <c r="C237" s="68"/>
      <c r="D237" s="68"/>
      <c r="E237" s="68"/>
      <c r="F237" s="68"/>
      <c r="G237" s="68"/>
      <c r="H237" s="68"/>
      <c r="I237" s="68"/>
      <c r="J237" s="72"/>
      <c r="K237" s="72"/>
      <c r="L237" s="72"/>
      <c r="M237" s="72"/>
      <c r="N237" s="26"/>
      <c r="O237" s="26"/>
      <c r="P237" s="25"/>
      <c r="Q237" s="25"/>
      <c r="U237" s="74"/>
      <c r="V237" s="70"/>
      <c r="W237" s="70"/>
      <c r="X237" s="70"/>
      <c r="Y237" s="70"/>
      <c r="Z237" s="70"/>
      <c r="AA237" s="24"/>
    </row>
    <row r="238" spans="1:27" ht="15" customHeight="1" x14ac:dyDescent="0.25">
      <c r="A238" s="71"/>
      <c r="B238" s="71"/>
      <c r="C238" s="68"/>
      <c r="D238" s="68"/>
      <c r="E238" s="68"/>
      <c r="F238" s="68"/>
      <c r="G238" s="68"/>
      <c r="H238" s="68"/>
      <c r="I238" s="68"/>
      <c r="J238" s="72"/>
      <c r="K238" s="72"/>
      <c r="L238" s="72"/>
      <c r="M238" s="72"/>
      <c r="N238" s="26"/>
      <c r="O238" s="26"/>
      <c r="P238" s="25"/>
      <c r="Q238" s="25"/>
      <c r="U238" s="74"/>
      <c r="V238" s="70"/>
      <c r="W238" s="70"/>
      <c r="X238" s="70"/>
      <c r="Y238" s="70"/>
      <c r="Z238" s="70"/>
      <c r="AA238" s="24"/>
    </row>
    <row r="239" spans="1:27" ht="15" customHeight="1" x14ac:dyDescent="0.25">
      <c r="A239" s="71"/>
      <c r="B239" s="71"/>
      <c r="C239" s="68"/>
      <c r="D239" s="68"/>
      <c r="E239" s="68"/>
      <c r="F239" s="68"/>
      <c r="G239" s="68"/>
      <c r="H239" s="68"/>
      <c r="I239" s="68"/>
      <c r="J239" s="72"/>
      <c r="K239" s="72"/>
      <c r="L239" s="72"/>
      <c r="M239" s="72"/>
      <c r="N239" s="26"/>
      <c r="O239" s="26"/>
      <c r="P239" s="25"/>
      <c r="Q239" s="25"/>
      <c r="U239" s="74"/>
      <c r="V239" s="70"/>
      <c r="W239" s="70"/>
      <c r="X239" s="70"/>
      <c r="Y239" s="70"/>
      <c r="Z239" s="70"/>
      <c r="AA239" s="24"/>
    </row>
    <row r="240" spans="1:27" ht="15" customHeight="1" x14ac:dyDescent="0.25">
      <c r="A240" s="71"/>
      <c r="B240" s="71"/>
      <c r="C240" s="68"/>
      <c r="D240" s="68"/>
      <c r="E240" s="68"/>
      <c r="F240" s="68"/>
      <c r="G240" s="68"/>
      <c r="H240" s="68"/>
      <c r="I240" s="68"/>
      <c r="J240" s="72"/>
      <c r="K240" s="72"/>
      <c r="L240" s="72"/>
      <c r="M240" s="72"/>
      <c r="N240" s="26"/>
      <c r="O240" s="26"/>
      <c r="P240" s="25"/>
      <c r="Q240" s="25"/>
      <c r="U240" s="74"/>
      <c r="V240" s="70"/>
      <c r="W240" s="70"/>
      <c r="X240" s="70"/>
      <c r="Y240" s="70"/>
      <c r="Z240" s="70"/>
      <c r="AA240" s="24"/>
    </row>
    <row r="241" spans="1:27" ht="15" customHeight="1" x14ac:dyDescent="0.25">
      <c r="A241" s="71"/>
      <c r="B241" s="71"/>
      <c r="C241" s="68"/>
      <c r="D241" s="68"/>
      <c r="E241" s="68"/>
      <c r="F241" s="68"/>
      <c r="G241" s="68"/>
      <c r="H241" s="68"/>
      <c r="I241" s="68"/>
      <c r="J241" s="72"/>
      <c r="K241" s="72"/>
      <c r="L241" s="72"/>
      <c r="M241" s="72"/>
      <c r="N241" s="26"/>
      <c r="O241" s="26"/>
      <c r="P241" s="25"/>
      <c r="Q241" s="25"/>
      <c r="U241" s="74"/>
      <c r="V241" s="70"/>
      <c r="W241" s="70"/>
      <c r="X241" s="70"/>
      <c r="Y241" s="70"/>
      <c r="Z241" s="70"/>
      <c r="AA241" s="24"/>
    </row>
    <row r="242" spans="1:27" ht="15" customHeight="1" x14ac:dyDescent="0.25">
      <c r="A242" s="71"/>
      <c r="B242" s="71"/>
      <c r="C242" s="68"/>
      <c r="D242" s="68"/>
      <c r="E242" s="68"/>
      <c r="F242" s="68"/>
      <c r="G242" s="68"/>
      <c r="H242" s="68"/>
      <c r="I242" s="68"/>
      <c r="J242" s="72"/>
      <c r="K242" s="72"/>
      <c r="L242" s="72"/>
      <c r="M242" s="72"/>
      <c r="N242" s="26"/>
      <c r="O242" s="26"/>
      <c r="P242" s="25"/>
      <c r="Q242" s="25"/>
      <c r="U242" s="74"/>
      <c r="V242" s="70"/>
      <c r="W242" s="70"/>
      <c r="X242" s="70"/>
      <c r="Y242" s="70"/>
      <c r="Z242" s="70"/>
      <c r="AA242" s="24"/>
    </row>
    <row r="243" spans="1:27" ht="15" customHeight="1" x14ac:dyDescent="0.25">
      <c r="A243" s="71"/>
      <c r="B243" s="71"/>
      <c r="C243" s="68"/>
      <c r="D243" s="68"/>
      <c r="E243" s="68"/>
      <c r="F243" s="68"/>
      <c r="G243" s="68"/>
      <c r="H243" s="68"/>
      <c r="I243" s="68"/>
      <c r="J243" s="72"/>
      <c r="K243" s="72"/>
      <c r="L243" s="72"/>
      <c r="M243" s="72"/>
      <c r="N243" s="26"/>
      <c r="O243" s="26"/>
      <c r="P243" s="25"/>
      <c r="Q243" s="25"/>
      <c r="U243" s="74"/>
      <c r="V243" s="70"/>
      <c r="W243" s="70"/>
      <c r="X243" s="70"/>
      <c r="Y243" s="70"/>
      <c r="Z243" s="70"/>
      <c r="AA243" s="24"/>
    </row>
    <row r="244" spans="1:27" ht="15" customHeight="1" x14ac:dyDescent="0.25">
      <c r="A244" s="71"/>
      <c r="B244" s="71"/>
      <c r="C244" s="68"/>
      <c r="D244" s="68"/>
      <c r="E244" s="68"/>
      <c r="F244" s="68"/>
      <c r="G244" s="68"/>
      <c r="H244" s="68"/>
      <c r="I244" s="68"/>
      <c r="J244" s="72"/>
      <c r="K244" s="72"/>
      <c r="L244" s="72"/>
      <c r="M244" s="72"/>
      <c r="N244" s="26"/>
      <c r="O244" s="26"/>
      <c r="P244" s="25"/>
      <c r="Q244" s="25"/>
      <c r="U244" s="74"/>
      <c r="V244" s="70"/>
      <c r="W244" s="70"/>
      <c r="X244" s="70"/>
      <c r="Y244" s="70"/>
      <c r="Z244" s="70"/>
      <c r="AA244" s="24"/>
    </row>
    <row r="245" spans="1:27" ht="15" customHeight="1" x14ac:dyDescent="0.25">
      <c r="A245" s="71"/>
      <c r="B245" s="71"/>
      <c r="C245" s="68"/>
      <c r="D245" s="68"/>
      <c r="E245" s="68"/>
      <c r="F245" s="68"/>
      <c r="G245" s="68"/>
      <c r="H245" s="68"/>
      <c r="I245" s="68"/>
      <c r="J245" s="72"/>
      <c r="K245" s="72"/>
      <c r="L245" s="72"/>
      <c r="M245" s="72"/>
      <c r="N245" s="26"/>
      <c r="O245" s="26"/>
      <c r="P245" s="25"/>
      <c r="Q245" s="25"/>
      <c r="U245" s="74"/>
      <c r="V245" s="70"/>
      <c r="W245" s="70"/>
      <c r="X245" s="70"/>
      <c r="Y245" s="70"/>
      <c r="Z245" s="70"/>
      <c r="AA245" s="24"/>
    </row>
    <row r="246" spans="1:27" ht="15" customHeight="1" x14ac:dyDescent="0.25">
      <c r="A246" s="71"/>
      <c r="B246" s="71"/>
      <c r="C246" s="68"/>
      <c r="D246" s="68"/>
      <c r="E246" s="68"/>
      <c r="F246" s="68"/>
      <c r="G246" s="68"/>
      <c r="H246" s="68"/>
      <c r="I246" s="68"/>
      <c r="J246" s="72"/>
      <c r="K246" s="72"/>
      <c r="L246" s="72"/>
      <c r="M246" s="72"/>
      <c r="N246" s="26"/>
      <c r="O246" s="26"/>
      <c r="P246" s="25"/>
      <c r="Q246" s="25"/>
      <c r="U246" s="74"/>
      <c r="V246" s="70"/>
      <c r="W246" s="70"/>
      <c r="X246" s="70"/>
      <c r="Y246" s="70"/>
      <c r="Z246" s="70"/>
      <c r="AA246" s="24"/>
    </row>
    <row r="247" spans="1:27" ht="15" customHeight="1" x14ac:dyDescent="0.25">
      <c r="A247" s="71"/>
      <c r="B247" s="71"/>
      <c r="C247" s="68"/>
      <c r="D247" s="68"/>
      <c r="E247" s="68"/>
      <c r="F247" s="68"/>
      <c r="G247" s="68"/>
      <c r="H247" s="68"/>
      <c r="I247" s="68"/>
      <c r="J247" s="72"/>
      <c r="K247" s="72"/>
      <c r="L247" s="72"/>
      <c r="M247" s="72"/>
      <c r="N247" s="26"/>
      <c r="O247" s="26"/>
      <c r="P247" s="25"/>
      <c r="Q247" s="25"/>
      <c r="U247" s="74"/>
      <c r="V247" s="70"/>
      <c r="W247" s="70"/>
      <c r="X247" s="70"/>
      <c r="Y247" s="70"/>
      <c r="Z247" s="70"/>
      <c r="AA247" s="24"/>
    </row>
    <row r="248" spans="1:27" ht="15" customHeight="1" x14ac:dyDescent="0.25">
      <c r="A248" s="71"/>
      <c r="B248" s="71"/>
      <c r="C248" s="68"/>
      <c r="D248" s="68"/>
      <c r="E248" s="68"/>
      <c r="F248" s="68"/>
      <c r="G248" s="68"/>
      <c r="H248" s="68"/>
      <c r="I248" s="68"/>
      <c r="J248" s="72"/>
      <c r="K248" s="72"/>
      <c r="L248" s="72"/>
      <c r="M248" s="72"/>
      <c r="N248" s="26"/>
      <c r="O248" s="26"/>
      <c r="P248" s="25"/>
      <c r="Q248" s="25"/>
      <c r="U248" s="74"/>
      <c r="V248" s="70"/>
      <c r="W248" s="70"/>
      <c r="X248" s="70"/>
      <c r="Y248" s="70"/>
      <c r="Z248" s="70"/>
      <c r="AA248" s="24"/>
    </row>
    <row r="249" spans="1:27" ht="15" customHeight="1" x14ac:dyDescent="0.25">
      <c r="A249" s="71"/>
      <c r="B249" s="71"/>
      <c r="C249" s="68"/>
      <c r="D249" s="68"/>
      <c r="E249" s="68"/>
      <c r="F249" s="68"/>
      <c r="G249" s="68"/>
      <c r="H249" s="68"/>
      <c r="I249" s="68"/>
      <c r="J249" s="72"/>
      <c r="K249" s="72"/>
      <c r="L249" s="72"/>
      <c r="M249" s="72"/>
      <c r="N249" s="26"/>
      <c r="O249" s="26"/>
      <c r="P249" s="25"/>
      <c r="Q249" s="25"/>
      <c r="U249" s="74"/>
      <c r="V249" s="70"/>
      <c r="W249" s="70"/>
      <c r="X249" s="70"/>
      <c r="Y249" s="70"/>
      <c r="Z249" s="70"/>
      <c r="AA249" s="24"/>
    </row>
    <row r="250" spans="1:27" ht="15" customHeight="1" x14ac:dyDescent="0.25">
      <c r="A250" s="71"/>
      <c r="B250" s="71"/>
      <c r="C250" s="68"/>
      <c r="D250" s="68"/>
      <c r="E250" s="68"/>
      <c r="F250" s="68"/>
      <c r="G250" s="68"/>
      <c r="H250" s="68"/>
      <c r="I250" s="68"/>
      <c r="J250" s="72"/>
      <c r="K250" s="72"/>
      <c r="L250" s="72"/>
      <c r="M250" s="72"/>
      <c r="N250" s="26"/>
      <c r="O250" s="26"/>
      <c r="P250" s="25"/>
      <c r="Q250" s="25"/>
      <c r="U250" s="74"/>
      <c r="V250" s="70"/>
      <c r="W250" s="70"/>
      <c r="X250" s="70"/>
      <c r="Y250" s="70"/>
      <c r="Z250" s="70"/>
      <c r="AA250" s="24"/>
    </row>
    <row r="251" spans="1:27" ht="15" customHeight="1" x14ac:dyDescent="0.25">
      <c r="A251" s="71"/>
      <c r="B251" s="71"/>
      <c r="C251" s="68"/>
      <c r="D251" s="68"/>
      <c r="E251" s="68"/>
      <c r="F251" s="68"/>
      <c r="G251" s="68"/>
      <c r="H251" s="68"/>
      <c r="I251" s="68"/>
      <c r="J251" s="72"/>
      <c r="K251" s="72"/>
      <c r="L251" s="72"/>
      <c r="M251" s="72"/>
      <c r="N251" s="26"/>
      <c r="O251" s="26"/>
      <c r="P251" s="25"/>
      <c r="Q251" s="25"/>
      <c r="U251" s="74"/>
      <c r="V251" s="70"/>
      <c r="W251" s="70"/>
      <c r="X251" s="70"/>
      <c r="Y251" s="70"/>
      <c r="Z251" s="70"/>
      <c r="AA251" s="24"/>
    </row>
    <row r="252" spans="1:27" ht="15" customHeight="1" x14ac:dyDescent="0.25">
      <c r="A252" s="71"/>
      <c r="B252" s="71"/>
      <c r="C252" s="68"/>
      <c r="D252" s="68"/>
      <c r="E252" s="68"/>
      <c r="F252" s="68"/>
      <c r="G252" s="68"/>
      <c r="H252" s="68"/>
      <c r="I252" s="68"/>
      <c r="J252" s="72"/>
      <c r="K252" s="72"/>
      <c r="L252" s="72"/>
      <c r="M252" s="72"/>
      <c r="N252" s="26"/>
      <c r="O252" s="26"/>
      <c r="P252" s="25"/>
      <c r="Q252" s="25"/>
      <c r="U252" s="74"/>
      <c r="V252" s="70"/>
      <c r="W252" s="70"/>
      <c r="X252" s="70"/>
      <c r="Y252" s="70"/>
      <c r="Z252" s="70"/>
      <c r="AA252" s="24"/>
    </row>
    <row r="253" spans="1:27" ht="15" customHeight="1" x14ac:dyDescent="0.25">
      <c r="A253" s="71"/>
      <c r="B253" s="71"/>
      <c r="C253" s="68"/>
      <c r="D253" s="68"/>
      <c r="E253" s="68"/>
      <c r="F253" s="68"/>
      <c r="G253" s="68"/>
      <c r="H253" s="68"/>
      <c r="I253" s="68"/>
      <c r="J253" s="72"/>
      <c r="K253" s="72"/>
      <c r="L253" s="72"/>
      <c r="M253" s="72"/>
      <c r="N253" s="26"/>
      <c r="O253" s="26"/>
      <c r="P253" s="25"/>
      <c r="Q253" s="25"/>
      <c r="U253" s="74"/>
      <c r="V253" s="70"/>
      <c r="W253" s="70"/>
      <c r="X253" s="70"/>
      <c r="Y253" s="70"/>
      <c r="Z253" s="70"/>
      <c r="AA253" s="24"/>
    </row>
    <row r="254" spans="1:27" ht="15" customHeight="1" x14ac:dyDescent="0.25">
      <c r="A254" s="71"/>
      <c r="B254" s="71"/>
      <c r="C254" s="68"/>
      <c r="D254" s="68"/>
      <c r="E254" s="68"/>
      <c r="F254" s="68"/>
      <c r="G254" s="68"/>
      <c r="H254" s="68"/>
      <c r="I254" s="68"/>
      <c r="J254" s="72"/>
      <c r="K254" s="72"/>
      <c r="L254" s="72"/>
      <c r="M254" s="72"/>
      <c r="N254" s="26"/>
      <c r="O254" s="26"/>
      <c r="P254" s="25"/>
      <c r="Q254" s="25"/>
      <c r="U254" s="74"/>
      <c r="V254" s="70"/>
      <c r="W254" s="70"/>
      <c r="X254" s="70"/>
      <c r="Y254" s="70"/>
      <c r="Z254" s="70"/>
      <c r="AA254" s="24"/>
    </row>
    <row r="255" spans="1:27" ht="15" customHeight="1" x14ac:dyDescent="0.25">
      <c r="A255" s="71"/>
      <c r="B255" s="71"/>
      <c r="C255" s="68"/>
      <c r="D255" s="68"/>
      <c r="E255" s="68"/>
      <c r="F255" s="68"/>
      <c r="G255" s="68"/>
      <c r="H255" s="68"/>
      <c r="I255" s="68"/>
      <c r="J255" s="72"/>
      <c r="K255" s="72"/>
      <c r="L255" s="72"/>
      <c r="M255" s="72"/>
      <c r="N255" s="26"/>
      <c r="O255" s="26"/>
      <c r="P255" s="25"/>
      <c r="Q255" s="25"/>
      <c r="U255" s="74"/>
      <c r="V255" s="70"/>
      <c r="W255" s="70"/>
      <c r="X255" s="70"/>
      <c r="Y255" s="70"/>
      <c r="Z255" s="70"/>
      <c r="AA255" s="24"/>
    </row>
    <row r="256" spans="1:27" ht="15" customHeight="1" x14ac:dyDescent="0.25">
      <c r="A256" s="71"/>
      <c r="B256" s="71"/>
      <c r="C256" s="68"/>
      <c r="D256" s="68"/>
      <c r="E256" s="68"/>
      <c r="F256" s="68"/>
      <c r="G256" s="68"/>
      <c r="H256" s="68"/>
      <c r="I256" s="68"/>
      <c r="J256" s="72"/>
      <c r="K256" s="72"/>
      <c r="L256" s="72"/>
      <c r="M256" s="72"/>
      <c r="N256" s="26"/>
      <c r="O256" s="26"/>
      <c r="P256" s="25"/>
      <c r="Q256" s="25"/>
      <c r="U256" s="74"/>
      <c r="V256" s="70"/>
      <c r="W256" s="70"/>
      <c r="X256" s="70"/>
      <c r="Y256" s="70"/>
      <c r="Z256" s="70"/>
      <c r="AA256" s="24"/>
    </row>
    <row r="257" spans="1:27" ht="15" customHeight="1" x14ac:dyDescent="0.25">
      <c r="A257" s="71"/>
      <c r="B257" s="71"/>
      <c r="C257" s="68"/>
      <c r="D257" s="68"/>
      <c r="E257" s="68"/>
      <c r="F257" s="68"/>
      <c r="G257" s="68"/>
      <c r="H257" s="68"/>
      <c r="I257" s="68"/>
      <c r="J257" s="72"/>
      <c r="K257" s="72"/>
      <c r="L257" s="72"/>
      <c r="M257" s="72"/>
      <c r="N257" s="26"/>
      <c r="O257" s="26"/>
      <c r="P257" s="25"/>
      <c r="Q257" s="25"/>
      <c r="U257" s="74"/>
      <c r="V257" s="70"/>
      <c r="W257" s="70"/>
      <c r="X257" s="70"/>
      <c r="Y257" s="70"/>
      <c r="Z257" s="70"/>
      <c r="AA257" s="24"/>
    </row>
    <row r="258" spans="1:27" ht="15" customHeight="1" x14ac:dyDescent="0.25">
      <c r="A258" s="71"/>
      <c r="B258" s="71"/>
      <c r="C258" s="68"/>
      <c r="D258" s="68"/>
      <c r="E258" s="68"/>
      <c r="F258" s="68"/>
      <c r="G258" s="68"/>
      <c r="H258" s="68"/>
      <c r="I258" s="68"/>
      <c r="J258" s="72"/>
      <c r="K258" s="72"/>
      <c r="L258" s="72"/>
      <c r="M258" s="72"/>
      <c r="N258" s="26"/>
      <c r="O258" s="26"/>
      <c r="P258" s="25"/>
      <c r="Q258" s="25"/>
      <c r="U258" s="74"/>
      <c r="V258" s="70"/>
      <c r="W258" s="70"/>
      <c r="X258" s="70"/>
      <c r="Y258" s="70"/>
      <c r="Z258" s="70"/>
      <c r="AA258" s="24"/>
    </row>
    <row r="259" spans="1:27" ht="15" customHeight="1" x14ac:dyDescent="0.25">
      <c r="A259" s="71"/>
      <c r="B259" s="71"/>
      <c r="C259" s="68"/>
      <c r="D259" s="68"/>
      <c r="E259" s="68"/>
      <c r="F259" s="68"/>
      <c r="G259" s="68"/>
      <c r="H259" s="68"/>
      <c r="I259" s="68"/>
      <c r="J259" s="72"/>
      <c r="K259" s="72"/>
      <c r="L259" s="72"/>
      <c r="M259" s="72"/>
      <c r="N259" s="26"/>
      <c r="O259" s="26"/>
      <c r="P259" s="25"/>
      <c r="Q259" s="25"/>
      <c r="U259" s="74"/>
      <c r="V259" s="70"/>
      <c r="W259" s="70"/>
      <c r="X259" s="70"/>
      <c r="Y259" s="70"/>
      <c r="Z259" s="70"/>
      <c r="AA259" s="24"/>
    </row>
    <row r="260" spans="1:27" ht="15" customHeight="1" x14ac:dyDescent="0.25">
      <c r="A260" s="71"/>
      <c r="B260" s="71"/>
      <c r="C260" s="68"/>
      <c r="D260" s="68"/>
      <c r="E260" s="68"/>
      <c r="F260" s="68"/>
      <c r="G260" s="68"/>
      <c r="H260" s="68"/>
      <c r="I260" s="68"/>
      <c r="J260" s="72"/>
      <c r="K260" s="72"/>
      <c r="L260" s="72"/>
      <c r="M260" s="72"/>
      <c r="N260" s="26"/>
      <c r="O260" s="26"/>
      <c r="P260" s="25"/>
      <c r="Q260" s="25"/>
      <c r="U260" s="74"/>
      <c r="V260" s="70"/>
      <c r="W260" s="70"/>
      <c r="X260" s="70"/>
      <c r="Y260" s="70"/>
      <c r="Z260" s="70"/>
      <c r="AA260" s="24"/>
    </row>
    <row r="261" spans="1:27" ht="15" customHeight="1" x14ac:dyDescent="0.25">
      <c r="A261" s="71"/>
      <c r="B261" s="71"/>
      <c r="C261" s="68"/>
      <c r="D261" s="68"/>
      <c r="E261" s="68"/>
      <c r="F261" s="68"/>
      <c r="G261" s="68"/>
      <c r="H261" s="68"/>
      <c r="I261" s="68"/>
      <c r="J261" s="72"/>
      <c r="K261" s="72"/>
      <c r="L261" s="72"/>
      <c r="M261" s="72"/>
      <c r="N261" s="26"/>
      <c r="O261" s="26"/>
      <c r="P261" s="25"/>
      <c r="Q261" s="25"/>
      <c r="U261" s="74"/>
      <c r="V261" s="70"/>
      <c r="W261" s="70"/>
      <c r="X261" s="70"/>
      <c r="Y261" s="70"/>
      <c r="Z261" s="70"/>
      <c r="AA261" s="24"/>
    </row>
    <row r="262" spans="1:27" ht="15" customHeight="1" x14ac:dyDescent="0.25">
      <c r="A262" s="71"/>
      <c r="B262" s="71"/>
      <c r="C262" s="68"/>
      <c r="D262" s="68"/>
      <c r="E262" s="68"/>
      <c r="F262" s="68"/>
      <c r="G262" s="68"/>
      <c r="H262" s="68"/>
      <c r="I262" s="68"/>
      <c r="J262" s="72"/>
      <c r="K262" s="72"/>
      <c r="L262" s="72"/>
      <c r="M262" s="72"/>
      <c r="N262" s="26"/>
      <c r="O262" s="26"/>
      <c r="P262" s="25"/>
      <c r="Q262" s="25"/>
      <c r="U262" s="74"/>
      <c r="V262" s="70"/>
      <c r="W262" s="70"/>
      <c r="X262" s="70"/>
      <c r="Y262" s="70"/>
      <c r="Z262" s="70"/>
      <c r="AA262" s="24"/>
    </row>
    <row r="263" spans="1:27" ht="15" customHeight="1" x14ac:dyDescent="0.25">
      <c r="A263" s="71"/>
      <c r="B263" s="71"/>
      <c r="C263" s="68"/>
      <c r="D263" s="68"/>
      <c r="E263" s="68"/>
      <c r="F263" s="68"/>
      <c r="G263" s="68"/>
      <c r="H263" s="68"/>
      <c r="I263" s="68"/>
      <c r="J263" s="72"/>
      <c r="K263" s="72"/>
      <c r="L263" s="72"/>
      <c r="M263" s="72"/>
      <c r="N263" s="26"/>
      <c r="O263" s="26"/>
      <c r="P263" s="25"/>
      <c r="Q263" s="25"/>
      <c r="U263" s="74"/>
      <c r="V263" s="70"/>
      <c r="W263" s="70"/>
      <c r="X263" s="70"/>
      <c r="Y263" s="70"/>
      <c r="Z263" s="70"/>
      <c r="AA263" s="24"/>
    </row>
    <row r="264" spans="1:27" ht="15" customHeight="1" x14ac:dyDescent="0.25">
      <c r="A264" s="71"/>
      <c r="B264" s="71"/>
      <c r="C264" s="68"/>
      <c r="D264" s="68"/>
      <c r="E264" s="68"/>
      <c r="F264" s="68"/>
      <c r="G264" s="68"/>
      <c r="H264" s="68"/>
      <c r="I264" s="68"/>
      <c r="J264" s="72"/>
      <c r="K264" s="72"/>
      <c r="L264" s="72"/>
      <c r="M264" s="72"/>
      <c r="N264" s="26"/>
      <c r="O264" s="26"/>
      <c r="P264" s="25"/>
      <c r="Q264" s="25"/>
      <c r="U264" s="74"/>
      <c r="V264" s="70"/>
      <c r="W264" s="70"/>
      <c r="X264" s="70"/>
      <c r="Y264" s="70"/>
      <c r="Z264" s="70"/>
      <c r="AA264" s="24"/>
    </row>
    <row r="265" spans="1:27" ht="15" customHeight="1" x14ac:dyDescent="0.25">
      <c r="A265" s="71"/>
      <c r="B265" s="71"/>
      <c r="C265" s="68"/>
      <c r="D265" s="68"/>
      <c r="E265" s="68"/>
      <c r="F265" s="68"/>
      <c r="G265" s="68"/>
      <c r="H265" s="68"/>
      <c r="I265" s="68"/>
      <c r="J265" s="72"/>
      <c r="K265" s="72"/>
      <c r="L265" s="72"/>
      <c r="M265" s="72"/>
      <c r="N265" s="26"/>
      <c r="O265" s="26"/>
      <c r="P265" s="25"/>
      <c r="Q265" s="25"/>
      <c r="U265" s="74"/>
      <c r="V265" s="70"/>
      <c r="W265" s="70"/>
      <c r="X265" s="70"/>
      <c r="Y265" s="70"/>
      <c r="Z265" s="70"/>
      <c r="AA265" s="24"/>
    </row>
    <row r="266" spans="1:27" ht="15" customHeight="1" x14ac:dyDescent="0.2">
      <c r="A266" s="71"/>
      <c r="B266" s="71"/>
      <c r="C266" s="71"/>
      <c r="D266" s="71"/>
      <c r="E266" s="71"/>
      <c r="F266" s="71"/>
      <c r="G266" s="68"/>
      <c r="H266" s="71"/>
      <c r="I266" s="68"/>
      <c r="J266" s="71"/>
      <c r="K266" s="71"/>
      <c r="L266" s="71"/>
      <c r="M266" s="71"/>
      <c r="N266" s="71"/>
      <c r="O266" s="71"/>
      <c r="P266" s="71"/>
      <c r="Q266" s="71"/>
      <c r="U266" s="74"/>
      <c r="V266" s="70"/>
      <c r="W266" s="70"/>
      <c r="X266" s="70"/>
      <c r="Y266" s="70"/>
      <c r="Z266" s="70"/>
      <c r="AA266" s="24"/>
    </row>
    <row r="267" spans="1:27" ht="15" customHeight="1" x14ac:dyDescent="0.2">
      <c r="A267" s="71"/>
      <c r="B267" s="71"/>
      <c r="C267" s="71"/>
      <c r="D267" s="71"/>
      <c r="E267" s="71"/>
      <c r="F267" s="71"/>
      <c r="G267" s="68"/>
      <c r="H267" s="71"/>
      <c r="I267" s="68"/>
      <c r="J267" s="71"/>
      <c r="K267" s="71"/>
      <c r="L267" s="71"/>
      <c r="M267" s="71"/>
      <c r="N267" s="71"/>
      <c r="O267" s="71"/>
      <c r="P267" s="71"/>
      <c r="Q267" s="71"/>
      <c r="U267" s="74"/>
      <c r="V267" s="70"/>
      <c r="W267" s="70"/>
      <c r="X267" s="70"/>
      <c r="Y267" s="70"/>
      <c r="Z267" s="70"/>
      <c r="AA267" s="24"/>
    </row>
    <row r="268" spans="1:27" ht="15" customHeight="1" x14ac:dyDescent="0.2">
      <c r="A268" s="71"/>
      <c r="B268" s="71"/>
      <c r="C268" s="71"/>
      <c r="D268" s="71"/>
      <c r="E268" s="71"/>
      <c r="F268" s="71"/>
      <c r="G268" s="68"/>
      <c r="H268" s="71"/>
      <c r="I268" s="68"/>
      <c r="J268" s="71"/>
      <c r="K268" s="71"/>
      <c r="L268" s="71"/>
      <c r="M268" s="71"/>
      <c r="N268" s="71"/>
      <c r="O268" s="71"/>
      <c r="P268" s="71"/>
      <c r="Q268" s="71"/>
      <c r="U268" s="74"/>
      <c r="V268" s="70"/>
      <c r="W268" s="70"/>
      <c r="X268" s="70"/>
      <c r="Y268" s="70"/>
      <c r="Z268" s="70"/>
      <c r="AA268" s="24"/>
    </row>
    <row r="269" spans="1:27" ht="15" customHeight="1" x14ac:dyDescent="0.2">
      <c r="A269" s="71"/>
      <c r="B269" s="71"/>
      <c r="C269" s="71"/>
      <c r="D269" s="71"/>
      <c r="E269" s="71"/>
      <c r="F269" s="71"/>
      <c r="G269" s="68"/>
      <c r="H269" s="71"/>
      <c r="I269" s="68"/>
      <c r="J269" s="71"/>
      <c r="K269" s="71"/>
      <c r="L269" s="71"/>
      <c r="M269" s="71"/>
      <c r="N269" s="71"/>
      <c r="O269" s="71"/>
      <c r="P269" s="71"/>
      <c r="Q269" s="71"/>
      <c r="U269" s="74"/>
      <c r="V269" s="70"/>
      <c r="W269" s="70"/>
      <c r="X269" s="70"/>
      <c r="Y269" s="70"/>
      <c r="Z269" s="70"/>
      <c r="AA269" s="24"/>
    </row>
    <row r="270" spans="1:27" ht="15" customHeight="1" x14ac:dyDescent="0.2">
      <c r="A270" s="71"/>
      <c r="B270" s="71"/>
      <c r="C270" s="71"/>
      <c r="D270" s="71"/>
      <c r="E270" s="71"/>
      <c r="F270" s="71"/>
      <c r="G270" s="68"/>
      <c r="H270" s="71"/>
      <c r="I270" s="68"/>
      <c r="J270" s="71"/>
      <c r="K270" s="71"/>
      <c r="L270" s="71"/>
      <c r="M270" s="71"/>
      <c r="N270" s="71"/>
      <c r="O270" s="71"/>
      <c r="P270" s="71"/>
      <c r="Q270" s="71"/>
      <c r="U270" s="74"/>
      <c r="V270" s="70"/>
      <c r="W270" s="70"/>
      <c r="X270" s="70"/>
      <c r="Y270" s="70"/>
      <c r="Z270" s="70"/>
      <c r="AA270" s="24"/>
    </row>
    <row r="271" spans="1:27" ht="15" customHeight="1" x14ac:dyDescent="0.2">
      <c r="A271" s="71"/>
      <c r="B271" s="71"/>
      <c r="C271" s="71"/>
      <c r="D271" s="71"/>
      <c r="E271" s="71"/>
      <c r="F271" s="71"/>
      <c r="G271" s="68"/>
      <c r="H271" s="71"/>
      <c r="I271" s="68"/>
      <c r="J271" s="71"/>
      <c r="K271" s="71"/>
      <c r="L271" s="71"/>
      <c r="M271" s="71"/>
      <c r="N271" s="71"/>
      <c r="O271" s="71"/>
      <c r="P271" s="71"/>
      <c r="Q271" s="71"/>
      <c r="U271" s="74"/>
      <c r="V271" s="70"/>
      <c r="W271" s="70"/>
      <c r="X271" s="70"/>
      <c r="Y271" s="70"/>
      <c r="Z271" s="70"/>
      <c r="AA271" s="24"/>
    </row>
    <row r="272" spans="1:27" ht="15" customHeight="1" x14ac:dyDescent="0.2">
      <c r="A272" s="71"/>
      <c r="B272" s="71"/>
      <c r="C272" s="71"/>
      <c r="D272" s="71"/>
      <c r="E272" s="71"/>
      <c r="F272" s="71"/>
      <c r="G272" s="68"/>
      <c r="H272" s="71"/>
      <c r="I272" s="68"/>
      <c r="J272" s="71"/>
      <c r="K272" s="71"/>
      <c r="L272" s="71"/>
      <c r="M272" s="71"/>
      <c r="N272" s="71"/>
      <c r="O272" s="71"/>
      <c r="P272" s="71"/>
      <c r="Q272" s="71"/>
      <c r="U272" s="74"/>
      <c r="V272" s="70"/>
      <c r="W272" s="70"/>
      <c r="X272" s="70"/>
      <c r="Y272" s="70"/>
      <c r="Z272" s="70"/>
      <c r="AA272" s="24"/>
    </row>
    <row r="273" spans="1:27" ht="15" customHeight="1" x14ac:dyDescent="0.2">
      <c r="A273" s="71"/>
      <c r="B273" s="71"/>
      <c r="C273" s="71"/>
      <c r="D273" s="71"/>
      <c r="E273" s="71"/>
      <c r="F273" s="71"/>
      <c r="G273" s="68"/>
      <c r="H273" s="71"/>
      <c r="I273" s="68"/>
      <c r="J273" s="71"/>
      <c r="K273" s="71"/>
      <c r="L273" s="71"/>
      <c r="M273" s="71"/>
      <c r="N273" s="71"/>
      <c r="O273" s="71"/>
      <c r="P273" s="71"/>
      <c r="Q273" s="71"/>
      <c r="U273" s="74"/>
      <c r="V273" s="70"/>
      <c r="W273" s="70"/>
      <c r="X273" s="70"/>
      <c r="Y273" s="70"/>
      <c r="Z273" s="70"/>
      <c r="AA273" s="24"/>
    </row>
    <row r="274" spans="1:27" ht="15" customHeight="1" x14ac:dyDescent="0.2">
      <c r="A274" s="71"/>
      <c r="B274" s="71"/>
      <c r="C274" s="71"/>
      <c r="D274" s="71"/>
      <c r="E274" s="71"/>
      <c r="F274" s="71"/>
      <c r="G274" s="68"/>
      <c r="H274" s="71"/>
      <c r="I274" s="68"/>
      <c r="J274" s="71"/>
      <c r="K274" s="71"/>
      <c r="L274" s="71"/>
      <c r="M274" s="71"/>
      <c r="N274" s="71"/>
      <c r="O274" s="71"/>
      <c r="P274" s="71"/>
      <c r="Q274" s="71"/>
    </row>
    <row r="275" spans="1:27" ht="15" customHeight="1" x14ac:dyDescent="0.2">
      <c r="A275" s="71"/>
      <c r="B275" s="71"/>
      <c r="C275" s="71"/>
      <c r="D275" s="71"/>
      <c r="E275" s="71"/>
      <c r="F275" s="71"/>
      <c r="G275" s="68"/>
      <c r="H275" s="71"/>
      <c r="I275" s="68"/>
      <c r="J275" s="71"/>
      <c r="K275" s="71"/>
      <c r="L275" s="71"/>
      <c r="M275" s="71"/>
      <c r="N275" s="71"/>
      <c r="O275" s="71"/>
      <c r="P275" s="71"/>
      <c r="Q275" s="71"/>
    </row>
    <row r="276" spans="1:27" ht="15" customHeight="1" x14ac:dyDescent="0.2">
      <c r="A276" s="71"/>
      <c r="B276" s="71"/>
      <c r="C276" s="71"/>
      <c r="D276" s="71"/>
      <c r="E276" s="71"/>
      <c r="F276" s="71"/>
      <c r="G276" s="68"/>
      <c r="H276" s="71"/>
      <c r="I276" s="68"/>
      <c r="J276" s="71"/>
      <c r="K276" s="71"/>
      <c r="L276" s="71"/>
      <c r="M276" s="71"/>
      <c r="N276" s="71"/>
      <c r="O276" s="71"/>
      <c r="P276" s="71"/>
      <c r="Q276" s="71"/>
    </row>
    <row r="277" spans="1:27" ht="15" customHeight="1" x14ac:dyDescent="0.2">
      <c r="A277" s="71"/>
      <c r="B277" s="71"/>
      <c r="C277" s="71"/>
      <c r="D277" s="71"/>
      <c r="E277" s="71"/>
      <c r="F277" s="71"/>
      <c r="G277" s="68"/>
      <c r="H277" s="71"/>
      <c r="I277" s="68"/>
      <c r="J277" s="71"/>
      <c r="K277" s="71"/>
      <c r="L277" s="71"/>
      <c r="M277" s="71"/>
      <c r="N277" s="71"/>
      <c r="O277" s="71"/>
      <c r="P277" s="71"/>
      <c r="Q277" s="71"/>
    </row>
    <row r="278" spans="1:27" ht="15" customHeight="1" x14ac:dyDescent="0.2">
      <c r="A278" s="71"/>
      <c r="B278" s="71"/>
      <c r="C278" s="71"/>
      <c r="D278" s="71"/>
      <c r="E278" s="71"/>
      <c r="F278" s="71"/>
      <c r="G278" s="68"/>
      <c r="H278" s="71"/>
      <c r="I278" s="68"/>
      <c r="J278" s="71"/>
      <c r="K278" s="71"/>
      <c r="L278" s="71"/>
      <c r="M278" s="71"/>
      <c r="N278" s="71"/>
      <c r="O278" s="71"/>
      <c r="P278" s="71"/>
      <c r="Q278" s="71"/>
    </row>
    <row r="279" spans="1:27" ht="15" customHeight="1" x14ac:dyDescent="0.2">
      <c r="A279" s="71"/>
      <c r="B279" s="71"/>
      <c r="C279" s="71"/>
      <c r="D279" s="71"/>
      <c r="E279" s="71"/>
      <c r="F279" s="71"/>
      <c r="G279" s="68"/>
      <c r="H279" s="71"/>
      <c r="I279" s="68"/>
      <c r="J279" s="71"/>
      <c r="K279" s="71"/>
      <c r="L279" s="71"/>
      <c r="M279" s="71"/>
      <c r="N279" s="71"/>
      <c r="O279" s="71"/>
      <c r="P279" s="71"/>
      <c r="Q279" s="71"/>
    </row>
    <row r="280" spans="1:27" ht="15" customHeight="1" x14ac:dyDescent="0.2">
      <c r="A280" s="71"/>
      <c r="B280" s="71"/>
      <c r="C280" s="71"/>
      <c r="D280" s="71"/>
      <c r="E280" s="71"/>
      <c r="F280" s="71"/>
      <c r="G280" s="68"/>
      <c r="H280" s="71"/>
      <c r="I280" s="68"/>
      <c r="J280" s="71"/>
      <c r="K280" s="71"/>
      <c r="L280" s="71"/>
      <c r="M280" s="71"/>
      <c r="N280" s="71"/>
      <c r="O280" s="71"/>
      <c r="P280" s="71"/>
      <c r="Q280" s="71"/>
    </row>
    <row r="281" spans="1:27" ht="15" customHeight="1" x14ac:dyDescent="0.2">
      <c r="A281" s="71"/>
      <c r="B281" s="71"/>
      <c r="C281" s="71"/>
      <c r="D281" s="71"/>
      <c r="E281" s="71"/>
      <c r="F281" s="71"/>
      <c r="G281" s="68"/>
      <c r="H281" s="71"/>
      <c r="I281" s="68"/>
      <c r="J281" s="71"/>
      <c r="K281" s="71"/>
      <c r="L281" s="71"/>
      <c r="M281" s="71"/>
      <c r="N281" s="71"/>
      <c r="O281" s="71"/>
      <c r="P281" s="71"/>
      <c r="Q281" s="71"/>
    </row>
    <row r="282" spans="1:27" ht="15" customHeight="1" x14ac:dyDescent="0.2">
      <c r="A282" s="71"/>
      <c r="B282" s="71"/>
      <c r="C282" s="71"/>
      <c r="D282" s="71"/>
      <c r="E282" s="71"/>
      <c r="F282" s="71"/>
      <c r="G282" s="68"/>
      <c r="H282" s="71"/>
      <c r="I282" s="68"/>
      <c r="J282" s="71"/>
      <c r="K282" s="71"/>
      <c r="L282" s="71"/>
      <c r="M282" s="71"/>
      <c r="N282" s="71"/>
      <c r="O282" s="71"/>
      <c r="P282" s="71"/>
      <c r="Q282" s="71"/>
    </row>
    <row r="283" spans="1:27" ht="15" customHeight="1" x14ac:dyDescent="0.2">
      <c r="A283" s="71"/>
      <c r="B283" s="71"/>
      <c r="C283" s="71"/>
      <c r="D283" s="71"/>
      <c r="E283" s="71"/>
      <c r="F283" s="71"/>
      <c r="G283" s="68"/>
      <c r="H283" s="71"/>
      <c r="I283" s="68"/>
      <c r="J283" s="71"/>
      <c r="K283" s="71"/>
      <c r="L283" s="71"/>
      <c r="M283" s="71"/>
      <c r="N283" s="71"/>
      <c r="O283" s="71"/>
      <c r="P283" s="71"/>
      <c r="Q283" s="71"/>
    </row>
    <row r="284" spans="1:27" ht="15" customHeight="1" x14ac:dyDescent="0.2">
      <c r="A284" s="71"/>
      <c r="B284" s="71"/>
      <c r="C284" s="71"/>
      <c r="D284" s="71"/>
      <c r="E284" s="71"/>
      <c r="F284" s="71"/>
      <c r="G284" s="68"/>
      <c r="H284" s="71"/>
      <c r="I284" s="68"/>
      <c r="J284" s="71"/>
      <c r="K284" s="71"/>
      <c r="L284" s="71"/>
      <c r="M284" s="71"/>
      <c r="N284" s="71"/>
      <c r="O284" s="71"/>
      <c r="P284" s="71"/>
      <c r="Q284" s="71"/>
    </row>
    <row r="285" spans="1:27" ht="15" customHeight="1" x14ac:dyDescent="0.2">
      <c r="A285" s="71"/>
      <c r="B285" s="71"/>
      <c r="C285" s="71"/>
      <c r="D285" s="71"/>
      <c r="E285" s="71"/>
      <c r="F285" s="71"/>
      <c r="G285" s="68"/>
      <c r="H285" s="71"/>
      <c r="I285" s="68"/>
      <c r="J285" s="71"/>
      <c r="K285" s="71"/>
      <c r="L285" s="71"/>
      <c r="M285" s="71"/>
      <c r="N285" s="71"/>
      <c r="O285" s="71"/>
      <c r="P285" s="71"/>
      <c r="Q285" s="71"/>
    </row>
    <row r="286" spans="1:27" ht="15" customHeight="1" x14ac:dyDescent="0.2">
      <c r="A286" s="71"/>
      <c r="B286" s="71"/>
      <c r="C286" s="71"/>
      <c r="D286" s="71"/>
      <c r="E286" s="71"/>
      <c r="F286" s="71"/>
      <c r="G286" s="68"/>
      <c r="H286" s="71"/>
      <c r="I286" s="68"/>
      <c r="J286" s="71"/>
      <c r="K286" s="71"/>
      <c r="L286" s="71"/>
      <c r="M286" s="71"/>
      <c r="N286" s="71"/>
      <c r="O286" s="71"/>
      <c r="P286" s="71"/>
      <c r="Q286" s="71"/>
    </row>
    <row r="287" spans="1:27" ht="15" customHeight="1" x14ac:dyDescent="0.2">
      <c r="A287" s="71"/>
      <c r="B287" s="71"/>
      <c r="C287" s="71"/>
      <c r="D287" s="71"/>
      <c r="E287" s="71"/>
      <c r="F287" s="71"/>
      <c r="G287" s="68"/>
      <c r="H287" s="71"/>
      <c r="I287" s="68"/>
      <c r="J287" s="71"/>
      <c r="K287" s="71"/>
      <c r="L287" s="71"/>
      <c r="M287" s="71"/>
      <c r="N287" s="71"/>
      <c r="O287" s="71"/>
      <c r="P287" s="71"/>
      <c r="Q287" s="71"/>
    </row>
    <row r="288" spans="1:27" ht="15" customHeight="1" x14ac:dyDescent="0.2">
      <c r="A288" s="71"/>
      <c r="B288" s="71"/>
      <c r="C288" s="71"/>
      <c r="D288" s="71"/>
      <c r="E288" s="71"/>
      <c r="F288" s="71"/>
      <c r="G288" s="68"/>
      <c r="H288" s="71"/>
      <c r="I288" s="68"/>
      <c r="J288" s="71"/>
      <c r="K288" s="71"/>
      <c r="L288" s="71"/>
      <c r="M288" s="71"/>
      <c r="N288" s="71"/>
      <c r="O288" s="71"/>
      <c r="P288" s="71"/>
      <c r="Q288" s="71"/>
    </row>
    <row r="289" spans="1:17" ht="15" customHeight="1" x14ac:dyDescent="0.2">
      <c r="A289" s="71"/>
      <c r="B289" s="71"/>
      <c r="C289" s="71"/>
      <c r="D289" s="71"/>
      <c r="E289" s="71"/>
      <c r="F289" s="71"/>
      <c r="G289" s="68"/>
      <c r="H289" s="71"/>
      <c r="I289" s="68"/>
      <c r="J289" s="71"/>
      <c r="K289" s="71"/>
      <c r="L289" s="71"/>
      <c r="M289" s="71"/>
      <c r="N289" s="71"/>
      <c r="O289" s="71"/>
      <c r="P289" s="71"/>
      <c r="Q289" s="71"/>
    </row>
    <row r="290" spans="1:17" ht="15" customHeight="1" x14ac:dyDescent="0.2">
      <c r="A290" s="71"/>
      <c r="B290" s="71"/>
      <c r="C290" s="71"/>
      <c r="D290" s="71"/>
      <c r="E290" s="71"/>
      <c r="F290" s="71"/>
      <c r="G290" s="68"/>
      <c r="H290" s="71"/>
      <c r="I290" s="68"/>
      <c r="J290" s="71"/>
      <c r="K290" s="71"/>
      <c r="L290" s="71"/>
      <c r="M290" s="71"/>
      <c r="N290" s="71"/>
      <c r="O290" s="71"/>
      <c r="P290" s="71"/>
      <c r="Q290" s="71"/>
    </row>
    <row r="291" spans="1:17" ht="15" customHeight="1" x14ac:dyDescent="0.2">
      <c r="A291" s="71"/>
      <c r="B291" s="71"/>
      <c r="C291" s="71"/>
      <c r="D291" s="71"/>
      <c r="E291" s="71"/>
      <c r="F291" s="71"/>
      <c r="G291" s="68"/>
      <c r="H291" s="71"/>
      <c r="I291" s="68"/>
      <c r="J291" s="71"/>
      <c r="K291" s="71"/>
      <c r="L291" s="71"/>
      <c r="M291" s="71"/>
      <c r="N291" s="71"/>
      <c r="O291" s="71"/>
      <c r="P291" s="71"/>
      <c r="Q291" s="71"/>
    </row>
    <row r="292" spans="1:17" ht="15" customHeight="1" x14ac:dyDescent="0.2">
      <c r="A292" s="71"/>
      <c r="B292" s="71"/>
      <c r="C292" s="71"/>
      <c r="D292" s="71"/>
      <c r="E292" s="71"/>
      <c r="F292" s="71"/>
      <c r="G292" s="68"/>
      <c r="H292" s="71"/>
      <c r="I292" s="68"/>
      <c r="J292" s="71"/>
      <c r="K292" s="71"/>
      <c r="L292" s="71"/>
      <c r="M292" s="71"/>
      <c r="N292" s="71"/>
      <c r="O292" s="71"/>
      <c r="P292" s="71"/>
      <c r="Q292" s="71"/>
    </row>
    <row r="293" spans="1:17" ht="15" customHeight="1" x14ac:dyDescent="0.2">
      <c r="A293" s="71"/>
      <c r="B293" s="71"/>
      <c r="C293" s="71"/>
      <c r="D293" s="71"/>
      <c r="E293" s="71"/>
      <c r="F293" s="71"/>
      <c r="G293" s="68"/>
      <c r="H293" s="71"/>
      <c r="I293" s="68"/>
      <c r="J293" s="71"/>
      <c r="K293" s="71"/>
      <c r="L293" s="71"/>
      <c r="M293" s="71"/>
      <c r="N293" s="71"/>
      <c r="O293" s="71"/>
      <c r="P293" s="71"/>
      <c r="Q293" s="71"/>
    </row>
    <row r="294" spans="1:17" ht="15" customHeight="1" x14ac:dyDescent="0.2">
      <c r="A294" s="71"/>
      <c r="B294" s="71"/>
      <c r="C294" s="71"/>
      <c r="D294" s="71"/>
      <c r="E294" s="71"/>
      <c r="F294" s="71"/>
      <c r="G294" s="68"/>
      <c r="H294" s="71"/>
      <c r="I294" s="68"/>
      <c r="J294" s="71"/>
      <c r="K294" s="71"/>
      <c r="L294" s="71"/>
      <c r="M294" s="71"/>
      <c r="N294" s="71"/>
      <c r="O294" s="71"/>
      <c r="P294" s="71"/>
      <c r="Q294" s="71"/>
    </row>
    <row r="295" spans="1:17" ht="15" customHeight="1" x14ac:dyDescent="0.2">
      <c r="A295" s="71"/>
      <c r="B295" s="71"/>
      <c r="C295" s="71"/>
      <c r="D295" s="71"/>
      <c r="E295" s="71"/>
      <c r="F295" s="71"/>
      <c r="G295" s="68"/>
      <c r="H295" s="71"/>
      <c r="I295" s="68"/>
      <c r="J295" s="71"/>
      <c r="K295" s="71"/>
      <c r="L295" s="71"/>
      <c r="M295" s="71"/>
      <c r="N295" s="71"/>
      <c r="O295" s="71"/>
      <c r="P295" s="71"/>
      <c r="Q295" s="71"/>
    </row>
    <row r="296" spans="1:17" ht="15" customHeight="1" x14ac:dyDescent="0.2">
      <c r="A296" s="71"/>
      <c r="B296" s="71"/>
      <c r="C296" s="71"/>
      <c r="D296" s="71"/>
      <c r="E296" s="71"/>
      <c r="F296" s="71"/>
      <c r="G296" s="68"/>
      <c r="H296" s="71"/>
      <c r="I296" s="68"/>
      <c r="J296" s="71"/>
      <c r="K296" s="71"/>
      <c r="L296" s="71"/>
      <c r="M296" s="71"/>
      <c r="N296" s="71"/>
      <c r="O296" s="71"/>
      <c r="P296" s="71"/>
      <c r="Q296" s="71"/>
    </row>
    <row r="297" spans="1:17" ht="15" customHeight="1" x14ac:dyDescent="0.2">
      <c r="A297" s="71"/>
      <c r="B297" s="71"/>
      <c r="C297" s="71"/>
      <c r="D297" s="71"/>
      <c r="E297" s="71"/>
      <c r="F297" s="71"/>
      <c r="G297" s="68"/>
      <c r="H297" s="71"/>
      <c r="I297" s="68"/>
      <c r="J297" s="71"/>
      <c r="K297" s="71"/>
      <c r="L297" s="71"/>
      <c r="M297" s="71"/>
      <c r="N297" s="71"/>
      <c r="O297" s="71"/>
      <c r="P297" s="71"/>
      <c r="Q297" s="71"/>
    </row>
    <row r="298" spans="1:17" ht="15" customHeight="1" x14ac:dyDescent="0.2">
      <c r="A298" s="71"/>
      <c r="B298" s="71"/>
      <c r="C298" s="71"/>
      <c r="D298" s="71"/>
      <c r="E298" s="71"/>
      <c r="F298" s="71"/>
      <c r="G298" s="68"/>
      <c r="H298" s="71"/>
      <c r="I298" s="68"/>
      <c r="J298" s="71"/>
      <c r="K298" s="71"/>
      <c r="L298" s="71"/>
      <c r="M298" s="71"/>
      <c r="N298" s="71"/>
      <c r="O298" s="71"/>
      <c r="P298" s="71"/>
      <c r="Q298" s="71"/>
    </row>
    <row r="299" spans="1:17" ht="15" customHeight="1" x14ac:dyDescent="0.2">
      <c r="A299" s="71"/>
      <c r="B299" s="71"/>
      <c r="C299" s="71"/>
      <c r="D299" s="71"/>
      <c r="E299" s="71"/>
      <c r="F299" s="71"/>
      <c r="G299" s="68"/>
      <c r="H299" s="71"/>
      <c r="I299" s="68"/>
      <c r="J299" s="71"/>
      <c r="K299" s="71"/>
      <c r="L299" s="71"/>
      <c r="M299" s="71"/>
      <c r="N299" s="71"/>
      <c r="O299" s="71"/>
      <c r="P299" s="71"/>
      <c r="Q299" s="71"/>
    </row>
    <row r="300" spans="1:17" ht="15" customHeight="1" x14ac:dyDescent="0.2">
      <c r="A300" s="71"/>
      <c r="B300" s="71"/>
      <c r="C300" s="71"/>
      <c r="D300" s="71"/>
      <c r="E300" s="71"/>
      <c r="F300" s="71"/>
      <c r="G300" s="68"/>
      <c r="H300" s="71"/>
      <c r="I300" s="68"/>
      <c r="J300" s="71"/>
      <c r="K300" s="71"/>
      <c r="L300" s="71"/>
      <c r="M300" s="71"/>
      <c r="N300" s="71"/>
      <c r="O300" s="71"/>
      <c r="P300" s="71"/>
      <c r="Q300" s="71"/>
    </row>
    <row r="301" spans="1:17" ht="15" customHeight="1" x14ac:dyDescent="0.2">
      <c r="A301" s="71"/>
      <c r="B301" s="71"/>
      <c r="C301" s="71"/>
      <c r="D301" s="71"/>
      <c r="E301" s="71"/>
      <c r="F301" s="71"/>
      <c r="G301" s="68"/>
      <c r="H301" s="71"/>
      <c r="I301" s="68"/>
      <c r="J301" s="71"/>
      <c r="K301" s="71"/>
      <c r="L301" s="71"/>
      <c r="M301" s="71"/>
      <c r="N301" s="71"/>
      <c r="O301" s="71"/>
      <c r="P301" s="71"/>
      <c r="Q301" s="71"/>
    </row>
    <row r="302" spans="1:17" ht="15" customHeight="1" x14ac:dyDescent="0.2">
      <c r="A302" s="71"/>
      <c r="B302" s="71"/>
      <c r="C302" s="71"/>
      <c r="D302" s="71"/>
      <c r="E302" s="71"/>
      <c r="F302" s="71"/>
      <c r="G302" s="68"/>
      <c r="H302" s="71"/>
      <c r="I302" s="68"/>
      <c r="J302" s="71"/>
      <c r="K302" s="71"/>
      <c r="L302" s="71"/>
      <c r="M302" s="71"/>
      <c r="N302" s="71"/>
      <c r="O302" s="71"/>
      <c r="P302" s="71"/>
      <c r="Q302" s="71"/>
    </row>
    <row r="303" spans="1:17" ht="15" customHeight="1" x14ac:dyDescent="0.2">
      <c r="A303" s="71"/>
      <c r="B303" s="71"/>
      <c r="C303" s="71"/>
      <c r="D303" s="71"/>
      <c r="E303" s="71"/>
      <c r="F303" s="71"/>
      <c r="G303" s="68"/>
      <c r="H303" s="71"/>
      <c r="I303" s="68"/>
      <c r="J303" s="71"/>
      <c r="K303" s="71"/>
      <c r="L303" s="71"/>
      <c r="M303" s="71"/>
      <c r="N303" s="71"/>
      <c r="O303" s="71"/>
      <c r="P303" s="71"/>
      <c r="Q303" s="71"/>
    </row>
    <row r="304" spans="1:17" ht="15" customHeight="1" x14ac:dyDescent="0.2">
      <c r="A304" s="71"/>
      <c r="B304" s="71"/>
      <c r="C304" s="71"/>
      <c r="D304" s="71"/>
      <c r="E304" s="71"/>
      <c r="F304" s="71"/>
      <c r="G304" s="68"/>
      <c r="H304" s="71"/>
      <c r="I304" s="68"/>
      <c r="J304" s="71"/>
      <c r="K304" s="71"/>
      <c r="L304" s="71"/>
      <c r="M304" s="71"/>
      <c r="N304" s="71"/>
      <c r="O304" s="71"/>
      <c r="P304" s="71"/>
      <c r="Q304" s="71"/>
    </row>
    <row r="305" spans="1:17" ht="15" customHeight="1" x14ac:dyDescent="0.2">
      <c r="A305" s="71"/>
      <c r="B305" s="71"/>
      <c r="C305" s="71"/>
      <c r="D305" s="71"/>
      <c r="E305" s="71"/>
      <c r="F305" s="71"/>
      <c r="G305" s="68"/>
      <c r="H305" s="71"/>
      <c r="I305" s="68"/>
      <c r="J305" s="71"/>
      <c r="K305" s="71"/>
      <c r="L305" s="71"/>
      <c r="M305" s="71"/>
      <c r="N305" s="71"/>
      <c r="O305" s="71"/>
      <c r="P305" s="71"/>
      <c r="Q305" s="71"/>
    </row>
    <row r="306" spans="1:17" ht="15" customHeight="1" x14ac:dyDescent="0.2">
      <c r="A306" s="71"/>
      <c r="B306" s="71"/>
      <c r="C306" s="71"/>
      <c r="D306" s="71"/>
      <c r="E306" s="71"/>
      <c r="F306" s="71"/>
      <c r="G306" s="68"/>
      <c r="H306" s="71"/>
      <c r="I306" s="68"/>
      <c r="J306" s="71"/>
      <c r="K306" s="71"/>
      <c r="L306" s="71"/>
      <c r="M306" s="71"/>
      <c r="N306" s="71"/>
      <c r="O306" s="71"/>
      <c r="P306" s="71"/>
      <c r="Q306" s="71"/>
    </row>
    <row r="307" spans="1:17" ht="15" customHeight="1" x14ac:dyDescent="0.2">
      <c r="A307" s="71"/>
      <c r="B307" s="71"/>
      <c r="C307" s="71"/>
      <c r="D307" s="71"/>
      <c r="E307" s="71"/>
      <c r="F307" s="71"/>
      <c r="G307" s="68"/>
      <c r="H307" s="71"/>
      <c r="I307" s="68"/>
      <c r="J307" s="71"/>
      <c r="K307" s="71"/>
      <c r="L307" s="71"/>
      <c r="M307" s="71"/>
      <c r="N307" s="71"/>
      <c r="O307" s="71"/>
      <c r="P307" s="71"/>
      <c r="Q307" s="71"/>
    </row>
    <row r="308" spans="1:17" ht="15" customHeight="1" x14ac:dyDescent="0.2">
      <c r="A308" s="71"/>
      <c r="B308" s="71"/>
      <c r="C308" s="71"/>
      <c r="D308" s="71"/>
      <c r="E308" s="71"/>
      <c r="F308" s="71"/>
      <c r="G308" s="68"/>
      <c r="H308" s="71"/>
      <c r="I308" s="68"/>
      <c r="J308" s="71"/>
      <c r="K308" s="71"/>
      <c r="L308" s="71"/>
      <c r="M308" s="71"/>
      <c r="N308" s="71"/>
      <c r="O308" s="71"/>
      <c r="P308" s="71"/>
      <c r="Q308" s="71"/>
    </row>
    <row r="309" spans="1:17" ht="15" customHeight="1" x14ac:dyDescent="0.2">
      <c r="A309" s="71"/>
      <c r="B309" s="71"/>
      <c r="C309" s="71"/>
      <c r="D309" s="71"/>
      <c r="E309" s="71"/>
      <c r="F309" s="71"/>
      <c r="G309" s="68"/>
      <c r="H309" s="71"/>
      <c r="I309" s="68"/>
      <c r="J309" s="71"/>
      <c r="K309" s="71"/>
      <c r="L309" s="71"/>
      <c r="M309" s="71"/>
      <c r="N309" s="71"/>
      <c r="O309" s="71"/>
      <c r="P309" s="71"/>
      <c r="Q309" s="71"/>
    </row>
    <row r="310" spans="1:17" ht="15" customHeight="1" x14ac:dyDescent="0.2">
      <c r="A310" s="71"/>
      <c r="B310" s="71"/>
      <c r="C310" s="71"/>
      <c r="D310" s="71"/>
      <c r="E310" s="71"/>
      <c r="F310" s="71"/>
      <c r="G310" s="68"/>
      <c r="H310" s="71"/>
      <c r="I310" s="68"/>
      <c r="J310" s="71"/>
      <c r="K310" s="71"/>
      <c r="L310" s="71"/>
      <c r="M310" s="71"/>
      <c r="N310" s="71"/>
      <c r="O310" s="71"/>
      <c r="P310" s="71"/>
      <c r="Q310" s="71"/>
    </row>
    <row r="311" spans="1:17" ht="15" customHeight="1" x14ac:dyDescent="0.2">
      <c r="A311" s="71"/>
      <c r="B311" s="71"/>
      <c r="C311" s="71"/>
      <c r="D311" s="71"/>
      <c r="E311" s="71"/>
      <c r="F311" s="71"/>
      <c r="G311" s="68"/>
      <c r="H311" s="71"/>
      <c r="I311" s="68"/>
      <c r="J311" s="71"/>
      <c r="K311" s="71"/>
      <c r="L311" s="71"/>
      <c r="M311" s="71"/>
      <c r="N311" s="71"/>
      <c r="O311" s="71"/>
      <c r="P311" s="71"/>
      <c r="Q311" s="71"/>
    </row>
    <row r="312" spans="1:17" ht="15" customHeight="1" x14ac:dyDescent="0.2">
      <c r="A312" s="71"/>
      <c r="B312" s="71"/>
      <c r="C312" s="71"/>
      <c r="D312" s="71"/>
      <c r="E312" s="71"/>
      <c r="F312" s="71"/>
      <c r="G312" s="68"/>
      <c r="H312" s="71"/>
      <c r="I312" s="68"/>
      <c r="J312" s="71"/>
      <c r="K312" s="71"/>
      <c r="L312" s="71"/>
      <c r="M312" s="71"/>
      <c r="N312" s="71"/>
      <c r="O312" s="71"/>
      <c r="P312" s="71"/>
      <c r="Q312" s="71"/>
    </row>
    <row r="313" spans="1:17" ht="15" customHeight="1" x14ac:dyDescent="0.2">
      <c r="A313" s="71"/>
      <c r="B313" s="71"/>
      <c r="C313" s="71"/>
      <c r="D313" s="71"/>
      <c r="E313" s="71"/>
      <c r="F313" s="71"/>
      <c r="G313" s="68"/>
      <c r="H313" s="71"/>
      <c r="I313" s="68"/>
      <c r="J313" s="71"/>
      <c r="K313" s="71"/>
      <c r="L313" s="71"/>
      <c r="M313" s="71"/>
      <c r="N313" s="71"/>
      <c r="O313" s="71"/>
      <c r="P313" s="71"/>
      <c r="Q313" s="71"/>
    </row>
    <row r="314" spans="1:17" ht="15" customHeight="1" x14ac:dyDescent="0.2">
      <c r="A314" s="71"/>
      <c r="B314" s="71"/>
      <c r="C314" s="71"/>
      <c r="D314" s="71"/>
      <c r="E314" s="71"/>
      <c r="F314" s="71"/>
      <c r="G314" s="68"/>
      <c r="H314" s="71"/>
      <c r="I314" s="68"/>
      <c r="J314" s="71"/>
      <c r="K314" s="71"/>
      <c r="L314" s="71"/>
      <c r="M314" s="71"/>
      <c r="N314" s="71"/>
      <c r="O314" s="71"/>
      <c r="P314" s="71"/>
      <c r="Q314" s="71"/>
    </row>
    <row r="315" spans="1:17" ht="15" customHeight="1" x14ac:dyDescent="0.2">
      <c r="A315" s="71"/>
      <c r="B315" s="71"/>
      <c r="C315" s="71"/>
      <c r="D315" s="71"/>
      <c r="E315" s="71"/>
      <c r="F315" s="71"/>
      <c r="G315" s="68"/>
      <c r="H315" s="71"/>
      <c r="I315" s="68"/>
      <c r="J315" s="71"/>
      <c r="K315" s="71"/>
      <c r="L315" s="71"/>
      <c r="M315" s="71"/>
      <c r="N315" s="71"/>
      <c r="O315" s="71"/>
      <c r="P315" s="71"/>
      <c r="Q315" s="71"/>
    </row>
    <row r="316" spans="1:17" ht="15" customHeight="1" x14ac:dyDescent="0.2">
      <c r="A316" s="71"/>
      <c r="B316" s="71"/>
      <c r="C316" s="71"/>
      <c r="D316" s="71"/>
      <c r="E316" s="71"/>
      <c r="F316" s="71"/>
      <c r="G316" s="68"/>
      <c r="H316" s="71"/>
      <c r="I316" s="68"/>
      <c r="J316" s="71"/>
      <c r="K316" s="71"/>
      <c r="L316" s="71"/>
      <c r="M316" s="71"/>
      <c r="N316" s="71"/>
      <c r="O316" s="71"/>
      <c r="P316" s="71"/>
      <c r="Q316" s="71"/>
    </row>
    <row r="317" spans="1:17" ht="15" customHeight="1" x14ac:dyDescent="0.2">
      <c r="A317" s="71"/>
      <c r="B317" s="71"/>
      <c r="C317" s="71"/>
      <c r="D317" s="71"/>
      <c r="E317" s="71"/>
      <c r="F317" s="71"/>
      <c r="G317" s="68"/>
      <c r="H317" s="71"/>
      <c r="I317" s="68"/>
      <c r="J317" s="71"/>
      <c r="K317" s="71"/>
      <c r="L317" s="71"/>
      <c r="M317" s="71"/>
      <c r="N317" s="71"/>
      <c r="O317" s="71"/>
      <c r="P317" s="71"/>
      <c r="Q317" s="71"/>
    </row>
    <row r="318" spans="1:17" ht="15" customHeight="1" x14ac:dyDescent="0.2">
      <c r="A318" s="71"/>
      <c r="B318" s="71"/>
      <c r="C318" s="71"/>
      <c r="D318" s="71"/>
      <c r="E318" s="71"/>
      <c r="F318" s="71"/>
      <c r="G318" s="68"/>
      <c r="H318" s="71"/>
      <c r="I318" s="68"/>
      <c r="J318" s="71"/>
      <c r="K318" s="71"/>
      <c r="L318" s="71"/>
      <c r="M318" s="71"/>
      <c r="N318" s="71"/>
      <c r="O318" s="71"/>
      <c r="P318" s="71"/>
      <c r="Q318" s="71"/>
    </row>
    <row r="319" spans="1:17" ht="15" customHeight="1" x14ac:dyDescent="0.2">
      <c r="A319" s="71"/>
      <c r="B319" s="71"/>
      <c r="C319" s="71"/>
      <c r="D319" s="71"/>
      <c r="E319" s="71"/>
      <c r="F319" s="71"/>
      <c r="G319" s="68"/>
      <c r="H319" s="71"/>
      <c r="I319" s="68"/>
      <c r="J319" s="71"/>
      <c r="K319" s="71"/>
      <c r="L319" s="71"/>
      <c r="M319" s="71"/>
      <c r="N319" s="71"/>
      <c r="O319" s="71"/>
      <c r="P319" s="71"/>
      <c r="Q319" s="71"/>
    </row>
    <row r="320" spans="1:17" ht="15" customHeight="1" x14ac:dyDescent="0.2">
      <c r="A320" s="71"/>
      <c r="B320" s="71"/>
      <c r="C320" s="71"/>
      <c r="D320" s="71"/>
      <c r="E320" s="71"/>
      <c r="F320" s="71"/>
      <c r="G320" s="68"/>
      <c r="H320" s="71"/>
      <c r="I320" s="68"/>
      <c r="J320" s="71"/>
      <c r="K320" s="71"/>
      <c r="L320" s="71"/>
      <c r="M320" s="71"/>
      <c r="N320" s="71"/>
      <c r="O320" s="71"/>
      <c r="P320" s="71"/>
      <c r="Q320" s="71"/>
    </row>
    <row r="321" spans="1:17" ht="15" customHeight="1" x14ac:dyDescent="0.2">
      <c r="A321" s="71"/>
      <c r="B321" s="71"/>
      <c r="C321" s="71"/>
      <c r="D321" s="71"/>
      <c r="E321" s="71"/>
      <c r="F321" s="71"/>
      <c r="G321" s="68"/>
      <c r="H321" s="71"/>
      <c r="I321" s="68"/>
      <c r="J321" s="71"/>
      <c r="K321" s="71"/>
      <c r="L321" s="71"/>
      <c r="M321" s="71"/>
      <c r="N321" s="71"/>
      <c r="O321" s="71"/>
      <c r="P321" s="71"/>
      <c r="Q321" s="71"/>
    </row>
    <row r="322" spans="1:17" ht="15" customHeight="1" x14ac:dyDescent="0.2">
      <c r="A322" s="71"/>
      <c r="B322" s="71"/>
      <c r="C322" s="71"/>
      <c r="D322" s="71"/>
      <c r="E322" s="71"/>
      <c r="F322" s="71"/>
      <c r="G322" s="68"/>
      <c r="H322" s="71"/>
      <c r="I322" s="68"/>
      <c r="J322" s="71"/>
      <c r="K322" s="71"/>
      <c r="L322" s="71"/>
      <c r="M322" s="71"/>
      <c r="N322" s="71"/>
      <c r="O322" s="71"/>
      <c r="P322" s="71"/>
      <c r="Q322" s="71"/>
    </row>
    <row r="323" spans="1:17" ht="15" customHeight="1" x14ac:dyDescent="0.2">
      <c r="A323" s="71"/>
      <c r="B323" s="71"/>
      <c r="C323" s="71"/>
      <c r="D323" s="71"/>
      <c r="E323" s="71"/>
      <c r="F323" s="71"/>
      <c r="G323" s="68"/>
      <c r="H323" s="71"/>
      <c r="I323" s="68"/>
      <c r="J323" s="71"/>
      <c r="K323" s="71"/>
      <c r="L323" s="71"/>
      <c r="M323" s="71"/>
      <c r="N323" s="71"/>
      <c r="O323" s="71"/>
      <c r="P323" s="71"/>
      <c r="Q323" s="71"/>
    </row>
    <row r="324" spans="1:17" ht="15" customHeight="1" x14ac:dyDescent="0.2">
      <c r="A324" s="71"/>
      <c r="B324" s="71"/>
      <c r="C324" s="71"/>
      <c r="D324" s="71"/>
      <c r="E324" s="71"/>
      <c r="F324" s="71"/>
      <c r="G324" s="68"/>
      <c r="H324" s="71"/>
      <c r="I324" s="68"/>
      <c r="J324" s="71"/>
      <c r="K324" s="71"/>
      <c r="L324" s="71"/>
      <c r="M324" s="71"/>
      <c r="N324" s="71"/>
      <c r="O324" s="71"/>
      <c r="P324" s="71"/>
      <c r="Q324" s="71"/>
    </row>
    <row r="325" spans="1:17" ht="15" customHeight="1" x14ac:dyDescent="0.2">
      <c r="A325" s="71"/>
      <c r="B325" s="71"/>
      <c r="C325" s="71"/>
      <c r="D325" s="71"/>
      <c r="E325" s="71"/>
      <c r="F325" s="71"/>
      <c r="G325" s="68"/>
      <c r="H325" s="71"/>
      <c r="I325" s="68"/>
      <c r="J325" s="71"/>
      <c r="K325" s="71"/>
      <c r="L325" s="71"/>
      <c r="M325" s="71"/>
      <c r="N325" s="71"/>
      <c r="O325" s="71"/>
      <c r="P325" s="71"/>
      <c r="Q325" s="71"/>
    </row>
    <row r="326" spans="1:17" ht="15" customHeight="1" x14ac:dyDescent="0.2">
      <c r="A326" s="71"/>
      <c r="B326" s="71"/>
      <c r="C326" s="71"/>
      <c r="D326" s="71"/>
      <c r="E326" s="71"/>
      <c r="F326" s="71"/>
      <c r="G326" s="68"/>
      <c r="H326" s="71"/>
      <c r="I326" s="68"/>
      <c r="J326" s="71"/>
      <c r="K326" s="71"/>
      <c r="L326" s="71"/>
      <c r="M326" s="71"/>
      <c r="N326" s="71"/>
      <c r="O326" s="71"/>
      <c r="P326" s="71"/>
      <c r="Q326" s="71"/>
    </row>
    <row r="327" spans="1:17" ht="15" customHeight="1" x14ac:dyDescent="0.2">
      <c r="A327" s="71"/>
      <c r="B327" s="71"/>
      <c r="C327" s="71"/>
      <c r="D327" s="71"/>
      <c r="E327" s="71"/>
      <c r="F327" s="71"/>
      <c r="G327" s="68"/>
      <c r="H327" s="71"/>
      <c r="I327" s="68"/>
      <c r="J327" s="71"/>
      <c r="K327" s="71"/>
      <c r="L327" s="71"/>
      <c r="M327" s="71"/>
      <c r="N327" s="71"/>
      <c r="O327" s="71"/>
      <c r="P327" s="71"/>
      <c r="Q327" s="71"/>
    </row>
    <row r="328" spans="1:17" ht="15" customHeight="1" x14ac:dyDescent="0.2">
      <c r="A328" s="71"/>
      <c r="B328" s="71"/>
      <c r="C328" s="71"/>
      <c r="D328" s="71"/>
      <c r="E328" s="71"/>
      <c r="F328" s="71"/>
      <c r="G328" s="68"/>
      <c r="H328" s="71"/>
      <c r="I328" s="68"/>
      <c r="J328" s="71"/>
      <c r="K328" s="71"/>
      <c r="L328" s="71"/>
      <c r="M328" s="71"/>
      <c r="N328" s="71"/>
      <c r="O328" s="71"/>
      <c r="P328" s="71"/>
      <c r="Q328" s="71"/>
    </row>
    <row r="329" spans="1:17" ht="15" customHeight="1" x14ac:dyDescent="0.2">
      <c r="A329" s="71"/>
      <c r="B329" s="71"/>
      <c r="C329" s="71"/>
      <c r="D329" s="71"/>
      <c r="E329" s="71"/>
      <c r="F329" s="71"/>
      <c r="G329" s="68"/>
      <c r="H329" s="71"/>
      <c r="I329" s="68"/>
      <c r="J329" s="71"/>
      <c r="K329" s="71"/>
      <c r="L329" s="71"/>
      <c r="M329" s="71"/>
      <c r="N329" s="71"/>
      <c r="O329" s="71"/>
      <c r="P329" s="71"/>
      <c r="Q329" s="71"/>
    </row>
    <row r="330" spans="1:17" ht="15" customHeight="1" x14ac:dyDescent="0.2">
      <c r="A330" s="71"/>
      <c r="B330" s="71"/>
      <c r="C330" s="71"/>
      <c r="D330" s="71"/>
      <c r="E330" s="71"/>
      <c r="F330" s="71"/>
      <c r="G330" s="68"/>
      <c r="H330" s="71"/>
      <c r="I330" s="68"/>
      <c r="J330" s="71"/>
      <c r="K330" s="71"/>
      <c r="L330" s="71"/>
      <c r="M330" s="71"/>
      <c r="N330" s="71"/>
      <c r="O330" s="71"/>
      <c r="P330" s="71"/>
      <c r="Q330" s="71"/>
    </row>
    <row r="331" spans="1:17" ht="15" customHeight="1" x14ac:dyDescent="0.2">
      <c r="A331" s="71"/>
      <c r="B331" s="71"/>
      <c r="C331" s="71"/>
      <c r="D331" s="71"/>
      <c r="E331" s="71"/>
      <c r="F331" s="71"/>
      <c r="G331" s="68"/>
      <c r="H331" s="71"/>
      <c r="I331" s="68"/>
      <c r="J331" s="71"/>
      <c r="K331" s="71"/>
      <c r="L331" s="71"/>
      <c r="M331" s="71"/>
      <c r="N331" s="71"/>
      <c r="O331" s="71"/>
      <c r="P331" s="71"/>
      <c r="Q331" s="71"/>
    </row>
    <row r="332" spans="1:17" ht="15" customHeight="1" x14ac:dyDescent="0.2">
      <c r="A332" s="71"/>
      <c r="B332" s="71"/>
      <c r="C332" s="71"/>
      <c r="D332" s="71"/>
      <c r="E332" s="71"/>
      <c r="F332" s="71"/>
      <c r="G332" s="68"/>
      <c r="H332" s="71"/>
      <c r="I332" s="68"/>
      <c r="J332" s="71"/>
      <c r="K332" s="71"/>
      <c r="L332" s="71"/>
      <c r="M332" s="71"/>
      <c r="N332" s="71"/>
      <c r="O332" s="71"/>
      <c r="P332" s="71"/>
      <c r="Q332" s="71"/>
    </row>
    <row r="333" spans="1:17" ht="15" customHeight="1" x14ac:dyDescent="0.2">
      <c r="A333" s="71"/>
      <c r="B333" s="71"/>
      <c r="C333" s="71"/>
      <c r="D333" s="71"/>
      <c r="E333" s="71"/>
      <c r="F333" s="71"/>
      <c r="G333" s="68"/>
      <c r="H333" s="71"/>
      <c r="I333" s="68"/>
      <c r="J333" s="71"/>
      <c r="K333" s="71"/>
      <c r="L333" s="71"/>
      <c r="M333" s="71"/>
      <c r="N333" s="71"/>
      <c r="O333" s="71"/>
      <c r="P333" s="71"/>
      <c r="Q333" s="71"/>
    </row>
    <row r="334" spans="1:17" ht="15" customHeight="1" x14ac:dyDescent="0.2">
      <c r="A334" s="71"/>
      <c r="B334" s="71"/>
      <c r="C334" s="71"/>
      <c r="D334" s="71"/>
      <c r="E334" s="71"/>
      <c r="F334" s="71"/>
      <c r="G334" s="68"/>
      <c r="H334" s="71"/>
      <c r="I334" s="68"/>
      <c r="J334" s="71"/>
      <c r="K334" s="71"/>
      <c r="L334" s="71"/>
      <c r="M334" s="71"/>
      <c r="N334" s="71"/>
      <c r="O334" s="71"/>
      <c r="P334" s="71"/>
      <c r="Q334" s="71"/>
    </row>
    <row r="335" spans="1:17" ht="15" customHeight="1" x14ac:dyDescent="0.2">
      <c r="A335" s="71"/>
      <c r="B335" s="71"/>
      <c r="C335" s="71"/>
      <c r="D335" s="71"/>
      <c r="E335" s="71"/>
      <c r="F335" s="71"/>
      <c r="G335" s="68"/>
      <c r="H335" s="71"/>
      <c r="I335" s="68"/>
      <c r="J335" s="71"/>
      <c r="K335" s="71"/>
      <c r="L335" s="71"/>
      <c r="M335" s="71"/>
      <c r="N335" s="71"/>
      <c r="O335" s="71"/>
      <c r="P335" s="71"/>
      <c r="Q335" s="71"/>
    </row>
    <row r="336" spans="1:17" ht="15" customHeight="1" x14ac:dyDescent="0.2">
      <c r="A336" s="71"/>
      <c r="B336" s="71"/>
      <c r="C336" s="71"/>
      <c r="D336" s="71"/>
      <c r="E336" s="71"/>
      <c r="F336" s="71"/>
      <c r="G336" s="68"/>
      <c r="H336" s="71"/>
      <c r="I336" s="68"/>
      <c r="J336" s="71"/>
      <c r="K336" s="71"/>
      <c r="L336" s="71"/>
      <c r="M336" s="71"/>
      <c r="N336" s="71"/>
      <c r="O336" s="71"/>
      <c r="P336" s="71"/>
      <c r="Q336" s="71"/>
    </row>
    <row r="337" spans="1:17" ht="15" customHeight="1" x14ac:dyDescent="0.2">
      <c r="A337" s="71"/>
      <c r="B337" s="71"/>
      <c r="C337" s="71"/>
      <c r="D337" s="71"/>
      <c r="E337" s="71"/>
      <c r="F337" s="71"/>
      <c r="G337" s="68"/>
      <c r="H337" s="71"/>
      <c r="I337" s="68"/>
      <c r="J337" s="71"/>
      <c r="K337" s="71"/>
      <c r="L337" s="71"/>
      <c r="M337" s="71"/>
      <c r="N337" s="71"/>
      <c r="O337" s="71"/>
      <c r="P337" s="71"/>
      <c r="Q337" s="71"/>
    </row>
    <row r="338" spans="1:17" ht="15" customHeight="1" x14ac:dyDescent="0.2">
      <c r="A338" s="71"/>
      <c r="B338" s="71"/>
      <c r="C338" s="71"/>
      <c r="D338" s="71"/>
      <c r="E338" s="71"/>
      <c r="F338" s="71"/>
      <c r="G338" s="68"/>
      <c r="H338" s="71"/>
      <c r="I338" s="68"/>
      <c r="J338" s="71"/>
      <c r="K338" s="71"/>
      <c r="L338" s="71"/>
      <c r="M338" s="71"/>
      <c r="N338" s="71"/>
      <c r="O338" s="71"/>
      <c r="P338" s="71"/>
      <c r="Q338" s="71"/>
    </row>
    <row r="339" spans="1:17" ht="15" customHeight="1" x14ac:dyDescent="0.2">
      <c r="A339" s="71"/>
      <c r="B339" s="71"/>
      <c r="C339" s="71"/>
      <c r="D339" s="71"/>
      <c r="E339" s="71"/>
      <c r="F339" s="71"/>
      <c r="G339" s="68"/>
      <c r="H339" s="71"/>
      <c r="I339" s="68"/>
      <c r="J339" s="71"/>
      <c r="K339" s="71"/>
      <c r="L339" s="71"/>
      <c r="M339" s="71"/>
      <c r="N339" s="71"/>
      <c r="O339" s="71"/>
      <c r="P339" s="71"/>
      <c r="Q339" s="71"/>
    </row>
    <row r="340" spans="1:17" ht="15" customHeight="1" x14ac:dyDescent="0.2">
      <c r="A340" s="71"/>
      <c r="B340" s="71"/>
      <c r="C340" s="71"/>
      <c r="D340" s="71"/>
      <c r="E340" s="71"/>
      <c r="F340" s="71"/>
      <c r="G340" s="68"/>
      <c r="H340" s="71"/>
      <c r="I340" s="68"/>
      <c r="J340" s="71"/>
      <c r="K340" s="71"/>
      <c r="L340" s="71"/>
      <c r="M340" s="71"/>
      <c r="N340" s="71"/>
      <c r="O340" s="71"/>
      <c r="P340" s="71"/>
      <c r="Q340" s="71"/>
    </row>
    <row r="341" spans="1:17" ht="15" customHeight="1" x14ac:dyDescent="0.2">
      <c r="A341" s="71"/>
      <c r="B341" s="71"/>
      <c r="C341" s="71"/>
      <c r="D341" s="71"/>
      <c r="E341" s="71"/>
      <c r="F341" s="71"/>
      <c r="G341" s="68"/>
      <c r="H341" s="71"/>
      <c r="I341" s="68"/>
      <c r="J341" s="71"/>
      <c r="K341" s="71"/>
      <c r="L341" s="71"/>
      <c r="M341" s="71"/>
      <c r="N341" s="71"/>
      <c r="O341" s="71"/>
      <c r="P341" s="71"/>
      <c r="Q341" s="71"/>
    </row>
    <row r="342" spans="1:17" ht="15" customHeight="1" x14ac:dyDescent="0.2">
      <c r="A342" s="71"/>
      <c r="B342" s="71"/>
      <c r="C342" s="71"/>
      <c r="D342" s="71"/>
      <c r="E342" s="71"/>
      <c r="F342" s="71"/>
      <c r="G342" s="68"/>
      <c r="H342" s="71"/>
      <c r="I342" s="68"/>
      <c r="J342" s="71"/>
      <c r="K342" s="71"/>
      <c r="L342" s="71"/>
      <c r="M342" s="71"/>
      <c r="N342" s="71"/>
      <c r="O342" s="71"/>
      <c r="P342" s="71"/>
      <c r="Q342" s="71"/>
    </row>
    <row r="343" spans="1:17" ht="15" customHeight="1" x14ac:dyDescent="0.2">
      <c r="A343" s="71"/>
      <c r="B343" s="71"/>
      <c r="C343" s="71"/>
      <c r="D343" s="71"/>
      <c r="E343" s="71"/>
      <c r="F343" s="71"/>
      <c r="G343" s="68"/>
      <c r="H343" s="71"/>
      <c r="I343" s="68"/>
      <c r="J343" s="71"/>
      <c r="K343" s="71"/>
      <c r="L343" s="71"/>
      <c r="M343" s="71"/>
      <c r="N343" s="71"/>
      <c r="O343" s="71"/>
      <c r="P343" s="71"/>
      <c r="Q343" s="71"/>
    </row>
    <row r="344" spans="1:17" ht="15" customHeight="1" x14ac:dyDescent="0.2">
      <c r="A344" s="71"/>
      <c r="B344" s="71"/>
      <c r="C344" s="71"/>
      <c r="D344" s="71"/>
      <c r="E344" s="71"/>
      <c r="F344" s="71"/>
      <c r="G344" s="68"/>
      <c r="H344" s="71"/>
      <c r="I344" s="68"/>
      <c r="J344" s="71"/>
      <c r="K344" s="71"/>
      <c r="L344" s="71"/>
      <c r="M344" s="71"/>
      <c r="N344" s="71"/>
      <c r="O344" s="71"/>
      <c r="P344" s="71"/>
      <c r="Q344" s="71"/>
    </row>
    <row r="345" spans="1:17" ht="15" customHeight="1" x14ac:dyDescent="0.2">
      <c r="A345" s="71"/>
      <c r="B345" s="71"/>
      <c r="C345" s="71"/>
      <c r="D345" s="71"/>
      <c r="E345" s="71"/>
      <c r="F345" s="71"/>
      <c r="G345" s="68"/>
      <c r="H345" s="71"/>
      <c r="I345" s="68"/>
      <c r="J345" s="71"/>
      <c r="K345" s="71"/>
      <c r="L345" s="71"/>
      <c r="M345" s="71"/>
      <c r="N345" s="71"/>
      <c r="O345" s="71"/>
      <c r="P345" s="71"/>
      <c r="Q345" s="71"/>
    </row>
    <row r="346" spans="1:17" ht="15" customHeight="1" x14ac:dyDescent="0.2">
      <c r="A346" s="71"/>
      <c r="B346" s="71"/>
      <c r="C346" s="71"/>
      <c r="D346" s="71"/>
      <c r="E346" s="71"/>
      <c r="F346" s="71"/>
      <c r="G346" s="68"/>
      <c r="H346" s="71"/>
      <c r="I346" s="68"/>
      <c r="J346" s="71"/>
      <c r="K346" s="71"/>
      <c r="L346" s="71"/>
      <c r="M346" s="71"/>
      <c r="N346" s="71"/>
      <c r="O346" s="71"/>
      <c r="P346" s="71"/>
      <c r="Q346" s="71"/>
    </row>
    <row r="347" spans="1:17" ht="15" customHeight="1" x14ac:dyDescent="0.2">
      <c r="A347" s="71"/>
      <c r="B347" s="71"/>
      <c r="C347" s="71"/>
      <c r="D347" s="71"/>
      <c r="E347" s="71"/>
      <c r="F347" s="71"/>
      <c r="G347" s="68"/>
      <c r="H347" s="71"/>
      <c r="I347" s="68"/>
      <c r="J347" s="71"/>
      <c r="K347" s="71"/>
      <c r="L347" s="71"/>
      <c r="M347" s="71"/>
      <c r="N347" s="71"/>
      <c r="O347" s="71"/>
      <c r="P347" s="71"/>
      <c r="Q347" s="71"/>
    </row>
    <row r="348" spans="1:17" ht="15" customHeight="1" x14ac:dyDescent="0.2">
      <c r="A348" s="71"/>
      <c r="B348" s="71"/>
      <c r="C348" s="71"/>
      <c r="D348" s="71"/>
      <c r="E348" s="71"/>
      <c r="F348" s="71"/>
      <c r="G348" s="68"/>
      <c r="H348" s="71"/>
      <c r="I348" s="68"/>
      <c r="J348" s="71"/>
      <c r="K348" s="71"/>
      <c r="L348" s="71"/>
      <c r="M348" s="71"/>
      <c r="N348" s="71"/>
      <c r="O348" s="71"/>
      <c r="P348" s="71"/>
      <c r="Q348" s="71"/>
    </row>
    <row r="349" spans="1:17" ht="15" customHeight="1" x14ac:dyDescent="0.2">
      <c r="A349" s="71"/>
      <c r="B349" s="71"/>
      <c r="C349" s="71"/>
      <c r="D349" s="71"/>
      <c r="E349" s="71"/>
      <c r="F349" s="71"/>
      <c r="G349" s="68"/>
      <c r="H349" s="71"/>
      <c r="I349" s="68"/>
      <c r="J349" s="71"/>
      <c r="K349" s="71"/>
      <c r="L349" s="71"/>
      <c r="M349" s="71"/>
      <c r="N349" s="71"/>
      <c r="O349" s="71"/>
      <c r="P349" s="71"/>
      <c r="Q349" s="71"/>
    </row>
    <row r="350" spans="1:17" ht="15" customHeight="1" x14ac:dyDescent="0.2">
      <c r="A350" s="71"/>
      <c r="B350" s="71"/>
      <c r="C350" s="71"/>
      <c r="D350" s="71"/>
      <c r="E350" s="71"/>
      <c r="F350" s="71"/>
      <c r="G350" s="68"/>
      <c r="H350" s="71"/>
      <c r="I350" s="68"/>
      <c r="J350" s="71"/>
      <c r="K350" s="71"/>
      <c r="L350" s="71"/>
      <c r="M350" s="71"/>
      <c r="N350" s="71"/>
      <c r="O350" s="71"/>
      <c r="P350" s="71"/>
      <c r="Q350" s="71"/>
    </row>
    <row r="351" spans="1:17" ht="15" customHeight="1" x14ac:dyDescent="0.2">
      <c r="A351" s="71"/>
      <c r="B351" s="71"/>
      <c r="C351" s="71"/>
      <c r="D351" s="71"/>
      <c r="E351" s="71"/>
      <c r="F351" s="71"/>
      <c r="G351" s="68"/>
      <c r="H351" s="71"/>
      <c r="I351" s="68"/>
      <c r="J351" s="71"/>
      <c r="K351" s="71"/>
      <c r="L351" s="71"/>
      <c r="M351" s="71"/>
      <c r="N351" s="71"/>
      <c r="O351" s="71"/>
      <c r="P351" s="71"/>
      <c r="Q351" s="71"/>
    </row>
    <row r="352" spans="1:17" ht="15" customHeight="1" x14ac:dyDescent="0.2">
      <c r="A352" s="71"/>
      <c r="B352" s="71"/>
      <c r="C352" s="71"/>
      <c r="D352" s="71"/>
      <c r="E352" s="71"/>
      <c r="F352" s="71"/>
      <c r="G352" s="68"/>
      <c r="H352" s="71"/>
      <c r="I352" s="68"/>
      <c r="J352" s="71"/>
      <c r="K352" s="71"/>
      <c r="L352" s="71"/>
      <c r="M352" s="71"/>
      <c r="N352" s="71"/>
      <c r="O352" s="71"/>
      <c r="P352" s="71"/>
      <c r="Q352" s="71"/>
    </row>
    <row r="353" spans="1:17" ht="15" customHeight="1" x14ac:dyDescent="0.2">
      <c r="A353" s="71"/>
      <c r="B353" s="71"/>
      <c r="C353" s="71"/>
      <c r="D353" s="71"/>
      <c r="E353" s="71"/>
      <c r="F353" s="71"/>
      <c r="G353" s="68"/>
      <c r="H353" s="71"/>
      <c r="I353" s="68"/>
      <c r="J353" s="71"/>
      <c r="K353" s="71"/>
      <c r="L353" s="71"/>
      <c r="M353" s="71"/>
      <c r="N353" s="71"/>
      <c r="O353" s="71"/>
      <c r="P353" s="71"/>
      <c r="Q353" s="71"/>
    </row>
    <row r="354" spans="1:17" ht="15" customHeight="1" x14ac:dyDescent="0.2">
      <c r="A354" s="71"/>
      <c r="B354" s="71"/>
      <c r="C354" s="71"/>
      <c r="D354" s="71"/>
      <c r="E354" s="71"/>
      <c r="F354" s="71"/>
      <c r="G354" s="68"/>
      <c r="H354" s="71"/>
      <c r="I354" s="68"/>
      <c r="J354" s="71"/>
      <c r="K354" s="71"/>
      <c r="L354" s="71"/>
      <c r="M354" s="71"/>
      <c r="N354" s="71"/>
      <c r="O354" s="71"/>
      <c r="P354" s="71"/>
      <c r="Q354" s="71"/>
    </row>
    <row r="355" spans="1:17" ht="15" customHeight="1" x14ac:dyDescent="0.2">
      <c r="A355" s="71"/>
      <c r="B355" s="71"/>
      <c r="C355" s="71"/>
      <c r="D355" s="71"/>
      <c r="E355" s="71"/>
      <c r="F355" s="71"/>
      <c r="G355" s="68"/>
      <c r="H355" s="71"/>
      <c r="I355" s="68"/>
      <c r="J355" s="71"/>
      <c r="K355" s="71"/>
      <c r="L355" s="71"/>
      <c r="M355" s="71"/>
      <c r="N355" s="71"/>
      <c r="O355" s="71"/>
      <c r="P355" s="71"/>
      <c r="Q355" s="71"/>
    </row>
    <row r="356" spans="1:17" ht="15" customHeight="1" x14ac:dyDescent="0.2">
      <c r="A356" s="71"/>
      <c r="B356" s="71"/>
      <c r="C356" s="71"/>
      <c r="D356" s="71"/>
      <c r="E356" s="71"/>
      <c r="F356" s="71"/>
      <c r="G356" s="68"/>
      <c r="H356" s="71"/>
      <c r="I356" s="68"/>
      <c r="J356" s="71"/>
      <c r="K356" s="71"/>
      <c r="L356" s="71"/>
      <c r="M356" s="71"/>
      <c r="N356" s="71"/>
      <c r="O356" s="71"/>
      <c r="P356" s="71"/>
      <c r="Q356" s="71"/>
    </row>
    <row r="357" spans="1:17" ht="15" customHeight="1" x14ac:dyDescent="0.2">
      <c r="A357" s="71"/>
      <c r="B357" s="71"/>
      <c r="C357" s="71"/>
      <c r="D357" s="71"/>
      <c r="E357" s="71"/>
      <c r="F357" s="71"/>
      <c r="G357" s="68"/>
      <c r="H357" s="71"/>
      <c r="I357" s="68"/>
      <c r="J357" s="71"/>
      <c r="K357" s="71"/>
      <c r="L357" s="71"/>
      <c r="M357" s="71"/>
      <c r="N357" s="71"/>
      <c r="O357" s="71"/>
      <c r="P357" s="71"/>
      <c r="Q357" s="71"/>
    </row>
    <row r="358" spans="1:17" ht="15" customHeight="1" x14ac:dyDescent="0.2">
      <c r="A358" s="71"/>
      <c r="B358" s="71"/>
      <c r="C358" s="71"/>
      <c r="D358" s="71"/>
      <c r="E358" s="71"/>
      <c r="F358" s="71"/>
      <c r="G358" s="68"/>
      <c r="H358" s="71"/>
      <c r="I358" s="68"/>
      <c r="J358" s="71"/>
      <c r="K358" s="71"/>
      <c r="L358" s="71"/>
      <c r="M358" s="71"/>
      <c r="N358" s="71"/>
      <c r="O358" s="71"/>
      <c r="P358" s="71"/>
      <c r="Q358" s="71"/>
    </row>
    <row r="359" spans="1:17" ht="15" customHeight="1" x14ac:dyDescent="0.2">
      <c r="A359" s="71"/>
      <c r="B359" s="71"/>
      <c r="C359" s="71"/>
      <c r="D359" s="71"/>
      <c r="E359" s="71"/>
      <c r="F359" s="71"/>
      <c r="G359" s="68"/>
      <c r="H359" s="71"/>
      <c r="I359" s="68"/>
      <c r="J359" s="71"/>
      <c r="K359" s="71"/>
      <c r="L359" s="71"/>
      <c r="M359" s="71"/>
      <c r="N359" s="71"/>
      <c r="O359" s="71"/>
      <c r="P359" s="71"/>
      <c r="Q359" s="71"/>
    </row>
    <row r="360" spans="1:17" ht="15" customHeight="1" x14ac:dyDescent="0.2">
      <c r="A360" s="71"/>
      <c r="B360" s="71"/>
      <c r="C360" s="71"/>
      <c r="D360" s="71"/>
      <c r="E360" s="71"/>
      <c r="F360" s="71"/>
      <c r="G360" s="68"/>
      <c r="H360" s="71"/>
      <c r="I360" s="68"/>
      <c r="J360" s="71"/>
      <c r="K360" s="71"/>
      <c r="L360" s="71"/>
      <c r="M360" s="71"/>
      <c r="N360" s="71"/>
      <c r="O360" s="71"/>
      <c r="P360" s="71"/>
      <c r="Q360" s="71"/>
    </row>
    <row r="361" spans="1:17" ht="15" customHeight="1" x14ac:dyDescent="0.2">
      <c r="A361" s="71"/>
      <c r="B361" s="71"/>
      <c r="C361" s="71"/>
      <c r="D361" s="71"/>
      <c r="E361" s="71"/>
      <c r="F361" s="71"/>
      <c r="G361" s="68"/>
      <c r="H361" s="71"/>
      <c r="I361" s="68"/>
      <c r="J361" s="71"/>
      <c r="K361" s="71"/>
      <c r="L361" s="71"/>
      <c r="M361" s="71"/>
      <c r="N361" s="71"/>
      <c r="O361" s="71"/>
      <c r="P361" s="71"/>
      <c r="Q361" s="71"/>
    </row>
    <row r="362" spans="1:17" ht="15" customHeight="1" x14ac:dyDescent="0.2">
      <c r="A362" s="71"/>
      <c r="B362" s="71"/>
      <c r="C362" s="71"/>
      <c r="D362" s="71"/>
      <c r="E362" s="71"/>
      <c r="F362" s="71"/>
      <c r="G362" s="68"/>
      <c r="H362" s="71"/>
      <c r="I362" s="68"/>
      <c r="J362" s="71"/>
      <c r="K362" s="71"/>
      <c r="L362" s="71"/>
      <c r="M362" s="71"/>
      <c r="N362" s="71"/>
      <c r="O362" s="71"/>
      <c r="P362" s="71"/>
      <c r="Q362" s="71"/>
    </row>
    <row r="363" spans="1:17" ht="15" customHeight="1" x14ac:dyDescent="0.2">
      <c r="A363" s="71"/>
      <c r="B363" s="71"/>
      <c r="C363" s="71"/>
      <c r="D363" s="71"/>
      <c r="E363" s="71"/>
      <c r="F363" s="71"/>
      <c r="G363" s="68"/>
      <c r="H363" s="71"/>
      <c r="I363" s="68"/>
      <c r="J363" s="71"/>
      <c r="K363" s="71"/>
      <c r="L363" s="71"/>
      <c r="M363" s="71"/>
      <c r="N363" s="71"/>
      <c r="O363" s="71"/>
      <c r="P363" s="71"/>
      <c r="Q363" s="71"/>
    </row>
    <row r="364" spans="1:17" ht="15" customHeight="1" x14ac:dyDescent="0.2">
      <c r="A364" s="71"/>
      <c r="B364" s="71"/>
      <c r="C364" s="71"/>
      <c r="D364" s="71"/>
      <c r="E364" s="71"/>
      <c r="F364" s="71"/>
      <c r="G364" s="68"/>
      <c r="H364" s="71"/>
      <c r="I364" s="68"/>
      <c r="J364" s="71"/>
      <c r="K364" s="71"/>
      <c r="L364" s="71"/>
      <c r="M364" s="71"/>
      <c r="N364" s="71"/>
      <c r="O364" s="71"/>
      <c r="P364" s="71"/>
      <c r="Q364" s="71"/>
    </row>
    <row r="365" spans="1:17" ht="15" customHeight="1" x14ac:dyDescent="0.2">
      <c r="A365" s="71"/>
      <c r="B365" s="71"/>
      <c r="C365" s="71"/>
      <c r="D365" s="71"/>
      <c r="E365" s="71"/>
      <c r="F365" s="71"/>
      <c r="G365" s="68"/>
      <c r="H365" s="71"/>
      <c r="I365" s="68"/>
      <c r="J365" s="71"/>
      <c r="K365" s="71"/>
      <c r="L365" s="71"/>
      <c r="M365" s="71"/>
      <c r="N365" s="71"/>
      <c r="O365" s="71"/>
      <c r="P365" s="71"/>
      <c r="Q365" s="71"/>
    </row>
    <row r="366" spans="1:17" ht="15" customHeight="1" x14ac:dyDescent="0.2">
      <c r="A366" s="71"/>
      <c r="B366" s="71"/>
      <c r="C366" s="71"/>
      <c r="D366" s="71"/>
      <c r="E366" s="71"/>
      <c r="F366" s="71"/>
      <c r="G366" s="68"/>
      <c r="H366" s="71"/>
      <c r="I366" s="68"/>
      <c r="J366" s="71"/>
      <c r="K366" s="71"/>
      <c r="L366" s="71"/>
      <c r="M366" s="71"/>
      <c r="N366" s="71"/>
      <c r="O366" s="71"/>
      <c r="P366" s="71"/>
      <c r="Q366" s="71"/>
    </row>
    <row r="367" spans="1:17" ht="15" customHeight="1" x14ac:dyDescent="0.2">
      <c r="A367" s="71"/>
      <c r="B367" s="71"/>
      <c r="C367" s="71"/>
      <c r="D367" s="71"/>
      <c r="E367" s="71"/>
      <c r="F367" s="71"/>
      <c r="G367" s="68"/>
      <c r="H367" s="71"/>
      <c r="I367" s="68"/>
      <c r="J367" s="71"/>
      <c r="K367" s="71"/>
      <c r="L367" s="71"/>
      <c r="M367" s="71"/>
      <c r="N367" s="71"/>
      <c r="O367" s="71"/>
      <c r="P367" s="71"/>
      <c r="Q367" s="71"/>
    </row>
    <row r="368" spans="1:17" ht="15" customHeight="1" x14ac:dyDescent="0.2">
      <c r="A368" s="71"/>
      <c r="B368" s="71"/>
      <c r="C368" s="71"/>
      <c r="D368" s="71"/>
      <c r="E368" s="71"/>
      <c r="F368" s="71"/>
      <c r="G368" s="68"/>
      <c r="H368" s="71"/>
      <c r="I368" s="68"/>
      <c r="J368" s="71"/>
      <c r="K368" s="71"/>
      <c r="L368" s="71"/>
      <c r="M368" s="71"/>
      <c r="N368" s="71"/>
      <c r="O368" s="71"/>
      <c r="P368" s="71"/>
      <c r="Q368" s="71"/>
    </row>
    <row r="369" spans="1:17" ht="15" customHeight="1" x14ac:dyDescent="0.2">
      <c r="A369" s="71"/>
      <c r="B369" s="71"/>
      <c r="C369" s="71"/>
      <c r="D369" s="71"/>
      <c r="E369" s="71"/>
      <c r="F369" s="71"/>
      <c r="G369" s="68"/>
      <c r="H369" s="71"/>
      <c r="I369" s="68"/>
      <c r="J369" s="71"/>
      <c r="K369" s="71"/>
      <c r="L369" s="71"/>
      <c r="M369" s="71"/>
      <c r="N369" s="71"/>
      <c r="O369" s="71"/>
      <c r="P369" s="71"/>
      <c r="Q369" s="71"/>
    </row>
    <row r="370" spans="1:17" ht="15" customHeight="1" x14ac:dyDescent="0.2">
      <c r="A370" s="71"/>
      <c r="B370" s="71"/>
      <c r="C370" s="71"/>
      <c r="D370" s="71"/>
      <c r="E370" s="71"/>
      <c r="F370" s="71"/>
      <c r="G370" s="68"/>
      <c r="H370" s="71"/>
      <c r="I370" s="68"/>
      <c r="J370" s="71"/>
      <c r="K370" s="71"/>
      <c r="L370" s="71"/>
      <c r="M370" s="71"/>
      <c r="N370" s="71"/>
      <c r="O370" s="71"/>
      <c r="P370" s="71"/>
      <c r="Q370" s="71"/>
    </row>
    <row r="371" spans="1:17" ht="15" customHeight="1" x14ac:dyDescent="0.2">
      <c r="A371" s="71"/>
      <c r="B371" s="71"/>
      <c r="C371" s="71"/>
      <c r="D371" s="71"/>
      <c r="E371" s="71"/>
      <c r="F371" s="71"/>
      <c r="G371" s="68"/>
      <c r="H371" s="71"/>
      <c r="I371" s="68"/>
      <c r="J371" s="71"/>
      <c r="K371" s="71"/>
      <c r="L371" s="71"/>
      <c r="M371" s="71"/>
      <c r="N371" s="71"/>
      <c r="O371" s="71"/>
      <c r="P371" s="71"/>
      <c r="Q371" s="71"/>
    </row>
    <row r="372" spans="1:17" ht="15" customHeight="1" x14ac:dyDescent="0.2">
      <c r="A372" s="71"/>
      <c r="B372" s="71"/>
      <c r="C372" s="71"/>
      <c r="D372" s="71"/>
      <c r="E372" s="71"/>
      <c r="F372" s="71"/>
      <c r="G372" s="68"/>
      <c r="H372" s="71"/>
      <c r="I372" s="68"/>
      <c r="J372" s="71"/>
      <c r="K372" s="71"/>
      <c r="L372" s="71"/>
      <c r="M372" s="71"/>
      <c r="N372" s="71"/>
      <c r="O372" s="71"/>
      <c r="P372" s="71"/>
      <c r="Q372" s="71"/>
    </row>
    <row r="373" spans="1:17" ht="15" customHeight="1" x14ac:dyDescent="0.2">
      <c r="A373" s="71"/>
      <c r="B373" s="71"/>
      <c r="C373" s="71"/>
      <c r="D373" s="71"/>
      <c r="E373" s="71"/>
      <c r="F373" s="71"/>
      <c r="G373" s="68"/>
      <c r="H373" s="71"/>
      <c r="I373" s="68"/>
      <c r="J373" s="71"/>
      <c r="K373" s="71"/>
      <c r="L373" s="71"/>
      <c r="M373" s="71"/>
      <c r="N373" s="71"/>
      <c r="O373" s="71"/>
      <c r="P373" s="71"/>
      <c r="Q373" s="71"/>
    </row>
    <row r="374" spans="1:17" ht="15" customHeight="1" x14ac:dyDescent="0.2">
      <c r="A374" s="71"/>
      <c r="B374" s="71"/>
      <c r="C374" s="71"/>
      <c r="D374" s="71"/>
      <c r="E374" s="71"/>
      <c r="F374" s="71"/>
      <c r="G374" s="68"/>
      <c r="H374" s="71"/>
      <c r="I374" s="68"/>
      <c r="J374" s="71"/>
      <c r="K374" s="71"/>
      <c r="L374" s="71"/>
      <c r="M374" s="71"/>
      <c r="N374" s="71"/>
      <c r="O374" s="71"/>
      <c r="P374" s="71"/>
      <c r="Q374" s="71"/>
    </row>
    <row r="375" spans="1:17" ht="15" customHeight="1" x14ac:dyDescent="0.2">
      <c r="A375" s="71"/>
      <c r="B375" s="71"/>
      <c r="C375" s="71"/>
      <c r="D375" s="71"/>
      <c r="E375" s="71"/>
      <c r="F375" s="71"/>
      <c r="G375" s="68"/>
      <c r="H375" s="71"/>
      <c r="I375" s="68"/>
      <c r="J375" s="71"/>
      <c r="K375" s="71"/>
      <c r="L375" s="71"/>
      <c r="M375" s="71"/>
      <c r="N375" s="71"/>
      <c r="O375" s="71"/>
      <c r="P375" s="71"/>
      <c r="Q375" s="71"/>
    </row>
    <row r="376" spans="1:17" ht="15" customHeight="1" x14ac:dyDescent="0.2">
      <c r="A376" s="71"/>
      <c r="B376" s="71"/>
      <c r="C376" s="71"/>
      <c r="D376" s="71"/>
      <c r="E376" s="71"/>
      <c r="F376" s="71"/>
      <c r="G376" s="68"/>
      <c r="H376" s="71"/>
      <c r="I376" s="68"/>
      <c r="J376" s="71"/>
      <c r="K376" s="71"/>
      <c r="L376" s="71"/>
      <c r="M376" s="71"/>
      <c r="N376" s="71"/>
      <c r="O376" s="71"/>
      <c r="P376" s="71"/>
      <c r="Q376" s="71"/>
    </row>
    <row r="377" spans="1:17" ht="15" customHeight="1" x14ac:dyDescent="0.2">
      <c r="A377" s="71"/>
      <c r="B377" s="71"/>
      <c r="C377" s="71"/>
      <c r="D377" s="71"/>
      <c r="E377" s="71"/>
      <c r="F377" s="71"/>
      <c r="G377" s="68"/>
      <c r="H377" s="71"/>
      <c r="I377" s="68"/>
      <c r="J377" s="71"/>
      <c r="K377" s="71"/>
      <c r="L377" s="71"/>
      <c r="M377" s="71"/>
      <c r="N377" s="71"/>
      <c r="O377" s="71"/>
      <c r="P377" s="71"/>
      <c r="Q377" s="71"/>
    </row>
    <row r="378" spans="1:17" ht="15" customHeight="1" x14ac:dyDescent="0.2">
      <c r="A378" s="71"/>
      <c r="B378" s="71"/>
      <c r="C378" s="71"/>
      <c r="D378" s="71"/>
      <c r="E378" s="71"/>
      <c r="F378" s="71"/>
      <c r="G378" s="68"/>
      <c r="H378" s="71"/>
      <c r="I378" s="68"/>
      <c r="J378" s="71"/>
      <c r="K378" s="71"/>
      <c r="L378" s="71"/>
      <c r="M378" s="71"/>
      <c r="N378" s="71"/>
      <c r="O378" s="71"/>
      <c r="P378" s="71"/>
      <c r="Q378" s="71"/>
    </row>
    <row r="379" spans="1:17" ht="15" customHeight="1" x14ac:dyDescent="0.2">
      <c r="A379" s="71"/>
      <c r="B379" s="71"/>
      <c r="C379" s="71"/>
      <c r="D379" s="71"/>
      <c r="E379" s="71"/>
      <c r="F379" s="71"/>
      <c r="G379" s="68"/>
      <c r="H379" s="71"/>
      <c r="I379" s="68"/>
      <c r="J379" s="71"/>
      <c r="K379" s="71"/>
      <c r="L379" s="71"/>
      <c r="M379" s="71"/>
      <c r="N379" s="71"/>
      <c r="O379" s="71"/>
      <c r="P379" s="71"/>
      <c r="Q379" s="71"/>
    </row>
    <row r="380" spans="1:17" ht="15" customHeight="1" x14ac:dyDescent="0.2">
      <c r="A380" s="71"/>
      <c r="B380" s="71"/>
      <c r="C380" s="71"/>
      <c r="D380" s="71"/>
      <c r="E380" s="71"/>
      <c r="F380" s="71"/>
      <c r="G380" s="68"/>
      <c r="H380" s="71"/>
      <c r="I380" s="68"/>
      <c r="J380" s="71"/>
      <c r="K380" s="71"/>
      <c r="L380" s="71"/>
      <c r="M380" s="71"/>
      <c r="N380" s="71"/>
      <c r="O380" s="71"/>
      <c r="P380" s="71"/>
      <c r="Q380" s="71"/>
    </row>
    <row r="381" spans="1:17" ht="15" customHeight="1" x14ac:dyDescent="0.2">
      <c r="A381" s="71"/>
      <c r="B381" s="71"/>
      <c r="C381" s="71"/>
      <c r="D381" s="71"/>
      <c r="E381" s="71"/>
      <c r="F381" s="71"/>
      <c r="G381" s="68"/>
      <c r="H381" s="71"/>
      <c r="I381" s="68"/>
      <c r="J381" s="71"/>
      <c r="K381" s="71"/>
      <c r="L381" s="71"/>
      <c r="M381" s="71"/>
      <c r="N381" s="71"/>
      <c r="O381" s="71"/>
      <c r="P381" s="71"/>
      <c r="Q381" s="71"/>
    </row>
    <row r="382" spans="1:17" ht="15" customHeight="1" x14ac:dyDescent="0.2">
      <c r="A382" s="71"/>
      <c r="B382" s="71"/>
      <c r="C382" s="71"/>
      <c r="D382" s="71"/>
      <c r="E382" s="71"/>
      <c r="F382" s="71"/>
      <c r="G382" s="68"/>
      <c r="H382" s="71"/>
      <c r="I382" s="68"/>
      <c r="J382" s="71"/>
      <c r="K382" s="71"/>
      <c r="L382" s="71"/>
      <c r="M382" s="71"/>
      <c r="N382" s="71"/>
      <c r="O382" s="71"/>
      <c r="P382" s="71"/>
      <c r="Q382" s="71"/>
    </row>
    <row r="383" spans="1:17" ht="15" customHeight="1" x14ac:dyDescent="0.2">
      <c r="A383" s="71"/>
      <c r="B383" s="71"/>
      <c r="C383" s="71"/>
      <c r="D383" s="71"/>
      <c r="E383" s="71"/>
      <c r="F383" s="71"/>
      <c r="G383" s="68"/>
      <c r="H383" s="71"/>
      <c r="I383" s="68"/>
      <c r="J383" s="71"/>
      <c r="K383" s="71"/>
      <c r="L383" s="71"/>
      <c r="M383" s="71"/>
      <c r="N383" s="71"/>
      <c r="O383" s="71"/>
      <c r="P383" s="71"/>
      <c r="Q383" s="71"/>
    </row>
    <row r="384" spans="1:17" ht="15" customHeight="1" x14ac:dyDescent="0.2">
      <c r="A384" s="71"/>
      <c r="B384" s="71"/>
      <c r="C384" s="71"/>
      <c r="D384" s="71"/>
      <c r="E384" s="71"/>
      <c r="F384" s="71"/>
      <c r="G384" s="68"/>
      <c r="H384" s="71"/>
      <c r="I384" s="68"/>
      <c r="J384" s="71"/>
      <c r="K384" s="71"/>
      <c r="L384" s="71"/>
      <c r="M384" s="71"/>
      <c r="N384" s="71"/>
      <c r="O384" s="71"/>
      <c r="P384" s="71"/>
      <c r="Q384" s="71"/>
    </row>
    <row r="385" spans="1:17" ht="15" customHeight="1" x14ac:dyDescent="0.2">
      <c r="A385" s="71"/>
      <c r="B385" s="71"/>
      <c r="C385" s="71"/>
      <c r="D385" s="71"/>
      <c r="E385" s="71"/>
      <c r="F385" s="71"/>
      <c r="G385" s="68"/>
      <c r="H385" s="71"/>
      <c r="I385" s="68"/>
      <c r="J385" s="71"/>
      <c r="K385" s="71"/>
      <c r="L385" s="71"/>
      <c r="M385" s="71"/>
      <c r="N385" s="71"/>
      <c r="O385" s="71"/>
      <c r="P385" s="71"/>
      <c r="Q385" s="71"/>
    </row>
    <row r="386" spans="1:17" ht="15" customHeight="1" x14ac:dyDescent="0.2">
      <c r="A386" s="71"/>
      <c r="B386" s="71"/>
      <c r="C386" s="71"/>
      <c r="D386" s="71"/>
      <c r="E386" s="71"/>
      <c r="F386" s="71"/>
      <c r="G386" s="68"/>
      <c r="H386" s="71"/>
      <c r="I386" s="68"/>
      <c r="J386" s="71"/>
      <c r="K386" s="71"/>
      <c r="L386" s="71"/>
      <c r="M386" s="71"/>
      <c r="N386" s="71"/>
      <c r="O386" s="71"/>
      <c r="P386" s="71"/>
      <c r="Q386" s="71"/>
    </row>
    <row r="387" spans="1:17" ht="15" customHeight="1" x14ac:dyDescent="0.2">
      <c r="A387" s="71"/>
      <c r="B387" s="71"/>
      <c r="C387" s="71"/>
      <c r="D387" s="71"/>
      <c r="E387" s="71"/>
      <c r="F387" s="71"/>
      <c r="G387" s="68"/>
      <c r="H387" s="71"/>
      <c r="I387" s="68"/>
      <c r="J387" s="71"/>
      <c r="K387" s="71"/>
      <c r="L387" s="71"/>
      <c r="M387" s="71"/>
      <c r="N387" s="71"/>
      <c r="O387" s="71"/>
      <c r="P387" s="71"/>
      <c r="Q387" s="71"/>
    </row>
    <row r="388" spans="1:17" ht="15" customHeight="1" x14ac:dyDescent="0.2">
      <c r="A388" s="71"/>
      <c r="B388" s="71"/>
      <c r="C388" s="71"/>
      <c r="D388" s="71"/>
      <c r="E388" s="71"/>
      <c r="F388" s="71"/>
      <c r="G388" s="68"/>
      <c r="H388" s="71"/>
      <c r="I388" s="68"/>
      <c r="J388" s="71"/>
      <c r="K388" s="71"/>
      <c r="L388" s="71"/>
      <c r="M388" s="71"/>
      <c r="N388" s="71"/>
      <c r="O388" s="71"/>
      <c r="P388" s="71"/>
      <c r="Q388" s="71"/>
    </row>
    <row r="389" spans="1:17" ht="15" customHeight="1" x14ac:dyDescent="0.2">
      <c r="A389" s="71"/>
      <c r="B389" s="71"/>
      <c r="C389" s="71"/>
      <c r="D389" s="71"/>
      <c r="E389" s="71"/>
      <c r="F389" s="71"/>
      <c r="G389" s="68"/>
      <c r="H389" s="71"/>
      <c r="I389" s="68"/>
      <c r="J389" s="71"/>
      <c r="K389" s="71"/>
      <c r="L389" s="71"/>
      <c r="M389" s="71"/>
      <c r="N389" s="71"/>
      <c r="O389" s="71"/>
      <c r="P389" s="71"/>
      <c r="Q389" s="71"/>
    </row>
    <row r="390" spans="1:17" ht="15" customHeight="1" x14ac:dyDescent="0.2">
      <c r="A390" s="71"/>
      <c r="B390" s="71"/>
      <c r="C390" s="71"/>
      <c r="D390" s="71"/>
      <c r="E390" s="71"/>
      <c r="F390" s="71"/>
      <c r="G390" s="68"/>
      <c r="H390" s="71"/>
      <c r="I390" s="68"/>
      <c r="J390" s="71"/>
      <c r="K390" s="71"/>
      <c r="L390" s="71"/>
      <c r="M390" s="71"/>
      <c r="N390" s="71"/>
      <c r="O390" s="71"/>
      <c r="P390" s="71"/>
      <c r="Q390" s="71"/>
    </row>
    <row r="391" spans="1:17" ht="15" customHeight="1" x14ac:dyDescent="0.2">
      <c r="A391" s="71"/>
      <c r="B391" s="71"/>
      <c r="C391" s="71"/>
      <c r="D391" s="71"/>
      <c r="E391" s="71"/>
      <c r="F391" s="71"/>
      <c r="G391" s="68"/>
      <c r="H391" s="71"/>
      <c r="I391" s="68"/>
      <c r="J391" s="71"/>
      <c r="K391" s="71"/>
      <c r="L391" s="71"/>
      <c r="M391" s="71"/>
      <c r="N391" s="71"/>
      <c r="O391" s="71"/>
      <c r="P391" s="71"/>
      <c r="Q391" s="71"/>
    </row>
    <row r="392" spans="1:17" ht="15" customHeight="1" x14ac:dyDescent="0.2">
      <c r="A392" s="71"/>
      <c r="B392" s="71"/>
      <c r="C392" s="71"/>
      <c r="D392" s="71"/>
      <c r="E392" s="71"/>
      <c r="F392" s="71"/>
      <c r="G392" s="68"/>
      <c r="H392" s="71"/>
      <c r="I392" s="68"/>
      <c r="J392" s="71"/>
      <c r="K392" s="71"/>
      <c r="L392" s="71"/>
      <c r="M392" s="71"/>
      <c r="N392" s="71"/>
      <c r="O392" s="71"/>
      <c r="P392" s="71"/>
      <c r="Q392" s="71"/>
    </row>
    <row r="393" spans="1:17" ht="15" customHeight="1" x14ac:dyDescent="0.2">
      <c r="A393" s="71"/>
      <c r="B393" s="71"/>
      <c r="C393" s="71"/>
      <c r="D393" s="71"/>
      <c r="E393" s="71"/>
      <c r="F393" s="71"/>
      <c r="G393" s="68"/>
      <c r="H393" s="71"/>
      <c r="I393" s="68"/>
      <c r="J393" s="71"/>
      <c r="K393" s="71"/>
      <c r="L393" s="71"/>
      <c r="M393" s="71"/>
      <c r="N393" s="71"/>
      <c r="O393" s="71"/>
      <c r="P393" s="71"/>
      <c r="Q393" s="71"/>
    </row>
    <row r="394" spans="1:17" ht="15" customHeight="1" x14ac:dyDescent="0.2">
      <c r="A394" s="71"/>
      <c r="B394" s="71"/>
      <c r="C394" s="71"/>
      <c r="D394" s="71"/>
      <c r="E394" s="71"/>
      <c r="F394" s="71"/>
      <c r="G394" s="68"/>
      <c r="H394" s="71"/>
      <c r="I394" s="68"/>
      <c r="J394" s="71"/>
      <c r="K394" s="71"/>
      <c r="L394" s="71"/>
      <c r="M394" s="71"/>
      <c r="N394" s="71"/>
      <c r="O394" s="71"/>
      <c r="P394" s="71"/>
      <c r="Q394" s="71"/>
    </row>
    <row r="395" spans="1:17" ht="15" customHeight="1" x14ac:dyDescent="0.2">
      <c r="A395" s="71"/>
      <c r="B395" s="71"/>
      <c r="C395" s="71"/>
      <c r="D395" s="71"/>
      <c r="E395" s="71"/>
      <c r="F395" s="71"/>
      <c r="G395" s="68"/>
      <c r="H395" s="71"/>
      <c r="I395" s="68"/>
      <c r="J395" s="71"/>
      <c r="K395" s="71"/>
      <c r="L395" s="71"/>
      <c r="M395" s="71"/>
      <c r="N395" s="71"/>
      <c r="O395" s="71"/>
      <c r="P395" s="71"/>
      <c r="Q395" s="71"/>
    </row>
    <row r="396" spans="1:17" ht="15" customHeight="1" x14ac:dyDescent="0.2">
      <c r="A396" s="71"/>
      <c r="B396" s="71"/>
      <c r="C396" s="71"/>
      <c r="D396" s="71"/>
      <c r="E396" s="71"/>
      <c r="F396" s="71"/>
      <c r="G396" s="68"/>
      <c r="H396" s="71"/>
      <c r="I396" s="68"/>
      <c r="J396" s="71"/>
      <c r="K396" s="71"/>
      <c r="L396" s="71"/>
      <c r="M396" s="71"/>
      <c r="N396" s="71"/>
      <c r="O396" s="71"/>
      <c r="P396" s="71"/>
      <c r="Q396" s="71"/>
    </row>
    <row r="397" spans="1:17" ht="15" customHeight="1" x14ac:dyDescent="0.2">
      <c r="A397" s="71"/>
      <c r="B397" s="71"/>
      <c r="C397" s="71"/>
      <c r="D397" s="71"/>
      <c r="E397" s="71"/>
      <c r="F397" s="71"/>
      <c r="G397" s="68"/>
      <c r="H397" s="71"/>
      <c r="I397" s="68"/>
      <c r="J397" s="71"/>
      <c r="K397" s="71"/>
      <c r="L397" s="71"/>
      <c r="M397" s="71"/>
      <c r="N397" s="71"/>
      <c r="O397" s="71"/>
      <c r="P397" s="71"/>
      <c r="Q397" s="71"/>
    </row>
    <row r="398" spans="1:17" ht="15" customHeight="1" x14ac:dyDescent="0.2">
      <c r="A398" s="71"/>
      <c r="B398" s="71"/>
      <c r="C398" s="71"/>
      <c r="D398" s="71"/>
      <c r="E398" s="71"/>
      <c r="F398" s="71"/>
      <c r="G398" s="68"/>
      <c r="H398" s="71"/>
      <c r="I398" s="68"/>
      <c r="J398" s="71"/>
      <c r="K398" s="71"/>
      <c r="L398" s="71"/>
      <c r="M398" s="71"/>
      <c r="N398" s="71"/>
      <c r="O398" s="71"/>
      <c r="P398" s="71"/>
      <c r="Q398" s="71"/>
    </row>
    <row r="399" spans="1:17" ht="15" customHeight="1" x14ac:dyDescent="0.2">
      <c r="A399" s="71"/>
      <c r="B399" s="71"/>
      <c r="C399" s="71"/>
      <c r="D399" s="71"/>
      <c r="E399" s="71"/>
      <c r="F399" s="71"/>
      <c r="G399" s="68"/>
      <c r="H399" s="71"/>
      <c r="I399" s="68"/>
      <c r="J399" s="71"/>
      <c r="K399" s="71"/>
      <c r="L399" s="71"/>
      <c r="M399" s="71"/>
      <c r="N399" s="71"/>
      <c r="O399" s="71"/>
      <c r="P399" s="71"/>
      <c r="Q399" s="71"/>
    </row>
    <row r="400" spans="1:17" ht="15" customHeight="1" x14ac:dyDescent="0.2">
      <c r="A400" s="71"/>
      <c r="B400" s="71"/>
      <c r="C400" s="71"/>
      <c r="D400" s="71"/>
      <c r="E400" s="71"/>
      <c r="F400" s="71"/>
      <c r="G400" s="68"/>
      <c r="H400" s="71"/>
      <c r="I400" s="68"/>
      <c r="J400" s="71"/>
      <c r="K400" s="71"/>
      <c r="L400" s="71"/>
      <c r="M400" s="71"/>
      <c r="N400" s="71"/>
      <c r="O400" s="71"/>
      <c r="P400" s="71"/>
      <c r="Q400" s="71"/>
    </row>
    <row r="401" spans="1:17" ht="15" customHeight="1" x14ac:dyDescent="0.2">
      <c r="A401" s="71"/>
      <c r="B401" s="71"/>
      <c r="C401" s="71"/>
      <c r="D401" s="71"/>
      <c r="E401" s="71"/>
      <c r="F401" s="71"/>
      <c r="G401" s="68"/>
      <c r="H401" s="71"/>
      <c r="I401" s="68"/>
      <c r="J401" s="71"/>
      <c r="K401" s="71"/>
      <c r="L401" s="71"/>
      <c r="M401" s="71"/>
      <c r="N401" s="71"/>
      <c r="O401" s="71"/>
      <c r="P401" s="71"/>
      <c r="Q401" s="71"/>
    </row>
    <row r="402" spans="1:17" ht="15" customHeight="1" x14ac:dyDescent="0.2">
      <c r="A402" s="71"/>
      <c r="B402" s="71"/>
      <c r="C402" s="71"/>
      <c r="D402" s="71"/>
      <c r="E402" s="71"/>
      <c r="F402" s="71"/>
      <c r="G402" s="68"/>
      <c r="H402" s="71"/>
      <c r="I402" s="68"/>
      <c r="J402" s="71"/>
      <c r="K402" s="71"/>
      <c r="L402" s="71"/>
      <c r="M402" s="71"/>
      <c r="N402" s="71"/>
      <c r="O402" s="71"/>
      <c r="P402" s="71"/>
      <c r="Q402" s="71"/>
    </row>
    <row r="403" spans="1:17" ht="15" customHeight="1" x14ac:dyDescent="0.2">
      <c r="A403" s="71"/>
      <c r="B403" s="71"/>
      <c r="C403" s="71"/>
      <c r="D403" s="71"/>
      <c r="E403" s="71"/>
      <c r="F403" s="71"/>
      <c r="G403" s="68"/>
      <c r="H403" s="71"/>
      <c r="I403" s="68"/>
      <c r="J403" s="71"/>
      <c r="K403" s="71"/>
      <c r="L403" s="71"/>
      <c r="M403" s="71"/>
      <c r="N403" s="71"/>
      <c r="O403" s="71"/>
      <c r="P403" s="71"/>
      <c r="Q403" s="71"/>
    </row>
    <row r="404" spans="1:17" ht="15" customHeight="1" x14ac:dyDescent="0.2">
      <c r="A404" s="71"/>
      <c r="B404" s="71"/>
      <c r="C404" s="71"/>
      <c r="D404" s="71"/>
      <c r="E404" s="71"/>
      <c r="F404" s="71"/>
      <c r="G404" s="68"/>
      <c r="H404" s="71"/>
      <c r="I404" s="68"/>
      <c r="J404" s="71"/>
      <c r="K404" s="71"/>
      <c r="L404" s="71"/>
      <c r="M404" s="71"/>
      <c r="N404" s="71"/>
      <c r="O404" s="71"/>
      <c r="P404" s="71"/>
      <c r="Q404" s="71"/>
    </row>
    <row r="405" spans="1:17" ht="15" customHeight="1" x14ac:dyDescent="0.2">
      <c r="A405" s="71"/>
      <c r="B405" s="71"/>
      <c r="C405" s="71"/>
      <c r="D405" s="71"/>
      <c r="E405" s="71"/>
      <c r="F405" s="71"/>
      <c r="G405" s="68"/>
      <c r="H405" s="71"/>
      <c r="I405" s="68"/>
      <c r="J405" s="71"/>
      <c r="K405" s="71"/>
      <c r="L405" s="71"/>
      <c r="M405" s="71"/>
      <c r="N405" s="71"/>
      <c r="O405" s="71"/>
      <c r="P405" s="71"/>
      <c r="Q405" s="71"/>
    </row>
    <row r="406" spans="1:17" ht="15" customHeight="1" x14ac:dyDescent="0.2">
      <c r="A406" s="71"/>
      <c r="B406" s="71"/>
      <c r="C406" s="71"/>
      <c r="D406" s="71"/>
      <c r="E406" s="71"/>
      <c r="F406" s="71"/>
      <c r="G406" s="68"/>
      <c r="H406" s="71"/>
      <c r="I406" s="68"/>
      <c r="J406" s="71"/>
      <c r="K406" s="71"/>
      <c r="L406" s="71"/>
      <c r="M406" s="71"/>
      <c r="N406" s="71"/>
      <c r="O406" s="71"/>
      <c r="P406" s="71"/>
      <c r="Q406" s="71"/>
    </row>
    <row r="407" spans="1:17" ht="15" customHeight="1" x14ac:dyDescent="0.2">
      <c r="A407" s="71"/>
      <c r="B407" s="71"/>
      <c r="C407" s="71"/>
      <c r="D407" s="71"/>
      <c r="E407" s="71"/>
      <c r="F407" s="71"/>
      <c r="G407" s="68"/>
      <c r="H407" s="71"/>
      <c r="I407" s="68"/>
      <c r="J407" s="71"/>
      <c r="K407" s="71"/>
      <c r="L407" s="71"/>
      <c r="M407" s="71"/>
      <c r="N407" s="71"/>
      <c r="O407" s="71"/>
      <c r="P407" s="71"/>
      <c r="Q407" s="71"/>
    </row>
    <row r="408" spans="1:17" ht="15" customHeight="1" x14ac:dyDescent="0.2">
      <c r="A408" s="71"/>
      <c r="B408" s="71"/>
      <c r="C408" s="71"/>
      <c r="D408" s="71"/>
      <c r="E408" s="71"/>
      <c r="F408" s="71"/>
      <c r="G408" s="68"/>
      <c r="H408" s="71"/>
      <c r="I408" s="68"/>
      <c r="J408" s="71"/>
      <c r="K408" s="71"/>
      <c r="L408" s="71"/>
      <c r="M408" s="71"/>
      <c r="N408" s="71"/>
      <c r="O408" s="71"/>
      <c r="P408" s="71"/>
      <c r="Q408" s="71"/>
    </row>
    <row r="409" spans="1:17" ht="15" customHeight="1" x14ac:dyDescent="0.2">
      <c r="A409" s="71"/>
      <c r="B409" s="71"/>
      <c r="C409" s="71"/>
      <c r="D409" s="71"/>
      <c r="E409" s="71"/>
      <c r="F409" s="71"/>
      <c r="G409" s="68"/>
      <c r="H409" s="71"/>
      <c r="I409" s="68"/>
      <c r="J409" s="71"/>
      <c r="K409" s="71"/>
      <c r="L409" s="71"/>
      <c r="M409" s="71"/>
      <c r="N409" s="71"/>
      <c r="O409" s="71"/>
      <c r="P409" s="71"/>
      <c r="Q409" s="71"/>
    </row>
    <row r="410" spans="1:17" ht="15" customHeight="1" x14ac:dyDescent="0.2">
      <c r="A410" s="71"/>
      <c r="B410" s="71"/>
      <c r="C410" s="71"/>
      <c r="D410" s="71"/>
      <c r="E410" s="71"/>
      <c r="F410" s="71"/>
      <c r="G410" s="68"/>
      <c r="H410" s="71"/>
      <c r="I410" s="68"/>
      <c r="J410" s="71"/>
      <c r="K410" s="71"/>
      <c r="L410" s="71"/>
      <c r="M410" s="71"/>
      <c r="N410" s="71"/>
      <c r="O410" s="71"/>
      <c r="P410" s="71"/>
      <c r="Q410" s="71"/>
    </row>
    <row r="411" spans="1:17" ht="15" customHeight="1" x14ac:dyDescent="0.2">
      <c r="A411" s="71"/>
      <c r="B411" s="71"/>
      <c r="C411" s="71"/>
      <c r="D411" s="71"/>
      <c r="E411" s="71"/>
      <c r="F411" s="71"/>
      <c r="G411" s="68"/>
      <c r="H411" s="71"/>
      <c r="I411" s="68"/>
      <c r="J411" s="71"/>
      <c r="K411" s="71"/>
      <c r="L411" s="71"/>
      <c r="M411" s="71"/>
      <c r="N411" s="71"/>
      <c r="O411" s="71"/>
      <c r="P411" s="71"/>
      <c r="Q411" s="71"/>
    </row>
    <row r="412" spans="1:17" ht="15" customHeight="1" x14ac:dyDescent="0.2">
      <c r="A412" s="71"/>
      <c r="B412" s="71"/>
      <c r="C412" s="71"/>
      <c r="D412" s="71"/>
      <c r="E412" s="71"/>
      <c r="F412" s="71"/>
      <c r="G412" s="68"/>
      <c r="H412" s="71"/>
      <c r="I412" s="68"/>
      <c r="J412" s="71"/>
      <c r="K412" s="71"/>
      <c r="L412" s="71"/>
      <c r="M412" s="71"/>
      <c r="N412" s="71"/>
      <c r="O412" s="71"/>
      <c r="P412" s="71"/>
      <c r="Q412" s="71"/>
    </row>
    <row r="413" spans="1:17" ht="15" customHeight="1" x14ac:dyDescent="0.2">
      <c r="A413" s="71"/>
      <c r="B413" s="71"/>
      <c r="C413" s="71"/>
      <c r="D413" s="71"/>
      <c r="E413" s="71"/>
      <c r="F413" s="71"/>
      <c r="G413" s="68"/>
      <c r="H413" s="71"/>
      <c r="I413" s="68"/>
      <c r="J413" s="71"/>
      <c r="K413" s="71"/>
      <c r="L413" s="71"/>
      <c r="M413" s="71"/>
      <c r="N413" s="71"/>
      <c r="O413" s="71"/>
      <c r="P413" s="71"/>
      <c r="Q413" s="71"/>
    </row>
    <row r="414" spans="1:17" ht="15" customHeight="1" x14ac:dyDescent="0.2">
      <c r="A414" s="71"/>
      <c r="B414" s="71"/>
      <c r="C414" s="71"/>
      <c r="D414" s="71"/>
      <c r="E414" s="71"/>
      <c r="F414" s="71"/>
      <c r="G414" s="68"/>
      <c r="H414" s="71"/>
      <c r="I414" s="68"/>
      <c r="J414" s="71"/>
      <c r="K414" s="71"/>
      <c r="L414" s="71"/>
      <c r="M414" s="71"/>
      <c r="N414" s="71"/>
      <c r="O414" s="71"/>
      <c r="P414" s="71"/>
      <c r="Q414" s="71"/>
    </row>
    <row r="415" spans="1:17" ht="15" customHeight="1" x14ac:dyDescent="0.2">
      <c r="A415" s="71"/>
      <c r="B415" s="71"/>
      <c r="C415" s="71"/>
      <c r="D415" s="71"/>
      <c r="E415" s="71"/>
      <c r="F415" s="71"/>
      <c r="G415" s="68"/>
      <c r="H415" s="71"/>
      <c r="I415" s="68"/>
      <c r="J415" s="71"/>
      <c r="K415" s="71"/>
      <c r="L415" s="71"/>
      <c r="M415" s="71"/>
      <c r="N415" s="71"/>
      <c r="O415" s="71"/>
      <c r="P415" s="71"/>
      <c r="Q415" s="71"/>
    </row>
    <row r="416" spans="1:17" ht="15" customHeight="1" x14ac:dyDescent="0.2">
      <c r="A416" s="71"/>
      <c r="B416" s="71"/>
      <c r="C416" s="71"/>
      <c r="D416" s="71"/>
      <c r="E416" s="71"/>
      <c r="F416" s="71"/>
      <c r="G416" s="68"/>
      <c r="H416" s="71"/>
      <c r="I416" s="68"/>
      <c r="J416" s="71"/>
      <c r="K416" s="71"/>
      <c r="L416" s="71"/>
      <c r="M416" s="71"/>
      <c r="N416" s="71"/>
      <c r="O416" s="71"/>
      <c r="P416" s="71"/>
      <c r="Q416" s="71"/>
    </row>
    <row r="417" spans="1:17" ht="15" customHeight="1" x14ac:dyDescent="0.2">
      <c r="A417" s="71"/>
      <c r="B417" s="71"/>
      <c r="C417" s="71"/>
      <c r="D417" s="71"/>
      <c r="E417" s="71"/>
      <c r="F417" s="71"/>
      <c r="G417" s="68"/>
      <c r="H417" s="71"/>
      <c r="I417" s="68"/>
      <c r="J417" s="71"/>
      <c r="K417" s="71"/>
      <c r="L417" s="71"/>
      <c r="M417" s="71"/>
      <c r="N417" s="71"/>
      <c r="O417" s="71"/>
      <c r="P417" s="71"/>
      <c r="Q417" s="71"/>
    </row>
    <row r="418" spans="1:17" ht="15" customHeight="1" x14ac:dyDescent="0.2">
      <c r="A418" s="71"/>
      <c r="B418" s="71"/>
      <c r="C418" s="71"/>
      <c r="D418" s="71"/>
      <c r="E418" s="71"/>
      <c r="F418" s="71"/>
      <c r="G418" s="68"/>
      <c r="H418" s="71"/>
      <c r="I418" s="68"/>
      <c r="J418" s="71"/>
      <c r="K418" s="71"/>
      <c r="L418" s="71"/>
      <c r="M418" s="71"/>
      <c r="N418" s="71"/>
      <c r="O418" s="71"/>
      <c r="P418" s="71"/>
      <c r="Q418" s="71"/>
    </row>
    <row r="419" spans="1:17" ht="15" customHeight="1" x14ac:dyDescent="0.2">
      <c r="A419" s="71"/>
      <c r="B419" s="71"/>
      <c r="C419" s="71"/>
      <c r="D419" s="71"/>
      <c r="E419" s="71"/>
      <c r="F419" s="71"/>
      <c r="G419" s="68"/>
      <c r="H419" s="71"/>
      <c r="I419" s="68"/>
      <c r="J419" s="71"/>
      <c r="K419" s="71"/>
      <c r="L419" s="71"/>
      <c r="M419" s="71"/>
      <c r="N419" s="71"/>
      <c r="O419" s="71"/>
      <c r="P419" s="71"/>
      <c r="Q419" s="71"/>
    </row>
    <row r="420" spans="1:17" ht="15" customHeight="1" x14ac:dyDescent="0.2">
      <c r="A420" s="71"/>
      <c r="B420" s="71"/>
      <c r="C420" s="71"/>
      <c r="D420" s="71"/>
      <c r="E420" s="71"/>
      <c r="F420" s="71"/>
      <c r="G420" s="68"/>
      <c r="H420" s="71"/>
      <c r="I420" s="68"/>
      <c r="J420" s="71"/>
      <c r="K420" s="71"/>
      <c r="L420" s="71"/>
      <c r="M420" s="71"/>
      <c r="N420" s="71"/>
      <c r="O420" s="71"/>
      <c r="P420" s="71"/>
      <c r="Q420" s="71"/>
    </row>
    <row r="421" spans="1:17" ht="15" customHeight="1" x14ac:dyDescent="0.2">
      <c r="A421" s="71"/>
      <c r="B421" s="71"/>
      <c r="C421" s="71"/>
      <c r="D421" s="71"/>
      <c r="E421" s="71"/>
      <c r="F421" s="71"/>
      <c r="G421" s="68"/>
      <c r="H421" s="71"/>
      <c r="I421" s="68"/>
      <c r="J421" s="71"/>
      <c r="K421" s="71"/>
      <c r="L421" s="71"/>
      <c r="M421" s="71"/>
      <c r="N421" s="71"/>
      <c r="O421" s="71"/>
      <c r="P421" s="71"/>
      <c r="Q421" s="71"/>
    </row>
    <row r="422" spans="1:17" ht="15" customHeight="1" x14ac:dyDescent="0.2">
      <c r="A422" s="71"/>
      <c r="B422" s="71"/>
      <c r="C422" s="71"/>
      <c r="D422" s="71"/>
      <c r="E422" s="71"/>
      <c r="F422" s="71"/>
      <c r="G422" s="68"/>
      <c r="H422" s="71"/>
      <c r="I422" s="68"/>
      <c r="J422" s="71"/>
      <c r="K422" s="71"/>
      <c r="L422" s="71"/>
      <c r="M422" s="71"/>
      <c r="N422" s="71"/>
      <c r="O422" s="71"/>
      <c r="P422" s="71"/>
      <c r="Q422" s="71"/>
    </row>
    <row r="423" spans="1:17" ht="15" customHeight="1" x14ac:dyDescent="0.2">
      <c r="A423" s="71"/>
      <c r="B423" s="71"/>
      <c r="C423" s="71"/>
      <c r="D423" s="71"/>
      <c r="E423" s="71"/>
      <c r="F423" s="71"/>
      <c r="G423" s="68"/>
      <c r="H423" s="71"/>
      <c r="I423" s="68"/>
      <c r="J423" s="71"/>
      <c r="K423" s="71"/>
      <c r="L423" s="71"/>
      <c r="M423" s="71"/>
      <c r="N423" s="71"/>
      <c r="O423" s="71"/>
      <c r="P423" s="71"/>
      <c r="Q423" s="71"/>
    </row>
    <row r="424" spans="1:17" ht="15" customHeight="1" x14ac:dyDescent="0.2">
      <c r="A424" s="71"/>
      <c r="B424" s="71"/>
      <c r="C424" s="71"/>
      <c r="D424" s="71"/>
      <c r="E424" s="71"/>
      <c r="F424" s="71"/>
      <c r="G424" s="68"/>
      <c r="H424" s="71"/>
      <c r="I424" s="68"/>
      <c r="J424" s="71"/>
      <c r="K424" s="71"/>
      <c r="L424" s="71"/>
      <c r="M424" s="71"/>
      <c r="N424" s="71"/>
      <c r="O424" s="71"/>
      <c r="P424" s="71"/>
      <c r="Q424" s="71"/>
    </row>
    <row r="425" spans="1:17" ht="15" customHeight="1" x14ac:dyDescent="0.2">
      <c r="A425" s="71"/>
      <c r="B425" s="71"/>
      <c r="C425" s="71"/>
      <c r="D425" s="71"/>
      <c r="E425" s="71"/>
      <c r="F425" s="71"/>
      <c r="G425" s="68"/>
      <c r="H425" s="71"/>
      <c r="I425" s="68"/>
      <c r="J425" s="71"/>
      <c r="K425" s="71"/>
      <c r="L425" s="71"/>
      <c r="M425" s="71"/>
      <c r="N425" s="71"/>
      <c r="O425" s="71"/>
      <c r="P425" s="71"/>
      <c r="Q425" s="71"/>
    </row>
    <row r="426" spans="1:17" ht="15" customHeight="1" x14ac:dyDescent="0.2">
      <c r="A426" s="71"/>
      <c r="B426" s="71"/>
      <c r="C426" s="71"/>
      <c r="D426" s="71"/>
      <c r="E426" s="71"/>
      <c r="F426" s="71"/>
      <c r="G426" s="68"/>
      <c r="H426" s="71"/>
      <c r="I426" s="68"/>
      <c r="J426" s="71"/>
      <c r="K426" s="71"/>
      <c r="L426" s="71"/>
      <c r="M426" s="71"/>
      <c r="N426" s="71"/>
      <c r="O426" s="71"/>
      <c r="P426" s="71"/>
      <c r="Q426" s="71"/>
    </row>
    <row r="427" spans="1:17" ht="15" customHeight="1" x14ac:dyDescent="0.2">
      <c r="A427" s="71"/>
      <c r="B427" s="71"/>
      <c r="C427" s="71"/>
      <c r="D427" s="71"/>
      <c r="E427" s="71"/>
      <c r="F427" s="71"/>
      <c r="G427" s="68"/>
      <c r="H427" s="71"/>
      <c r="I427" s="68"/>
      <c r="J427" s="71"/>
      <c r="K427" s="71"/>
      <c r="L427" s="71"/>
      <c r="M427" s="71"/>
      <c r="N427" s="71"/>
      <c r="O427" s="71"/>
      <c r="P427" s="71"/>
      <c r="Q427" s="71"/>
    </row>
    <row r="428" spans="1:17" ht="15" customHeight="1" x14ac:dyDescent="0.2">
      <c r="A428" s="71"/>
      <c r="B428" s="71"/>
      <c r="C428" s="71"/>
      <c r="D428" s="71"/>
      <c r="E428" s="71"/>
      <c r="F428" s="71"/>
      <c r="G428" s="68"/>
      <c r="H428" s="71"/>
      <c r="I428" s="68"/>
      <c r="J428" s="71"/>
      <c r="K428" s="71"/>
      <c r="L428" s="71"/>
      <c r="M428" s="71"/>
      <c r="N428" s="71"/>
      <c r="O428" s="71"/>
      <c r="P428" s="71"/>
      <c r="Q428" s="71"/>
    </row>
    <row r="429" spans="1:17" ht="15" customHeight="1" x14ac:dyDescent="0.2">
      <c r="A429" s="71"/>
      <c r="B429" s="71"/>
      <c r="C429" s="71"/>
      <c r="D429" s="71"/>
      <c r="E429" s="71"/>
      <c r="F429" s="71"/>
      <c r="G429" s="68"/>
      <c r="H429" s="71"/>
      <c r="I429" s="68"/>
      <c r="J429" s="71"/>
      <c r="K429" s="71"/>
      <c r="L429" s="71"/>
      <c r="M429" s="71"/>
      <c r="N429" s="71"/>
      <c r="O429" s="71"/>
      <c r="P429" s="71"/>
      <c r="Q429" s="71"/>
    </row>
    <row r="430" spans="1:17" ht="15" customHeight="1" x14ac:dyDescent="0.2">
      <c r="A430" s="71"/>
      <c r="B430" s="71"/>
      <c r="C430" s="71"/>
      <c r="D430" s="71"/>
      <c r="E430" s="71"/>
      <c r="F430" s="71"/>
      <c r="G430" s="68"/>
      <c r="H430" s="71"/>
      <c r="I430" s="68"/>
      <c r="J430" s="71"/>
      <c r="K430" s="71"/>
      <c r="L430" s="71"/>
      <c r="M430" s="71"/>
      <c r="N430" s="71"/>
      <c r="O430" s="71"/>
      <c r="P430" s="71"/>
      <c r="Q430" s="71"/>
    </row>
    <row r="431" spans="1:17" ht="15" customHeight="1" x14ac:dyDescent="0.2">
      <c r="A431" s="71"/>
      <c r="B431" s="71"/>
      <c r="C431" s="71"/>
      <c r="D431" s="71"/>
      <c r="E431" s="71"/>
      <c r="F431" s="71"/>
      <c r="G431" s="68"/>
      <c r="H431" s="71"/>
      <c r="I431" s="68"/>
      <c r="J431" s="71"/>
      <c r="K431" s="71"/>
      <c r="L431" s="71"/>
      <c r="M431" s="71"/>
      <c r="N431" s="71"/>
      <c r="O431" s="71"/>
      <c r="P431" s="71"/>
      <c r="Q431" s="71"/>
    </row>
    <row r="432" spans="1:17" ht="15" customHeight="1" x14ac:dyDescent="0.2">
      <c r="A432" s="71"/>
      <c r="B432" s="71"/>
      <c r="C432" s="71"/>
      <c r="D432" s="71"/>
      <c r="E432" s="71"/>
      <c r="F432" s="71"/>
      <c r="G432" s="68"/>
      <c r="H432" s="71"/>
      <c r="I432" s="68"/>
      <c r="J432" s="71"/>
      <c r="K432" s="71"/>
      <c r="L432" s="71"/>
      <c r="M432" s="71"/>
      <c r="N432" s="71"/>
      <c r="O432" s="71"/>
      <c r="P432" s="71"/>
      <c r="Q432" s="71"/>
    </row>
    <row r="433" spans="1:17" ht="15" customHeight="1" x14ac:dyDescent="0.2">
      <c r="A433" s="71"/>
      <c r="B433" s="71"/>
      <c r="C433" s="71"/>
      <c r="D433" s="71"/>
      <c r="E433" s="71"/>
      <c r="F433" s="71"/>
      <c r="G433" s="68"/>
      <c r="H433" s="71"/>
      <c r="I433" s="68"/>
      <c r="J433" s="71"/>
      <c r="K433" s="71"/>
      <c r="L433" s="71"/>
      <c r="M433" s="71"/>
      <c r="N433" s="71"/>
      <c r="O433" s="71"/>
      <c r="P433" s="71"/>
      <c r="Q433" s="71"/>
    </row>
    <row r="434" spans="1:17" ht="15" customHeight="1" x14ac:dyDescent="0.2">
      <c r="A434" s="71"/>
      <c r="B434" s="71"/>
      <c r="C434" s="71"/>
      <c r="D434" s="71"/>
      <c r="E434" s="71"/>
      <c r="F434" s="71"/>
      <c r="G434" s="68"/>
      <c r="H434" s="71"/>
      <c r="I434" s="68"/>
      <c r="J434" s="71"/>
      <c r="K434" s="71"/>
      <c r="L434" s="71"/>
      <c r="M434" s="71"/>
      <c r="N434" s="71"/>
      <c r="O434" s="71"/>
      <c r="P434" s="71"/>
      <c r="Q434" s="71"/>
    </row>
    <row r="435" spans="1:17" ht="15" customHeight="1" x14ac:dyDescent="0.2">
      <c r="A435" s="71"/>
      <c r="B435" s="71"/>
      <c r="C435" s="71"/>
      <c r="D435" s="71"/>
      <c r="E435" s="71"/>
      <c r="F435" s="71"/>
      <c r="G435" s="68"/>
      <c r="H435" s="71"/>
      <c r="I435" s="68"/>
      <c r="J435" s="71"/>
      <c r="K435" s="71"/>
      <c r="L435" s="71"/>
      <c r="M435" s="71"/>
      <c r="N435" s="71"/>
      <c r="O435" s="71"/>
      <c r="P435" s="71"/>
      <c r="Q435" s="71"/>
    </row>
    <row r="436" spans="1:17" ht="15" customHeight="1" x14ac:dyDescent="0.2">
      <c r="A436" s="71"/>
      <c r="B436" s="71"/>
      <c r="C436" s="71"/>
      <c r="D436" s="71"/>
      <c r="E436" s="71"/>
      <c r="F436" s="71"/>
      <c r="G436" s="68"/>
      <c r="H436" s="71"/>
      <c r="I436" s="68"/>
      <c r="J436" s="71"/>
      <c r="K436" s="71"/>
      <c r="L436" s="71"/>
      <c r="M436" s="71"/>
      <c r="N436" s="71"/>
      <c r="O436" s="71"/>
      <c r="P436" s="71"/>
      <c r="Q436" s="71"/>
    </row>
    <row r="437" spans="1:17" ht="15" customHeight="1" x14ac:dyDescent="0.2">
      <c r="A437" s="71"/>
      <c r="B437" s="71"/>
      <c r="C437" s="71"/>
      <c r="D437" s="71"/>
      <c r="E437" s="71"/>
      <c r="F437" s="71"/>
      <c r="G437" s="68"/>
      <c r="H437" s="71"/>
      <c r="I437" s="68"/>
      <c r="J437" s="71"/>
      <c r="K437" s="71"/>
      <c r="L437" s="71"/>
      <c r="M437" s="71"/>
      <c r="N437" s="71"/>
      <c r="O437" s="71"/>
      <c r="P437" s="71"/>
      <c r="Q437" s="71"/>
    </row>
    <row r="438" spans="1:17" ht="15" customHeight="1" x14ac:dyDescent="0.2">
      <c r="A438" s="71"/>
      <c r="B438" s="71"/>
      <c r="C438" s="71"/>
      <c r="D438" s="71"/>
      <c r="E438" s="71"/>
      <c r="F438" s="71"/>
      <c r="G438" s="68"/>
      <c r="H438" s="71"/>
      <c r="I438" s="68"/>
      <c r="J438" s="71"/>
      <c r="K438" s="71"/>
      <c r="L438" s="71"/>
      <c r="M438" s="71"/>
      <c r="N438" s="71"/>
      <c r="O438" s="71"/>
      <c r="P438" s="71"/>
      <c r="Q438" s="71"/>
    </row>
    <row r="439" spans="1:17" ht="15" customHeight="1" x14ac:dyDescent="0.2">
      <c r="A439" s="71"/>
      <c r="B439" s="71"/>
      <c r="C439" s="71"/>
      <c r="D439" s="71"/>
      <c r="E439" s="71"/>
      <c r="F439" s="71"/>
      <c r="G439" s="68"/>
      <c r="H439" s="71"/>
      <c r="I439" s="68"/>
      <c r="J439" s="71"/>
      <c r="K439" s="71"/>
      <c r="L439" s="71"/>
      <c r="M439" s="71"/>
      <c r="N439" s="71"/>
      <c r="O439" s="71"/>
      <c r="P439" s="71"/>
      <c r="Q439" s="71"/>
    </row>
    <row r="440" spans="1:17" ht="15" customHeight="1" x14ac:dyDescent="0.2">
      <c r="A440" s="71"/>
      <c r="B440" s="71"/>
      <c r="C440" s="71"/>
      <c r="D440" s="71"/>
      <c r="E440" s="71"/>
      <c r="F440" s="71"/>
      <c r="G440" s="68"/>
      <c r="H440" s="71"/>
      <c r="I440" s="68"/>
      <c r="J440" s="71"/>
      <c r="K440" s="71"/>
      <c r="L440" s="71"/>
      <c r="M440" s="71"/>
      <c r="N440" s="71"/>
      <c r="O440" s="71"/>
      <c r="P440" s="71"/>
      <c r="Q440" s="71"/>
    </row>
    <row r="441" spans="1:17" ht="15" customHeight="1" x14ac:dyDescent="0.2">
      <c r="A441" s="71"/>
      <c r="B441" s="71"/>
      <c r="C441" s="71"/>
      <c r="D441" s="71"/>
      <c r="E441" s="71"/>
      <c r="F441" s="71"/>
      <c r="G441" s="68"/>
      <c r="H441" s="71"/>
      <c r="I441" s="68"/>
      <c r="J441" s="71"/>
      <c r="K441" s="71"/>
      <c r="L441" s="71"/>
      <c r="M441" s="71"/>
      <c r="N441" s="71"/>
      <c r="O441" s="71"/>
      <c r="P441" s="71"/>
      <c r="Q441" s="71"/>
    </row>
    <row r="442" spans="1:17" ht="15" customHeight="1" x14ac:dyDescent="0.2">
      <c r="A442" s="71"/>
      <c r="B442" s="71"/>
      <c r="C442" s="71"/>
      <c r="D442" s="71"/>
      <c r="E442" s="71"/>
      <c r="F442" s="71"/>
      <c r="G442" s="68"/>
      <c r="H442" s="71"/>
      <c r="I442" s="68"/>
      <c r="J442" s="71"/>
      <c r="K442" s="71"/>
      <c r="L442" s="71"/>
      <c r="M442" s="71"/>
      <c r="N442" s="71"/>
      <c r="O442" s="71"/>
      <c r="P442" s="71"/>
      <c r="Q442" s="71"/>
    </row>
    <row r="443" spans="1:17" ht="15" customHeight="1" x14ac:dyDescent="0.2">
      <c r="A443" s="71"/>
      <c r="B443" s="71"/>
      <c r="C443" s="71"/>
      <c r="D443" s="71"/>
      <c r="E443" s="71"/>
      <c r="F443" s="71"/>
      <c r="G443" s="68"/>
      <c r="H443" s="71"/>
      <c r="I443" s="68"/>
      <c r="J443" s="71"/>
      <c r="K443" s="71"/>
      <c r="L443" s="71"/>
      <c r="M443" s="71"/>
      <c r="N443" s="71"/>
      <c r="O443" s="71"/>
      <c r="P443" s="71"/>
      <c r="Q443" s="71"/>
    </row>
    <row r="444" spans="1:17" ht="15" customHeight="1" x14ac:dyDescent="0.2">
      <c r="A444" s="71"/>
      <c r="B444" s="71"/>
      <c r="C444" s="71"/>
      <c r="D444" s="71"/>
      <c r="E444" s="71"/>
      <c r="F444" s="71"/>
      <c r="G444" s="68"/>
      <c r="H444" s="71"/>
      <c r="I444" s="68"/>
      <c r="J444" s="71"/>
      <c r="K444" s="71"/>
      <c r="L444" s="71"/>
      <c r="M444" s="71"/>
      <c r="N444" s="71"/>
      <c r="O444" s="71"/>
      <c r="P444" s="71"/>
      <c r="Q444" s="71"/>
    </row>
    <row r="445" spans="1:17" ht="15" customHeight="1" x14ac:dyDescent="0.2">
      <c r="A445" s="71"/>
      <c r="B445" s="71"/>
      <c r="C445" s="71"/>
      <c r="D445" s="71"/>
      <c r="E445" s="71"/>
      <c r="F445" s="71"/>
      <c r="G445" s="68"/>
      <c r="H445" s="71"/>
      <c r="I445" s="68"/>
      <c r="J445" s="71"/>
      <c r="K445" s="71"/>
      <c r="L445" s="71"/>
      <c r="M445" s="71"/>
      <c r="N445" s="71"/>
      <c r="O445" s="71"/>
      <c r="P445" s="71"/>
      <c r="Q445" s="71"/>
    </row>
    <row r="446" spans="1:17" ht="15" customHeight="1" x14ac:dyDescent="0.2">
      <c r="A446" s="71"/>
      <c r="B446" s="71"/>
      <c r="C446" s="71"/>
      <c r="D446" s="71"/>
      <c r="E446" s="71"/>
      <c r="F446" s="71"/>
      <c r="G446" s="68"/>
      <c r="H446" s="71"/>
      <c r="I446" s="68"/>
      <c r="J446" s="71"/>
      <c r="K446" s="71"/>
      <c r="L446" s="71"/>
      <c r="M446" s="71"/>
      <c r="N446" s="71"/>
      <c r="O446" s="71"/>
      <c r="P446" s="71"/>
      <c r="Q446" s="71"/>
    </row>
    <row r="447" spans="1:17" ht="15" customHeight="1" x14ac:dyDescent="0.2">
      <c r="A447" s="71"/>
      <c r="B447" s="71"/>
      <c r="C447" s="71"/>
      <c r="D447" s="71"/>
      <c r="E447" s="71"/>
      <c r="F447" s="71"/>
      <c r="G447" s="68"/>
      <c r="H447" s="71"/>
      <c r="I447" s="68"/>
      <c r="J447" s="71"/>
      <c r="K447" s="71"/>
      <c r="L447" s="71"/>
      <c r="M447" s="71"/>
      <c r="N447" s="71"/>
      <c r="O447" s="71"/>
      <c r="P447" s="71"/>
      <c r="Q447" s="71"/>
    </row>
    <row r="448" spans="1:17" ht="15" customHeight="1" x14ac:dyDescent="0.2">
      <c r="A448" s="71"/>
      <c r="B448" s="71"/>
      <c r="C448" s="71"/>
      <c r="D448" s="71"/>
      <c r="E448" s="71"/>
      <c r="F448" s="71"/>
      <c r="G448" s="68"/>
      <c r="H448" s="71"/>
      <c r="I448" s="68"/>
      <c r="J448" s="71"/>
      <c r="K448" s="71"/>
      <c r="L448" s="71"/>
      <c r="M448" s="71"/>
      <c r="N448" s="71"/>
      <c r="O448" s="71"/>
      <c r="P448" s="71"/>
      <c r="Q448" s="71"/>
    </row>
  </sheetData>
  <phoneticPr fontId="3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45"/>
  <dimension ref="A1:AB273"/>
  <sheetViews>
    <sheetView topLeftCell="J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75" style="23" customWidth="1"/>
    <col min="5" max="5" width="18.6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3.25" style="23" customWidth="1"/>
    <col min="16" max="16" width="20.875" style="23" customWidth="1"/>
    <col min="17" max="17" width="11.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1608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293</v>
      </c>
      <c r="B2" s="71">
        <v>240</v>
      </c>
      <c r="C2" s="68">
        <v>0.25</v>
      </c>
      <c r="D2" s="68">
        <v>262.76</v>
      </c>
      <c r="E2" s="68">
        <v>211.09</v>
      </c>
      <c r="F2" s="68">
        <f t="shared" ref="F2:F19" si="0">($A$20-A2)/(ROW($A$20)-ROW(A2))</f>
        <v>73.055555555555557</v>
      </c>
      <c r="G2" s="68">
        <v>0</v>
      </c>
      <c r="H2" s="68">
        <f t="shared" ref="H2:H19" si="1">($A$20-B2)/(ROW($A$20)-ROW(B2))</f>
        <v>76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0.1</v>
      </c>
      <c r="P2" s="32" t="s">
        <v>39</v>
      </c>
      <c r="Q2" s="25">
        <f>LARGE(A:A,2)</f>
        <v>1500</v>
      </c>
      <c r="T2" s="22">
        <v>0</v>
      </c>
      <c r="U2" s="74">
        <f t="shared" ref="U2:U33" si="3">T2-B2</f>
        <v>-240</v>
      </c>
      <c r="V2" s="70">
        <f t="shared" ref="V2:V33" si="4">ROUND(U2,0)</f>
        <v>-240</v>
      </c>
      <c r="W2" s="70">
        <v>4766</v>
      </c>
      <c r="X2" s="70">
        <f t="shared" ref="X2:X33" si="5">B2/$W$2*$W$3</f>
        <v>263.81871590432229</v>
      </c>
      <c r="Y2" s="70">
        <f t="shared" ref="Y2:Y33" si="6">X2-B2</f>
        <v>23.818715904322289</v>
      </c>
      <c r="Z2" s="70">
        <f t="shared" ref="Z2:Z33" si="7">ROUND(Y2,0)</f>
        <v>24</v>
      </c>
      <c r="AA2" s="24">
        <f t="shared" ref="AA2:AA33" si="8">IF(V2&gt;=0,V2,Z2)</f>
        <v>24</v>
      </c>
      <c r="AB2" s="67">
        <f t="shared" ref="AB2:AB33" si="9">B2+AA2</f>
        <v>264</v>
      </c>
    </row>
    <row r="3" spans="1:28" ht="15" customHeight="1" x14ac:dyDescent="0.25">
      <c r="A3" s="71">
        <v>311</v>
      </c>
      <c r="B3" s="71">
        <v>240</v>
      </c>
      <c r="C3" s="68">
        <v>0.35</v>
      </c>
      <c r="D3" s="68">
        <v>262.77</v>
      </c>
      <c r="E3" s="68">
        <v>211.09</v>
      </c>
      <c r="F3" s="68">
        <f t="shared" si="0"/>
        <v>76.294117647058826</v>
      </c>
      <c r="G3" s="68">
        <v>0</v>
      </c>
      <c r="H3" s="68">
        <f t="shared" si="1"/>
        <v>80.470588235294116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IF(ABS((B3-B2))&lt;=50,1,IF((B3-B2)*($B$4-$B$2)&gt;=0,1,-1))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77</v>
      </c>
      <c r="P3" s="32" t="s">
        <v>41</v>
      </c>
      <c r="Q3" s="25">
        <f>LARGE(A:A,3)</f>
        <v>1464</v>
      </c>
      <c r="T3" s="22">
        <v>0</v>
      </c>
      <c r="U3" s="74">
        <f t="shared" si="3"/>
        <v>-240</v>
      </c>
      <c r="V3" s="70">
        <f t="shared" si="4"/>
        <v>-240</v>
      </c>
      <c r="W3" s="70">
        <v>5239</v>
      </c>
      <c r="X3" s="70">
        <f t="shared" si="5"/>
        <v>263.81871590432229</v>
      </c>
      <c r="Y3" s="70">
        <f t="shared" si="6"/>
        <v>23.818715904322289</v>
      </c>
      <c r="Z3" s="70">
        <f t="shared" si="7"/>
        <v>24</v>
      </c>
      <c r="AA3" s="24">
        <f t="shared" si="8"/>
        <v>24</v>
      </c>
      <c r="AB3" s="67">
        <f t="shared" si="9"/>
        <v>264</v>
      </c>
    </row>
    <row r="4" spans="1:28" ht="15" customHeight="1" x14ac:dyDescent="0.25">
      <c r="A4" s="71">
        <v>229</v>
      </c>
      <c r="B4" s="71">
        <v>240</v>
      </c>
      <c r="C4" s="68">
        <v>0.43</v>
      </c>
      <c r="D4" s="68">
        <v>262.77</v>
      </c>
      <c r="E4" s="68">
        <v>211.09</v>
      </c>
      <c r="F4" s="68">
        <f t="shared" si="0"/>
        <v>86.1875</v>
      </c>
      <c r="G4" s="68">
        <v>0</v>
      </c>
      <c r="H4" s="68">
        <f t="shared" si="1"/>
        <v>85.5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1608</v>
      </c>
      <c r="P4" s="32" t="s">
        <v>43</v>
      </c>
      <c r="Q4" s="25">
        <f>LARGE(B:B,1)</f>
        <v>240</v>
      </c>
      <c r="T4" s="22">
        <v>0</v>
      </c>
      <c r="U4" s="74">
        <f t="shared" si="3"/>
        <v>-240</v>
      </c>
      <c r="V4" s="70">
        <f t="shared" si="4"/>
        <v>-240</v>
      </c>
      <c r="W4" s="70"/>
      <c r="X4" s="70">
        <f t="shared" si="5"/>
        <v>263.81871590432229</v>
      </c>
      <c r="Y4" s="70">
        <f t="shared" si="6"/>
        <v>23.818715904322289</v>
      </c>
      <c r="Z4" s="70">
        <f t="shared" si="7"/>
        <v>24</v>
      </c>
      <c r="AA4" s="24">
        <f t="shared" si="8"/>
        <v>24</v>
      </c>
      <c r="AB4" s="67">
        <f t="shared" si="9"/>
        <v>264</v>
      </c>
    </row>
    <row r="5" spans="1:28" ht="15" customHeight="1" x14ac:dyDescent="0.25">
      <c r="A5" s="71">
        <v>244</v>
      </c>
      <c r="B5" s="71">
        <v>240</v>
      </c>
      <c r="C5" s="68">
        <v>1.03</v>
      </c>
      <c r="D5" s="68">
        <v>262.77</v>
      </c>
      <c r="E5" s="68">
        <v>211.09</v>
      </c>
      <c r="F5" s="68">
        <f t="shared" si="0"/>
        <v>90.933333333333337</v>
      </c>
      <c r="G5" s="68">
        <v>0</v>
      </c>
      <c r="H5" s="68">
        <f t="shared" si="1"/>
        <v>91.2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0.62</v>
      </c>
      <c r="P5" s="32" t="s">
        <v>45</v>
      </c>
      <c r="Q5" s="25">
        <f>LARGE(B:B,2)</f>
        <v>240</v>
      </c>
      <c r="T5" s="22">
        <v>0</v>
      </c>
      <c r="U5" s="74">
        <f t="shared" si="3"/>
        <v>-240</v>
      </c>
      <c r="V5" s="70">
        <f t="shared" si="4"/>
        <v>-240</v>
      </c>
      <c r="W5" s="70"/>
      <c r="X5" s="70">
        <f t="shared" si="5"/>
        <v>263.81871590432229</v>
      </c>
      <c r="Y5" s="70">
        <f t="shared" si="6"/>
        <v>23.818715904322289</v>
      </c>
      <c r="Z5" s="70">
        <f t="shared" si="7"/>
        <v>24</v>
      </c>
      <c r="AA5" s="24">
        <f t="shared" si="8"/>
        <v>24</v>
      </c>
      <c r="AB5" s="67">
        <f t="shared" si="9"/>
        <v>264</v>
      </c>
    </row>
    <row r="6" spans="1:28" ht="15" customHeight="1" x14ac:dyDescent="0.25">
      <c r="A6" s="71">
        <v>244</v>
      </c>
      <c r="B6" s="71">
        <v>240</v>
      </c>
      <c r="C6" s="68">
        <v>1.23</v>
      </c>
      <c r="D6" s="68">
        <v>262.77</v>
      </c>
      <c r="E6" s="68">
        <v>211.09</v>
      </c>
      <c r="F6" s="68">
        <f t="shared" si="0"/>
        <v>97.428571428571431</v>
      </c>
      <c r="G6" s="68">
        <v>0</v>
      </c>
      <c r="H6" s="68">
        <f t="shared" si="1"/>
        <v>97.714285714285708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0.74</v>
      </c>
      <c r="P6" s="32" t="s">
        <v>47</v>
      </c>
      <c r="Q6" s="25">
        <f>LARGE(B:B,3)</f>
        <v>240</v>
      </c>
      <c r="T6" s="22">
        <v>0</v>
      </c>
      <c r="U6" s="74">
        <f t="shared" si="3"/>
        <v>-240</v>
      </c>
      <c r="V6" s="70">
        <f t="shared" si="4"/>
        <v>-240</v>
      </c>
      <c r="W6" s="70"/>
      <c r="X6" s="70">
        <f t="shared" si="5"/>
        <v>263.81871590432229</v>
      </c>
      <c r="Y6" s="70">
        <f t="shared" si="6"/>
        <v>23.818715904322289</v>
      </c>
      <c r="Z6" s="70">
        <f t="shared" si="7"/>
        <v>24</v>
      </c>
      <c r="AA6" s="24">
        <f t="shared" si="8"/>
        <v>24</v>
      </c>
      <c r="AB6" s="67">
        <f t="shared" si="9"/>
        <v>264</v>
      </c>
    </row>
    <row r="7" spans="1:28" ht="15" customHeight="1" x14ac:dyDescent="0.25">
      <c r="A7" s="71">
        <v>169</v>
      </c>
      <c r="B7" s="71">
        <v>240</v>
      </c>
      <c r="C7" s="68">
        <v>0.97</v>
      </c>
      <c r="D7" s="68">
        <v>262.76</v>
      </c>
      <c r="E7" s="68">
        <v>211.09</v>
      </c>
      <c r="F7" s="68">
        <f t="shared" si="0"/>
        <v>110.69230769230769</v>
      </c>
      <c r="G7" s="68">
        <v>0</v>
      </c>
      <c r="H7" s="68">
        <f t="shared" si="1"/>
        <v>105.23076923076923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0.85</v>
      </c>
      <c r="P7" s="25"/>
      <c r="Q7" s="25"/>
      <c r="T7" s="22">
        <v>0</v>
      </c>
      <c r="U7" s="74">
        <f t="shared" si="3"/>
        <v>-240</v>
      </c>
      <c r="V7" s="70">
        <f t="shared" si="4"/>
        <v>-240</v>
      </c>
      <c r="W7" s="70"/>
      <c r="X7" s="70">
        <f t="shared" si="5"/>
        <v>263.81871590432229</v>
      </c>
      <c r="Y7" s="70">
        <f t="shared" si="6"/>
        <v>23.818715904322289</v>
      </c>
      <c r="Z7" s="70">
        <f t="shared" si="7"/>
        <v>24</v>
      </c>
      <c r="AA7" s="24">
        <f t="shared" si="8"/>
        <v>24</v>
      </c>
      <c r="AB7" s="67">
        <f t="shared" si="9"/>
        <v>264</v>
      </c>
    </row>
    <row r="8" spans="1:28" ht="15" customHeight="1" x14ac:dyDescent="0.25">
      <c r="A8" s="71">
        <v>377</v>
      </c>
      <c r="B8" s="71">
        <v>240</v>
      </c>
      <c r="C8" s="68">
        <v>1.61</v>
      </c>
      <c r="D8" s="68">
        <v>262.77999999999997</v>
      </c>
      <c r="E8" s="68">
        <v>211.09</v>
      </c>
      <c r="F8" s="68">
        <f t="shared" si="0"/>
        <v>102.58333333333333</v>
      </c>
      <c r="G8" s="68">
        <v>0</v>
      </c>
      <c r="H8" s="68">
        <f t="shared" si="1"/>
        <v>114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-240</v>
      </c>
      <c r="V8" s="70">
        <f t="shared" si="4"/>
        <v>-240</v>
      </c>
      <c r="W8" s="70"/>
      <c r="X8" s="70">
        <f t="shared" si="5"/>
        <v>263.81871590432229</v>
      </c>
      <c r="Y8" s="70">
        <f t="shared" si="6"/>
        <v>23.818715904322289</v>
      </c>
      <c r="Z8" s="70">
        <f t="shared" si="7"/>
        <v>24</v>
      </c>
      <c r="AA8" s="24">
        <f t="shared" si="8"/>
        <v>24</v>
      </c>
      <c r="AB8" s="67">
        <f t="shared" si="9"/>
        <v>264</v>
      </c>
    </row>
    <row r="9" spans="1:28" ht="15" customHeight="1" x14ac:dyDescent="0.25">
      <c r="A9" s="71">
        <v>228</v>
      </c>
      <c r="B9" s="71">
        <v>240</v>
      </c>
      <c r="C9" s="68">
        <v>2.34</v>
      </c>
      <c r="D9" s="68">
        <v>262.77999999999997</v>
      </c>
      <c r="E9" s="68">
        <v>211.09</v>
      </c>
      <c r="F9" s="68">
        <f t="shared" si="0"/>
        <v>125.45454545454545</v>
      </c>
      <c r="G9" s="68">
        <v>0</v>
      </c>
      <c r="H9" s="68">
        <f t="shared" si="1"/>
        <v>124.36363636363636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-240</v>
      </c>
      <c r="V9" s="70">
        <f t="shared" si="4"/>
        <v>-240</v>
      </c>
      <c r="W9" s="70"/>
      <c r="X9" s="70">
        <f t="shared" si="5"/>
        <v>263.81871590432229</v>
      </c>
      <c r="Y9" s="70">
        <f t="shared" si="6"/>
        <v>23.818715904322289</v>
      </c>
      <c r="Z9" s="70">
        <f t="shared" si="7"/>
        <v>24</v>
      </c>
      <c r="AA9" s="24">
        <f t="shared" si="8"/>
        <v>24</v>
      </c>
      <c r="AB9" s="67">
        <f t="shared" si="9"/>
        <v>264</v>
      </c>
    </row>
    <row r="10" spans="1:28" ht="15" customHeight="1" x14ac:dyDescent="0.25">
      <c r="A10" s="71">
        <v>373</v>
      </c>
      <c r="B10" s="71">
        <v>240</v>
      </c>
      <c r="C10" s="68">
        <v>3.75</v>
      </c>
      <c r="D10" s="68">
        <v>262.8</v>
      </c>
      <c r="E10" s="68">
        <v>211.09</v>
      </c>
      <c r="F10" s="68">
        <f t="shared" si="0"/>
        <v>123.5</v>
      </c>
      <c r="G10" s="68">
        <v>0</v>
      </c>
      <c r="H10" s="68">
        <f t="shared" si="1"/>
        <v>136.80000000000001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-240</v>
      </c>
      <c r="V10" s="70">
        <f t="shared" si="4"/>
        <v>-240</v>
      </c>
      <c r="W10" s="70"/>
      <c r="X10" s="70">
        <f t="shared" si="5"/>
        <v>263.81871590432229</v>
      </c>
      <c r="Y10" s="70">
        <f t="shared" si="6"/>
        <v>23.818715904322289</v>
      </c>
      <c r="Z10" s="70">
        <f t="shared" si="7"/>
        <v>24</v>
      </c>
      <c r="AA10" s="24">
        <f t="shared" si="8"/>
        <v>24</v>
      </c>
      <c r="AB10" s="67">
        <f t="shared" si="9"/>
        <v>264</v>
      </c>
    </row>
    <row r="11" spans="1:28" ht="15" customHeight="1" x14ac:dyDescent="0.25">
      <c r="A11" s="71">
        <v>292</v>
      </c>
      <c r="B11" s="71">
        <v>240</v>
      </c>
      <c r="C11" s="68">
        <v>5.83</v>
      </c>
      <c r="D11" s="68">
        <v>262.81</v>
      </c>
      <c r="E11" s="68">
        <v>211.09</v>
      </c>
      <c r="F11" s="68">
        <f t="shared" si="0"/>
        <v>146.22222222222223</v>
      </c>
      <c r="G11" s="68">
        <v>0</v>
      </c>
      <c r="H11" s="68">
        <f t="shared" si="1"/>
        <v>152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262.76</v>
      </c>
      <c r="R11" s="43"/>
      <c r="S11" s="43"/>
      <c r="T11" s="22">
        <v>0</v>
      </c>
      <c r="U11" s="74">
        <f t="shared" si="3"/>
        <v>-240</v>
      </c>
      <c r="V11" s="70">
        <f t="shared" si="4"/>
        <v>-240</v>
      </c>
      <c r="W11" s="70"/>
      <c r="X11" s="70">
        <f t="shared" si="5"/>
        <v>263.81871590432229</v>
      </c>
      <c r="Y11" s="70">
        <f t="shared" si="6"/>
        <v>23.818715904322289</v>
      </c>
      <c r="Z11" s="70">
        <f t="shared" si="7"/>
        <v>24</v>
      </c>
      <c r="AA11" s="24">
        <f t="shared" si="8"/>
        <v>24</v>
      </c>
      <c r="AB11" s="67">
        <f t="shared" si="9"/>
        <v>264</v>
      </c>
    </row>
    <row r="12" spans="1:28" ht="15" customHeight="1" x14ac:dyDescent="0.25">
      <c r="A12" s="71">
        <v>600</v>
      </c>
      <c r="B12" s="71">
        <v>240</v>
      </c>
      <c r="C12" s="68">
        <v>5.01</v>
      </c>
      <c r="D12" s="68">
        <v>262.86</v>
      </c>
      <c r="E12" s="68">
        <v>211.09</v>
      </c>
      <c r="F12" s="68">
        <f t="shared" si="0"/>
        <v>126</v>
      </c>
      <c r="G12" s="68">
        <v>0</v>
      </c>
      <c r="H12" s="68">
        <f t="shared" si="1"/>
        <v>171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262.76</v>
      </c>
      <c r="R12" s="43"/>
      <c r="S12" s="43"/>
      <c r="T12" s="22">
        <v>0</v>
      </c>
      <c r="U12" s="74">
        <f t="shared" si="3"/>
        <v>-240</v>
      </c>
      <c r="V12" s="70">
        <f t="shared" si="4"/>
        <v>-240</v>
      </c>
      <c r="W12" s="70"/>
      <c r="X12" s="70">
        <f t="shared" si="5"/>
        <v>263.81871590432229</v>
      </c>
      <c r="Y12" s="70">
        <f t="shared" si="6"/>
        <v>23.818715904322289</v>
      </c>
      <c r="Z12" s="70">
        <f t="shared" si="7"/>
        <v>24</v>
      </c>
      <c r="AA12" s="24">
        <f t="shared" si="8"/>
        <v>24</v>
      </c>
      <c r="AB12" s="67">
        <f t="shared" si="9"/>
        <v>264</v>
      </c>
    </row>
    <row r="13" spans="1:28" ht="15" customHeight="1" x14ac:dyDescent="0.25">
      <c r="A13" s="71">
        <v>452</v>
      </c>
      <c r="B13" s="71">
        <v>240</v>
      </c>
      <c r="C13" s="68">
        <v>3.87</v>
      </c>
      <c r="D13" s="68">
        <v>262.89999999999998</v>
      </c>
      <c r="E13" s="68">
        <v>211.09</v>
      </c>
      <c r="F13" s="68">
        <f t="shared" si="0"/>
        <v>165.14285714285714</v>
      </c>
      <c r="G13" s="68">
        <v>0</v>
      </c>
      <c r="H13" s="68">
        <f t="shared" si="1"/>
        <v>195.42857142857142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-240</v>
      </c>
      <c r="V13" s="70">
        <f t="shared" si="4"/>
        <v>-240</v>
      </c>
      <c r="W13" s="70"/>
      <c r="X13" s="70">
        <f t="shared" si="5"/>
        <v>263.81871590432229</v>
      </c>
      <c r="Y13" s="70">
        <f t="shared" si="6"/>
        <v>23.818715904322289</v>
      </c>
      <c r="Z13" s="70">
        <f t="shared" si="7"/>
        <v>24</v>
      </c>
      <c r="AA13" s="24">
        <f t="shared" si="8"/>
        <v>24</v>
      </c>
      <c r="AB13" s="67">
        <f t="shared" si="9"/>
        <v>264</v>
      </c>
    </row>
    <row r="14" spans="1:28" ht="15" customHeight="1" x14ac:dyDescent="0.25">
      <c r="A14" s="71">
        <v>914</v>
      </c>
      <c r="B14" s="71">
        <v>240</v>
      </c>
      <c r="C14" s="68">
        <v>3.56</v>
      </c>
      <c r="D14" s="68">
        <v>263</v>
      </c>
      <c r="E14" s="68">
        <v>211.09</v>
      </c>
      <c r="F14" s="68">
        <f t="shared" si="0"/>
        <v>115.66666666666667</v>
      </c>
      <c r="G14" s="68">
        <v>0</v>
      </c>
      <c r="H14" s="68">
        <f t="shared" si="1"/>
        <v>228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240</v>
      </c>
      <c r="R14" s="43"/>
      <c r="S14" s="43"/>
      <c r="T14" s="22">
        <v>0</v>
      </c>
      <c r="U14" s="74">
        <f t="shared" si="3"/>
        <v>-240</v>
      </c>
      <c r="V14" s="70">
        <f t="shared" si="4"/>
        <v>-240</v>
      </c>
      <c r="W14" s="70"/>
      <c r="X14" s="70">
        <f t="shared" si="5"/>
        <v>263.81871590432229</v>
      </c>
      <c r="Y14" s="70">
        <f t="shared" si="6"/>
        <v>23.818715904322289</v>
      </c>
      <c r="Z14" s="70">
        <f t="shared" si="7"/>
        <v>24</v>
      </c>
      <c r="AA14" s="24">
        <f t="shared" si="8"/>
        <v>24</v>
      </c>
      <c r="AB14" s="67">
        <f t="shared" si="9"/>
        <v>264</v>
      </c>
    </row>
    <row r="15" spans="1:28" ht="15" customHeight="1" x14ac:dyDescent="0.25">
      <c r="A15" s="71">
        <v>278</v>
      </c>
      <c r="B15" s="71">
        <v>240</v>
      </c>
      <c r="C15" s="68">
        <v>2.79</v>
      </c>
      <c r="D15" s="68">
        <v>263.01</v>
      </c>
      <c r="E15" s="68">
        <v>211.09</v>
      </c>
      <c r="F15" s="68">
        <f t="shared" si="0"/>
        <v>266</v>
      </c>
      <c r="G15" s="68">
        <v>0</v>
      </c>
      <c r="H15" s="68">
        <f t="shared" si="1"/>
        <v>273.60000000000002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77</v>
      </c>
      <c r="P15" s="14" t="s">
        <v>61</v>
      </c>
      <c r="Q15" s="13">
        <f>MAX(D:D)</f>
        <v>266.49</v>
      </c>
      <c r="R15" s="43">
        <f ca="1">TREND(OFFSET('Z-V'!B1,MATCH(Q15,'Z-V'!A:A,1)-1,,2,1),OFFSET('Z-V'!A1,MATCH(Q15,'Z-V'!A:A,1)-1,,2,1),Q15)</f>
        <v>42776</v>
      </c>
      <c r="S15" s="43"/>
      <c r="T15" s="22">
        <v>0</v>
      </c>
      <c r="U15" s="74">
        <f t="shared" si="3"/>
        <v>-240</v>
      </c>
      <c r="V15" s="70">
        <f t="shared" si="4"/>
        <v>-240</v>
      </c>
      <c r="W15" s="70"/>
      <c r="X15" s="70">
        <f t="shared" si="5"/>
        <v>263.81871590432229</v>
      </c>
      <c r="Y15" s="70">
        <f t="shared" si="6"/>
        <v>23.818715904322289</v>
      </c>
      <c r="Z15" s="70">
        <f t="shared" si="7"/>
        <v>24</v>
      </c>
      <c r="AA15" s="24">
        <f t="shared" si="8"/>
        <v>24</v>
      </c>
      <c r="AB15" s="67">
        <f t="shared" si="9"/>
        <v>264</v>
      </c>
    </row>
    <row r="16" spans="1:28" ht="15" customHeight="1" x14ac:dyDescent="0.25">
      <c r="A16" s="71">
        <v>804</v>
      </c>
      <c r="B16" s="71">
        <v>240</v>
      </c>
      <c r="C16" s="68">
        <v>1.94</v>
      </c>
      <c r="D16" s="68">
        <v>263.10000000000002</v>
      </c>
      <c r="E16" s="68">
        <v>211.09</v>
      </c>
      <c r="F16" s="68">
        <f t="shared" si="0"/>
        <v>201</v>
      </c>
      <c r="G16" s="68">
        <v>0</v>
      </c>
      <c r="H16" s="68">
        <f t="shared" si="1"/>
        <v>342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5.83</v>
      </c>
      <c r="P16" s="14" t="s">
        <v>63</v>
      </c>
      <c r="Q16" s="56">
        <f>D2</f>
        <v>262.76</v>
      </c>
      <c r="R16" s="43">
        <f ca="1">TREND(OFFSET('Z-V'!B1,MATCH(Q16,'Z-V'!A:A,1)-1,,2,1),OFFSET('Z-V'!A1,MATCH(Q16,'Z-V'!A:A,1)-1,,2,1),Q16)</f>
        <v>34147.999999999884</v>
      </c>
      <c r="S16" s="43"/>
      <c r="T16" s="22">
        <v>0</v>
      </c>
      <c r="U16" s="74">
        <f t="shared" si="3"/>
        <v>-240</v>
      </c>
      <c r="V16" s="70">
        <f t="shared" si="4"/>
        <v>-240</v>
      </c>
      <c r="W16" s="70"/>
      <c r="X16" s="70">
        <f t="shared" si="5"/>
        <v>263.81871590432229</v>
      </c>
      <c r="Y16" s="70">
        <f t="shared" si="6"/>
        <v>23.818715904322289</v>
      </c>
      <c r="Z16" s="70">
        <f t="shared" si="7"/>
        <v>24</v>
      </c>
      <c r="AA16" s="24">
        <f t="shared" si="8"/>
        <v>24</v>
      </c>
      <c r="AB16" s="67">
        <f t="shared" si="9"/>
        <v>264</v>
      </c>
    </row>
    <row r="17" spans="1:28" ht="15" customHeight="1" x14ac:dyDescent="0.25">
      <c r="A17" s="71">
        <v>608</v>
      </c>
      <c r="B17" s="71">
        <v>240</v>
      </c>
      <c r="C17" s="68">
        <v>1.41</v>
      </c>
      <c r="D17" s="68">
        <v>263.14999999999998</v>
      </c>
      <c r="E17" s="68">
        <v>211.09</v>
      </c>
      <c r="F17" s="68">
        <f t="shared" si="0"/>
        <v>333.33333333333331</v>
      </c>
      <c r="G17" s="68">
        <v>0</v>
      </c>
      <c r="H17" s="68">
        <f t="shared" si="1"/>
        <v>456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266.49</v>
      </c>
      <c r="R17" s="43"/>
      <c r="S17" s="43"/>
      <c r="T17" s="22">
        <v>0</v>
      </c>
      <c r="U17" s="74">
        <f t="shared" si="3"/>
        <v>-240</v>
      </c>
      <c r="V17" s="70">
        <f t="shared" si="4"/>
        <v>-240</v>
      </c>
      <c r="W17" s="70"/>
      <c r="X17" s="70">
        <f t="shared" si="5"/>
        <v>263.81871590432229</v>
      </c>
      <c r="Y17" s="70">
        <f t="shared" si="6"/>
        <v>23.818715904322289</v>
      </c>
      <c r="Z17" s="70">
        <f t="shared" si="7"/>
        <v>24</v>
      </c>
      <c r="AA17" s="24">
        <f t="shared" si="8"/>
        <v>24</v>
      </c>
      <c r="AB17" s="67">
        <f t="shared" si="9"/>
        <v>264</v>
      </c>
    </row>
    <row r="18" spans="1:28" ht="15" customHeight="1" x14ac:dyDescent="0.2">
      <c r="A18" s="71">
        <v>916</v>
      </c>
      <c r="B18" s="71">
        <v>240</v>
      </c>
      <c r="C18" s="68">
        <v>2.54</v>
      </c>
      <c r="D18" s="68">
        <v>263.26</v>
      </c>
      <c r="E18" s="68">
        <v>211.09</v>
      </c>
      <c r="F18" s="68">
        <f t="shared" si="0"/>
        <v>346</v>
      </c>
      <c r="G18" s="68">
        <v>0</v>
      </c>
      <c r="H18" s="68">
        <f t="shared" si="1"/>
        <v>684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240</v>
      </c>
      <c r="R18" s="43"/>
      <c r="S18" s="43"/>
      <c r="T18" s="22">
        <v>0</v>
      </c>
      <c r="U18" s="74">
        <f t="shared" si="3"/>
        <v>-240</v>
      </c>
      <c r="V18" s="70">
        <f t="shared" si="4"/>
        <v>-240</v>
      </c>
      <c r="W18" s="70"/>
      <c r="X18" s="70">
        <f t="shared" si="5"/>
        <v>263.81871590432229</v>
      </c>
      <c r="Y18" s="70">
        <f t="shared" si="6"/>
        <v>23.818715904322289</v>
      </c>
      <c r="Z18" s="70">
        <f t="shared" si="7"/>
        <v>24</v>
      </c>
      <c r="AA18" s="24">
        <f t="shared" si="8"/>
        <v>24</v>
      </c>
      <c r="AB18" s="67">
        <f t="shared" si="9"/>
        <v>264</v>
      </c>
    </row>
    <row r="19" spans="1:28" ht="15" customHeight="1" x14ac:dyDescent="0.25">
      <c r="A19" s="71">
        <v>610</v>
      </c>
      <c r="B19" s="71">
        <v>240</v>
      </c>
      <c r="C19" s="68">
        <v>2.14</v>
      </c>
      <c r="D19" s="68">
        <v>263.32</v>
      </c>
      <c r="E19" s="68">
        <v>211.09</v>
      </c>
      <c r="F19" s="68">
        <f t="shared" si="0"/>
        <v>998</v>
      </c>
      <c r="G19" s="68">
        <v>0</v>
      </c>
      <c r="H19" s="68">
        <f t="shared" si="1"/>
        <v>1368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0.97062746408285994</v>
      </c>
      <c r="R19" s="58">
        <f>MAX(AB:AB)</f>
        <v>264</v>
      </c>
      <c r="S19" s="58">
        <f>'Z-V'!P8-R19</f>
        <v>8715</v>
      </c>
      <c r="T19" s="22">
        <v>0</v>
      </c>
      <c r="U19" s="74">
        <f t="shared" si="3"/>
        <v>-240</v>
      </c>
      <c r="V19" s="70">
        <f t="shared" si="4"/>
        <v>-240</v>
      </c>
      <c r="W19" s="70"/>
      <c r="X19" s="70">
        <f t="shared" si="5"/>
        <v>263.81871590432229</v>
      </c>
      <c r="Y19" s="70">
        <f t="shared" si="6"/>
        <v>23.818715904322289</v>
      </c>
      <c r="Z19" s="70">
        <f t="shared" si="7"/>
        <v>24</v>
      </c>
      <c r="AA19" s="24">
        <f t="shared" si="8"/>
        <v>24</v>
      </c>
      <c r="AB19" s="67">
        <f t="shared" si="9"/>
        <v>264</v>
      </c>
    </row>
    <row r="20" spans="1:28" ht="15" customHeight="1" x14ac:dyDescent="0.25">
      <c r="A20" s="79">
        <v>1608</v>
      </c>
      <c r="B20" s="71">
        <v>240</v>
      </c>
      <c r="C20" s="68">
        <v>2.14</v>
      </c>
      <c r="D20" s="68">
        <v>263.52999999999997</v>
      </c>
      <c r="E20" s="68">
        <v>211.09</v>
      </c>
      <c r="F20" s="80">
        <v>0</v>
      </c>
      <c r="G20" s="80">
        <v>0</v>
      </c>
      <c r="H20" s="80">
        <v>0</v>
      </c>
      <c r="I20" s="80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0.83882999252056623</v>
      </c>
      <c r="R20" s="43">
        <f ca="1">R15-R16</f>
        <v>8628.0000000001164</v>
      </c>
      <c r="S20" s="43">
        <f ca="1">'Z-V'!P9-R20</f>
        <v>44851.999999999884</v>
      </c>
      <c r="T20" s="22">
        <v>0</v>
      </c>
      <c r="U20" s="74">
        <f t="shared" si="3"/>
        <v>-240</v>
      </c>
      <c r="V20" s="70">
        <f t="shared" si="4"/>
        <v>-240</v>
      </c>
      <c r="W20" s="70"/>
      <c r="X20" s="70">
        <f t="shared" si="5"/>
        <v>263.81871590432229</v>
      </c>
      <c r="Y20" s="70">
        <f t="shared" si="6"/>
        <v>23.818715904322289</v>
      </c>
      <c r="Z20" s="70">
        <f t="shared" si="7"/>
        <v>24</v>
      </c>
      <c r="AA20" s="24">
        <f t="shared" si="8"/>
        <v>24</v>
      </c>
      <c r="AB20" s="67">
        <f t="shared" si="9"/>
        <v>264</v>
      </c>
    </row>
    <row r="21" spans="1:28" ht="15" customHeight="1" x14ac:dyDescent="0.25">
      <c r="A21" s="71">
        <v>918</v>
      </c>
      <c r="B21" s="71">
        <v>240</v>
      </c>
      <c r="C21" s="68">
        <v>2.0499999999999998</v>
      </c>
      <c r="D21" s="68">
        <v>263.64</v>
      </c>
      <c r="E21" s="68">
        <v>211.09</v>
      </c>
      <c r="F21" s="68">
        <v>0</v>
      </c>
      <c r="G21" s="68">
        <f t="shared" ref="G21:G52" si="13">($A$20-A21)/(ROW(A21)-ROW($A$20))</f>
        <v>690</v>
      </c>
      <c r="H21" s="68">
        <v>0</v>
      </c>
      <c r="I21" s="68">
        <f t="shared" ref="I21:I52" si="14">($A$20-B21)/(ROW(B21)-ROW($A$20))</f>
        <v>1368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0.82977295568752762</v>
      </c>
      <c r="R21" s="43">
        <f>ABS(Q12-Q17)</f>
        <v>3.7300000000000182</v>
      </c>
      <c r="S21" s="43">
        <f>'Z-V'!P10-R21</f>
        <v>18.159999999999982</v>
      </c>
      <c r="T21" s="22">
        <v>0</v>
      </c>
      <c r="U21" s="74">
        <f t="shared" si="3"/>
        <v>-240</v>
      </c>
      <c r="V21" s="70">
        <f t="shared" si="4"/>
        <v>-240</v>
      </c>
      <c r="W21" s="70"/>
      <c r="X21" s="70">
        <f t="shared" si="5"/>
        <v>263.81871590432229</v>
      </c>
      <c r="Y21" s="70">
        <f t="shared" si="6"/>
        <v>23.818715904322289</v>
      </c>
      <c r="Z21" s="70">
        <f t="shared" si="7"/>
        <v>24</v>
      </c>
      <c r="AA21" s="24">
        <f t="shared" si="8"/>
        <v>24</v>
      </c>
      <c r="AB21" s="67">
        <f t="shared" si="9"/>
        <v>264</v>
      </c>
    </row>
    <row r="22" spans="1:28" ht="15" customHeight="1" x14ac:dyDescent="0.25">
      <c r="A22" s="71">
        <v>1308</v>
      </c>
      <c r="B22" s="71">
        <v>240</v>
      </c>
      <c r="C22" s="68">
        <v>1.2</v>
      </c>
      <c r="D22" s="68">
        <v>263.8</v>
      </c>
      <c r="E22" s="68">
        <v>211.09</v>
      </c>
      <c r="F22" s="68">
        <v>0</v>
      </c>
      <c r="G22" s="68">
        <f t="shared" si="13"/>
        <v>150</v>
      </c>
      <c r="H22" s="68">
        <v>0</v>
      </c>
      <c r="I22" s="68">
        <f t="shared" si="14"/>
        <v>684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0.89670000000000005</v>
      </c>
      <c r="R22" s="43"/>
      <c r="S22" s="43"/>
      <c r="T22" s="22">
        <v>0</v>
      </c>
      <c r="U22" s="74">
        <f t="shared" si="3"/>
        <v>-240</v>
      </c>
      <c r="V22" s="70">
        <f t="shared" si="4"/>
        <v>-240</v>
      </c>
      <c r="W22" s="70"/>
      <c r="X22" s="70">
        <f t="shared" si="5"/>
        <v>263.81871590432229</v>
      </c>
      <c r="Y22" s="70">
        <f t="shared" si="6"/>
        <v>23.818715904322289</v>
      </c>
      <c r="Z22" s="70">
        <f t="shared" si="7"/>
        <v>24</v>
      </c>
      <c r="AA22" s="24">
        <f t="shared" si="8"/>
        <v>24</v>
      </c>
      <c r="AB22" s="67">
        <f t="shared" si="9"/>
        <v>264</v>
      </c>
    </row>
    <row r="23" spans="1:28" ht="15" customHeight="1" x14ac:dyDescent="0.25">
      <c r="A23" s="71">
        <v>1151</v>
      </c>
      <c r="B23" s="71">
        <v>240</v>
      </c>
      <c r="C23" s="68">
        <v>0.43</v>
      </c>
      <c r="D23" s="68">
        <v>263.95</v>
      </c>
      <c r="E23" s="68">
        <v>211.09</v>
      </c>
      <c r="F23" s="68">
        <v>0</v>
      </c>
      <c r="G23" s="68">
        <f t="shared" si="13"/>
        <v>152.33333333333334</v>
      </c>
      <c r="H23" s="68">
        <v>0</v>
      </c>
      <c r="I23" s="68">
        <f t="shared" si="14"/>
        <v>456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-240</v>
      </c>
      <c r="V23" s="70">
        <f t="shared" si="4"/>
        <v>-240</v>
      </c>
      <c r="W23" s="70"/>
      <c r="X23" s="70">
        <f t="shared" si="5"/>
        <v>263.81871590432229</v>
      </c>
      <c r="Y23" s="70">
        <f t="shared" si="6"/>
        <v>23.818715904322289</v>
      </c>
      <c r="Z23" s="70">
        <f t="shared" si="7"/>
        <v>24</v>
      </c>
      <c r="AA23" s="24">
        <f t="shared" si="8"/>
        <v>24</v>
      </c>
      <c r="AB23" s="67">
        <f t="shared" si="9"/>
        <v>264</v>
      </c>
    </row>
    <row r="24" spans="1:28" ht="15" customHeight="1" x14ac:dyDescent="0.25">
      <c r="A24" s="71">
        <v>1464</v>
      </c>
      <c r="B24" s="79">
        <v>240</v>
      </c>
      <c r="C24" s="68">
        <v>0.43</v>
      </c>
      <c r="D24" s="68">
        <v>264.14</v>
      </c>
      <c r="E24" s="68">
        <v>211.09</v>
      </c>
      <c r="F24" s="68">
        <v>0</v>
      </c>
      <c r="G24" s="68">
        <f t="shared" si="13"/>
        <v>36</v>
      </c>
      <c r="H24" s="68">
        <v>0</v>
      </c>
      <c r="I24" s="68">
        <f t="shared" si="14"/>
        <v>342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-240</v>
      </c>
      <c r="V24" s="70">
        <f t="shared" si="4"/>
        <v>-240</v>
      </c>
      <c r="W24" s="70"/>
      <c r="X24" s="70">
        <f t="shared" si="5"/>
        <v>263.81871590432229</v>
      </c>
      <c r="Y24" s="70">
        <f t="shared" si="6"/>
        <v>23.818715904322289</v>
      </c>
      <c r="Z24" s="70">
        <f t="shared" si="7"/>
        <v>24</v>
      </c>
      <c r="AA24" s="24">
        <f t="shared" si="8"/>
        <v>24</v>
      </c>
      <c r="AB24" s="67">
        <f t="shared" si="9"/>
        <v>264</v>
      </c>
    </row>
    <row r="25" spans="1:28" ht="15" customHeight="1" x14ac:dyDescent="0.25">
      <c r="A25" s="71">
        <v>1224</v>
      </c>
      <c r="B25" s="71">
        <v>240</v>
      </c>
      <c r="C25" s="68">
        <v>0.28999999999999998</v>
      </c>
      <c r="D25" s="68">
        <v>264.29000000000002</v>
      </c>
      <c r="E25" s="68">
        <v>211.09</v>
      </c>
      <c r="F25" s="68">
        <v>0</v>
      </c>
      <c r="G25" s="68">
        <f t="shared" si="13"/>
        <v>76.8</v>
      </c>
      <c r="H25" s="68">
        <v>0</v>
      </c>
      <c r="I25" s="68">
        <f t="shared" si="14"/>
        <v>273.60000000000002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-240</v>
      </c>
      <c r="V25" s="70">
        <f t="shared" si="4"/>
        <v>-240</v>
      </c>
      <c r="W25" s="70"/>
      <c r="X25" s="70">
        <f t="shared" si="5"/>
        <v>263.81871590432229</v>
      </c>
      <c r="Y25" s="70">
        <f t="shared" si="6"/>
        <v>23.818715904322289</v>
      </c>
      <c r="Z25" s="70">
        <f t="shared" si="7"/>
        <v>24</v>
      </c>
      <c r="AA25" s="24">
        <f t="shared" si="8"/>
        <v>24</v>
      </c>
      <c r="AB25" s="67">
        <f t="shared" si="9"/>
        <v>264</v>
      </c>
    </row>
    <row r="26" spans="1:28" ht="15" customHeight="1" x14ac:dyDescent="0.25">
      <c r="A26" s="71">
        <v>1069</v>
      </c>
      <c r="B26" s="71">
        <v>240</v>
      </c>
      <c r="C26" s="68">
        <v>0.31</v>
      </c>
      <c r="D26" s="68">
        <v>264.42</v>
      </c>
      <c r="E26" s="68">
        <v>211.09</v>
      </c>
      <c r="F26" s="68">
        <v>0</v>
      </c>
      <c r="G26" s="68">
        <f t="shared" si="13"/>
        <v>89.833333333333329</v>
      </c>
      <c r="H26" s="68">
        <v>0</v>
      </c>
      <c r="I26" s="68">
        <f t="shared" si="14"/>
        <v>228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-240</v>
      </c>
      <c r="V26" s="70">
        <f t="shared" si="4"/>
        <v>-240</v>
      </c>
      <c r="W26" s="70"/>
      <c r="X26" s="70">
        <f t="shared" si="5"/>
        <v>263.81871590432229</v>
      </c>
      <c r="Y26" s="70">
        <f t="shared" si="6"/>
        <v>23.818715904322289</v>
      </c>
      <c r="Z26" s="70">
        <f t="shared" si="7"/>
        <v>24</v>
      </c>
      <c r="AA26" s="24">
        <f t="shared" si="8"/>
        <v>24</v>
      </c>
      <c r="AB26" s="67">
        <f t="shared" si="9"/>
        <v>264</v>
      </c>
    </row>
    <row r="27" spans="1:28" ht="15" customHeight="1" x14ac:dyDescent="0.25">
      <c r="A27" s="71">
        <v>1500</v>
      </c>
      <c r="B27" s="71">
        <v>240</v>
      </c>
      <c r="C27" s="68">
        <v>0.06</v>
      </c>
      <c r="D27" s="68">
        <v>264.62</v>
      </c>
      <c r="E27" s="68">
        <v>211.09</v>
      </c>
      <c r="F27" s="68">
        <v>0</v>
      </c>
      <c r="G27" s="68">
        <f t="shared" si="13"/>
        <v>15.428571428571429</v>
      </c>
      <c r="H27" s="68">
        <v>0</v>
      </c>
      <c r="I27" s="68">
        <f t="shared" si="14"/>
        <v>195.42857142857142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0</v>
      </c>
      <c r="U27" s="74">
        <f t="shared" si="3"/>
        <v>-240</v>
      </c>
      <c r="V27" s="70">
        <f t="shared" si="4"/>
        <v>-240</v>
      </c>
      <c r="W27" s="70"/>
      <c r="X27" s="70">
        <f t="shared" si="5"/>
        <v>263.81871590432229</v>
      </c>
      <c r="Y27" s="70">
        <f t="shared" si="6"/>
        <v>23.818715904322289</v>
      </c>
      <c r="Z27" s="70">
        <f t="shared" si="7"/>
        <v>24</v>
      </c>
      <c r="AA27" s="24">
        <f t="shared" si="8"/>
        <v>24</v>
      </c>
      <c r="AB27" s="67">
        <f t="shared" si="9"/>
        <v>264</v>
      </c>
    </row>
    <row r="28" spans="1:28" ht="15" customHeight="1" x14ac:dyDescent="0.25">
      <c r="A28" s="71">
        <v>840</v>
      </c>
      <c r="B28" s="71">
        <v>240</v>
      </c>
      <c r="C28" s="68">
        <v>0</v>
      </c>
      <c r="D28" s="68">
        <v>264.70999999999998</v>
      </c>
      <c r="E28" s="68">
        <v>211.09</v>
      </c>
      <c r="F28" s="68">
        <v>0</v>
      </c>
      <c r="G28" s="68">
        <f t="shared" si="13"/>
        <v>96</v>
      </c>
      <c r="H28" s="68">
        <v>0</v>
      </c>
      <c r="I28" s="68">
        <f t="shared" si="14"/>
        <v>171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-240</v>
      </c>
      <c r="V28" s="70">
        <f t="shared" si="4"/>
        <v>-240</v>
      </c>
      <c r="W28" s="70"/>
      <c r="X28" s="70">
        <f t="shared" si="5"/>
        <v>263.81871590432229</v>
      </c>
      <c r="Y28" s="70">
        <f t="shared" si="6"/>
        <v>23.818715904322289</v>
      </c>
      <c r="Z28" s="70">
        <f t="shared" si="7"/>
        <v>24</v>
      </c>
      <c r="AA28" s="24">
        <f t="shared" si="8"/>
        <v>24</v>
      </c>
      <c r="AB28" s="67">
        <f t="shared" si="9"/>
        <v>264</v>
      </c>
    </row>
    <row r="29" spans="1:28" ht="15" customHeight="1" x14ac:dyDescent="0.25">
      <c r="A29" s="71">
        <v>934</v>
      </c>
      <c r="B29" s="71">
        <v>240</v>
      </c>
      <c r="C29" s="68">
        <v>0.17</v>
      </c>
      <c r="D29" s="68">
        <v>264.82</v>
      </c>
      <c r="E29" s="68">
        <v>211.09</v>
      </c>
      <c r="F29" s="68">
        <v>0</v>
      </c>
      <c r="G29" s="68">
        <f t="shared" si="13"/>
        <v>74.888888888888886</v>
      </c>
      <c r="H29" s="68">
        <v>0</v>
      </c>
      <c r="I29" s="68">
        <f t="shared" si="14"/>
        <v>152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-240</v>
      </c>
      <c r="V29" s="70">
        <f t="shared" si="4"/>
        <v>-240</v>
      </c>
      <c r="W29" s="70"/>
      <c r="X29" s="70">
        <f t="shared" si="5"/>
        <v>263.81871590432229</v>
      </c>
      <c r="Y29" s="70">
        <f t="shared" si="6"/>
        <v>23.818715904322289</v>
      </c>
      <c r="Z29" s="70">
        <f t="shared" si="7"/>
        <v>24</v>
      </c>
      <c r="AA29" s="24">
        <f t="shared" si="8"/>
        <v>24</v>
      </c>
      <c r="AB29" s="67">
        <f t="shared" si="9"/>
        <v>264</v>
      </c>
    </row>
    <row r="30" spans="1:28" ht="15" customHeight="1" x14ac:dyDescent="0.25">
      <c r="A30" s="71">
        <v>1010</v>
      </c>
      <c r="B30" s="71">
        <v>240</v>
      </c>
      <c r="C30" s="68">
        <v>0</v>
      </c>
      <c r="D30" s="68">
        <v>264.94</v>
      </c>
      <c r="E30" s="68">
        <v>211.09</v>
      </c>
      <c r="F30" s="68">
        <v>0</v>
      </c>
      <c r="G30" s="68">
        <f t="shared" si="13"/>
        <v>59.8</v>
      </c>
      <c r="H30" s="68">
        <v>0</v>
      </c>
      <c r="I30" s="68">
        <f t="shared" si="14"/>
        <v>136.80000000000001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-240</v>
      </c>
      <c r="V30" s="70">
        <f t="shared" si="4"/>
        <v>-240</v>
      </c>
      <c r="W30" s="70"/>
      <c r="X30" s="70">
        <f t="shared" si="5"/>
        <v>263.81871590432229</v>
      </c>
      <c r="Y30" s="70">
        <f t="shared" si="6"/>
        <v>23.818715904322289</v>
      </c>
      <c r="Z30" s="70">
        <f t="shared" si="7"/>
        <v>24</v>
      </c>
      <c r="AA30" s="24">
        <f t="shared" si="8"/>
        <v>24</v>
      </c>
      <c r="AB30" s="67">
        <f t="shared" si="9"/>
        <v>264</v>
      </c>
    </row>
    <row r="31" spans="1:28" ht="15" customHeight="1" x14ac:dyDescent="0.25">
      <c r="A31" s="71">
        <v>857</v>
      </c>
      <c r="B31" s="71">
        <v>240</v>
      </c>
      <c r="C31" s="68">
        <v>0.12</v>
      </c>
      <c r="D31" s="68">
        <v>265.04000000000002</v>
      </c>
      <c r="E31" s="68">
        <v>211.09</v>
      </c>
      <c r="F31" s="68">
        <v>0</v>
      </c>
      <c r="G31" s="68">
        <f t="shared" si="13"/>
        <v>68.272727272727266</v>
      </c>
      <c r="H31" s="68">
        <v>0</v>
      </c>
      <c r="I31" s="68">
        <f t="shared" si="14"/>
        <v>124.36363636363636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-240</v>
      </c>
      <c r="V31" s="70">
        <f t="shared" si="4"/>
        <v>-240</v>
      </c>
      <c r="W31" s="70"/>
      <c r="X31" s="70">
        <f t="shared" si="5"/>
        <v>263.81871590432229</v>
      </c>
      <c r="Y31" s="70">
        <f t="shared" si="6"/>
        <v>23.818715904322289</v>
      </c>
      <c r="Z31" s="70">
        <f t="shared" si="7"/>
        <v>24</v>
      </c>
      <c r="AA31" s="24">
        <f t="shared" si="8"/>
        <v>24</v>
      </c>
      <c r="AB31" s="67">
        <f t="shared" si="9"/>
        <v>264</v>
      </c>
    </row>
    <row r="32" spans="1:28" ht="15" customHeight="1" x14ac:dyDescent="0.25">
      <c r="A32" s="71">
        <v>892</v>
      </c>
      <c r="B32" s="71">
        <v>240</v>
      </c>
      <c r="C32" s="68">
        <v>0.05</v>
      </c>
      <c r="D32" s="68">
        <v>265.14</v>
      </c>
      <c r="E32" s="68">
        <v>211.09</v>
      </c>
      <c r="F32" s="68">
        <v>0</v>
      </c>
      <c r="G32" s="68">
        <f t="shared" si="13"/>
        <v>59.666666666666664</v>
      </c>
      <c r="H32" s="68">
        <v>0</v>
      </c>
      <c r="I32" s="68">
        <f t="shared" si="14"/>
        <v>114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-240</v>
      </c>
      <c r="V32" s="70">
        <f t="shared" si="4"/>
        <v>-240</v>
      </c>
      <c r="W32" s="70"/>
      <c r="X32" s="70">
        <f t="shared" si="5"/>
        <v>263.81871590432229</v>
      </c>
      <c r="Y32" s="70">
        <f t="shared" si="6"/>
        <v>23.818715904322289</v>
      </c>
      <c r="Z32" s="70">
        <f t="shared" si="7"/>
        <v>24</v>
      </c>
      <c r="AA32" s="24">
        <f t="shared" si="8"/>
        <v>24</v>
      </c>
      <c r="AB32" s="67">
        <f t="shared" si="9"/>
        <v>264</v>
      </c>
    </row>
    <row r="33" spans="1:28" ht="15" customHeight="1" x14ac:dyDescent="0.25">
      <c r="A33" s="71">
        <v>668</v>
      </c>
      <c r="B33" s="71">
        <v>240</v>
      </c>
      <c r="C33" s="68">
        <v>0.1</v>
      </c>
      <c r="D33" s="68">
        <v>265.20999999999998</v>
      </c>
      <c r="E33" s="68">
        <v>211.09</v>
      </c>
      <c r="F33" s="68">
        <v>0</v>
      </c>
      <c r="G33" s="68">
        <f t="shared" si="13"/>
        <v>72.307692307692307</v>
      </c>
      <c r="H33" s="68">
        <v>0</v>
      </c>
      <c r="I33" s="68">
        <f t="shared" si="14"/>
        <v>105.23076923076923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0</v>
      </c>
      <c r="U33" s="74">
        <f t="shared" si="3"/>
        <v>-240</v>
      </c>
      <c r="V33" s="70">
        <f t="shared" si="4"/>
        <v>-240</v>
      </c>
      <c r="W33" s="70"/>
      <c r="X33" s="70">
        <f t="shared" si="5"/>
        <v>263.81871590432229</v>
      </c>
      <c r="Y33" s="70">
        <f t="shared" si="6"/>
        <v>23.818715904322289</v>
      </c>
      <c r="Z33" s="70">
        <f t="shared" si="7"/>
        <v>24</v>
      </c>
      <c r="AA33" s="24">
        <f t="shared" si="8"/>
        <v>24</v>
      </c>
      <c r="AB33" s="67">
        <f t="shared" si="9"/>
        <v>264</v>
      </c>
    </row>
    <row r="34" spans="1:28" ht="15" customHeight="1" x14ac:dyDescent="0.25">
      <c r="A34" s="71">
        <v>901</v>
      </c>
      <c r="B34" s="71">
        <v>240</v>
      </c>
      <c r="C34" s="68">
        <v>0.17</v>
      </c>
      <c r="D34" s="68">
        <v>265.31</v>
      </c>
      <c r="E34" s="68">
        <v>211.09</v>
      </c>
      <c r="F34" s="68">
        <v>0</v>
      </c>
      <c r="G34" s="68">
        <f t="shared" si="13"/>
        <v>50.5</v>
      </c>
      <c r="H34" s="68">
        <v>0</v>
      </c>
      <c r="I34" s="68">
        <f t="shared" si="14"/>
        <v>97.714285714285708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-240</v>
      </c>
      <c r="V34" s="70">
        <f t="shared" ref="V34:V65" si="17">ROUND(U34,0)</f>
        <v>-240</v>
      </c>
      <c r="W34" s="70"/>
      <c r="X34" s="70">
        <f t="shared" ref="X34:X65" si="18">B34/$W$2*$W$3</f>
        <v>263.81871590432229</v>
      </c>
      <c r="Y34" s="70">
        <f t="shared" ref="Y34:Y65" si="19">X34-B34</f>
        <v>23.818715904322289</v>
      </c>
      <c r="Z34" s="70">
        <f t="shared" ref="Z34:Z65" si="20">ROUND(Y34,0)</f>
        <v>24</v>
      </c>
      <c r="AA34" s="24">
        <f t="shared" ref="AA34:AA65" si="21">IF(V34&gt;=0,V34,Z34)</f>
        <v>24</v>
      </c>
      <c r="AB34" s="67">
        <f t="shared" ref="AB34:AB65" si="22">B34+AA34</f>
        <v>264</v>
      </c>
    </row>
    <row r="35" spans="1:28" ht="15" customHeight="1" x14ac:dyDescent="0.25">
      <c r="A35" s="71">
        <v>518</v>
      </c>
      <c r="B35" s="71">
        <v>240</v>
      </c>
      <c r="C35" s="68">
        <v>0.05</v>
      </c>
      <c r="D35" s="68">
        <v>265.36</v>
      </c>
      <c r="E35" s="68">
        <v>211.09</v>
      </c>
      <c r="F35" s="68">
        <v>0</v>
      </c>
      <c r="G35" s="68">
        <f t="shared" si="13"/>
        <v>72.666666666666671</v>
      </c>
      <c r="H35" s="68">
        <v>0</v>
      </c>
      <c r="I35" s="68">
        <f t="shared" si="14"/>
        <v>91.2</v>
      </c>
      <c r="J35" s="72">
        <f t="shared" ref="J35:J66" si="23">IF(ABS(B35-B34)&lt;=50,1,0)</f>
        <v>1</v>
      </c>
      <c r="K35" s="72">
        <f t="shared" ref="K35:K66" si="24">IF(ABS((B35-B34))&lt;=50,1,IF((B35-B34)*($B$4-$B$2)&gt;=0,1,-1))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-240</v>
      </c>
      <c r="V35" s="70">
        <f t="shared" si="17"/>
        <v>-240</v>
      </c>
      <c r="W35" s="70"/>
      <c r="X35" s="70">
        <f t="shared" si="18"/>
        <v>263.81871590432229</v>
      </c>
      <c r="Y35" s="70">
        <f t="shared" si="19"/>
        <v>23.818715904322289</v>
      </c>
      <c r="Z35" s="70">
        <f t="shared" si="20"/>
        <v>24</v>
      </c>
      <c r="AA35" s="24">
        <f t="shared" si="21"/>
        <v>24</v>
      </c>
      <c r="AB35" s="67">
        <f t="shared" si="22"/>
        <v>264</v>
      </c>
    </row>
    <row r="36" spans="1:28" ht="15" customHeight="1" x14ac:dyDescent="0.25">
      <c r="A36" s="71">
        <v>748</v>
      </c>
      <c r="B36" s="71">
        <v>240</v>
      </c>
      <c r="C36" s="68">
        <v>0</v>
      </c>
      <c r="D36" s="68">
        <v>265.43</v>
      </c>
      <c r="E36" s="68">
        <v>211.09</v>
      </c>
      <c r="F36" s="68">
        <v>0</v>
      </c>
      <c r="G36" s="68">
        <f t="shared" si="13"/>
        <v>53.75</v>
      </c>
      <c r="H36" s="68">
        <v>0</v>
      </c>
      <c r="I36" s="68">
        <f t="shared" si="14"/>
        <v>85.5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0</v>
      </c>
      <c r="U36" s="74">
        <f t="shared" si="16"/>
        <v>-240</v>
      </c>
      <c r="V36" s="70">
        <f t="shared" si="17"/>
        <v>-240</v>
      </c>
      <c r="W36" s="70"/>
      <c r="X36" s="70">
        <f t="shared" si="18"/>
        <v>263.81871590432229</v>
      </c>
      <c r="Y36" s="70">
        <f t="shared" si="19"/>
        <v>23.818715904322289</v>
      </c>
      <c r="Z36" s="70">
        <f t="shared" si="20"/>
        <v>24</v>
      </c>
      <c r="AA36" s="24">
        <f t="shared" si="21"/>
        <v>24</v>
      </c>
      <c r="AB36" s="67">
        <f t="shared" si="22"/>
        <v>264</v>
      </c>
    </row>
    <row r="37" spans="1:28" ht="15" customHeight="1" x14ac:dyDescent="0.25">
      <c r="A37" s="71">
        <v>517</v>
      </c>
      <c r="B37" s="71">
        <v>240</v>
      </c>
      <c r="C37" s="68">
        <v>0</v>
      </c>
      <c r="D37" s="68">
        <v>265.48</v>
      </c>
      <c r="E37" s="68">
        <v>211.09</v>
      </c>
      <c r="F37" s="68">
        <v>0</v>
      </c>
      <c r="G37" s="68">
        <f t="shared" si="13"/>
        <v>64.17647058823529</v>
      </c>
      <c r="H37" s="68">
        <v>0</v>
      </c>
      <c r="I37" s="68">
        <f t="shared" si="14"/>
        <v>80.470588235294116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1</v>
      </c>
      <c r="N37" s="26"/>
      <c r="O37" s="26"/>
      <c r="P37" s="25"/>
      <c r="Q37" s="25"/>
      <c r="T37" s="22">
        <v>0</v>
      </c>
      <c r="U37" s="74">
        <f t="shared" si="16"/>
        <v>-240</v>
      </c>
      <c r="V37" s="70">
        <f t="shared" si="17"/>
        <v>-240</v>
      </c>
      <c r="W37" s="70"/>
      <c r="X37" s="70">
        <f t="shared" si="18"/>
        <v>263.81871590432229</v>
      </c>
      <c r="Y37" s="70">
        <f t="shared" si="19"/>
        <v>23.818715904322289</v>
      </c>
      <c r="Z37" s="70">
        <f t="shared" si="20"/>
        <v>24</v>
      </c>
      <c r="AA37" s="24">
        <f t="shared" si="21"/>
        <v>24</v>
      </c>
      <c r="AB37" s="67">
        <f t="shared" si="22"/>
        <v>264</v>
      </c>
    </row>
    <row r="38" spans="1:28" ht="15" customHeight="1" x14ac:dyDescent="0.25">
      <c r="A38" s="71">
        <v>671</v>
      </c>
      <c r="B38" s="71">
        <v>240</v>
      </c>
      <c r="C38" s="68">
        <v>0.11</v>
      </c>
      <c r="D38" s="68">
        <v>265.55</v>
      </c>
      <c r="E38" s="68">
        <v>211.09</v>
      </c>
      <c r="F38" s="68">
        <v>0</v>
      </c>
      <c r="G38" s="68">
        <f t="shared" si="13"/>
        <v>52.055555555555557</v>
      </c>
      <c r="H38" s="68">
        <v>0</v>
      </c>
      <c r="I38" s="68">
        <f t="shared" si="14"/>
        <v>76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1</v>
      </c>
      <c r="N38" s="26"/>
      <c r="O38" s="26"/>
      <c r="P38" s="25"/>
      <c r="Q38" s="25"/>
      <c r="T38" s="22">
        <v>0</v>
      </c>
      <c r="U38" s="74">
        <f t="shared" si="16"/>
        <v>-240</v>
      </c>
      <c r="V38" s="70">
        <f t="shared" si="17"/>
        <v>-240</v>
      </c>
      <c r="W38" s="70"/>
      <c r="X38" s="70">
        <f t="shared" si="18"/>
        <v>263.81871590432229</v>
      </c>
      <c r="Y38" s="70">
        <f t="shared" si="19"/>
        <v>23.818715904322289</v>
      </c>
      <c r="Z38" s="70">
        <f t="shared" si="20"/>
        <v>24</v>
      </c>
      <c r="AA38" s="24">
        <f t="shared" si="21"/>
        <v>24</v>
      </c>
      <c r="AB38" s="67">
        <f t="shared" si="22"/>
        <v>264</v>
      </c>
    </row>
    <row r="39" spans="1:28" ht="15" customHeight="1" x14ac:dyDescent="0.25">
      <c r="A39" s="71">
        <v>518</v>
      </c>
      <c r="B39" s="71">
        <v>240</v>
      </c>
      <c r="C39" s="68">
        <v>7.0000000000000007E-2</v>
      </c>
      <c r="D39" s="68">
        <v>265.58999999999997</v>
      </c>
      <c r="E39" s="68">
        <v>211.09</v>
      </c>
      <c r="F39" s="68">
        <v>0</v>
      </c>
      <c r="G39" s="68">
        <f t="shared" si="13"/>
        <v>57.368421052631582</v>
      </c>
      <c r="H39" s="68">
        <v>0</v>
      </c>
      <c r="I39" s="68">
        <f t="shared" si="14"/>
        <v>72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0</v>
      </c>
      <c r="U39" s="74">
        <f t="shared" si="16"/>
        <v>-240</v>
      </c>
      <c r="V39" s="70">
        <f t="shared" si="17"/>
        <v>-240</v>
      </c>
      <c r="W39" s="70"/>
      <c r="X39" s="70">
        <f t="shared" si="18"/>
        <v>263.81871590432229</v>
      </c>
      <c r="Y39" s="70">
        <f t="shared" si="19"/>
        <v>23.818715904322289</v>
      </c>
      <c r="Z39" s="70">
        <f t="shared" si="20"/>
        <v>24</v>
      </c>
      <c r="AA39" s="24">
        <f t="shared" si="21"/>
        <v>24</v>
      </c>
      <c r="AB39" s="67">
        <f t="shared" si="22"/>
        <v>264</v>
      </c>
    </row>
    <row r="40" spans="1:28" ht="15" customHeight="1" x14ac:dyDescent="0.25">
      <c r="A40" s="71">
        <v>595</v>
      </c>
      <c r="B40" s="71">
        <v>240</v>
      </c>
      <c r="C40" s="68">
        <v>0.13</v>
      </c>
      <c r="D40" s="68">
        <v>265.64</v>
      </c>
      <c r="E40" s="68">
        <v>211.09</v>
      </c>
      <c r="F40" s="68">
        <v>0</v>
      </c>
      <c r="G40" s="68">
        <f t="shared" si="13"/>
        <v>50.65</v>
      </c>
      <c r="H40" s="68">
        <v>0</v>
      </c>
      <c r="I40" s="68">
        <f t="shared" si="14"/>
        <v>68.400000000000006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1</v>
      </c>
      <c r="N40" s="26"/>
      <c r="O40" s="26"/>
      <c r="P40" s="25"/>
      <c r="Q40" s="25"/>
      <c r="T40" s="22">
        <v>0</v>
      </c>
      <c r="U40" s="74">
        <f t="shared" si="16"/>
        <v>-240</v>
      </c>
      <c r="V40" s="70">
        <f t="shared" si="17"/>
        <v>-240</v>
      </c>
      <c r="W40" s="70"/>
      <c r="X40" s="70">
        <f t="shared" si="18"/>
        <v>263.81871590432229</v>
      </c>
      <c r="Y40" s="70">
        <f t="shared" si="19"/>
        <v>23.818715904322289</v>
      </c>
      <c r="Z40" s="70">
        <f t="shared" si="20"/>
        <v>24</v>
      </c>
      <c r="AA40" s="24">
        <f t="shared" si="21"/>
        <v>24</v>
      </c>
      <c r="AB40" s="67">
        <f t="shared" si="22"/>
        <v>264</v>
      </c>
    </row>
    <row r="41" spans="1:28" ht="15" customHeight="1" x14ac:dyDescent="0.25">
      <c r="A41" s="71">
        <v>442</v>
      </c>
      <c r="B41" s="71">
        <v>240</v>
      </c>
      <c r="C41" s="68">
        <v>0.27</v>
      </c>
      <c r="D41" s="68">
        <v>265.68</v>
      </c>
      <c r="E41" s="68">
        <v>211.09</v>
      </c>
      <c r="F41" s="68">
        <v>0</v>
      </c>
      <c r="G41" s="68">
        <f t="shared" si="13"/>
        <v>55.523809523809526</v>
      </c>
      <c r="H41" s="68">
        <v>0</v>
      </c>
      <c r="I41" s="68">
        <f t="shared" si="14"/>
        <v>65.142857142857139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0</v>
      </c>
      <c r="N41" s="26"/>
      <c r="O41" s="26"/>
      <c r="P41" s="25"/>
      <c r="Q41" s="25"/>
      <c r="T41" s="22">
        <v>0</v>
      </c>
      <c r="U41" s="74">
        <f t="shared" si="16"/>
        <v>-240</v>
      </c>
      <c r="V41" s="70">
        <f t="shared" si="17"/>
        <v>-240</v>
      </c>
      <c r="W41" s="70"/>
      <c r="X41" s="70">
        <f t="shared" si="18"/>
        <v>263.81871590432229</v>
      </c>
      <c r="Y41" s="70">
        <f t="shared" si="19"/>
        <v>23.818715904322289</v>
      </c>
      <c r="Z41" s="70">
        <f t="shared" si="20"/>
        <v>24</v>
      </c>
      <c r="AA41" s="24">
        <f t="shared" si="21"/>
        <v>24</v>
      </c>
      <c r="AB41" s="67">
        <f t="shared" si="22"/>
        <v>264</v>
      </c>
    </row>
    <row r="42" spans="1:28" ht="15" customHeight="1" x14ac:dyDescent="0.25">
      <c r="A42" s="71">
        <v>595</v>
      </c>
      <c r="B42" s="71">
        <v>240</v>
      </c>
      <c r="C42" s="68">
        <v>0</v>
      </c>
      <c r="D42" s="68">
        <v>265.73</v>
      </c>
      <c r="E42" s="68">
        <v>211.09</v>
      </c>
      <c r="F42" s="68">
        <v>0</v>
      </c>
      <c r="G42" s="68">
        <f t="shared" si="13"/>
        <v>46.045454545454547</v>
      </c>
      <c r="H42" s="68">
        <v>0</v>
      </c>
      <c r="I42" s="68">
        <f t="shared" si="14"/>
        <v>62.18181818181818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-240</v>
      </c>
      <c r="V42" s="70">
        <f t="shared" si="17"/>
        <v>-240</v>
      </c>
      <c r="W42" s="70"/>
      <c r="X42" s="70">
        <f t="shared" si="18"/>
        <v>263.81871590432229</v>
      </c>
      <c r="Y42" s="70">
        <f t="shared" si="19"/>
        <v>23.818715904322289</v>
      </c>
      <c r="Z42" s="70">
        <f t="shared" si="20"/>
        <v>24</v>
      </c>
      <c r="AA42" s="24">
        <f t="shared" si="21"/>
        <v>24</v>
      </c>
      <c r="AB42" s="67">
        <f t="shared" si="22"/>
        <v>264</v>
      </c>
    </row>
    <row r="43" spans="1:28" ht="15" customHeight="1" x14ac:dyDescent="0.25">
      <c r="A43" s="71">
        <v>518</v>
      </c>
      <c r="B43" s="71">
        <v>240</v>
      </c>
      <c r="C43" s="68">
        <v>0</v>
      </c>
      <c r="D43" s="68">
        <v>265.77999999999997</v>
      </c>
      <c r="E43" s="68">
        <v>211.09</v>
      </c>
      <c r="F43" s="68">
        <v>0</v>
      </c>
      <c r="G43" s="68">
        <f t="shared" si="13"/>
        <v>47.391304347826086</v>
      </c>
      <c r="H43" s="68">
        <v>0</v>
      </c>
      <c r="I43" s="68">
        <f t="shared" si="14"/>
        <v>59.478260869565219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0</v>
      </c>
      <c r="U43" s="74">
        <f t="shared" si="16"/>
        <v>-240</v>
      </c>
      <c r="V43" s="70">
        <f t="shared" si="17"/>
        <v>-240</v>
      </c>
      <c r="W43" s="70"/>
      <c r="X43" s="70">
        <f t="shared" si="18"/>
        <v>263.81871590432229</v>
      </c>
      <c r="Y43" s="70">
        <f t="shared" si="19"/>
        <v>23.818715904322289</v>
      </c>
      <c r="Z43" s="70">
        <f t="shared" si="20"/>
        <v>24</v>
      </c>
      <c r="AA43" s="24">
        <f t="shared" si="21"/>
        <v>24</v>
      </c>
      <c r="AB43" s="67">
        <f t="shared" si="22"/>
        <v>264</v>
      </c>
    </row>
    <row r="44" spans="1:28" ht="15" customHeight="1" x14ac:dyDescent="0.25">
      <c r="A44" s="71">
        <v>518</v>
      </c>
      <c r="B44" s="71">
        <v>240</v>
      </c>
      <c r="C44" s="68">
        <v>0.08</v>
      </c>
      <c r="D44" s="68">
        <v>265.82</v>
      </c>
      <c r="E44" s="68">
        <v>211.09</v>
      </c>
      <c r="F44" s="68">
        <v>0</v>
      </c>
      <c r="G44" s="68">
        <f t="shared" si="13"/>
        <v>45.416666666666664</v>
      </c>
      <c r="H44" s="68">
        <v>0</v>
      </c>
      <c r="I44" s="68">
        <f t="shared" si="14"/>
        <v>57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-240</v>
      </c>
      <c r="V44" s="70">
        <f t="shared" si="17"/>
        <v>-240</v>
      </c>
      <c r="W44" s="70"/>
      <c r="X44" s="70">
        <f t="shared" si="18"/>
        <v>263.81871590432229</v>
      </c>
      <c r="Y44" s="70">
        <f t="shared" si="19"/>
        <v>23.818715904322289</v>
      </c>
      <c r="Z44" s="70">
        <f t="shared" si="20"/>
        <v>24</v>
      </c>
      <c r="AA44" s="24">
        <f t="shared" si="21"/>
        <v>24</v>
      </c>
      <c r="AB44" s="67">
        <f t="shared" si="22"/>
        <v>264</v>
      </c>
    </row>
    <row r="45" spans="1:28" ht="15" customHeight="1" x14ac:dyDescent="0.25">
      <c r="A45" s="71">
        <v>442</v>
      </c>
      <c r="B45" s="71">
        <v>240</v>
      </c>
      <c r="C45" s="68">
        <v>0.13</v>
      </c>
      <c r="D45" s="68">
        <v>265.85000000000002</v>
      </c>
      <c r="E45" s="68">
        <v>211.09</v>
      </c>
      <c r="F45" s="68">
        <v>0</v>
      </c>
      <c r="G45" s="68">
        <f t="shared" si="13"/>
        <v>46.64</v>
      </c>
      <c r="H45" s="68">
        <v>0</v>
      </c>
      <c r="I45" s="68">
        <f t="shared" si="14"/>
        <v>54.72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-240</v>
      </c>
      <c r="V45" s="70">
        <f t="shared" si="17"/>
        <v>-240</v>
      </c>
      <c r="W45" s="70"/>
      <c r="X45" s="70">
        <f t="shared" si="18"/>
        <v>263.81871590432229</v>
      </c>
      <c r="Y45" s="70">
        <f t="shared" si="19"/>
        <v>23.818715904322289</v>
      </c>
      <c r="Z45" s="70">
        <f t="shared" si="20"/>
        <v>24</v>
      </c>
      <c r="AA45" s="24">
        <f t="shared" si="21"/>
        <v>24</v>
      </c>
      <c r="AB45" s="67">
        <f t="shared" si="22"/>
        <v>264</v>
      </c>
    </row>
    <row r="46" spans="1:28" ht="15" customHeight="1" x14ac:dyDescent="0.25">
      <c r="A46" s="71">
        <v>518</v>
      </c>
      <c r="B46" s="71">
        <v>240</v>
      </c>
      <c r="C46" s="68">
        <v>0.13</v>
      </c>
      <c r="D46" s="68">
        <v>265.89</v>
      </c>
      <c r="E46" s="68">
        <v>211.09</v>
      </c>
      <c r="F46" s="68">
        <v>0</v>
      </c>
      <c r="G46" s="68">
        <f t="shared" si="13"/>
        <v>41.92307692307692</v>
      </c>
      <c r="H46" s="68">
        <v>0</v>
      </c>
      <c r="I46" s="68">
        <f t="shared" si="14"/>
        <v>52.615384615384613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0</v>
      </c>
      <c r="U46" s="74">
        <f t="shared" si="16"/>
        <v>-240</v>
      </c>
      <c r="V46" s="70">
        <f t="shared" si="17"/>
        <v>-240</v>
      </c>
      <c r="W46" s="70"/>
      <c r="X46" s="70">
        <f t="shared" si="18"/>
        <v>263.81871590432229</v>
      </c>
      <c r="Y46" s="70">
        <f t="shared" si="19"/>
        <v>23.818715904322289</v>
      </c>
      <c r="Z46" s="70">
        <f t="shared" si="20"/>
        <v>24</v>
      </c>
      <c r="AA46" s="24">
        <f t="shared" si="21"/>
        <v>24</v>
      </c>
      <c r="AB46" s="67">
        <f t="shared" si="22"/>
        <v>264</v>
      </c>
    </row>
    <row r="47" spans="1:28" ht="15" customHeight="1" x14ac:dyDescent="0.25">
      <c r="A47" s="71">
        <v>365</v>
      </c>
      <c r="B47" s="71">
        <v>240</v>
      </c>
      <c r="C47" s="68">
        <v>0</v>
      </c>
      <c r="D47" s="68">
        <v>265.91000000000003</v>
      </c>
      <c r="E47" s="68">
        <v>211.09</v>
      </c>
      <c r="F47" s="68">
        <v>0</v>
      </c>
      <c r="G47" s="68">
        <f t="shared" si="13"/>
        <v>46.037037037037038</v>
      </c>
      <c r="H47" s="68">
        <v>0</v>
      </c>
      <c r="I47" s="68">
        <f t="shared" si="14"/>
        <v>50.666666666666664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0</v>
      </c>
      <c r="U47" s="74">
        <f t="shared" si="16"/>
        <v>-240</v>
      </c>
      <c r="V47" s="70">
        <f t="shared" si="17"/>
        <v>-240</v>
      </c>
      <c r="W47" s="70"/>
      <c r="X47" s="70">
        <f t="shared" si="18"/>
        <v>263.81871590432229</v>
      </c>
      <c r="Y47" s="70">
        <f t="shared" si="19"/>
        <v>23.818715904322289</v>
      </c>
      <c r="Z47" s="70">
        <f t="shared" si="20"/>
        <v>24</v>
      </c>
      <c r="AA47" s="24">
        <f t="shared" si="21"/>
        <v>24</v>
      </c>
      <c r="AB47" s="67">
        <f t="shared" si="22"/>
        <v>264</v>
      </c>
    </row>
    <row r="48" spans="1:28" ht="15" customHeight="1" x14ac:dyDescent="0.25">
      <c r="A48" s="71">
        <v>595</v>
      </c>
      <c r="B48" s="71">
        <v>240</v>
      </c>
      <c r="C48" s="68">
        <v>0.06</v>
      </c>
      <c r="D48" s="68">
        <v>265.97000000000003</v>
      </c>
      <c r="E48" s="68">
        <v>211.09</v>
      </c>
      <c r="F48" s="68">
        <v>0</v>
      </c>
      <c r="G48" s="68">
        <f t="shared" si="13"/>
        <v>36.178571428571431</v>
      </c>
      <c r="H48" s="68">
        <v>0</v>
      </c>
      <c r="I48" s="68">
        <f t="shared" si="14"/>
        <v>48.857142857142854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0</v>
      </c>
      <c r="U48" s="74">
        <f t="shared" si="16"/>
        <v>-240</v>
      </c>
      <c r="V48" s="70">
        <f t="shared" si="17"/>
        <v>-240</v>
      </c>
      <c r="W48" s="70"/>
      <c r="X48" s="70">
        <f t="shared" si="18"/>
        <v>263.81871590432229</v>
      </c>
      <c r="Y48" s="70">
        <f t="shared" si="19"/>
        <v>23.818715904322289</v>
      </c>
      <c r="Z48" s="70">
        <f t="shared" si="20"/>
        <v>24</v>
      </c>
      <c r="AA48" s="24">
        <f t="shared" si="21"/>
        <v>24</v>
      </c>
      <c r="AB48" s="67">
        <f t="shared" si="22"/>
        <v>264</v>
      </c>
    </row>
    <row r="49" spans="1:28" ht="15" customHeight="1" x14ac:dyDescent="0.25">
      <c r="A49" s="71">
        <v>365</v>
      </c>
      <c r="B49" s="71">
        <v>240</v>
      </c>
      <c r="C49" s="68">
        <v>0</v>
      </c>
      <c r="D49" s="68">
        <v>265.99</v>
      </c>
      <c r="E49" s="68">
        <v>211.09</v>
      </c>
      <c r="F49" s="68">
        <v>0</v>
      </c>
      <c r="G49" s="68">
        <f t="shared" si="13"/>
        <v>42.862068965517238</v>
      </c>
      <c r="H49" s="68">
        <v>0</v>
      </c>
      <c r="I49" s="68">
        <f t="shared" si="14"/>
        <v>47.172413793103445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-240</v>
      </c>
      <c r="V49" s="70">
        <f t="shared" si="17"/>
        <v>-240</v>
      </c>
      <c r="W49" s="70"/>
      <c r="X49" s="70">
        <f t="shared" si="18"/>
        <v>263.81871590432229</v>
      </c>
      <c r="Y49" s="70">
        <f t="shared" si="19"/>
        <v>23.818715904322289</v>
      </c>
      <c r="Z49" s="70">
        <f t="shared" si="20"/>
        <v>24</v>
      </c>
      <c r="AA49" s="24">
        <f t="shared" si="21"/>
        <v>24</v>
      </c>
      <c r="AB49" s="67">
        <f t="shared" si="22"/>
        <v>264</v>
      </c>
    </row>
    <row r="50" spans="1:28" ht="15" customHeight="1" x14ac:dyDescent="0.25">
      <c r="A50" s="71">
        <v>518</v>
      </c>
      <c r="B50" s="71">
        <v>240</v>
      </c>
      <c r="C50" s="68">
        <v>0</v>
      </c>
      <c r="D50" s="68">
        <v>266.02999999999997</v>
      </c>
      <c r="E50" s="68">
        <v>211.09</v>
      </c>
      <c r="F50" s="68">
        <v>0</v>
      </c>
      <c r="G50" s="68">
        <f t="shared" si="13"/>
        <v>36.333333333333336</v>
      </c>
      <c r="H50" s="68">
        <v>0</v>
      </c>
      <c r="I50" s="68">
        <f t="shared" si="14"/>
        <v>45.6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25"/>
      <c r="T50" s="22">
        <v>0</v>
      </c>
      <c r="U50" s="74">
        <f t="shared" si="16"/>
        <v>-240</v>
      </c>
      <c r="V50" s="70">
        <f t="shared" si="17"/>
        <v>-240</v>
      </c>
      <c r="W50" s="70"/>
      <c r="X50" s="70">
        <f t="shared" si="18"/>
        <v>263.81871590432229</v>
      </c>
      <c r="Y50" s="70">
        <f t="shared" si="19"/>
        <v>23.818715904322289</v>
      </c>
      <c r="Z50" s="70">
        <f t="shared" si="20"/>
        <v>24</v>
      </c>
      <c r="AA50" s="24">
        <f t="shared" si="21"/>
        <v>24</v>
      </c>
      <c r="AB50" s="67">
        <f t="shared" si="22"/>
        <v>264</v>
      </c>
    </row>
    <row r="51" spans="1:28" ht="15" customHeight="1" x14ac:dyDescent="0.25">
      <c r="A51" s="71">
        <v>365</v>
      </c>
      <c r="B51" s="71">
        <v>240</v>
      </c>
      <c r="C51" s="68">
        <v>0</v>
      </c>
      <c r="D51" s="68">
        <v>266.05</v>
      </c>
      <c r="E51" s="68">
        <v>211.09</v>
      </c>
      <c r="F51" s="68">
        <v>0</v>
      </c>
      <c r="G51" s="68">
        <f t="shared" si="13"/>
        <v>40.096774193548384</v>
      </c>
      <c r="H51" s="68">
        <v>0</v>
      </c>
      <c r="I51" s="68">
        <f t="shared" si="14"/>
        <v>44.12903225806452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25"/>
      <c r="T51" s="22">
        <v>0</v>
      </c>
      <c r="U51" s="74">
        <f t="shared" si="16"/>
        <v>-240</v>
      </c>
      <c r="V51" s="70">
        <f t="shared" si="17"/>
        <v>-240</v>
      </c>
      <c r="W51" s="70"/>
      <c r="X51" s="70">
        <f t="shared" si="18"/>
        <v>263.81871590432229</v>
      </c>
      <c r="Y51" s="70">
        <f t="shared" si="19"/>
        <v>23.818715904322289</v>
      </c>
      <c r="Z51" s="70">
        <f t="shared" si="20"/>
        <v>24</v>
      </c>
      <c r="AA51" s="24">
        <f t="shared" si="21"/>
        <v>24</v>
      </c>
      <c r="AB51" s="67">
        <f t="shared" si="22"/>
        <v>264</v>
      </c>
    </row>
    <row r="52" spans="1:28" ht="15" customHeight="1" x14ac:dyDescent="0.25">
      <c r="A52" s="71">
        <v>616</v>
      </c>
      <c r="B52" s="71">
        <v>240</v>
      </c>
      <c r="C52" s="68">
        <v>0</v>
      </c>
      <c r="D52" s="68">
        <v>266.11</v>
      </c>
      <c r="E52" s="68">
        <v>211.09</v>
      </c>
      <c r="F52" s="68">
        <v>0</v>
      </c>
      <c r="G52" s="68">
        <f t="shared" si="13"/>
        <v>31</v>
      </c>
      <c r="H52" s="68">
        <v>0</v>
      </c>
      <c r="I52" s="68">
        <f t="shared" si="14"/>
        <v>42.75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0</v>
      </c>
      <c r="U52" s="74">
        <f t="shared" si="16"/>
        <v>-240</v>
      </c>
      <c r="V52" s="70">
        <f t="shared" si="17"/>
        <v>-240</v>
      </c>
      <c r="W52" s="70"/>
      <c r="X52" s="70">
        <f t="shared" si="18"/>
        <v>263.81871590432229</v>
      </c>
      <c r="Y52" s="70">
        <f t="shared" si="19"/>
        <v>23.818715904322289</v>
      </c>
      <c r="Z52" s="70">
        <f t="shared" si="20"/>
        <v>24</v>
      </c>
      <c r="AA52" s="24">
        <f t="shared" si="21"/>
        <v>24</v>
      </c>
      <c r="AB52" s="67">
        <f t="shared" si="22"/>
        <v>264</v>
      </c>
    </row>
    <row r="53" spans="1:28" ht="15" customHeight="1" x14ac:dyDescent="0.25">
      <c r="A53" s="71">
        <v>167</v>
      </c>
      <c r="B53" s="71">
        <v>240</v>
      </c>
      <c r="C53" s="68">
        <v>0</v>
      </c>
      <c r="D53" s="68">
        <v>266.08999999999997</v>
      </c>
      <c r="E53" s="68">
        <v>211.09</v>
      </c>
      <c r="F53" s="68">
        <v>0</v>
      </c>
      <c r="G53" s="68">
        <f t="shared" ref="G53:G78" si="26">($A$20-A53)/(ROW(A53)-ROW($A$20))</f>
        <v>43.666666666666664</v>
      </c>
      <c r="H53" s="68">
        <v>0</v>
      </c>
      <c r="I53" s="68">
        <f t="shared" ref="I53:I78" si="27">($A$20-B53)/(ROW(B53)-ROW($A$20))</f>
        <v>41.454545454545453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25"/>
      <c r="T53" s="22">
        <v>0</v>
      </c>
      <c r="U53" s="74">
        <f t="shared" si="16"/>
        <v>-240</v>
      </c>
      <c r="V53" s="70">
        <f t="shared" si="17"/>
        <v>-240</v>
      </c>
      <c r="W53" s="70"/>
      <c r="X53" s="70">
        <f t="shared" si="18"/>
        <v>263.81871590432229</v>
      </c>
      <c r="Y53" s="70">
        <f t="shared" si="19"/>
        <v>23.818715904322289</v>
      </c>
      <c r="Z53" s="70">
        <f t="shared" si="20"/>
        <v>24</v>
      </c>
      <c r="AA53" s="24">
        <f t="shared" si="21"/>
        <v>24</v>
      </c>
      <c r="AB53" s="67">
        <f t="shared" si="22"/>
        <v>264</v>
      </c>
    </row>
    <row r="54" spans="1:28" ht="15" customHeight="1" x14ac:dyDescent="0.25">
      <c r="A54" s="71">
        <v>474</v>
      </c>
      <c r="B54" s="71">
        <v>240</v>
      </c>
      <c r="C54" s="68">
        <v>0.12</v>
      </c>
      <c r="D54" s="68">
        <v>266.13</v>
      </c>
      <c r="E54" s="68">
        <v>211.09</v>
      </c>
      <c r="F54" s="68">
        <v>0</v>
      </c>
      <c r="G54" s="68">
        <f t="shared" si="26"/>
        <v>33.352941176470587</v>
      </c>
      <c r="H54" s="68">
        <v>0</v>
      </c>
      <c r="I54" s="68">
        <f t="shared" si="27"/>
        <v>40.235294117647058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-240</v>
      </c>
      <c r="V54" s="70">
        <f t="shared" si="17"/>
        <v>-240</v>
      </c>
      <c r="W54" s="70"/>
      <c r="X54" s="70">
        <f t="shared" si="18"/>
        <v>263.81871590432229</v>
      </c>
      <c r="Y54" s="70">
        <f t="shared" si="19"/>
        <v>23.818715904322289</v>
      </c>
      <c r="Z54" s="70">
        <f t="shared" si="20"/>
        <v>24</v>
      </c>
      <c r="AA54" s="24">
        <f t="shared" si="21"/>
        <v>24</v>
      </c>
      <c r="AB54" s="67">
        <f t="shared" si="22"/>
        <v>264</v>
      </c>
    </row>
    <row r="55" spans="1:28" ht="15" customHeight="1" x14ac:dyDescent="0.25">
      <c r="A55" s="71">
        <v>320</v>
      </c>
      <c r="B55" s="71">
        <v>240</v>
      </c>
      <c r="C55" s="68">
        <v>0</v>
      </c>
      <c r="D55" s="68">
        <v>266.14</v>
      </c>
      <c r="E55" s="68">
        <v>211.09</v>
      </c>
      <c r="F55" s="68">
        <v>0</v>
      </c>
      <c r="G55" s="68">
        <f t="shared" si="26"/>
        <v>36.799999999999997</v>
      </c>
      <c r="H55" s="68">
        <v>0</v>
      </c>
      <c r="I55" s="68">
        <f t="shared" si="27"/>
        <v>39.085714285714289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0</v>
      </c>
      <c r="U55" s="74">
        <f t="shared" si="16"/>
        <v>-240</v>
      </c>
      <c r="V55" s="70">
        <f t="shared" si="17"/>
        <v>-240</v>
      </c>
      <c r="W55" s="70"/>
      <c r="X55" s="70">
        <f t="shared" si="18"/>
        <v>263.81871590432229</v>
      </c>
      <c r="Y55" s="70">
        <f t="shared" si="19"/>
        <v>23.818715904322289</v>
      </c>
      <c r="Z55" s="70">
        <f t="shared" si="20"/>
        <v>24</v>
      </c>
      <c r="AA55" s="24">
        <f t="shared" si="21"/>
        <v>24</v>
      </c>
      <c r="AB55" s="67">
        <f t="shared" si="22"/>
        <v>264</v>
      </c>
    </row>
    <row r="56" spans="1:28" ht="15" customHeight="1" x14ac:dyDescent="0.25">
      <c r="A56" s="71">
        <v>377</v>
      </c>
      <c r="B56" s="71">
        <v>240</v>
      </c>
      <c r="C56" s="68">
        <v>0</v>
      </c>
      <c r="D56" s="68">
        <v>266.16000000000003</v>
      </c>
      <c r="E56" s="68">
        <v>211.09</v>
      </c>
      <c r="F56" s="68">
        <v>0</v>
      </c>
      <c r="G56" s="68">
        <f t="shared" si="26"/>
        <v>34.194444444444443</v>
      </c>
      <c r="H56" s="68">
        <v>0</v>
      </c>
      <c r="I56" s="68">
        <f t="shared" si="27"/>
        <v>38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-240</v>
      </c>
      <c r="V56" s="70">
        <f t="shared" si="17"/>
        <v>-240</v>
      </c>
      <c r="W56" s="70"/>
      <c r="X56" s="70">
        <f t="shared" si="18"/>
        <v>263.81871590432229</v>
      </c>
      <c r="Y56" s="70">
        <f t="shared" si="19"/>
        <v>23.818715904322289</v>
      </c>
      <c r="Z56" s="70">
        <f t="shared" si="20"/>
        <v>24</v>
      </c>
      <c r="AA56" s="24">
        <f t="shared" si="21"/>
        <v>24</v>
      </c>
      <c r="AB56" s="67">
        <f t="shared" si="22"/>
        <v>264</v>
      </c>
    </row>
    <row r="57" spans="1:28" ht="15" customHeight="1" x14ac:dyDescent="0.25">
      <c r="A57" s="71">
        <v>438</v>
      </c>
      <c r="B57" s="71">
        <v>240</v>
      </c>
      <c r="C57" s="68">
        <v>0</v>
      </c>
      <c r="D57" s="68">
        <v>266.19</v>
      </c>
      <c r="E57" s="68">
        <v>211.09</v>
      </c>
      <c r="F57" s="68">
        <v>0</v>
      </c>
      <c r="G57" s="68">
        <f t="shared" si="26"/>
        <v>31.621621621621621</v>
      </c>
      <c r="H57" s="68">
        <v>0</v>
      </c>
      <c r="I57" s="68">
        <f t="shared" si="27"/>
        <v>36.972972972972975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0</v>
      </c>
      <c r="N57" s="26"/>
      <c r="O57" s="26"/>
      <c r="P57" s="25"/>
      <c r="Q57" s="25"/>
      <c r="T57" s="22">
        <v>0</v>
      </c>
      <c r="U57" s="74">
        <f t="shared" si="16"/>
        <v>-240</v>
      </c>
      <c r="V57" s="70">
        <f t="shared" si="17"/>
        <v>-240</v>
      </c>
      <c r="W57" s="70"/>
      <c r="X57" s="70">
        <f t="shared" si="18"/>
        <v>263.81871590432229</v>
      </c>
      <c r="Y57" s="70">
        <f t="shared" si="19"/>
        <v>23.818715904322289</v>
      </c>
      <c r="Z57" s="70">
        <f t="shared" si="20"/>
        <v>24</v>
      </c>
      <c r="AA57" s="24">
        <f t="shared" si="21"/>
        <v>24</v>
      </c>
      <c r="AB57" s="67">
        <f t="shared" si="22"/>
        <v>264</v>
      </c>
    </row>
    <row r="58" spans="1:28" ht="15" customHeight="1" x14ac:dyDescent="0.25">
      <c r="A58" s="71">
        <v>287</v>
      </c>
      <c r="B58" s="71">
        <v>240</v>
      </c>
      <c r="C58" s="68">
        <v>0</v>
      </c>
      <c r="D58" s="68">
        <v>266.2</v>
      </c>
      <c r="E58" s="68">
        <v>211.09</v>
      </c>
      <c r="F58" s="68">
        <v>0</v>
      </c>
      <c r="G58" s="68">
        <f t="shared" si="26"/>
        <v>34.763157894736842</v>
      </c>
      <c r="H58" s="68">
        <v>0</v>
      </c>
      <c r="I58" s="68">
        <f t="shared" si="27"/>
        <v>36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0</v>
      </c>
      <c r="U58" s="74">
        <f t="shared" si="16"/>
        <v>-240</v>
      </c>
      <c r="V58" s="70">
        <f t="shared" si="17"/>
        <v>-240</v>
      </c>
      <c r="W58" s="70"/>
      <c r="X58" s="70">
        <f t="shared" si="18"/>
        <v>263.81871590432229</v>
      </c>
      <c r="Y58" s="70">
        <f t="shared" si="19"/>
        <v>23.818715904322289</v>
      </c>
      <c r="Z58" s="70">
        <f t="shared" si="20"/>
        <v>24</v>
      </c>
      <c r="AA58" s="24">
        <f t="shared" si="21"/>
        <v>24</v>
      </c>
      <c r="AB58" s="67">
        <f t="shared" si="22"/>
        <v>264</v>
      </c>
    </row>
    <row r="59" spans="1:28" ht="15" customHeight="1" x14ac:dyDescent="0.25">
      <c r="A59" s="71">
        <v>518</v>
      </c>
      <c r="B59" s="71">
        <v>240</v>
      </c>
      <c r="C59" s="68">
        <v>0</v>
      </c>
      <c r="D59" s="68">
        <v>266.24</v>
      </c>
      <c r="E59" s="68">
        <v>211.09</v>
      </c>
      <c r="F59" s="68">
        <v>0</v>
      </c>
      <c r="G59" s="68">
        <f t="shared" si="26"/>
        <v>27.948717948717949</v>
      </c>
      <c r="H59" s="68">
        <v>0</v>
      </c>
      <c r="I59" s="68">
        <f t="shared" si="27"/>
        <v>35.07692307692308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0</v>
      </c>
      <c r="U59" s="74">
        <f t="shared" si="16"/>
        <v>-240</v>
      </c>
      <c r="V59" s="70">
        <f t="shared" si="17"/>
        <v>-240</v>
      </c>
      <c r="W59" s="70"/>
      <c r="X59" s="70">
        <f t="shared" si="18"/>
        <v>263.81871590432229</v>
      </c>
      <c r="Y59" s="70">
        <f t="shared" si="19"/>
        <v>23.818715904322289</v>
      </c>
      <c r="Z59" s="70">
        <f t="shared" si="20"/>
        <v>24</v>
      </c>
      <c r="AA59" s="24">
        <f t="shared" si="21"/>
        <v>24</v>
      </c>
      <c r="AB59" s="67">
        <f t="shared" si="22"/>
        <v>264</v>
      </c>
    </row>
    <row r="60" spans="1:28" ht="15" customHeight="1" x14ac:dyDescent="0.25">
      <c r="A60" s="71">
        <v>365</v>
      </c>
      <c r="B60" s="71">
        <v>240</v>
      </c>
      <c r="C60" s="68">
        <v>0</v>
      </c>
      <c r="D60" s="68">
        <v>266.26</v>
      </c>
      <c r="E60" s="68">
        <v>211.09</v>
      </c>
      <c r="F60" s="68">
        <v>0</v>
      </c>
      <c r="G60" s="68">
        <f t="shared" si="26"/>
        <v>31.074999999999999</v>
      </c>
      <c r="H60" s="68">
        <v>0</v>
      </c>
      <c r="I60" s="68">
        <f t="shared" si="27"/>
        <v>34.200000000000003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25"/>
      <c r="T60" s="22">
        <v>0</v>
      </c>
      <c r="U60" s="74">
        <f t="shared" si="16"/>
        <v>-240</v>
      </c>
      <c r="V60" s="70">
        <f t="shared" si="17"/>
        <v>-240</v>
      </c>
      <c r="W60" s="70"/>
      <c r="X60" s="70">
        <f t="shared" si="18"/>
        <v>263.81871590432229</v>
      </c>
      <c r="Y60" s="70">
        <f t="shared" si="19"/>
        <v>23.818715904322289</v>
      </c>
      <c r="Z60" s="70">
        <f t="shared" si="20"/>
        <v>24</v>
      </c>
      <c r="AA60" s="24">
        <f t="shared" si="21"/>
        <v>24</v>
      </c>
      <c r="AB60" s="67">
        <f t="shared" si="22"/>
        <v>264</v>
      </c>
    </row>
    <row r="61" spans="1:28" ht="15" customHeight="1" x14ac:dyDescent="0.25">
      <c r="A61" s="71">
        <v>365</v>
      </c>
      <c r="B61" s="71">
        <v>240</v>
      </c>
      <c r="C61" s="68">
        <v>0</v>
      </c>
      <c r="D61" s="68">
        <v>266.27999999999997</v>
      </c>
      <c r="E61" s="68">
        <v>211.09</v>
      </c>
      <c r="F61" s="68">
        <v>0</v>
      </c>
      <c r="G61" s="68">
        <f t="shared" si="26"/>
        <v>30.317073170731707</v>
      </c>
      <c r="H61" s="68">
        <v>0</v>
      </c>
      <c r="I61" s="68">
        <f t="shared" si="27"/>
        <v>33.365853658536587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0</v>
      </c>
      <c r="U61" s="74">
        <f t="shared" si="16"/>
        <v>-240</v>
      </c>
      <c r="V61" s="70">
        <f t="shared" si="17"/>
        <v>-240</v>
      </c>
      <c r="W61" s="70"/>
      <c r="X61" s="70">
        <f t="shared" si="18"/>
        <v>263.81871590432229</v>
      </c>
      <c r="Y61" s="70">
        <f t="shared" si="19"/>
        <v>23.818715904322289</v>
      </c>
      <c r="Z61" s="70">
        <f t="shared" si="20"/>
        <v>24</v>
      </c>
      <c r="AA61" s="24">
        <f t="shared" si="21"/>
        <v>24</v>
      </c>
      <c r="AB61" s="67">
        <f t="shared" si="22"/>
        <v>264</v>
      </c>
    </row>
    <row r="62" spans="1:28" ht="15" customHeight="1" x14ac:dyDescent="0.25">
      <c r="A62" s="71">
        <v>288</v>
      </c>
      <c r="B62" s="71">
        <v>240</v>
      </c>
      <c r="C62" s="68">
        <v>0</v>
      </c>
      <c r="D62" s="68">
        <v>266.29000000000002</v>
      </c>
      <c r="E62" s="68">
        <v>211.09</v>
      </c>
      <c r="F62" s="68">
        <v>0</v>
      </c>
      <c r="G62" s="68">
        <f t="shared" si="26"/>
        <v>31.428571428571427</v>
      </c>
      <c r="H62" s="68">
        <v>0</v>
      </c>
      <c r="I62" s="68">
        <f t="shared" si="27"/>
        <v>32.571428571428569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0</v>
      </c>
      <c r="N62" s="26"/>
      <c r="O62" s="26"/>
      <c r="P62" s="25"/>
      <c r="Q62" s="25"/>
      <c r="T62" s="22">
        <v>0</v>
      </c>
      <c r="U62" s="74">
        <f t="shared" si="16"/>
        <v>-240</v>
      </c>
      <c r="V62" s="70">
        <f t="shared" si="17"/>
        <v>-240</v>
      </c>
      <c r="W62" s="70"/>
      <c r="X62" s="70">
        <f t="shared" si="18"/>
        <v>263.81871590432229</v>
      </c>
      <c r="Y62" s="70">
        <f t="shared" si="19"/>
        <v>23.818715904322289</v>
      </c>
      <c r="Z62" s="70">
        <f t="shared" si="20"/>
        <v>24</v>
      </c>
      <c r="AA62" s="24">
        <f t="shared" si="21"/>
        <v>24</v>
      </c>
      <c r="AB62" s="67">
        <f t="shared" si="22"/>
        <v>264</v>
      </c>
    </row>
    <row r="63" spans="1:28" ht="15" customHeight="1" x14ac:dyDescent="0.25">
      <c r="A63" s="71">
        <v>518</v>
      </c>
      <c r="B63" s="71">
        <v>240</v>
      </c>
      <c r="C63" s="68">
        <v>0</v>
      </c>
      <c r="D63" s="68">
        <v>266.33</v>
      </c>
      <c r="E63" s="68">
        <v>211.09</v>
      </c>
      <c r="F63" s="68">
        <v>0</v>
      </c>
      <c r="G63" s="68">
        <f t="shared" si="26"/>
        <v>25.348837209302324</v>
      </c>
      <c r="H63" s="68">
        <v>0</v>
      </c>
      <c r="I63" s="68">
        <f t="shared" si="27"/>
        <v>31.813953488372093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-240</v>
      </c>
      <c r="V63" s="70">
        <f t="shared" si="17"/>
        <v>-240</v>
      </c>
      <c r="W63" s="70"/>
      <c r="X63" s="70">
        <f t="shared" si="18"/>
        <v>263.81871590432229</v>
      </c>
      <c r="Y63" s="70">
        <f t="shared" si="19"/>
        <v>23.818715904322289</v>
      </c>
      <c r="Z63" s="70">
        <f t="shared" si="20"/>
        <v>24</v>
      </c>
      <c r="AA63" s="24">
        <f t="shared" si="21"/>
        <v>24</v>
      </c>
      <c r="AB63" s="67">
        <f t="shared" si="22"/>
        <v>264</v>
      </c>
    </row>
    <row r="64" spans="1:28" ht="15" customHeight="1" x14ac:dyDescent="0.25">
      <c r="A64" s="71">
        <v>442</v>
      </c>
      <c r="B64" s="71">
        <v>240</v>
      </c>
      <c r="C64" s="68">
        <v>0</v>
      </c>
      <c r="D64" s="68">
        <v>266.36</v>
      </c>
      <c r="E64" s="68">
        <v>211.09</v>
      </c>
      <c r="F64" s="68">
        <v>0</v>
      </c>
      <c r="G64" s="68">
        <f t="shared" si="26"/>
        <v>26.5</v>
      </c>
      <c r="H64" s="68">
        <v>0</v>
      </c>
      <c r="I64" s="68">
        <f t="shared" si="27"/>
        <v>31.09090909090909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0</v>
      </c>
      <c r="U64" s="74">
        <f t="shared" si="16"/>
        <v>-240</v>
      </c>
      <c r="V64" s="70">
        <f t="shared" si="17"/>
        <v>-240</v>
      </c>
      <c r="W64" s="70"/>
      <c r="X64" s="70">
        <f t="shared" si="18"/>
        <v>263.81871590432229</v>
      </c>
      <c r="Y64" s="70">
        <f t="shared" si="19"/>
        <v>23.818715904322289</v>
      </c>
      <c r="Z64" s="70">
        <f t="shared" si="20"/>
        <v>24</v>
      </c>
      <c r="AA64" s="24">
        <f t="shared" si="21"/>
        <v>24</v>
      </c>
      <c r="AB64" s="67">
        <f t="shared" si="22"/>
        <v>264</v>
      </c>
    </row>
    <row r="65" spans="1:28" ht="15" customHeight="1" x14ac:dyDescent="0.25">
      <c r="A65" s="71">
        <v>289</v>
      </c>
      <c r="B65" s="71">
        <v>240</v>
      </c>
      <c r="C65" s="68">
        <v>0</v>
      </c>
      <c r="D65" s="68">
        <v>266.37</v>
      </c>
      <c r="E65" s="68">
        <v>211.09</v>
      </c>
      <c r="F65" s="68">
        <v>0</v>
      </c>
      <c r="G65" s="68">
        <f t="shared" si="26"/>
        <v>29.31111111111111</v>
      </c>
      <c r="H65" s="68">
        <v>0</v>
      </c>
      <c r="I65" s="68">
        <f t="shared" si="27"/>
        <v>30.4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25"/>
      <c r="T65" s="22">
        <v>0</v>
      </c>
      <c r="U65" s="74">
        <f t="shared" si="16"/>
        <v>-240</v>
      </c>
      <c r="V65" s="70">
        <f t="shared" si="17"/>
        <v>-240</v>
      </c>
      <c r="W65" s="70"/>
      <c r="X65" s="70">
        <f t="shared" si="18"/>
        <v>263.81871590432229</v>
      </c>
      <c r="Y65" s="70">
        <f t="shared" si="19"/>
        <v>23.818715904322289</v>
      </c>
      <c r="Z65" s="70">
        <f t="shared" si="20"/>
        <v>24</v>
      </c>
      <c r="AA65" s="24">
        <f t="shared" si="21"/>
        <v>24</v>
      </c>
      <c r="AB65" s="67">
        <f t="shared" si="22"/>
        <v>264</v>
      </c>
    </row>
    <row r="66" spans="1:28" ht="15" customHeight="1" x14ac:dyDescent="0.25">
      <c r="A66" s="71">
        <v>290</v>
      </c>
      <c r="B66" s="71">
        <v>240</v>
      </c>
      <c r="C66" s="68">
        <v>0</v>
      </c>
      <c r="D66" s="68">
        <v>266.37</v>
      </c>
      <c r="E66" s="68">
        <v>211.09</v>
      </c>
      <c r="F66" s="68">
        <v>0</v>
      </c>
      <c r="G66" s="68">
        <f t="shared" si="26"/>
        <v>28.652173913043477</v>
      </c>
      <c r="H66" s="68">
        <v>0</v>
      </c>
      <c r="I66" s="68">
        <f t="shared" si="27"/>
        <v>29.739130434782609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78" ca="1" si="28">IF(RAND()&lt;0.5,0,1)</f>
        <v>0</v>
      </c>
      <c r="N66" s="26"/>
      <c r="O66" s="26"/>
      <c r="P66" s="25"/>
      <c r="Q66" s="25"/>
      <c r="T66" s="22">
        <v>0</v>
      </c>
      <c r="U66" s="74">
        <f t="shared" ref="U66:U78" si="29">T66-B66</f>
        <v>-240</v>
      </c>
      <c r="V66" s="70">
        <f t="shared" ref="V66:V78" si="30">ROUND(U66,0)</f>
        <v>-240</v>
      </c>
      <c r="W66" s="70"/>
      <c r="X66" s="70">
        <f t="shared" ref="X66:X78" si="31">B66/$W$2*$W$3</f>
        <v>263.81871590432229</v>
      </c>
      <c r="Y66" s="70">
        <f t="shared" ref="Y66:Y78" si="32">X66-B66</f>
        <v>23.818715904322289</v>
      </c>
      <c r="Z66" s="70">
        <f t="shared" ref="Z66:Z78" si="33">ROUND(Y66,0)</f>
        <v>24</v>
      </c>
      <c r="AA66" s="24">
        <f t="shared" ref="AA66:AA78" si="34">IF(V66&gt;=0,V66,Z66)</f>
        <v>24</v>
      </c>
      <c r="AB66" s="67">
        <f t="shared" ref="AB66:AB78" si="35">B66+AA66</f>
        <v>264</v>
      </c>
    </row>
    <row r="67" spans="1:28" ht="15" customHeight="1" x14ac:dyDescent="0.25">
      <c r="A67" s="71">
        <v>365</v>
      </c>
      <c r="B67" s="71">
        <v>240</v>
      </c>
      <c r="C67" s="68">
        <v>0</v>
      </c>
      <c r="D67" s="68">
        <v>266.39</v>
      </c>
      <c r="E67" s="68">
        <v>211.09</v>
      </c>
      <c r="F67" s="68">
        <v>0</v>
      </c>
      <c r="G67" s="68">
        <f t="shared" si="26"/>
        <v>26.446808510638299</v>
      </c>
      <c r="H67" s="68">
        <v>0</v>
      </c>
      <c r="I67" s="68">
        <f t="shared" si="27"/>
        <v>29.106382978723403</v>
      </c>
      <c r="J67" s="72">
        <f t="shared" ref="J67:J78" si="36">IF(ABS(B67-B66)&lt;=50,1,0)</f>
        <v>1</v>
      </c>
      <c r="K67" s="72">
        <f t="shared" ref="K67:K78" si="37">IF(ABS((B67-B66))&lt;=50,1,IF((B67-B66)*($B$4-$B$2)&gt;=0,1,-1))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0</v>
      </c>
      <c r="U67" s="74">
        <f t="shared" si="29"/>
        <v>-240</v>
      </c>
      <c r="V67" s="70">
        <f t="shared" si="30"/>
        <v>-240</v>
      </c>
      <c r="W67" s="70"/>
      <c r="X67" s="70">
        <f t="shared" si="31"/>
        <v>263.81871590432229</v>
      </c>
      <c r="Y67" s="70">
        <f t="shared" si="32"/>
        <v>23.818715904322289</v>
      </c>
      <c r="Z67" s="70">
        <f t="shared" si="33"/>
        <v>24</v>
      </c>
      <c r="AA67" s="24">
        <f t="shared" si="34"/>
        <v>24</v>
      </c>
      <c r="AB67" s="67">
        <f t="shared" si="35"/>
        <v>264</v>
      </c>
    </row>
    <row r="68" spans="1:28" ht="15" customHeight="1" x14ac:dyDescent="0.25">
      <c r="A68" s="71">
        <v>288</v>
      </c>
      <c r="B68" s="71">
        <v>240</v>
      </c>
      <c r="C68" s="68">
        <v>0</v>
      </c>
      <c r="D68" s="68">
        <v>266.39999999999998</v>
      </c>
      <c r="E68" s="68">
        <v>211.09</v>
      </c>
      <c r="F68" s="68">
        <v>0</v>
      </c>
      <c r="G68" s="68">
        <f t="shared" si="26"/>
        <v>27.5</v>
      </c>
      <c r="H68" s="68">
        <v>0</v>
      </c>
      <c r="I68" s="68">
        <f t="shared" si="27"/>
        <v>28.5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0</v>
      </c>
      <c r="N68" s="26"/>
      <c r="O68" s="26"/>
      <c r="P68" s="25"/>
      <c r="Q68" s="25"/>
      <c r="T68" s="22">
        <v>0</v>
      </c>
      <c r="U68" s="74">
        <f t="shared" si="29"/>
        <v>-240</v>
      </c>
      <c r="V68" s="70">
        <f t="shared" si="30"/>
        <v>-240</v>
      </c>
      <c r="W68" s="70"/>
      <c r="X68" s="70">
        <f t="shared" si="31"/>
        <v>263.81871590432229</v>
      </c>
      <c r="Y68" s="70">
        <f t="shared" si="32"/>
        <v>23.818715904322289</v>
      </c>
      <c r="Z68" s="70">
        <f t="shared" si="33"/>
        <v>24</v>
      </c>
      <c r="AA68" s="24">
        <f t="shared" si="34"/>
        <v>24</v>
      </c>
      <c r="AB68" s="67">
        <f t="shared" si="35"/>
        <v>264</v>
      </c>
    </row>
    <row r="69" spans="1:28" ht="15" customHeight="1" x14ac:dyDescent="0.25">
      <c r="A69" s="71">
        <v>365</v>
      </c>
      <c r="B69" s="71">
        <v>240</v>
      </c>
      <c r="C69" s="68">
        <v>0.06</v>
      </c>
      <c r="D69" s="68">
        <v>266.42</v>
      </c>
      <c r="E69" s="68">
        <v>211.09</v>
      </c>
      <c r="F69" s="68">
        <v>0</v>
      </c>
      <c r="G69" s="68">
        <f t="shared" si="26"/>
        <v>25.367346938775512</v>
      </c>
      <c r="H69" s="68">
        <v>0</v>
      </c>
      <c r="I69" s="68">
        <f t="shared" si="27"/>
        <v>27.918367346938776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0</v>
      </c>
      <c r="N69" s="26"/>
      <c r="O69" s="26"/>
      <c r="P69" s="25"/>
      <c r="Q69" s="25"/>
      <c r="T69" s="22">
        <v>0</v>
      </c>
      <c r="U69" s="74">
        <f t="shared" si="29"/>
        <v>-240</v>
      </c>
      <c r="V69" s="70">
        <f t="shared" si="30"/>
        <v>-240</v>
      </c>
      <c r="W69" s="70"/>
      <c r="X69" s="70">
        <f t="shared" si="31"/>
        <v>263.81871590432229</v>
      </c>
      <c r="Y69" s="70">
        <f t="shared" si="32"/>
        <v>23.818715904322289</v>
      </c>
      <c r="Z69" s="70">
        <f t="shared" si="33"/>
        <v>24</v>
      </c>
      <c r="AA69" s="24">
        <f t="shared" si="34"/>
        <v>24</v>
      </c>
      <c r="AB69" s="67">
        <f t="shared" si="35"/>
        <v>264</v>
      </c>
    </row>
    <row r="70" spans="1:28" ht="15" customHeight="1" x14ac:dyDescent="0.25">
      <c r="A70" s="71">
        <v>288</v>
      </c>
      <c r="B70" s="71">
        <v>240</v>
      </c>
      <c r="C70" s="68">
        <v>0.08</v>
      </c>
      <c r="D70" s="68">
        <v>266.42</v>
      </c>
      <c r="E70" s="68">
        <v>211.09</v>
      </c>
      <c r="F70" s="68">
        <v>0</v>
      </c>
      <c r="G70" s="68">
        <f t="shared" si="26"/>
        <v>26.4</v>
      </c>
      <c r="H70" s="68">
        <v>0</v>
      </c>
      <c r="I70" s="68">
        <f t="shared" si="27"/>
        <v>27.36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25"/>
      <c r="T70" s="22">
        <v>0</v>
      </c>
      <c r="U70" s="74">
        <f t="shared" si="29"/>
        <v>-240</v>
      </c>
      <c r="V70" s="70">
        <f t="shared" si="30"/>
        <v>-240</v>
      </c>
      <c r="W70" s="70"/>
      <c r="X70" s="70">
        <f t="shared" si="31"/>
        <v>263.81871590432229</v>
      </c>
      <c r="Y70" s="70">
        <f t="shared" si="32"/>
        <v>23.818715904322289</v>
      </c>
      <c r="Z70" s="70">
        <f t="shared" si="33"/>
        <v>24</v>
      </c>
      <c r="AA70" s="24">
        <f t="shared" si="34"/>
        <v>24</v>
      </c>
      <c r="AB70" s="67">
        <f t="shared" si="35"/>
        <v>264</v>
      </c>
    </row>
    <row r="71" spans="1:28" ht="15" customHeight="1" x14ac:dyDescent="0.25">
      <c r="A71" s="71">
        <v>307</v>
      </c>
      <c r="B71" s="71">
        <v>240</v>
      </c>
      <c r="C71" s="68">
        <v>0</v>
      </c>
      <c r="D71" s="68">
        <v>266.43</v>
      </c>
      <c r="E71" s="68">
        <v>211.09</v>
      </c>
      <c r="F71" s="68">
        <v>0</v>
      </c>
      <c r="G71" s="68">
        <f t="shared" si="26"/>
        <v>25.509803921568629</v>
      </c>
      <c r="H71" s="68">
        <v>0</v>
      </c>
      <c r="I71" s="68">
        <f t="shared" si="27"/>
        <v>26.823529411764707</v>
      </c>
      <c r="J71" s="72">
        <f t="shared" si="36"/>
        <v>1</v>
      </c>
      <c r="K71" s="72">
        <f t="shared" si="37"/>
        <v>1</v>
      </c>
      <c r="L71" s="72">
        <f t="shared" ref="L71:L78" si="38">IF(OR(COUNTIF(K67:K71,1)=5,COUNTIF(K67:K71,-1)=5),1,0)</f>
        <v>1</v>
      </c>
      <c r="M71" s="72">
        <f t="shared" ca="1" si="28"/>
        <v>1</v>
      </c>
      <c r="N71" s="26"/>
      <c r="O71" s="26"/>
      <c r="P71" s="25"/>
      <c r="Q71" s="25"/>
      <c r="T71" s="22">
        <v>0</v>
      </c>
      <c r="U71" s="74">
        <f t="shared" si="29"/>
        <v>-240</v>
      </c>
      <c r="V71" s="70">
        <f t="shared" si="30"/>
        <v>-240</v>
      </c>
      <c r="W71" s="70"/>
      <c r="X71" s="70">
        <f t="shared" si="31"/>
        <v>263.81871590432229</v>
      </c>
      <c r="Y71" s="70">
        <f t="shared" si="32"/>
        <v>23.818715904322289</v>
      </c>
      <c r="Z71" s="70">
        <f t="shared" si="33"/>
        <v>24</v>
      </c>
      <c r="AA71" s="24">
        <f t="shared" si="34"/>
        <v>24</v>
      </c>
      <c r="AB71" s="67">
        <f t="shared" si="35"/>
        <v>264</v>
      </c>
    </row>
    <row r="72" spans="1:28" ht="15" customHeight="1" x14ac:dyDescent="0.25">
      <c r="A72" s="71">
        <v>229</v>
      </c>
      <c r="B72" s="71">
        <v>240</v>
      </c>
      <c r="C72" s="68">
        <v>0</v>
      </c>
      <c r="D72" s="68">
        <v>266.43</v>
      </c>
      <c r="E72" s="68">
        <v>211.09</v>
      </c>
      <c r="F72" s="68">
        <v>0</v>
      </c>
      <c r="G72" s="68">
        <f t="shared" si="26"/>
        <v>26.51923076923077</v>
      </c>
      <c r="H72" s="68">
        <v>0</v>
      </c>
      <c r="I72" s="68">
        <f t="shared" si="27"/>
        <v>26.307692307692307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1</v>
      </c>
      <c r="N72" s="26"/>
      <c r="O72" s="26"/>
      <c r="P72" s="25"/>
      <c r="Q72" s="25"/>
      <c r="T72" s="22">
        <v>0</v>
      </c>
      <c r="U72" s="74">
        <f t="shared" si="29"/>
        <v>-240</v>
      </c>
      <c r="V72" s="70">
        <f t="shared" si="30"/>
        <v>-240</v>
      </c>
      <c r="W72" s="70"/>
      <c r="X72" s="70">
        <f t="shared" si="31"/>
        <v>263.81871590432229</v>
      </c>
      <c r="Y72" s="70">
        <f t="shared" si="32"/>
        <v>23.818715904322289</v>
      </c>
      <c r="Z72" s="70">
        <f t="shared" si="33"/>
        <v>24</v>
      </c>
      <c r="AA72" s="24">
        <f t="shared" si="34"/>
        <v>24</v>
      </c>
      <c r="AB72" s="67">
        <f t="shared" si="35"/>
        <v>264</v>
      </c>
    </row>
    <row r="73" spans="1:28" ht="15" customHeight="1" x14ac:dyDescent="0.25">
      <c r="A73" s="71">
        <v>360</v>
      </c>
      <c r="B73" s="71">
        <v>240</v>
      </c>
      <c r="C73" s="68">
        <v>0</v>
      </c>
      <c r="D73" s="68">
        <v>266.45</v>
      </c>
      <c r="E73" s="68">
        <v>211.09</v>
      </c>
      <c r="F73" s="68">
        <v>0</v>
      </c>
      <c r="G73" s="68">
        <f t="shared" si="26"/>
        <v>23.547169811320753</v>
      </c>
      <c r="H73" s="68">
        <v>0</v>
      </c>
      <c r="I73" s="68">
        <f t="shared" si="27"/>
        <v>25.811320754716981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0</v>
      </c>
      <c r="N73" s="26"/>
      <c r="O73" s="26"/>
      <c r="P73" s="25"/>
      <c r="Q73" s="25"/>
      <c r="T73" s="22">
        <v>0</v>
      </c>
      <c r="U73" s="74">
        <f t="shared" si="29"/>
        <v>-240</v>
      </c>
      <c r="V73" s="70">
        <f t="shared" si="30"/>
        <v>-240</v>
      </c>
      <c r="W73" s="70"/>
      <c r="X73" s="70">
        <f t="shared" si="31"/>
        <v>263.81871590432229</v>
      </c>
      <c r="Y73" s="70">
        <f t="shared" si="32"/>
        <v>23.818715904322289</v>
      </c>
      <c r="Z73" s="70">
        <f t="shared" si="33"/>
        <v>24</v>
      </c>
      <c r="AA73" s="24">
        <f t="shared" si="34"/>
        <v>24</v>
      </c>
      <c r="AB73" s="67">
        <f t="shared" si="35"/>
        <v>264</v>
      </c>
    </row>
    <row r="74" spans="1:28" ht="15" customHeight="1" x14ac:dyDescent="0.25">
      <c r="A74" s="71">
        <v>284</v>
      </c>
      <c r="B74" s="71">
        <v>240</v>
      </c>
      <c r="C74" s="68">
        <v>0</v>
      </c>
      <c r="D74" s="68">
        <v>266.45999999999998</v>
      </c>
      <c r="E74" s="68">
        <v>211.09</v>
      </c>
      <c r="F74" s="68">
        <v>0</v>
      </c>
      <c r="G74" s="68">
        <f t="shared" si="26"/>
        <v>24.518518518518519</v>
      </c>
      <c r="H74" s="68">
        <v>0</v>
      </c>
      <c r="I74" s="68">
        <f t="shared" si="27"/>
        <v>25.333333333333332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1</v>
      </c>
      <c r="N74" s="26"/>
      <c r="O74" s="26"/>
      <c r="P74" s="25"/>
      <c r="Q74" s="25"/>
      <c r="T74" s="22">
        <v>0</v>
      </c>
      <c r="U74" s="74">
        <f t="shared" si="29"/>
        <v>-240</v>
      </c>
      <c r="V74" s="70">
        <f t="shared" si="30"/>
        <v>-240</v>
      </c>
      <c r="W74" s="70"/>
      <c r="X74" s="70">
        <f t="shared" si="31"/>
        <v>263.81871590432229</v>
      </c>
      <c r="Y74" s="70">
        <f t="shared" si="32"/>
        <v>23.818715904322289</v>
      </c>
      <c r="Z74" s="70">
        <f t="shared" si="33"/>
        <v>24</v>
      </c>
      <c r="AA74" s="24">
        <f t="shared" si="34"/>
        <v>24</v>
      </c>
      <c r="AB74" s="67">
        <f t="shared" si="35"/>
        <v>264</v>
      </c>
    </row>
    <row r="75" spans="1:28" ht="15" customHeight="1" x14ac:dyDescent="0.25">
      <c r="A75" s="71">
        <v>360</v>
      </c>
      <c r="B75" s="71">
        <v>240</v>
      </c>
      <c r="C75" s="68">
        <v>0</v>
      </c>
      <c r="D75" s="68">
        <v>266.48</v>
      </c>
      <c r="E75" s="68">
        <v>211.09</v>
      </c>
      <c r="F75" s="68">
        <v>0</v>
      </c>
      <c r="G75" s="68">
        <f t="shared" si="26"/>
        <v>22.690909090909091</v>
      </c>
      <c r="H75" s="68">
        <v>0</v>
      </c>
      <c r="I75" s="68">
        <f t="shared" si="27"/>
        <v>24.872727272727271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25"/>
      <c r="T75" s="22">
        <v>0</v>
      </c>
      <c r="U75" s="74">
        <f t="shared" si="29"/>
        <v>-240</v>
      </c>
      <c r="V75" s="70">
        <f t="shared" si="30"/>
        <v>-240</v>
      </c>
      <c r="W75" s="70"/>
      <c r="X75" s="70">
        <f t="shared" si="31"/>
        <v>263.81871590432229</v>
      </c>
      <c r="Y75" s="70">
        <f t="shared" si="32"/>
        <v>23.818715904322289</v>
      </c>
      <c r="Z75" s="70">
        <f t="shared" si="33"/>
        <v>24</v>
      </c>
      <c r="AA75" s="24">
        <f t="shared" si="34"/>
        <v>24</v>
      </c>
      <c r="AB75" s="67">
        <f t="shared" si="35"/>
        <v>264</v>
      </c>
    </row>
    <row r="76" spans="1:28" ht="15" customHeight="1" x14ac:dyDescent="0.25">
      <c r="A76" s="25">
        <v>283</v>
      </c>
      <c r="B76" s="25">
        <v>240</v>
      </c>
      <c r="C76" s="68">
        <v>0</v>
      </c>
      <c r="D76" s="25">
        <v>266.48</v>
      </c>
      <c r="E76" s="68">
        <v>211.09</v>
      </c>
      <c r="F76" s="68">
        <v>0</v>
      </c>
      <c r="G76" s="68">
        <f t="shared" si="26"/>
        <v>23.660714285714285</v>
      </c>
      <c r="H76" s="68">
        <v>0</v>
      </c>
      <c r="I76" s="68">
        <f t="shared" si="27"/>
        <v>24.428571428571427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1</v>
      </c>
      <c r="N76" s="25"/>
      <c r="O76" s="25"/>
      <c r="P76" s="25"/>
      <c r="Q76" s="25"/>
      <c r="T76" s="22">
        <v>0</v>
      </c>
      <c r="U76" s="74">
        <f t="shared" si="29"/>
        <v>-240</v>
      </c>
      <c r="V76" s="70">
        <f t="shared" si="30"/>
        <v>-240</v>
      </c>
      <c r="W76" s="70"/>
      <c r="X76" s="70">
        <f t="shared" si="31"/>
        <v>263.81871590432229</v>
      </c>
      <c r="Y76" s="70">
        <f t="shared" si="32"/>
        <v>23.818715904322289</v>
      </c>
      <c r="Z76" s="70">
        <f t="shared" si="33"/>
        <v>24</v>
      </c>
      <c r="AA76" s="24">
        <f t="shared" si="34"/>
        <v>24</v>
      </c>
      <c r="AB76" s="67">
        <f t="shared" si="35"/>
        <v>264</v>
      </c>
    </row>
    <row r="77" spans="1:28" ht="15" customHeight="1" x14ac:dyDescent="0.25">
      <c r="A77" s="25">
        <v>283</v>
      </c>
      <c r="B77" s="25">
        <v>240</v>
      </c>
      <c r="C77" s="68">
        <v>0</v>
      </c>
      <c r="D77" s="25">
        <v>266.49</v>
      </c>
      <c r="E77" s="68">
        <v>211.09</v>
      </c>
      <c r="F77" s="68">
        <v>0</v>
      </c>
      <c r="G77" s="68">
        <f t="shared" si="26"/>
        <v>23.245614035087719</v>
      </c>
      <c r="H77" s="68">
        <v>0</v>
      </c>
      <c r="I77" s="68">
        <f t="shared" si="27"/>
        <v>24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0</v>
      </c>
      <c r="N77" s="25"/>
      <c r="O77" s="25"/>
      <c r="P77" s="25"/>
      <c r="Q77" s="25"/>
      <c r="T77" s="22">
        <v>0</v>
      </c>
      <c r="U77" s="74">
        <f t="shared" si="29"/>
        <v>-240</v>
      </c>
      <c r="V77" s="70">
        <f t="shared" si="30"/>
        <v>-240</v>
      </c>
      <c r="W77" s="70"/>
      <c r="X77" s="70">
        <f t="shared" si="31"/>
        <v>263.81871590432229</v>
      </c>
      <c r="Y77" s="70">
        <f t="shared" si="32"/>
        <v>23.818715904322289</v>
      </c>
      <c r="Z77" s="70">
        <f t="shared" si="33"/>
        <v>24</v>
      </c>
      <c r="AA77" s="24">
        <f t="shared" si="34"/>
        <v>24</v>
      </c>
      <c r="AB77" s="67">
        <f t="shared" si="35"/>
        <v>264</v>
      </c>
    </row>
    <row r="78" spans="1:28" ht="15" customHeight="1" x14ac:dyDescent="0.25">
      <c r="A78" s="25">
        <v>283</v>
      </c>
      <c r="B78" s="25">
        <v>240</v>
      </c>
      <c r="C78" s="68">
        <v>0</v>
      </c>
      <c r="D78" s="25">
        <v>266.49</v>
      </c>
      <c r="E78" s="68">
        <v>211.09</v>
      </c>
      <c r="F78" s="68">
        <v>0</v>
      </c>
      <c r="G78" s="68">
        <f t="shared" si="26"/>
        <v>22.844827586206897</v>
      </c>
      <c r="H78" s="68">
        <v>0</v>
      </c>
      <c r="I78" s="68">
        <f t="shared" si="27"/>
        <v>23.586206896551722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1</v>
      </c>
      <c r="N78" s="25"/>
      <c r="O78" s="25"/>
      <c r="P78" s="25"/>
      <c r="Q78" s="25"/>
      <c r="T78" s="22">
        <v>0</v>
      </c>
      <c r="U78" s="74">
        <f t="shared" si="29"/>
        <v>-240</v>
      </c>
      <c r="V78" s="70">
        <f t="shared" si="30"/>
        <v>-240</v>
      </c>
      <c r="W78" s="70"/>
      <c r="X78" s="70">
        <f t="shared" si="31"/>
        <v>263.81871590432229</v>
      </c>
      <c r="Y78" s="70">
        <f t="shared" si="32"/>
        <v>23.818715904322289</v>
      </c>
      <c r="Z78" s="70">
        <f t="shared" si="33"/>
        <v>24</v>
      </c>
      <c r="AA78" s="24">
        <f t="shared" si="34"/>
        <v>24</v>
      </c>
      <c r="AB78" s="67">
        <f t="shared" si="35"/>
        <v>264</v>
      </c>
    </row>
    <row r="79" spans="1:28" ht="15" customHeight="1" x14ac:dyDescent="0.25">
      <c r="A79" s="25"/>
      <c r="B79" s="25"/>
      <c r="C79" s="25"/>
      <c r="D79" s="25"/>
      <c r="E79" s="68"/>
      <c r="F79" s="25"/>
      <c r="G79" s="68"/>
      <c r="H79" s="25"/>
      <c r="I79" s="68"/>
      <c r="J79" s="72"/>
      <c r="K79" s="72"/>
      <c r="L79" s="72"/>
      <c r="M79" s="72"/>
      <c r="N79" s="25"/>
      <c r="O79" s="25"/>
      <c r="P79" s="25"/>
      <c r="Q79" s="25"/>
      <c r="U79" s="74"/>
      <c r="V79" s="70"/>
      <c r="W79" s="70"/>
      <c r="X79" s="70"/>
      <c r="Y79" s="70"/>
      <c r="Z79" s="70"/>
      <c r="AA79" s="24"/>
      <c r="AB79" s="67"/>
    </row>
    <row r="80" spans="1:28" ht="15" customHeight="1" x14ac:dyDescent="0.25">
      <c r="A80" s="25"/>
      <c r="B80" s="25"/>
      <c r="C80" s="25"/>
      <c r="D80" s="25"/>
      <c r="E80" s="68"/>
      <c r="F80" s="25"/>
      <c r="G80" s="68"/>
      <c r="H80" s="25"/>
      <c r="I80" s="68"/>
      <c r="J80" s="72"/>
      <c r="K80" s="72"/>
      <c r="L80" s="72"/>
      <c r="M80" s="72"/>
      <c r="N80" s="25"/>
      <c r="O80" s="25"/>
      <c r="P80" s="25"/>
      <c r="Q80" s="25"/>
      <c r="U80" s="74"/>
      <c r="V80" s="70"/>
      <c r="W80" s="70"/>
      <c r="X80" s="70"/>
      <c r="Y80" s="70"/>
      <c r="Z80" s="70"/>
      <c r="AA80" s="24"/>
      <c r="AB80" s="67"/>
    </row>
    <row r="81" spans="1:28" ht="15" customHeight="1" x14ac:dyDescent="0.25">
      <c r="A81" s="25"/>
      <c r="B81" s="25"/>
      <c r="C81" s="25"/>
      <c r="D81" s="25"/>
      <c r="E81" s="68"/>
      <c r="F81" s="25"/>
      <c r="G81" s="68"/>
      <c r="H81" s="25"/>
      <c r="I81" s="68"/>
      <c r="J81" s="72"/>
      <c r="K81" s="72"/>
      <c r="L81" s="72"/>
      <c r="M81" s="72"/>
      <c r="N81" s="25"/>
      <c r="O81" s="25"/>
      <c r="P81" s="25"/>
      <c r="Q81" s="25"/>
      <c r="U81" s="74"/>
      <c r="V81" s="70"/>
      <c r="W81" s="70"/>
      <c r="X81" s="70"/>
      <c r="Y81" s="70"/>
      <c r="Z81" s="70"/>
      <c r="AA81" s="24"/>
      <c r="AB81" s="67"/>
    </row>
    <row r="82" spans="1:28" ht="15" customHeight="1" x14ac:dyDescent="0.25">
      <c r="A82" s="25"/>
      <c r="B82" s="25"/>
      <c r="C82" s="25"/>
      <c r="D82" s="25"/>
      <c r="E82" s="68"/>
      <c r="F82" s="25"/>
      <c r="G82" s="68"/>
      <c r="H82" s="25"/>
      <c r="I82" s="68"/>
      <c r="J82" s="72"/>
      <c r="K82" s="72"/>
      <c r="L82" s="72"/>
      <c r="M82" s="72"/>
      <c r="N82" s="25"/>
      <c r="O82" s="25"/>
      <c r="P82" s="25"/>
      <c r="Q82" s="25"/>
      <c r="U82" s="74"/>
      <c r="V82" s="70"/>
      <c r="W82" s="70"/>
      <c r="X82" s="70"/>
      <c r="Y82" s="70"/>
      <c r="Z82" s="70"/>
      <c r="AA82" s="24"/>
      <c r="AB82" s="67"/>
    </row>
    <row r="83" spans="1:28" ht="15" customHeight="1" x14ac:dyDescent="0.25">
      <c r="A83" s="25"/>
      <c r="B83" s="25"/>
      <c r="C83" s="25"/>
      <c r="D83" s="25"/>
      <c r="E83" s="68"/>
      <c r="F83" s="25"/>
      <c r="G83" s="68"/>
      <c r="H83" s="25"/>
      <c r="I83" s="68"/>
      <c r="J83" s="72"/>
      <c r="K83" s="72"/>
      <c r="L83" s="72"/>
      <c r="M83" s="72"/>
      <c r="N83" s="25"/>
      <c r="O83" s="25"/>
      <c r="P83" s="25"/>
      <c r="Q83" s="25"/>
      <c r="U83" s="74"/>
      <c r="V83" s="70"/>
      <c r="W83" s="70"/>
      <c r="X83" s="70"/>
      <c r="Y83" s="70"/>
      <c r="Z83" s="70"/>
      <c r="AA83" s="24"/>
      <c r="AB83" s="67"/>
    </row>
    <row r="84" spans="1:28" ht="15" customHeight="1" x14ac:dyDescent="0.25">
      <c r="A84" s="25"/>
      <c r="B84" s="25"/>
      <c r="C84" s="25"/>
      <c r="D84" s="25"/>
      <c r="E84" s="68"/>
      <c r="F84" s="25"/>
      <c r="G84" s="68"/>
      <c r="H84" s="25"/>
      <c r="I84" s="68"/>
      <c r="J84" s="72"/>
      <c r="K84" s="72"/>
      <c r="L84" s="72"/>
      <c r="M84" s="72"/>
      <c r="N84" s="25"/>
      <c r="O84" s="25"/>
      <c r="P84" s="25"/>
      <c r="Q84" s="25"/>
      <c r="U84" s="74"/>
      <c r="V84" s="70"/>
      <c r="W84" s="70"/>
      <c r="X84" s="70"/>
      <c r="Y84" s="70"/>
      <c r="Z84" s="70"/>
      <c r="AA84" s="24"/>
      <c r="AB84" s="67"/>
    </row>
    <row r="85" spans="1:28" ht="15" customHeight="1" x14ac:dyDescent="0.25">
      <c r="A85" s="25"/>
      <c r="B85" s="25"/>
      <c r="C85" s="25"/>
      <c r="D85" s="25"/>
      <c r="E85" s="25"/>
      <c r="F85" s="25"/>
      <c r="G85" s="68"/>
      <c r="H85" s="25"/>
      <c r="I85" s="68"/>
      <c r="J85" s="72"/>
      <c r="K85" s="72"/>
      <c r="L85" s="72"/>
      <c r="M85" s="72"/>
      <c r="N85" s="25"/>
      <c r="O85" s="25"/>
      <c r="P85" s="25"/>
      <c r="Q85" s="25"/>
      <c r="U85" s="74"/>
      <c r="V85" s="70"/>
      <c r="W85" s="70"/>
      <c r="X85" s="70"/>
      <c r="Y85" s="70"/>
      <c r="Z85" s="70"/>
      <c r="AA85" s="24"/>
      <c r="AB85" s="67"/>
    </row>
    <row r="86" spans="1:28" ht="15" customHeight="1" x14ac:dyDescent="0.25">
      <c r="A86" s="25"/>
      <c r="B86" s="25"/>
      <c r="C86" s="25"/>
      <c r="D86" s="25"/>
      <c r="E86" s="25"/>
      <c r="F86" s="25"/>
      <c r="G86" s="68"/>
      <c r="H86" s="25"/>
      <c r="I86" s="68"/>
      <c r="J86" s="72"/>
      <c r="K86" s="72"/>
      <c r="L86" s="72"/>
      <c r="M86" s="72"/>
      <c r="N86" s="25"/>
      <c r="O86" s="25"/>
      <c r="P86" s="25"/>
      <c r="Q86" s="25"/>
      <c r="U86" s="74"/>
      <c r="V86" s="70"/>
      <c r="W86" s="70"/>
      <c r="X86" s="70"/>
      <c r="Y86" s="70"/>
      <c r="Z86" s="70"/>
      <c r="AA86" s="24"/>
      <c r="AB86" s="67"/>
    </row>
    <row r="87" spans="1:28" ht="15" customHeight="1" x14ac:dyDescent="0.25">
      <c r="A87" s="25"/>
      <c r="B87" s="25"/>
      <c r="C87" s="25"/>
      <c r="D87" s="25"/>
      <c r="E87" s="25"/>
      <c r="F87" s="25"/>
      <c r="G87" s="68"/>
      <c r="H87" s="25"/>
      <c r="I87" s="68"/>
      <c r="J87" s="72"/>
      <c r="K87" s="72"/>
      <c r="L87" s="72"/>
      <c r="M87" s="72"/>
      <c r="N87" s="25"/>
      <c r="O87" s="25"/>
      <c r="P87" s="25"/>
      <c r="Q87" s="25"/>
      <c r="U87" s="74"/>
      <c r="V87" s="70"/>
      <c r="W87" s="70"/>
      <c r="X87" s="70"/>
      <c r="Y87" s="70"/>
      <c r="Z87" s="70"/>
      <c r="AA87" s="24"/>
      <c r="AB87" s="67"/>
    </row>
    <row r="88" spans="1:28" ht="15" customHeight="1" x14ac:dyDescent="0.25">
      <c r="A88" s="25"/>
      <c r="B88" s="25"/>
      <c r="C88" s="25"/>
      <c r="D88" s="25"/>
      <c r="E88" s="25"/>
      <c r="F88" s="25"/>
      <c r="G88" s="68"/>
      <c r="H88" s="25"/>
      <c r="I88" s="68"/>
      <c r="J88" s="72"/>
      <c r="K88" s="72"/>
      <c r="L88" s="72"/>
      <c r="M88" s="72"/>
      <c r="N88" s="25"/>
      <c r="O88" s="25"/>
      <c r="P88" s="25"/>
      <c r="Q88" s="25"/>
      <c r="U88" s="74"/>
      <c r="V88" s="70"/>
      <c r="W88" s="70"/>
      <c r="X88" s="70"/>
      <c r="Y88" s="70"/>
      <c r="Z88" s="70"/>
      <c r="AA88" s="24"/>
      <c r="AB88" s="67"/>
    </row>
    <row r="89" spans="1:28" ht="15" customHeight="1" x14ac:dyDescent="0.25">
      <c r="A89" s="25"/>
      <c r="B89" s="25"/>
      <c r="C89" s="25"/>
      <c r="D89" s="25"/>
      <c r="E89" s="25"/>
      <c r="F89" s="25"/>
      <c r="G89" s="68"/>
      <c r="H89" s="25"/>
      <c r="I89" s="68"/>
      <c r="J89" s="72"/>
      <c r="K89" s="72"/>
      <c r="L89" s="72"/>
      <c r="M89" s="72"/>
      <c r="N89" s="25"/>
      <c r="O89" s="25"/>
      <c r="P89" s="25"/>
      <c r="Q89" s="25"/>
      <c r="U89" s="74"/>
      <c r="V89" s="70"/>
      <c r="W89" s="70"/>
      <c r="X89" s="70"/>
      <c r="Y89" s="70"/>
      <c r="Z89" s="70"/>
      <c r="AA89" s="24"/>
      <c r="AB89" s="67"/>
    </row>
    <row r="90" spans="1:28" ht="15" customHeight="1" x14ac:dyDescent="0.25">
      <c r="A90" s="25"/>
      <c r="B90" s="25"/>
      <c r="C90" s="25"/>
      <c r="D90" s="25"/>
      <c r="E90" s="25"/>
      <c r="F90" s="25"/>
      <c r="G90" s="68"/>
      <c r="H90" s="25"/>
      <c r="I90" s="68"/>
      <c r="J90" s="72"/>
      <c r="K90" s="72"/>
      <c r="L90" s="72"/>
      <c r="M90" s="72"/>
      <c r="N90" s="25"/>
      <c r="O90" s="25"/>
      <c r="P90" s="25"/>
      <c r="Q90" s="25"/>
      <c r="U90" s="74"/>
      <c r="V90" s="70"/>
      <c r="W90" s="70"/>
      <c r="X90" s="70"/>
      <c r="Y90" s="70"/>
      <c r="Z90" s="70"/>
      <c r="AA90" s="24"/>
      <c r="AB90" s="67"/>
    </row>
    <row r="91" spans="1:28" ht="15" customHeight="1" x14ac:dyDescent="0.25">
      <c r="A91" s="25"/>
      <c r="B91" s="25"/>
      <c r="C91" s="25"/>
      <c r="D91" s="25"/>
      <c r="E91" s="25"/>
      <c r="F91" s="25"/>
      <c r="G91" s="68"/>
      <c r="H91" s="25"/>
      <c r="I91" s="68"/>
      <c r="J91" s="72"/>
      <c r="K91" s="72"/>
      <c r="L91" s="72"/>
      <c r="M91" s="72"/>
      <c r="N91" s="25"/>
      <c r="O91" s="25"/>
      <c r="P91" s="25"/>
      <c r="Q91" s="25"/>
      <c r="U91" s="74"/>
      <c r="V91" s="70"/>
      <c r="W91" s="70"/>
      <c r="X91" s="70"/>
      <c r="Y91" s="70"/>
      <c r="Z91" s="70"/>
      <c r="AA91" s="24"/>
      <c r="AB91" s="67"/>
    </row>
    <row r="92" spans="1:28" ht="15" customHeight="1" x14ac:dyDescent="0.25">
      <c r="A92" s="25"/>
      <c r="B92" s="25"/>
      <c r="C92" s="25"/>
      <c r="D92" s="25"/>
      <c r="E92" s="25"/>
      <c r="F92" s="25"/>
      <c r="G92" s="68"/>
      <c r="H92" s="25"/>
      <c r="I92" s="68"/>
      <c r="J92" s="72"/>
      <c r="K92" s="72"/>
      <c r="L92" s="72"/>
      <c r="M92" s="72"/>
      <c r="N92" s="25"/>
      <c r="O92" s="25"/>
      <c r="P92" s="25"/>
      <c r="Q92" s="25"/>
      <c r="U92" s="74"/>
      <c r="V92" s="70"/>
      <c r="W92" s="70"/>
      <c r="X92" s="70"/>
      <c r="Y92" s="70"/>
      <c r="Z92" s="70"/>
      <c r="AA92" s="24"/>
      <c r="AB92" s="67"/>
    </row>
    <row r="93" spans="1:28" ht="15" customHeight="1" x14ac:dyDescent="0.25">
      <c r="A93" s="25"/>
      <c r="B93" s="25"/>
      <c r="C93" s="25"/>
      <c r="D93" s="25"/>
      <c r="E93" s="25"/>
      <c r="F93" s="25"/>
      <c r="G93" s="68"/>
      <c r="H93" s="25"/>
      <c r="I93" s="68"/>
      <c r="J93" s="72"/>
      <c r="K93" s="72"/>
      <c r="L93" s="72"/>
      <c r="M93" s="72"/>
      <c r="N93" s="25"/>
      <c r="O93" s="25"/>
      <c r="P93" s="25"/>
      <c r="Q93" s="25"/>
      <c r="U93" s="74"/>
      <c r="V93" s="70"/>
      <c r="W93" s="70"/>
      <c r="X93" s="70"/>
      <c r="Y93" s="70"/>
      <c r="Z93" s="70"/>
      <c r="AA93" s="24"/>
      <c r="AB93" s="67"/>
    </row>
    <row r="94" spans="1:28" ht="15" customHeight="1" x14ac:dyDescent="0.25">
      <c r="A94" s="25"/>
      <c r="B94" s="25"/>
      <c r="C94" s="25"/>
      <c r="D94" s="25"/>
      <c r="E94" s="25"/>
      <c r="F94" s="25"/>
      <c r="G94" s="68"/>
      <c r="H94" s="25"/>
      <c r="I94" s="68"/>
      <c r="J94" s="72"/>
      <c r="K94" s="72"/>
      <c r="L94" s="72"/>
      <c r="M94" s="72"/>
      <c r="N94" s="25"/>
      <c r="O94" s="25"/>
      <c r="P94" s="25"/>
      <c r="Q94" s="25"/>
      <c r="U94" s="74"/>
      <c r="V94" s="70"/>
      <c r="W94" s="70"/>
      <c r="X94" s="70"/>
      <c r="Y94" s="70"/>
      <c r="Z94" s="70"/>
      <c r="AA94" s="24"/>
      <c r="AB94" s="67"/>
    </row>
    <row r="95" spans="1:28" ht="15" customHeight="1" x14ac:dyDescent="0.25">
      <c r="A95" s="25"/>
      <c r="B95" s="25"/>
      <c r="C95" s="25"/>
      <c r="D95" s="25"/>
      <c r="E95" s="25"/>
      <c r="F95" s="25"/>
      <c r="G95" s="68"/>
      <c r="H95" s="25"/>
      <c r="I95" s="68"/>
      <c r="J95" s="72"/>
      <c r="K95" s="72"/>
      <c r="L95" s="72"/>
      <c r="M95" s="72"/>
      <c r="N95" s="25"/>
      <c r="O95" s="25"/>
      <c r="P95" s="25"/>
      <c r="Q95" s="25"/>
      <c r="U95" s="74"/>
      <c r="V95" s="70"/>
      <c r="W95" s="70"/>
      <c r="X95" s="70"/>
      <c r="Y95" s="70"/>
      <c r="Z95" s="70"/>
      <c r="AA95" s="24"/>
      <c r="AB95" s="67"/>
    </row>
    <row r="96" spans="1:28" ht="15" customHeight="1" x14ac:dyDescent="0.25">
      <c r="A96" s="25"/>
      <c r="B96" s="25"/>
      <c r="C96" s="25"/>
      <c r="D96" s="25"/>
      <c r="E96" s="25"/>
      <c r="F96" s="25"/>
      <c r="G96" s="68"/>
      <c r="H96" s="25"/>
      <c r="I96" s="68"/>
      <c r="J96" s="72"/>
      <c r="K96" s="72"/>
      <c r="L96" s="72"/>
      <c r="M96" s="72"/>
      <c r="N96" s="25"/>
      <c r="O96" s="25"/>
      <c r="P96" s="25"/>
      <c r="Q96" s="25"/>
      <c r="U96" s="74"/>
      <c r="V96" s="70"/>
      <c r="W96" s="70"/>
      <c r="X96" s="70"/>
      <c r="Y96" s="70"/>
      <c r="Z96" s="70"/>
      <c r="AA96" s="24"/>
      <c r="AB96" s="67"/>
    </row>
    <row r="97" spans="1:28" ht="15" customHeight="1" x14ac:dyDescent="0.25">
      <c r="A97" s="25"/>
      <c r="B97" s="25"/>
      <c r="C97" s="25"/>
      <c r="D97" s="25"/>
      <c r="E97" s="25"/>
      <c r="F97" s="25"/>
      <c r="G97" s="68"/>
      <c r="H97" s="25"/>
      <c r="I97" s="68"/>
      <c r="J97" s="72"/>
      <c r="K97" s="72"/>
      <c r="L97" s="72"/>
      <c r="M97" s="72"/>
      <c r="N97" s="25"/>
      <c r="O97" s="25"/>
      <c r="P97" s="25"/>
      <c r="Q97" s="25"/>
      <c r="U97" s="74"/>
      <c r="V97" s="70"/>
      <c r="W97" s="70"/>
      <c r="X97" s="70"/>
      <c r="Y97" s="70"/>
      <c r="Z97" s="70"/>
      <c r="AA97" s="24"/>
      <c r="AB97" s="67"/>
    </row>
    <row r="98" spans="1:28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N98" s="25"/>
      <c r="O98" s="25"/>
      <c r="P98" s="25"/>
      <c r="Q98" s="25"/>
      <c r="U98" s="74"/>
      <c r="V98" s="70"/>
      <c r="W98" s="70"/>
      <c r="X98" s="70"/>
      <c r="Y98" s="70"/>
      <c r="Z98" s="70"/>
      <c r="AA98" s="24"/>
      <c r="AB98" s="67"/>
    </row>
    <row r="99" spans="1:28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N99" s="25"/>
      <c r="O99" s="25"/>
      <c r="P99" s="25"/>
      <c r="Q99" s="25"/>
      <c r="U99" s="74"/>
      <c r="V99" s="70"/>
      <c r="W99" s="70"/>
      <c r="X99" s="70"/>
      <c r="Y99" s="70"/>
      <c r="Z99" s="70"/>
      <c r="AA99" s="24"/>
      <c r="AB99" s="67"/>
    </row>
    <row r="100" spans="1:28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N100" s="25"/>
      <c r="O100" s="25"/>
      <c r="P100" s="25"/>
      <c r="Q100" s="25"/>
      <c r="U100" s="74"/>
      <c r="V100" s="70"/>
      <c r="W100" s="70"/>
      <c r="X100" s="70"/>
      <c r="Y100" s="70"/>
      <c r="Z100" s="70"/>
      <c r="AA100" s="24"/>
      <c r="AB100" s="67"/>
    </row>
    <row r="101" spans="1:28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N101" s="25"/>
      <c r="O101" s="25"/>
      <c r="P101" s="25"/>
      <c r="Q101" s="25"/>
      <c r="U101" s="74"/>
      <c r="V101" s="70"/>
      <c r="W101" s="70"/>
      <c r="X101" s="70"/>
      <c r="Y101" s="70"/>
      <c r="Z101" s="70"/>
      <c r="AA101" s="24"/>
      <c r="AB101" s="67"/>
    </row>
    <row r="102" spans="1:28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  <c r="U102" s="74"/>
      <c r="V102" s="70"/>
      <c r="W102" s="70"/>
      <c r="X102" s="70"/>
      <c r="Y102" s="70"/>
      <c r="Z102" s="70"/>
      <c r="AA102" s="24"/>
      <c r="AB102" s="67"/>
    </row>
    <row r="103" spans="1:28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  <c r="U103" s="74"/>
      <c r="V103" s="70"/>
      <c r="W103" s="70"/>
      <c r="X103" s="70"/>
      <c r="Y103" s="70"/>
      <c r="Z103" s="70"/>
      <c r="AA103" s="24"/>
      <c r="AB103" s="67"/>
    </row>
    <row r="104" spans="1:28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  <c r="U104" s="74"/>
      <c r="V104" s="70"/>
      <c r="W104" s="70"/>
      <c r="X104" s="70"/>
      <c r="Y104" s="70"/>
      <c r="Z104" s="70"/>
      <c r="AA104" s="24"/>
      <c r="AB104" s="67"/>
    </row>
    <row r="105" spans="1:28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  <c r="U105" s="74"/>
      <c r="V105" s="70"/>
      <c r="W105" s="70"/>
      <c r="X105" s="70"/>
      <c r="Y105" s="70"/>
      <c r="Z105" s="70"/>
      <c r="AA105" s="24"/>
      <c r="AB105" s="67"/>
    </row>
    <row r="106" spans="1:28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  <c r="U106" s="74"/>
      <c r="V106" s="70"/>
      <c r="W106" s="70"/>
      <c r="X106" s="70"/>
      <c r="Y106" s="70"/>
      <c r="Z106" s="70"/>
      <c r="AA106" s="24"/>
      <c r="AB106" s="67"/>
    </row>
    <row r="107" spans="1:28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  <c r="U107" s="74"/>
      <c r="V107" s="70"/>
      <c r="W107" s="70"/>
      <c r="X107" s="70"/>
      <c r="Y107" s="70"/>
      <c r="Z107" s="70"/>
      <c r="AA107" s="24"/>
      <c r="AB107" s="67"/>
    </row>
    <row r="108" spans="1:28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N108" s="25"/>
      <c r="O108" s="25"/>
      <c r="P108" s="25"/>
      <c r="Q108" s="25"/>
      <c r="U108" s="74"/>
      <c r="V108" s="70"/>
      <c r="W108" s="70"/>
      <c r="X108" s="70"/>
      <c r="Y108" s="70"/>
      <c r="Z108" s="70"/>
      <c r="AA108" s="24"/>
      <c r="AB108" s="67"/>
    </row>
    <row r="109" spans="1:28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N109" s="25"/>
      <c r="O109" s="25"/>
      <c r="P109" s="25"/>
      <c r="Q109" s="25"/>
      <c r="U109" s="74"/>
      <c r="V109" s="70"/>
      <c r="W109" s="70"/>
      <c r="X109" s="70"/>
      <c r="Y109" s="70"/>
      <c r="Z109" s="70"/>
      <c r="AA109" s="24"/>
      <c r="AB109" s="67"/>
    </row>
    <row r="110" spans="1:28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N110" s="25"/>
      <c r="O110" s="25"/>
      <c r="P110" s="25"/>
      <c r="Q110" s="25"/>
      <c r="U110" s="74"/>
      <c r="V110" s="70"/>
      <c r="W110" s="70"/>
      <c r="X110" s="70"/>
      <c r="Y110" s="70"/>
      <c r="Z110" s="70"/>
      <c r="AA110" s="24"/>
      <c r="AB110" s="67"/>
    </row>
    <row r="111" spans="1:28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N111" s="25"/>
      <c r="O111" s="25"/>
      <c r="P111" s="25"/>
      <c r="Q111" s="25"/>
      <c r="U111" s="74"/>
      <c r="V111" s="70"/>
      <c r="W111" s="70"/>
      <c r="X111" s="70"/>
      <c r="Y111" s="70"/>
      <c r="Z111" s="70"/>
      <c r="AA111" s="24"/>
      <c r="AB111" s="67"/>
    </row>
    <row r="112" spans="1:28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N112" s="25"/>
      <c r="O112" s="25"/>
      <c r="P112" s="25"/>
      <c r="Q112" s="25"/>
      <c r="U112" s="74"/>
      <c r="V112" s="70"/>
      <c r="W112" s="70"/>
      <c r="X112" s="70"/>
      <c r="Y112" s="70"/>
      <c r="Z112" s="70"/>
      <c r="AA112" s="24"/>
      <c r="AB112" s="67"/>
    </row>
    <row r="113" spans="1:28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N113" s="25"/>
      <c r="O113" s="25"/>
      <c r="P113" s="25"/>
      <c r="Q113" s="25"/>
      <c r="U113" s="74"/>
      <c r="V113" s="70"/>
      <c r="W113" s="70"/>
      <c r="X113" s="70"/>
      <c r="Y113" s="70"/>
      <c r="Z113" s="70"/>
      <c r="AA113" s="24"/>
      <c r="AB113" s="67"/>
    </row>
    <row r="114" spans="1:28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N114" s="25"/>
      <c r="O114" s="25"/>
      <c r="P114" s="25"/>
      <c r="Q114" s="25"/>
      <c r="U114" s="74"/>
      <c r="V114" s="70"/>
      <c r="W114" s="70"/>
      <c r="X114" s="70"/>
      <c r="Y114" s="70"/>
      <c r="Z114" s="70"/>
      <c r="AA114" s="24"/>
      <c r="AB114" s="67"/>
    </row>
    <row r="115" spans="1:28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N115" s="25"/>
      <c r="O115" s="25"/>
      <c r="P115" s="25"/>
      <c r="Q115" s="25"/>
      <c r="U115" s="74"/>
      <c r="V115" s="70"/>
      <c r="W115" s="70"/>
      <c r="X115" s="70"/>
      <c r="Y115" s="70"/>
      <c r="Z115" s="70"/>
      <c r="AA115" s="24"/>
      <c r="AB115" s="67"/>
    </row>
    <row r="116" spans="1:28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N116" s="25"/>
      <c r="O116" s="25"/>
      <c r="P116" s="25"/>
      <c r="Q116" s="25"/>
      <c r="U116" s="74"/>
      <c r="V116" s="70"/>
      <c r="W116" s="70"/>
      <c r="X116" s="70"/>
      <c r="Y116" s="70"/>
      <c r="Z116" s="70"/>
      <c r="AA116" s="24"/>
      <c r="AB116" s="67"/>
    </row>
    <row r="117" spans="1:28" ht="15" customHeight="1" x14ac:dyDescent="0.25">
      <c r="A117" s="25"/>
      <c r="B117" s="25"/>
      <c r="C117" s="25"/>
      <c r="D117" s="25"/>
      <c r="E117" s="25"/>
      <c r="F117" s="25"/>
      <c r="G117" s="68"/>
      <c r="H117" s="25"/>
      <c r="I117" s="68"/>
      <c r="J117" s="72"/>
      <c r="K117" s="72"/>
      <c r="L117" s="72"/>
      <c r="M117" s="72"/>
      <c r="N117" s="25"/>
      <c r="O117" s="25"/>
      <c r="P117" s="25"/>
      <c r="Q117" s="25"/>
      <c r="U117" s="74"/>
      <c r="V117" s="70"/>
      <c r="W117" s="70"/>
      <c r="X117" s="70"/>
      <c r="Y117" s="70"/>
      <c r="Z117" s="70"/>
      <c r="AA117" s="24"/>
      <c r="AB117" s="67"/>
    </row>
    <row r="118" spans="1:28" ht="15" customHeight="1" x14ac:dyDescent="0.25">
      <c r="A118" s="25"/>
      <c r="B118" s="25"/>
      <c r="C118" s="25"/>
      <c r="D118" s="25"/>
      <c r="E118" s="25"/>
      <c r="F118" s="25"/>
      <c r="G118" s="68"/>
      <c r="H118" s="25"/>
      <c r="I118" s="68"/>
      <c r="J118" s="72"/>
      <c r="K118" s="72"/>
      <c r="L118" s="72"/>
      <c r="M118" s="72"/>
      <c r="N118" s="25"/>
      <c r="O118" s="25"/>
      <c r="P118" s="25"/>
      <c r="Q118" s="25"/>
      <c r="U118" s="74"/>
      <c r="V118" s="70"/>
      <c r="W118" s="70"/>
      <c r="X118" s="70"/>
      <c r="Y118" s="70"/>
      <c r="Z118" s="70"/>
      <c r="AA118" s="24"/>
      <c r="AB118" s="67"/>
    </row>
    <row r="119" spans="1:28" ht="15" customHeight="1" x14ac:dyDescent="0.25">
      <c r="A119" s="25"/>
      <c r="B119" s="25"/>
      <c r="C119" s="25"/>
      <c r="D119" s="25"/>
      <c r="E119" s="25"/>
      <c r="F119" s="25"/>
      <c r="G119" s="68"/>
      <c r="H119" s="25"/>
      <c r="I119" s="68"/>
      <c r="J119" s="72"/>
      <c r="K119" s="72"/>
      <c r="L119" s="72"/>
      <c r="M119" s="72"/>
      <c r="N119" s="25"/>
      <c r="O119" s="25"/>
      <c r="P119" s="25"/>
      <c r="Q119" s="25"/>
      <c r="U119" s="74"/>
      <c r="V119" s="70"/>
      <c r="W119" s="70"/>
      <c r="X119" s="70"/>
      <c r="Y119" s="70"/>
      <c r="Z119" s="70"/>
      <c r="AA119" s="24"/>
      <c r="AB119" s="67"/>
    </row>
    <row r="120" spans="1:28" ht="15" customHeight="1" x14ac:dyDescent="0.25">
      <c r="A120" s="25"/>
      <c r="B120" s="25"/>
      <c r="C120" s="25"/>
      <c r="D120" s="25"/>
      <c r="E120" s="25"/>
      <c r="F120" s="25"/>
      <c r="G120" s="68"/>
      <c r="H120" s="25"/>
      <c r="I120" s="68"/>
      <c r="J120" s="72"/>
      <c r="K120" s="72"/>
      <c r="L120" s="72"/>
      <c r="M120" s="72"/>
      <c r="N120" s="25"/>
      <c r="O120" s="25"/>
      <c r="P120" s="25"/>
      <c r="Q120" s="25"/>
      <c r="U120" s="74"/>
      <c r="V120" s="70"/>
      <c r="W120" s="70"/>
      <c r="X120" s="70"/>
      <c r="Y120" s="70"/>
      <c r="Z120" s="70"/>
      <c r="AA120" s="24"/>
      <c r="AB120" s="67"/>
    </row>
    <row r="121" spans="1:28" ht="15" customHeight="1" x14ac:dyDescent="0.25">
      <c r="A121" s="25"/>
      <c r="B121" s="25"/>
      <c r="C121" s="25"/>
      <c r="D121" s="25"/>
      <c r="E121" s="25"/>
      <c r="F121" s="25"/>
      <c r="G121" s="68"/>
      <c r="H121" s="25"/>
      <c r="I121" s="68"/>
      <c r="J121" s="72"/>
      <c r="K121" s="72"/>
      <c r="L121" s="72"/>
      <c r="M121" s="72"/>
      <c r="N121" s="25"/>
      <c r="O121" s="25"/>
      <c r="P121" s="25"/>
      <c r="Q121" s="25"/>
      <c r="U121" s="74"/>
      <c r="V121" s="70"/>
      <c r="W121" s="70"/>
      <c r="X121" s="70"/>
      <c r="Y121" s="70"/>
      <c r="Z121" s="70"/>
      <c r="AA121" s="24"/>
      <c r="AB121" s="67"/>
    </row>
    <row r="122" spans="1:28" ht="15" customHeight="1" x14ac:dyDescent="0.25">
      <c r="A122" s="25"/>
      <c r="B122" s="25"/>
      <c r="C122" s="25"/>
      <c r="D122" s="25"/>
      <c r="E122" s="25"/>
      <c r="F122" s="25"/>
      <c r="G122" s="68"/>
      <c r="H122" s="25"/>
      <c r="I122" s="68"/>
      <c r="J122" s="72"/>
      <c r="K122" s="72"/>
      <c r="L122" s="72"/>
      <c r="M122" s="72"/>
      <c r="N122" s="25"/>
      <c r="O122" s="25"/>
      <c r="P122" s="25"/>
      <c r="Q122" s="25"/>
      <c r="U122" s="74"/>
      <c r="V122" s="70"/>
      <c r="W122" s="70"/>
      <c r="X122" s="70"/>
      <c r="Y122" s="70"/>
      <c r="Z122" s="70"/>
      <c r="AA122" s="24"/>
      <c r="AB122" s="67"/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U123" s="74"/>
      <c r="V123" s="70"/>
      <c r="W123" s="70"/>
      <c r="X123" s="70"/>
      <c r="Y123" s="70"/>
      <c r="Z123" s="70"/>
      <c r="AA123" s="24"/>
      <c r="AB123" s="67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U124" s="74"/>
      <c r="V124" s="70"/>
      <c r="W124" s="70"/>
      <c r="X124" s="70"/>
      <c r="Y124" s="70"/>
      <c r="Z124" s="70"/>
      <c r="AA124" s="24"/>
      <c r="AB124" s="67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U125" s="74"/>
      <c r="V125" s="70"/>
      <c r="W125" s="70"/>
      <c r="X125" s="70"/>
      <c r="Y125" s="70"/>
      <c r="Z125" s="70"/>
      <c r="AA125" s="24"/>
      <c r="AB125" s="67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U126" s="74"/>
      <c r="V126" s="70"/>
      <c r="W126" s="70"/>
      <c r="X126" s="70"/>
      <c r="Y126" s="70"/>
      <c r="Z126" s="70"/>
      <c r="AA126" s="24"/>
      <c r="AB126" s="67"/>
    </row>
    <row r="127" spans="1:28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N127" s="25"/>
      <c r="O127" s="25"/>
      <c r="P127" s="25"/>
      <c r="Q127" s="25"/>
      <c r="U127" s="74"/>
      <c r="V127" s="70"/>
      <c r="W127" s="70"/>
      <c r="X127" s="70"/>
      <c r="Y127" s="70"/>
      <c r="Z127" s="70"/>
      <c r="AA127" s="24"/>
      <c r="AB127" s="67"/>
    </row>
    <row r="128" spans="1:28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N128" s="25"/>
      <c r="O128" s="25"/>
      <c r="P128" s="25"/>
      <c r="Q128" s="25"/>
      <c r="U128" s="74"/>
      <c r="V128" s="70"/>
      <c r="W128" s="70"/>
      <c r="X128" s="70"/>
      <c r="Y128" s="70"/>
      <c r="Z128" s="70"/>
      <c r="AA128" s="24"/>
      <c r="AB128" s="67"/>
    </row>
    <row r="129" spans="1:28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N129" s="25"/>
      <c r="O129" s="25"/>
      <c r="P129" s="25"/>
      <c r="Q129" s="25"/>
      <c r="U129" s="74"/>
      <c r="V129" s="70"/>
      <c r="W129" s="70"/>
      <c r="X129" s="70"/>
      <c r="Y129" s="70"/>
      <c r="Z129" s="70"/>
      <c r="AA129" s="24"/>
      <c r="AB129" s="67"/>
    </row>
    <row r="130" spans="1:28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N130" s="25"/>
      <c r="O130" s="25"/>
      <c r="P130" s="25"/>
      <c r="Q130" s="25"/>
      <c r="U130" s="74"/>
      <c r="V130" s="70"/>
      <c r="W130" s="70"/>
      <c r="X130" s="70"/>
      <c r="Y130" s="70"/>
      <c r="Z130" s="70"/>
      <c r="AA130" s="24"/>
      <c r="AB130" s="67"/>
    </row>
    <row r="131" spans="1:28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N131" s="25"/>
      <c r="O131" s="25"/>
      <c r="P131" s="25"/>
      <c r="Q131" s="25"/>
      <c r="U131" s="74"/>
      <c r="V131" s="70"/>
      <c r="W131" s="70"/>
      <c r="X131" s="70"/>
      <c r="Y131" s="70"/>
      <c r="Z131" s="70"/>
      <c r="AA131" s="24"/>
      <c r="AB131" s="67"/>
    </row>
    <row r="132" spans="1:28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N132" s="25"/>
      <c r="O132" s="25"/>
      <c r="P132" s="25"/>
      <c r="Q132" s="25"/>
      <c r="U132" s="74"/>
      <c r="V132" s="70"/>
      <c r="W132" s="70"/>
      <c r="X132" s="70"/>
      <c r="Y132" s="70"/>
      <c r="Z132" s="70"/>
      <c r="AA132" s="24"/>
      <c r="AB132" s="67"/>
    </row>
    <row r="133" spans="1:28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N133" s="25"/>
      <c r="O133" s="25"/>
      <c r="P133" s="25"/>
      <c r="Q133" s="25"/>
      <c r="U133" s="74"/>
      <c r="V133" s="70"/>
      <c r="W133" s="70"/>
      <c r="X133" s="70"/>
      <c r="Y133" s="70"/>
      <c r="Z133" s="70"/>
      <c r="AA133" s="24"/>
      <c r="AB133" s="67"/>
    </row>
    <row r="134" spans="1:28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N134" s="25"/>
      <c r="O134" s="25"/>
      <c r="P134" s="25"/>
      <c r="Q134" s="25"/>
      <c r="U134" s="74"/>
      <c r="V134" s="70"/>
      <c r="W134" s="70"/>
      <c r="X134" s="70"/>
      <c r="Y134" s="70"/>
      <c r="Z134" s="70"/>
      <c r="AA134" s="24"/>
      <c r="AB134" s="67"/>
    </row>
    <row r="135" spans="1:28" ht="15" customHeight="1" x14ac:dyDescent="0.25">
      <c r="A135" s="25"/>
      <c r="B135" s="25"/>
      <c r="C135" s="25"/>
      <c r="D135" s="25"/>
      <c r="E135" s="25"/>
      <c r="F135" s="25"/>
      <c r="G135" s="68"/>
      <c r="H135" s="25"/>
      <c r="I135" s="68"/>
      <c r="J135" s="72"/>
      <c r="K135" s="72"/>
      <c r="L135" s="72"/>
      <c r="M135" s="72"/>
      <c r="N135" s="25"/>
      <c r="O135" s="25"/>
      <c r="P135" s="25"/>
      <c r="Q135" s="25"/>
      <c r="U135" s="74"/>
      <c r="V135" s="70"/>
      <c r="W135" s="70"/>
      <c r="X135" s="70"/>
      <c r="Y135" s="70"/>
      <c r="Z135" s="70"/>
      <c r="AA135" s="24"/>
      <c r="AB135" s="67"/>
    </row>
    <row r="136" spans="1:28" ht="15" customHeight="1" x14ac:dyDescent="0.25">
      <c r="A136" s="25"/>
      <c r="B136" s="25"/>
      <c r="C136" s="25"/>
      <c r="D136" s="25"/>
      <c r="E136" s="25"/>
      <c r="F136" s="25"/>
      <c r="G136" s="68"/>
      <c r="H136" s="25"/>
      <c r="I136" s="68"/>
      <c r="J136" s="72"/>
      <c r="K136" s="72"/>
      <c r="L136" s="72"/>
      <c r="M136" s="72"/>
      <c r="N136" s="25"/>
      <c r="O136" s="25"/>
      <c r="P136" s="25"/>
      <c r="Q136" s="25"/>
      <c r="U136" s="74"/>
      <c r="V136" s="70"/>
      <c r="W136" s="70"/>
      <c r="X136" s="70"/>
      <c r="Y136" s="70"/>
      <c r="Z136" s="70"/>
      <c r="AA136" s="24"/>
      <c r="AB136" s="67"/>
    </row>
    <row r="137" spans="1:28" ht="15" customHeight="1" x14ac:dyDescent="0.25">
      <c r="A137" s="25"/>
      <c r="B137" s="25"/>
      <c r="C137" s="25"/>
      <c r="D137" s="25"/>
      <c r="E137" s="25"/>
      <c r="F137" s="25"/>
      <c r="G137" s="68"/>
      <c r="H137" s="25"/>
      <c r="I137" s="68"/>
      <c r="J137" s="72"/>
      <c r="K137" s="72"/>
      <c r="L137" s="72"/>
      <c r="M137" s="72"/>
      <c r="N137" s="25"/>
      <c r="O137" s="25"/>
      <c r="P137" s="25"/>
      <c r="Q137" s="25"/>
      <c r="U137" s="74"/>
      <c r="V137" s="70"/>
      <c r="W137" s="70"/>
      <c r="X137" s="70"/>
      <c r="Y137" s="70"/>
      <c r="Z137" s="70"/>
      <c r="AA137" s="24"/>
      <c r="AB137" s="67"/>
    </row>
    <row r="138" spans="1:28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N138" s="25"/>
      <c r="O138" s="25"/>
      <c r="P138" s="25"/>
      <c r="Q138" s="25"/>
      <c r="U138" s="74"/>
      <c r="V138" s="70"/>
      <c r="W138" s="70"/>
      <c r="X138" s="70"/>
      <c r="Y138" s="70"/>
      <c r="Z138" s="70"/>
      <c r="AA138" s="24"/>
      <c r="AB138" s="67"/>
    </row>
    <row r="139" spans="1:28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N139" s="25"/>
      <c r="O139" s="25"/>
      <c r="P139" s="25"/>
      <c r="Q139" s="25"/>
      <c r="U139" s="74"/>
      <c r="V139" s="70"/>
      <c r="W139" s="70"/>
      <c r="X139" s="70"/>
      <c r="Y139" s="70"/>
      <c r="Z139" s="70"/>
      <c r="AA139" s="24"/>
      <c r="AB139" s="67"/>
    </row>
    <row r="140" spans="1:28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U140" s="74"/>
      <c r="V140" s="70"/>
      <c r="W140" s="70"/>
      <c r="X140" s="70"/>
      <c r="Y140" s="70"/>
      <c r="Z140" s="70"/>
      <c r="AA140" s="24"/>
      <c r="AB140" s="67"/>
    </row>
    <row r="141" spans="1:28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U141" s="74"/>
      <c r="V141" s="70"/>
      <c r="W141" s="70"/>
      <c r="X141" s="70"/>
      <c r="Y141" s="70"/>
      <c r="Z141" s="70"/>
      <c r="AA141" s="24"/>
      <c r="AB141" s="67"/>
    </row>
    <row r="142" spans="1:28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U142" s="74"/>
      <c r="V142" s="70"/>
      <c r="W142" s="70"/>
      <c r="X142" s="70"/>
      <c r="Y142" s="70"/>
      <c r="Z142" s="70"/>
      <c r="AA142" s="24"/>
      <c r="AB142" s="67"/>
    </row>
    <row r="143" spans="1:28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N143" s="25"/>
      <c r="O143" s="25"/>
      <c r="P143" s="25"/>
      <c r="Q143" s="25"/>
      <c r="U143" s="74"/>
      <c r="V143" s="70"/>
      <c r="W143" s="70"/>
      <c r="X143" s="70"/>
      <c r="Y143" s="70"/>
      <c r="Z143" s="70"/>
      <c r="AA143" s="24"/>
      <c r="AB143" s="67"/>
    </row>
    <row r="144" spans="1:28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N144" s="25"/>
      <c r="O144" s="25"/>
      <c r="P144" s="25"/>
      <c r="Q144" s="25"/>
      <c r="U144" s="74"/>
      <c r="V144" s="70"/>
      <c r="W144" s="70"/>
      <c r="X144" s="70"/>
      <c r="Y144" s="70"/>
      <c r="Z144" s="70"/>
      <c r="AA144" s="24"/>
      <c r="AB144" s="67"/>
    </row>
    <row r="145" spans="1:28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N145" s="25"/>
      <c r="O145" s="25"/>
      <c r="P145" s="25"/>
      <c r="Q145" s="25"/>
      <c r="U145" s="74"/>
      <c r="V145" s="70"/>
      <c r="W145" s="70"/>
      <c r="X145" s="70"/>
      <c r="Y145" s="70"/>
      <c r="Z145" s="70"/>
      <c r="AA145" s="24"/>
      <c r="AB145" s="67"/>
    </row>
    <row r="146" spans="1:28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N146" s="25"/>
      <c r="O146" s="25"/>
      <c r="P146" s="25"/>
      <c r="Q146" s="25"/>
      <c r="U146" s="74"/>
      <c r="V146" s="70"/>
      <c r="W146" s="70"/>
      <c r="X146" s="70"/>
      <c r="Y146" s="70"/>
      <c r="Z146" s="70"/>
      <c r="AA146" s="24"/>
      <c r="AB146" s="67"/>
    </row>
    <row r="147" spans="1:28" ht="15" customHeight="1" x14ac:dyDescent="0.25">
      <c r="A147" s="25"/>
      <c r="B147" s="25"/>
      <c r="C147" s="25"/>
      <c r="D147" s="25"/>
      <c r="E147" s="25"/>
      <c r="F147" s="25"/>
      <c r="G147" s="68"/>
      <c r="H147" s="25"/>
      <c r="I147" s="68"/>
      <c r="J147" s="72"/>
      <c r="K147" s="72"/>
      <c r="L147" s="72"/>
      <c r="M147" s="72"/>
      <c r="N147" s="25"/>
      <c r="O147" s="25"/>
      <c r="P147" s="25"/>
      <c r="Q147" s="25"/>
      <c r="U147" s="74"/>
      <c r="V147" s="70"/>
      <c r="W147" s="70"/>
      <c r="X147" s="70"/>
      <c r="Y147" s="70"/>
      <c r="Z147" s="70"/>
      <c r="AA147" s="24"/>
      <c r="AB147" s="67"/>
    </row>
    <row r="148" spans="1:28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  <c r="U148" s="74"/>
      <c r="V148" s="70"/>
      <c r="W148" s="70"/>
      <c r="X148" s="70"/>
      <c r="Y148" s="70"/>
      <c r="Z148" s="70"/>
      <c r="AA148" s="24"/>
      <c r="AB148" s="67"/>
    </row>
    <row r="149" spans="1:28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  <c r="U149" s="74"/>
      <c r="V149" s="70"/>
      <c r="W149" s="70"/>
      <c r="X149" s="70"/>
      <c r="Y149" s="70"/>
      <c r="Z149" s="70"/>
      <c r="AA149" s="24"/>
      <c r="AB149" s="67"/>
    </row>
    <row r="150" spans="1:28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  <c r="U150" s="74"/>
      <c r="V150" s="70"/>
      <c r="W150" s="70"/>
      <c r="X150" s="70"/>
      <c r="Y150" s="70"/>
      <c r="Z150" s="70"/>
      <c r="AA150" s="24"/>
      <c r="AB150" s="67"/>
    </row>
    <row r="151" spans="1:28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  <c r="U151" s="74"/>
      <c r="V151" s="70"/>
      <c r="W151" s="70"/>
      <c r="X151" s="70"/>
      <c r="Y151" s="70"/>
      <c r="Z151" s="70"/>
      <c r="AA151" s="24"/>
      <c r="AB151" s="67"/>
    </row>
    <row r="152" spans="1:28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  <c r="U152" s="74"/>
      <c r="V152" s="70"/>
      <c r="W152" s="70"/>
      <c r="X152" s="70"/>
      <c r="Y152" s="70"/>
      <c r="Z152" s="70"/>
      <c r="AA152" s="24"/>
      <c r="AB152" s="67"/>
    </row>
    <row r="153" spans="1:28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  <c r="U153" s="74"/>
      <c r="V153" s="70"/>
      <c r="W153" s="70"/>
      <c r="X153" s="70"/>
      <c r="Y153" s="70"/>
      <c r="Z153" s="70"/>
      <c r="AA153" s="24"/>
      <c r="AB153" s="67"/>
    </row>
    <row r="154" spans="1:28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  <c r="U154" s="74"/>
      <c r="V154" s="70"/>
      <c r="W154" s="70"/>
      <c r="X154" s="70"/>
      <c r="Y154" s="70"/>
      <c r="Z154" s="70"/>
      <c r="AA154" s="24"/>
      <c r="AB154" s="67"/>
    </row>
    <row r="155" spans="1:28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  <c r="U155" s="74"/>
      <c r="V155" s="70"/>
      <c r="W155" s="70"/>
      <c r="X155" s="70"/>
      <c r="Y155" s="70"/>
      <c r="Z155" s="70"/>
      <c r="AA155" s="24"/>
      <c r="AB155" s="67"/>
    </row>
    <row r="156" spans="1:28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N156" s="25"/>
      <c r="O156" s="25"/>
      <c r="P156" s="25"/>
      <c r="Q156" s="25"/>
      <c r="U156" s="74"/>
      <c r="V156" s="70"/>
      <c r="W156" s="70"/>
      <c r="X156" s="70"/>
      <c r="Y156" s="70"/>
      <c r="Z156" s="70"/>
      <c r="AA156" s="24"/>
      <c r="AB156" s="67"/>
    </row>
    <row r="157" spans="1:28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N157" s="25"/>
      <c r="O157" s="25"/>
      <c r="P157" s="25"/>
      <c r="Q157" s="25"/>
      <c r="U157" s="74"/>
      <c r="V157" s="70"/>
      <c r="W157" s="70"/>
      <c r="X157" s="70"/>
      <c r="Y157" s="70"/>
      <c r="Z157" s="70"/>
      <c r="AA157" s="24"/>
      <c r="AB157" s="67"/>
    </row>
    <row r="158" spans="1:28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N158" s="25"/>
      <c r="O158" s="25"/>
      <c r="P158" s="25"/>
      <c r="Q158" s="25"/>
      <c r="U158" s="74"/>
      <c r="V158" s="70"/>
      <c r="W158" s="70"/>
      <c r="X158" s="70"/>
      <c r="Y158" s="70"/>
      <c r="Z158" s="70"/>
      <c r="AA158" s="24"/>
      <c r="AB158" s="67"/>
    </row>
    <row r="159" spans="1:28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N159" s="25"/>
      <c r="O159" s="25"/>
      <c r="P159" s="25"/>
      <c r="Q159" s="25"/>
      <c r="U159" s="74"/>
      <c r="V159" s="70"/>
      <c r="W159" s="70"/>
      <c r="X159" s="70"/>
      <c r="Y159" s="70"/>
      <c r="Z159" s="70"/>
      <c r="AA159" s="24"/>
      <c r="AB159" s="67"/>
    </row>
    <row r="160" spans="1:28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N160" s="25"/>
      <c r="O160" s="25"/>
      <c r="P160" s="25"/>
      <c r="Q160" s="25"/>
      <c r="U160" s="74"/>
      <c r="V160" s="70"/>
      <c r="W160" s="70"/>
      <c r="X160" s="70"/>
      <c r="Y160" s="70"/>
      <c r="Z160" s="70"/>
      <c r="AA160" s="24"/>
      <c r="AB160" s="67"/>
    </row>
    <row r="161" spans="1:28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N161" s="25"/>
      <c r="O161" s="25"/>
      <c r="P161" s="25"/>
      <c r="Q161" s="25"/>
      <c r="U161" s="74"/>
      <c r="V161" s="70"/>
      <c r="W161" s="70"/>
      <c r="X161" s="70"/>
      <c r="Y161" s="70"/>
      <c r="Z161" s="70"/>
      <c r="AA161" s="24"/>
      <c r="AB161" s="67"/>
    </row>
    <row r="162" spans="1:28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N162" s="25"/>
      <c r="O162" s="25"/>
      <c r="P162" s="25"/>
      <c r="Q162" s="25"/>
      <c r="U162" s="74"/>
      <c r="V162" s="70"/>
      <c r="W162" s="70"/>
      <c r="X162" s="70"/>
      <c r="Y162" s="70"/>
      <c r="Z162" s="70"/>
      <c r="AA162" s="24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U163" s="74"/>
      <c r="V163" s="70"/>
      <c r="W163" s="70"/>
      <c r="X163" s="70"/>
      <c r="Y163" s="70"/>
      <c r="Z163" s="70"/>
      <c r="AA163" s="24"/>
      <c r="AB163" s="67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U164" s="74"/>
      <c r="V164" s="70"/>
      <c r="W164" s="70"/>
      <c r="X164" s="70"/>
      <c r="Y164" s="70"/>
      <c r="Z164" s="70"/>
      <c r="AA164" s="24"/>
      <c r="AB164" s="67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U165" s="74"/>
      <c r="V165" s="70"/>
      <c r="W165" s="70"/>
      <c r="X165" s="70"/>
      <c r="Y165" s="70"/>
      <c r="Z165" s="70"/>
      <c r="AA165" s="24"/>
      <c r="AB165" s="67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U166" s="74"/>
      <c r="V166" s="70"/>
      <c r="W166" s="70"/>
      <c r="X166" s="70"/>
      <c r="Y166" s="70"/>
      <c r="Z166" s="70"/>
      <c r="AA166" s="24"/>
      <c r="AB166" s="67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U167" s="74"/>
      <c r="V167" s="70"/>
      <c r="W167" s="70"/>
      <c r="X167" s="70"/>
      <c r="Y167" s="70"/>
      <c r="Z167" s="70"/>
      <c r="AA167" s="24"/>
      <c r="AB167" s="67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U168" s="74"/>
      <c r="V168" s="70"/>
      <c r="W168" s="70"/>
      <c r="X168" s="70"/>
      <c r="Y168" s="70"/>
      <c r="Z168" s="70"/>
      <c r="AA168" s="24"/>
      <c r="AB168" s="67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U169" s="74"/>
      <c r="V169" s="70"/>
      <c r="W169" s="70"/>
      <c r="X169" s="70"/>
      <c r="Y169" s="70"/>
      <c r="Z169" s="70"/>
      <c r="AA169" s="24"/>
      <c r="AB169" s="67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U170" s="74"/>
      <c r="V170" s="70"/>
      <c r="W170" s="70"/>
      <c r="X170" s="70"/>
      <c r="Y170" s="70"/>
      <c r="Z170" s="70"/>
      <c r="AA170" s="24"/>
      <c r="AB170" s="67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U171" s="74"/>
      <c r="V171" s="70"/>
      <c r="W171" s="70"/>
      <c r="X171" s="70"/>
      <c r="Y171" s="70"/>
      <c r="Z171" s="70"/>
      <c r="AA171" s="24"/>
      <c r="AB171" s="67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U172" s="74"/>
      <c r="V172" s="70"/>
      <c r="W172" s="70"/>
      <c r="X172" s="70"/>
      <c r="Y172" s="70"/>
      <c r="Z172" s="70"/>
      <c r="AA172" s="24"/>
      <c r="AB172" s="67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U173" s="74"/>
      <c r="V173" s="70"/>
      <c r="W173" s="70"/>
      <c r="X173" s="70"/>
      <c r="Y173" s="70"/>
      <c r="Z173" s="70"/>
      <c r="AA173" s="24"/>
      <c r="AB173" s="67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U174" s="74"/>
      <c r="V174" s="70"/>
      <c r="W174" s="70"/>
      <c r="X174" s="70"/>
      <c r="Y174" s="70"/>
      <c r="Z174" s="70"/>
      <c r="AA174" s="24"/>
      <c r="AB174" s="67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U175" s="74"/>
      <c r="V175" s="70"/>
      <c r="W175" s="70"/>
      <c r="X175" s="70"/>
      <c r="Y175" s="70"/>
      <c r="Z175" s="70"/>
      <c r="AA175" s="24"/>
      <c r="AB175" s="67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U176" s="74"/>
      <c r="V176" s="70"/>
      <c r="W176" s="70"/>
      <c r="X176" s="70"/>
      <c r="Y176" s="70"/>
      <c r="Z176" s="70"/>
      <c r="AA176" s="24"/>
      <c r="AB176" s="67"/>
    </row>
    <row r="177" spans="1:28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U177" s="74"/>
      <c r="V177" s="70"/>
      <c r="W177" s="70"/>
      <c r="X177" s="70"/>
      <c r="Y177" s="70"/>
      <c r="Z177" s="70"/>
      <c r="AA177" s="24"/>
      <c r="AB177" s="67"/>
    </row>
    <row r="178" spans="1:28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U178" s="74"/>
      <c r="V178" s="70"/>
      <c r="W178" s="70"/>
      <c r="X178" s="70"/>
      <c r="Y178" s="70"/>
      <c r="Z178" s="70"/>
      <c r="AA178" s="24"/>
      <c r="AB178" s="67"/>
    </row>
    <row r="179" spans="1:28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U179" s="74"/>
      <c r="V179" s="70"/>
      <c r="W179" s="70"/>
      <c r="X179" s="70"/>
      <c r="Y179" s="70"/>
      <c r="Z179" s="70"/>
      <c r="AA179" s="24"/>
      <c r="AB179" s="67"/>
    </row>
    <row r="180" spans="1:28" x14ac:dyDescent="0.2">
      <c r="U180" s="74"/>
      <c r="V180" s="70"/>
      <c r="W180" s="70"/>
      <c r="X180" s="70"/>
      <c r="Y180" s="70"/>
      <c r="Z180" s="70"/>
      <c r="AA180" s="24"/>
      <c r="AB180" s="67"/>
    </row>
    <row r="181" spans="1:28" x14ac:dyDescent="0.2">
      <c r="U181" s="74"/>
      <c r="V181" s="70"/>
      <c r="W181" s="70"/>
      <c r="X181" s="70"/>
      <c r="Y181" s="70"/>
      <c r="Z181" s="70"/>
      <c r="AA181" s="24"/>
      <c r="AB181" s="67"/>
    </row>
    <row r="182" spans="1:28" x14ac:dyDescent="0.2">
      <c r="U182" s="74"/>
      <c r="V182" s="70"/>
      <c r="W182" s="70"/>
      <c r="X182" s="70"/>
      <c r="Y182" s="70"/>
      <c r="Z182" s="70"/>
      <c r="AA182" s="24"/>
      <c r="AB182" s="67"/>
    </row>
    <row r="183" spans="1:28" x14ac:dyDescent="0.2">
      <c r="U183" s="74"/>
      <c r="V183" s="70"/>
      <c r="W183" s="70"/>
      <c r="X183" s="70"/>
      <c r="Y183" s="70"/>
      <c r="Z183" s="70"/>
      <c r="AA183" s="24"/>
      <c r="AB183" s="67"/>
    </row>
    <row r="184" spans="1:28" x14ac:dyDescent="0.2">
      <c r="U184" s="74"/>
      <c r="V184" s="70"/>
      <c r="W184" s="70"/>
      <c r="X184" s="70"/>
      <c r="Y184" s="70"/>
      <c r="Z184" s="70"/>
      <c r="AA184" s="24"/>
      <c r="AB184" s="67"/>
    </row>
    <row r="185" spans="1:28" x14ac:dyDescent="0.2">
      <c r="U185" s="74"/>
      <c r="V185" s="70"/>
      <c r="W185" s="70"/>
      <c r="X185" s="70"/>
      <c r="Y185" s="70"/>
      <c r="Z185" s="70"/>
      <c r="AA185" s="24"/>
      <c r="AB185" s="67"/>
    </row>
    <row r="186" spans="1:28" x14ac:dyDescent="0.2">
      <c r="U186" s="74"/>
      <c r="V186" s="70"/>
      <c r="W186" s="70"/>
      <c r="X186" s="70"/>
      <c r="Y186" s="70"/>
      <c r="Z186" s="70"/>
      <c r="AA186" s="24"/>
      <c r="AB186" s="67"/>
    </row>
    <row r="187" spans="1:28" x14ac:dyDescent="0.2">
      <c r="U187" s="74"/>
      <c r="V187" s="70"/>
      <c r="W187" s="70"/>
      <c r="X187" s="70"/>
      <c r="Y187" s="70"/>
      <c r="Z187" s="70"/>
      <c r="AA187" s="24"/>
      <c r="AB187" s="67"/>
    </row>
    <row r="188" spans="1:28" x14ac:dyDescent="0.2">
      <c r="U188" s="74"/>
      <c r="V188" s="70"/>
      <c r="W188" s="70"/>
      <c r="X188" s="70"/>
      <c r="Y188" s="70"/>
      <c r="Z188" s="70"/>
      <c r="AA188" s="24"/>
      <c r="AB188" s="67"/>
    </row>
    <row r="189" spans="1:28" x14ac:dyDescent="0.2">
      <c r="U189" s="74"/>
      <c r="V189" s="70"/>
      <c r="W189" s="70"/>
      <c r="X189" s="70"/>
      <c r="Y189" s="70"/>
      <c r="Z189" s="70"/>
      <c r="AA189" s="24"/>
      <c r="AB189" s="67"/>
    </row>
    <row r="190" spans="1:28" x14ac:dyDescent="0.2">
      <c r="U190" s="74"/>
      <c r="V190" s="70"/>
      <c r="W190" s="70"/>
      <c r="X190" s="70"/>
      <c r="Y190" s="70"/>
      <c r="Z190" s="70"/>
      <c r="AA190" s="24"/>
    </row>
    <row r="191" spans="1:28" x14ac:dyDescent="0.2">
      <c r="U191" s="74"/>
      <c r="V191" s="70"/>
      <c r="W191" s="70"/>
      <c r="X191" s="70"/>
      <c r="Y191" s="70"/>
      <c r="Z191" s="70"/>
      <c r="AA191" s="24"/>
    </row>
    <row r="192" spans="1:28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</sheetData>
  <phoneticPr fontId="3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46"/>
  <dimension ref="A1:AB263"/>
  <sheetViews>
    <sheetView topLeftCell="K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1.375" style="23" customWidth="1"/>
    <col min="5" max="5" width="23.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625" style="23" customWidth="1"/>
    <col min="16" max="16" width="19.625" style="23" customWidth="1"/>
    <col min="17" max="17" width="9.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4200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497</v>
      </c>
      <c r="B2" s="71">
        <v>470</v>
      </c>
      <c r="C2" s="68">
        <v>0</v>
      </c>
      <c r="D2" s="68">
        <v>272.25</v>
      </c>
      <c r="E2" s="68">
        <v>211.57</v>
      </c>
      <c r="F2" s="68">
        <f t="shared" ref="F2:F33" si="0">($A$59-A2)/(ROW($A$59)-ROW(A2))</f>
        <v>64.964912280701753</v>
      </c>
      <c r="G2" s="68">
        <v>0</v>
      </c>
      <c r="H2" s="68">
        <f t="shared" ref="H2:H33" si="1">($A$59-B2)/(ROW($A$59)-ROW(B2))</f>
        <v>65.438596491228068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0.02</v>
      </c>
      <c r="P2" s="32" t="s">
        <v>39</v>
      </c>
      <c r="Q2" s="25">
        <f>LARGE(A:A,2)</f>
        <v>3892</v>
      </c>
      <c r="T2" s="22">
        <v>272.93799999999999</v>
      </c>
      <c r="U2" s="74">
        <f t="shared" ref="U2:U33" si="3">T2-B2</f>
        <v>-197.06200000000001</v>
      </c>
      <c r="V2" s="70">
        <f t="shared" ref="V2:V33" si="4">ROUND(U2,0)</f>
        <v>-197</v>
      </c>
      <c r="W2" s="70">
        <v>4766</v>
      </c>
      <c r="X2" s="70">
        <f t="shared" ref="X2:X33" si="5">B2/$W$2*$W$3</f>
        <v>516.64498531263109</v>
      </c>
      <c r="Y2" s="70">
        <f t="shared" ref="Y2:Y33" si="6">X2-B2</f>
        <v>46.644985312631093</v>
      </c>
      <c r="Z2" s="70">
        <f t="shared" ref="Z2:Z33" si="7">ROUND(Y2,0)</f>
        <v>47</v>
      </c>
      <c r="AA2" s="24">
        <f t="shared" ref="AA2:AA33" si="8">IF(V2&gt;=0,V2,Z2)</f>
        <v>47</v>
      </c>
      <c r="AB2" s="67">
        <f t="shared" ref="AB2:AB33" si="9">B2+AA2</f>
        <v>517</v>
      </c>
    </row>
    <row r="3" spans="1:28" ht="15" customHeight="1" x14ac:dyDescent="0.25">
      <c r="A3" s="71">
        <v>257</v>
      </c>
      <c r="B3" s="71">
        <v>470</v>
      </c>
      <c r="C3" s="68">
        <v>0</v>
      </c>
      <c r="D3" s="68">
        <v>272.23</v>
      </c>
      <c r="E3" s="68">
        <v>211.57</v>
      </c>
      <c r="F3" s="68">
        <f t="shared" si="0"/>
        <v>70.410714285714292</v>
      </c>
      <c r="G3" s="68">
        <v>0</v>
      </c>
      <c r="H3" s="68">
        <f t="shared" si="1"/>
        <v>66.607142857142861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144</v>
      </c>
      <c r="P3" s="32" t="s">
        <v>41</v>
      </c>
      <c r="Q3" s="25">
        <f>LARGE(A:A,3)</f>
        <v>3661</v>
      </c>
      <c r="T3" s="22">
        <v>272.64800000000002</v>
      </c>
      <c r="U3" s="74">
        <f t="shared" si="3"/>
        <v>-197.35199999999998</v>
      </c>
      <c r="V3" s="70">
        <f t="shared" si="4"/>
        <v>-197</v>
      </c>
      <c r="W3" s="70">
        <v>5239</v>
      </c>
      <c r="X3" s="70">
        <f t="shared" si="5"/>
        <v>516.64498531263109</v>
      </c>
      <c r="Y3" s="70">
        <f t="shared" si="6"/>
        <v>46.644985312631093</v>
      </c>
      <c r="Z3" s="70">
        <f t="shared" si="7"/>
        <v>47</v>
      </c>
      <c r="AA3" s="24">
        <f t="shared" si="8"/>
        <v>47</v>
      </c>
      <c r="AB3" s="67">
        <f t="shared" si="9"/>
        <v>517</v>
      </c>
    </row>
    <row r="4" spans="1:28" ht="15" customHeight="1" x14ac:dyDescent="0.25">
      <c r="A4" s="71">
        <v>377</v>
      </c>
      <c r="B4" s="71">
        <v>470</v>
      </c>
      <c r="C4" s="68">
        <v>0.2</v>
      </c>
      <c r="D4" s="68">
        <v>272.22000000000003</v>
      </c>
      <c r="E4" s="68">
        <v>211.57</v>
      </c>
      <c r="F4" s="68">
        <f t="shared" si="0"/>
        <v>69.509090909090915</v>
      </c>
      <c r="G4" s="68">
        <v>0</v>
      </c>
      <c r="H4" s="68">
        <f t="shared" si="1"/>
        <v>67.818181818181813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4200</v>
      </c>
      <c r="P4" s="32" t="s">
        <v>43</v>
      </c>
      <c r="Q4" s="25">
        <f>LARGE(B:B,1)</f>
        <v>2340</v>
      </c>
      <c r="T4" s="22">
        <v>271.935</v>
      </c>
      <c r="U4" s="74">
        <f t="shared" si="3"/>
        <v>-198.065</v>
      </c>
      <c r="V4" s="70">
        <f t="shared" si="4"/>
        <v>-198</v>
      </c>
      <c r="W4" s="70"/>
      <c r="X4" s="70">
        <f t="shared" si="5"/>
        <v>516.64498531263109</v>
      </c>
      <c r="Y4" s="70">
        <f t="shared" si="6"/>
        <v>46.644985312631093</v>
      </c>
      <c r="Z4" s="70">
        <f t="shared" si="7"/>
        <v>47</v>
      </c>
      <c r="AA4" s="24">
        <f t="shared" si="8"/>
        <v>47</v>
      </c>
      <c r="AB4" s="67">
        <f t="shared" si="9"/>
        <v>517</v>
      </c>
    </row>
    <row r="5" spans="1:28" ht="15" customHeight="1" x14ac:dyDescent="0.25">
      <c r="A5" s="71">
        <v>257</v>
      </c>
      <c r="B5" s="71">
        <v>470</v>
      </c>
      <c r="C5" s="68">
        <v>0.1</v>
      </c>
      <c r="D5" s="68">
        <v>272.2</v>
      </c>
      <c r="E5" s="68">
        <v>211.57</v>
      </c>
      <c r="F5" s="68">
        <f t="shared" si="0"/>
        <v>73.018518518518519</v>
      </c>
      <c r="G5" s="68">
        <v>0</v>
      </c>
      <c r="H5" s="68">
        <f t="shared" si="1"/>
        <v>69.074074074074076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1.82</v>
      </c>
      <c r="P5" s="32" t="s">
        <v>45</v>
      </c>
      <c r="Q5" s="25">
        <f>LARGE(B:B,2)</f>
        <v>2340</v>
      </c>
      <c r="T5" s="22">
        <v>279.28100000000001</v>
      </c>
      <c r="U5" s="74">
        <f t="shared" si="3"/>
        <v>-190.71899999999999</v>
      </c>
      <c r="V5" s="70">
        <f t="shared" si="4"/>
        <v>-191</v>
      </c>
      <c r="W5" s="70"/>
      <c r="X5" s="70">
        <f t="shared" si="5"/>
        <v>516.64498531263109</v>
      </c>
      <c r="Y5" s="70">
        <f t="shared" si="6"/>
        <v>46.644985312631093</v>
      </c>
      <c r="Z5" s="70">
        <f t="shared" si="7"/>
        <v>47</v>
      </c>
      <c r="AA5" s="24">
        <f t="shared" si="8"/>
        <v>47</v>
      </c>
      <c r="AB5" s="67">
        <f t="shared" si="9"/>
        <v>517</v>
      </c>
    </row>
    <row r="6" spans="1:28" ht="15" customHeight="1" x14ac:dyDescent="0.25">
      <c r="A6" s="71">
        <v>257</v>
      </c>
      <c r="B6" s="71">
        <v>620</v>
      </c>
      <c r="C6" s="68">
        <v>0.3</v>
      </c>
      <c r="D6" s="68">
        <v>272.16000000000003</v>
      </c>
      <c r="E6" s="68">
        <v>211.76</v>
      </c>
      <c r="F6" s="68">
        <f t="shared" si="0"/>
        <v>74.396226415094333</v>
      </c>
      <c r="G6" s="68">
        <v>0</v>
      </c>
      <c r="H6" s="68">
        <f t="shared" si="1"/>
        <v>67.547169811320757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2.42</v>
      </c>
      <c r="P6" s="32" t="s">
        <v>47</v>
      </c>
      <c r="Q6" s="25">
        <f>LARGE(B:B,3)</f>
        <v>2340</v>
      </c>
      <c r="T6" s="22">
        <v>278.21199999999999</v>
      </c>
      <c r="U6" s="74">
        <f t="shared" si="3"/>
        <v>-341.78800000000001</v>
      </c>
      <c r="V6" s="70">
        <f t="shared" si="4"/>
        <v>-342</v>
      </c>
      <c r="W6" s="70"/>
      <c r="X6" s="70">
        <f t="shared" si="5"/>
        <v>681.53168275283258</v>
      </c>
      <c r="Y6" s="70">
        <f t="shared" si="6"/>
        <v>61.53168275283258</v>
      </c>
      <c r="Z6" s="70">
        <f t="shared" si="7"/>
        <v>62</v>
      </c>
      <c r="AA6" s="24">
        <f t="shared" si="8"/>
        <v>62</v>
      </c>
      <c r="AB6" s="67">
        <f t="shared" si="9"/>
        <v>682</v>
      </c>
    </row>
    <row r="7" spans="1:28" ht="15" customHeight="1" x14ac:dyDescent="0.25">
      <c r="A7" s="71">
        <v>377</v>
      </c>
      <c r="B7" s="71">
        <v>620</v>
      </c>
      <c r="C7" s="68">
        <v>2</v>
      </c>
      <c r="D7" s="68">
        <v>272.14</v>
      </c>
      <c r="E7" s="68">
        <v>211.76</v>
      </c>
      <c r="F7" s="68">
        <f t="shared" si="0"/>
        <v>73.519230769230774</v>
      </c>
      <c r="G7" s="68">
        <v>0</v>
      </c>
      <c r="H7" s="68">
        <f t="shared" si="1"/>
        <v>68.84615384615384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3.91</v>
      </c>
      <c r="P7" s="25"/>
      <c r="Q7" s="25"/>
      <c r="T7" s="22">
        <v>267.48099999999999</v>
      </c>
      <c r="U7" s="74">
        <f t="shared" si="3"/>
        <v>-352.51900000000001</v>
      </c>
      <c r="V7" s="70">
        <f t="shared" si="4"/>
        <v>-353</v>
      </c>
      <c r="W7" s="70"/>
      <c r="X7" s="70">
        <f t="shared" si="5"/>
        <v>681.53168275283258</v>
      </c>
      <c r="Y7" s="70">
        <f t="shared" si="6"/>
        <v>61.53168275283258</v>
      </c>
      <c r="Z7" s="70">
        <f t="shared" si="7"/>
        <v>62</v>
      </c>
      <c r="AA7" s="24">
        <f t="shared" si="8"/>
        <v>62</v>
      </c>
      <c r="AB7" s="67">
        <f t="shared" si="9"/>
        <v>682</v>
      </c>
    </row>
    <row r="8" spans="1:28" ht="15" customHeight="1" x14ac:dyDescent="0.25">
      <c r="A8" s="71">
        <v>257</v>
      </c>
      <c r="B8" s="71">
        <v>620</v>
      </c>
      <c r="C8" s="68">
        <v>6.1</v>
      </c>
      <c r="D8" s="68">
        <v>272.10000000000002</v>
      </c>
      <c r="E8" s="68">
        <v>211.76</v>
      </c>
      <c r="F8" s="68">
        <f t="shared" si="0"/>
        <v>77.313725490196077</v>
      </c>
      <c r="G8" s="68">
        <v>0</v>
      </c>
      <c r="H8" s="68">
        <f t="shared" si="1"/>
        <v>70.196078431372555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286.66000000000003</v>
      </c>
      <c r="U8" s="74">
        <f t="shared" si="3"/>
        <v>-333.34</v>
      </c>
      <c r="V8" s="70">
        <f t="shared" si="4"/>
        <v>-333</v>
      </c>
      <c r="W8" s="70"/>
      <c r="X8" s="70">
        <f t="shared" si="5"/>
        <v>681.53168275283258</v>
      </c>
      <c r="Y8" s="70">
        <f t="shared" si="6"/>
        <v>61.53168275283258</v>
      </c>
      <c r="Z8" s="70">
        <f t="shared" si="7"/>
        <v>62</v>
      </c>
      <c r="AA8" s="24">
        <f t="shared" si="8"/>
        <v>62</v>
      </c>
      <c r="AB8" s="67">
        <f t="shared" si="9"/>
        <v>682</v>
      </c>
    </row>
    <row r="9" spans="1:28" ht="15" customHeight="1" x14ac:dyDescent="0.25">
      <c r="A9" s="71">
        <v>308</v>
      </c>
      <c r="B9" s="71">
        <v>620</v>
      </c>
      <c r="C9" s="68">
        <v>3</v>
      </c>
      <c r="D9" s="68">
        <v>272.07</v>
      </c>
      <c r="E9" s="68">
        <v>211.76</v>
      </c>
      <c r="F9" s="68">
        <f t="shared" si="0"/>
        <v>77.84</v>
      </c>
      <c r="G9" s="68">
        <v>0</v>
      </c>
      <c r="H9" s="68">
        <f t="shared" si="1"/>
        <v>71.599999999999994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349.322</v>
      </c>
      <c r="U9" s="74">
        <f t="shared" si="3"/>
        <v>-270.678</v>
      </c>
      <c r="V9" s="70">
        <f t="shared" si="4"/>
        <v>-271</v>
      </c>
      <c r="W9" s="70"/>
      <c r="X9" s="70">
        <f t="shared" si="5"/>
        <v>681.53168275283258</v>
      </c>
      <c r="Y9" s="70">
        <f t="shared" si="6"/>
        <v>61.53168275283258</v>
      </c>
      <c r="Z9" s="70">
        <f t="shared" si="7"/>
        <v>62</v>
      </c>
      <c r="AA9" s="24">
        <f t="shared" si="8"/>
        <v>62</v>
      </c>
      <c r="AB9" s="67">
        <f t="shared" si="9"/>
        <v>682</v>
      </c>
    </row>
    <row r="10" spans="1:28" ht="15" customHeight="1" x14ac:dyDescent="0.25">
      <c r="A10" s="71">
        <v>496</v>
      </c>
      <c r="B10" s="71">
        <v>780</v>
      </c>
      <c r="C10" s="68">
        <v>0</v>
      </c>
      <c r="D10" s="68">
        <v>272.04000000000002</v>
      </c>
      <c r="E10" s="68">
        <v>211.97</v>
      </c>
      <c r="F10" s="68">
        <f t="shared" si="0"/>
        <v>75.591836734693871</v>
      </c>
      <c r="G10" s="68">
        <v>0</v>
      </c>
      <c r="H10" s="68">
        <f t="shared" si="1"/>
        <v>69.795918367346943</v>
      </c>
      <c r="I10" s="68">
        <v>0</v>
      </c>
      <c r="J10" s="72">
        <f t="shared" si="10"/>
        <v>0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326.22899999999998</v>
      </c>
      <c r="U10" s="74">
        <f t="shared" si="3"/>
        <v>-453.77100000000002</v>
      </c>
      <c r="V10" s="70">
        <f t="shared" si="4"/>
        <v>-454</v>
      </c>
      <c r="W10" s="70"/>
      <c r="X10" s="70">
        <f t="shared" si="5"/>
        <v>857.41082668904744</v>
      </c>
      <c r="Y10" s="70">
        <f t="shared" si="6"/>
        <v>77.41082668904744</v>
      </c>
      <c r="Z10" s="70">
        <f t="shared" si="7"/>
        <v>77</v>
      </c>
      <c r="AA10" s="24">
        <f t="shared" si="8"/>
        <v>77</v>
      </c>
      <c r="AB10" s="67">
        <f t="shared" si="9"/>
        <v>857</v>
      </c>
    </row>
    <row r="11" spans="1:28" ht="15" customHeight="1" x14ac:dyDescent="0.25">
      <c r="A11" s="71">
        <v>137</v>
      </c>
      <c r="B11" s="71">
        <v>780</v>
      </c>
      <c r="C11" s="68">
        <v>0.2</v>
      </c>
      <c r="D11" s="68">
        <v>271.98</v>
      </c>
      <c r="E11" s="68">
        <v>211.97</v>
      </c>
      <c r="F11" s="68">
        <f t="shared" si="0"/>
        <v>84.645833333333329</v>
      </c>
      <c r="G11" s="68">
        <v>0</v>
      </c>
      <c r="H11" s="68">
        <f t="shared" si="1"/>
        <v>71.25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270.16000000000003</v>
      </c>
      <c r="R11" s="43"/>
      <c r="S11" s="43"/>
      <c r="T11" s="22">
        <v>284.38400000000001</v>
      </c>
      <c r="U11" s="74">
        <f t="shared" si="3"/>
        <v>-495.61599999999999</v>
      </c>
      <c r="V11" s="70">
        <f t="shared" si="4"/>
        <v>-496</v>
      </c>
      <c r="W11" s="70"/>
      <c r="X11" s="70">
        <f t="shared" si="5"/>
        <v>857.41082668904744</v>
      </c>
      <c r="Y11" s="70">
        <f t="shared" si="6"/>
        <v>77.41082668904744</v>
      </c>
      <c r="Z11" s="70">
        <f t="shared" si="7"/>
        <v>77</v>
      </c>
      <c r="AA11" s="24">
        <f t="shared" si="8"/>
        <v>77</v>
      </c>
      <c r="AB11" s="67">
        <f t="shared" si="9"/>
        <v>857</v>
      </c>
    </row>
    <row r="12" spans="1:28" ht="15" customHeight="1" x14ac:dyDescent="0.25">
      <c r="A12" s="71">
        <v>734</v>
      </c>
      <c r="B12" s="71">
        <v>780</v>
      </c>
      <c r="C12" s="68">
        <v>0</v>
      </c>
      <c r="D12" s="68">
        <v>271.98</v>
      </c>
      <c r="E12" s="68">
        <v>211.97</v>
      </c>
      <c r="F12" s="68">
        <f t="shared" si="0"/>
        <v>73.744680851063833</v>
      </c>
      <c r="G12" s="68">
        <v>0</v>
      </c>
      <c r="H12" s="68">
        <f t="shared" si="1"/>
        <v>72.765957446808514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272.25</v>
      </c>
      <c r="R12" s="43"/>
      <c r="S12" s="43"/>
      <c r="T12" s="22">
        <v>271.608</v>
      </c>
      <c r="U12" s="74">
        <f t="shared" si="3"/>
        <v>-508.392</v>
      </c>
      <c r="V12" s="70">
        <f t="shared" si="4"/>
        <v>-508</v>
      </c>
      <c r="W12" s="70"/>
      <c r="X12" s="70">
        <f t="shared" si="5"/>
        <v>857.41082668904744</v>
      </c>
      <c r="Y12" s="70">
        <f t="shared" si="6"/>
        <v>77.41082668904744</v>
      </c>
      <c r="Z12" s="70">
        <f t="shared" si="7"/>
        <v>77</v>
      </c>
      <c r="AA12" s="24">
        <f t="shared" si="8"/>
        <v>77</v>
      </c>
      <c r="AB12" s="67">
        <f t="shared" si="9"/>
        <v>857</v>
      </c>
    </row>
    <row r="13" spans="1:28" ht="15" customHeight="1" x14ac:dyDescent="0.25">
      <c r="A13" s="71">
        <v>136</v>
      </c>
      <c r="B13" s="71">
        <v>780</v>
      </c>
      <c r="C13" s="68">
        <v>0.5</v>
      </c>
      <c r="D13" s="68">
        <v>271.91000000000003</v>
      </c>
      <c r="E13" s="68">
        <v>211.97</v>
      </c>
      <c r="F13" s="68">
        <f t="shared" si="0"/>
        <v>88.347826086956516</v>
      </c>
      <c r="G13" s="68">
        <v>0</v>
      </c>
      <c r="H13" s="68">
        <f t="shared" si="1"/>
        <v>74.347826086956516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309.99799999999999</v>
      </c>
      <c r="U13" s="74">
        <f t="shared" si="3"/>
        <v>-470.00200000000001</v>
      </c>
      <c r="V13" s="70">
        <f t="shared" si="4"/>
        <v>-470</v>
      </c>
      <c r="W13" s="70"/>
      <c r="X13" s="70">
        <f t="shared" si="5"/>
        <v>857.41082668904744</v>
      </c>
      <c r="Y13" s="70">
        <f t="shared" si="6"/>
        <v>77.41082668904744</v>
      </c>
      <c r="Z13" s="70">
        <f t="shared" si="7"/>
        <v>77</v>
      </c>
      <c r="AA13" s="24">
        <f t="shared" si="8"/>
        <v>77</v>
      </c>
      <c r="AB13" s="67">
        <f t="shared" si="9"/>
        <v>857</v>
      </c>
    </row>
    <row r="14" spans="1:28" ht="15" customHeight="1" x14ac:dyDescent="0.25">
      <c r="A14" s="71">
        <v>496</v>
      </c>
      <c r="B14" s="71">
        <v>940</v>
      </c>
      <c r="C14" s="68">
        <v>5.3</v>
      </c>
      <c r="D14" s="68">
        <v>271.87</v>
      </c>
      <c r="E14" s="68">
        <v>212.13</v>
      </c>
      <c r="F14" s="68">
        <f t="shared" si="0"/>
        <v>82.311111111111117</v>
      </c>
      <c r="G14" s="68">
        <v>0</v>
      </c>
      <c r="H14" s="68">
        <f t="shared" si="1"/>
        <v>72.444444444444443</v>
      </c>
      <c r="I14" s="68">
        <v>0</v>
      </c>
      <c r="J14" s="72">
        <f t="shared" si="10"/>
        <v>0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2340</v>
      </c>
      <c r="R14" s="43"/>
      <c r="S14" s="43"/>
      <c r="T14" s="22">
        <v>321.68700000000001</v>
      </c>
      <c r="U14" s="74">
        <f t="shared" si="3"/>
        <v>-618.31299999999999</v>
      </c>
      <c r="V14" s="70">
        <f t="shared" si="4"/>
        <v>-618</v>
      </c>
      <c r="W14" s="70"/>
      <c r="X14" s="70">
        <f t="shared" si="5"/>
        <v>1033.2899706252622</v>
      </c>
      <c r="Y14" s="70">
        <f t="shared" si="6"/>
        <v>93.289970625262185</v>
      </c>
      <c r="Z14" s="70">
        <f t="shared" si="7"/>
        <v>93</v>
      </c>
      <c r="AA14" s="24">
        <f t="shared" si="8"/>
        <v>93</v>
      </c>
      <c r="AB14" s="67">
        <f t="shared" si="9"/>
        <v>1033</v>
      </c>
    </row>
    <row r="15" spans="1:28" ht="15" customHeight="1" x14ac:dyDescent="0.25">
      <c r="A15" s="71">
        <v>254</v>
      </c>
      <c r="B15" s="71">
        <v>940</v>
      </c>
      <c r="C15" s="68">
        <v>2.2999999999999998</v>
      </c>
      <c r="D15" s="68">
        <v>271.8</v>
      </c>
      <c r="E15" s="68">
        <v>212.13</v>
      </c>
      <c r="F15" s="68">
        <f t="shared" si="0"/>
        <v>89.681818181818187</v>
      </c>
      <c r="G15" s="68">
        <v>0</v>
      </c>
      <c r="H15" s="68">
        <f t="shared" si="1"/>
        <v>74.090909090909093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144</v>
      </c>
      <c r="P15" s="14" t="s">
        <v>61</v>
      </c>
      <c r="Q15" s="13">
        <f>MAX(D:D)</f>
        <v>272.41000000000003</v>
      </c>
      <c r="R15" s="43">
        <f ca="1">TREND(OFFSET('Z-V'!B1,MATCH(Q15,'Z-V'!A:A,1)-1,,2,1),OFFSET('Z-V'!A1,MATCH(Q15,'Z-V'!A:A,1)-1,,2,1),Q15)</f>
        <v>60876.000000000233</v>
      </c>
      <c r="S15" s="43"/>
      <c r="T15" s="22">
        <v>307.161</v>
      </c>
      <c r="U15" s="74">
        <f t="shared" si="3"/>
        <v>-632.83899999999994</v>
      </c>
      <c r="V15" s="70">
        <f t="shared" si="4"/>
        <v>-633</v>
      </c>
      <c r="W15" s="70"/>
      <c r="X15" s="70">
        <f t="shared" si="5"/>
        <v>1033.2899706252622</v>
      </c>
      <c r="Y15" s="70">
        <f t="shared" si="6"/>
        <v>93.289970625262185</v>
      </c>
      <c r="Z15" s="70">
        <f t="shared" si="7"/>
        <v>93</v>
      </c>
      <c r="AA15" s="24">
        <f t="shared" si="8"/>
        <v>93</v>
      </c>
      <c r="AB15" s="67">
        <f t="shared" si="9"/>
        <v>1033</v>
      </c>
    </row>
    <row r="16" spans="1:28" ht="15" customHeight="1" x14ac:dyDescent="0.25">
      <c r="A16" s="71">
        <v>614</v>
      </c>
      <c r="B16" s="71">
        <v>940</v>
      </c>
      <c r="C16" s="68">
        <v>3.4</v>
      </c>
      <c r="D16" s="68">
        <v>271.77</v>
      </c>
      <c r="E16" s="68">
        <v>212.13</v>
      </c>
      <c r="F16" s="68">
        <f t="shared" si="0"/>
        <v>83.395348837209298</v>
      </c>
      <c r="G16" s="68">
        <v>0</v>
      </c>
      <c r="H16" s="68">
        <f t="shared" si="1"/>
        <v>75.813953488372093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17.2</v>
      </c>
      <c r="P16" s="14" t="s">
        <v>63</v>
      </c>
      <c r="Q16" s="56">
        <f>D2</f>
        <v>272.25</v>
      </c>
      <c r="R16" s="43">
        <f ca="1">TREND(OFFSET('Z-V'!B1,MATCH(Q16,'Z-V'!A:A,1)-1,,2,1),OFFSET('Z-V'!A1,MATCH(Q16,'Z-V'!A:A,1)-1,,2,1),Q16)</f>
        <v>60300</v>
      </c>
      <c r="S16" s="43"/>
      <c r="T16" s="22">
        <v>303.815</v>
      </c>
      <c r="U16" s="74">
        <f t="shared" si="3"/>
        <v>-636.18499999999995</v>
      </c>
      <c r="V16" s="70">
        <f t="shared" si="4"/>
        <v>-636</v>
      </c>
      <c r="W16" s="70"/>
      <c r="X16" s="70">
        <f t="shared" si="5"/>
        <v>1033.2899706252622</v>
      </c>
      <c r="Y16" s="70">
        <f t="shared" si="6"/>
        <v>93.289970625262185</v>
      </c>
      <c r="Z16" s="70">
        <f t="shared" si="7"/>
        <v>93</v>
      </c>
      <c r="AA16" s="24">
        <f t="shared" si="8"/>
        <v>93</v>
      </c>
      <c r="AB16" s="67">
        <f t="shared" si="9"/>
        <v>1033</v>
      </c>
    </row>
    <row r="17" spans="1:28" ht="15" customHeight="1" x14ac:dyDescent="0.25">
      <c r="A17" s="71">
        <v>494</v>
      </c>
      <c r="B17" s="71">
        <v>940</v>
      </c>
      <c r="C17" s="68">
        <v>9.8000000000000007</v>
      </c>
      <c r="D17" s="68">
        <v>271.72000000000003</v>
      </c>
      <c r="E17" s="68">
        <v>212.13</v>
      </c>
      <c r="F17" s="68">
        <f t="shared" si="0"/>
        <v>88.238095238095241</v>
      </c>
      <c r="G17" s="68">
        <v>0</v>
      </c>
      <c r="H17" s="68">
        <f t="shared" si="1"/>
        <v>77.61904761904762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272.41000000000003</v>
      </c>
      <c r="R17" s="43"/>
      <c r="S17" s="43"/>
      <c r="T17" s="22">
        <v>286.553</v>
      </c>
      <c r="U17" s="74">
        <f t="shared" si="3"/>
        <v>-653.447</v>
      </c>
      <c r="V17" s="70">
        <f t="shared" si="4"/>
        <v>-653</v>
      </c>
      <c r="W17" s="70"/>
      <c r="X17" s="70">
        <f t="shared" si="5"/>
        <v>1033.2899706252622</v>
      </c>
      <c r="Y17" s="70">
        <f t="shared" si="6"/>
        <v>93.289970625262185</v>
      </c>
      <c r="Z17" s="70">
        <f t="shared" si="7"/>
        <v>93</v>
      </c>
      <c r="AA17" s="24">
        <f t="shared" si="8"/>
        <v>93</v>
      </c>
      <c r="AB17" s="67">
        <f t="shared" si="9"/>
        <v>1033</v>
      </c>
    </row>
    <row r="18" spans="1:28" ht="15" customHeight="1" x14ac:dyDescent="0.2">
      <c r="A18" s="71">
        <v>1094</v>
      </c>
      <c r="B18" s="71">
        <v>1090</v>
      </c>
      <c r="C18" s="68">
        <v>5.0999999999999996</v>
      </c>
      <c r="D18" s="68">
        <v>271.72000000000003</v>
      </c>
      <c r="E18" s="68">
        <v>212.26</v>
      </c>
      <c r="F18" s="68">
        <f t="shared" si="0"/>
        <v>75.756097560975604</v>
      </c>
      <c r="G18" s="68">
        <v>0</v>
      </c>
      <c r="H18" s="68">
        <f t="shared" si="1"/>
        <v>75.853658536585371</v>
      </c>
      <c r="I18" s="68">
        <v>0</v>
      </c>
      <c r="J18" s="72">
        <f t="shared" si="10"/>
        <v>0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2340</v>
      </c>
      <c r="R18" s="43"/>
      <c r="S18" s="43"/>
      <c r="T18" s="22">
        <v>271.149</v>
      </c>
      <c r="U18" s="74">
        <f t="shared" si="3"/>
        <v>-818.851</v>
      </c>
      <c r="V18" s="70">
        <f t="shared" si="4"/>
        <v>-819</v>
      </c>
      <c r="W18" s="70"/>
      <c r="X18" s="70">
        <f t="shared" si="5"/>
        <v>1198.1766680654637</v>
      </c>
      <c r="Y18" s="70">
        <f t="shared" si="6"/>
        <v>108.17666806546367</v>
      </c>
      <c r="Z18" s="70">
        <f t="shared" si="7"/>
        <v>108</v>
      </c>
      <c r="AA18" s="24">
        <f t="shared" si="8"/>
        <v>108</v>
      </c>
      <c r="AB18" s="67">
        <f t="shared" si="9"/>
        <v>1198</v>
      </c>
    </row>
    <row r="19" spans="1:28" ht="15" customHeight="1" x14ac:dyDescent="0.25">
      <c r="A19" s="71">
        <v>1456</v>
      </c>
      <c r="B19" s="71">
        <v>1090</v>
      </c>
      <c r="C19" s="68">
        <v>6.1</v>
      </c>
      <c r="D19" s="68">
        <v>271.76</v>
      </c>
      <c r="E19" s="68">
        <v>212.26</v>
      </c>
      <c r="F19" s="68">
        <f t="shared" si="0"/>
        <v>68.599999999999994</v>
      </c>
      <c r="G19" s="68">
        <v>0</v>
      </c>
      <c r="H19" s="68">
        <f t="shared" si="1"/>
        <v>77.75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0.71384029401937854</v>
      </c>
      <c r="R19" s="58">
        <f>MAX(AB:AB)</f>
        <v>2572</v>
      </c>
      <c r="S19" s="58">
        <f>'Z-V'!P8-R19</f>
        <v>6407</v>
      </c>
      <c r="T19" s="22">
        <v>275.43299999999999</v>
      </c>
      <c r="U19" s="74">
        <f t="shared" si="3"/>
        <v>-814.56700000000001</v>
      </c>
      <c r="V19" s="70">
        <f t="shared" si="4"/>
        <v>-815</v>
      </c>
      <c r="W19" s="70"/>
      <c r="X19" s="70">
        <f t="shared" si="5"/>
        <v>1198.1766680654637</v>
      </c>
      <c r="Y19" s="70">
        <f t="shared" si="6"/>
        <v>108.17666806546367</v>
      </c>
      <c r="Z19" s="70">
        <f t="shared" si="7"/>
        <v>108</v>
      </c>
      <c r="AA19" s="24">
        <f t="shared" si="8"/>
        <v>108</v>
      </c>
      <c r="AB19" s="67">
        <f t="shared" si="9"/>
        <v>1198</v>
      </c>
    </row>
    <row r="20" spans="1:28" ht="15" customHeight="1" x14ac:dyDescent="0.25">
      <c r="A20" s="71">
        <v>1099</v>
      </c>
      <c r="B20" s="71">
        <v>1090</v>
      </c>
      <c r="C20" s="68">
        <v>2.2000000000000002</v>
      </c>
      <c r="D20" s="68">
        <v>271.76</v>
      </c>
      <c r="E20" s="68">
        <v>212.26</v>
      </c>
      <c r="F20" s="68">
        <f t="shared" si="0"/>
        <v>79.512820512820511</v>
      </c>
      <c r="G20" s="68">
        <v>0</v>
      </c>
      <c r="H20" s="68">
        <f t="shared" si="1"/>
        <v>79.743589743589737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0.98924038893043686</v>
      </c>
      <c r="R20" s="43">
        <f ca="1">R15-R16</f>
        <v>576.00000000023283</v>
      </c>
      <c r="S20" s="43">
        <f ca="1">'Z-V'!P9-R20</f>
        <v>52903.999999999767</v>
      </c>
      <c r="T20" s="22">
        <v>236.874</v>
      </c>
      <c r="U20" s="74">
        <f t="shared" si="3"/>
        <v>-853.12599999999998</v>
      </c>
      <c r="V20" s="70">
        <f t="shared" si="4"/>
        <v>-853</v>
      </c>
      <c r="W20" s="70"/>
      <c r="X20" s="70">
        <f t="shared" si="5"/>
        <v>1198.1766680654637</v>
      </c>
      <c r="Y20" s="70">
        <f t="shared" si="6"/>
        <v>108.17666806546367</v>
      </c>
      <c r="Z20" s="70">
        <f t="shared" si="7"/>
        <v>108</v>
      </c>
      <c r="AA20" s="24">
        <f t="shared" si="8"/>
        <v>108</v>
      </c>
      <c r="AB20" s="67">
        <f t="shared" si="9"/>
        <v>1198</v>
      </c>
    </row>
    <row r="21" spans="1:28" ht="15" customHeight="1" x14ac:dyDescent="0.25">
      <c r="A21" s="71">
        <v>1698</v>
      </c>
      <c r="B21" s="71">
        <v>1090</v>
      </c>
      <c r="C21" s="68">
        <v>0.7</v>
      </c>
      <c r="D21" s="68">
        <v>271.82</v>
      </c>
      <c r="E21" s="68">
        <v>212.26</v>
      </c>
      <c r="F21" s="68">
        <f t="shared" si="0"/>
        <v>65.84210526315789</v>
      </c>
      <c r="G21" s="68">
        <v>0</v>
      </c>
      <c r="H21" s="68">
        <f t="shared" si="1"/>
        <v>81.84210526315789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0.99269803563270775</v>
      </c>
      <c r="R21" s="43">
        <f>ABS(Q12-Q17)</f>
        <v>0.16000000000002501</v>
      </c>
      <c r="S21" s="43">
        <f>'Z-V'!P10-R21</f>
        <v>21.729999999999976</v>
      </c>
      <c r="T21" s="22">
        <v>285.726</v>
      </c>
      <c r="U21" s="74">
        <f t="shared" si="3"/>
        <v>-804.274</v>
      </c>
      <c r="V21" s="70">
        <f t="shared" si="4"/>
        <v>-804</v>
      </c>
      <c r="W21" s="70"/>
      <c r="X21" s="70">
        <f t="shared" si="5"/>
        <v>1198.1766680654637</v>
      </c>
      <c r="Y21" s="70">
        <f t="shared" si="6"/>
        <v>108.17666806546367</v>
      </c>
      <c r="Z21" s="70">
        <f t="shared" si="7"/>
        <v>108</v>
      </c>
      <c r="AA21" s="24">
        <f t="shared" si="8"/>
        <v>108</v>
      </c>
      <c r="AB21" s="67">
        <f t="shared" si="9"/>
        <v>1198</v>
      </c>
    </row>
    <row r="22" spans="1:28" ht="15" customHeight="1" x14ac:dyDescent="0.25">
      <c r="A22" s="71">
        <v>1219</v>
      </c>
      <c r="B22" s="71">
        <v>1250</v>
      </c>
      <c r="C22" s="68">
        <v>0.5</v>
      </c>
      <c r="D22" s="68">
        <v>271.82</v>
      </c>
      <c r="E22" s="68">
        <v>212.34</v>
      </c>
      <c r="F22" s="68">
        <f t="shared" si="0"/>
        <v>80.567567567567565</v>
      </c>
      <c r="G22" s="68">
        <v>0</v>
      </c>
      <c r="H22" s="68">
        <f t="shared" si="1"/>
        <v>79.729729729729726</v>
      </c>
      <c r="I22" s="68">
        <v>0</v>
      </c>
      <c r="J22" s="72">
        <f t="shared" si="10"/>
        <v>0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0.89910000000000001</v>
      </c>
      <c r="R22" s="43"/>
      <c r="S22" s="43"/>
      <c r="T22" s="22">
        <v>263.92399999999998</v>
      </c>
      <c r="U22" s="74">
        <f t="shared" si="3"/>
        <v>-986.07600000000002</v>
      </c>
      <c r="V22" s="70">
        <f t="shared" si="4"/>
        <v>-986</v>
      </c>
      <c r="W22" s="70"/>
      <c r="X22" s="70">
        <f t="shared" si="5"/>
        <v>1374.0558120016788</v>
      </c>
      <c r="Y22" s="70">
        <f t="shared" si="6"/>
        <v>124.05581200167876</v>
      </c>
      <c r="Z22" s="70">
        <f t="shared" si="7"/>
        <v>124</v>
      </c>
      <c r="AA22" s="24">
        <f t="shared" si="8"/>
        <v>124</v>
      </c>
      <c r="AB22" s="67">
        <f t="shared" si="9"/>
        <v>1374</v>
      </c>
    </row>
    <row r="23" spans="1:28" ht="15" customHeight="1" x14ac:dyDescent="0.25">
      <c r="A23" s="71">
        <v>979</v>
      </c>
      <c r="B23" s="71">
        <v>1250</v>
      </c>
      <c r="C23" s="68">
        <v>1.9</v>
      </c>
      <c r="D23" s="68">
        <v>271.79000000000002</v>
      </c>
      <c r="E23" s="68">
        <v>212.34</v>
      </c>
      <c r="F23" s="68">
        <f t="shared" si="0"/>
        <v>89.472222222222229</v>
      </c>
      <c r="G23" s="68">
        <v>0</v>
      </c>
      <c r="H23" s="68">
        <f t="shared" si="1"/>
        <v>81.944444444444443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250.10300000000001</v>
      </c>
      <c r="U23" s="74">
        <f t="shared" si="3"/>
        <v>-999.89699999999993</v>
      </c>
      <c r="V23" s="70">
        <f t="shared" si="4"/>
        <v>-1000</v>
      </c>
      <c r="W23" s="70"/>
      <c r="X23" s="70">
        <f t="shared" si="5"/>
        <v>1374.0558120016788</v>
      </c>
      <c r="Y23" s="70">
        <f t="shared" si="6"/>
        <v>124.05581200167876</v>
      </c>
      <c r="Z23" s="70">
        <f t="shared" si="7"/>
        <v>124</v>
      </c>
      <c r="AA23" s="24">
        <f t="shared" si="8"/>
        <v>124</v>
      </c>
      <c r="AB23" s="67">
        <f t="shared" si="9"/>
        <v>1374</v>
      </c>
    </row>
    <row r="24" spans="1:28" ht="15" customHeight="1" x14ac:dyDescent="0.25">
      <c r="A24" s="71">
        <v>1459</v>
      </c>
      <c r="B24" s="71">
        <v>1250</v>
      </c>
      <c r="C24" s="68">
        <v>1.9</v>
      </c>
      <c r="D24" s="68">
        <v>271.81</v>
      </c>
      <c r="E24" s="68">
        <v>212.34</v>
      </c>
      <c r="F24" s="68">
        <f t="shared" si="0"/>
        <v>78.314285714285717</v>
      </c>
      <c r="G24" s="68">
        <v>0</v>
      </c>
      <c r="H24" s="68">
        <f t="shared" si="1"/>
        <v>84.285714285714292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267.18700000000001</v>
      </c>
      <c r="U24" s="74">
        <f t="shared" si="3"/>
        <v>-982.81299999999999</v>
      </c>
      <c r="V24" s="70">
        <f t="shared" si="4"/>
        <v>-983</v>
      </c>
      <c r="W24" s="70"/>
      <c r="X24" s="70">
        <f t="shared" si="5"/>
        <v>1374.0558120016788</v>
      </c>
      <c r="Y24" s="70">
        <f t="shared" si="6"/>
        <v>124.05581200167876</v>
      </c>
      <c r="Z24" s="70">
        <f t="shared" si="7"/>
        <v>124</v>
      </c>
      <c r="AA24" s="24">
        <f t="shared" si="8"/>
        <v>124</v>
      </c>
      <c r="AB24" s="67">
        <f t="shared" si="9"/>
        <v>1374</v>
      </c>
    </row>
    <row r="25" spans="1:28" ht="15" customHeight="1" x14ac:dyDescent="0.25">
      <c r="A25" s="71">
        <v>1100</v>
      </c>
      <c r="B25" s="71">
        <v>1250</v>
      </c>
      <c r="C25" s="68">
        <v>0.4</v>
      </c>
      <c r="D25" s="68">
        <v>271.8</v>
      </c>
      <c r="E25" s="68">
        <v>212.34</v>
      </c>
      <c r="F25" s="68">
        <f t="shared" si="0"/>
        <v>91.17647058823529</v>
      </c>
      <c r="G25" s="68">
        <v>0</v>
      </c>
      <c r="H25" s="68">
        <f t="shared" si="1"/>
        <v>86.764705882352942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284.39800000000002</v>
      </c>
      <c r="U25" s="74">
        <f t="shared" si="3"/>
        <v>-965.60199999999998</v>
      </c>
      <c r="V25" s="70">
        <f t="shared" si="4"/>
        <v>-966</v>
      </c>
      <c r="W25" s="70"/>
      <c r="X25" s="70">
        <f t="shared" si="5"/>
        <v>1374.0558120016788</v>
      </c>
      <c r="Y25" s="70">
        <f t="shared" si="6"/>
        <v>124.05581200167876</v>
      </c>
      <c r="Z25" s="70">
        <f t="shared" si="7"/>
        <v>124</v>
      </c>
      <c r="AA25" s="24">
        <f t="shared" si="8"/>
        <v>124</v>
      </c>
      <c r="AB25" s="67">
        <f t="shared" si="9"/>
        <v>1374</v>
      </c>
    </row>
    <row r="26" spans="1:28" ht="15" customHeight="1" x14ac:dyDescent="0.25">
      <c r="A26" s="71">
        <v>1100</v>
      </c>
      <c r="B26" s="71">
        <v>1400</v>
      </c>
      <c r="C26" s="68">
        <v>0</v>
      </c>
      <c r="D26" s="68">
        <v>271.77</v>
      </c>
      <c r="E26" s="68">
        <v>212.38</v>
      </c>
      <c r="F26" s="68">
        <f t="shared" si="0"/>
        <v>93.939393939393938</v>
      </c>
      <c r="G26" s="68">
        <v>0</v>
      </c>
      <c r="H26" s="68">
        <f t="shared" si="1"/>
        <v>84.848484848484844</v>
      </c>
      <c r="I26" s="68">
        <v>0</v>
      </c>
      <c r="J26" s="72">
        <f t="shared" si="10"/>
        <v>0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292.29399999999998</v>
      </c>
      <c r="U26" s="74">
        <f t="shared" si="3"/>
        <v>-1107.7060000000001</v>
      </c>
      <c r="V26" s="70">
        <f t="shared" si="4"/>
        <v>-1108</v>
      </c>
      <c r="W26" s="70"/>
      <c r="X26" s="70">
        <f t="shared" si="5"/>
        <v>1538.94250944188</v>
      </c>
      <c r="Y26" s="70">
        <f t="shared" si="6"/>
        <v>138.94250944188002</v>
      </c>
      <c r="Z26" s="70">
        <f t="shared" si="7"/>
        <v>139</v>
      </c>
      <c r="AA26" s="24">
        <f t="shared" si="8"/>
        <v>139</v>
      </c>
      <c r="AB26" s="67">
        <f t="shared" si="9"/>
        <v>1539</v>
      </c>
    </row>
    <row r="27" spans="1:28" ht="15" customHeight="1" x14ac:dyDescent="0.25">
      <c r="A27" s="71">
        <v>1340</v>
      </c>
      <c r="B27" s="71">
        <v>1400</v>
      </c>
      <c r="C27" s="68">
        <v>0</v>
      </c>
      <c r="D27" s="68">
        <v>271.76</v>
      </c>
      <c r="E27" s="68">
        <v>212.38</v>
      </c>
      <c r="F27" s="68">
        <f t="shared" si="0"/>
        <v>89.375</v>
      </c>
      <c r="G27" s="68">
        <v>0</v>
      </c>
      <c r="H27" s="68">
        <f t="shared" si="1"/>
        <v>87.5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278.87599999999998</v>
      </c>
      <c r="U27" s="74">
        <f t="shared" si="3"/>
        <v>-1121.124</v>
      </c>
      <c r="V27" s="70">
        <f t="shared" si="4"/>
        <v>-1121</v>
      </c>
      <c r="W27" s="70"/>
      <c r="X27" s="70">
        <f t="shared" si="5"/>
        <v>1538.94250944188</v>
      </c>
      <c r="Y27" s="70">
        <f t="shared" si="6"/>
        <v>138.94250944188002</v>
      </c>
      <c r="Z27" s="70">
        <f t="shared" si="7"/>
        <v>139</v>
      </c>
      <c r="AA27" s="24">
        <f t="shared" si="8"/>
        <v>139</v>
      </c>
      <c r="AB27" s="67">
        <f t="shared" si="9"/>
        <v>1539</v>
      </c>
    </row>
    <row r="28" spans="1:28" ht="15" customHeight="1" x14ac:dyDescent="0.25">
      <c r="A28" s="71">
        <v>860</v>
      </c>
      <c r="B28" s="71">
        <v>1400</v>
      </c>
      <c r="C28" s="68">
        <v>0</v>
      </c>
      <c r="D28" s="68">
        <v>271.70999999999998</v>
      </c>
      <c r="E28" s="68">
        <v>212.38</v>
      </c>
      <c r="F28" s="68">
        <f t="shared" si="0"/>
        <v>107.74193548387096</v>
      </c>
      <c r="G28" s="68">
        <v>0</v>
      </c>
      <c r="H28" s="68">
        <f t="shared" si="1"/>
        <v>90.322580645161295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278.74700000000001</v>
      </c>
      <c r="U28" s="74">
        <f t="shared" si="3"/>
        <v>-1121.2529999999999</v>
      </c>
      <c r="V28" s="70">
        <f t="shared" si="4"/>
        <v>-1121</v>
      </c>
      <c r="W28" s="70"/>
      <c r="X28" s="70">
        <f t="shared" si="5"/>
        <v>1538.94250944188</v>
      </c>
      <c r="Y28" s="70">
        <f t="shared" si="6"/>
        <v>138.94250944188002</v>
      </c>
      <c r="Z28" s="70">
        <f t="shared" si="7"/>
        <v>139</v>
      </c>
      <c r="AA28" s="24">
        <f t="shared" si="8"/>
        <v>139</v>
      </c>
      <c r="AB28" s="67">
        <f t="shared" si="9"/>
        <v>1539</v>
      </c>
    </row>
    <row r="29" spans="1:28" ht="15" customHeight="1" x14ac:dyDescent="0.25">
      <c r="A29" s="71">
        <v>1220</v>
      </c>
      <c r="B29" s="71">
        <v>1400</v>
      </c>
      <c r="C29" s="68">
        <v>0</v>
      </c>
      <c r="D29" s="68">
        <v>271.69</v>
      </c>
      <c r="E29" s="68">
        <v>212.38</v>
      </c>
      <c r="F29" s="68">
        <f t="shared" si="0"/>
        <v>99.333333333333329</v>
      </c>
      <c r="G29" s="68">
        <v>0</v>
      </c>
      <c r="H29" s="68">
        <f t="shared" si="1"/>
        <v>93.333333333333329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274.14499999999998</v>
      </c>
      <c r="U29" s="74">
        <f t="shared" si="3"/>
        <v>-1125.855</v>
      </c>
      <c r="V29" s="70">
        <f t="shared" si="4"/>
        <v>-1126</v>
      </c>
      <c r="W29" s="70"/>
      <c r="X29" s="70">
        <f t="shared" si="5"/>
        <v>1538.94250944188</v>
      </c>
      <c r="Y29" s="70">
        <f t="shared" si="6"/>
        <v>138.94250944188002</v>
      </c>
      <c r="Z29" s="70">
        <f t="shared" si="7"/>
        <v>139</v>
      </c>
      <c r="AA29" s="24">
        <f t="shared" si="8"/>
        <v>139</v>
      </c>
      <c r="AB29" s="67">
        <f t="shared" si="9"/>
        <v>1539</v>
      </c>
    </row>
    <row r="30" spans="1:28" ht="15" customHeight="1" x14ac:dyDescent="0.25">
      <c r="A30" s="71">
        <v>1100</v>
      </c>
      <c r="B30" s="71">
        <v>1560</v>
      </c>
      <c r="C30" s="68">
        <v>1.3</v>
      </c>
      <c r="D30" s="68">
        <v>271.64</v>
      </c>
      <c r="E30" s="68">
        <v>212.43</v>
      </c>
      <c r="F30" s="68">
        <f t="shared" si="0"/>
        <v>106.89655172413794</v>
      </c>
      <c r="G30" s="68">
        <v>0</v>
      </c>
      <c r="H30" s="68">
        <f t="shared" si="1"/>
        <v>91.034482758620683</v>
      </c>
      <c r="I30" s="68">
        <v>0</v>
      </c>
      <c r="J30" s="72">
        <f t="shared" si="10"/>
        <v>0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245.89099999999999</v>
      </c>
      <c r="U30" s="74">
        <f t="shared" si="3"/>
        <v>-1314.1089999999999</v>
      </c>
      <c r="V30" s="70">
        <f t="shared" si="4"/>
        <v>-1314</v>
      </c>
      <c r="W30" s="70"/>
      <c r="X30" s="70">
        <f t="shared" si="5"/>
        <v>1714.8216533780949</v>
      </c>
      <c r="Y30" s="70">
        <f t="shared" si="6"/>
        <v>154.82165337809488</v>
      </c>
      <c r="Z30" s="70">
        <f t="shared" si="7"/>
        <v>155</v>
      </c>
      <c r="AA30" s="24">
        <f t="shared" si="8"/>
        <v>155</v>
      </c>
      <c r="AB30" s="67">
        <f t="shared" si="9"/>
        <v>1715</v>
      </c>
    </row>
    <row r="31" spans="1:28" ht="15" customHeight="1" x14ac:dyDescent="0.25">
      <c r="A31" s="71">
        <v>982</v>
      </c>
      <c r="B31" s="71">
        <v>1560</v>
      </c>
      <c r="C31" s="68">
        <v>14.4</v>
      </c>
      <c r="D31" s="68">
        <v>271.58</v>
      </c>
      <c r="E31" s="68">
        <v>212.43</v>
      </c>
      <c r="F31" s="68">
        <f t="shared" si="0"/>
        <v>114.92857142857143</v>
      </c>
      <c r="G31" s="68">
        <v>0</v>
      </c>
      <c r="H31" s="68">
        <f t="shared" si="1"/>
        <v>94.285714285714292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243.18</v>
      </c>
      <c r="U31" s="74">
        <f t="shared" si="3"/>
        <v>-1316.82</v>
      </c>
      <c r="V31" s="70">
        <f t="shared" si="4"/>
        <v>-1317</v>
      </c>
      <c r="W31" s="70"/>
      <c r="X31" s="70">
        <f t="shared" si="5"/>
        <v>1714.8216533780949</v>
      </c>
      <c r="Y31" s="70">
        <f t="shared" si="6"/>
        <v>154.82165337809488</v>
      </c>
      <c r="Z31" s="70">
        <f t="shared" si="7"/>
        <v>155</v>
      </c>
      <c r="AA31" s="24">
        <f t="shared" si="8"/>
        <v>155</v>
      </c>
      <c r="AB31" s="67">
        <f t="shared" si="9"/>
        <v>1715</v>
      </c>
    </row>
    <row r="32" spans="1:28" ht="15" customHeight="1" x14ac:dyDescent="0.25">
      <c r="A32" s="71">
        <v>1700</v>
      </c>
      <c r="B32" s="71">
        <v>1560</v>
      </c>
      <c r="C32" s="68">
        <v>7.5</v>
      </c>
      <c r="D32" s="68">
        <v>271.60000000000002</v>
      </c>
      <c r="E32" s="68">
        <v>212.43</v>
      </c>
      <c r="F32" s="68">
        <f t="shared" si="0"/>
        <v>92.592592592592595</v>
      </c>
      <c r="G32" s="68">
        <v>0</v>
      </c>
      <c r="H32" s="68">
        <f t="shared" si="1"/>
        <v>97.777777777777771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254.72300000000001</v>
      </c>
      <c r="U32" s="74">
        <f t="shared" si="3"/>
        <v>-1305.277</v>
      </c>
      <c r="V32" s="70">
        <f t="shared" si="4"/>
        <v>-1305</v>
      </c>
      <c r="W32" s="70"/>
      <c r="X32" s="70">
        <f t="shared" si="5"/>
        <v>1714.8216533780949</v>
      </c>
      <c r="Y32" s="70">
        <f t="shared" si="6"/>
        <v>154.82165337809488</v>
      </c>
      <c r="Z32" s="70">
        <f t="shared" si="7"/>
        <v>155</v>
      </c>
      <c r="AA32" s="24">
        <f t="shared" si="8"/>
        <v>155</v>
      </c>
      <c r="AB32" s="67">
        <f t="shared" si="9"/>
        <v>1715</v>
      </c>
    </row>
    <row r="33" spans="1:28" ht="15" customHeight="1" x14ac:dyDescent="0.25">
      <c r="A33" s="71">
        <v>1343</v>
      </c>
      <c r="B33" s="71">
        <v>1560</v>
      </c>
      <c r="C33" s="68">
        <v>2.9</v>
      </c>
      <c r="D33" s="68">
        <v>271.58</v>
      </c>
      <c r="E33" s="68">
        <v>212.43</v>
      </c>
      <c r="F33" s="68">
        <f t="shared" si="0"/>
        <v>109.88461538461539</v>
      </c>
      <c r="G33" s="68">
        <v>0</v>
      </c>
      <c r="H33" s="68">
        <f t="shared" si="1"/>
        <v>101.53846153846153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260.24700000000001</v>
      </c>
      <c r="U33" s="74">
        <f t="shared" si="3"/>
        <v>-1299.7529999999999</v>
      </c>
      <c r="V33" s="70">
        <f t="shared" si="4"/>
        <v>-1300</v>
      </c>
      <c r="W33" s="70"/>
      <c r="X33" s="70">
        <f t="shared" si="5"/>
        <v>1714.8216533780949</v>
      </c>
      <c r="Y33" s="70">
        <f t="shared" si="6"/>
        <v>154.82165337809488</v>
      </c>
      <c r="Z33" s="70">
        <f t="shared" si="7"/>
        <v>155</v>
      </c>
      <c r="AA33" s="24">
        <f t="shared" si="8"/>
        <v>155</v>
      </c>
      <c r="AB33" s="67">
        <f t="shared" si="9"/>
        <v>1715</v>
      </c>
    </row>
    <row r="34" spans="1:28" ht="15" customHeight="1" x14ac:dyDescent="0.25">
      <c r="A34" s="71">
        <v>2070</v>
      </c>
      <c r="B34" s="71">
        <v>1710</v>
      </c>
      <c r="C34" s="68">
        <v>2.7</v>
      </c>
      <c r="D34" s="68">
        <v>271.61</v>
      </c>
      <c r="E34" s="68">
        <v>212.48</v>
      </c>
      <c r="F34" s="68">
        <f t="shared" ref="F34:F58" si="13">($A$59-A34)/(ROW($A$59)-ROW(A34))</f>
        <v>85.2</v>
      </c>
      <c r="G34" s="68">
        <v>0</v>
      </c>
      <c r="H34" s="68">
        <f t="shared" ref="H34:H58" si="14">($A$59-B34)/(ROW($A$59)-ROW(B34))</f>
        <v>99.6</v>
      </c>
      <c r="I34" s="68">
        <v>0</v>
      </c>
      <c r="J34" s="72">
        <f t="shared" si="10"/>
        <v>0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1</v>
      </c>
      <c r="N34" s="26"/>
      <c r="O34" s="26"/>
      <c r="P34" s="25"/>
      <c r="Q34" s="25"/>
      <c r="T34" s="22">
        <v>284.16699999999997</v>
      </c>
      <c r="U34" s="74">
        <f t="shared" ref="U34:U65" si="16">T34-B34</f>
        <v>-1425.8330000000001</v>
      </c>
      <c r="V34" s="70">
        <f t="shared" ref="V34:V65" si="17">ROUND(U34,0)</f>
        <v>-1426</v>
      </c>
      <c r="W34" s="70"/>
      <c r="X34" s="70">
        <f t="shared" ref="X34:X65" si="18">B34/$W$2*$W$3</f>
        <v>1879.7083508182964</v>
      </c>
      <c r="Y34" s="70">
        <f t="shared" ref="Y34:Y65" si="19">X34-B34</f>
        <v>169.70835081829637</v>
      </c>
      <c r="Z34" s="70">
        <f t="shared" ref="Z34:Z65" si="20">ROUND(Y34,0)</f>
        <v>170</v>
      </c>
      <c r="AA34" s="24">
        <f t="shared" ref="AA34:AA65" si="21">IF(V34&gt;=0,V34,Z34)</f>
        <v>170</v>
      </c>
      <c r="AB34" s="67">
        <f t="shared" ref="AB34:AB65" si="22">B34+AA34</f>
        <v>1880</v>
      </c>
    </row>
    <row r="35" spans="1:28" ht="15" customHeight="1" x14ac:dyDescent="0.25">
      <c r="A35" s="79">
        <v>2909</v>
      </c>
      <c r="B35" s="71">
        <v>1710</v>
      </c>
      <c r="C35" s="68">
        <v>0.7</v>
      </c>
      <c r="D35" s="68">
        <v>271.73</v>
      </c>
      <c r="E35" s="68">
        <v>212.48</v>
      </c>
      <c r="F35" s="68">
        <f t="shared" si="13"/>
        <v>53.791666666666664</v>
      </c>
      <c r="G35" s="68">
        <v>0</v>
      </c>
      <c r="H35" s="68">
        <f t="shared" si="14"/>
        <v>103.75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1</v>
      </c>
      <c r="N35" s="26"/>
      <c r="O35" s="26"/>
      <c r="P35" s="25"/>
      <c r="Q35" s="25"/>
      <c r="T35" s="22">
        <v>204.19900000000001</v>
      </c>
      <c r="U35" s="74">
        <f t="shared" si="16"/>
        <v>-1505.8009999999999</v>
      </c>
      <c r="V35" s="70">
        <f t="shared" si="17"/>
        <v>-1506</v>
      </c>
      <c r="W35" s="70"/>
      <c r="X35" s="70">
        <f t="shared" si="18"/>
        <v>1879.7083508182964</v>
      </c>
      <c r="Y35" s="70">
        <f t="shared" si="19"/>
        <v>169.70835081829637</v>
      </c>
      <c r="Z35" s="70">
        <f t="shared" si="20"/>
        <v>170</v>
      </c>
      <c r="AA35" s="24">
        <f t="shared" si="21"/>
        <v>170</v>
      </c>
      <c r="AB35" s="67">
        <f t="shared" si="22"/>
        <v>1880</v>
      </c>
    </row>
    <row r="36" spans="1:28" ht="15" customHeight="1" x14ac:dyDescent="0.25">
      <c r="A36" s="71">
        <v>1955</v>
      </c>
      <c r="B36" s="71">
        <v>1710</v>
      </c>
      <c r="C36" s="68">
        <v>2.1</v>
      </c>
      <c r="D36" s="68">
        <v>271.76</v>
      </c>
      <c r="E36" s="68">
        <v>212.48</v>
      </c>
      <c r="F36" s="68">
        <f t="shared" si="13"/>
        <v>97.608695652173907</v>
      </c>
      <c r="G36" s="68">
        <v>0</v>
      </c>
      <c r="H36" s="68">
        <f t="shared" si="14"/>
        <v>108.26086956521739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212.26300000000001</v>
      </c>
      <c r="U36" s="74">
        <f t="shared" si="16"/>
        <v>-1497.7370000000001</v>
      </c>
      <c r="V36" s="70">
        <f t="shared" si="17"/>
        <v>-1498</v>
      </c>
      <c r="W36" s="70"/>
      <c r="X36" s="70">
        <f t="shared" si="18"/>
        <v>1879.7083508182964</v>
      </c>
      <c r="Y36" s="70">
        <f t="shared" si="19"/>
        <v>169.70835081829637</v>
      </c>
      <c r="Z36" s="70">
        <f t="shared" si="20"/>
        <v>170</v>
      </c>
      <c r="AA36" s="24">
        <f t="shared" si="21"/>
        <v>170</v>
      </c>
      <c r="AB36" s="67">
        <f t="shared" si="22"/>
        <v>1880</v>
      </c>
    </row>
    <row r="37" spans="1:28" ht="15" customHeight="1" x14ac:dyDescent="0.25">
      <c r="A37" s="71">
        <v>2218</v>
      </c>
      <c r="B37" s="71">
        <v>1710</v>
      </c>
      <c r="C37" s="68">
        <v>2.2999999999999998</v>
      </c>
      <c r="D37" s="68">
        <v>271.81</v>
      </c>
      <c r="E37" s="68">
        <v>212.48</v>
      </c>
      <c r="F37" s="68">
        <f t="shared" si="13"/>
        <v>90.090909090909093</v>
      </c>
      <c r="G37" s="68">
        <v>0</v>
      </c>
      <c r="H37" s="68">
        <f t="shared" si="14"/>
        <v>113.18181818181819</v>
      </c>
      <c r="I37" s="68">
        <v>0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263.85300000000001</v>
      </c>
      <c r="U37" s="74">
        <f t="shared" si="16"/>
        <v>-1446.1469999999999</v>
      </c>
      <c r="V37" s="70">
        <f t="shared" si="17"/>
        <v>-1446</v>
      </c>
      <c r="W37" s="70"/>
      <c r="X37" s="70">
        <f t="shared" si="18"/>
        <v>1879.7083508182964</v>
      </c>
      <c r="Y37" s="70">
        <f t="shared" si="19"/>
        <v>169.70835081829637</v>
      </c>
      <c r="Z37" s="70">
        <f t="shared" si="20"/>
        <v>170</v>
      </c>
      <c r="AA37" s="24">
        <f t="shared" si="21"/>
        <v>170</v>
      </c>
      <c r="AB37" s="67">
        <f t="shared" si="22"/>
        <v>1880</v>
      </c>
    </row>
    <row r="38" spans="1:28" ht="15" customHeight="1" x14ac:dyDescent="0.25">
      <c r="A38" s="71">
        <v>2551</v>
      </c>
      <c r="B38" s="71">
        <v>1870</v>
      </c>
      <c r="C38" s="68">
        <v>1</v>
      </c>
      <c r="D38" s="68">
        <v>271.88</v>
      </c>
      <c r="E38" s="68">
        <v>212.51</v>
      </c>
      <c r="F38" s="68">
        <f t="shared" si="13"/>
        <v>78.523809523809518</v>
      </c>
      <c r="G38" s="68">
        <v>0</v>
      </c>
      <c r="H38" s="68">
        <f t="shared" si="14"/>
        <v>110.95238095238095</v>
      </c>
      <c r="I38" s="68">
        <v>0</v>
      </c>
      <c r="J38" s="72">
        <f t="shared" si="23"/>
        <v>0</v>
      </c>
      <c r="K38" s="72">
        <f t="shared" si="24"/>
        <v>1</v>
      </c>
      <c r="L38" s="72">
        <f t="shared" si="12"/>
        <v>1</v>
      </c>
      <c r="M38" s="72">
        <f t="shared" ca="1" si="15"/>
        <v>1</v>
      </c>
      <c r="N38" s="26"/>
      <c r="O38" s="26"/>
      <c r="P38" s="25"/>
      <c r="Q38" s="25"/>
      <c r="T38" s="22">
        <v>251.995</v>
      </c>
      <c r="U38" s="74">
        <f t="shared" si="16"/>
        <v>-1618.0050000000001</v>
      </c>
      <c r="V38" s="70">
        <f t="shared" si="17"/>
        <v>-1618</v>
      </c>
      <c r="W38" s="70"/>
      <c r="X38" s="70">
        <f t="shared" si="18"/>
        <v>2055.5874947545112</v>
      </c>
      <c r="Y38" s="70">
        <f t="shared" si="19"/>
        <v>185.58749475451123</v>
      </c>
      <c r="Z38" s="70">
        <f t="shared" si="20"/>
        <v>186</v>
      </c>
      <c r="AA38" s="24">
        <f t="shared" si="21"/>
        <v>186</v>
      </c>
      <c r="AB38" s="67">
        <f t="shared" si="22"/>
        <v>2056</v>
      </c>
    </row>
    <row r="39" spans="1:28" ht="15" customHeight="1" x14ac:dyDescent="0.25">
      <c r="A39" s="71">
        <v>1831</v>
      </c>
      <c r="B39" s="71">
        <v>1870</v>
      </c>
      <c r="C39" s="68">
        <v>2</v>
      </c>
      <c r="D39" s="68">
        <v>271.87</v>
      </c>
      <c r="E39" s="68">
        <v>212.51</v>
      </c>
      <c r="F39" s="68">
        <f t="shared" si="13"/>
        <v>118.45</v>
      </c>
      <c r="G39" s="68">
        <v>0</v>
      </c>
      <c r="H39" s="68">
        <f t="shared" si="14"/>
        <v>116.5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229.71799999999999</v>
      </c>
      <c r="U39" s="74">
        <f t="shared" si="16"/>
        <v>-1640.2819999999999</v>
      </c>
      <c r="V39" s="70">
        <f t="shared" si="17"/>
        <v>-1640</v>
      </c>
      <c r="W39" s="70"/>
      <c r="X39" s="70">
        <f t="shared" si="18"/>
        <v>2055.5874947545112</v>
      </c>
      <c r="Y39" s="70">
        <f t="shared" si="19"/>
        <v>185.58749475451123</v>
      </c>
      <c r="Z39" s="70">
        <f t="shared" si="20"/>
        <v>186</v>
      </c>
      <c r="AA39" s="24">
        <f t="shared" si="21"/>
        <v>186</v>
      </c>
      <c r="AB39" s="67">
        <f t="shared" si="22"/>
        <v>2056</v>
      </c>
    </row>
    <row r="40" spans="1:28" ht="15" customHeight="1" x14ac:dyDescent="0.25">
      <c r="A40" s="71">
        <v>1831</v>
      </c>
      <c r="B40" s="71">
        <v>1870</v>
      </c>
      <c r="C40" s="68">
        <v>1.8</v>
      </c>
      <c r="D40" s="68">
        <v>271.87</v>
      </c>
      <c r="E40" s="68">
        <v>212.51</v>
      </c>
      <c r="F40" s="68">
        <f t="shared" si="13"/>
        <v>124.68421052631579</v>
      </c>
      <c r="G40" s="68">
        <v>0</v>
      </c>
      <c r="H40" s="68">
        <f t="shared" si="14"/>
        <v>122.63157894736842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0</v>
      </c>
      <c r="N40" s="26"/>
      <c r="O40" s="26"/>
      <c r="P40" s="25"/>
      <c r="Q40" s="25"/>
      <c r="T40" s="22">
        <v>229.67400000000001</v>
      </c>
      <c r="U40" s="74">
        <f t="shared" si="16"/>
        <v>-1640.326</v>
      </c>
      <c r="V40" s="70">
        <f t="shared" si="17"/>
        <v>-1640</v>
      </c>
      <c r="W40" s="70"/>
      <c r="X40" s="70">
        <f t="shared" si="18"/>
        <v>2055.5874947545112</v>
      </c>
      <c r="Y40" s="70">
        <f t="shared" si="19"/>
        <v>185.58749475451123</v>
      </c>
      <c r="Z40" s="70">
        <f t="shared" si="20"/>
        <v>186</v>
      </c>
      <c r="AA40" s="24">
        <f t="shared" si="21"/>
        <v>186</v>
      </c>
      <c r="AB40" s="67">
        <f t="shared" si="22"/>
        <v>2056</v>
      </c>
    </row>
    <row r="41" spans="1:28" ht="15" customHeight="1" x14ac:dyDescent="0.25">
      <c r="A41" s="71">
        <v>1710</v>
      </c>
      <c r="B41" s="71">
        <v>1870</v>
      </c>
      <c r="C41" s="68">
        <v>1.3</v>
      </c>
      <c r="D41" s="68">
        <v>271.85000000000002</v>
      </c>
      <c r="E41" s="68">
        <v>212.51</v>
      </c>
      <c r="F41" s="68">
        <f t="shared" si="13"/>
        <v>138.33333333333334</v>
      </c>
      <c r="G41" s="68">
        <v>0</v>
      </c>
      <c r="H41" s="68">
        <f t="shared" si="14"/>
        <v>129.44444444444446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1</v>
      </c>
      <c r="N41" s="26"/>
      <c r="O41" s="26"/>
      <c r="P41" s="25"/>
      <c r="Q41" s="25"/>
      <c r="T41" s="22">
        <v>238.31800000000001</v>
      </c>
      <c r="U41" s="74">
        <f t="shared" si="16"/>
        <v>-1631.682</v>
      </c>
      <c r="V41" s="70">
        <f t="shared" si="17"/>
        <v>-1632</v>
      </c>
      <c r="W41" s="70"/>
      <c r="X41" s="70">
        <f t="shared" si="18"/>
        <v>2055.5874947545112</v>
      </c>
      <c r="Y41" s="70">
        <f t="shared" si="19"/>
        <v>185.58749475451123</v>
      </c>
      <c r="Z41" s="70">
        <f t="shared" si="20"/>
        <v>186</v>
      </c>
      <c r="AA41" s="24">
        <f t="shared" si="21"/>
        <v>186</v>
      </c>
      <c r="AB41" s="67">
        <f t="shared" si="22"/>
        <v>2056</v>
      </c>
    </row>
    <row r="42" spans="1:28" ht="15" customHeight="1" x14ac:dyDescent="0.25">
      <c r="A42" s="71">
        <v>1949</v>
      </c>
      <c r="B42" s="71">
        <v>2020</v>
      </c>
      <c r="C42" s="68">
        <v>0.1</v>
      </c>
      <c r="D42" s="68">
        <v>271.83999999999997</v>
      </c>
      <c r="E42" s="68">
        <v>212.54</v>
      </c>
      <c r="F42" s="68">
        <f t="shared" si="13"/>
        <v>132.41176470588235</v>
      </c>
      <c r="G42" s="68">
        <v>0</v>
      </c>
      <c r="H42" s="68">
        <f t="shared" si="14"/>
        <v>128.23529411764707</v>
      </c>
      <c r="I42" s="68">
        <v>0</v>
      </c>
      <c r="J42" s="72">
        <f t="shared" si="23"/>
        <v>0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237.61500000000001</v>
      </c>
      <c r="U42" s="74">
        <f t="shared" si="16"/>
        <v>-1782.385</v>
      </c>
      <c r="V42" s="70">
        <f t="shared" si="17"/>
        <v>-1782</v>
      </c>
      <c r="W42" s="70"/>
      <c r="X42" s="70">
        <f t="shared" si="18"/>
        <v>2220.4741921947125</v>
      </c>
      <c r="Y42" s="70">
        <f t="shared" si="19"/>
        <v>200.47419219471249</v>
      </c>
      <c r="Z42" s="70">
        <f t="shared" si="20"/>
        <v>200</v>
      </c>
      <c r="AA42" s="24">
        <f t="shared" si="21"/>
        <v>200</v>
      </c>
      <c r="AB42" s="67">
        <f t="shared" si="22"/>
        <v>2220</v>
      </c>
    </row>
    <row r="43" spans="1:28" ht="15" customHeight="1" x14ac:dyDescent="0.25">
      <c r="A43" s="71">
        <v>1466</v>
      </c>
      <c r="B43" s="71">
        <v>2020</v>
      </c>
      <c r="C43" s="68">
        <v>1.3</v>
      </c>
      <c r="D43" s="68">
        <v>271.79000000000002</v>
      </c>
      <c r="E43" s="68">
        <v>212.54</v>
      </c>
      <c r="F43" s="68">
        <f t="shared" si="13"/>
        <v>170.875</v>
      </c>
      <c r="G43" s="68">
        <v>0</v>
      </c>
      <c r="H43" s="68">
        <f t="shared" si="14"/>
        <v>136.25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214.85300000000001</v>
      </c>
      <c r="U43" s="74">
        <f t="shared" si="16"/>
        <v>-1805.1469999999999</v>
      </c>
      <c r="V43" s="70">
        <f t="shared" si="17"/>
        <v>-1805</v>
      </c>
      <c r="W43" s="70"/>
      <c r="X43" s="70">
        <f t="shared" si="18"/>
        <v>2220.4741921947125</v>
      </c>
      <c r="Y43" s="70">
        <f t="shared" si="19"/>
        <v>200.47419219471249</v>
      </c>
      <c r="Z43" s="70">
        <f t="shared" si="20"/>
        <v>200</v>
      </c>
      <c r="AA43" s="24">
        <f t="shared" si="21"/>
        <v>200</v>
      </c>
      <c r="AB43" s="67">
        <f t="shared" si="22"/>
        <v>2220</v>
      </c>
    </row>
    <row r="44" spans="1:28" ht="15" customHeight="1" x14ac:dyDescent="0.25">
      <c r="A44" s="71">
        <v>1944</v>
      </c>
      <c r="B44" s="71">
        <v>2020</v>
      </c>
      <c r="C44" s="68">
        <v>0.1</v>
      </c>
      <c r="D44" s="68">
        <v>271.77999999999997</v>
      </c>
      <c r="E44" s="68">
        <v>212.54</v>
      </c>
      <c r="F44" s="68">
        <f t="shared" si="13"/>
        <v>150.4</v>
      </c>
      <c r="G44" s="68">
        <v>0</v>
      </c>
      <c r="H44" s="68">
        <f t="shared" si="14"/>
        <v>145.33333333333334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1</v>
      </c>
      <c r="N44" s="26"/>
      <c r="O44" s="26"/>
      <c r="P44" s="25"/>
      <c r="Q44" s="25"/>
      <c r="T44" s="22">
        <v>241.56</v>
      </c>
      <c r="U44" s="74">
        <f t="shared" si="16"/>
        <v>-1778.44</v>
      </c>
      <c r="V44" s="70">
        <f t="shared" si="17"/>
        <v>-1778</v>
      </c>
      <c r="W44" s="70"/>
      <c r="X44" s="70">
        <f t="shared" si="18"/>
        <v>2220.4741921947125</v>
      </c>
      <c r="Y44" s="70">
        <f t="shared" si="19"/>
        <v>200.47419219471249</v>
      </c>
      <c r="Z44" s="70">
        <f t="shared" si="20"/>
        <v>200</v>
      </c>
      <c r="AA44" s="24">
        <f t="shared" si="21"/>
        <v>200</v>
      </c>
      <c r="AB44" s="67">
        <f t="shared" si="22"/>
        <v>2220</v>
      </c>
    </row>
    <row r="45" spans="1:28" ht="15" customHeight="1" x14ac:dyDescent="0.25">
      <c r="A45" s="71">
        <v>1224</v>
      </c>
      <c r="B45" s="71">
        <v>2020</v>
      </c>
      <c r="C45" s="68">
        <v>1.5</v>
      </c>
      <c r="D45" s="68">
        <v>271.7</v>
      </c>
      <c r="E45" s="68">
        <v>212.54</v>
      </c>
      <c r="F45" s="68">
        <f t="shared" si="13"/>
        <v>212.57142857142858</v>
      </c>
      <c r="G45" s="68">
        <v>0</v>
      </c>
      <c r="H45" s="68">
        <f t="shared" si="14"/>
        <v>155.71428571428572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0</v>
      </c>
      <c r="N45" s="26"/>
      <c r="O45" s="26"/>
      <c r="P45" s="25"/>
      <c r="Q45" s="25"/>
      <c r="T45" s="22">
        <v>217.22399999999999</v>
      </c>
      <c r="U45" s="74">
        <f t="shared" si="16"/>
        <v>-1802.7760000000001</v>
      </c>
      <c r="V45" s="70">
        <f t="shared" si="17"/>
        <v>-1803</v>
      </c>
      <c r="W45" s="70"/>
      <c r="X45" s="70">
        <f t="shared" si="18"/>
        <v>2220.4741921947125</v>
      </c>
      <c r="Y45" s="70">
        <f t="shared" si="19"/>
        <v>200.47419219471249</v>
      </c>
      <c r="Z45" s="70">
        <f t="shared" si="20"/>
        <v>200</v>
      </c>
      <c r="AA45" s="24">
        <f t="shared" si="21"/>
        <v>200</v>
      </c>
      <c r="AB45" s="67">
        <f t="shared" si="22"/>
        <v>2220</v>
      </c>
    </row>
    <row r="46" spans="1:28" ht="15" customHeight="1" x14ac:dyDescent="0.25">
      <c r="A46" s="71">
        <v>1699</v>
      </c>
      <c r="B46" s="71">
        <v>2180</v>
      </c>
      <c r="C46" s="68">
        <v>2</v>
      </c>
      <c r="D46" s="68">
        <v>271.64999999999998</v>
      </c>
      <c r="E46" s="68">
        <v>212.56</v>
      </c>
      <c r="F46" s="68">
        <f t="shared" si="13"/>
        <v>192.38461538461539</v>
      </c>
      <c r="G46" s="68">
        <v>0</v>
      </c>
      <c r="H46" s="68">
        <f t="shared" si="14"/>
        <v>155.38461538461539</v>
      </c>
      <c r="I46" s="68">
        <v>0</v>
      </c>
      <c r="J46" s="72">
        <f t="shared" si="23"/>
        <v>0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241.69300000000001</v>
      </c>
      <c r="U46" s="74">
        <f t="shared" si="16"/>
        <v>-1938.307</v>
      </c>
      <c r="V46" s="70">
        <f t="shared" si="17"/>
        <v>-1938</v>
      </c>
      <c r="W46" s="70"/>
      <c r="X46" s="70">
        <f t="shared" si="18"/>
        <v>2396.3533361309273</v>
      </c>
      <c r="Y46" s="70">
        <f t="shared" si="19"/>
        <v>216.35333613092735</v>
      </c>
      <c r="Z46" s="70">
        <f t="shared" si="20"/>
        <v>216</v>
      </c>
      <c r="AA46" s="24">
        <f t="shared" si="21"/>
        <v>216</v>
      </c>
      <c r="AB46" s="67">
        <f t="shared" si="22"/>
        <v>2396</v>
      </c>
    </row>
    <row r="47" spans="1:28" ht="15" customHeight="1" x14ac:dyDescent="0.25">
      <c r="A47" s="71">
        <v>1216</v>
      </c>
      <c r="B47" s="71">
        <v>2180</v>
      </c>
      <c r="C47" s="68">
        <v>0</v>
      </c>
      <c r="D47" s="68">
        <v>271.56</v>
      </c>
      <c r="E47" s="68">
        <v>212.56</v>
      </c>
      <c r="F47" s="68">
        <f t="shared" si="13"/>
        <v>248.66666666666666</v>
      </c>
      <c r="G47" s="68">
        <v>0</v>
      </c>
      <c r="H47" s="68">
        <f t="shared" si="14"/>
        <v>168.33333333333334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215.23099999999999</v>
      </c>
      <c r="U47" s="74">
        <f t="shared" si="16"/>
        <v>-1964.769</v>
      </c>
      <c r="V47" s="70">
        <f t="shared" si="17"/>
        <v>-1965</v>
      </c>
      <c r="W47" s="70"/>
      <c r="X47" s="70">
        <f t="shared" si="18"/>
        <v>2396.3533361309273</v>
      </c>
      <c r="Y47" s="70">
        <f t="shared" si="19"/>
        <v>216.35333613092735</v>
      </c>
      <c r="Z47" s="70">
        <f t="shared" si="20"/>
        <v>216</v>
      </c>
      <c r="AA47" s="24">
        <f t="shared" si="21"/>
        <v>216</v>
      </c>
      <c r="AB47" s="67">
        <f t="shared" si="22"/>
        <v>2396</v>
      </c>
    </row>
    <row r="48" spans="1:28" ht="15" customHeight="1" x14ac:dyDescent="0.25">
      <c r="A48" s="71">
        <v>1572</v>
      </c>
      <c r="B48" s="71">
        <v>2180</v>
      </c>
      <c r="C48" s="68">
        <v>0.1</v>
      </c>
      <c r="D48" s="68">
        <v>271.5</v>
      </c>
      <c r="E48" s="68">
        <v>212.56</v>
      </c>
      <c r="F48" s="68">
        <f t="shared" si="13"/>
        <v>238.90909090909091</v>
      </c>
      <c r="G48" s="68">
        <v>0</v>
      </c>
      <c r="H48" s="68">
        <f t="shared" si="14"/>
        <v>183.63636363636363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227.34399999999999</v>
      </c>
      <c r="U48" s="74">
        <f t="shared" si="16"/>
        <v>-1952.6559999999999</v>
      </c>
      <c r="V48" s="70">
        <f t="shared" si="17"/>
        <v>-1953</v>
      </c>
      <c r="W48" s="70"/>
      <c r="X48" s="70">
        <f t="shared" si="18"/>
        <v>2396.3533361309273</v>
      </c>
      <c r="Y48" s="70">
        <f t="shared" si="19"/>
        <v>216.35333613092735</v>
      </c>
      <c r="Z48" s="70">
        <f t="shared" si="20"/>
        <v>216</v>
      </c>
      <c r="AA48" s="24">
        <f t="shared" si="21"/>
        <v>216</v>
      </c>
      <c r="AB48" s="67">
        <f t="shared" si="22"/>
        <v>2396</v>
      </c>
    </row>
    <row r="49" spans="1:28" ht="15" customHeight="1" x14ac:dyDescent="0.25">
      <c r="A49" s="71">
        <v>967</v>
      </c>
      <c r="B49" s="71">
        <v>2180</v>
      </c>
      <c r="C49" s="68">
        <v>0.2</v>
      </c>
      <c r="D49" s="68">
        <v>271.37</v>
      </c>
      <c r="E49" s="68">
        <v>212.56</v>
      </c>
      <c r="F49" s="68">
        <f t="shared" si="13"/>
        <v>323.3</v>
      </c>
      <c r="G49" s="68">
        <v>0</v>
      </c>
      <c r="H49" s="68">
        <f t="shared" si="14"/>
        <v>202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1</v>
      </c>
      <c r="N49" s="26"/>
      <c r="O49" s="26"/>
      <c r="P49" s="25"/>
      <c r="Q49" s="25"/>
      <c r="T49" s="22">
        <v>240.89400000000001</v>
      </c>
      <c r="U49" s="74">
        <f t="shared" si="16"/>
        <v>-1939.106</v>
      </c>
      <c r="V49" s="70">
        <f t="shared" si="17"/>
        <v>-1939</v>
      </c>
      <c r="W49" s="70"/>
      <c r="X49" s="70">
        <f t="shared" si="18"/>
        <v>2396.3533361309273</v>
      </c>
      <c r="Y49" s="70">
        <f t="shared" si="19"/>
        <v>216.35333613092735</v>
      </c>
      <c r="Z49" s="70">
        <f t="shared" si="20"/>
        <v>216</v>
      </c>
      <c r="AA49" s="24">
        <f t="shared" si="21"/>
        <v>216</v>
      </c>
      <c r="AB49" s="67">
        <f t="shared" si="22"/>
        <v>2396</v>
      </c>
    </row>
    <row r="50" spans="1:28" ht="15" customHeight="1" x14ac:dyDescent="0.25">
      <c r="A50" s="71">
        <v>1321</v>
      </c>
      <c r="B50" s="71">
        <v>2340</v>
      </c>
      <c r="C50" s="68">
        <v>3.4</v>
      </c>
      <c r="D50" s="68">
        <v>271.27</v>
      </c>
      <c r="E50" s="68">
        <v>212.59</v>
      </c>
      <c r="F50" s="68">
        <f t="shared" si="13"/>
        <v>319.88888888888891</v>
      </c>
      <c r="G50" s="68">
        <v>0</v>
      </c>
      <c r="H50" s="68">
        <f t="shared" si="14"/>
        <v>206.66666666666666</v>
      </c>
      <c r="I50" s="68">
        <v>0</v>
      </c>
      <c r="J50" s="72">
        <f t="shared" si="23"/>
        <v>0</v>
      </c>
      <c r="K50" s="72">
        <f t="shared" si="24"/>
        <v>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235.90700000000001</v>
      </c>
      <c r="U50" s="74">
        <f t="shared" si="16"/>
        <v>-2104.0929999999998</v>
      </c>
      <c r="V50" s="70">
        <f t="shared" si="17"/>
        <v>-2104</v>
      </c>
      <c r="W50" s="70"/>
      <c r="X50" s="70">
        <f t="shared" si="18"/>
        <v>2572.2324800671422</v>
      </c>
      <c r="Y50" s="70">
        <f t="shared" si="19"/>
        <v>232.23248006714221</v>
      </c>
      <c r="Z50" s="70">
        <f t="shared" si="20"/>
        <v>232</v>
      </c>
      <c r="AA50" s="24">
        <f t="shared" si="21"/>
        <v>232</v>
      </c>
      <c r="AB50" s="67">
        <f t="shared" si="22"/>
        <v>2572</v>
      </c>
    </row>
    <row r="51" spans="1:28" ht="15" customHeight="1" x14ac:dyDescent="0.25">
      <c r="A51" s="71">
        <v>1198</v>
      </c>
      <c r="B51" s="71">
        <v>2340</v>
      </c>
      <c r="C51" s="68">
        <v>2.4</v>
      </c>
      <c r="D51" s="68">
        <v>271.16000000000003</v>
      </c>
      <c r="E51" s="68">
        <v>212.59</v>
      </c>
      <c r="F51" s="68">
        <f t="shared" si="13"/>
        <v>375.25</v>
      </c>
      <c r="G51" s="68">
        <v>0</v>
      </c>
      <c r="H51" s="68">
        <f t="shared" si="14"/>
        <v>232.5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25"/>
      <c r="T51" s="22">
        <v>219.34200000000001</v>
      </c>
      <c r="U51" s="74">
        <f t="shared" si="16"/>
        <v>-2120.6579999999999</v>
      </c>
      <c r="V51" s="70">
        <f t="shared" si="17"/>
        <v>-2121</v>
      </c>
      <c r="W51" s="70"/>
      <c r="X51" s="70">
        <f t="shared" si="18"/>
        <v>2572.2324800671422</v>
      </c>
      <c r="Y51" s="70">
        <f t="shared" si="19"/>
        <v>232.23248006714221</v>
      </c>
      <c r="Z51" s="70">
        <f t="shared" si="20"/>
        <v>232</v>
      </c>
      <c r="AA51" s="24">
        <f t="shared" si="21"/>
        <v>232</v>
      </c>
      <c r="AB51" s="67">
        <f t="shared" si="22"/>
        <v>2572</v>
      </c>
    </row>
    <row r="52" spans="1:28" ht="15" customHeight="1" x14ac:dyDescent="0.25">
      <c r="A52" s="71">
        <v>1433</v>
      </c>
      <c r="B52" s="71">
        <v>2340</v>
      </c>
      <c r="C52" s="68">
        <v>4.9000000000000004</v>
      </c>
      <c r="D52" s="68">
        <v>271.07</v>
      </c>
      <c r="E52" s="68">
        <v>212.59</v>
      </c>
      <c r="F52" s="68">
        <f t="shared" si="13"/>
        <v>395.28571428571428</v>
      </c>
      <c r="G52" s="68">
        <v>0</v>
      </c>
      <c r="H52" s="68">
        <f t="shared" si="14"/>
        <v>265.71428571428572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209.72800000000001</v>
      </c>
      <c r="U52" s="74">
        <f t="shared" si="16"/>
        <v>-2130.2719999999999</v>
      </c>
      <c r="V52" s="70">
        <f t="shared" si="17"/>
        <v>-2130</v>
      </c>
      <c r="W52" s="70"/>
      <c r="X52" s="70">
        <f t="shared" si="18"/>
        <v>2572.2324800671422</v>
      </c>
      <c r="Y52" s="70">
        <f t="shared" si="19"/>
        <v>232.23248006714221</v>
      </c>
      <c r="Z52" s="70">
        <f t="shared" si="20"/>
        <v>232</v>
      </c>
      <c r="AA52" s="24">
        <f t="shared" si="21"/>
        <v>232</v>
      </c>
      <c r="AB52" s="67">
        <f t="shared" si="22"/>
        <v>2572</v>
      </c>
    </row>
    <row r="53" spans="1:28" ht="15" customHeight="1" x14ac:dyDescent="0.25">
      <c r="A53" s="71">
        <v>1309</v>
      </c>
      <c r="B53" s="71">
        <v>2340</v>
      </c>
      <c r="C53" s="68">
        <v>12</v>
      </c>
      <c r="D53" s="68">
        <v>270.95999999999998</v>
      </c>
      <c r="E53" s="68">
        <v>212.59</v>
      </c>
      <c r="F53" s="68">
        <f t="shared" si="13"/>
        <v>481.83333333333331</v>
      </c>
      <c r="G53" s="68">
        <v>0</v>
      </c>
      <c r="H53" s="68">
        <f t="shared" si="14"/>
        <v>310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234.059</v>
      </c>
      <c r="U53" s="74">
        <f t="shared" si="16"/>
        <v>-2105.9409999999998</v>
      </c>
      <c r="V53" s="70">
        <f t="shared" si="17"/>
        <v>-2106</v>
      </c>
      <c r="W53" s="70"/>
      <c r="X53" s="70">
        <f t="shared" si="18"/>
        <v>2572.2324800671422</v>
      </c>
      <c r="Y53" s="70">
        <f t="shared" si="19"/>
        <v>232.23248006714221</v>
      </c>
      <c r="Z53" s="70">
        <f t="shared" si="20"/>
        <v>232</v>
      </c>
      <c r="AA53" s="24">
        <f t="shared" si="21"/>
        <v>232</v>
      </c>
      <c r="AB53" s="67">
        <f t="shared" si="22"/>
        <v>2572</v>
      </c>
    </row>
    <row r="54" spans="1:28" ht="15" customHeight="1" x14ac:dyDescent="0.25">
      <c r="A54" s="71">
        <v>1666</v>
      </c>
      <c r="B54" s="71">
        <v>2340</v>
      </c>
      <c r="C54" s="68">
        <v>17.2</v>
      </c>
      <c r="D54" s="68">
        <v>270.89</v>
      </c>
      <c r="E54" s="68">
        <v>212.59</v>
      </c>
      <c r="F54" s="68">
        <f t="shared" si="13"/>
        <v>506.8</v>
      </c>
      <c r="G54" s="68">
        <v>0</v>
      </c>
      <c r="H54" s="68">
        <f t="shared" si="14"/>
        <v>372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0</v>
      </c>
      <c r="N54" s="26"/>
      <c r="O54" s="26"/>
      <c r="P54" s="25"/>
      <c r="Q54" s="25"/>
      <c r="T54" s="22">
        <v>211.935</v>
      </c>
      <c r="U54" s="74">
        <f t="shared" si="16"/>
        <v>-2128.0650000000001</v>
      </c>
      <c r="V54" s="70">
        <f t="shared" si="17"/>
        <v>-2128</v>
      </c>
      <c r="W54" s="70"/>
      <c r="X54" s="70">
        <f t="shared" si="18"/>
        <v>2572.2324800671422</v>
      </c>
      <c r="Y54" s="70">
        <f t="shared" si="19"/>
        <v>232.23248006714221</v>
      </c>
      <c r="Z54" s="70">
        <f t="shared" si="20"/>
        <v>232</v>
      </c>
      <c r="AA54" s="24">
        <f t="shared" si="21"/>
        <v>232</v>
      </c>
      <c r="AB54" s="67">
        <f t="shared" si="22"/>
        <v>2572</v>
      </c>
    </row>
    <row r="55" spans="1:28" ht="15" customHeight="1" x14ac:dyDescent="0.25">
      <c r="A55" s="71">
        <v>2507</v>
      </c>
      <c r="B55" s="71">
        <v>2340</v>
      </c>
      <c r="C55" s="68">
        <v>10.4</v>
      </c>
      <c r="D55" s="68">
        <v>270.91000000000003</v>
      </c>
      <c r="E55" s="68">
        <v>212.59</v>
      </c>
      <c r="F55" s="68">
        <f t="shared" si="13"/>
        <v>423.25</v>
      </c>
      <c r="G55" s="68">
        <v>0</v>
      </c>
      <c r="H55" s="68">
        <f t="shared" si="14"/>
        <v>465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219.387</v>
      </c>
      <c r="U55" s="74">
        <f t="shared" si="16"/>
        <v>-2120.6129999999998</v>
      </c>
      <c r="V55" s="70">
        <f t="shared" si="17"/>
        <v>-2121</v>
      </c>
      <c r="W55" s="70"/>
      <c r="X55" s="70">
        <f t="shared" si="18"/>
        <v>2572.2324800671422</v>
      </c>
      <c r="Y55" s="70">
        <f t="shared" si="19"/>
        <v>232.23248006714221</v>
      </c>
      <c r="Z55" s="70">
        <f t="shared" si="20"/>
        <v>232</v>
      </c>
      <c r="AA55" s="24">
        <f t="shared" si="21"/>
        <v>232</v>
      </c>
      <c r="AB55" s="67">
        <f t="shared" si="22"/>
        <v>2572</v>
      </c>
    </row>
    <row r="56" spans="1:28" ht="15" customHeight="1" x14ac:dyDescent="0.25">
      <c r="A56" s="71">
        <v>3107</v>
      </c>
      <c r="B56" s="71">
        <v>2340</v>
      </c>
      <c r="C56" s="68">
        <v>4.9000000000000004</v>
      </c>
      <c r="D56" s="68">
        <v>270.99</v>
      </c>
      <c r="E56" s="68">
        <v>212.59</v>
      </c>
      <c r="F56" s="68">
        <f t="shared" si="13"/>
        <v>364.33333333333331</v>
      </c>
      <c r="G56" s="68">
        <v>0</v>
      </c>
      <c r="H56" s="68">
        <f t="shared" si="14"/>
        <v>620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0</v>
      </c>
      <c r="N56" s="26"/>
      <c r="O56" s="26"/>
      <c r="P56" s="25"/>
      <c r="Q56" s="25"/>
      <c r="T56" s="22">
        <v>219.571</v>
      </c>
      <c r="U56" s="74">
        <f t="shared" si="16"/>
        <v>-2120.4290000000001</v>
      </c>
      <c r="V56" s="70">
        <f t="shared" si="17"/>
        <v>-2120</v>
      </c>
      <c r="W56" s="70"/>
      <c r="X56" s="70">
        <f t="shared" si="18"/>
        <v>2572.2324800671422</v>
      </c>
      <c r="Y56" s="70">
        <f t="shared" si="19"/>
        <v>232.23248006714221</v>
      </c>
      <c r="Z56" s="70">
        <f t="shared" si="20"/>
        <v>232</v>
      </c>
      <c r="AA56" s="24">
        <f t="shared" si="21"/>
        <v>232</v>
      </c>
      <c r="AB56" s="67">
        <f t="shared" si="22"/>
        <v>2572</v>
      </c>
    </row>
    <row r="57" spans="1:28" ht="15" customHeight="1" x14ac:dyDescent="0.25">
      <c r="A57" s="71">
        <v>3512</v>
      </c>
      <c r="B57" s="71">
        <v>2340</v>
      </c>
      <c r="C57" s="68">
        <v>1.2</v>
      </c>
      <c r="D57" s="68">
        <v>271.11</v>
      </c>
      <c r="E57" s="68">
        <v>212.59</v>
      </c>
      <c r="F57" s="68">
        <f t="shared" si="13"/>
        <v>344</v>
      </c>
      <c r="G57" s="68">
        <v>0</v>
      </c>
      <c r="H57" s="68">
        <f t="shared" si="14"/>
        <v>930</v>
      </c>
      <c r="I57" s="68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235.053</v>
      </c>
      <c r="U57" s="74">
        <f t="shared" si="16"/>
        <v>-2104.9470000000001</v>
      </c>
      <c r="V57" s="70">
        <f t="shared" si="17"/>
        <v>-2105</v>
      </c>
      <c r="W57" s="70"/>
      <c r="X57" s="70">
        <f t="shared" si="18"/>
        <v>2572.2324800671422</v>
      </c>
      <c r="Y57" s="70">
        <f t="shared" si="19"/>
        <v>232.23248006714221</v>
      </c>
      <c r="Z57" s="70">
        <f t="shared" si="20"/>
        <v>232</v>
      </c>
      <c r="AA57" s="24">
        <f t="shared" si="21"/>
        <v>232</v>
      </c>
      <c r="AB57" s="67">
        <f t="shared" si="22"/>
        <v>2572</v>
      </c>
    </row>
    <row r="58" spans="1:28" ht="15" customHeight="1" x14ac:dyDescent="0.25">
      <c r="A58" s="71">
        <v>3892</v>
      </c>
      <c r="B58" s="71">
        <v>2340</v>
      </c>
      <c r="C58" s="68">
        <v>0.1</v>
      </c>
      <c r="D58" s="68">
        <v>271.26</v>
      </c>
      <c r="E58" s="68">
        <v>212.59</v>
      </c>
      <c r="F58" s="68">
        <f t="shared" si="13"/>
        <v>308</v>
      </c>
      <c r="G58" s="68">
        <v>0</v>
      </c>
      <c r="H58" s="68">
        <f t="shared" si="14"/>
        <v>1860</v>
      </c>
      <c r="I58" s="68">
        <v>0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175.75899999999999</v>
      </c>
      <c r="U58" s="74">
        <f t="shared" si="16"/>
        <v>-2164.241</v>
      </c>
      <c r="V58" s="70">
        <f t="shared" si="17"/>
        <v>-2164</v>
      </c>
      <c r="W58" s="70"/>
      <c r="X58" s="70">
        <f t="shared" si="18"/>
        <v>2572.2324800671422</v>
      </c>
      <c r="Y58" s="70">
        <f t="shared" si="19"/>
        <v>232.23248006714221</v>
      </c>
      <c r="Z58" s="70">
        <f t="shared" si="20"/>
        <v>232</v>
      </c>
      <c r="AA58" s="24">
        <f t="shared" si="21"/>
        <v>232</v>
      </c>
      <c r="AB58" s="67">
        <f t="shared" si="22"/>
        <v>2572</v>
      </c>
    </row>
    <row r="59" spans="1:28" ht="15" customHeight="1" x14ac:dyDescent="0.25">
      <c r="A59" s="81">
        <v>4200</v>
      </c>
      <c r="B59" s="71">
        <v>2340</v>
      </c>
      <c r="C59" s="68">
        <v>0.6</v>
      </c>
      <c r="D59" s="68">
        <v>271.45</v>
      </c>
      <c r="E59" s="68">
        <v>212.59</v>
      </c>
      <c r="F59" s="83">
        <v>0</v>
      </c>
      <c r="G59" s="83">
        <v>0</v>
      </c>
      <c r="H59" s="80">
        <v>0</v>
      </c>
      <c r="I59" s="80">
        <v>0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25"/>
      <c r="T59" s="22">
        <v>112.193</v>
      </c>
      <c r="U59" s="74">
        <f t="shared" si="16"/>
        <v>-2227.8069999999998</v>
      </c>
      <c r="V59" s="70">
        <f t="shared" si="17"/>
        <v>-2228</v>
      </c>
      <c r="W59" s="70"/>
      <c r="X59" s="70">
        <f t="shared" si="18"/>
        <v>2572.2324800671422</v>
      </c>
      <c r="Y59" s="70">
        <f t="shared" si="19"/>
        <v>232.23248006714221</v>
      </c>
      <c r="Z59" s="70">
        <f t="shared" si="20"/>
        <v>232</v>
      </c>
      <c r="AA59" s="24">
        <f t="shared" si="21"/>
        <v>232</v>
      </c>
      <c r="AB59" s="67">
        <f t="shared" si="22"/>
        <v>2572</v>
      </c>
    </row>
    <row r="60" spans="1:28" ht="15" customHeight="1" x14ac:dyDescent="0.25">
      <c r="A60" s="71">
        <v>3661</v>
      </c>
      <c r="B60" s="71">
        <v>2340</v>
      </c>
      <c r="C60" s="68">
        <v>0.6</v>
      </c>
      <c r="D60" s="68">
        <v>271.58</v>
      </c>
      <c r="E60" s="68">
        <v>212.59</v>
      </c>
      <c r="F60" s="68">
        <v>0</v>
      </c>
      <c r="G60" s="68">
        <f t="shared" ref="G60:G91" si="26">($A$59-A60)/(ROW(A60)-ROW($A$59))</f>
        <v>539</v>
      </c>
      <c r="H60" s="68">
        <v>0</v>
      </c>
      <c r="I60" s="68">
        <f t="shared" ref="I60:I91" si="27">($A$59-B60)/(ROW(B60)-ROW($A$59))</f>
        <v>1860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25"/>
      <c r="T60" s="22">
        <v>0</v>
      </c>
      <c r="U60" s="74">
        <f t="shared" si="16"/>
        <v>-2340</v>
      </c>
      <c r="V60" s="70">
        <f t="shared" si="17"/>
        <v>-2340</v>
      </c>
      <c r="W60" s="70"/>
      <c r="X60" s="70">
        <f t="shared" si="18"/>
        <v>2572.2324800671422</v>
      </c>
      <c r="Y60" s="70">
        <f t="shared" si="19"/>
        <v>232.23248006714221</v>
      </c>
      <c r="Z60" s="70">
        <f t="shared" si="20"/>
        <v>232</v>
      </c>
      <c r="AA60" s="24">
        <f t="shared" si="21"/>
        <v>232</v>
      </c>
      <c r="AB60" s="67">
        <f t="shared" si="22"/>
        <v>2572</v>
      </c>
    </row>
    <row r="61" spans="1:28" ht="15" customHeight="1" x14ac:dyDescent="0.25">
      <c r="A61" s="71">
        <v>3310</v>
      </c>
      <c r="B61" s="71">
        <v>2340</v>
      </c>
      <c r="C61" s="68">
        <v>0.2</v>
      </c>
      <c r="D61" s="68">
        <v>271.68</v>
      </c>
      <c r="E61" s="68">
        <v>212.59</v>
      </c>
      <c r="F61" s="68">
        <v>0</v>
      </c>
      <c r="G61" s="68">
        <f t="shared" si="26"/>
        <v>445</v>
      </c>
      <c r="H61" s="68">
        <v>0</v>
      </c>
      <c r="I61" s="68">
        <f t="shared" si="27"/>
        <v>930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0</v>
      </c>
      <c r="N61" s="26"/>
      <c r="O61" s="26"/>
      <c r="P61" s="25"/>
      <c r="Q61" s="25"/>
      <c r="T61" s="22">
        <v>0</v>
      </c>
      <c r="U61" s="74">
        <f t="shared" si="16"/>
        <v>-2340</v>
      </c>
      <c r="V61" s="70">
        <f t="shared" si="17"/>
        <v>-2340</v>
      </c>
      <c r="W61" s="70"/>
      <c r="X61" s="70">
        <f t="shared" si="18"/>
        <v>2572.2324800671422</v>
      </c>
      <c r="Y61" s="70">
        <f t="shared" si="19"/>
        <v>232.23248006714221</v>
      </c>
      <c r="Z61" s="70">
        <f t="shared" si="20"/>
        <v>232</v>
      </c>
      <c r="AA61" s="24">
        <f t="shared" si="21"/>
        <v>232</v>
      </c>
      <c r="AB61" s="67">
        <f t="shared" si="22"/>
        <v>2572</v>
      </c>
    </row>
    <row r="62" spans="1:28" ht="15" customHeight="1" x14ac:dyDescent="0.25">
      <c r="A62" s="71">
        <v>3072</v>
      </c>
      <c r="B62" s="79">
        <v>2340</v>
      </c>
      <c r="C62" s="68">
        <v>2.1</v>
      </c>
      <c r="D62" s="68">
        <v>271.75</v>
      </c>
      <c r="E62" s="68">
        <v>212.59</v>
      </c>
      <c r="F62" s="68">
        <v>0</v>
      </c>
      <c r="G62" s="68">
        <f t="shared" si="26"/>
        <v>376</v>
      </c>
      <c r="H62" s="68">
        <v>0</v>
      </c>
      <c r="I62" s="68">
        <f t="shared" si="27"/>
        <v>620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35.97</v>
      </c>
      <c r="U62" s="74">
        <f t="shared" si="16"/>
        <v>-2304.0300000000002</v>
      </c>
      <c r="V62" s="70">
        <f t="shared" si="17"/>
        <v>-2304</v>
      </c>
      <c r="W62" s="70"/>
      <c r="X62" s="70">
        <f t="shared" si="18"/>
        <v>2572.2324800671422</v>
      </c>
      <c r="Y62" s="70">
        <f t="shared" si="19"/>
        <v>232.23248006714221</v>
      </c>
      <c r="Z62" s="70">
        <f t="shared" si="20"/>
        <v>232</v>
      </c>
      <c r="AA62" s="24">
        <f t="shared" si="21"/>
        <v>232</v>
      </c>
      <c r="AB62" s="67">
        <f t="shared" si="22"/>
        <v>2572</v>
      </c>
    </row>
    <row r="63" spans="1:28" ht="15" customHeight="1" x14ac:dyDescent="0.25">
      <c r="A63" s="71">
        <v>3030</v>
      </c>
      <c r="B63" s="71">
        <v>2340</v>
      </c>
      <c r="C63" s="68">
        <v>1.5</v>
      </c>
      <c r="D63" s="68">
        <v>271.82</v>
      </c>
      <c r="E63" s="68">
        <v>212.59</v>
      </c>
      <c r="F63" s="68">
        <v>0</v>
      </c>
      <c r="G63" s="68">
        <f t="shared" si="26"/>
        <v>292.5</v>
      </c>
      <c r="H63" s="68">
        <v>0</v>
      </c>
      <c r="I63" s="68">
        <f t="shared" si="27"/>
        <v>465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0</v>
      </c>
      <c r="N63" s="26"/>
      <c r="O63" s="26"/>
      <c r="P63" s="25"/>
      <c r="Q63" s="25"/>
      <c r="T63" s="22">
        <v>0</v>
      </c>
      <c r="U63" s="74">
        <f t="shared" si="16"/>
        <v>-2340</v>
      </c>
      <c r="V63" s="70">
        <f t="shared" si="17"/>
        <v>-2340</v>
      </c>
      <c r="W63" s="70"/>
      <c r="X63" s="70">
        <f t="shared" si="18"/>
        <v>2572.2324800671422</v>
      </c>
      <c r="Y63" s="70">
        <f t="shared" si="19"/>
        <v>232.23248006714221</v>
      </c>
      <c r="Z63" s="70">
        <f t="shared" si="20"/>
        <v>232</v>
      </c>
      <c r="AA63" s="24">
        <f t="shared" si="21"/>
        <v>232</v>
      </c>
      <c r="AB63" s="67">
        <f t="shared" si="22"/>
        <v>2572</v>
      </c>
    </row>
    <row r="64" spans="1:28" ht="15" customHeight="1" x14ac:dyDescent="0.25">
      <c r="A64" s="71">
        <v>3029</v>
      </c>
      <c r="B64" s="71">
        <v>2340</v>
      </c>
      <c r="C64" s="68">
        <v>2.6</v>
      </c>
      <c r="D64" s="68">
        <v>271.89</v>
      </c>
      <c r="E64" s="68">
        <v>212.59</v>
      </c>
      <c r="F64" s="68">
        <v>0</v>
      </c>
      <c r="G64" s="68">
        <f t="shared" si="26"/>
        <v>234.2</v>
      </c>
      <c r="H64" s="68">
        <v>0</v>
      </c>
      <c r="I64" s="68">
        <f t="shared" si="27"/>
        <v>372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0</v>
      </c>
      <c r="N64" s="26"/>
      <c r="O64" s="26"/>
      <c r="P64" s="25"/>
      <c r="Q64" s="25"/>
      <c r="T64" s="22">
        <v>0</v>
      </c>
      <c r="U64" s="74">
        <f t="shared" si="16"/>
        <v>-2340</v>
      </c>
      <c r="V64" s="70">
        <f t="shared" si="17"/>
        <v>-2340</v>
      </c>
      <c r="W64" s="70"/>
      <c r="X64" s="70">
        <f t="shared" si="18"/>
        <v>2572.2324800671422</v>
      </c>
      <c r="Y64" s="70">
        <f t="shared" si="19"/>
        <v>232.23248006714221</v>
      </c>
      <c r="Z64" s="70">
        <f t="shared" si="20"/>
        <v>232</v>
      </c>
      <c r="AA64" s="24">
        <f t="shared" si="21"/>
        <v>232</v>
      </c>
      <c r="AB64" s="67">
        <f t="shared" si="22"/>
        <v>2572</v>
      </c>
    </row>
    <row r="65" spans="1:28" ht="15" customHeight="1" x14ac:dyDescent="0.2">
      <c r="A65" s="71">
        <v>2810</v>
      </c>
      <c r="B65" s="71">
        <v>2230</v>
      </c>
      <c r="C65" s="68">
        <v>5.3</v>
      </c>
      <c r="D65" s="68">
        <v>271.95</v>
      </c>
      <c r="E65" s="68">
        <v>212.57</v>
      </c>
      <c r="F65" s="68">
        <v>0</v>
      </c>
      <c r="G65" s="68">
        <f t="shared" si="26"/>
        <v>231.66666666666666</v>
      </c>
      <c r="H65" s="68">
        <v>0</v>
      </c>
      <c r="I65" s="68">
        <f t="shared" si="27"/>
        <v>328.33333333333331</v>
      </c>
      <c r="J65" s="72">
        <f t="shared" si="23"/>
        <v>0</v>
      </c>
      <c r="K65" s="72">
        <f t="shared" si="24"/>
        <v>-1</v>
      </c>
      <c r="L65" s="71">
        <f t="shared" si="25"/>
        <v>0</v>
      </c>
      <c r="M65" s="72">
        <f t="shared" ca="1" si="15"/>
        <v>0</v>
      </c>
      <c r="N65" s="71"/>
      <c r="O65" s="71"/>
      <c r="P65" s="71"/>
      <c r="Q65" s="71"/>
      <c r="T65" s="22">
        <v>48.747</v>
      </c>
      <c r="U65" s="74">
        <f t="shared" si="16"/>
        <v>-2181.2530000000002</v>
      </c>
      <c r="V65" s="70">
        <f t="shared" si="17"/>
        <v>-2181</v>
      </c>
      <c r="W65" s="70"/>
      <c r="X65" s="70">
        <f t="shared" si="18"/>
        <v>2451.3155686109944</v>
      </c>
      <c r="Y65" s="70">
        <f t="shared" si="19"/>
        <v>221.31556861099443</v>
      </c>
      <c r="Z65" s="70">
        <f t="shared" si="20"/>
        <v>221</v>
      </c>
      <c r="AA65" s="24">
        <f t="shared" si="21"/>
        <v>221</v>
      </c>
      <c r="AB65" s="67">
        <f t="shared" si="22"/>
        <v>2451</v>
      </c>
    </row>
    <row r="66" spans="1:28" ht="15" customHeight="1" x14ac:dyDescent="0.2">
      <c r="A66" s="71">
        <v>2442</v>
      </c>
      <c r="B66" s="71">
        <v>2230</v>
      </c>
      <c r="C66" s="68">
        <v>0.3</v>
      </c>
      <c r="D66" s="68">
        <v>271.97000000000003</v>
      </c>
      <c r="E66" s="68">
        <v>212.57</v>
      </c>
      <c r="F66" s="68">
        <v>0</v>
      </c>
      <c r="G66" s="68">
        <f t="shared" si="26"/>
        <v>251.14285714285714</v>
      </c>
      <c r="H66" s="68">
        <v>0</v>
      </c>
      <c r="I66" s="68">
        <f t="shared" si="27"/>
        <v>281.42857142857144</v>
      </c>
      <c r="J66" s="72">
        <f t="shared" si="23"/>
        <v>1</v>
      </c>
      <c r="K66" s="72">
        <f t="shared" si="24"/>
        <v>1</v>
      </c>
      <c r="L66" s="71">
        <f t="shared" si="25"/>
        <v>0</v>
      </c>
      <c r="M66" s="72">
        <f t="shared" ref="M66:M97" ca="1" si="28">IF(RAND()&lt;0.5,0,1)</f>
        <v>0</v>
      </c>
      <c r="N66" s="71"/>
      <c r="O66" s="71"/>
      <c r="P66" s="71"/>
      <c r="Q66" s="71"/>
      <c r="T66" s="22">
        <v>23.221</v>
      </c>
      <c r="U66" s="74">
        <f t="shared" ref="U66:U97" si="29">T66-B66</f>
        <v>-2206.779</v>
      </c>
      <c r="V66" s="70">
        <f t="shared" ref="V66:V97" si="30">ROUND(U66,0)</f>
        <v>-2207</v>
      </c>
      <c r="W66" s="70"/>
      <c r="X66" s="70">
        <f t="shared" ref="X66:X97" si="31">B66/$W$2*$W$3</f>
        <v>2451.3155686109944</v>
      </c>
      <c r="Y66" s="70">
        <f t="shared" ref="Y66:Y97" si="32">X66-B66</f>
        <v>221.31556861099443</v>
      </c>
      <c r="Z66" s="70">
        <f t="shared" ref="Z66:Z97" si="33">ROUND(Y66,0)</f>
        <v>221</v>
      </c>
      <c r="AA66" s="24">
        <f t="shared" ref="AA66:AA97" si="34">IF(V66&gt;=0,V66,Z66)</f>
        <v>221</v>
      </c>
      <c r="AB66" s="67">
        <f t="shared" ref="AB66:AB97" si="35">B66+AA66</f>
        <v>2451</v>
      </c>
    </row>
    <row r="67" spans="1:28" ht="15" customHeight="1" x14ac:dyDescent="0.2">
      <c r="A67" s="71">
        <v>2533</v>
      </c>
      <c r="B67" s="71">
        <v>2230</v>
      </c>
      <c r="C67" s="68">
        <v>2.6</v>
      </c>
      <c r="D67" s="68">
        <v>272</v>
      </c>
      <c r="E67" s="68">
        <v>212.57</v>
      </c>
      <c r="F67" s="68">
        <v>0</v>
      </c>
      <c r="G67" s="68">
        <f t="shared" si="26"/>
        <v>208.375</v>
      </c>
      <c r="H67" s="68">
        <v>0</v>
      </c>
      <c r="I67" s="68">
        <f t="shared" si="27"/>
        <v>246.25</v>
      </c>
      <c r="J67" s="72">
        <f t="shared" ref="J67:J98" si="36">IF(ABS(B67-B66)&lt;=50,1,0)</f>
        <v>1</v>
      </c>
      <c r="K67" s="72">
        <f t="shared" ref="K67:K98" si="37">IF(ABS((B67-B66))&lt;=50,1,IF((B67-B66)*(1)&gt;=0,1,-1))</f>
        <v>1</v>
      </c>
      <c r="L67" s="71">
        <f t="shared" si="25"/>
        <v>0</v>
      </c>
      <c r="M67" s="72">
        <f t="shared" ca="1" si="28"/>
        <v>0</v>
      </c>
      <c r="N67" s="71"/>
      <c r="O67" s="71"/>
      <c r="P67" s="71"/>
      <c r="Q67" s="71"/>
      <c r="T67" s="22">
        <v>0</v>
      </c>
      <c r="U67" s="74">
        <f t="shared" si="29"/>
        <v>-2230</v>
      </c>
      <c r="V67" s="70">
        <f t="shared" si="30"/>
        <v>-2230</v>
      </c>
      <c r="W67" s="70"/>
      <c r="X67" s="70">
        <f t="shared" si="31"/>
        <v>2451.3155686109944</v>
      </c>
      <c r="Y67" s="70">
        <f t="shared" si="32"/>
        <v>221.31556861099443</v>
      </c>
      <c r="Z67" s="70">
        <f t="shared" si="33"/>
        <v>221</v>
      </c>
      <c r="AA67" s="24">
        <f t="shared" si="34"/>
        <v>221</v>
      </c>
      <c r="AB67" s="67">
        <f t="shared" si="35"/>
        <v>2451</v>
      </c>
    </row>
    <row r="68" spans="1:28" ht="15" customHeight="1" x14ac:dyDescent="0.2">
      <c r="A68" s="71">
        <v>2423</v>
      </c>
      <c r="B68" s="71">
        <v>2230</v>
      </c>
      <c r="C68" s="68">
        <v>0.7</v>
      </c>
      <c r="D68" s="68">
        <v>272.02</v>
      </c>
      <c r="E68" s="68">
        <v>212.57</v>
      </c>
      <c r="F68" s="68">
        <v>0</v>
      </c>
      <c r="G68" s="68">
        <f t="shared" si="26"/>
        <v>197.44444444444446</v>
      </c>
      <c r="H68" s="68">
        <v>0</v>
      </c>
      <c r="I68" s="68">
        <f t="shared" si="27"/>
        <v>218.88888888888889</v>
      </c>
      <c r="J68" s="72">
        <f t="shared" si="36"/>
        <v>1</v>
      </c>
      <c r="K68" s="72">
        <f t="shared" si="37"/>
        <v>1</v>
      </c>
      <c r="L68" s="71">
        <f t="shared" si="25"/>
        <v>0</v>
      </c>
      <c r="M68" s="72">
        <f t="shared" ca="1" si="28"/>
        <v>1</v>
      </c>
      <c r="N68" s="71"/>
      <c r="O68" s="71"/>
      <c r="P68" s="71"/>
      <c r="Q68" s="71"/>
      <c r="T68" s="22">
        <v>0</v>
      </c>
      <c r="U68" s="74">
        <f t="shared" si="29"/>
        <v>-2230</v>
      </c>
      <c r="V68" s="70">
        <f t="shared" si="30"/>
        <v>-2230</v>
      </c>
      <c r="W68" s="70"/>
      <c r="X68" s="70">
        <f t="shared" si="31"/>
        <v>2451.3155686109944</v>
      </c>
      <c r="Y68" s="70">
        <f t="shared" si="32"/>
        <v>221.31556861099443</v>
      </c>
      <c r="Z68" s="70">
        <f t="shared" si="33"/>
        <v>221</v>
      </c>
      <c r="AA68" s="24">
        <f t="shared" si="34"/>
        <v>221</v>
      </c>
      <c r="AB68" s="67">
        <f t="shared" si="35"/>
        <v>2451</v>
      </c>
    </row>
    <row r="69" spans="1:28" ht="15" customHeight="1" x14ac:dyDescent="0.2">
      <c r="A69" s="71">
        <v>1934</v>
      </c>
      <c r="B69" s="71">
        <v>2120</v>
      </c>
      <c r="C69" s="68">
        <v>0</v>
      </c>
      <c r="D69" s="68">
        <v>272</v>
      </c>
      <c r="E69" s="68">
        <v>212.55</v>
      </c>
      <c r="F69" s="68">
        <v>0</v>
      </c>
      <c r="G69" s="68">
        <f t="shared" si="26"/>
        <v>226.6</v>
      </c>
      <c r="H69" s="68">
        <v>0</v>
      </c>
      <c r="I69" s="68">
        <f t="shared" si="27"/>
        <v>208</v>
      </c>
      <c r="J69" s="72">
        <f t="shared" si="36"/>
        <v>0</v>
      </c>
      <c r="K69" s="72">
        <f t="shared" si="37"/>
        <v>-1</v>
      </c>
      <c r="L69" s="71">
        <f t="shared" si="25"/>
        <v>0</v>
      </c>
      <c r="M69" s="72">
        <f t="shared" ca="1" si="28"/>
        <v>1</v>
      </c>
      <c r="N69" s="71"/>
      <c r="O69" s="71"/>
      <c r="P69" s="71"/>
      <c r="Q69" s="71"/>
      <c r="T69" s="22">
        <v>0</v>
      </c>
      <c r="U69" s="74">
        <f t="shared" si="29"/>
        <v>-2120</v>
      </c>
      <c r="V69" s="70">
        <f t="shared" si="30"/>
        <v>-2120</v>
      </c>
      <c r="W69" s="70"/>
      <c r="X69" s="70">
        <f t="shared" si="31"/>
        <v>2330.3986571548471</v>
      </c>
      <c r="Y69" s="70">
        <f t="shared" si="32"/>
        <v>210.39865715484711</v>
      </c>
      <c r="Z69" s="70">
        <f t="shared" si="33"/>
        <v>210</v>
      </c>
      <c r="AA69" s="24">
        <f t="shared" si="34"/>
        <v>210</v>
      </c>
      <c r="AB69" s="67">
        <f t="shared" si="35"/>
        <v>2330</v>
      </c>
    </row>
    <row r="70" spans="1:28" ht="15" customHeight="1" x14ac:dyDescent="0.2">
      <c r="A70" s="71">
        <v>2161</v>
      </c>
      <c r="B70" s="71">
        <v>2120</v>
      </c>
      <c r="C70" s="68">
        <v>0</v>
      </c>
      <c r="D70" s="68">
        <v>272</v>
      </c>
      <c r="E70" s="68">
        <v>212.55</v>
      </c>
      <c r="F70" s="68">
        <v>0</v>
      </c>
      <c r="G70" s="68">
        <f t="shared" si="26"/>
        <v>185.36363636363637</v>
      </c>
      <c r="H70" s="68">
        <v>0</v>
      </c>
      <c r="I70" s="68">
        <f t="shared" si="27"/>
        <v>189.09090909090909</v>
      </c>
      <c r="J70" s="72">
        <f t="shared" si="36"/>
        <v>1</v>
      </c>
      <c r="K70" s="72">
        <f t="shared" si="37"/>
        <v>1</v>
      </c>
      <c r="L70" s="71">
        <f t="shared" si="25"/>
        <v>0</v>
      </c>
      <c r="M70" s="72">
        <f t="shared" ca="1" si="28"/>
        <v>1</v>
      </c>
      <c r="N70" s="71"/>
      <c r="O70" s="71"/>
      <c r="P70" s="71"/>
      <c r="Q70" s="71"/>
      <c r="T70" s="22">
        <v>31.443999999999999</v>
      </c>
      <c r="U70" s="74">
        <f t="shared" si="29"/>
        <v>-2088.556</v>
      </c>
      <c r="V70" s="70">
        <f t="shared" si="30"/>
        <v>-2089</v>
      </c>
      <c r="W70" s="70"/>
      <c r="X70" s="70">
        <f t="shared" si="31"/>
        <v>2330.3986571548471</v>
      </c>
      <c r="Y70" s="70">
        <f t="shared" si="32"/>
        <v>210.39865715484711</v>
      </c>
      <c r="Z70" s="70">
        <f t="shared" si="33"/>
        <v>210</v>
      </c>
      <c r="AA70" s="24">
        <f t="shared" si="34"/>
        <v>210</v>
      </c>
      <c r="AB70" s="67">
        <f t="shared" si="35"/>
        <v>2330</v>
      </c>
    </row>
    <row r="71" spans="1:28" ht="15" customHeight="1" x14ac:dyDescent="0.2">
      <c r="A71" s="71">
        <v>2074</v>
      </c>
      <c r="B71" s="71">
        <v>2120</v>
      </c>
      <c r="C71" s="68">
        <v>0</v>
      </c>
      <c r="D71" s="68">
        <v>272</v>
      </c>
      <c r="E71" s="68">
        <v>212.55</v>
      </c>
      <c r="F71" s="68">
        <v>0</v>
      </c>
      <c r="G71" s="68">
        <f t="shared" si="26"/>
        <v>177.16666666666666</v>
      </c>
      <c r="H71" s="68">
        <v>0</v>
      </c>
      <c r="I71" s="68">
        <f t="shared" si="27"/>
        <v>173.33333333333334</v>
      </c>
      <c r="J71" s="72">
        <f t="shared" si="36"/>
        <v>1</v>
      </c>
      <c r="K71" s="72">
        <f t="shared" si="37"/>
        <v>1</v>
      </c>
      <c r="L71" s="71">
        <f t="shared" ref="L71:L102" si="38">IF(OR(COUNTIF(K67:K71,1)=5,COUNTIF(K67:K71,-1)=5),1,0)</f>
        <v>0</v>
      </c>
      <c r="M71" s="72">
        <f t="shared" ca="1" si="28"/>
        <v>0</v>
      </c>
      <c r="N71" s="71"/>
      <c r="O71" s="71"/>
      <c r="P71" s="71"/>
      <c r="Q71" s="71"/>
      <c r="T71" s="22">
        <v>10.332000000000001</v>
      </c>
      <c r="U71" s="74">
        <f t="shared" si="29"/>
        <v>-2109.6680000000001</v>
      </c>
      <c r="V71" s="70">
        <f t="shared" si="30"/>
        <v>-2110</v>
      </c>
      <c r="W71" s="70"/>
      <c r="X71" s="70">
        <f t="shared" si="31"/>
        <v>2330.3986571548471</v>
      </c>
      <c r="Y71" s="70">
        <f t="shared" si="32"/>
        <v>210.39865715484711</v>
      </c>
      <c r="Z71" s="70">
        <f t="shared" si="33"/>
        <v>210</v>
      </c>
      <c r="AA71" s="24">
        <f t="shared" si="34"/>
        <v>210</v>
      </c>
      <c r="AB71" s="67">
        <f t="shared" si="35"/>
        <v>2330</v>
      </c>
    </row>
    <row r="72" spans="1:28" ht="15" customHeight="1" x14ac:dyDescent="0.2">
      <c r="A72" s="71">
        <v>1702</v>
      </c>
      <c r="B72" s="71">
        <v>2120</v>
      </c>
      <c r="C72" s="68">
        <v>0</v>
      </c>
      <c r="D72" s="68">
        <v>271.95999999999998</v>
      </c>
      <c r="E72" s="68">
        <v>212.55</v>
      </c>
      <c r="F72" s="68">
        <v>0</v>
      </c>
      <c r="G72" s="68">
        <f t="shared" si="26"/>
        <v>192.15384615384616</v>
      </c>
      <c r="H72" s="68">
        <v>0</v>
      </c>
      <c r="I72" s="68">
        <f t="shared" si="27"/>
        <v>160</v>
      </c>
      <c r="J72" s="72">
        <f t="shared" si="36"/>
        <v>1</v>
      </c>
      <c r="K72" s="72">
        <f t="shared" si="37"/>
        <v>1</v>
      </c>
      <c r="L72" s="71">
        <f t="shared" si="38"/>
        <v>0</v>
      </c>
      <c r="M72" s="72">
        <f t="shared" ca="1" si="28"/>
        <v>0</v>
      </c>
      <c r="N72" s="71"/>
      <c r="O72" s="71"/>
      <c r="P72" s="71"/>
      <c r="Q72" s="71"/>
      <c r="T72" s="22">
        <v>14.552</v>
      </c>
      <c r="U72" s="74">
        <f t="shared" si="29"/>
        <v>-2105.4479999999999</v>
      </c>
      <c r="V72" s="70">
        <f t="shared" si="30"/>
        <v>-2105</v>
      </c>
      <c r="W72" s="70"/>
      <c r="X72" s="70">
        <f t="shared" si="31"/>
        <v>2330.3986571548471</v>
      </c>
      <c r="Y72" s="70">
        <f t="shared" si="32"/>
        <v>210.39865715484711</v>
      </c>
      <c r="Z72" s="70">
        <f t="shared" si="33"/>
        <v>210</v>
      </c>
      <c r="AA72" s="24">
        <f t="shared" si="34"/>
        <v>210</v>
      </c>
      <c r="AB72" s="67">
        <f t="shared" si="35"/>
        <v>2330</v>
      </c>
    </row>
    <row r="73" spans="1:28" ht="15" customHeight="1" x14ac:dyDescent="0.2">
      <c r="A73" s="71">
        <v>2845</v>
      </c>
      <c r="B73" s="71">
        <v>2000</v>
      </c>
      <c r="C73" s="68">
        <v>0.1</v>
      </c>
      <c r="D73" s="68">
        <v>272.04000000000002</v>
      </c>
      <c r="E73" s="68">
        <v>212.53</v>
      </c>
      <c r="F73" s="68">
        <v>0</v>
      </c>
      <c r="G73" s="68">
        <f t="shared" si="26"/>
        <v>96.785714285714292</v>
      </c>
      <c r="H73" s="68">
        <v>0</v>
      </c>
      <c r="I73" s="68">
        <f t="shared" si="27"/>
        <v>157.14285714285714</v>
      </c>
      <c r="J73" s="72">
        <f t="shared" si="36"/>
        <v>0</v>
      </c>
      <c r="K73" s="72">
        <f t="shared" si="37"/>
        <v>-1</v>
      </c>
      <c r="L73" s="71">
        <f t="shared" si="38"/>
        <v>0</v>
      </c>
      <c r="M73" s="72">
        <f t="shared" ca="1" si="28"/>
        <v>1</v>
      </c>
      <c r="N73" s="71"/>
      <c r="O73" s="71"/>
      <c r="P73" s="71"/>
      <c r="Q73" s="71"/>
      <c r="T73" s="22">
        <v>0</v>
      </c>
      <c r="U73" s="74">
        <f t="shared" si="29"/>
        <v>-2000</v>
      </c>
      <c r="V73" s="70">
        <f t="shared" si="30"/>
        <v>-2000</v>
      </c>
      <c r="W73" s="70"/>
      <c r="X73" s="70">
        <f t="shared" si="31"/>
        <v>2198.4892992026857</v>
      </c>
      <c r="Y73" s="70">
        <f t="shared" si="32"/>
        <v>198.48929920268574</v>
      </c>
      <c r="Z73" s="70">
        <f t="shared" si="33"/>
        <v>198</v>
      </c>
      <c r="AA73" s="24">
        <f t="shared" si="34"/>
        <v>198</v>
      </c>
      <c r="AB73" s="67">
        <f t="shared" si="35"/>
        <v>2198</v>
      </c>
    </row>
    <row r="74" spans="1:28" ht="15" customHeight="1" x14ac:dyDescent="0.2">
      <c r="A74" s="71">
        <v>630</v>
      </c>
      <c r="B74" s="71">
        <v>2000</v>
      </c>
      <c r="C74" s="68">
        <v>0</v>
      </c>
      <c r="D74" s="68">
        <v>271.91000000000003</v>
      </c>
      <c r="E74" s="68">
        <v>212.53</v>
      </c>
      <c r="F74" s="68">
        <v>0</v>
      </c>
      <c r="G74" s="68">
        <f t="shared" si="26"/>
        <v>238</v>
      </c>
      <c r="H74" s="68">
        <v>0</v>
      </c>
      <c r="I74" s="68">
        <f t="shared" si="27"/>
        <v>146.66666666666666</v>
      </c>
      <c r="J74" s="72">
        <f t="shared" si="36"/>
        <v>1</v>
      </c>
      <c r="K74" s="72">
        <f t="shared" si="37"/>
        <v>1</v>
      </c>
      <c r="L74" s="71">
        <f t="shared" si="38"/>
        <v>0</v>
      </c>
      <c r="M74" s="72">
        <f t="shared" ca="1" si="28"/>
        <v>1</v>
      </c>
      <c r="N74" s="71"/>
      <c r="O74" s="71"/>
      <c r="P74" s="71"/>
      <c r="Q74" s="71"/>
      <c r="T74" s="22">
        <v>135.44499999999999</v>
      </c>
      <c r="U74" s="74">
        <f t="shared" si="29"/>
        <v>-1864.5550000000001</v>
      </c>
      <c r="V74" s="70">
        <f t="shared" si="30"/>
        <v>-1865</v>
      </c>
      <c r="W74" s="70"/>
      <c r="X74" s="70">
        <f t="shared" si="31"/>
        <v>2198.4892992026857</v>
      </c>
      <c r="Y74" s="70">
        <f t="shared" si="32"/>
        <v>198.48929920268574</v>
      </c>
      <c r="Z74" s="70">
        <f t="shared" si="33"/>
        <v>198</v>
      </c>
      <c r="AA74" s="24">
        <f t="shared" si="34"/>
        <v>198</v>
      </c>
      <c r="AB74" s="67">
        <f t="shared" si="35"/>
        <v>2198</v>
      </c>
    </row>
    <row r="75" spans="1:28" ht="15" customHeight="1" x14ac:dyDescent="0.2">
      <c r="A75" s="71">
        <v>1099</v>
      </c>
      <c r="B75" s="71">
        <v>2000</v>
      </c>
      <c r="C75" s="68">
        <v>0.1</v>
      </c>
      <c r="D75" s="68">
        <v>271.81</v>
      </c>
      <c r="E75" s="68">
        <v>212.53</v>
      </c>
      <c r="F75" s="68">
        <v>0</v>
      </c>
      <c r="G75" s="68">
        <f t="shared" si="26"/>
        <v>193.8125</v>
      </c>
      <c r="H75" s="68">
        <v>0</v>
      </c>
      <c r="I75" s="68">
        <f t="shared" si="27"/>
        <v>137.5</v>
      </c>
      <c r="J75" s="72">
        <f t="shared" si="36"/>
        <v>1</v>
      </c>
      <c r="K75" s="72">
        <f t="shared" si="37"/>
        <v>1</v>
      </c>
      <c r="L75" s="71">
        <f t="shared" si="38"/>
        <v>0</v>
      </c>
      <c r="M75" s="72">
        <f t="shared" ca="1" si="28"/>
        <v>0</v>
      </c>
      <c r="N75" s="71"/>
      <c r="O75" s="71"/>
      <c r="P75" s="71"/>
      <c r="Q75" s="71"/>
      <c r="T75" s="22">
        <v>61.884999999999998</v>
      </c>
      <c r="U75" s="74">
        <f t="shared" si="29"/>
        <v>-1938.115</v>
      </c>
      <c r="V75" s="70">
        <f t="shared" si="30"/>
        <v>-1938</v>
      </c>
      <c r="W75" s="70"/>
      <c r="X75" s="70">
        <f t="shared" si="31"/>
        <v>2198.4892992026857</v>
      </c>
      <c r="Y75" s="70">
        <f t="shared" si="32"/>
        <v>198.48929920268574</v>
      </c>
      <c r="Z75" s="70">
        <f t="shared" si="33"/>
        <v>198</v>
      </c>
      <c r="AA75" s="24">
        <f t="shared" si="34"/>
        <v>198</v>
      </c>
      <c r="AB75" s="67">
        <f t="shared" si="35"/>
        <v>2198</v>
      </c>
    </row>
    <row r="76" spans="1:28" ht="15" customHeight="1" x14ac:dyDescent="0.2">
      <c r="A76" s="71">
        <v>1691</v>
      </c>
      <c r="B76" s="71">
        <v>2000</v>
      </c>
      <c r="C76" s="68">
        <v>1.7</v>
      </c>
      <c r="D76" s="68">
        <v>271.77999999999997</v>
      </c>
      <c r="E76" s="68">
        <v>212.53</v>
      </c>
      <c r="F76" s="68">
        <v>0</v>
      </c>
      <c r="G76" s="68">
        <f t="shared" si="26"/>
        <v>147.58823529411765</v>
      </c>
      <c r="H76" s="68">
        <v>0</v>
      </c>
      <c r="I76" s="68">
        <f t="shared" si="27"/>
        <v>129.41176470588235</v>
      </c>
      <c r="J76" s="72">
        <f t="shared" si="36"/>
        <v>1</v>
      </c>
      <c r="K76" s="72">
        <f t="shared" si="37"/>
        <v>1</v>
      </c>
      <c r="L76" s="71">
        <f t="shared" si="38"/>
        <v>0</v>
      </c>
      <c r="M76" s="72">
        <f t="shared" ca="1" si="28"/>
        <v>0</v>
      </c>
      <c r="N76" s="71"/>
      <c r="O76" s="71"/>
      <c r="P76" s="71"/>
      <c r="Q76" s="71"/>
      <c r="T76" s="22">
        <v>5.9459999999999997</v>
      </c>
      <c r="U76" s="74">
        <f t="shared" si="29"/>
        <v>-1994.0540000000001</v>
      </c>
      <c r="V76" s="70">
        <f t="shared" si="30"/>
        <v>-1994</v>
      </c>
      <c r="W76" s="70"/>
      <c r="X76" s="70">
        <f t="shared" si="31"/>
        <v>2198.4892992026857</v>
      </c>
      <c r="Y76" s="70">
        <f t="shared" si="32"/>
        <v>198.48929920268574</v>
      </c>
      <c r="Z76" s="70">
        <f t="shared" si="33"/>
        <v>198</v>
      </c>
      <c r="AA76" s="24">
        <f t="shared" si="34"/>
        <v>198</v>
      </c>
      <c r="AB76" s="67">
        <f t="shared" si="35"/>
        <v>2198</v>
      </c>
    </row>
    <row r="77" spans="1:28" ht="15" customHeight="1" x14ac:dyDescent="0.2">
      <c r="A77" s="71">
        <v>1325</v>
      </c>
      <c r="B77" s="71">
        <v>1890</v>
      </c>
      <c r="C77" s="68">
        <v>2.5</v>
      </c>
      <c r="D77" s="68">
        <v>271.73</v>
      </c>
      <c r="E77" s="68">
        <v>212.52</v>
      </c>
      <c r="F77" s="68">
        <v>0</v>
      </c>
      <c r="G77" s="68">
        <f t="shared" si="26"/>
        <v>159.72222222222223</v>
      </c>
      <c r="H77" s="68">
        <v>0</v>
      </c>
      <c r="I77" s="68">
        <f t="shared" si="27"/>
        <v>128.33333333333334</v>
      </c>
      <c r="J77" s="72">
        <f t="shared" si="36"/>
        <v>0</v>
      </c>
      <c r="K77" s="72">
        <f t="shared" si="37"/>
        <v>-1</v>
      </c>
      <c r="L77" s="71">
        <f t="shared" si="38"/>
        <v>0</v>
      </c>
      <c r="M77" s="72">
        <f t="shared" ca="1" si="28"/>
        <v>0</v>
      </c>
      <c r="N77" s="71"/>
      <c r="O77" s="71"/>
      <c r="P77" s="71"/>
      <c r="Q77" s="71"/>
      <c r="T77" s="22">
        <v>1.552</v>
      </c>
      <c r="U77" s="74">
        <f t="shared" si="29"/>
        <v>-1888.4480000000001</v>
      </c>
      <c r="V77" s="70">
        <f t="shared" si="30"/>
        <v>-1888</v>
      </c>
      <c r="W77" s="70"/>
      <c r="X77" s="70">
        <f t="shared" si="31"/>
        <v>2077.572387746538</v>
      </c>
      <c r="Y77" s="70">
        <f t="shared" si="32"/>
        <v>187.57238774653797</v>
      </c>
      <c r="Z77" s="70">
        <f t="shared" si="33"/>
        <v>188</v>
      </c>
      <c r="AA77" s="24">
        <f t="shared" si="34"/>
        <v>188</v>
      </c>
      <c r="AB77" s="67">
        <f t="shared" si="35"/>
        <v>2078</v>
      </c>
    </row>
    <row r="78" spans="1:28" ht="15" customHeight="1" x14ac:dyDescent="0.2">
      <c r="A78" s="71">
        <v>1079</v>
      </c>
      <c r="B78" s="71">
        <v>1890</v>
      </c>
      <c r="C78" s="68">
        <v>0.1</v>
      </c>
      <c r="D78" s="68">
        <v>271.64999999999998</v>
      </c>
      <c r="E78" s="68">
        <v>212.52</v>
      </c>
      <c r="F78" s="68">
        <v>0</v>
      </c>
      <c r="G78" s="68">
        <f t="shared" si="26"/>
        <v>164.26315789473685</v>
      </c>
      <c r="H78" s="68">
        <v>0</v>
      </c>
      <c r="I78" s="68">
        <f t="shared" si="27"/>
        <v>121.57894736842105</v>
      </c>
      <c r="J78" s="72">
        <f t="shared" si="36"/>
        <v>1</v>
      </c>
      <c r="K78" s="72">
        <f t="shared" si="37"/>
        <v>1</v>
      </c>
      <c r="L78" s="71">
        <f t="shared" si="38"/>
        <v>0</v>
      </c>
      <c r="M78" s="72">
        <f t="shared" ca="1" si="28"/>
        <v>1</v>
      </c>
      <c r="N78" s="71"/>
      <c r="O78" s="71"/>
      <c r="P78" s="71"/>
      <c r="Q78" s="71"/>
      <c r="T78" s="22">
        <v>1.6910000000000001</v>
      </c>
      <c r="U78" s="74">
        <f t="shared" si="29"/>
        <v>-1888.309</v>
      </c>
      <c r="V78" s="70">
        <f t="shared" si="30"/>
        <v>-1888</v>
      </c>
      <c r="W78" s="70"/>
      <c r="X78" s="70">
        <f t="shared" si="31"/>
        <v>2077.572387746538</v>
      </c>
      <c r="Y78" s="70">
        <f t="shared" si="32"/>
        <v>187.57238774653797</v>
      </c>
      <c r="Z78" s="70">
        <f t="shared" si="33"/>
        <v>188</v>
      </c>
      <c r="AA78" s="24">
        <f t="shared" si="34"/>
        <v>188</v>
      </c>
      <c r="AB78" s="67">
        <f t="shared" si="35"/>
        <v>2078</v>
      </c>
    </row>
    <row r="79" spans="1:28" ht="15" customHeight="1" x14ac:dyDescent="0.2">
      <c r="A79" s="71">
        <v>1847</v>
      </c>
      <c r="B79" s="71">
        <v>1890</v>
      </c>
      <c r="C79" s="68">
        <v>0</v>
      </c>
      <c r="D79" s="68">
        <v>271.64</v>
      </c>
      <c r="E79" s="68">
        <v>212.52</v>
      </c>
      <c r="F79" s="68">
        <v>0</v>
      </c>
      <c r="G79" s="68">
        <f t="shared" si="26"/>
        <v>117.65</v>
      </c>
      <c r="H79" s="68">
        <v>0</v>
      </c>
      <c r="I79" s="68">
        <f t="shared" si="27"/>
        <v>115.5</v>
      </c>
      <c r="J79" s="72">
        <f t="shared" si="36"/>
        <v>1</v>
      </c>
      <c r="K79" s="72">
        <f t="shared" si="37"/>
        <v>1</v>
      </c>
      <c r="L79" s="71">
        <f t="shared" si="38"/>
        <v>0</v>
      </c>
      <c r="M79" s="72">
        <f t="shared" ca="1" si="28"/>
        <v>0</v>
      </c>
      <c r="N79" s="71"/>
      <c r="O79" s="71"/>
      <c r="P79" s="71"/>
      <c r="Q79" s="71"/>
      <c r="T79" s="22">
        <v>40.774000000000001</v>
      </c>
      <c r="U79" s="74">
        <f t="shared" si="29"/>
        <v>-1849.2260000000001</v>
      </c>
      <c r="V79" s="70">
        <f t="shared" si="30"/>
        <v>-1849</v>
      </c>
      <c r="W79" s="70"/>
      <c r="X79" s="70">
        <f t="shared" si="31"/>
        <v>2077.572387746538</v>
      </c>
      <c r="Y79" s="70">
        <f t="shared" si="32"/>
        <v>187.57238774653797</v>
      </c>
      <c r="Z79" s="70">
        <f t="shared" si="33"/>
        <v>188</v>
      </c>
      <c r="AA79" s="24">
        <f t="shared" si="34"/>
        <v>188</v>
      </c>
      <c r="AB79" s="67">
        <f t="shared" si="35"/>
        <v>2078</v>
      </c>
    </row>
    <row r="80" spans="1:28" ht="15" customHeight="1" x14ac:dyDescent="0.2">
      <c r="A80" s="71">
        <v>1212</v>
      </c>
      <c r="B80" s="71">
        <v>1890</v>
      </c>
      <c r="C80" s="68">
        <v>0</v>
      </c>
      <c r="D80" s="68">
        <v>271.57</v>
      </c>
      <c r="E80" s="68">
        <v>212.52</v>
      </c>
      <c r="F80" s="68">
        <v>0</v>
      </c>
      <c r="G80" s="68">
        <f t="shared" si="26"/>
        <v>142.28571428571428</v>
      </c>
      <c r="H80" s="68">
        <v>0</v>
      </c>
      <c r="I80" s="68">
        <f t="shared" si="27"/>
        <v>110</v>
      </c>
      <c r="J80" s="72">
        <f t="shared" si="36"/>
        <v>1</v>
      </c>
      <c r="K80" s="72">
        <f t="shared" si="37"/>
        <v>1</v>
      </c>
      <c r="L80" s="71">
        <f t="shared" si="38"/>
        <v>0</v>
      </c>
      <c r="M80" s="72">
        <f t="shared" ca="1" si="28"/>
        <v>0</v>
      </c>
      <c r="N80" s="71"/>
      <c r="O80" s="71"/>
      <c r="P80" s="71"/>
      <c r="Q80" s="71"/>
      <c r="T80" s="22">
        <v>264.75099999999998</v>
      </c>
      <c r="U80" s="74">
        <f t="shared" si="29"/>
        <v>-1625.249</v>
      </c>
      <c r="V80" s="70">
        <f t="shared" si="30"/>
        <v>-1625</v>
      </c>
      <c r="W80" s="70"/>
      <c r="X80" s="70">
        <f t="shared" si="31"/>
        <v>2077.572387746538</v>
      </c>
      <c r="Y80" s="70">
        <f t="shared" si="32"/>
        <v>187.57238774653797</v>
      </c>
      <c r="Z80" s="70">
        <f t="shared" si="33"/>
        <v>188</v>
      </c>
      <c r="AA80" s="24">
        <f t="shared" si="34"/>
        <v>188</v>
      </c>
      <c r="AB80" s="67">
        <f t="shared" si="35"/>
        <v>2078</v>
      </c>
    </row>
    <row r="81" spans="1:28" ht="15" customHeight="1" x14ac:dyDescent="0.2">
      <c r="A81" s="71">
        <v>1343</v>
      </c>
      <c r="B81" s="71">
        <v>1780</v>
      </c>
      <c r="C81" s="68">
        <v>3.5</v>
      </c>
      <c r="D81" s="68">
        <v>271.52999999999997</v>
      </c>
      <c r="E81" s="68">
        <v>212.5</v>
      </c>
      <c r="F81" s="68">
        <v>0</v>
      </c>
      <c r="G81" s="68">
        <f t="shared" si="26"/>
        <v>129.86363636363637</v>
      </c>
      <c r="H81" s="68">
        <v>0</v>
      </c>
      <c r="I81" s="68">
        <f t="shared" si="27"/>
        <v>110</v>
      </c>
      <c r="J81" s="72">
        <f t="shared" si="36"/>
        <v>0</v>
      </c>
      <c r="K81" s="72">
        <f t="shared" si="37"/>
        <v>-1</v>
      </c>
      <c r="L81" s="71">
        <f t="shared" si="38"/>
        <v>0</v>
      </c>
      <c r="M81" s="72">
        <f t="shared" ca="1" si="28"/>
        <v>0</v>
      </c>
      <c r="N81" s="71"/>
      <c r="O81" s="71"/>
      <c r="P81" s="71"/>
      <c r="Q81" s="71"/>
      <c r="T81" s="22">
        <v>356.94900000000001</v>
      </c>
      <c r="U81" s="74">
        <f t="shared" si="29"/>
        <v>-1423.0509999999999</v>
      </c>
      <c r="V81" s="70">
        <f t="shared" si="30"/>
        <v>-1423</v>
      </c>
      <c r="W81" s="70"/>
      <c r="X81" s="70">
        <f t="shared" si="31"/>
        <v>1956.6554762903904</v>
      </c>
      <c r="Y81" s="70">
        <f t="shared" si="32"/>
        <v>176.65547629039042</v>
      </c>
      <c r="Z81" s="70">
        <f t="shared" si="33"/>
        <v>177</v>
      </c>
      <c r="AA81" s="24">
        <f t="shared" si="34"/>
        <v>177</v>
      </c>
      <c r="AB81" s="67">
        <f t="shared" si="35"/>
        <v>1957</v>
      </c>
    </row>
    <row r="82" spans="1:28" ht="15" customHeight="1" x14ac:dyDescent="0.2">
      <c r="A82" s="71">
        <v>1703</v>
      </c>
      <c r="B82" s="71">
        <v>1780</v>
      </c>
      <c r="C82" s="68">
        <v>3.6</v>
      </c>
      <c r="D82" s="68">
        <v>271.52</v>
      </c>
      <c r="E82" s="68">
        <v>212.5</v>
      </c>
      <c r="F82" s="68">
        <v>0</v>
      </c>
      <c r="G82" s="68">
        <f t="shared" si="26"/>
        <v>108.56521739130434</v>
      </c>
      <c r="H82" s="68">
        <v>0</v>
      </c>
      <c r="I82" s="68">
        <f t="shared" si="27"/>
        <v>105.21739130434783</v>
      </c>
      <c r="J82" s="72">
        <f t="shared" si="36"/>
        <v>1</v>
      </c>
      <c r="K82" s="72">
        <f t="shared" si="37"/>
        <v>1</v>
      </c>
      <c r="L82" s="71">
        <f t="shared" si="38"/>
        <v>0</v>
      </c>
      <c r="M82" s="72">
        <f t="shared" ca="1" si="28"/>
        <v>1</v>
      </c>
      <c r="N82" s="71"/>
      <c r="O82" s="71"/>
      <c r="P82" s="71"/>
      <c r="Q82" s="71"/>
      <c r="T82" s="22">
        <v>451.44200000000001</v>
      </c>
      <c r="U82" s="74">
        <f t="shared" si="29"/>
        <v>-1328.558</v>
      </c>
      <c r="V82" s="70">
        <f t="shared" si="30"/>
        <v>-1329</v>
      </c>
      <c r="W82" s="70"/>
      <c r="X82" s="70">
        <f t="shared" si="31"/>
        <v>1956.6554762903904</v>
      </c>
      <c r="Y82" s="70">
        <f t="shared" si="32"/>
        <v>176.65547629039042</v>
      </c>
      <c r="Z82" s="70">
        <f t="shared" si="33"/>
        <v>177</v>
      </c>
      <c r="AA82" s="24">
        <f t="shared" si="34"/>
        <v>177</v>
      </c>
      <c r="AB82" s="67">
        <f t="shared" si="35"/>
        <v>1957</v>
      </c>
    </row>
    <row r="83" spans="1:28" ht="15" customHeight="1" x14ac:dyDescent="0.2">
      <c r="A83" s="71">
        <v>1584</v>
      </c>
      <c r="B83" s="71">
        <v>1780</v>
      </c>
      <c r="C83" s="68">
        <v>1</v>
      </c>
      <c r="D83" s="68">
        <v>271.5</v>
      </c>
      <c r="E83" s="68">
        <v>212.5</v>
      </c>
      <c r="F83" s="68">
        <v>0</v>
      </c>
      <c r="G83" s="68">
        <f t="shared" si="26"/>
        <v>109</v>
      </c>
      <c r="H83" s="68">
        <v>0</v>
      </c>
      <c r="I83" s="68">
        <f t="shared" si="27"/>
        <v>100.83333333333333</v>
      </c>
      <c r="J83" s="72">
        <f t="shared" si="36"/>
        <v>1</v>
      </c>
      <c r="K83" s="72">
        <f t="shared" si="37"/>
        <v>1</v>
      </c>
      <c r="L83" s="71">
        <f t="shared" si="38"/>
        <v>0</v>
      </c>
      <c r="M83" s="72">
        <f t="shared" ca="1" si="28"/>
        <v>0</v>
      </c>
      <c r="N83" s="71"/>
      <c r="O83" s="71"/>
      <c r="P83" s="71"/>
      <c r="Q83" s="71"/>
      <c r="T83" s="22">
        <v>498.19600000000003</v>
      </c>
      <c r="U83" s="74">
        <f t="shared" si="29"/>
        <v>-1281.8040000000001</v>
      </c>
      <c r="V83" s="70">
        <f t="shared" si="30"/>
        <v>-1282</v>
      </c>
      <c r="W83" s="70"/>
      <c r="X83" s="70">
        <f t="shared" si="31"/>
        <v>1956.6554762903904</v>
      </c>
      <c r="Y83" s="70">
        <f t="shared" si="32"/>
        <v>176.65547629039042</v>
      </c>
      <c r="Z83" s="70">
        <f t="shared" si="33"/>
        <v>177</v>
      </c>
      <c r="AA83" s="24">
        <f t="shared" si="34"/>
        <v>177</v>
      </c>
      <c r="AB83" s="67">
        <f t="shared" si="35"/>
        <v>1957</v>
      </c>
    </row>
    <row r="84" spans="1:28" ht="15" customHeight="1" x14ac:dyDescent="0.2">
      <c r="A84" s="71">
        <v>1465</v>
      </c>
      <c r="B84" s="71">
        <v>1780</v>
      </c>
      <c r="C84" s="68">
        <v>0</v>
      </c>
      <c r="D84" s="68">
        <v>271.47000000000003</v>
      </c>
      <c r="E84" s="68">
        <v>212.5</v>
      </c>
      <c r="F84" s="68">
        <v>0</v>
      </c>
      <c r="G84" s="68">
        <f t="shared" si="26"/>
        <v>109.4</v>
      </c>
      <c r="H84" s="68">
        <v>0</v>
      </c>
      <c r="I84" s="68">
        <f t="shared" si="27"/>
        <v>96.8</v>
      </c>
      <c r="J84" s="72">
        <f t="shared" si="36"/>
        <v>1</v>
      </c>
      <c r="K84" s="72">
        <f t="shared" si="37"/>
        <v>1</v>
      </c>
      <c r="L84" s="71">
        <f t="shared" si="38"/>
        <v>0</v>
      </c>
      <c r="M84" s="72">
        <f t="shared" ca="1" si="28"/>
        <v>0</v>
      </c>
      <c r="N84" s="71"/>
      <c r="O84" s="71"/>
      <c r="P84" s="71"/>
      <c r="Q84" s="71"/>
      <c r="T84" s="22">
        <v>502.24799999999999</v>
      </c>
      <c r="U84" s="74">
        <f t="shared" si="29"/>
        <v>-1277.752</v>
      </c>
      <c r="V84" s="70">
        <f t="shared" si="30"/>
        <v>-1278</v>
      </c>
      <c r="W84" s="70"/>
      <c r="X84" s="70">
        <f t="shared" si="31"/>
        <v>1956.6554762903904</v>
      </c>
      <c r="Y84" s="70">
        <f t="shared" si="32"/>
        <v>176.65547629039042</v>
      </c>
      <c r="Z84" s="70">
        <f t="shared" si="33"/>
        <v>177</v>
      </c>
      <c r="AA84" s="24">
        <f t="shared" si="34"/>
        <v>177</v>
      </c>
      <c r="AB84" s="67">
        <f t="shared" si="35"/>
        <v>1957</v>
      </c>
    </row>
    <row r="85" spans="1:28" ht="15" customHeight="1" x14ac:dyDescent="0.2">
      <c r="A85" s="71">
        <v>745</v>
      </c>
      <c r="B85" s="71">
        <v>1670</v>
      </c>
      <c r="C85" s="68">
        <v>0</v>
      </c>
      <c r="D85" s="68">
        <v>271.38</v>
      </c>
      <c r="E85" s="68">
        <v>212.46</v>
      </c>
      <c r="F85" s="68">
        <v>0</v>
      </c>
      <c r="G85" s="68">
        <f t="shared" si="26"/>
        <v>132.88461538461539</v>
      </c>
      <c r="H85" s="68">
        <v>0</v>
      </c>
      <c r="I85" s="68">
        <f t="shared" si="27"/>
        <v>97.307692307692307</v>
      </c>
      <c r="J85" s="72">
        <f t="shared" si="36"/>
        <v>0</v>
      </c>
      <c r="K85" s="72">
        <f t="shared" si="37"/>
        <v>-1</v>
      </c>
      <c r="L85" s="71">
        <f t="shared" si="38"/>
        <v>0</v>
      </c>
      <c r="M85" s="72">
        <f t="shared" ca="1" si="28"/>
        <v>0</v>
      </c>
      <c r="N85" s="71"/>
      <c r="O85" s="71"/>
      <c r="P85" s="71"/>
      <c r="Q85" s="71"/>
      <c r="T85" s="22">
        <v>539.346</v>
      </c>
      <c r="U85" s="74">
        <f t="shared" si="29"/>
        <v>-1130.654</v>
      </c>
      <c r="V85" s="70">
        <f t="shared" si="30"/>
        <v>-1131</v>
      </c>
      <c r="W85" s="70"/>
      <c r="X85" s="70">
        <f t="shared" si="31"/>
        <v>1835.7385648342424</v>
      </c>
      <c r="Y85" s="70">
        <f t="shared" si="32"/>
        <v>165.73856483424242</v>
      </c>
      <c r="Z85" s="70">
        <f t="shared" si="33"/>
        <v>166</v>
      </c>
      <c r="AA85" s="24">
        <f t="shared" si="34"/>
        <v>166</v>
      </c>
      <c r="AB85" s="67">
        <f t="shared" si="35"/>
        <v>1836</v>
      </c>
    </row>
    <row r="86" spans="1:28" ht="15" customHeight="1" x14ac:dyDescent="0.2">
      <c r="A86" s="71">
        <v>1825</v>
      </c>
      <c r="B86" s="71">
        <v>1670</v>
      </c>
      <c r="C86" s="68">
        <v>0</v>
      </c>
      <c r="D86" s="68">
        <v>271.39</v>
      </c>
      <c r="E86" s="68">
        <v>212.46</v>
      </c>
      <c r="F86" s="68">
        <v>0</v>
      </c>
      <c r="G86" s="68">
        <f t="shared" si="26"/>
        <v>87.962962962962962</v>
      </c>
      <c r="H86" s="68">
        <v>0</v>
      </c>
      <c r="I86" s="68">
        <f t="shared" si="27"/>
        <v>93.703703703703709</v>
      </c>
      <c r="J86" s="72">
        <f t="shared" si="36"/>
        <v>1</v>
      </c>
      <c r="K86" s="72">
        <f t="shared" si="37"/>
        <v>1</v>
      </c>
      <c r="L86" s="71">
        <f t="shared" si="38"/>
        <v>0</v>
      </c>
      <c r="M86" s="72">
        <f t="shared" ca="1" si="28"/>
        <v>1</v>
      </c>
      <c r="N86" s="71"/>
      <c r="O86" s="71"/>
      <c r="P86" s="71"/>
      <c r="Q86" s="71"/>
      <c r="T86" s="22">
        <v>517.44500000000005</v>
      </c>
      <c r="U86" s="74">
        <f t="shared" si="29"/>
        <v>-1152.5549999999998</v>
      </c>
      <c r="V86" s="70">
        <f t="shared" si="30"/>
        <v>-1153</v>
      </c>
      <c r="W86" s="70"/>
      <c r="X86" s="70">
        <f t="shared" si="31"/>
        <v>1835.7385648342424</v>
      </c>
      <c r="Y86" s="70">
        <f t="shared" si="32"/>
        <v>165.73856483424242</v>
      </c>
      <c r="Z86" s="70">
        <f t="shared" si="33"/>
        <v>166</v>
      </c>
      <c r="AA86" s="24">
        <f t="shared" si="34"/>
        <v>166</v>
      </c>
      <c r="AB86" s="67">
        <f t="shared" si="35"/>
        <v>1836</v>
      </c>
    </row>
    <row r="87" spans="1:28" ht="15" customHeight="1" x14ac:dyDescent="0.2">
      <c r="A87" s="71">
        <v>626</v>
      </c>
      <c r="B87" s="71">
        <v>1670</v>
      </c>
      <c r="C87" s="68">
        <v>0</v>
      </c>
      <c r="D87" s="68">
        <v>271.29000000000002</v>
      </c>
      <c r="E87" s="68">
        <v>212.46</v>
      </c>
      <c r="F87" s="68">
        <v>0</v>
      </c>
      <c r="G87" s="68">
        <f t="shared" si="26"/>
        <v>127.64285714285714</v>
      </c>
      <c r="H87" s="68">
        <v>0</v>
      </c>
      <c r="I87" s="68">
        <f t="shared" si="27"/>
        <v>90.357142857142861</v>
      </c>
      <c r="J87" s="72">
        <f t="shared" si="36"/>
        <v>1</v>
      </c>
      <c r="K87" s="72">
        <f t="shared" si="37"/>
        <v>1</v>
      </c>
      <c r="L87" s="71">
        <f t="shared" si="38"/>
        <v>0</v>
      </c>
      <c r="M87" s="72">
        <f t="shared" ca="1" si="28"/>
        <v>0</v>
      </c>
      <c r="N87" s="71"/>
      <c r="O87" s="71"/>
      <c r="P87" s="71"/>
      <c r="Q87" s="71"/>
      <c r="T87" s="22">
        <v>518.33100000000002</v>
      </c>
      <c r="U87" s="74">
        <f t="shared" si="29"/>
        <v>-1151.6689999999999</v>
      </c>
      <c r="V87" s="70">
        <f t="shared" si="30"/>
        <v>-1152</v>
      </c>
      <c r="W87" s="70"/>
      <c r="X87" s="70">
        <f t="shared" si="31"/>
        <v>1835.7385648342424</v>
      </c>
      <c r="Y87" s="70">
        <f t="shared" si="32"/>
        <v>165.73856483424242</v>
      </c>
      <c r="Z87" s="70">
        <f t="shared" si="33"/>
        <v>166</v>
      </c>
      <c r="AA87" s="24">
        <f t="shared" si="34"/>
        <v>166</v>
      </c>
      <c r="AB87" s="67">
        <f t="shared" si="35"/>
        <v>1836</v>
      </c>
    </row>
    <row r="88" spans="1:28" ht="15" customHeight="1" x14ac:dyDescent="0.2">
      <c r="A88" s="71">
        <v>1466</v>
      </c>
      <c r="B88" s="71">
        <v>1670</v>
      </c>
      <c r="C88" s="68">
        <v>0</v>
      </c>
      <c r="D88" s="68">
        <v>271.27</v>
      </c>
      <c r="E88" s="68">
        <v>212.46</v>
      </c>
      <c r="F88" s="68">
        <v>0</v>
      </c>
      <c r="G88" s="68">
        <f t="shared" si="26"/>
        <v>94.275862068965523</v>
      </c>
      <c r="H88" s="68">
        <v>0</v>
      </c>
      <c r="I88" s="68">
        <f t="shared" si="27"/>
        <v>87.241379310344826</v>
      </c>
      <c r="J88" s="72">
        <f t="shared" si="36"/>
        <v>1</v>
      </c>
      <c r="K88" s="72">
        <f t="shared" si="37"/>
        <v>1</v>
      </c>
      <c r="L88" s="71">
        <f t="shared" si="38"/>
        <v>0</v>
      </c>
      <c r="M88" s="72">
        <f t="shared" ca="1" si="28"/>
        <v>1</v>
      </c>
      <c r="N88" s="71"/>
      <c r="O88" s="71"/>
      <c r="P88" s="71"/>
      <c r="Q88" s="71"/>
      <c r="T88" s="22">
        <v>518.98900000000003</v>
      </c>
      <c r="U88" s="74">
        <f t="shared" si="29"/>
        <v>-1151.011</v>
      </c>
      <c r="V88" s="70">
        <f t="shared" si="30"/>
        <v>-1151</v>
      </c>
      <c r="W88" s="70"/>
      <c r="X88" s="70">
        <f t="shared" si="31"/>
        <v>1835.7385648342424</v>
      </c>
      <c r="Y88" s="70">
        <f t="shared" si="32"/>
        <v>165.73856483424242</v>
      </c>
      <c r="Z88" s="70">
        <f t="shared" si="33"/>
        <v>166</v>
      </c>
      <c r="AA88" s="24">
        <f t="shared" si="34"/>
        <v>166</v>
      </c>
      <c r="AB88" s="67">
        <f t="shared" si="35"/>
        <v>1836</v>
      </c>
    </row>
    <row r="89" spans="1:28" ht="15" customHeight="1" x14ac:dyDescent="0.2">
      <c r="A89" s="71">
        <v>986</v>
      </c>
      <c r="B89" s="71">
        <v>1560</v>
      </c>
      <c r="C89" s="68">
        <v>0</v>
      </c>
      <c r="D89" s="68">
        <v>271.20999999999998</v>
      </c>
      <c r="E89" s="68">
        <v>212.43</v>
      </c>
      <c r="F89" s="68">
        <v>0</v>
      </c>
      <c r="G89" s="68">
        <f t="shared" si="26"/>
        <v>107.13333333333334</v>
      </c>
      <c r="H89" s="68">
        <v>0</v>
      </c>
      <c r="I89" s="68">
        <f t="shared" si="27"/>
        <v>88</v>
      </c>
      <c r="J89" s="72">
        <f t="shared" si="36"/>
        <v>0</v>
      </c>
      <c r="K89" s="72">
        <f t="shared" si="37"/>
        <v>-1</v>
      </c>
      <c r="L89" s="71">
        <f t="shared" si="38"/>
        <v>0</v>
      </c>
      <c r="M89" s="72">
        <f t="shared" ca="1" si="28"/>
        <v>0</v>
      </c>
      <c r="N89" s="71"/>
      <c r="O89" s="71"/>
      <c r="P89" s="71"/>
      <c r="Q89" s="71"/>
      <c r="T89" s="22">
        <v>521.15200000000004</v>
      </c>
      <c r="U89" s="74">
        <f t="shared" si="29"/>
        <v>-1038.848</v>
      </c>
      <c r="V89" s="70">
        <f t="shared" si="30"/>
        <v>-1039</v>
      </c>
      <c r="W89" s="70"/>
      <c r="X89" s="70">
        <f t="shared" si="31"/>
        <v>1714.8216533780949</v>
      </c>
      <c r="Y89" s="70">
        <f t="shared" si="32"/>
        <v>154.82165337809488</v>
      </c>
      <c r="Z89" s="70">
        <f t="shared" si="33"/>
        <v>155</v>
      </c>
      <c r="AA89" s="24">
        <f t="shared" si="34"/>
        <v>155</v>
      </c>
      <c r="AB89" s="67">
        <f t="shared" si="35"/>
        <v>1715</v>
      </c>
    </row>
    <row r="90" spans="1:28" ht="15" customHeight="1" x14ac:dyDescent="0.2">
      <c r="A90" s="71">
        <v>1344</v>
      </c>
      <c r="B90" s="71">
        <v>1560</v>
      </c>
      <c r="C90" s="68">
        <v>0</v>
      </c>
      <c r="D90" s="68">
        <v>271.19</v>
      </c>
      <c r="E90" s="68">
        <v>212.43</v>
      </c>
      <c r="F90" s="68">
        <v>0</v>
      </c>
      <c r="G90" s="68">
        <f t="shared" si="26"/>
        <v>92.129032258064512</v>
      </c>
      <c r="H90" s="68">
        <v>0</v>
      </c>
      <c r="I90" s="68">
        <f t="shared" si="27"/>
        <v>85.161290322580641</v>
      </c>
      <c r="J90" s="72">
        <f t="shared" si="36"/>
        <v>1</v>
      </c>
      <c r="K90" s="72">
        <f t="shared" si="37"/>
        <v>1</v>
      </c>
      <c r="L90" s="71">
        <f t="shared" si="38"/>
        <v>0</v>
      </c>
      <c r="M90" s="72">
        <f t="shared" ca="1" si="28"/>
        <v>1</v>
      </c>
      <c r="N90" s="71"/>
      <c r="O90" s="71"/>
      <c r="P90" s="71"/>
      <c r="Q90" s="71"/>
      <c r="T90" s="22">
        <v>506.892</v>
      </c>
      <c r="U90" s="74">
        <f t="shared" si="29"/>
        <v>-1053.1079999999999</v>
      </c>
      <c r="V90" s="70">
        <f t="shared" si="30"/>
        <v>-1053</v>
      </c>
      <c r="W90" s="70"/>
      <c r="X90" s="70">
        <f t="shared" si="31"/>
        <v>1714.8216533780949</v>
      </c>
      <c r="Y90" s="70">
        <f t="shared" si="32"/>
        <v>154.82165337809488</v>
      </c>
      <c r="Z90" s="70">
        <f t="shared" si="33"/>
        <v>155</v>
      </c>
      <c r="AA90" s="24">
        <f t="shared" si="34"/>
        <v>155</v>
      </c>
      <c r="AB90" s="67">
        <f t="shared" si="35"/>
        <v>1715</v>
      </c>
    </row>
    <row r="91" spans="1:28" ht="15" customHeight="1" x14ac:dyDescent="0.2">
      <c r="A91" s="71">
        <v>1225</v>
      </c>
      <c r="B91" s="71">
        <v>1560</v>
      </c>
      <c r="C91" s="68">
        <v>0</v>
      </c>
      <c r="D91" s="68">
        <v>271.16000000000003</v>
      </c>
      <c r="E91" s="68">
        <v>212.43</v>
      </c>
      <c r="F91" s="68">
        <v>0</v>
      </c>
      <c r="G91" s="68">
        <f t="shared" si="26"/>
        <v>92.96875</v>
      </c>
      <c r="H91" s="68">
        <v>0</v>
      </c>
      <c r="I91" s="68">
        <f t="shared" si="27"/>
        <v>82.5</v>
      </c>
      <c r="J91" s="72">
        <f t="shared" si="36"/>
        <v>1</v>
      </c>
      <c r="K91" s="72">
        <f t="shared" si="37"/>
        <v>1</v>
      </c>
      <c r="L91" s="71">
        <f t="shared" si="38"/>
        <v>0</v>
      </c>
      <c r="M91" s="72">
        <f t="shared" ca="1" si="28"/>
        <v>1</v>
      </c>
      <c r="N91" s="71"/>
      <c r="O91" s="71"/>
      <c r="P91" s="71"/>
      <c r="Q91" s="71"/>
      <c r="T91" s="22">
        <v>486.99200000000002</v>
      </c>
      <c r="U91" s="74">
        <f t="shared" si="29"/>
        <v>-1073.008</v>
      </c>
      <c r="V91" s="70">
        <f t="shared" si="30"/>
        <v>-1073</v>
      </c>
      <c r="W91" s="70"/>
      <c r="X91" s="70">
        <f t="shared" si="31"/>
        <v>1714.8216533780949</v>
      </c>
      <c r="Y91" s="70">
        <f t="shared" si="32"/>
        <v>154.82165337809488</v>
      </c>
      <c r="Z91" s="70">
        <f t="shared" si="33"/>
        <v>155</v>
      </c>
      <c r="AA91" s="24">
        <f t="shared" si="34"/>
        <v>155</v>
      </c>
      <c r="AB91" s="67">
        <f t="shared" si="35"/>
        <v>1715</v>
      </c>
    </row>
    <row r="92" spans="1:28" ht="15" customHeight="1" x14ac:dyDescent="0.2">
      <c r="A92" s="71">
        <v>745</v>
      </c>
      <c r="B92" s="71">
        <v>1560</v>
      </c>
      <c r="C92" s="68">
        <v>0</v>
      </c>
      <c r="D92" s="68">
        <v>271.08</v>
      </c>
      <c r="E92" s="68">
        <v>212.43</v>
      </c>
      <c r="F92" s="68">
        <v>0</v>
      </c>
      <c r="G92" s="68">
        <f t="shared" ref="G92:G123" si="39">($A$59-A92)/(ROW(A92)-ROW($A$59))</f>
        <v>104.6969696969697</v>
      </c>
      <c r="H92" s="68">
        <v>0</v>
      </c>
      <c r="I92" s="68">
        <f t="shared" ref="I92:I123" si="40">($A$59-B92)/(ROW(B92)-ROW($A$59))</f>
        <v>80</v>
      </c>
      <c r="J92" s="72">
        <f t="shared" si="36"/>
        <v>1</v>
      </c>
      <c r="K92" s="72">
        <f t="shared" si="37"/>
        <v>1</v>
      </c>
      <c r="L92" s="71">
        <f t="shared" si="38"/>
        <v>0</v>
      </c>
      <c r="M92" s="72">
        <f t="shared" ca="1" si="28"/>
        <v>1</v>
      </c>
      <c r="N92" s="71"/>
      <c r="O92" s="71"/>
      <c r="P92" s="71"/>
      <c r="Q92" s="71"/>
      <c r="T92" s="22">
        <v>471.613</v>
      </c>
      <c r="U92" s="74">
        <f t="shared" si="29"/>
        <v>-1088.3869999999999</v>
      </c>
      <c r="V92" s="70">
        <f t="shared" si="30"/>
        <v>-1088</v>
      </c>
      <c r="W92" s="70"/>
      <c r="X92" s="70">
        <f t="shared" si="31"/>
        <v>1714.8216533780949</v>
      </c>
      <c r="Y92" s="70">
        <f t="shared" si="32"/>
        <v>154.82165337809488</v>
      </c>
      <c r="Z92" s="70">
        <f t="shared" si="33"/>
        <v>155</v>
      </c>
      <c r="AA92" s="24">
        <f t="shared" si="34"/>
        <v>155</v>
      </c>
      <c r="AB92" s="67">
        <f t="shared" si="35"/>
        <v>1715</v>
      </c>
    </row>
    <row r="93" spans="1:28" ht="15" customHeight="1" x14ac:dyDescent="0.2">
      <c r="A93" s="71">
        <v>1105</v>
      </c>
      <c r="B93" s="71">
        <v>1450</v>
      </c>
      <c r="C93" s="68">
        <v>0</v>
      </c>
      <c r="D93" s="68">
        <v>271.04000000000002</v>
      </c>
      <c r="E93" s="68">
        <v>212.4</v>
      </c>
      <c r="F93" s="68">
        <v>0</v>
      </c>
      <c r="G93" s="68">
        <f t="shared" si="39"/>
        <v>91.029411764705884</v>
      </c>
      <c r="H93" s="68">
        <v>0</v>
      </c>
      <c r="I93" s="68">
        <f t="shared" si="40"/>
        <v>80.882352941176464</v>
      </c>
      <c r="J93" s="72">
        <f t="shared" si="36"/>
        <v>0</v>
      </c>
      <c r="K93" s="72">
        <f t="shared" si="37"/>
        <v>-1</v>
      </c>
      <c r="L93" s="71">
        <f t="shared" si="38"/>
        <v>0</v>
      </c>
      <c r="M93" s="72">
        <f t="shared" ca="1" si="28"/>
        <v>0</v>
      </c>
      <c r="N93" s="71"/>
      <c r="O93" s="71"/>
      <c r="P93" s="71"/>
      <c r="Q93" s="71"/>
      <c r="T93" s="22">
        <v>491.505</v>
      </c>
      <c r="U93" s="74">
        <f t="shared" si="29"/>
        <v>-958.495</v>
      </c>
      <c r="V93" s="70">
        <f t="shared" si="30"/>
        <v>-958</v>
      </c>
      <c r="W93" s="70"/>
      <c r="X93" s="70">
        <f t="shared" si="31"/>
        <v>1593.9047419219471</v>
      </c>
      <c r="Y93" s="70">
        <f t="shared" si="32"/>
        <v>143.90474192194711</v>
      </c>
      <c r="Z93" s="70">
        <f t="shared" si="33"/>
        <v>144</v>
      </c>
      <c r="AA93" s="24">
        <f t="shared" si="34"/>
        <v>144</v>
      </c>
      <c r="AB93" s="67">
        <f t="shared" si="35"/>
        <v>1594</v>
      </c>
    </row>
    <row r="94" spans="1:28" ht="15" customHeight="1" x14ac:dyDescent="0.2">
      <c r="A94" s="71">
        <v>986</v>
      </c>
      <c r="B94" s="71">
        <v>1450</v>
      </c>
      <c r="C94" s="68">
        <v>0</v>
      </c>
      <c r="D94" s="68">
        <v>270.99</v>
      </c>
      <c r="E94" s="68">
        <v>212.4</v>
      </c>
      <c r="F94" s="68">
        <v>0</v>
      </c>
      <c r="G94" s="68">
        <f t="shared" si="39"/>
        <v>91.828571428571422</v>
      </c>
      <c r="H94" s="68">
        <v>0</v>
      </c>
      <c r="I94" s="68">
        <f t="shared" si="40"/>
        <v>78.571428571428569</v>
      </c>
      <c r="J94" s="72">
        <f t="shared" si="36"/>
        <v>1</v>
      </c>
      <c r="K94" s="72">
        <f t="shared" si="37"/>
        <v>1</v>
      </c>
      <c r="L94" s="71">
        <f t="shared" si="38"/>
        <v>0</v>
      </c>
      <c r="M94" s="72">
        <f t="shared" ca="1" si="28"/>
        <v>0</v>
      </c>
      <c r="N94" s="71"/>
      <c r="O94" s="71"/>
      <c r="P94" s="71"/>
      <c r="Q94" s="71"/>
      <c r="T94" s="22">
        <v>478.27</v>
      </c>
      <c r="U94" s="74">
        <f t="shared" si="29"/>
        <v>-971.73</v>
      </c>
      <c r="V94" s="70">
        <f t="shared" si="30"/>
        <v>-972</v>
      </c>
      <c r="W94" s="70"/>
      <c r="X94" s="70">
        <f t="shared" si="31"/>
        <v>1593.9047419219471</v>
      </c>
      <c r="Y94" s="70">
        <f t="shared" si="32"/>
        <v>143.90474192194711</v>
      </c>
      <c r="Z94" s="70">
        <f t="shared" si="33"/>
        <v>144</v>
      </c>
      <c r="AA94" s="24">
        <f t="shared" si="34"/>
        <v>144</v>
      </c>
      <c r="AB94" s="67">
        <f t="shared" si="35"/>
        <v>1594</v>
      </c>
    </row>
    <row r="95" spans="1:28" ht="15" customHeight="1" x14ac:dyDescent="0.2">
      <c r="A95" s="71">
        <v>1043</v>
      </c>
      <c r="B95" s="71">
        <v>1450</v>
      </c>
      <c r="C95" s="68">
        <v>0</v>
      </c>
      <c r="D95" s="68">
        <v>270.95</v>
      </c>
      <c r="E95" s="68">
        <v>212.4</v>
      </c>
      <c r="F95" s="68">
        <v>0</v>
      </c>
      <c r="G95" s="68">
        <f t="shared" si="39"/>
        <v>87.694444444444443</v>
      </c>
      <c r="H95" s="68">
        <v>0</v>
      </c>
      <c r="I95" s="68">
        <f t="shared" si="40"/>
        <v>76.388888888888886</v>
      </c>
      <c r="J95" s="72">
        <f t="shared" si="36"/>
        <v>1</v>
      </c>
      <c r="K95" s="72">
        <f t="shared" si="37"/>
        <v>1</v>
      </c>
      <c r="L95" s="71">
        <f t="shared" si="38"/>
        <v>0</v>
      </c>
      <c r="M95" s="72">
        <f t="shared" ca="1" si="28"/>
        <v>1</v>
      </c>
      <c r="N95" s="71"/>
      <c r="O95" s="71"/>
      <c r="P95" s="71"/>
      <c r="Q95" s="71"/>
      <c r="T95" s="22">
        <v>651.86699999999996</v>
      </c>
      <c r="U95" s="74">
        <f t="shared" si="29"/>
        <v>-798.13300000000004</v>
      </c>
      <c r="V95" s="70">
        <f t="shared" si="30"/>
        <v>-798</v>
      </c>
      <c r="W95" s="70"/>
      <c r="X95" s="70">
        <f t="shared" si="31"/>
        <v>1593.9047419219471</v>
      </c>
      <c r="Y95" s="70">
        <f t="shared" si="32"/>
        <v>143.90474192194711</v>
      </c>
      <c r="Z95" s="70">
        <f t="shared" si="33"/>
        <v>144</v>
      </c>
      <c r="AA95" s="24">
        <f t="shared" si="34"/>
        <v>144</v>
      </c>
      <c r="AB95" s="67">
        <f t="shared" si="35"/>
        <v>1594</v>
      </c>
    </row>
    <row r="96" spans="1:28" ht="15" customHeight="1" x14ac:dyDescent="0.2">
      <c r="A96" s="71">
        <v>973</v>
      </c>
      <c r="B96" s="71">
        <v>1450</v>
      </c>
      <c r="C96" s="68">
        <v>0</v>
      </c>
      <c r="D96" s="68">
        <v>270.89999999999998</v>
      </c>
      <c r="E96" s="68">
        <v>212.4</v>
      </c>
      <c r="F96" s="68">
        <v>0</v>
      </c>
      <c r="G96" s="68">
        <f t="shared" si="39"/>
        <v>87.21621621621621</v>
      </c>
      <c r="H96" s="68">
        <v>0</v>
      </c>
      <c r="I96" s="68">
        <f t="shared" si="40"/>
        <v>74.324324324324323</v>
      </c>
      <c r="J96" s="72">
        <f t="shared" si="36"/>
        <v>1</v>
      </c>
      <c r="K96" s="72">
        <f t="shared" si="37"/>
        <v>1</v>
      </c>
      <c r="L96" s="71">
        <f t="shared" si="38"/>
        <v>0</v>
      </c>
      <c r="M96" s="72">
        <f t="shared" ca="1" si="28"/>
        <v>1</v>
      </c>
      <c r="N96" s="71"/>
      <c r="O96" s="71"/>
      <c r="P96" s="71"/>
      <c r="Q96" s="71"/>
      <c r="T96" s="22">
        <v>715.97900000000004</v>
      </c>
      <c r="U96" s="74">
        <f t="shared" si="29"/>
        <v>-734.02099999999996</v>
      </c>
      <c r="V96" s="70">
        <f t="shared" si="30"/>
        <v>-734</v>
      </c>
      <c r="W96" s="70"/>
      <c r="X96" s="70">
        <f t="shared" si="31"/>
        <v>1593.9047419219471</v>
      </c>
      <c r="Y96" s="70">
        <f t="shared" si="32"/>
        <v>143.90474192194711</v>
      </c>
      <c r="Z96" s="70">
        <f t="shared" si="33"/>
        <v>144</v>
      </c>
      <c r="AA96" s="24">
        <f t="shared" si="34"/>
        <v>144</v>
      </c>
      <c r="AB96" s="67">
        <f t="shared" si="35"/>
        <v>1594</v>
      </c>
    </row>
    <row r="97" spans="1:28" ht="15" customHeight="1" x14ac:dyDescent="0.2">
      <c r="A97" s="71">
        <v>853</v>
      </c>
      <c r="B97" s="71">
        <v>1330</v>
      </c>
      <c r="C97" s="68">
        <v>0</v>
      </c>
      <c r="D97" s="68">
        <v>270.85000000000002</v>
      </c>
      <c r="E97" s="68">
        <v>212.36</v>
      </c>
      <c r="F97" s="68">
        <v>0</v>
      </c>
      <c r="G97" s="68">
        <f t="shared" si="39"/>
        <v>88.078947368421055</v>
      </c>
      <c r="H97" s="68">
        <v>0</v>
      </c>
      <c r="I97" s="68">
        <f t="shared" si="40"/>
        <v>75.526315789473685</v>
      </c>
      <c r="J97" s="72">
        <f t="shared" si="36"/>
        <v>0</v>
      </c>
      <c r="K97" s="72">
        <f t="shared" si="37"/>
        <v>-1</v>
      </c>
      <c r="L97" s="71">
        <f t="shared" si="38"/>
        <v>0</v>
      </c>
      <c r="M97" s="72">
        <f t="shared" ca="1" si="28"/>
        <v>0</v>
      </c>
      <c r="N97" s="71"/>
      <c r="O97" s="71"/>
      <c r="P97" s="71"/>
      <c r="Q97" s="71"/>
      <c r="T97" s="22">
        <v>727.38599999999997</v>
      </c>
      <c r="U97" s="74">
        <f t="shared" si="29"/>
        <v>-602.61400000000003</v>
      </c>
      <c r="V97" s="70">
        <f t="shared" si="30"/>
        <v>-603</v>
      </c>
      <c r="W97" s="70"/>
      <c r="X97" s="70">
        <f t="shared" si="31"/>
        <v>1461.995383969786</v>
      </c>
      <c r="Y97" s="70">
        <f t="shared" si="32"/>
        <v>131.99538396978596</v>
      </c>
      <c r="Z97" s="70">
        <f t="shared" si="33"/>
        <v>132</v>
      </c>
      <c r="AA97" s="24">
        <f t="shared" si="34"/>
        <v>132</v>
      </c>
      <c r="AB97" s="67">
        <f t="shared" si="35"/>
        <v>1462</v>
      </c>
    </row>
    <row r="98" spans="1:28" ht="15" customHeight="1" x14ac:dyDescent="0.2">
      <c r="A98" s="71">
        <v>1093</v>
      </c>
      <c r="B98" s="81">
        <v>1330</v>
      </c>
      <c r="C98" s="68">
        <v>0</v>
      </c>
      <c r="D98" s="68">
        <v>270.82</v>
      </c>
      <c r="E98" s="68">
        <v>212.36</v>
      </c>
      <c r="F98" s="68">
        <v>0</v>
      </c>
      <c r="G98" s="68">
        <f t="shared" si="39"/>
        <v>79.666666666666671</v>
      </c>
      <c r="H98" s="68">
        <v>0</v>
      </c>
      <c r="I98" s="68">
        <f t="shared" si="40"/>
        <v>73.589743589743591</v>
      </c>
      <c r="J98" s="72">
        <f t="shared" si="36"/>
        <v>1</v>
      </c>
      <c r="K98" s="72">
        <f t="shared" si="37"/>
        <v>1</v>
      </c>
      <c r="L98" s="71">
        <f t="shared" si="38"/>
        <v>0</v>
      </c>
      <c r="M98" s="72">
        <f t="shared" ref="M98:M129" ca="1" si="41">IF(RAND()&lt;0.5,0,1)</f>
        <v>1</v>
      </c>
      <c r="N98" s="71"/>
      <c r="O98" s="71"/>
      <c r="P98" s="71"/>
      <c r="Q98" s="71"/>
      <c r="T98" s="22">
        <v>731.54100000000005</v>
      </c>
      <c r="U98" s="74">
        <f t="shared" ref="U98:U129" si="42">T98-B98</f>
        <v>-598.45899999999995</v>
      </c>
      <c r="V98" s="70">
        <f t="shared" ref="V98:V129" si="43">ROUND(U98,0)</f>
        <v>-598</v>
      </c>
      <c r="W98" s="70"/>
      <c r="X98" s="70">
        <f t="shared" ref="X98:X129" si="44">B98/$W$2*$W$3</f>
        <v>1461.995383969786</v>
      </c>
      <c r="Y98" s="70">
        <f t="shared" ref="Y98:Y129" si="45">X98-B98</f>
        <v>131.99538396978596</v>
      </c>
      <c r="Z98" s="70">
        <f t="shared" ref="Z98:Z129" si="46">ROUND(Y98,0)</f>
        <v>132</v>
      </c>
      <c r="AA98" s="24">
        <f t="shared" ref="AA98:AA129" si="47">IF(V98&gt;=0,V98,Z98)</f>
        <v>132</v>
      </c>
      <c r="AB98" s="67">
        <f t="shared" ref="AB98:AB129" si="48">B98+AA98</f>
        <v>1462</v>
      </c>
    </row>
    <row r="99" spans="1:28" ht="15" customHeight="1" x14ac:dyDescent="0.2">
      <c r="A99" s="71">
        <v>733</v>
      </c>
      <c r="B99" s="71">
        <v>1330</v>
      </c>
      <c r="C99" s="68">
        <v>0</v>
      </c>
      <c r="D99" s="68">
        <v>270.76</v>
      </c>
      <c r="E99" s="68">
        <v>212.36</v>
      </c>
      <c r="F99" s="68">
        <v>0</v>
      </c>
      <c r="G99" s="68">
        <f t="shared" si="39"/>
        <v>86.674999999999997</v>
      </c>
      <c r="H99" s="68">
        <v>0</v>
      </c>
      <c r="I99" s="68">
        <f t="shared" si="40"/>
        <v>71.75</v>
      </c>
      <c r="J99" s="72">
        <f t="shared" ref="J99:J130" si="49">IF(ABS(B99-B98)&lt;=50,1,0)</f>
        <v>1</v>
      </c>
      <c r="K99" s="72">
        <f t="shared" ref="K99:K130" si="50">IF(ABS((B99-B98))&lt;=50,1,IF((B99-B98)*(1)&gt;=0,1,-1))</f>
        <v>1</v>
      </c>
      <c r="L99" s="71">
        <f t="shared" si="38"/>
        <v>0</v>
      </c>
      <c r="M99" s="72">
        <f t="shared" ca="1" si="41"/>
        <v>0</v>
      </c>
      <c r="N99" s="71"/>
      <c r="O99" s="71"/>
      <c r="P99" s="71"/>
      <c r="Q99" s="71"/>
      <c r="T99" s="22">
        <v>723.42100000000005</v>
      </c>
      <c r="U99" s="74">
        <f t="shared" si="42"/>
        <v>-606.57899999999995</v>
      </c>
      <c r="V99" s="70">
        <f t="shared" si="43"/>
        <v>-607</v>
      </c>
      <c r="W99" s="70"/>
      <c r="X99" s="70">
        <f t="shared" si="44"/>
        <v>1461.995383969786</v>
      </c>
      <c r="Y99" s="70">
        <f t="shared" si="45"/>
        <v>131.99538396978596</v>
      </c>
      <c r="Z99" s="70">
        <f t="shared" si="46"/>
        <v>132</v>
      </c>
      <c r="AA99" s="24">
        <f t="shared" si="47"/>
        <v>132</v>
      </c>
      <c r="AB99" s="67">
        <f t="shared" si="48"/>
        <v>1462</v>
      </c>
    </row>
    <row r="100" spans="1:28" ht="15" customHeight="1" x14ac:dyDescent="0.2">
      <c r="A100" s="71">
        <v>973</v>
      </c>
      <c r="B100" s="71">
        <v>1330</v>
      </c>
      <c r="C100" s="68">
        <v>0</v>
      </c>
      <c r="D100" s="68">
        <v>270.72000000000003</v>
      </c>
      <c r="E100" s="68">
        <v>212.36</v>
      </c>
      <c r="F100" s="68">
        <v>0</v>
      </c>
      <c r="G100" s="68">
        <f t="shared" si="39"/>
        <v>78.707317073170728</v>
      </c>
      <c r="H100" s="68">
        <v>0</v>
      </c>
      <c r="I100" s="68">
        <f t="shared" si="40"/>
        <v>70</v>
      </c>
      <c r="J100" s="72">
        <f t="shared" si="49"/>
        <v>1</v>
      </c>
      <c r="K100" s="72">
        <f t="shared" si="50"/>
        <v>1</v>
      </c>
      <c r="L100" s="71">
        <f t="shared" si="38"/>
        <v>0</v>
      </c>
      <c r="M100" s="72">
        <f t="shared" ca="1" si="41"/>
        <v>0</v>
      </c>
      <c r="N100" s="71"/>
      <c r="O100" s="71"/>
      <c r="P100" s="71"/>
      <c r="Q100" s="71"/>
      <c r="T100" s="22">
        <v>723.13</v>
      </c>
      <c r="U100" s="74">
        <f t="shared" si="42"/>
        <v>-606.87</v>
      </c>
      <c r="V100" s="70">
        <f t="shared" si="43"/>
        <v>-607</v>
      </c>
      <c r="W100" s="70"/>
      <c r="X100" s="70">
        <f t="shared" si="44"/>
        <v>1461.995383969786</v>
      </c>
      <c r="Y100" s="70">
        <f t="shared" si="45"/>
        <v>131.99538396978596</v>
      </c>
      <c r="Z100" s="70">
        <f t="shared" si="46"/>
        <v>132</v>
      </c>
      <c r="AA100" s="24">
        <f t="shared" si="47"/>
        <v>132</v>
      </c>
      <c r="AB100" s="67">
        <f t="shared" si="48"/>
        <v>1462</v>
      </c>
    </row>
    <row r="101" spans="1:28" ht="15" customHeight="1" x14ac:dyDescent="0.2">
      <c r="A101" s="71">
        <v>732</v>
      </c>
      <c r="B101" s="71">
        <v>1220</v>
      </c>
      <c r="C101" s="68">
        <v>0</v>
      </c>
      <c r="D101" s="68">
        <v>270.66000000000003</v>
      </c>
      <c r="E101" s="68">
        <v>212.33</v>
      </c>
      <c r="F101" s="68">
        <v>0</v>
      </c>
      <c r="G101" s="68">
        <f t="shared" si="39"/>
        <v>82.571428571428569</v>
      </c>
      <c r="H101" s="68">
        <v>0</v>
      </c>
      <c r="I101" s="68">
        <f t="shared" si="40"/>
        <v>70.952380952380949</v>
      </c>
      <c r="J101" s="72">
        <f t="shared" si="49"/>
        <v>0</v>
      </c>
      <c r="K101" s="72">
        <f t="shared" si="50"/>
        <v>-1</v>
      </c>
      <c r="L101" s="71">
        <f t="shared" si="38"/>
        <v>0</v>
      </c>
      <c r="M101" s="72">
        <f t="shared" ca="1" si="41"/>
        <v>0</v>
      </c>
      <c r="N101" s="71"/>
      <c r="O101" s="71"/>
      <c r="P101" s="71"/>
      <c r="Q101" s="71"/>
      <c r="T101" s="22">
        <v>727.05100000000004</v>
      </c>
      <c r="U101" s="74">
        <f t="shared" si="42"/>
        <v>-492.94899999999996</v>
      </c>
      <c r="V101" s="70">
        <f t="shared" si="43"/>
        <v>-493</v>
      </c>
      <c r="W101" s="70"/>
      <c r="X101" s="70">
        <f t="shared" si="44"/>
        <v>1341.0784725136382</v>
      </c>
      <c r="Y101" s="70">
        <f t="shared" si="45"/>
        <v>121.07847251363819</v>
      </c>
      <c r="Z101" s="70">
        <f t="shared" si="46"/>
        <v>121</v>
      </c>
      <c r="AA101" s="24">
        <f t="shared" si="47"/>
        <v>121</v>
      </c>
      <c r="AB101" s="67">
        <f t="shared" si="48"/>
        <v>1341</v>
      </c>
    </row>
    <row r="102" spans="1:28" ht="15" customHeight="1" x14ac:dyDescent="0.2">
      <c r="A102" s="71">
        <v>972</v>
      </c>
      <c r="B102" s="71">
        <v>1220</v>
      </c>
      <c r="C102" s="68">
        <v>0</v>
      </c>
      <c r="D102" s="68">
        <v>270.64</v>
      </c>
      <c r="E102" s="68">
        <v>212.33</v>
      </c>
      <c r="F102" s="68">
        <v>0</v>
      </c>
      <c r="G102" s="68">
        <f t="shared" si="39"/>
        <v>75.069767441860463</v>
      </c>
      <c r="H102" s="68">
        <v>0</v>
      </c>
      <c r="I102" s="68">
        <f t="shared" si="40"/>
        <v>69.302325581395351</v>
      </c>
      <c r="J102" s="72">
        <f t="shared" si="49"/>
        <v>1</v>
      </c>
      <c r="K102" s="72">
        <f t="shared" si="50"/>
        <v>1</v>
      </c>
      <c r="L102" s="71">
        <f t="shared" si="38"/>
        <v>0</v>
      </c>
      <c r="M102" s="72">
        <f t="shared" ca="1" si="41"/>
        <v>0</v>
      </c>
      <c r="N102" s="71"/>
      <c r="O102" s="71"/>
      <c r="P102" s="71"/>
      <c r="Q102" s="71"/>
      <c r="T102" s="22">
        <v>735.60699999999997</v>
      </c>
      <c r="U102" s="74">
        <f t="shared" si="42"/>
        <v>-484.39300000000003</v>
      </c>
      <c r="V102" s="70">
        <f t="shared" si="43"/>
        <v>-484</v>
      </c>
      <c r="W102" s="70"/>
      <c r="X102" s="70">
        <f t="shared" si="44"/>
        <v>1341.0784725136382</v>
      </c>
      <c r="Y102" s="70">
        <f t="shared" si="45"/>
        <v>121.07847251363819</v>
      </c>
      <c r="Z102" s="70">
        <f t="shared" si="46"/>
        <v>121</v>
      </c>
      <c r="AA102" s="24">
        <f t="shared" si="47"/>
        <v>121</v>
      </c>
      <c r="AB102" s="67">
        <f t="shared" si="48"/>
        <v>1341</v>
      </c>
    </row>
    <row r="103" spans="1:28" ht="15" customHeight="1" x14ac:dyDescent="0.2">
      <c r="A103" s="71">
        <v>612</v>
      </c>
      <c r="B103" s="71">
        <v>1220</v>
      </c>
      <c r="C103" s="68">
        <v>0.1</v>
      </c>
      <c r="D103" s="68">
        <v>270.57</v>
      </c>
      <c r="E103" s="68">
        <v>212.33</v>
      </c>
      <c r="F103" s="68">
        <v>0</v>
      </c>
      <c r="G103" s="68">
        <f t="shared" si="39"/>
        <v>81.545454545454547</v>
      </c>
      <c r="H103" s="68">
        <v>0</v>
      </c>
      <c r="I103" s="68">
        <f t="shared" si="40"/>
        <v>67.727272727272734</v>
      </c>
      <c r="J103" s="72">
        <f t="shared" si="49"/>
        <v>1</v>
      </c>
      <c r="K103" s="72">
        <f t="shared" si="50"/>
        <v>1</v>
      </c>
      <c r="L103" s="71">
        <f t="shared" ref="L103:L134" si="51">IF(OR(COUNTIF(K99:K103,1)=5,COUNTIF(K99:K103,-1)=5),1,0)</f>
        <v>0</v>
      </c>
      <c r="M103" s="72">
        <f t="shared" ca="1" si="41"/>
        <v>1</v>
      </c>
      <c r="N103" s="71"/>
      <c r="O103" s="71"/>
      <c r="P103" s="71"/>
      <c r="Q103" s="71"/>
      <c r="T103" s="22">
        <v>714.40899999999999</v>
      </c>
      <c r="U103" s="74">
        <f t="shared" si="42"/>
        <v>-505.59100000000001</v>
      </c>
      <c r="V103" s="70">
        <f t="shared" si="43"/>
        <v>-506</v>
      </c>
      <c r="W103" s="70"/>
      <c r="X103" s="70">
        <f t="shared" si="44"/>
        <v>1341.0784725136382</v>
      </c>
      <c r="Y103" s="70">
        <f t="shared" si="45"/>
        <v>121.07847251363819</v>
      </c>
      <c r="Z103" s="70">
        <f t="shared" si="46"/>
        <v>121</v>
      </c>
      <c r="AA103" s="24">
        <f t="shared" si="47"/>
        <v>121</v>
      </c>
      <c r="AB103" s="67">
        <f t="shared" si="48"/>
        <v>1341</v>
      </c>
    </row>
    <row r="104" spans="1:28" ht="15" customHeight="1" x14ac:dyDescent="0.2">
      <c r="A104" s="71">
        <v>851</v>
      </c>
      <c r="B104" s="71">
        <v>1220</v>
      </c>
      <c r="C104" s="68">
        <v>0.7</v>
      </c>
      <c r="D104" s="68">
        <v>270.52999999999997</v>
      </c>
      <c r="E104" s="68">
        <v>212.33</v>
      </c>
      <c r="F104" s="68">
        <v>0</v>
      </c>
      <c r="G104" s="68">
        <f t="shared" si="39"/>
        <v>74.422222222222217</v>
      </c>
      <c r="H104" s="68">
        <v>0</v>
      </c>
      <c r="I104" s="68">
        <f t="shared" si="40"/>
        <v>66.222222222222229</v>
      </c>
      <c r="J104" s="72">
        <f t="shared" si="49"/>
        <v>1</v>
      </c>
      <c r="K104" s="72">
        <f t="shared" si="50"/>
        <v>1</v>
      </c>
      <c r="L104" s="71">
        <f t="shared" si="51"/>
        <v>0</v>
      </c>
      <c r="M104" s="72">
        <f t="shared" ca="1" si="41"/>
        <v>1</v>
      </c>
      <c r="N104" s="71"/>
      <c r="O104" s="71"/>
      <c r="P104" s="71"/>
      <c r="Q104" s="71"/>
      <c r="T104" s="22">
        <v>727.62</v>
      </c>
      <c r="U104" s="74">
        <f t="shared" si="42"/>
        <v>-492.38</v>
      </c>
      <c r="V104" s="70">
        <f t="shared" si="43"/>
        <v>-492</v>
      </c>
      <c r="W104" s="70"/>
      <c r="X104" s="70">
        <f t="shared" si="44"/>
        <v>1341.0784725136382</v>
      </c>
      <c r="Y104" s="70">
        <f t="shared" si="45"/>
        <v>121.07847251363819</v>
      </c>
      <c r="Z104" s="70">
        <f t="shared" si="46"/>
        <v>121</v>
      </c>
      <c r="AA104" s="24">
        <f t="shared" si="47"/>
        <v>121</v>
      </c>
      <c r="AB104" s="67">
        <f t="shared" si="48"/>
        <v>1341</v>
      </c>
    </row>
    <row r="105" spans="1:28" ht="15" customHeight="1" x14ac:dyDescent="0.2">
      <c r="A105" s="71">
        <v>731</v>
      </c>
      <c r="B105" s="71">
        <v>1110</v>
      </c>
      <c r="C105" s="68">
        <v>0.1</v>
      </c>
      <c r="D105" s="68">
        <v>270.49</v>
      </c>
      <c r="E105" s="68">
        <v>212.28</v>
      </c>
      <c r="F105" s="68">
        <v>0</v>
      </c>
      <c r="G105" s="68">
        <f t="shared" si="39"/>
        <v>75.413043478260875</v>
      </c>
      <c r="H105" s="68">
        <v>0</v>
      </c>
      <c r="I105" s="68">
        <f t="shared" si="40"/>
        <v>67.173913043478265</v>
      </c>
      <c r="J105" s="72">
        <f t="shared" si="49"/>
        <v>0</v>
      </c>
      <c r="K105" s="72">
        <f t="shared" si="50"/>
        <v>-1</v>
      </c>
      <c r="L105" s="71">
        <f t="shared" si="51"/>
        <v>0</v>
      </c>
      <c r="M105" s="72">
        <f t="shared" ca="1" si="41"/>
        <v>0</v>
      </c>
      <c r="N105" s="71"/>
      <c r="O105" s="71"/>
      <c r="P105" s="71"/>
      <c r="Q105" s="71"/>
      <c r="T105" s="22">
        <v>726.08600000000001</v>
      </c>
      <c r="U105" s="74">
        <f t="shared" si="42"/>
        <v>-383.91399999999999</v>
      </c>
      <c r="V105" s="70">
        <f t="shared" si="43"/>
        <v>-384</v>
      </c>
      <c r="W105" s="70"/>
      <c r="X105" s="70">
        <f t="shared" si="44"/>
        <v>1220.1615610574906</v>
      </c>
      <c r="Y105" s="70">
        <f t="shared" si="45"/>
        <v>110.16156105749064</v>
      </c>
      <c r="Z105" s="70">
        <f t="shared" si="46"/>
        <v>110</v>
      </c>
      <c r="AA105" s="24">
        <f t="shared" si="47"/>
        <v>110</v>
      </c>
      <c r="AB105" s="67">
        <f t="shared" si="48"/>
        <v>1220</v>
      </c>
    </row>
    <row r="106" spans="1:28" ht="15" customHeight="1" x14ac:dyDescent="0.2">
      <c r="A106" s="71">
        <v>730</v>
      </c>
      <c r="B106" s="71">
        <v>1110</v>
      </c>
      <c r="C106" s="68">
        <v>0</v>
      </c>
      <c r="D106" s="68">
        <v>270.45</v>
      </c>
      <c r="E106" s="68">
        <v>212.28</v>
      </c>
      <c r="F106" s="68">
        <v>0</v>
      </c>
      <c r="G106" s="68">
        <f t="shared" si="39"/>
        <v>73.829787234042556</v>
      </c>
      <c r="H106" s="68">
        <v>0</v>
      </c>
      <c r="I106" s="68">
        <f t="shared" si="40"/>
        <v>65.744680851063833</v>
      </c>
      <c r="J106" s="72">
        <f t="shared" si="49"/>
        <v>1</v>
      </c>
      <c r="K106" s="72">
        <f t="shared" si="50"/>
        <v>1</v>
      </c>
      <c r="L106" s="71">
        <f t="shared" si="51"/>
        <v>0</v>
      </c>
      <c r="M106" s="72">
        <f t="shared" ca="1" si="41"/>
        <v>1</v>
      </c>
      <c r="N106" s="71"/>
      <c r="O106" s="71"/>
      <c r="P106" s="71"/>
      <c r="Q106" s="71"/>
      <c r="T106" s="22">
        <v>728.67399999999998</v>
      </c>
      <c r="U106" s="74">
        <f t="shared" si="42"/>
        <v>-381.32600000000002</v>
      </c>
      <c r="V106" s="70">
        <f t="shared" si="43"/>
        <v>-381</v>
      </c>
      <c r="W106" s="70"/>
      <c r="X106" s="70">
        <f t="shared" si="44"/>
        <v>1220.1615610574906</v>
      </c>
      <c r="Y106" s="70">
        <f t="shared" si="45"/>
        <v>110.16156105749064</v>
      </c>
      <c r="Z106" s="70">
        <f t="shared" si="46"/>
        <v>110</v>
      </c>
      <c r="AA106" s="24">
        <f t="shared" si="47"/>
        <v>110</v>
      </c>
      <c r="AB106" s="67">
        <f t="shared" si="48"/>
        <v>1220</v>
      </c>
    </row>
    <row r="107" spans="1:28" ht="15" customHeight="1" x14ac:dyDescent="0.2">
      <c r="A107" s="71">
        <v>852</v>
      </c>
      <c r="B107" s="71">
        <v>1110</v>
      </c>
      <c r="C107" s="68">
        <v>0.3</v>
      </c>
      <c r="D107" s="68">
        <v>270.42</v>
      </c>
      <c r="E107" s="68">
        <v>212.28</v>
      </c>
      <c r="F107" s="68">
        <v>0</v>
      </c>
      <c r="G107" s="68">
        <f t="shared" si="39"/>
        <v>69.75</v>
      </c>
      <c r="H107" s="68">
        <v>0</v>
      </c>
      <c r="I107" s="68">
        <f t="shared" si="40"/>
        <v>64.375</v>
      </c>
      <c r="J107" s="72">
        <f t="shared" si="49"/>
        <v>1</v>
      </c>
      <c r="K107" s="72">
        <f t="shared" si="50"/>
        <v>1</v>
      </c>
      <c r="L107" s="71">
        <f t="shared" si="51"/>
        <v>0</v>
      </c>
      <c r="M107" s="72">
        <f t="shared" ca="1" si="41"/>
        <v>1</v>
      </c>
      <c r="N107" s="71"/>
      <c r="O107" s="71"/>
      <c r="P107" s="71"/>
      <c r="Q107" s="71"/>
      <c r="T107" s="22">
        <v>727.85</v>
      </c>
      <c r="U107" s="74">
        <f t="shared" si="42"/>
        <v>-382.15</v>
      </c>
      <c r="V107" s="70">
        <f t="shared" si="43"/>
        <v>-382</v>
      </c>
      <c r="W107" s="70"/>
      <c r="X107" s="70">
        <f t="shared" si="44"/>
        <v>1220.1615610574906</v>
      </c>
      <c r="Y107" s="70">
        <f t="shared" si="45"/>
        <v>110.16156105749064</v>
      </c>
      <c r="Z107" s="70">
        <f t="shared" si="46"/>
        <v>110</v>
      </c>
      <c r="AA107" s="24">
        <f t="shared" si="47"/>
        <v>110</v>
      </c>
      <c r="AB107" s="67">
        <f t="shared" si="48"/>
        <v>1220</v>
      </c>
    </row>
    <row r="108" spans="1:28" ht="15" customHeight="1" x14ac:dyDescent="0.2">
      <c r="A108" s="71">
        <v>612</v>
      </c>
      <c r="B108" s="71">
        <v>1110</v>
      </c>
      <c r="C108" s="68">
        <v>0.6</v>
      </c>
      <c r="D108" s="68">
        <v>270.36</v>
      </c>
      <c r="E108" s="68">
        <v>212.28</v>
      </c>
      <c r="F108" s="68">
        <v>0</v>
      </c>
      <c r="G108" s="68">
        <f t="shared" si="39"/>
        <v>73.224489795918373</v>
      </c>
      <c r="H108" s="68">
        <v>0</v>
      </c>
      <c r="I108" s="68">
        <f t="shared" si="40"/>
        <v>63.061224489795919</v>
      </c>
      <c r="J108" s="72">
        <f t="shared" si="49"/>
        <v>1</v>
      </c>
      <c r="K108" s="72">
        <f t="shared" si="50"/>
        <v>1</v>
      </c>
      <c r="L108" s="71">
        <f t="shared" si="51"/>
        <v>0</v>
      </c>
      <c r="M108" s="72">
        <f t="shared" ca="1" si="41"/>
        <v>0</v>
      </c>
      <c r="N108" s="71"/>
      <c r="O108" s="71"/>
      <c r="P108" s="71"/>
      <c r="Q108" s="71"/>
      <c r="T108" s="22">
        <v>749.298</v>
      </c>
      <c r="U108" s="74">
        <f t="shared" si="42"/>
        <v>-360.702</v>
      </c>
      <c r="V108" s="70">
        <f t="shared" si="43"/>
        <v>-361</v>
      </c>
      <c r="W108" s="70"/>
      <c r="X108" s="70">
        <f t="shared" si="44"/>
        <v>1220.1615610574906</v>
      </c>
      <c r="Y108" s="70">
        <f t="shared" si="45"/>
        <v>110.16156105749064</v>
      </c>
      <c r="Z108" s="70">
        <f t="shared" si="46"/>
        <v>110</v>
      </c>
      <c r="AA108" s="24">
        <f t="shared" si="47"/>
        <v>110</v>
      </c>
      <c r="AB108" s="67">
        <f t="shared" si="48"/>
        <v>1220</v>
      </c>
    </row>
    <row r="109" spans="1:28" ht="15" customHeight="1" x14ac:dyDescent="0.2">
      <c r="A109" s="71">
        <v>851</v>
      </c>
      <c r="B109" s="71">
        <v>1000</v>
      </c>
      <c r="C109" s="68">
        <v>0.3</v>
      </c>
      <c r="D109" s="68">
        <v>270.35000000000002</v>
      </c>
      <c r="E109" s="68">
        <v>212.18</v>
      </c>
      <c r="F109" s="68">
        <v>0</v>
      </c>
      <c r="G109" s="68">
        <f t="shared" si="39"/>
        <v>66.98</v>
      </c>
      <c r="H109" s="68">
        <v>0</v>
      </c>
      <c r="I109" s="68">
        <f t="shared" si="40"/>
        <v>64</v>
      </c>
      <c r="J109" s="72">
        <f t="shared" si="49"/>
        <v>0</v>
      </c>
      <c r="K109" s="72">
        <f t="shared" si="50"/>
        <v>-1</v>
      </c>
      <c r="L109" s="71">
        <f t="shared" si="51"/>
        <v>0</v>
      </c>
      <c r="M109" s="72">
        <f t="shared" ca="1" si="41"/>
        <v>1</v>
      </c>
      <c r="N109" s="71"/>
      <c r="O109" s="71"/>
      <c r="P109" s="71"/>
      <c r="Q109" s="71"/>
      <c r="T109" s="22">
        <v>754.03599999999994</v>
      </c>
      <c r="U109" s="74">
        <f t="shared" si="42"/>
        <v>-245.96400000000006</v>
      </c>
      <c r="V109" s="70">
        <f t="shared" si="43"/>
        <v>-246</v>
      </c>
      <c r="W109" s="70"/>
      <c r="X109" s="70">
        <f t="shared" si="44"/>
        <v>1099.2446496013429</v>
      </c>
      <c r="Y109" s="70">
        <f t="shared" si="45"/>
        <v>99.244649601342871</v>
      </c>
      <c r="Z109" s="70">
        <f t="shared" si="46"/>
        <v>99</v>
      </c>
      <c r="AA109" s="24">
        <f t="shared" si="47"/>
        <v>99</v>
      </c>
      <c r="AB109" s="67">
        <f t="shared" si="48"/>
        <v>1099</v>
      </c>
    </row>
    <row r="110" spans="1:28" ht="15" customHeight="1" x14ac:dyDescent="0.2">
      <c r="A110" s="71">
        <v>610</v>
      </c>
      <c r="B110" s="71">
        <v>1000</v>
      </c>
      <c r="C110" s="68">
        <v>0</v>
      </c>
      <c r="D110" s="68">
        <v>270.31</v>
      </c>
      <c r="E110" s="68">
        <v>212.18</v>
      </c>
      <c r="F110" s="68">
        <v>0</v>
      </c>
      <c r="G110" s="68">
        <f t="shared" si="39"/>
        <v>70.392156862745097</v>
      </c>
      <c r="H110" s="68">
        <v>0</v>
      </c>
      <c r="I110" s="68">
        <f t="shared" si="40"/>
        <v>62.745098039215684</v>
      </c>
      <c r="J110" s="72">
        <f t="shared" si="49"/>
        <v>1</v>
      </c>
      <c r="K110" s="72">
        <f t="shared" si="50"/>
        <v>1</v>
      </c>
      <c r="L110" s="71">
        <f t="shared" si="51"/>
        <v>0</v>
      </c>
      <c r="M110" s="72">
        <f t="shared" ca="1" si="41"/>
        <v>1</v>
      </c>
      <c r="N110" s="71"/>
      <c r="O110" s="71"/>
      <c r="P110" s="71"/>
      <c r="Q110" s="71"/>
      <c r="T110" s="22">
        <v>768.06299999999999</v>
      </c>
      <c r="U110" s="74">
        <f t="shared" si="42"/>
        <v>-231.93700000000001</v>
      </c>
      <c r="V110" s="70">
        <f t="shared" si="43"/>
        <v>-232</v>
      </c>
      <c r="W110" s="70"/>
      <c r="X110" s="70">
        <f t="shared" si="44"/>
        <v>1099.2446496013429</v>
      </c>
      <c r="Y110" s="70">
        <f t="shared" si="45"/>
        <v>99.244649601342871</v>
      </c>
      <c r="Z110" s="70">
        <f t="shared" si="46"/>
        <v>99</v>
      </c>
      <c r="AA110" s="24">
        <f t="shared" si="47"/>
        <v>99</v>
      </c>
      <c r="AB110" s="67">
        <f t="shared" si="48"/>
        <v>1099</v>
      </c>
    </row>
    <row r="111" spans="1:28" ht="15" customHeight="1" x14ac:dyDescent="0.2">
      <c r="A111" s="71">
        <v>850</v>
      </c>
      <c r="B111" s="71">
        <v>1000</v>
      </c>
      <c r="C111" s="68">
        <v>0</v>
      </c>
      <c r="D111" s="68">
        <v>270.29000000000002</v>
      </c>
      <c r="E111" s="68">
        <v>212.18</v>
      </c>
      <c r="F111" s="68">
        <v>0</v>
      </c>
      <c r="G111" s="68">
        <f t="shared" si="39"/>
        <v>64.42307692307692</v>
      </c>
      <c r="H111" s="68">
        <v>0</v>
      </c>
      <c r="I111" s="68">
        <f t="shared" si="40"/>
        <v>61.53846153846154</v>
      </c>
      <c r="J111" s="72">
        <f t="shared" si="49"/>
        <v>1</v>
      </c>
      <c r="K111" s="72">
        <f t="shared" si="50"/>
        <v>1</v>
      </c>
      <c r="L111" s="71">
        <f t="shared" si="51"/>
        <v>0</v>
      </c>
      <c r="M111" s="72">
        <f t="shared" ca="1" si="41"/>
        <v>1</v>
      </c>
      <c r="N111" s="71"/>
      <c r="O111" s="71"/>
      <c r="P111" s="71"/>
      <c r="Q111" s="71"/>
      <c r="T111" s="22">
        <v>772.28399999999999</v>
      </c>
      <c r="U111" s="74">
        <f t="shared" si="42"/>
        <v>-227.71600000000001</v>
      </c>
      <c r="V111" s="70">
        <f t="shared" si="43"/>
        <v>-228</v>
      </c>
      <c r="W111" s="70"/>
      <c r="X111" s="70">
        <f t="shared" si="44"/>
        <v>1099.2446496013429</v>
      </c>
      <c r="Y111" s="70">
        <f t="shared" si="45"/>
        <v>99.244649601342871</v>
      </c>
      <c r="Z111" s="70">
        <f t="shared" si="46"/>
        <v>99</v>
      </c>
      <c r="AA111" s="24">
        <f t="shared" si="47"/>
        <v>99</v>
      </c>
      <c r="AB111" s="67">
        <f t="shared" si="48"/>
        <v>1099</v>
      </c>
    </row>
    <row r="112" spans="1:28" ht="15" customHeight="1" x14ac:dyDescent="0.2">
      <c r="A112" s="71">
        <v>851</v>
      </c>
      <c r="B112" s="71">
        <v>1000</v>
      </c>
      <c r="C112" s="68">
        <v>0.1</v>
      </c>
      <c r="D112" s="68">
        <v>270.27</v>
      </c>
      <c r="E112" s="68">
        <v>212.18</v>
      </c>
      <c r="F112" s="68">
        <v>0</v>
      </c>
      <c r="G112" s="68">
        <f t="shared" si="39"/>
        <v>63.188679245283019</v>
      </c>
      <c r="H112" s="68">
        <v>0</v>
      </c>
      <c r="I112" s="68">
        <f t="shared" si="40"/>
        <v>60.377358490566039</v>
      </c>
      <c r="J112" s="72">
        <f t="shared" si="49"/>
        <v>1</v>
      </c>
      <c r="K112" s="72">
        <f t="shared" si="50"/>
        <v>1</v>
      </c>
      <c r="L112" s="71">
        <f t="shared" si="51"/>
        <v>0</v>
      </c>
      <c r="M112" s="72">
        <f t="shared" ca="1" si="41"/>
        <v>1</v>
      </c>
      <c r="N112" s="71"/>
      <c r="O112" s="71"/>
      <c r="P112" s="71"/>
      <c r="Q112" s="71"/>
      <c r="T112" s="22">
        <v>645.49300000000005</v>
      </c>
      <c r="U112" s="74">
        <f t="shared" si="42"/>
        <v>-354.50699999999995</v>
      </c>
      <c r="V112" s="70">
        <f t="shared" si="43"/>
        <v>-355</v>
      </c>
      <c r="W112" s="70"/>
      <c r="X112" s="70">
        <f t="shared" si="44"/>
        <v>1099.2446496013429</v>
      </c>
      <c r="Y112" s="70">
        <f t="shared" si="45"/>
        <v>99.244649601342871</v>
      </c>
      <c r="Z112" s="70">
        <f t="shared" si="46"/>
        <v>99</v>
      </c>
      <c r="AA112" s="24">
        <f t="shared" si="47"/>
        <v>99</v>
      </c>
      <c r="AB112" s="67">
        <f t="shared" si="48"/>
        <v>1099</v>
      </c>
    </row>
    <row r="113" spans="1:28" ht="15" customHeight="1" x14ac:dyDescent="0.2">
      <c r="A113" s="71">
        <v>374</v>
      </c>
      <c r="B113" s="71">
        <v>890</v>
      </c>
      <c r="C113" s="68">
        <v>0</v>
      </c>
      <c r="D113" s="68">
        <v>270.22000000000003</v>
      </c>
      <c r="E113" s="68">
        <v>212.08</v>
      </c>
      <c r="F113" s="68">
        <v>0</v>
      </c>
      <c r="G113" s="68">
        <f t="shared" si="39"/>
        <v>70.851851851851848</v>
      </c>
      <c r="H113" s="68">
        <v>0</v>
      </c>
      <c r="I113" s="68">
        <f t="shared" si="40"/>
        <v>61.296296296296298</v>
      </c>
      <c r="J113" s="72">
        <f t="shared" si="49"/>
        <v>0</v>
      </c>
      <c r="K113" s="72">
        <f t="shared" si="50"/>
        <v>-1</v>
      </c>
      <c r="L113" s="71">
        <f t="shared" si="51"/>
        <v>0</v>
      </c>
      <c r="M113" s="72">
        <f t="shared" ca="1" si="41"/>
        <v>1</v>
      </c>
      <c r="N113" s="71"/>
      <c r="O113" s="71"/>
      <c r="P113" s="71"/>
      <c r="Q113" s="71"/>
      <c r="T113" s="22">
        <v>490.08499999999998</v>
      </c>
      <c r="U113" s="74">
        <f t="shared" si="42"/>
        <v>-399.91500000000002</v>
      </c>
      <c r="V113" s="70">
        <f t="shared" si="43"/>
        <v>-400</v>
      </c>
      <c r="W113" s="70"/>
      <c r="X113" s="70">
        <f t="shared" si="44"/>
        <v>978.32773814519521</v>
      </c>
      <c r="Y113" s="70">
        <f t="shared" si="45"/>
        <v>88.327738145195212</v>
      </c>
      <c r="Z113" s="70">
        <f t="shared" si="46"/>
        <v>88</v>
      </c>
      <c r="AA113" s="24">
        <f t="shared" si="47"/>
        <v>88</v>
      </c>
      <c r="AB113" s="67">
        <f t="shared" si="48"/>
        <v>978</v>
      </c>
    </row>
    <row r="114" spans="1:28" ht="15" customHeight="1" x14ac:dyDescent="0.2">
      <c r="A114" s="71">
        <v>613</v>
      </c>
      <c r="B114" s="71">
        <v>890</v>
      </c>
      <c r="C114" s="68">
        <v>0.3</v>
      </c>
      <c r="D114" s="68">
        <v>270.19</v>
      </c>
      <c r="E114" s="68">
        <v>212.08</v>
      </c>
      <c r="F114" s="68">
        <v>0</v>
      </c>
      <c r="G114" s="68">
        <f t="shared" si="39"/>
        <v>65.218181818181819</v>
      </c>
      <c r="H114" s="68">
        <v>0</v>
      </c>
      <c r="I114" s="68">
        <f t="shared" si="40"/>
        <v>60.18181818181818</v>
      </c>
      <c r="J114" s="72">
        <f t="shared" si="49"/>
        <v>1</v>
      </c>
      <c r="K114" s="72">
        <f t="shared" si="50"/>
        <v>1</v>
      </c>
      <c r="L114" s="71">
        <f t="shared" si="51"/>
        <v>0</v>
      </c>
      <c r="M114" s="72">
        <f t="shared" ca="1" si="41"/>
        <v>0</v>
      </c>
      <c r="N114" s="71"/>
      <c r="O114" s="71"/>
      <c r="P114" s="71"/>
      <c r="Q114" s="71"/>
      <c r="T114" s="22">
        <v>487.46</v>
      </c>
      <c r="U114" s="74">
        <f t="shared" si="42"/>
        <v>-402.54</v>
      </c>
      <c r="V114" s="70">
        <f t="shared" si="43"/>
        <v>-403</v>
      </c>
      <c r="W114" s="70"/>
      <c r="X114" s="70">
        <f t="shared" si="44"/>
        <v>978.32773814519521</v>
      </c>
      <c r="Y114" s="70">
        <f t="shared" si="45"/>
        <v>88.327738145195212</v>
      </c>
      <c r="Z114" s="70">
        <f t="shared" si="46"/>
        <v>88</v>
      </c>
      <c r="AA114" s="24">
        <f t="shared" si="47"/>
        <v>88</v>
      </c>
      <c r="AB114" s="67">
        <f t="shared" si="48"/>
        <v>978</v>
      </c>
    </row>
    <row r="115" spans="1:28" ht="15" customHeight="1" x14ac:dyDescent="0.2">
      <c r="A115" s="71">
        <v>614</v>
      </c>
      <c r="B115" s="71">
        <v>890</v>
      </c>
      <c r="C115" s="68">
        <v>3.1</v>
      </c>
      <c r="D115" s="68">
        <v>270.16000000000003</v>
      </c>
      <c r="E115" s="68">
        <v>212.08</v>
      </c>
      <c r="F115" s="68">
        <v>0</v>
      </c>
      <c r="G115" s="68">
        <f t="shared" si="39"/>
        <v>64.035714285714292</v>
      </c>
      <c r="H115" s="68">
        <v>0</v>
      </c>
      <c r="I115" s="68">
        <f t="shared" si="40"/>
        <v>59.107142857142854</v>
      </c>
      <c r="J115" s="72">
        <f t="shared" si="49"/>
        <v>1</v>
      </c>
      <c r="K115" s="72">
        <f t="shared" si="50"/>
        <v>1</v>
      </c>
      <c r="L115" s="71">
        <f t="shared" si="51"/>
        <v>0</v>
      </c>
      <c r="M115" s="72">
        <f t="shared" ca="1" si="41"/>
        <v>1</v>
      </c>
      <c r="N115" s="71"/>
      <c r="O115" s="71"/>
      <c r="P115" s="71"/>
      <c r="Q115" s="71"/>
      <c r="T115" s="22">
        <v>490.00099999999998</v>
      </c>
      <c r="U115" s="74">
        <f t="shared" si="42"/>
        <v>-399.99900000000002</v>
      </c>
      <c r="V115" s="70">
        <f t="shared" si="43"/>
        <v>-400</v>
      </c>
      <c r="W115" s="70"/>
      <c r="X115" s="70">
        <f t="shared" si="44"/>
        <v>978.32773814519521</v>
      </c>
      <c r="Y115" s="70">
        <f t="shared" si="45"/>
        <v>88.327738145195212</v>
      </c>
      <c r="Z115" s="70">
        <f t="shared" si="46"/>
        <v>88</v>
      </c>
      <c r="AA115" s="24">
        <f t="shared" si="47"/>
        <v>88</v>
      </c>
      <c r="AB115" s="67">
        <f t="shared" si="48"/>
        <v>978</v>
      </c>
    </row>
    <row r="116" spans="1:28" ht="15" customHeight="1" x14ac:dyDescent="0.2">
      <c r="A116" s="71">
        <v>973</v>
      </c>
      <c r="B116" s="71">
        <v>890</v>
      </c>
      <c r="C116" s="68">
        <v>2.1</v>
      </c>
      <c r="D116" s="68">
        <v>270.17</v>
      </c>
      <c r="E116" s="68">
        <v>212.08</v>
      </c>
      <c r="F116" s="68">
        <v>0</v>
      </c>
      <c r="G116" s="68">
        <f t="shared" si="39"/>
        <v>56.614035087719301</v>
      </c>
      <c r="H116" s="68">
        <v>0</v>
      </c>
      <c r="I116" s="68">
        <f t="shared" si="40"/>
        <v>58.070175438596493</v>
      </c>
      <c r="J116" s="72">
        <f t="shared" si="49"/>
        <v>1</v>
      </c>
      <c r="K116" s="72">
        <f t="shared" si="50"/>
        <v>1</v>
      </c>
      <c r="L116" s="71">
        <f t="shared" si="51"/>
        <v>0</v>
      </c>
      <c r="M116" s="72">
        <f t="shared" ca="1" si="41"/>
        <v>0</v>
      </c>
      <c r="N116" s="71"/>
      <c r="O116" s="71"/>
      <c r="P116" s="71"/>
      <c r="Q116" s="71"/>
      <c r="T116" s="22">
        <v>505.86900000000003</v>
      </c>
      <c r="U116" s="74">
        <f t="shared" si="42"/>
        <v>-384.13099999999997</v>
      </c>
      <c r="V116" s="70">
        <f t="shared" si="43"/>
        <v>-384</v>
      </c>
      <c r="W116" s="70"/>
      <c r="X116" s="70">
        <f t="shared" si="44"/>
        <v>978.32773814519521</v>
      </c>
      <c r="Y116" s="70">
        <f t="shared" si="45"/>
        <v>88.327738145195212</v>
      </c>
      <c r="Z116" s="70">
        <f t="shared" si="46"/>
        <v>88</v>
      </c>
      <c r="AA116" s="24">
        <f t="shared" si="47"/>
        <v>88</v>
      </c>
      <c r="AB116" s="67">
        <f t="shared" si="48"/>
        <v>978</v>
      </c>
    </row>
    <row r="117" spans="1:28" ht="15" customHeight="1" x14ac:dyDescent="0.2">
      <c r="A117" s="71">
        <v>734</v>
      </c>
      <c r="B117" s="71">
        <v>780</v>
      </c>
      <c r="C117" s="68">
        <v>9.1</v>
      </c>
      <c r="D117" s="68">
        <v>270.16000000000003</v>
      </c>
      <c r="E117" s="68">
        <v>211.97</v>
      </c>
      <c r="F117" s="68">
        <v>0</v>
      </c>
      <c r="G117" s="68">
        <f t="shared" si="39"/>
        <v>59.758620689655174</v>
      </c>
      <c r="H117" s="68">
        <v>0</v>
      </c>
      <c r="I117" s="68">
        <f t="shared" si="40"/>
        <v>58.96551724137931</v>
      </c>
      <c r="J117" s="72">
        <f t="shared" si="49"/>
        <v>0</v>
      </c>
      <c r="K117" s="72">
        <f t="shared" si="50"/>
        <v>-1</v>
      </c>
      <c r="L117" s="71">
        <f t="shared" si="51"/>
        <v>0</v>
      </c>
      <c r="M117" s="72">
        <f t="shared" ca="1" si="41"/>
        <v>0</v>
      </c>
      <c r="N117" s="71"/>
      <c r="O117" s="71"/>
      <c r="P117" s="71"/>
      <c r="Q117" s="71"/>
      <c r="T117" s="22">
        <v>488.86700000000002</v>
      </c>
      <c r="U117" s="74">
        <f t="shared" si="42"/>
        <v>-291.13299999999998</v>
      </c>
      <c r="V117" s="70">
        <f t="shared" si="43"/>
        <v>-291</v>
      </c>
      <c r="W117" s="70"/>
      <c r="X117" s="70">
        <f t="shared" si="44"/>
        <v>857.41082668904744</v>
      </c>
      <c r="Y117" s="70">
        <f t="shared" si="45"/>
        <v>77.41082668904744</v>
      </c>
      <c r="Z117" s="70">
        <f t="shared" si="46"/>
        <v>77</v>
      </c>
      <c r="AA117" s="24">
        <f t="shared" si="47"/>
        <v>77</v>
      </c>
      <c r="AB117" s="67">
        <f t="shared" si="48"/>
        <v>857</v>
      </c>
    </row>
    <row r="118" spans="1:28" ht="15" customHeight="1" x14ac:dyDescent="0.2">
      <c r="A118" s="71">
        <v>1574</v>
      </c>
      <c r="B118" s="71">
        <v>780</v>
      </c>
      <c r="C118" s="68">
        <v>12.1</v>
      </c>
      <c r="D118" s="68">
        <v>270.25</v>
      </c>
      <c r="E118" s="68">
        <v>211.97</v>
      </c>
      <c r="F118" s="68">
        <v>0</v>
      </c>
      <c r="G118" s="68">
        <f t="shared" si="39"/>
        <v>44.508474576271183</v>
      </c>
      <c r="H118" s="68">
        <v>0</v>
      </c>
      <c r="I118" s="68">
        <f t="shared" si="40"/>
        <v>57.966101694915253</v>
      </c>
      <c r="J118" s="72">
        <f t="shared" si="49"/>
        <v>1</v>
      </c>
      <c r="K118" s="72">
        <f t="shared" si="50"/>
        <v>1</v>
      </c>
      <c r="L118" s="71">
        <f t="shared" si="51"/>
        <v>0</v>
      </c>
      <c r="M118" s="72">
        <f t="shared" ca="1" si="41"/>
        <v>0</v>
      </c>
      <c r="N118" s="71"/>
      <c r="O118" s="71"/>
      <c r="P118" s="71"/>
      <c r="Q118" s="71"/>
      <c r="T118" s="22">
        <v>516.08600000000001</v>
      </c>
      <c r="U118" s="74">
        <f t="shared" si="42"/>
        <v>-263.91399999999999</v>
      </c>
      <c r="V118" s="70">
        <f t="shared" si="43"/>
        <v>-264</v>
      </c>
      <c r="W118" s="70"/>
      <c r="X118" s="70">
        <f t="shared" si="44"/>
        <v>857.41082668904744</v>
      </c>
      <c r="Y118" s="70">
        <f t="shared" si="45"/>
        <v>77.41082668904744</v>
      </c>
      <c r="Z118" s="70">
        <f t="shared" si="46"/>
        <v>77</v>
      </c>
      <c r="AA118" s="24">
        <f t="shared" si="47"/>
        <v>77</v>
      </c>
      <c r="AB118" s="67">
        <f t="shared" si="48"/>
        <v>857</v>
      </c>
    </row>
    <row r="119" spans="1:28" ht="15" customHeight="1" x14ac:dyDescent="0.2">
      <c r="A119" s="71">
        <v>737</v>
      </c>
      <c r="B119" s="71">
        <v>780</v>
      </c>
      <c r="C119" s="68">
        <v>4.0999999999999996</v>
      </c>
      <c r="D119" s="68">
        <v>270.24</v>
      </c>
      <c r="E119" s="68">
        <v>211.97</v>
      </c>
      <c r="F119" s="68">
        <v>0</v>
      </c>
      <c r="G119" s="68">
        <f t="shared" si="39"/>
        <v>57.716666666666669</v>
      </c>
      <c r="H119" s="68">
        <v>0</v>
      </c>
      <c r="I119" s="68">
        <f t="shared" si="40"/>
        <v>57</v>
      </c>
      <c r="J119" s="72">
        <f t="shared" si="49"/>
        <v>1</v>
      </c>
      <c r="K119" s="72">
        <f t="shared" si="50"/>
        <v>1</v>
      </c>
      <c r="L119" s="71">
        <f t="shared" si="51"/>
        <v>0</v>
      </c>
      <c r="M119" s="72">
        <f t="shared" ca="1" si="41"/>
        <v>0</v>
      </c>
      <c r="N119" s="71"/>
      <c r="O119" s="71"/>
      <c r="P119" s="71"/>
      <c r="Q119" s="71"/>
      <c r="T119" s="22">
        <v>503.10700000000003</v>
      </c>
      <c r="U119" s="74">
        <f t="shared" si="42"/>
        <v>-276.89299999999997</v>
      </c>
      <c r="V119" s="70">
        <f t="shared" si="43"/>
        <v>-277</v>
      </c>
      <c r="W119" s="70"/>
      <c r="X119" s="70">
        <f t="shared" si="44"/>
        <v>857.41082668904744</v>
      </c>
      <c r="Y119" s="70">
        <f t="shared" si="45"/>
        <v>77.41082668904744</v>
      </c>
      <c r="Z119" s="70">
        <f t="shared" si="46"/>
        <v>77</v>
      </c>
      <c r="AA119" s="24">
        <f t="shared" si="47"/>
        <v>77</v>
      </c>
      <c r="AB119" s="67">
        <f t="shared" si="48"/>
        <v>857</v>
      </c>
    </row>
    <row r="120" spans="1:28" ht="15" customHeight="1" x14ac:dyDescent="0.2">
      <c r="A120" s="71">
        <v>1972</v>
      </c>
      <c r="B120" s="71">
        <v>780</v>
      </c>
      <c r="C120" s="68">
        <v>1.8</v>
      </c>
      <c r="D120" s="68">
        <v>270.37</v>
      </c>
      <c r="E120" s="68">
        <v>211.97</v>
      </c>
      <c r="F120" s="68">
        <v>0</v>
      </c>
      <c r="G120" s="68">
        <f t="shared" si="39"/>
        <v>36.524590163934427</v>
      </c>
      <c r="H120" s="68">
        <v>0</v>
      </c>
      <c r="I120" s="68">
        <f t="shared" si="40"/>
        <v>56.065573770491802</v>
      </c>
      <c r="J120" s="72">
        <f t="shared" si="49"/>
        <v>1</v>
      </c>
      <c r="K120" s="72">
        <f t="shared" si="50"/>
        <v>1</v>
      </c>
      <c r="L120" s="71">
        <f t="shared" si="51"/>
        <v>0</v>
      </c>
      <c r="M120" s="72">
        <f t="shared" ca="1" si="41"/>
        <v>0</v>
      </c>
      <c r="N120" s="71"/>
      <c r="O120" s="71"/>
      <c r="P120" s="71"/>
      <c r="Q120" s="71"/>
      <c r="T120" s="22">
        <v>735.20399999999995</v>
      </c>
      <c r="U120" s="74">
        <f t="shared" si="42"/>
        <v>-44.796000000000049</v>
      </c>
      <c r="V120" s="70">
        <f t="shared" si="43"/>
        <v>-45</v>
      </c>
      <c r="W120" s="70"/>
      <c r="X120" s="70">
        <f t="shared" si="44"/>
        <v>857.41082668904744</v>
      </c>
      <c r="Y120" s="70">
        <f t="shared" si="45"/>
        <v>77.41082668904744</v>
      </c>
      <c r="Z120" s="70">
        <f t="shared" si="46"/>
        <v>77</v>
      </c>
      <c r="AA120" s="24">
        <f t="shared" si="47"/>
        <v>77</v>
      </c>
      <c r="AB120" s="67">
        <f t="shared" si="48"/>
        <v>857</v>
      </c>
    </row>
    <row r="121" spans="1:28" ht="15" customHeight="1" x14ac:dyDescent="0.2">
      <c r="A121" s="71">
        <v>1522</v>
      </c>
      <c r="B121" s="71">
        <v>660</v>
      </c>
      <c r="C121" s="68">
        <v>2.1</v>
      </c>
      <c r="D121" s="68">
        <v>270.47000000000003</v>
      </c>
      <c r="E121" s="68">
        <v>211.82</v>
      </c>
      <c r="F121" s="68">
        <v>0</v>
      </c>
      <c r="G121" s="68">
        <f t="shared" si="39"/>
        <v>43.193548387096776</v>
      </c>
      <c r="H121" s="68">
        <v>0</v>
      </c>
      <c r="I121" s="68">
        <f t="shared" si="40"/>
        <v>57.096774193548384</v>
      </c>
      <c r="J121" s="72">
        <f t="shared" si="49"/>
        <v>0</v>
      </c>
      <c r="K121" s="72">
        <f t="shared" si="50"/>
        <v>-1</v>
      </c>
      <c r="L121" s="71">
        <f t="shared" si="51"/>
        <v>0</v>
      </c>
      <c r="M121" s="72">
        <f t="shared" ca="1" si="41"/>
        <v>1</v>
      </c>
      <c r="N121" s="71"/>
      <c r="O121" s="71"/>
      <c r="P121" s="71"/>
      <c r="Q121" s="71"/>
      <c r="T121" s="22">
        <v>1062.675</v>
      </c>
      <c r="U121" s="74">
        <f t="shared" si="42"/>
        <v>402.67499999999995</v>
      </c>
      <c r="V121" s="70">
        <f t="shared" si="43"/>
        <v>403</v>
      </c>
      <c r="W121" s="70"/>
      <c r="X121" s="70">
        <f t="shared" si="44"/>
        <v>725.5014687368863</v>
      </c>
      <c r="Y121" s="70">
        <f t="shared" si="45"/>
        <v>65.501468736886295</v>
      </c>
      <c r="Z121" s="70">
        <f t="shared" si="46"/>
        <v>66</v>
      </c>
      <c r="AA121" s="24">
        <f t="shared" si="47"/>
        <v>403</v>
      </c>
      <c r="AB121" s="67">
        <f t="shared" si="48"/>
        <v>1063</v>
      </c>
    </row>
    <row r="122" spans="1:28" ht="15" customHeight="1" x14ac:dyDescent="0.2">
      <c r="A122" s="82">
        <v>2662</v>
      </c>
      <c r="B122" s="71">
        <v>660</v>
      </c>
      <c r="C122" s="68">
        <v>0.5</v>
      </c>
      <c r="D122" s="68">
        <v>270.68</v>
      </c>
      <c r="E122" s="68">
        <v>211.82</v>
      </c>
      <c r="F122" s="68">
        <v>0</v>
      </c>
      <c r="G122" s="68">
        <f t="shared" si="39"/>
        <v>24.412698412698411</v>
      </c>
      <c r="H122" s="68">
        <v>0</v>
      </c>
      <c r="I122" s="68">
        <f t="shared" si="40"/>
        <v>56.19047619047619</v>
      </c>
      <c r="J122" s="72">
        <f t="shared" si="49"/>
        <v>1</v>
      </c>
      <c r="K122" s="72">
        <f t="shared" si="50"/>
        <v>1</v>
      </c>
      <c r="L122" s="71">
        <f t="shared" si="51"/>
        <v>0</v>
      </c>
      <c r="M122" s="72">
        <f t="shared" ca="1" si="41"/>
        <v>1</v>
      </c>
      <c r="N122" s="71"/>
      <c r="O122" s="71"/>
      <c r="P122" s="71"/>
      <c r="Q122" s="71"/>
      <c r="T122" s="22">
        <v>1100.1369999999999</v>
      </c>
      <c r="U122" s="74">
        <f t="shared" si="42"/>
        <v>440.13699999999994</v>
      </c>
      <c r="V122" s="70">
        <f t="shared" si="43"/>
        <v>440</v>
      </c>
      <c r="W122" s="70"/>
      <c r="X122" s="70">
        <f t="shared" si="44"/>
        <v>725.5014687368863</v>
      </c>
      <c r="Y122" s="70">
        <f t="shared" si="45"/>
        <v>65.501468736886295</v>
      </c>
      <c r="Z122" s="70">
        <f t="shared" si="46"/>
        <v>66</v>
      </c>
      <c r="AA122" s="24">
        <f t="shared" si="47"/>
        <v>440</v>
      </c>
      <c r="AB122" s="67">
        <f t="shared" si="48"/>
        <v>1100</v>
      </c>
    </row>
    <row r="123" spans="1:28" ht="15" customHeight="1" x14ac:dyDescent="0.2">
      <c r="A123" s="71">
        <v>1706</v>
      </c>
      <c r="B123" s="71">
        <v>660</v>
      </c>
      <c r="C123" s="68">
        <v>0.1</v>
      </c>
      <c r="D123" s="68">
        <v>270.8</v>
      </c>
      <c r="E123" s="68">
        <v>211.82</v>
      </c>
      <c r="F123" s="68">
        <v>0</v>
      </c>
      <c r="G123" s="68">
        <f t="shared" si="39"/>
        <v>38.96875</v>
      </c>
      <c r="H123" s="68">
        <v>0</v>
      </c>
      <c r="I123" s="68">
        <f t="shared" si="40"/>
        <v>55.3125</v>
      </c>
      <c r="J123" s="72">
        <f t="shared" si="49"/>
        <v>1</v>
      </c>
      <c r="K123" s="72">
        <f t="shared" si="50"/>
        <v>1</v>
      </c>
      <c r="L123" s="71">
        <f t="shared" si="51"/>
        <v>0</v>
      </c>
      <c r="M123" s="72">
        <f t="shared" ca="1" si="41"/>
        <v>1</v>
      </c>
      <c r="N123" s="71"/>
      <c r="O123" s="71"/>
      <c r="P123" s="71"/>
      <c r="Q123" s="71"/>
      <c r="T123" s="22">
        <v>1122.7049999999999</v>
      </c>
      <c r="U123" s="74">
        <f t="shared" si="42"/>
        <v>462.70499999999993</v>
      </c>
      <c r="V123" s="70">
        <f t="shared" si="43"/>
        <v>463</v>
      </c>
      <c r="W123" s="70"/>
      <c r="X123" s="70">
        <f t="shared" si="44"/>
        <v>725.5014687368863</v>
      </c>
      <c r="Y123" s="70">
        <f t="shared" si="45"/>
        <v>65.501468736886295</v>
      </c>
      <c r="Z123" s="70">
        <f t="shared" si="46"/>
        <v>66</v>
      </c>
      <c r="AA123" s="24">
        <f t="shared" si="47"/>
        <v>463</v>
      </c>
      <c r="AB123" s="67">
        <f t="shared" si="48"/>
        <v>1123</v>
      </c>
    </row>
    <row r="124" spans="1:28" ht="15" customHeight="1" x14ac:dyDescent="0.2">
      <c r="A124" s="71">
        <v>1588</v>
      </c>
      <c r="B124" s="71">
        <v>660</v>
      </c>
      <c r="C124" s="68">
        <v>0</v>
      </c>
      <c r="D124" s="68">
        <v>270.89999999999998</v>
      </c>
      <c r="E124" s="68">
        <v>211.82</v>
      </c>
      <c r="F124" s="68">
        <v>0</v>
      </c>
      <c r="G124" s="68">
        <f t="shared" ref="G124:G145" si="52">($A$59-A124)/(ROW(A124)-ROW($A$59))</f>
        <v>40.184615384615384</v>
      </c>
      <c r="H124" s="68">
        <v>0</v>
      </c>
      <c r="I124" s="68">
        <f t="shared" ref="I124:I145" si="53">($A$59-B124)/(ROW(B124)-ROW($A$59))</f>
        <v>54.46153846153846</v>
      </c>
      <c r="J124" s="72">
        <f t="shared" si="49"/>
        <v>1</v>
      </c>
      <c r="K124" s="72">
        <f t="shared" si="50"/>
        <v>1</v>
      </c>
      <c r="L124" s="71">
        <f t="shared" si="51"/>
        <v>0</v>
      </c>
      <c r="M124" s="72">
        <f t="shared" ca="1" si="41"/>
        <v>1</v>
      </c>
      <c r="N124" s="71"/>
      <c r="O124" s="71"/>
      <c r="P124" s="71"/>
      <c r="Q124" s="71"/>
      <c r="T124" s="22">
        <v>1101.598</v>
      </c>
      <c r="U124" s="74">
        <f t="shared" si="42"/>
        <v>441.59799999999996</v>
      </c>
      <c r="V124" s="70">
        <f t="shared" si="43"/>
        <v>442</v>
      </c>
      <c r="W124" s="70"/>
      <c r="X124" s="70">
        <f t="shared" si="44"/>
        <v>725.5014687368863</v>
      </c>
      <c r="Y124" s="70">
        <f t="shared" si="45"/>
        <v>65.501468736886295</v>
      </c>
      <c r="Z124" s="70">
        <f t="shared" si="46"/>
        <v>66</v>
      </c>
      <c r="AA124" s="24">
        <f t="shared" si="47"/>
        <v>442</v>
      </c>
      <c r="AB124" s="67">
        <f t="shared" si="48"/>
        <v>1102</v>
      </c>
    </row>
    <row r="125" spans="1:28" ht="15" customHeight="1" x14ac:dyDescent="0.2">
      <c r="A125" s="71">
        <v>1588</v>
      </c>
      <c r="B125" s="71">
        <v>550</v>
      </c>
      <c r="C125" s="68">
        <v>0.2</v>
      </c>
      <c r="D125" s="68">
        <v>271.01</v>
      </c>
      <c r="E125" s="68">
        <v>211.67</v>
      </c>
      <c r="F125" s="68">
        <v>0</v>
      </c>
      <c r="G125" s="68">
        <f t="shared" si="52"/>
        <v>39.575757575757578</v>
      </c>
      <c r="H125" s="68">
        <v>0</v>
      </c>
      <c r="I125" s="68">
        <f t="shared" si="53"/>
        <v>55.303030303030305</v>
      </c>
      <c r="J125" s="72">
        <f t="shared" si="49"/>
        <v>0</v>
      </c>
      <c r="K125" s="72">
        <f t="shared" si="50"/>
        <v>-1</v>
      </c>
      <c r="L125" s="71">
        <f t="shared" si="51"/>
        <v>0</v>
      </c>
      <c r="M125" s="72">
        <f t="shared" ca="1" si="41"/>
        <v>0</v>
      </c>
      <c r="N125" s="71"/>
      <c r="O125" s="71"/>
      <c r="P125" s="71"/>
      <c r="Q125" s="71"/>
      <c r="T125" s="22">
        <v>1122.8900000000001</v>
      </c>
      <c r="U125" s="74">
        <f t="shared" si="42"/>
        <v>572.8900000000001</v>
      </c>
      <c r="V125" s="70">
        <f t="shared" si="43"/>
        <v>573</v>
      </c>
      <c r="W125" s="70"/>
      <c r="X125" s="70">
        <f t="shared" si="44"/>
        <v>604.58455728073864</v>
      </c>
      <c r="Y125" s="70">
        <f t="shared" si="45"/>
        <v>54.584557280738636</v>
      </c>
      <c r="Z125" s="70">
        <f t="shared" si="46"/>
        <v>55</v>
      </c>
      <c r="AA125" s="24">
        <f t="shared" si="47"/>
        <v>573</v>
      </c>
      <c r="AB125" s="67">
        <f t="shared" si="48"/>
        <v>1123</v>
      </c>
    </row>
    <row r="126" spans="1:28" ht="15" customHeight="1" x14ac:dyDescent="0.2">
      <c r="A126" s="71">
        <v>1469</v>
      </c>
      <c r="B126" s="82">
        <v>550</v>
      </c>
      <c r="C126" s="68">
        <v>0.3</v>
      </c>
      <c r="D126" s="68">
        <v>271.10000000000002</v>
      </c>
      <c r="E126" s="68">
        <v>211.67</v>
      </c>
      <c r="F126" s="68">
        <v>0</v>
      </c>
      <c r="G126" s="68">
        <f t="shared" si="52"/>
        <v>40.761194029850749</v>
      </c>
      <c r="H126" s="68">
        <v>0</v>
      </c>
      <c r="I126" s="68">
        <f t="shared" si="53"/>
        <v>54.477611940298509</v>
      </c>
      <c r="J126" s="72">
        <f t="shared" si="49"/>
        <v>1</v>
      </c>
      <c r="K126" s="72">
        <f t="shared" si="50"/>
        <v>1</v>
      </c>
      <c r="L126" s="71">
        <f t="shared" si="51"/>
        <v>0</v>
      </c>
      <c r="M126" s="72">
        <f t="shared" ca="1" si="41"/>
        <v>0</v>
      </c>
      <c r="N126" s="71"/>
      <c r="O126" s="71"/>
      <c r="P126" s="71"/>
      <c r="Q126" s="71"/>
      <c r="T126" s="22">
        <v>1108.671</v>
      </c>
      <c r="U126" s="74">
        <f t="shared" si="42"/>
        <v>558.67100000000005</v>
      </c>
      <c r="V126" s="70">
        <f t="shared" si="43"/>
        <v>559</v>
      </c>
      <c r="W126" s="70"/>
      <c r="X126" s="70">
        <f t="shared" si="44"/>
        <v>604.58455728073864</v>
      </c>
      <c r="Y126" s="70">
        <f t="shared" si="45"/>
        <v>54.584557280738636</v>
      </c>
      <c r="Z126" s="70">
        <f t="shared" si="46"/>
        <v>55</v>
      </c>
      <c r="AA126" s="24">
        <f t="shared" si="47"/>
        <v>559</v>
      </c>
      <c r="AB126" s="67">
        <f t="shared" si="48"/>
        <v>1109</v>
      </c>
    </row>
    <row r="127" spans="1:28" ht="15" customHeight="1" x14ac:dyDescent="0.2">
      <c r="A127" s="71">
        <v>1108</v>
      </c>
      <c r="B127" s="71">
        <v>550</v>
      </c>
      <c r="C127" s="68">
        <v>0.1</v>
      </c>
      <c r="D127" s="68">
        <v>271.16000000000003</v>
      </c>
      <c r="E127" s="68">
        <v>211.67</v>
      </c>
      <c r="F127" s="68">
        <v>0</v>
      </c>
      <c r="G127" s="68">
        <f t="shared" si="52"/>
        <v>45.470588235294116</v>
      </c>
      <c r="H127" s="68">
        <v>0</v>
      </c>
      <c r="I127" s="68">
        <f t="shared" si="53"/>
        <v>53.676470588235297</v>
      </c>
      <c r="J127" s="72">
        <f t="shared" si="49"/>
        <v>1</v>
      </c>
      <c r="K127" s="72">
        <f t="shared" si="50"/>
        <v>1</v>
      </c>
      <c r="L127" s="71">
        <f t="shared" si="51"/>
        <v>0</v>
      </c>
      <c r="M127" s="72">
        <f t="shared" ca="1" si="41"/>
        <v>1</v>
      </c>
      <c r="N127" s="71"/>
      <c r="O127" s="71"/>
      <c r="P127" s="71"/>
      <c r="Q127" s="71"/>
      <c r="T127" s="22">
        <v>1104.3810000000001</v>
      </c>
      <c r="U127" s="74">
        <f t="shared" si="42"/>
        <v>554.38100000000009</v>
      </c>
      <c r="V127" s="70">
        <f t="shared" si="43"/>
        <v>554</v>
      </c>
      <c r="W127" s="70"/>
      <c r="X127" s="70">
        <f t="shared" si="44"/>
        <v>604.58455728073864</v>
      </c>
      <c r="Y127" s="70">
        <f t="shared" si="45"/>
        <v>54.584557280738636</v>
      </c>
      <c r="Z127" s="70">
        <f t="shared" si="46"/>
        <v>55</v>
      </c>
      <c r="AA127" s="24">
        <f t="shared" si="47"/>
        <v>554</v>
      </c>
      <c r="AB127" s="67">
        <f t="shared" si="48"/>
        <v>1104</v>
      </c>
    </row>
    <row r="128" spans="1:28" ht="15" customHeight="1" x14ac:dyDescent="0.2">
      <c r="A128" s="71">
        <v>1225</v>
      </c>
      <c r="B128" s="71">
        <v>550</v>
      </c>
      <c r="C128" s="68">
        <v>0.1</v>
      </c>
      <c r="D128" s="68">
        <v>271.23</v>
      </c>
      <c r="E128" s="68">
        <v>211.67</v>
      </c>
      <c r="F128" s="68">
        <v>0</v>
      </c>
      <c r="G128" s="68">
        <f t="shared" si="52"/>
        <v>43.115942028985508</v>
      </c>
      <c r="H128" s="68">
        <v>0</v>
      </c>
      <c r="I128" s="68">
        <f t="shared" si="53"/>
        <v>52.89855072463768</v>
      </c>
      <c r="J128" s="72">
        <f t="shared" si="49"/>
        <v>1</v>
      </c>
      <c r="K128" s="72">
        <f t="shared" si="50"/>
        <v>1</v>
      </c>
      <c r="L128" s="71">
        <f t="shared" si="51"/>
        <v>0</v>
      </c>
      <c r="M128" s="72">
        <f t="shared" ca="1" si="41"/>
        <v>1</v>
      </c>
      <c r="N128" s="71"/>
      <c r="O128" s="71"/>
      <c r="P128" s="71"/>
      <c r="Q128" s="71"/>
      <c r="T128" s="22">
        <v>1099.4449999999999</v>
      </c>
      <c r="U128" s="74">
        <f t="shared" si="42"/>
        <v>549.44499999999994</v>
      </c>
      <c r="V128" s="70">
        <f t="shared" si="43"/>
        <v>549</v>
      </c>
      <c r="W128" s="70"/>
      <c r="X128" s="70">
        <f t="shared" si="44"/>
        <v>604.58455728073864</v>
      </c>
      <c r="Y128" s="70">
        <f t="shared" si="45"/>
        <v>54.584557280738636</v>
      </c>
      <c r="Z128" s="70">
        <f t="shared" si="46"/>
        <v>55</v>
      </c>
      <c r="AA128" s="24">
        <f t="shared" si="47"/>
        <v>549</v>
      </c>
      <c r="AB128" s="67">
        <f t="shared" si="48"/>
        <v>1099</v>
      </c>
    </row>
    <row r="129" spans="1:28" ht="15" customHeight="1" x14ac:dyDescent="0.2">
      <c r="A129" s="71">
        <v>1105</v>
      </c>
      <c r="B129" s="71">
        <v>440</v>
      </c>
      <c r="C129" s="68">
        <v>0.3</v>
      </c>
      <c r="D129" s="68">
        <v>271.29000000000002</v>
      </c>
      <c r="E129" s="68">
        <v>211.53</v>
      </c>
      <c r="F129" s="68">
        <v>0</v>
      </c>
      <c r="G129" s="68">
        <f t="shared" si="52"/>
        <v>44.214285714285715</v>
      </c>
      <c r="H129" s="68">
        <v>0</v>
      </c>
      <c r="I129" s="68">
        <f t="shared" si="53"/>
        <v>53.714285714285715</v>
      </c>
      <c r="J129" s="72">
        <f t="shared" si="49"/>
        <v>0</v>
      </c>
      <c r="K129" s="72">
        <f t="shared" si="50"/>
        <v>-1</v>
      </c>
      <c r="L129" s="71">
        <f t="shared" si="51"/>
        <v>0</v>
      </c>
      <c r="M129" s="72">
        <f t="shared" ca="1" si="41"/>
        <v>0</v>
      </c>
      <c r="N129" s="71"/>
      <c r="O129" s="71"/>
      <c r="P129" s="71"/>
      <c r="Q129" s="71"/>
      <c r="T129" s="22">
        <v>1123.056</v>
      </c>
      <c r="U129" s="74">
        <f t="shared" si="42"/>
        <v>683.05600000000004</v>
      </c>
      <c r="V129" s="70">
        <f t="shared" si="43"/>
        <v>683</v>
      </c>
      <c r="W129" s="70"/>
      <c r="X129" s="70">
        <f t="shared" si="44"/>
        <v>483.66764582459081</v>
      </c>
      <c r="Y129" s="70">
        <f t="shared" si="45"/>
        <v>43.667645824590807</v>
      </c>
      <c r="Z129" s="70">
        <f t="shared" si="46"/>
        <v>44</v>
      </c>
      <c r="AA129" s="24">
        <f t="shared" si="47"/>
        <v>683</v>
      </c>
      <c r="AB129" s="67">
        <f t="shared" si="48"/>
        <v>1123</v>
      </c>
    </row>
    <row r="130" spans="1:28" ht="15" customHeight="1" x14ac:dyDescent="0.2">
      <c r="A130" s="71">
        <v>1583</v>
      </c>
      <c r="B130" s="71">
        <v>440</v>
      </c>
      <c r="C130" s="68">
        <v>0.3</v>
      </c>
      <c r="D130" s="68">
        <v>271.41000000000003</v>
      </c>
      <c r="E130" s="68">
        <v>211.53</v>
      </c>
      <c r="F130" s="68">
        <v>0</v>
      </c>
      <c r="G130" s="68">
        <f t="shared" si="52"/>
        <v>36.859154929577464</v>
      </c>
      <c r="H130" s="68">
        <v>0</v>
      </c>
      <c r="I130" s="68">
        <f t="shared" si="53"/>
        <v>52.95774647887324</v>
      </c>
      <c r="J130" s="72">
        <f t="shared" si="49"/>
        <v>1</v>
      </c>
      <c r="K130" s="72">
        <f t="shared" si="50"/>
        <v>1</v>
      </c>
      <c r="L130" s="71">
        <f t="shared" si="51"/>
        <v>0</v>
      </c>
      <c r="M130" s="72">
        <f t="shared" ref="M130:M145" ca="1" si="54">IF(RAND()&lt;0.5,0,1)</f>
        <v>0</v>
      </c>
      <c r="N130" s="71"/>
      <c r="O130" s="71"/>
      <c r="P130" s="71"/>
      <c r="Q130" s="71"/>
      <c r="T130" s="22">
        <v>1136.249</v>
      </c>
      <c r="U130" s="74">
        <f t="shared" ref="U130:U145" si="55">T130-B130</f>
        <v>696.24900000000002</v>
      </c>
      <c r="V130" s="70">
        <f t="shared" ref="V130:V145" si="56">ROUND(U130,0)</f>
        <v>696</v>
      </c>
      <c r="W130" s="70"/>
      <c r="X130" s="70">
        <f t="shared" ref="X130:X145" si="57">B130/$W$2*$W$3</f>
        <v>483.66764582459081</v>
      </c>
      <c r="Y130" s="70">
        <f t="shared" ref="Y130:Y145" si="58">X130-B130</f>
        <v>43.667645824590807</v>
      </c>
      <c r="Z130" s="70">
        <f t="shared" ref="Z130:Z145" si="59">ROUND(Y130,0)</f>
        <v>44</v>
      </c>
      <c r="AA130" s="24">
        <f t="shared" ref="AA130:AA145" si="60">IF(V130&gt;=0,V130,Z130)</f>
        <v>696</v>
      </c>
      <c r="AB130" s="67">
        <f t="shared" ref="AB130:AB145" si="61">B130+AA130</f>
        <v>1136</v>
      </c>
    </row>
    <row r="131" spans="1:28" ht="15" customHeight="1" x14ac:dyDescent="0.2">
      <c r="A131" s="71">
        <v>1223</v>
      </c>
      <c r="B131" s="71">
        <v>440</v>
      </c>
      <c r="C131" s="68">
        <v>0.1</v>
      </c>
      <c r="D131" s="68">
        <v>271.49</v>
      </c>
      <c r="E131" s="68">
        <v>211.53</v>
      </c>
      <c r="F131" s="68">
        <v>0</v>
      </c>
      <c r="G131" s="68">
        <f t="shared" si="52"/>
        <v>41.347222222222221</v>
      </c>
      <c r="H131" s="68">
        <v>0</v>
      </c>
      <c r="I131" s="68">
        <f t="shared" si="53"/>
        <v>52.222222222222221</v>
      </c>
      <c r="J131" s="72">
        <f t="shared" ref="J131:J145" si="62">IF(ABS(B131-B130)&lt;=50,1,0)</f>
        <v>1</v>
      </c>
      <c r="K131" s="72">
        <f t="shared" ref="K131:K145" si="63">IF(ABS((B131-B130))&lt;=50,1,IF((B131-B130)*(1)&gt;=0,1,-1))</f>
        <v>1</v>
      </c>
      <c r="L131" s="71">
        <f t="shared" si="51"/>
        <v>0</v>
      </c>
      <c r="M131" s="72">
        <f t="shared" ca="1" si="54"/>
        <v>1</v>
      </c>
      <c r="N131" s="71"/>
      <c r="O131" s="71"/>
      <c r="P131" s="71"/>
      <c r="Q131" s="71"/>
      <c r="T131" s="22">
        <v>1133.056</v>
      </c>
      <c r="U131" s="74">
        <f t="shared" si="55"/>
        <v>693.05600000000004</v>
      </c>
      <c r="V131" s="70">
        <f t="shared" si="56"/>
        <v>693</v>
      </c>
      <c r="W131" s="70"/>
      <c r="X131" s="70">
        <f t="shared" si="57"/>
        <v>483.66764582459081</v>
      </c>
      <c r="Y131" s="70">
        <f t="shared" si="58"/>
        <v>43.667645824590807</v>
      </c>
      <c r="Z131" s="70">
        <f t="shared" si="59"/>
        <v>44</v>
      </c>
      <c r="AA131" s="24">
        <f t="shared" si="60"/>
        <v>693</v>
      </c>
      <c r="AB131" s="67">
        <f t="shared" si="61"/>
        <v>1133</v>
      </c>
    </row>
    <row r="132" spans="1:28" ht="15" customHeight="1" x14ac:dyDescent="0.2">
      <c r="A132" s="71">
        <v>1103</v>
      </c>
      <c r="B132" s="71">
        <v>440</v>
      </c>
      <c r="C132" s="68">
        <v>0</v>
      </c>
      <c r="D132" s="68">
        <v>271.55</v>
      </c>
      <c r="E132" s="68">
        <v>211.53</v>
      </c>
      <c r="F132" s="68">
        <v>0</v>
      </c>
      <c r="G132" s="68">
        <f t="shared" si="52"/>
        <v>42.424657534246577</v>
      </c>
      <c r="H132" s="68">
        <v>0</v>
      </c>
      <c r="I132" s="68">
        <f t="shared" si="53"/>
        <v>51.506849315068493</v>
      </c>
      <c r="J132" s="72">
        <f t="shared" si="62"/>
        <v>1</v>
      </c>
      <c r="K132" s="72">
        <f t="shared" si="63"/>
        <v>1</v>
      </c>
      <c r="L132" s="71">
        <f t="shared" si="51"/>
        <v>0</v>
      </c>
      <c r="M132" s="72">
        <f t="shared" ca="1" si="54"/>
        <v>1</v>
      </c>
      <c r="N132" s="71"/>
      <c r="O132" s="71"/>
      <c r="P132" s="71"/>
      <c r="Q132" s="71"/>
      <c r="T132" s="22">
        <v>1129.2460000000001</v>
      </c>
      <c r="U132" s="74">
        <f t="shared" si="55"/>
        <v>689.24600000000009</v>
      </c>
      <c r="V132" s="70">
        <f t="shared" si="56"/>
        <v>689</v>
      </c>
      <c r="W132" s="70"/>
      <c r="X132" s="70">
        <f t="shared" si="57"/>
        <v>483.66764582459081</v>
      </c>
      <c r="Y132" s="70">
        <f t="shared" si="58"/>
        <v>43.667645824590807</v>
      </c>
      <c r="Z132" s="70">
        <f t="shared" si="59"/>
        <v>44</v>
      </c>
      <c r="AA132" s="24">
        <f t="shared" si="60"/>
        <v>689</v>
      </c>
      <c r="AB132" s="67">
        <f t="shared" si="61"/>
        <v>1129</v>
      </c>
    </row>
    <row r="133" spans="1:28" ht="15" customHeight="1" x14ac:dyDescent="0.2">
      <c r="A133" s="71">
        <v>859</v>
      </c>
      <c r="B133" s="71">
        <v>330</v>
      </c>
      <c r="C133" s="68">
        <v>0</v>
      </c>
      <c r="D133" s="68">
        <v>271.61</v>
      </c>
      <c r="E133" s="68">
        <v>211.3</v>
      </c>
      <c r="F133" s="68">
        <v>0</v>
      </c>
      <c r="G133" s="68">
        <f t="shared" si="52"/>
        <v>45.148648648648646</v>
      </c>
      <c r="H133" s="68">
        <v>0</v>
      </c>
      <c r="I133" s="68">
        <f t="shared" si="53"/>
        <v>52.297297297297298</v>
      </c>
      <c r="J133" s="72">
        <f t="shared" si="62"/>
        <v>0</v>
      </c>
      <c r="K133" s="72">
        <f t="shared" si="63"/>
        <v>-1</v>
      </c>
      <c r="L133" s="71">
        <f t="shared" si="51"/>
        <v>0</v>
      </c>
      <c r="M133" s="72">
        <f t="shared" ca="1" si="54"/>
        <v>1</v>
      </c>
      <c r="N133" s="71"/>
      <c r="O133" s="71"/>
      <c r="P133" s="71"/>
      <c r="Q133" s="71"/>
      <c r="T133" s="22">
        <v>1122.922</v>
      </c>
      <c r="U133" s="74">
        <f t="shared" si="55"/>
        <v>792.92200000000003</v>
      </c>
      <c r="V133" s="70">
        <f t="shared" si="56"/>
        <v>793</v>
      </c>
      <c r="W133" s="70"/>
      <c r="X133" s="70">
        <f t="shared" si="57"/>
        <v>362.75073436844315</v>
      </c>
      <c r="Y133" s="70">
        <f t="shared" si="58"/>
        <v>32.750734368443148</v>
      </c>
      <c r="Z133" s="70">
        <f t="shared" si="59"/>
        <v>33</v>
      </c>
      <c r="AA133" s="24">
        <f t="shared" si="60"/>
        <v>793</v>
      </c>
      <c r="AB133" s="67">
        <f t="shared" si="61"/>
        <v>1123</v>
      </c>
    </row>
    <row r="134" spans="1:28" ht="15" customHeight="1" x14ac:dyDescent="0.2">
      <c r="A134" s="71">
        <v>1338</v>
      </c>
      <c r="B134" s="71">
        <v>330</v>
      </c>
      <c r="C134" s="68">
        <v>0</v>
      </c>
      <c r="D134" s="68">
        <v>271.70999999999998</v>
      </c>
      <c r="E134" s="68">
        <v>211.3</v>
      </c>
      <c r="F134" s="68">
        <v>0</v>
      </c>
      <c r="G134" s="68">
        <f t="shared" si="52"/>
        <v>38.159999999999997</v>
      </c>
      <c r="H134" s="68">
        <v>0</v>
      </c>
      <c r="I134" s="68">
        <f t="shared" si="53"/>
        <v>51.6</v>
      </c>
      <c r="J134" s="72">
        <f t="shared" si="62"/>
        <v>1</v>
      </c>
      <c r="K134" s="72">
        <f t="shared" si="63"/>
        <v>1</v>
      </c>
      <c r="L134" s="71">
        <f t="shared" si="51"/>
        <v>0</v>
      </c>
      <c r="M134" s="72">
        <f t="shared" ca="1" si="54"/>
        <v>0</v>
      </c>
      <c r="N134" s="71"/>
      <c r="O134" s="71"/>
      <c r="P134" s="71"/>
      <c r="Q134" s="71"/>
      <c r="T134" s="22">
        <v>1115.6099999999999</v>
      </c>
      <c r="U134" s="74">
        <f t="shared" si="55"/>
        <v>785.6099999999999</v>
      </c>
      <c r="V134" s="70">
        <f t="shared" si="56"/>
        <v>786</v>
      </c>
      <c r="W134" s="70"/>
      <c r="X134" s="70">
        <f t="shared" si="57"/>
        <v>362.75073436844315</v>
      </c>
      <c r="Y134" s="70">
        <f t="shared" si="58"/>
        <v>32.750734368443148</v>
      </c>
      <c r="Z134" s="70">
        <f t="shared" si="59"/>
        <v>33</v>
      </c>
      <c r="AA134" s="24">
        <f t="shared" si="60"/>
        <v>786</v>
      </c>
      <c r="AB134" s="67">
        <f t="shared" si="61"/>
        <v>1116</v>
      </c>
    </row>
    <row r="135" spans="1:28" ht="15" customHeight="1" x14ac:dyDescent="0.2">
      <c r="A135" s="71">
        <v>616</v>
      </c>
      <c r="B135" s="71">
        <v>330</v>
      </c>
      <c r="C135" s="68">
        <v>0</v>
      </c>
      <c r="D135" s="68">
        <v>271.73</v>
      </c>
      <c r="E135" s="68">
        <v>211.3</v>
      </c>
      <c r="F135" s="68">
        <v>0</v>
      </c>
      <c r="G135" s="68">
        <f t="shared" si="52"/>
        <v>47.157894736842103</v>
      </c>
      <c r="H135" s="68">
        <v>0</v>
      </c>
      <c r="I135" s="68">
        <f t="shared" si="53"/>
        <v>50.921052631578945</v>
      </c>
      <c r="J135" s="72">
        <f t="shared" si="62"/>
        <v>1</v>
      </c>
      <c r="K135" s="72">
        <f t="shared" si="63"/>
        <v>1</v>
      </c>
      <c r="L135" s="71">
        <f t="shared" ref="L135:L145" si="64">IF(OR(COUNTIF(K131:K135,1)=5,COUNTIF(K131:K135,-1)=5),1,0)</f>
        <v>0</v>
      </c>
      <c r="M135" s="72">
        <f t="shared" ca="1" si="54"/>
        <v>1</v>
      </c>
      <c r="N135" s="71"/>
      <c r="O135" s="71"/>
      <c r="P135" s="71"/>
      <c r="Q135" s="71"/>
      <c r="T135" s="22">
        <v>1137.875</v>
      </c>
      <c r="U135" s="74">
        <f t="shared" si="55"/>
        <v>807.875</v>
      </c>
      <c r="V135" s="70">
        <f t="shared" si="56"/>
        <v>808</v>
      </c>
      <c r="W135" s="70"/>
      <c r="X135" s="70">
        <f t="shared" si="57"/>
        <v>362.75073436844315</v>
      </c>
      <c r="Y135" s="70">
        <f t="shared" si="58"/>
        <v>32.750734368443148</v>
      </c>
      <c r="Z135" s="70">
        <f t="shared" si="59"/>
        <v>33</v>
      </c>
      <c r="AA135" s="24">
        <f t="shared" si="60"/>
        <v>808</v>
      </c>
      <c r="AB135" s="67">
        <f t="shared" si="61"/>
        <v>1138</v>
      </c>
    </row>
    <row r="136" spans="1:28" ht="15" customHeight="1" x14ac:dyDescent="0.2">
      <c r="A136" s="71">
        <v>1213</v>
      </c>
      <c r="B136" s="71">
        <v>330</v>
      </c>
      <c r="C136" s="68">
        <v>0</v>
      </c>
      <c r="D136" s="68">
        <v>271.82</v>
      </c>
      <c r="E136" s="68">
        <v>211.3</v>
      </c>
      <c r="F136" s="68">
        <v>0</v>
      </c>
      <c r="G136" s="68">
        <f t="shared" si="52"/>
        <v>38.79220779220779</v>
      </c>
      <c r="H136" s="68">
        <v>0</v>
      </c>
      <c r="I136" s="68">
        <f t="shared" si="53"/>
        <v>50.259740259740262</v>
      </c>
      <c r="J136" s="72">
        <f t="shared" si="62"/>
        <v>1</v>
      </c>
      <c r="K136" s="72">
        <f t="shared" si="63"/>
        <v>1</v>
      </c>
      <c r="L136" s="71">
        <f t="shared" si="64"/>
        <v>0</v>
      </c>
      <c r="M136" s="72">
        <f t="shared" ca="1" si="54"/>
        <v>0</v>
      </c>
      <c r="N136" s="71"/>
      <c r="O136" s="71"/>
      <c r="P136" s="71"/>
      <c r="Q136" s="71"/>
      <c r="T136" s="22">
        <v>1125.18</v>
      </c>
      <c r="U136" s="74">
        <f t="shared" si="55"/>
        <v>795.18000000000006</v>
      </c>
      <c r="V136" s="70">
        <f t="shared" si="56"/>
        <v>795</v>
      </c>
      <c r="W136" s="70"/>
      <c r="X136" s="70">
        <f t="shared" si="57"/>
        <v>362.75073436844315</v>
      </c>
      <c r="Y136" s="70">
        <f t="shared" si="58"/>
        <v>32.750734368443148</v>
      </c>
      <c r="Z136" s="70">
        <f t="shared" si="59"/>
        <v>33</v>
      </c>
      <c r="AA136" s="24">
        <f t="shared" si="60"/>
        <v>795</v>
      </c>
      <c r="AB136" s="67">
        <f t="shared" si="61"/>
        <v>1125</v>
      </c>
    </row>
    <row r="137" spans="1:28" ht="15" customHeight="1" x14ac:dyDescent="0.2">
      <c r="A137" s="71">
        <v>731</v>
      </c>
      <c r="B137" s="71">
        <v>220</v>
      </c>
      <c r="C137" s="68">
        <v>0</v>
      </c>
      <c r="D137" s="68">
        <v>271.87</v>
      </c>
      <c r="E137" s="68">
        <v>211.05</v>
      </c>
      <c r="F137" s="68">
        <v>0</v>
      </c>
      <c r="G137" s="68">
        <f t="shared" si="52"/>
        <v>44.474358974358971</v>
      </c>
      <c r="H137" s="68">
        <v>0</v>
      </c>
      <c r="I137" s="68">
        <f t="shared" si="53"/>
        <v>51.025641025641029</v>
      </c>
      <c r="J137" s="72">
        <f t="shared" si="62"/>
        <v>0</v>
      </c>
      <c r="K137" s="72">
        <f t="shared" si="63"/>
        <v>-1</v>
      </c>
      <c r="L137" s="71">
        <f t="shared" si="64"/>
        <v>0</v>
      </c>
      <c r="M137" s="72">
        <f t="shared" ca="1" si="54"/>
        <v>1</v>
      </c>
      <c r="N137" s="71"/>
      <c r="O137" s="71"/>
      <c r="P137" s="71"/>
      <c r="Q137" s="71"/>
      <c r="T137" s="22">
        <v>1130.7360000000001</v>
      </c>
      <c r="U137" s="74">
        <f t="shared" si="55"/>
        <v>910.7360000000001</v>
      </c>
      <c r="V137" s="70">
        <f t="shared" si="56"/>
        <v>911</v>
      </c>
      <c r="W137" s="70"/>
      <c r="X137" s="70">
        <f t="shared" si="57"/>
        <v>241.8338229122954</v>
      </c>
      <c r="Y137" s="70">
        <f t="shared" si="58"/>
        <v>21.833822912295403</v>
      </c>
      <c r="Z137" s="70">
        <f t="shared" si="59"/>
        <v>22</v>
      </c>
      <c r="AA137" s="24">
        <f t="shared" si="60"/>
        <v>911</v>
      </c>
      <c r="AB137" s="67">
        <f t="shared" si="61"/>
        <v>1131</v>
      </c>
    </row>
    <row r="138" spans="1:28" ht="15" customHeight="1" x14ac:dyDescent="0.2">
      <c r="A138" s="71">
        <v>1560</v>
      </c>
      <c r="B138" s="71">
        <v>220</v>
      </c>
      <c r="C138" s="68">
        <v>0</v>
      </c>
      <c r="D138" s="68">
        <v>272.01</v>
      </c>
      <c r="E138" s="68">
        <v>211.05</v>
      </c>
      <c r="F138" s="68">
        <v>0</v>
      </c>
      <c r="G138" s="68">
        <f t="shared" si="52"/>
        <v>33.417721518987342</v>
      </c>
      <c r="H138" s="68">
        <v>0</v>
      </c>
      <c r="I138" s="68">
        <f t="shared" si="53"/>
        <v>50.379746835443036</v>
      </c>
      <c r="J138" s="72">
        <f t="shared" si="62"/>
        <v>1</v>
      </c>
      <c r="K138" s="72">
        <f t="shared" si="63"/>
        <v>1</v>
      </c>
      <c r="L138" s="71">
        <f t="shared" si="64"/>
        <v>0</v>
      </c>
      <c r="M138" s="72">
        <f t="shared" ca="1" si="54"/>
        <v>1</v>
      </c>
      <c r="N138" s="71"/>
      <c r="O138" s="71"/>
      <c r="P138" s="71"/>
      <c r="Q138" s="71"/>
      <c r="T138" s="22">
        <v>867.08500000000004</v>
      </c>
      <c r="U138" s="74">
        <f t="shared" si="55"/>
        <v>647.08500000000004</v>
      </c>
      <c r="V138" s="70">
        <f t="shared" si="56"/>
        <v>647</v>
      </c>
      <c r="W138" s="70"/>
      <c r="X138" s="70">
        <f t="shared" si="57"/>
        <v>241.8338229122954</v>
      </c>
      <c r="Y138" s="70">
        <f t="shared" si="58"/>
        <v>21.833822912295403</v>
      </c>
      <c r="Z138" s="70">
        <f t="shared" si="59"/>
        <v>22</v>
      </c>
      <c r="AA138" s="24">
        <f t="shared" si="60"/>
        <v>647</v>
      </c>
      <c r="AB138" s="67">
        <f t="shared" si="61"/>
        <v>867</v>
      </c>
    </row>
    <row r="139" spans="1:28" ht="15" customHeight="1" x14ac:dyDescent="0.2">
      <c r="A139" s="71">
        <v>258</v>
      </c>
      <c r="B139" s="71">
        <v>220</v>
      </c>
      <c r="C139" s="68">
        <v>0</v>
      </c>
      <c r="D139" s="68">
        <v>272.01</v>
      </c>
      <c r="E139" s="68">
        <v>211.05</v>
      </c>
      <c r="F139" s="68">
        <v>0</v>
      </c>
      <c r="G139" s="68">
        <f t="shared" si="52"/>
        <v>49.274999999999999</v>
      </c>
      <c r="H139" s="68">
        <v>0</v>
      </c>
      <c r="I139" s="68">
        <f t="shared" si="53"/>
        <v>49.75</v>
      </c>
      <c r="J139" s="72">
        <f t="shared" si="62"/>
        <v>1</v>
      </c>
      <c r="K139" s="72">
        <f t="shared" si="63"/>
        <v>1</v>
      </c>
      <c r="L139" s="71">
        <f t="shared" si="64"/>
        <v>0</v>
      </c>
      <c r="M139" s="72">
        <f t="shared" ca="1" si="54"/>
        <v>1</v>
      </c>
      <c r="N139" s="71"/>
      <c r="O139" s="71"/>
      <c r="P139" s="71"/>
      <c r="Q139" s="71"/>
      <c r="T139" s="22">
        <v>493.738</v>
      </c>
      <c r="U139" s="74">
        <f t="shared" si="55"/>
        <v>273.738</v>
      </c>
      <c r="V139" s="70">
        <f t="shared" si="56"/>
        <v>274</v>
      </c>
      <c r="W139" s="70"/>
      <c r="X139" s="70">
        <f t="shared" si="57"/>
        <v>241.8338229122954</v>
      </c>
      <c r="Y139" s="70">
        <f t="shared" si="58"/>
        <v>21.833822912295403</v>
      </c>
      <c r="Z139" s="70">
        <f t="shared" si="59"/>
        <v>22</v>
      </c>
      <c r="AA139" s="24">
        <f t="shared" si="60"/>
        <v>274</v>
      </c>
      <c r="AB139" s="67">
        <f t="shared" si="61"/>
        <v>494</v>
      </c>
    </row>
    <row r="140" spans="1:28" ht="15" customHeight="1" x14ac:dyDescent="0.2">
      <c r="A140" s="71">
        <v>857</v>
      </c>
      <c r="B140" s="71">
        <v>220</v>
      </c>
      <c r="C140" s="68">
        <v>0</v>
      </c>
      <c r="D140" s="68">
        <v>272.08</v>
      </c>
      <c r="E140" s="68">
        <v>211.05</v>
      </c>
      <c r="F140" s="68">
        <v>0</v>
      </c>
      <c r="G140" s="68">
        <f t="shared" si="52"/>
        <v>41.271604938271608</v>
      </c>
      <c r="H140" s="68">
        <v>0</v>
      </c>
      <c r="I140" s="68">
        <f t="shared" si="53"/>
        <v>49.135802469135804</v>
      </c>
      <c r="J140" s="72">
        <f t="shared" si="62"/>
        <v>1</v>
      </c>
      <c r="K140" s="72">
        <f t="shared" si="63"/>
        <v>1</v>
      </c>
      <c r="L140" s="71">
        <f t="shared" si="64"/>
        <v>0</v>
      </c>
      <c r="M140" s="72">
        <f t="shared" ca="1" si="54"/>
        <v>0</v>
      </c>
      <c r="N140" s="71"/>
      <c r="O140" s="71"/>
      <c r="P140" s="71"/>
      <c r="Q140" s="71"/>
      <c r="T140" s="22">
        <v>506.47300000000001</v>
      </c>
      <c r="U140" s="74">
        <f t="shared" si="55"/>
        <v>286.47300000000001</v>
      </c>
      <c r="V140" s="70">
        <f t="shared" si="56"/>
        <v>286</v>
      </c>
      <c r="W140" s="70"/>
      <c r="X140" s="70">
        <f t="shared" si="57"/>
        <v>241.8338229122954</v>
      </c>
      <c r="Y140" s="70">
        <f t="shared" si="58"/>
        <v>21.833822912295403</v>
      </c>
      <c r="Z140" s="70">
        <f t="shared" si="59"/>
        <v>22</v>
      </c>
      <c r="AA140" s="24">
        <f t="shared" si="60"/>
        <v>286</v>
      </c>
      <c r="AB140" s="67">
        <f t="shared" si="61"/>
        <v>506</v>
      </c>
    </row>
    <row r="141" spans="1:28" ht="15" customHeight="1" x14ac:dyDescent="0.2">
      <c r="A141" s="71">
        <v>858</v>
      </c>
      <c r="B141" s="71">
        <v>110</v>
      </c>
      <c r="C141" s="68">
        <v>0</v>
      </c>
      <c r="D141" s="68">
        <v>272.14999999999998</v>
      </c>
      <c r="E141" s="68">
        <v>210.22</v>
      </c>
      <c r="F141" s="68">
        <v>0</v>
      </c>
      <c r="G141" s="68">
        <f t="shared" si="52"/>
        <v>40.756097560975611</v>
      </c>
      <c r="H141" s="68">
        <v>0</v>
      </c>
      <c r="I141" s="68">
        <f t="shared" si="53"/>
        <v>49.878048780487802</v>
      </c>
      <c r="J141" s="72">
        <f t="shared" si="62"/>
        <v>0</v>
      </c>
      <c r="K141" s="72">
        <f t="shared" si="63"/>
        <v>-1</v>
      </c>
      <c r="L141" s="71">
        <f t="shared" si="64"/>
        <v>0</v>
      </c>
      <c r="M141" s="72">
        <f t="shared" ca="1" si="54"/>
        <v>0</v>
      </c>
      <c r="N141" s="71"/>
      <c r="O141" s="71"/>
      <c r="P141" s="71"/>
      <c r="Q141" s="71"/>
      <c r="T141" s="22">
        <v>483.93400000000003</v>
      </c>
      <c r="U141" s="74">
        <f t="shared" si="55"/>
        <v>373.93400000000003</v>
      </c>
      <c r="V141" s="70">
        <f t="shared" si="56"/>
        <v>374</v>
      </c>
      <c r="W141" s="70"/>
      <c r="X141" s="70">
        <f t="shared" si="57"/>
        <v>120.9169114561477</v>
      </c>
      <c r="Y141" s="70">
        <f t="shared" si="58"/>
        <v>10.916911456147702</v>
      </c>
      <c r="Z141" s="70">
        <f t="shared" si="59"/>
        <v>11</v>
      </c>
      <c r="AA141" s="24">
        <f t="shared" si="60"/>
        <v>374</v>
      </c>
      <c r="AB141" s="67">
        <f t="shared" si="61"/>
        <v>484</v>
      </c>
    </row>
    <row r="142" spans="1:28" ht="15" customHeight="1" x14ac:dyDescent="0.2">
      <c r="A142" s="71">
        <v>739</v>
      </c>
      <c r="B142" s="71">
        <v>110</v>
      </c>
      <c r="C142" s="68">
        <v>0</v>
      </c>
      <c r="D142" s="68">
        <v>272.20999999999998</v>
      </c>
      <c r="E142" s="68">
        <v>210.22</v>
      </c>
      <c r="F142" s="68">
        <v>0</v>
      </c>
      <c r="G142" s="68">
        <f t="shared" si="52"/>
        <v>41.69879518072289</v>
      </c>
      <c r="H142" s="68">
        <v>0</v>
      </c>
      <c r="I142" s="68">
        <f t="shared" si="53"/>
        <v>49.277108433734938</v>
      </c>
      <c r="J142" s="72">
        <f t="shared" si="62"/>
        <v>1</v>
      </c>
      <c r="K142" s="72">
        <f t="shared" si="63"/>
        <v>1</v>
      </c>
      <c r="L142" s="71">
        <f t="shared" si="64"/>
        <v>0</v>
      </c>
      <c r="M142" s="72">
        <f t="shared" ca="1" si="54"/>
        <v>0</v>
      </c>
      <c r="N142" s="71"/>
      <c r="O142" s="71"/>
      <c r="P142" s="71"/>
      <c r="Q142" s="71"/>
      <c r="T142" s="22">
        <v>496.91699999999997</v>
      </c>
      <c r="U142" s="74">
        <f t="shared" si="55"/>
        <v>386.91699999999997</v>
      </c>
      <c r="V142" s="70">
        <f t="shared" si="56"/>
        <v>387</v>
      </c>
      <c r="W142" s="70"/>
      <c r="X142" s="70">
        <f t="shared" si="57"/>
        <v>120.9169114561477</v>
      </c>
      <c r="Y142" s="70">
        <f t="shared" si="58"/>
        <v>10.916911456147702</v>
      </c>
      <c r="Z142" s="70">
        <f t="shared" si="59"/>
        <v>11</v>
      </c>
      <c r="AA142" s="24">
        <f t="shared" si="60"/>
        <v>387</v>
      </c>
      <c r="AB142" s="67">
        <f t="shared" si="61"/>
        <v>497</v>
      </c>
    </row>
    <row r="143" spans="1:28" ht="15" customHeight="1" x14ac:dyDescent="0.2">
      <c r="A143" s="71">
        <v>619</v>
      </c>
      <c r="B143" s="71">
        <v>110</v>
      </c>
      <c r="C143" s="68">
        <v>0</v>
      </c>
      <c r="D143" s="68">
        <v>272.26</v>
      </c>
      <c r="E143" s="68">
        <v>210.22</v>
      </c>
      <c r="F143" s="68">
        <v>0</v>
      </c>
      <c r="G143" s="68">
        <f t="shared" si="52"/>
        <v>42.63095238095238</v>
      </c>
      <c r="H143" s="68">
        <v>0</v>
      </c>
      <c r="I143" s="68">
        <f t="shared" si="53"/>
        <v>48.69047619047619</v>
      </c>
      <c r="J143" s="72">
        <f t="shared" si="62"/>
        <v>1</v>
      </c>
      <c r="K143" s="72">
        <f t="shared" si="63"/>
        <v>1</v>
      </c>
      <c r="L143" s="71">
        <f t="shared" si="64"/>
        <v>0</v>
      </c>
      <c r="M143" s="72">
        <f t="shared" ca="1" si="54"/>
        <v>0</v>
      </c>
      <c r="N143" s="71"/>
      <c r="O143" s="71"/>
      <c r="P143" s="71"/>
      <c r="Q143" s="71"/>
      <c r="T143" s="22">
        <v>492.15699999999998</v>
      </c>
      <c r="U143" s="74">
        <f t="shared" si="55"/>
        <v>382.15699999999998</v>
      </c>
      <c r="V143" s="70">
        <f t="shared" si="56"/>
        <v>382</v>
      </c>
      <c r="W143" s="70"/>
      <c r="X143" s="70">
        <f t="shared" si="57"/>
        <v>120.9169114561477</v>
      </c>
      <c r="Y143" s="70">
        <f t="shared" si="58"/>
        <v>10.916911456147702</v>
      </c>
      <c r="Z143" s="70">
        <f t="shared" si="59"/>
        <v>11</v>
      </c>
      <c r="AA143" s="24">
        <f t="shared" si="60"/>
        <v>382</v>
      </c>
      <c r="AB143" s="67">
        <f t="shared" si="61"/>
        <v>492</v>
      </c>
    </row>
    <row r="144" spans="1:28" ht="15" customHeight="1" x14ac:dyDescent="0.2">
      <c r="A144" s="71">
        <v>739</v>
      </c>
      <c r="B144" s="71">
        <v>110</v>
      </c>
      <c r="C144" s="68">
        <v>0</v>
      </c>
      <c r="D144" s="68">
        <v>272.33</v>
      </c>
      <c r="E144" s="68">
        <v>210.22</v>
      </c>
      <c r="F144" s="68">
        <v>0</v>
      </c>
      <c r="G144" s="68">
        <f t="shared" si="52"/>
        <v>40.71764705882353</v>
      </c>
      <c r="H144" s="68">
        <v>0</v>
      </c>
      <c r="I144" s="68">
        <f t="shared" si="53"/>
        <v>48.117647058823529</v>
      </c>
      <c r="J144" s="72">
        <f t="shared" si="62"/>
        <v>1</v>
      </c>
      <c r="K144" s="72">
        <f t="shared" si="63"/>
        <v>1</v>
      </c>
      <c r="L144" s="71">
        <f t="shared" si="64"/>
        <v>0</v>
      </c>
      <c r="M144" s="72">
        <f t="shared" ca="1" si="54"/>
        <v>0</v>
      </c>
      <c r="N144" s="71"/>
      <c r="O144" s="71"/>
      <c r="P144" s="71"/>
      <c r="Q144" s="71"/>
      <c r="T144" s="22">
        <v>0</v>
      </c>
      <c r="U144" s="74">
        <f t="shared" si="55"/>
        <v>-110</v>
      </c>
      <c r="V144" s="70">
        <f t="shared" si="56"/>
        <v>-110</v>
      </c>
      <c r="W144" s="70"/>
      <c r="X144" s="70">
        <f t="shared" si="57"/>
        <v>120.9169114561477</v>
      </c>
      <c r="Y144" s="70">
        <f t="shared" si="58"/>
        <v>10.916911456147702</v>
      </c>
      <c r="Z144" s="70">
        <f t="shared" si="59"/>
        <v>11</v>
      </c>
      <c r="AA144" s="24">
        <f t="shared" si="60"/>
        <v>11</v>
      </c>
      <c r="AB144" s="67">
        <f t="shared" si="61"/>
        <v>121</v>
      </c>
    </row>
    <row r="145" spans="1:28" ht="15" customHeight="1" x14ac:dyDescent="0.2">
      <c r="A145" s="71">
        <v>859</v>
      </c>
      <c r="B145" s="71">
        <v>30</v>
      </c>
      <c r="C145" s="68">
        <v>0</v>
      </c>
      <c r="D145" s="68">
        <v>272.41000000000003</v>
      </c>
      <c r="E145" s="68">
        <v>209.4</v>
      </c>
      <c r="F145" s="68">
        <v>0</v>
      </c>
      <c r="G145" s="68">
        <f t="shared" si="52"/>
        <v>38.848837209302324</v>
      </c>
      <c r="H145" s="68">
        <v>0</v>
      </c>
      <c r="I145" s="68">
        <f t="shared" si="53"/>
        <v>48.488372093023258</v>
      </c>
      <c r="J145" s="72">
        <f t="shared" si="62"/>
        <v>0</v>
      </c>
      <c r="K145" s="72">
        <f t="shared" si="63"/>
        <v>-1</v>
      </c>
      <c r="L145" s="71">
        <f t="shared" si="64"/>
        <v>0</v>
      </c>
      <c r="M145" s="72">
        <f t="shared" ca="1" si="54"/>
        <v>1</v>
      </c>
      <c r="N145" s="71"/>
      <c r="O145" s="71"/>
      <c r="P145" s="71"/>
      <c r="Q145" s="71"/>
      <c r="T145" s="22">
        <v>500.029</v>
      </c>
      <c r="U145" s="74">
        <f t="shared" si="55"/>
        <v>470.029</v>
      </c>
      <c r="V145" s="70">
        <f t="shared" si="56"/>
        <v>470</v>
      </c>
      <c r="W145" s="70"/>
      <c r="X145" s="70">
        <f t="shared" si="57"/>
        <v>32.977339488040286</v>
      </c>
      <c r="Y145" s="70">
        <f t="shared" si="58"/>
        <v>2.9773394880402861</v>
      </c>
      <c r="Z145" s="70">
        <f t="shared" si="59"/>
        <v>3</v>
      </c>
      <c r="AA145" s="24">
        <f t="shared" si="60"/>
        <v>470</v>
      </c>
      <c r="AB145" s="67">
        <f t="shared" si="61"/>
        <v>500</v>
      </c>
    </row>
    <row r="146" spans="1:28" ht="15" customHeight="1" x14ac:dyDescent="0.2">
      <c r="A146" s="71"/>
      <c r="B146" s="71"/>
      <c r="C146" s="71"/>
      <c r="D146" s="71"/>
      <c r="E146" s="68"/>
      <c r="F146" s="68"/>
      <c r="G146" s="68"/>
      <c r="H146" s="68"/>
      <c r="I146" s="68"/>
      <c r="J146" s="71"/>
      <c r="K146" s="71"/>
      <c r="L146" s="71"/>
      <c r="M146" s="71"/>
      <c r="N146" s="71"/>
      <c r="O146" s="71"/>
      <c r="P146" s="71"/>
      <c r="Q146" s="71"/>
      <c r="AB146" s="67"/>
    </row>
    <row r="147" spans="1:28" ht="15" customHeight="1" x14ac:dyDescent="0.2">
      <c r="A147" s="71"/>
      <c r="B147" s="71"/>
      <c r="C147" s="71"/>
      <c r="D147" s="71"/>
      <c r="E147" s="68"/>
      <c r="F147" s="68"/>
      <c r="G147" s="68"/>
      <c r="H147" s="68"/>
      <c r="I147" s="68"/>
      <c r="J147" s="71"/>
      <c r="K147" s="71"/>
      <c r="L147" s="71"/>
      <c r="M147" s="71"/>
      <c r="N147" s="71"/>
      <c r="O147" s="71"/>
      <c r="P147" s="71"/>
      <c r="Q147" s="71"/>
      <c r="AB147" s="67"/>
    </row>
    <row r="148" spans="1:28" ht="15" customHeight="1" x14ac:dyDescent="0.2">
      <c r="A148" s="71"/>
      <c r="B148" s="71"/>
      <c r="C148" s="71"/>
      <c r="D148" s="71"/>
      <c r="E148" s="68"/>
      <c r="F148" s="68"/>
      <c r="G148" s="68"/>
      <c r="H148" s="71"/>
      <c r="I148" s="68"/>
      <c r="J148" s="71"/>
      <c r="K148" s="71"/>
      <c r="L148" s="71"/>
      <c r="M148" s="71"/>
      <c r="N148" s="71"/>
      <c r="O148" s="71"/>
      <c r="P148" s="71"/>
      <c r="Q148" s="71"/>
      <c r="AB148" s="67"/>
    </row>
    <row r="149" spans="1:28" ht="15" customHeight="1" x14ac:dyDescent="0.2">
      <c r="A149" s="71"/>
      <c r="B149" s="71"/>
      <c r="C149" s="71"/>
      <c r="D149" s="71"/>
      <c r="E149" s="68"/>
      <c r="F149" s="68"/>
      <c r="G149" s="68"/>
      <c r="H149" s="71"/>
      <c r="I149" s="68"/>
      <c r="J149" s="71"/>
      <c r="K149" s="71"/>
      <c r="L149" s="71"/>
      <c r="M149" s="71"/>
      <c r="N149" s="71"/>
      <c r="O149" s="71"/>
      <c r="P149" s="71"/>
      <c r="Q149" s="71"/>
      <c r="AB149" s="67"/>
    </row>
    <row r="150" spans="1:28" ht="15" customHeight="1" x14ac:dyDescent="0.2">
      <c r="A150" s="71"/>
      <c r="B150" s="71"/>
      <c r="C150" s="71"/>
      <c r="D150" s="71"/>
      <c r="E150" s="68"/>
      <c r="F150" s="68"/>
      <c r="G150" s="68"/>
      <c r="H150" s="71"/>
      <c r="I150" s="68"/>
      <c r="J150" s="71"/>
      <c r="K150" s="71"/>
      <c r="L150" s="71"/>
      <c r="M150" s="71"/>
      <c r="N150" s="71"/>
      <c r="O150" s="71"/>
      <c r="P150" s="71"/>
      <c r="Q150" s="71"/>
      <c r="AB150" s="67"/>
    </row>
    <row r="151" spans="1:28" ht="15" customHeight="1" x14ac:dyDescent="0.2">
      <c r="A151" s="71"/>
      <c r="B151" s="71"/>
      <c r="C151" s="71"/>
      <c r="D151" s="71"/>
      <c r="E151" s="68"/>
      <c r="F151" s="68"/>
      <c r="G151" s="68"/>
      <c r="H151" s="71"/>
      <c r="I151" s="68"/>
      <c r="J151" s="71"/>
      <c r="K151" s="71"/>
      <c r="L151" s="71"/>
      <c r="M151" s="71"/>
      <c r="N151" s="71"/>
      <c r="O151" s="71"/>
      <c r="P151" s="71"/>
      <c r="Q151" s="71"/>
      <c r="AB151" s="67"/>
    </row>
    <row r="152" spans="1:28" ht="15" customHeight="1" x14ac:dyDescent="0.2">
      <c r="A152" s="71"/>
      <c r="B152" s="71"/>
      <c r="C152" s="71"/>
      <c r="D152" s="71"/>
      <c r="E152" s="68"/>
      <c r="F152" s="68"/>
      <c r="G152" s="68"/>
      <c r="H152" s="71"/>
      <c r="I152" s="68"/>
      <c r="J152" s="71"/>
      <c r="K152" s="71"/>
      <c r="L152" s="71"/>
      <c r="M152" s="71"/>
      <c r="N152" s="71"/>
      <c r="O152" s="71"/>
      <c r="P152" s="71"/>
      <c r="Q152" s="71"/>
      <c r="AB152" s="67"/>
    </row>
    <row r="153" spans="1:28" ht="15" customHeight="1" x14ac:dyDescent="0.2">
      <c r="A153" s="71"/>
      <c r="B153" s="71"/>
      <c r="C153" s="71"/>
      <c r="D153" s="71"/>
      <c r="E153" s="68"/>
      <c r="F153" s="68"/>
      <c r="G153" s="68"/>
      <c r="H153" s="71"/>
      <c r="I153" s="68"/>
      <c r="J153" s="71"/>
      <c r="K153" s="71"/>
      <c r="L153" s="71"/>
      <c r="M153" s="71"/>
      <c r="N153" s="71"/>
      <c r="O153" s="71"/>
      <c r="P153" s="71"/>
      <c r="Q153" s="71"/>
      <c r="AB153" s="67"/>
    </row>
    <row r="154" spans="1:28" ht="15" customHeight="1" x14ac:dyDescent="0.2">
      <c r="A154" s="71"/>
      <c r="B154" s="71"/>
      <c r="C154" s="71"/>
      <c r="D154" s="71"/>
      <c r="E154" s="68"/>
      <c r="F154" s="68"/>
      <c r="G154" s="68"/>
      <c r="H154" s="71"/>
      <c r="I154" s="68"/>
      <c r="J154" s="71"/>
      <c r="K154" s="71"/>
      <c r="L154" s="71"/>
      <c r="M154" s="71"/>
      <c r="N154" s="71"/>
      <c r="O154" s="71"/>
      <c r="P154" s="71"/>
      <c r="Q154" s="71"/>
      <c r="AB154" s="67"/>
    </row>
    <row r="155" spans="1:28" ht="15" customHeight="1" x14ac:dyDescent="0.2">
      <c r="A155" s="71"/>
      <c r="B155" s="71"/>
      <c r="C155" s="71"/>
      <c r="D155" s="71"/>
      <c r="E155" s="68"/>
      <c r="F155" s="68"/>
      <c r="G155" s="68"/>
      <c r="H155" s="71"/>
      <c r="I155" s="68"/>
      <c r="J155" s="71"/>
      <c r="K155" s="71"/>
      <c r="L155" s="71"/>
      <c r="M155" s="71"/>
      <c r="N155" s="71"/>
      <c r="O155" s="71"/>
      <c r="P155" s="71"/>
      <c r="Q155" s="71"/>
      <c r="AB155" s="67"/>
    </row>
    <row r="156" spans="1:28" ht="15" customHeight="1" x14ac:dyDescent="0.2">
      <c r="A156" s="71"/>
      <c r="B156" s="71"/>
      <c r="C156" s="71"/>
      <c r="D156" s="71"/>
      <c r="E156" s="68"/>
      <c r="F156" s="68"/>
      <c r="G156" s="68"/>
      <c r="H156" s="71"/>
      <c r="I156" s="68"/>
      <c r="J156" s="71"/>
      <c r="K156" s="71"/>
      <c r="L156" s="71"/>
      <c r="M156" s="71"/>
      <c r="N156" s="71"/>
      <c r="O156" s="71"/>
      <c r="P156" s="71"/>
      <c r="Q156" s="71"/>
      <c r="AB156" s="67"/>
    </row>
    <row r="157" spans="1:28" ht="15" customHeight="1" x14ac:dyDescent="0.2">
      <c r="A157" s="71"/>
      <c r="B157" s="71"/>
      <c r="C157" s="71"/>
      <c r="D157" s="71"/>
      <c r="E157" s="68"/>
      <c r="F157" s="68"/>
      <c r="G157" s="68"/>
      <c r="H157" s="71"/>
      <c r="I157" s="68"/>
      <c r="J157" s="71"/>
      <c r="K157" s="71"/>
      <c r="L157" s="71"/>
      <c r="M157" s="71"/>
      <c r="N157" s="71"/>
      <c r="O157" s="71"/>
      <c r="P157" s="71"/>
      <c r="Q157" s="71"/>
      <c r="AB157" s="67"/>
    </row>
    <row r="158" spans="1:28" ht="15" customHeight="1" x14ac:dyDescent="0.2">
      <c r="A158" s="71"/>
      <c r="B158" s="71"/>
      <c r="C158" s="71"/>
      <c r="D158" s="71"/>
      <c r="E158" s="68"/>
      <c r="F158" s="68"/>
      <c r="G158" s="68"/>
      <c r="H158" s="71"/>
      <c r="I158" s="68"/>
      <c r="J158" s="71"/>
      <c r="K158" s="71"/>
      <c r="L158" s="71"/>
      <c r="M158" s="71"/>
      <c r="N158" s="71"/>
      <c r="O158" s="71"/>
      <c r="P158" s="71"/>
      <c r="Q158" s="71"/>
      <c r="AB158" s="67"/>
    </row>
    <row r="159" spans="1:28" ht="15" customHeight="1" x14ac:dyDescent="0.2">
      <c r="A159" s="71"/>
      <c r="B159" s="71"/>
      <c r="C159" s="71"/>
      <c r="D159" s="71"/>
      <c r="E159" s="68"/>
      <c r="F159" s="68"/>
      <c r="G159" s="68"/>
      <c r="H159" s="71"/>
      <c r="I159" s="68"/>
      <c r="J159" s="71"/>
      <c r="K159" s="71"/>
      <c r="L159" s="71"/>
      <c r="M159" s="71"/>
      <c r="N159" s="71"/>
      <c r="O159" s="71"/>
      <c r="P159" s="71"/>
      <c r="Q159" s="71"/>
      <c r="AB159" s="67"/>
    </row>
    <row r="160" spans="1:28" ht="15" customHeight="1" x14ac:dyDescent="0.2">
      <c r="A160" s="71"/>
      <c r="B160" s="71"/>
      <c r="C160" s="71"/>
      <c r="D160" s="71"/>
      <c r="E160" s="68"/>
      <c r="F160" s="71"/>
      <c r="G160" s="68"/>
      <c r="H160" s="71"/>
      <c r="I160" s="68"/>
      <c r="J160" s="71"/>
      <c r="K160" s="71"/>
      <c r="L160" s="71"/>
      <c r="M160" s="71"/>
      <c r="N160" s="71"/>
      <c r="O160" s="71"/>
      <c r="P160" s="71"/>
      <c r="Q160" s="71"/>
      <c r="AB160" s="67"/>
    </row>
    <row r="161" spans="1:28" ht="15" customHeight="1" x14ac:dyDescent="0.2">
      <c r="A161" s="71"/>
      <c r="B161" s="71"/>
      <c r="C161" s="71"/>
      <c r="D161" s="71"/>
      <c r="E161" s="68"/>
      <c r="F161" s="71"/>
      <c r="G161" s="68"/>
      <c r="H161" s="71"/>
      <c r="I161" s="68"/>
      <c r="J161" s="71"/>
      <c r="K161" s="71"/>
      <c r="L161" s="71"/>
      <c r="M161" s="71"/>
      <c r="N161" s="71"/>
      <c r="O161" s="71"/>
      <c r="P161" s="71"/>
      <c r="Q161" s="71"/>
      <c r="AB161" s="67"/>
    </row>
    <row r="162" spans="1:28" ht="15" customHeight="1" x14ac:dyDescent="0.2">
      <c r="A162" s="71"/>
      <c r="B162" s="71"/>
      <c r="C162" s="71"/>
      <c r="D162" s="71"/>
      <c r="E162" s="68"/>
      <c r="F162" s="71"/>
      <c r="G162" s="68"/>
      <c r="H162" s="71"/>
      <c r="I162" s="68"/>
      <c r="J162" s="71"/>
      <c r="K162" s="71"/>
      <c r="L162" s="71"/>
      <c r="M162" s="71"/>
      <c r="N162" s="71"/>
      <c r="O162" s="71"/>
      <c r="P162" s="71"/>
      <c r="Q162" s="71"/>
      <c r="AB162" s="67"/>
    </row>
    <row r="163" spans="1:28" ht="15" customHeight="1" x14ac:dyDescent="0.2">
      <c r="A163" s="71"/>
      <c r="B163" s="71"/>
      <c r="C163" s="71"/>
      <c r="D163" s="71"/>
      <c r="E163" s="68"/>
      <c r="F163" s="71"/>
      <c r="G163" s="68"/>
      <c r="H163" s="71"/>
      <c r="I163" s="68"/>
      <c r="J163" s="71"/>
      <c r="K163" s="71"/>
      <c r="L163" s="71"/>
      <c r="M163" s="71"/>
      <c r="N163" s="71"/>
      <c r="O163" s="71"/>
      <c r="P163" s="71"/>
      <c r="Q163" s="71"/>
      <c r="AB163" s="67"/>
    </row>
    <row r="164" spans="1:28" ht="15" customHeight="1" x14ac:dyDescent="0.2">
      <c r="A164" s="71"/>
      <c r="B164" s="71"/>
      <c r="C164" s="71"/>
      <c r="D164" s="71"/>
      <c r="E164" s="68"/>
      <c r="F164" s="71"/>
      <c r="G164" s="68"/>
      <c r="H164" s="71"/>
      <c r="I164" s="68"/>
      <c r="J164" s="71"/>
      <c r="K164" s="71"/>
      <c r="L164" s="71"/>
      <c r="M164" s="71"/>
      <c r="N164" s="71"/>
      <c r="O164" s="71"/>
      <c r="P164" s="71"/>
      <c r="Q164" s="71"/>
      <c r="AB164" s="67"/>
    </row>
    <row r="165" spans="1:28" ht="15" customHeight="1" x14ac:dyDescent="0.2">
      <c r="A165" s="71"/>
      <c r="B165" s="71"/>
      <c r="C165" s="71"/>
      <c r="D165" s="71"/>
      <c r="E165" s="68"/>
      <c r="F165" s="71"/>
      <c r="G165" s="68"/>
      <c r="H165" s="71"/>
      <c r="I165" s="68"/>
      <c r="J165" s="71"/>
      <c r="K165" s="71"/>
      <c r="L165" s="71"/>
      <c r="M165" s="71"/>
      <c r="N165" s="71"/>
      <c r="O165" s="71"/>
      <c r="P165" s="71"/>
      <c r="Q165" s="71"/>
      <c r="AB165" s="67"/>
    </row>
    <row r="166" spans="1:28" ht="15" customHeight="1" x14ac:dyDescent="0.2">
      <c r="A166" s="71"/>
      <c r="B166" s="71"/>
      <c r="C166" s="71"/>
      <c r="D166" s="71"/>
      <c r="E166" s="68"/>
      <c r="F166" s="71"/>
      <c r="G166" s="68"/>
      <c r="H166" s="71"/>
      <c r="I166" s="68"/>
      <c r="J166" s="71"/>
      <c r="K166" s="71"/>
      <c r="L166" s="71"/>
      <c r="M166" s="71"/>
      <c r="N166" s="71"/>
      <c r="O166" s="71"/>
      <c r="P166" s="71"/>
      <c r="Q166" s="71"/>
      <c r="AB166" s="67"/>
    </row>
    <row r="167" spans="1:28" ht="15" customHeight="1" x14ac:dyDescent="0.2">
      <c r="A167" s="71"/>
      <c r="B167" s="71"/>
      <c r="C167" s="71"/>
      <c r="D167" s="71"/>
      <c r="E167" s="68"/>
      <c r="F167" s="71"/>
      <c r="G167" s="68"/>
      <c r="H167" s="71"/>
      <c r="I167" s="68"/>
      <c r="J167" s="71"/>
      <c r="K167" s="71"/>
      <c r="L167" s="71"/>
      <c r="M167" s="71"/>
      <c r="N167" s="71"/>
      <c r="O167" s="71"/>
      <c r="P167" s="71"/>
      <c r="Q167" s="71"/>
      <c r="AB167" s="67"/>
    </row>
    <row r="168" spans="1:28" ht="15" customHeight="1" x14ac:dyDescent="0.2">
      <c r="A168" s="71"/>
      <c r="B168" s="71"/>
      <c r="C168" s="71"/>
      <c r="D168" s="71"/>
      <c r="E168" s="68"/>
      <c r="F168" s="71"/>
      <c r="G168" s="68"/>
      <c r="H168" s="71"/>
      <c r="I168" s="68"/>
      <c r="J168" s="71"/>
      <c r="K168" s="71"/>
      <c r="L168" s="71"/>
      <c r="M168" s="71"/>
      <c r="N168" s="71"/>
      <c r="O168" s="71"/>
      <c r="P168" s="71"/>
      <c r="Q168" s="71"/>
      <c r="AB168" s="67"/>
    </row>
    <row r="169" spans="1:28" ht="15" customHeight="1" x14ac:dyDescent="0.2">
      <c r="A169" s="71"/>
      <c r="B169" s="71"/>
      <c r="C169" s="71"/>
      <c r="D169" s="71"/>
      <c r="E169" s="68"/>
      <c r="F169" s="71"/>
      <c r="G169" s="68"/>
      <c r="H169" s="71"/>
      <c r="I169" s="68"/>
      <c r="J169" s="71"/>
      <c r="K169" s="71"/>
      <c r="L169" s="71"/>
      <c r="M169" s="71"/>
      <c r="N169" s="71"/>
      <c r="O169" s="71"/>
      <c r="P169" s="71"/>
      <c r="Q169" s="71"/>
      <c r="AB169" s="67"/>
    </row>
    <row r="170" spans="1:28" ht="15" customHeight="1" x14ac:dyDescent="0.2">
      <c r="A170" s="71"/>
      <c r="B170" s="71"/>
      <c r="C170" s="71"/>
      <c r="D170" s="71"/>
      <c r="E170" s="68"/>
      <c r="F170" s="71"/>
      <c r="G170" s="68"/>
      <c r="H170" s="71"/>
      <c r="I170" s="68"/>
      <c r="J170" s="71"/>
      <c r="K170" s="71"/>
      <c r="L170" s="71"/>
      <c r="M170" s="71"/>
      <c r="N170" s="71"/>
      <c r="O170" s="71"/>
      <c r="P170" s="71"/>
      <c r="Q170" s="71"/>
      <c r="AB170" s="67"/>
    </row>
    <row r="171" spans="1:28" ht="15" customHeight="1" x14ac:dyDescent="0.2">
      <c r="A171" s="71"/>
      <c r="B171" s="71"/>
      <c r="C171" s="71"/>
      <c r="D171" s="71"/>
      <c r="E171" s="68"/>
      <c r="F171" s="71"/>
      <c r="G171" s="68"/>
      <c r="H171" s="71"/>
      <c r="I171" s="68"/>
      <c r="J171" s="71"/>
      <c r="K171" s="71"/>
      <c r="L171" s="71"/>
      <c r="M171" s="71"/>
      <c r="N171" s="71"/>
      <c r="O171" s="71"/>
      <c r="P171" s="71"/>
      <c r="Q171" s="71"/>
      <c r="AB171" s="67"/>
    </row>
    <row r="172" spans="1:28" ht="15" customHeight="1" x14ac:dyDescent="0.2">
      <c r="A172" s="71"/>
      <c r="B172" s="71"/>
      <c r="C172" s="71"/>
      <c r="D172" s="71"/>
      <c r="E172" s="68"/>
      <c r="F172" s="71"/>
      <c r="G172" s="68"/>
      <c r="H172" s="71"/>
      <c r="I172" s="68"/>
      <c r="J172" s="71"/>
      <c r="K172" s="71"/>
      <c r="L172" s="71"/>
      <c r="M172" s="71"/>
      <c r="N172" s="71"/>
      <c r="O172" s="71"/>
      <c r="P172" s="71"/>
      <c r="Q172" s="71"/>
      <c r="AB172" s="67"/>
    </row>
    <row r="173" spans="1:28" ht="15" customHeight="1" x14ac:dyDescent="0.2">
      <c r="A173" s="71"/>
      <c r="B173" s="71"/>
      <c r="C173" s="71"/>
      <c r="D173" s="71"/>
      <c r="E173" s="68"/>
      <c r="F173" s="71"/>
      <c r="G173" s="68"/>
      <c r="H173" s="71"/>
      <c r="I173" s="68"/>
      <c r="J173" s="71"/>
      <c r="K173" s="71"/>
      <c r="L173" s="71"/>
      <c r="M173" s="71"/>
      <c r="N173" s="71"/>
      <c r="O173" s="71"/>
      <c r="P173" s="71"/>
      <c r="Q173" s="71"/>
      <c r="AB173" s="67"/>
    </row>
    <row r="174" spans="1:28" ht="15" customHeight="1" x14ac:dyDescent="0.2">
      <c r="A174" s="71"/>
      <c r="B174" s="71"/>
      <c r="C174" s="71"/>
      <c r="D174" s="71"/>
      <c r="E174" s="68"/>
      <c r="F174" s="71"/>
      <c r="G174" s="68"/>
      <c r="H174" s="71"/>
      <c r="I174" s="68"/>
      <c r="J174" s="71"/>
      <c r="K174" s="71"/>
      <c r="L174" s="71"/>
      <c r="M174" s="71"/>
      <c r="N174" s="71"/>
      <c r="O174" s="71"/>
      <c r="P174" s="71"/>
      <c r="Q174" s="71"/>
      <c r="AB174" s="67"/>
    </row>
    <row r="175" spans="1:28" ht="15" customHeight="1" x14ac:dyDescent="0.2">
      <c r="A175" s="71"/>
      <c r="B175" s="71"/>
      <c r="C175" s="71"/>
      <c r="D175" s="71"/>
      <c r="E175" s="68"/>
      <c r="F175" s="71"/>
      <c r="G175" s="68"/>
      <c r="H175" s="71"/>
      <c r="I175" s="68"/>
      <c r="J175" s="71"/>
      <c r="K175" s="71"/>
      <c r="L175" s="71"/>
      <c r="M175" s="71"/>
      <c r="N175" s="71"/>
      <c r="O175" s="71"/>
      <c r="P175" s="71"/>
      <c r="Q175" s="71"/>
      <c r="AB175" s="67"/>
    </row>
    <row r="176" spans="1:28" ht="15" customHeight="1" x14ac:dyDescent="0.2">
      <c r="A176" s="71"/>
      <c r="B176" s="71"/>
      <c r="C176" s="71"/>
      <c r="D176" s="71"/>
      <c r="E176" s="68"/>
      <c r="F176" s="71"/>
      <c r="G176" s="68"/>
      <c r="H176" s="71"/>
      <c r="I176" s="68"/>
      <c r="J176" s="71"/>
      <c r="K176" s="71"/>
      <c r="L176" s="71"/>
      <c r="M176" s="71"/>
      <c r="N176" s="71"/>
      <c r="O176" s="71"/>
      <c r="P176" s="71"/>
      <c r="Q176" s="71"/>
      <c r="AB176" s="67"/>
    </row>
    <row r="177" spans="1:28" ht="15" customHeight="1" x14ac:dyDescent="0.2">
      <c r="A177" s="71"/>
      <c r="B177" s="71"/>
      <c r="C177" s="71"/>
      <c r="D177" s="71"/>
      <c r="E177" s="68"/>
      <c r="F177" s="71"/>
      <c r="G177" s="68"/>
      <c r="H177" s="71"/>
      <c r="I177" s="68"/>
      <c r="J177" s="71"/>
      <c r="K177" s="71"/>
      <c r="L177" s="71"/>
      <c r="M177" s="71"/>
      <c r="N177" s="71"/>
      <c r="O177" s="71"/>
      <c r="P177" s="71"/>
      <c r="Q177" s="71"/>
      <c r="AB177" s="67"/>
    </row>
    <row r="178" spans="1:28" ht="15" customHeight="1" x14ac:dyDescent="0.2">
      <c r="A178" s="71"/>
      <c r="B178" s="71"/>
      <c r="C178" s="71"/>
      <c r="D178" s="71"/>
      <c r="E178" s="68"/>
      <c r="F178" s="71"/>
      <c r="G178" s="68"/>
      <c r="H178" s="71"/>
      <c r="I178" s="68"/>
      <c r="J178" s="71"/>
      <c r="K178" s="71"/>
      <c r="L178" s="71"/>
      <c r="M178" s="71"/>
      <c r="N178" s="71"/>
      <c r="O178" s="71"/>
      <c r="P178" s="71"/>
      <c r="Q178" s="71"/>
      <c r="AB178" s="67"/>
    </row>
    <row r="179" spans="1:28" ht="15" customHeight="1" x14ac:dyDescent="0.2">
      <c r="A179" s="71"/>
      <c r="B179" s="71"/>
      <c r="C179" s="71"/>
      <c r="D179" s="71"/>
      <c r="E179" s="68"/>
      <c r="F179" s="71"/>
      <c r="G179" s="68"/>
      <c r="H179" s="71"/>
      <c r="I179" s="68"/>
      <c r="J179" s="71"/>
      <c r="K179" s="71"/>
      <c r="L179" s="71"/>
      <c r="M179" s="71"/>
      <c r="N179" s="71"/>
      <c r="O179" s="71"/>
      <c r="P179" s="71"/>
      <c r="Q179" s="71"/>
      <c r="AB179" s="67"/>
    </row>
    <row r="180" spans="1:28" ht="15" customHeight="1" x14ac:dyDescent="0.2">
      <c r="A180" s="71"/>
      <c r="B180" s="71"/>
      <c r="C180" s="71"/>
      <c r="D180" s="71"/>
      <c r="E180" s="68"/>
      <c r="F180" s="71"/>
      <c r="G180" s="68"/>
      <c r="H180" s="71"/>
      <c r="I180" s="68"/>
      <c r="J180" s="71"/>
      <c r="K180" s="71"/>
      <c r="L180" s="71"/>
      <c r="M180" s="71"/>
      <c r="N180" s="71"/>
      <c r="O180" s="71"/>
      <c r="P180" s="71"/>
      <c r="Q180" s="71"/>
      <c r="AB180" s="67"/>
    </row>
    <row r="181" spans="1:28" ht="15" customHeight="1" x14ac:dyDescent="0.2">
      <c r="A181" s="71"/>
      <c r="B181" s="71"/>
      <c r="C181" s="71"/>
      <c r="D181" s="71"/>
      <c r="E181" s="68"/>
      <c r="F181" s="71"/>
      <c r="G181" s="68"/>
      <c r="H181" s="71"/>
      <c r="I181" s="68"/>
      <c r="J181" s="71"/>
      <c r="K181" s="71"/>
      <c r="L181" s="71"/>
      <c r="M181" s="71"/>
      <c r="N181" s="71"/>
      <c r="O181" s="71"/>
      <c r="P181" s="71"/>
      <c r="Q181" s="71"/>
      <c r="AB181" s="67"/>
    </row>
    <row r="182" spans="1:28" ht="15" customHeight="1" x14ac:dyDescent="0.2">
      <c r="A182" s="71"/>
      <c r="B182" s="71"/>
      <c r="C182" s="71"/>
      <c r="D182" s="71"/>
      <c r="E182" s="68"/>
      <c r="F182" s="71"/>
      <c r="G182" s="68"/>
      <c r="H182" s="71"/>
      <c r="I182" s="68"/>
      <c r="J182" s="71"/>
      <c r="K182" s="71"/>
      <c r="L182" s="71"/>
      <c r="M182" s="71"/>
      <c r="N182" s="71"/>
      <c r="O182" s="71"/>
      <c r="P182" s="71"/>
      <c r="Q182" s="71"/>
      <c r="AB182" s="67"/>
    </row>
    <row r="183" spans="1:28" ht="15" customHeight="1" x14ac:dyDescent="0.2">
      <c r="A183" s="71"/>
      <c r="B183" s="71"/>
      <c r="C183" s="71"/>
      <c r="D183" s="71"/>
      <c r="E183" s="68"/>
      <c r="F183" s="71"/>
      <c r="G183" s="68"/>
      <c r="H183" s="71"/>
      <c r="I183" s="68"/>
      <c r="J183" s="71"/>
      <c r="K183" s="71"/>
      <c r="L183" s="71"/>
      <c r="M183" s="71"/>
      <c r="N183" s="71"/>
      <c r="O183" s="71"/>
      <c r="P183" s="71"/>
      <c r="Q183" s="71"/>
      <c r="AB183" s="67"/>
    </row>
    <row r="184" spans="1:28" ht="15" customHeight="1" x14ac:dyDescent="0.2">
      <c r="A184" s="71"/>
      <c r="B184" s="71"/>
      <c r="C184" s="71"/>
      <c r="D184" s="71"/>
      <c r="E184" s="68"/>
      <c r="F184" s="71"/>
      <c r="G184" s="68"/>
      <c r="H184" s="71"/>
      <c r="I184" s="68"/>
      <c r="J184" s="71"/>
      <c r="K184" s="71"/>
      <c r="L184" s="71"/>
      <c r="M184" s="71"/>
      <c r="N184" s="71"/>
      <c r="O184" s="71"/>
      <c r="P184" s="71"/>
      <c r="Q184" s="71"/>
      <c r="AB184" s="67"/>
    </row>
    <row r="185" spans="1:28" ht="15" customHeight="1" x14ac:dyDescent="0.2">
      <c r="A185" s="71"/>
      <c r="B185" s="71"/>
      <c r="C185" s="71"/>
      <c r="D185" s="71"/>
      <c r="E185" s="68"/>
      <c r="F185" s="71"/>
      <c r="G185" s="68"/>
      <c r="H185" s="71"/>
      <c r="I185" s="68"/>
      <c r="J185" s="71"/>
      <c r="K185" s="71"/>
      <c r="L185" s="71"/>
      <c r="M185" s="71"/>
      <c r="N185" s="71"/>
      <c r="O185" s="71"/>
      <c r="P185" s="71"/>
      <c r="Q185" s="71"/>
      <c r="AB185" s="67"/>
    </row>
    <row r="186" spans="1:28" ht="15" customHeight="1" x14ac:dyDescent="0.2">
      <c r="A186" s="71"/>
      <c r="B186" s="71"/>
      <c r="C186" s="71"/>
      <c r="D186" s="71"/>
      <c r="E186" s="68"/>
      <c r="F186" s="71"/>
      <c r="G186" s="68"/>
      <c r="H186" s="71"/>
      <c r="I186" s="68"/>
      <c r="J186" s="71"/>
      <c r="K186" s="71"/>
      <c r="L186" s="71"/>
      <c r="M186" s="71"/>
      <c r="N186" s="71"/>
      <c r="O186" s="71"/>
      <c r="P186" s="71"/>
      <c r="Q186" s="71"/>
      <c r="AB186" s="67"/>
    </row>
    <row r="187" spans="1:28" ht="15" customHeight="1" x14ac:dyDescent="0.2">
      <c r="A187" s="71"/>
      <c r="B187" s="71"/>
      <c r="C187" s="71"/>
      <c r="D187" s="71"/>
      <c r="E187" s="68"/>
      <c r="F187" s="71"/>
      <c r="G187" s="68"/>
      <c r="H187" s="71"/>
      <c r="I187" s="68"/>
      <c r="J187" s="71"/>
      <c r="K187" s="71"/>
      <c r="L187" s="71"/>
      <c r="M187" s="71"/>
      <c r="N187" s="71"/>
      <c r="O187" s="71"/>
      <c r="P187" s="71"/>
      <c r="Q187" s="71"/>
      <c r="AB187" s="67"/>
    </row>
    <row r="188" spans="1:28" ht="15" customHeight="1" x14ac:dyDescent="0.2">
      <c r="A188" s="71"/>
      <c r="B188" s="71"/>
      <c r="C188" s="71"/>
      <c r="D188" s="71"/>
      <c r="E188" s="68"/>
      <c r="F188" s="71"/>
      <c r="G188" s="68"/>
      <c r="H188" s="71"/>
      <c r="I188" s="68"/>
      <c r="J188" s="71"/>
      <c r="K188" s="71"/>
      <c r="L188" s="71"/>
      <c r="M188" s="71"/>
      <c r="N188" s="71"/>
      <c r="O188" s="71"/>
      <c r="P188" s="71"/>
      <c r="Q188" s="71"/>
      <c r="AB188" s="67"/>
    </row>
    <row r="189" spans="1:28" ht="15" customHeight="1" x14ac:dyDescent="0.2">
      <c r="A189" s="71"/>
      <c r="B189" s="71"/>
      <c r="C189" s="71"/>
      <c r="D189" s="71"/>
      <c r="E189" s="68"/>
      <c r="F189" s="71"/>
      <c r="G189" s="68"/>
      <c r="H189" s="71"/>
      <c r="I189" s="68"/>
      <c r="J189" s="71"/>
      <c r="K189" s="71"/>
      <c r="L189" s="71"/>
      <c r="M189" s="71"/>
      <c r="N189" s="71"/>
      <c r="O189" s="71"/>
      <c r="P189" s="71"/>
      <c r="Q189" s="71"/>
      <c r="AB189" s="67"/>
    </row>
    <row r="190" spans="1:28" ht="15" customHeight="1" x14ac:dyDescent="0.2">
      <c r="A190" s="71"/>
      <c r="B190" s="71"/>
      <c r="C190" s="71"/>
      <c r="D190" s="71"/>
      <c r="E190" s="68"/>
      <c r="F190" s="71"/>
      <c r="G190" s="68"/>
      <c r="H190" s="71"/>
      <c r="I190" s="68"/>
      <c r="J190" s="71"/>
      <c r="K190" s="71"/>
      <c r="L190" s="71"/>
      <c r="M190" s="71"/>
      <c r="N190" s="71"/>
      <c r="O190" s="71"/>
      <c r="P190" s="71"/>
      <c r="Q190" s="71"/>
    </row>
    <row r="191" spans="1:28" ht="15" customHeight="1" x14ac:dyDescent="0.2">
      <c r="A191" s="71"/>
      <c r="B191" s="71"/>
      <c r="C191" s="71"/>
      <c r="D191" s="71"/>
      <c r="E191" s="68"/>
      <c r="F191" s="71"/>
      <c r="G191" s="68"/>
      <c r="H191" s="71"/>
      <c r="I191" s="68"/>
      <c r="J191" s="71"/>
      <c r="K191" s="71"/>
      <c r="L191" s="71"/>
      <c r="M191" s="71"/>
      <c r="N191" s="71"/>
      <c r="O191" s="71"/>
      <c r="P191" s="71"/>
      <c r="Q191" s="71"/>
    </row>
    <row r="192" spans="1:28" ht="15" customHeight="1" x14ac:dyDescent="0.2">
      <c r="A192" s="71"/>
      <c r="B192" s="71"/>
      <c r="C192" s="71"/>
      <c r="D192" s="71"/>
      <c r="E192" s="68"/>
      <c r="F192" s="71"/>
      <c r="G192" s="68"/>
      <c r="H192" s="71"/>
      <c r="I192" s="68"/>
      <c r="J192" s="71"/>
      <c r="K192" s="71"/>
      <c r="L192" s="71"/>
      <c r="M192" s="71"/>
      <c r="N192" s="71"/>
      <c r="O192" s="71"/>
      <c r="P192" s="71"/>
      <c r="Q192" s="71"/>
    </row>
    <row r="193" spans="1:17" ht="15" customHeight="1" x14ac:dyDescent="0.2">
      <c r="A193" s="71"/>
      <c r="B193" s="71"/>
      <c r="C193" s="71"/>
      <c r="D193" s="71"/>
      <c r="E193" s="68"/>
      <c r="F193" s="71"/>
      <c r="G193" s="68"/>
      <c r="H193" s="71"/>
      <c r="I193" s="68"/>
      <c r="J193" s="71"/>
      <c r="K193" s="71"/>
      <c r="L193" s="71"/>
      <c r="M193" s="71"/>
      <c r="N193" s="71"/>
      <c r="O193" s="71"/>
      <c r="P193" s="71"/>
      <c r="Q193" s="71"/>
    </row>
    <row r="194" spans="1:17" ht="15" customHeight="1" x14ac:dyDescent="0.2">
      <c r="A194" s="71"/>
      <c r="B194" s="71"/>
      <c r="C194" s="71"/>
      <c r="D194" s="71"/>
      <c r="E194" s="68"/>
      <c r="F194" s="71"/>
      <c r="G194" s="68"/>
      <c r="H194" s="71"/>
      <c r="I194" s="68"/>
      <c r="J194" s="71"/>
      <c r="K194" s="71"/>
      <c r="L194" s="71"/>
      <c r="M194" s="71"/>
      <c r="N194" s="71"/>
      <c r="O194" s="71"/>
      <c r="P194" s="71"/>
      <c r="Q194" s="71"/>
    </row>
    <row r="195" spans="1:17" ht="15" customHeight="1" x14ac:dyDescent="0.2">
      <c r="A195" s="71"/>
      <c r="B195" s="71"/>
      <c r="C195" s="71"/>
      <c r="D195" s="71"/>
      <c r="E195" s="68"/>
      <c r="F195" s="71"/>
      <c r="G195" s="68"/>
      <c r="H195" s="71"/>
      <c r="I195" s="68"/>
      <c r="J195" s="71"/>
      <c r="K195" s="71"/>
      <c r="L195" s="71"/>
      <c r="M195" s="71"/>
      <c r="N195" s="71"/>
      <c r="O195" s="71"/>
      <c r="P195" s="71"/>
      <c r="Q195" s="71"/>
    </row>
    <row r="196" spans="1:17" ht="15" customHeight="1" x14ac:dyDescent="0.2">
      <c r="A196" s="71"/>
      <c r="B196" s="71"/>
      <c r="C196" s="71"/>
      <c r="D196" s="71"/>
      <c r="E196" s="68"/>
      <c r="F196" s="71"/>
      <c r="G196" s="68"/>
      <c r="H196" s="71"/>
      <c r="I196" s="68"/>
      <c r="J196" s="71"/>
      <c r="K196" s="71"/>
      <c r="L196" s="71"/>
      <c r="M196" s="71"/>
      <c r="N196" s="71"/>
      <c r="O196" s="71"/>
      <c r="P196" s="71"/>
      <c r="Q196" s="71"/>
    </row>
    <row r="197" spans="1:17" ht="15" customHeight="1" x14ac:dyDescent="0.2">
      <c r="A197" s="71"/>
      <c r="B197" s="71"/>
      <c r="C197" s="71"/>
      <c r="D197" s="71"/>
      <c r="E197" s="68"/>
      <c r="F197" s="71"/>
      <c r="G197" s="68"/>
      <c r="H197" s="71"/>
      <c r="I197" s="68"/>
      <c r="J197" s="71"/>
      <c r="K197" s="71"/>
      <c r="L197" s="71"/>
      <c r="M197" s="71"/>
      <c r="N197" s="71"/>
      <c r="O197" s="71"/>
      <c r="P197" s="71"/>
      <c r="Q197" s="71"/>
    </row>
    <row r="198" spans="1:17" ht="15" customHeight="1" x14ac:dyDescent="0.2">
      <c r="A198" s="71"/>
      <c r="B198" s="71"/>
      <c r="C198" s="71"/>
      <c r="D198" s="71"/>
      <c r="E198" s="68"/>
      <c r="F198" s="71"/>
      <c r="G198" s="68"/>
      <c r="H198" s="71"/>
      <c r="I198" s="68"/>
      <c r="J198" s="71"/>
      <c r="K198" s="71"/>
      <c r="L198" s="71"/>
      <c r="M198" s="71"/>
      <c r="N198" s="71"/>
      <c r="O198" s="71"/>
      <c r="P198" s="71"/>
      <c r="Q198" s="71"/>
    </row>
    <row r="199" spans="1:17" ht="15" customHeight="1" x14ac:dyDescent="0.2">
      <c r="A199" s="71"/>
      <c r="B199" s="71"/>
      <c r="C199" s="71"/>
      <c r="D199" s="71"/>
      <c r="E199" s="68"/>
      <c r="F199" s="71"/>
      <c r="G199" s="68"/>
      <c r="H199" s="71"/>
      <c r="I199" s="68"/>
      <c r="J199" s="71"/>
      <c r="K199" s="71"/>
      <c r="L199" s="71"/>
      <c r="M199" s="71"/>
      <c r="N199" s="71"/>
      <c r="O199" s="71"/>
      <c r="P199" s="71"/>
      <c r="Q199" s="71"/>
    </row>
    <row r="200" spans="1:17" ht="15" customHeight="1" x14ac:dyDescent="0.2">
      <c r="A200" s="71"/>
      <c r="B200" s="71"/>
      <c r="C200" s="71"/>
      <c r="D200" s="71"/>
      <c r="E200" s="68"/>
      <c r="F200" s="71"/>
      <c r="G200" s="68"/>
      <c r="H200" s="71"/>
      <c r="I200" s="68"/>
      <c r="J200" s="71"/>
      <c r="K200" s="71"/>
      <c r="L200" s="71"/>
      <c r="M200" s="71"/>
      <c r="N200" s="71"/>
      <c r="O200" s="71"/>
      <c r="P200" s="71"/>
      <c r="Q200" s="71"/>
    </row>
    <row r="201" spans="1:17" ht="15" customHeight="1" x14ac:dyDescent="0.2">
      <c r="A201" s="71"/>
      <c r="B201" s="71"/>
      <c r="C201" s="71"/>
      <c r="D201" s="71"/>
      <c r="E201" s="68"/>
      <c r="F201" s="71"/>
      <c r="G201" s="68"/>
      <c r="H201" s="71"/>
      <c r="I201" s="68"/>
      <c r="J201" s="71"/>
      <c r="K201" s="71"/>
      <c r="L201" s="71"/>
      <c r="M201" s="71"/>
      <c r="N201" s="71"/>
      <c r="O201" s="71"/>
      <c r="P201" s="71"/>
      <c r="Q201" s="71"/>
    </row>
    <row r="202" spans="1:17" ht="15" customHeight="1" x14ac:dyDescent="0.2">
      <c r="A202" s="71"/>
      <c r="B202" s="71"/>
      <c r="C202" s="71"/>
      <c r="D202" s="71"/>
      <c r="E202" s="68"/>
      <c r="F202" s="71"/>
      <c r="G202" s="68"/>
      <c r="H202" s="71"/>
      <c r="I202" s="68"/>
      <c r="J202" s="71"/>
      <c r="K202" s="71"/>
      <c r="L202" s="71"/>
      <c r="M202" s="71"/>
      <c r="N202" s="71"/>
      <c r="O202" s="71"/>
      <c r="P202" s="71"/>
      <c r="Q202" s="71"/>
    </row>
    <row r="203" spans="1:17" ht="15" customHeight="1" x14ac:dyDescent="0.2">
      <c r="A203" s="71"/>
      <c r="B203" s="71"/>
      <c r="C203" s="71"/>
      <c r="D203" s="71"/>
      <c r="E203" s="68"/>
      <c r="F203" s="71"/>
      <c r="G203" s="68"/>
      <c r="H203" s="71"/>
      <c r="I203" s="68"/>
      <c r="J203" s="71"/>
      <c r="K203" s="71"/>
      <c r="L203" s="71"/>
      <c r="M203" s="71"/>
      <c r="N203" s="71"/>
      <c r="O203" s="71"/>
      <c r="P203" s="71"/>
      <c r="Q203" s="71"/>
    </row>
    <row r="204" spans="1:17" ht="15" customHeight="1" x14ac:dyDescent="0.2">
      <c r="A204" s="71"/>
      <c r="B204" s="71"/>
      <c r="C204" s="71"/>
      <c r="D204" s="71"/>
      <c r="E204" s="68"/>
      <c r="F204" s="71"/>
      <c r="G204" s="68"/>
      <c r="H204" s="71"/>
      <c r="I204" s="68"/>
      <c r="J204" s="71"/>
      <c r="K204" s="71"/>
      <c r="L204" s="71"/>
      <c r="M204" s="71"/>
      <c r="N204" s="71"/>
      <c r="O204" s="71"/>
      <c r="P204" s="71"/>
      <c r="Q204" s="71"/>
    </row>
    <row r="205" spans="1:17" ht="15" customHeight="1" x14ac:dyDescent="0.2">
      <c r="A205" s="71"/>
      <c r="B205" s="71"/>
      <c r="C205" s="71"/>
      <c r="D205" s="71"/>
      <c r="E205" s="68"/>
      <c r="F205" s="71"/>
      <c r="G205" s="68"/>
      <c r="H205" s="71"/>
      <c r="I205" s="68"/>
      <c r="J205" s="71"/>
      <c r="K205" s="71"/>
      <c r="L205" s="71"/>
      <c r="M205" s="71"/>
      <c r="N205" s="71"/>
      <c r="O205" s="71"/>
      <c r="P205" s="71"/>
      <c r="Q205" s="71"/>
    </row>
    <row r="206" spans="1:17" ht="15" customHeight="1" x14ac:dyDescent="0.2">
      <c r="A206" s="71"/>
      <c r="B206" s="71"/>
      <c r="C206" s="71"/>
      <c r="D206" s="71"/>
      <c r="E206" s="68"/>
      <c r="F206" s="71"/>
      <c r="G206" s="68"/>
      <c r="H206" s="71"/>
      <c r="I206" s="68"/>
      <c r="J206" s="71"/>
      <c r="K206" s="71"/>
      <c r="L206" s="71"/>
      <c r="M206" s="71"/>
      <c r="N206" s="71"/>
      <c r="O206" s="71"/>
      <c r="P206" s="71"/>
      <c r="Q206" s="71"/>
    </row>
    <row r="207" spans="1:17" ht="15" customHeight="1" x14ac:dyDescent="0.2">
      <c r="A207" s="71"/>
      <c r="B207" s="71"/>
      <c r="C207" s="71"/>
      <c r="D207" s="71"/>
      <c r="E207" s="68"/>
      <c r="F207" s="71"/>
      <c r="G207" s="68"/>
      <c r="H207" s="71"/>
      <c r="I207" s="68"/>
      <c r="J207" s="71"/>
      <c r="K207" s="71"/>
      <c r="L207" s="71"/>
      <c r="M207" s="71"/>
      <c r="N207" s="71"/>
      <c r="O207" s="71"/>
      <c r="P207" s="71"/>
      <c r="Q207" s="71"/>
    </row>
    <row r="208" spans="1:17" ht="15" customHeight="1" x14ac:dyDescent="0.2">
      <c r="A208" s="71"/>
      <c r="B208" s="71"/>
      <c r="C208" s="71"/>
      <c r="D208" s="71"/>
      <c r="E208" s="68"/>
      <c r="F208" s="71"/>
      <c r="G208" s="68"/>
      <c r="H208" s="71"/>
      <c r="I208" s="68"/>
      <c r="J208" s="71"/>
      <c r="K208" s="71"/>
      <c r="L208" s="71"/>
      <c r="M208" s="71"/>
      <c r="N208" s="71"/>
      <c r="O208" s="71"/>
      <c r="P208" s="71"/>
      <c r="Q208" s="71"/>
    </row>
    <row r="209" spans="1:17" ht="15" customHeight="1" x14ac:dyDescent="0.2">
      <c r="A209" s="71"/>
      <c r="B209" s="71"/>
      <c r="C209" s="71"/>
      <c r="D209" s="71"/>
      <c r="E209" s="68"/>
      <c r="F209" s="71"/>
      <c r="G209" s="68"/>
      <c r="H209" s="71"/>
      <c r="I209" s="68"/>
      <c r="J209" s="71"/>
      <c r="K209" s="71"/>
      <c r="L209" s="71"/>
      <c r="M209" s="71"/>
      <c r="N209" s="71"/>
      <c r="O209" s="71"/>
      <c r="P209" s="71"/>
      <c r="Q209" s="71"/>
    </row>
    <row r="210" spans="1:17" ht="15" customHeight="1" x14ac:dyDescent="0.2">
      <c r="A210" s="71"/>
      <c r="B210" s="71"/>
      <c r="C210" s="71"/>
      <c r="D210" s="71"/>
      <c r="E210" s="68"/>
      <c r="F210" s="71"/>
      <c r="G210" s="68"/>
      <c r="H210" s="71"/>
      <c r="I210" s="68"/>
      <c r="J210" s="71"/>
      <c r="K210" s="71"/>
      <c r="L210" s="71"/>
      <c r="M210" s="71"/>
      <c r="N210" s="71"/>
      <c r="O210" s="71"/>
      <c r="P210" s="71"/>
      <c r="Q210" s="71"/>
    </row>
    <row r="211" spans="1:17" ht="15" customHeight="1" x14ac:dyDescent="0.2">
      <c r="A211" s="71"/>
      <c r="B211" s="71"/>
      <c r="C211" s="71"/>
      <c r="D211" s="71"/>
      <c r="E211" s="68"/>
      <c r="F211" s="71"/>
      <c r="G211" s="68"/>
      <c r="H211" s="71"/>
      <c r="I211" s="68"/>
      <c r="J211" s="71"/>
      <c r="K211" s="71"/>
      <c r="L211" s="71"/>
      <c r="M211" s="71"/>
      <c r="N211" s="71"/>
      <c r="O211" s="71"/>
      <c r="P211" s="71"/>
      <c r="Q211" s="71"/>
    </row>
    <row r="212" spans="1:17" ht="15" customHeight="1" x14ac:dyDescent="0.2">
      <c r="A212" s="71"/>
      <c r="B212" s="71"/>
      <c r="C212" s="71"/>
      <c r="D212" s="71"/>
      <c r="E212" s="68"/>
      <c r="F212" s="71"/>
      <c r="G212" s="68"/>
      <c r="H212" s="71"/>
      <c r="I212" s="68"/>
      <c r="J212" s="71"/>
      <c r="K212" s="71"/>
      <c r="L212" s="71"/>
      <c r="M212" s="71"/>
      <c r="N212" s="71"/>
      <c r="O212" s="71"/>
      <c r="P212" s="71"/>
      <c r="Q212" s="71"/>
    </row>
    <row r="213" spans="1:17" ht="15" customHeight="1" x14ac:dyDescent="0.2">
      <c r="A213" s="71"/>
      <c r="B213" s="71"/>
      <c r="C213" s="71"/>
      <c r="D213" s="71"/>
      <c r="E213" s="68"/>
      <c r="F213" s="71"/>
      <c r="G213" s="68"/>
      <c r="H213" s="71"/>
      <c r="I213" s="68"/>
      <c r="J213" s="71"/>
      <c r="K213" s="71"/>
      <c r="L213" s="71"/>
      <c r="M213" s="71"/>
      <c r="N213" s="71"/>
      <c r="O213" s="71"/>
      <c r="P213" s="71"/>
      <c r="Q213" s="71"/>
    </row>
    <row r="214" spans="1:17" ht="15" customHeight="1" x14ac:dyDescent="0.2">
      <c r="A214" s="71"/>
      <c r="B214" s="71"/>
      <c r="C214" s="71"/>
      <c r="D214" s="71"/>
      <c r="E214" s="68"/>
      <c r="F214" s="71"/>
      <c r="G214" s="68"/>
      <c r="H214" s="71"/>
      <c r="I214" s="68"/>
      <c r="J214" s="71"/>
      <c r="K214" s="71"/>
      <c r="L214" s="71"/>
      <c r="M214" s="71"/>
      <c r="N214" s="71"/>
      <c r="O214" s="71"/>
      <c r="P214" s="71"/>
      <c r="Q214" s="71"/>
    </row>
    <row r="215" spans="1:17" ht="15" customHeight="1" x14ac:dyDescent="0.2">
      <c r="A215" s="71"/>
      <c r="B215" s="71"/>
      <c r="C215" s="71"/>
      <c r="D215" s="71"/>
      <c r="E215" s="68"/>
      <c r="F215" s="71"/>
      <c r="G215" s="68"/>
      <c r="H215" s="71"/>
      <c r="I215" s="68"/>
      <c r="J215" s="71"/>
      <c r="K215" s="71"/>
      <c r="L215" s="71"/>
      <c r="M215" s="71"/>
      <c r="N215" s="71"/>
      <c r="O215" s="71"/>
      <c r="P215" s="71"/>
      <c r="Q215" s="71"/>
    </row>
    <row r="216" spans="1:17" ht="15" customHeight="1" x14ac:dyDescent="0.2">
      <c r="A216" s="71"/>
      <c r="B216" s="71"/>
      <c r="C216" s="71"/>
      <c r="D216" s="71"/>
      <c r="E216" s="68"/>
      <c r="F216" s="71"/>
      <c r="G216" s="68"/>
      <c r="H216" s="71"/>
      <c r="I216" s="68"/>
      <c r="J216" s="71"/>
      <c r="K216" s="71"/>
      <c r="L216" s="71"/>
      <c r="M216" s="71"/>
      <c r="N216" s="71"/>
      <c r="O216" s="71"/>
      <c r="P216" s="71"/>
      <c r="Q216" s="71"/>
    </row>
    <row r="217" spans="1:17" ht="15" customHeight="1" x14ac:dyDescent="0.2">
      <c r="A217" s="71"/>
      <c r="B217" s="71"/>
      <c r="C217" s="71"/>
      <c r="D217" s="71"/>
      <c r="E217" s="68"/>
      <c r="F217" s="71"/>
      <c r="G217" s="68"/>
      <c r="H217" s="71"/>
      <c r="I217" s="68"/>
      <c r="J217" s="71"/>
      <c r="K217" s="71"/>
      <c r="L217" s="71"/>
      <c r="M217" s="71"/>
      <c r="N217" s="71"/>
      <c r="O217" s="71"/>
      <c r="P217" s="71"/>
      <c r="Q217" s="71"/>
    </row>
    <row r="218" spans="1:17" ht="15" customHeight="1" x14ac:dyDescent="0.2">
      <c r="A218" s="71"/>
      <c r="B218" s="71"/>
      <c r="C218" s="71"/>
      <c r="D218" s="71"/>
      <c r="E218" s="68"/>
      <c r="F218" s="71"/>
      <c r="G218" s="68"/>
      <c r="H218" s="71"/>
      <c r="I218" s="68"/>
      <c r="J218" s="71"/>
      <c r="K218" s="71"/>
      <c r="L218" s="71"/>
      <c r="M218" s="71"/>
      <c r="N218" s="71"/>
      <c r="O218" s="71"/>
      <c r="P218" s="71"/>
      <c r="Q218" s="71"/>
    </row>
    <row r="219" spans="1:17" ht="15" customHeight="1" x14ac:dyDescent="0.2">
      <c r="A219" s="71"/>
      <c r="B219" s="71"/>
      <c r="C219" s="71"/>
      <c r="D219" s="71"/>
      <c r="E219" s="68"/>
      <c r="F219" s="71"/>
      <c r="G219" s="68"/>
      <c r="H219" s="71"/>
      <c r="I219" s="68"/>
      <c r="J219" s="71"/>
      <c r="K219" s="71"/>
      <c r="L219" s="71"/>
      <c r="M219" s="71"/>
      <c r="N219" s="71"/>
      <c r="O219" s="71"/>
      <c r="P219" s="71"/>
      <c r="Q219" s="71"/>
    </row>
    <row r="220" spans="1:17" ht="15" customHeight="1" x14ac:dyDescent="0.2">
      <c r="A220" s="71"/>
      <c r="B220" s="71"/>
      <c r="C220" s="71"/>
      <c r="D220" s="71"/>
      <c r="E220" s="68"/>
      <c r="F220" s="71"/>
      <c r="G220" s="68"/>
      <c r="H220" s="71"/>
      <c r="I220" s="68"/>
      <c r="J220" s="71"/>
      <c r="K220" s="71"/>
      <c r="L220" s="71"/>
      <c r="M220" s="71"/>
      <c r="N220" s="71"/>
      <c r="O220" s="71"/>
      <c r="P220" s="71"/>
      <c r="Q220" s="71"/>
    </row>
    <row r="221" spans="1:17" ht="15" customHeight="1" x14ac:dyDescent="0.2">
      <c r="A221" s="71"/>
      <c r="B221" s="71"/>
      <c r="C221" s="71"/>
      <c r="D221" s="71"/>
      <c r="E221" s="68"/>
      <c r="F221" s="71"/>
      <c r="G221" s="68"/>
      <c r="H221" s="71"/>
      <c r="I221" s="68"/>
      <c r="J221" s="71"/>
      <c r="K221" s="71"/>
      <c r="L221" s="71"/>
      <c r="M221" s="71"/>
      <c r="N221" s="71"/>
      <c r="O221" s="71"/>
      <c r="P221" s="71"/>
      <c r="Q221" s="71"/>
    </row>
    <row r="222" spans="1:17" ht="15" customHeight="1" x14ac:dyDescent="0.2">
      <c r="A222" s="71"/>
      <c r="B222" s="71"/>
      <c r="C222" s="71"/>
      <c r="D222" s="71"/>
      <c r="E222" s="68"/>
      <c r="F222" s="71"/>
      <c r="G222" s="68"/>
      <c r="H222" s="71"/>
      <c r="I222" s="68"/>
      <c r="J222" s="71"/>
      <c r="K222" s="71"/>
      <c r="L222" s="71"/>
      <c r="M222" s="71"/>
      <c r="N222" s="71"/>
      <c r="O222" s="71"/>
      <c r="P222" s="71"/>
      <c r="Q222" s="71"/>
    </row>
    <row r="223" spans="1:17" ht="15" customHeight="1" x14ac:dyDescent="0.2">
      <c r="A223" s="71"/>
      <c r="B223" s="71"/>
      <c r="C223" s="71"/>
      <c r="D223" s="71"/>
      <c r="E223" s="68"/>
      <c r="F223" s="71"/>
      <c r="G223" s="68"/>
      <c r="H223" s="71"/>
      <c r="I223" s="68"/>
      <c r="J223" s="71"/>
      <c r="K223" s="71"/>
      <c r="L223" s="71"/>
      <c r="M223" s="71"/>
      <c r="N223" s="71"/>
      <c r="O223" s="71"/>
      <c r="P223" s="71"/>
      <c r="Q223" s="71"/>
    </row>
    <row r="224" spans="1:17" ht="15" customHeight="1" x14ac:dyDescent="0.2">
      <c r="A224" s="71"/>
      <c r="B224" s="71"/>
      <c r="C224" s="71"/>
      <c r="D224" s="71"/>
      <c r="E224" s="68"/>
      <c r="F224" s="71"/>
      <c r="G224" s="68"/>
      <c r="H224" s="71"/>
      <c r="I224" s="68"/>
      <c r="J224" s="71"/>
      <c r="K224" s="71"/>
      <c r="L224" s="71"/>
      <c r="M224" s="71"/>
      <c r="N224" s="71"/>
      <c r="O224" s="71"/>
      <c r="P224" s="71"/>
      <c r="Q224" s="71"/>
    </row>
    <row r="225" spans="1:17" ht="15" customHeight="1" x14ac:dyDescent="0.2">
      <c r="A225" s="71"/>
      <c r="B225" s="71"/>
      <c r="C225" s="71"/>
      <c r="D225" s="71"/>
      <c r="E225" s="68"/>
      <c r="F225" s="71"/>
      <c r="G225" s="68"/>
      <c r="H225" s="71"/>
      <c r="I225" s="68"/>
      <c r="J225" s="71"/>
      <c r="K225" s="71"/>
      <c r="L225" s="71"/>
      <c r="M225" s="71"/>
      <c r="N225" s="71"/>
      <c r="O225" s="71"/>
      <c r="P225" s="71"/>
      <c r="Q225" s="71"/>
    </row>
    <row r="226" spans="1:17" ht="15" customHeight="1" x14ac:dyDescent="0.2">
      <c r="A226" s="71"/>
      <c r="B226" s="71"/>
      <c r="C226" s="71"/>
      <c r="D226" s="71"/>
      <c r="E226" s="68"/>
      <c r="F226" s="71"/>
      <c r="G226" s="68"/>
      <c r="H226" s="71"/>
      <c r="I226" s="68"/>
      <c r="J226" s="71"/>
      <c r="K226" s="71"/>
      <c r="L226" s="71"/>
      <c r="M226" s="71"/>
      <c r="N226" s="71"/>
      <c r="O226" s="71"/>
      <c r="P226" s="71"/>
      <c r="Q226" s="71"/>
    </row>
    <row r="227" spans="1:17" ht="15" customHeight="1" x14ac:dyDescent="0.2">
      <c r="A227" s="71"/>
      <c r="B227" s="71"/>
      <c r="C227" s="71"/>
      <c r="D227" s="71"/>
      <c r="E227" s="68"/>
      <c r="F227" s="71"/>
      <c r="G227" s="68"/>
      <c r="H227" s="71"/>
      <c r="I227" s="68"/>
      <c r="J227" s="71"/>
      <c r="K227" s="71"/>
      <c r="L227" s="71"/>
      <c r="M227" s="71"/>
      <c r="N227" s="71"/>
      <c r="O227" s="71"/>
      <c r="P227" s="71"/>
      <c r="Q227" s="71"/>
    </row>
    <row r="228" spans="1:17" ht="15" customHeight="1" x14ac:dyDescent="0.2">
      <c r="A228" s="71"/>
      <c r="B228" s="71"/>
      <c r="C228" s="71"/>
      <c r="D228" s="71"/>
      <c r="E228" s="68"/>
      <c r="F228" s="71"/>
      <c r="G228" s="68"/>
      <c r="H228" s="71"/>
      <c r="I228" s="68"/>
      <c r="J228" s="71"/>
      <c r="K228" s="71"/>
      <c r="L228" s="71"/>
      <c r="M228" s="71"/>
      <c r="N228" s="71"/>
      <c r="O228" s="71"/>
      <c r="P228" s="71"/>
      <c r="Q228" s="71"/>
    </row>
    <row r="229" spans="1:17" ht="15" customHeight="1" x14ac:dyDescent="0.2">
      <c r="A229" s="71"/>
      <c r="B229" s="71"/>
      <c r="C229" s="71"/>
      <c r="D229" s="71"/>
      <c r="E229" s="68"/>
      <c r="F229" s="71"/>
      <c r="G229" s="68"/>
      <c r="H229" s="71"/>
      <c r="I229" s="68"/>
      <c r="J229" s="71"/>
      <c r="K229" s="71"/>
      <c r="L229" s="71"/>
      <c r="M229" s="71"/>
      <c r="N229" s="71"/>
      <c r="O229" s="71"/>
      <c r="P229" s="71"/>
      <c r="Q229" s="71"/>
    </row>
    <row r="230" spans="1:17" ht="15" customHeight="1" x14ac:dyDescent="0.2">
      <c r="A230" s="71"/>
      <c r="B230" s="71"/>
      <c r="C230" s="71"/>
      <c r="D230" s="71"/>
      <c r="E230" s="68"/>
      <c r="F230" s="71"/>
      <c r="G230" s="68"/>
      <c r="H230" s="71"/>
      <c r="I230" s="68"/>
      <c r="J230" s="71"/>
      <c r="K230" s="71"/>
      <c r="L230" s="71"/>
      <c r="M230" s="71"/>
      <c r="N230" s="71"/>
      <c r="O230" s="71"/>
      <c r="P230" s="71"/>
      <c r="Q230" s="71"/>
    </row>
    <row r="231" spans="1:17" ht="15" customHeight="1" x14ac:dyDescent="0.2">
      <c r="A231" s="71"/>
      <c r="B231" s="71"/>
      <c r="C231" s="71"/>
      <c r="D231" s="71"/>
      <c r="E231" s="68"/>
      <c r="F231" s="71"/>
      <c r="G231" s="68"/>
      <c r="H231" s="71"/>
      <c r="I231" s="68"/>
      <c r="J231" s="71"/>
      <c r="K231" s="71"/>
      <c r="L231" s="71"/>
      <c r="M231" s="71"/>
      <c r="N231" s="71"/>
      <c r="O231" s="71"/>
      <c r="P231" s="71"/>
      <c r="Q231" s="71"/>
    </row>
    <row r="232" spans="1:17" ht="15" customHeight="1" x14ac:dyDescent="0.2">
      <c r="A232" s="71"/>
      <c r="B232" s="71"/>
      <c r="C232" s="71"/>
      <c r="D232" s="71"/>
      <c r="E232" s="68"/>
      <c r="F232" s="71"/>
      <c r="G232" s="68"/>
      <c r="H232" s="71"/>
      <c r="I232" s="68"/>
      <c r="J232" s="71"/>
      <c r="K232" s="71"/>
      <c r="L232" s="71"/>
      <c r="M232" s="71"/>
      <c r="N232" s="71"/>
      <c r="O232" s="71"/>
      <c r="P232" s="71"/>
      <c r="Q232" s="71"/>
    </row>
    <row r="233" spans="1:17" ht="15" customHeight="1" x14ac:dyDescent="0.2">
      <c r="A233" s="71"/>
      <c r="B233" s="71"/>
      <c r="C233" s="71"/>
      <c r="D233" s="71"/>
      <c r="E233" s="68"/>
      <c r="F233" s="71"/>
      <c r="G233" s="68"/>
      <c r="H233" s="71"/>
      <c r="I233" s="68"/>
      <c r="J233" s="71"/>
      <c r="K233" s="71"/>
      <c r="L233" s="71"/>
      <c r="M233" s="71"/>
      <c r="N233" s="71"/>
      <c r="O233" s="71"/>
      <c r="P233" s="71"/>
      <c r="Q233" s="71"/>
    </row>
    <row r="234" spans="1:17" ht="15" customHeight="1" x14ac:dyDescent="0.2">
      <c r="A234" s="71"/>
      <c r="B234" s="71"/>
      <c r="C234" s="71"/>
      <c r="D234" s="71"/>
      <c r="E234" s="68"/>
      <c r="F234" s="71"/>
      <c r="G234" s="68"/>
      <c r="H234" s="71"/>
      <c r="I234" s="68"/>
      <c r="J234" s="71"/>
      <c r="K234" s="71"/>
      <c r="L234" s="71"/>
      <c r="M234" s="71"/>
      <c r="N234" s="71"/>
      <c r="O234" s="71"/>
      <c r="P234" s="71"/>
      <c r="Q234" s="71"/>
    </row>
    <row r="235" spans="1:17" ht="15" customHeight="1" x14ac:dyDescent="0.2">
      <c r="A235" s="71"/>
      <c r="B235" s="71"/>
      <c r="C235" s="71"/>
      <c r="D235" s="71"/>
      <c r="E235" s="68"/>
      <c r="F235" s="71"/>
      <c r="G235" s="68"/>
      <c r="H235" s="71"/>
      <c r="I235" s="68"/>
      <c r="J235" s="71"/>
      <c r="K235" s="71"/>
      <c r="L235" s="71"/>
      <c r="M235" s="71"/>
      <c r="N235" s="71"/>
      <c r="O235" s="71"/>
      <c r="P235" s="71"/>
      <c r="Q235" s="71"/>
    </row>
    <row r="236" spans="1:17" ht="15" customHeight="1" x14ac:dyDescent="0.2">
      <c r="A236" s="71"/>
      <c r="B236" s="71"/>
      <c r="C236" s="71"/>
      <c r="D236" s="71"/>
      <c r="E236" s="68"/>
      <c r="F236" s="71"/>
      <c r="G236" s="68"/>
      <c r="H236" s="71"/>
      <c r="I236" s="68"/>
      <c r="J236" s="71"/>
      <c r="K236" s="71"/>
      <c r="L236" s="71"/>
      <c r="M236" s="71"/>
      <c r="N236" s="71"/>
      <c r="O236" s="71"/>
      <c r="P236" s="71"/>
      <c r="Q236" s="71"/>
    </row>
    <row r="237" spans="1:17" ht="15" customHeight="1" x14ac:dyDescent="0.2">
      <c r="A237" s="71"/>
      <c r="B237" s="71"/>
      <c r="C237" s="71"/>
      <c r="D237" s="71"/>
      <c r="E237" s="68"/>
      <c r="F237" s="71"/>
      <c r="G237" s="68"/>
      <c r="H237" s="71"/>
      <c r="I237" s="68"/>
      <c r="J237" s="71"/>
      <c r="K237" s="71"/>
      <c r="L237" s="71"/>
      <c r="M237" s="71"/>
      <c r="N237" s="71"/>
      <c r="O237" s="71"/>
      <c r="P237" s="71"/>
      <c r="Q237" s="71"/>
    </row>
    <row r="238" spans="1:17" ht="15" customHeight="1" x14ac:dyDescent="0.2">
      <c r="A238" s="71"/>
      <c r="B238" s="71"/>
      <c r="C238" s="71"/>
      <c r="D238" s="71"/>
      <c r="E238" s="68"/>
      <c r="F238" s="71"/>
      <c r="G238" s="68"/>
      <c r="H238" s="71"/>
      <c r="I238" s="68"/>
      <c r="J238" s="71"/>
      <c r="K238" s="71"/>
      <c r="L238" s="71"/>
      <c r="M238" s="71"/>
      <c r="N238" s="71"/>
      <c r="O238" s="71"/>
      <c r="P238" s="71"/>
      <c r="Q238" s="71"/>
    </row>
    <row r="239" spans="1:17" ht="15" customHeight="1" x14ac:dyDescent="0.2">
      <c r="A239" s="71"/>
      <c r="B239" s="71"/>
      <c r="C239" s="71"/>
      <c r="D239" s="71"/>
      <c r="E239" s="68"/>
      <c r="F239" s="71"/>
      <c r="G239" s="68"/>
      <c r="H239" s="71"/>
      <c r="I239" s="68"/>
      <c r="J239" s="71"/>
      <c r="K239" s="71"/>
      <c r="L239" s="71"/>
      <c r="M239" s="71"/>
      <c r="N239" s="71"/>
      <c r="O239" s="71"/>
      <c r="P239" s="71"/>
      <c r="Q239" s="71"/>
    </row>
    <row r="240" spans="1:17" ht="15" customHeight="1" x14ac:dyDescent="0.2">
      <c r="A240" s="71"/>
      <c r="B240" s="71"/>
      <c r="C240" s="71"/>
      <c r="D240" s="71"/>
      <c r="E240" s="68"/>
      <c r="F240" s="71"/>
      <c r="G240" s="68"/>
      <c r="H240" s="71"/>
      <c r="I240" s="68"/>
      <c r="J240" s="71"/>
      <c r="K240" s="71"/>
      <c r="L240" s="71"/>
      <c r="M240" s="71"/>
      <c r="N240" s="71"/>
      <c r="O240" s="71"/>
      <c r="P240" s="71"/>
      <c r="Q240" s="71"/>
    </row>
    <row r="241" spans="1:17" ht="15" customHeight="1" x14ac:dyDescent="0.2">
      <c r="A241" s="71"/>
      <c r="B241" s="71"/>
      <c r="C241" s="71"/>
      <c r="D241" s="71"/>
      <c r="E241" s="68"/>
      <c r="F241" s="71"/>
      <c r="G241" s="68"/>
      <c r="H241" s="71"/>
      <c r="I241" s="68"/>
      <c r="J241" s="71"/>
      <c r="K241" s="71"/>
      <c r="L241" s="71"/>
      <c r="M241" s="71"/>
      <c r="N241" s="71"/>
      <c r="O241" s="71"/>
      <c r="P241" s="71"/>
      <c r="Q241" s="71"/>
    </row>
    <row r="242" spans="1:17" ht="15" customHeight="1" x14ac:dyDescent="0.2">
      <c r="A242" s="71"/>
      <c r="B242" s="71"/>
      <c r="C242" s="71"/>
      <c r="D242" s="71"/>
      <c r="E242" s="68"/>
      <c r="F242" s="71"/>
      <c r="G242" s="68"/>
      <c r="H242" s="71"/>
      <c r="I242" s="68"/>
      <c r="J242" s="71"/>
      <c r="K242" s="71"/>
      <c r="L242" s="71"/>
      <c r="M242" s="71"/>
      <c r="N242" s="71"/>
      <c r="O242" s="71"/>
      <c r="P242" s="71"/>
      <c r="Q242" s="71"/>
    </row>
    <row r="243" spans="1:17" ht="15" customHeight="1" x14ac:dyDescent="0.2">
      <c r="A243" s="71"/>
      <c r="B243" s="71"/>
      <c r="C243" s="71"/>
      <c r="D243" s="71"/>
      <c r="E243" s="68"/>
      <c r="F243" s="71"/>
      <c r="G243" s="68"/>
      <c r="H243" s="71"/>
      <c r="I243" s="68"/>
      <c r="J243" s="71"/>
      <c r="K243" s="71"/>
      <c r="L243" s="71"/>
      <c r="M243" s="71"/>
      <c r="N243" s="71"/>
      <c r="O243" s="71"/>
      <c r="P243" s="71"/>
      <c r="Q243" s="71"/>
    </row>
    <row r="244" spans="1:17" ht="15" customHeight="1" x14ac:dyDescent="0.2">
      <c r="A244" s="71"/>
      <c r="B244" s="71"/>
      <c r="C244" s="71"/>
      <c r="D244" s="71"/>
      <c r="E244" s="68"/>
      <c r="F244" s="71"/>
      <c r="G244" s="68"/>
      <c r="H244" s="71"/>
      <c r="I244" s="68"/>
      <c r="J244" s="71"/>
      <c r="K244" s="71"/>
      <c r="L244" s="71"/>
      <c r="M244" s="71"/>
      <c r="N244" s="71"/>
      <c r="O244" s="71"/>
      <c r="P244" s="71"/>
      <c r="Q244" s="71"/>
    </row>
    <row r="245" spans="1:17" ht="15" customHeight="1" x14ac:dyDescent="0.2">
      <c r="A245" s="71"/>
      <c r="B245" s="71"/>
      <c r="C245" s="71"/>
      <c r="D245" s="71"/>
      <c r="E245" s="68"/>
      <c r="F245" s="71"/>
      <c r="G245" s="68"/>
      <c r="H245" s="71"/>
      <c r="I245" s="68"/>
      <c r="J245" s="71"/>
      <c r="K245" s="71"/>
      <c r="L245" s="71"/>
      <c r="M245" s="71"/>
      <c r="N245" s="71"/>
      <c r="O245" s="71"/>
      <c r="P245" s="71"/>
      <c r="Q245" s="71"/>
    </row>
    <row r="246" spans="1:17" ht="15" customHeight="1" x14ac:dyDescent="0.2">
      <c r="A246" s="71"/>
      <c r="B246" s="71"/>
      <c r="C246" s="71"/>
      <c r="D246" s="71"/>
      <c r="E246" s="68"/>
      <c r="F246" s="71"/>
      <c r="G246" s="68"/>
      <c r="H246" s="71"/>
      <c r="I246" s="68"/>
      <c r="J246" s="71"/>
      <c r="K246" s="71"/>
      <c r="L246" s="71"/>
      <c r="M246" s="71"/>
      <c r="N246" s="71"/>
      <c r="O246" s="71"/>
      <c r="P246" s="71"/>
      <c r="Q246" s="71"/>
    </row>
    <row r="247" spans="1:17" ht="15" customHeight="1" x14ac:dyDescent="0.2">
      <c r="A247" s="71"/>
      <c r="B247" s="71"/>
      <c r="C247" s="71"/>
      <c r="D247" s="71"/>
      <c r="E247" s="68"/>
      <c r="F247" s="71"/>
      <c r="G247" s="68"/>
      <c r="H247" s="71"/>
      <c r="I247" s="68"/>
      <c r="J247" s="71"/>
      <c r="K247" s="71"/>
      <c r="L247" s="71"/>
      <c r="M247" s="71"/>
      <c r="N247" s="71"/>
      <c r="O247" s="71"/>
      <c r="P247" s="71"/>
      <c r="Q247" s="71"/>
    </row>
    <row r="248" spans="1:17" ht="15" customHeight="1" x14ac:dyDescent="0.2">
      <c r="A248" s="71"/>
      <c r="B248" s="71"/>
      <c r="C248" s="71"/>
      <c r="D248" s="71"/>
      <c r="E248" s="68"/>
      <c r="F248" s="71"/>
      <c r="G248" s="68"/>
      <c r="H248" s="71"/>
      <c r="I248" s="68"/>
      <c r="J248" s="71"/>
      <c r="K248" s="71"/>
      <c r="L248" s="71"/>
      <c r="M248" s="71"/>
      <c r="N248" s="71"/>
      <c r="O248" s="71"/>
      <c r="P248" s="71"/>
      <c r="Q248" s="71"/>
    </row>
    <row r="249" spans="1:17" ht="15" customHeight="1" x14ac:dyDescent="0.2">
      <c r="A249" s="71"/>
      <c r="B249" s="71"/>
      <c r="C249" s="71"/>
      <c r="D249" s="71"/>
      <c r="E249" s="68"/>
      <c r="F249" s="71"/>
      <c r="G249" s="68"/>
      <c r="H249" s="71"/>
      <c r="I249" s="68"/>
      <c r="J249" s="71"/>
      <c r="K249" s="71"/>
      <c r="L249" s="71"/>
      <c r="M249" s="71"/>
      <c r="N249" s="71"/>
      <c r="O249" s="71"/>
      <c r="P249" s="71"/>
      <c r="Q249" s="71"/>
    </row>
    <row r="250" spans="1:17" ht="15" customHeight="1" x14ac:dyDescent="0.2">
      <c r="A250" s="71"/>
      <c r="B250" s="71"/>
      <c r="C250" s="71"/>
      <c r="D250" s="71"/>
      <c r="E250" s="68"/>
      <c r="F250" s="71"/>
      <c r="G250" s="68"/>
      <c r="H250" s="71"/>
      <c r="I250" s="68"/>
      <c r="J250" s="71"/>
      <c r="K250" s="71"/>
      <c r="L250" s="71"/>
      <c r="M250" s="71"/>
      <c r="N250" s="71"/>
      <c r="O250" s="71"/>
      <c r="P250" s="71"/>
      <c r="Q250" s="71"/>
    </row>
    <row r="251" spans="1:17" ht="15" customHeight="1" x14ac:dyDescent="0.2">
      <c r="A251" s="71"/>
      <c r="B251" s="71"/>
      <c r="C251" s="71"/>
      <c r="D251" s="71"/>
      <c r="E251" s="68"/>
      <c r="F251" s="71"/>
      <c r="G251" s="68"/>
      <c r="H251" s="71"/>
      <c r="I251" s="68"/>
      <c r="J251" s="71"/>
      <c r="K251" s="71"/>
      <c r="L251" s="71"/>
      <c r="M251" s="71"/>
      <c r="N251" s="71"/>
      <c r="O251" s="71"/>
      <c r="P251" s="71"/>
      <c r="Q251" s="71"/>
    </row>
    <row r="252" spans="1:17" ht="15" customHeight="1" x14ac:dyDescent="0.2">
      <c r="A252" s="71"/>
      <c r="B252" s="71"/>
      <c r="C252" s="71"/>
      <c r="D252" s="71"/>
      <c r="E252" s="68"/>
      <c r="F252" s="71"/>
      <c r="G252" s="68"/>
      <c r="H252" s="71"/>
      <c r="I252" s="68"/>
      <c r="J252" s="71"/>
      <c r="K252" s="71"/>
      <c r="L252" s="71"/>
      <c r="M252" s="71"/>
      <c r="N252" s="71"/>
      <c r="O252" s="71"/>
      <c r="P252" s="71"/>
      <c r="Q252" s="71"/>
    </row>
    <row r="253" spans="1:17" ht="15" customHeight="1" x14ac:dyDescent="0.2">
      <c r="A253" s="71"/>
      <c r="B253" s="71"/>
      <c r="C253" s="71"/>
      <c r="D253" s="71"/>
      <c r="E253" s="68"/>
      <c r="F253" s="71"/>
      <c r="G253" s="68"/>
      <c r="H253" s="71"/>
      <c r="I253" s="68"/>
      <c r="J253" s="71"/>
      <c r="K253" s="71"/>
      <c r="L253" s="71"/>
      <c r="M253" s="71"/>
      <c r="N253" s="71"/>
      <c r="O253" s="71"/>
      <c r="P253" s="71"/>
      <c r="Q253" s="71"/>
    </row>
    <row r="254" spans="1:17" ht="15" customHeight="1" x14ac:dyDescent="0.2">
      <c r="A254" s="71"/>
      <c r="B254" s="71"/>
      <c r="C254" s="71"/>
      <c r="D254" s="71"/>
      <c r="E254" s="68"/>
      <c r="F254" s="71"/>
      <c r="G254" s="68"/>
      <c r="H254" s="71"/>
      <c r="I254" s="68"/>
      <c r="J254" s="71"/>
      <c r="K254" s="71"/>
      <c r="L254" s="71"/>
      <c r="M254" s="71"/>
      <c r="N254" s="71"/>
      <c r="O254" s="71"/>
      <c r="P254" s="71"/>
      <c r="Q254" s="71"/>
    </row>
    <row r="255" spans="1:17" ht="15" customHeight="1" x14ac:dyDescent="0.2">
      <c r="A255" s="71"/>
      <c r="B255" s="71"/>
      <c r="C255" s="71"/>
      <c r="D255" s="71"/>
      <c r="E255" s="68"/>
      <c r="F255" s="71"/>
      <c r="G255" s="68"/>
      <c r="H255" s="71"/>
      <c r="I255" s="68"/>
      <c r="J255" s="71"/>
      <c r="K255" s="71"/>
      <c r="L255" s="71"/>
      <c r="M255" s="71"/>
      <c r="N255" s="71"/>
      <c r="O255" s="71"/>
      <c r="P255" s="71"/>
      <c r="Q255" s="71"/>
    </row>
    <row r="256" spans="1:17" ht="15" customHeight="1" x14ac:dyDescent="0.2">
      <c r="A256" s="71"/>
      <c r="B256" s="71"/>
      <c r="C256" s="71"/>
      <c r="D256" s="71"/>
      <c r="E256" s="68"/>
      <c r="F256" s="71"/>
      <c r="G256" s="68"/>
      <c r="H256" s="71"/>
      <c r="I256" s="68"/>
      <c r="J256" s="71"/>
      <c r="K256" s="71"/>
      <c r="L256" s="71"/>
      <c r="M256" s="71"/>
      <c r="N256" s="71"/>
      <c r="O256" s="71"/>
      <c r="P256" s="71"/>
      <c r="Q256" s="71"/>
    </row>
    <row r="257" spans="1:17" ht="15" customHeight="1" x14ac:dyDescent="0.2">
      <c r="A257" s="71"/>
      <c r="B257" s="71"/>
      <c r="C257" s="71"/>
      <c r="D257" s="71"/>
      <c r="E257" s="68"/>
      <c r="F257" s="71"/>
      <c r="G257" s="68"/>
      <c r="H257" s="71"/>
      <c r="I257" s="68"/>
      <c r="J257" s="71"/>
      <c r="K257" s="71"/>
      <c r="L257" s="71"/>
      <c r="M257" s="71"/>
      <c r="N257" s="71"/>
      <c r="O257" s="71"/>
      <c r="P257" s="71"/>
      <c r="Q257" s="71"/>
    </row>
    <row r="258" spans="1:17" ht="15" customHeight="1" x14ac:dyDescent="0.2">
      <c r="A258" s="71"/>
      <c r="B258" s="71"/>
      <c r="C258" s="71"/>
      <c r="D258" s="71"/>
      <c r="E258" s="68"/>
      <c r="F258" s="71"/>
      <c r="G258" s="68"/>
      <c r="H258" s="71"/>
      <c r="I258" s="68"/>
      <c r="J258" s="71"/>
      <c r="K258" s="71"/>
      <c r="L258" s="71"/>
      <c r="M258" s="71"/>
      <c r="N258" s="71"/>
      <c r="O258" s="71"/>
      <c r="P258" s="71"/>
      <c r="Q258" s="71"/>
    </row>
    <row r="259" spans="1:17" ht="15" customHeight="1" x14ac:dyDescent="0.2">
      <c r="A259" s="71"/>
      <c r="B259" s="71"/>
      <c r="C259" s="71"/>
      <c r="D259" s="71"/>
      <c r="E259" s="68"/>
      <c r="F259" s="71"/>
      <c r="G259" s="68"/>
      <c r="H259" s="71"/>
      <c r="I259" s="68"/>
      <c r="J259" s="71"/>
      <c r="K259" s="71"/>
      <c r="L259" s="71"/>
      <c r="M259" s="71"/>
      <c r="N259" s="71"/>
      <c r="O259" s="71"/>
      <c r="P259" s="71"/>
      <c r="Q259" s="71"/>
    </row>
    <row r="260" spans="1:17" ht="15" customHeight="1" x14ac:dyDescent="0.2">
      <c r="A260" s="71"/>
      <c r="B260" s="71"/>
      <c r="C260" s="71"/>
      <c r="D260" s="71"/>
      <c r="E260" s="68"/>
      <c r="F260" s="71"/>
      <c r="G260" s="68"/>
      <c r="H260" s="71"/>
      <c r="I260" s="68"/>
      <c r="J260" s="71"/>
      <c r="K260" s="71"/>
      <c r="L260" s="71"/>
      <c r="M260" s="71"/>
      <c r="N260" s="71"/>
      <c r="O260" s="71"/>
      <c r="P260" s="71"/>
      <c r="Q260" s="71"/>
    </row>
    <row r="261" spans="1:17" ht="15" customHeight="1" x14ac:dyDescent="0.2">
      <c r="A261" s="71"/>
      <c r="B261" s="71"/>
      <c r="C261" s="71"/>
      <c r="D261" s="71"/>
      <c r="E261" s="68"/>
      <c r="F261" s="71"/>
      <c r="G261" s="68"/>
      <c r="H261" s="71"/>
      <c r="I261" s="68"/>
      <c r="J261" s="71"/>
      <c r="K261" s="71"/>
      <c r="L261" s="71"/>
      <c r="M261" s="71"/>
      <c r="N261" s="71"/>
      <c r="O261" s="71"/>
      <c r="P261" s="71"/>
      <c r="Q261" s="71"/>
    </row>
    <row r="262" spans="1:17" ht="15" customHeight="1" x14ac:dyDescent="0.2">
      <c r="A262" s="71"/>
      <c r="B262" s="71"/>
      <c r="C262" s="71"/>
      <c r="D262" s="71"/>
      <c r="E262" s="68"/>
      <c r="F262" s="71"/>
      <c r="G262" s="68"/>
      <c r="H262" s="71"/>
      <c r="I262" s="68"/>
      <c r="J262" s="71"/>
      <c r="K262" s="71"/>
      <c r="L262" s="71"/>
      <c r="M262" s="71"/>
      <c r="N262" s="71"/>
      <c r="O262" s="71"/>
      <c r="P262" s="71"/>
      <c r="Q262" s="71"/>
    </row>
    <row r="263" spans="1:17" ht="15" customHeight="1" x14ac:dyDescent="0.2">
      <c r="A263" s="71"/>
      <c r="B263" s="71"/>
      <c r="C263" s="71"/>
      <c r="D263" s="71"/>
      <c r="E263" s="71"/>
      <c r="F263" s="71"/>
      <c r="G263" s="68"/>
      <c r="H263" s="71"/>
      <c r="I263" s="68"/>
      <c r="J263" s="71"/>
      <c r="K263" s="71"/>
      <c r="L263" s="71"/>
      <c r="M263" s="71"/>
      <c r="N263" s="71"/>
      <c r="O263" s="71"/>
      <c r="P263" s="71"/>
      <c r="Q263" s="71"/>
    </row>
  </sheetData>
  <phoneticPr fontId="3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60"/>
  <dimension ref="A1:AB279"/>
  <sheetViews>
    <sheetView topLeftCell="L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375" style="23" customWidth="1"/>
    <col min="5" max="5" width="22.3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1.25" style="23" customWidth="1"/>
    <col min="16" max="16" width="19.5" style="23" customWidth="1"/>
    <col min="17" max="17" width="10.2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4" width="9" style="22" customWidth="1"/>
    <col min="35" max="16384" width="9" style="22"/>
  </cols>
  <sheetData>
    <row r="1" spans="1:28" ht="15" customHeight="1" x14ac:dyDescent="0.25">
      <c r="A1" s="38" t="s">
        <v>72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1812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967</v>
      </c>
      <c r="B2" s="71">
        <v>590</v>
      </c>
      <c r="C2" s="68">
        <v>1.39</v>
      </c>
      <c r="D2" s="68">
        <v>272.42</v>
      </c>
      <c r="E2" s="68">
        <v>211.72</v>
      </c>
      <c r="F2" s="68">
        <f t="shared" ref="F2:F7" si="0">($A$8-A2)/(ROW($A$8)-ROW(A2))</f>
        <v>140.83333333333334</v>
      </c>
      <c r="G2" s="68">
        <v>0</v>
      </c>
      <c r="H2" s="68">
        <f t="shared" ref="H2:H7" si="1">($A$8-B2)/(ROW($A$8)-ROW(B2))</f>
        <v>203.66666666666666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0.1</v>
      </c>
      <c r="P2" s="32" t="s">
        <v>39</v>
      </c>
      <c r="Q2" s="25">
        <f>LARGE(A:A,2)</f>
        <v>1452</v>
      </c>
      <c r="T2" s="22">
        <v>188.02500000000001</v>
      </c>
      <c r="U2" s="74">
        <f t="shared" ref="U2:U33" si="3">T2-B2</f>
        <v>-401.97500000000002</v>
      </c>
      <c r="V2" s="70">
        <f t="shared" ref="V2:V33" si="4">ROUND(U2,0)</f>
        <v>-402</v>
      </c>
      <c r="W2" s="70">
        <v>4766</v>
      </c>
      <c r="X2" s="70">
        <f t="shared" ref="X2:X33" si="5">B2/$W$2*$W$3</f>
        <v>648.55434326479235</v>
      </c>
      <c r="Y2" s="70">
        <f t="shared" ref="Y2:Y33" si="6">X2-B2</f>
        <v>58.554343264792351</v>
      </c>
      <c r="Z2" s="70">
        <f t="shared" ref="Z2:Z33" si="7">ROUND(Y2,0)</f>
        <v>59</v>
      </c>
      <c r="AA2" s="24">
        <f t="shared" ref="AA2:AA33" si="8">IF(V2&gt;=0,V2,Z2)</f>
        <v>59</v>
      </c>
      <c r="AB2" s="67">
        <f t="shared" ref="AB2:AB33" si="9">B2+AA2</f>
        <v>649</v>
      </c>
    </row>
    <row r="3" spans="1:28" ht="15" customHeight="1" x14ac:dyDescent="0.25">
      <c r="A3" s="71">
        <v>614</v>
      </c>
      <c r="B3" s="71">
        <v>590</v>
      </c>
      <c r="C3" s="68">
        <v>2.0099999999999998</v>
      </c>
      <c r="D3" s="68">
        <v>272.42</v>
      </c>
      <c r="E3" s="68">
        <v>211.72</v>
      </c>
      <c r="F3" s="68">
        <f t="shared" si="0"/>
        <v>239.6</v>
      </c>
      <c r="G3" s="68">
        <v>0</v>
      </c>
      <c r="H3" s="68">
        <f t="shared" si="1"/>
        <v>244.4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125</v>
      </c>
      <c r="P3" s="32" t="s">
        <v>41</v>
      </c>
      <c r="Q3" s="25">
        <f>LARGE(A:A,3)</f>
        <v>1332</v>
      </c>
      <c r="T3" s="22">
        <v>233.369</v>
      </c>
      <c r="U3" s="74">
        <f t="shared" si="3"/>
        <v>-356.63099999999997</v>
      </c>
      <c r="V3" s="70">
        <f t="shared" si="4"/>
        <v>-357</v>
      </c>
      <c r="W3" s="70">
        <v>5239</v>
      </c>
      <c r="X3" s="70">
        <f t="shared" si="5"/>
        <v>648.55434326479235</v>
      </c>
      <c r="Y3" s="70">
        <f t="shared" si="6"/>
        <v>58.554343264792351</v>
      </c>
      <c r="Z3" s="70">
        <f t="shared" si="7"/>
        <v>59</v>
      </c>
      <c r="AA3" s="24">
        <f t="shared" si="8"/>
        <v>59</v>
      </c>
      <c r="AB3" s="67">
        <f t="shared" si="9"/>
        <v>649</v>
      </c>
    </row>
    <row r="4" spans="1:28" ht="15" customHeight="1" x14ac:dyDescent="0.25">
      <c r="A4" s="71">
        <v>730</v>
      </c>
      <c r="B4" s="71">
        <v>590</v>
      </c>
      <c r="C4" s="68">
        <v>2.29</v>
      </c>
      <c r="D4" s="68">
        <v>272.43</v>
      </c>
      <c r="E4" s="68">
        <v>211.72</v>
      </c>
      <c r="F4" s="68">
        <f t="shared" si="0"/>
        <v>270.5</v>
      </c>
      <c r="G4" s="68">
        <v>0</v>
      </c>
      <c r="H4" s="68">
        <f t="shared" si="1"/>
        <v>305.5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1812</v>
      </c>
      <c r="P4" s="32" t="s">
        <v>43</v>
      </c>
      <c r="Q4" s="25">
        <f>LARGE(B:B,1)</f>
        <v>728</v>
      </c>
      <c r="T4" s="22">
        <v>245.166</v>
      </c>
      <c r="U4" s="74">
        <f t="shared" si="3"/>
        <v>-344.834</v>
      </c>
      <c r="V4" s="70">
        <f t="shared" si="4"/>
        <v>-345</v>
      </c>
      <c r="W4" s="70"/>
      <c r="X4" s="70">
        <f t="shared" si="5"/>
        <v>648.55434326479235</v>
      </c>
      <c r="Y4" s="70">
        <f t="shared" si="6"/>
        <v>58.554343264792351</v>
      </c>
      <c r="Z4" s="70">
        <f t="shared" si="7"/>
        <v>59</v>
      </c>
      <c r="AA4" s="24">
        <f t="shared" si="8"/>
        <v>59</v>
      </c>
      <c r="AB4" s="67">
        <f t="shared" si="9"/>
        <v>649</v>
      </c>
    </row>
    <row r="5" spans="1:28" ht="15" customHeight="1" x14ac:dyDescent="0.25">
      <c r="A5" s="71">
        <v>1090</v>
      </c>
      <c r="B5" s="71">
        <v>590</v>
      </c>
      <c r="C5" s="68">
        <v>5.49</v>
      </c>
      <c r="D5" s="68">
        <v>272.48</v>
      </c>
      <c r="E5" s="68">
        <v>211.72</v>
      </c>
      <c r="F5" s="68">
        <f t="shared" si="0"/>
        <v>240.66666666666666</v>
      </c>
      <c r="G5" s="68">
        <v>0</v>
      </c>
      <c r="H5" s="68">
        <f t="shared" si="1"/>
        <v>407.33333333333331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1.3</v>
      </c>
      <c r="P5" s="32" t="s">
        <v>45</v>
      </c>
      <c r="Q5" s="25">
        <f>LARGE(B:B,2)</f>
        <v>727</v>
      </c>
      <c r="T5" s="22">
        <v>259.887</v>
      </c>
      <c r="U5" s="74">
        <f t="shared" si="3"/>
        <v>-330.113</v>
      </c>
      <c r="V5" s="70">
        <f t="shared" si="4"/>
        <v>-330</v>
      </c>
      <c r="W5" s="70"/>
      <c r="X5" s="70">
        <f t="shared" si="5"/>
        <v>648.55434326479235</v>
      </c>
      <c r="Y5" s="70">
        <f t="shared" si="6"/>
        <v>58.554343264792351</v>
      </c>
      <c r="Z5" s="70">
        <f t="shared" si="7"/>
        <v>59</v>
      </c>
      <c r="AA5" s="24">
        <f t="shared" si="8"/>
        <v>59</v>
      </c>
      <c r="AB5" s="67">
        <f t="shared" si="9"/>
        <v>649</v>
      </c>
    </row>
    <row r="6" spans="1:28" ht="15" customHeight="1" x14ac:dyDescent="0.25">
      <c r="A6" s="71">
        <v>850</v>
      </c>
      <c r="B6" s="71">
        <v>590</v>
      </c>
      <c r="C6" s="68">
        <v>6.56</v>
      </c>
      <c r="D6" s="68">
        <v>272.51</v>
      </c>
      <c r="E6" s="68">
        <v>211.72</v>
      </c>
      <c r="F6" s="68">
        <f t="shared" si="0"/>
        <v>481</v>
      </c>
      <c r="G6" s="68">
        <v>0</v>
      </c>
      <c r="H6" s="68">
        <f t="shared" si="1"/>
        <v>611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2.2000000000000002</v>
      </c>
      <c r="P6" s="32" t="s">
        <v>47</v>
      </c>
      <c r="Q6" s="25">
        <f>LARGE(B:B,3)</f>
        <v>727</v>
      </c>
      <c r="T6" s="22">
        <v>271.18900000000002</v>
      </c>
      <c r="U6" s="74">
        <f t="shared" si="3"/>
        <v>-318.81099999999998</v>
      </c>
      <c r="V6" s="70">
        <f t="shared" si="4"/>
        <v>-319</v>
      </c>
      <c r="W6" s="70"/>
      <c r="X6" s="70">
        <f t="shared" si="5"/>
        <v>648.55434326479235</v>
      </c>
      <c r="Y6" s="70">
        <f t="shared" si="6"/>
        <v>58.554343264792351</v>
      </c>
      <c r="Z6" s="70">
        <f t="shared" si="7"/>
        <v>59</v>
      </c>
      <c r="AA6" s="24">
        <f t="shared" si="8"/>
        <v>59</v>
      </c>
      <c r="AB6" s="67">
        <f t="shared" si="9"/>
        <v>649</v>
      </c>
    </row>
    <row r="7" spans="1:28" ht="15" customHeight="1" x14ac:dyDescent="0.25">
      <c r="A7" s="71">
        <v>806</v>
      </c>
      <c r="B7" s="71">
        <v>580</v>
      </c>
      <c r="C7" s="68">
        <v>4.05</v>
      </c>
      <c r="D7" s="68">
        <v>272.52999999999997</v>
      </c>
      <c r="E7" s="68">
        <v>211.71</v>
      </c>
      <c r="F7" s="68">
        <f t="shared" si="0"/>
        <v>1006</v>
      </c>
      <c r="G7" s="68">
        <v>0</v>
      </c>
      <c r="H7" s="68">
        <f t="shared" si="1"/>
        <v>1232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3.08</v>
      </c>
      <c r="P7" s="25"/>
      <c r="Q7" s="25"/>
      <c r="T7" s="22">
        <v>326.822</v>
      </c>
      <c r="U7" s="74">
        <f t="shared" si="3"/>
        <v>-253.178</v>
      </c>
      <c r="V7" s="70">
        <f t="shared" si="4"/>
        <v>-253</v>
      </c>
      <c r="W7" s="70"/>
      <c r="X7" s="70">
        <f t="shared" si="5"/>
        <v>637.56189676877887</v>
      </c>
      <c r="Y7" s="70">
        <f t="shared" si="6"/>
        <v>57.561896768778865</v>
      </c>
      <c r="Z7" s="70">
        <f t="shared" si="7"/>
        <v>58</v>
      </c>
      <c r="AA7" s="24">
        <f t="shared" si="8"/>
        <v>58</v>
      </c>
      <c r="AB7" s="67">
        <f t="shared" si="9"/>
        <v>638</v>
      </c>
    </row>
    <row r="8" spans="1:28" ht="15" customHeight="1" x14ac:dyDescent="0.25">
      <c r="A8" s="81">
        <v>1812</v>
      </c>
      <c r="B8" s="71">
        <v>580</v>
      </c>
      <c r="C8" s="68">
        <v>1.5</v>
      </c>
      <c r="D8" s="68">
        <v>272.66000000000003</v>
      </c>
      <c r="E8" s="68">
        <v>211.71</v>
      </c>
      <c r="F8" s="80">
        <v>0</v>
      </c>
      <c r="G8" s="80">
        <v>0</v>
      </c>
      <c r="H8" s="80">
        <v>0</v>
      </c>
      <c r="I8" s="80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191.17500000000001</v>
      </c>
      <c r="U8" s="74">
        <f t="shared" si="3"/>
        <v>-388.82499999999999</v>
      </c>
      <c r="V8" s="70">
        <f t="shared" si="4"/>
        <v>-389</v>
      </c>
      <c r="W8" s="70"/>
      <c r="X8" s="70">
        <f t="shared" si="5"/>
        <v>637.56189676877887</v>
      </c>
      <c r="Y8" s="70">
        <f t="shared" si="6"/>
        <v>57.561896768778865</v>
      </c>
      <c r="Z8" s="70">
        <f t="shared" si="7"/>
        <v>58</v>
      </c>
      <c r="AA8" s="24">
        <f t="shared" si="8"/>
        <v>58</v>
      </c>
      <c r="AB8" s="67">
        <f t="shared" si="9"/>
        <v>638</v>
      </c>
    </row>
    <row r="9" spans="1:28" ht="15" customHeight="1" x14ac:dyDescent="0.25">
      <c r="A9" s="71">
        <v>851</v>
      </c>
      <c r="B9" s="71">
        <v>580</v>
      </c>
      <c r="C9" s="68">
        <v>1.93</v>
      </c>
      <c r="D9" s="68">
        <v>272.68</v>
      </c>
      <c r="E9" s="68">
        <v>211.71</v>
      </c>
      <c r="F9" s="68">
        <v>0</v>
      </c>
      <c r="G9" s="68">
        <f t="shared" ref="G9:G40" si="13">($A$8-A9)/(ROW(A9)-ROW($A$8))</f>
        <v>961</v>
      </c>
      <c r="H9" s="68">
        <v>0</v>
      </c>
      <c r="I9" s="68">
        <f t="shared" ref="I9:I40" si="14">($A$8-B9)/(ROW(B9)-ROW($A$8))</f>
        <v>1232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248.57400000000001</v>
      </c>
      <c r="U9" s="74">
        <f t="shared" si="3"/>
        <v>-331.42599999999999</v>
      </c>
      <c r="V9" s="70">
        <f t="shared" si="4"/>
        <v>-331</v>
      </c>
      <c r="W9" s="70"/>
      <c r="X9" s="70">
        <f t="shared" si="5"/>
        <v>637.56189676877887</v>
      </c>
      <c r="Y9" s="70">
        <f t="shared" si="6"/>
        <v>57.561896768778865</v>
      </c>
      <c r="Z9" s="70">
        <f t="shared" si="7"/>
        <v>58</v>
      </c>
      <c r="AA9" s="24">
        <f t="shared" si="8"/>
        <v>58</v>
      </c>
      <c r="AB9" s="67">
        <f t="shared" si="9"/>
        <v>638</v>
      </c>
    </row>
    <row r="10" spans="1:28" ht="15" customHeight="1" x14ac:dyDescent="0.25">
      <c r="A10" s="71">
        <v>1332</v>
      </c>
      <c r="B10" s="71">
        <v>580</v>
      </c>
      <c r="C10" s="68">
        <v>1.99</v>
      </c>
      <c r="D10" s="68">
        <v>272.76</v>
      </c>
      <c r="E10" s="68">
        <v>211.71</v>
      </c>
      <c r="F10" s="68">
        <v>0</v>
      </c>
      <c r="G10" s="68">
        <f t="shared" si="13"/>
        <v>240</v>
      </c>
      <c r="H10" s="68">
        <v>0</v>
      </c>
      <c r="I10" s="68">
        <f t="shared" si="14"/>
        <v>616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244.55199999999999</v>
      </c>
      <c r="U10" s="74">
        <f t="shared" si="3"/>
        <v>-335.44799999999998</v>
      </c>
      <c r="V10" s="70">
        <f t="shared" si="4"/>
        <v>-335</v>
      </c>
      <c r="W10" s="70"/>
      <c r="X10" s="70">
        <f t="shared" si="5"/>
        <v>637.56189676877887</v>
      </c>
      <c r="Y10" s="70">
        <f t="shared" si="6"/>
        <v>57.561896768778865</v>
      </c>
      <c r="Z10" s="70">
        <f t="shared" si="7"/>
        <v>58</v>
      </c>
      <c r="AA10" s="24">
        <f t="shared" si="8"/>
        <v>58</v>
      </c>
      <c r="AB10" s="67">
        <f t="shared" si="9"/>
        <v>638</v>
      </c>
    </row>
    <row r="11" spans="1:28" ht="15" customHeight="1" x14ac:dyDescent="0.25">
      <c r="A11" s="71">
        <v>1021</v>
      </c>
      <c r="B11" s="71">
        <v>580</v>
      </c>
      <c r="C11" s="68">
        <v>0.62</v>
      </c>
      <c r="D11" s="68">
        <v>272.8</v>
      </c>
      <c r="E11" s="68">
        <v>211.71</v>
      </c>
      <c r="F11" s="68">
        <v>0</v>
      </c>
      <c r="G11" s="68">
        <f t="shared" si="13"/>
        <v>263.66666666666669</v>
      </c>
      <c r="H11" s="68">
        <v>0</v>
      </c>
      <c r="I11" s="68">
        <f t="shared" si="14"/>
        <v>410.66666666666669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272.42</v>
      </c>
      <c r="R11" s="43"/>
      <c r="S11" s="43"/>
      <c r="T11" s="22">
        <v>277.024</v>
      </c>
      <c r="U11" s="74">
        <f t="shared" si="3"/>
        <v>-302.976</v>
      </c>
      <c r="V11" s="70">
        <f t="shared" si="4"/>
        <v>-303</v>
      </c>
      <c r="W11" s="70"/>
      <c r="X11" s="70">
        <f t="shared" si="5"/>
        <v>637.56189676877887</v>
      </c>
      <c r="Y11" s="70">
        <f t="shared" si="6"/>
        <v>57.561896768778865</v>
      </c>
      <c r="Z11" s="70">
        <f t="shared" si="7"/>
        <v>58</v>
      </c>
      <c r="AA11" s="24">
        <f t="shared" si="8"/>
        <v>58</v>
      </c>
      <c r="AB11" s="67">
        <f t="shared" si="9"/>
        <v>638</v>
      </c>
    </row>
    <row r="12" spans="1:28" ht="15" customHeight="1" x14ac:dyDescent="0.25">
      <c r="A12" s="71">
        <v>1332</v>
      </c>
      <c r="B12" s="71">
        <v>570</v>
      </c>
      <c r="C12" s="68">
        <v>0.06</v>
      </c>
      <c r="D12" s="68">
        <v>272.88</v>
      </c>
      <c r="E12" s="68">
        <v>211.7</v>
      </c>
      <c r="F12" s="68">
        <v>0</v>
      </c>
      <c r="G12" s="68">
        <f t="shared" si="13"/>
        <v>120</v>
      </c>
      <c r="H12" s="68">
        <v>0</v>
      </c>
      <c r="I12" s="68">
        <f t="shared" si="14"/>
        <v>310.5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272.42</v>
      </c>
      <c r="R12" s="43"/>
      <c r="S12" s="43"/>
      <c r="T12" s="22">
        <v>233.489</v>
      </c>
      <c r="U12" s="74">
        <f t="shared" si="3"/>
        <v>-336.51099999999997</v>
      </c>
      <c r="V12" s="70">
        <f t="shared" si="4"/>
        <v>-337</v>
      </c>
      <c r="W12" s="70"/>
      <c r="X12" s="70">
        <f t="shared" si="5"/>
        <v>626.56945027276549</v>
      </c>
      <c r="Y12" s="70">
        <f t="shared" si="6"/>
        <v>56.569450272765494</v>
      </c>
      <c r="Z12" s="70">
        <f t="shared" si="7"/>
        <v>57</v>
      </c>
      <c r="AA12" s="24">
        <f t="shared" si="8"/>
        <v>57</v>
      </c>
      <c r="AB12" s="67">
        <f t="shared" si="9"/>
        <v>627</v>
      </c>
    </row>
    <row r="13" spans="1:28" ht="15" customHeight="1" x14ac:dyDescent="0.25">
      <c r="A13" s="71">
        <v>1332</v>
      </c>
      <c r="B13" s="71">
        <v>570</v>
      </c>
      <c r="C13" s="68">
        <v>0.1</v>
      </c>
      <c r="D13" s="68">
        <v>272.95</v>
      </c>
      <c r="E13" s="68">
        <v>211.7</v>
      </c>
      <c r="F13" s="68">
        <v>0</v>
      </c>
      <c r="G13" s="68">
        <f t="shared" si="13"/>
        <v>96</v>
      </c>
      <c r="H13" s="68">
        <v>0</v>
      </c>
      <c r="I13" s="68">
        <f t="shared" si="14"/>
        <v>248.4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226.19399999999999</v>
      </c>
      <c r="U13" s="74">
        <f t="shared" si="3"/>
        <v>-343.80600000000004</v>
      </c>
      <c r="V13" s="70">
        <f t="shared" si="4"/>
        <v>-344</v>
      </c>
      <c r="W13" s="70"/>
      <c r="X13" s="70">
        <f t="shared" si="5"/>
        <v>626.56945027276549</v>
      </c>
      <c r="Y13" s="70">
        <f t="shared" si="6"/>
        <v>56.569450272765494</v>
      </c>
      <c r="Z13" s="70">
        <f t="shared" si="7"/>
        <v>57</v>
      </c>
      <c r="AA13" s="24">
        <f t="shared" si="8"/>
        <v>57</v>
      </c>
      <c r="AB13" s="67">
        <f t="shared" si="9"/>
        <v>627</v>
      </c>
    </row>
    <row r="14" spans="1:28" ht="15" customHeight="1" x14ac:dyDescent="0.25">
      <c r="A14" s="71">
        <v>1332</v>
      </c>
      <c r="B14" s="71">
        <v>570</v>
      </c>
      <c r="C14" s="68">
        <v>0.06</v>
      </c>
      <c r="D14" s="68">
        <v>273.02999999999997</v>
      </c>
      <c r="E14" s="68">
        <v>211.7</v>
      </c>
      <c r="F14" s="68">
        <v>0</v>
      </c>
      <c r="G14" s="68">
        <f t="shared" si="13"/>
        <v>80</v>
      </c>
      <c r="H14" s="68">
        <v>0</v>
      </c>
      <c r="I14" s="68">
        <f t="shared" si="14"/>
        <v>207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728</v>
      </c>
      <c r="R14" s="43"/>
      <c r="S14" s="43"/>
      <c r="T14" s="22">
        <v>233.977</v>
      </c>
      <c r="U14" s="74">
        <f t="shared" si="3"/>
        <v>-336.02300000000002</v>
      </c>
      <c r="V14" s="70">
        <f t="shared" si="4"/>
        <v>-336</v>
      </c>
      <c r="W14" s="70"/>
      <c r="X14" s="70">
        <f t="shared" si="5"/>
        <v>626.56945027276549</v>
      </c>
      <c r="Y14" s="70">
        <f t="shared" si="6"/>
        <v>56.569450272765494</v>
      </c>
      <c r="Z14" s="70">
        <f t="shared" si="7"/>
        <v>57</v>
      </c>
      <c r="AA14" s="24">
        <f t="shared" si="8"/>
        <v>57</v>
      </c>
      <c r="AB14" s="67">
        <f t="shared" si="9"/>
        <v>627</v>
      </c>
    </row>
    <row r="15" spans="1:28" ht="15" customHeight="1" x14ac:dyDescent="0.25">
      <c r="A15" s="71">
        <v>1332</v>
      </c>
      <c r="B15" s="71">
        <v>570</v>
      </c>
      <c r="C15" s="68">
        <v>0.54</v>
      </c>
      <c r="D15" s="68">
        <v>273.11</v>
      </c>
      <c r="E15" s="68">
        <v>211.7</v>
      </c>
      <c r="F15" s="68">
        <v>0</v>
      </c>
      <c r="G15" s="68">
        <f t="shared" si="13"/>
        <v>68.571428571428569</v>
      </c>
      <c r="H15" s="68">
        <v>0</v>
      </c>
      <c r="I15" s="68">
        <f t="shared" si="14"/>
        <v>177.42857142857142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125</v>
      </c>
      <c r="P15" s="14" t="s">
        <v>61</v>
      </c>
      <c r="Q15" s="13">
        <f>MAX(D:D)</f>
        <v>273.91000000000003</v>
      </c>
      <c r="R15" s="43">
        <f ca="1">TREND(OFFSET('Z-V'!B1,MATCH(Q15,'Z-V'!A:A,1)-1,,2,1),OFFSET('Z-V'!A1,MATCH(Q15,'Z-V'!A:A,1)-1,,2,1),Q15)</f>
        <v>66185.000000000233</v>
      </c>
      <c r="S15" s="43"/>
      <c r="T15" s="22">
        <v>233.43</v>
      </c>
      <c r="U15" s="74">
        <f t="shared" si="3"/>
        <v>-336.57</v>
      </c>
      <c r="V15" s="70">
        <f t="shared" si="4"/>
        <v>-337</v>
      </c>
      <c r="W15" s="70"/>
      <c r="X15" s="70">
        <f t="shared" si="5"/>
        <v>626.56945027276549</v>
      </c>
      <c r="Y15" s="70">
        <f t="shared" si="6"/>
        <v>56.569450272765494</v>
      </c>
      <c r="Z15" s="70">
        <f t="shared" si="7"/>
        <v>57</v>
      </c>
      <c r="AA15" s="24">
        <f t="shared" si="8"/>
        <v>57</v>
      </c>
      <c r="AB15" s="67">
        <f t="shared" si="9"/>
        <v>627</v>
      </c>
    </row>
    <row r="16" spans="1:28" ht="15" customHeight="1" x14ac:dyDescent="0.25">
      <c r="A16" s="71">
        <v>1212</v>
      </c>
      <c r="B16" s="71">
        <v>570</v>
      </c>
      <c r="C16" s="68">
        <v>0.88</v>
      </c>
      <c r="D16" s="68">
        <v>273.18</v>
      </c>
      <c r="E16" s="68">
        <v>211.7</v>
      </c>
      <c r="F16" s="68">
        <v>0</v>
      </c>
      <c r="G16" s="68">
        <f t="shared" si="13"/>
        <v>75</v>
      </c>
      <c r="H16" s="68">
        <v>0</v>
      </c>
      <c r="I16" s="68">
        <f t="shared" si="14"/>
        <v>155.25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8.17</v>
      </c>
      <c r="P16" s="14" t="s">
        <v>63</v>
      </c>
      <c r="Q16" s="56">
        <f>D2</f>
        <v>272.42</v>
      </c>
      <c r="R16" s="43">
        <f ca="1">TREND(OFFSET('Z-V'!B1,MATCH(Q16,'Z-V'!A:A,1)-1,,2,1),OFFSET('Z-V'!A1,MATCH(Q16,'Z-V'!A:A,1)-1,,2,1),Q16)</f>
        <v>60912.000000000116</v>
      </c>
      <c r="S16" s="43"/>
      <c r="T16" s="22">
        <v>218.89699999999999</v>
      </c>
      <c r="U16" s="74">
        <f t="shared" si="3"/>
        <v>-351.10300000000001</v>
      </c>
      <c r="V16" s="70">
        <f t="shared" si="4"/>
        <v>-351</v>
      </c>
      <c r="W16" s="70"/>
      <c r="X16" s="70">
        <f t="shared" si="5"/>
        <v>626.56945027276549</v>
      </c>
      <c r="Y16" s="70">
        <f t="shared" si="6"/>
        <v>56.569450272765494</v>
      </c>
      <c r="Z16" s="70">
        <f t="shared" si="7"/>
        <v>57</v>
      </c>
      <c r="AA16" s="24">
        <f t="shared" si="8"/>
        <v>57</v>
      </c>
      <c r="AB16" s="67">
        <f t="shared" si="9"/>
        <v>627</v>
      </c>
    </row>
    <row r="17" spans="1:28" ht="15" customHeight="1" x14ac:dyDescent="0.25">
      <c r="A17" s="71">
        <v>1452</v>
      </c>
      <c r="B17" s="82">
        <v>560</v>
      </c>
      <c r="C17" s="68">
        <v>0.08</v>
      </c>
      <c r="D17" s="68">
        <v>273.27</v>
      </c>
      <c r="E17" s="68">
        <v>211.68</v>
      </c>
      <c r="F17" s="68">
        <v>0</v>
      </c>
      <c r="G17" s="68">
        <f t="shared" si="13"/>
        <v>40</v>
      </c>
      <c r="H17" s="68">
        <v>0</v>
      </c>
      <c r="I17" s="68">
        <f t="shared" si="14"/>
        <v>139.11111111111111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273.72000000000003</v>
      </c>
      <c r="R17" s="43"/>
      <c r="S17" s="43"/>
      <c r="T17" s="22">
        <v>222.52199999999999</v>
      </c>
      <c r="U17" s="74">
        <f t="shared" si="3"/>
        <v>-337.47800000000001</v>
      </c>
      <c r="V17" s="70">
        <f t="shared" si="4"/>
        <v>-337</v>
      </c>
      <c r="W17" s="70"/>
      <c r="X17" s="70">
        <f t="shared" si="5"/>
        <v>615.57700377675201</v>
      </c>
      <c r="Y17" s="70">
        <f t="shared" si="6"/>
        <v>55.577003776752008</v>
      </c>
      <c r="Z17" s="70">
        <f t="shared" si="7"/>
        <v>56</v>
      </c>
      <c r="AA17" s="24">
        <f t="shared" si="8"/>
        <v>56</v>
      </c>
      <c r="AB17" s="67">
        <f t="shared" si="9"/>
        <v>616</v>
      </c>
    </row>
    <row r="18" spans="1:28" ht="15" customHeight="1" x14ac:dyDescent="0.2">
      <c r="A18" s="71">
        <v>1090</v>
      </c>
      <c r="B18" s="71">
        <v>560</v>
      </c>
      <c r="C18" s="68">
        <v>0</v>
      </c>
      <c r="D18" s="68">
        <v>273.32</v>
      </c>
      <c r="E18" s="68">
        <v>211.68</v>
      </c>
      <c r="F18" s="68">
        <v>0</v>
      </c>
      <c r="G18" s="68">
        <f t="shared" si="13"/>
        <v>72.2</v>
      </c>
      <c r="H18" s="68">
        <v>0</v>
      </c>
      <c r="I18" s="68">
        <f t="shared" si="14"/>
        <v>125.2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728</v>
      </c>
      <c r="R18" s="43"/>
      <c r="S18" s="43"/>
      <c r="T18" s="22">
        <v>229.83600000000001</v>
      </c>
      <c r="U18" s="74">
        <f t="shared" si="3"/>
        <v>-330.16399999999999</v>
      </c>
      <c r="V18" s="70">
        <f t="shared" si="4"/>
        <v>-330</v>
      </c>
      <c r="W18" s="70"/>
      <c r="X18" s="70">
        <f t="shared" si="5"/>
        <v>615.57700377675201</v>
      </c>
      <c r="Y18" s="70">
        <f t="shared" si="6"/>
        <v>55.577003776752008</v>
      </c>
      <c r="Z18" s="70">
        <f t="shared" si="7"/>
        <v>56</v>
      </c>
      <c r="AA18" s="24">
        <f t="shared" si="8"/>
        <v>56</v>
      </c>
      <c r="AB18" s="67">
        <f t="shared" si="9"/>
        <v>616</v>
      </c>
    </row>
    <row r="19" spans="1:28" ht="15" customHeight="1" x14ac:dyDescent="0.25">
      <c r="A19" s="71">
        <v>970</v>
      </c>
      <c r="B19" s="71">
        <v>560</v>
      </c>
      <c r="C19" s="68">
        <v>0.06</v>
      </c>
      <c r="D19" s="68">
        <v>273.36</v>
      </c>
      <c r="E19" s="68">
        <v>211.68</v>
      </c>
      <c r="F19" s="68">
        <v>0</v>
      </c>
      <c r="G19" s="68">
        <f t="shared" si="13"/>
        <v>76.545454545454547</v>
      </c>
      <c r="H19" s="68">
        <v>0</v>
      </c>
      <c r="I19" s="68">
        <f t="shared" si="14"/>
        <v>113.81818181818181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0.91099231540260606</v>
      </c>
      <c r="R19" s="58">
        <f>MAX(AB:AB)</f>
        <v>800</v>
      </c>
      <c r="S19" s="58">
        <f>'Z-V'!P8-R19</f>
        <v>8179</v>
      </c>
      <c r="T19" s="22">
        <v>230.71600000000001</v>
      </c>
      <c r="U19" s="74">
        <f t="shared" si="3"/>
        <v>-329.28399999999999</v>
      </c>
      <c r="V19" s="70">
        <f t="shared" si="4"/>
        <v>-329</v>
      </c>
      <c r="W19" s="70"/>
      <c r="X19" s="70">
        <f t="shared" si="5"/>
        <v>615.57700377675201</v>
      </c>
      <c r="Y19" s="70">
        <f t="shared" si="6"/>
        <v>55.577003776752008</v>
      </c>
      <c r="Z19" s="70">
        <f t="shared" si="7"/>
        <v>56</v>
      </c>
      <c r="AA19" s="24">
        <f t="shared" si="8"/>
        <v>56</v>
      </c>
      <c r="AB19" s="67">
        <f t="shared" si="9"/>
        <v>616</v>
      </c>
    </row>
    <row r="20" spans="1:28" ht="15" customHeight="1" x14ac:dyDescent="0.25">
      <c r="A20" s="71">
        <v>1212</v>
      </c>
      <c r="B20" s="71">
        <v>560</v>
      </c>
      <c r="C20" s="68">
        <v>0</v>
      </c>
      <c r="D20" s="68">
        <v>273.43</v>
      </c>
      <c r="E20" s="68">
        <v>211.68</v>
      </c>
      <c r="F20" s="68">
        <v>0</v>
      </c>
      <c r="G20" s="68">
        <f t="shared" si="13"/>
        <v>50</v>
      </c>
      <c r="H20" s="68">
        <v>0</v>
      </c>
      <c r="I20" s="68">
        <f t="shared" si="14"/>
        <v>104.33333333333333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0.90150099102467995</v>
      </c>
      <c r="R20" s="43">
        <f ca="1">R15-R16</f>
        <v>5273.0000000001164</v>
      </c>
      <c r="S20" s="43">
        <f ca="1">'Z-V'!P9-R20</f>
        <v>48206.999999999884</v>
      </c>
      <c r="T20" s="22">
        <v>213.29400000000001</v>
      </c>
      <c r="U20" s="74">
        <f t="shared" si="3"/>
        <v>-346.70600000000002</v>
      </c>
      <c r="V20" s="70">
        <f t="shared" si="4"/>
        <v>-347</v>
      </c>
      <c r="W20" s="70"/>
      <c r="X20" s="70">
        <f t="shared" si="5"/>
        <v>615.57700377675201</v>
      </c>
      <c r="Y20" s="70">
        <f t="shared" si="6"/>
        <v>55.577003776752008</v>
      </c>
      <c r="Z20" s="70">
        <f t="shared" si="7"/>
        <v>56</v>
      </c>
      <c r="AA20" s="24">
        <f t="shared" si="8"/>
        <v>56</v>
      </c>
      <c r="AB20" s="67">
        <f t="shared" si="9"/>
        <v>616</v>
      </c>
    </row>
    <row r="21" spans="1:28" ht="15" customHeight="1" x14ac:dyDescent="0.25">
      <c r="A21" s="71">
        <v>847</v>
      </c>
      <c r="B21" s="71">
        <v>560</v>
      </c>
      <c r="C21" s="68">
        <v>0</v>
      </c>
      <c r="D21" s="68">
        <v>273.45999999999998</v>
      </c>
      <c r="E21" s="68">
        <v>211.68</v>
      </c>
      <c r="F21" s="68">
        <v>0</v>
      </c>
      <c r="G21" s="68">
        <f t="shared" si="13"/>
        <v>74.230769230769226</v>
      </c>
      <c r="H21" s="68">
        <v>0</v>
      </c>
      <c r="I21" s="68">
        <f t="shared" si="14"/>
        <v>96.307692307692307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0.94067153951576021</v>
      </c>
      <c r="R21" s="43">
        <f>ABS(Q12-Q17)</f>
        <v>1.3000000000000114</v>
      </c>
      <c r="S21" s="43">
        <f>'Z-V'!P10-R21</f>
        <v>20.589999999999989</v>
      </c>
      <c r="T21" s="22">
        <v>275.57499999999999</v>
      </c>
      <c r="U21" s="74">
        <f t="shared" si="3"/>
        <v>-284.42500000000001</v>
      </c>
      <c r="V21" s="70">
        <f t="shared" si="4"/>
        <v>-284</v>
      </c>
      <c r="W21" s="70"/>
      <c r="X21" s="70">
        <f t="shared" si="5"/>
        <v>615.57700377675201</v>
      </c>
      <c r="Y21" s="70">
        <f t="shared" si="6"/>
        <v>55.577003776752008</v>
      </c>
      <c r="Z21" s="70">
        <f t="shared" si="7"/>
        <v>56</v>
      </c>
      <c r="AA21" s="24">
        <f t="shared" si="8"/>
        <v>56</v>
      </c>
      <c r="AB21" s="67">
        <f t="shared" si="9"/>
        <v>616</v>
      </c>
    </row>
    <row r="22" spans="1:28" ht="15" customHeight="1" x14ac:dyDescent="0.25">
      <c r="A22" s="71">
        <v>1087</v>
      </c>
      <c r="B22" s="71">
        <v>550</v>
      </c>
      <c r="C22" s="68">
        <v>0.06</v>
      </c>
      <c r="D22" s="68">
        <v>273.52</v>
      </c>
      <c r="E22" s="68">
        <v>211.67</v>
      </c>
      <c r="F22" s="68">
        <v>0</v>
      </c>
      <c r="G22" s="68">
        <f t="shared" si="13"/>
        <v>51.785714285714285</v>
      </c>
      <c r="H22" s="68">
        <v>0</v>
      </c>
      <c r="I22" s="68">
        <f t="shared" si="14"/>
        <v>90.142857142857139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0.92900000000000005</v>
      </c>
      <c r="R22" s="43"/>
      <c r="S22" s="43"/>
      <c r="T22" s="22">
        <v>239.333</v>
      </c>
      <c r="U22" s="74">
        <f t="shared" si="3"/>
        <v>-310.66700000000003</v>
      </c>
      <c r="V22" s="70">
        <f t="shared" si="4"/>
        <v>-311</v>
      </c>
      <c r="W22" s="70"/>
      <c r="X22" s="70">
        <f t="shared" si="5"/>
        <v>604.58455728073864</v>
      </c>
      <c r="Y22" s="70">
        <f t="shared" si="6"/>
        <v>54.584557280738636</v>
      </c>
      <c r="Z22" s="70">
        <f t="shared" si="7"/>
        <v>55</v>
      </c>
      <c r="AA22" s="24">
        <f t="shared" si="8"/>
        <v>55</v>
      </c>
      <c r="AB22" s="67">
        <f t="shared" si="9"/>
        <v>605</v>
      </c>
    </row>
    <row r="23" spans="1:28" ht="15" customHeight="1" x14ac:dyDescent="0.25">
      <c r="A23" s="71">
        <v>846</v>
      </c>
      <c r="B23" s="71">
        <v>550</v>
      </c>
      <c r="C23" s="68">
        <v>0</v>
      </c>
      <c r="D23" s="68">
        <v>273.55</v>
      </c>
      <c r="E23" s="68">
        <v>211.67</v>
      </c>
      <c r="F23" s="68">
        <v>0</v>
      </c>
      <c r="G23" s="68">
        <f t="shared" si="13"/>
        <v>64.400000000000006</v>
      </c>
      <c r="H23" s="68">
        <v>0</v>
      </c>
      <c r="I23" s="68">
        <f t="shared" si="14"/>
        <v>84.13333333333334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246.47399999999999</v>
      </c>
      <c r="U23" s="74">
        <f t="shared" si="3"/>
        <v>-303.52600000000001</v>
      </c>
      <c r="V23" s="70">
        <f t="shared" si="4"/>
        <v>-304</v>
      </c>
      <c r="W23" s="70"/>
      <c r="X23" s="70">
        <f t="shared" si="5"/>
        <v>604.58455728073864</v>
      </c>
      <c r="Y23" s="70">
        <f t="shared" si="6"/>
        <v>54.584557280738636</v>
      </c>
      <c r="Z23" s="70">
        <f t="shared" si="7"/>
        <v>55</v>
      </c>
      <c r="AA23" s="24">
        <f t="shared" si="8"/>
        <v>55</v>
      </c>
      <c r="AB23" s="67">
        <f t="shared" si="9"/>
        <v>605</v>
      </c>
    </row>
    <row r="24" spans="1:28" ht="15" customHeight="1" x14ac:dyDescent="0.25">
      <c r="A24" s="71">
        <v>964</v>
      </c>
      <c r="B24" s="71">
        <v>550</v>
      </c>
      <c r="C24" s="68">
        <v>0.11</v>
      </c>
      <c r="D24" s="68">
        <v>273.58999999999997</v>
      </c>
      <c r="E24" s="68">
        <v>211.67</v>
      </c>
      <c r="F24" s="68">
        <v>0</v>
      </c>
      <c r="G24" s="68">
        <f t="shared" si="13"/>
        <v>53</v>
      </c>
      <c r="H24" s="68">
        <v>0</v>
      </c>
      <c r="I24" s="68">
        <f t="shared" si="14"/>
        <v>78.875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262.31</v>
      </c>
      <c r="U24" s="74">
        <f t="shared" si="3"/>
        <v>-287.69</v>
      </c>
      <c r="V24" s="70">
        <f t="shared" si="4"/>
        <v>-288</v>
      </c>
      <c r="W24" s="70"/>
      <c r="X24" s="70">
        <f t="shared" si="5"/>
        <v>604.58455728073864</v>
      </c>
      <c r="Y24" s="70">
        <f t="shared" si="6"/>
        <v>54.584557280738636</v>
      </c>
      <c r="Z24" s="70">
        <f t="shared" si="7"/>
        <v>55</v>
      </c>
      <c r="AA24" s="24">
        <f t="shared" si="8"/>
        <v>55</v>
      </c>
      <c r="AB24" s="67">
        <f t="shared" si="9"/>
        <v>605</v>
      </c>
    </row>
    <row r="25" spans="1:28" ht="15" customHeight="1" x14ac:dyDescent="0.25">
      <c r="A25" s="71">
        <v>844</v>
      </c>
      <c r="B25" s="71">
        <v>550</v>
      </c>
      <c r="C25" s="68">
        <v>0</v>
      </c>
      <c r="D25" s="68">
        <v>273.62</v>
      </c>
      <c r="E25" s="68">
        <v>211.67</v>
      </c>
      <c r="F25" s="68">
        <v>0</v>
      </c>
      <c r="G25" s="68">
        <f t="shared" si="13"/>
        <v>56.941176470588232</v>
      </c>
      <c r="H25" s="68">
        <v>0</v>
      </c>
      <c r="I25" s="68">
        <f t="shared" si="14"/>
        <v>74.235294117647058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267.54599999999999</v>
      </c>
      <c r="U25" s="74">
        <f t="shared" si="3"/>
        <v>-282.45400000000001</v>
      </c>
      <c r="V25" s="70">
        <f t="shared" si="4"/>
        <v>-282</v>
      </c>
      <c r="W25" s="70"/>
      <c r="X25" s="70">
        <f t="shared" si="5"/>
        <v>604.58455728073864</v>
      </c>
      <c r="Y25" s="70">
        <f t="shared" si="6"/>
        <v>54.584557280738636</v>
      </c>
      <c r="Z25" s="70">
        <f t="shared" si="7"/>
        <v>55</v>
      </c>
      <c r="AA25" s="24">
        <f t="shared" si="8"/>
        <v>55</v>
      </c>
      <c r="AB25" s="67">
        <f t="shared" si="9"/>
        <v>605</v>
      </c>
    </row>
    <row r="26" spans="1:28" ht="15" customHeight="1" x14ac:dyDescent="0.25">
      <c r="A26" s="71">
        <v>962</v>
      </c>
      <c r="B26" s="71">
        <v>550</v>
      </c>
      <c r="C26" s="68">
        <v>0.06</v>
      </c>
      <c r="D26" s="68">
        <v>273.66000000000003</v>
      </c>
      <c r="E26" s="68">
        <v>211.67</v>
      </c>
      <c r="F26" s="68">
        <v>0</v>
      </c>
      <c r="G26" s="68">
        <f t="shared" si="13"/>
        <v>47.222222222222221</v>
      </c>
      <c r="H26" s="68">
        <v>0</v>
      </c>
      <c r="I26" s="68">
        <f t="shared" si="14"/>
        <v>70.111111111111114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258.91800000000001</v>
      </c>
      <c r="U26" s="74">
        <f t="shared" si="3"/>
        <v>-291.08199999999999</v>
      </c>
      <c r="V26" s="70">
        <f t="shared" si="4"/>
        <v>-291</v>
      </c>
      <c r="W26" s="70"/>
      <c r="X26" s="70">
        <f t="shared" si="5"/>
        <v>604.58455728073864</v>
      </c>
      <c r="Y26" s="70">
        <f t="shared" si="6"/>
        <v>54.584557280738636</v>
      </c>
      <c r="Z26" s="70">
        <f t="shared" si="7"/>
        <v>55</v>
      </c>
      <c r="AA26" s="24">
        <f t="shared" si="8"/>
        <v>55</v>
      </c>
      <c r="AB26" s="67">
        <f t="shared" si="9"/>
        <v>605</v>
      </c>
    </row>
    <row r="27" spans="1:28" ht="15" customHeight="1" x14ac:dyDescent="0.25">
      <c r="A27" s="71">
        <v>720</v>
      </c>
      <c r="B27" s="71">
        <v>540</v>
      </c>
      <c r="C27" s="68">
        <v>0.08</v>
      </c>
      <c r="D27" s="68">
        <v>273.68</v>
      </c>
      <c r="E27" s="68">
        <v>211.66</v>
      </c>
      <c r="F27" s="68">
        <v>0</v>
      </c>
      <c r="G27" s="68">
        <f t="shared" si="13"/>
        <v>57.473684210526315</v>
      </c>
      <c r="H27" s="68">
        <v>0</v>
      </c>
      <c r="I27" s="68">
        <f t="shared" si="14"/>
        <v>66.94736842105263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261.85899999999998</v>
      </c>
      <c r="U27" s="74">
        <f t="shared" si="3"/>
        <v>-278.14100000000002</v>
      </c>
      <c r="V27" s="70">
        <f t="shared" si="4"/>
        <v>-278</v>
      </c>
      <c r="W27" s="70"/>
      <c r="X27" s="70">
        <f t="shared" si="5"/>
        <v>593.59211078472515</v>
      </c>
      <c r="Y27" s="70">
        <f t="shared" si="6"/>
        <v>53.592110784725151</v>
      </c>
      <c r="Z27" s="70">
        <f t="shared" si="7"/>
        <v>54</v>
      </c>
      <c r="AA27" s="24">
        <f t="shared" si="8"/>
        <v>54</v>
      </c>
      <c r="AB27" s="67">
        <f t="shared" si="9"/>
        <v>594</v>
      </c>
    </row>
    <row r="28" spans="1:28" ht="15" customHeight="1" x14ac:dyDescent="0.25">
      <c r="A28" s="71">
        <v>839</v>
      </c>
      <c r="B28" s="71">
        <v>540</v>
      </c>
      <c r="C28" s="68">
        <v>0</v>
      </c>
      <c r="D28" s="68">
        <v>273.70999999999998</v>
      </c>
      <c r="E28" s="68">
        <v>211.66</v>
      </c>
      <c r="F28" s="68">
        <v>0</v>
      </c>
      <c r="G28" s="68">
        <f t="shared" si="13"/>
        <v>48.65</v>
      </c>
      <c r="H28" s="68">
        <v>0</v>
      </c>
      <c r="I28" s="68">
        <f t="shared" si="14"/>
        <v>63.6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294.67599999999999</v>
      </c>
      <c r="U28" s="74">
        <f t="shared" si="3"/>
        <v>-245.32400000000001</v>
      </c>
      <c r="V28" s="70">
        <f t="shared" si="4"/>
        <v>-245</v>
      </c>
      <c r="W28" s="70"/>
      <c r="X28" s="70">
        <f t="shared" si="5"/>
        <v>593.59211078472515</v>
      </c>
      <c r="Y28" s="70">
        <f t="shared" si="6"/>
        <v>53.592110784725151</v>
      </c>
      <c r="Z28" s="70">
        <f t="shared" si="7"/>
        <v>54</v>
      </c>
      <c r="AA28" s="24">
        <f t="shared" si="8"/>
        <v>54</v>
      </c>
      <c r="AB28" s="67">
        <f t="shared" si="9"/>
        <v>594</v>
      </c>
    </row>
    <row r="29" spans="1:28" ht="15" customHeight="1" x14ac:dyDescent="0.25">
      <c r="A29" s="71">
        <v>1308</v>
      </c>
      <c r="B29" s="71">
        <v>540</v>
      </c>
      <c r="C29" s="68">
        <v>0.49</v>
      </c>
      <c r="D29" s="68">
        <v>273.79000000000002</v>
      </c>
      <c r="E29" s="68">
        <v>211.66</v>
      </c>
      <c r="F29" s="68">
        <v>0</v>
      </c>
      <c r="G29" s="68">
        <f t="shared" si="13"/>
        <v>24</v>
      </c>
      <c r="H29" s="68">
        <v>0</v>
      </c>
      <c r="I29" s="68">
        <f t="shared" si="14"/>
        <v>60.571428571428569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340.96600000000001</v>
      </c>
      <c r="U29" s="74">
        <f t="shared" si="3"/>
        <v>-199.03399999999999</v>
      </c>
      <c r="V29" s="70">
        <f t="shared" si="4"/>
        <v>-199</v>
      </c>
      <c r="W29" s="70"/>
      <c r="X29" s="70">
        <f t="shared" si="5"/>
        <v>593.59211078472515</v>
      </c>
      <c r="Y29" s="70">
        <f t="shared" si="6"/>
        <v>53.592110784725151</v>
      </c>
      <c r="Z29" s="70">
        <f t="shared" si="7"/>
        <v>54</v>
      </c>
      <c r="AA29" s="24">
        <f t="shared" si="8"/>
        <v>54</v>
      </c>
      <c r="AB29" s="67">
        <f t="shared" si="9"/>
        <v>594</v>
      </c>
    </row>
    <row r="30" spans="1:28" ht="15" customHeight="1" x14ac:dyDescent="0.25">
      <c r="A30" s="25">
        <v>250</v>
      </c>
      <c r="B30" s="25">
        <v>540</v>
      </c>
      <c r="C30" s="25">
        <v>2.13</v>
      </c>
      <c r="D30" s="68">
        <v>273.76</v>
      </c>
      <c r="E30" s="68">
        <v>211.66</v>
      </c>
      <c r="F30" s="68">
        <v>0</v>
      </c>
      <c r="G30" s="68">
        <f t="shared" si="13"/>
        <v>71</v>
      </c>
      <c r="H30" s="68">
        <v>0</v>
      </c>
      <c r="I30" s="68">
        <f t="shared" si="14"/>
        <v>57.81818181818182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285.56400000000002</v>
      </c>
      <c r="U30" s="74">
        <f t="shared" si="3"/>
        <v>-254.43599999999998</v>
      </c>
      <c r="V30" s="70">
        <f t="shared" si="4"/>
        <v>-254</v>
      </c>
      <c r="W30" s="70"/>
      <c r="X30" s="70">
        <f t="shared" si="5"/>
        <v>593.59211078472515</v>
      </c>
      <c r="Y30" s="70">
        <f t="shared" si="6"/>
        <v>53.592110784725151</v>
      </c>
      <c r="Z30" s="70">
        <f t="shared" si="7"/>
        <v>54</v>
      </c>
      <c r="AA30" s="24">
        <f t="shared" si="8"/>
        <v>54</v>
      </c>
      <c r="AB30" s="67">
        <f t="shared" si="9"/>
        <v>594</v>
      </c>
    </row>
    <row r="31" spans="1:28" ht="15" customHeight="1" x14ac:dyDescent="0.25">
      <c r="A31" s="25">
        <v>1088</v>
      </c>
      <c r="B31" s="25">
        <v>540</v>
      </c>
      <c r="C31" s="25">
        <v>3.25</v>
      </c>
      <c r="D31" s="68">
        <v>273.82</v>
      </c>
      <c r="E31" s="68">
        <v>211.66</v>
      </c>
      <c r="F31" s="68">
        <v>0</v>
      </c>
      <c r="G31" s="68">
        <f t="shared" si="13"/>
        <v>31.478260869565219</v>
      </c>
      <c r="H31" s="68">
        <v>0</v>
      </c>
      <c r="I31" s="68">
        <f t="shared" si="14"/>
        <v>55.304347826086953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278.43799999999999</v>
      </c>
      <c r="U31" s="74">
        <f t="shared" si="3"/>
        <v>-261.56200000000001</v>
      </c>
      <c r="V31" s="70">
        <f t="shared" si="4"/>
        <v>-262</v>
      </c>
      <c r="W31" s="70"/>
      <c r="X31" s="70">
        <f t="shared" si="5"/>
        <v>593.59211078472515</v>
      </c>
      <c r="Y31" s="70">
        <f t="shared" si="6"/>
        <v>53.592110784725151</v>
      </c>
      <c r="Z31" s="70">
        <f t="shared" si="7"/>
        <v>54</v>
      </c>
      <c r="AA31" s="24">
        <f t="shared" si="8"/>
        <v>54</v>
      </c>
      <c r="AB31" s="67">
        <f t="shared" si="9"/>
        <v>594</v>
      </c>
    </row>
    <row r="32" spans="1:28" ht="15" customHeight="1" x14ac:dyDescent="0.25">
      <c r="A32" s="25">
        <v>488</v>
      </c>
      <c r="B32" s="25">
        <v>530</v>
      </c>
      <c r="C32" s="25">
        <v>0.51</v>
      </c>
      <c r="D32" s="68">
        <v>273.81</v>
      </c>
      <c r="E32" s="68">
        <v>211.64</v>
      </c>
      <c r="F32" s="68">
        <v>0</v>
      </c>
      <c r="G32" s="68">
        <f t="shared" si="13"/>
        <v>55.166666666666664</v>
      </c>
      <c r="H32" s="68">
        <v>0</v>
      </c>
      <c r="I32" s="68">
        <f t="shared" si="14"/>
        <v>53.416666666666664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261.59699999999998</v>
      </c>
      <c r="U32" s="74">
        <f t="shared" si="3"/>
        <v>-268.40300000000002</v>
      </c>
      <c r="V32" s="70">
        <f t="shared" si="4"/>
        <v>-268</v>
      </c>
      <c r="W32" s="70"/>
      <c r="X32" s="70">
        <f t="shared" si="5"/>
        <v>582.59966428871178</v>
      </c>
      <c r="Y32" s="70">
        <f t="shared" si="6"/>
        <v>52.599664288711779</v>
      </c>
      <c r="Z32" s="70">
        <f t="shared" si="7"/>
        <v>53</v>
      </c>
      <c r="AA32" s="24">
        <f t="shared" si="8"/>
        <v>53</v>
      </c>
      <c r="AB32" s="67">
        <f t="shared" si="9"/>
        <v>583</v>
      </c>
    </row>
    <row r="33" spans="1:28" ht="15" customHeight="1" x14ac:dyDescent="0.25">
      <c r="A33" s="25">
        <v>968</v>
      </c>
      <c r="B33" s="25">
        <v>530</v>
      </c>
      <c r="C33" s="25">
        <v>0.21</v>
      </c>
      <c r="D33" s="68">
        <v>273.86</v>
      </c>
      <c r="E33" s="68">
        <v>211.64</v>
      </c>
      <c r="F33" s="68">
        <v>0</v>
      </c>
      <c r="G33" s="68">
        <f t="shared" si="13"/>
        <v>33.76</v>
      </c>
      <c r="H33" s="68">
        <v>0</v>
      </c>
      <c r="I33" s="68">
        <f t="shared" si="14"/>
        <v>51.28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268.745</v>
      </c>
      <c r="U33" s="74">
        <f t="shared" si="3"/>
        <v>-261.255</v>
      </c>
      <c r="V33" s="70">
        <f t="shared" si="4"/>
        <v>-261</v>
      </c>
      <c r="W33" s="70"/>
      <c r="X33" s="70">
        <f t="shared" si="5"/>
        <v>582.59966428871178</v>
      </c>
      <c r="Y33" s="70">
        <f t="shared" si="6"/>
        <v>52.599664288711779</v>
      </c>
      <c r="Z33" s="70">
        <f t="shared" si="7"/>
        <v>53</v>
      </c>
      <c r="AA33" s="24">
        <f t="shared" si="8"/>
        <v>53</v>
      </c>
      <c r="AB33" s="67">
        <f t="shared" si="9"/>
        <v>583</v>
      </c>
    </row>
    <row r="34" spans="1:28" ht="15" customHeight="1" x14ac:dyDescent="0.25">
      <c r="A34" s="25">
        <v>730</v>
      </c>
      <c r="B34" s="25">
        <v>530</v>
      </c>
      <c r="C34" s="68">
        <v>0</v>
      </c>
      <c r="D34" s="68">
        <v>273.88</v>
      </c>
      <c r="E34" s="68">
        <v>211.64</v>
      </c>
      <c r="F34" s="68">
        <v>0</v>
      </c>
      <c r="G34" s="68">
        <f t="shared" si="13"/>
        <v>41.615384615384613</v>
      </c>
      <c r="H34" s="68">
        <v>0</v>
      </c>
      <c r="I34" s="68">
        <f t="shared" si="14"/>
        <v>49.307692307692307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260.01100000000002</v>
      </c>
      <c r="U34" s="74">
        <f t="shared" ref="U34:U65" si="16">T34-B34</f>
        <v>-269.98899999999998</v>
      </c>
      <c r="V34" s="70">
        <f t="shared" ref="V34:V65" si="17">ROUND(U34,0)</f>
        <v>-270</v>
      </c>
      <c r="W34" s="70"/>
      <c r="X34" s="70">
        <f t="shared" ref="X34:X65" si="18">B34/$W$2*$W$3</f>
        <v>582.59966428871178</v>
      </c>
      <c r="Y34" s="70">
        <f t="shared" ref="Y34:Y65" si="19">X34-B34</f>
        <v>52.599664288711779</v>
      </c>
      <c r="Z34" s="70">
        <f t="shared" ref="Z34:Z65" si="20">ROUND(Y34,0)</f>
        <v>53</v>
      </c>
      <c r="AA34" s="24">
        <f t="shared" ref="AA34:AA65" si="21">IF(V34&gt;=0,V34,Z34)</f>
        <v>53</v>
      </c>
      <c r="AB34" s="67">
        <f t="shared" ref="AB34:AB65" si="22">B34+AA34</f>
        <v>583</v>
      </c>
    </row>
    <row r="35" spans="1:28" ht="15" customHeight="1" x14ac:dyDescent="0.25">
      <c r="A35" s="25">
        <v>610</v>
      </c>
      <c r="B35" s="25">
        <v>530</v>
      </c>
      <c r="C35" s="25">
        <v>0.06</v>
      </c>
      <c r="D35" s="68">
        <v>273.89</v>
      </c>
      <c r="E35" s="68">
        <v>211.64</v>
      </c>
      <c r="F35" s="68">
        <v>0</v>
      </c>
      <c r="G35" s="68">
        <f t="shared" si="13"/>
        <v>44.518518518518519</v>
      </c>
      <c r="H35" s="68">
        <v>0</v>
      </c>
      <c r="I35" s="68">
        <f t="shared" si="14"/>
        <v>47.481481481481481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1</v>
      </c>
      <c r="N35" s="26"/>
      <c r="O35" s="26"/>
      <c r="P35" s="25"/>
      <c r="Q35" s="25"/>
      <c r="T35" s="22">
        <v>0</v>
      </c>
      <c r="U35" s="74">
        <f t="shared" si="16"/>
        <v>-530</v>
      </c>
      <c r="V35" s="70">
        <f t="shared" si="17"/>
        <v>-530</v>
      </c>
      <c r="W35" s="70"/>
      <c r="X35" s="70">
        <f t="shared" si="18"/>
        <v>582.59966428871178</v>
      </c>
      <c r="Y35" s="70">
        <f t="shared" si="19"/>
        <v>52.599664288711779</v>
      </c>
      <c r="Z35" s="70">
        <f t="shared" si="20"/>
        <v>53</v>
      </c>
      <c r="AA35" s="24">
        <f t="shared" si="21"/>
        <v>53</v>
      </c>
      <c r="AB35" s="67">
        <f t="shared" si="22"/>
        <v>583</v>
      </c>
    </row>
    <row r="36" spans="1:28" ht="15" customHeight="1" x14ac:dyDescent="0.25">
      <c r="A36" s="25">
        <v>762</v>
      </c>
      <c r="B36" s="25">
        <v>532</v>
      </c>
      <c r="C36" s="68">
        <v>0</v>
      </c>
      <c r="D36" s="68">
        <v>273.91000000000003</v>
      </c>
      <c r="E36" s="68">
        <v>211.65</v>
      </c>
      <c r="F36" s="68">
        <v>0</v>
      </c>
      <c r="G36" s="68">
        <f t="shared" si="13"/>
        <v>37.5</v>
      </c>
      <c r="H36" s="68">
        <v>0</v>
      </c>
      <c r="I36" s="68">
        <f t="shared" si="14"/>
        <v>45.714285714285715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245.714</v>
      </c>
      <c r="U36" s="74">
        <f t="shared" si="16"/>
        <v>-286.286</v>
      </c>
      <c r="V36" s="70">
        <f t="shared" si="17"/>
        <v>-286</v>
      </c>
      <c r="W36" s="70"/>
      <c r="X36" s="70">
        <f t="shared" si="18"/>
        <v>584.79815358791438</v>
      </c>
      <c r="Y36" s="70">
        <f t="shared" si="19"/>
        <v>52.798153587914385</v>
      </c>
      <c r="Z36" s="70">
        <f t="shared" si="20"/>
        <v>53</v>
      </c>
      <c r="AA36" s="24">
        <f t="shared" si="21"/>
        <v>53</v>
      </c>
      <c r="AB36" s="67">
        <f t="shared" si="22"/>
        <v>585</v>
      </c>
    </row>
    <row r="37" spans="1:28" ht="15" customHeight="1" x14ac:dyDescent="0.25">
      <c r="A37" s="25">
        <v>607</v>
      </c>
      <c r="B37" s="25">
        <v>607</v>
      </c>
      <c r="C37" s="68">
        <v>0</v>
      </c>
      <c r="D37" s="68">
        <v>273.91000000000003</v>
      </c>
      <c r="E37" s="68">
        <v>211.75</v>
      </c>
      <c r="F37" s="68">
        <v>0</v>
      </c>
      <c r="G37" s="68">
        <f t="shared" si="13"/>
        <v>41.551724137931032</v>
      </c>
      <c r="H37" s="68">
        <v>0</v>
      </c>
      <c r="I37" s="68">
        <f t="shared" si="14"/>
        <v>41.551724137931032</v>
      </c>
      <c r="J37" s="72">
        <f t="shared" si="23"/>
        <v>0</v>
      </c>
      <c r="K37" s="72">
        <f t="shared" si="24"/>
        <v>1</v>
      </c>
      <c r="L37" s="72">
        <f t="shared" si="12"/>
        <v>1</v>
      </c>
      <c r="M37" s="72">
        <f t="shared" ca="1" si="15"/>
        <v>1</v>
      </c>
      <c r="N37" s="26"/>
      <c r="O37" s="26"/>
      <c r="P37" s="25"/>
      <c r="Q37" s="25"/>
      <c r="T37" s="22">
        <v>272.47199999999998</v>
      </c>
      <c r="U37" s="74">
        <f t="shared" si="16"/>
        <v>-334.52800000000002</v>
      </c>
      <c r="V37" s="70">
        <f t="shared" si="17"/>
        <v>-335</v>
      </c>
      <c r="W37" s="70"/>
      <c r="X37" s="70">
        <f t="shared" si="18"/>
        <v>667.24150230801513</v>
      </c>
      <c r="Y37" s="70">
        <f t="shared" si="19"/>
        <v>60.241502308015129</v>
      </c>
      <c r="Z37" s="70">
        <f t="shared" si="20"/>
        <v>60</v>
      </c>
      <c r="AA37" s="24">
        <f t="shared" si="21"/>
        <v>60</v>
      </c>
      <c r="AB37" s="67">
        <f t="shared" si="22"/>
        <v>667</v>
      </c>
    </row>
    <row r="38" spans="1:28" ht="15" customHeight="1" x14ac:dyDescent="0.25">
      <c r="A38" s="25">
        <v>727</v>
      </c>
      <c r="B38" s="25">
        <v>727</v>
      </c>
      <c r="C38" s="68">
        <v>0</v>
      </c>
      <c r="D38" s="68">
        <v>273.91000000000003</v>
      </c>
      <c r="E38" s="68">
        <v>211.9</v>
      </c>
      <c r="F38" s="68">
        <v>0</v>
      </c>
      <c r="G38" s="68">
        <f t="shared" si="13"/>
        <v>36.166666666666664</v>
      </c>
      <c r="H38" s="68">
        <v>0</v>
      </c>
      <c r="I38" s="68">
        <f t="shared" si="14"/>
        <v>36.166666666666664</v>
      </c>
      <c r="J38" s="72">
        <f t="shared" si="23"/>
        <v>0</v>
      </c>
      <c r="K38" s="72">
        <f t="shared" si="24"/>
        <v>1</v>
      </c>
      <c r="L38" s="72">
        <f t="shared" si="12"/>
        <v>1</v>
      </c>
      <c r="M38" s="72">
        <f t="shared" ca="1" si="15"/>
        <v>1</v>
      </c>
      <c r="N38" s="26"/>
      <c r="O38" s="26"/>
      <c r="P38" s="25"/>
      <c r="Q38" s="25"/>
      <c r="T38" s="22">
        <v>276.26299999999998</v>
      </c>
      <c r="U38" s="74">
        <f t="shared" si="16"/>
        <v>-450.73700000000002</v>
      </c>
      <c r="V38" s="70">
        <f t="shared" si="17"/>
        <v>-451</v>
      </c>
      <c r="W38" s="70"/>
      <c r="X38" s="70">
        <f t="shared" si="18"/>
        <v>799.15086026017627</v>
      </c>
      <c r="Y38" s="70">
        <f t="shared" si="19"/>
        <v>72.150860260176273</v>
      </c>
      <c r="Z38" s="70">
        <f t="shared" si="20"/>
        <v>72</v>
      </c>
      <c r="AA38" s="24">
        <f t="shared" si="21"/>
        <v>72</v>
      </c>
      <c r="AB38" s="67">
        <f t="shared" si="22"/>
        <v>799</v>
      </c>
    </row>
    <row r="39" spans="1:28" ht="15" customHeight="1" x14ac:dyDescent="0.25">
      <c r="A39" s="25">
        <v>727</v>
      </c>
      <c r="B39" s="25">
        <v>727</v>
      </c>
      <c r="C39" s="68">
        <v>0</v>
      </c>
      <c r="D39" s="68">
        <v>273.91000000000003</v>
      </c>
      <c r="E39" s="68">
        <v>211.9</v>
      </c>
      <c r="F39" s="68">
        <v>0</v>
      </c>
      <c r="G39" s="68">
        <f t="shared" si="13"/>
        <v>35</v>
      </c>
      <c r="H39" s="68">
        <v>0</v>
      </c>
      <c r="I39" s="68">
        <f t="shared" si="14"/>
        <v>35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1</v>
      </c>
      <c r="N39" s="26"/>
      <c r="O39" s="26"/>
      <c r="P39" s="25"/>
      <c r="Q39" s="25"/>
      <c r="T39" s="22">
        <v>267.45800000000003</v>
      </c>
      <c r="U39" s="74">
        <f t="shared" si="16"/>
        <v>-459.54199999999997</v>
      </c>
      <c r="V39" s="70">
        <f t="shared" si="17"/>
        <v>-460</v>
      </c>
      <c r="W39" s="70"/>
      <c r="X39" s="70">
        <f t="shared" si="18"/>
        <v>799.15086026017627</v>
      </c>
      <c r="Y39" s="70">
        <f t="shared" si="19"/>
        <v>72.150860260176273</v>
      </c>
      <c r="Z39" s="70">
        <f t="shared" si="20"/>
        <v>72</v>
      </c>
      <c r="AA39" s="24">
        <f t="shared" si="21"/>
        <v>72</v>
      </c>
      <c r="AB39" s="67">
        <f t="shared" si="22"/>
        <v>799</v>
      </c>
    </row>
    <row r="40" spans="1:28" ht="15" customHeight="1" x14ac:dyDescent="0.25">
      <c r="A40" s="25">
        <v>727</v>
      </c>
      <c r="B40" s="25">
        <v>727</v>
      </c>
      <c r="C40" s="68">
        <v>0</v>
      </c>
      <c r="D40" s="68">
        <v>273.91000000000003</v>
      </c>
      <c r="E40" s="68">
        <v>211.9</v>
      </c>
      <c r="F40" s="68">
        <v>0</v>
      </c>
      <c r="G40" s="68">
        <f t="shared" si="13"/>
        <v>33.90625</v>
      </c>
      <c r="H40" s="68">
        <v>0</v>
      </c>
      <c r="I40" s="68">
        <f t="shared" si="14"/>
        <v>33.90625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1</v>
      </c>
      <c r="N40" s="26"/>
      <c r="O40" s="26"/>
      <c r="P40" s="25"/>
      <c r="Q40" s="25"/>
      <c r="T40" s="22">
        <v>263.14100000000002</v>
      </c>
      <c r="U40" s="74">
        <f t="shared" si="16"/>
        <v>-463.85899999999998</v>
      </c>
      <c r="V40" s="70">
        <f t="shared" si="17"/>
        <v>-464</v>
      </c>
      <c r="W40" s="70"/>
      <c r="X40" s="70">
        <f t="shared" si="18"/>
        <v>799.15086026017627</v>
      </c>
      <c r="Y40" s="70">
        <f t="shared" si="19"/>
        <v>72.150860260176273</v>
      </c>
      <c r="Z40" s="70">
        <f t="shared" si="20"/>
        <v>72</v>
      </c>
      <c r="AA40" s="24">
        <f t="shared" si="21"/>
        <v>72</v>
      </c>
      <c r="AB40" s="67">
        <f t="shared" si="22"/>
        <v>799</v>
      </c>
    </row>
    <row r="41" spans="1:28" ht="15" customHeight="1" x14ac:dyDescent="0.25">
      <c r="A41" s="25">
        <v>608</v>
      </c>
      <c r="B41" s="25">
        <v>608</v>
      </c>
      <c r="C41" s="68">
        <v>0</v>
      </c>
      <c r="D41" s="68">
        <v>273.91000000000003</v>
      </c>
      <c r="E41" s="68">
        <v>211.75</v>
      </c>
      <c r="F41" s="68">
        <v>0</v>
      </c>
      <c r="G41" s="68">
        <f t="shared" ref="G41:G72" si="26">($A$8-A41)/(ROW(A41)-ROW($A$8))</f>
        <v>36.484848484848484</v>
      </c>
      <c r="H41" s="68">
        <v>0</v>
      </c>
      <c r="I41" s="68">
        <f t="shared" ref="I41:I72" si="27">($A$8-B41)/(ROW(B41)-ROW($A$8))</f>
        <v>36.484848484848484</v>
      </c>
      <c r="J41" s="72">
        <f t="shared" si="23"/>
        <v>0</v>
      </c>
      <c r="K41" s="72">
        <f t="shared" si="24"/>
        <v>-1</v>
      </c>
      <c r="L41" s="72">
        <f t="shared" si="25"/>
        <v>0</v>
      </c>
      <c r="M41" s="72">
        <f t="shared" ca="1" si="15"/>
        <v>1</v>
      </c>
      <c r="N41" s="26"/>
      <c r="O41" s="26"/>
      <c r="P41" s="25"/>
      <c r="Q41" s="25"/>
      <c r="T41" s="22">
        <v>275.108</v>
      </c>
      <c r="U41" s="74">
        <f t="shared" si="16"/>
        <v>-332.892</v>
      </c>
      <c r="V41" s="70">
        <f t="shared" si="17"/>
        <v>-333</v>
      </c>
      <c r="W41" s="70"/>
      <c r="X41" s="70">
        <f t="shared" si="18"/>
        <v>668.34074695761649</v>
      </c>
      <c r="Y41" s="70">
        <f t="shared" si="19"/>
        <v>60.340746957616489</v>
      </c>
      <c r="Z41" s="70">
        <f t="shared" si="20"/>
        <v>60</v>
      </c>
      <c r="AA41" s="24">
        <f t="shared" si="21"/>
        <v>60</v>
      </c>
      <c r="AB41" s="67">
        <f t="shared" si="22"/>
        <v>668</v>
      </c>
    </row>
    <row r="42" spans="1:28" ht="15" customHeight="1" x14ac:dyDescent="0.25">
      <c r="A42" s="25">
        <v>728</v>
      </c>
      <c r="B42" s="25">
        <v>728</v>
      </c>
      <c r="C42" s="68">
        <v>0</v>
      </c>
      <c r="D42" s="68">
        <v>273.91000000000003</v>
      </c>
      <c r="E42" s="68">
        <v>211.91</v>
      </c>
      <c r="F42" s="68">
        <v>0</v>
      </c>
      <c r="G42" s="68">
        <f t="shared" si="26"/>
        <v>31.882352941176471</v>
      </c>
      <c r="H42" s="68">
        <v>0</v>
      </c>
      <c r="I42" s="68">
        <f t="shared" si="27"/>
        <v>31.882352941176471</v>
      </c>
      <c r="J42" s="72">
        <f t="shared" si="23"/>
        <v>0</v>
      </c>
      <c r="K42" s="72">
        <f t="shared" si="24"/>
        <v>1</v>
      </c>
      <c r="L42" s="72">
        <f t="shared" si="25"/>
        <v>0</v>
      </c>
      <c r="M42" s="72">
        <f t="shared" ca="1" si="15"/>
        <v>1</v>
      </c>
      <c r="N42" s="26"/>
      <c r="O42" s="26"/>
      <c r="P42" s="25"/>
      <c r="Q42" s="25"/>
      <c r="T42" s="22">
        <v>266.31099999999998</v>
      </c>
      <c r="U42" s="74">
        <f t="shared" si="16"/>
        <v>-461.68900000000002</v>
      </c>
      <c r="V42" s="70">
        <f t="shared" si="17"/>
        <v>-462</v>
      </c>
      <c r="W42" s="70"/>
      <c r="X42" s="70">
        <f t="shared" si="18"/>
        <v>800.25010490977752</v>
      </c>
      <c r="Y42" s="70">
        <f t="shared" si="19"/>
        <v>72.250104909777519</v>
      </c>
      <c r="Z42" s="70">
        <f t="shared" si="20"/>
        <v>72</v>
      </c>
      <c r="AA42" s="24">
        <f t="shared" si="21"/>
        <v>72</v>
      </c>
      <c r="AB42" s="67">
        <f t="shared" si="22"/>
        <v>800</v>
      </c>
    </row>
    <row r="43" spans="1:28" ht="15" customHeight="1" x14ac:dyDescent="0.25">
      <c r="A43" s="25">
        <v>488</v>
      </c>
      <c r="B43" s="25">
        <v>510</v>
      </c>
      <c r="C43" s="68">
        <v>0</v>
      </c>
      <c r="D43" s="68">
        <v>273.91000000000003</v>
      </c>
      <c r="E43" s="68">
        <v>211.62</v>
      </c>
      <c r="F43" s="68">
        <v>0</v>
      </c>
      <c r="G43" s="68">
        <f t="shared" si="26"/>
        <v>37.828571428571429</v>
      </c>
      <c r="H43" s="68">
        <v>0</v>
      </c>
      <c r="I43" s="68">
        <f t="shared" si="27"/>
        <v>37.200000000000003</v>
      </c>
      <c r="J43" s="72">
        <f t="shared" si="23"/>
        <v>0</v>
      </c>
      <c r="K43" s="72">
        <f t="shared" si="24"/>
        <v>-1</v>
      </c>
      <c r="L43" s="72">
        <f t="shared" si="25"/>
        <v>0</v>
      </c>
      <c r="M43" s="72">
        <f t="shared" ca="1" si="15"/>
        <v>0</v>
      </c>
      <c r="N43" s="26"/>
      <c r="O43" s="26"/>
      <c r="P43" s="25"/>
      <c r="Q43" s="25"/>
      <c r="T43" s="22">
        <v>284.12900000000002</v>
      </c>
      <c r="U43" s="74">
        <f t="shared" si="16"/>
        <v>-225.87099999999998</v>
      </c>
      <c r="V43" s="70">
        <f t="shared" si="17"/>
        <v>-226</v>
      </c>
      <c r="W43" s="70"/>
      <c r="X43" s="70">
        <f t="shared" si="18"/>
        <v>560.61477129668492</v>
      </c>
      <c r="Y43" s="70">
        <f t="shared" si="19"/>
        <v>50.614771296684921</v>
      </c>
      <c r="Z43" s="70">
        <f t="shared" si="20"/>
        <v>51</v>
      </c>
      <c r="AA43" s="24">
        <f t="shared" si="21"/>
        <v>51</v>
      </c>
      <c r="AB43" s="67">
        <f t="shared" si="22"/>
        <v>561</v>
      </c>
    </row>
    <row r="44" spans="1:28" ht="15" customHeight="1" x14ac:dyDescent="0.25">
      <c r="A44" s="25">
        <v>608</v>
      </c>
      <c r="B44" s="25">
        <v>586</v>
      </c>
      <c r="C44" s="68">
        <v>0</v>
      </c>
      <c r="D44" s="68">
        <v>273.91000000000003</v>
      </c>
      <c r="E44" s="68">
        <v>211.72</v>
      </c>
      <c r="F44" s="68">
        <v>0</v>
      </c>
      <c r="G44" s="68">
        <f t="shared" si="26"/>
        <v>33.444444444444443</v>
      </c>
      <c r="H44" s="68">
        <v>0</v>
      </c>
      <c r="I44" s="68">
        <f t="shared" si="27"/>
        <v>34.055555555555557</v>
      </c>
      <c r="J44" s="72">
        <f t="shared" si="23"/>
        <v>0</v>
      </c>
      <c r="K44" s="72">
        <f t="shared" si="24"/>
        <v>1</v>
      </c>
      <c r="L44" s="72">
        <f t="shared" si="25"/>
        <v>0</v>
      </c>
      <c r="M44" s="72">
        <f t="shared" ca="1" si="15"/>
        <v>0</v>
      </c>
      <c r="N44" s="26"/>
      <c r="O44" s="26"/>
      <c r="P44" s="25"/>
      <c r="Q44" s="25"/>
      <c r="T44" s="22">
        <v>285.18200000000002</v>
      </c>
      <c r="U44" s="74">
        <f t="shared" si="16"/>
        <v>-300.81799999999998</v>
      </c>
      <c r="V44" s="70">
        <f t="shared" si="17"/>
        <v>-301</v>
      </c>
      <c r="W44" s="70"/>
      <c r="X44" s="70">
        <f t="shared" si="18"/>
        <v>644.15736466638691</v>
      </c>
      <c r="Y44" s="70">
        <f t="shared" si="19"/>
        <v>58.157364666386911</v>
      </c>
      <c r="Z44" s="70">
        <f t="shared" si="20"/>
        <v>58</v>
      </c>
      <c r="AA44" s="24">
        <f t="shared" si="21"/>
        <v>58</v>
      </c>
      <c r="AB44" s="67">
        <f t="shared" si="22"/>
        <v>644</v>
      </c>
    </row>
    <row r="45" spans="1:28" ht="15" customHeight="1" x14ac:dyDescent="0.25">
      <c r="A45" s="25">
        <v>702</v>
      </c>
      <c r="B45" s="25">
        <v>702</v>
      </c>
      <c r="C45" s="68">
        <v>0</v>
      </c>
      <c r="D45" s="68">
        <v>273.91000000000003</v>
      </c>
      <c r="E45" s="68">
        <v>211.87</v>
      </c>
      <c r="F45" s="68">
        <v>0</v>
      </c>
      <c r="G45" s="68">
        <f t="shared" si="26"/>
        <v>30</v>
      </c>
      <c r="H45" s="68">
        <v>0</v>
      </c>
      <c r="I45" s="68">
        <f t="shared" si="27"/>
        <v>30</v>
      </c>
      <c r="J45" s="72">
        <f t="shared" si="23"/>
        <v>0</v>
      </c>
      <c r="K45" s="72">
        <f t="shared" si="24"/>
        <v>1</v>
      </c>
      <c r="L45" s="72">
        <f t="shared" si="25"/>
        <v>0</v>
      </c>
      <c r="M45" s="72">
        <f t="shared" ca="1" si="15"/>
        <v>0</v>
      </c>
      <c r="N45" s="26"/>
      <c r="O45" s="26"/>
      <c r="P45" s="25"/>
      <c r="Q45" s="25"/>
      <c r="T45" s="22">
        <v>248.95500000000001</v>
      </c>
      <c r="U45" s="74">
        <f t="shared" si="16"/>
        <v>-453.04499999999996</v>
      </c>
      <c r="V45" s="70">
        <f t="shared" si="17"/>
        <v>-453</v>
      </c>
      <c r="W45" s="70"/>
      <c r="X45" s="70">
        <f t="shared" si="18"/>
        <v>771.66974402014262</v>
      </c>
      <c r="Y45" s="70">
        <f t="shared" si="19"/>
        <v>69.669744020142616</v>
      </c>
      <c r="Z45" s="70">
        <f t="shared" si="20"/>
        <v>70</v>
      </c>
      <c r="AA45" s="24">
        <f t="shared" si="21"/>
        <v>70</v>
      </c>
      <c r="AB45" s="67">
        <f t="shared" si="22"/>
        <v>772</v>
      </c>
    </row>
    <row r="46" spans="1:28" ht="15" customHeight="1" x14ac:dyDescent="0.25">
      <c r="A46" s="25">
        <v>488</v>
      </c>
      <c r="B46" s="25">
        <v>510</v>
      </c>
      <c r="C46" s="68">
        <v>0</v>
      </c>
      <c r="D46" s="68">
        <v>273.91000000000003</v>
      </c>
      <c r="E46" s="68">
        <v>211.62</v>
      </c>
      <c r="F46" s="68">
        <v>0</v>
      </c>
      <c r="G46" s="68">
        <f t="shared" si="26"/>
        <v>34.842105263157897</v>
      </c>
      <c r="H46" s="68">
        <v>0</v>
      </c>
      <c r="I46" s="68">
        <f t="shared" si="27"/>
        <v>34.263157894736842</v>
      </c>
      <c r="J46" s="72">
        <f t="shared" si="23"/>
        <v>0</v>
      </c>
      <c r="K46" s="72">
        <f t="shared" si="24"/>
        <v>-1</v>
      </c>
      <c r="L46" s="72">
        <f t="shared" si="25"/>
        <v>0</v>
      </c>
      <c r="M46" s="72">
        <f t="shared" ca="1" si="15"/>
        <v>1</v>
      </c>
      <c r="N46" s="26"/>
      <c r="O46" s="26"/>
      <c r="P46" s="25"/>
      <c r="Q46" s="25"/>
      <c r="T46" s="22">
        <v>290.31299999999999</v>
      </c>
      <c r="U46" s="74">
        <f t="shared" si="16"/>
        <v>-219.68700000000001</v>
      </c>
      <c r="V46" s="70">
        <f t="shared" si="17"/>
        <v>-220</v>
      </c>
      <c r="W46" s="70"/>
      <c r="X46" s="70">
        <f t="shared" si="18"/>
        <v>560.61477129668492</v>
      </c>
      <c r="Y46" s="70">
        <f t="shared" si="19"/>
        <v>50.614771296684921</v>
      </c>
      <c r="Z46" s="70">
        <f t="shared" si="20"/>
        <v>51</v>
      </c>
      <c r="AA46" s="24">
        <f t="shared" si="21"/>
        <v>51</v>
      </c>
      <c r="AB46" s="67">
        <f t="shared" si="22"/>
        <v>561</v>
      </c>
    </row>
    <row r="47" spans="1:28" ht="15" customHeight="1" x14ac:dyDescent="0.25">
      <c r="A47" s="25">
        <v>607</v>
      </c>
      <c r="B47" s="25">
        <v>585</v>
      </c>
      <c r="C47" s="68">
        <v>0</v>
      </c>
      <c r="D47" s="68">
        <v>273.91000000000003</v>
      </c>
      <c r="E47" s="68">
        <v>211.72</v>
      </c>
      <c r="F47" s="68">
        <v>0</v>
      </c>
      <c r="G47" s="68">
        <f t="shared" si="26"/>
        <v>30.897435897435898</v>
      </c>
      <c r="H47" s="68">
        <v>0</v>
      </c>
      <c r="I47" s="68">
        <f t="shared" si="27"/>
        <v>31.46153846153846</v>
      </c>
      <c r="J47" s="72">
        <f t="shared" si="23"/>
        <v>0</v>
      </c>
      <c r="K47" s="72">
        <f t="shared" si="24"/>
        <v>1</v>
      </c>
      <c r="L47" s="72">
        <f t="shared" si="25"/>
        <v>0</v>
      </c>
      <c r="M47" s="72">
        <f t="shared" ca="1" si="15"/>
        <v>1</v>
      </c>
      <c r="N47" s="26"/>
      <c r="O47" s="26"/>
      <c r="P47" s="25"/>
      <c r="Q47" s="25"/>
      <c r="T47" s="22">
        <v>270.55900000000003</v>
      </c>
      <c r="U47" s="74">
        <f t="shared" si="16"/>
        <v>-314.44099999999997</v>
      </c>
      <c r="V47" s="70">
        <f t="shared" si="17"/>
        <v>-314</v>
      </c>
      <c r="W47" s="70"/>
      <c r="X47" s="70">
        <f t="shared" si="18"/>
        <v>643.05812001678555</v>
      </c>
      <c r="Y47" s="70">
        <f t="shared" si="19"/>
        <v>58.058120016785551</v>
      </c>
      <c r="Z47" s="70">
        <f t="shared" si="20"/>
        <v>58</v>
      </c>
      <c r="AA47" s="24">
        <f t="shared" si="21"/>
        <v>58</v>
      </c>
      <c r="AB47" s="67">
        <f t="shared" si="22"/>
        <v>643</v>
      </c>
    </row>
    <row r="48" spans="1:28" ht="15" customHeight="1" x14ac:dyDescent="0.25">
      <c r="A48" s="25">
        <v>608</v>
      </c>
      <c r="B48" s="25">
        <v>608</v>
      </c>
      <c r="C48" s="68">
        <v>0</v>
      </c>
      <c r="D48" s="68">
        <v>273.91000000000003</v>
      </c>
      <c r="E48" s="68">
        <v>211.75</v>
      </c>
      <c r="F48" s="68">
        <v>0</v>
      </c>
      <c r="G48" s="68">
        <f t="shared" si="26"/>
        <v>30.1</v>
      </c>
      <c r="H48" s="68">
        <v>0</v>
      </c>
      <c r="I48" s="68">
        <f t="shared" si="27"/>
        <v>30.1</v>
      </c>
      <c r="J48" s="72">
        <f t="shared" si="23"/>
        <v>1</v>
      </c>
      <c r="K48" s="72">
        <f t="shared" si="24"/>
        <v>1</v>
      </c>
      <c r="L48" s="72">
        <f t="shared" si="25"/>
        <v>0</v>
      </c>
      <c r="M48" s="72">
        <f t="shared" ca="1" si="15"/>
        <v>0</v>
      </c>
      <c r="N48" s="26"/>
      <c r="O48" s="26"/>
      <c r="P48" s="25"/>
      <c r="Q48" s="25"/>
      <c r="T48" s="22">
        <v>299.22199999999998</v>
      </c>
      <c r="U48" s="74">
        <f t="shared" si="16"/>
        <v>-308.77800000000002</v>
      </c>
      <c r="V48" s="70">
        <f t="shared" si="17"/>
        <v>-309</v>
      </c>
      <c r="W48" s="70"/>
      <c r="X48" s="70">
        <f t="shared" si="18"/>
        <v>668.34074695761649</v>
      </c>
      <c r="Y48" s="70">
        <f t="shared" si="19"/>
        <v>60.340746957616489</v>
      </c>
      <c r="Z48" s="70">
        <f t="shared" si="20"/>
        <v>60</v>
      </c>
      <c r="AA48" s="24">
        <f t="shared" si="21"/>
        <v>60</v>
      </c>
      <c r="AB48" s="67">
        <f t="shared" si="22"/>
        <v>668</v>
      </c>
    </row>
    <row r="49" spans="1:28" ht="15" customHeight="1" x14ac:dyDescent="0.25">
      <c r="A49" s="25">
        <v>487</v>
      </c>
      <c r="B49" s="25">
        <v>500</v>
      </c>
      <c r="C49" s="68">
        <v>0</v>
      </c>
      <c r="D49" s="68">
        <v>273.91000000000003</v>
      </c>
      <c r="E49" s="68">
        <v>211.61</v>
      </c>
      <c r="F49" s="68">
        <v>0</v>
      </c>
      <c r="G49" s="68">
        <f t="shared" si="26"/>
        <v>32.31707317073171</v>
      </c>
      <c r="H49" s="68">
        <v>0</v>
      </c>
      <c r="I49" s="68">
        <f t="shared" si="27"/>
        <v>32</v>
      </c>
      <c r="J49" s="72">
        <f t="shared" si="23"/>
        <v>0</v>
      </c>
      <c r="K49" s="72">
        <f t="shared" si="24"/>
        <v>-1</v>
      </c>
      <c r="L49" s="72">
        <f t="shared" si="25"/>
        <v>0</v>
      </c>
      <c r="M49" s="72">
        <f t="shared" ca="1" si="15"/>
        <v>1</v>
      </c>
      <c r="N49" s="26"/>
      <c r="O49" s="26"/>
      <c r="P49" s="25"/>
      <c r="Q49" s="25"/>
      <c r="T49" s="22">
        <v>278.12700000000001</v>
      </c>
      <c r="U49" s="74">
        <f t="shared" si="16"/>
        <v>-221.87299999999999</v>
      </c>
      <c r="V49" s="70">
        <f t="shared" si="17"/>
        <v>-222</v>
      </c>
      <c r="W49" s="70"/>
      <c r="X49" s="70">
        <f t="shared" si="18"/>
        <v>549.62232480067144</v>
      </c>
      <c r="Y49" s="70">
        <f t="shared" si="19"/>
        <v>49.622324800671436</v>
      </c>
      <c r="Z49" s="70">
        <f t="shared" si="20"/>
        <v>50</v>
      </c>
      <c r="AA49" s="24">
        <f t="shared" si="21"/>
        <v>50</v>
      </c>
      <c r="AB49" s="67">
        <f t="shared" si="22"/>
        <v>550</v>
      </c>
    </row>
    <row r="50" spans="1:28" ht="15" customHeight="1" x14ac:dyDescent="0.25">
      <c r="A50" s="25">
        <v>608</v>
      </c>
      <c r="B50" s="25">
        <v>595</v>
      </c>
      <c r="C50" s="68">
        <v>0</v>
      </c>
      <c r="D50" s="68">
        <v>273.91000000000003</v>
      </c>
      <c r="E50" s="68">
        <v>211.73</v>
      </c>
      <c r="F50" s="68">
        <v>0</v>
      </c>
      <c r="G50" s="68">
        <f t="shared" si="26"/>
        <v>28.666666666666668</v>
      </c>
      <c r="H50" s="68">
        <v>0</v>
      </c>
      <c r="I50" s="68">
        <f t="shared" si="27"/>
        <v>28.976190476190474</v>
      </c>
      <c r="J50" s="72">
        <f t="shared" si="23"/>
        <v>0</v>
      </c>
      <c r="K50" s="72">
        <f t="shared" si="24"/>
        <v>1</v>
      </c>
      <c r="L50" s="72">
        <f t="shared" si="25"/>
        <v>0</v>
      </c>
      <c r="M50" s="72">
        <f t="shared" ca="1" si="15"/>
        <v>1</v>
      </c>
      <c r="N50" s="26"/>
      <c r="O50" s="26"/>
      <c r="P50" s="25"/>
      <c r="Q50" s="25"/>
      <c r="T50" s="22">
        <v>293.45400000000001</v>
      </c>
      <c r="U50" s="74">
        <f t="shared" si="16"/>
        <v>-301.54599999999999</v>
      </c>
      <c r="V50" s="70">
        <f t="shared" si="17"/>
        <v>-302</v>
      </c>
      <c r="W50" s="70"/>
      <c r="X50" s="70">
        <f t="shared" si="18"/>
        <v>654.05056651279892</v>
      </c>
      <c r="Y50" s="70">
        <f t="shared" si="19"/>
        <v>59.050566512798923</v>
      </c>
      <c r="Z50" s="70">
        <f t="shared" si="20"/>
        <v>59</v>
      </c>
      <c r="AA50" s="24">
        <f t="shared" si="21"/>
        <v>59</v>
      </c>
      <c r="AB50" s="67">
        <f t="shared" si="22"/>
        <v>654</v>
      </c>
    </row>
    <row r="51" spans="1:28" ht="15" customHeight="1" x14ac:dyDescent="0.25">
      <c r="A51" s="25">
        <v>488</v>
      </c>
      <c r="B51" s="25">
        <v>500</v>
      </c>
      <c r="C51" s="25">
        <v>0.03</v>
      </c>
      <c r="D51" s="68">
        <v>273.91000000000003</v>
      </c>
      <c r="E51" s="68">
        <v>211.61</v>
      </c>
      <c r="F51" s="68">
        <v>0</v>
      </c>
      <c r="G51" s="68">
        <f t="shared" si="26"/>
        <v>30.790697674418606</v>
      </c>
      <c r="H51" s="68">
        <v>0</v>
      </c>
      <c r="I51" s="68">
        <f t="shared" si="27"/>
        <v>30.511627906976745</v>
      </c>
      <c r="J51" s="72">
        <f t="shared" si="23"/>
        <v>0</v>
      </c>
      <c r="K51" s="72">
        <f t="shared" si="24"/>
        <v>-1</v>
      </c>
      <c r="L51" s="72">
        <f t="shared" si="25"/>
        <v>0</v>
      </c>
      <c r="M51" s="72">
        <f t="shared" ca="1" si="15"/>
        <v>1</v>
      </c>
      <c r="N51" s="26"/>
      <c r="O51" s="26"/>
      <c r="P51" s="25"/>
      <c r="Q51" s="25"/>
      <c r="T51" s="22">
        <v>270</v>
      </c>
      <c r="U51" s="74">
        <f t="shared" si="16"/>
        <v>-230</v>
      </c>
      <c r="V51" s="70">
        <f t="shared" si="17"/>
        <v>-230</v>
      </c>
      <c r="W51" s="70"/>
      <c r="X51" s="70">
        <f t="shared" si="18"/>
        <v>549.62232480067144</v>
      </c>
      <c r="Y51" s="70">
        <f t="shared" si="19"/>
        <v>49.622324800671436</v>
      </c>
      <c r="Z51" s="70">
        <f t="shared" si="20"/>
        <v>50</v>
      </c>
      <c r="AA51" s="24">
        <f t="shared" si="21"/>
        <v>50</v>
      </c>
      <c r="AB51" s="67">
        <f t="shared" si="22"/>
        <v>550</v>
      </c>
    </row>
    <row r="52" spans="1:28" ht="15" customHeight="1" x14ac:dyDescent="0.25">
      <c r="A52" s="25">
        <v>608</v>
      </c>
      <c r="B52" s="25">
        <v>596</v>
      </c>
      <c r="C52" s="68">
        <v>0</v>
      </c>
      <c r="D52" s="68">
        <v>273.91000000000003</v>
      </c>
      <c r="E52" s="68">
        <v>211.73</v>
      </c>
      <c r="F52" s="68">
        <v>0</v>
      </c>
      <c r="G52" s="68">
        <f t="shared" si="26"/>
        <v>27.363636363636363</v>
      </c>
      <c r="H52" s="68">
        <v>0</v>
      </c>
      <c r="I52" s="68">
        <f t="shared" si="27"/>
        <v>27.636363636363637</v>
      </c>
      <c r="J52" s="72">
        <f t="shared" si="23"/>
        <v>0</v>
      </c>
      <c r="K52" s="72">
        <f t="shared" si="24"/>
        <v>1</v>
      </c>
      <c r="L52" s="72">
        <f t="shared" si="25"/>
        <v>0</v>
      </c>
      <c r="M52" s="72">
        <f t="shared" ca="1" si="15"/>
        <v>0</v>
      </c>
      <c r="N52" s="26"/>
      <c r="O52" s="26"/>
      <c r="P52" s="25"/>
      <c r="Q52" s="25"/>
      <c r="T52" s="22">
        <v>288.11099999999999</v>
      </c>
      <c r="U52" s="74">
        <f t="shared" si="16"/>
        <v>-307.88900000000001</v>
      </c>
      <c r="V52" s="70">
        <f t="shared" si="17"/>
        <v>-308</v>
      </c>
      <c r="W52" s="70"/>
      <c r="X52" s="70">
        <f t="shared" si="18"/>
        <v>655.14981116240028</v>
      </c>
      <c r="Y52" s="70">
        <f t="shared" si="19"/>
        <v>59.149811162400283</v>
      </c>
      <c r="Z52" s="70">
        <f t="shared" si="20"/>
        <v>59</v>
      </c>
      <c r="AA52" s="24">
        <f t="shared" si="21"/>
        <v>59</v>
      </c>
      <c r="AB52" s="67">
        <f t="shared" si="22"/>
        <v>655</v>
      </c>
    </row>
    <row r="53" spans="1:28" ht="15" customHeight="1" x14ac:dyDescent="0.25">
      <c r="A53" s="25">
        <v>608</v>
      </c>
      <c r="B53" s="25">
        <v>608</v>
      </c>
      <c r="C53" s="25">
        <v>0.45</v>
      </c>
      <c r="D53" s="68">
        <v>273.91000000000003</v>
      </c>
      <c r="E53" s="68">
        <v>211.75</v>
      </c>
      <c r="F53" s="68">
        <v>0</v>
      </c>
      <c r="G53" s="68">
        <f t="shared" si="26"/>
        <v>26.755555555555556</v>
      </c>
      <c r="H53" s="68">
        <v>0</v>
      </c>
      <c r="I53" s="68">
        <f t="shared" si="27"/>
        <v>26.755555555555556</v>
      </c>
      <c r="J53" s="72">
        <f t="shared" si="23"/>
        <v>1</v>
      </c>
      <c r="K53" s="72">
        <f t="shared" si="24"/>
        <v>1</v>
      </c>
      <c r="L53" s="72">
        <f t="shared" si="25"/>
        <v>0</v>
      </c>
      <c r="M53" s="72">
        <f t="shared" ca="1" si="15"/>
        <v>1</v>
      </c>
      <c r="N53" s="26"/>
      <c r="O53" s="26"/>
      <c r="P53" s="25"/>
      <c r="Q53" s="25"/>
      <c r="T53" s="22">
        <v>287.19200000000001</v>
      </c>
      <c r="U53" s="74">
        <f t="shared" si="16"/>
        <v>-320.80799999999999</v>
      </c>
      <c r="V53" s="70">
        <f t="shared" si="17"/>
        <v>-321</v>
      </c>
      <c r="W53" s="70"/>
      <c r="X53" s="70">
        <f t="shared" si="18"/>
        <v>668.34074695761649</v>
      </c>
      <c r="Y53" s="70">
        <f t="shared" si="19"/>
        <v>60.340746957616489</v>
      </c>
      <c r="Z53" s="70">
        <f t="shared" si="20"/>
        <v>60</v>
      </c>
      <c r="AA53" s="24">
        <f t="shared" si="21"/>
        <v>60</v>
      </c>
      <c r="AB53" s="67">
        <f t="shared" si="22"/>
        <v>668</v>
      </c>
    </row>
    <row r="54" spans="1:28" ht="15" customHeight="1" x14ac:dyDescent="0.25">
      <c r="A54" s="25">
        <v>488</v>
      </c>
      <c r="B54" s="25">
        <v>490</v>
      </c>
      <c r="C54" s="68">
        <v>0</v>
      </c>
      <c r="D54" s="68">
        <v>273.91000000000003</v>
      </c>
      <c r="E54" s="68">
        <v>211.59</v>
      </c>
      <c r="F54" s="68">
        <v>0</v>
      </c>
      <c r="G54" s="68">
        <f t="shared" si="26"/>
        <v>28.782608695652176</v>
      </c>
      <c r="H54" s="68">
        <v>0</v>
      </c>
      <c r="I54" s="68">
        <f t="shared" si="27"/>
        <v>28.739130434782609</v>
      </c>
      <c r="J54" s="72">
        <f t="shared" si="23"/>
        <v>0</v>
      </c>
      <c r="K54" s="72">
        <f t="shared" si="24"/>
        <v>-1</v>
      </c>
      <c r="L54" s="72">
        <f t="shared" si="25"/>
        <v>0</v>
      </c>
      <c r="M54" s="72">
        <f t="shared" ca="1" si="15"/>
        <v>1</v>
      </c>
      <c r="N54" s="26"/>
      <c r="O54" s="26"/>
      <c r="P54" s="25"/>
      <c r="Q54" s="25"/>
      <c r="T54" s="22">
        <v>279.39499999999998</v>
      </c>
      <c r="U54" s="74">
        <f t="shared" si="16"/>
        <v>-210.60500000000002</v>
      </c>
      <c r="V54" s="70">
        <f t="shared" si="17"/>
        <v>-211</v>
      </c>
      <c r="W54" s="70"/>
      <c r="X54" s="70">
        <f t="shared" si="18"/>
        <v>538.62987830465795</v>
      </c>
      <c r="Y54" s="70">
        <f t="shared" si="19"/>
        <v>48.62987830465795</v>
      </c>
      <c r="Z54" s="70">
        <f t="shared" si="20"/>
        <v>49</v>
      </c>
      <c r="AA54" s="24">
        <f t="shared" si="21"/>
        <v>49</v>
      </c>
      <c r="AB54" s="67">
        <f t="shared" si="22"/>
        <v>539</v>
      </c>
    </row>
    <row r="55" spans="1:28" ht="15" customHeight="1" x14ac:dyDescent="0.25">
      <c r="A55" s="25">
        <v>488</v>
      </c>
      <c r="B55" s="25">
        <v>490</v>
      </c>
      <c r="C55" s="68">
        <v>0</v>
      </c>
      <c r="D55" s="68">
        <v>273.91000000000003</v>
      </c>
      <c r="E55" s="68">
        <v>211.59</v>
      </c>
      <c r="F55" s="68">
        <v>0</v>
      </c>
      <c r="G55" s="68">
        <f t="shared" si="26"/>
        <v>28.170212765957448</v>
      </c>
      <c r="H55" s="68">
        <v>0</v>
      </c>
      <c r="I55" s="68">
        <f t="shared" si="27"/>
        <v>28.127659574468087</v>
      </c>
      <c r="J55" s="72">
        <f t="shared" si="23"/>
        <v>1</v>
      </c>
      <c r="K55" s="72">
        <f t="shared" si="24"/>
        <v>1</v>
      </c>
      <c r="L55" s="72">
        <f t="shared" si="25"/>
        <v>0</v>
      </c>
      <c r="M55" s="72">
        <f t="shared" ca="1" si="15"/>
        <v>0</v>
      </c>
      <c r="N55" s="26"/>
      <c r="O55" s="26"/>
      <c r="P55" s="25"/>
      <c r="Q55" s="25"/>
      <c r="T55" s="22">
        <v>258.55099999999999</v>
      </c>
      <c r="U55" s="74">
        <f t="shared" si="16"/>
        <v>-231.44900000000001</v>
      </c>
      <c r="V55" s="70">
        <f t="shared" si="17"/>
        <v>-231</v>
      </c>
      <c r="W55" s="70"/>
      <c r="X55" s="70">
        <f t="shared" si="18"/>
        <v>538.62987830465795</v>
      </c>
      <c r="Y55" s="70">
        <f t="shared" si="19"/>
        <v>48.62987830465795</v>
      </c>
      <c r="Z55" s="70">
        <f t="shared" si="20"/>
        <v>49</v>
      </c>
      <c r="AA55" s="24">
        <f t="shared" si="21"/>
        <v>49</v>
      </c>
      <c r="AB55" s="67">
        <f t="shared" si="22"/>
        <v>539</v>
      </c>
    </row>
    <row r="56" spans="1:28" ht="15" customHeight="1" x14ac:dyDescent="0.25">
      <c r="A56" s="25">
        <v>488</v>
      </c>
      <c r="B56" s="25">
        <v>490</v>
      </c>
      <c r="C56" s="25">
        <v>0.06</v>
      </c>
      <c r="D56" s="68">
        <v>273.91000000000003</v>
      </c>
      <c r="E56" s="68">
        <v>211.59</v>
      </c>
      <c r="F56" s="68">
        <v>0</v>
      </c>
      <c r="G56" s="68">
        <f t="shared" si="26"/>
        <v>27.583333333333332</v>
      </c>
      <c r="H56" s="68">
        <v>0</v>
      </c>
      <c r="I56" s="68">
        <f t="shared" si="27"/>
        <v>27.541666666666668</v>
      </c>
      <c r="J56" s="72">
        <f t="shared" si="23"/>
        <v>1</v>
      </c>
      <c r="K56" s="72">
        <f t="shared" si="24"/>
        <v>1</v>
      </c>
      <c r="L56" s="72">
        <f t="shared" si="25"/>
        <v>0</v>
      </c>
      <c r="M56" s="72">
        <f t="shared" ca="1" si="15"/>
        <v>0</v>
      </c>
      <c r="N56" s="26"/>
      <c r="O56" s="26"/>
      <c r="P56" s="25"/>
      <c r="Q56" s="25"/>
      <c r="T56" s="22">
        <v>261.976</v>
      </c>
      <c r="U56" s="74">
        <f t="shared" si="16"/>
        <v>-228.024</v>
      </c>
      <c r="V56" s="70">
        <f t="shared" si="17"/>
        <v>-228</v>
      </c>
      <c r="W56" s="70"/>
      <c r="X56" s="70">
        <f t="shared" si="18"/>
        <v>538.62987830465795</v>
      </c>
      <c r="Y56" s="70">
        <f t="shared" si="19"/>
        <v>48.62987830465795</v>
      </c>
      <c r="Z56" s="70">
        <f t="shared" si="20"/>
        <v>49</v>
      </c>
      <c r="AA56" s="24">
        <f t="shared" si="21"/>
        <v>49</v>
      </c>
      <c r="AB56" s="67">
        <f t="shared" si="22"/>
        <v>539</v>
      </c>
    </row>
    <row r="57" spans="1:28" ht="15" customHeight="1" x14ac:dyDescent="0.25">
      <c r="A57" s="25">
        <v>608</v>
      </c>
      <c r="B57" s="25">
        <v>602</v>
      </c>
      <c r="C57" s="68">
        <v>0</v>
      </c>
      <c r="D57" s="68">
        <v>273.91000000000003</v>
      </c>
      <c r="E57" s="68">
        <v>211.74</v>
      </c>
      <c r="F57" s="68">
        <v>0</v>
      </c>
      <c r="G57" s="68">
        <f t="shared" si="26"/>
        <v>24.571428571428573</v>
      </c>
      <c r="H57" s="68">
        <v>0</v>
      </c>
      <c r="I57" s="68">
        <f t="shared" si="27"/>
        <v>24.693877551020407</v>
      </c>
      <c r="J57" s="72">
        <f t="shared" si="23"/>
        <v>0</v>
      </c>
      <c r="K57" s="72">
        <f t="shared" si="24"/>
        <v>1</v>
      </c>
      <c r="L57" s="72">
        <f t="shared" si="25"/>
        <v>0</v>
      </c>
      <c r="M57" s="72">
        <f t="shared" ca="1" si="15"/>
        <v>0</v>
      </c>
      <c r="N57" s="26"/>
      <c r="O57" s="26"/>
      <c r="P57" s="25"/>
      <c r="Q57" s="25"/>
      <c r="T57" s="22">
        <v>254.02199999999999</v>
      </c>
      <c r="U57" s="74">
        <f t="shared" si="16"/>
        <v>-347.97800000000001</v>
      </c>
      <c r="V57" s="70">
        <f t="shared" si="17"/>
        <v>-348</v>
      </c>
      <c r="W57" s="70"/>
      <c r="X57" s="70">
        <f t="shared" si="18"/>
        <v>661.74527906000833</v>
      </c>
      <c r="Y57" s="70">
        <f t="shared" si="19"/>
        <v>59.745279060008329</v>
      </c>
      <c r="Z57" s="70">
        <f t="shared" si="20"/>
        <v>60</v>
      </c>
      <c r="AA57" s="24">
        <f t="shared" si="21"/>
        <v>60</v>
      </c>
      <c r="AB57" s="67">
        <f t="shared" si="22"/>
        <v>662</v>
      </c>
    </row>
    <row r="58" spans="1:28" ht="15" customHeight="1" x14ac:dyDescent="0.25">
      <c r="A58" s="25">
        <v>368</v>
      </c>
      <c r="B58" s="25">
        <v>480</v>
      </c>
      <c r="C58" s="68">
        <v>0</v>
      </c>
      <c r="D58" s="68">
        <v>273.89999999999998</v>
      </c>
      <c r="E58" s="68">
        <v>211.58</v>
      </c>
      <c r="F58" s="68">
        <v>0</v>
      </c>
      <c r="G58" s="68">
        <f t="shared" si="26"/>
        <v>28.88</v>
      </c>
      <c r="H58" s="68">
        <v>0</v>
      </c>
      <c r="I58" s="68">
        <f t="shared" si="27"/>
        <v>26.64</v>
      </c>
      <c r="J58" s="72">
        <f t="shared" si="23"/>
        <v>0</v>
      </c>
      <c r="K58" s="72">
        <f t="shared" si="24"/>
        <v>-1</v>
      </c>
      <c r="L58" s="72">
        <f t="shared" si="25"/>
        <v>0</v>
      </c>
      <c r="M58" s="72">
        <f t="shared" ca="1" si="15"/>
        <v>0</v>
      </c>
      <c r="N58" s="26"/>
      <c r="O58" s="26"/>
      <c r="P58" s="25"/>
      <c r="Q58" s="25"/>
      <c r="T58" s="22">
        <v>258.77499999999998</v>
      </c>
      <c r="U58" s="74">
        <f t="shared" si="16"/>
        <v>-221.22500000000002</v>
      </c>
      <c r="V58" s="70">
        <f t="shared" si="17"/>
        <v>-221</v>
      </c>
      <c r="W58" s="70"/>
      <c r="X58" s="70">
        <f t="shared" si="18"/>
        <v>527.63743180864458</v>
      </c>
      <c r="Y58" s="70">
        <f t="shared" si="19"/>
        <v>47.637431808644578</v>
      </c>
      <c r="Z58" s="70">
        <f t="shared" si="20"/>
        <v>48</v>
      </c>
      <c r="AA58" s="24">
        <f t="shared" si="21"/>
        <v>48</v>
      </c>
      <c r="AB58" s="67">
        <f t="shared" si="22"/>
        <v>528</v>
      </c>
    </row>
    <row r="59" spans="1:28" ht="15" customHeight="1" x14ac:dyDescent="0.25">
      <c r="A59" s="25">
        <v>490</v>
      </c>
      <c r="B59" s="25">
        <v>480</v>
      </c>
      <c r="C59" s="68">
        <v>0</v>
      </c>
      <c r="D59" s="68">
        <v>273.89999999999998</v>
      </c>
      <c r="E59" s="68">
        <v>211.58</v>
      </c>
      <c r="F59" s="68">
        <v>0</v>
      </c>
      <c r="G59" s="68">
        <f t="shared" si="26"/>
        <v>25.921568627450981</v>
      </c>
      <c r="H59" s="68">
        <v>0</v>
      </c>
      <c r="I59" s="68">
        <f t="shared" si="27"/>
        <v>26.117647058823529</v>
      </c>
      <c r="J59" s="72">
        <f t="shared" si="23"/>
        <v>1</v>
      </c>
      <c r="K59" s="72">
        <f t="shared" si="24"/>
        <v>1</v>
      </c>
      <c r="L59" s="72">
        <f t="shared" si="25"/>
        <v>0</v>
      </c>
      <c r="M59" s="72">
        <f t="shared" ca="1" si="15"/>
        <v>0</v>
      </c>
      <c r="N59" s="26"/>
      <c r="O59" s="26"/>
      <c r="P59" s="25"/>
      <c r="Q59" s="25"/>
      <c r="T59" s="22">
        <v>258.928</v>
      </c>
      <c r="U59" s="74">
        <f t="shared" si="16"/>
        <v>-221.072</v>
      </c>
      <c r="V59" s="70">
        <f t="shared" si="17"/>
        <v>-221</v>
      </c>
      <c r="W59" s="70"/>
      <c r="X59" s="70">
        <f t="shared" si="18"/>
        <v>527.63743180864458</v>
      </c>
      <c r="Y59" s="70">
        <f t="shared" si="19"/>
        <v>47.637431808644578</v>
      </c>
      <c r="Z59" s="70">
        <f t="shared" si="20"/>
        <v>48</v>
      </c>
      <c r="AA59" s="24">
        <f t="shared" si="21"/>
        <v>48</v>
      </c>
      <c r="AB59" s="67">
        <f t="shared" si="22"/>
        <v>528</v>
      </c>
    </row>
    <row r="60" spans="1:28" ht="15" customHeight="1" x14ac:dyDescent="0.25">
      <c r="A60" s="25">
        <v>490</v>
      </c>
      <c r="B60" s="25">
        <v>480</v>
      </c>
      <c r="C60" s="68">
        <v>0</v>
      </c>
      <c r="D60" s="68">
        <v>273.89999999999998</v>
      </c>
      <c r="E60" s="68">
        <v>211.58</v>
      </c>
      <c r="F60" s="68">
        <v>0</v>
      </c>
      <c r="G60" s="68">
        <f t="shared" si="26"/>
        <v>25.423076923076923</v>
      </c>
      <c r="H60" s="68">
        <v>0</v>
      </c>
      <c r="I60" s="68">
        <f t="shared" si="27"/>
        <v>25.615384615384617</v>
      </c>
      <c r="J60" s="72">
        <f t="shared" si="23"/>
        <v>1</v>
      </c>
      <c r="K60" s="72">
        <f t="shared" si="24"/>
        <v>1</v>
      </c>
      <c r="L60" s="72">
        <f t="shared" si="25"/>
        <v>0</v>
      </c>
      <c r="M60" s="72">
        <f t="shared" ca="1" si="15"/>
        <v>1</v>
      </c>
      <c r="N60" s="26"/>
      <c r="O60" s="26"/>
      <c r="P60" s="25"/>
      <c r="Q60" s="25"/>
      <c r="T60" s="22">
        <v>258.75</v>
      </c>
      <c r="U60" s="74">
        <f t="shared" si="16"/>
        <v>-221.25</v>
      </c>
      <c r="V60" s="70">
        <f t="shared" si="17"/>
        <v>-221</v>
      </c>
      <c r="W60" s="70"/>
      <c r="X60" s="70">
        <f t="shared" si="18"/>
        <v>527.63743180864458</v>
      </c>
      <c r="Y60" s="70">
        <f t="shared" si="19"/>
        <v>47.637431808644578</v>
      </c>
      <c r="Z60" s="70">
        <f t="shared" si="20"/>
        <v>48</v>
      </c>
      <c r="AA60" s="24">
        <f t="shared" si="21"/>
        <v>48</v>
      </c>
      <c r="AB60" s="67">
        <f t="shared" si="22"/>
        <v>528</v>
      </c>
    </row>
    <row r="61" spans="1:28" ht="15" customHeight="1" x14ac:dyDescent="0.25">
      <c r="A61" s="25">
        <v>370</v>
      </c>
      <c r="B61" s="25">
        <v>480</v>
      </c>
      <c r="C61" s="68">
        <v>0</v>
      </c>
      <c r="D61" s="68">
        <v>273.89</v>
      </c>
      <c r="E61" s="68">
        <v>211.58</v>
      </c>
      <c r="F61" s="68">
        <v>0</v>
      </c>
      <c r="G61" s="68">
        <f t="shared" si="26"/>
        <v>27.20754716981132</v>
      </c>
      <c r="H61" s="68">
        <v>0</v>
      </c>
      <c r="I61" s="68">
        <f t="shared" si="27"/>
        <v>25.132075471698112</v>
      </c>
      <c r="J61" s="72">
        <f t="shared" si="23"/>
        <v>1</v>
      </c>
      <c r="K61" s="72">
        <f t="shared" si="24"/>
        <v>1</v>
      </c>
      <c r="L61" s="72">
        <f t="shared" si="25"/>
        <v>0</v>
      </c>
      <c r="M61" s="72">
        <f t="shared" ca="1" si="15"/>
        <v>0</v>
      </c>
      <c r="N61" s="26"/>
      <c r="O61" s="26"/>
      <c r="P61" s="25"/>
      <c r="Q61" s="25"/>
      <c r="T61" s="22">
        <v>258.673</v>
      </c>
      <c r="U61" s="74">
        <f t="shared" si="16"/>
        <v>-221.327</v>
      </c>
      <c r="V61" s="70">
        <f t="shared" si="17"/>
        <v>-221</v>
      </c>
      <c r="W61" s="70"/>
      <c r="X61" s="70">
        <f t="shared" si="18"/>
        <v>527.63743180864458</v>
      </c>
      <c r="Y61" s="70">
        <f t="shared" si="19"/>
        <v>47.637431808644578</v>
      </c>
      <c r="Z61" s="70">
        <f t="shared" si="20"/>
        <v>48</v>
      </c>
      <c r="AA61" s="24">
        <f t="shared" si="21"/>
        <v>48</v>
      </c>
      <c r="AB61" s="67">
        <f t="shared" si="22"/>
        <v>528</v>
      </c>
    </row>
    <row r="62" spans="1:28" ht="15" customHeight="1" x14ac:dyDescent="0.25">
      <c r="A62" s="25">
        <v>608</v>
      </c>
      <c r="B62" s="25">
        <v>470</v>
      </c>
      <c r="C62" s="68">
        <v>0</v>
      </c>
      <c r="D62" s="68">
        <v>273.89999999999998</v>
      </c>
      <c r="E62" s="68">
        <v>211.57</v>
      </c>
      <c r="F62" s="68">
        <v>0</v>
      </c>
      <c r="G62" s="68">
        <f t="shared" si="26"/>
        <v>22.296296296296298</v>
      </c>
      <c r="H62" s="68">
        <v>0</v>
      </c>
      <c r="I62" s="68">
        <f t="shared" si="27"/>
        <v>24.851851851851851</v>
      </c>
      <c r="J62" s="72">
        <f t="shared" si="23"/>
        <v>1</v>
      </c>
      <c r="K62" s="72">
        <f t="shared" si="24"/>
        <v>1</v>
      </c>
      <c r="L62" s="72">
        <f t="shared" si="25"/>
        <v>0</v>
      </c>
      <c r="M62" s="72">
        <f t="shared" ca="1" si="15"/>
        <v>0</v>
      </c>
      <c r="N62" s="26"/>
      <c r="O62" s="26"/>
      <c r="P62" s="25"/>
      <c r="Q62" s="25"/>
      <c r="T62" s="22">
        <v>258.26400000000001</v>
      </c>
      <c r="U62" s="74">
        <f t="shared" si="16"/>
        <v>-211.73599999999999</v>
      </c>
      <c r="V62" s="70">
        <f t="shared" si="17"/>
        <v>-212</v>
      </c>
      <c r="W62" s="70"/>
      <c r="X62" s="70">
        <f t="shared" si="18"/>
        <v>516.64498531263109</v>
      </c>
      <c r="Y62" s="70">
        <f t="shared" si="19"/>
        <v>46.644985312631093</v>
      </c>
      <c r="Z62" s="70">
        <f t="shared" si="20"/>
        <v>47</v>
      </c>
      <c r="AA62" s="24">
        <f t="shared" si="21"/>
        <v>47</v>
      </c>
      <c r="AB62" s="67">
        <f t="shared" si="22"/>
        <v>517</v>
      </c>
    </row>
    <row r="63" spans="1:28" ht="15" customHeight="1" x14ac:dyDescent="0.25">
      <c r="A63" s="25">
        <v>368</v>
      </c>
      <c r="B63" s="25">
        <v>470</v>
      </c>
      <c r="C63" s="68">
        <v>0</v>
      </c>
      <c r="D63" s="68">
        <v>273.89</v>
      </c>
      <c r="E63" s="68">
        <v>211.57</v>
      </c>
      <c r="F63" s="68">
        <v>0</v>
      </c>
      <c r="G63" s="68">
        <f t="shared" si="26"/>
        <v>26.254545454545454</v>
      </c>
      <c r="H63" s="68">
        <v>0</v>
      </c>
      <c r="I63" s="68">
        <f t="shared" si="27"/>
        <v>24.4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0</v>
      </c>
      <c r="N63" s="26"/>
      <c r="O63" s="26"/>
      <c r="P63" s="25"/>
      <c r="Q63" s="25"/>
      <c r="T63" s="22">
        <v>254.126</v>
      </c>
      <c r="U63" s="74">
        <f t="shared" si="16"/>
        <v>-215.874</v>
      </c>
      <c r="V63" s="70">
        <f t="shared" si="17"/>
        <v>-216</v>
      </c>
      <c r="W63" s="70"/>
      <c r="X63" s="70">
        <f t="shared" si="18"/>
        <v>516.64498531263109</v>
      </c>
      <c r="Y63" s="70">
        <f t="shared" si="19"/>
        <v>46.644985312631093</v>
      </c>
      <c r="Z63" s="70">
        <f t="shared" si="20"/>
        <v>47</v>
      </c>
      <c r="AA63" s="24">
        <f t="shared" si="21"/>
        <v>47</v>
      </c>
      <c r="AB63" s="67">
        <f t="shared" si="22"/>
        <v>517</v>
      </c>
    </row>
    <row r="64" spans="1:28" ht="15" customHeight="1" x14ac:dyDescent="0.25">
      <c r="A64" s="25">
        <v>488</v>
      </c>
      <c r="B64" s="25">
        <v>470</v>
      </c>
      <c r="C64" s="68">
        <v>0</v>
      </c>
      <c r="D64" s="68">
        <v>273.89</v>
      </c>
      <c r="E64" s="68">
        <v>211.57</v>
      </c>
      <c r="F64" s="68">
        <v>0</v>
      </c>
      <c r="G64" s="68">
        <f t="shared" si="26"/>
        <v>23.642857142857142</v>
      </c>
      <c r="H64" s="68">
        <v>0</v>
      </c>
      <c r="I64" s="68">
        <f t="shared" si="27"/>
        <v>23.964285714285715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253.71</v>
      </c>
      <c r="U64" s="74">
        <f t="shared" si="16"/>
        <v>-216.29</v>
      </c>
      <c r="V64" s="70">
        <f t="shared" si="17"/>
        <v>-216</v>
      </c>
      <c r="W64" s="70"/>
      <c r="X64" s="70">
        <f t="shared" si="18"/>
        <v>516.64498531263109</v>
      </c>
      <c r="Y64" s="70">
        <f t="shared" si="19"/>
        <v>46.644985312631093</v>
      </c>
      <c r="Z64" s="70">
        <f t="shared" si="20"/>
        <v>47</v>
      </c>
      <c r="AA64" s="24">
        <f t="shared" si="21"/>
        <v>47</v>
      </c>
      <c r="AB64" s="67">
        <f t="shared" si="22"/>
        <v>517</v>
      </c>
    </row>
    <row r="65" spans="1:28" ht="15" customHeight="1" x14ac:dyDescent="0.25">
      <c r="A65" s="25">
        <v>248</v>
      </c>
      <c r="B65" s="25">
        <v>470</v>
      </c>
      <c r="C65" s="68">
        <v>0</v>
      </c>
      <c r="D65" s="68">
        <v>273.87</v>
      </c>
      <c r="E65" s="68">
        <v>211.57</v>
      </c>
      <c r="F65" s="68">
        <v>0</v>
      </c>
      <c r="G65" s="68">
        <f t="shared" si="26"/>
        <v>27.438596491228068</v>
      </c>
      <c r="H65" s="68">
        <v>0</v>
      </c>
      <c r="I65" s="68">
        <f t="shared" si="27"/>
        <v>23.543859649122808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25"/>
      <c r="T65" s="22">
        <v>257.54500000000002</v>
      </c>
      <c r="U65" s="74">
        <f t="shared" si="16"/>
        <v>-212.45499999999998</v>
      </c>
      <c r="V65" s="70">
        <f t="shared" si="17"/>
        <v>-212</v>
      </c>
      <c r="W65" s="70"/>
      <c r="X65" s="70">
        <f t="shared" si="18"/>
        <v>516.64498531263109</v>
      </c>
      <c r="Y65" s="70">
        <f t="shared" si="19"/>
        <v>46.644985312631093</v>
      </c>
      <c r="Z65" s="70">
        <f t="shared" si="20"/>
        <v>47</v>
      </c>
      <c r="AA65" s="24">
        <f t="shared" si="21"/>
        <v>47</v>
      </c>
      <c r="AB65" s="67">
        <f t="shared" si="22"/>
        <v>517</v>
      </c>
    </row>
    <row r="66" spans="1:28" ht="15" customHeight="1" x14ac:dyDescent="0.25">
      <c r="A66" s="25">
        <v>608</v>
      </c>
      <c r="B66" s="25">
        <v>470</v>
      </c>
      <c r="C66" s="68">
        <v>0</v>
      </c>
      <c r="D66" s="68">
        <v>273.89</v>
      </c>
      <c r="E66" s="68">
        <v>211.57</v>
      </c>
      <c r="F66" s="68">
        <v>0</v>
      </c>
      <c r="G66" s="68">
        <f t="shared" si="26"/>
        <v>20.758620689655171</v>
      </c>
      <c r="H66" s="68">
        <v>0</v>
      </c>
      <c r="I66" s="68">
        <f t="shared" si="27"/>
        <v>23.137931034482758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7" ca="1" si="28">IF(RAND()&lt;0.5,0,1)</f>
        <v>0</v>
      </c>
      <c r="N66" s="26"/>
      <c r="O66" s="26"/>
      <c r="P66" s="25"/>
      <c r="Q66" s="25"/>
      <c r="T66" s="22">
        <v>257.31400000000002</v>
      </c>
      <c r="U66" s="74">
        <f t="shared" ref="U66:U97" si="29">T66-B66</f>
        <v>-212.68599999999998</v>
      </c>
      <c r="V66" s="70">
        <f t="shared" ref="V66:V97" si="30">ROUND(U66,0)</f>
        <v>-213</v>
      </c>
      <c r="W66" s="70"/>
      <c r="X66" s="70">
        <f t="shared" ref="X66:X97" si="31">B66/$W$2*$W$3</f>
        <v>516.64498531263109</v>
      </c>
      <c r="Y66" s="70">
        <f t="shared" ref="Y66:Y97" si="32">X66-B66</f>
        <v>46.644985312631093</v>
      </c>
      <c r="Z66" s="70">
        <f t="shared" ref="Z66:Z97" si="33">ROUND(Y66,0)</f>
        <v>47</v>
      </c>
      <c r="AA66" s="24">
        <f t="shared" ref="AA66:AA97" si="34">IF(V66&gt;=0,V66,Z66)</f>
        <v>47</v>
      </c>
      <c r="AB66" s="67">
        <f t="shared" ref="AB66:AB97" si="35">B66+AA66</f>
        <v>517</v>
      </c>
    </row>
    <row r="67" spans="1:28" ht="15" customHeight="1" x14ac:dyDescent="0.25">
      <c r="A67" s="25">
        <v>127</v>
      </c>
      <c r="B67" s="25">
        <v>460</v>
      </c>
      <c r="C67" s="68">
        <v>0</v>
      </c>
      <c r="D67" s="68">
        <v>273.85000000000002</v>
      </c>
      <c r="E67" s="68">
        <v>211.55</v>
      </c>
      <c r="F67" s="68">
        <v>0</v>
      </c>
      <c r="G67" s="68">
        <f t="shared" si="26"/>
        <v>28.559322033898304</v>
      </c>
      <c r="H67" s="68">
        <v>0</v>
      </c>
      <c r="I67" s="68">
        <f t="shared" si="27"/>
        <v>22.915254237288135</v>
      </c>
      <c r="J67" s="72">
        <f t="shared" ref="J67:J98" si="36">IF(ABS(B67-B66)&lt;=50,1,0)</f>
        <v>1</v>
      </c>
      <c r="K67" s="72">
        <f t="shared" ref="K67:K98" si="37">IF(ABS((B67-B66))&lt;=50,1,IF((B67-B66)*(1)&gt;=0,1,-1))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257.79700000000003</v>
      </c>
      <c r="U67" s="74">
        <f t="shared" si="29"/>
        <v>-202.20299999999997</v>
      </c>
      <c r="V67" s="70">
        <f t="shared" si="30"/>
        <v>-202</v>
      </c>
      <c r="W67" s="70"/>
      <c r="X67" s="70">
        <f t="shared" si="31"/>
        <v>505.65253881661766</v>
      </c>
      <c r="Y67" s="70">
        <f t="shared" si="32"/>
        <v>45.652538816617664</v>
      </c>
      <c r="Z67" s="70">
        <f t="shared" si="33"/>
        <v>46</v>
      </c>
      <c r="AA67" s="24">
        <f t="shared" si="34"/>
        <v>46</v>
      </c>
      <c r="AB67" s="67">
        <f t="shared" si="35"/>
        <v>506</v>
      </c>
    </row>
    <row r="68" spans="1:28" ht="15" customHeight="1" x14ac:dyDescent="0.25">
      <c r="A68" s="25">
        <v>488</v>
      </c>
      <c r="B68" s="25">
        <v>460</v>
      </c>
      <c r="C68" s="68">
        <v>0</v>
      </c>
      <c r="D68" s="68">
        <v>273.85000000000002</v>
      </c>
      <c r="E68" s="68">
        <v>211.55</v>
      </c>
      <c r="F68" s="68">
        <v>0</v>
      </c>
      <c r="G68" s="68">
        <f t="shared" si="26"/>
        <v>22.066666666666666</v>
      </c>
      <c r="H68" s="68">
        <v>0</v>
      </c>
      <c r="I68" s="68">
        <f t="shared" si="27"/>
        <v>22.533333333333335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0</v>
      </c>
      <c r="N68" s="26"/>
      <c r="O68" s="26"/>
      <c r="P68" s="25"/>
      <c r="Q68" s="25"/>
      <c r="T68" s="22">
        <v>257.73500000000001</v>
      </c>
      <c r="U68" s="74">
        <f t="shared" si="29"/>
        <v>-202.26499999999999</v>
      </c>
      <c r="V68" s="70">
        <f t="shared" si="30"/>
        <v>-202</v>
      </c>
      <c r="W68" s="70"/>
      <c r="X68" s="70">
        <f t="shared" si="31"/>
        <v>505.65253881661766</v>
      </c>
      <c r="Y68" s="70">
        <f t="shared" si="32"/>
        <v>45.652538816617664</v>
      </c>
      <c r="Z68" s="70">
        <f t="shared" si="33"/>
        <v>46</v>
      </c>
      <c r="AA68" s="24">
        <f t="shared" si="34"/>
        <v>46</v>
      </c>
      <c r="AB68" s="67">
        <f t="shared" si="35"/>
        <v>506</v>
      </c>
    </row>
    <row r="69" spans="1:28" ht="15" customHeight="1" x14ac:dyDescent="0.25">
      <c r="A69" s="25">
        <v>247</v>
      </c>
      <c r="B69" s="25">
        <v>460</v>
      </c>
      <c r="C69" s="68">
        <v>0</v>
      </c>
      <c r="D69" s="68">
        <v>273.83</v>
      </c>
      <c r="E69" s="68">
        <v>211.55</v>
      </c>
      <c r="F69" s="68">
        <v>0</v>
      </c>
      <c r="G69" s="68">
        <f t="shared" si="26"/>
        <v>25.655737704918032</v>
      </c>
      <c r="H69" s="68">
        <v>0</v>
      </c>
      <c r="I69" s="68">
        <f t="shared" si="27"/>
        <v>22.16393442622951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1</v>
      </c>
      <c r="N69" s="26"/>
      <c r="O69" s="26"/>
      <c r="P69" s="25"/>
      <c r="Q69" s="25"/>
      <c r="T69" s="22">
        <v>261.46600000000001</v>
      </c>
      <c r="U69" s="74">
        <f t="shared" si="29"/>
        <v>-198.53399999999999</v>
      </c>
      <c r="V69" s="70">
        <f t="shared" si="30"/>
        <v>-199</v>
      </c>
      <c r="W69" s="70"/>
      <c r="X69" s="70">
        <f t="shared" si="31"/>
        <v>505.65253881661766</v>
      </c>
      <c r="Y69" s="70">
        <f t="shared" si="32"/>
        <v>45.652538816617664</v>
      </c>
      <c r="Z69" s="70">
        <f t="shared" si="33"/>
        <v>46</v>
      </c>
      <c r="AA69" s="24">
        <f t="shared" si="34"/>
        <v>46</v>
      </c>
      <c r="AB69" s="67">
        <f t="shared" si="35"/>
        <v>506</v>
      </c>
    </row>
    <row r="70" spans="1:28" ht="15" customHeight="1" x14ac:dyDescent="0.25">
      <c r="A70" s="25">
        <v>487</v>
      </c>
      <c r="B70" s="25">
        <v>460</v>
      </c>
      <c r="C70" s="68">
        <v>0</v>
      </c>
      <c r="D70" s="68">
        <v>273.83999999999997</v>
      </c>
      <c r="E70" s="68">
        <v>211.55</v>
      </c>
      <c r="F70" s="68">
        <v>0</v>
      </c>
      <c r="G70" s="68">
        <f t="shared" si="26"/>
        <v>21.370967741935484</v>
      </c>
      <c r="H70" s="68">
        <v>0</v>
      </c>
      <c r="I70" s="68">
        <f t="shared" si="27"/>
        <v>21.806451612903224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25"/>
      <c r="T70" s="22">
        <v>281.67200000000003</v>
      </c>
      <c r="U70" s="74">
        <f t="shared" si="29"/>
        <v>-178.32799999999997</v>
      </c>
      <c r="V70" s="70">
        <f t="shared" si="30"/>
        <v>-178</v>
      </c>
      <c r="W70" s="70"/>
      <c r="X70" s="70">
        <f t="shared" si="31"/>
        <v>505.65253881661766</v>
      </c>
      <c r="Y70" s="70">
        <f t="shared" si="32"/>
        <v>45.652538816617664</v>
      </c>
      <c r="Z70" s="70">
        <f t="shared" si="33"/>
        <v>46</v>
      </c>
      <c r="AA70" s="24">
        <f t="shared" si="34"/>
        <v>46</v>
      </c>
      <c r="AB70" s="67">
        <f t="shared" si="35"/>
        <v>506</v>
      </c>
    </row>
    <row r="71" spans="1:28" ht="15" customHeight="1" x14ac:dyDescent="0.25">
      <c r="A71" s="25">
        <v>247</v>
      </c>
      <c r="B71" s="25">
        <v>460</v>
      </c>
      <c r="C71" s="68">
        <v>0</v>
      </c>
      <c r="D71" s="68">
        <v>273.81</v>
      </c>
      <c r="E71" s="68">
        <v>211.55</v>
      </c>
      <c r="F71" s="68">
        <v>0</v>
      </c>
      <c r="G71" s="68">
        <f t="shared" si="26"/>
        <v>24.841269841269842</v>
      </c>
      <c r="H71" s="68">
        <v>0</v>
      </c>
      <c r="I71" s="68">
        <f t="shared" si="27"/>
        <v>21.460317460317459</v>
      </c>
      <c r="J71" s="72">
        <f t="shared" si="36"/>
        <v>1</v>
      </c>
      <c r="K71" s="72">
        <f t="shared" si="37"/>
        <v>1</v>
      </c>
      <c r="L71" s="72">
        <f t="shared" ref="L71:L102" si="38">IF(OR(COUNTIF(K67:K71,1)=5,COUNTIF(K67:K71,-1)=5),1,0)</f>
        <v>1</v>
      </c>
      <c r="M71" s="72">
        <f t="shared" ca="1" si="28"/>
        <v>0</v>
      </c>
      <c r="N71" s="26"/>
      <c r="O71" s="26"/>
      <c r="P71" s="25"/>
      <c r="Q71" s="25"/>
      <c r="T71" s="22">
        <v>285.27499999999998</v>
      </c>
      <c r="U71" s="74">
        <f t="shared" si="29"/>
        <v>-174.72500000000002</v>
      </c>
      <c r="V71" s="70">
        <f t="shared" si="30"/>
        <v>-175</v>
      </c>
      <c r="W71" s="70"/>
      <c r="X71" s="70">
        <f t="shared" si="31"/>
        <v>505.65253881661766</v>
      </c>
      <c r="Y71" s="70">
        <f t="shared" si="32"/>
        <v>45.652538816617664</v>
      </c>
      <c r="Z71" s="70">
        <f t="shared" si="33"/>
        <v>46</v>
      </c>
      <c r="AA71" s="24">
        <f t="shared" si="34"/>
        <v>46</v>
      </c>
      <c r="AB71" s="67">
        <f t="shared" si="35"/>
        <v>506</v>
      </c>
    </row>
    <row r="72" spans="1:28" ht="15" customHeight="1" x14ac:dyDescent="0.25">
      <c r="A72" s="25">
        <v>708</v>
      </c>
      <c r="B72" s="25">
        <v>440</v>
      </c>
      <c r="C72" s="68">
        <v>0</v>
      </c>
      <c r="D72" s="68">
        <v>273.83999999999997</v>
      </c>
      <c r="E72" s="68">
        <v>211.53</v>
      </c>
      <c r="F72" s="68">
        <v>0</v>
      </c>
      <c r="G72" s="68">
        <f t="shared" si="26"/>
        <v>17.25</v>
      </c>
      <c r="H72" s="68">
        <v>0</v>
      </c>
      <c r="I72" s="68">
        <f t="shared" si="27"/>
        <v>21.4375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0</v>
      </c>
      <c r="N72" s="26"/>
      <c r="O72" s="26"/>
      <c r="P72" s="25"/>
      <c r="Q72" s="25"/>
      <c r="T72" s="22">
        <v>275.26299999999998</v>
      </c>
      <c r="U72" s="74">
        <f t="shared" si="29"/>
        <v>-164.73700000000002</v>
      </c>
      <c r="V72" s="70">
        <f t="shared" si="30"/>
        <v>-165</v>
      </c>
      <c r="W72" s="70"/>
      <c r="X72" s="70">
        <f t="shared" si="31"/>
        <v>483.66764582459081</v>
      </c>
      <c r="Y72" s="70">
        <f t="shared" si="32"/>
        <v>43.667645824590807</v>
      </c>
      <c r="Z72" s="70">
        <f t="shared" si="33"/>
        <v>44</v>
      </c>
      <c r="AA72" s="24">
        <f t="shared" si="34"/>
        <v>44</v>
      </c>
      <c r="AB72" s="67">
        <f t="shared" si="35"/>
        <v>484</v>
      </c>
    </row>
    <row r="73" spans="1:28" ht="15" customHeight="1" x14ac:dyDescent="0.25">
      <c r="A73" s="25">
        <v>247</v>
      </c>
      <c r="B73" s="25">
        <v>440</v>
      </c>
      <c r="C73" s="68">
        <v>0</v>
      </c>
      <c r="D73" s="68">
        <v>273.82</v>
      </c>
      <c r="E73" s="68">
        <v>211.53</v>
      </c>
      <c r="F73" s="68">
        <v>0</v>
      </c>
      <c r="G73" s="68">
        <f t="shared" ref="G73:G104" si="39">($A$8-A73)/(ROW(A73)-ROW($A$8))</f>
        <v>24.076923076923077</v>
      </c>
      <c r="H73" s="68">
        <v>0</v>
      </c>
      <c r="I73" s="68">
        <f t="shared" ref="I73:I104" si="40">($A$8-B73)/(ROW(B73)-ROW($A$8))</f>
        <v>21.107692307692307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0</v>
      </c>
      <c r="N73" s="26"/>
      <c r="O73" s="26"/>
      <c r="P73" s="25"/>
      <c r="Q73" s="25"/>
      <c r="T73" s="22">
        <v>190.62799999999999</v>
      </c>
      <c r="U73" s="74">
        <f t="shared" si="29"/>
        <v>-249.37200000000001</v>
      </c>
      <c r="V73" s="70">
        <f t="shared" si="30"/>
        <v>-249</v>
      </c>
      <c r="W73" s="70"/>
      <c r="X73" s="70">
        <f t="shared" si="31"/>
        <v>483.66764582459081</v>
      </c>
      <c r="Y73" s="70">
        <f t="shared" si="32"/>
        <v>43.667645824590807</v>
      </c>
      <c r="Z73" s="70">
        <f t="shared" si="33"/>
        <v>44</v>
      </c>
      <c r="AA73" s="24">
        <f t="shared" si="34"/>
        <v>44</v>
      </c>
      <c r="AB73" s="67">
        <f t="shared" si="35"/>
        <v>484</v>
      </c>
    </row>
    <row r="74" spans="1:28" ht="15" customHeight="1" x14ac:dyDescent="0.25">
      <c r="A74" s="25">
        <v>845</v>
      </c>
      <c r="B74" s="25">
        <v>440</v>
      </c>
      <c r="C74" s="68">
        <v>0</v>
      </c>
      <c r="D74" s="68">
        <v>273.86</v>
      </c>
      <c r="E74" s="68">
        <v>211.53</v>
      </c>
      <c r="F74" s="68">
        <v>0</v>
      </c>
      <c r="G74" s="68">
        <f t="shared" si="39"/>
        <v>14.651515151515152</v>
      </c>
      <c r="H74" s="68">
        <v>0</v>
      </c>
      <c r="I74" s="68">
        <f t="shared" si="40"/>
        <v>20.787878787878789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25"/>
      <c r="T74" s="22">
        <v>207.12</v>
      </c>
      <c r="U74" s="74">
        <f t="shared" si="29"/>
        <v>-232.88</v>
      </c>
      <c r="V74" s="70">
        <f t="shared" si="30"/>
        <v>-233</v>
      </c>
      <c r="W74" s="70"/>
      <c r="X74" s="70">
        <f t="shared" si="31"/>
        <v>483.66764582459081</v>
      </c>
      <c r="Y74" s="70">
        <f t="shared" si="32"/>
        <v>43.667645824590807</v>
      </c>
      <c r="Z74" s="70">
        <f t="shared" si="33"/>
        <v>44</v>
      </c>
      <c r="AA74" s="24">
        <f t="shared" si="34"/>
        <v>44</v>
      </c>
      <c r="AB74" s="67">
        <f t="shared" si="35"/>
        <v>484</v>
      </c>
    </row>
    <row r="75" spans="1:28" ht="15" customHeight="1" x14ac:dyDescent="0.25">
      <c r="A75" s="25">
        <v>457</v>
      </c>
      <c r="B75" s="25">
        <v>440</v>
      </c>
      <c r="C75" s="68">
        <v>0</v>
      </c>
      <c r="D75" s="68">
        <v>273.86</v>
      </c>
      <c r="E75" s="68">
        <v>211.53</v>
      </c>
      <c r="F75" s="68">
        <v>0</v>
      </c>
      <c r="G75" s="68">
        <f t="shared" si="39"/>
        <v>20.223880597014926</v>
      </c>
      <c r="H75" s="68">
        <v>0</v>
      </c>
      <c r="I75" s="68">
        <f t="shared" si="40"/>
        <v>20.477611940298509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0</v>
      </c>
      <c r="N75" s="26"/>
      <c r="O75" s="26"/>
      <c r="P75" s="25"/>
      <c r="Q75" s="25"/>
      <c r="T75" s="22">
        <v>198.89400000000001</v>
      </c>
      <c r="U75" s="74">
        <f t="shared" si="29"/>
        <v>-241.10599999999999</v>
      </c>
      <c r="V75" s="70">
        <f t="shared" si="30"/>
        <v>-241</v>
      </c>
      <c r="W75" s="70"/>
      <c r="X75" s="70">
        <f t="shared" si="31"/>
        <v>483.66764582459081</v>
      </c>
      <c r="Y75" s="70">
        <f t="shared" si="32"/>
        <v>43.667645824590807</v>
      </c>
      <c r="Z75" s="70">
        <f t="shared" si="33"/>
        <v>44</v>
      </c>
      <c r="AA75" s="24">
        <f t="shared" si="34"/>
        <v>44</v>
      </c>
      <c r="AB75" s="67">
        <f t="shared" si="35"/>
        <v>484</v>
      </c>
    </row>
    <row r="76" spans="1:28" ht="15" customHeight="1" x14ac:dyDescent="0.25">
      <c r="A76" s="25">
        <v>486</v>
      </c>
      <c r="B76" s="25">
        <v>440</v>
      </c>
      <c r="C76" s="68">
        <v>0</v>
      </c>
      <c r="D76" s="68">
        <v>273.87</v>
      </c>
      <c r="E76" s="68">
        <v>211.53</v>
      </c>
      <c r="F76" s="68">
        <v>0</v>
      </c>
      <c r="G76" s="68">
        <f t="shared" si="39"/>
        <v>19.5</v>
      </c>
      <c r="H76" s="68">
        <v>0</v>
      </c>
      <c r="I76" s="68">
        <f t="shared" si="40"/>
        <v>20.176470588235293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0</v>
      </c>
      <c r="N76" s="26"/>
      <c r="O76" s="26"/>
      <c r="P76" s="25"/>
      <c r="Q76" s="25"/>
      <c r="T76" s="22">
        <v>195.309</v>
      </c>
      <c r="U76" s="74">
        <f t="shared" si="29"/>
        <v>-244.691</v>
      </c>
      <c r="V76" s="70">
        <f t="shared" si="30"/>
        <v>-245</v>
      </c>
      <c r="W76" s="70"/>
      <c r="X76" s="70">
        <f t="shared" si="31"/>
        <v>483.66764582459081</v>
      </c>
      <c r="Y76" s="70">
        <f t="shared" si="32"/>
        <v>43.667645824590807</v>
      </c>
      <c r="Z76" s="70">
        <f t="shared" si="33"/>
        <v>44</v>
      </c>
      <c r="AA76" s="24">
        <f t="shared" si="34"/>
        <v>44</v>
      </c>
      <c r="AB76" s="67">
        <f t="shared" si="35"/>
        <v>484</v>
      </c>
    </row>
    <row r="77" spans="1:28" ht="15" customHeight="1" x14ac:dyDescent="0.25">
      <c r="A77" s="25">
        <v>366</v>
      </c>
      <c r="B77" s="25">
        <v>430</v>
      </c>
      <c r="C77" s="68">
        <v>0</v>
      </c>
      <c r="D77" s="68">
        <v>273.86</v>
      </c>
      <c r="E77" s="68">
        <v>211.51</v>
      </c>
      <c r="F77" s="68">
        <v>0</v>
      </c>
      <c r="G77" s="68">
        <f t="shared" si="39"/>
        <v>20.956521739130434</v>
      </c>
      <c r="H77" s="68">
        <v>0</v>
      </c>
      <c r="I77" s="68">
        <f t="shared" si="40"/>
        <v>20.028985507246375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0</v>
      </c>
      <c r="N77" s="26"/>
      <c r="O77" s="26"/>
      <c r="P77" s="25"/>
      <c r="Q77" s="25"/>
      <c r="T77" s="22">
        <v>197.887</v>
      </c>
      <c r="U77" s="74">
        <f t="shared" si="29"/>
        <v>-232.113</v>
      </c>
      <c r="V77" s="70">
        <f t="shared" si="30"/>
        <v>-232</v>
      </c>
      <c r="W77" s="70"/>
      <c r="X77" s="70">
        <f t="shared" si="31"/>
        <v>472.67519932857738</v>
      </c>
      <c r="Y77" s="70">
        <f t="shared" si="32"/>
        <v>42.675199328577378</v>
      </c>
      <c r="Z77" s="70">
        <f t="shared" si="33"/>
        <v>43</v>
      </c>
      <c r="AA77" s="24">
        <f t="shared" si="34"/>
        <v>43</v>
      </c>
      <c r="AB77" s="67">
        <f t="shared" si="35"/>
        <v>473</v>
      </c>
    </row>
    <row r="78" spans="1:28" ht="15" customHeight="1" x14ac:dyDescent="0.25">
      <c r="A78" s="25">
        <v>486</v>
      </c>
      <c r="B78" s="25">
        <v>430</v>
      </c>
      <c r="C78" s="25">
        <v>0.06</v>
      </c>
      <c r="D78" s="68">
        <v>273.87</v>
      </c>
      <c r="E78" s="68">
        <v>211.51</v>
      </c>
      <c r="F78" s="68">
        <v>0</v>
      </c>
      <c r="G78" s="68">
        <f t="shared" si="39"/>
        <v>18.942857142857143</v>
      </c>
      <c r="H78" s="68">
        <v>0</v>
      </c>
      <c r="I78" s="68">
        <f t="shared" si="40"/>
        <v>19.742857142857144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1</v>
      </c>
      <c r="N78" s="26"/>
      <c r="O78" s="26"/>
      <c r="P78" s="25"/>
      <c r="Q78" s="25"/>
      <c r="T78" s="22">
        <v>184.12700000000001</v>
      </c>
      <c r="U78" s="74">
        <f t="shared" si="29"/>
        <v>-245.87299999999999</v>
      </c>
      <c r="V78" s="70">
        <f t="shared" si="30"/>
        <v>-246</v>
      </c>
      <c r="W78" s="70"/>
      <c r="X78" s="70">
        <f t="shared" si="31"/>
        <v>472.67519932857738</v>
      </c>
      <c r="Y78" s="70">
        <f t="shared" si="32"/>
        <v>42.675199328577378</v>
      </c>
      <c r="Z78" s="70">
        <f t="shared" si="33"/>
        <v>43</v>
      </c>
      <c r="AA78" s="24">
        <f t="shared" si="34"/>
        <v>43</v>
      </c>
      <c r="AB78" s="67">
        <f t="shared" si="35"/>
        <v>473</v>
      </c>
    </row>
    <row r="79" spans="1:28" ht="15" customHeight="1" x14ac:dyDescent="0.25">
      <c r="A79" s="25">
        <v>365</v>
      </c>
      <c r="B79" s="25">
        <v>430</v>
      </c>
      <c r="C79" s="68">
        <v>0</v>
      </c>
      <c r="D79" s="68">
        <v>273.86</v>
      </c>
      <c r="E79" s="68">
        <v>211.51</v>
      </c>
      <c r="F79" s="68">
        <v>0</v>
      </c>
      <c r="G79" s="68">
        <f t="shared" si="39"/>
        <v>20.380281690140844</v>
      </c>
      <c r="H79" s="68">
        <v>0</v>
      </c>
      <c r="I79" s="68">
        <f t="shared" si="40"/>
        <v>19.464788732394368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1</v>
      </c>
      <c r="N79" s="26"/>
      <c r="O79" s="26"/>
      <c r="P79" s="25"/>
      <c r="Q79" s="25"/>
      <c r="T79" s="22">
        <v>183.15199999999999</v>
      </c>
      <c r="U79" s="74">
        <f t="shared" si="29"/>
        <v>-246.84800000000001</v>
      </c>
      <c r="V79" s="70">
        <f t="shared" si="30"/>
        <v>-247</v>
      </c>
      <c r="W79" s="70"/>
      <c r="X79" s="70">
        <f t="shared" si="31"/>
        <v>472.67519932857738</v>
      </c>
      <c r="Y79" s="70">
        <f t="shared" si="32"/>
        <v>42.675199328577378</v>
      </c>
      <c r="Z79" s="70">
        <f t="shared" si="33"/>
        <v>43</v>
      </c>
      <c r="AA79" s="24">
        <f t="shared" si="34"/>
        <v>43</v>
      </c>
      <c r="AB79" s="67">
        <f t="shared" si="35"/>
        <v>473</v>
      </c>
    </row>
    <row r="80" spans="1:28" ht="15" customHeight="1" x14ac:dyDescent="0.25">
      <c r="A80" s="25">
        <v>482</v>
      </c>
      <c r="B80" s="25">
        <v>430</v>
      </c>
      <c r="C80" s="68">
        <v>0</v>
      </c>
      <c r="D80" s="68">
        <v>273.87</v>
      </c>
      <c r="E80" s="68">
        <v>211.51</v>
      </c>
      <c r="F80" s="68">
        <v>0</v>
      </c>
      <c r="G80" s="68">
        <f t="shared" si="39"/>
        <v>18.472222222222221</v>
      </c>
      <c r="H80" s="68">
        <v>0</v>
      </c>
      <c r="I80" s="68">
        <f t="shared" si="40"/>
        <v>19.194444444444443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0</v>
      </c>
      <c r="N80" s="26"/>
      <c r="O80" s="26"/>
      <c r="P80" s="25"/>
      <c r="Q80" s="25"/>
      <c r="T80" s="22">
        <v>178.89699999999999</v>
      </c>
      <c r="U80" s="74">
        <f t="shared" si="29"/>
        <v>-251.10300000000001</v>
      </c>
      <c r="V80" s="70">
        <f t="shared" si="30"/>
        <v>-251</v>
      </c>
      <c r="W80" s="70"/>
      <c r="X80" s="70">
        <f t="shared" si="31"/>
        <v>472.67519932857738</v>
      </c>
      <c r="Y80" s="70">
        <f t="shared" si="32"/>
        <v>42.675199328577378</v>
      </c>
      <c r="Z80" s="70">
        <f t="shared" si="33"/>
        <v>43</v>
      </c>
      <c r="AA80" s="24">
        <f t="shared" si="34"/>
        <v>43</v>
      </c>
      <c r="AB80" s="67">
        <f t="shared" si="35"/>
        <v>473</v>
      </c>
    </row>
    <row r="81" spans="1:28" ht="15" customHeight="1" x14ac:dyDescent="0.25">
      <c r="A81" s="25">
        <v>246</v>
      </c>
      <c r="B81" s="25">
        <v>430</v>
      </c>
      <c r="C81" s="68">
        <v>0</v>
      </c>
      <c r="D81" s="68">
        <v>273.85000000000002</v>
      </c>
      <c r="E81" s="68">
        <v>211.51</v>
      </c>
      <c r="F81" s="68">
        <v>0</v>
      </c>
      <c r="G81" s="68">
        <f t="shared" si="39"/>
        <v>21.452054794520549</v>
      </c>
      <c r="H81" s="68">
        <v>0</v>
      </c>
      <c r="I81" s="68">
        <f t="shared" si="40"/>
        <v>18.931506849315067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1</v>
      </c>
      <c r="N81" s="26"/>
      <c r="O81" s="26"/>
      <c r="P81" s="25"/>
      <c r="Q81" s="25"/>
      <c r="T81" s="22">
        <v>182.86</v>
      </c>
      <c r="U81" s="74">
        <f t="shared" si="29"/>
        <v>-247.14</v>
      </c>
      <c r="V81" s="70">
        <f t="shared" si="30"/>
        <v>-247</v>
      </c>
      <c r="W81" s="70"/>
      <c r="X81" s="70">
        <f t="shared" si="31"/>
        <v>472.67519932857738</v>
      </c>
      <c r="Y81" s="70">
        <f t="shared" si="32"/>
        <v>42.675199328577378</v>
      </c>
      <c r="Z81" s="70">
        <f t="shared" si="33"/>
        <v>43</v>
      </c>
      <c r="AA81" s="24">
        <f t="shared" si="34"/>
        <v>43</v>
      </c>
      <c r="AB81" s="67">
        <f t="shared" si="35"/>
        <v>473</v>
      </c>
    </row>
    <row r="82" spans="1:28" ht="15" customHeight="1" x14ac:dyDescent="0.25">
      <c r="A82" s="25">
        <v>479</v>
      </c>
      <c r="B82" s="25">
        <v>420</v>
      </c>
      <c r="C82" s="68">
        <v>0</v>
      </c>
      <c r="D82" s="68">
        <v>273.85000000000002</v>
      </c>
      <c r="E82" s="68">
        <v>211.5</v>
      </c>
      <c r="F82" s="68">
        <v>0</v>
      </c>
      <c r="G82" s="68">
        <f t="shared" si="39"/>
        <v>18.013513513513512</v>
      </c>
      <c r="H82" s="68">
        <v>0</v>
      </c>
      <c r="I82" s="68">
        <f t="shared" si="40"/>
        <v>18.810810810810811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0</v>
      </c>
      <c r="N82" s="26"/>
      <c r="O82" s="26"/>
      <c r="P82" s="25"/>
      <c r="Q82" s="25"/>
      <c r="T82" s="22">
        <v>182.667</v>
      </c>
      <c r="U82" s="74">
        <f t="shared" si="29"/>
        <v>-237.333</v>
      </c>
      <c r="V82" s="70">
        <f t="shared" si="30"/>
        <v>-237</v>
      </c>
      <c r="W82" s="70"/>
      <c r="X82" s="70">
        <f t="shared" si="31"/>
        <v>461.68275283256395</v>
      </c>
      <c r="Y82" s="70">
        <f t="shared" si="32"/>
        <v>41.682752832563949</v>
      </c>
      <c r="Z82" s="70">
        <f t="shared" si="33"/>
        <v>42</v>
      </c>
      <c r="AA82" s="24">
        <f t="shared" si="34"/>
        <v>42</v>
      </c>
      <c r="AB82" s="67">
        <f t="shared" si="35"/>
        <v>462</v>
      </c>
    </row>
    <row r="83" spans="1:28" ht="15" customHeight="1" x14ac:dyDescent="0.25">
      <c r="A83" s="25">
        <v>246</v>
      </c>
      <c r="B83" s="25">
        <v>420</v>
      </c>
      <c r="C83" s="68">
        <v>0</v>
      </c>
      <c r="D83" s="68">
        <v>273.83999999999997</v>
      </c>
      <c r="E83" s="68">
        <v>211.5</v>
      </c>
      <c r="F83" s="68">
        <v>0</v>
      </c>
      <c r="G83" s="68">
        <f t="shared" si="39"/>
        <v>20.88</v>
      </c>
      <c r="H83" s="68">
        <v>0</v>
      </c>
      <c r="I83" s="68">
        <f t="shared" si="40"/>
        <v>18.559999999999999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0</v>
      </c>
      <c r="N83" s="26"/>
      <c r="O83" s="26"/>
      <c r="P83" s="25"/>
      <c r="Q83" s="25"/>
      <c r="T83" s="22">
        <v>182.51599999999999</v>
      </c>
      <c r="U83" s="74">
        <f t="shared" si="29"/>
        <v>-237.48400000000001</v>
      </c>
      <c r="V83" s="70">
        <f t="shared" si="30"/>
        <v>-237</v>
      </c>
      <c r="W83" s="70"/>
      <c r="X83" s="70">
        <f t="shared" si="31"/>
        <v>461.68275283256395</v>
      </c>
      <c r="Y83" s="70">
        <f t="shared" si="32"/>
        <v>41.682752832563949</v>
      </c>
      <c r="Z83" s="70">
        <f t="shared" si="33"/>
        <v>42</v>
      </c>
      <c r="AA83" s="24">
        <f t="shared" si="34"/>
        <v>42</v>
      </c>
      <c r="AB83" s="67">
        <f t="shared" si="35"/>
        <v>462</v>
      </c>
    </row>
    <row r="84" spans="1:28" ht="15" customHeight="1" x14ac:dyDescent="0.25">
      <c r="A84" s="25">
        <v>362</v>
      </c>
      <c r="B84" s="25">
        <v>420</v>
      </c>
      <c r="C84" s="68">
        <v>0</v>
      </c>
      <c r="D84" s="68">
        <v>273.83</v>
      </c>
      <c r="E84" s="68">
        <v>211.5</v>
      </c>
      <c r="F84" s="68">
        <v>0</v>
      </c>
      <c r="G84" s="68">
        <f t="shared" si="39"/>
        <v>19.078947368421051</v>
      </c>
      <c r="H84" s="68">
        <v>0</v>
      </c>
      <c r="I84" s="68">
        <f t="shared" si="40"/>
        <v>18.315789473684209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0</v>
      </c>
      <c r="N84" s="26"/>
      <c r="O84" s="26"/>
      <c r="P84" s="25"/>
      <c r="Q84" s="25"/>
      <c r="T84" s="22">
        <v>182.44200000000001</v>
      </c>
      <c r="U84" s="74">
        <f t="shared" si="29"/>
        <v>-237.55799999999999</v>
      </c>
      <c r="V84" s="70">
        <f t="shared" si="30"/>
        <v>-238</v>
      </c>
      <c r="W84" s="70"/>
      <c r="X84" s="70">
        <f t="shared" si="31"/>
        <v>461.68275283256395</v>
      </c>
      <c r="Y84" s="70">
        <f t="shared" si="32"/>
        <v>41.682752832563949</v>
      </c>
      <c r="Z84" s="70">
        <f t="shared" si="33"/>
        <v>42</v>
      </c>
      <c r="AA84" s="24">
        <f t="shared" si="34"/>
        <v>42</v>
      </c>
      <c r="AB84" s="67">
        <f t="shared" si="35"/>
        <v>462</v>
      </c>
    </row>
    <row r="85" spans="1:28" ht="15" customHeight="1" x14ac:dyDescent="0.25">
      <c r="A85" s="25">
        <v>362</v>
      </c>
      <c r="B85" s="25">
        <v>420</v>
      </c>
      <c r="C85" s="68">
        <v>0</v>
      </c>
      <c r="D85" s="68">
        <v>273.82</v>
      </c>
      <c r="E85" s="68">
        <v>211.5</v>
      </c>
      <c r="F85" s="68">
        <v>0</v>
      </c>
      <c r="G85" s="68">
        <f t="shared" si="39"/>
        <v>18.831168831168831</v>
      </c>
      <c r="H85" s="68">
        <v>0</v>
      </c>
      <c r="I85" s="68">
        <f t="shared" si="40"/>
        <v>18.077922077922079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0</v>
      </c>
      <c r="N85" s="26"/>
      <c r="O85" s="26"/>
      <c r="P85" s="25"/>
      <c r="Q85" s="25"/>
      <c r="T85" s="22">
        <v>182.16</v>
      </c>
      <c r="U85" s="74">
        <f t="shared" si="29"/>
        <v>-237.84</v>
      </c>
      <c r="V85" s="70">
        <f t="shared" si="30"/>
        <v>-238</v>
      </c>
      <c r="W85" s="70"/>
      <c r="X85" s="70">
        <f t="shared" si="31"/>
        <v>461.68275283256395</v>
      </c>
      <c r="Y85" s="70">
        <f t="shared" si="32"/>
        <v>41.682752832563949</v>
      </c>
      <c r="Z85" s="70">
        <f t="shared" si="33"/>
        <v>42</v>
      </c>
      <c r="AA85" s="24">
        <f t="shared" si="34"/>
        <v>42</v>
      </c>
      <c r="AB85" s="67">
        <f t="shared" si="35"/>
        <v>462</v>
      </c>
    </row>
    <row r="86" spans="1:28" ht="15" customHeight="1" x14ac:dyDescent="0.25">
      <c r="A86" s="25">
        <v>246</v>
      </c>
      <c r="B86" s="25">
        <v>420</v>
      </c>
      <c r="C86" s="68">
        <v>0</v>
      </c>
      <c r="D86" s="68">
        <v>273.81</v>
      </c>
      <c r="E86" s="68">
        <v>211.5</v>
      </c>
      <c r="F86" s="68">
        <v>0</v>
      </c>
      <c r="G86" s="68">
        <f t="shared" si="39"/>
        <v>20.076923076923077</v>
      </c>
      <c r="H86" s="68">
        <v>0</v>
      </c>
      <c r="I86" s="68">
        <f t="shared" si="40"/>
        <v>17.846153846153847</v>
      </c>
      <c r="J86" s="72">
        <f t="shared" si="36"/>
        <v>1</v>
      </c>
      <c r="K86" s="72">
        <f t="shared" si="37"/>
        <v>1</v>
      </c>
      <c r="L86" s="72">
        <f t="shared" si="38"/>
        <v>1</v>
      </c>
      <c r="M86" s="72">
        <f t="shared" ca="1" si="28"/>
        <v>0</v>
      </c>
      <c r="N86" s="26"/>
      <c r="O86" s="26"/>
      <c r="P86" s="25"/>
      <c r="Q86" s="25"/>
      <c r="T86" s="22">
        <v>171.38900000000001</v>
      </c>
      <c r="U86" s="74">
        <f t="shared" si="29"/>
        <v>-248.61099999999999</v>
      </c>
      <c r="V86" s="70">
        <f t="shared" si="30"/>
        <v>-249</v>
      </c>
      <c r="W86" s="70"/>
      <c r="X86" s="70">
        <f t="shared" si="31"/>
        <v>461.68275283256395</v>
      </c>
      <c r="Y86" s="70">
        <f t="shared" si="32"/>
        <v>41.682752832563949</v>
      </c>
      <c r="Z86" s="70">
        <f t="shared" si="33"/>
        <v>42</v>
      </c>
      <c r="AA86" s="24">
        <f t="shared" si="34"/>
        <v>42</v>
      </c>
      <c r="AB86" s="67">
        <f t="shared" si="35"/>
        <v>462</v>
      </c>
    </row>
    <row r="87" spans="1:28" ht="15" customHeight="1" x14ac:dyDescent="0.25">
      <c r="A87" s="25">
        <v>479</v>
      </c>
      <c r="B87" s="25">
        <v>410</v>
      </c>
      <c r="C87" s="68">
        <v>0</v>
      </c>
      <c r="D87" s="68">
        <v>273.81</v>
      </c>
      <c r="E87" s="68">
        <v>211.48</v>
      </c>
      <c r="F87" s="68">
        <v>0</v>
      </c>
      <c r="G87" s="68">
        <f t="shared" si="39"/>
        <v>16.873417721518987</v>
      </c>
      <c r="H87" s="68">
        <v>0</v>
      </c>
      <c r="I87" s="68">
        <f t="shared" si="40"/>
        <v>17.746835443037973</v>
      </c>
      <c r="J87" s="72">
        <f t="shared" si="36"/>
        <v>1</v>
      </c>
      <c r="K87" s="72">
        <f t="shared" si="37"/>
        <v>1</v>
      </c>
      <c r="L87" s="72">
        <f t="shared" si="38"/>
        <v>1</v>
      </c>
      <c r="M87" s="72">
        <f t="shared" ca="1" si="28"/>
        <v>0</v>
      </c>
      <c r="N87" s="26"/>
      <c r="O87" s="26"/>
      <c r="P87" s="25"/>
      <c r="Q87" s="25"/>
      <c r="T87" s="22">
        <v>195.38499999999999</v>
      </c>
      <c r="U87" s="74">
        <f t="shared" si="29"/>
        <v>-214.61500000000001</v>
      </c>
      <c r="V87" s="70">
        <f t="shared" si="30"/>
        <v>-215</v>
      </c>
      <c r="W87" s="70"/>
      <c r="X87" s="70">
        <f t="shared" si="31"/>
        <v>450.69030633655058</v>
      </c>
      <c r="Y87" s="70">
        <f t="shared" si="32"/>
        <v>40.690306336550577</v>
      </c>
      <c r="Z87" s="70">
        <f t="shared" si="33"/>
        <v>41</v>
      </c>
      <c r="AA87" s="24">
        <f t="shared" si="34"/>
        <v>41</v>
      </c>
      <c r="AB87" s="67">
        <f t="shared" si="35"/>
        <v>451</v>
      </c>
    </row>
    <row r="88" spans="1:28" ht="15" customHeight="1" x14ac:dyDescent="0.25">
      <c r="A88" s="25">
        <v>362</v>
      </c>
      <c r="B88" s="25">
        <v>410</v>
      </c>
      <c r="C88" s="68">
        <v>0</v>
      </c>
      <c r="D88" s="68">
        <v>273.81</v>
      </c>
      <c r="E88" s="68">
        <v>211.48</v>
      </c>
      <c r="F88" s="68">
        <v>0</v>
      </c>
      <c r="G88" s="68">
        <f t="shared" si="39"/>
        <v>18.125</v>
      </c>
      <c r="H88" s="68">
        <v>0</v>
      </c>
      <c r="I88" s="68">
        <f t="shared" si="40"/>
        <v>17.524999999999999</v>
      </c>
      <c r="J88" s="72">
        <f t="shared" si="36"/>
        <v>1</v>
      </c>
      <c r="K88" s="72">
        <f t="shared" si="37"/>
        <v>1</v>
      </c>
      <c r="L88" s="72">
        <f t="shared" si="38"/>
        <v>1</v>
      </c>
      <c r="M88" s="72">
        <f t="shared" ca="1" si="28"/>
        <v>0</v>
      </c>
      <c r="N88" s="26"/>
      <c r="O88" s="26"/>
      <c r="P88" s="25"/>
      <c r="Q88" s="25"/>
      <c r="T88" s="22">
        <v>179.67500000000001</v>
      </c>
      <c r="U88" s="74">
        <f t="shared" si="29"/>
        <v>-230.32499999999999</v>
      </c>
      <c r="V88" s="70">
        <f t="shared" si="30"/>
        <v>-230</v>
      </c>
      <c r="W88" s="70"/>
      <c r="X88" s="70">
        <f t="shared" si="31"/>
        <v>450.69030633655058</v>
      </c>
      <c r="Y88" s="70">
        <f t="shared" si="32"/>
        <v>40.690306336550577</v>
      </c>
      <c r="Z88" s="70">
        <f t="shared" si="33"/>
        <v>41</v>
      </c>
      <c r="AA88" s="24">
        <f t="shared" si="34"/>
        <v>41</v>
      </c>
      <c r="AB88" s="67">
        <f t="shared" si="35"/>
        <v>451</v>
      </c>
    </row>
    <row r="89" spans="1:28" ht="15" customHeight="1" x14ac:dyDescent="0.25">
      <c r="A89" s="25">
        <v>362</v>
      </c>
      <c r="B89" s="25">
        <v>410</v>
      </c>
      <c r="C89" s="68">
        <v>0</v>
      </c>
      <c r="D89" s="68">
        <v>273.8</v>
      </c>
      <c r="E89" s="68">
        <v>211.48</v>
      </c>
      <c r="F89" s="68">
        <v>0</v>
      </c>
      <c r="G89" s="68">
        <f t="shared" si="39"/>
        <v>17.901234567901234</v>
      </c>
      <c r="H89" s="68">
        <v>0</v>
      </c>
      <c r="I89" s="68">
        <f t="shared" si="40"/>
        <v>17.308641975308642</v>
      </c>
      <c r="J89" s="72">
        <f t="shared" si="36"/>
        <v>1</v>
      </c>
      <c r="K89" s="72">
        <f t="shared" si="37"/>
        <v>1</v>
      </c>
      <c r="L89" s="72">
        <f t="shared" si="38"/>
        <v>1</v>
      </c>
      <c r="M89" s="72">
        <f t="shared" ca="1" si="28"/>
        <v>1</v>
      </c>
      <c r="N89" s="26"/>
      <c r="O89" s="26"/>
      <c r="P89" s="25"/>
      <c r="Q89" s="25"/>
      <c r="T89" s="22">
        <v>183.71</v>
      </c>
      <c r="U89" s="74">
        <f t="shared" si="29"/>
        <v>-226.29</v>
      </c>
      <c r="V89" s="70">
        <f t="shared" si="30"/>
        <v>-226</v>
      </c>
      <c r="W89" s="70"/>
      <c r="X89" s="70">
        <f t="shared" si="31"/>
        <v>450.69030633655058</v>
      </c>
      <c r="Y89" s="70">
        <f t="shared" si="32"/>
        <v>40.690306336550577</v>
      </c>
      <c r="Z89" s="70">
        <f t="shared" si="33"/>
        <v>41</v>
      </c>
      <c r="AA89" s="24">
        <f t="shared" si="34"/>
        <v>41</v>
      </c>
      <c r="AB89" s="67">
        <f t="shared" si="35"/>
        <v>451</v>
      </c>
    </row>
    <row r="90" spans="1:28" ht="15" customHeight="1" x14ac:dyDescent="0.25">
      <c r="A90" s="25">
        <v>362</v>
      </c>
      <c r="B90" s="25">
        <v>410</v>
      </c>
      <c r="C90" s="68">
        <v>0</v>
      </c>
      <c r="D90" s="68">
        <v>273.8</v>
      </c>
      <c r="E90" s="68">
        <v>211.48</v>
      </c>
      <c r="F90" s="68">
        <v>0</v>
      </c>
      <c r="G90" s="68">
        <f t="shared" si="39"/>
        <v>17.682926829268293</v>
      </c>
      <c r="H90" s="68">
        <v>0</v>
      </c>
      <c r="I90" s="68">
        <f t="shared" si="40"/>
        <v>17.097560975609756</v>
      </c>
      <c r="J90" s="72">
        <f t="shared" si="36"/>
        <v>1</v>
      </c>
      <c r="K90" s="72">
        <f t="shared" si="37"/>
        <v>1</v>
      </c>
      <c r="L90" s="72">
        <f t="shared" si="38"/>
        <v>1</v>
      </c>
      <c r="M90" s="72">
        <f t="shared" ca="1" si="28"/>
        <v>1</v>
      </c>
      <c r="N90" s="26"/>
      <c r="O90" s="26"/>
      <c r="P90" s="25"/>
      <c r="Q90" s="25"/>
      <c r="T90" s="22">
        <v>183.45599999999999</v>
      </c>
      <c r="U90" s="74">
        <f t="shared" si="29"/>
        <v>-226.54400000000001</v>
      </c>
      <c r="V90" s="70">
        <f t="shared" si="30"/>
        <v>-227</v>
      </c>
      <c r="W90" s="70"/>
      <c r="X90" s="70">
        <f t="shared" si="31"/>
        <v>450.69030633655058</v>
      </c>
      <c r="Y90" s="70">
        <f t="shared" si="32"/>
        <v>40.690306336550577</v>
      </c>
      <c r="Z90" s="70">
        <f t="shared" si="33"/>
        <v>41</v>
      </c>
      <c r="AA90" s="24">
        <f t="shared" si="34"/>
        <v>41</v>
      </c>
      <c r="AB90" s="67">
        <f t="shared" si="35"/>
        <v>451</v>
      </c>
    </row>
    <row r="91" spans="1:28" ht="15" customHeight="1" x14ac:dyDescent="0.25">
      <c r="A91" s="25">
        <v>362</v>
      </c>
      <c r="B91" s="25">
        <v>410</v>
      </c>
      <c r="C91" s="68">
        <v>0</v>
      </c>
      <c r="D91" s="68">
        <v>273.79000000000002</v>
      </c>
      <c r="E91" s="68">
        <v>211.48</v>
      </c>
      <c r="F91" s="68">
        <v>0</v>
      </c>
      <c r="G91" s="68">
        <f t="shared" si="39"/>
        <v>17.46987951807229</v>
      </c>
      <c r="H91" s="68">
        <v>0</v>
      </c>
      <c r="I91" s="68">
        <f t="shared" si="40"/>
        <v>16.891566265060241</v>
      </c>
      <c r="J91" s="72">
        <f t="shared" si="36"/>
        <v>1</v>
      </c>
      <c r="K91" s="72">
        <f t="shared" si="37"/>
        <v>1</v>
      </c>
      <c r="L91" s="72">
        <f t="shared" si="38"/>
        <v>1</v>
      </c>
      <c r="M91" s="72">
        <f t="shared" ca="1" si="28"/>
        <v>1</v>
      </c>
      <c r="N91" s="26"/>
      <c r="O91" s="26"/>
      <c r="P91" s="25"/>
      <c r="Q91" s="25"/>
      <c r="T91" s="22">
        <v>179.256</v>
      </c>
      <c r="U91" s="74">
        <f t="shared" si="29"/>
        <v>-230.744</v>
      </c>
      <c r="V91" s="70">
        <f t="shared" si="30"/>
        <v>-231</v>
      </c>
      <c r="W91" s="70"/>
      <c r="X91" s="70">
        <f t="shared" si="31"/>
        <v>450.69030633655058</v>
      </c>
      <c r="Y91" s="70">
        <f t="shared" si="32"/>
        <v>40.690306336550577</v>
      </c>
      <c r="Z91" s="70">
        <f t="shared" si="33"/>
        <v>41</v>
      </c>
      <c r="AA91" s="24">
        <f t="shared" si="34"/>
        <v>41</v>
      </c>
      <c r="AB91" s="67">
        <f t="shared" si="35"/>
        <v>451</v>
      </c>
    </row>
    <row r="92" spans="1:28" ht="15" customHeight="1" x14ac:dyDescent="0.25">
      <c r="A92" s="25">
        <v>362</v>
      </c>
      <c r="B92" s="25">
        <v>400</v>
      </c>
      <c r="C92" s="68">
        <v>0</v>
      </c>
      <c r="D92" s="68">
        <v>273.79000000000002</v>
      </c>
      <c r="E92" s="68">
        <v>211.45</v>
      </c>
      <c r="F92" s="68">
        <v>0</v>
      </c>
      <c r="G92" s="68">
        <f t="shared" si="39"/>
        <v>17.261904761904763</v>
      </c>
      <c r="H92" s="68">
        <v>0</v>
      </c>
      <c r="I92" s="68">
        <f t="shared" si="40"/>
        <v>16.80952380952381</v>
      </c>
      <c r="J92" s="72">
        <f t="shared" si="36"/>
        <v>1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6"/>
      <c r="O92" s="26"/>
      <c r="P92" s="25"/>
      <c r="Q92" s="25"/>
      <c r="T92" s="22">
        <v>179.54900000000001</v>
      </c>
      <c r="U92" s="74">
        <f t="shared" si="29"/>
        <v>-220.45099999999999</v>
      </c>
      <c r="V92" s="70">
        <f t="shared" si="30"/>
        <v>-220</v>
      </c>
      <c r="W92" s="70"/>
      <c r="X92" s="70">
        <f t="shared" si="31"/>
        <v>439.69785984053715</v>
      </c>
      <c r="Y92" s="70">
        <f t="shared" si="32"/>
        <v>39.697859840537149</v>
      </c>
      <c r="Z92" s="70">
        <f t="shared" si="33"/>
        <v>40</v>
      </c>
      <c r="AA92" s="24">
        <f t="shared" si="34"/>
        <v>40</v>
      </c>
      <c r="AB92" s="67">
        <f t="shared" si="35"/>
        <v>440</v>
      </c>
    </row>
    <row r="93" spans="1:28" ht="15" customHeight="1" x14ac:dyDescent="0.25">
      <c r="A93" s="25">
        <v>479</v>
      </c>
      <c r="B93" s="25">
        <v>400</v>
      </c>
      <c r="C93" s="68">
        <v>0</v>
      </c>
      <c r="D93" s="68">
        <v>273.8</v>
      </c>
      <c r="E93" s="68">
        <v>211.45</v>
      </c>
      <c r="F93" s="68">
        <v>0</v>
      </c>
      <c r="G93" s="68">
        <f t="shared" si="39"/>
        <v>15.68235294117647</v>
      </c>
      <c r="H93" s="68">
        <v>0</v>
      </c>
      <c r="I93" s="68">
        <f t="shared" si="40"/>
        <v>16.611764705882354</v>
      </c>
      <c r="J93" s="72">
        <f t="shared" si="36"/>
        <v>1</v>
      </c>
      <c r="K93" s="72">
        <f t="shared" si="37"/>
        <v>1</v>
      </c>
      <c r="L93" s="72">
        <f t="shared" si="38"/>
        <v>1</v>
      </c>
      <c r="M93" s="72">
        <f t="shared" ca="1" si="28"/>
        <v>0</v>
      </c>
      <c r="N93" s="26"/>
      <c r="O93" s="26"/>
      <c r="P93" s="25"/>
      <c r="Q93" s="25"/>
      <c r="T93" s="22">
        <v>191.58099999999999</v>
      </c>
      <c r="U93" s="74">
        <f t="shared" si="29"/>
        <v>-208.41900000000001</v>
      </c>
      <c r="V93" s="70">
        <f t="shared" si="30"/>
        <v>-208</v>
      </c>
      <c r="W93" s="70"/>
      <c r="X93" s="70">
        <f t="shared" si="31"/>
        <v>439.69785984053715</v>
      </c>
      <c r="Y93" s="70">
        <f t="shared" si="32"/>
        <v>39.697859840537149</v>
      </c>
      <c r="Z93" s="70">
        <f t="shared" si="33"/>
        <v>40</v>
      </c>
      <c r="AA93" s="24">
        <f t="shared" si="34"/>
        <v>40</v>
      </c>
      <c r="AB93" s="67">
        <f t="shared" si="35"/>
        <v>440</v>
      </c>
    </row>
    <row r="94" spans="1:28" ht="15" customHeight="1" x14ac:dyDescent="0.25">
      <c r="A94" s="25">
        <v>245</v>
      </c>
      <c r="B94" s="25">
        <v>400</v>
      </c>
      <c r="C94" s="68">
        <v>0</v>
      </c>
      <c r="D94" s="68">
        <v>273.77999999999997</v>
      </c>
      <c r="E94" s="68">
        <v>211.45</v>
      </c>
      <c r="F94" s="68">
        <v>0</v>
      </c>
      <c r="G94" s="68">
        <f t="shared" si="39"/>
        <v>18.220930232558139</v>
      </c>
      <c r="H94" s="68">
        <v>0</v>
      </c>
      <c r="I94" s="68">
        <f t="shared" si="40"/>
        <v>16.418604651162791</v>
      </c>
      <c r="J94" s="72">
        <f t="shared" si="36"/>
        <v>1</v>
      </c>
      <c r="K94" s="72">
        <f t="shared" si="37"/>
        <v>1</v>
      </c>
      <c r="L94" s="72">
        <f t="shared" si="38"/>
        <v>1</v>
      </c>
      <c r="M94" s="72">
        <f t="shared" ca="1" si="28"/>
        <v>1</v>
      </c>
      <c r="N94" s="26"/>
      <c r="O94" s="26"/>
      <c r="P94" s="25"/>
      <c r="Q94" s="25"/>
      <c r="T94" s="22">
        <v>208.03700000000001</v>
      </c>
      <c r="U94" s="74">
        <f t="shared" si="29"/>
        <v>-191.96299999999999</v>
      </c>
      <c r="V94" s="70">
        <f t="shared" si="30"/>
        <v>-192</v>
      </c>
      <c r="W94" s="70"/>
      <c r="X94" s="70">
        <f t="shared" si="31"/>
        <v>439.69785984053715</v>
      </c>
      <c r="Y94" s="70">
        <f t="shared" si="32"/>
        <v>39.697859840537149</v>
      </c>
      <c r="Z94" s="70">
        <f t="shared" si="33"/>
        <v>40</v>
      </c>
      <c r="AA94" s="24">
        <f t="shared" si="34"/>
        <v>40</v>
      </c>
      <c r="AB94" s="67">
        <f t="shared" si="35"/>
        <v>440</v>
      </c>
    </row>
    <row r="95" spans="1:28" ht="15" customHeight="1" x14ac:dyDescent="0.25">
      <c r="A95" s="25">
        <v>479</v>
      </c>
      <c r="B95" s="25">
        <v>400</v>
      </c>
      <c r="C95" s="68">
        <v>0</v>
      </c>
      <c r="D95" s="68">
        <v>273.79000000000002</v>
      </c>
      <c r="E95" s="68">
        <v>211.45</v>
      </c>
      <c r="F95" s="68">
        <v>0</v>
      </c>
      <c r="G95" s="68">
        <f t="shared" si="39"/>
        <v>15.321839080459769</v>
      </c>
      <c r="H95" s="68">
        <v>0</v>
      </c>
      <c r="I95" s="68">
        <f t="shared" si="40"/>
        <v>16.229885057471265</v>
      </c>
      <c r="J95" s="72">
        <f t="shared" si="36"/>
        <v>1</v>
      </c>
      <c r="K95" s="72">
        <f t="shared" si="37"/>
        <v>1</v>
      </c>
      <c r="L95" s="72">
        <f t="shared" si="38"/>
        <v>1</v>
      </c>
      <c r="M95" s="72">
        <f t="shared" ca="1" si="28"/>
        <v>1</v>
      </c>
      <c r="N95" s="26"/>
      <c r="O95" s="26"/>
      <c r="P95" s="25"/>
      <c r="Q95" s="25"/>
      <c r="T95" s="22">
        <v>198.46700000000001</v>
      </c>
      <c r="U95" s="74">
        <f t="shared" si="29"/>
        <v>-201.53299999999999</v>
      </c>
      <c r="V95" s="70">
        <f t="shared" si="30"/>
        <v>-202</v>
      </c>
      <c r="W95" s="70"/>
      <c r="X95" s="70">
        <f t="shared" si="31"/>
        <v>439.69785984053715</v>
      </c>
      <c r="Y95" s="70">
        <f t="shared" si="32"/>
        <v>39.697859840537149</v>
      </c>
      <c r="Z95" s="70">
        <f t="shared" si="33"/>
        <v>40</v>
      </c>
      <c r="AA95" s="24">
        <f t="shared" si="34"/>
        <v>40</v>
      </c>
      <c r="AB95" s="67">
        <f t="shared" si="35"/>
        <v>440</v>
      </c>
    </row>
    <row r="96" spans="1:28" ht="15" customHeight="1" x14ac:dyDescent="0.25">
      <c r="A96" s="25">
        <v>245</v>
      </c>
      <c r="B96" s="25">
        <v>400</v>
      </c>
      <c r="C96" s="68">
        <v>0</v>
      </c>
      <c r="D96" s="68">
        <v>273.77</v>
      </c>
      <c r="E96" s="68">
        <v>211.45</v>
      </c>
      <c r="F96" s="68">
        <v>0</v>
      </c>
      <c r="G96" s="68">
        <f t="shared" si="39"/>
        <v>17.806818181818183</v>
      </c>
      <c r="H96" s="68">
        <v>0</v>
      </c>
      <c r="I96" s="68">
        <f t="shared" si="40"/>
        <v>16.045454545454547</v>
      </c>
      <c r="J96" s="72">
        <f t="shared" si="36"/>
        <v>1</v>
      </c>
      <c r="K96" s="72">
        <f t="shared" si="37"/>
        <v>1</v>
      </c>
      <c r="L96" s="72">
        <f t="shared" si="38"/>
        <v>1</v>
      </c>
      <c r="M96" s="72">
        <f t="shared" ca="1" si="28"/>
        <v>0</v>
      </c>
      <c r="N96" s="26"/>
      <c r="O96" s="26"/>
      <c r="P96" s="25"/>
      <c r="Q96" s="25"/>
      <c r="T96" s="22">
        <v>199.87100000000001</v>
      </c>
      <c r="U96" s="74">
        <f t="shared" si="29"/>
        <v>-200.12899999999999</v>
      </c>
      <c r="V96" s="70">
        <f t="shared" si="30"/>
        <v>-200</v>
      </c>
      <c r="W96" s="70"/>
      <c r="X96" s="70">
        <f t="shared" si="31"/>
        <v>439.69785984053715</v>
      </c>
      <c r="Y96" s="70">
        <f t="shared" si="32"/>
        <v>39.697859840537149</v>
      </c>
      <c r="Z96" s="70">
        <f t="shared" si="33"/>
        <v>40</v>
      </c>
      <c r="AA96" s="24">
        <f t="shared" si="34"/>
        <v>40</v>
      </c>
      <c r="AB96" s="67">
        <f t="shared" si="35"/>
        <v>440</v>
      </c>
    </row>
    <row r="97" spans="1:28" ht="15" customHeight="1" x14ac:dyDescent="0.25">
      <c r="A97" s="25">
        <v>245</v>
      </c>
      <c r="B97" s="25">
        <v>390</v>
      </c>
      <c r="C97" s="68">
        <v>0</v>
      </c>
      <c r="D97" s="68">
        <v>273.76</v>
      </c>
      <c r="E97" s="68">
        <v>211.43</v>
      </c>
      <c r="F97" s="68">
        <v>0</v>
      </c>
      <c r="G97" s="68">
        <f t="shared" si="39"/>
        <v>17.606741573033709</v>
      </c>
      <c r="H97" s="68">
        <v>0</v>
      </c>
      <c r="I97" s="68">
        <f t="shared" si="40"/>
        <v>15.97752808988764</v>
      </c>
      <c r="J97" s="72">
        <f t="shared" si="36"/>
        <v>1</v>
      </c>
      <c r="K97" s="72">
        <f t="shared" si="37"/>
        <v>1</v>
      </c>
      <c r="L97" s="72">
        <f t="shared" si="38"/>
        <v>1</v>
      </c>
      <c r="M97" s="72">
        <f t="shared" ca="1" si="28"/>
        <v>0</v>
      </c>
      <c r="N97" s="26"/>
      <c r="O97" s="26"/>
      <c r="P97" s="25"/>
      <c r="Q97" s="25"/>
      <c r="T97" s="22">
        <v>207.86099999999999</v>
      </c>
      <c r="U97" s="74">
        <f t="shared" si="29"/>
        <v>-182.13900000000001</v>
      </c>
      <c r="V97" s="70">
        <f t="shared" si="30"/>
        <v>-182</v>
      </c>
      <c r="W97" s="70"/>
      <c r="X97" s="70">
        <f t="shared" si="31"/>
        <v>428.70541334452372</v>
      </c>
      <c r="Y97" s="70">
        <f t="shared" si="32"/>
        <v>38.70541334452372</v>
      </c>
      <c r="Z97" s="70">
        <f t="shared" si="33"/>
        <v>39</v>
      </c>
      <c r="AA97" s="24">
        <f t="shared" si="34"/>
        <v>39</v>
      </c>
      <c r="AB97" s="67">
        <f t="shared" si="35"/>
        <v>429</v>
      </c>
    </row>
    <row r="98" spans="1:28" ht="15" customHeight="1" x14ac:dyDescent="0.25">
      <c r="A98" s="25">
        <v>479</v>
      </c>
      <c r="B98" s="25">
        <v>390</v>
      </c>
      <c r="C98" s="68">
        <v>0</v>
      </c>
      <c r="D98" s="68">
        <v>273.77</v>
      </c>
      <c r="E98" s="68">
        <v>211.43</v>
      </c>
      <c r="F98" s="68">
        <v>0</v>
      </c>
      <c r="G98" s="68">
        <f t="shared" si="39"/>
        <v>14.811111111111112</v>
      </c>
      <c r="H98" s="68">
        <v>0</v>
      </c>
      <c r="I98" s="68">
        <f t="shared" si="40"/>
        <v>15.8</v>
      </c>
      <c r="J98" s="72">
        <f t="shared" si="36"/>
        <v>1</v>
      </c>
      <c r="K98" s="72">
        <f t="shared" si="37"/>
        <v>1</v>
      </c>
      <c r="L98" s="72">
        <f t="shared" si="38"/>
        <v>1</v>
      </c>
      <c r="M98" s="72">
        <f t="shared" ref="M98:M126" ca="1" si="41">IF(RAND()&lt;0.5,0,1)</f>
        <v>1</v>
      </c>
      <c r="N98" s="26"/>
      <c r="O98" s="26"/>
      <c r="P98" s="25"/>
      <c r="Q98" s="25"/>
      <c r="T98" s="22">
        <v>199.446</v>
      </c>
      <c r="U98" s="74">
        <f t="shared" ref="U98:U126" si="42">T98-B98</f>
        <v>-190.554</v>
      </c>
      <c r="V98" s="70">
        <f t="shared" ref="V98:V126" si="43">ROUND(U98,0)</f>
        <v>-191</v>
      </c>
      <c r="W98" s="70"/>
      <c r="X98" s="70">
        <f t="shared" ref="X98:X126" si="44">B98/$W$2*$W$3</f>
        <v>428.70541334452372</v>
      </c>
      <c r="Y98" s="70">
        <f t="shared" ref="Y98:Y126" si="45">X98-B98</f>
        <v>38.70541334452372</v>
      </c>
      <c r="Z98" s="70">
        <f t="shared" ref="Z98:Z126" si="46">ROUND(Y98,0)</f>
        <v>39</v>
      </c>
      <c r="AA98" s="24">
        <f t="shared" ref="AA98:AA126" si="47">IF(V98&gt;=0,V98,Z98)</f>
        <v>39</v>
      </c>
      <c r="AB98" s="67">
        <f t="shared" ref="AB98:AB126" si="48">B98+AA98</f>
        <v>429</v>
      </c>
    </row>
    <row r="99" spans="1:28" ht="15" customHeight="1" x14ac:dyDescent="0.25">
      <c r="A99" s="25">
        <v>362</v>
      </c>
      <c r="B99" s="25">
        <v>390</v>
      </c>
      <c r="C99" s="68">
        <v>0</v>
      </c>
      <c r="D99" s="68">
        <v>273.77</v>
      </c>
      <c r="E99" s="68">
        <v>211.43</v>
      </c>
      <c r="F99" s="68">
        <v>0</v>
      </c>
      <c r="G99" s="68">
        <f t="shared" si="39"/>
        <v>15.934065934065934</v>
      </c>
      <c r="H99" s="68">
        <v>0</v>
      </c>
      <c r="I99" s="68">
        <f t="shared" si="40"/>
        <v>15.626373626373626</v>
      </c>
      <c r="J99" s="72">
        <f t="shared" ref="J99:J126" si="49">IF(ABS(B99-B98)&lt;=50,1,0)</f>
        <v>1</v>
      </c>
      <c r="K99" s="72">
        <f t="shared" ref="K99:K126" si="50">IF(ABS((B99-B98))&lt;=50,1,IF((B99-B98)*(1)&gt;=0,1,-1))</f>
        <v>1</v>
      </c>
      <c r="L99" s="72">
        <f t="shared" si="38"/>
        <v>1</v>
      </c>
      <c r="M99" s="72">
        <f t="shared" ca="1" si="41"/>
        <v>0</v>
      </c>
      <c r="N99" s="26"/>
      <c r="O99" s="26"/>
      <c r="P99" s="25"/>
      <c r="Q99" s="25"/>
      <c r="T99" s="22">
        <v>203.57400000000001</v>
      </c>
      <c r="U99" s="74">
        <f t="shared" si="42"/>
        <v>-186.42599999999999</v>
      </c>
      <c r="V99" s="70">
        <f t="shared" si="43"/>
        <v>-186</v>
      </c>
      <c r="W99" s="70"/>
      <c r="X99" s="70">
        <f t="shared" si="44"/>
        <v>428.70541334452372</v>
      </c>
      <c r="Y99" s="70">
        <f t="shared" si="45"/>
        <v>38.70541334452372</v>
      </c>
      <c r="Z99" s="70">
        <f t="shared" si="46"/>
        <v>39</v>
      </c>
      <c r="AA99" s="24">
        <f t="shared" si="47"/>
        <v>39</v>
      </c>
      <c r="AB99" s="67">
        <f t="shared" si="48"/>
        <v>429</v>
      </c>
    </row>
    <row r="100" spans="1:28" ht="15" customHeight="1" x14ac:dyDescent="0.25">
      <c r="A100" s="25">
        <v>245</v>
      </c>
      <c r="B100" s="25">
        <v>390</v>
      </c>
      <c r="C100" s="68">
        <v>0</v>
      </c>
      <c r="D100" s="68">
        <v>273.75</v>
      </c>
      <c r="E100" s="68">
        <v>211.43</v>
      </c>
      <c r="F100" s="68">
        <v>0</v>
      </c>
      <c r="G100" s="68">
        <f t="shared" si="39"/>
        <v>17.032608695652176</v>
      </c>
      <c r="H100" s="68">
        <v>0</v>
      </c>
      <c r="I100" s="68">
        <f t="shared" si="40"/>
        <v>15.456521739130435</v>
      </c>
      <c r="J100" s="72">
        <f t="shared" si="49"/>
        <v>1</v>
      </c>
      <c r="K100" s="72">
        <f t="shared" si="50"/>
        <v>1</v>
      </c>
      <c r="L100" s="72">
        <f t="shared" si="38"/>
        <v>1</v>
      </c>
      <c r="M100" s="72">
        <f t="shared" ca="1" si="41"/>
        <v>1</v>
      </c>
      <c r="N100" s="26"/>
      <c r="O100" s="26"/>
      <c r="P100" s="25"/>
      <c r="Q100" s="25"/>
      <c r="T100" s="22">
        <v>207.779</v>
      </c>
      <c r="U100" s="74">
        <f t="shared" si="42"/>
        <v>-182.221</v>
      </c>
      <c r="V100" s="70">
        <f t="shared" si="43"/>
        <v>-182</v>
      </c>
      <c r="W100" s="70"/>
      <c r="X100" s="70">
        <f t="shared" si="44"/>
        <v>428.70541334452372</v>
      </c>
      <c r="Y100" s="70">
        <f t="shared" si="45"/>
        <v>38.70541334452372</v>
      </c>
      <c r="Z100" s="70">
        <f t="shared" si="46"/>
        <v>39</v>
      </c>
      <c r="AA100" s="24">
        <f t="shared" si="47"/>
        <v>39</v>
      </c>
      <c r="AB100" s="67">
        <f t="shared" si="48"/>
        <v>429</v>
      </c>
    </row>
    <row r="101" spans="1:28" ht="15" customHeight="1" x14ac:dyDescent="0.25">
      <c r="A101" s="25">
        <v>479</v>
      </c>
      <c r="B101" s="25">
        <v>390</v>
      </c>
      <c r="C101" s="68">
        <v>0</v>
      </c>
      <c r="D101" s="68">
        <v>273.76</v>
      </c>
      <c r="E101" s="68">
        <v>211.43</v>
      </c>
      <c r="F101" s="68">
        <v>0</v>
      </c>
      <c r="G101" s="68">
        <f t="shared" si="39"/>
        <v>14.333333333333334</v>
      </c>
      <c r="H101" s="68">
        <v>0</v>
      </c>
      <c r="I101" s="68">
        <f t="shared" si="40"/>
        <v>15.290322580645162</v>
      </c>
      <c r="J101" s="72">
        <f t="shared" si="49"/>
        <v>1</v>
      </c>
      <c r="K101" s="72">
        <f t="shared" si="50"/>
        <v>1</v>
      </c>
      <c r="L101" s="72">
        <f t="shared" si="38"/>
        <v>1</v>
      </c>
      <c r="M101" s="72">
        <f t="shared" ca="1" si="41"/>
        <v>0</v>
      </c>
      <c r="N101" s="26"/>
      <c r="O101" s="26"/>
      <c r="P101" s="25"/>
      <c r="Q101" s="25"/>
      <c r="T101" s="22">
        <v>185.15600000000001</v>
      </c>
      <c r="U101" s="74">
        <f t="shared" si="42"/>
        <v>-204.84399999999999</v>
      </c>
      <c r="V101" s="70">
        <f t="shared" si="43"/>
        <v>-205</v>
      </c>
      <c r="W101" s="70"/>
      <c r="X101" s="70">
        <f t="shared" si="44"/>
        <v>428.70541334452372</v>
      </c>
      <c r="Y101" s="70">
        <f t="shared" si="45"/>
        <v>38.70541334452372</v>
      </c>
      <c r="Z101" s="70">
        <f t="shared" si="46"/>
        <v>39</v>
      </c>
      <c r="AA101" s="24">
        <f t="shared" si="47"/>
        <v>39</v>
      </c>
      <c r="AB101" s="67">
        <f t="shared" si="48"/>
        <v>429</v>
      </c>
    </row>
    <row r="102" spans="1:28" ht="15" customHeight="1" x14ac:dyDescent="0.25">
      <c r="A102" s="25">
        <v>245</v>
      </c>
      <c r="B102" s="25">
        <v>380</v>
      </c>
      <c r="C102" s="68">
        <v>0</v>
      </c>
      <c r="D102" s="68">
        <v>273.75</v>
      </c>
      <c r="E102" s="68">
        <v>211.41</v>
      </c>
      <c r="F102" s="68">
        <v>0</v>
      </c>
      <c r="G102" s="68">
        <f t="shared" si="39"/>
        <v>16.670212765957448</v>
      </c>
      <c r="H102" s="68">
        <v>0</v>
      </c>
      <c r="I102" s="68">
        <f t="shared" si="40"/>
        <v>15.23404255319149</v>
      </c>
      <c r="J102" s="72">
        <f t="shared" si="49"/>
        <v>1</v>
      </c>
      <c r="K102" s="72">
        <f t="shared" si="50"/>
        <v>1</v>
      </c>
      <c r="L102" s="72">
        <f t="shared" si="38"/>
        <v>1</v>
      </c>
      <c r="M102" s="72">
        <f t="shared" ca="1" si="41"/>
        <v>1</v>
      </c>
      <c r="N102" s="26"/>
      <c r="O102" s="26"/>
      <c r="P102" s="25"/>
      <c r="Q102" s="25"/>
      <c r="T102" s="22">
        <v>183.262</v>
      </c>
      <c r="U102" s="74">
        <f t="shared" si="42"/>
        <v>-196.738</v>
      </c>
      <c r="V102" s="70">
        <f t="shared" si="43"/>
        <v>-197</v>
      </c>
      <c r="W102" s="70"/>
      <c r="X102" s="70">
        <f t="shared" si="44"/>
        <v>417.71296684851029</v>
      </c>
      <c r="Y102" s="70">
        <f t="shared" si="45"/>
        <v>37.712966848510291</v>
      </c>
      <c r="Z102" s="70">
        <f t="shared" si="46"/>
        <v>38</v>
      </c>
      <c r="AA102" s="24">
        <f t="shared" si="47"/>
        <v>38</v>
      </c>
      <c r="AB102" s="67">
        <f t="shared" si="48"/>
        <v>418</v>
      </c>
    </row>
    <row r="103" spans="1:28" ht="15" customHeight="1" x14ac:dyDescent="0.25">
      <c r="A103" s="25">
        <v>479</v>
      </c>
      <c r="B103" s="25">
        <v>380</v>
      </c>
      <c r="C103" s="68">
        <v>0</v>
      </c>
      <c r="D103" s="68">
        <v>273.76</v>
      </c>
      <c r="E103" s="68">
        <v>211.41</v>
      </c>
      <c r="F103" s="68">
        <v>0</v>
      </c>
      <c r="G103" s="68">
        <f t="shared" si="39"/>
        <v>14.031578947368422</v>
      </c>
      <c r="H103" s="68">
        <v>0</v>
      </c>
      <c r="I103" s="68">
        <f t="shared" si="40"/>
        <v>15.073684210526316</v>
      </c>
      <c r="J103" s="72">
        <f t="shared" si="49"/>
        <v>1</v>
      </c>
      <c r="K103" s="72">
        <f t="shared" si="50"/>
        <v>1</v>
      </c>
      <c r="L103" s="72">
        <f t="shared" ref="L103:L126" si="51">IF(OR(COUNTIF(K99:K103,1)=5,COUNTIF(K99:K103,-1)=5),1,0)</f>
        <v>1</v>
      </c>
      <c r="M103" s="72">
        <f t="shared" ca="1" si="41"/>
        <v>0</v>
      </c>
      <c r="N103" s="26"/>
      <c r="O103" s="26"/>
      <c r="P103" s="25"/>
      <c r="Q103" s="25"/>
      <c r="T103" s="22">
        <v>188.42</v>
      </c>
      <c r="U103" s="74">
        <f t="shared" si="42"/>
        <v>-191.58</v>
      </c>
      <c r="V103" s="70">
        <f t="shared" si="43"/>
        <v>-192</v>
      </c>
      <c r="W103" s="70"/>
      <c r="X103" s="70">
        <f t="shared" si="44"/>
        <v>417.71296684851029</v>
      </c>
      <c r="Y103" s="70">
        <f t="shared" si="45"/>
        <v>37.712966848510291</v>
      </c>
      <c r="Z103" s="70">
        <f t="shared" si="46"/>
        <v>38</v>
      </c>
      <c r="AA103" s="24">
        <f t="shared" si="47"/>
        <v>38</v>
      </c>
      <c r="AB103" s="67">
        <f t="shared" si="48"/>
        <v>418</v>
      </c>
    </row>
    <row r="104" spans="1:28" ht="15" customHeight="1" x14ac:dyDescent="0.25">
      <c r="A104" s="25">
        <v>245</v>
      </c>
      <c r="B104" s="25">
        <v>380</v>
      </c>
      <c r="C104" s="68">
        <v>0</v>
      </c>
      <c r="D104" s="68">
        <v>273.74</v>
      </c>
      <c r="E104" s="68">
        <v>211.41</v>
      </c>
      <c r="F104" s="68">
        <v>0</v>
      </c>
      <c r="G104" s="68">
        <f t="shared" si="39"/>
        <v>16.322916666666668</v>
      </c>
      <c r="H104" s="68">
        <v>0</v>
      </c>
      <c r="I104" s="68">
        <f t="shared" si="40"/>
        <v>14.916666666666666</v>
      </c>
      <c r="J104" s="72">
        <f t="shared" si="49"/>
        <v>1</v>
      </c>
      <c r="K104" s="72">
        <f t="shared" si="50"/>
        <v>1</v>
      </c>
      <c r="L104" s="72">
        <f t="shared" si="51"/>
        <v>1</v>
      </c>
      <c r="M104" s="72">
        <f t="shared" ca="1" si="41"/>
        <v>1</v>
      </c>
      <c r="N104" s="26"/>
      <c r="O104" s="26"/>
      <c r="P104" s="25"/>
      <c r="Q104" s="25"/>
      <c r="T104" s="22">
        <v>175.73400000000001</v>
      </c>
      <c r="U104" s="74">
        <f t="shared" si="42"/>
        <v>-204.26599999999999</v>
      </c>
      <c r="V104" s="70">
        <f t="shared" si="43"/>
        <v>-204</v>
      </c>
      <c r="W104" s="70"/>
      <c r="X104" s="70">
        <f t="shared" si="44"/>
        <v>417.71296684851029</v>
      </c>
      <c r="Y104" s="70">
        <f t="shared" si="45"/>
        <v>37.712966848510291</v>
      </c>
      <c r="Z104" s="70">
        <f t="shared" si="46"/>
        <v>38</v>
      </c>
      <c r="AA104" s="24">
        <f t="shared" si="47"/>
        <v>38</v>
      </c>
      <c r="AB104" s="67">
        <f t="shared" si="48"/>
        <v>418</v>
      </c>
    </row>
    <row r="105" spans="1:28" ht="15" customHeight="1" x14ac:dyDescent="0.25">
      <c r="A105" s="25">
        <v>361</v>
      </c>
      <c r="B105" s="25">
        <v>380</v>
      </c>
      <c r="C105" s="68">
        <v>0</v>
      </c>
      <c r="D105" s="68">
        <v>273.74</v>
      </c>
      <c r="E105" s="68">
        <v>211.41</v>
      </c>
      <c r="F105" s="68">
        <v>0</v>
      </c>
      <c r="G105" s="68">
        <f t="shared" ref="G105:G126" si="52">($A$8-A105)/(ROW(A105)-ROW($A$8))</f>
        <v>14.958762886597938</v>
      </c>
      <c r="H105" s="68">
        <v>0</v>
      </c>
      <c r="I105" s="68">
        <f t="shared" ref="I105:I126" si="53">($A$8-B105)/(ROW(B105)-ROW($A$8))</f>
        <v>14.762886597938145</v>
      </c>
      <c r="J105" s="72">
        <f t="shared" si="49"/>
        <v>1</v>
      </c>
      <c r="K105" s="72">
        <f t="shared" si="50"/>
        <v>1</v>
      </c>
      <c r="L105" s="72">
        <f t="shared" si="51"/>
        <v>1</v>
      </c>
      <c r="M105" s="72">
        <f t="shared" ca="1" si="41"/>
        <v>1</v>
      </c>
      <c r="N105" s="26"/>
      <c r="O105" s="26"/>
      <c r="P105" s="25"/>
      <c r="Q105" s="25"/>
      <c r="T105" s="22">
        <v>188.04</v>
      </c>
      <c r="U105" s="74">
        <f t="shared" si="42"/>
        <v>-191.96</v>
      </c>
      <c r="V105" s="70">
        <f t="shared" si="43"/>
        <v>-192</v>
      </c>
      <c r="W105" s="70"/>
      <c r="X105" s="70">
        <f t="shared" si="44"/>
        <v>417.71296684851029</v>
      </c>
      <c r="Y105" s="70">
        <f t="shared" si="45"/>
        <v>37.712966848510291</v>
      </c>
      <c r="Z105" s="70">
        <f t="shared" si="46"/>
        <v>38</v>
      </c>
      <c r="AA105" s="24">
        <f t="shared" si="47"/>
        <v>38</v>
      </c>
      <c r="AB105" s="67">
        <f t="shared" si="48"/>
        <v>418</v>
      </c>
    </row>
    <row r="106" spans="1:28" ht="15" customHeight="1" x14ac:dyDescent="0.25">
      <c r="A106" s="25">
        <v>245</v>
      </c>
      <c r="B106" s="25">
        <v>380</v>
      </c>
      <c r="C106" s="68">
        <v>0</v>
      </c>
      <c r="D106" s="68">
        <v>273.73</v>
      </c>
      <c r="E106" s="68">
        <v>211.41</v>
      </c>
      <c r="F106" s="68">
        <v>0</v>
      </c>
      <c r="G106" s="68">
        <f t="shared" si="52"/>
        <v>15.989795918367347</v>
      </c>
      <c r="H106" s="68">
        <v>0</v>
      </c>
      <c r="I106" s="68">
        <f t="shared" si="53"/>
        <v>14.612244897959183</v>
      </c>
      <c r="J106" s="72">
        <f t="shared" si="49"/>
        <v>1</v>
      </c>
      <c r="K106" s="72">
        <f t="shared" si="50"/>
        <v>1</v>
      </c>
      <c r="L106" s="72">
        <f t="shared" si="51"/>
        <v>1</v>
      </c>
      <c r="M106" s="72">
        <f t="shared" ca="1" si="41"/>
        <v>0</v>
      </c>
      <c r="N106" s="26"/>
      <c r="O106" s="26"/>
      <c r="P106" s="25"/>
      <c r="Q106" s="25"/>
      <c r="T106" s="22">
        <v>183.84200000000001</v>
      </c>
      <c r="U106" s="74">
        <f t="shared" si="42"/>
        <v>-196.15799999999999</v>
      </c>
      <c r="V106" s="70">
        <f t="shared" si="43"/>
        <v>-196</v>
      </c>
      <c r="W106" s="70"/>
      <c r="X106" s="70">
        <f t="shared" si="44"/>
        <v>417.71296684851029</v>
      </c>
      <c r="Y106" s="70">
        <f t="shared" si="45"/>
        <v>37.712966848510291</v>
      </c>
      <c r="Z106" s="70">
        <f t="shared" si="46"/>
        <v>38</v>
      </c>
      <c r="AA106" s="24">
        <f t="shared" si="47"/>
        <v>38</v>
      </c>
      <c r="AB106" s="67">
        <f t="shared" si="48"/>
        <v>418</v>
      </c>
    </row>
    <row r="107" spans="1:28" ht="15" customHeight="1" x14ac:dyDescent="0.25">
      <c r="A107" s="25">
        <v>479</v>
      </c>
      <c r="B107" s="25">
        <v>370</v>
      </c>
      <c r="C107" s="68">
        <v>0</v>
      </c>
      <c r="D107" s="68">
        <v>273.74</v>
      </c>
      <c r="E107" s="68">
        <v>211.39</v>
      </c>
      <c r="F107" s="68">
        <v>0</v>
      </c>
      <c r="G107" s="68">
        <f t="shared" si="52"/>
        <v>13.464646464646465</v>
      </c>
      <c r="H107" s="68">
        <v>0</v>
      </c>
      <c r="I107" s="68">
        <f t="shared" si="53"/>
        <v>14.565656565656566</v>
      </c>
      <c r="J107" s="72">
        <f t="shared" si="49"/>
        <v>1</v>
      </c>
      <c r="K107" s="72">
        <f t="shared" si="50"/>
        <v>1</v>
      </c>
      <c r="L107" s="72">
        <f t="shared" si="51"/>
        <v>1</v>
      </c>
      <c r="M107" s="72">
        <f t="shared" ca="1" si="41"/>
        <v>0</v>
      </c>
      <c r="N107" s="27"/>
      <c r="O107" s="27"/>
      <c r="P107" s="25"/>
      <c r="Q107" s="25"/>
      <c r="T107" s="22">
        <v>194.12</v>
      </c>
      <c r="U107" s="74">
        <f t="shared" si="42"/>
        <v>-175.88</v>
      </c>
      <c r="V107" s="70">
        <f t="shared" si="43"/>
        <v>-176</v>
      </c>
      <c r="W107" s="70"/>
      <c r="X107" s="70">
        <f t="shared" si="44"/>
        <v>406.72052035249686</v>
      </c>
      <c r="Y107" s="70">
        <f t="shared" si="45"/>
        <v>36.720520352496862</v>
      </c>
      <c r="Z107" s="70">
        <f t="shared" si="46"/>
        <v>37</v>
      </c>
      <c r="AA107" s="24">
        <f t="shared" si="47"/>
        <v>37</v>
      </c>
      <c r="AB107" s="67">
        <f t="shared" si="48"/>
        <v>407</v>
      </c>
    </row>
    <row r="108" spans="1:28" ht="15" customHeight="1" x14ac:dyDescent="0.25">
      <c r="A108" s="25">
        <v>245</v>
      </c>
      <c r="B108" s="25">
        <v>370</v>
      </c>
      <c r="C108" s="68">
        <v>0</v>
      </c>
      <c r="D108" s="68">
        <v>273.73</v>
      </c>
      <c r="E108" s="68">
        <v>211.39</v>
      </c>
      <c r="F108" s="68">
        <v>0</v>
      </c>
      <c r="G108" s="68">
        <f t="shared" si="52"/>
        <v>15.67</v>
      </c>
      <c r="H108" s="68">
        <v>0</v>
      </c>
      <c r="I108" s="68">
        <f t="shared" si="53"/>
        <v>14.42</v>
      </c>
      <c r="J108" s="72">
        <f t="shared" si="49"/>
        <v>1</v>
      </c>
      <c r="K108" s="72">
        <f t="shared" si="50"/>
        <v>1</v>
      </c>
      <c r="L108" s="72">
        <f t="shared" si="51"/>
        <v>1</v>
      </c>
      <c r="M108" s="72">
        <f t="shared" ca="1" si="41"/>
        <v>0</v>
      </c>
      <c r="N108" s="27"/>
      <c r="O108" s="27"/>
      <c r="P108" s="25"/>
      <c r="Q108" s="25"/>
      <c r="T108" s="22">
        <v>176.994</v>
      </c>
      <c r="U108" s="74">
        <f t="shared" si="42"/>
        <v>-193.006</v>
      </c>
      <c r="V108" s="70">
        <f t="shared" si="43"/>
        <v>-193</v>
      </c>
      <c r="W108" s="70"/>
      <c r="X108" s="70">
        <f t="shared" si="44"/>
        <v>406.72052035249686</v>
      </c>
      <c r="Y108" s="70">
        <f t="shared" si="45"/>
        <v>36.720520352496862</v>
      </c>
      <c r="Z108" s="70">
        <f t="shared" si="46"/>
        <v>37</v>
      </c>
      <c r="AA108" s="24">
        <f t="shared" si="47"/>
        <v>37</v>
      </c>
      <c r="AB108" s="67">
        <f t="shared" si="48"/>
        <v>407</v>
      </c>
    </row>
    <row r="109" spans="1:28" ht="15" customHeight="1" x14ac:dyDescent="0.25">
      <c r="A109" s="25">
        <v>361</v>
      </c>
      <c r="B109" s="25">
        <v>370</v>
      </c>
      <c r="C109" s="68">
        <v>0</v>
      </c>
      <c r="D109" s="68">
        <v>273.72000000000003</v>
      </c>
      <c r="E109" s="68">
        <v>211.39</v>
      </c>
      <c r="F109" s="68">
        <v>0</v>
      </c>
      <c r="G109" s="68">
        <f t="shared" si="52"/>
        <v>14.366336633663366</v>
      </c>
      <c r="H109" s="68">
        <v>0</v>
      </c>
      <c r="I109" s="68">
        <f t="shared" si="53"/>
        <v>14.277227722772277</v>
      </c>
      <c r="J109" s="72">
        <f t="shared" si="49"/>
        <v>1</v>
      </c>
      <c r="K109" s="72">
        <f t="shared" si="50"/>
        <v>1</v>
      </c>
      <c r="L109" s="72">
        <f t="shared" si="51"/>
        <v>1</v>
      </c>
      <c r="M109" s="72">
        <f t="shared" ca="1" si="41"/>
        <v>1</v>
      </c>
      <c r="N109" s="27"/>
      <c r="O109" s="27"/>
      <c r="P109" s="25"/>
      <c r="Q109" s="25"/>
      <c r="T109" s="22">
        <v>166.80199999999999</v>
      </c>
      <c r="U109" s="74">
        <f t="shared" si="42"/>
        <v>-203.19800000000001</v>
      </c>
      <c r="V109" s="70">
        <f t="shared" si="43"/>
        <v>-203</v>
      </c>
      <c r="W109" s="70"/>
      <c r="X109" s="70">
        <f t="shared" si="44"/>
        <v>406.72052035249686</v>
      </c>
      <c r="Y109" s="70">
        <f t="shared" si="45"/>
        <v>36.720520352496862</v>
      </c>
      <c r="Z109" s="70">
        <f t="shared" si="46"/>
        <v>37</v>
      </c>
      <c r="AA109" s="24">
        <f t="shared" si="47"/>
        <v>37</v>
      </c>
      <c r="AB109" s="67">
        <f t="shared" si="48"/>
        <v>407</v>
      </c>
    </row>
    <row r="110" spans="1:28" ht="15" customHeight="1" x14ac:dyDescent="0.25">
      <c r="A110" s="25">
        <v>245</v>
      </c>
      <c r="B110" s="25">
        <v>370</v>
      </c>
      <c r="C110" s="68">
        <v>0</v>
      </c>
      <c r="D110" s="68">
        <v>273.70999999999998</v>
      </c>
      <c r="E110" s="68">
        <v>211.39</v>
      </c>
      <c r="F110" s="68">
        <v>0</v>
      </c>
      <c r="G110" s="68">
        <f t="shared" si="52"/>
        <v>15.362745098039216</v>
      </c>
      <c r="H110" s="68">
        <v>0</v>
      </c>
      <c r="I110" s="68">
        <f t="shared" si="53"/>
        <v>14.137254901960784</v>
      </c>
      <c r="J110" s="72">
        <f t="shared" si="49"/>
        <v>1</v>
      </c>
      <c r="K110" s="72">
        <f t="shared" si="50"/>
        <v>1</v>
      </c>
      <c r="L110" s="72">
        <f t="shared" si="51"/>
        <v>1</v>
      </c>
      <c r="M110" s="72">
        <f t="shared" ca="1" si="41"/>
        <v>0</v>
      </c>
      <c r="N110" s="27"/>
      <c r="O110" s="27"/>
      <c r="P110" s="25"/>
      <c r="Q110" s="25"/>
      <c r="T110" s="22">
        <v>176.864</v>
      </c>
      <c r="U110" s="74">
        <f t="shared" si="42"/>
        <v>-193.136</v>
      </c>
      <c r="V110" s="70">
        <f t="shared" si="43"/>
        <v>-193</v>
      </c>
      <c r="W110" s="70"/>
      <c r="X110" s="70">
        <f t="shared" si="44"/>
        <v>406.72052035249686</v>
      </c>
      <c r="Y110" s="70">
        <f t="shared" si="45"/>
        <v>36.720520352496862</v>
      </c>
      <c r="Z110" s="70">
        <f t="shared" si="46"/>
        <v>37</v>
      </c>
      <c r="AA110" s="24">
        <f t="shared" si="47"/>
        <v>37</v>
      </c>
      <c r="AB110" s="67">
        <f t="shared" si="48"/>
        <v>407</v>
      </c>
    </row>
    <row r="111" spans="1:28" ht="15" customHeight="1" x14ac:dyDescent="0.25">
      <c r="A111" s="25">
        <v>479</v>
      </c>
      <c r="B111" s="25">
        <v>370</v>
      </c>
      <c r="C111" s="68">
        <v>0</v>
      </c>
      <c r="D111" s="68">
        <v>273.72000000000003</v>
      </c>
      <c r="E111" s="68">
        <v>211.39</v>
      </c>
      <c r="F111" s="68">
        <v>0</v>
      </c>
      <c r="G111" s="68">
        <f t="shared" si="52"/>
        <v>12.941747572815533</v>
      </c>
      <c r="H111" s="68">
        <v>0</v>
      </c>
      <c r="I111" s="68">
        <f t="shared" si="53"/>
        <v>14</v>
      </c>
      <c r="J111" s="72">
        <f t="shared" si="49"/>
        <v>1</v>
      </c>
      <c r="K111" s="72">
        <f t="shared" si="50"/>
        <v>1</v>
      </c>
      <c r="L111" s="72">
        <f t="shared" si="51"/>
        <v>1</v>
      </c>
      <c r="M111" s="72">
        <f t="shared" ca="1" si="41"/>
        <v>0</v>
      </c>
      <c r="N111" s="27"/>
      <c r="O111" s="27"/>
      <c r="P111" s="25"/>
      <c r="Q111" s="25"/>
      <c r="T111" s="22">
        <v>170.828</v>
      </c>
      <c r="U111" s="74">
        <f t="shared" si="42"/>
        <v>-199.172</v>
      </c>
      <c r="V111" s="70">
        <f t="shared" si="43"/>
        <v>-199</v>
      </c>
      <c r="W111" s="70"/>
      <c r="X111" s="70">
        <f t="shared" si="44"/>
        <v>406.72052035249686</v>
      </c>
      <c r="Y111" s="70">
        <f t="shared" si="45"/>
        <v>36.720520352496862</v>
      </c>
      <c r="Z111" s="70">
        <f t="shared" si="46"/>
        <v>37</v>
      </c>
      <c r="AA111" s="24">
        <f t="shared" si="47"/>
        <v>37</v>
      </c>
      <c r="AB111" s="67">
        <f t="shared" si="48"/>
        <v>407</v>
      </c>
    </row>
    <row r="112" spans="1:28" ht="15" customHeight="1" x14ac:dyDescent="0.25">
      <c r="A112" s="25">
        <v>128</v>
      </c>
      <c r="B112" s="25">
        <v>360</v>
      </c>
      <c r="C112" s="68">
        <v>0</v>
      </c>
      <c r="D112" s="68">
        <v>273.7</v>
      </c>
      <c r="E112" s="68">
        <v>211.36</v>
      </c>
      <c r="F112" s="68">
        <v>0</v>
      </c>
      <c r="G112" s="68">
        <f t="shared" si="52"/>
        <v>16.192307692307693</v>
      </c>
      <c r="H112" s="68">
        <v>0</v>
      </c>
      <c r="I112" s="68">
        <f t="shared" si="53"/>
        <v>13.961538461538462</v>
      </c>
      <c r="J112" s="72">
        <f t="shared" si="49"/>
        <v>1</v>
      </c>
      <c r="K112" s="72">
        <f t="shared" si="50"/>
        <v>1</v>
      </c>
      <c r="L112" s="72">
        <f t="shared" si="51"/>
        <v>1</v>
      </c>
      <c r="M112" s="72">
        <f t="shared" ca="1" si="41"/>
        <v>0</v>
      </c>
      <c r="N112" s="27"/>
      <c r="O112" s="27"/>
      <c r="P112" s="25"/>
      <c r="Q112" s="25"/>
      <c r="T112" s="22">
        <v>178.584</v>
      </c>
      <c r="U112" s="74">
        <f t="shared" si="42"/>
        <v>-181.416</v>
      </c>
      <c r="V112" s="70">
        <f t="shared" si="43"/>
        <v>-181</v>
      </c>
      <c r="W112" s="70"/>
      <c r="X112" s="70">
        <f t="shared" si="44"/>
        <v>395.72807385648343</v>
      </c>
      <c r="Y112" s="70">
        <f t="shared" si="45"/>
        <v>35.728073856483434</v>
      </c>
      <c r="Z112" s="70">
        <f t="shared" si="46"/>
        <v>36</v>
      </c>
      <c r="AA112" s="24">
        <f t="shared" si="47"/>
        <v>36</v>
      </c>
      <c r="AB112" s="67">
        <f t="shared" si="48"/>
        <v>396</v>
      </c>
    </row>
    <row r="113" spans="1:28" ht="15" customHeight="1" x14ac:dyDescent="0.25">
      <c r="A113" s="25">
        <v>361</v>
      </c>
      <c r="B113" s="25">
        <v>360</v>
      </c>
      <c r="C113" s="68">
        <v>0</v>
      </c>
      <c r="D113" s="68">
        <v>273.7</v>
      </c>
      <c r="E113" s="68">
        <v>211.36</v>
      </c>
      <c r="F113" s="68">
        <v>0</v>
      </c>
      <c r="G113" s="68">
        <f t="shared" si="52"/>
        <v>13.81904761904762</v>
      </c>
      <c r="H113" s="68">
        <v>0</v>
      </c>
      <c r="I113" s="68">
        <f t="shared" si="53"/>
        <v>13.828571428571429</v>
      </c>
      <c r="J113" s="72">
        <f t="shared" si="49"/>
        <v>1</v>
      </c>
      <c r="K113" s="72">
        <f t="shared" si="50"/>
        <v>1</v>
      </c>
      <c r="L113" s="72">
        <f t="shared" si="51"/>
        <v>1</v>
      </c>
      <c r="M113" s="72">
        <f t="shared" ca="1" si="41"/>
        <v>0</v>
      </c>
      <c r="N113" s="27"/>
      <c r="O113" s="27"/>
      <c r="P113" s="25"/>
      <c r="Q113" s="25"/>
      <c r="T113" s="22">
        <v>178.87100000000001</v>
      </c>
      <c r="U113" s="74">
        <f t="shared" si="42"/>
        <v>-181.12899999999999</v>
      </c>
      <c r="V113" s="70">
        <f t="shared" si="43"/>
        <v>-181</v>
      </c>
      <c r="W113" s="70"/>
      <c r="X113" s="70">
        <f t="shared" si="44"/>
        <v>395.72807385648343</v>
      </c>
      <c r="Y113" s="70">
        <f t="shared" si="45"/>
        <v>35.728073856483434</v>
      </c>
      <c r="Z113" s="70">
        <f t="shared" si="46"/>
        <v>36</v>
      </c>
      <c r="AA113" s="24">
        <f t="shared" si="47"/>
        <v>36</v>
      </c>
      <c r="AB113" s="67">
        <f t="shared" si="48"/>
        <v>396</v>
      </c>
    </row>
    <row r="114" spans="1:28" ht="15" customHeight="1" x14ac:dyDescent="0.25">
      <c r="A114" s="25">
        <v>245</v>
      </c>
      <c r="B114" s="25">
        <v>360</v>
      </c>
      <c r="C114" s="68">
        <v>0</v>
      </c>
      <c r="D114" s="68">
        <v>273.69</v>
      </c>
      <c r="E114" s="68">
        <v>211.36</v>
      </c>
      <c r="F114" s="68">
        <v>0</v>
      </c>
      <c r="G114" s="68">
        <f t="shared" si="52"/>
        <v>14.783018867924529</v>
      </c>
      <c r="H114" s="68">
        <v>0</v>
      </c>
      <c r="I114" s="68">
        <f t="shared" si="53"/>
        <v>13.69811320754717</v>
      </c>
      <c r="J114" s="72">
        <f t="shared" si="49"/>
        <v>1</v>
      </c>
      <c r="K114" s="72">
        <f t="shared" si="50"/>
        <v>1</v>
      </c>
      <c r="L114" s="72">
        <f t="shared" si="51"/>
        <v>1</v>
      </c>
      <c r="M114" s="72">
        <f t="shared" ca="1" si="41"/>
        <v>1</v>
      </c>
      <c r="N114" s="27"/>
      <c r="O114" s="27"/>
      <c r="P114" s="25"/>
      <c r="Q114" s="25"/>
      <c r="T114" s="22">
        <v>179.41</v>
      </c>
      <c r="U114" s="74">
        <f t="shared" si="42"/>
        <v>-180.59</v>
      </c>
      <c r="V114" s="70">
        <f t="shared" si="43"/>
        <v>-181</v>
      </c>
      <c r="W114" s="70"/>
      <c r="X114" s="70">
        <f t="shared" si="44"/>
        <v>395.72807385648343</v>
      </c>
      <c r="Y114" s="70">
        <f t="shared" si="45"/>
        <v>35.728073856483434</v>
      </c>
      <c r="Z114" s="70">
        <f t="shared" si="46"/>
        <v>36</v>
      </c>
      <c r="AA114" s="24">
        <f t="shared" si="47"/>
        <v>36</v>
      </c>
      <c r="AB114" s="67">
        <f t="shared" si="48"/>
        <v>396</v>
      </c>
    </row>
    <row r="115" spans="1:28" ht="15" customHeight="1" x14ac:dyDescent="0.25">
      <c r="A115" s="25">
        <v>361</v>
      </c>
      <c r="B115" s="25">
        <v>360</v>
      </c>
      <c r="C115" s="68">
        <v>0</v>
      </c>
      <c r="D115" s="68">
        <v>273.69</v>
      </c>
      <c r="E115" s="68">
        <v>211.36</v>
      </c>
      <c r="F115" s="68">
        <v>0</v>
      </c>
      <c r="G115" s="68">
        <f t="shared" si="52"/>
        <v>13.560747663551401</v>
      </c>
      <c r="H115" s="68">
        <v>0</v>
      </c>
      <c r="I115" s="68">
        <f t="shared" si="53"/>
        <v>13.570093457943925</v>
      </c>
      <c r="J115" s="72">
        <f t="shared" si="49"/>
        <v>1</v>
      </c>
      <c r="K115" s="72">
        <f t="shared" si="50"/>
        <v>1</v>
      </c>
      <c r="L115" s="72">
        <f t="shared" si="51"/>
        <v>1</v>
      </c>
      <c r="M115" s="72">
        <f t="shared" ca="1" si="41"/>
        <v>1</v>
      </c>
      <c r="N115" s="27"/>
      <c r="O115" s="27"/>
      <c r="P115" s="25"/>
      <c r="Q115" s="25"/>
      <c r="T115" s="22">
        <v>179.41</v>
      </c>
      <c r="U115" s="74">
        <f t="shared" si="42"/>
        <v>-180.59</v>
      </c>
      <c r="V115" s="70">
        <f t="shared" si="43"/>
        <v>-181</v>
      </c>
      <c r="W115" s="70"/>
      <c r="X115" s="70">
        <f t="shared" si="44"/>
        <v>395.72807385648343</v>
      </c>
      <c r="Y115" s="70">
        <f t="shared" si="45"/>
        <v>35.728073856483434</v>
      </c>
      <c r="Z115" s="70">
        <f t="shared" si="46"/>
        <v>36</v>
      </c>
      <c r="AA115" s="24">
        <f t="shared" si="47"/>
        <v>36</v>
      </c>
      <c r="AB115" s="67">
        <f t="shared" si="48"/>
        <v>396</v>
      </c>
    </row>
    <row r="116" spans="1:28" ht="15" customHeight="1" x14ac:dyDescent="0.25">
      <c r="A116" s="25">
        <v>245</v>
      </c>
      <c r="B116" s="25">
        <v>360</v>
      </c>
      <c r="C116" s="68">
        <v>0</v>
      </c>
      <c r="D116" s="68">
        <v>273.68</v>
      </c>
      <c r="E116" s="68">
        <v>211.36</v>
      </c>
      <c r="F116" s="68">
        <v>0</v>
      </c>
      <c r="G116" s="68">
        <f t="shared" si="52"/>
        <v>14.50925925925926</v>
      </c>
      <c r="H116" s="68">
        <v>0</v>
      </c>
      <c r="I116" s="68">
        <f t="shared" si="53"/>
        <v>13.444444444444445</v>
      </c>
      <c r="J116" s="72">
        <f t="shared" si="49"/>
        <v>1</v>
      </c>
      <c r="K116" s="72">
        <f t="shared" si="50"/>
        <v>1</v>
      </c>
      <c r="L116" s="72">
        <f t="shared" si="51"/>
        <v>1</v>
      </c>
      <c r="M116" s="72">
        <f t="shared" ca="1" si="41"/>
        <v>0</v>
      </c>
      <c r="N116" s="27"/>
      <c r="O116" s="27"/>
      <c r="P116" s="25"/>
      <c r="Q116" s="25"/>
      <c r="T116" s="22">
        <v>178.726</v>
      </c>
      <c r="U116" s="74">
        <f t="shared" si="42"/>
        <v>-181.274</v>
      </c>
      <c r="V116" s="70">
        <f t="shared" si="43"/>
        <v>-181</v>
      </c>
      <c r="W116" s="70"/>
      <c r="X116" s="70">
        <f t="shared" si="44"/>
        <v>395.72807385648343</v>
      </c>
      <c r="Y116" s="70">
        <f t="shared" si="45"/>
        <v>35.728073856483434</v>
      </c>
      <c r="Z116" s="70">
        <f t="shared" si="46"/>
        <v>36</v>
      </c>
      <c r="AA116" s="24">
        <f t="shared" si="47"/>
        <v>36</v>
      </c>
      <c r="AB116" s="67">
        <f t="shared" si="48"/>
        <v>396</v>
      </c>
    </row>
    <row r="117" spans="1:28" ht="15" customHeight="1" x14ac:dyDescent="0.25">
      <c r="A117" s="25">
        <v>478</v>
      </c>
      <c r="B117" s="25">
        <v>350</v>
      </c>
      <c r="C117" s="68">
        <v>0</v>
      </c>
      <c r="D117" s="68">
        <v>273.69</v>
      </c>
      <c r="E117" s="68">
        <v>211.34</v>
      </c>
      <c r="F117" s="68">
        <v>0</v>
      </c>
      <c r="G117" s="68">
        <f t="shared" si="52"/>
        <v>12.238532110091743</v>
      </c>
      <c r="H117" s="68">
        <v>0</v>
      </c>
      <c r="I117" s="68">
        <f t="shared" si="53"/>
        <v>13.412844036697248</v>
      </c>
      <c r="J117" s="72">
        <f t="shared" si="49"/>
        <v>1</v>
      </c>
      <c r="K117" s="72">
        <f t="shared" si="50"/>
        <v>1</v>
      </c>
      <c r="L117" s="72">
        <f t="shared" si="51"/>
        <v>1</v>
      </c>
      <c r="M117" s="72">
        <f t="shared" ca="1" si="41"/>
        <v>0</v>
      </c>
      <c r="N117" s="27"/>
      <c r="O117" s="27"/>
      <c r="P117" s="25"/>
      <c r="Q117" s="25"/>
      <c r="T117" s="22">
        <v>188.86500000000001</v>
      </c>
      <c r="U117" s="74">
        <f t="shared" si="42"/>
        <v>-161.13499999999999</v>
      </c>
      <c r="V117" s="70">
        <f t="shared" si="43"/>
        <v>-161</v>
      </c>
      <c r="W117" s="70"/>
      <c r="X117" s="70">
        <f t="shared" si="44"/>
        <v>384.73562736047</v>
      </c>
      <c r="Y117" s="70">
        <f t="shared" si="45"/>
        <v>34.735627360470005</v>
      </c>
      <c r="Z117" s="70">
        <f t="shared" si="46"/>
        <v>35</v>
      </c>
      <c r="AA117" s="24">
        <f t="shared" si="47"/>
        <v>35</v>
      </c>
      <c r="AB117" s="67">
        <f t="shared" si="48"/>
        <v>385</v>
      </c>
    </row>
    <row r="118" spans="1:28" ht="15" customHeight="1" x14ac:dyDescent="0.25">
      <c r="A118" s="25">
        <v>245</v>
      </c>
      <c r="B118" s="25">
        <v>350</v>
      </c>
      <c r="C118" s="25">
        <v>0.06</v>
      </c>
      <c r="D118" s="68">
        <v>273.68</v>
      </c>
      <c r="E118" s="68">
        <v>211.34</v>
      </c>
      <c r="F118" s="68">
        <v>0</v>
      </c>
      <c r="G118" s="68">
        <f t="shared" si="52"/>
        <v>14.245454545454546</v>
      </c>
      <c r="H118" s="68">
        <v>0</v>
      </c>
      <c r="I118" s="68">
        <f t="shared" si="53"/>
        <v>13.290909090909091</v>
      </c>
      <c r="J118" s="72">
        <f t="shared" si="49"/>
        <v>1</v>
      </c>
      <c r="K118" s="72">
        <f t="shared" si="50"/>
        <v>1</v>
      </c>
      <c r="L118" s="72">
        <f t="shared" si="51"/>
        <v>1</v>
      </c>
      <c r="M118" s="72">
        <f t="shared" ca="1" si="41"/>
        <v>0</v>
      </c>
      <c r="N118" s="27"/>
      <c r="O118" s="27"/>
      <c r="P118" s="25"/>
      <c r="Q118" s="25"/>
      <c r="T118" s="22">
        <v>199.69300000000001</v>
      </c>
      <c r="U118" s="74">
        <f t="shared" si="42"/>
        <v>-150.30699999999999</v>
      </c>
      <c r="V118" s="70">
        <f t="shared" si="43"/>
        <v>-150</v>
      </c>
      <c r="W118" s="70"/>
      <c r="X118" s="70">
        <f t="shared" si="44"/>
        <v>384.73562736047</v>
      </c>
      <c r="Y118" s="70">
        <f t="shared" si="45"/>
        <v>34.735627360470005</v>
      </c>
      <c r="Z118" s="70">
        <f t="shared" si="46"/>
        <v>35</v>
      </c>
      <c r="AA118" s="24">
        <f t="shared" si="47"/>
        <v>35</v>
      </c>
      <c r="AB118" s="67">
        <f t="shared" si="48"/>
        <v>385</v>
      </c>
    </row>
    <row r="119" spans="1:28" ht="15" customHeight="1" x14ac:dyDescent="0.25">
      <c r="A119" s="25">
        <v>360</v>
      </c>
      <c r="B119" s="25">
        <v>350</v>
      </c>
      <c r="C119" s="68">
        <v>0</v>
      </c>
      <c r="D119" s="68">
        <v>273.68</v>
      </c>
      <c r="E119" s="68">
        <v>211.34</v>
      </c>
      <c r="F119" s="68">
        <v>0</v>
      </c>
      <c r="G119" s="68">
        <f t="shared" si="52"/>
        <v>13.081081081081081</v>
      </c>
      <c r="H119" s="68">
        <v>0</v>
      </c>
      <c r="I119" s="68">
        <f t="shared" si="53"/>
        <v>13.171171171171171</v>
      </c>
      <c r="J119" s="72">
        <f t="shared" si="49"/>
        <v>1</v>
      </c>
      <c r="K119" s="72">
        <f t="shared" si="50"/>
        <v>1</v>
      </c>
      <c r="L119" s="72">
        <f t="shared" si="51"/>
        <v>1</v>
      </c>
      <c r="M119" s="72">
        <f t="shared" ca="1" si="41"/>
        <v>0</v>
      </c>
      <c r="N119" s="27"/>
      <c r="O119" s="27"/>
      <c r="P119" s="25"/>
      <c r="Q119" s="25"/>
      <c r="T119" s="22">
        <v>195.55</v>
      </c>
      <c r="U119" s="74">
        <f t="shared" si="42"/>
        <v>-154.44999999999999</v>
      </c>
      <c r="V119" s="70">
        <f t="shared" si="43"/>
        <v>-154</v>
      </c>
      <c r="W119" s="70"/>
      <c r="X119" s="70">
        <f t="shared" si="44"/>
        <v>384.73562736047</v>
      </c>
      <c r="Y119" s="70">
        <f t="shared" si="45"/>
        <v>34.735627360470005</v>
      </c>
      <c r="Z119" s="70">
        <f t="shared" si="46"/>
        <v>35</v>
      </c>
      <c r="AA119" s="24">
        <f t="shared" si="47"/>
        <v>35</v>
      </c>
      <c r="AB119" s="67">
        <f t="shared" si="48"/>
        <v>385</v>
      </c>
    </row>
    <row r="120" spans="1:28" ht="15" customHeight="1" x14ac:dyDescent="0.25">
      <c r="A120" s="25">
        <v>244</v>
      </c>
      <c r="B120" s="25">
        <v>350</v>
      </c>
      <c r="C120" s="25">
        <v>0.11</v>
      </c>
      <c r="D120" s="68">
        <v>273.67</v>
      </c>
      <c r="E120" s="68">
        <v>211.34</v>
      </c>
      <c r="F120" s="68">
        <v>0</v>
      </c>
      <c r="G120" s="68">
        <f t="shared" si="52"/>
        <v>14</v>
      </c>
      <c r="H120" s="68">
        <v>0</v>
      </c>
      <c r="I120" s="68">
        <f t="shared" si="53"/>
        <v>13.053571428571429</v>
      </c>
      <c r="J120" s="72">
        <f t="shared" si="49"/>
        <v>1</v>
      </c>
      <c r="K120" s="72">
        <f t="shared" si="50"/>
        <v>1</v>
      </c>
      <c r="L120" s="72">
        <f t="shared" si="51"/>
        <v>1</v>
      </c>
      <c r="M120" s="72">
        <f t="shared" ca="1" si="41"/>
        <v>0</v>
      </c>
      <c r="N120" s="27"/>
      <c r="O120" s="27"/>
      <c r="P120" s="25"/>
      <c r="Q120" s="25"/>
      <c r="T120" s="22">
        <v>199.589</v>
      </c>
      <c r="U120" s="74">
        <f t="shared" si="42"/>
        <v>-150.411</v>
      </c>
      <c r="V120" s="70">
        <f t="shared" si="43"/>
        <v>-150</v>
      </c>
      <c r="W120" s="70"/>
      <c r="X120" s="70">
        <f t="shared" si="44"/>
        <v>384.73562736047</v>
      </c>
      <c r="Y120" s="70">
        <f t="shared" si="45"/>
        <v>34.735627360470005</v>
      </c>
      <c r="Z120" s="70">
        <f t="shared" si="46"/>
        <v>35</v>
      </c>
      <c r="AA120" s="24">
        <f t="shared" si="47"/>
        <v>35</v>
      </c>
      <c r="AB120" s="67">
        <f t="shared" si="48"/>
        <v>385</v>
      </c>
    </row>
    <row r="121" spans="1:28" ht="15" customHeight="1" x14ac:dyDescent="0.25">
      <c r="A121" s="25">
        <v>361</v>
      </c>
      <c r="B121" s="25">
        <v>350</v>
      </c>
      <c r="C121" s="25">
        <v>0.57999999999999996</v>
      </c>
      <c r="D121" s="68">
        <v>273.67</v>
      </c>
      <c r="E121" s="68">
        <v>211.34</v>
      </c>
      <c r="F121" s="68">
        <v>0</v>
      </c>
      <c r="G121" s="68">
        <f t="shared" si="52"/>
        <v>12.840707964601769</v>
      </c>
      <c r="H121" s="68">
        <v>0</v>
      </c>
      <c r="I121" s="68">
        <f t="shared" si="53"/>
        <v>12.938053097345133</v>
      </c>
      <c r="J121" s="72">
        <f t="shared" si="49"/>
        <v>1</v>
      </c>
      <c r="K121" s="72">
        <f t="shared" si="50"/>
        <v>1</v>
      </c>
      <c r="L121" s="72">
        <f t="shared" si="51"/>
        <v>1</v>
      </c>
      <c r="M121" s="72">
        <f t="shared" ca="1" si="41"/>
        <v>1</v>
      </c>
      <c r="N121" s="27"/>
      <c r="O121" s="27"/>
      <c r="P121" s="25"/>
      <c r="Q121" s="25"/>
      <c r="T121" s="22">
        <v>199.82</v>
      </c>
      <c r="U121" s="74">
        <f t="shared" si="42"/>
        <v>-150.18</v>
      </c>
      <c r="V121" s="70">
        <f t="shared" si="43"/>
        <v>-150</v>
      </c>
      <c r="W121" s="70"/>
      <c r="X121" s="70">
        <f t="shared" si="44"/>
        <v>384.73562736047</v>
      </c>
      <c r="Y121" s="70">
        <f t="shared" si="45"/>
        <v>34.735627360470005</v>
      </c>
      <c r="Z121" s="70">
        <f t="shared" si="46"/>
        <v>35</v>
      </c>
      <c r="AA121" s="24">
        <f t="shared" si="47"/>
        <v>35</v>
      </c>
      <c r="AB121" s="67">
        <f t="shared" si="48"/>
        <v>385</v>
      </c>
    </row>
    <row r="122" spans="1:28" ht="15" customHeight="1" x14ac:dyDescent="0.25">
      <c r="A122" s="25">
        <v>478</v>
      </c>
      <c r="B122" s="25">
        <v>340</v>
      </c>
      <c r="C122" s="25">
        <v>8.17</v>
      </c>
      <c r="D122" s="68">
        <v>273.68</v>
      </c>
      <c r="E122" s="68">
        <v>211.32</v>
      </c>
      <c r="F122" s="68">
        <v>0</v>
      </c>
      <c r="G122" s="68">
        <f t="shared" si="52"/>
        <v>11.701754385964913</v>
      </c>
      <c r="H122" s="68">
        <v>0</v>
      </c>
      <c r="I122" s="68">
        <f t="shared" si="53"/>
        <v>12.912280701754385</v>
      </c>
      <c r="J122" s="72">
        <f t="shared" si="49"/>
        <v>1</v>
      </c>
      <c r="K122" s="72">
        <f t="shared" si="50"/>
        <v>1</v>
      </c>
      <c r="L122" s="72">
        <f t="shared" si="51"/>
        <v>1</v>
      </c>
      <c r="M122" s="72">
        <f t="shared" ca="1" si="41"/>
        <v>1</v>
      </c>
      <c r="N122" s="27"/>
      <c r="O122" s="27"/>
      <c r="P122" s="25"/>
      <c r="Q122" s="25"/>
      <c r="T122" s="22">
        <v>203.62799999999999</v>
      </c>
      <c r="U122" s="74">
        <f t="shared" si="42"/>
        <v>-136.37200000000001</v>
      </c>
      <c r="V122" s="70">
        <f t="shared" si="43"/>
        <v>-136</v>
      </c>
      <c r="W122" s="70"/>
      <c r="X122" s="70">
        <f t="shared" si="44"/>
        <v>373.74318086445658</v>
      </c>
      <c r="Y122" s="70">
        <f t="shared" si="45"/>
        <v>33.743180864456576</v>
      </c>
      <c r="Z122" s="70">
        <f t="shared" si="46"/>
        <v>34</v>
      </c>
      <c r="AA122" s="24">
        <f t="shared" si="47"/>
        <v>34</v>
      </c>
      <c r="AB122" s="67">
        <f t="shared" si="48"/>
        <v>374</v>
      </c>
    </row>
    <row r="123" spans="1:28" ht="15" customHeight="1" x14ac:dyDescent="0.25">
      <c r="A123" s="25">
        <v>479</v>
      </c>
      <c r="B123" s="25">
        <v>340</v>
      </c>
      <c r="C123" s="25">
        <v>3.84</v>
      </c>
      <c r="D123" s="68">
        <v>273.7</v>
      </c>
      <c r="E123" s="68">
        <v>211.32</v>
      </c>
      <c r="F123" s="68">
        <v>0</v>
      </c>
      <c r="G123" s="68">
        <f t="shared" si="52"/>
        <v>11.591304347826087</v>
      </c>
      <c r="H123" s="68">
        <v>0</v>
      </c>
      <c r="I123" s="68">
        <f t="shared" si="53"/>
        <v>12.8</v>
      </c>
      <c r="J123" s="72">
        <f t="shared" si="49"/>
        <v>1</v>
      </c>
      <c r="K123" s="72">
        <f t="shared" si="50"/>
        <v>1</v>
      </c>
      <c r="L123" s="72">
        <f t="shared" si="51"/>
        <v>1</v>
      </c>
      <c r="M123" s="72">
        <f t="shared" ca="1" si="41"/>
        <v>0</v>
      </c>
      <c r="N123" s="27"/>
      <c r="O123" s="27"/>
      <c r="P123" s="25"/>
      <c r="Q123" s="25"/>
      <c r="T123" s="22">
        <v>182.02500000000001</v>
      </c>
      <c r="U123" s="74">
        <f t="shared" si="42"/>
        <v>-157.97499999999999</v>
      </c>
      <c r="V123" s="70">
        <f t="shared" si="43"/>
        <v>-158</v>
      </c>
      <c r="W123" s="70"/>
      <c r="X123" s="70">
        <f t="shared" si="44"/>
        <v>373.74318086445658</v>
      </c>
      <c r="Y123" s="70">
        <f t="shared" si="45"/>
        <v>33.743180864456576</v>
      </c>
      <c r="Z123" s="70">
        <f t="shared" si="46"/>
        <v>34</v>
      </c>
      <c r="AA123" s="24">
        <f t="shared" si="47"/>
        <v>34</v>
      </c>
      <c r="AB123" s="67">
        <f t="shared" si="48"/>
        <v>374</v>
      </c>
    </row>
    <row r="124" spans="1:28" ht="15" customHeight="1" x14ac:dyDescent="0.25">
      <c r="A124" s="25">
        <v>128</v>
      </c>
      <c r="B124" s="25">
        <v>340</v>
      </c>
      <c r="C124" s="25">
        <v>1.54</v>
      </c>
      <c r="D124" s="68">
        <v>273.68</v>
      </c>
      <c r="E124" s="68">
        <v>211.32</v>
      </c>
      <c r="F124" s="68">
        <v>0</v>
      </c>
      <c r="G124" s="68">
        <f t="shared" si="52"/>
        <v>14.517241379310345</v>
      </c>
      <c r="H124" s="68">
        <v>0</v>
      </c>
      <c r="I124" s="68">
        <f t="shared" si="53"/>
        <v>12.689655172413794</v>
      </c>
      <c r="J124" s="72">
        <f t="shared" si="49"/>
        <v>1</v>
      </c>
      <c r="K124" s="72">
        <f t="shared" si="50"/>
        <v>1</v>
      </c>
      <c r="L124" s="72">
        <f t="shared" si="51"/>
        <v>1</v>
      </c>
      <c r="M124" s="72">
        <f t="shared" ca="1" si="41"/>
        <v>1</v>
      </c>
      <c r="N124" s="27"/>
      <c r="O124" s="27"/>
      <c r="P124" s="25"/>
      <c r="Q124" s="25"/>
      <c r="T124" s="22">
        <v>163.172</v>
      </c>
      <c r="U124" s="74">
        <f t="shared" si="42"/>
        <v>-176.828</v>
      </c>
      <c r="V124" s="70">
        <f t="shared" si="43"/>
        <v>-177</v>
      </c>
      <c r="W124" s="70"/>
      <c r="X124" s="70">
        <f t="shared" si="44"/>
        <v>373.74318086445658</v>
      </c>
      <c r="Y124" s="70">
        <f t="shared" si="45"/>
        <v>33.743180864456576</v>
      </c>
      <c r="Z124" s="70">
        <f t="shared" si="46"/>
        <v>34</v>
      </c>
      <c r="AA124" s="24">
        <f t="shared" si="47"/>
        <v>34</v>
      </c>
      <c r="AB124" s="67">
        <f t="shared" si="48"/>
        <v>374</v>
      </c>
    </row>
    <row r="125" spans="1:28" ht="15" customHeight="1" x14ac:dyDescent="0.25">
      <c r="A125" s="25">
        <v>727</v>
      </c>
      <c r="B125" s="25">
        <v>340</v>
      </c>
      <c r="C125" s="25">
        <v>0.52</v>
      </c>
      <c r="D125" s="68">
        <v>273.72000000000003</v>
      </c>
      <c r="E125" s="68">
        <v>211.32</v>
      </c>
      <c r="F125" s="68">
        <v>0</v>
      </c>
      <c r="G125" s="68">
        <f t="shared" si="52"/>
        <v>9.2735042735042743</v>
      </c>
      <c r="H125" s="68">
        <v>0</v>
      </c>
      <c r="I125" s="68">
        <f t="shared" si="53"/>
        <v>12.581196581196581</v>
      </c>
      <c r="J125" s="72">
        <f t="shared" si="49"/>
        <v>1</v>
      </c>
      <c r="K125" s="72">
        <f t="shared" si="50"/>
        <v>1</v>
      </c>
      <c r="L125" s="72">
        <f t="shared" si="51"/>
        <v>1</v>
      </c>
      <c r="M125" s="72">
        <f t="shared" ca="1" si="41"/>
        <v>0</v>
      </c>
      <c r="N125" s="27"/>
      <c r="O125" s="27"/>
      <c r="P125" s="25"/>
      <c r="Q125" s="25"/>
      <c r="T125" s="22">
        <v>193.614</v>
      </c>
      <c r="U125" s="74">
        <f t="shared" si="42"/>
        <v>-146.386</v>
      </c>
      <c r="V125" s="70">
        <f t="shared" si="43"/>
        <v>-146</v>
      </c>
      <c r="W125" s="70"/>
      <c r="X125" s="70">
        <f t="shared" si="44"/>
        <v>373.74318086445658</v>
      </c>
      <c r="Y125" s="70">
        <f t="shared" si="45"/>
        <v>33.743180864456576</v>
      </c>
      <c r="Z125" s="70">
        <f t="shared" si="46"/>
        <v>34</v>
      </c>
      <c r="AA125" s="24">
        <f t="shared" si="47"/>
        <v>34</v>
      </c>
      <c r="AB125" s="67">
        <f t="shared" si="48"/>
        <v>374</v>
      </c>
    </row>
    <row r="126" spans="1:28" ht="15" customHeight="1" x14ac:dyDescent="0.25">
      <c r="A126" s="25">
        <v>364</v>
      </c>
      <c r="B126" s="25">
        <v>340</v>
      </c>
      <c r="C126" s="25">
        <v>0.06</v>
      </c>
      <c r="D126" s="68">
        <v>273.72000000000003</v>
      </c>
      <c r="E126" s="68">
        <v>211.32</v>
      </c>
      <c r="F126" s="68">
        <v>0</v>
      </c>
      <c r="G126" s="68">
        <f t="shared" si="52"/>
        <v>12.271186440677965</v>
      </c>
      <c r="H126" s="68">
        <v>0</v>
      </c>
      <c r="I126" s="68">
        <f t="shared" si="53"/>
        <v>12.474576271186441</v>
      </c>
      <c r="J126" s="72">
        <f t="shared" si="49"/>
        <v>1</v>
      </c>
      <c r="K126" s="72">
        <f t="shared" si="50"/>
        <v>1</v>
      </c>
      <c r="L126" s="72">
        <f t="shared" si="51"/>
        <v>1</v>
      </c>
      <c r="M126" s="72">
        <f t="shared" ca="1" si="41"/>
        <v>0</v>
      </c>
      <c r="N126" s="27"/>
      <c r="O126" s="27"/>
      <c r="P126" s="25"/>
      <c r="Q126" s="25"/>
      <c r="T126" s="22">
        <v>265.947</v>
      </c>
      <c r="U126" s="74">
        <f t="shared" si="42"/>
        <v>-74.052999999999997</v>
      </c>
      <c r="V126" s="70">
        <f t="shared" si="43"/>
        <v>-74</v>
      </c>
      <c r="W126" s="70"/>
      <c r="X126" s="70">
        <f t="shared" si="44"/>
        <v>373.74318086445658</v>
      </c>
      <c r="Y126" s="70">
        <f t="shared" si="45"/>
        <v>33.743180864456576</v>
      </c>
      <c r="Z126" s="70">
        <f t="shared" si="46"/>
        <v>34</v>
      </c>
      <c r="AA126" s="24">
        <f t="shared" si="47"/>
        <v>34</v>
      </c>
      <c r="AB126" s="67">
        <f t="shared" si="48"/>
        <v>374</v>
      </c>
    </row>
    <row r="127" spans="1:28" ht="15" customHeight="1" x14ac:dyDescent="0.25">
      <c r="A127" s="25"/>
      <c r="B127" s="25"/>
      <c r="C127" s="68"/>
      <c r="D127" s="68"/>
      <c r="E127" s="68"/>
      <c r="F127" s="91"/>
      <c r="G127" s="68"/>
      <c r="H127" s="91"/>
      <c r="I127" s="68"/>
      <c r="J127" s="72"/>
      <c r="K127" s="72"/>
      <c r="L127" s="72"/>
      <c r="M127" s="72"/>
      <c r="N127" s="27"/>
      <c r="O127" s="27"/>
      <c r="P127" s="25"/>
      <c r="Q127" s="25"/>
      <c r="U127" s="74"/>
      <c r="V127" s="70"/>
      <c r="W127" s="70"/>
      <c r="X127" s="70"/>
      <c r="Y127" s="70"/>
      <c r="Z127" s="70"/>
      <c r="AA127" s="24"/>
      <c r="AB127" s="67"/>
    </row>
    <row r="128" spans="1:28" ht="15" customHeight="1" x14ac:dyDescent="0.25">
      <c r="A128" s="25"/>
      <c r="B128" s="25"/>
      <c r="C128" s="68"/>
      <c r="D128" s="68"/>
      <c r="E128" s="68"/>
      <c r="F128" s="91"/>
      <c r="G128" s="68"/>
      <c r="H128" s="91"/>
      <c r="I128" s="68"/>
      <c r="J128" s="72"/>
      <c r="K128" s="72"/>
      <c r="L128" s="72"/>
      <c r="M128" s="72"/>
      <c r="N128" s="27"/>
      <c r="O128" s="27"/>
      <c r="P128" s="25"/>
      <c r="Q128" s="25"/>
      <c r="U128" s="74"/>
      <c r="V128" s="70"/>
      <c r="W128" s="70"/>
      <c r="X128" s="70"/>
      <c r="Y128" s="70"/>
      <c r="Z128" s="70"/>
      <c r="AA128" s="24"/>
      <c r="AB128" s="67"/>
    </row>
    <row r="129" spans="1:28" ht="15" customHeight="1" x14ac:dyDescent="0.25">
      <c r="A129" s="25"/>
      <c r="B129" s="25"/>
      <c r="C129" s="68"/>
      <c r="D129" s="68"/>
      <c r="E129" s="68"/>
      <c r="F129" s="91"/>
      <c r="G129" s="68"/>
      <c r="H129" s="91"/>
      <c r="I129" s="68"/>
      <c r="J129" s="72"/>
      <c r="K129" s="72"/>
      <c r="L129" s="72"/>
      <c r="M129" s="72"/>
      <c r="N129" s="27"/>
      <c r="O129" s="27"/>
      <c r="P129" s="25"/>
      <c r="Q129" s="25"/>
      <c r="U129" s="74"/>
      <c r="V129" s="70"/>
      <c r="W129" s="70"/>
      <c r="X129" s="70"/>
      <c r="Y129" s="70"/>
      <c r="Z129" s="70"/>
      <c r="AA129" s="24"/>
      <c r="AB129" s="67"/>
    </row>
    <row r="130" spans="1:28" ht="15" customHeight="1" x14ac:dyDescent="0.25">
      <c r="A130" s="25"/>
      <c r="B130" s="25"/>
      <c r="C130" s="68"/>
      <c r="D130" s="68"/>
      <c r="E130" s="68"/>
      <c r="F130" s="91"/>
      <c r="G130" s="68"/>
      <c r="H130" s="91"/>
      <c r="I130" s="68"/>
      <c r="J130" s="72"/>
      <c r="K130" s="72"/>
      <c r="L130" s="72"/>
      <c r="M130" s="72"/>
      <c r="N130" s="27"/>
      <c r="O130" s="27"/>
      <c r="P130" s="25"/>
      <c r="Q130" s="25"/>
      <c r="U130" s="74"/>
      <c r="V130" s="70"/>
      <c r="W130" s="70"/>
      <c r="X130" s="70"/>
      <c r="Y130" s="70"/>
      <c r="Z130" s="70"/>
      <c r="AA130" s="24"/>
      <c r="AB130" s="67"/>
    </row>
    <row r="131" spans="1:28" ht="15" customHeight="1" x14ac:dyDescent="0.25">
      <c r="A131" s="25"/>
      <c r="B131" s="25"/>
      <c r="C131" s="68"/>
      <c r="D131" s="68"/>
      <c r="E131" s="68"/>
      <c r="F131" s="91"/>
      <c r="G131" s="68"/>
      <c r="H131" s="91"/>
      <c r="I131" s="68"/>
      <c r="J131" s="72"/>
      <c r="K131" s="72"/>
      <c r="L131" s="72"/>
      <c r="M131" s="72"/>
      <c r="N131" s="27"/>
      <c r="O131" s="27"/>
      <c r="P131" s="25"/>
      <c r="Q131" s="25"/>
      <c r="U131" s="74"/>
      <c r="V131" s="70"/>
      <c r="W131" s="70"/>
      <c r="X131" s="70"/>
      <c r="Y131" s="70"/>
      <c r="Z131" s="70"/>
      <c r="AA131" s="24"/>
      <c r="AB131" s="67"/>
    </row>
    <row r="132" spans="1:28" ht="15" customHeight="1" x14ac:dyDescent="0.25">
      <c r="A132" s="25"/>
      <c r="B132" s="25"/>
      <c r="C132" s="68"/>
      <c r="D132" s="68"/>
      <c r="E132" s="68"/>
      <c r="F132" s="91"/>
      <c r="G132" s="68"/>
      <c r="H132" s="91"/>
      <c r="I132" s="68"/>
      <c r="J132" s="72"/>
      <c r="K132" s="72"/>
      <c r="L132" s="72"/>
      <c r="M132" s="72"/>
      <c r="N132" s="27"/>
      <c r="O132" s="27"/>
      <c r="P132" s="25"/>
      <c r="Q132" s="25"/>
      <c r="U132" s="74"/>
      <c r="V132" s="70"/>
      <c r="W132" s="70"/>
      <c r="X132" s="70"/>
      <c r="Y132" s="70"/>
      <c r="Z132" s="70"/>
      <c r="AA132" s="24"/>
      <c r="AB132" s="67"/>
    </row>
    <row r="133" spans="1:28" ht="15" customHeight="1" x14ac:dyDescent="0.25">
      <c r="A133" s="25"/>
      <c r="B133" s="25"/>
      <c r="C133" s="68"/>
      <c r="D133" s="68"/>
      <c r="E133" s="68"/>
      <c r="F133" s="91"/>
      <c r="G133" s="68"/>
      <c r="H133" s="91"/>
      <c r="I133" s="68"/>
      <c r="J133" s="72"/>
      <c r="K133" s="72"/>
      <c r="L133" s="72"/>
      <c r="M133" s="72"/>
      <c r="N133" s="27"/>
      <c r="O133" s="27"/>
      <c r="P133" s="25"/>
      <c r="Q133" s="25"/>
      <c r="U133" s="74"/>
      <c r="V133" s="70"/>
      <c r="W133" s="70"/>
      <c r="X133" s="70"/>
      <c r="Y133" s="70"/>
      <c r="Z133" s="70"/>
      <c r="AA133" s="24"/>
      <c r="AB133" s="67"/>
    </row>
    <row r="134" spans="1:28" ht="15" customHeight="1" x14ac:dyDescent="0.25">
      <c r="A134" s="25"/>
      <c r="B134" s="25"/>
      <c r="C134" s="68"/>
      <c r="D134" s="68"/>
      <c r="E134" s="68"/>
      <c r="F134" s="91"/>
      <c r="G134" s="68"/>
      <c r="H134" s="91"/>
      <c r="I134" s="68"/>
      <c r="J134" s="72"/>
      <c r="K134" s="72"/>
      <c r="L134" s="72"/>
      <c r="M134" s="72"/>
      <c r="N134" s="27"/>
      <c r="O134" s="27"/>
      <c r="P134" s="25"/>
      <c r="Q134" s="25"/>
      <c r="U134" s="74"/>
      <c r="V134" s="70"/>
      <c r="W134" s="70"/>
      <c r="X134" s="70"/>
      <c r="Y134" s="70"/>
      <c r="Z134" s="70"/>
      <c r="AA134" s="24"/>
      <c r="AB134" s="67"/>
    </row>
    <row r="135" spans="1:28" ht="15" customHeight="1" x14ac:dyDescent="0.25">
      <c r="A135" s="25"/>
      <c r="B135" s="25"/>
      <c r="C135" s="68"/>
      <c r="D135" s="68"/>
      <c r="E135" s="68"/>
      <c r="F135" s="91"/>
      <c r="G135" s="68"/>
      <c r="H135" s="91"/>
      <c r="I135" s="68"/>
      <c r="J135" s="72"/>
      <c r="K135" s="72"/>
      <c r="L135" s="72"/>
      <c r="M135" s="72"/>
      <c r="N135" s="27"/>
      <c r="O135" s="27"/>
      <c r="P135" s="25"/>
      <c r="Q135" s="25"/>
      <c r="U135" s="74"/>
      <c r="V135" s="70"/>
      <c r="W135" s="70"/>
      <c r="X135" s="70"/>
      <c r="Y135" s="70"/>
      <c r="Z135" s="70"/>
      <c r="AA135" s="24"/>
      <c r="AB135" s="67"/>
    </row>
    <row r="136" spans="1:28" ht="15" customHeight="1" x14ac:dyDescent="0.25">
      <c r="A136" s="25"/>
      <c r="B136" s="25"/>
      <c r="C136" s="68"/>
      <c r="D136" s="68"/>
      <c r="E136" s="68"/>
      <c r="F136" s="91"/>
      <c r="G136" s="68"/>
      <c r="H136" s="91"/>
      <c r="I136" s="68"/>
      <c r="J136" s="72"/>
      <c r="K136" s="72"/>
      <c r="L136" s="72"/>
      <c r="M136" s="72"/>
      <c r="N136" s="27"/>
      <c r="O136" s="27"/>
      <c r="P136" s="25"/>
      <c r="Q136" s="25"/>
      <c r="U136" s="74"/>
      <c r="V136" s="70"/>
      <c r="W136" s="70"/>
      <c r="X136" s="70"/>
      <c r="Y136" s="70"/>
      <c r="Z136" s="70"/>
      <c r="AA136" s="24"/>
      <c r="AB136" s="67"/>
    </row>
    <row r="137" spans="1:28" ht="15" customHeight="1" x14ac:dyDescent="0.25">
      <c r="A137" s="25"/>
      <c r="B137" s="25"/>
      <c r="C137" s="25"/>
      <c r="D137" s="68"/>
      <c r="E137" s="68"/>
      <c r="F137" s="91"/>
      <c r="G137" s="68"/>
      <c r="H137" s="91"/>
      <c r="I137" s="68"/>
      <c r="J137" s="72"/>
      <c r="K137" s="72"/>
      <c r="L137" s="72"/>
      <c r="M137" s="72"/>
      <c r="N137" s="27"/>
      <c r="O137" s="27"/>
      <c r="P137" s="25"/>
      <c r="Q137" s="25"/>
      <c r="U137" s="74"/>
      <c r="V137" s="70"/>
      <c r="W137" s="70"/>
      <c r="X137" s="70"/>
      <c r="Y137" s="70"/>
      <c r="Z137" s="70"/>
      <c r="AA137" s="24"/>
      <c r="AB137" s="67"/>
    </row>
    <row r="138" spans="1:28" ht="15" customHeight="1" x14ac:dyDescent="0.25">
      <c r="A138" s="25"/>
      <c r="B138" s="25"/>
      <c r="C138" s="68"/>
      <c r="D138" s="68"/>
      <c r="E138" s="68"/>
      <c r="F138" s="91"/>
      <c r="G138" s="68"/>
      <c r="H138" s="91"/>
      <c r="I138" s="68"/>
      <c r="J138" s="72"/>
      <c r="K138" s="72"/>
      <c r="L138" s="72"/>
      <c r="M138" s="72"/>
      <c r="N138" s="27"/>
      <c r="O138" s="27"/>
      <c r="P138" s="25"/>
      <c r="Q138" s="25"/>
      <c r="U138" s="74"/>
      <c r="V138" s="70"/>
      <c r="W138" s="70"/>
      <c r="X138" s="70"/>
      <c r="Y138" s="70"/>
      <c r="Z138" s="70"/>
      <c r="AA138" s="24"/>
      <c r="AB138" s="67"/>
    </row>
    <row r="139" spans="1:28" ht="15" customHeight="1" x14ac:dyDescent="0.25">
      <c r="A139" s="25"/>
      <c r="B139" s="25"/>
      <c r="C139" s="25"/>
      <c r="D139" s="68"/>
      <c r="E139" s="68"/>
      <c r="F139" s="91"/>
      <c r="G139" s="68"/>
      <c r="H139" s="91"/>
      <c r="I139" s="68"/>
      <c r="J139" s="72"/>
      <c r="K139" s="72"/>
      <c r="L139" s="72"/>
      <c r="M139" s="72"/>
      <c r="N139" s="27"/>
      <c r="O139" s="27"/>
      <c r="P139" s="25"/>
      <c r="Q139" s="25"/>
      <c r="U139" s="74"/>
      <c r="V139" s="70"/>
      <c r="W139" s="70"/>
      <c r="X139" s="70"/>
      <c r="Y139" s="70"/>
      <c r="Z139" s="70"/>
      <c r="AA139" s="24"/>
      <c r="AB139" s="67"/>
    </row>
    <row r="140" spans="1:28" ht="15" customHeight="1" x14ac:dyDescent="0.25">
      <c r="A140" s="25"/>
      <c r="B140" s="25"/>
      <c r="C140" s="68"/>
      <c r="D140" s="68"/>
      <c r="E140" s="68"/>
      <c r="F140" s="91"/>
      <c r="G140" s="68"/>
      <c r="H140" s="91"/>
      <c r="I140" s="68"/>
      <c r="J140" s="72"/>
      <c r="K140" s="72"/>
      <c r="L140" s="72"/>
      <c r="M140" s="72"/>
      <c r="N140" s="27"/>
      <c r="O140" s="27"/>
      <c r="P140" s="25"/>
      <c r="Q140" s="25"/>
      <c r="U140" s="74"/>
      <c r="V140" s="70"/>
      <c r="W140" s="70"/>
      <c r="X140" s="70"/>
      <c r="Y140" s="70"/>
      <c r="Z140" s="70"/>
      <c r="AA140" s="24"/>
      <c r="AB140" s="67"/>
    </row>
    <row r="141" spans="1:28" ht="15" customHeight="1" x14ac:dyDescent="0.25">
      <c r="A141" s="25"/>
      <c r="B141" s="25"/>
      <c r="C141" s="68"/>
      <c r="D141" s="68"/>
      <c r="E141" s="68"/>
      <c r="F141" s="91"/>
      <c r="G141" s="68"/>
      <c r="H141" s="91"/>
      <c r="I141" s="68"/>
      <c r="J141" s="72"/>
      <c r="K141" s="72"/>
      <c r="L141" s="72"/>
      <c r="M141" s="72"/>
      <c r="N141" s="27"/>
      <c r="O141" s="27"/>
      <c r="P141" s="25"/>
      <c r="Q141" s="25"/>
      <c r="U141" s="74"/>
      <c r="V141" s="70"/>
      <c r="W141" s="70"/>
      <c r="X141" s="70"/>
      <c r="Y141" s="70"/>
      <c r="Z141" s="70"/>
      <c r="AA141" s="24"/>
      <c r="AB141" s="67"/>
    </row>
    <row r="142" spans="1:28" ht="15" customHeight="1" x14ac:dyDescent="0.25">
      <c r="A142" s="25"/>
      <c r="B142" s="25"/>
      <c r="C142" s="25"/>
      <c r="D142" s="68"/>
      <c r="E142" s="68"/>
      <c r="F142" s="91"/>
      <c r="G142" s="68"/>
      <c r="H142" s="91"/>
      <c r="I142" s="68"/>
      <c r="J142" s="72"/>
      <c r="K142" s="72"/>
      <c r="L142" s="72"/>
      <c r="M142" s="72"/>
      <c r="N142" s="27"/>
      <c r="O142" s="27"/>
      <c r="P142" s="25"/>
      <c r="Q142" s="25"/>
      <c r="U142" s="74"/>
      <c r="V142" s="70"/>
      <c r="W142" s="70"/>
      <c r="X142" s="70"/>
      <c r="Y142" s="70"/>
      <c r="Z142" s="70"/>
      <c r="AA142" s="24"/>
      <c r="AB142" s="67"/>
    </row>
    <row r="143" spans="1:28" ht="15" customHeight="1" x14ac:dyDescent="0.25">
      <c r="A143" s="25"/>
      <c r="B143" s="25"/>
      <c r="C143" s="68"/>
      <c r="D143" s="68"/>
      <c r="E143" s="68"/>
      <c r="F143" s="91"/>
      <c r="G143" s="68"/>
      <c r="H143" s="91"/>
      <c r="I143" s="68"/>
      <c r="J143" s="72"/>
      <c r="K143" s="72"/>
      <c r="L143" s="72"/>
      <c r="M143" s="72"/>
      <c r="N143" s="27"/>
      <c r="O143" s="27"/>
      <c r="P143" s="25"/>
      <c r="Q143" s="25"/>
      <c r="U143" s="74"/>
      <c r="V143" s="70"/>
      <c r="W143" s="70"/>
      <c r="X143" s="70"/>
      <c r="Y143" s="70"/>
      <c r="Z143" s="70"/>
      <c r="AA143" s="24"/>
      <c r="AB143" s="67"/>
    </row>
    <row r="144" spans="1:28" ht="15" customHeight="1" x14ac:dyDescent="0.25">
      <c r="A144" s="25"/>
      <c r="B144" s="25"/>
      <c r="C144" s="68"/>
      <c r="D144" s="68"/>
      <c r="E144" s="68"/>
      <c r="F144" s="91"/>
      <c r="G144" s="68"/>
      <c r="H144" s="91"/>
      <c r="I144" s="68"/>
      <c r="J144" s="72"/>
      <c r="K144" s="72"/>
      <c r="L144" s="72"/>
      <c r="M144" s="72"/>
      <c r="N144" s="27"/>
      <c r="O144" s="27"/>
      <c r="P144" s="25"/>
      <c r="Q144" s="25"/>
      <c r="U144" s="74"/>
      <c r="V144" s="70"/>
      <c r="W144" s="70"/>
      <c r="X144" s="70"/>
      <c r="Y144" s="70"/>
      <c r="Z144" s="70"/>
      <c r="AA144" s="24"/>
      <c r="AB144" s="67"/>
    </row>
    <row r="145" spans="1:28" ht="15" customHeight="1" x14ac:dyDescent="0.25">
      <c r="A145" s="25"/>
      <c r="B145" s="25"/>
      <c r="C145" s="68"/>
      <c r="D145" s="68"/>
      <c r="E145" s="68"/>
      <c r="F145" s="91"/>
      <c r="G145" s="68"/>
      <c r="H145" s="91"/>
      <c r="I145" s="68"/>
      <c r="J145" s="72"/>
      <c r="K145" s="72"/>
      <c r="L145" s="72"/>
      <c r="M145" s="72"/>
      <c r="N145" s="27"/>
      <c r="O145" s="27"/>
      <c r="P145" s="25"/>
      <c r="Q145" s="25"/>
      <c r="U145" s="74"/>
      <c r="V145" s="70"/>
      <c r="W145" s="70"/>
      <c r="X145" s="70"/>
      <c r="Y145" s="70"/>
      <c r="Z145" s="70"/>
      <c r="AA145" s="24"/>
      <c r="AB145" s="67"/>
    </row>
    <row r="146" spans="1:28" ht="15" customHeight="1" x14ac:dyDescent="0.25">
      <c r="A146" s="25"/>
      <c r="B146" s="25"/>
      <c r="C146" s="68"/>
      <c r="D146" s="68"/>
      <c r="E146" s="68"/>
      <c r="F146" s="91"/>
      <c r="G146" s="68"/>
      <c r="H146" s="91"/>
      <c r="I146" s="68"/>
      <c r="J146" s="72"/>
      <c r="K146" s="72"/>
      <c r="L146" s="72"/>
      <c r="M146" s="72"/>
      <c r="N146" s="27"/>
      <c r="O146" s="27"/>
      <c r="P146" s="25"/>
      <c r="Q146" s="25"/>
      <c r="U146" s="74"/>
      <c r="V146" s="70"/>
      <c r="W146" s="70"/>
      <c r="X146" s="70"/>
      <c r="Y146" s="70"/>
      <c r="Z146" s="70"/>
      <c r="AA146" s="24"/>
      <c r="AB146" s="67"/>
    </row>
    <row r="147" spans="1:28" ht="15" customHeight="1" x14ac:dyDescent="0.25">
      <c r="A147" s="25"/>
      <c r="B147" s="25"/>
      <c r="C147" s="68"/>
      <c r="D147" s="68"/>
      <c r="E147" s="68"/>
      <c r="F147" s="91"/>
      <c r="G147" s="68"/>
      <c r="H147" s="91"/>
      <c r="I147" s="68"/>
      <c r="J147" s="72"/>
      <c r="K147" s="72"/>
      <c r="L147" s="72"/>
      <c r="M147" s="72"/>
      <c r="N147" s="27"/>
      <c r="O147" s="27"/>
      <c r="P147" s="25"/>
      <c r="Q147" s="25"/>
      <c r="U147" s="74"/>
      <c r="V147" s="70"/>
      <c r="W147" s="70"/>
      <c r="X147" s="70"/>
      <c r="Y147" s="70"/>
      <c r="Z147" s="70"/>
      <c r="AA147" s="24"/>
      <c r="AB147" s="67"/>
    </row>
    <row r="148" spans="1:28" ht="15" customHeight="1" x14ac:dyDescent="0.25">
      <c r="A148" s="25"/>
      <c r="B148" s="25"/>
      <c r="C148" s="68"/>
      <c r="D148" s="68"/>
      <c r="E148" s="68"/>
      <c r="F148" s="91"/>
      <c r="G148" s="68"/>
      <c r="H148" s="91"/>
      <c r="I148" s="68"/>
      <c r="J148" s="72"/>
      <c r="K148" s="72"/>
      <c r="L148" s="72"/>
      <c r="M148" s="72"/>
      <c r="N148" s="27"/>
      <c r="O148" s="27"/>
      <c r="P148" s="25"/>
      <c r="Q148" s="25"/>
      <c r="U148" s="74"/>
      <c r="V148" s="70"/>
      <c r="W148" s="70"/>
      <c r="X148" s="70"/>
      <c r="Y148" s="70"/>
      <c r="Z148" s="70"/>
      <c r="AA148" s="24"/>
      <c r="AB148" s="67"/>
    </row>
    <row r="149" spans="1:28" ht="15" customHeight="1" x14ac:dyDescent="0.25">
      <c r="A149" s="25"/>
      <c r="B149" s="25"/>
      <c r="C149" s="68"/>
      <c r="D149" s="68"/>
      <c r="E149" s="68"/>
      <c r="F149" s="91"/>
      <c r="G149" s="68"/>
      <c r="H149" s="91"/>
      <c r="I149" s="68"/>
      <c r="J149" s="72"/>
      <c r="K149" s="72"/>
      <c r="L149" s="72"/>
      <c r="M149" s="72"/>
      <c r="N149" s="27"/>
      <c r="O149" s="27"/>
      <c r="P149" s="25"/>
      <c r="Q149" s="25"/>
      <c r="U149" s="74"/>
      <c r="V149" s="70"/>
      <c r="W149" s="70"/>
      <c r="X149" s="70"/>
      <c r="Y149" s="70"/>
      <c r="Z149" s="70"/>
      <c r="AA149" s="24"/>
      <c r="AB149" s="67"/>
    </row>
    <row r="150" spans="1:28" ht="15" customHeight="1" x14ac:dyDescent="0.25">
      <c r="A150" s="25"/>
      <c r="B150" s="25"/>
      <c r="C150" s="68"/>
      <c r="D150" s="68"/>
      <c r="E150" s="68"/>
      <c r="F150" s="91"/>
      <c r="G150" s="68"/>
      <c r="H150" s="91"/>
      <c r="I150" s="68"/>
      <c r="J150" s="72"/>
      <c r="K150" s="72"/>
      <c r="L150" s="72"/>
      <c r="M150" s="72"/>
      <c r="N150" s="27"/>
      <c r="O150" s="27"/>
      <c r="P150" s="25"/>
      <c r="Q150" s="25"/>
      <c r="U150" s="74"/>
      <c r="V150" s="70"/>
      <c r="W150" s="70"/>
      <c r="X150" s="70"/>
      <c r="Y150" s="70"/>
      <c r="Z150" s="70"/>
      <c r="AA150" s="24"/>
      <c r="AB150" s="67"/>
    </row>
    <row r="151" spans="1:28" ht="15" customHeight="1" x14ac:dyDescent="0.25">
      <c r="A151" s="25"/>
      <c r="B151" s="25"/>
      <c r="C151" s="68"/>
      <c r="D151" s="68"/>
      <c r="E151" s="68"/>
      <c r="F151" s="91"/>
      <c r="G151" s="68"/>
      <c r="H151" s="91"/>
      <c r="I151" s="68"/>
      <c r="J151" s="72"/>
      <c r="K151" s="72"/>
      <c r="L151" s="72"/>
      <c r="M151" s="72"/>
      <c r="N151" s="27"/>
      <c r="O151" s="27"/>
      <c r="P151" s="25"/>
      <c r="Q151" s="25"/>
      <c r="U151" s="74"/>
      <c r="V151" s="70"/>
      <c r="W151" s="70"/>
      <c r="X151" s="70"/>
      <c r="Y151" s="70"/>
      <c r="Z151" s="70"/>
      <c r="AA151" s="24"/>
      <c r="AB151" s="67"/>
    </row>
    <row r="152" spans="1:28" ht="15" customHeight="1" x14ac:dyDescent="0.25">
      <c r="A152" s="25"/>
      <c r="B152" s="25"/>
      <c r="C152" s="68"/>
      <c r="D152" s="68"/>
      <c r="E152" s="68"/>
      <c r="F152" s="91"/>
      <c r="G152" s="68"/>
      <c r="H152" s="91"/>
      <c r="I152" s="68"/>
      <c r="J152" s="72"/>
      <c r="K152" s="72"/>
      <c r="L152" s="72"/>
      <c r="M152" s="72"/>
      <c r="N152" s="27"/>
      <c r="O152" s="27"/>
      <c r="P152" s="25"/>
      <c r="Q152" s="25"/>
      <c r="U152" s="74"/>
      <c r="V152" s="70"/>
      <c r="W152" s="70"/>
      <c r="X152" s="70"/>
      <c r="Y152" s="70"/>
      <c r="Z152" s="70"/>
      <c r="AA152" s="24"/>
      <c r="AB152" s="67"/>
    </row>
    <row r="153" spans="1:28" ht="15" customHeight="1" x14ac:dyDescent="0.25">
      <c r="A153" s="25"/>
      <c r="B153" s="25"/>
      <c r="C153" s="68"/>
      <c r="D153" s="68"/>
      <c r="E153" s="68"/>
      <c r="F153" s="91"/>
      <c r="G153" s="68"/>
      <c r="H153" s="91"/>
      <c r="I153" s="68"/>
      <c r="J153" s="72"/>
      <c r="K153" s="72"/>
      <c r="L153" s="72"/>
      <c r="M153" s="72"/>
      <c r="N153" s="27"/>
      <c r="O153" s="27"/>
      <c r="P153" s="25"/>
      <c r="Q153" s="25"/>
      <c r="U153" s="74"/>
      <c r="V153" s="70"/>
      <c r="W153" s="70"/>
      <c r="X153" s="70"/>
      <c r="Y153" s="70"/>
      <c r="Z153" s="70"/>
      <c r="AA153" s="24"/>
      <c r="AB153" s="67"/>
    </row>
    <row r="154" spans="1:28" ht="15" customHeight="1" x14ac:dyDescent="0.25">
      <c r="A154" s="25"/>
      <c r="B154" s="25"/>
      <c r="C154" s="68"/>
      <c r="D154" s="68"/>
      <c r="E154" s="68"/>
      <c r="F154" s="91"/>
      <c r="G154" s="68"/>
      <c r="H154" s="91"/>
      <c r="I154" s="68"/>
      <c r="J154" s="72"/>
      <c r="K154" s="72"/>
      <c r="L154" s="72"/>
      <c r="M154" s="72"/>
      <c r="N154" s="27"/>
      <c r="O154" s="27"/>
      <c r="P154" s="25"/>
      <c r="Q154" s="25"/>
      <c r="U154" s="74"/>
      <c r="V154" s="70"/>
      <c r="W154" s="70"/>
      <c r="X154" s="70"/>
      <c r="Y154" s="70"/>
      <c r="Z154" s="70"/>
      <c r="AA154" s="24"/>
      <c r="AB154" s="67"/>
    </row>
    <row r="155" spans="1:28" ht="15" customHeight="1" x14ac:dyDescent="0.25">
      <c r="A155" s="25"/>
      <c r="B155" s="25"/>
      <c r="C155" s="68"/>
      <c r="D155" s="68"/>
      <c r="E155" s="68"/>
      <c r="F155" s="91"/>
      <c r="G155" s="68"/>
      <c r="H155" s="91"/>
      <c r="I155" s="68"/>
      <c r="J155" s="72"/>
      <c r="K155" s="72"/>
      <c r="L155" s="72"/>
      <c r="M155" s="72"/>
      <c r="N155" s="27"/>
      <c r="O155" s="27"/>
      <c r="P155" s="25"/>
      <c r="Q155" s="25"/>
      <c r="U155" s="74"/>
      <c r="V155" s="70"/>
      <c r="W155" s="70"/>
      <c r="X155" s="70"/>
      <c r="Y155" s="70"/>
      <c r="Z155" s="70"/>
      <c r="AA155" s="24"/>
      <c r="AB155" s="67"/>
    </row>
    <row r="156" spans="1:28" ht="15" customHeight="1" x14ac:dyDescent="0.25">
      <c r="A156" s="25"/>
      <c r="B156" s="25"/>
      <c r="C156" s="68"/>
      <c r="D156" s="68"/>
      <c r="E156" s="68"/>
      <c r="F156" s="91"/>
      <c r="G156" s="68"/>
      <c r="H156" s="91"/>
      <c r="I156" s="68"/>
      <c r="J156" s="72"/>
      <c r="K156" s="72"/>
      <c r="L156" s="72"/>
      <c r="M156" s="72"/>
      <c r="N156" s="27"/>
      <c r="O156" s="27"/>
      <c r="P156" s="25"/>
      <c r="Q156" s="25"/>
      <c r="U156" s="74"/>
      <c r="V156" s="70"/>
      <c r="W156" s="70"/>
      <c r="X156" s="70"/>
      <c r="Y156" s="70"/>
      <c r="Z156" s="70"/>
      <c r="AA156" s="24"/>
      <c r="AB156" s="67"/>
    </row>
    <row r="157" spans="1:28" ht="15" customHeight="1" x14ac:dyDescent="0.25">
      <c r="A157" s="25"/>
      <c r="B157" s="25"/>
      <c r="C157" s="68"/>
      <c r="D157" s="68"/>
      <c r="E157" s="68"/>
      <c r="F157" s="91"/>
      <c r="G157" s="68"/>
      <c r="H157" s="91"/>
      <c r="I157" s="68"/>
      <c r="J157" s="72"/>
      <c r="K157" s="72"/>
      <c r="L157" s="72"/>
      <c r="M157" s="72"/>
      <c r="N157" s="27"/>
      <c r="O157" s="27"/>
      <c r="P157" s="25"/>
      <c r="Q157" s="25"/>
      <c r="U157" s="74"/>
      <c r="V157" s="70"/>
      <c r="W157" s="70"/>
      <c r="X157" s="70"/>
      <c r="Y157" s="70"/>
      <c r="Z157" s="70"/>
      <c r="AA157" s="24"/>
      <c r="AB157" s="67"/>
    </row>
    <row r="158" spans="1:28" ht="15" customHeight="1" x14ac:dyDescent="0.25">
      <c r="A158" s="25"/>
      <c r="B158" s="25"/>
      <c r="C158" s="68"/>
      <c r="D158" s="68"/>
      <c r="E158" s="68"/>
      <c r="F158" s="91"/>
      <c r="G158" s="68"/>
      <c r="H158" s="91"/>
      <c r="I158" s="68"/>
      <c r="J158" s="72"/>
      <c r="K158" s="72"/>
      <c r="L158" s="72"/>
      <c r="M158" s="72"/>
      <c r="N158" s="27"/>
      <c r="O158" s="27"/>
      <c r="P158" s="25"/>
      <c r="Q158" s="25"/>
      <c r="U158" s="74"/>
      <c r="V158" s="70"/>
      <c r="W158" s="70"/>
      <c r="X158" s="70"/>
      <c r="Y158" s="70"/>
      <c r="Z158" s="70"/>
      <c r="AA158" s="24"/>
      <c r="AB158" s="67"/>
    </row>
    <row r="159" spans="1:28" ht="15" customHeight="1" x14ac:dyDescent="0.25">
      <c r="A159" s="25"/>
      <c r="B159" s="25"/>
      <c r="C159" s="68"/>
      <c r="D159" s="68"/>
      <c r="E159" s="68"/>
      <c r="F159" s="91"/>
      <c r="G159" s="68"/>
      <c r="H159" s="91"/>
      <c r="I159" s="68"/>
      <c r="J159" s="72"/>
      <c r="K159" s="72"/>
      <c r="L159" s="72"/>
      <c r="M159" s="72"/>
      <c r="N159" s="27"/>
      <c r="O159" s="27"/>
      <c r="P159" s="25"/>
      <c r="Q159" s="25"/>
      <c r="U159" s="74"/>
      <c r="V159" s="70"/>
      <c r="W159" s="70"/>
      <c r="X159" s="70"/>
      <c r="Y159" s="70"/>
      <c r="Z159" s="70"/>
      <c r="AA159" s="24"/>
      <c r="AB159" s="67"/>
    </row>
    <row r="160" spans="1:28" ht="15" customHeight="1" x14ac:dyDescent="0.25">
      <c r="A160" s="25"/>
      <c r="B160" s="25"/>
      <c r="C160" s="68"/>
      <c r="D160" s="68"/>
      <c r="E160" s="68"/>
      <c r="F160" s="91"/>
      <c r="G160" s="68"/>
      <c r="H160" s="91"/>
      <c r="I160" s="68"/>
      <c r="J160" s="72"/>
      <c r="K160" s="72"/>
      <c r="L160" s="72"/>
      <c r="M160" s="72"/>
      <c r="N160" s="27"/>
      <c r="O160" s="27"/>
      <c r="P160" s="25"/>
      <c r="Q160" s="25"/>
      <c r="U160" s="74"/>
      <c r="V160" s="70"/>
      <c r="W160" s="70"/>
      <c r="X160" s="70"/>
      <c r="Y160" s="70"/>
      <c r="Z160" s="70"/>
      <c r="AA160" s="24"/>
      <c r="AB160" s="67"/>
    </row>
    <row r="161" spans="1:28" ht="15" customHeight="1" x14ac:dyDescent="0.25">
      <c r="A161" s="25"/>
      <c r="B161" s="25"/>
      <c r="C161" s="68"/>
      <c r="D161" s="68"/>
      <c r="E161" s="68"/>
      <c r="F161" s="91"/>
      <c r="G161" s="68"/>
      <c r="H161" s="91"/>
      <c r="I161" s="68"/>
      <c r="J161" s="72"/>
      <c r="K161" s="72"/>
      <c r="L161" s="72"/>
      <c r="M161" s="72"/>
      <c r="N161" s="27"/>
      <c r="O161" s="27"/>
      <c r="P161" s="25"/>
      <c r="Q161" s="25"/>
      <c r="U161" s="74"/>
      <c r="V161" s="70"/>
      <c r="W161" s="70"/>
      <c r="X161" s="70"/>
      <c r="Y161" s="70"/>
      <c r="Z161" s="70"/>
      <c r="AA161" s="24"/>
      <c r="AB161" s="67"/>
    </row>
    <row r="162" spans="1:28" ht="15" customHeight="1" x14ac:dyDescent="0.25">
      <c r="A162" s="25"/>
      <c r="B162" s="25"/>
      <c r="C162" s="68"/>
      <c r="D162" s="68"/>
      <c r="E162" s="68"/>
      <c r="F162" s="91"/>
      <c r="G162" s="68"/>
      <c r="H162" s="91"/>
      <c r="I162" s="68"/>
      <c r="J162" s="72"/>
      <c r="K162" s="72"/>
      <c r="L162" s="72"/>
      <c r="M162" s="72"/>
      <c r="N162" s="27"/>
      <c r="O162" s="27"/>
      <c r="P162" s="25"/>
      <c r="Q162" s="25"/>
      <c r="U162" s="74"/>
      <c r="V162" s="70"/>
      <c r="W162" s="70"/>
      <c r="X162" s="70"/>
      <c r="Y162" s="70"/>
      <c r="Z162" s="70"/>
      <c r="AA162" s="24"/>
      <c r="AB162" s="67"/>
    </row>
    <row r="163" spans="1:28" ht="15" customHeight="1" x14ac:dyDescent="0.25">
      <c r="A163" s="25"/>
      <c r="B163" s="25"/>
      <c r="C163" s="68"/>
      <c r="D163" s="68"/>
      <c r="E163" s="68"/>
      <c r="F163" s="91"/>
      <c r="G163" s="68"/>
      <c r="H163" s="91"/>
      <c r="I163" s="68"/>
      <c r="J163" s="72"/>
      <c r="K163" s="72"/>
      <c r="L163" s="72"/>
      <c r="M163" s="72"/>
      <c r="N163" s="27"/>
      <c r="O163" s="27"/>
      <c r="P163" s="25"/>
      <c r="Q163" s="25"/>
      <c r="U163" s="74"/>
      <c r="V163" s="70"/>
      <c r="W163" s="70"/>
      <c r="X163" s="70"/>
      <c r="Y163" s="70"/>
      <c r="Z163" s="70"/>
      <c r="AA163" s="24"/>
      <c r="AB163" s="67"/>
    </row>
    <row r="164" spans="1:28" ht="15" customHeight="1" x14ac:dyDescent="0.25">
      <c r="A164" s="25"/>
      <c r="B164" s="25"/>
      <c r="C164" s="25"/>
      <c r="D164" s="68"/>
      <c r="E164" s="68"/>
      <c r="F164" s="91"/>
      <c r="G164" s="68"/>
      <c r="H164" s="91"/>
      <c r="I164" s="68"/>
      <c r="J164" s="72"/>
      <c r="K164" s="72"/>
      <c r="L164" s="72"/>
      <c r="M164" s="72"/>
      <c r="N164" s="27"/>
      <c r="O164" s="27"/>
      <c r="P164" s="25"/>
      <c r="Q164" s="25"/>
      <c r="U164" s="74"/>
      <c r="V164" s="70"/>
      <c r="W164" s="70"/>
      <c r="X164" s="70"/>
      <c r="Y164" s="70"/>
      <c r="Z164" s="70"/>
      <c r="AA164" s="24"/>
      <c r="AB164" s="67"/>
    </row>
    <row r="165" spans="1:28" ht="15" customHeight="1" x14ac:dyDescent="0.25">
      <c r="A165" s="25"/>
      <c r="B165" s="25"/>
      <c r="C165" s="68"/>
      <c r="D165" s="68"/>
      <c r="E165" s="68"/>
      <c r="F165" s="91"/>
      <c r="G165" s="68"/>
      <c r="H165" s="91"/>
      <c r="I165" s="68"/>
      <c r="J165" s="72"/>
      <c r="K165" s="72"/>
      <c r="L165" s="72"/>
      <c r="M165" s="72"/>
      <c r="N165" s="27"/>
      <c r="O165" s="27"/>
      <c r="P165" s="25"/>
      <c r="Q165" s="25"/>
      <c r="U165" s="74"/>
      <c r="V165" s="70"/>
      <c r="W165" s="70"/>
      <c r="X165" s="70"/>
      <c r="Y165" s="70"/>
      <c r="Z165" s="70"/>
      <c r="AA165" s="24"/>
      <c r="AB165" s="67"/>
    </row>
    <row r="166" spans="1:28" ht="15" customHeight="1" x14ac:dyDescent="0.25">
      <c r="A166" s="25"/>
      <c r="B166" s="25"/>
      <c r="C166" s="68"/>
      <c r="D166" s="68"/>
      <c r="E166" s="68"/>
      <c r="F166" s="91"/>
      <c r="G166" s="68"/>
      <c r="H166" s="91"/>
      <c r="I166" s="68"/>
      <c r="J166" s="72"/>
      <c r="K166" s="72"/>
      <c r="L166" s="72"/>
      <c r="M166" s="72"/>
      <c r="N166" s="27"/>
      <c r="O166" s="27"/>
      <c r="P166" s="25"/>
      <c r="Q166" s="25"/>
      <c r="U166" s="74"/>
      <c r="V166" s="70"/>
      <c r="W166" s="70"/>
      <c r="X166" s="70"/>
      <c r="Y166" s="70"/>
      <c r="Z166" s="70"/>
      <c r="AA166" s="24"/>
      <c r="AB166" s="67"/>
    </row>
    <row r="167" spans="1:28" ht="15" customHeight="1" x14ac:dyDescent="0.25">
      <c r="A167" s="25"/>
      <c r="B167" s="25"/>
      <c r="C167" s="68"/>
      <c r="D167" s="68"/>
      <c r="E167" s="68"/>
      <c r="F167" s="91"/>
      <c r="G167" s="68"/>
      <c r="H167" s="91"/>
      <c r="I167" s="68"/>
      <c r="J167" s="72"/>
      <c r="K167" s="72"/>
      <c r="L167" s="72"/>
      <c r="M167" s="72"/>
      <c r="N167" s="27"/>
      <c r="O167" s="27"/>
      <c r="P167" s="25"/>
      <c r="Q167" s="25"/>
      <c r="U167" s="74"/>
      <c r="V167" s="70"/>
      <c r="W167" s="70"/>
      <c r="X167" s="70"/>
      <c r="Y167" s="70"/>
      <c r="Z167" s="70"/>
      <c r="AA167" s="24"/>
      <c r="AB167" s="67"/>
    </row>
    <row r="168" spans="1:28" ht="15" customHeight="1" x14ac:dyDescent="0.25">
      <c r="A168" s="25"/>
      <c r="B168" s="25"/>
      <c r="C168" s="68"/>
      <c r="D168" s="68"/>
      <c r="E168" s="68"/>
      <c r="F168" s="91"/>
      <c r="G168" s="68"/>
      <c r="H168" s="91"/>
      <c r="I168" s="68"/>
      <c r="J168" s="72"/>
      <c r="K168" s="72"/>
      <c r="L168" s="72"/>
      <c r="M168" s="72"/>
      <c r="N168" s="27"/>
      <c r="O168" s="27"/>
      <c r="P168" s="25"/>
      <c r="Q168" s="25"/>
      <c r="U168" s="74"/>
      <c r="V168" s="70"/>
      <c r="W168" s="70"/>
      <c r="X168" s="70"/>
      <c r="Y168" s="70"/>
      <c r="Z168" s="70"/>
      <c r="AA168" s="24"/>
      <c r="AB168" s="67"/>
    </row>
    <row r="169" spans="1:28" ht="15" customHeight="1" x14ac:dyDescent="0.25">
      <c r="A169" s="25"/>
      <c r="B169" s="25"/>
      <c r="C169" s="68"/>
      <c r="D169" s="68"/>
      <c r="E169" s="68"/>
      <c r="F169" s="91"/>
      <c r="G169" s="68"/>
      <c r="H169" s="91"/>
      <c r="I169" s="68"/>
      <c r="J169" s="72"/>
      <c r="K169" s="72"/>
      <c r="L169" s="72"/>
      <c r="M169" s="72"/>
      <c r="N169" s="27"/>
      <c r="O169" s="27"/>
      <c r="P169" s="25"/>
      <c r="Q169" s="25"/>
      <c r="U169" s="74"/>
      <c r="V169" s="70"/>
      <c r="W169" s="70"/>
      <c r="X169" s="70"/>
      <c r="Y169" s="70"/>
      <c r="Z169" s="70"/>
      <c r="AA169" s="24"/>
      <c r="AB169" s="67"/>
    </row>
    <row r="170" spans="1:28" ht="15" customHeight="1" x14ac:dyDescent="0.25">
      <c r="A170" s="25"/>
      <c r="B170" s="25"/>
      <c r="C170" s="68"/>
      <c r="D170" s="68"/>
      <c r="E170" s="68"/>
      <c r="F170" s="91"/>
      <c r="G170" s="68"/>
      <c r="H170" s="91"/>
      <c r="I170" s="68"/>
      <c r="J170" s="72"/>
      <c r="K170" s="72"/>
      <c r="L170" s="72"/>
      <c r="M170" s="72"/>
      <c r="N170" s="27"/>
      <c r="O170" s="27"/>
      <c r="P170" s="25"/>
      <c r="Q170" s="25"/>
      <c r="U170" s="74"/>
      <c r="V170" s="70"/>
      <c r="W170" s="70"/>
      <c r="X170" s="70"/>
      <c r="Y170" s="70"/>
      <c r="Z170" s="70"/>
      <c r="AA170" s="24"/>
      <c r="AB170" s="67"/>
    </row>
    <row r="171" spans="1:28" ht="15" customHeight="1" x14ac:dyDescent="0.25">
      <c r="A171" s="25"/>
      <c r="B171" s="25"/>
      <c r="C171" s="68"/>
      <c r="D171" s="68"/>
      <c r="E171" s="68"/>
      <c r="F171" s="91"/>
      <c r="G171" s="68"/>
      <c r="H171" s="91"/>
      <c r="I171" s="68"/>
      <c r="J171" s="72"/>
      <c r="K171" s="72"/>
      <c r="L171" s="72"/>
      <c r="M171" s="72"/>
      <c r="N171" s="27"/>
      <c r="O171" s="27"/>
      <c r="P171" s="25"/>
      <c r="Q171" s="25"/>
      <c r="U171" s="74"/>
      <c r="V171" s="70"/>
      <c r="W171" s="70"/>
      <c r="X171" s="70"/>
      <c r="Y171" s="70"/>
      <c r="Z171" s="70"/>
      <c r="AA171" s="24"/>
      <c r="AB171" s="67"/>
    </row>
    <row r="172" spans="1:28" ht="15" customHeight="1" x14ac:dyDescent="0.25">
      <c r="A172" s="25"/>
      <c r="B172" s="25"/>
      <c r="C172" s="68"/>
      <c r="D172" s="68"/>
      <c r="E172" s="68"/>
      <c r="F172" s="91"/>
      <c r="G172" s="68"/>
      <c r="H172" s="91"/>
      <c r="I172" s="68"/>
      <c r="J172" s="72"/>
      <c r="K172" s="72"/>
      <c r="L172" s="72"/>
      <c r="M172" s="72"/>
      <c r="N172" s="27"/>
      <c r="O172" s="27"/>
      <c r="P172" s="25"/>
      <c r="Q172" s="25"/>
      <c r="U172" s="74"/>
      <c r="V172" s="70"/>
      <c r="W172" s="70"/>
      <c r="X172" s="70"/>
      <c r="Y172" s="70"/>
      <c r="Z172" s="70"/>
      <c r="AA172" s="24"/>
      <c r="AB172" s="67"/>
    </row>
    <row r="173" spans="1:28" ht="15" customHeight="1" x14ac:dyDescent="0.25">
      <c r="A173" s="25"/>
      <c r="B173" s="25"/>
      <c r="C173" s="68"/>
      <c r="D173" s="68"/>
      <c r="E173" s="68"/>
      <c r="F173" s="91"/>
      <c r="G173" s="68"/>
      <c r="H173" s="91"/>
      <c r="I173" s="68"/>
      <c r="J173" s="72"/>
      <c r="K173" s="72"/>
      <c r="L173" s="72"/>
      <c r="M173" s="72"/>
      <c r="N173" s="27"/>
      <c r="O173" s="27"/>
      <c r="P173" s="25"/>
      <c r="Q173" s="25"/>
      <c r="U173" s="74"/>
      <c r="V173" s="70"/>
      <c r="W173" s="70"/>
      <c r="X173" s="70"/>
      <c r="Y173" s="70"/>
      <c r="Z173" s="70"/>
      <c r="AA173" s="24"/>
      <c r="AB173" s="67"/>
    </row>
    <row r="174" spans="1:28" ht="15" customHeight="1" x14ac:dyDescent="0.25">
      <c r="A174" s="25"/>
      <c r="B174" s="25"/>
      <c r="C174" s="68"/>
      <c r="D174" s="68"/>
      <c r="E174" s="68"/>
      <c r="F174" s="91"/>
      <c r="G174" s="68"/>
      <c r="H174" s="91"/>
      <c r="I174" s="68"/>
      <c r="J174" s="72"/>
      <c r="K174" s="72"/>
      <c r="L174" s="72"/>
      <c r="M174" s="72"/>
      <c r="N174" s="27"/>
      <c r="O174" s="27"/>
      <c r="P174" s="25"/>
      <c r="Q174" s="25"/>
      <c r="U174" s="74"/>
      <c r="V174" s="70"/>
      <c r="W174" s="70"/>
      <c r="X174" s="70"/>
      <c r="Y174" s="70"/>
      <c r="Z174" s="70"/>
      <c r="AA174" s="24"/>
      <c r="AB174" s="67"/>
    </row>
    <row r="175" spans="1:28" ht="15" customHeight="1" x14ac:dyDescent="0.25">
      <c r="A175" s="25"/>
      <c r="B175" s="25"/>
      <c r="C175" s="68"/>
      <c r="D175" s="68"/>
      <c r="E175" s="68"/>
      <c r="F175" s="91"/>
      <c r="G175" s="68"/>
      <c r="H175" s="91"/>
      <c r="I175" s="68"/>
      <c r="J175" s="72"/>
      <c r="K175" s="72"/>
      <c r="L175" s="72"/>
      <c r="M175" s="72"/>
      <c r="N175" s="27"/>
      <c r="O175" s="27"/>
      <c r="P175" s="25"/>
      <c r="Q175" s="25"/>
      <c r="U175" s="74"/>
      <c r="V175" s="70"/>
      <c r="W175" s="70"/>
      <c r="X175" s="70"/>
      <c r="Y175" s="70"/>
      <c r="Z175" s="70"/>
      <c r="AA175" s="24"/>
      <c r="AB175" s="67"/>
    </row>
    <row r="176" spans="1:28" ht="15" customHeight="1" x14ac:dyDescent="0.25">
      <c r="A176" s="25"/>
      <c r="B176" s="25"/>
      <c r="C176" s="68"/>
      <c r="D176" s="68"/>
      <c r="E176" s="68"/>
      <c r="F176" s="91"/>
      <c r="G176" s="68"/>
      <c r="H176" s="91"/>
      <c r="I176" s="68"/>
      <c r="J176" s="72"/>
      <c r="K176" s="72"/>
      <c r="L176" s="72"/>
      <c r="M176" s="72"/>
      <c r="N176" s="27"/>
      <c r="O176" s="27"/>
      <c r="P176" s="25"/>
      <c r="Q176" s="25"/>
      <c r="U176" s="74"/>
      <c r="V176" s="70"/>
      <c r="W176" s="70"/>
      <c r="X176" s="70"/>
      <c r="Y176" s="70"/>
      <c r="Z176" s="70"/>
      <c r="AA176" s="24"/>
      <c r="AB176" s="67"/>
    </row>
    <row r="177" spans="1:28" ht="15" customHeight="1" x14ac:dyDescent="0.25">
      <c r="A177" s="25"/>
      <c r="B177" s="25"/>
      <c r="C177" s="68"/>
      <c r="D177" s="68"/>
      <c r="E177" s="68"/>
      <c r="F177" s="91"/>
      <c r="G177" s="68"/>
      <c r="H177" s="91"/>
      <c r="I177" s="68"/>
      <c r="J177" s="72"/>
      <c r="K177" s="72"/>
      <c r="L177" s="72"/>
      <c r="M177" s="72"/>
      <c r="N177" s="27"/>
      <c r="O177" s="27"/>
      <c r="P177" s="25"/>
      <c r="Q177" s="25"/>
      <c r="U177" s="74"/>
      <c r="V177" s="70"/>
      <c r="W177" s="70"/>
      <c r="X177" s="70"/>
      <c r="Y177" s="70"/>
      <c r="Z177" s="70"/>
      <c r="AA177" s="24"/>
      <c r="AB177" s="67"/>
    </row>
    <row r="178" spans="1:28" ht="15" customHeight="1" x14ac:dyDescent="0.25">
      <c r="A178" s="25"/>
      <c r="B178" s="25"/>
      <c r="C178" s="68"/>
      <c r="D178" s="68"/>
      <c r="E178" s="68"/>
      <c r="F178" s="91"/>
      <c r="G178" s="68"/>
      <c r="H178" s="91"/>
      <c r="I178" s="68"/>
      <c r="J178" s="72"/>
      <c r="K178" s="72"/>
      <c r="L178" s="72"/>
      <c r="M178" s="72"/>
      <c r="N178" s="27"/>
      <c r="O178" s="27"/>
      <c r="P178" s="25"/>
      <c r="Q178" s="25"/>
      <c r="U178" s="74"/>
      <c r="V178" s="70"/>
      <c r="W178" s="70"/>
      <c r="X178" s="70"/>
      <c r="Y178" s="70"/>
      <c r="Z178" s="70"/>
      <c r="AA178" s="24"/>
      <c r="AB178" s="67"/>
    </row>
    <row r="179" spans="1:28" ht="15" customHeight="1" x14ac:dyDescent="0.25">
      <c r="A179" s="25"/>
      <c r="B179" s="25"/>
      <c r="C179" s="68"/>
      <c r="D179" s="68"/>
      <c r="E179" s="68"/>
      <c r="F179" s="91"/>
      <c r="G179" s="68"/>
      <c r="H179" s="91"/>
      <c r="I179" s="68"/>
      <c r="J179" s="72"/>
      <c r="K179" s="72"/>
      <c r="L179" s="72"/>
      <c r="M179" s="72"/>
      <c r="N179" s="27"/>
      <c r="O179" s="27"/>
      <c r="P179" s="25"/>
      <c r="Q179" s="25"/>
      <c r="U179" s="74"/>
      <c r="V179" s="70"/>
      <c r="W179" s="70"/>
      <c r="X179" s="70"/>
      <c r="Y179" s="70"/>
      <c r="Z179" s="70"/>
      <c r="AA179" s="24"/>
      <c r="AB179" s="67"/>
    </row>
    <row r="180" spans="1:28" ht="15" customHeight="1" x14ac:dyDescent="0.25">
      <c r="A180" s="25"/>
      <c r="B180" s="25"/>
      <c r="C180" s="68"/>
      <c r="D180" s="68"/>
      <c r="E180" s="68"/>
      <c r="F180" s="91"/>
      <c r="G180" s="68"/>
      <c r="H180" s="91"/>
      <c r="I180" s="68"/>
      <c r="J180" s="72"/>
      <c r="K180" s="72"/>
      <c r="L180" s="72"/>
      <c r="M180" s="72"/>
      <c r="N180" s="27"/>
      <c r="O180" s="27"/>
      <c r="P180" s="25"/>
      <c r="Q180" s="25"/>
      <c r="U180" s="74"/>
      <c r="V180" s="70"/>
      <c r="W180" s="70"/>
      <c r="X180" s="70"/>
      <c r="Y180" s="70"/>
      <c r="Z180" s="70"/>
      <c r="AA180" s="24"/>
      <c r="AB180" s="67"/>
    </row>
    <row r="181" spans="1:28" ht="15" customHeight="1" x14ac:dyDescent="0.25">
      <c r="A181" s="25"/>
      <c r="B181" s="25"/>
      <c r="C181" s="68"/>
      <c r="D181" s="68"/>
      <c r="E181" s="68"/>
      <c r="F181" s="91"/>
      <c r="G181" s="68"/>
      <c r="H181" s="91"/>
      <c r="I181" s="68"/>
      <c r="J181" s="72"/>
      <c r="K181" s="72"/>
      <c r="L181" s="72"/>
      <c r="M181" s="72"/>
      <c r="N181" s="27"/>
      <c r="O181" s="27"/>
      <c r="P181" s="25"/>
      <c r="Q181" s="25"/>
      <c r="U181" s="74"/>
      <c r="V181" s="70"/>
      <c r="W181" s="70"/>
      <c r="X181" s="70"/>
      <c r="Y181" s="70"/>
      <c r="Z181" s="70"/>
      <c r="AA181" s="24"/>
      <c r="AB181" s="67"/>
    </row>
    <row r="182" spans="1:28" ht="15" customHeight="1" x14ac:dyDescent="0.25">
      <c r="A182" s="25"/>
      <c r="B182" s="25"/>
      <c r="C182" s="68"/>
      <c r="D182" s="68"/>
      <c r="E182" s="68"/>
      <c r="F182" s="91"/>
      <c r="G182" s="68"/>
      <c r="H182" s="91"/>
      <c r="I182" s="68"/>
      <c r="J182" s="72"/>
      <c r="K182" s="72"/>
      <c r="L182" s="72"/>
      <c r="M182" s="72"/>
      <c r="N182" s="27"/>
      <c r="O182" s="27"/>
      <c r="P182" s="25"/>
      <c r="Q182" s="25"/>
      <c r="U182" s="74"/>
      <c r="V182" s="70"/>
      <c r="W182" s="70"/>
      <c r="X182" s="70"/>
      <c r="Y182" s="70"/>
      <c r="Z182" s="70"/>
      <c r="AA182" s="24"/>
      <c r="AB182" s="67"/>
    </row>
    <row r="183" spans="1:28" ht="15" customHeight="1" x14ac:dyDescent="0.25">
      <c r="A183" s="25"/>
      <c r="B183" s="25"/>
      <c r="C183" s="68"/>
      <c r="D183" s="68"/>
      <c r="E183" s="68"/>
      <c r="F183" s="91"/>
      <c r="G183" s="68"/>
      <c r="H183" s="91"/>
      <c r="I183" s="68"/>
      <c r="J183" s="72"/>
      <c r="K183" s="72"/>
      <c r="L183" s="72"/>
      <c r="M183" s="72"/>
      <c r="N183" s="27"/>
      <c r="O183" s="27"/>
      <c r="P183" s="25"/>
      <c r="Q183" s="25"/>
      <c r="U183" s="74"/>
      <c r="V183" s="70"/>
      <c r="W183" s="70"/>
      <c r="X183" s="70"/>
      <c r="Y183" s="70"/>
      <c r="Z183" s="70"/>
      <c r="AA183" s="24"/>
      <c r="AB183" s="67"/>
    </row>
    <row r="184" spans="1:28" ht="15" customHeight="1" x14ac:dyDescent="0.25">
      <c r="A184" s="25"/>
      <c r="B184" s="25"/>
      <c r="C184" s="68"/>
      <c r="D184" s="68"/>
      <c r="E184" s="68"/>
      <c r="F184" s="91"/>
      <c r="G184" s="68"/>
      <c r="H184" s="91"/>
      <c r="I184" s="68"/>
      <c r="J184" s="72"/>
      <c r="K184" s="72"/>
      <c r="L184" s="72"/>
      <c r="M184" s="72"/>
      <c r="N184" s="27"/>
      <c r="O184" s="27"/>
      <c r="P184" s="25"/>
      <c r="Q184" s="25"/>
      <c r="U184" s="74"/>
      <c r="V184" s="70"/>
      <c r="W184" s="70"/>
      <c r="X184" s="70"/>
      <c r="Y184" s="70"/>
      <c r="Z184" s="70"/>
      <c r="AA184" s="24"/>
      <c r="AB184" s="67"/>
    </row>
    <row r="185" spans="1:28" ht="15" customHeight="1" x14ac:dyDescent="0.25">
      <c r="A185" s="25"/>
      <c r="B185" s="25"/>
      <c r="C185" s="68"/>
      <c r="D185" s="68"/>
      <c r="E185" s="68"/>
      <c r="F185" s="91"/>
      <c r="G185" s="68"/>
      <c r="H185" s="91"/>
      <c r="I185" s="68"/>
      <c r="J185" s="72"/>
      <c r="K185" s="72"/>
      <c r="L185" s="72"/>
      <c r="M185" s="72"/>
      <c r="N185" s="27"/>
      <c r="O185" s="27"/>
      <c r="P185" s="25"/>
      <c r="Q185" s="25"/>
      <c r="U185" s="74"/>
      <c r="V185" s="70"/>
      <c r="W185" s="70"/>
      <c r="X185" s="70"/>
      <c r="Y185" s="70"/>
      <c r="Z185" s="70"/>
      <c r="AA185" s="24"/>
      <c r="AB185" s="67"/>
    </row>
    <row r="186" spans="1:28" ht="15" customHeight="1" x14ac:dyDescent="0.25">
      <c r="A186" s="25"/>
      <c r="B186" s="25"/>
      <c r="C186" s="68"/>
      <c r="D186" s="68"/>
      <c r="E186" s="68"/>
      <c r="F186" s="91"/>
      <c r="G186" s="68"/>
      <c r="H186" s="91"/>
      <c r="I186" s="68"/>
      <c r="J186" s="72"/>
      <c r="K186" s="72"/>
      <c r="L186" s="72"/>
      <c r="M186" s="72"/>
      <c r="N186" s="27"/>
      <c r="O186" s="27"/>
      <c r="P186" s="25"/>
      <c r="Q186" s="25"/>
      <c r="U186" s="74"/>
      <c r="V186" s="70"/>
      <c r="W186" s="70"/>
      <c r="X186" s="70"/>
      <c r="Y186" s="70"/>
      <c r="Z186" s="70"/>
      <c r="AA186" s="24"/>
      <c r="AB186" s="67"/>
    </row>
    <row r="187" spans="1:28" ht="15" customHeight="1" x14ac:dyDescent="0.25">
      <c r="A187" s="25"/>
      <c r="B187" s="25"/>
      <c r="C187" s="68"/>
      <c r="D187" s="68"/>
      <c r="E187" s="68"/>
      <c r="F187" s="91"/>
      <c r="G187" s="68"/>
      <c r="H187" s="91"/>
      <c r="I187" s="68"/>
      <c r="J187" s="72"/>
      <c r="K187" s="72"/>
      <c r="L187" s="72"/>
      <c r="M187" s="72"/>
      <c r="N187" s="27"/>
      <c r="O187" s="27"/>
      <c r="P187" s="25"/>
      <c r="Q187" s="25"/>
      <c r="U187" s="74"/>
      <c r="V187" s="70"/>
      <c r="W187" s="70"/>
      <c r="X187" s="70"/>
      <c r="Y187" s="70"/>
      <c r="Z187" s="70"/>
      <c r="AA187" s="24"/>
      <c r="AB187" s="67"/>
    </row>
    <row r="188" spans="1:28" ht="15" customHeight="1" x14ac:dyDescent="0.25">
      <c r="A188" s="25"/>
      <c r="B188" s="25"/>
      <c r="C188" s="68"/>
      <c r="D188" s="68"/>
      <c r="E188" s="68"/>
      <c r="F188" s="91"/>
      <c r="G188" s="68"/>
      <c r="H188" s="91"/>
      <c r="I188" s="68"/>
      <c r="J188" s="72"/>
      <c r="K188" s="72"/>
      <c r="L188" s="72"/>
      <c r="M188" s="72"/>
      <c r="N188" s="27"/>
      <c r="O188" s="27"/>
      <c r="P188" s="25"/>
      <c r="Q188" s="25"/>
      <c r="U188" s="74"/>
      <c r="V188" s="70"/>
      <c r="W188" s="70"/>
      <c r="X188" s="70"/>
      <c r="Y188" s="70"/>
      <c r="Z188" s="70"/>
      <c r="AA188" s="24"/>
      <c r="AB188" s="67"/>
    </row>
    <row r="189" spans="1:28" ht="15" customHeight="1" x14ac:dyDescent="0.25">
      <c r="A189" s="25"/>
      <c r="B189" s="25"/>
      <c r="C189" s="68"/>
      <c r="D189" s="68"/>
      <c r="E189" s="68"/>
      <c r="F189" s="91"/>
      <c r="G189" s="68"/>
      <c r="H189" s="91"/>
      <c r="I189" s="68"/>
      <c r="J189" s="72"/>
      <c r="K189" s="72"/>
      <c r="L189" s="72"/>
      <c r="M189" s="72"/>
      <c r="N189" s="27"/>
      <c r="O189" s="27"/>
      <c r="P189" s="25"/>
      <c r="Q189" s="25"/>
      <c r="U189" s="74"/>
      <c r="V189" s="70"/>
      <c r="W189" s="70"/>
      <c r="X189" s="70"/>
      <c r="Y189" s="70"/>
      <c r="Z189" s="70"/>
      <c r="AA189" s="24"/>
      <c r="AB189" s="67"/>
    </row>
    <row r="190" spans="1:28" ht="15" customHeight="1" x14ac:dyDescent="0.25">
      <c r="A190" s="25"/>
      <c r="B190" s="25"/>
      <c r="C190" s="68"/>
      <c r="D190" s="68"/>
      <c r="E190" s="68"/>
      <c r="F190" s="91"/>
      <c r="G190" s="68"/>
      <c r="H190" s="91"/>
      <c r="I190" s="68"/>
      <c r="J190" s="72"/>
      <c r="K190" s="72"/>
      <c r="L190" s="72"/>
      <c r="M190" s="72"/>
      <c r="N190" s="27"/>
      <c r="O190" s="27"/>
      <c r="P190" s="25"/>
      <c r="Q190" s="25"/>
      <c r="U190" s="74"/>
      <c r="V190" s="70"/>
      <c r="W190" s="70"/>
      <c r="X190" s="70"/>
      <c r="Y190" s="70"/>
      <c r="Z190" s="70"/>
      <c r="AA190" s="24"/>
      <c r="AB190" s="67"/>
    </row>
    <row r="191" spans="1:28" ht="15" customHeight="1" x14ac:dyDescent="0.25">
      <c r="A191" s="25"/>
      <c r="B191" s="25"/>
      <c r="C191" s="68"/>
      <c r="D191" s="68"/>
      <c r="E191" s="68"/>
      <c r="F191" s="91"/>
      <c r="G191" s="68"/>
      <c r="H191" s="91"/>
      <c r="I191" s="68"/>
      <c r="J191" s="72"/>
      <c r="K191" s="72"/>
      <c r="L191" s="72"/>
      <c r="M191" s="72"/>
      <c r="N191" s="27"/>
      <c r="O191" s="27"/>
      <c r="P191" s="25"/>
      <c r="Q191" s="25"/>
      <c r="U191" s="74"/>
      <c r="V191" s="70"/>
      <c r="W191" s="70"/>
      <c r="X191" s="70"/>
      <c r="Y191" s="70"/>
      <c r="Z191" s="70"/>
      <c r="AA191" s="24"/>
      <c r="AB191" s="67"/>
    </row>
    <row r="192" spans="1:28" ht="15" customHeight="1" x14ac:dyDescent="0.25">
      <c r="A192" s="25"/>
      <c r="B192" s="25"/>
      <c r="C192" s="68"/>
      <c r="D192" s="68"/>
      <c r="E192" s="68"/>
      <c r="F192" s="91"/>
      <c r="G192" s="68"/>
      <c r="H192" s="91"/>
      <c r="I192" s="68"/>
      <c r="J192" s="72"/>
      <c r="K192" s="72"/>
      <c r="L192" s="72"/>
      <c r="M192" s="72"/>
      <c r="N192" s="27"/>
      <c r="O192" s="27"/>
      <c r="P192" s="25"/>
      <c r="Q192" s="25"/>
      <c r="U192" s="74"/>
      <c r="V192" s="70"/>
      <c r="W192" s="70"/>
      <c r="X192" s="70"/>
      <c r="Y192" s="70"/>
      <c r="Z192" s="70"/>
      <c r="AA192" s="24"/>
      <c r="AB192" s="67"/>
    </row>
    <row r="193" spans="1:28" ht="15" customHeight="1" x14ac:dyDescent="0.25">
      <c r="A193" s="25"/>
      <c r="B193" s="25"/>
      <c r="C193" s="68"/>
      <c r="D193" s="68"/>
      <c r="E193" s="68"/>
      <c r="F193" s="91"/>
      <c r="G193" s="68"/>
      <c r="H193" s="91"/>
      <c r="I193" s="68"/>
      <c r="J193" s="72"/>
      <c r="K193" s="72"/>
      <c r="L193" s="72"/>
      <c r="M193" s="72"/>
      <c r="N193" s="27"/>
      <c r="O193" s="27"/>
      <c r="P193" s="25"/>
      <c r="Q193" s="25"/>
      <c r="U193" s="74"/>
      <c r="V193" s="70"/>
      <c r="W193" s="70"/>
      <c r="X193" s="70"/>
      <c r="Y193" s="70"/>
      <c r="Z193" s="70"/>
      <c r="AA193" s="24"/>
      <c r="AB193" s="67"/>
    </row>
    <row r="194" spans="1:28" ht="15" customHeight="1" x14ac:dyDescent="0.25">
      <c r="A194" s="25"/>
      <c r="B194" s="25"/>
      <c r="C194" s="68"/>
      <c r="D194" s="68"/>
      <c r="E194" s="68"/>
      <c r="F194" s="91"/>
      <c r="G194" s="68"/>
      <c r="H194" s="91"/>
      <c r="I194" s="68"/>
      <c r="J194" s="72"/>
      <c r="K194" s="72"/>
      <c r="L194" s="72"/>
      <c r="M194" s="72"/>
      <c r="N194" s="27"/>
      <c r="O194" s="27"/>
      <c r="P194" s="25"/>
      <c r="Q194" s="25"/>
      <c r="U194" s="74"/>
      <c r="V194" s="70"/>
      <c r="W194" s="70"/>
      <c r="X194" s="70"/>
      <c r="Y194" s="70"/>
      <c r="Z194" s="70"/>
      <c r="AA194" s="24"/>
      <c r="AB194" s="67"/>
    </row>
    <row r="195" spans="1:28" ht="15" customHeight="1" x14ac:dyDescent="0.25">
      <c r="A195" s="25"/>
      <c r="B195" s="25"/>
      <c r="C195" s="68"/>
      <c r="D195" s="68"/>
      <c r="E195" s="68"/>
      <c r="F195" s="91"/>
      <c r="G195" s="68"/>
      <c r="H195" s="91"/>
      <c r="I195" s="68"/>
      <c r="J195" s="72"/>
      <c r="K195" s="72"/>
      <c r="L195" s="72"/>
      <c r="M195" s="72"/>
      <c r="N195" s="27"/>
      <c r="O195" s="27"/>
      <c r="P195" s="25"/>
      <c r="Q195" s="25"/>
      <c r="U195" s="74"/>
      <c r="V195" s="70"/>
      <c r="W195" s="70"/>
      <c r="X195" s="70"/>
      <c r="Y195" s="70"/>
      <c r="Z195" s="70"/>
      <c r="AA195" s="24"/>
      <c r="AB195" s="67"/>
    </row>
    <row r="196" spans="1:28" ht="15" customHeight="1" x14ac:dyDescent="0.25">
      <c r="A196" s="25"/>
      <c r="B196" s="25"/>
      <c r="C196" s="68"/>
      <c r="D196" s="68"/>
      <c r="E196" s="68"/>
      <c r="F196" s="91"/>
      <c r="G196" s="68"/>
      <c r="H196" s="91"/>
      <c r="I196" s="68"/>
      <c r="J196" s="72"/>
      <c r="K196" s="72"/>
      <c r="L196" s="72"/>
      <c r="M196" s="72"/>
      <c r="N196" s="27"/>
      <c r="O196" s="27"/>
      <c r="P196" s="25"/>
      <c r="Q196" s="25"/>
      <c r="U196" s="74"/>
      <c r="V196" s="70"/>
      <c r="W196" s="70"/>
      <c r="X196" s="70"/>
      <c r="Y196" s="70"/>
      <c r="Z196" s="70"/>
      <c r="AA196" s="24"/>
      <c r="AB196" s="67"/>
    </row>
    <row r="197" spans="1:28" ht="15" customHeight="1" x14ac:dyDescent="0.25">
      <c r="A197" s="25"/>
      <c r="B197" s="25"/>
      <c r="C197" s="68"/>
      <c r="D197" s="68"/>
      <c r="E197" s="68"/>
      <c r="F197" s="91"/>
      <c r="G197" s="68"/>
      <c r="H197" s="91"/>
      <c r="I197" s="68"/>
      <c r="J197" s="72"/>
      <c r="K197" s="72"/>
      <c r="L197" s="72"/>
      <c r="M197" s="72"/>
      <c r="N197" s="27"/>
      <c r="O197" s="27"/>
      <c r="P197" s="25"/>
      <c r="Q197" s="25"/>
      <c r="U197" s="74"/>
      <c r="V197" s="70"/>
      <c r="W197" s="70"/>
      <c r="X197" s="70"/>
      <c r="Y197" s="70"/>
      <c r="Z197" s="70"/>
      <c r="AA197" s="24"/>
      <c r="AB197" s="67"/>
    </row>
    <row r="198" spans="1:28" ht="15" customHeight="1" x14ac:dyDescent="0.25">
      <c r="A198" s="25"/>
      <c r="B198" s="25"/>
      <c r="C198" s="68"/>
      <c r="D198" s="68"/>
      <c r="E198" s="68"/>
      <c r="F198" s="91"/>
      <c r="G198" s="68"/>
      <c r="H198" s="91"/>
      <c r="I198" s="68"/>
      <c r="J198" s="72"/>
      <c r="K198" s="72"/>
      <c r="L198" s="72"/>
      <c r="M198" s="72"/>
      <c r="N198" s="27"/>
      <c r="O198" s="27"/>
      <c r="P198" s="25"/>
      <c r="Q198" s="25"/>
      <c r="U198" s="74"/>
      <c r="V198" s="70"/>
      <c r="W198" s="70"/>
      <c r="X198" s="70"/>
      <c r="Y198" s="70"/>
      <c r="Z198" s="70"/>
      <c r="AA198" s="24"/>
      <c r="AB198" s="67"/>
    </row>
    <row r="199" spans="1:28" ht="15" customHeight="1" x14ac:dyDescent="0.25">
      <c r="A199" s="25"/>
      <c r="B199" s="25"/>
      <c r="C199" s="68"/>
      <c r="D199" s="68"/>
      <c r="E199" s="68"/>
      <c r="F199" s="91"/>
      <c r="G199" s="68"/>
      <c r="H199" s="91"/>
      <c r="I199" s="68"/>
      <c r="J199" s="72"/>
      <c r="K199" s="72"/>
      <c r="L199" s="72"/>
      <c r="M199" s="72"/>
      <c r="N199" s="27"/>
      <c r="O199" s="27"/>
      <c r="P199" s="25"/>
      <c r="Q199" s="25"/>
      <c r="U199" s="74"/>
      <c r="V199" s="70"/>
      <c r="W199" s="70"/>
      <c r="X199" s="70"/>
      <c r="Y199" s="70"/>
      <c r="Z199" s="70"/>
      <c r="AA199" s="24"/>
      <c r="AB199" s="67"/>
    </row>
    <row r="200" spans="1:28" ht="15" customHeight="1" x14ac:dyDescent="0.25">
      <c r="A200" s="25"/>
      <c r="B200" s="25"/>
      <c r="C200" s="68"/>
      <c r="D200" s="68"/>
      <c r="E200" s="68"/>
      <c r="F200" s="91"/>
      <c r="G200" s="68"/>
      <c r="H200" s="91"/>
      <c r="I200" s="68"/>
      <c r="J200" s="72"/>
      <c r="K200" s="72"/>
      <c r="L200" s="72"/>
      <c r="M200" s="72"/>
      <c r="N200" s="27"/>
      <c r="O200" s="27"/>
      <c r="P200" s="25"/>
      <c r="Q200" s="25"/>
      <c r="U200" s="74"/>
      <c r="V200" s="70"/>
      <c r="W200" s="70"/>
      <c r="X200" s="70"/>
      <c r="Y200" s="70"/>
      <c r="Z200" s="70"/>
      <c r="AA200" s="24"/>
      <c r="AB200" s="67"/>
    </row>
    <row r="201" spans="1:28" ht="15" customHeight="1" x14ac:dyDescent="0.25">
      <c r="A201" s="25"/>
      <c r="B201" s="25"/>
      <c r="C201" s="68"/>
      <c r="D201" s="68"/>
      <c r="E201" s="68"/>
      <c r="F201" s="91"/>
      <c r="G201" s="68"/>
      <c r="H201" s="91"/>
      <c r="I201" s="68"/>
      <c r="J201" s="72"/>
      <c r="K201" s="72"/>
      <c r="L201" s="72"/>
      <c r="M201" s="72"/>
      <c r="N201" s="27"/>
      <c r="O201" s="27"/>
      <c r="P201" s="25"/>
      <c r="Q201" s="25"/>
      <c r="U201" s="74"/>
      <c r="V201" s="70"/>
      <c r="W201" s="70"/>
      <c r="X201" s="70"/>
      <c r="Y201" s="70"/>
      <c r="Z201" s="70"/>
      <c r="AA201" s="24"/>
      <c r="AB201" s="67"/>
    </row>
    <row r="202" spans="1:28" ht="15" customHeight="1" x14ac:dyDescent="0.25">
      <c r="A202" s="25"/>
      <c r="B202" s="25"/>
      <c r="C202" s="68"/>
      <c r="D202" s="68"/>
      <c r="E202" s="68"/>
      <c r="F202" s="91"/>
      <c r="G202" s="68"/>
      <c r="H202" s="91"/>
      <c r="I202" s="68"/>
      <c r="J202" s="72"/>
      <c r="K202" s="72"/>
      <c r="L202" s="72"/>
      <c r="M202" s="72"/>
      <c r="N202" s="27"/>
      <c r="O202" s="27"/>
      <c r="P202" s="25"/>
      <c r="Q202" s="25"/>
      <c r="U202" s="74"/>
      <c r="V202" s="70"/>
      <c r="W202" s="70"/>
      <c r="X202" s="70"/>
      <c r="Y202" s="70"/>
      <c r="Z202" s="70"/>
      <c r="AA202" s="24"/>
      <c r="AB202" s="67"/>
    </row>
    <row r="203" spans="1:28" ht="15" customHeight="1" x14ac:dyDescent="0.25">
      <c r="A203" s="25"/>
      <c r="B203" s="25"/>
      <c r="C203" s="68"/>
      <c r="D203" s="68"/>
      <c r="E203" s="68"/>
      <c r="F203" s="91"/>
      <c r="G203" s="68"/>
      <c r="H203" s="91"/>
      <c r="I203" s="68"/>
      <c r="J203" s="72"/>
      <c r="K203" s="72"/>
      <c r="L203" s="72"/>
      <c r="M203" s="72"/>
      <c r="N203" s="27"/>
      <c r="O203" s="27"/>
      <c r="P203" s="25"/>
      <c r="Q203" s="25"/>
      <c r="U203" s="74"/>
      <c r="V203" s="70"/>
      <c r="W203" s="70"/>
      <c r="X203" s="70"/>
      <c r="Y203" s="70"/>
      <c r="Z203" s="70"/>
      <c r="AA203" s="24"/>
      <c r="AB203" s="67"/>
    </row>
    <row r="204" spans="1:28" ht="15" customHeight="1" x14ac:dyDescent="0.25">
      <c r="A204" s="25"/>
      <c r="B204" s="25"/>
      <c r="C204" s="25"/>
      <c r="D204" s="68"/>
      <c r="E204" s="68"/>
      <c r="F204" s="91"/>
      <c r="G204" s="68"/>
      <c r="H204" s="91"/>
      <c r="I204" s="68"/>
      <c r="J204" s="72"/>
      <c r="K204" s="72"/>
      <c r="L204" s="72"/>
      <c r="M204" s="72"/>
      <c r="N204" s="27"/>
      <c r="O204" s="27"/>
      <c r="P204" s="25"/>
      <c r="Q204" s="25"/>
      <c r="U204" s="74"/>
      <c r="V204" s="70"/>
      <c r="W204" s="70"/>
      <c r="X204" s="70"/>
      <c r="Y204" s="70"/>
      <c r="Z204" s="70"/>
      <c r="AA204" s="24"/>
      <c r="AB204" s="67"/>
    </row>
    <row r="205" spans="1:28" ht="15" customHeight="1" x14ac:dyDescent="0.25">
      <c r="A205" s="25"/>
      <c r="B205" s="25"/>
      <c r="C205" s="68"/>
      <c r="D205" s="68"/>
      <c r="E205" s="68"/>
      <c r="F205" s="91"/>
      <c r="G205" s="68"/>
      <c r="H205" s="91"/>
      <c r="I205" s="68"/>
      <c r="J205" s="72"/>
      <c r="K205" s="72"/>
      <c r="L205" s="72"/>
      <c r="M205" s="72"/>
      <c r="N205" s="27"/>
      <c r="O205" s="27"/>
      <c r="P205" s="25"/>
      <c r="Q205" s="25"/>
      <c r="U205" s="74"/>
      <c r="V205" s="70"/>
      <c r="W205" s="70"/>
      <c r="X205" s="70"/>
      <c r="Y205" s="70"/>
      <c r="Z205" s="70"/>
      <c r="AA205" s="24"/>
      <c r="AB205" s="67"/>
    </row>
    <row r="206" spans="1:28" ht="15" customHeight="1" x14ac:dyDescent="0.25">
      <c r="A206" s="25"/>
      <c r="B206" s="25"/>
      <c r="C206" s="25"/>
      <c r="D206" s="68"/>
      <c r="E206" s="68"/>
      <c r="F206" s="91"/>
      <c r="G206" s="68"/>
      <c r="H206" s="91"/>
      <c r="I206" s="68"/>
      <c r="J206" s="72"/>
      <c r="K206" s="72"/>
      <c r="L206" s="72"/>
      <c r="M206" s="72"/>
      <c r="N206" s="27"/>
      <c r="O206" s="27"/>
      <c r="P206" s="25"/>
      <c r="Q206" s="25"/>
      <c r="U206" s="74"/>
      <c r="V206" s="70"/>
      <c r="W206" s="70"/>
      <c r="X206" s="70"/>
      <c r="Y206" s="70"/>
      <c r="Z206" s="70"/>
      <c r="AA206" s="24"/>
      <c r="AB206" s="67"/>
    </row>
    <row r="207" spans="1:28" ht="15" customHeight="1" x14ac:dyDescent="0.25">
      <c r="A207" s="25"/>
      <c r="B207" s="25"/>
      <c r="C207" s="25"/>
      <c r="D207" s="68"/>
      <c r="E207" s="68"/>
      <c r="F207" s="91"/>
      <c r="G207" s="68"/>
      <c r="H207" s="91"/>
      <c r="I207" s="68"/>
      <c r="J207" s="72"/>
      <c r="K207" s="72"/>
      <c r="L207" s="72"/>
      <c r="M207" s="72"/>
      <c r="N207" s="27"/>
      <c r="O207" s="27"/>
      <c r="P207" s="25"/>
      <c r="Q207" s="25"/>
      <c r="U207" s="74"/>
      <c r="V207" s="70"/>
      <c r="W207" s="70"/>
      <c r="X207" s="70"/>
      <c r="Y207" s="70"/>
      <c r="Z207" s="70"/>
      <c r="AA207" s="24"/>
      <c r="AB207" s="67"/>
    </row>
    <row r="208" spans="1:28" ht="15" customHeight="1" x14ac:dyDescent="0.25">
      <c r="A208" s="25"/>
      <c r="B208" s="25"/>
      <c r="C208" s="25"/>
      <c r="D208" s="68"/>
      <c r="E208" s="68"/>
      <c r="F208" s="91"/>
      <c r="G208" s="68"/>
      <c r="H208" s="91"/>
      <c r="I208" s="68"/>
      <c r="J208" s="72"/>
      <c r="K208" s="72"/>
      <c r="L208" s="72"/>
      <c r="M208" s="72"/>
      <c r="N208" s="27"/>
      <c r="O208" s="27"/>
      <c r="P208" s="25"/>
      <c r="Q208" s="25"/>
      <c r="U208" s="74"/>
      <c r="V208" s="70"/>
      <c r="W208" s="70"/>
      <c r="X208" s="70"/>
      <c r="Y208" s="70"/>
      <c r="Z208" s="70"/>
      <c r="AA208" s="24"/>
      <c r="AB208" s="67"/>
    </row>
    <row r="209" spans="1:28" ht="15" customHeight="1" x14ac:dyDescent="0.25">
      <c r="A209" s="25"/>
      <c r="B209" s="25"/>
      <c r="C209" s="25"/>
      <c r="D209" s="68"/>
      <c r="E209" s="68"/>
      <c r="F209" s="91"/>
      <c r="G209" s="68"/>
      <c r="H209" s="91"/>
      <c r="I209" s="68"/>
      <c r="J209" s="72"/>
      <c r="K209" s="72"/>
      <c r="L209" s="72"/>
      <c r="M209" s="72"/>
      <c r="N209" s="27"/>
      <c r="O209" s="27"/>
      <c r="P209" s="25"/>
      <c r="Q209" s="25"/>
      <c r="U209" s="74"/>
      <c r="V209" s="70"/>
      <c r="W209" s="70"/>
      <c r="X209" s="70"/>
      <c r="Y209" s="70"/>
      <c r="Z209" s="70"/>
      <c r="AA209" s="24"/>
      <c r="AB209" s="67"/>
    </row>
    <row r="210" spans="1:28" ht="15" customHeight="1" x14ac:dyDescent="0.25">
      <c r="A210" s="25"/>
      <c r="B210" s="25"/>
      <c r="C210" s="25"/>
      <c r="D210" s="68"/>
      <c r="E210" s="68"/>
      <c r="F210" s="91"/>
      <c r="G210" s="68"/>
      <c r="H210" s="91"/>
      <c r="I210" s="68"/>
      <c r="J210" s="72"/>
      <c r="K210" s="72"/>
      <c r="L210" s="72"/>
      <c r="M210" s="72"/>
      <c r="N210" s="27"/>
      <c r="O210" s="27"/>
      <c r="P210" s="25"/>
      <c r="Q210" s="25"/>
      <c r="U210" s="74"/>
      <c r="V210" s="70"/>
      <c r="W210" s="70"/>
      <c r="X210" s="70"/>
      <c r="Y210" s="70"/>
      <c r="Z210" s="70"/>
      <c r="AA210" s="24"/>
      <c r="AB210" s="67"/>
    </row>
    <row r="211" spans="1:28" ht="15" customHeight="1" x14ac:dyDescent="0.25">
      <c r="A211" s="25"/>
      <c r="B211" s="25"/>
      <c r="C211" s="25"/>
      <c r="D211" s="68"/>
      <c r="E211" s="68"/>
      <c r="F211" s="91"/>
      <c r="G211" s="68"/>
      <c r="H211" s="91"/>
      <c r="I211" s="68"/>
      <c r="J211" s="72"/>
      <c r="K211" s="72"/>
      <c r="L211" s="72"/>
      <c r="M211" s="72"/>
      <c r="N211" s="27"/>
      <c r="O211" s="27"/>
      <c r="P211" s="25"/>
      <c r="Q211" s="25"/>
      <c r="U211" s="74"/>
      <c r="V211" s="70"/>
      <c r="W211" s="70"/>
      <c r="X211" s="70"/>
      <c r="Y211" s="70"/>
      <c r="Z211" s="70"/>
      <c r="AA211" s="24"/>
      <c r="AB211" s="67"/>
    </row>
    <row r="212" spans="1:28" ht="15" customHeight="1" x14ac:dyDescent="0.25">
      <c r="A212" s="25"/>
      <c r="B212" s="25"/>
      <c r="C212" s="25"/>
      <c r="D212" s="68"/>
      <c r="E212" s="68"/>
      <c r="F212" s="91"/>
      <c r="G212" s="68"/>
      <c r="H212" s="91"/>
      <c r="I212" s="68"/>
      <c r="J212" s="72"/>
      <c r="K212" s="72"/>
      <c r="L212" s="72"/>
      <c r="M212" s="72"/>
      <c r="N212" s="27"/>
      <c r="O212" s="27"/>
      <c r="P212" s="25"/>
      <c r="Q212" s="25"/>
      <c r="U212" s="74"/>
      <c r="V212" s="70"/>
      <c r="W212" s="70"/>
      <c r="X212" s="70"/>
      <c r="Y212" s="70"/>
      <c r="Z212" s="70"/>
      <c r="AA212" s="24"/>
      <c r="AB212" s="67"/>
    </row>
    <row r="213" spans="1:28" ht="15" customHeight="1" x14ac:dyDescent="0.25">
      <c r="A213" s="25"/>
      <c r="B213" s="25"/>
      <c r="C213" s="25"/>
      <c r="D213" s="25"/>
      <c r="E213" s="25"/>
      <c r="F213" s="91"/>
      <c r="G213" s="91"/>
      <c r="H213" s="91"/>
      <c r="I213" s="91"/>
      <c r="J213" s="25"/>
      <c r="K213" s="25"/>
      <c r="L213" s="25"/>
      <c r="M213" s="25"/>
      <c r="N213" s="27"/>
      <c r="O213" s="27"/>
      <c r="P213" s="25"/>
      <c r="Q213" s="25"/>
    </row>
    <row r="214" spans="1:28" ht="15" customHeight="1" x14ac:dyDescent="0.25">
      <c r="A214" s="25"/>
      <c r="B214" s="25"/>
      <c r="C214" s="25"/>
      <c r="D214" s="25"/>
      <c r="E214" s="25"/>
      <c r="F214" s="91"/>
      <c r="G214" s="91"/>
      <c r="H214" s="91"/>
      <c r="I214" s="91"/>
      <c r="J214" s="25"/>
      <c r="K214" s="25"/>
      <c r="L214" s="25"/>
      <c r="M214" s="25"/>
      <c r="N214" s="27"/>
      <c r="O214" s="27"/>
      <c r="P214" s="25"/>
      <c r="Q214" s="25"/>
    </row>
    <row r="215" spans="1:28" ht="15" customHeight="1" x14ac:dyDescent="0.25">
      <c r="A215" s="25"/>
      <c r="B215" s="25"/>
      <c r="C215" s="25"/>
      <c r="D215" s="25"/>
      <c r="E215" s="25"/>
      <c r="F215" s="91"/>
      <c r="G215" s="91"/>
      <c r="H215" s="91"/>
      <c r="I215" s="91"/>
      <c r="J215" s="25"/>
      <c r="K215" s="25"/>
      <c r="L215" s="25"/>
      <c r="M215" s="25"/>
      <c r="N215" s="27"/>
      <c r="O215" s="27"/>
      <c r="P215" s="25"/>
      <c r="Q215" s="25"/>
    </row>
    <row r="216" spans="1:28" ht="15" customHeight="1" x14ac:dyDescent="0.25">
      <c r="A216" s="25"/>
      <c r="B216" s="25"/>
      <c r="C216" s="25"/>
      <c r="D216" s="25"/>
      <c r="E216" s="25"/>
      <c r="F216" s="91"/>
      <c r="G216" s="91"/>
      <c r="H216" s="91"/>
      <c r="I216" s="91"/>
      <c r="J216" s="25"/>
      <c r="K216" s="25"/>
      <c r="L216" s="25"/>
      <c r="M216" s="25"/>
      <c r="N216" s="27"/>
      <c r="O216" s="27"/>
      <c r="P216" s="25"/>
      <c r="Q216" s="25"/>
    </row>
    <row r="217" spans="1:28" ht="15" customHeight="1" x14ac:dyDescent="0.25">
      <c r="A217" s="25"/>
      <c r="B217" s="25"/>
      <c r="C217" s="25"/>
      <c r="D217" s="25"/>
      <c r="E217" s="25"/>
      <c r="F217" s="91"/>
      <c r="G217" s="91"/>
      <c r="H217" s="91"/>
      <c r="I217" s="91"/>
      <c r="J217" s="25"/>
      <c r="K217" s="25"/>
      <c r="L217" s="25"/>
      <c r="M217" s="25"/>
      <c r="N217" s="27"/>
      <c r="O217" s="27"/>
      <c r="P217" s="25"/>
      <c r="Q217" s="25"/>
    </row>
    <row r="218" spans="1:28" ht="15" customHeight="1" x14ac:dyDescent="0.25">
      <c r="A218" s="25"/>
      <c r="B218" s="25"/>
      <c r="C218" s="25"/>
      <c r="D218" s="25"/>
      <c r="E218" s="25"/>
      <c r="F218" s="91"/>
      <c r="G218" s="91"/>
      <c r="H218" s="91"/>
      <c r="I218" s="91"/>
      <c r="J218" s="25"/>
      <c r="K218" s="25"/>
      <c r="L218" s="25"/>
      <c r="M218" s="25"/>
      <c r="N218" s="27"/>
      <c r="O218" s="27"/>
      <c r="P218" s="25"/>
      <c r="Q218" s="25"/>
    </row>
    <row r="219" spans="1:28" ht="15" customHeight="1" x14ac:dyDescent="0.25">
      <c r="A219" s="25"/>
      <c r="B219" s="25"/>
      <c r="C219" s="25"/>
      <c r="D219" s="25"/>
      <c r="E219" s="25"/>
      <c r="F219" s="91"/>
      <c r="G219" s="91"/>
      <c r="H219" s="91"/>
      <c r="I219" s="91"/>
      <c r="J219" s="25"/>
      <c r="K219" s="25"/>
      <c r="L219" s="25"/>
      <c r="M219" s="25"/>
      <c r="N219" s="27"/>
      <c r="O219" s="27"/>
      <c r="P219" s="25"/>
      <c r="Q219" s="25"/>
    </row>
    <row r="220" spans="1:28" ht="15" customHeight="1" x14ac:dyDescent="0.25">
      <c r="A220" s="25"/>
      <c r="B220" s="25"/>
      <c r="C220" s="25"/>
      <c r="D220" s="25"/>
      <c r="E220" s="25"/>
      <c r="F220" s="91"/>
      <c r="G220" s="91"/>
      <c r="H220" s="91"/>
      <c r="I220" s="91"/>
      <c r="J220" s="25"/>
      <c r="K220" s="25"/>
      <c r="L220" s="25"/>
      <c r="M220" s="25"/>
      <c r="N220" s="27"/>
      <c r="O220" s="27"/>
      <c r="P220" s="25"/>
      <c r="Q220" s="25"/>
    </row>
    <row r="221" spans="1:28" ht="15" customHeight="1" x14ac:dyDescent="0.25">
      <c r="A221" s="25"/>
      <c r="B221" s="25"/>
      <c r="C221" s="25"/>
      <c r="D221" s="25"/>
      <c r="E221" s="25"/>
      <c r="F221" s="91"/>
      <c r="G221" s="91"/>
      <c r="H221" s="91"/>
      <c r="I221" s="91"/>
      <c r="J221" s="25"/>
      <c r="K221" s="25"/>
      <c r="L221" s="25"/>
      <c r="M221" s="25"/>
      <c r="N221" s="27"/>
      <c r="O221" s="27"/>
      <c r="P221" s="25"/>
      <c r="Q221" s="25"/>
    </row>
    <row r="222" spans="1:28" ht="15" customHeight="1" x14ac:dyDescent="0.25">
      <c r="A222" s="25"/>
      <c r="B222" s="25"/>
      <c r="C222" s="25"/>
      <c r="D222" s="25"/>
      <c r="E222" s="25"/>
      <c r="F222" s="91"/>
      <c r="G222" s="91"/>
      <c r="H222" s="91"/>
      <c r="I222" s="91"/>
      <c r="J222" s="25"/>
      <c r="K222" s="25"/>
      <c r="L222" s="25"/>
      <c r="M222" s="25"/>
      <c r="N222" s="27"/>
      <c r="O222" s="27"/>
      <c r="P222" s="25"/>
      <c r="Q222" s="25"/>
    </row>
    <row r="223" spans="1:28" ht="15" customHeight="1" x14ac:dyDescent="0.25">
      <c r="A223" s="25"/>
      <c r="B223" s="25"/>
      <c r="C223" s="25"/>
      <c r="D223" s="25"/>
      <c r="E223" s="25"/>
      <c r="F223" s="91"/>
      <c r="G223" s="91"/>
      <c r="H223" s="91"/>
      <c r="I223" s="91"/>
      <c r="J223" s="25"/>
      <c r="K223" s="25"/>
      <c r="L223" s="25"/>
      <c r="M223" s="25"/>
      <c r="N223" s="27"/>
      <c r="O223" s="27"/>
      <c r="P223" s="25"/>
      <c r="Q223" s="25"/>
    </row>
    <row r="224" spans="1:28" ht="15" customHeight="1" x14ac:dyDescent="0.25">
      <c r="A224" s="25"/>
      <c r="B224" s="25"/>
      <c r="C224" s="25"/>
      <c r="D224" s="25"/>
      <c r="E224" s="25"/>
      <c r="F224" s="91"/>
      <c r="G224" s="91"/>
      <c r="H224" s="91"/>
      <c r="I224" s="91"/>
      <c r="J224" s="25"/>
      <c r="K224" s="25"/>
      <c r="L224" s="25"/>
      <c r="M224" s="25"/>
      <c r="N224" s="27"/>
      <c r="O224" s="27"/>
      <c r="P224" s="25"/>
      <c r="Q224" s="25"/>
    </row>
    <row r="225" spans="1:17" ht="15" customHeight="1" x14ac:dyDescent="0.25">
      <c r="A225" s="25"/>
      <c r="B225" s="25"/>
      <c r="C225" s="25"/>
      <c r="D225" s="25"/>
      <c r="E225" s="25"/>
      <c r="F225" s="91"/>
      <c r="G225" s="91"/>
      <c r="H225" s="91"/>
      <c r="I225" s="91"/>
      <c r="J225" s="25"/>
      <c r="K225" s="25"/>
      <c r="L225" s="25"/>
      <c r="M225" s="25"/>
      <c r="N225" s="27"/>
      <c r="O225" s="27"/>
      <c r="P225" s="25"/>
      <c r="Q225" s="25"/>
    </row>
    <row r="226" spans="1:17" ht="15" customHeight="1" x14ac:dyDescent="0.25">
      <c r="A226" s="25"/>
      <c r="B226" s="25"/>
      <c r="C226" s="25"/>
      <c r="D226" s="25"/>
      <c r="E226" s="25"/>
      <c r="F226" s="91"/>
      <c r="G226" s="91"/>
      <c r="H226" s="91"/>
      <c r="I226" s="91"/>
      <c r="J226" s="25"/>
      <c r="K226" s="25"/>
      <c r="L226" s="25"/>
      <c r="M226" s="25"/>
      <c r="N226" s="27"/>
      <c r="O226" s="27"/>
      <c r="P226" s="25"/>
      <c r="Q226" s="25"/>
    </row>
    <row r="227" spans="1:17" ht="15" customHeight="1" x14ac:dyDescent="0.25">
      <c r="A227" s="25"/>
      <c r="B227" s="25"/>
      <c r="C227" s="25"/>
      <c r="D227" s="25"/>
      <c r="E227" s="25"/>
      <c r="F227" s="91"/>
      <c r="G227" s="91"/>
      <c r="H227" s="91"/>
      <c r="I227" s="91"/>
      <c r="J227" s="25"/>
      <c r="K227" s="25"/>
      <c r="L227" s="25"/>
      <c r="M227" s="25"/>
      <c r="N227" s="27"/>
      <c r="O227" s="27"/>
      <c r="P227" s="25"/>
      <c r="Q227" s="25"/>
    </row>
    <row r="228" spans="1:17" ht="15" customHeight="1" x14ac:dyDescent="0.25">
      <c r="A228" s="25"/>
      <c r="B228" s="25"/>
      <c r="C228" s="25"/>
      <c r="D228" s="25"/>
      <c r="E228" s="25"/>
      <c r="F228" s="91"/>
      <c r="G228" s="91"/>
      <c r="H228" s="91"/>
      <c r="I228" s="91"/>
      <c r="J228" s="25"/>
      <c r="K228" s="25"/>
      <c r="L228" s="25"/>
      <c r="M228" s="25"/>
      <c r="N228" s="27"/>
      <c r="O228" s="27"/>
      <c r="P228" s="25"/>
      <c r="Q228" s="25"/>
    </row>
    <row r="229" spans="1:17" ht="15" customHeight="1" x14ac:dyDescent="0.25">
      <c r="A229" s="25"/>
      <c r="B229" s="25"/>
      <c r="C229" s="25"/>
      <c r="D229" s="25"/>
      <c r="E229" s="25"/>
      <c r="F229" s="91"/>
      <c r="G229" s="91"/>
      <c r="H229" s="91"/>
      <c r="I229" s="91"/>
      <c r="J229" s="25"/>
      <c r="K229" s="25"/>
      <c r="L229" s="25"/>
      <c r="M229" s="25"/>
      <c r="N229" s="27"/>
      <c r="O229" s="27"/>
      <c r="P229" s="25"/>
      <c r="Q229" s="25"/>
    </row>
    <row r="230" spans="1:17" ht="15" customHeight="1" x14ac:dyDescent="0.25">
      <c r="A230" s="25"/>
      <c r="B230" s="25"/>
      <c r="C230" s="25"/>
      <c r="D230" s="25"/>
      <c r="E230" s="25"/>
      <c r="F230" s="91"/>
      <c r="G230" s="91"/>
      <c r="H230" s="91"/>
      <c r="I230" s="91"/>
      <c r="J230" s="25"/>
      <c r="K230" s="25"/>
      <c r="L230" s="25"/>
      <c r="M230" s="25"/>
      <c r="N230" s="27"/>
      <c r="O230" s="27"/>
      <c r="P230" s="25"/>
      <c r="Q230" s="25"/>
    </row>
    <row r="231" spans="1:17" ht="15" customHeight="1" x14ac:dyDescent="0.25">
      <c r="A231" s="25"/>
      <c r="B231" s="25"/>
      <c r="C231" s="25"/>
      <c r="D231" s="25"/>
      <c r="E231" s="25"/>
      <c r="F231" s="91"/>
      <c r="G231" s="91"/>
      <c r="H231" s="91"/>
      <c r="I231" s="91"/>
      <c r="J231" s="25"/>
      <c r="K231" s="25"/>
      <c r="L231" s="25"/>
      <c r="M231" s="25"/>
      <c r="N231" s="27"/>
      <c r="O231" s="27"/>
      <c r="P231" s="25"/>
      <c r="Q231" s="25"/>
    </row>
    <row r="232" spans="1:17" ht="15" customHeight="1" x14ac:dyDescent="0.25">
      <c r="A232" s="25"/>
      <c r="B232" s="25"/>
      <c r="C232" s="25"/>
      <c r="D232" s="25"/>
      <c r="E232" s="25"/>
      <c r="F232" s="91"/>
      <c r="G232" s="91"/>
      <c r="H232" s="91"/>
      <c r="I232" s="91"/>
      <c r="J232" s="25"/>
      <c r="K232" s="25"/>
      <c r="L232" s="25"/>
      <c r="M232" s="25"/>
      <c r="N232" s="27"/>
      <c r="O232" s="27"/>
      <c r="P232" s="25"/>
      <c r="Q232" s="25"/>
    </row>
    <row r="233" spans="1:17" ht="15" customHeight="1" x14ac:dyDescent="0.25">
      <c r="A233" s="25"/>
      <c r="B233" s="25"/>
      <c r="C233" s="25"/>
      <c r="D233" s="25"/>
      <c r="E233" s="25"/>
      <c r="F233" s="91"/>
      <c r="G233" s="91"/>
      <c r="H233" s="91"/>
      <c r="I233" s="91"/>
      <c r="J233" s="25"/>
      <c r="K233" s="25"/>
      <c r="L233" s="25"/>
      <c r="M233" s="25"/>
      <c r="N233" s="27"/>
      <c r="O233" s="27"/>
      <c r="P233" s="25"/>
      <c r="Q233" s="25"/>
    </row>
    <row r="234" spans="1:17" ht="15" customHeight="1" x14ac:dyDescent="0.25">
      <c r="A234" s="25"/>
      <c r="B234" s="25"/>
      <c r="C234" s="25"/>
      <c r="D234" s="25"/>
      <c r="E234" s="25"/>
      <c r="F234" s="91"/>
      <c r="G234" s="91"/>
      <c r="H234" s="91"/>
      <c r="I234" s="91"/>
      <c r="J234" s="25"/>
      <c r="K234" s="25"/>
      <c r="L234" s="25"/>
      <c r="M234" s="25"/>
      <c r="N234" s="27"/>
      <c r="O234" s="27"/>
      <c r="P234" s="25"/>
      <c r="Q234" s="25"/>
    </row>
    <row r="235" spans="1:17" ht="15" customHeight="1" x14ac:dyDescent="0.25">
      <c r="A235" s="25"/>
      <c r="B235" s="25"/>
      <c r="C235" s="25"/>
      <c r="D235" s="25"/>
      <c r="E235" s="25"/>
      <c r="F235" s="91"/>
      <c r="G235" s="91"/>
      <c r="H235" s="91"/>
      <c r="I235" s="91"/>
      <c r="J235" s="25"/>
      <c r="K235" s="25"/>
      <c r="L235" s="25"/>
      <c r="M235" s="25"/>
      <c r="N235" s="27"/>
      <c r="O235" s="27"/>
      <c r="P235" s="25"/>
      <c r="Q235" s="25"/>
    </row>
    <row r="236" spans="1:17" ht="15" customHeight="1" x14ac:dyDescent="0.25">
      <c r="A236" s="25"/>
      <c r="B236" s="25"/>
      <c r="C236" s="25"/>
      <c r="D236" s="25"/>
      <c r="E236" s="25"/>
      <c r="F236" s="91"/>
      <c r="G236" s="91"/>
      <c r="H236" s="91"/>
      <c r="I236" s="91"/>
      <c r="J236" s="25"/>
      <c r="K236" s="25"/>
      <c r="L236" s="25"/>
      <c r="M236" s="25"/>
      <c r="N236" s="27"/>
      <c r="O236" s="27"/>
      <c r="P236" s="25"/>
      <c r="Q236" s="25"/>
    </row>
    <row r="237" spans="1:17" ht="15" customHeight="1" x14ac:dyDescent="0.25">
      <c r="A237" s="25"/>
      <c r="B237" s="25"/>
      <c r="C237" s="25"/>
      <c r="D237" s="25"/>
      <c r="E237" s="25"/>
      <c r="F237" s="91"/>
      <c r="G237" s="91"/>
      <c r="H237" s="91"/>
      <c r="I237" s="91"/>
      <c r="J237" s="25"/>
      <c r="K237" s="25"/>
      <c r="L237" s="25"/>
      <c r="M237" s="25"/>
      <c r="N237" s="27"/>
      <c r="O237" s="27"/>
      <c r="P237" s="25"/>
      <c r="Q237" s="25"/>
    </row>
    <row r="238" spans="1:17" ht="15" customHeight="1" x14ac:dyDescent="0.25">
      <c r="A238" s="25"/>
      <c r="B238" s="25"/>
      <c r="C238" s="25"/>
      <c r="D238" s="25"/>
      <c r="E238" s="25"/>
      <c r="F238" s="91"/>
      <c r="G238" s="91"/>
      <c r="H238" s="91"/>
      <c r="I238" s="91"/>
      <c r="J238" s="25"/>
      <c r="K238" s="25"/>
      <c r="L238" s="25"/>
      <c r="M238" s="25"/>
      <c r="N238" s="27"/>
      <c r="O238" s="27"/>
      <c r="P238" s="25"/>
      <c r="Q238" s="25"/>
    </row>
    <row r="239" spans="1:17" ht="15" customHeight="1" x14ac:dyDescent="0.25">
      <c r="A239" s="25"/>
      <c r="B239" s="25"/>
      <c r="C239" s="25"/>
      <c r="D239" s="25"/>
      <c r="E239" s="25"/>
      <c r="F239" s="91"/>
      <c r="G239" s="91"/>
      <c r="H239" s="91"/>
      <c r="I239" s="91"/>
      <c r="J239" s="25"/>
      <c r="K239" s="25"/>
      <c r="L239" s="25"/>
      <c r="M239" s="25"/>
      <c r="N239" s="27"/>
      <c r="O239" s="27"/>
      <c r="P239" s="25"/>
      <c r="Q239" s="25"/>
    </row>
    <row r="240" spans="1:17" ht="15" customHeight="1" x14ac:dyDescent="0.25">
      <c r="A240" s="25"/>
      <c r="B240" s="25"/>
      <c r="C240" s="25"/>
      <c r="D240" s="25"/>
      <c r="E240" s="25"/>
      <c r="F240" s="91"/>
      <c r="G240" s="91"/>
      <c r="H240" s="91"/>
      <c r="I240" s="91"/>
      <c r="J240" s="25"/>
      <c r="K240" s="25"/>
      <c r="L240" s="25"/>
      <c r="M240" s="25"/>
      <c r="N240" s="27"/>
      <c r="O240" s="27"/>
      <c r="P240" s="25"/>
      <c r="Q240" s="25"/>
    </row>
    <row r="241" spans="1:17" ht="15" customHeight="1" x14ac:dyDescent="0.25">
      <c r="A241" s="25"/>
      <c r="B241" s="25"/>
      <c r="C241" s="25"/>
      <c r="D241" s="25"/>
      <c r="E241" s="25"/>
      <c r="F241" s="91"/>
      <c r="G241" s="91"/>
      <c r="H241" s="91"/>
      <c r="I241" s="91"/>
      <c r="J241" s="25"/>
      <c r="K241" s="25"/>
      <c r="L241" s="25"/>
      <c r="M241" s="25"/>
      <c r="N241" s="27"/>
      <c r="O241" s="27"/>
      <c r="P241" s="25"/>
      <c r="Q241" s="25"/>
    </row>
    <row r="242" spans="1:17" ht="15" customHeight="1" x14ac:dyDescent="0.25">
      <c r="A242" s="25"/>
      <c r="B242" s="25"/>
      <c r="C242" s="25"/>
      <c r="D242" s="25"/>
      <c r="E242" s="25"/>
      <c r="F242" s="91"/>
      <c r="G242" s="91"/>
      <c r="H242" s="91"/>
      <c r="I242" s="91"/>
      <c r="J242" s="25"/>
      <c r="K242" s="25"/>
      <c r="L242" s="25"/>
      <c r="M242" s="25"/>
      <c r="N242" s="27"/>
      <c r="O242" s="27"/>
      <c r="P242" s="25"/>
      <c r="Q242" s="25"/>
    </row>
    <row r="243" spans="1:17" ht="15" customHeight="1" x14ac:dyDescent="0.25">
      <c r="A243" s="25"/>
      <c r="B243" s="25"/>
      <c r="C243" s="25"/>
      <c r="D243" s="25"/>
      <c r="E243" s="25"/>
      <c r="F243" s="91"/>
      <c r="G243" s="91"/>
      <c r="H243" s="91"/>
      <c r="I243" s="91"/>
      <c r="J243" s="25"/>
      <c r="K243" s="25"/>
      <c r="L243" s="25"/>
      <c r="M243" s="25"/>
      <c r="N243" s="27"/>
      <c r="O243" s="27"/>
      <c r="P243" s="25"/>
      <c r="Q243" s="25"/>
    </row>
    <row r="244" spans="1:17" ht="15" customHeight="1" x14ac:dyDescent="0.25">
      <c r="A244" s="25"/>
      <c r="B244" s="25"/>
      <c r="C244" s="25"/>
      <c r="D244" s="25"/>
      <c r="E244" s="25"/>
      <c r="F244" s="91"/>
      <c r="G244" s="91"/>
      <c r="H244" s="91"/>
      <c r="I244" s="91"/>
      <c r="J244" s="25"/>
      <c r="K244" s="25"/>
      <c r="L244" s="25"/>
      <c r="M244" s="25"/>
      <c r="N244" s="27"/>
      <c r="O244" s="27"/>
      <c r="P244" s="25"/>
      <c r="Q244" s="25"/>
    </row>
    <row r="245" spans="1:17" ht="15" customHeight="1" x14ac:dyDescent="0.25">
      <c r="A245" s="25"/>
      <c r="B245" s="25"/>
      <c r="C245" s="25"/>
      <c r="D245" s="25"/>
      <c r="E245" s="25"/>
      <c r="F245" s="91"/>
      <c r="G245" s="91"/>
      <c r="H245" s="91"/>
      <c r="I245" s="91"/>
      <c r="J245" s="25"/>
      <c r="K245" s="25"/>
      <c r="L245" s="25"/>
      <c r="M245" s="25"/>
      <c r="N245" s="27"/>
      <c r="O245" s="27"/>
      <c r="P245" s="25"/>
      <c r="Q245" s="25"/>
    </row>
    <row r="246" spans="1:17" ht="15" customHeight="1" x14ac:dyDescent="0.25">
      <c r="A246" s="25"/>
      <c r="B246" s="25"/>
      <c r="C246" s="25"/>
      <c r="D246" s="25"/>
      <c r="E246" s="25"/>
      <c r="F246" s="91"/>
      <c r="G246" s="91"/>
      <c r="H246" s="91"/>
      <c r="I246" s="91"/>
      <c r="J246" s="25"/>
      <c r="K246" s="25"/>
      <c r="L246" s="25"/>
      <c r="M246" s="25"/>
      <c r="N246" s="27"/>
      <c r="O246" s="27"/>
      <c r="P246" s="25"/>
      <c r="Q246" s="25"/>
    </row>
    <row r="247" spans="1:17" ht="15" customHeight="1" x14ac:dyDescent="0.25">
      <c r="A247" s="25"/>
      <c r="B247" s="25"/>
      <c r="C247" s="25"/>
      <c r="D247" s="25"/>
      <c r="E247" s="25"/>
      <c r="F247" s="91"/>
      <c r="G247" s="91"/>
      <c r="H247" s="91"/>
      <c r="I247" s="91"/>
      <c r="J247" s="25"/>
      <c r="K247" s="25"/>
      <c r="L247" s="25"/>
      <c r="M247" s="25"/>
      <c r="N247" s="27"/>
      <c r="O247" s="27"/>
      <c r="P247" s="25"/>
      <c r="Q247" s="25"/>
    </row>
    <row r="248" spans="1:17" ht="15" customHeight="1" x14ac:dyDescent="0.25">
      <c r="A248" s="25"/>
      <c r="B248" s="25"/>
      <c r="C248" s="25"/>
      <c r="D248" s="25"/>
      <c r="E248" s="25"/>
      <c r="F248" s="91"/>
      <c r="G248" s="91"/>
      <c r="H248" s="91"/>
      <c r="I248" s="91"/>
      <c r="J248" s="25"/>
      <c r="K248" s="25"/>
      <c r="L248" s="25"/>
      <c r="M248" s="25"/>
      <c r="N248" s="27"/>
      <c r="O248" s="27"/>
      <c r="P248" s="25"/>
      <c r="Q248" s="25"/>
    </row>
    <row r="249" spans="1:17" ht="15" customHeight="1" x14ac:dyDescent="0.25">
      <c r="A249" s="25"/>
      <c r="B249" s="25"/>
      <c r="C249" s="25"/>
      <c r="D249" s="25"/>
      <c r="E249" s="25"/>
      <c r="F249" s="91"/>
      <c r="G249" s="91"/>
      <c r="H249" s="91"/>
      <c r="I249" s="91"/>
      <c r="J249" s="25"/>
      <c r="K249" s="25"/>
      <c r="L249" s="25"/>
      <c r="M249" s="25"/>
      <c r="N249" s="27"/>
      <c r="O249" s="27"/>
      <c r="P249" s="25"/>
      <c r="Q249" s="25"/>
    </row>
    <row r="250" spans="1:17" ht="15" customHeight="1" x14ac:dyDescent="0.25">
      <c r="A250" s="25"/>
      <c r="B250" s="25"/>
      <c r="C250" s="25"/>
      <c r="D250" s="25"/>
      <c r="E250" s="25"/>
      <c r="F250" s="91"/>
      <c r="G250" s="91"/>
      <c r="H250" s="91"/>
      <c r="I250" s="91"/>
      <c r="J250" s="25"/>
      <c r="K250" s="25"/>
      <c r="L250" s="25"/>
      <c r="M250" s="25"/>
      <c r="N250" s="27"/>
      <c r="O250" s="27"/>
      <c r="P250" s="25"/>
      <c r="Q250" s="25"/>
    </row>
    <row r="251" spans="1:17" ht="15" customHeight="1" x14ac:dyDescent="0.25">
      <c r="A251" s="25"/>
      <c r="B251" s="25"/>
      <c r="C251" s="25"/>
      <c r="D251" s="25"/>
      <c r="E251" s="25"/>
      <c r="F251" s="91"/>
      <c r="G251" s="91"/>
      <c r="H251" s="91"/>
      <c r="I251" s="91"/>
      <c r="J251" s="25"/>
      <c r="K251" s="25"/>
      <c r="L251" s="25"/>
      <c r="M251" s="25"/>
      <c r="N251" s="27"/>
      <c r="O251" s="27"/>
      <c r="P251" s="25"/>
      <c r="Q251" s="25"/>
    </row>
    <row r="252" spans="1:17" ht="15" customHeight="1" x14ac:dyDescent="0.25">
      <c r="A252" s="25"/>
      <c r="B252" s="25"/>
      <c r="C252" s="25"/>
      <c r="D252" s="25"/>
      <c r="E252" s="25"/>
      <c r="F252" s="91"/>
      <c r="G252" s="91"/>
      <c r="H252" s="91"/>
      <c r="I252" s="91"/>
      <c r="J252" s="25"/>
      <c r="K252" s="25"/>
      <c r="L252" s="25"/>
      <c r="M252" s="25"/>
      <c r="N252" s="27"/>
      <c r="O252" s="27"/>
      <c r="P252" s="25"/>
      <c r="Q252" s="25"/>
    </row>
    <row r="253" spans="1:17" ht="15" customHeight="1" x14ac:dyDescent="0.25">
      <c r="A253" s="25"/>
      <c r="B253" s="25"/>
      <c r="C253" s="25"/>
      <c r="D253" s="25"/>
      <c r="E253" s="25"/>
      <c r="F253" s="91"/>
      <c r="G253" s="91"/>
      <c r="H253" s="91"/>
      <c r="I253" s="91"/>
      <c r="J253" s="25"/>
      <c r="K253" s="25"/>
      <c r="L253" s="25"/>
      <c r="M253" s="25"/>
      <c r="N253" s="27"/>
      <c r="O253" s="27"/>
      <c r="P253" s="25"/>
      <c r="Q253" s="25"/>
    </row>
    <row r="254" spans="1:17" ht="15" customHeight="1" x14ac:dyDescent="0.25">
      <c r="A254" s="25"/>
      <c r="B254" s="25"/>
      <c r="C254" s="25"/>
      <c r="D254" s="25"/>
      <c r="E254" s="25"/>
      <c r="F254" s="91"/>
      <c r="G254" s="91"/>
      <c r="H254" s="91"/>
      <c r="I254" s="91"/>
      <c r="J254" s="25"/>
      <c r="K254" s="25"/>
      <c r="L254" s="25"/>
      <c r="M254" s="25"/>
      <c r="N254" s="27"/>
      <c r="O254" s="27"/>
      <c r="P254" s="25"/>
      <c r="Q254" s="25"/>
    </row>
    <row r="255" spans="1:17" ht="15" customHeight="1" x14ac:dyDescent="0.25">
      <c r="A255" s="25"/>
      <c r="B255" s="25"/>
      <c r="C255" s="25"/>
      <c r="D255" s="25"/>
      <c r="E255" s="25"/>
      <c r="F255" s="91"/>
      <c r="G255" s="91"/>
      <c r="H255" s="91"/>
      <c r="I255" s="91"/>
      <c r="J255" s="25"/>
      <c r="K255" s="25"/>
      <c r="L255" s="25"/>
      <c r="M255" s="25"/>
      <c r="N255" s="27"/>
      <c r="O255" s="27"/>
      <c r="P255" s="25"/>
      <c r="Q255" s="25"/>
    </row>
    <row r="256" spans="1:17" ht="15" customHeight="1" x14ac:dyDescent="0.25">
      <c r="A256" s="25"/>
      <c r="B256" s="25"/>
      <c r="C256" s="25"/>
      <c r="D256" s="25"/>
      <c r="E256" s="25"/>
      <c r="F256" s="91"/>
      <c r="G256" s="91"/>
      <c r="H256" s="91"/>
      <c r="I256" s="91"/>
      <c r="J256" s="25"/>
      <c r="K256" s="25"/>
      <c r="L256" s="25"/>
      <c r="M256" s="25"/>
      <c r="N256" s="27"/>
      <c r="O256" s="27"/>
      <c r="P256" s="25"/>
      <c r="Q256" s="25"/>
    </row>
    <row r="257" spans="1:17" ht="15" customHeight="1" x14ac:dyDescent="0.25">
      <c r="A257" s="25"/>
      <c r="B257" s="25"/>
      <c r="C257" s="25"/>
      <c r="D257" s="25"/>
      <c r="E257" s="25"/>
      <c r="F257" s="91"/>
      <c r="G257" s="91"/>
      <c r="H257" s="91"/>
      <c r="I257" s="91"/>
      <c r="J257" s="25"/>
      <c r="K257" s="25"/>
      <c r="L257" s="25"/>
      <c r="M257" s="25"/>
      <c r="N257" s="27"/>
      <c r="O257" s="27"/>
      <c r="P257" s="25"/>
      <c r="Q257" s="25"/>
    </row>
    <row r="258" spans="1:17" ht="15" customHeight="1" x14ac:dyDescent="0.25">
      <c r="A258" s="25"/>
      <c r="B258" s="25"/>
      <c r="C258" s="25"/>
      <c r="D258" s="25"/>
      <c r="E258" s="25"/>
      <c r="F258" s="91"/>
      <c r="G258" s="91"/>
      <c r="H258" s="91"/>
      <c r="I258" s="91"/>
      <c r="J258" s="25"/>
      <c r="K258" s="25"/>
      <c r="L258" s="25"/>
      <c r="M258" s="25"/>
      <c r="N258" s="27"/>
      <c r="O258" s="27"/>
      <c r="P258" s="25"/>
      <c r="Q258" s="25"/>
    </row>
    <row r="259" spans="1:17" ht="15" customHeight="1" x14ac:dyDescent="0.25">
      <c r="A259" s="25"/>
      <c r="B259" s="25"/>
      <c r="C259" s="25"/>
      <c r="D259" s="25"/>
      <c r="E259" s="25"/>
      <c r="F259" s="91"/>
      <c r="G259" s="91"/>
      <c r="H259" s="91"/>
      <c r="I259" s="91"/>
      <c r="J259" s="25"/>
      <c r="K259" s="25"/>
      <c r="L259" s="25"/>
      <c r="M259" s="25"/>
      <c r="N259" s="27"/>
      <c r="O259" s="27"/>
      <c r="P259" s="25"/>
      <c r="Q259" s="25"/>
    </row>
    <row r="260" spans="1:17" ht="15" customHeight="1" x14ac:dyDescent="0.25">
      <c r="A260" s="25"/>
      <c r="B260" s="25"/>
      <c r="C260" s="25"/>
      <c r="D260" s="25"/>
      <c r="E260" s="25"/>
      <c r="F260" s="91"/>
      <c r="G260" s="91"/>
      <c r="H260" s="91"/>
      <c r="I260" s="91"/>
      <c r="J260" s="25"/>
      <c r="K260" s="25"/>
      <c r="L260" s="25"/>
      <c r="M260" s="25"/>
      <c r="N260" s="27"/>
      <c r="O260" s="27"/>
      <c r="P260" s="25"/>
      <c r="Q260" s="25"/>
    </row>
    <row r="261" spans="1:17" ht="15" customHeight="1" x14ac:dyDescent="0.25">
      <c r="A261" s="25"/>
      <c r="B261" s="25"/>
      <c r="C261" s="25"/>
      <c r="D261" s="25"/>
      <c r="E261" s="25"/>
      <c r="F261" s="91"/>
      <c r="G261" s="91"/>
      <c r="H261" s="91"/>
      <c r="I261" s="91"/>
      <c r="J261" s="25"/>
      <c r="K261" s="25"/>
      <c r="L261" s="25"/>
      <c r="M261" s="25"/>
      <c r="N261" s="27"/>
      <c r="O261" s="27"/>
      <c r="P261" s="25"/>
      <c r="Q261" s="25"/>
    </row>
    <row r="262" spans="1:17" ht="15" customHeight="1" x14ac:dyDescent="0.25">
      <c r="A262" s="25"/>
      <c r="B262" s="25"/>
      <c r="C262" s="25"/>
      <c r="D262" s="25"/>
      <c r="E262" s="25"/>
      <c r="F262" s="91"/>
      <c r="G262" s="91"/>
      <c r="H262" s="91"/>
      <c r="I262" s="91"/>
      <c r="J262" s="25"/>
      <c r="K262" s="25"/>
      <c r="L262" s="25"/>
      <c r="M262" s="25"/>
      <c r="N262" s="27"/>
      <c r="O262" s="27"/>
      <c r="P262" s="25"/>
      <c r="Q262" s="25"/>
    </row>
    <row r="263" spans="1:17" ht="15" customHeight="1" x14ac:dyDescent="0.25">
      <c r="A263" s="25"/>
      <c r="B263" s="25"/>
      <c r="C263" s="25"/>
      <c r="D263" s="25"/>
      <c r="E263" s="25"/>
      <c r="F263" s="91"/>
      <c r="G263" s="91"/>
      <c r="H263" s="91"/>
      <c r="I263" s="91"/>
      <c r="J263" s="25"/>
      <c r="K263" s="25"/>
      <c r="L263" s="25"/>
      <c r="M263" s="25"/>
      <c r="N263" s="27"/>
      <c r="O263" s="27"/>
      <c r="P263" s="25"/>
      <c r="Q263" s="25"/>
    </row>
    <row r="264" spans="1:17" ht="15" customHeight="1" x14ac:dyDescent="0.25">
      <c r="A264" s="25"/>
      <c r="B264" s="25"/>
      <c r="C264" s="25"/>
      <c r="D264" s="25"/>
      <c r="E264" s="25"/>
      <c r="F264" s="91"/>
      <c r="G264" s="91"/>
      <c r="H264" s="91"/>
      <c r="I264" s="91"/>
      <c r="J264" s="25"/>
      <c r="K264" s="25"/>
      <c r="L264" s="25"/>
      <c r="M264" s="25"/>
      <c r="N264" s="27"/>
      <c r="O264" s="27"/>
      <c r="P264" s="25"/>
      <c r="Q264" s="25"/>
    </row>
    <row r="265" spans="1:17" ht="15" customHeight="1" x14ac:dyDescent="0.25">
      <c r="A265" s="25"/>
      <c r="B265" s="25"/>
      <c r="C265" s="25"/>
      <c r="D265" s="25"/>
      <c r="E265" s="25"/>
      <c r="F265" s="91"/>
      <c r="G265" s="91"/>
      <c r="H265" s="91"/>
      <c r="I265" s="91"/>
      <c r="J265" s="25"/>
      <c r="K265" s="25"/>
      <c r="L265" s="25"/>
      <c r="M265" s="25"/>
      <c r="N265" s="27"/>
      <c r="O265" s="27"/>
      <c r="P265" s="25"/>
      <c r="Q265" s="25"/>
    </row>
    <row r="266" spans="1:17" ht="15" customHeight="1" x14ac:dyDescent="0.25">
      <c r="A266" s="25"/>
      <c r="B266" s="25"/>
      <c r="C266" s="25"/>
      <c r="D266" s="25"/>
      <c r="E266" s="25"/>
      <c r="F266" s="91"/>
      <c r="G266" s="91"/>
      <c r="H266" s="91"/>
      <c r="I266" s="91"/>
      <c r="J266" s="25"/>
      <c r="K266" s="25"/>
      <c r="L266" s="25"/>
      <c r="M266" s="25"/>
      <c r="N266" s="27"/>
      <c r="O266" s="27"/>
      <c r="P266" s="25"/>
      <c r="Q266" s="25"/>
    </row>
    <row r="267" spans="1:17" ht="15" customHeight="1" x14ac:dyDescent="0.25">
      <c r="A267" s="25"/>
      <c r="B267" s="25"/>
      <c r="C267" s="25"/>
      <c r="D267" s="25"/>
      <c r="E267" s="25"/>
      <c r="F267" s="91"/>
      <c r="G267" s="91"/>
      <c r="H267" s="91"/>
      <c r="I267" s="91"/>
      <c r="J267" s="25"/>
      <c r="K267" s="25"/>
      <c r="L267" s="25"/>
      <c r="M267" s="25"/>
      <c r="N267" s="27"/>
      <c r="O267" s="27"/>
      <c r="P267" s="25"/>
      <c r="Q267" s="25"/>
    </row>
    <row r="268" spans="1:17" ht="15" customHeight="1" x14ac:dyDescent="0.25">
      <c r="A268" s="25"/>
      <c r="B268" s="25"/>
      <c r="C268" s="25"/>
      <c r="D268" s="25"/>
      <c r="E268" s="25"/>
      <c r="F268" s="91"/>
      <c r="G268" s="91"/>
      <c r="H268" s="91"/>
      <c r="I268" s="91"/>
      <c r="J268" s="25"/>
      <c r="K268" s="25"/>
      <c r="L268" s="25"/>
      <c r="M268" s="25"/>
      <c r="N268" s="27"/>
      <c r="O268" s="27"/>
      <c r="P268" s="25"/>
      <c r="Q268" s="25"/>
    </row>
    <row r="269" spans="1:17" ht="15" customHeight="1" x14ac:dyDescent="0.25">
      <c r="A269" s="25"/>
      <c r="B269" s="25"/>
      <c r="C269" s="25"/>
      <c r="D269" s="25"/>
      <c r="E269" s="25"/>
      <c r="F269" s="91"/>
      <c r="G269" s="91"/>
      <c r="H269" s="91"/>
      <c r="I269" s="91"/>
      <c r="J269" s="25"/>
      <c r="K269" s="25"/>
      <c r="L269" s="25"/>
      <c r="M269" s="25"/>
      <c r="N269" s="27"/>
      <c r="O269" s="27"/>
      <c r="P269" s="25"/>
      <c r="Q269" s="25"/>
    </row>
    <row r="270" spans="1:17" ht="15" customHeight="1" x14ac:dyDescent="0.25">
      <c r="A270" s="25"/>
      <c r="B270" s="25"/>
      <c r="C270" s="25"/>
      <c r="D270" s="25"/>
      <c r="E270" s="25"/>
      <c r="F270" s="91"/>
      <c r="G270" s="91"/>
      <c r="H270" s="91"/>
      <c r="I270" s="91"/>
      <c r="J270" s="25"/>
      <c r="K270" s="25"/>
      <c r="L270" s="25"/>
      <c r="M270" s="25"/>
      <c r="N270" s="27"/>
      <c r="O270" s="27"/>
      <c r="P270" s="25"/>
      <c r="Q270" s="25"/>
    </row>
    <row r="271" spans="1:17" ht="15" customHeight="1" x14ac:dyDescent="0.25">
      <c r="A271" s="25"/>
      <c r="B271" s="25"/>
      <c r="C271" s="25"/>
      <c r="D271" s="25"/>
      <c r="E271" s="25"/>
      <c r="F271" s="91"/>
      <c r="G271" s="91"/>
      <c r="H271" s="91"/>
      <c r="I271" s="91"/>
      <c r="J271" s="25"/>
      <c r="K271" s="25"/>
      <c r="L271" s="25"/>
      <c r="M271" s="25"/>
      <c r="N271" s="27"/>
      <c r="O271" s="27"/>
      <c r="P271" s="25"/>
      <c r="Q271" s="25"/>
    </row>
    <row r="272" spans="1:17" ht="15" customHeight="1" x14ac:dyDescent="0.25">
      <c r="A272" s="25"/>
      <c r="B272" s="25"/>
      <c r="C272" s="25"/>
      <c r="D272" s="25"/>
      <c r="E272" s="25"/>
      <c r="F272" s="91"/>
      <c r="G272" s="91"/>
      <c r="H272" s="91"/>
      <c r="I272" s="91"/>
      <c r="J272" s="25"/>
      <c r="K272" s="25"/>
      <c r="L272" s="25"/>
      <c r="M272" s="25"/>
      <c r="N272" s="27"/>
      <c r="O272" s="27"/>
      <c r="P272" s="25"/>
      <c r="Q272" s="25"/>
    </row>
    <row r="273" spans="1:17" ht="15" customHeight="1" x14ac:dyDescent="0.25">
      <c r="A273" s="25"/>
      <c r="B273" s="25"/>
      <c r="C273" s="25"/>
      <c r="D273" s="25"/>
      <c r="E273" s="25"/>
      <c r="F273" s="91"/>
      <c r="G273" s="91"/>
      <c r="H273" s="91"/>
      <c r="I273" s="91"/>
      <c r="J273" s="25"/>
      <c r="K273" s="25"/>
      <c r="L273" s="25"/>
      <c r="M273" s="25"/>
      <c r="N273" s="27"/>
      <c r="O273" s="27"/>
      <c r="P273" s="25"/>
      <c r="Q273" s="25"/>
    </row>
    <row r="274" spans="1:17" ht="15" customHeight="1" x14ac:dyDescent="0.25">
      <c r="A274" s="25"/>
      <c r="B274" s="25"/>
      <c r="C274" s="25"/>
      <c r="D274" s="25"/>
      <c r="E274" s="25"/>
      <c r="F274" s="91"/>
      <c r="G274" s="91"/>
      <c r="H274" s="91"/>
      <c r="I274" s="91"/>
      <c r="J274" s="25"/>
      <c r="K274" s="25"/>
      <c r="L274" s="25"/>
      <c r="M274" s="25"/>
      <c r="N274" s="27"/>
      <c r="O274" s="27"/>
      <c r="P274" s="25"/>
      <c r="Q274" s="25"/>
    </row>
    <row r="275" spans="1:17" ht="15" customHeight="1" x14ac:dyDescent="0.25">
      <c r="A275" s="25"/>
      <c r="B275" s="25"/>
      <c r="C275" s="25"/>
      <c r="D275" s="25"/>
      <c r="E275" s="25"/>
      <c r="F275" s="91"/>
      <c r="G275" s="91"/>
      <c r="H275" s="91"/>
      <c r="I275" s="91"/>
      <c r="J275" s="25"/>
      <c r="K275" s="25"/>
      <c r="L275" s="25"/>
      <c r="M275" s="25"/>
      <c r="N275" s="27"/>
      <c r="O275" s="27"/>
      <c r="P275" s="25"/>
      <c r="Q275" s="25"/>
    </row>
    <row r="276" spans="1:17" ht="15" customHeight="1" x14ac:dyDescent="0.25">
      <c r="A276" s="25"/>
      <c r="B276" s="25"/>
      <c r="C276" s="25"/>
      <c r="D276" s="25"/>
      <c r="E276" s="25"/>
      <c r="F276" s="91"/>
      <c r="G276" s="91"/>
      <c r="H276" s="91"/>
      <c r="I276" s="91"/>
      <c r="J276" s="25"/>
      <c r="K276" s="25"/>
      <c r="L276" s="25"/>
      <c r="M276" s="25"/>
      <c r="N276" s="27"/>
      <c r="O276" s="27"/>
      <c r="P276" s="25"/>
      <c r="Q276" s="25"/>
    </row>
    <row r="277" spans="1:17" ht="15" customHeight="1" x14ac:dyDescent="0.25">
      <c r="A277" s="25"/>
      <c r="B277" s="25"/>
      <c r="C277" s="25"/>
      <c r="D277" s="25"/>
      <c r="E277" s="25"/>
      <c r="F277" s="91"/>
      <c r="G277" s="91"/>
      <c r="H277" s="91"/>
      <c r="I277" s="91"/>
      <c r="J277" s="25"/>
      <c r="K277" s="25"/>
      <c r="L277" s="25"/>
      <c r="M277" s="25"/>
      <c r="N277" s="27"/>
      <c r="O277" s="27"/>
      <c r="P277" s="25"/>
      <c r="Q277" s="25"/>
    </row>
    <row r="278" spans="1:17" ht="15" customHeight="1" x14ac:dyDescent="0.25">
      <c r="A278" s="25"/>
      <c r="B278" s="25"/>
      <c r="C278" s="25"/>
      <c r="D278" s="25"/>
      <c r="E278" s="25"/>
      <c r="F278" s="91"/>
      <c r="G278" s="91"/>
      <c r="H278" s="91"/>
      <c r="I278" s="91"/>
      <c r="J278" s="25"/>
      <c r="K278" s="25"/>
      <c r="L278" s="25"/>
      <c r="M278" s="25"/>
      <c r="N278" s="27"/>
      <c r="O278" s="27"/>
      <c r="P278" s="25"/>
      <c r="Q278" s="25"/>
    </row>
    <row r="279" spans="1:17" ht="15" customHeight="1" x14ac:dyDescent="0.25">
      <c r="A279" s="25"/>
      <c r="B279" s="25"/>
      <c r="C279" s="25"/>
      <c r="D279" s="25"/>
      <c r="E279" s="25"/>
      <c r="F279" s="91"/>
      <c r="G279" s="91"/>
      <c r="H279" s="91"/>
      <c r="I279" s="91"/>
      <c r="J279" s="25"/>
      <c r="K279" s="25"/>
      <c r="L279" s="25"/>
      <c r="M279" s="25"/>
      <c r="N279" s="27"/>
      <c r="O279" s="27"/>
      <c r="P279" s="25"/>
      <c r="Q279" s="25"/>
    </row>
  </sheetData>
  <phoneticPr fontId="3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47"/>
  <dimension ref="A1:AB402"/>
  <sheetViews>
    <sheetView topLeftCell="L1" workbookViewId="0">
      <selection activeCell="Q13" sqref="Q13"/>
    </sheetView>
  </sheetViews>
  <sheetFormatPr defaultRowHeight="14.25" x14ac:dyDescent="0.2"/>
  <cols>
    <col min="1" max="1" width="50.5" style="23" bestFit="1" customWidth="1"/>
    <col min="2" max="2" width="23" style="23" bestFit="1" customWidth="1"/>
    <col min="3" max="3" width="18.5" style="23" bestFit="1" customWidth="1"/>
    <col min="4" max="4" width="22.375" style="23" customWidth="1"/>
    <col min="5" max="5" width="25.3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5.5" style="23" customWidth="1"/>
    <col min="16" max="16" width="18" style="23" customWidth="1"/>
    <col min="17" max="17" width="11.7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79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2376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365</v>
      </c>
      <c r="B2" s="71">
        <v>240</v>
      </c>
      <c r="C2" s="68">
        <v>0</v>
      </c>
      <c r="D2" s="68">
        <v>275.41000000000003</v>
      </c>
      <c r="E2" s="68">
        <v>211.09</v>
      </c>
      <c r="F2" s="68">
        <f t="shared" ref="F2:F33" si="0">($A$120-A2)/(ROW($A$120)-ROW(A2))</f>
        <v>17.042372881355931</v>
      </c>
      <c r="G2" s="68">
        <v>0</v>
      </c>
      <c r="H2" s="68">
        <f t="shared" ref="H2:H33" si="1">($A$120-B2)/(ROW($A$120)-ROW(B2))</f>
        <v>18.101694915254239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0.5</v>
      </c>
      <c r="P2" s="32" t="s">
        <v>39</v>
      </c>
      <c r="Q2" s="25">
        <f>LARGE(A:A,2)</f>
        <v>1800</v>
      </c>
      <c r="T2" s="22">
        <v>192.08600000000001</v>
      </c>
      <c r="U2" s="74">
        <f t="shared" ref="U2:U33" si="3">T2-B2</f>
        <v>-47.913999999999987</v>
      </c>
      <c r="V2" s="70">
        <f t="shared" ref="V2:V33" si="4">ROUND(U2,0)</f>
        <v>-48</v>
      </c>
      <c r="W2" s="70">
        <v>4766</v>
      </c>
      <c r="X2" s="70">
        <f t="shared" ref="X2:X33" si="5">B2/$W$2*$W$3</f>
        <v>263.81871590432229</v>
      </c>
      <c r="Y2" s="70">
        <f t="shared" ref="Y2:Y33" si="6">X2-B2</f>
        <v>23.818715904322289</v>
      </c>
      <c r="Z2" s="70">
        <f t="shared" ref="Z2:Z33" si="7">ROUND(Y2,0)</f>
        <v>24</v>
      </c>
      <c r="AA2" s="24">
        <f t="shared" ref="AA2:AA33" si="8">IF(V2&gt;=0,V2,Z2)</f>
        <v>24</v>
      </c>
      <c r="AB2" s="67">
        <f t="shared" ref="AB2:AB33" si="9">B2+AA2</f>
        <v>264</v>
      </c>
    </row>
    <row r="3" spans="1:28" ht="15" customHeight="1" x14ac:dyDescent="0.25">
      <c r="A3" s="71">
        <v>478</v>
      </c>
      <c r="B3" s="71">
        <v>240</v>
      </c>
      <c r="C3" s="68">
        <v>0.05</v>
      </c>
      <c r="D3" s="68">
        <v>275.44</v>
      </c>
      <c r="E3" s="68">
        <v>211.09</v>
      </c>
      <c r="F3" s="68">
        <f t="shared" si="0"/>
        <v>16.222222222222221</v>
      </c>
      <c r="G3" s="68">
        <v>0</v>
      </c>
      <c r="H3" s="68">
        <f t="shared" si="1"/>
        <v>18.256410256410255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175</v>
      </c>
      <c r="P3" s="32" t="s">
        <v>41</v>
      </c>
      <c r="Q3" s="25">
        <f>LARGE(A:A,3)</f>
        <v>1680</v>
      </c>
      <c r="T3" s="22">
        <v>280.995</v>
      </c>
      <c r="U3" s="74">
        <f t="shared" si="3"/>
        <v>40.995000000000005</v>
      </c>
      <c r="V3" s="70">
        <f t="shared" si="4"/>
        <v>41</v>
      </c>
      <c r="W3" s="70">
        <v>5239</v>
      </c>
      <c r="X3" s="70">
        <f t="shared" si="5"/>
        <v>263.81871590432229</v>
      </c>
      <c r="Y3" s="70">
        <f t="shared" si="6"/>
        <v>23.818715904322289</v>
      </c>
      <c r="Z3" s="70">
        <f t="shared" si="7"/>
        <v>24</v>
      </c>
      <c r="AA3" s="24">
        <f t="shared" si="8"/>
        <v>41</v>
      </c>
      <c r="AB3" s="67">
        <f t="shared" si="9"/>
        <v>281</v>
      </c>
    </row>
    <row r="4" spans="1:28" ht="15" customHeight="1" x14ac:dyDescent="0.25">
      <c r="A4" s="71">
        <v>244</v>
      </c>
      <c r="B4" s="71">
        <v>240</v>
      </c>
      <c r="C4" s="68">
        <v>0</v>
      </c>
      <c r="D4" s="68">
        <v>275.44</v>
      </c>
      <c r="E4" s="68">
        <v>211.09</v>
      </c>
      <c r="F4" s="68">
        <f t="shared" si="0"/>
        <v>18.379310344827587</v>
      </c>
      <c r="G4" s="68">
        <v>0</v>
      </c>
      <c r="H4" s="68">
        <f t="shared" si="1"/>
        <v>18.413793103448278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2376</v>
      </c>
      <c r="P4" s="32" t="s">
        <v>43</v>
      </c>
      <c r="Q4" s="25">
        <f>LARGE(B:B,1)</f>
        <v>1050</v>
      </c>
      <c r="T4" s="22">
        <v>256.50799999999998</v>
      </c>
      <c r="U4" s="74">
        <f t="shared" si="3"/>
        <v>16.507999999999981</v>
      </c>
      <c r="V4" s="70">
        <f t="shared" si="4"/>
        <v>17</v>
      </c>
      <c r="W4" s="70"/>
      <c r="X4" s="70">
        <f t="shared" si="5"/>
        <v>263.81871590432229</v>
      </c>
      <c r="Y4" s="70">
        <f t="shared" si="6"/>
        <v>23.818715904322289</v>
      </c>
      <c r="Z4" s="70">
        <f t="shared" si="7"/>
        <v>24</v>
      </c>
      <c r="AA4" s="24">
        <f t="shared" si="8"/>
        <v>17</v>
      </c>
      <c r="AB4" s="67">
        <f t="shared" si="9"/>
        <v>257</v>
      </c>
    </row>
    <row r="5" spans="1:28" ht="15" customHeight="1" x14ac:dyDescent="0.25">
      <c r="A5" s="71">
        <v>361</v>
      </c>
      <c r="B5" s="71">
        <v>240</v>
      </c>
      <c r="C5" s="68">
        <v>0.13</v>
      </c>
      <c r="D5" s="68">
        <v>275.45</v>
      </c>
      <c r="E5" s="68">
        <v>211.09</v>
      </c>
      <c r="F5" s="68">
        <f t="shared" si="0"/>
        <v>17.521739130434781</v>
      </c>
      <c r="G5" s="68">
        <v>0</v>
      </c>
      <c r="H5" s="68">
        <f t="shared" si="1"/>
        <v>18.57391304347826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0.76</v>
      </c>
      <c r="P5" s="32" t="s">
        <v>45</v>
      </c>
      <c r="Q5" s="25">
        <f>LARGE(B:B,2)</f>
        <v>1050</v>
      </c>
      <c r="T5" s="22">
        <v>259.05</v>
      </c>
      <c r="U5" s="74">
        <f t="shared" si="3"/>
        <v>19.050000000000011</v>
      </c>
      <c r="V5" s="70">
        <f t="shared" si="4"/>
        <v>19</v>
      </c>
      <c r="W5" s="70"/>
      <c r="X5" s="70">
        <f t="shared" si="5"/>
        <v>263.81871590432229</v>
      </c>
      <c r="Y5" s="70">
        <f t="shared" si="6"/>
        <v>23.818715904322289</v>
      </c>
      <c r="Z5" s="70">
        <f t="shared" si="7"/>
        <v>24</v>
      </c>
      <c r="AA5" s="24">
        <f t="shared" si="8"/>
        <v>19</v>
      </c>
      <c r="AB5" s="67">
        <f t="shared" si="9"/>
        <v>259</v>
      </c>
    </row>
    <row r="6" spans="1:28" ht="15" customHeight="1" x14ac:dyDescent="0.25">
      <c r="A6" s="71">
        <v>361</v>
      </c>
      <c r="B6" s="71">
        <v>240</v>
      </c>
      <c r="C6" s="68">
        <v>0.81</v>
      </c>
      <c r="D6" s="68">
        <v>275.45999999999998</v>
      </c>
      <c r="E6" s="68">
        <v>211.09</v>
      </c>
      <c r="F6" s="68">
        <f t="shared" si="0"/>
        <v>17.67543859649123</v>
      </c>
      <c r="G6" s="68">
        <v>0</v>
      </c>
      <c r="H6" s="68">
        <f t="shared" si="1"/>
        <v>18.736842105263158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1.1200000000000001</v>
      </c>
      <c r="P6" s="32" t="s">
        <v>47</v>
      </c>
      <c r="Q6" s="25">
        <f>LARGE(B:B,3)</f>
        <v>1050</v>
      </c>
      <c r="T6" s="22">
        <v>259.34699999999998</v>
      </c>
      <c r="U6" s="74">
        <f t="shared" si="3"/>
        <v>19.34699999999998</v>
      </c>
      <c r="V6" s="70">
        <f t="shared" si="4"/>
        <v>19</v>
      </c>
      <c r="W6" s="70"/>
      <c r="X6" s="70">
        <f t="shared" si="5"/>
        <v>263.81871590432229</v>
      </c>
      <c r="Y6" s="70">
        <f t="shared" si="6"/>
        <v>23.818715904322289</v>
      </c>
      <c r="Z6" s="70">
        <f t="shared" si="7"/>
        <v>24</v>
      </c>
      <c r="AA6" s="24">
        <f t="shared" si="8"/>
        <v>19</v>
      </c>
      <c r="AB6" s="67">
        <f t="shared" si="9"/>
        <v>259</v>
      </c>
    </row>
    <row r="7" spans="1:28" ht="15" customHeight="1" x14ac:dyDescent="0.25">
      <c r="A7" s="71">
        <v>478</v>
      </c>
      <c r="B7" s="71">
        <v>270</v>
      </c>
      <c r="C7" s="68">
        <v>1.51</v>
      </c>
      <c r="D7" s="68">
        <v>275.48</v>
      </c>
      <c r="E7" s="68">
        <v>211.16</v>
      </c>
      <c r="F7" s="68">
        <f t="shared" si="0"/>
        <v>16.79646017699115</v>
      </c>
      <c r="G7" s="68">
        <v>0</v>
      </c>
      <c r="H7" s="68">
        <f t="shared" si="1"/>
        <v>18.63716814159292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1.4</v>
      </c>
      <c r="P7" s="25"/>
      <c r="Q7" s="25"/>
      <c r="T7" s="22">
        <v>259.02499999999998</v>
      </c>
      <c r="U7" s="74">
        <f t="shared" si="3"/>
        <v>-10.975000000000023</v>
      </c>
      <c r="V7" s="70">
        <f t="shared" si="4"/>
        <v>-11</v>
      </c>
      <c r="W7" s="70"/>
      <c r="X7" s="70">
        <f t="shared" si="5"/>
        <v>296.79605539236258</v>
      </c>
      <c r="Y7" s="70">
        <f t="shared" si="6"/>
        <v>26.796055392362575</v>
      </c>
      <c r="Z7" s="70">
        <f t="shared" si="7"/>
        <v>27</v>
      </c>
      <c r="AA7" s="24">
        <f t="shared" si="8"/>
        <v>27</v>
      </c>
      <c r="AB7" s="67">
        <f t="shared" si="9"/>
        <v>297</v>
      </c>
    </row>
    <row r="8" spans="1:28" ht="15" customHeight="1" x14ac:dyDescent="0.25">
      <c r="A8" s="71">
        <v>361</v>
      </c>
      <c r="B8" s="71">
        <v>270</v>
      </c>
      <c r="C8" s="68">
        <v>2.93</v>
      </c>
      <c r="D8" s="68">
        <v>275.49</v>
      </c>
      <c r="E8" s="68">
        <v>211.16</v>
      </c>
      <c r="F8" s="68">
        <f t="shared" si="0"/>
        <v>17.991071428571427</v>
      </c>
      <c r="G8" s="68">
        <v>0</v>
      </c>
      <c r="H8" s="68">
        <f t="shared" si="1"/>
        <v>18.803571428571427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263.21199999999999</v>
      </c>
      <c r="U8" s="74">
        <f t="shared" si="3"/>
        <v>-6.7880000000000109</v>
      </c>
      <c r="V8" s="70">
        <f t="shared" si="4"/>
        <v>-7</v>
      </c>
      <c r="W8" s="70"/>
      <c r="X8" s="70">
        <f t="shared" si="5"/>
        <v>296.79605539236258</v>
      </c>
      <c r="Y8" s="70">
        <f t="shared" si="6"/>
        <v>26.796055392362575</v>
      </c>
      <c r="Z8" s="70">
        <f t="shared" si="7"/>
        <v>27</v>
      </c>
      <c r="AA8" s="24">
        <f t="shared" si="8"/>
        <v>27</v>
      </c>
      <c r="AB8" s="67">
        <f t="shared" si="9"/>
        <v>297</v>
      </c>
    </row>
    <row r="9" spans="1:28" ht="15" customHeight="1" x14ac:dyDescent="0.25">
      <c r="A9" s="71">
        <v>594</v>
      </c>
      <c r="B9" s="71">
        <v>270</v>
      </c>
      <c r="C9" s="68">
        <v>1.1499999999999999</v>
      </c>
      <c r="D9" s="68">
        <v>275.52999999999997</v>
      </c>
      <c r="E9" s="68">
        <v>211.16</v>
      </c>
      <c r="F9" s="68">
        <f t="shared" si="0"/>
        <v>16.054054054054053</v>
      </c>
      <c r="G9" s="68">
        <v>0</v>
      </c>
      <c r="H9" s="68">
        <f t="shared" si="1"/>
        <v>18.972972972972972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259.80700000000002</v>
      </c>
      <c r="U9" s="74">
        <f t="shared" si="3"/>
        <v>-10.192999999999984</v>
      </c>
      <c r="V9" s="70">
        <f t="shared" si="4"/>
        <v>-10</v>
      </c>
      <c r="W9" s="70"/>
      <c r="X9" s="70">
        <f t="shared" si="5"/>
        <v>296.79605539236258</v>
      </c>
      <c r="Y9" s="70">
        <f t="shared" si="6"/>
        <v>26.796055392362575</v>
      </c>
      <c r="Z9" s="70">
        <f t="shared" si="7"/>
        <v>27</v>
      </c>
      <c r="AA9" s="24">
        <f t="shared" si="8"/>
        <v>27</v>
      </c>
      <c r="AB9" s="67">
        <f t="shared" si="9"/>
        <v>297</v>
      </c>
    </row>
    <row r="10" spans="1:28" ht="15" customHeight="1" x14ac:dyDescent="0.25">
      <c r="A10" s="71">
        <v>361</v>
      </c>
      <c r="B10" s="71">
        <v>270</v>
      </c>
      <c r="C10" s="68">
        <v>0.23</v>
      </c>
      <c r="D10" s="68">
        <v>275.54000000000002</v>
      </c>
      <c r="E10" s="68">
        <v>211.16</v>
      </c>
      <c r="F10" s="68">
        <f t="shared" si="0"/>
        <v>18.318181818181817</v>
      </c>
      <c r="G10" s="68">
        <v>0</v>
      </c>
      <c r="H10" s="68">
        <f t="shared" si="1"/>
        <v>19.145454545454545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257.32900000000001</v>
      </c>
      <c r="U10" s="74">
        <f t="shared" si="3"/>
        <v>-12.670999999999992</v>
      </c>
      <c r="V10" s="70">
        <f t="shared" si="4"/>
        <v>-13</v>
      </c>
      <c r="W10" s="70"/>
      <c r="X10" s="70">
        <f t="shared" si="5"/>
        <v>296.79605539236258</v>
      </c>
      <c r="Y10" s="70">
        <f t="shared" si="6"/>
        <v>26.796055392362575</v>
      </c>
      <c r="Z10" s="70">
        <f t="shared" si="7"/>
        <v>27</v>
      </c>
      <c r="AA10" s="24">
        <f t="shared" si="8"/>
        <v>27</v>
      </c>
      <c r="AB10" s="67">
        <f t="shared" si="9"/>
        <v>297</v>
      </c>
    </row>
    <row r="11" spans="1:28" ht="15" customHeight="1" x14ac:dyDescent="0.25">
      <c r="A11" s="71">
        <v>478</v>
      </c>
      <c r="B11" s="71">
        <v>270</v>
      </c>
      <c r="C11" s="68">
        <v>0.06</v>
      </c>
      <c r="D11" s="68">
        <v>275.56</v>
      </c>
      <c r="E11" s="68">
        <v>211.16</v>
      </c>
      <c r="F11" s="68">
        <f t="shared" si="0"/>
        <v>17.412844036697248</v>
      </c>
      <c r="G11" s="68">
        <v>0</v>
      </c>
      <c r="H11" s="68">
        <f t="shared" si="1"/>
        <v>19.321100917431192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273.39999999999998</v>
      </c>
      <c r="R11" s="43"/>
      <c r="S11" s="43"/>
      <c r="T11" s="22">
        <v>260.62799999999999</v>
      </c>
      <c r="U11" s="74">
        <f t="shared" si="3"/>
        <v>-9.3720000000000141</v>
      </c>
      <c r="V11" s="70">
        <f t="shared" si="4"/>
        <v>-9</v>
      </c>
      <c r="W11" s="70"/>
      <c r="X11" s="70">
        <f t="shared" si="5"/>
        <v>296.79605539236258</v>
      </c>
      <c r="Y11" s="70">
        <f t="shared" si="6"/>
        <v>26.796055392362575</v>
      </c>
      <c r="Z11" s="70">
        <f t="shared" si="7"/>
        <v>27</v>
      </c>
      <c r="AA11" s="24">
        <f t="shared" si="8"/>
        <v>27</v>
      </c>
      <c r="AB11" s="67">
        <f t="shared" si="9"/>
        <v>297</v>
      </c>
    </row>
    <row r="12" spans="1:28" ht="15" customHeight="1" x14ac:dyDescent="0.25">
      <c r="A12" s="71">
        <v>478</v>
      </c>
      <c r="B12" s="71">
        <v>310</v>
      </c>
      <c r="C12" s="68">
        <v>0.06</v>
      </c>
      <c r="D12" s="68">
        <v>275.57</v>
      </c>
      <c r="E12" s="68">
        <v>211.25</v>
      </c>
      <c r="F12" s="68">
        <f t="shared" si="0"/>
        <v>17.574074074074073</v>
      </c>
      <c r="G12" s="68">
        <v>0</v>
      </c>
      <c r="H12" s="68">
        <f t="shared" si="1"/>
        <v>19.12962962962963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275.41000000000003</v>
      </c>
      <c r="R12" s="43"/>
      <c r="S12" s="43"/>
      <c r="T12" s="22">
        <v>251.38800000000001</v>
      </c>
      <c r="U12" s="74">
        <f t="shared" si="3"/>
        <v>-58.611999999999995</v>
      </c>
      <c r="V12" s="70">
        <f t="shared" si="4"/>
        <v>-59</v>
      </c>
      <c r="W12" s="70"/>
      <c r="X12" s="70">
        <f t="shared" si="5"/>
        <v>340.76584137641629</v>
      </c>
      <c r="Y12" s="70">
        <f t="shared" si="6"/>
        <v>30.76584137641629</v>
      </c>
      <c r="Z12" s="70">
        <f t="shared" si="7"/>
        <v>31</v>
      </c>
      <c r="AA12" s="24">
        <f t="shared" si="8"/>
        <v>31</v>
      </c>
      <c r="AB12" s="67">
        <f t="shared" si="9"/>
        <v>341</v>
      </c>
    </row>
    <row r="13" spans="1:28" ht="15" customHeight="1" x14ac:dyDescent="0.25">
      <c r="A13" s="71">
        <v>479</v>
      </c>
      <c r="B13" s="71">
        <v>310</v>
      </c>
      <c r="C13" s="68">
        <v>0</v>
      </c>
      <c r="D13" s="68">
        <v>275.58999999999997</v>
      </c>
      <c r="E13" s="68">
        <v>211.25</v>
      </c>
      <c r="F13" s="68">
        <f t="shared" si="0"/>
        <v>17.728971962616821</v>
      </c>
      <c r="G13" s="68">
        <v>0</v>
      </c>
      <c r="H13" s="68">
        <f t="shared" si="1"/>
        <v>19.308411214953271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251.99</v>
      </c>
      <c r="U13" s="74">
        <f t="shared" si="3"/>
        <v>-58.009999999999991</v>
      </c>
      <c r="V13" s="70">
        <f t="shared" si="4"/>
        <v>-58</v>
      </c>
      <c r="W13" s="70"/>
      <c r="X13" s="70">
        <f t="shared" si="5"/>
        <v>340.76584137641629</v>
      </c>
      <c r="Y13" s="70">
        <f t="shared" si="6"/>
        <v>30.76584137641629</v>
      </c>
      <c r="Z13" s="70">
        <f t="shared" si="7"/>
        <v>31</v>
      </c>
      <c r="AA13" s="24">
        <f t="shared" si="8"/>
        <v>31</v>
      </c>
      <c r="AB13" s="67">
        <f t="shared" si="9"/>
        <v>341</v>
      </c>
    </row>
    <row r="14" spans="1:28" ht="15" customHeight="1" x14ac:dyDescent="0.25">
      <c r="A14" s="71">
        <v>595</v>
      </c>
      <c r="B14" s="71">
        <v>310</v>
      </c>
      <c r="C14" s="68">
        <v>0</v>
      </c>
      <c r="D14" s="68">
        <v>275.62</v>
      </c>
      <c r="E14" s="68">
        <v>211.25</v>
      </c>
      <c r="F14" s="68">
        <f t="shared" si="0"/>
        <v>16.80188679245283</v>
      </c>
      <c r="G14" s="68">
        <v>0</v>
      </c>
      <c r="H14" s="68">
        <f t="shared" si="1"/>
        <v>19.490566037735849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1050</v>
      </c>
      <c r="R14" s="43"/>
      <c r="S14" s="43"/>
      <c r="T14" s="22">
        <v>255.82900000000001</v>
      </c>
      <c r="U14" s="74">
        <f t="shared" si="3"/>
        <v>-54.170999999999992</v>
      </c>
      <c r="V14" s="70">
        <f t="shared" si="4"/>
        <v>-54</v>
      </c>
      <c r="W14" s="70"/>
      <c r="X14" s="70">
        <f t="shared" si="5"/>
        <v>340.76584137641629</v>
      </c>
      <c r="Y14" s="70">
        <f t="shared" si="6"/>
        <v>30.76584137641629</v>
      </c>
      <c r="Z14" s="70">
        <f t="shared" si="7"/>
        <v>31</v>
      </c>
      <c r="AA14" s="24">
        <f t="shared" si="8"/>
        <v>31</v>
      </c>
      <c r="AB14" s="67">
        <f t="shared" si="9"/>
        <v>341</v>
      </c>
    </row>
    <row r="15" spans="1:28" ht="15" customHeight="1" x14ac:dyDescent="0.25">
      <c r="A15" s="71">
        <v>478</v>
      </c>
      <c r="B15" s="71">
        <v>310</v>
      </c>
      <c r="C15" s="68">
        <v>0.14000000000000001</v>
      </c>
      <c r="D15" s="68">
        <v>275.64</v>
      </c>
      <c r="E15" s="68">
        <v>211.25</v>
      </c>
      <c r="F15" s="68">
        <f t="shared" si="0"/>
        <v>18.076190476190476</v>
      </c>
      <c r="G15" s="68">
        <v>0</v>
      </c>
      <c r="H15" s="68">
        <f t="shared" si="1"/>
        <v>19.676190476190477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175</v>
      </c>
      <c r="P15" s="14" t="s">
        <v>61</v>
      </c>
      <c r="Q15" s="13">
        <f>MAX(D:D)</f>
        <v>275.8</v>
      </c>
      <c r="R15" s="43">
        <f ca="1">TREND(OFFSET('Z-V'!B1,MATCH(Q15,'Z-V'!A:A,1)-1,,2,1),OFFSET('Z-V'!A1,MATCH(Q15,'Z-V'!A:A,1)-1,,2,1),Q15)</f>
        <v>72799.999999999884</v>
      </c>
      <c r="S15" s="43"/>
      <c r="T15" s="22">
        <v>255.846</v>
      </c>
      <c r="U15" s="74">
        <f t="shared" si="3"/>
        <v>-54.153999999999996</v>
      </c>
      <c r="V15" s="70">
        <f t="shared" si="4"/>
        <v>-54</v>
      </c>
      <c r="W15" s="70"/>
      <c r="X15" s="70">
        <f t="shared" si="5"/>
        <v>340.76584137641629</v>
      </c>
      <c r="Y15" s="70">
        <f t="shared" si="6"/>
        <v>30.76584137641629</v>
      </c>
      <c r="Z15" s="70">
        <f t="shared" si="7"/>
        <v>31</v>
      </c>
      <c r="AA15" s="24">
        <f t="shared" si="8"/>
        <v>31</v>
      </c>
      <c r="AB15" s="67">
        <f t="shared" si="9"/>
        <v>341</v>
      </c>
    </row>
    <row r="16" spans="1:28" ht="15" customHeight="1" x14ac:dyDescent="0.25">
      <c r="A16" s="71">
        <v>478</v>
      </c>
      <c r="B16" s="71">
        <v>310</v>
      </c>
      <c r="C16" s="68">
        <v>0.19</v>
      </c>
      <c r="D16" s="68">
        <v>275.66000000000003</v>
      </c>
      <c r="E16" s="68">
        <v>211.25</v>
      </c>
      <c r="F16" s="68">
        <f t="shared" si="0"/>
        <v>18.25</v>
      </c>
      <c r="G16" s="68">
        <v>0</v>
      </c>
      <c r="H16" s="68">
        <f t="shared" si="1"/>
        <v>19.865384615384617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10.79</v>
      </c>
      <c r="P16" s="14" t="s">
        <v>63</v>
      </c>
      <c r="Q16" s="56">
        <f>D2</f>
        <v>275.41000000000003</v>
      </c>
      <c r="R16" s="43">
        <f ca="1">TREND(OFFSET('Z-V'!B1,MATCH(Q16,'Z-V'!A:A,1)-1,,2,1),OFFSET('Z-V'!A1,MATCH(Q16,'Z-V'!A:A,1)-1,,2,1),Q16)</f>
        <v>71435.000000000116</v>
      </c>
      <c r="S16" s="43"/>
      <c r="T16" s="22">
        <v>259.76100000000002</v>
      </c>
      <c r="U16" s="74">
        <f t="shared" si="3"/>
        <v>-50.238999999999976</v>
      </c>
      <c r="V16" s="70">
        <f t="shared" si="4"/>
        <v>-50</v>
      </c>
      <c r="W16" s="70"/>
      <c r="X16" s="70">
        <f t="shared" si="5"/>
        <v>340.76584137641629</v>
      </c>
      <c r="Y16" s="70">
        <f t="shared" si="6"/>
        <v>30.76584137641629</v>
      </c>
      <c r="Z16" s="70">
        <f t="shared" si="7"/>
        <v>31</v>
      </c>
      <c r="AA16" s="24">
        <f t="shared" si="8"/>
        <v>31</v>
      </c>
      <c r="AB16" s="67">
        <f t="shared" si="9"/>
        <v>341</v>
      </c>
    </row>
    <row r="17" spans="1:28" ht="15" customHeight="1" x14ac:dyDescent="0.25">
      <c r="A17" s="71">
        <v>478</v>
      </c>
      <c r="B17" s="71">
        <v>340</v>
      </c>
      <c r="C17" s="68">
        <v>0.27</v>
      </c>
      <c r="D17" s="68">
        <v>275.67</v>
      </c>
      <c r="E17" s="68">
        <v>211.32</v>
      </c>
      <c r="F17" s="68">
        <f t="shared" si="0"/>
        <v>18.427184466019419</v>
      </c>
      <c r="G17" s="68">
        <v>0</v>
      </c>
      <c r="H17" s="68">
        <f t="shared" si="1"/>
        <v>19.766990291262136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274.67</v>
      </c>
      <c r="R17" s="43"/>
      <c r="S17" s="43"/>
      <c r="T17" s="22">
        <v>250.691</v>
      </c>
      <c r="U17" s="74">
        <f t="shared" si="3"/>
        <v>-89.308999999999997</v>
      </c>
      <c r="V17" s="70">
        <f t="shared" si="4"/>
        <v>-89</v>
      </c>
      <c r="W17" s="70"/>
      <c r="X17" s="70">
        <f t="shared" si="5"/>
        <v>373.74318086445658</v>
      </c>
      <c r="Y17" s="70">
        <f t="shared" si="6"/>
        <v>33.743180864456576</v>
      </c>
      <c r="Z17" s="70">
        <f t="shared" si="7"/>
        <v>34</v>
      </c>
      <c r="AA17" s="24">
        <f t="shared" si="8"/>
        <v>34</v>
      </c>
      <c r="AB17" s="67">
        <f t="shared" si="9"/>
        <v>374</v>
      </c>
    </row>
    <row r="18" spans="1:28" ht="15" customHeight="1" x14ac:dyDescent="0.2">
      <c r="A18" s="71">
        <v>478</v>
      </c>
      <c r="B18" s="71">
        <v>340</v>
      </c>
      <c r="C18" s="68">
        <v>0.22</v>
      </c>
      <c r="D18" s="68">
        <v>275.68</v>
      </c>
      <c r="E18" s="68">
        <v>211.32</v>
      </c>
      <c r="F18" s="68">
        <f t="shared" si="0"/>
        <v>18.607843137254903</v>
      </c>
      <c r="G18" s="68">
        <v>0</v>
      </c>
      <c r="H18" s="68">
        <f t="shared" si="1"/>
        <v>19.96078431372549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1050</v>
      </c>
      <c r="R18" s="43"/>
      <c r="S18" s="43"/>
      <c r="T18" s="22">
        <v>266.82799999999997</v>
      </c>
      <c r="U18" s="74">
        <f t="shared" si="3"/>
        <v>-73.172000000000025</v>
      </c>
      <c r="V18" s="70">
        <f t="shared" si="4"/>
        <v>-73</v>
      </c>
      <c r="W18" s="70"/>
      <c r="X18" s="70">
        <f t="shared" si="5"/>
        <v>373.74318086445658</v>
      </c>
      <c r="Y18" s="70">
        <f t="shared" si="6"/>
        <v>33.743180864456576</v>
      </c>
      <c r="Z18" s="70">
        <f t="shared" si="7"/>
        <v>34</v>
      </c>
      <c r="AA18" s="24">
        <f t="shared" si="8"/>
        <v>34</v>
      </c>
      <c r="AB18" s="67">
        <f t="shared" si="9"/>
        <v>374</v>
      </c>
    </row>
    <row r="19" spans="1:28" ht="15" customHeight="1" x14ac:dyDescent="0.25">
      <c r="A19" s="71">
        <v>361</v>
      </c>
      <c r="B19" s="71">
        <v>340</v>
      </c>
      <c r="C19" s="68">
        <v>0.13</v>
      </c>
      <c r="D19" s="68">
        <v>275.69</v>
      </c>
      <c r="E19" s="68">
        <v>211.32</v>
      </c>
      <c r="F19" s="68">
        <f t="shared" si="0"/>
        <v>19.950495049504951</v>
      </c>
      <c r="G19" s="68">
        <v>0</v>
      </c>
      <c r="H19" s="68">
        <f t="shared" si="1"/>
        <v>20.158415841584159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0.84423655195456071</v>
      </c>
      <c r="R19" s="58">
        <f>MAX(AB:AB)</f>
        <v>1400</v>
      </c>
      <c r="S19" s="58">
        <f>'Z-V'!P8-R19</f>
        <v>7579</v>
      </c>
      <c r="T19" s="22">
        <v>269.488</v>
      </c>
      <c r="U19" s="74">
        <f t="shared" si="3"/>
        <v>-70.512</v>
      </c>
      <c r="V19" s="70">
        <f t="shared" si="4"/>
        <v>-71</v>
      </c>
      <c r="W19" s="70"/>
      <c r="X19" s="70">
        <f t="shared" si="5"/>
        <v>373.74318086445658</v>
      </c>
      <c r="Y19" s="70">
        <f t="shared" si="6"/>
        <v>33.743180864456576</v>
      </c>
      <c r="Z19" s="70">
        <f t="shared" si="7"/>
        <v>34</v>
      </c>
      <c r="AA19" s="24">
        <f t="shared" si="8"/>
        <v>34</v>
      </c>
      <c r="AB19" s="67">
        <f t="shared" si="9"/>
        <v>374</v>
      </c>
    </row>
    <row r="20" spans="1:28" ht="15" customHeight="1" x14ac:dyDescent="0.25">
      <c r="A20" s="71">
        <v>479</v>
      </c>
      <c r="B20" s="71">
        <v>340</v>
      </c>
      <c r="C20" s="68">
        <v>0.15</v>
      </c>
      <c r="D20" s="68">
        <v>275.7</v>
      </c>
      <c r="E20" s="68">
        <v>211.32</v>
      </c>
      <c r="F20" s="68">
        <f t="shared" si="0"/>
        <v>18.97</v>
      </c>
      <c r="G20" s="68">
        <v>0</v>
      </c>
      <c r="H20" s="68">
        <f t="shared" si="1"/>
        <v>20.36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0.97450196335078976</v>
      </c>
      <c r="R20" s="43">
        <f ca="1">R15-R16</f>
        <v>1364.9999999997672</v>
      </c>
      <c r="S20" s="43">
        <f ca="1">'Z-V'!P9-R20</f>
        <v>52115.000000000233</v>
      </c>
      <c r="T20" s="22">
        <v>288.99799999999999</v>
      </c>
      <c r="U20" s="74">
        <f t="shared" si="3"/>
        <v>-51.00200000000001</v>
      </c>
      <c r="V20" s="70">
        <f t="shared" si="4"/>
        <v>-51</v>
      </c>
      <c r="W20" s="70"/>
      <c r="X20" s="70">
        <f t="shared" si="5"/>
        <v>373.74318086445658</v>
      </c>
      <c r="Y20" s="70">
        <f t="shared" si="6"/>
        <v>33.743180864456576</v>
      </c>
      <c r="Z20" s="70">
        <f t="shared" si="7"/>
        <v>34</v>
      </c>
      <c r="AA20" s="24">
        <f t="shared" si="8"/>
        <v>34</v>
      </c>
      <c r="AB20" s="67">
        <f t="shared" si="9"/>
        <v>374</v>
      </c>
    </row>
    <row r="21" spans="1:28" ht="15" customHeight="1" x14ac:dyDescent="0.25">
      <c r="A21" s="71">
        <v>362</v>
      </c>
      <c r="B21" s="71">
        <v>340</v>
      </c>
      <c r="C21" s="68">
        <v>0.12</v>
      </c>
      <c r="D21" s="68">
        <v>275.7</v>
      </c>
      <c r="E21" s="68">
        <v>211.32</v>
      </c>
      <c r="F21" s="68">
        <f t="shared" si="0"/>
        <v>20.343434343434343</v>
      </c>
      <c r="G21" s="68">
        <v>0</v>
      </c>
      <c r="H21" s="68">
        <f t="shared" si="1"/>
        <v>20.565656565656564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0.96622841480127875</v>
      </c>
      <c r="R21" s="43">
        <f>ABS(Q12-Q17)</f>
        <v>0.74000000000000909</v>
      </c>
      <c r="S21" s="43">
        <f>'Z-V'!P10-R21</f>
        <v>21.149999999999991</v>
      </c>
      <c r="T21" s="22">
        <v>288.86399999999998</v>
      </c>
      <c r="U21" s="74">
        <f t="shared" si="3"/>
        <v>-51.136000000000024</v>
      </c>
      <c r="V21" s="70">
        <f t="shared" si="4"/>
        <v>-51</v>
      </c>
      <c r="W21" s="70"/>
      <c r="X21" s="70">
        <f t="shared" si="5"/>
        <v>373.74318086445658</v>
      </c>
      <c r="Y21" s="70">
        <f t="shared" si="6"/>
        <v>33.743180864456576</v>
      </c>
      <c r="Z21" s="70">
        <f t="shared" si="7"/>
        <v>34</v>
      </c>
      <c r="AA21" s="24">
        <f t="shared" si="8"/>
        <v>34</v>
      </c>
      <c r="AB21" s="67">
        <f t="shared" si="9"/>
        <v>374</v>
      </c>
    </row>
    <row r="22" spans="1:28" ht="15" customHeight="1" x14ac:dyDescent="0.25">
      <c r="A22" s="71">
        <v>479</v>
      </c>
      <c r="B22" s="71">
        <v>370</v>
      </c>
      <c r="C22" s="68">
        <v>0.53</v>
      </c>
      <c r="D22" s="68">
        <v>275.70999999999998</v>
      </c>
      <c r="E22" s="68">
        <v>211.39</v>
      </c>
      <c r="F22" s="68">
        <f t="shared" si="0"/>
        <v>19.357142857142858</v>
      </c>
      <c r="G22" s="68">
        <v>0</v>
      </c>
      <c r="H22" s="68">
        <f t="shared" si="1"/>
        <v>20.469387755102041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0.93540000000000001</v>
      </c>
      <c r="R22" s="43"/>
      <c r="S22" s="43"/>
      <c r="T22" s="22">
        <v>286.279</v>
      </c>
      <c r="U22" s="74">
        <f t="shared" si="3"/>
        <v>-83.721000000000004</v>
      </c>
      <c r="V22" s="70">
        <f t="shared" si="4"/>
        <v>-84</v>
      </c>
      <c r="W22" s="70"/>
      <c r="X22" s="70">
        <f t="shared" si="5"/>
        <v>406.72052035249686</v>
      </c>
      <c r="Y22" s="70">
        <f t="shared" si="6"/>
        <v>36.720520352496862</v>
      </c>
      <c r="Z22" s="70">
        <f t="shared" si="7"/>
        <v>37</v>
      </c>
      <c r="AA22" s="24">
        <f t="shared" si="8"/>
        <v>37</v>
      </c>
      <c r="AB22" s="67">
        <f t="shared" si="9"/>
        <v>407</v>
      </c>
    </row>
    <row r="23" spans="1:28" ht="15" customHeight="1" x14ac:dyDescent="0.25">
      <c r="A23" s="71">
        <v>361</v>
      </c>
      <c r="B23" s="71">
        <v>370</v>
      </c>
      <c r="C23" s="68">
        <v>1.77</v>
      </c>
      <c r="D23" s="68">
        <v>275.70999999999998</v>
      </c>
      <c r="E23" s="68">
        <v>211.39</v>
      </c>
      <c r="F23" s="68">
        <f t="shared" si="0"/>
        <v>20.773195876288661</v>
      </c>
      <c r="G23" s="68">
        <v>0</v>
      </c>
      <c r="H23" s="68">
        <f t="shared" si="1"/>
        <v>20.680412371134022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267.22399999999999</v>
      </c>
      <c r="U23" s="74">
        <f t="shared" si="3"/>
        <v>-102.77600000000001</v>
      </c>
      <c r="V23" s="70">
        <f t="shared" si="4"/>
        <v>-103</v>
      </c>
      <c r="W23" s="70"/>
      <c r="X23" s="70">
        <f t="shared" si="5"/>
        <v>406.72052035249686</v>
      </c>
      <c r="Y23" s="70">
        <f t="shared" si="6"/>
        <v>36.720520352496862</v>
      </c>
      <c r="Z23" s="70">
        <f t="shared" si="7"/>
        <v>37</v>
      </c>
      <c r="AA23" s="24">
        <f t="shared" si="8"/>
        <v>37</v>
      </c>
      <c r="AB23" s="67">
        <f t="shared" si="9"/>
        <v>407</v>
      </c>
    </row>
    <row r="24" spans="1:28" ht="15" customHeight="1" x14ac:dyDescent="0.25">
      <c r="A24" s="71">
        <v>479</v>
      </c>
      <c r="B24" s="71">
        <v>370</v>
      </c>
      <c r="C24" s="68">
        <v>3.44</v>
      </c>
      <c r="D24" s="68">
        <v>275.72000000000003</v>
      </c>
      <c r="E24" s="68">
        <v>211.39</v>
      </c>
      <c r="F24" s="68">
        <f t="shared" si="0"/>
        <v>19.760416666666668</v>
      </c>
      <c r="G24" s="68">
        <v>0</v>
      </c>
      <c r="H24" s="68">
        <f t="shared" si="1"/>
        <v>20.895833333333332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265.58100000000002</v>
      </c>
      <c r="U24" s="74">
        <f t="shared" si="3"/>
        <v>-104.41899999999998</v>
      </c>
      <c r="V24" s="70">
        <f t="shared" si="4"/>
        <v>-104</v>
      </c>
      <c r="W24" s="70"/>
      <c r="X24" s="70">
        <f t="shared" si="5"/>
        <v>406.72052035249686</v>
      </c>
      <c r="Y24" s="70">
        <f t="shared" si="6"/>
        <v>36.720520352496862</v>
      </c>
      <c r="Z24" s="70">
        <f t="shared" si="7"/>
        <v>37</v>
      </c>
      <c r="AA24" s="24">
        <f t="shared" si="8"/>
        <v>37</v>
      </c>
      <c r="AB24" s="67">
        <f t="shared" si="9"/>
        <v>407</v>
      </c>
    </row>
    <row r="25" spans="1:28" ht="15" customHeight="1" x14ac:dyDescent="0.25">
      <c r="A25" s="71">
        <v>821</v>
      </c>
      <c r="B25" s="71">
        <v>370</v>
      </c>
      <c r="C25" s="68">
        <v>0.73</v>
      </c>
      <c r="D25" s="68">
        <v>275.77</v>
      </c>
      <c r="E25" s="68">
        <v>211.39</v>
      </c>
      <c r="F25" s="68">
        <f t="shared" si="0"/>
        <v>16.368421052631579</v>
      </c>
      <c r="G25" s="68">
        <v>0</v>
      </c>
      <c r="H25" s="68">
        <f t="shared" si="1"/>
        <v>21.11578947368421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463.30399999999997</v>
      </c>
      <c r="U25" s="74">
        <f t="shared" si="3"/>
        <v>93.303999999999974</v>
      </c>
      <c r="V25" s="70">
        <f t="shared" si="4"/>
        <v>93</v>
      </c>
      <c r="W25" s="70"/>
      <c r="X25" s="70">
        <f t="shared" si="5"/>
        <v>406.72052035249686</v>
      </c>
      <c r="Y25" s="70">
        <f t="shared" si="6"/>
        <v>36.720520352496862</v>
      </c>
      <c r="Z25" s="70">
        <f t="shared" si="7"/>
        <v>37</v>
      </c>
      <c r="AA25" s="24">
        <f t="shared" si="8"/>
        <v>93</v>
      </c>
      <c r="AB25" s="67">
        <f t="shared" si="9"/>
        <v>463</v>
      </c>
    </row>
    <row r="26" spans="1:28" ht="15" customHeight="1" x14ac:dyDescent="0.25">
      <c r="A26" s="71">
        <v>250</v>
      </c>
      <c r="B26" s="71">
        <v>370</v>
      </c>
      <c r="C26" s="68">
        <v>0.88</v>
      </c>
      <c r="D26" s="68">
        <v>275.76</v>
      </c>
      <c r="E26" s="68">
        <v>211.39</v>
      </c>
      <c r="F26" s="68">
        <f t="shared" si="0"/>
        <v>22.617021276595743</v>
      </c>
      <c r="G26" s="68">
        <v>0</v>
      </c>
      <c r="H26" s="68">
        <f t="shared" si="1"/>
        <v>21.340425531914892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475.32100000000003</v>
      </c>
      <c r="U26" s="74">
        <f t="shared" si="3"/>
        <v>105.32100000000003</v>
      </c>
      <c r="V26" s="70">
        <f t="shared" si="4"/>
        <v>105</v>
      </c>
      <c r="W26" s="70"/>
      <c r="X26" s="70">
        <f t="shared" si="5"/>
        <v>406.72052035249686</v>
      </c>
      <c r="Y26" s="70">
        <f t="shared" si="6"/>
        <v>36.720520352496862</v>
      </c>
      <c r="Z26" s="70">
        <f t="shared" si="7"/>
        <v>37</v>
      </c>
      <c r="AA26" s="24">
        <f t="shared" si="8"/>
        <v>105</v>
      </c>
      <c r="AB26" s="67">
        <f t="shared" si="9"/>
        <v>475</v>
      </c>
    </row>
    <row r="27" spans="1:28" ht="15" customHeight="1" x14ac:dyDescent="0.25">
      <c r="A27" s="71">
        <v>484</v>
      </c>
      <c r="B27" s="71">
        <v>410</v>
      </c>
      <c r="C27" s="68">
        <v>2.2000000000000002</v>
      </c>
      <c r="D27" s="68">
        <v>275.77</v>
      </c>
      <c r="E27" s="68">
        <v>211.48</v>
      </c>
      <c r="F27" s="68">
        <f t="shared" si="0"/>
        <v>20.344086021505376</v>
      </c>
      <c r="G27" s="68">
        <v>0</v>
      </c>
      <c r="H27" s="68">
        <f t="shared" si="1"/>
        <v>21.13978494623656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478.21199999999999</v>
      </c>
      <c r="U27" s="74">
        <f t="shared" si="3"/>
        <v>68.211999999999989</v>
      </c>
      <c r="V27" s="70">
        <f t="shared" si="4"/>
        <v>68</v>
      </c>
      <c r="W27" s="70"/>
      <c r="X27" s="70">
        <f t="shared" si="5"/>
        <v>450.69030633655058</v>
      </c>
      <c r="Y27" s="70">
        <f t="shared" si="6"/>
        <v>40.690306336550577</v>
      </c>
      <c r="Z27" s="70">
        <f t="shared" si="7"/>
        <v>41</v>
      </c>
      <c r="AA27" s="24">
        <f t="shared" si="8"/>
        <v>68</v>
      </c>
      <c r="AB27" s="67">
        <f t="shared" si="9"/>
        <v>478</v>
      </c>
    </row>
    <row r="28" spans="1:28" ht="15" customHeight="1" x14ac:dyDescent="0.25">
      <c r="A28" s="71">
        <v>600</v>
      </c>
      <c r="B28" s="71">
        <v>410</v>
      </c>
      <c r="C28" s="68">
        <v>1.0900000000000001</v>
      </c>
      <c r="D28" s="68">
        <v>275.79000000000002</v>
      </c>
      <c r="E28" s="68">
        <v>211.48</v>
      </c>
      <c r="F28" s="68">
        <f t="shared" si="0"/>
        <v>19.304347826086957</v>
      </c>
      <c r="G28" s="68">
        <v>0</v>
      </c>
      <c r="H28" s="68">
        <f t="shared" si="1"/>
        <v>21.369565217391305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477.77600000000001</v>
      </c>
      <c r="U28" s="74">
        <f t="shared" si="3"/>
        <v>67.77600000000001</v>
      </c>
      <c r="V28" s="70">
        <f t="shared" si="4"/>
        <v>68</v>
      </c>
      <c r="W28" s="70"/>
      <c r="X28" s="70">
        <f t="shared" si="5"/>
        <v>450.69030633655058</v>
      </c>
      <c r="Y28" s="70">
        <f t="shared" si="6"/>
        <v>40.690306336550577</v>
      </c>
      <c r="Z28" s="70">
        <f t="shared" si="7"/>
        <v>41</v>
      </c>
      <c r="AA28" s="24">
        <f t="shared" si="8"/>
        <v>68</v>
      </c>
      <c r="AB28" s="67">
        <f t="shared" si="9"/>
        <v>478</v>
      </c>
    </row>
    <row r="29" spans="1:28" ht="15" customHeight="1" x14ac:dyDescent="0.25">
      <c r="A29" s="71">
        <v>367</v>
      </c>
      <c r="B29" s="71">
        <v>410</v>
      </c>
      <c r="C29" s="68">
        <v>0.27</v>
      </c>
      <c r="D29" s="68">
        <v>275.77999999999997</v>
      </c>
      <c r="E29" s="68">
        <v>211.48</v>
      </c>
      <c r="F29" s="68">
        <f t="shared" si="0"/>
        <v>22.076923076923077</v>
      </c>
      <c r="G29" s="68">
        <v>0</v>
      </c>
      <c r="H29" s="68">
        <f t="shared" si="1"/>
        <v>21.604395604395606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473.13900000000001</v>
      </c>
      <c r="U29" s="74">
        <f t="shared" si="3"/>
        <v>63.13900000000001</v>
      </c>
      <c r="V29" s="70">
        <f t="shared" si="4"/>
        <v>63</v>
      </c>
      <c r="W29" s="70"/>
      <c r="X29" s="70">
        <f t="shared" si="5"/>
        <v>450.69030633655058</v>
      </c>
      <c r="Y29" s="70">
        <f t="shared" si="6"/>
        <v>40.690306336550577</v>
      </c>
      <c r="Z29" s="70">
        <f t="shared" si="7"/>
        <v>41</v>
      </c>
      <c r="AA29" s="24">
        <f t="shared" si="8"/>
        <v>63</v>
      </c>
      <c r="AB29" s="67">
        <f t="shared" si="9"/>
        <v>473</v>
      </c>
    </row>
    <row r="30" spans="1:28" ht="15" customHeight="1" x14ac:dyDescent="0.25">
      <c r="A30" s="71">
        <v>833</v>
      </c>
      <c r="B30" s="71">
        <v>652</v>
      </c>
      <c r="C30" s="68">
        <v>0.18</v>
      </c>
      <c r="D30" s="68">
        <v>275.8</v>
      </c>
      <c r="E30" s="68">
        <v>211.81</v>
      </c>
      <c r="F30" s="68">
        <f t="shared" si="0"/>
        <v>17.144444444444446</v>
      </c>
      <c r="G30" s="68">
        <v>0</v>
      </c>
      <c r="H30" s="68">
        <f t="shared" si="1"/>
        <v>19.155555555555555</v>
      </c>
      <c r="I30" s="68">
        <v>0</v>
      </c>
      <c r="J30" s="72">
        <f t="shared" si="10"/>
        <v>0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468.666</v>
      </c>
      <c r="U30" s="74">
        <f t="shared" si="3"/>
        <v>-183.334</v>
      </c>
      <c r="V30" s="70">
        <f t="shared" si="4"/>
        <v>-183</v>
      </c>
      <c r="W30" s="70"/>
      <c r="X30" s="70">
        <f t="shared" si="5"/>
        <v>716.70751154007553</v>
      </c>
      <c r="Y30" s="70">
        <f t="shared" si="6"/>
        <v>64.707511540075529</v>
      </c>
      <c r="Z30" s="70">
        <f t="shared" si="7"/>
        <v>65</v>
      </c>
      <c r="AA30" s="24">
        <f t="shared" si="8"/>
        <v>65</v>
      </c>
      <c r="AB30" s="67">
        <f t="shared" si="9"/>
        <v>717</v>
      </c>
    </row>
    <row r="31" spans="1:28" ht="15" customHeight="1" x14ac:dyDescent="0.25">
      <c r="A31" s="71">
        <v>482</v>
      </c>
      <c r="B31" s="71">
        <v>482</v>
      </c>
      <c r="C31" s="68">
        <v>0.14000000000000001</v>
      </c>
      <c r="D31" s="68">
        <v>275.8</v>
      </c>
      <c r="E31" s="68">
        <v>211.58</v>
      </c>
      <c r="F31" s="68">
        <f t="shared" si="0"/>
        <v>21.280898876404493</v>
      </c>
      <c r="G31" s="68">
        <v>0</v>
      </c>
      <c r="H31" s="68">
        <f t="shared" si="1"/>
        <v>21.280898876404493</v>
      </c>
      <c r="I31" s="68">
        <v>0</v>
      </c>
      <c r="J31" s="72">
        <f t="shared" si="10"/>
        <v>0</v>
      </c>
      <c r="K31" s="72">
        <f t="shared" si="11"/>
        <v>-1</v>
      </c>
      <c r="L31" s="72">
        <f t="shared" si="12"/>
        <v>0</v>
      </c>
      <c r="M31" s="72">
        <f t="shared" ca="1" si="2"/>
        <v>0</v>
      </c>
      <c r="N31" s="26"/>
      <c r="O31" s="26"/>
      <c r="P31" s="25"/>
      <c r="Q31" s="25"/>
      <c r="T31" s="22">
        <v>468.63799999999998</v>
      </c>
      <c r="U31" s="74">
        <f t="shared" si="3"/>
        <v>-13.362000000000023</v>
      </c>
      <c r="V31" s="70">
        <f t="shared" si="4"/>
        <v>-13</v>
      </c>
      <c r="W31" s="70"/>
      <c r="X31" s="70">
        <f t="shared" si="5"/>
        <v>529.8359211078473</v>
      </c>
      <c r="Y31" s="70">
        <f t="shared" si="6"/>
        <v>47.835921107847298</v>
      </c>
      <c r="Z31" s="70">
        <f t="shared" si="7"/>
        <v>48</v>
      </c>
      <c r="AA31" s="24">
        <f t="shared" si="8"/>
        <v>48</v>
      </c>
      <c r="AB31" s="67">
        <f t="shared" si="9"/>
        <v>530</v>
      </c>
    </row>
    <row r="32" spans="1:28" ht="15" customHeight="1" x14ac:dyDescent="0.25">
      <c r="A32" s="71">
        <v>716</v>
      </c>
      <c r="B32" s="71">
        <v>716</v>
      </c>
      <c r="C32" s="68">
        <v>0.12</v>
      </c>
      <c r="D32" s="68">
        <v>275.8</v>
      </c>
      <c r="E32" s="68">
        <v>211.89</v>
      </c>
      <c r="F32" s="68">
        <f t="shared" si="0"/>
        <v>18.863636363636363</v>
      </c>
      <c r="G32" s="68">
        <v>0</v>
      </c>
      <c r="H32" s="68">
        <f t="shared" si="1"/>
        <v>18.863636363636363</v>
      </c>
      <c r="I32" s="68">
        <v>0</v>
      </c>
      <c r="J32" s="72">
        <f t="shared" si="10"/>
        <v>0</v>
      </c>
      <c r="K32" s="72">
        <f t="shared" si="11"/>
        <v>1</v>
      </c>
      <c r="L32" s="72">
        <f t="shared" si="12"/>
        <v>0</v>
      </c>
      <c r="M32" s="72">
        <f t="shared" ca="1" si="2"/>
        <v>1</v>
      </c>
      <c r="N32" s="26"/>
      <c r="O32" s="26"/>
      <c r="P32" s="25"/>
      <c r="Q32" s="25"/>
      <c r="T32" s="22">
        <v>481.19499999999999</v>
      </c>
      <c r="U32" s="74">
        <f t="shared" si="3"/>
        <v>-234.80500000000001</v>
      </c>
      <c r="V32" s="70">
        <f t="shared" si="4"/>
        <v>-235</v>
      </c>
      <c r="W32" s="70"/>
      <c r="X32" s="70">
        <f t="shared" si="5"/>
        <v>787.05916911456143</v>
      </c>
      <c r="Y32" s="70">
        <f t="shared" si="6"/>
        <v>71.059169114561428</v>
      </c>
      <c r="Z32" s="70">
        <f t="shared" si="7"/>
        <v>71</v>
      </c>
      <c r="AA32" s="24">
        <f t="shared" si="8"/>
        <v>71</v>
      </c>
      <c r="AB32" s="67">
        <f t="shared" si="9"/>
        <v>787</v>
      </c>
    </row>
    <row r="33" spans="1:28" ht="15" customHeight="1" x14ac:dyDescent="0.25">
      <c r="A33" s="71">
        <v>482</v>
      </c>
      <c r="B33" s="71">
        <v>482</v>
      </c>
      <c r="C33" s="68">
        <v>0</v>
      </c>
      <c r="D33" s="68">
        <v>275.8</v>
      </c>
      <c r="E33" s="68">
        <v>211.58</v>
      </c>
      <c r="F33" s="68">
        <f t="shared" si="0"/>
        <v>21.770114942528735</v>
      </c>
      <c r="G33" s="68">
        <v>0</v>
      </c>
      <c r="H33" s="68">
        <f t="shared" si="1"/>
        <v>21.770114942528735</v>
      </c>
      <c r="I33" s="68">
        <v>0</v>
      </c>
      <c r="J33" s="72">
        <f t="shared" si="10"/>
        <v>0</v>
      </c>
      <c r="K33" s="72">
        <f t="shared" si="11"/>
        <v>-1</v>
      </c>
      <c r="L33" s="72">
        <f t="shared" si="12"/>
        <v>0</v>
      </c>
      <c r="M33" s="72">
        <f t="shared" ca="1" si="2"/>
        <v>1</v>
      </c>
      <c r="N33" s="26"/>
      <c r="O33" s="26"/>
      <c r="P33" s="25"/>
      <c r="Q33" s="25"/>
      <c r="T33" s="22">
        <v>468.87200000000001</v>
      </c>
      <c r="U33" s="74">
        <f t="shared" si="3"/>
        <v>-13.127999999999986</v>
      </c>
      <c r="V33" s="70">
        <f t="shared" si="4"/>
        <v>-13</v>
      </c>
      <c r="W33" s="70"/>
      <c r="X33" s="70">
        <f t="shared" si="5"/>
        <v>529.8359211078473</v>
      </c>
      <c r="Y33" s="70">
        <f t="shared" si="6"/>
        <v>47.835921107847298</v>
      </c>
      <c r="Z33" s="70">
        <f t="shared" si="7"/>
        <v>48</v>
      </c>
      <c r="AA33" s="24">
        <f t="shared" si="8"/>
        <v>48</v>
      </c>
      <c r="AB33" s="67">
        <f t="shared" si="9"/>
        <v>530</v>
      </c>
    </row>
    <row r="34" spans="1:28" ht="15" customHeight="1" x14ac:dyDescent="0.25">
      <c r="A34" s="71">
        <v>600</v>
      </c>
      <c r="B34" s="71">
        <v>600</v>
      </c>
      <c r="C34" s="68">
        <v>0.02</v>
      </c>
      <c r="D34" s="68">
        <v>275.8</v>
      </c>
      <c r="E34" s="68">
        <v>211.74</v>
      </c>
      <c r="F34" s="68">
        <f t="shared" ref="F34:F65" si="13">($A$120-A34)/(ROW($A$120)-ROW(A34))</f>
        <v>20.651162790697676</v>
      </c>
      <c r="G34" s="68">
        <v>0</v>
      </c>
      <c r="H34" s="68">
        <f t="shared" ref="H34:H65" si="14">($A$120-B34)/(ROW($A$120)-ROW(B34))</f>
        <v>20.651162790697676</v>
      </c>
      <c r="I34" s="68">
        <v>0</v>
      </c>
      <c r="J34" s="72">
        <f t="shared" si="10"/>
        <v>0</v>
      </c>
      <c r="K34" s="72">
        <f t="shared" si="11"/>
        <v>1</v>
      </c>
      <c r="L34" s="72">
        <f t="shared" si="12"/>
        <v>0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459.30099999999999</v>
      </c>
      <c r="U34" s="74">
        <f t="shared" ref="U34:U65" si="16">T34-B34</f>
        <v>-140.69900000000001</v>
      </c>
      <c r="V34" s="70">
        <f t="shared" ref="V34:V65" si="17">ROUND(U34,0)</f>
        <v>-141</v>
      </c>
      <c r="W34" s="70"/>
      <c r="X34" s="70">
        <f t="shared" ref="X34:X65" si="18">B34/$W$2*$W$3</f>
        <v>659.54678976080572</v>
      </c>
      <c r="Y34" s="70">
        <f t="shared" ref="Y34:Y65" si="19">X34-B34</f>
        <v>59.546789760805723</v>
      </c>
      <c r="Z34" s="70">
        <f t="shared" ref="Z34:Z65" si="20">ROUND(Y34,0)</f>
        <v>60</v>
      </c>
      <c r="AA34" s="24">
        <f t="shared" ref="AA34:AA65" si="21">IF(V34&gt;=0,V34,Z34)</f>
        <v>60</v>
      </c>
      <c r="AB34" s="67">
        <f t="shared" ref="AB34:AB65" si="22">B34+AA34</f>
        <v>660</v>
      </c>
    </row>
    <row r="35" spans="1:28" ht="15" customHeight="1" x14ac:dyDescent="0.25">
      <c r="A35" s="71">
        <v>600</v>
      </c>
      <c r="B35" s="71">
        <v>600</v>
      </c>
      <c r="C35" s="68">
        <v>0</v>
      </c>
      <c r="D35" s="68">
        <v>275.8</v>
      </c>
      <c r="E35" s="68">
        <v>211.74</v>
      </c>
      <c r="F35" s="68">
        <f t="shared" si="13"/>
        <v>20.894117647058824</v>
      </c>
      <c r="G35" s="68">
        <v>0</v>
      </c>
      <c r="H35" s="68">
        <f t="shared" si="14"/>
        <v>20.894117647058824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0</v>
      </c>
      <c r="M35" s="72">
        <f t="shared" ca="1" si="15"/>
        <v>1</v>
      </c>
      <c r="N35" s="26"/>
      <c r="O35" s="26"/>
      <c r="P35" s="25"/>
      <c r="Q35" s="25"/>
      <c r="T35" s="22">
        <v>470.87900000000002</v>
      </c>
      <c r="U35" s="74">
        <f t="shared" si="16"/>
        <v>-129.12099999999998</v>
      </c>
      <c r="V35" s="70">
        <f t="shared" si="17"/>
        <v>-129</v>
      </c>
      <c r="W35" s="70"/>
      <c r="X35" s="70">
        <f t="shared" si="18"/>
        <v>659.54678976080572</v>
      </c>
      <c r="Y35" s="70">
        <f t="shared" si="19"/>
        <v>59.546789760805723</v>
      </c>
      <c r="Z35" s="70">
        <f t="shared" si="20"/>
        <v>60</v>
      </c>
      <c r="AA35" s="24">
        <f t="shared" si="21"/>
        <v>60</v>
      </c>
      <c r="AB35" s="67">
        <f t="shared" si="22"/>
        <v>660</v>
      </c>
    </row>
    <row r="36" spans="1:28" ht="15" customHeight="1" x14ac:dyDescent="0.25">
      <c r="A36" s="71">
        <v>600</v>
      </c>
      <c r="B36" s="71">
        <v>600</v>
      </c>
      <c r="C36" s="68">
        <v>0</v>
      </c>
      <c r="D36" s="68">
        <v>275.8</v>
      </c>
      <c r="E36" s="68">
        <v>211.74</v>
      </c>
      <c r="F36" s="68">
        <f t="shared" si="13"/>
        <v>21.142857142857142</v>
      </c>
      <c r="G36" s="68">
        <v>0</v>
      </c>
      <c r="H36" s="68">
        <f t="shared" si="14"/>
        <v>21.142857142857142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0</v>
      </c>
      <c r="M36" s="72">
        <f t="shared" ca="1" si="15"/>
        <v>1</v>
      </c>
      <c r="N36" s="26"/>
      <c r="O36" s="26"/>
      <c r="P36" s="25"/>
      <c r="Q36" s="25"/>
      <c r="T36" s="22">
        <v>461.608</v>
      </c>
      <c r="U36" s="74">
        <f t="shared" si="16"/>
        <v>-138.392</v>
      </c>
      <c r="V36" s="70">
        <f t="shared" si="17"/>
        <v>-138</v>
      </c>
      <c r="W36" s="70"/>
      <c r="X36" s="70">
        <f t="shared" si="18"/>
        <v>659.54678976080572</v>
      </c>
      <c r="Y36" s="70">
        <f t="shared" si="19"/>
        <v>59.546789760805723</v>
      </c>
      <c r="Z36" s="70">
        <f t="shared" si="20"/>
        <v>60</v>
      </c>
      <c r="AA36" s="24">
        <f t="shared" si="21"/>
        <v>60</v>
      </c>
      <c r="AB36" s="67">
        <f t="shared" si="22"/>
        <v>660</v>
      </c>
    </row>
    <row r="37" spans="1:28" ht="15" customHeight="1" x14ac:dyDescent="0.25">
      <c r="A37" s="71">
        <v>366</v>
      </c>
      <c r="B37" s="71">
        <v>480</v>
      </c>
      <c r="C37" s="68">
        <v>0</v>
      </c>
      <c r="D37" s="68">
        <v>275.79000000000002</v>
      </c>
      <c r="E37" s="68">
        <v>211.58</v>
      </c>
      <c r="F37" s="68">
        <f t="shared" si="13"/>
        <v>24.216867469879517</v>
      </c>
      <c r="G37" s="68">
        <v>0</v>
      </c>
      <c r="H37" s="68">
        <f t="shared" si="14"/>
        <v>22.843373493975903</v>
      </c>
      <c r="I37" s="68">
        <v>0</v>
      </c>
      <c r="J37" s="72">
        <f t="shared" si="23"/>
        <v>0</v>
      </c>
      <c r="K37" s="72">
        <f t="shared" si="24"/>
        <v>-1</v>
      </c>
      <c r="L37" s="72">
        <f t="shared" si="12"/>
        <v>0</v>
      </c>
      <c r="M37" s="72">
        <f t="shared" ca="1" si="15"/>
        <v>0</v>
      </c>
      <c r="N37" s="26"/>
      <c r="O37" s="26"/>
      <c r="P37" s="25"/>
      <c r="Q37" s="25"/>
      <c r="T37" s="22">
        <v>456.32900000000001</v>
      </c>
      <c r="U37" s="74">
        <f t="shared" si="16"/>
        <v>-23.670999999999992</v>
      </c>
      <c r="V37" s="70">
        <f t="shared" si="17"/>
        <v>-24</v>
      </c>
      <c r="W37" s="70"/>
      <c r="X37" s="70">
        <f t="shared" si="18"/>
        <v>527.63743180864458</v>
      </c>
      <c r="Y37" s="70">
        <f t="shared" si="19"/>
        <v>47.637431808644578</v>
      </c>
      <c r="Z37" s="70">
        <f t="shared" si="20"/>
        <v>48</v>
      </c>
      <c r="AA37" s="24">
        <f t="shared" si="21"/>
        <v>48</v>
      </c>
      <c r="AB37" s="67">
        <f t="shared" si="22"/>
        <v>528</v>
      </c>
    </row>
    <row r="38" spans="1:28" ht="15" customHeight="1" x14ac:dyDescent="0.25">
      <c r="A38" s="71">
        <v>599</v>
      </c>
      <c r="B38" s="71">
        <v>485</v>
      </c>
      <c r="C38" s="68">
        <v>0</v>
      </c>
      <c r="D38" s="68">
        <v>275.8</v>
      </c>
      <c r="E38" s="68">
        <v>211.59</v>
      </c>
      <c r="F38" s="68">
        <f t="shared" si="13"/>
        <v>21.670731707317074</v>
      </c>
      <c r="G38" s="68">
        <v>0</v>
      </c>
      <c r="H38" s="68">
        <f t="shared" si="14"/>
        <v>23.060975609756099</v>
      </c>
      <c r="I38" s="68">
        <v>0</v>
      </c>
      <c r="J38" s="72">
        <f t="shared" si="23"/>
        <v>1</v>
      </c>
      <c r="K38" s="72">
        <f t="shared" si="24"/>
        <v>1</v>
      </c>
      <c r="L38" s="72">
        <f t="shared" si="12"/>
        <v>0</v>
      </c>
      <c r="M38" s="72">
        <f t="shared" ca="1" si="15"/>
        <v>0</v>
      </c>
      <c r="N38" s="26"/>
      <c r="O38" s="26"/>
      <c r="P38" s="25"/>
      <c r="Q38" s="25"/>
      <c r="T38" s="22">
        <v>471.76</v>
      </c>
      <c r="U38" s="74">
        <f t="shared" si="16"/>
        <v>-13.240000000000009</v>
      </c>
      <c r="V38" s="70">
        <f t="shared" si="17"/>
        <v>-13</v>
      </c>
      <c r="W38" s="70"/>
      <c r="X38" s="70">
        <f t="shared" si="18"/>
        <v>533.13365505665126</v>
      </c>
      <c r="Y38" s="70">
        <f t="shared" si="19"/>
        <v>48.133655056651264</v>
      </c>
      <c r="Z38" s="70">
        <f t="shared" si="20"/>
        <v>48</v>
      </c>
      <c r="AA38" s="24">
        <f t="shared" si="21"/>
        <v>48</v>
      </c>
      <c r="AB38" s="67">
        <f t="shared" si="22"/>
        <v>533</v>
      </c>
    </row>
    <row r="39" spans="1:28" ht="15" customHeight="1" x14ac:dyDescent="0.25">
      <c r="A39" s="71">
        <v>482</v>
      </c>
      <c r="B39" s="71">
        <v>482</v>
      </c>
      <c r="C39" s="68">
        <v>0</v>
      </c>
      <c r="D39" s="68">
        <v>275.8</v>
      </c>
      <c r="E39" s="68">
        <v>211.58</v>
      </c>
      <c r="F39" s="68">
        <f t="shared" si="13"/>
        <v>23.382716049382715</v>
      </c>
      <c r="G39" s="68">
        <v>0</v>
      </c>
      <c r="H39" s="68">
        <f t="shared" si="14"/>
        <v>23.382716049382715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0</v>
      </c>
      <c r="M39" s="72">
        <f t="shared" ca="1" si="15"/>
        <v>1</v>
      </c>
      <c r="N39" s="26"/>
      <c r="O39" s="26"/>
      <c r="P39" s="25"/>
      <c r="Q39" s="25"/>
      <c r="T39" s="22">
        <v>465.89699999999999</v>
      </c>
      <c r="U39" s="74">
        <f t="shared" si="16"/>
        <v>-16.103000000000009</v>
      </c>
      <c r="V39" s="70">
        <f t="shared" si="17"/>
        <v>-16</v>
      </c>
      <c r="W39" s="70"/>
      <c r="X39" s="70">
        <f t="shared" si="18"/>
        <v>529.8359211078473</v>
      </c>
      <c r="Y39" s="70">
        <f t="shared" si="19"/>
        <v>47.835921107847298</v>
      </c>
      <c r="Z39" s="70">
        <f t="shared" si="20"/>
        <v>48</v>
      </c>
      <c r="AA39" s="24">
        <f t="shared" si="21"/>
        <v>48</v>
      </c>
      <c r="AB39" s="67">
        <f t="shared" si="22"/>
        <v>530</v>
      </c>
    </row>
    <row r="40" spans="1:28" ht="15" customHeight="1" x14ac:dyDescent="0.25">
      <c r="A40" s="71">
        <v>715</v>
      </c>
      <c r="B40" s="71">
        <v>715</v>
      </c>
      <c r="C40" s="68">
        <v>0</v>
      </c>
      <c r="D40" s="68">
        <v>275.8</v>
      </c>
      <c r="E40" s="68">
        <v>211.89</v>
      </c>
      <c r="F40" s="68">
        <f t="shared" si="13"/>
        <v>20.762499999999999</v>
      </c>
      <c r="G40" s="68">
        <v>0</v>
      </c>
      <c r="H40" s="68">
        <f t="shared" si="14"/>
        <v>20.762499999999999</v>
      </c>
      <c r="I40" s="68">
        <v>0</v>
      </c>
      <c r="J40" s="72">
        <f t="shared" si="23"/>
        <v>0</v>
      </c>
      <c r="K40" s="72">
        <f t="shared" si="24"/>
        <v>1</v>
      </c>
      <c r="L40" s="72">
        <f t="shared" si="25"/>
        <v>0</v>
      </c>
      <c r="M40" s="72">
        <f t="shared" ca="1" si="15"/>
        <v>0</v>
      </c>
      <c r="N40" s="26"/>
      <c r="O40" s="26"/>
      <c r="P40" s="25"/>
      <c r="Q40" s="25"/>
      <c r="T40" s="22">
        <v>475.642</v>
      </c>
      <c r="U40" s="74">
        <f t="shared" si="16"/>
        <v>-239.358</v>
      </c>
      <c r="V40" s="70">
        <f t="shared" si="17"/>
        <v>-239</v>
      </c>
      <c r="W40" s="70"/>
      <c r="X40" s="70">
        <f t="shared" si="18"/>
        <v>785.95992446496007</v>
      </c>
      <c r="Y40" s="70">
        <f t="shared" si="19"/>
        <v>70.959924464960068</v>
      </c>
      <c r="Z40" s="70">
        <f t="shared" si="20"/>
        <v>71</v>
      </c>
      <c r="AA40" s="24">
        <f t="shared" si="21"/>
        <v>71</v>
      </c>
      <c r="AB40" s="67">
        <f t="shared" si="22"/>
        <v>786</v>
      </c>
    </row>
    <row r="41" spans="1:28" ht="15" customHeight="1" x14ac:dyDescent="0.25">
      <c r="A41" s="71">
        <v>214</v>
      </c>
      <c r="B41" s="71">
        <v>480</v>
      </c>
      <c r="C41" s="68">
        <v>0.06</v>
      </c>
      <c r="D41" s="68">
        <v>275.77</v>
      </c>
      <c r="E41" s="68">
        <v>211.58</v>
      </c>
      <c r="F41" s="68">
        <f t="shared" si="13"/>
        <v>27.367088607594937</v>
      </c>
      <c r="G41" s="68">
        <v>0</v>
      </c>
      <c r="H41" s="68">
        <f t="shared" si="14"/>
        <v>24</v>
      </c>
      <c r="I41" s="68">
        <v>0</v>
      </c>
      <c r="J41" s="72">
        <f t="shared" si="23"/>
        <v>0</v>
      </c>
      <c r="K41" s="72">
        <f t="shared" si="24"/>
        <v>-1</v>
      </c>
      <c r="L41" s="72">
        <f t="shared" si="25"/>
        <v>0</v>
      </c>
      <c r="M41" s="72">
        <f t="shared" ca="1" si="15"/>
        <v>0</v>
      </c>
      <c r="N41" s="26"/>
      <c r="O41" s="26"/>
      <c r="P41" s="25"/>
      <c r="Q41" s="25"/>
      <c r="T41" s="22">
        <v>442.214</v>
      </c>
      <c r="U41" s="74">
        <f t="shared" si="16"/>
        <v>-37.786000000000001</v>
      </c>
      <c r="V41" s="70">
        <f t="shared" si="17"/>
        <v>-38</v>
      </c>
      <c r="W41" s="70"/>
      <c r="X41" s="70">
        <f t="shared" si="18"/>
        <v>527.63743180864458</v>
      </c>
      <c r="Y41" s="70">
        <f t="shared" si="19"/>
        <v>47.637431808644578</v>
      </c>
      <c r="Z41" s="70">
        <f t="shared" si="20"/>
        <v>48</v>
      </c>
      <c r="AA41" s="24">
        <f t="shared" si="21"/>
        <v>48</v>
      </c>
      <c r="AB41" s="67">
        <f t="shared" si="22"/>
        <v>528</v>
      </c>
    </row>
    <row r="42" spans="1:28" ht="15" customHeight="1" x14ac:dyDescent="0.25">
      <c r="A42" s="71">
        <v>714</v>
      </c>
      <c r="B42" s="71">
        <v>510</v>
      </c>
      <c r="C42" s="68">
        <v>0</v>
      </c>
      <c r="D42" s="68">
        <v>275.79000000000002</v>
      </c>
      <c r="E42" s="68">
        <v>211.62</v>
      </c>
      <c r="F42" s="68">
        <f t="shared" si="13"/>
        <v>21.307692307692307</v>
      </c>
      <c r="G42" s="68">
        <v>0</v>
      </c>
      <c r="H42" s="68">
        <f t="shared" si="14"/>
        <v>23.923076923076923</v>
      </c>
      <c r="I42" s="68">
        <v>0</v>
      </c>
      <c r="J42" s="72">
        <f t="shared" si="23"/>
        <v>1</v>
      </c>
      <c r="K42" s="72">
        <f t="shared" si="24"/>
        <v>1</v>
      </c>
      <c r="L42" s="72">
        <f t="shared" si="25"/>
        <v>0</v>
      </c>
      <c r="M42" s="72">
        <f t="shared" ca="1" si="15"/>
        <v>0</v>
      </c>
      <c r="N42" s="26"/>
      <c r="O42" s="26"/>
      <c r="P42" s="25"/>
      <c r="Q42" s="25"/>
      <c r="T42" s="22">
        <v>386.625</v>
      </c>
      <c r="U42" s="74">
        <f t="shared" si="16"/>
        <v>-123.375</v>
      </c>
      <c r="V42" s="70">
        <f t="shared" si="17"/>
        <v>-123</v>
      </c>
      <c r="W42" s="70"/>
      <c r="X42" s="70">
        <f t="shared" si="18"/>
        <v>560.61477129668492</v>
      </c>
      <c r="Y42" s="70">
        <f t="shared" si="19"/>
        <v>50.614771296684921</v>
      </c>
      <c r="Z42" s="70">
        <f t="shared" si="20"/>
        <v>51</v>
      </c>
      <c r="AA42" s="24">
        <f t="shared" si="21"/>
        <v>51</v>
      </c>
      <c r="AB42" s="67">
        <f t="shared" si="22"/>
        <v>561</v>
      </c>
    </row>
    <row r="43" spans="1:28" ht="15" customHeight="1" x14ac:dyDescent="0.25">
      <c r="A43" s="71">
        <v>304</v>
      </c>
      <c r="B43" s="71">
        <v>510</v>
      </c>
      <c r="C43" s="68">
        <v>0.02</v>
      </c>
      <c r="D43" s="68">
        <v>275.77</v>
      </c>
      <c r="E43" s="68">
        <v>211.62</v>
      </c>
      <c r="F43" s="68">
        <f t="shared" si="13"/>
        <v>26.90909090909091</v>
      </c>
      <c r="G43" s="68">
        <v>0</v>
      </c>
      <c r="H43" s="68">
        <f t="shared" si="14"/>
        <v>24.233766233766232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0</v>
      </c>
      <c r="M43" s="72">
        <f t="shared" ca="1" si="15"/>
        <v>0</v>
      </c>
      <c r="N43" s="26"/>
      <c r="O43" s="26"/>
      <c r="P43" s="25"/>
      <c r="Q43" s="25"/>
      <c r="T43" s="22">
        <v>339.89100000000002</v>
      </c>
      <c r="U43" s="74">
        <f t="shared" si="16"/>
        <v>-170.10899999999998</v>
      </c>
      <c r="V43" s="70">
        <f t="shared" si="17"/>
        <v>-170</v>
      </c>
      <c r="W43" s="70"/>
      <c r="X43" s="70">
        <f t="shared" si="18"/>
        <v>560.61477129668492</v>
      </c>
      <c r="Y43" s="70">
        <f t="shared" si="19"/>
        <v>50.614771296684921</v>
      </c>
      <c r="Z43" s="70">
        <f t="shared" si="20"/>
        <v>51</v>
      </c>
      <c r="AA43" s="24">
        <f t="shared" si="21"/>
        <v>51</v>
      </c>
      <c r="AB43" s="67">
        <f t="shared" si="22"/>
        <v>561</v>
      </c>
    </row>
    <row r="44" spans="1:28" ht="15" customHeight="1" x14ac:dyDescent="0.25">
      <c r="A44" s="71">
        <v>476</v>
      </c>
      <c r="B44" s="71">
        <v>510</v>
      </c>
      <c r="C44" s="68">
        <v>0</v>
      </c>
      <c r="D44" s="68">
        <v>275.77</v>
      </c>
      <c r="E44" s="68">
        <v>211.62</v>
      </c>
      <c r="F44" s="68">
        <f t="shared" si="13"/>
        <v>25</v>
      </c>
      <c r="G44" s="68">
        <v>0</v>
      </c>
      <c r="H44" s="68">
        <f t="shared" si="14"/>
        <v>24.55263157894737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0</v>
      </c>
      <c r="M44" s="72">
        <f t="shared" ca="1" si="15"/>
        <v>1</v>
      </c>
      <c r="N44" s="26"/>
      <c r="O44" s="26"/>
      <c r="P44" s="25"/>
      <c r="Q44" s="25"/>
      <c r="T44" s="22">
        <v>269.70999999999998</v>
      </c>
      <c r="U44" s="74">
        <f t="shared" si="16"/>
        <v>-240.29000000000002</v>
      </c>
      <c r="V44" s="70">
        <f t="shared" si="17"/>
        <v>-240</v>
      </c>
      <c r="W44" s="70"/>
      <c r="X44" s="70">
        <f t="shared" si="18"/>
        <v>560.61477129668492</v>
      </c>
      <c r="Y44" s="70">
        <f t="shared" si="19"/>
        <v>50.614771296684921</v>
      </c>
      <c r="Z44" s="70">
        <f t="shared" si="20"/>
        <v>51</v>
      </c>
      <c r="AA44" s="24">
        <f t="shared" si="21"/>
        <v>51</v>
      </c>
      <c r="AB44" s="67">
        <f t="shared" si="22"/>
        <v>561</v>
      </c>
    </row>
    <row r="45" spans="1:28" ht="15" customHeight="1" x14ac:dyDescent="0.25">
      <c r="A45" s="71">
        <v>360</v>
      </c>
      <c r="B45" s="71">
        <v>510</v>
      </c>
      <c r="C45" s="68">
        <v>0</v>
      </c>
      <c r="D45" s="68">
        <v>275.75</v>
      </c>
      <c r="E45" s="68">
        <v>211.62</v>
      </c>
      <c r="F45" s="68">
        <f t="shared" si="13"/>
        <v>26.88</v>
      </c>
      <c r="G45" s="68">
        <v>0</v>
      </c>
      <c r="H45" s="68">
        <f t="shared" si="14"/>
        <v>24.88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0</v>
      </c>
      <c r="M45" s="72">
        <f t="shared" ca="1" si="15"/>
        <v>0</v>
      </c>
      <c r="N45" s="26"/>
      <c r="O45" s="26"/>
      <c r="P45" s="25"/>
      <c r="Q45" s="25"/>
      <c r="T45" s="22">
        <v>291.25</v>
      </c>
      <c r="U45" s="74">
        <f t="shared" si="16"/>
        <v>-218.75</v>
      </c>
      <c r="V45" s="70">
        <f t="shared" si="17"/>
        <v>-219</v>
      </c>
      <c r="W45" s="70"/>
      <c r="X45" s="70">
        <f t="shared" si="18"/>
        <v>560.61477129668492</v>
      </c>
      <c r="Y45" s="70">
        <f t="shared" si="19"/>
        <v>50.614771296684921</v>
      </c>
      <c r="Z45" s="70">
        <f t="shared" si="20"/>
        <v>51</v>
      </c>
      <c r="AA45" s="24">
        <f t="shared" si="21"/>
        <v>51</v>
      </c>
      <c r="AB45" s="67">
        <f t="shared" si="22"/>
        <v>561</v>
      </c>
    </row>
    <row r="46" spans="1:28" ht="15" customHeight="1" x14ac:dyDescent="0.25">
      <c r="A46" s="71">
        <v>360</v>
      </c>
      <c r="B46" s="71">
        <v>510</v>
      </c>
      <c r="C46" s="68">
        <v>0</v>
      </c>
      <c r="D46" s="68">
        <v>275.74</v>
      </c>
      <c r="E46" s="68">
        <v>211.62</v>
      </c>
      <c r="F46" s="68">
        <f t="shared" si="13"/>
        <v>27.243243243243242</v>
      </c>
      <c r="G46" s="68">
        <v>0</v>
      </c>
      <c r="H46" s="68">
        <f t="shared" si="14"/>
        <v>25.216216216216218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260.024</v>
      </c>
      <c r="U46" s="74">
        <f t="shared" si="16"/>
        <v>-249.976</v>
      </c>
      <c r="V46" s="70">
        <f t="shared" si="17"/>
        <v>-250</v>
      </c>
      <c r="W46" s="70"/>
      <c r="X46" s="70">
        <f t="shared" si="18"/>
        <v>560.61477129668492</v>
      </c>
      <c r="Y46" s="70">
        <f t="shared" si="19"/>
        <v>50.614771296684921</v>
      </c>
      <c r="Z46" s="70">
        <f t="shared" si="20"/>
        <v>51</v>
      </c>
      <c r="AA46" s="24">
        <f t="shared" si="21"/>
        <v>51</v>
      </c>
      <c r="AB46" s="67">
        <f t="shared" si="22"/>
        <v>561</v>
      </c>
    </row>
    <row r="47" spans="1:28" ht="15" customHeight="1" x14ac:dyDescent="0.25">
      <c r="A47" s="71">
        <v>593</v>
      </c>
      <c r="B47" s="71">
        <v>540</v>
      </c>
      <c r="C47" s="68">
        <v>0.06</v>
      </c>
      <c r="D47" s="68">
        <v>275.74</v>
      </c>
      <c r="E47" s="68">
        <v>211.66</v>
      </c>
      <c r="F47" s="68">
        <f t="shared" si="13"/>
        <v>24.424657534246574</v>
      </c>
      <c r="G47" s="68">
        <v>0</v>
      </c>
      <c r="H47" s="68">
        <f t="shared" si="14"/>
        <v>25.150684931506849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25"/>
      <c r="T47" s="22">
        <v>296.72699999999998</v>
      </c>
      <c r="U47" s="74">
        <f t="shared" si="16"/>
        <v>-243.27300000000002</v>
      </c>
      <c r="V47" s="70">
        <f t="shared" si="17"/>
        <v>-243</v>
      </c>
      <c r="W47" s="70"/>
      <c r="X47" s="70">
        <f t="shared" si="18"/>
        <v>593.59211078472515</v>
      </c>
      <c r="Y47" s="70">
        <f t="shared" si="19"/>
        <v>53.592110784725151</v>
      </c>
      <c r="Z47" s="70">
        <f t="shared" si="20"/>
        <v>54</v>
      </c>
      <c r="AA47" s="24">
        <f t="shared" si="21"/>
        <v>54</v>
      </c>
      <c r="AB47" s="67">
        <f t="shared" si="22"/>
        <v>594</v>
      </c>
    </row>
    <row r="48" spans="1:28" ht="15" customHeight="1" x14ac:dyDescent="0.25">
      <c r="A48" s="71">
        <v>242</v>
      </c>
      <c r="B48" s="71">
        <v>540</v>
      </c>
      <c r="C48" s="68">
        <v>2.09</v>
      </c>
      <c r="D48" s="68">
        <v>275.70999999999998</v>
      </c>
      <c r="E48" s="68">
        <v>211.66</v>
      </c>
      <c r="F48" s="68">
        <f t="shared" si="13"/>
        <v>29.638888888888889</v>
      </c>
      <c r="G48" s="68">
        <v>0</v>
      </c>
      <c r="H48" s="68">
        <f t="shared" si="14"/>
        <v>25.5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1</v>
      </c>
      <c r="N48" s="26"/>
      <c r="O48" s="26"/>
      <c r="P48" s="25"/>
      <c r="Q48" s="25"/>
      <c r="T48" s="22">
        <v>276.733</v>
      </c>
      <c r="U48" s="74">
        <f t="shared" si="16"/>
        <v>-263.267</v>
      </c>
      <c r="V48" s="70">
        <f t="shared" si="17"/>
        <v>-263</v>
      </c>
      <c r="W48" s="70"/>
      <c r="X48" s="70">
        <f t="shared" si="18"/>
        <v>593.59211078472515</v>
      </c>
      <c r="Y48" s="70">
        <f t="shared" si="19"/>
        <v>53.592110784725151</v>
      </c>
      <c r="Z48" s="70">
        <f t="shared" si="20"/>
        <v>54</v>
      </c>
      <c r="AA48" s="24">
        <f t="shared" si="21"/>
        <v>54</v>
      </c>
      <c r="AB48" s="67">
        <f t="shared" si="22"/>
        <v>594</v>
      </c>
    </row>
    <row r="49" spans="1:28" ht="15" customHeight="1" x14ac:dyDescent="0.25">
      <c r="A49" s="71">
        <v>476</v>
      </c>
      <c r="B49" s="71">
        <v>540</v>
      </c>
      <c r="C49" s="68">
        <v>1.34</v>
      </c>
      <c r="D49" s="68">
        <v>275.70999999999998</v>
      </c>
      <c r="E49" s="68">
        <v>211.66</v>
      </c>
      <c r="F49" s="68">
        <f t="shared" si="13"/>
        <v>26.760563380281692</v>
      </c>
      <c r="G49" s="68">
        <v>0</v>
      </c>
      <c r="H49" s="68">
        <f t="shared" si="14"/>
        <v>25.859154929577464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1</v>
      </c>
      <c r="N49" s="26"/>
      <c r="O49" s="26"/>
      <c r="P49" s="25"/>
      <c r="Q49" s="25"/>
      <c r="T49" s="22">
        <v>282.73</v>
      </c>
      <c r="U49" s="74">
        <f t="shared" si="16"/>
        <v>-257.27</v>
      </c>
      <c r="V49" s="70">
        <f t="shared" si="17"/>
        <v>-257</v>
      </c>
      <c r="W49" s="70"/>
      <c r="X49" s="70">
        <f t="shared" si="18"/>
        <v>593.59211078472515</v>
      </c>
      <c r="Y49" s="70">
        <f t="shared" si="19"/>
        <v>53.592110784725151</v>
      </c>
      <c r="Z49" s="70">
        <f t="shared" si="20"/>
        <v>54</v>
      </c>
      <c r="AA49" s="24">
        <f t="shared" si="21"/>
        <v>54</v>
      </c>
      <c r="AB49" s="67">
        <f t="shared" si="22"/>
        <v>594</v>
      </c>
    </row>
    <row r="50" spans="1:28" ht="15" customHeight="1" x14ac:dyDescent="0.25">
      <c r="A50" s="71">
        <v>476</v>
      </c>
      <c r="B50" s="71">
        <v>540</v>
      </c>
      <c r="C50" s="68">
        <v>3.34</v>
      </c>
      <c r="D50" s="68">
        <v>275.7</v>
      </c>
      <c r="E50" s="68">
        <v>211.66</v>
      </c>
      <c r="F50" s="68">
        <f t="shared" si="13"/>
        <v>27.142857142857142</v>
      </c>
      <c r="G50" s="68">
        <v>0</v>
      </c>
      <c r="H50" s="68">
        <f t="shared" si="14"/>
        <v>26.228571428571428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265.64699999999999</v>
      </c>
      <c r="U50" s="74">
        <f t="shared" si="16"/>
        <v>-274.35300000000001</v>
      </c>
      <c r="V50" s="70">
        <f t="shared" si="17"/>
        <v>-274</v>
      </c>
      <c r="W50" s="70"/>
      <c r="X50" s="70">
        <f t="shared" si="18"/>
        <v>593.59211078472515</v>
      </c>
      <c r="Y50" s="70">
        <f t="shared" si="19"/>
        <v>53.592110784725151</v>
      </c>
      <c r="Z50" s="70">
        <f t="shared" si="20"/>
        <v>54</v>
      </c>
      <c r="AA50" s="24">
        <f t="shared" si="21"/>
        <v>54</v>
      </c>
      <c r="AB50" s="67">
        <f t="shared" si="22"/>
        <v>594</v>
      </c>
    </row>
    <row r="51" spans="1:28" ht="15" customHeight="1" x14ac:dyDescent="0.25">
      <c r="A51" s="71">
        <v>476</v>
      </c>
      <c r="B51" s="71">
        <v>540</v>
      </c>
      <c r="C51" s="68">
        <v>3.33</v>
      </c>
      <c r="D51" s="68">
        <v>275.69</v>
      </c>
      <c r="E51" s="68">
        <v>211.66</v>
      </c>
      <c r="F51" s="68">
        <f t="shared" si="13"/>
        <v>27.536231884057973</v>
      </c>
      <c r="G51" s="68">
        <v>0</v>
      </c>
      <c r="H51" s="68">
        <f t="shared" si="14"/>
        <v>26.608695652173914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25"/>
      <c r="T51" s="22">
        <v>254.773</v>
      </c>
      <c r="U51" s="74">
        <f t="shared" si="16"/>
        <v>-285.22699999999998</v>
      </c>
      <c r="V51" s="70">
        <f t="shared" si="17"/>
        <v>-285</v>
      </c>
      <c r="W51" s="70"/>
      <c r="X51" s="70">
        <f t="shared" si="18"/>
        <v>593.59211078472515</v>
      </c>
      <c r="Y51" s="70">
        <f t="shared" si="19"/>
        <v>53.592110784725151</v>
      </c>
      <c r="Z51" s="70">
        <f t="shared" si="20"/>
        <v>54</v>
      </c>
      <c r="AA51" s="24">
        <f t="shared" si="21"/>
        <v>54</v>
      </c>
      <c r="AB51" s="67">
        <f t="shared" si="22"/>
        <v>594</v>
      </c>
    </row>
    <row r="52" spans="1:28" ht="15" customHeight="1" x14ac:dyDescent="0.25">
      <c r="A52" s="71">
        <v>594</v>
      </c>
      <c r="B52" s="71">
        <v>580</v>
      </c>
      <c r="C52" s="68">
        <v>2.36</v>
      </c>
      <c r="D52" s="68">
        <v>275.69</v>
      </c>
      <c r="E52" s="68">
        <v>211.71</v>
      </c>
      <c r="F52" s="68">
        <f t="shared" si="13"/>
        <v>26.205882352941178</v>
      </c>
      <c r="G52" s="68">
        <v>0</v>
      </c>
      <c r="H52" s="68">
        <f t="shared" si="14"/>
        <v>26.411764705882351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266.375</v>
      </c>
      <c r="U52" s="74">
        <f t="shared" si="16"/>
        <v>-313.625</v>
      </c>
      <c r="V52" s="70">
        <f t="shared" si="17"/>
        <v>-314</v>
      </c>
      <c r="W52" s="70"/>
      <c r="X52" s="70">
        <f t="shared" si="18"/>
        <v>637.56189676877887</v>
      </c>
      <c r="Y52" s="70">
        <f t="shared" si="19"/>
        <v>57.561896768778865</v>
      </c>
      <c r="Z52" s="70">
        <f t="shared" si="20"/>
        <v>58</v>
      </c>
      <c r="AA52" s="24">
        <f t="shared" si="21"/>
        <v>58</v>
      </c>
      <c r="AB52" s="67">
        <f t="shared" si="22"/>
        <v>638</v>
      </c>
    </row>
    <row r="53" spans="1:28" ht="15" customHeight="1" x14ac:dyDescent="0.25">
      <c r="A53" s="71">
        <v>360</v>
      </c>
      <c r="B53" s="71">
        <v>580</v>
      </c>
      <c r="C53" s="68">
        <v>2.67</v>
      </c>
      <c r="D53" s="68">
        <v>275.67</v>
      </c>
      <c r="E53" s="68">
        <v>211.71</v>
      </c>
      <c r="F53" s="68">
        <f t="shared" si="13"/>
        <v>30.089552238805972</v>
      </c>
      <c r="G53" s="68">
        <v>0</v>
      </c>
      <c r="H53" s="68">
        <f t="shared" si="14"/>
        <v>26.805970149253731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25"/>
      <c r="T53" s="22">
        <v>261.464</v>
      </c>
      <c r="U53" s="74">
        <f t="shared" si="16"/>
        <v>-318.536</v>
      </c>
      <c r="V53" s="70">
        <f t="shared" si="17"/>
        <v>-319</v>
      </c>
      <c r="W53" s="70"/>
      <c r="X53" s="70">
        <f t="shared" si="18"/>
        <v>637.56189676877887</v>
      </c>
      <c r="Y53" s="70">
        <f t="shared" si="19"/>
        <v>57.561896768778865</v>
      </c>
      <c r="Z53" s="70">
        <f t="shared" si="20"/>
        <v>58</v>
      </c>
      <c r="AA53" s="24">
        <f t="shared" si="21"/>
        <v>58</v>
      </c>
      <c r="AB53" s="67">
        <f t="shared" si="22"/>
        <v>638</v>
      </c>
    </row>
    <row r="54" spans="1:28" ht="15" customHeight="1" x14ac:dyDescent="0.25">
      <c r="A54" s="71">
        <v>593</v>
      </c>
      <c r="B54" s="71">
        <v>580</v>
      </c>
      <c r="C54" s="68">
        <v>2.19</v>
      </c>
      <c r="D54" s="68">
        <v>275.67</v>
      </c>
      <c r="E54" s="68">
        <v>211.71</v>
      </c>
      <c r="F54" s="68">
        <f t="shared" si="13"/>
        <v>27.015151515151516</v>
      </c>
      <c r="G54" s="68">
        <v>0</v>
      </c>
      <c r="H54" s="68">
        <f t="shared" si="14"/>
        <v>27.212121212121211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256.733</v>
      </c>
      <c r="U54" s="74">
        <f t="shared" si="16"/>
        <v>-323.267</v>
      </c>
      <c r="V54" s="70">
        <f t="shared" si="17"/>
        <v>-323</v>
      </c>
      <c r="W54" s="70"/>
      <c r="X54" s="70">
        <f t="shared" si="18"/>
        <v>637.56189676877887</v>
      </c>
      <c r="Y54" s="70">
        <f t="shared" si="19"/>
        <v>57.561896768778865</v>
      </c>
      <c r="Z54" s="70">
        <f t="shared" si="20"/>
        <v>58</v>
      </c>
      <c r="AA54" s="24">
        <f t="shared" si="21"/>
        <v>58</v>
      </c>
      <c r="AB54" s="67">
        <f t="shared" si="22"/>
        <v>638</v>
      </c>
    </row>
    <row r="55" spans="1:28" ht="15" customHeight="1" x14ac:dyDescent="0.25">
      <c r="A55" s="71">
        <v>593</v>
      </c>
      <c r="B55" s="71">
        <v>580</v>
      </c>
      <c r="C55" s="68">
        <v>0.68</v>
      </c>
      <c r="D55" s="68">
        <v>275.67</v>
      </c>
      <c r="E55" s="68">
        <v>211.71</v>
      </c>
      <c r="F55" s="68">
        <f t="shared" si="13"/>
        <v>27.430769230769229</v>
      </c>
      <c r="G55" s="68">
        <v>0</v>
      </c>
      <c r="H55" s="68">
        <f t="shared" si="14"/>
        <v>27.630769230769232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261.20100000000002</v>
      </c>
      <c r="U55" s="74">
        <f t="shared" si="16"/>
        <v>-318.79899999999998</v>
      </c>
      <c r="V55" s="70">
        <f t="shared" si="17"/>
        <v>-319</v>
      </c>
      <c r="W55" s="70"/>
      <c r="X55" s="70">
        <f t="shared" si="18"/>
        <v>637.56189676877887</v>
      </c>
      <c r="Y55" s="70">
        <f t="shared" si="19"/>
        <v>57.561896768778865</v>
      </c>
      <c r="Z55" s="70">
        <f t="shared" si="20"/>
        <v>58</v>
      </c>
      <c r="AA55" s="24">
        <f t="shared" si="21"/>
        <v>58</v>
      </c>
      <c r="AB55" s="67">
        <f t="shared" si="22"/>
        <v>638</v>
      </c>
    </row>
    <row r="56" spans="1:28" ht="15" customHeight="1" x14ac:dyDescent="0.25">
      <c r="A56" s="71">
        <v>827</v>
      </c>
      <c r="B56" s="71">
        <v>580</v>
      </c>
      <c r="C56" s="68">
        <v>0.66</v>
      </c>
      <c r="D56" s="68">
        <v>275.7</v>
      </c>
      <c r="E56" s="68">
        <v>211.71</v>
      </c>
      <c r="F56" s="68">
        <f t="shared" si="13"/>
        <v>24.203125</v>
      </c>
      <c r="G56" s="68">
        <v>0</v>
      </c>
      <c r="H56" s="68">
        <f t="shared" si="14"/>
        <v>28.0625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0</v>
      </c>
      <c r="N56" s="26"/>
      <c r="O56" s="26"/>
      <c r="P56" s="25"/>
      <c r="Q56" s="25"/>
      <c r="T56" s="22">
        <v>258.505</v>
      </c>
      <c r="U56" s="74">
        <f t="shared" si="16"/>
        <v>-321.495</v>
      </c>
      <c r="V56" s="70">
        <f t="shared" si="17"/>
        <v>-321</v>
      </c>
      <c r="W56" s="70"/>
      <c r="X56" s="70">
        <f t="shared" si="18"/>
        <v>637.56189676877887</v>
      </c>
      <c r="Y56" s="70">
        <f t="shared" si="19"/>
        <v>57.561896768778865</v>
      </c>
      <c r="Z56" s="70">
        <f t="shared" si="20"/>
        <v>58</v>
      </c>
      <c r="AA56" s="24">
        <f t="shared" si="21"/>
        <v>58</v>
      </c>
      <c r="AB56" s="67">
        <f t="shared" si="22"/>
        <v>638</v>
      </c>
    </row>
    <row r="57" spans="1:28" ht="15" customHeight="1" x14ac:dyDescent="0.25">
      <c r="A57" s="71">
        <v>594</v>
      </c>
      <c r="B57" s="71">
        <v>610</v>
      </c>
      <c r="C57" s="68">
        <v>0.44</v>
      </c>
      <c r="D57" s="68">
        <v>275.7</v>
      </c>
      <c r="E57" s="68">
        <v>211.75</v>
      </c>
      <c r="F57" s="68">
        <f t="shared" si="13"/>
        <v>28.285714285714285</v>
      </c>
      <c r="G57" s="68">
        <v>0</v>
      </c>
      <c r="H57" s="68">
        <f t="shared" si="14"/>
        <v>28.031746031746032</v>
      </c>
      <c r="I57" s="68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257.98899999999998</v>
      </c>
      <c r="U57" s="74">
        <f t="shared" si="16"/>
        <v>-352.01100000000002</v>
      </c>
      <c r="V57" s="70">
        <f t="shared" si="17"/>
        <v>-352</v>
      </c>
      <c r="W57" s="70"/>
      <c r="X57" s="70">
        <f t="shared" si="18"/>
        <v>670.53923625681909</v>
      </c>
      <c r="Y57" s="70">
        <f t="shared" si="19"/>
        <v>60.539236256819095</v>
      </c>
      <c r="Z57" s="70">
        <f t="shared" si="20"/>
        <v>61</v>
      </c>
      <c r="AA57" s="24">
        <f t="shared" si="21"/>
        <v>61</v>
      </c>
      <c r="AB57" s="67">
        <f t="shared" si="22"/>
        <v>671</v>
      </c>
    </row>
    <row r="58" spans="1:28" ht="15" customHeight="1" x14ac:dyDescent="0.25">
      <c r="A58" s="71">
        <v>710</v>
      </c>
      <c r="B58" s="71">
        <v>610</v>
      </c>
      <c r="C58" s="68">
        <v>0.45</v>
      </c>
      <c r="D58" s="68">
        <v>275.70999999999998</v>
      </c>
      <c r="E58" s="68">
        <v>211.75</v>
      </c>
      <c r="F58" s="68">
        <f t="shared" si="13"/>
        <v>26.870967741935484</v>
      </c>
      <c r="G58" s="68">
        <v>0</v>
      </c>
      <c r="H58" s="68">
        <f t="shared" si="14"/>
        <v>28.483870967741936</v>
      </c>
      <c r="I58" s="68">
        <v>0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253.334</v>
      </c>
      <c r="U58" s="74">
        <f t="shared" si="16"/>
        <v>-356.666</v>
      </c>
      <c r="V58" s="70">
        <f t="shared" si="17"/>
        <v>-357</v>
      </c>
      <c r="W58" s="70"/>
      <c r="X58" s="70">
        <f t="shared" si="18"/>
        <v>670.53923625681909</v>
      </c>
      <c r="Y58" s="70">
        <f t="shared" si="19"/>
        <v>60.539236256819095</v>
      </c>
      <c r="Z58" s="70">
        <f t="shared" si="20"/>
        <v>61</v>
      </c>
      <c r="AA58" s="24">
        <f t="shared" si="21"/>
        <v>61</v>
      </c>
      <c r="AB58" s="67">
        <f t="shared" si="22"/>
        <v>671</v>
      </c>
    </row>
    <row r="59" spans="1:28" ht="15" customHeight="1" x14ac:dyDescent="0.25">
      <c r="A59" s="71">
        <v>594</v>
      </c>
      <c r="B59" s="71">
        <v>610</v>
      </c>
      <c r="C59" s="68">
        <v>0.25</v>
      </c>
      <c r="D59" s="68">
        <v>275.70999999999998</v>
      </c>
      <c r="E59" s="68">
        <v>211.75</v>
      </c>
      <c r="F59" s="68">
        <f t="shared" si="13"/>
        <v>29.21311475409836</v>
      </c>
      <c r="G59" s="68">
        <v>0</v>
      </c>
      <c r="H59" s="68">
        <f t="shared" si="14"/>
        <v>28.950819672131146</v>
      </c>
      <c r="I59" s="68">
        <v>0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252.547</v>
      </c>
      <c r="U59" s="74">
        <f t="shared" si="16"/>
        <v>-357.45299999999997</v>
      </c>
      <c r="V59" s="70">
        <f t="shared" si="17"/>
        <v>-357</v>
      </c>
      <c r="W59" s="70"/>
      <c r="X59" s="70">
        <f t="shared" si="18"/>
        <v>670.53923625681909</v>
      </c>
      <c r="Y59" s="70">
        <f t="shared" si="19"/>
        <v>60.539236256819095</v>
      </c>
      <c r="Z59" s="70">
        <f t="shared" si="20"/>
        <v>61</v>
      </c>
      <c r="AA59" s="24">
        <f t="shared" si="21"/>
        <v>61</v>
      </c>
      <c r="AB59" s="67">
        <f t="shared" si="22"/>
        <v>671</v>
      </c>
    </row>
    <row r="60" spans="1:28" ht="15" customHeight="1" x14ac:dyDescent="0.25">
      <c r="A60" s="71">
        <v>594</v>
      </c>
      <c r="B60" s="71">
        <v>610</v>
      </c>
      <c r="C60" s="68">
        <v>0.12</v>
      </c>
      <c r="D60" s="68">
        <v>275.70999999999998</v>
      </c>
      <c r="E60" s="68">
        <v>211.75</v>
      </c>
      <c r="F60" s="68">
        <f t="shared" si="13"/>
        <v>29.7</v>
      </c>
      <c r="G60" s="68">
        <v>0</v>
      </c>
      <c r="H60" s="68">
        <f t="shared" si="14"/>
        <v>29.433333333333334</v>
      </c>
      <c r="I60" s="68">
        <v>0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25"/>
      <c r="T60" s="22">
        <v>248.482</v>
      </c>
      <c r="U60" s="74">
        <f t="shared" si="16"/>
        <v>-361.51800000000003</v>
      </c>
      <c r="V60" s="70">
        <f t="shared" si="17"/>
        <v>-362</v>
      </c>
      <c r="W60" s="70"/>
      <c r="X60" s="70">
        <f t="shared" si="18"/>
        <v>670.53923625681909</v>
      </c>
      <c r="Y60" s="70">
        <f t="shared" si="19"/>
        <v>60.539236256819095</v>
      </c>
      <c r="Z60" s="70">
        <f t="shared" si="20"/>
        <v>61</v>
      </c>
      <c r="AA60" s="24">
        <f t="shared" si="21"/>
        <v>61</v>
      </c>
      <c r="AB60" s="67">
        <f t="shared" si="22"/>
        <v>671</v>
      </c>
    </row>
    <row r="61" spans="1:28" ht="15" customHeight="1" x14ac:dyDescent="0.25">
      <c r="A61" s="71">
        <v>593</v>
      </c>
      <c r="B61" s="71">
        <v>610</v>
      </c>
      <c r="C61" s="68">
        <v>0.02</v>
      </c>
      <c r="D61" s="68">
        <v>275.7</v>
      </c>
      <c r="E61" s="68">
        <v>211.75</v>
      </c>
      <c r="F61" s="68">
        <f t="shared" si="13"/>
        <v>30.220338983050848</v>
      </c>
      <c r="G61" s="68">
        <v>0</v>
      </c>
      <c r="H61" s="68">
        <f t="shared" si="14"/>
        <v>29.932203389830509</v>
      </c>
      <c r="I61" s="68">
        <v>0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258.12099999999998</v>
      </c>
      <c r="U61" s="74">
        <f t="shared" si="16"/>
        <v>-351.87900000000002</v>
      </c>
      <c r="V61" s="70">
        <f t="shared" si="17"/>
        <v>-352</v>
      </c>
      <c r="W61" s="70"/>
      <c r="X61" s="70">
        <f t="shared" si="18"/>
        <v>670.53923625681909</v>
      </c>
      <c r="Y61" s="70">
        <f t="shared" si="19"/>
        <v>60.539236256819095</v>
      </c>
      <c r="Z61" s="70">
        <f t="shared" si="20"/>
        <v>61</v>
      </c>
      <c r="AA61" s="24">
        <f t="shared" si="21"/>
        <v>61</v>
      </c>
      <c r="AB61" s="67">
        <f t="shared" si="22"/>
        <v>671</v>
      </c>
    </row>
    <row r="62" spans="1:28" ht="15" customHeight="1" x14ac:dyDescent="0.25">
      <c r="A62" s="71">
        <v>709</v>
      </c>
      <c r="B62" s="71">
        <v>640</v>
      </c>
      <c r="C62" s="68">
        <v>0.06</v>
      </c>
      <c r="D62" s="68">
        <v>275.70999999999998</v>
      </c>
      <c r="E62" s="68">
        <v>211.79</v>
      </c>
      <c r="F62" s="68">
        <f t="shared" si="13"/>
        <v>28.741379310344829</v>
      </c>
      <c r="G62" s="68">
        <v>0</v>
      </c>
      <c r="H62" s="68">
        <f t="shared" si="14"/>
        <v>29.931034482758619</v>
      </c>
      <c r="I62" s="68">
        <v>0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249.53299999999999</v>
      </c>
      <c r="U62" s="74">
        <f t="shared" si="16"/>
        <v>-390.46699999999998</v>
      </c>
      <c r="V62" s="70">
        <f t="shared" si="17"/>
        <v>-390</v>
      </c>
      <c r="W62" s="70"/>
      <c r="X62" s="70">
        <f t="shared" si="18"/>
        <v>703.51657574485944</v>
      </c>
      <c r="Y62" s="70">
        <f t="shared" si="19"/>
        <v>63.516575744859438</v>
      </c>
      <c r="Z62" s="70">
        <f t="shared" si="20"/>
        <v>64</v>
      </c>
      <c r="AA62" s="24">
        <f t="shared" si="21"/>
        <v>64</v>
      </c>
      <c r="AB62" s="67">
        <f t="shared" si="22"/>
        <v>704</v>
      </c>
    </row>
    <row r="63" spans="1:28" ht="15" customHeight="1" x14ac:dyDescent="0.25">
      <c r="A63" s="71">
        <v>593</v>
      </c>
      <c r="B63" s="71">
        <v>640</v>
      </c>
      <c r="C63" s="68">
        <v>0.05</v>
      </c>
      <c r="D63" s="68">
        <v>275.70999999999998</v>
      </c>
      <c r="E63" s="68">
        <v>211.79</v>
      </c>
      <c r="F63" s="68">
        <f t="shared" si="13"/>
        <v>31.280701754385966</v>
      </c>
      <c r="G63" s="68">
        <v>0</v>
      </c>
      <c r="H63" s="68">
        <f t="shared" si="14"/>
        <v>30.456140350877192</v>
      </c>
      <c r="I63" s="68">
        <v>0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253.84700000000001</v>
      </c>
      <c r="U63" s="74">
        <f t="shared" si="16"/>
        <v>-386.15300000000002</v>
      </c>
      <c r="V63" s="70">
        <f t="shared" si="17"/>
        <v>-386</v>
      </c>
      <c r="W63" s="70"/>
      <c r="X63" s="70">
        <f t="shared" si="18"/>
        <v>703.51657574485944</v>
      </c>
      <c r="Y63" s="70">
        <f t="shared" si="19"/>
        <v>63.516575744859438</v>
      </c>
      <c r="Z63" s="70">
        <f t="shared" si="20"/>
        <v>64</v>
      </c>
      <c r="AA63" s="24">
        <f t="shared" si="21"/>
        <v>64</v>
      </c>
      <c r="AB63" s="67">
        <f t="shared" si="22"/>
        <v>704</v>
      </c>
    </row>
    <row r="64" spans="1:28" ht="15" customHeight="1" x14ac:dyDescent="0.25">
      <c r="A64" s="71">
        <v>593</v>
      </c>
      <c r="B64" s="71">
        <v>640</v>
      </c>
      <c r="C64" s="68">
        <v>0.06</v>
      </c>
      <c r="D64" s="68">
        <v>275.7</v>
      </c>
      <c r="E64" s="68">
        <v>211.79</v>
      </c>
      <c r="F64" s="68">
        <f t="shared" si="13"/>
        <v>31.839285714285715</v>
      </c>
      <c r="G64" s="68">
        <v>0</v>
      </c>
      <c r="H64" s="68">
        <f t="shared" si="14"/>
        <v>31</v>
      </c>
      <c r="I64" s="68">
        <v>0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0</v>
      </c>
      <c r="N64" s="26"/>
      <c r="O64" s="26"/>
      <c r="P64" s="25"/>
      <c r="Q64" s="25"/>
      <c r="T64" s="22">
        <v>249.42099999999999</v>
      </c>
      <c r="U64" s="74">
        <f t="shared" si="16"/>
        <v>-390.57900000000001</v>
      </c>
      <c r="V64" s="70">
        <f t="shared" si="17"/>
        <v>-391</v>
      </c>
      <c r="W64" s="70"/>
      <c r="X64" s="70">
        <f t="shared" si="18"/>
        <v>703.51657574485944</v>
      </c>
      <c r="Y64" s="70">
        <f t="shared" si="19"/>
        <v>63.516575744859438</v>
      </c>
      <c r="Z64" s="70">
        <f t="shared" si="20"/>
        <v>64</v>
      </c>
      <c r="AA64" s="24">
        <f t="shared" si="21"/>
        <v>64</v>
      </c>
      <c r="AB64" s="67">
        <f t="shared" si="22"/>
        <v>704</v>
      </c>
    </row>
    <row r="65" spans="1:28" ht="15" customHeight="1" x14ac:dyDescent="0.25">
      <c r="A65" s="71">
        <v>187</v>
      </c>
      <c r="B65" s="71">
        <v>640</v>
      </c>
      <c r="C65" s="68">
        <v>0</v>
      </c>
      <c r="D65" s="68">
        <v>275.64999999999998</v>
      </c>
      <c r="E65" s="68">
        <v>211.79</v>
      </c>
      <c r="F65" s="68">
        <f t="shared" si="13"/>
        <v>39.799999999999997</v>
      </c>
      <c r="G65" s="68">
        <v>0</v>
      </c>
      <c r="H65" s="68">
        <f t="shared" si="14"/>
        <v>31.563636363636363</v>
      </c>
      <c r="I65" s="68">
        <v>0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300.10899999999998</v>
      </c>
      <c r="U65" s="74">
        <f t="shared" si="16"/>
        <v>-339.89100000000002</v>
      </c>
      <c r="V65" s="70">
        <f t="shared" si="17"/>
        <v>-340</v>
      </c>
      <c r="W65" s="70"/>
      <c r="X65" s="70">
        <f t="shared" si="18"/>
        <v>703.51657574485944</v>
      </c>
      <c r="Y65" s="70">
        <f t="shared" si="19"/>
        <v>63.516575744859438</v>
      </c>
      <c r="Z65" s="70">
        <f t="shared" si="20"/>
        <v>64</v>
      </c>
      <c r="AA65" s="24">
        <f t="shared" si="21"/>
        <v>64</v>
      </c>
      <c r="AB65" s="67">
        <f t="shared" si="22"/>
        <v>704</v>
      </c>
    </row>
    <row r="66" spans="1:28" ht="15" customHeight="1" x14ac:dyDescent="0.25">
      <c r="A66" s="71">
        <v>950</v>
      </c>
      <c r="B66" s="71">
        <v>640</v>
      </c>
      <c r="C66" s="68">
        <v>0</v>
      </c>
      <c r="D66" s="68">
        <v>275.69</v>
      </c>
      <c r="E66" s="68">
        <v>211.79</v>
      </c>
      <c r="F66" s="68">
        <f t="shared" ref="F66:F97" si="26">($A$120-A66)/(ROW($A$120)-ROW(A66))</f>
        <v>26.407407407407408</v>
      </c>
      <c r="G66" s="68">
        <v>0</v>
      </c>
      <c r="H66" s="68">
        <f t="shared" ref="H66:H97" si="27">($A$120-B66)/(ROW($A$120)-ROW(B66))</f>
        <v>32.148148148148145</v>
      </c>
      <c r="I66" s="68">
        <v>0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7" ca="1" si="28">IF(RAND()&lt;0.5,0,1)</f>
        <v>1</v>
      </c>
      <c r="N66" s="26"/>
      <c r="O66" s="26"/>
      <c r="P66" s="25"/>
      <c r="Q66" s="25"/>
      <c r="T66" s="22">
        <v>500.68599999999998</v>
      </c>
      <c r="U66" s="74">
        <f t="shared" ref="U66:U97" si="29">T66-B66</f>
        <v>-139.31400000000002</v>
      </c>
      <c r="V66" s="70">
        <f t="shared" ref="V66:V97" si="30">ROUND(U66,0)</f>
        <v>-139</v>
      </c>
      <c r="W66" s="70"/>
      <c r="X66" s="70">
        <f t="shared" ref="X66:X97" si="31">B66/$W$2*$W$3</f>
        <v>703.51657574485944</v>
      </c>
      <c r="Y66" s="70">
        <f t="shared" ref="Y66:Y97" si="32">X66-B66</f>
        <v>63.516575744859438</v>
      </c>
      <c r="Z66" s="70">
        <f t="shared" ref="Z66:Z97" si="33">ROUND(Y66,0)</f>
        <v>64</v>
      </c>
      <c r="AA66" s="24">
        <f t="shared" ref="AA66:AA97" si="34">IF(V66&gt;=0,V66,Z66)</f>
        <v>64</v>
      </c>
      <c r="AB66" s="67">
        <f t="shared" ref="AB66:AB97" si="35">B66+AA66</f>
        <v>704</v>
      </c>
    </row>
    <row r="67" spans="1:28" ht="15" customHeight="1" x14ac:dyDescent="0.25">
      <c r="A67" s="71">
        <v>485</v>
      </c>
      <c r="B67" s="71">
        <v>680</v>
      </c>
      <c r="C67" s="68">
        <v>0</v>
      </c>
      <c r="D67" s="68">
        <v>275.67</v>
      </c>
      <c r="E67" s="68">
        <v>211.84</v>
      </c>
      <c r="F67" s="68">
        <f t="shared" si="26"/>
        <v>35.679245283018865</v>
      </c>
      <c r="G67" s="68">
        <v>0</v>
      </c>
      <c r="H67" s="68">
        <f t="shared" si="27"/>
        <v>32</v>
      </c>
      <c r="I67" s="68">
        <v>0</v>
      </c>
      <c r="J67" s="72">
        <f t="shared" ref="J67:J98" si="36">IF(ABS(B67-B66)&lt;=50,1,0)</f>
        <v>1</v>
      </c>
      <c r="K67" s="72">
        <f t="shared" ref="K67:K98" si="37">IF(ABS((B67-B66))&lt;=50,1,IF((B67-B66)*(1)&gt;=0,1,-1))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506.06400000000002</v>
      </c>
      <c r="U67" s="74">
        <f t="shared" si="29"/>
        <v>-173.93599999999998</v>
      </c>
      <c r="V67" s="70">
        <f t="shared" si="30"/>
        <v>-174</v>
      </c>
      <c r="W67" s="70"/>
      <c r="X67" s="70">
        <f t="shared" si="31"/>
        <v>747.48636172891315</v>
      </c>
      <c r="Y67" s="70">
        <f t="shared" si="32"/>
        <v>67.486361728913153</v>
      </c>
      <c r="Z67" s="70">
        <f t="shared" si="33"/>
        <v>67</v>
      </c>
      <c r="AA67" s="24">
        <f t="shared" si="34"/>
        <v>67</v>
      </c>
      <c r="AB67" s="67">
        <f t="shared" si="35"/>
        <v>747</v>
      </c>
    </row>
    <row r="68" spans="1:28" ht="15" customHeight="1" x14ac:dyDescent="0.25">
      <c r="A68" s="71">
        <v>368</v>
      </c>
      <c r="B68" s="71">
        <v>680</v>
      </c>
      <c r="C68" s="68">
        <v>0.06</v>
      </c>
      <c r="D68" s="68">
        <v>275.63</v>
      </c>
      <c r="E68" s="68">
        <v>211.84</v>
      </c>
      <c r="F68" s="68">
        <f t="shared" si="26"/>
        <v>38.615384615384613</v>
      </c>
      <c r="G68" s="68">
        <v>0</v>
      </c>
      <c r="H68" s="68">
        <f t="shared" si="27"/>
        <v>32.615384615384613</v>
      </c>
      <c r="I68" s="68">
        <v>0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0</v>
      </c>
      <c r="N68" s="26"/>
      <c r="O68" s="26"/>
      <c r="P68" s="25"/>
      <c r="Q68" s="25"/>
      <c r="T68" s="22">
        <v>491.21300000000002</v>
      </c>
      <c r="U68" s="74">
        <f t="shared" si="29"/>
        <v>-188.78699999999998</v>
      </c>
      <c r="V68" s="70">
        <f t="shared" si="30"/>
        <v>-189</v>
      </c>
      <c r="W68" s="70"/>
      <c r="X68" s="70">
        <f t="shared" si="31"/>
        <v>747.48636172891315</v>
      </c>
      <c r="Y68" s="70">
        <f t="shared" si="32"/>
        <v>67.486361728913153</v>
      </c>
      <c r="Z68" s="70">
        <f t="shared" si="33"/>
        <v>67</v>
      </c>
      <c r="AA68" s="24">
        <f t="shared" si="34"/>
        <v>67</v>
      </c>
      <c r="AB68" s="67">
        <f t="shared" si="35"/>
        <v>747</v>
      </c>
    </row>
    <row r="69" spans="1:28" ht="15" customHeight="1" x14ac:dyDescent="0.25">
      <c r="A69" s="71">
        <v>601</v>
      </c>
      <c r="B69" s="71">
        <v>680</v>
      </c>
      <c r="C69" s="68">
        <v>0</v>
      </c>
      <c r="D69" s="68">
        <v>275.63</v>
      </c>
      <c r="E69" s="68">
        <v>211.84</v>
      </c>
      <c r="F69" s="68">
        <f t="shared" si="26"/>
        <v>34.803921568627452</v>
      </c>
      <c r="G69" s="68">
        <v>0</v>
      </c>
      <c r="H69" s="68">
        <f t="shared" si="27"/>
        <v>33.254901960784316</v>
      </c>
      <c r="I69" s="68">
        <v>0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1</v>
      </c>
      <c r="N69" s="26"/>
      <c r="O69" s="26"/>
      <c r="P69" s="25"/>
      <c r="Q69" s="25"/>
      <c r="T69" s="22">
        <v>501.50200000000001</v>
      </c>
      <c r="U69" s="74">
        <f t="shared" si="29"/>
        <v>-178.49799999999999</v>
      </c>
      <c r="V69" s="70">
        <f t="shared" si="30"/>
        <v>-178</v>
      </c>
      <c r="W69" s="70"/>
      <c r="X69" s="70">
        <f t="shared" si="31"/>
        <v>747.48636172891315</v>
      </c>
      <c r="Y69" s="70">
        <f t="shared" si="32"/>
        <v>67.486361728913153</v>
      </c>
      <c r="Z69" s="70">
        <f t="shared" si="33"/>
        <v>67</v>
      </c>
      <c r="AA69" s="24">
        <f t="shared" si="34"/>
        <v>67</v>
      </c>
      <c r="AB69" s="67">
        <f t="shared" si="35"/>
        <v>747</v>
      </c>
    </row>
    <row r="70" spans="1:28" ht="15" customHeight="1" x14ac:dyDescent="0.25">
      <c r="A70" s="71">
        <v>484</v>
      </c>
      <c r="B70" s="71">
        <v>680</v>
      </c>
      <c r="C70" s="68">
        <v>0</v>
      </c>
      <c r="D70" s="68">
        <v>275.61</v>
      </c>
      <c r="E70" s="68">
        <v>211.84</v>
      </c>
      <c r="F70" s="68">
        <f t="shared" si="26"/>
        <v>37.840000000000003</v>
      </c>
      <c r="G70" s="68">
        <v>0</v>
      </c>
      <c r="H70" s="68">
        <f t="shared" si="27"/>
        <v>33.92</v>
      </c>
      <c r="I70" s="68">
        <v>0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1</v>
      </c>
      <c r="N70" s="26"/>
      <c r="O70" s="26"/>
      <c r="P70" s="25"/>
      <c r="Q70" s="25"/>
      <c r="T70" s="22">
        <v>494.887</v>
      </c>
      <c r="U70" s="74">
        <f t="shared" si="29"/>
        <v>-185.113</v>
      </c>
      <c r="V70" s="70">
        <f t="shared" si="30"/>
        <v>-185</v>
      </c>
      <c r="W70" s="70"/>
      <c r="X70" s="70">
        <f t="shared" si="31"/>
        <v>747.48636172891315</v>
      </c>
      <c r="Y70" s="70">
        <f t="shared" si="32"/>
        <v>67.486361728913153</v>
      </c>
      <c r="Z70" s="70">
        <f t="shared" si="33"/>
        <v>67</v>
      </c>
      <c r="AA70" s="24">
        <f t="shared" si="34"/>
        <v>67</v>
      </c>
      <c r="AB70" s="67">
        <f t="shared" si="35"/>
        <v>747</v>
      </c>
    </row>
    <row r="71" spans="1:28" ht="15" customHeight="1" x14ac:dyDescent="0.25">
      <c r="A71" s="71">
        <v>484</v>
      </c>
      <c r="B71" s="71">
        <v>680</v>
      </c>
      <c r="C71" s="68">
        <v>0.11</v>
      </c>
      <c r="D71" s="68">
        <v>275.58999999999997</v>
      </c>
      <c r="E71" s="68">
        <v>211.84</v>
      </c>
      <c r="F71" s="68">
        <f t="shared" si="26"/>
        <v>38.612244897959187</v>
      </c>
      <c r="G71" s="68">
        <v>0</v>
      </c>
      <c r="H71" s="68">
        <f t="shared" si="27"/>
        <v>34.612244897959187</v>
      </c>
      <c r="I71" s="68">
        <v>0</v>
      </c>
      <c r="J71" s="72">
        <f t="shared" si="36"/>
        <v>1</v>
      </c>
      <c r="K71" s="72">
        <f t="shared" si="37"/>
        <v>1</v>
      </c>
      <c r="L71" s="72">
        <f t="shared" ref="L71:L102" si="38">IF(OR(COUNTIF(K67:K71,1)=5,COUNTIF(K67:K71,-1)=5),1,0)</f>
        <v>1</v>
      </c>
      <c r="M71" s="72">
        <f t="shared" ca="1" si="28"/>
        <v>0</v>
      </c>
      <c r="N71" s="26"/>
      <c r="O71" s="26"/>
      <c r="P71" s="25"/>
      <c r="Q71" s="25"/>
      <c r="T71" s="22">
        <v>495.55900000000003</v>
      </c>
      <c r="U71" s="74">
        <f t="shared" si="29"/>
        <v>-184.44099999999997</v>
      </c>
      <c r="V71" s="70">
        <f t="shared" si="30"/>
        <v>-184</v>
      </c>
      <c r="W71" s="70"/>
      <c r="X71" s="70">
        <f t="shared" si="31"/>
        <v>747.48636172891315</v>
      </c>
      <c r="Y71" s="70">
        <f t="shared" si="32"/>
        <v>67.486361728913153</v>
      </c>
      <c r="Z71" s="70">
        <f t="shared" si="33"/>
        <v>67</v>
      </c>
      <c r="AA71" s="24">
        <f t="shared" si="34"/>
        <v>67</v>
      </c>
      <c r="AB71" s="67">
        <f t="shared" si="35"/>
        <v>747</v>
      </c>
    </row>
    <row r="72" spans="1:28" ht="15" customHeight="1" x14ac:dyDescent="0.25">
      <c r="A72" s="71">
        <v>484</v>
      </c>
      <c r="B72" s="71">
        <v>710</v>
      </c>
      <c r="C72" s="68">
        <v>0.11</v>
      </c>
      <c r="D72" s="68">
        <v>275.56</v>
      </c>
      <c r="E72" s="68">
        <v>211.88</v>
      </c>
      <c r="F72" s="68">
        <f t="shared" si="26"/>
        <v>39.416666666666664</v>
      </c>
      <c r="G72" s="68">
        <v>0</v>
      </c>
      <c r="H72" s="68">
        <f t="shared" si="27"/>
        <v>34.708333333333336</v>
      </c>
      <c r="I72" s="68">
        <v>0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1</v>
      </c>
      <c r="N72" s="26"/>
      <c r="O72" s="26"/>
      <c r="P72" s="25"/>
      <c r="Q72" s="25"/>
      <c r="T72" s="22">
        <v>500.42</v>
      </c>
      <c r="U72" s="74">
        <f t="shared" si="29"/>
        <v>-209.57999999999998</v>
      </c>
      <c r="V72" s="70">
        <f t="shared" si="30"/>
        <v>-210</v>
      </c>
      <c r="W72" s="70"/>
      <c r="X72" s="70">
        <f t="shared" si="31"/>
        <v>780.4637012169535</v>
      </c>
      <c r="Y72" s="70">
        <f t="shared" si="32"/>
        <v>70.463701216953496</v>
      </c>
      <c r="Z72" s="70">
        <f t="shared" si="33"/>
        <v>70</v>
      </c>
      <c r="AA72" s="24">
        <f t="shared" si="34"/>
        <v>70</v>
      </c>
      <c r="AB72" s="67">
        <f t="shared" si="35"/>
        <v>780</v>
      </c>
    </row>
    <row r="73" spans="1:28" ht="15" customHeight="1" x14ac:dyDescent="0.25">
      <c r="A73" s="71">
        <v>484</v>
      </c>
      <c r="B73" s="71">
        <v>710</v>
      </c>
      <c r="C73" s="68">
        <v>0.06</v>
      </c>
      <c r="D73" s="68">
        <v>275.54000000000002</v>
      </c>
      <c r="E73" s="68">
        <v>211.88</v>
      </c>
      <c r="F73" s="68">
        <f t="shared" si="26"/>
        <v>40.255319148936174</v>
      </c>
      <c r="G73" s="68">
        <v>0</v>
      </c>
      <c r="H73" s="68">
        <f t="shared" si="27"/>
        <v>35.446808510638299</v>
      </c>
      <c r="I73" s="68">
        <v>0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0</v>
      </c>
      <c r="N73" s="26"/>
      <c r="O73" s="26"/>
      <c r="P73" s="25"/>
      <c r="Q73" s="25"/>
      <c r="T73" s="22">
        <v>494.02300000000002</v>
      </c>
      <c r="U73" s="74">
        <f t="shared" si="29"/>
        <v>-215.97699999999998</v>
      </c>
      <c r="V73" s="70">
        <f t="shared" si="30"/>
        <v>-216</v>
      </c>
      <c r="W73" s="70"/>
      <c r="X73" s="70">
        <f t="shared" si="31"/>
        <v>780.4637012169535</v>
      </c>
      <c r="Y73" s="70">
        <f t="shared" si="32"/>
        <v>70.463701216953496</v>
      </c>
      <c r="Z73" s="70">
        <f t="shared" si="33"/>
        <v>70</v>
      </c>
      <c r="AA73" s="24">
        <f t="shared" si="34"/>
        <v>70</v>
      </c>
      <c r="AB73" s="67">
        <f t="shared" si="35"/>
        <v>780</v>
      </c>
    </row>
    <row r="74" spans="1:28" ht="15" customHeight="1" x14ac:dyDescent="0.25">
      <c r="A74" s="71">
        <v>485</v>
      </c>
      <c r="B74" s="71">
        <v>710</v>
      </c>
      <c r="C74" s="68">
        <v>0.08</v>
      </c>
      <c r="D74" s="68">
        <v>275.52</v>
      </c>
      <c r="E74" s="68">
        <v>211.88</v>
      </c>
      <c r="F74" s="68">
        <f t="shared" si="26"/>
        <v>41.108695652173914</v>
      </c>
      <c r="G74" s="68">
        <v>0</v>
      </c>
      <c r="H74" s="68">
        <f t="shared" si="27"/>
        <v>36.217391304347828</v>
      </c>
      <c r="I74" s="68">
        <v>0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1</v>
      </c>
      <c r="N74" s="26"/>
      <c r="O74" s="26"/>
      <c r="P74" s="25"/>
      <c r="Q74" s="25"/>
      <c r="T74" s="22">
        <v>498.78300000000002</v>
      </c>
      <c r="U74" s="74">
        <f t="shared" si="29"/>
        <v>-211.21699999999998</v>
      </c>
      <c r="V74" s="70">
        <f t="shared" si="30"/>
        <v>-211</v>
      </c>
      <c r="W74" s="70"/>
      <c r="X74" s="70">
        <f t="shared" si="31"/>
        <v>780.4637012169535</v>
      </c>
      <c r="Y74" s="70">
        <f t="shared" si="32"/>
        <v>70.463701216953496</v>
      </c>
      <c r="Z74" s="70">
        <f t="shared" si="33"/>
        <v>70</v>
      </c>
      <c r="AA74" s="24">
        <f t="shared" si="34"/>
        <v>70</v>
      </c>
      <c r="AB74" s="67">
        <f t="shared" si="35"/>
        <v>780</v>
      </c>
    </row>
    <row r="75" spans="1:28" ht="15" customHeight="1" x14ac:dyDescent="0.25">
      <c r="A75" s="71">
        <v>366</v>
      </c>
      <c r="B75" s="71">
        <v>710</v>
      </c>
      <c r="C75" s="68">
        <v>0</v>
      </c>
      <c r="D75" s="68">
        <v>275.48</v>
      </c>
      <c r="E75" s="68">
        <v>211.88</v>
      </c>
      <c r="F75" s="68">
        <f t="shared" si="26"/>
        <v>44.666666666666664</v>
      </c>
      <c r="G75" s="68">
        <v>0</v>
      </c>
      <c r="H75" s="68">
        <f t="shared" si="27"/>
        <v>37.022222222222226</v>
      </c>
      <c r="I75" s="68">
        <v>0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25"/>
      <c r="T75" s="22">
        <v>468.40499999999997</v>
      </c>
      <c r="U75" s="74">
        <f t="shared" si="29"/>
        <v>-241.59500000000003</v>
      </c>
      <c r="V75" s="70">
        <f t="shared" si="30"/>
        <v>-242</v>
      </c>
      <c r="W75" s="70"/>
      <c r="X75" s="70">
        <f t="shared" si="31"/>
        <v>780.4637012169535</v>
      </c>
      <c r="Y75" s="70">
        <f t="shared" si="32"/>
        <v>70.463701216953496</v>
      </c>
      <c r="Z75" s="70">
        <f t="shared" si="33"/>
        <v>70</v>
      </c>
      <c r="AA75" s="24">
        <f t="shared" si="34"/>
        <v>70</v>
      </c>
      <c r="AB75" s="67">
        <f t="shared" si="35"/>
        <v>780</v>
      </c>
    </row>
    <row r="76" spans="1:28" ht="15" customHeight="1" x14ac:dyDescent="0.25">
      <c r="A76" s="25">
        <v>637</v>
      </c>
      <c r="B76" s="25">
        <v>710</v>
      </c>
      <c r="C76" s="68">
        <v>0</v>
      </c>
      <c r="D76" s="68">
        <v>275.47000000000003</v>
      </c>
      <c r="E76" s="68">
        <v>211.88</v>
      </c>
      <c r="F76" s="68">
        <f t="shared" si="26"/>
        <v>39.522727272727273</v>
      </c>
      <c r="G76" s="68">
        <v>0</v>
      </c>
      <c r="H76" s="68">
        <f t="shared" si="27"/>
        <v>37.863636363636367</v>
      </c>
      <c r="I76" s="68">
        <v>0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1</v>
      </c>
      <c r="N76" s="27"/>
      <c r="O76" s="27"/>
      <c r="P76" s="25"/>
      <c r="Q76" s="25"/>
      <c r="T76" s="22">
        <v>390.30599999999998</v>
      </c>
      <c r="U76" s="74">
        <f t="shared" si="29"/>
        <v>-319.69400000000002</v>
      </c>
      <c r="V76" s="70">
        <f t="shared" si="30"/>
        <v>-320</v>
      </c>
      <c r="W76" s="70"/>
      <c r="X76" s="70">
        <f t="shared" si="31"/>
        <v>780.4637012169535</v>
      </c>
      <c r="Y76" s="70">
        <f t="shared" si="32"/>
        <v>70.463701216953496</v>
      </c>
      <c r="Z76" s="70">
        <f t="shared" si="33"/>
        <v>70</v>
      </c>
      <c r="AA76" s="24">
        <f t="shared" si="34"/>
        <v>70</v>
      </c>
      <c r="AB76" s="67">
        <f t="shared" si="35"/>
        <v>780</v>
      </c>
    </row>
    <row r="77" spans="1:28" ht="15" customHeight="1" x14ac:dyDescent="0.25">
      <c r="A77" s="25">
        <v>244</v>
      </c>
      <c r="B77" s="25">
        <v>740</v>
      </c>
      <c r="C77" s="68">
        <v>0</v>
      </c>
      <c r="D77" s="68">
        <v>275.42</v>
      </c>
      <c r="E77" s="68">
        <v>211.92</v>
      </c>
      <c r="F77" s="68">
        <f t="shared" si="26"/>
        <v>49.581395348837212</v>
      </c>
      <c r="G77" s="68">
        <v>0</v>
      </c>
      <c r="H77" s="68">
        <f t="shared" si="27"/>
        <v>38.046511627906973</v>
      </c>
      <c r="I77" s="68">
        <v>0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1</v>
      </c>
      <c r="N77" s="27"/>
      <c r="O77" s="27"/>
      <c r="P77" s="25"/>
      <c r="Q77" s="25"/>
      <c r="T77" s="22">
        <v>243.249</v>
      </c>
      <c r="U77" s="74">
        <f t="shared" si="29"/>
        <v>-496.75099999999998</v>
      </c>
      <c r="V77" s="70">
        <f t="shared" si="30"/>
        <v>-497</v>
      </c>
      <c r="W77" s="70"/>
      <c r="X77" s="70">
        <f t="shared" si="31"/>
        <v>813.44104070499372</v>
      </c>
      <c r="Y77" s="70">
        <f t="shared" si="32"/>
        <v>73.441040704993725</v>
      </c>
      <c r="Z77" s="70">
        <f t="shared" si="33"/>
        <v>73</v>
      </c>
      <c r="AA77" s="24">
        <f t="shared" si="34"/>
        <v>73</v>
      </c>
      <c r="AB77" s="67">
        <f t="shared" si="35"/>
        <v>813</v>
      </c>
    </row>
    <row r="78" spans="1:28" ht="15" customHeight="1" x14ac:dyDescent="0.25">
      <c r="A78" s="25">
        <v>360</v>
      </c>
      <c r="B78" s="25">
        <v>740</v>
      </c>
      <c r="C78" s="68">
        <v>0.06</v>
      </c>
      <c r="D78" s="68">
        <v>275.38</v>
      </c>
      <c r="E78" s="68">
        <v>211.92</v>
      </c>
      <c r="F78" s="68">
        <f t="shared" si="26"/>
        <v>48</v>
      </c>
      <c r="G78" s="68">
        <v>0</v>
      </c>
      <c r="H78" s="68">
        <f t="shared" si="27"/>
        <v>38.952380952380949</v>
      </c>
      <c r="I78" s="68">
        <v>0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0</v>
      </c>
      <c r="N78" s="27"/>
      <c r="O78" s="27"/>
      <c r="P78" s="25"/>
      <c r="Q78" s="25"/>
      <c r="T78" s="22">
        <v>255.40600000000001</v>
      </c>
      <c r="U78" s="74">
        <f t="shared" si="29"/>
        <v>-484.59399999999999</v>
      </c>
      <c r="V78" s="70">
        <f t="shared" si="30"/>
        <v>-485</v>
      </c>
      <c r="W78" s="70"/>
      <c r="X78" s="70">
        <f t="shared" si="31"/>
        <v>813.44104070499372</v>
      </c>
      <c r="Y78" s="70">
        <f t="shared" si="32"/>
        <v>73.441040704993725</v>
      </c>
      <c r="Z78" s="70">
        <f t="shared" si="33"/>
        <v>73</v>
      </c>
      <c r="AA78" s="24">
        <f t="shared" si="34"/>
        <v>73</v>
      </c>
      <c r="AB78" s="67">
        <f t="shared" si="35"/>
        <v>813</v>
      </c>
    </row>
    <row r="79" spans="1:28" ht="15" customHeight="1" x14ac:dyDescent="0.25">
      <c r="A79" s="25">
        <v>360</v>
      </c>
      <c r="B79" s="25">
        <v>740</v>
      </c>
      <c r="C79" s="68">
        <v>0</v>
      </c>
      <c r="D79" s="68">
        <v>275.33999999999997</v>
      </c>
      <c r="E79" s="68">
        <v>211.92</v>
      </c>
      <c r="F79" s="68">
        <f t="shared" si="26"/>
        <v>49.170731707317074</v>
      </c>
      <c r="G79" s="68">
        <v>0</v>
      </c>
      <c r="H79" s="68">
        <f t="shared" si="27"/>
        <v>39.902439024390247</v>
      </c>
      <c r="I79" s="68">
        <v>0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0</v>
      </c>
      <c r="N79" s="27"/>
      <c r="O79" s="27"/>
      <c r="P79" s="25"/>
      <c r="Q79" s="25"/>
      <c r="T79" s="22">
        <v>255.38200000000001</v>
      </c>
      <c r="U79" s="74">
        <f t="shared" si="29"/>
        <v>-484.61799999999999</v>
      </c>
      <c r="V79" s="70">
        <f t="shared" si="30"/>
        <v>-485</v>
      </c>
      <c r="W79" s="70"/>
      <c r="X79" s="70">
        <f t="shared" si="31"/>
        <v>813.44104070499372</v>
      </c>
      <c r="Y79" s="70">
        <f t="shared" si="32"/>
        <v>73.441040704993725</v>
      </c>
      <c r="Z79" s="70">
        <f t="shared" si="33"/>
        <v>73</v>
      </c>
      <c r="AA79" s="24">
        <f t="shared" si="34"/>
        <v>73</v>
      </c>
      <c r="AB79" s="67">
        <f t="shared" si="35"/>
        <v>813</v>
      </c>
    </row>
    <row r="80" spans="1:28" ht="15" customHeight="1" x14ac:dyDescent="0.25">
      <c r="A80" s="25">
        <v>476</v>
      </c>
      <c r="B80" s="25">
        <v>740</v>
      </c>
      <c r="C80" s="68">
        <v>0</v>
      </c>
      <c r="D80" s="68">
        <v>275.32</v>
      </c>
      <c r="E80" s="68">
        <v>211.92</v>
      </c>
      <c r="F80" s="68">
        <f t="shared" si="26"/>
        <v>47.5</v>
      </c>
      <c r="G80" s="68">
        <v>0</v>
      </c>
      <c r="H80" s="68">
        <f t="shared" si="27"/>
        <v>40.9</v>
      </c>
      <c r="I80" s="68">
        <v>0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1</v>
      </c>
      <c r="N80" s="27"/>
      <c r="O80" s="27"/>
      <c r="P80" s="25"/>
      <c r="Q80" s="25"/>
      <c r="T80" s="22">
        <v>247.29599999999999</v>
      </c>
      <c r="U80" s="74">
        <f t="shared" si="29"/>
        <v>-492.70400000000001</v>
      </c>
      <c r="V80" s="70">
        <f t="shared" si="30"/>
        <v>-493</v>
      </c>
      <c r="W80" s="70"/>
      <c r="X80" s="70">
        <f t="shared" si="31"/>
        <v>813.44104070499372</v>
      </c>
      <c r="Y80" s="70">
        <f t="shared" si="32"/>
        <v>73.441040704993725</v>
      </c>
      <c r="Z80" s="70">
        <f t="shared" si="33"/>
        <v>73</v>
      </c>
      <c r="AA80" s="24">
        <f t="shared" si="34"/>
        <v>73</v>
      </c>
      <c r="AB80" s="67">
        <f t="shared" si="35"/>
        <v>813</v>
      </c>
    </row>
    <row r="81" spans="1:28" ht="15" customHeight="1" x14ac:dyDescent="0.25">
      <c r="A81" s="25">
        <v>360</v>
      </c>
      <c r="B81" s="25">
        <v>740</v>
      </c>
      <c r="C81" s="68">
        <v>0</v>
      </c>
      <c r="D81" s="68">
        <v>275.27999999999997</v>
      </c>
      <c r="E81" s="68">
        <v>211.92</v>
      </c>
      <c r="F81" s="68">
        <f t="shared" si="26"/>
        <v>51.692307692307693</v>
      </c>
      <c r="G81" s="68">
        <v>0</v>
      </c>
      <c r="H81" s="68">
        <f t="shared" si="27"/>
        <v>41.948717948717949</v>
      </c>
      <c r="I81" s="68">
        <v>0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1</v>
      </c>
      <c r="N81" s="27"/>
      <c r="O81" s="27"/>
      <c r="P81" s="25"/>
      <c r="Q81" s="25"/>
      <c r="T81" s="22">
        <v>251.47800000000001</v>
      </c>
      <c r="U81" s="74">
        <f t="shared" si="29"/>
        <v>-488.52199999999999</v>
      </c>
      <c r="V81" s="70">
        <f t="shared" si="30"/>
        <v>-489</v>
      </c>
      <c r="W81" s="70"/>
      <c r="X81" s="70">
        <f t="shared" si="31"/>
        <v>813.44104070499372</v>
      </c>
      <c r="Y81" s="70">
        <f t="shared" si="32"/>
        <v>73.441040704993725</v>
      </c>
      <c r="Z81" s="70">
        <f t="shared" si="33"/>
        <v>73</v>
      </c>
      <c r="AA81" s="24">
        <f t="shared" si="34"/>
        <v>73</v>
      </c>
      <c r="AB81" s="67">
        <f t="shared" si="35"/>
        <v>813</v>
      </c>
    </row>
    <row r="82" spans="1:28" ht="15" customHeight="1" x14ac:dyDescent="0.25">
      <c r="A82" s="25">
        <v>360</v>
      </c>
      <c r="B82" s="25">
        <v>780</v>
      </c>
      <c r="C82" s="68">
        <v>0</v>
      </c>
      <c r="D82" s="68">
        <v>275.23</v>
      </c>
      <c r="E82" s="68">
        <v>211.97</v>
      </c>
      <c r="F82" s="68">
        <f t="shared" si="26"/>
        <v>53.05263157894737</v>
      </c>
      <c r="G82" s="68">
        <v>0</v>
      </c>
      <c r="H82" s="68">
        <f t="shared" si="27"/>
        <v>42</v>
      </c>
      <c r="I82" s="68">
        <v>0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0</v>
      </c>
      <c r="N82" s="27"/>
      <c r="O82" s="27"/>
      <c r="P82" s="25"/>
      <c r="Q82" s="25"/>
      <c r="T82" s="22">
        <v>255.00299999999999</v>
      </c>
      <c r="U82" s="74">
        <f t="shared" si="29"/>
        <v>-524.99700000000007</v>
      </c>
      <c r="V82" s="70">
        <f t="shared" si="30"/>
        <v>-525</v>
      </c>
      <c r="W82" s="70"/>
      <c r="X82" s="70">
        <f t="shared" si="31"/>
        <v>857.41082668904744</v>
      </c>
      <c r="Y82" s="70">
        <f t="shared" si="32"/>
        <v>77.41082668904744</v>
      </c>
      <c r="Z82" s="70">
        <f t="shared" si="33"/>
        <v>77</v>
      </c>
      <c r="AA82" s="24">
        <f t="shared" si="34"/>
        <v>77</v>
      </c>
      <c r="AB82" s="67">
        <f t="shared" si="35"/>
        <v>857</v>
      </c>
    </row>
    <row r="83" spans="1:28" ht="15" customHeight="1" x14ac:dyDescent="0.25">
      <c r="A83" s="25">
        <v>476</v>
      </c>
      <c r="B83" s="25">
        <v>780</v>
      </c>
      <c r="C83" s="68">
        <v>0</v>
      </c>
      <c r="D83" s="68">
        <v>275.2</v>
      </c>
      <c r="E83" s="68">
        <v>211.97</v>
      </c>
      <c r="F83" s="68">
        <f t="shared" si="26"/>
        <v>51.351351351351354</v>
      </c>
      <c r="G83" s="68">
        <v>0</v>
      </c>
      <c r="H83" s="68">
        <f t="shared" si="27"/>
        <v>43.135135135135137</v>
      </c>
      <c r="I83" s="68">
        <v>0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0</v>
      </c>
      <c r="N83" s="27"/>
      <c r="O83" s="27"/>
      <c r="P83" s="25"/>
      <c r="Q83" s="25"/>
      <c r="T83" s="22">
        <v>250.82300000000001</v>
      </c>
      <c r="U83" s="74">
        <f t="shared" si="29"/>
        <v>-529.17700000000002</v>
      </c>
      <c r="V83" s="70">
        <f t="shared" si="30"/>
        <v>-529</v>
      </c>
      <c r="W83" s="70"/>
      <c r="X83" s="70">
        <f t="shared" si="31"/>
        <v>857.41082668904744</v>
      </c>
      <c r="Y83" s="70">
        <f t="shared" si="32"/>
        <v>77.41082668904744</v>
      </c>
      <c r="Z83" s="70">
        <f t="shared" si="33"/>
        <v>77</v>
      </c>
      <c r="AA83" s="24">
        <f t="shared" si="34"/>
        <v>77</v>
      </c>
      <c r="AB83" s="67">
        <f t="shared" si="35"/>
        <v>857</v>
      </c>
    </row>
    <row r="84" spans="1:28" ht="15" customHeight="1" x14ac:dyDescent="0.25">
      <c r="A84" s="25">
        <v>244</v>
      </c>
      <c r="B84" s="25">
        <v>780</v>
      </c>
      <c r="C84" s="68">
        <v>0</v>
      </c>
      <c r="D84" s="68">
        <v>275.14999999999998</v>
      </c>
      <c r="E84" s="68">
        <v>211.97</v>
      </c>
      <c r="F84" s="68">
        <f t="shared" si="26"/>
        <v>59.222222222222221</v>
      </c>
      <c r="G84" s="68">
        <v>0</v>
      </c>
      <c r="H84" s="68">
        <f t="shared" si="27"/>
        <v>44.333333333333336</v>
      </c>
      <c r="I84" s="68">
        <v>0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1</v>
      </c>
      <c r="N84" s="27"/>
      <c r="O84" s="27"/>
      <c r="P84" s="25"/>
      <c r="Q84" s="25"/>
      <c r="T84" s="22">
        <v>258.483</v>
      </c>
      <c r="U84" s="74">
        <f t="shared" si="29"/>
        <v>-521.51700000000005</v>
      </c>
      <c r="V84" s="70">
        <f t="shared" si="30"/>
        <v>-522</v>
      </c>
      <c r="W84" s="70"/>
      <c r="X84" s="70">
        <f t="shared" si="31"/>
        <v>857.41082668904744</v>
      </c>
      <c r="Y84" s="70">
        <f t="shared" si="32"/>
        <v>77.41082668904744</v>
      </c>
      <c r="Z84" s="70">
        <f t="shared" si="33"/>
        <v>77</v>
      </c>
      <c r="AA84" s="24">
        <f t="shared" si="34"/>
        <v>77</v>
      </c>
      <c r="AB84" s="67">
        <f t="shared" si="35"/>
        <v>857</v>
      </c>
    </row>
    <row r="85" spans="1:28" ht="15" customHeight="1" x14ac:dyDescent="0.25">
      <c r="A85" s="25">
        <v>360</v>
      </c>
      <c r="B85" s="25">
        <v>780</v>
      </c>
      <c r="C85" s="68">
        <v>0.09</v>
      </c>
      <c r="D85" s="68">
        <v>275.10000000000002</v>
      </c>
      <c r="E85" s="68">
        <v>211.97</v>
      </c>
      <c r="F85" s="68">
        <f t="shared" si="26"/>
        <v>57.6</v>
      </c>
      <c r="G85" s="68">
        <v>0</v>
      </c>
      <c r="H85" s="68">
        <f t="shared" si="27"/>
        <v>45.6</v>
      </c>
      <c r="I85" s="68">
        <v>0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1</v>
      </c>
      <c r="N85" s="27"/>
      <c r="O85" s="27"/>
      <c r="P85" s="25"/>
      <c r="Q85" s="25"/>
      <c r="T85" s="22">
        <v>241.71899999999999</v>
      </c>
      <c r="U85" s="74">
        <f t="shared" si="29"/>
        <v>-538.28099999999995</v>
      </c>
      <c r="V85" s="70">
        <f t="shared" si="30"/>
        <v>-538</v>
      </c>
      <c r="W85" s="70"/>
      <c r="X85" s="70">
        <f t="shared" si="31"/>
        <v>857.41082668904744</v>
      </c>
      <c r="Y85" s="70">
        <f t="shared" si="32"/>
        <v>77.41082668904744</v>
      </c>
      <c r="Z85" s="70">
        <f t="shared" si="33"/>
        <v>77</v>
      </c>
      <c r="AA85" s="24">
        <f t="shared" si="34"/>
        <v>77</v>
      </c>
      <c r="AB85" s="67">
        <f t="shared" si="35"/>
        <v>857</v>
      </c>
    </row>
    <row r="86" spans="1:28" ht="15" customHeight="1" x14ac:dyDescent="0.25">
      <c r="A86" s="25">
        <v>244</v>
      </c>
      <c r="B86" s="25">
        <v>780</v>
      </c>
      <c r="C86" s="68">
        <v>0</v>
      </c>
      <c r="D86" s="68">
        <v>275.05</v>
      </c>
      <c r="E86" s="68">
        <v>211.97</v>
      </c>
      <c r="F86" s="68">
        <f t="shared" si="26"/>
        <v>62.705882352941174</v>
      </c>
      <c r="G86" s="68">
        <v>0</v>
      </c>
      <c r="H86" s="68">
        <f t="shared" si="27"/>
        <v>46.941176470588232</v>
      </c>
      <c r="I86" s="68">
        <v>0</v>
      </c>
      <c r="J86" s="72">
        <f t="shared" si="36"/>
        <v>1</v>
      </c>
      <c r="K86" s="72">
        <f t="shared" si="37"/>
        <v>1</v>
      </c>
      <c r="L86" s="72">
        <f t="shared" si="38"/>
        <v>1</v>
      </c>
      <c r="M86" s="72">
        <f t="shared" ca="1" si="28"/>
        <v>0</v>
      </c>
      <c r="N86" s="27"/>
      <c r="O86" s="27"/>
      <c r="P86" s="25"/>
      <c r="Q86" s="25"/>
      <c r="T86" s="22">
        <v>265.90699999999998</v>
      </c>
      <c r="U86" s="74">
        <f t="shared" si="29"/>
        <v>-514.09300000000007</v>
      </c>
      <c r="V86" s="70">
        <f t="shared" si="30"/>
        <v>-514</v>
      </c>
      <c r="W86" s="70"/>
      <c r="X86" s="70">
        <f t="shared" si="31"/>
        <v>857.41082668904744</v>
      </c>
      <c r="Y86" s="70">
        <f t="shared" si="32"/>
        <v>77.41082668904744</v>
      </c>
      <c r="Z86" s="70">
        <f t="shared" si="33"/>
        <v>77</v>
      </c>
      <c r="AA86" s="24">
        <f t="shared" si="34"/>
        <v>77</v>
      </c>
      <c r="AB86" s="67">
        <f t="shared" si="35"/>
        <v>857</v>
      </c>
    </row>
    <row r="87" spans="1:28" ht="15" customHeight="1" x14ac:dyDescent="0.25">
      <c r="A87" s="25">
        <v>361</v>
      </c>
      <c r="B87" s="25">
        <v>810</v>
      </c>
      <c r="C87" s="68">
        <v>0</v>
      </c>
      <c r="D87" s="68">
        <v>275</v>
      </c>
      <c r="E87" s="68">
        <v>212.01</v>
      </c>
      <c r="F87" s="68">
        <f t="shared" si="26"/>
        <v>61.060606060606062</v>
      </c>
      <c r="G87" s="68">
        <v>0</v>
      </c>
      <c r="H87" s="68">
        <f t="shared" si="27"/>
        <v>47.454545454545453</v>
      </c>
      <c r="I87" s="68">
        <v>0</v>
      </c>
      <c r="J87" s="72">
        <f t="shared" si="36"/>
        <v>1</v>
      </c>
      <c r="K87" s="72">
        <f t="shared" si="37"/>
        <v>1</v>
      </c>
      <c r="L87" s="72">
        <f t="shared" si="38"/>
        <v>1</v>
      </c>
      <c r="M87" s="72">
        <f t="shared" ca="1" si="28"/>
        <v>1</v>
      </c>
      <c r="N87" s="27"/>
      <c r="O87" s="27"/>
      <c r="P87" s="25"/>
      <c r="Q87" s="25"/>
      <c r="T87" s="22">
        <v>252.684</v>
      </c>
      <c r="U87" s="74">
        <f t="shared" si="29"/>
        <v>-557.31600000000003</v>
      </c>
      <c r="V87" s="70">
        <f t="shared" si="30"/>
        <v>-557</v>
      </c>
      <c r="W87" s="70"/>
      <c r="X87" s="70">
        <f t="shared" si="31"/>
        <v>890.38816617708778</v>
      </c>
      <c r="Y87" s="70">
        <f t="shared" si="32"/>
        <v>80.388166177087783</v>
      </c>
      <c r="Z87" s="70">
        <f t="shared" si="33"/>
        <v>80</v>
      </c>
      <c r="AA87" s="24">
        <f t="shared" si="34"/>
        <v>80</v>
      </c>
      <c r="AB87" s="67">
        <f t="shared" si="35"/>
        <v>890</v>
      </c>
    </row>
    <row r="88" spans="1:28" ht="15" customHeight="1" x14ac:dyDescent="0.25">
      <c r="A88" s="25">
        <v>360</v>
      </c>
      <c r="B88" s="25">
        <v>810</v>
      </c>
      <c r="C88" s="68">
        <v>0</v>
      </c>
      <c r="D88" s="68">
        <v>274.95999999999998</v>
      </c>
      <c r="E88" s="68">
        <v>212.01</v>
      </c>
      <c r="F88" s="68">
        <f t="shared" si="26"/>
        <v>63</v>
      </c>
      <c r="G88" s="68">
        <v>0</v>
      </c>
      <c r="H88" s="68">
        <f t="shared" si="27"/>
        <v>48.9375</v>
      </c>
      <c r="I88" s="68">
        <v>0</v>
      </c>
      <c r="J88" s="72">
        <f t="shared" si="36"/>
        <v>1</v>
      </c>
      <c r="K88" s="72">
        <f t="shared" si="37"/>
        <v>1</v>
      </c>
      <c r="L88" s="72">
        <f t="shared" si="38"/>
        <v>1</v>
      </c>
      <c r="M88" s="72">
        <f t="shared" ca="1" si="28"/>
        <v>1</v>
      </c>
      <c r="N88" s="27"/>
      <c r="O88" s="27"/>
      <c r="P88" s="25"/>
      <c r="Q88" s="25"/>
      <c r="T88" s="22">
        <v>247.92599999999999</v>
      </c>
      <c r="U88" s="74">
        <f t="shared" si="29"/>
        <v>-562.07400000000007</v>
      </c>
      <c r="V88" s="70">
        <f t="shared" si="30"/>
        <v>-562</v>
      </c>
      <c r="W88" s="70"/>
      <c r="X88" s="70">
        <f t="shared" si="31"/>
        <v>890.38816617708778</v>
      </c>
      <c r="Y88" s="70">
        <f t="shared" si="32"/>
        <v>80.388166177087783</v>
      </c>
      <c r="Z88" s="70">
        <f t="shared" si="33"/>
        <v>80</v>
      </c>
      <c r="AA88" s="24">
        <f t="shared" si="34"/>
        <v>80</v>
      </c>
      <c r="AB88" s="67">
        <f t="shared" si="35"/>
        <v>890</v>
      </c>
    </row>
    <row r="89" spans="1:28" ht="15" customHeight="1" x14ac:dyDescent="0.25">
      <c r="A89" s="25">
        <v>360</v>
      </c>
      <c r="B89" s="25">
        <v>810</v>
      </c>
      <c r="C89" s="68">
        <v>0</v>
      </c>
      <c r="D89" s="68">
        <v>274.91000000000003</v>
      </c>
      <c r="E89" s="68">
        <v>212.01</v>
      </c>
      <c r="F89" s="68">
        <f t="shared" si="26"/>
        <v>65.032258064516128</v>
      </c>
      <c r="G89" s="68">
        <v>0</v>
      </c>
      <c r="H89" s="68">
        <f t="shared" si="27"/>
        <v>50.516129032258064</v>
      </c>
      <c r="I89" s="68">
        <v>0</v>
      </c>
      <c r="J89" s="72">
        <f t="shared" si="36"/>
        <v>1</v>
      </c>
      <c r="K89" s="72">
        <f t="shared" si="37"/>
        <v>1</v>
      </c>
      <c r="L89" s="72">
        <f t="shared" si="38"/>
        <v>1</v>
      </c>
      <c r="M89" s="72">
        <f t="shared" ca="1" si="28"/>
        <v>0</v>
      </c>
      <c r="N89" s="27"/>
      <c r="O89" s="27"/>
      <c r="P89" s="25"/>
      <c r="Q89" s="25"/>
      <c r="T89" s="22">
        <v>257.73099999999999</v>
      </c>
      <c r="U89" s="74">
        <f t="shared" si="29"/>
        <v>-552.26900000000001</v>
      </c>
      <c r="V89" s="70">
        <f t="shared" si="30"/>
        <v>-552</v>
      </c>
      <c r="W89" s="70"/>
      <c r="X89" s="70">
        <f t="shared" si="31"/>
        <v>890.38816617708778</v>
      </c>
      <c r="Y89" s="70">
        <f t="shared" si="32"/>
        <v>80.388166177087783</v>
      </c>
      <c r="Z89" s="70">
        <f t="shared" si="33"/>
        <v>80</v>
      </c>
      <c r="AA89" s="24">
        <f t="shared" si="34"/>
        <v>80</v>
      </c>
      <c r="AB89" s="67">
        <f t="shared" si="35"/>
        <v>890</v>
      </c>
    </row>
    <row r="90" spans="1:28" ht="15" customHeight="1" x14ac:dyDescent="0.25">
      <c r="A90" s="25">
        <v>360</v>
      </c>
      <c r="B90" s="25">
        <v>810</v>
      </c>
      <c r="C90" s="68">
        <v>0</v>
      </c>
      <c r="D90" s="68">
        <v>274.86</v>
      </c>
      <c r="E90" s="68">
        <v>212.01</v>
      </c>
      <c r="F90" s="68">
        <f t="shared" si="26"/>
        <v>67.2</v>
      </c>
      <c r="G90" s="68">
        <v>0</v>
      </c>
      <c r="H90" s="68">
        <f t="shared" si="27"/>
        <v>52.2</v>
      </c>
      <c r="I90" s="68">
        <v>0</v>
      </c>
      <c r="J90" s="72">
        <f t="shared" si="36"/>
        <v>1</v>
      </c>
      <c r="K90" s="72">
        <f t="shared" si="37"/>
        <v>1</v>
      </c>
      <c r="L90" s="72">
        <f t="shared" si="38"/>
        <v>1</v>
      </c>
      <c r="M90" s="72">
        <f t="shared" ca="1" si="28"/>
        <v>0</v>
      </c>
      <c r="N90" s="27"/>
      <c r="O90" s="27"/>
      <c r="P90" s="25"/>
      <c r="Q90" s="25"/>
      <c r="T90" s="22">
        <v>261.33499999999998</v>
      </c>
      <c r="U90" s="74">
        <f t="shared" si="29"/>
        <v>-548.66499999999996</v>
      </c>
      <c r="V90" s="70">
        <f t="shared" si="30"/>
        <v>-549</v>
      </c>
      <c r="W90" s="70"/>
      <c r="X90" s="70">
        <f t="shared" si="31"/>
        <v>890.38816617708778</v>
      </c>
      <c r="Y90" s="70">
        <f t="shared" si="32"/>
        <v>80.388166177087783</v>
      </c>
      <c r="Z90" s="70">
        <f t="shared" si="33"/>
        <v>80</v>
      </c>
      <c r="AA90" s="24">
        <f t="shared" si="34"/>
        <v>80</v>
      </c>
      <c r="AB90" s="67">
        <f t="shared" si="35"/>
        <v>890</v>
      </c>
    </row>
    <row r="91" spans="1:28" ht="15" customHeight="1" x14ac:dyDescent="0.25">
      <c r="A91" s="25">
        <v>360</v>
      </c>
      <c r="B91" s="25">
        <v>810</v>
      </c>
      <c r="C91" s="68">
        <v>0</v>
      </c>
      <c r="D91" s="68">
        <v>274.82</v>
      </c>
      <c r="E91" s="68">
        <v>212.01</v>
      </c>
      <c r="F91" s="68">
        <f t="shared" si="26"/>
        <v>69.517241379310349</v>
      </c>
      <c r="G91" s="68">
        <v>0</v>
      </c>
      <c r="H91" s="68">
        <f t="shared" si="27"/>
        <v>54</v>
      </c>
      <c r="I91" s="68">
        <v>0</v>
      </c>
      <c r="J91" s="72">
        <f t="shared" si="36"/>
        <v>1</v>
      </c>
      <c r="K91" s="72">
        <f t="shared" si="37"/>
        <v>1</v>
      </c>
      <c r="L91" s="72">
        <f t="shared" si="38"/>
        <v>1</v>
      </c>
      <c r="M91" s="72">
        <f t="shared" ca="1" si="28"/>
        <v>1</v>
      </c>
      <c r="N91" s="27"/>
      <c r="O91" s="27"/>
      <c r="P91" s="25"/>
      <c r="Q91" s="25"/>
      <c r="T91" s="22">
        <v>283.161</v>
      </c>
      <c r="U91" s="74">
        <f t="shared" si="29"/>
        <v>-526.83899999999994</v>
      </c>
      <c r="V91" s="70">
        <f t="shared" si="30"/>
        <v>-527</v>
      </c>
      <c r="W91" s="70"/>
      <c r="X91" s="70">
        <f t="shared" si="31"/>
        <v>890.38816617708778</v>
      </c>
      <c r="Y91" s="70">
        <f t="shared" si="32"/>
        <v>80.388166177087783</v>
      </c>
      <c r="Z91" s="70">
        <f t="shared" si="33"/>
        <v>80</v>
      </c>
      <c r="AA91" s="24">
        <f t="shared" si="34"/>
        <v>80</v>
      </c>
      <c r="AB91" s="67">
        <f t="shared" si="35"/>
        <v>890</v>
      </c>
    </row>
    <row r="92" spans="1:28" ht="15" customHeight="1" x14ac:dyDescent="0.25">
      <c r="A92" s="25">
        <v>244</v>
      </c>
      <c r="B92" s="25">
        <v>840</v>
      </c>
      <c r="C92" s="68">
        <v>0</v>
      </c>
      <c r="D92" s="68">
        <v>274.76</v>
      </c>
      <c r="E92" s="68">
        <v>212.04</v>
      </c>
      <c r="F92" s="68">
        <f t="shared" si="26"/>
        <v>76.142857142857139</v>
      </c>
      <c r="G92" s="68">
        <v>0</v>
      </c>
      <c r="H92" s="68">
        <f t="shared" si="27"/>
        <v>54.857142857142854</v>
      </c>
      <c r="I92" s="68">
        <v>0</v>
      </c>
      <c r="J92" s="72">
        <f t="shared" si="36"/>
        <v>1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7"/>
      <c r="O92" s="27"/>
      <c r="P92" s="25"/>
      <c r="Q92" s="25"/>
      <c r="T92" s="22">
        <v>273.565</v>
      </c>
      <c r="U92" s="74">
        <f t="shared" si="29"/>
        <v>-566.43499999999995</v>
      </c>
      <c r="V92" s="70">
        <f t="shared" si="30"/>
        <v>-566</v>
      </c>
      <c r="W92" s="70"/>
      <c r="X92" s="70">
        <f t="shared" si="31"/>
        <v>923.3655056651279</v>
      </c>
      <c r="Y92" s="70">
        <f t="shared" si="32"/>
        <v>83.365505665127898</v>
      </c>
      <c r="Z92" s="70">
        <f t="shared" si="33"/>
        <v>83</v>
      </c>
      <c r="AA92" s="24">
        <f t="shared" si="34"/>
        <v>83</v>
      </c>
      <c r="AB92" s="67">
        <f t="shared" si="35"/>
        <v>923</v>
      </c>
    </row>
    <row r="93" spans="1:28" ht="15" customHeight="1" x14ac:dyDescent="0.25">
      <c r="A93" s="25">
        <v>360</v>
      </c>
      <c r="B93" s="25">
        <v>840</v>
      </c>
      <c r="C93" s="68">
        <v>0</v>
      </c>
      <c r="D93" s="68">
        <v>274.70999999999998</v>
      </c>
      <c r="E93" s="68">
        <v>212.04</v>
      </c>
      <c r="F93" s="68">
        <f t="shared" si="26"/>
        <v>74.666666666666671</v>
      </c>
      <c r="G93" s="68">
        <v>0</v>
      </c>
      <c r="H93" s="68">
        <f t="shared" si="27"/>
        <v>56.888888888888886</v>
      </c>
      <c r="I93" s="68">
        <v>0</v>
      </c>
      <c r="J93" s="72">
        <f t="shared" si="36"/>
        <v>1</v>
      </c>
      <c r="K93" s="72">
        <f t="shared" si="37"/>
        <v>1</v>
      </c>
      <c r="L93" s="72">
        <f t="shared" si="38"/>
        <v>1</v>
      </c>
      <c r="M93" s="72">
        <f t="shared" ca="1" si="28"/>
        <v>0</v>
      </c>
      <c r="N93" s="27"/>
      <c r="O93" s="27"/>
      <c r="P93" s="25"/>
      <c r="Q93" s="25"/>
      <c r="T93" s="22">
        <v>290.548</v>
      </c>
      <c r="U93" s="74">
        <f t="shared" si="29"/>
        <v>-549.452</v>
      </c>
      <c r="V93" s="70">
        <f t="shared" si="30"/>
        <v>-549</v>
      </c>
      <c r="W93" s="70"/>
      <c r="X93" s="70">
        <f t="shared" si="31"/>
        <v>923.3655056651279</v>
      </c>
      <c r="Y93" s="70">
        <f t="shared" si="32"/>
        <v>83.365505665127898</v>
      </c>
      <c r="Z93" s="70">
        <f t="shared" si="33"/>
        <v>83</v>
      </c>
      <c r="AA93" s="24">
        <f t="shared" si="34"/>
        <v>83</v>
      </c>
      <c r="AB93" s="67">
        <f t="shared" si="35"/>
        <v>923</v>
      </c>
    </row>
    <row r="94" spans="1:28" ht="15" customHeight="1" x14ac:dyDescent="0.25">
      <c r="A94" s="25">
        <v>476</v>
      </c>
      <c r="B94" s="25">
        <v>840</v>
      </c>
      <c r="C94" s="68">
        <v>0.24</v>
      </c>
      <c r="D94" s="68">
        <v>274.67</v>
      </c>
      <c r="E94" s="68">
        <v>212.04</v>
      </c>
      <c r="F94" s="68">
        <f t="shared" si="26"/>
        <v>73.07692307692308</v>
      </c>
      <c r="G94" s="68">
        <v>0</v>
      </c>
      <c r="H94" s="68">
        <f t="shared" si="27"/>
        <v>59.07692307692308</v>
      </c>
      <c r="I94" s="68">
        <v>0</v>
      </c>
      <c r="J94" s="72">
        <f t="shared" si="36"/>
        <v>1</v>
      </c>
      <c r="K94" s="72">
        <f t="shared" si="37"/>
        <v>1</v>
      </c>
      <c r="L94" s="72">
        <f t="shared" si="38"/>
        <v>1</v>
      </c>
      <c r="M94" s="72">
        <f t="shared" ca="1" si="28"/>
        <v>1</v>
      </c>
      <c r="N94" s="27"/>
      <c r="O94" s="27"/>
      <c r="P94" s="25"/>
      <c r="Q94" s="25"/>
      <c r="T94" s="22">
        <v>278.63299999999998</v>
      </c>
      <c r="U94" s="74">
        <f t="shared" si="29"/>
        <v>-561.36699999999996</v>
      </c>
      <c r="V94" s="70">
        <f t="shared" si="30"/>
        <v>-561</v>
      </c>
      <c r="W94" s="70"/>
      <c r="X94" s="70">
        <f t="shared" si="31"/>
        <v>923.3655056651279</v>
      </c>
      <c r="Y94" s="70">
        <f t="shared" si="32"/>
        <v>83.365505665127898</v>
      </c>
      <c r="Z94" s="70">
        <f t="shared" si="33"/>
        <v>83</v>
      </c>
      <c r="AA94" s="24">
        <f t="shared" si="34"/>
        <v>83</v>
      </c>
      <c r="AB94" s="67">
        <f t="shared" si="35"/>
        <v>923</v>
      </c>
    </row>
    <row r="95" spans="1:28" ht="15" customHeight="1" x14ac:dyDescent="0.25">
      <c r="A95" s="25">
        <v>244</v>
      </c>
      <c r="B95" s="25">
        <v>840</v>
      </c>
      <c r="C95" s="68">
        <v>0.52</v>
      </c>
      <c r="D95" s="68">
        <v>274.61</v>
      </c>
      <c r="E95" s="68">
        <v>212.04</v>
      </c>
      <c r="F95" s="68">
        <f t="shared" si="26"/>
        <v>85.28</v>
      </c>
      <c r="G95" s="68">
        <v>0</v>
      </c>
      <c r="H95" s="68">
        <f t="shared" si="27"/>
        <v>61.44</v>
      </c>
      <c r="I95" s="68">
        <v>0</v>
      </c>
      <c r="J95" s="72">
        <f t="shared" si="36"/>
        <v>1</v>
      </c>
      <c r="K95" s="72">
        <f t="shared" si="37"/>
        <v>1</v>
      </c>
      <c r="L95" s="72">
        <f t="shared" si="38"/>
        <v>1</v>
      </c>
      <c r="M95" s="72">
        <f t="shared" ca="1" si="28"/>
        <v>0</v>
      </c>
      <c r="N95" s="27"/>
      <c r="O95" s="27"/>
      <c r="P95" s="25"/>
      <c r="Q95" s="25"/>
      <c r="T95" s="22">
        <v>278.19</v>
      </c>
      <c r="U95" s="74">
        <f t="shared" si="29"/>
        <v>-561.80999999999995</v>
      </c>
      <c r="V95" s="70">
        <f t="shared" si="30"/>
        <v>-562</v>
      </c>
      <c r="W95" s="70"/>
      <c r="X95" s="70">
        <f t="shared" si="31"/>
        <v>923.3655056651279</v>
      </c>
      <c r="Y95" s="70">
        <f t="shared" si="32"/>
        <v>83.365505665127898</v>
      </c>
      <c r="Z95" s="70">
        <f t="shared" si="33"/>
        <v>83</v>
      </c>
      <c r="AA95" s="24">
        <f t="shared" si="34"/>
        <v>83</v>
      </c>
      <c r="AB95" s="67">
        <f t="shared" si="35"/>
        <v>923</v>
      </c>
    </row>
    <row r="96" spans="1:28" ht="15" customHeight="1" x14ac:dyDescent="0.25">
      <c r="A96" s="25">
        <v>476</v>
      </c>
      <c r="B96" s="25">
        <v>840</v>
      </c>
      <c r="C96" s="68">
        <v>0.06</v>
      </c>
      <c r="D96" s="68">
        <v>274.57</v>
      </c>
      <c r="E96" s="68">
        <v>212.04</v>
      </c>
      <c r="F96" s="68">
        <f t="shared" si="26"/>
        <v>79.166666666666671</v>
      </c>
      <c r="G96" s="68">
        <v>0</v>
      </c>
      <c r="H96" s="68">
        <f t="shared" si="27"/>
        <v>64</v>
      </c>
      <c r="I96" s="68">
        <v>0</v>
      </c>
      <c r="J96" s="72">
        <f t="shared" si="36"/>
        <v>1</v>
      </c>
      <c r="K96" s="72">
        <f t="shared" si="37"/>
        <v>1</v>
      </c>
      <c r="L96" s="72">
        <f t="shared" si="38"/>
        <v>1</v>
      </c>
      <c r="M96" s="72">
        <f t="shared" ca="1" si="28"/>
        <v>0</v>
      </c>
      <c r="N96" s="27"/>
      <c r="O96" s="27"/>
      <c r="P96" s="25"/>
      <c r="Q96" s="25"/>
      <c r="T96" s="22">
        <v>259.14999999999998</v>
      </c>
      <c r="U96" s="74">
        <f t="shared" si="29"/>
        <v>-580.85</v>
      </c>
      <c r="V96" s="70">
        <f t="shared" si="30"/>
        <v>-581</v>
      </c>
      <c r="W96" s="70"/>
      <c r="X96" s="70">
        <f t="shared" si="31"/>
        <v>923.3655056651279</v>
      </c>
      <c r="Y96" s="70">
        <f t="shared" si="32"/>
        <v>83.365505665127898</v>
      </c>
      <c r="Z96" s="70">
        <f t="shared" si="33"/>
        <v>83</v>
      </c>
      <c r="AA96" s="24">
        <f t="shared" si="34"/>
        <v>83</v>
      </c>
      <c r="AB96" s="67">
        <f t="shared" si="35"/>
        <v>923</v>
      </c>
    </row>
    <row r="97" spans="1:28" ht="15" customHeight="1" x14ac:dyDescent="0.25">
      <c r="A97" s="25">
        <v>360</v>
      </c>
      <c r="B97" s="25">
        <v>880</v>
      </c>
      <c r="C97" s="68">
        <v>0</v>
      </c>
      <c r="D97" s="68">
        <v>274.52</v>
      </c>
      <c r="E97" s="68">
        <v>212.07</v>
      </c>
      <c r="F97" s="68">
        <f t="shared" si="26"/>
        <v>87.652173913043484</v>
      </c>
      <c r="G97" s="68">
        <v>0</v>
      </c>
      <c r="H97" s="68">
        <f t="shared" si="27"/>
        <v>65.043478260869563</v>
      </c>
      <c r="I97" s="68">
        <v>0</v>
      </c>
      <c r="J97" s="72">
        <f t="shared" si="36"/>
        <v>1</v>
      </c>
      <c r="K97" s="72">
        <f t="shared" si="37"/>
        <v>1</v>
      </c>
      <c r="L97" s="72">
        <f t="shared" si="38"/>
        <v>1</v>
      </c>
      <c r="M97" s="72">
        <f t="shared" ca="1" si="28"/>
        <v>0</v>
      </c>
      <c r="N97" s="27"/>
      <c r="O97" s="27"/>
      <c r="P97" s="25"/>
      <c r="Q97" s="25"/>
      <c r="T97" s="22">
        <v>284.83999999999997</v>
      </c>
      <c r="U97" s="74">
        <f t="shared" si="29"/>
        <v>-595.16000000000008</v>
      </c>
      <c r="V97" s="70">
        <f t="shared" si="30"/>
        <v>-595</v>
      </c>
      <c r="W97" s="70"/>
      <c r="X97" s="70">
        <f t="shared" si="31"/>
        <v>967.33529164918161</v>
      </c>
      <c r="Y97" s="70">
        <f t="shared" si="32"/>
        <v>87.335291649181613</v>
      </c>
      <c r="Z97" s="70">
        <f t="shared" si="33"/>
        <v>87</v>
      </c>
      <c r="AA97" s="24">
        <f t="shared" si="34"/>
        <v>87</v>
      </c>
      <c r="AB97" s="67">
        <f t="shared" si="35"/>
        <v>967</v>
      </c>
    </row>
    <row r="98" spans="1:28" ht="15" customHeight="1" x14ac:dyDescent="0.25">
      <c r="A98" s="25">
        <v>244</v>
      </c>
      <c r="B98" s="25">
        <v>880</v>
      </c>
      <c r="C98" s="68">
        <v>0</v>
      </c>
      <c r="D98" s="68">
        <v>274.45</v>
      </c>
      <c r="E98" s="68">
        <v>212.07</v>
      </c>
      <c r="F98" s="68">
        <f t="shared" ref="F98:F119" si="39">($A$120-A98)/(ROW($A$120)-ROW(A98))</f>
        <v>96.909090909090907</v>
      </c>
      <c r="G98" s="68">
        <v>0</v>
      </c>
      <c r="H98" s="68">
        <f t="shared" ref="H98:H119" si="40">($A$120-B98)/(ROW($A$120)-ROW(B98))</f>
        <v>68</v>
      </c>
      <c r="I98" s="68">
        <v>0</v>
      </c>
      <c r="J98" s="72">
        <f t="shared" si="36"/>
        <v>1</v>
      </c>
      <c r="K98" s="72">
        <f t="shared" si="37"/>
        <v>1</v>
      </c>
      <c r="L98" s="72">
        <f t="shared" si="38"/>
        <v>1</v>
      </c>
      <c r="M98" s="72">
        <f t="shared" ref="M98:M129" ca="1" si="41">IF(RAND()&lt;0.5,0,1)</f>
        <v>1</v>
      </c>
      <c r="N98" s="27"/>
      <c r="O98" s="27"/>
      <c r="P98" s="25"/>
      <c r="Q98" s="25"/>
      <c r="T98" s="22">
        <v>284.565</v>
      </c>
      <c r="U98" s="74">
        <f t="shared" ref="U98:U129" si="42">T98-B98</f>
        <v>-595.43499999999995</v>
      </c>
      <c r="V98" s="70">
        <f t="shared" ref="V98:V129" si="43">ROUND(U98,0)</f>
        <v>-595</v>
      </c>
      <c r="W98" s="70"/>
      <c r="X98" s="70">
        <f t="shared" ref="X98:X129" si="44">B98/$W$2*$W$3</f>
        <v>967.33529164918161</v>
      </c>
      <c r="Y98" s="70">
        <f t="shared" ref="Y98:Y129" si="45">X98-B98</f>
        <v>87.335291649181613</v>
      </c>
      <c r="Z98" s="70">
        <f t="shared" ref="Z98:Z129" si="46">ROUND(Y98,0)</f>
        <v>87</v>
      </c>
      <c r="AA98" s="24">
        <f t="shared" ref="AA98:AA129" si="47">IF(V98&gt;=0,V98,Z98)</f>
        <v>87</v>
      </c>
      <c r="AB98" s="67">
        <f t="shared" ref="AB98:AB129" si="48">B98+AA98</f>
        <v>967</v>
      </c>
    </row>
    <row r="99" spans="1:28" ht="15" customHeight="1" x14ac:dyDescent="0.25">
      <c r="A99" s="25">
        <v>360</v>
      </c>
      <c r="B99" s="25">
        <v>880</v>
      </c>
      <c r="C99" s="68">
        <v>0</v>
      </c>
      <c r="D99" s="68">
        <v>274.39999999999998</v>
      </c>
      <c r="E99" s="68">
        <v>212.07</v>
      </c>
      <c r="F99" s="68">
        <f t="shared" si="39"/>
        <v>96</v>
      </c>
      <c r="G99" s="68">
        <v>0</v>
      </c>
      <c r="H99" s="68">
        <f t="shared" si="40"/>
        <v>71.238095238095241</v>
      </c>
      <c r="I99" s="68">
        <v>0</v>
      </c>
      <c r="J99" s="72">
        <f t="shared" ref="J99:J130" si="49">IF(ABS(B99-B98)&lt;=50,1,0)</f>
        <v>1</v>
      </c>
      <c r="K99" s="72">
        <f t="shared" ref="K99:K130" si="50">IF(ABS((B99-B98))&lt;=50,1,IF((B99-B98)*(1)&gt;=0,1,-1))</f>
        <v>1</v>
      </c>
      <c r="L99" s="72">
        <f t="shared" si="38"/>
        <v>1</v>
      </c>
      <c r="M99" s="72">
        <f t="shared" ca="1" si="41"/>
        <v>1</v>
      </c>
      <c r="N99" s="27"/>
      <c r="O99" s="27"/>
      <c r="P99" s="25"/>
      <c r="Q99" s="25"/>
      <c r="T99" s="22">
        <v>254.40199999999999</v>
      </c>
      <c r="U99" s="74">
        <f t="shared" si="42"/>
        <v>-625.59799999999996</v>
      </c>
      <c r="V99" s="70">
        <f t="shared" si="43"/>
        <v>-626</v>
      </c>
      <c r="W99" s="70"/>
      <c r="X99" s="70">
        <f t="shared" si="44"/>
        <v>967.33529164918161</v>
      </c>
      <c r="Y99" s="70">
        <f t="shared" si="45"/>
        <v>87.335291649181613</v>
      </c>
      <c r="Z99" s="70">
        <f t="shared" si="46"/>
        <v>87</v>
      </c>
      <c r="AA99" s="24">
        <f t="shared" si="47"/>
        <v>87</v>
      </c>
      <c r="AB99" s="67">
        <f t="shared" si="48"/>
        <v>967</v>
      </c>
    </row>
    <row r="100" spans="1:28" ht="15" customHeight="1" x14ac:dyDescent="0.25">
      <c r="A100" s="25">
        <v>360</v>
      </c>
      <c r="B100" s="25">
        <v>880</v>
      </c>
      <c r="C100" s="68">
        <v>0.02</v>
      </c>
      <c r="D100" s="68">
        <v>274.35000000000002</v>
      </c>
      <c r="E100" s="68">
        <v>212.07</v>
      </c>
      <c r="F100" s="68">
        <f t="shared" si="39"/>
        <v>100.8</v>
      </c>
      <c r="G100" s="68">
        <v>0</v>
      </c>
      <c r="H100" s="68">
        <f t="shared" si="40"/>
        <v>74.8</v>
      </c>
      <c r="I100" s="68">
        <v>0</v>
      </c>
      <c r="J100" s="72">
        <f t="shared" si="49"/>
        <v>1</v>
      </c>
      <c r="K100" s="72">
        <f t="shared" si="50"/>
        <v>1</v>
      </c>
      <c r="L100" s="72">
        <f t="shared" si="38"/>
        <v>1</v>
      </c>
      <c r="M100" s="72">
        <f t="shared" ca="1" si="41"/>
        <v>0</v>
      </c>
      <c r="N100" s="27"/>
      <c r="O100" s="27"/>
      <c r="P100" s="25"/>
      <c r="Q100" s="25"/>
      <c r="T100" s="22">
        <v>257.46300000000002</v>
      </c>
      <c r="U100" s="74">
        <f t="shared" si="42"/>
        <v>-622.53700000000003</v>
      </c>
      <c r="V100" s="70">
        <f t="shared" si="43"/>
        <v>-623</v>
      </c>
      <c r="W100" s="70"/>
      <c r="X100" s="70">
        <f t="shared" si="44"/>
        <v>967.33529164918161</v>
      </c>
      <c r="Y100" s="70">
        <f t="shared" si="45"/>
        <v>87.335291649181613</v>
      </c>
      <c r="Z100" s="70">
        <f t="shared" si="46"/>
        <v>87</v>
      </c>
      <c r="AA100" s="24">
        <f t="shared" si="47"/>
        <v>87</v>
      </c>
      <c r="AB100" s="67">
        <f t="shared" si="48"/>
        <v>967</v>
      </c>
    </row>
    <row r="101" spans="1:28" ht="15" customHeight="1" x14ac:dyDescent="0.25">
      <c r="A101" s="25">
        <v>244</v>
      </c>
      <c r="B101" s="25">
        <v>880</v>
      </c>
      <c r="C101" s="68">
        <v>0</v>
      </c>
      <c r="D101" s="68">
        <v>274.27999999999997</v>
      </c>
      <c r="E101" s="68">
        <v>212.07</v>
      </c>
      <c r="F101" s="68">
        <f t="shared" si="39"/>
        <v>112.21052631578948</v>
      </c>
      <c r="G101" s="68">
        <v>0</v>
      </c>
      <c r="H101" s="68">
        <f t="shared" si="40"/>
        <v>78.736842105263165</v>
      </c>
      <c r="I101" s="68">
        <v>0</v>
      </c>
      <c r="J101" s="72">
        <f t="shared" si="49"/>
        <v>1</v>
      </c>
      <c r="K101" s="72">
        <f t="shared" si="50"/>
        <v>1</v>
      </c>
      <c r="L101" s="72">
        <f t="shared" si="38"/>
        <v>1</v>
      </c>
      <c r="M101" s="72">
        <f t="shared" ca="1" si="41"/>
        <v>0</v>
      </c>
      <c r="N101" s="27"/>
      <c r="O101" s="27"/>
      <c r="P101" s="25"/>
      <c r="Q101" s="25"/>
      <c r="T101" s="22">
        <v>249.05600000000001</v>
      </c>
      <c r="U101" s="74">
        <f t="shared" si="42"/>
        <v>-630.94399999999996</v>
      </c>
      <c r="V101" s="70">
        <f t="shared" si="43"/>
        <v>-631</v>
      </c>
      <c r="W101" s="70"/>
      <c r="X101" s="70">
        <f t="shared" si="44"/>
        <v>967.33529164918161</v>
      </c>
      <c r="Y101" s="70">
        <f t="shared" si="45"/>
        <v>87.335291649181613</v>
      </c>
      <c r="Z101" s="70">
        <f t="shared" si="46"/>
        <v>87</v>
      </c>
      <c r="AA101" s="24">
        <f t="shared" si="47"/>
        <v>87</v>
      </c>
      <c r="AB101" s="67">
        <f t="shared" si="48"/>
        <v>967</v>
      </c>
    </row>
    <row r="102" spans="1:28" ht="15" customHeight="1" x14ac:dyDescent="0.25">
      <c r="A102" s="25">
        <v>360</v>
      </c>
      <c r="B102" s="25">
        <v>910</v>
      </c>
      <c r="C102" s="68">
        <v>0.06</v>
      </c>
      <c r="D102" s="68">
        <v>274.22000000000003</v>
      </c>
      <c r="E102" s="68">
        <v>212.1</v>
      </c>
      <c r="F102" s="68">
        <f t="shared" si="39"/>
        <v>112</v>
      </c>
      <c r="G102" s="68">
        <v>0</v>
      </c>
      <c r="H102" s="68">
        <f t="shared" si="40"/>
        <v>81.444444444444443</v>
      </c>
      <c r="I102" s="68">
        <v>0</v>
      </c>
      <c r="J102" s="72">
        <f t="shared" si="49"/>
        <v>1</v>
      </c>
      <c r="K102" s="72">
        <f t="shared" si="50"/>
        <v>1</v>
      </c>
      <c r="L102" s="72">
        <f t="shared" si="38"/>
        <v>1</v>
      </c>
      <c r="M102" s="72">
        <f t="shared" ca="1" si="41"/>
        <v>1</v>
      </c>
      <c r="N102" s="27"/>
      <c r="O102" s="27"/>
      <c r="P102" s="25"/>
      <c r="Q102" s="25"/>
      <c r="T102" s="22">
        <v>261.726</v>
      </c>
      <c r="U102" s="74">
        <f t="shared" si="42"/>
        <v>-648.274</v>
      </c>
      <c r="V102" s="70">
        <f t="shared" si="43"/>
        <v>-648</v>
      </c>
      <c r="W102" s="70"/>
      <c r="X102" s="70">
        <f t="shared" si="44"/>
        <v>1000.312631137222</v>
      </c>
      <c r="Y102" s="70">
        <f t="shared" si="45"/>
        <v>90.312631137221956</v>
      </c>
      <c r="Z102" s="70">
        <f t="shared" si="46"/>
        <v>90</v>
      </c>
      <c r="AA102" s="24">
        <f t="shared" si="47"/>
        <v>90</v>
      </c>
      <c r="AB102" s="67">
        <f t="shared" si="48"/>
        <v>1000</v>
      </c>
    </row>
    <row r="103" spans="1:28" ht="15" customHeight="1" x14ac:dyDescent="0.25">
      <c r="A103" s="25">
        <v>244</v>
      </c>
      <c r="B103" s="25">
        <v>910</v>
      </c>
      <c r="C103" s="68">
        <v>0.21</v>
      </c>
      <c r="D103" s="68">
        <v>274.16000000000003</v>
      </c>
      <c r="E103" s="68">
        <v>212.1</v>
      </c>
      <c r="F103" s="68">
        <f t="shared" si="39"/>
        <v>125.41176470588235</v>
      </c>
      <c r="G103" s="68">
        <v>0</v>
      </c>
      <c r="H103" s="68">
        <f t="shared" si="40"/>
        <v>86.235294117647058</v>
      </c>
      <c r="I103" s="68">
        <v>0</v>
      </c>
      <c r="J103" s="72">
        <f t="shared" si="49"/>
        <v>1</v>
      </c>
      <c r="K103" s="72">
        <f t="shared" si="50"/>
        <v>1</v>
      </c>
      <c r="L103" s="72">
        <f t="shared" ref="L103:L134" si="51">IF(OR(COUNTIF(K99:K103,1)=5,COUNTIF(K99:K103,-1)=5),1,0)</f>
        <v>1</v>
      </c>
      <c r="M103" s="72">
        <f t="shared" ca="1" si="41"/>
        <v>0</v>
      </c>
      <c r="N103" s="27"/>
      <c r="O103" s="27"/>
      <c r="P103" s="25"/>
      <c r="Q103" s="25"/>
      <c r="T103" s="22">
        <v>257.46300000000002</v>
      </c>
      <c r="U103" s="74">
        <f t="shared" si="42"/>
        <v>-652.53700000000003</v>
      </c>
      <c r="V103" s="70">
        <f t="shared" si="43"/>
        <v>-653</v>
      </c>
      <c r="W103" s="70"/>
      <c r="X103" s="70">
        <f t="shared" si="44"/>
        <v>1000.312631137222</v>
      </c>
      <c r="Y103" s="70">
        <f t="shared" si="45"/>
        <v>90.312631137221956</v>
      </c>
      <c r="Z103" s="70">
        <f t="shared" si="46"/>
        <v>90</v>
      </c>
      <c r="AA103" s="24">
        <f t="shared" si="47"/>
        <v>90</v>
      </c>
      <c r="AB103" s="67">
        <f t="shared" si="48"/>
        <v>1000</v>
      </c>
    </row>
    <row r="104" spans="1:28" ht="15" customHeight="1" x14ac:dyDescent="0.25">
      <c r="A104" s="25">
        <v>476</v>
      </c>
      <c r="B104" s="25">
        <v>910</v>
      </c>
      <c r="C104" s="68">
        <v>1.1100000000000001</v>
      </c>
      <c r="D104" s="68">
        <v>274.11</v>
      </c>
      <c r="E104" s="68">
        <v>212.1</v>
      </c>
      <c r="F104" s="68">
        <f t="shared" si="39"/>
        <v>118.75</v>
      </c>
      <c r="G104" s="68">
        <v>0</v>
      </c>
      <c r="H104" s="68">
        <f t="shared" si="40"/>
        <v>91.625</v>
      </c>
      <c r="I104" s="68">
        <v>0</v>
      </c>
      <c r="J104" s="72">
        <f t="shared" si="49"/>
        <v>1</v>
      </c>
      <c r="K104" s="72">
        <f t="shared" si="50"/>
        <v>1</v>
      </c>
      <c r="L104" s="72">
        <f t="shared" si="51"/>
        <v>1</v>
      </c>
      <c r="M104" s="72">
        <f t="shared" ca="1" si="41"/>
        <v>1</v>
      </c>
      <c r="N104" s="27"/>
      <c r="O104" s="27"/>
      <c r="P104" s="25"/>
      <c r="Q104" s="25"/>
      <c r="T104" s="22">
        <v>257.46300000000002</v>
      </c>
      <c r="U104" s="74">
        <f t="shared" si="42"/>
        <v>-652.53700000000003</v>
      </c>
      <c r="V104" s="70">
        <f t="shared" si="43"/>
        <v>-653</v>
      </c>
      <c r="W104" s="70"/>
      <c r="X104" s="70">
        <f t="shared" si="44"/>
        <v>1000.312631137222</v>
      </c>
      <c r="Y104" s="70">
        <f t="shared" si="45"/>
        <v>90.312631137221956</v>
      </c>
      <c r="Z104" s="70">
        <f t="shared" si="46"/>
        <v>90</v>
      </c>
      <c r="AA104" s="24">
        <f t="shared" si="47"/>
        <v>90</v>
      </c>
      <c r="AB104" s="67">
        <f t="shared" si="48"/>
        <v>1000</v>
      </c>
    </row>
    <row r="105" spans="1:28" ht="15" customHeight="1" x14ac:dyDescent="0.25">
      <c r="A105" s="25">
        <v>244</v>
      </c>
      <c r="B105" s="25">
        <v>910</v>
      </c>
      <c r="C105" s="68">
        <v>0.05</v>
      </c>
      <c r="D105" s="68">
        <v>274.04000000000002</v>
      </c>
      <c r="E105" s="68">
        <v>212.1</v>
      </c>
      <c r="F105" s="68">
        <f t="shared" si="39"/>
        <v>142.13333333333333</v>
      </c>
      <c r="G105" s="68">
        <v>0</v>
      </c>
      <c r="H105" s="68">
        <f t="shared" si="40"/>
        <v>97.733333333333334</v>
      </c>
      <c r="I105" s="68">
        <v>0</v>
      </c>
      <c r="J105" s="72">
        <f t="shared" si="49"/>
        <v>1</v>
      </c>
      <c r="K105" s="72">
        <f t="shared" si="50"/>
        <v>1</v>
      </c>
      <c r="L105" s="72">
        <f t="shared" si="51"/>
        <v>1</v>
      </c>
      <c r="M105" s="72">
        <f t="shared" ca="1" si="41"/>
        <v>0</v>
      </c>
      <c r="N105" s="27"/>
      <c r="O105" s="27"/>
      <c r="P105" s="25"/>
      <c r="Q105" s="25"/>
      <c r="T105" s="22">
        <v>257.22000000000003</v>
      </c>
      <c r="U105" s="74">
        <f t="shared" si="42"/>
        <v>-652.78</v>
      </c>
      <c r="V105" s="70">
        <f t="shared" si="43"/>
        <v>-653</v>
      </c>
      <c r="W105" s="70"/>
      <c r="X105" s="70">
        <f t="shared" si="44"/>
        <v>1000.312631137222</v>
      </c>
      <c r="Y105" s="70">
        <f t="shared" si="45"/>
        <v>90.312631137221956</v>
      </c>
      <c r="Z105" s="70">
        <f t="shared" si="46"/>
        <v>90</v>
      </c>
      <c r="AA105" s="24">
        <f t="shared" si="47"/>
        <v>90</v>
      </c>
      <c r="AB105" s="67">
        <f t="shared" si="48"/>
        <v>1000</v>
      </c>
    </row>
    <row r="106" spans="1:28" ht="15" customHeight="1" x14ac:dyDescent="0.25">
      <c r="A106" s="25">
        <v>360</v>
      </c>
      <c r="B106" s="25">
        <v>910</v>
      </c>
      <c r="C106" s="68">
        <v>0</v>
      </c>
      <c r="D106" s="68">
        <v>273.99</v>
      </c>
      <c r="E106" s="68">
        <v>212.1</v>
      </c>
      <c r="F106" s="68">
        <f t="shared" si="39"/>
        <v>144</v>
      </c>
      <c r="G106" s="68">
        <v>0</v>
      </c>
      <c r="H106" s="68">
        <f t="shared" si="40"/>
        <v>104.71428571428571</v>
      </c>
      <c r="I106" s="68">
        <v>0</v>
      </c>
      <c r="J106" s="72">
        <f t="shared" si="49"/>
        <v>1</v>
      </c>
      <c r="K106" s="72">
        <f t="shared" si="50"/>
        <v>1</v>
      </c>
      <c r="L106" s="72">
        <f t="shared" si="51"/>
        <v>1</v>
      </c>
      <c r="M106" s="72">
        <f t="shared" ca="1" si="41"/>
        <v>0</v>
      </c>
      <c r="N106" s="27"/>
      <c r="O106" s="27"/>
      <c r="P106" s="25"/>
      <c r="Q106" s="25"/>
      <c r="T106" s="22">
        <v>251.369</v>
      </c>
      <c r="U106" s="74">
        <f t="shared" si="42"/>
        <v>-658.63099999999997</v>
      </c>
      <c r="V106" s="70">
        <f t="shared" si="43"/>
        <v>-659</v>
      </c>
      <c r="W106" s="70"/>
      <c r="X106" s="70">
        <f t="shared" si="44"/>
        <v>1000.312631137222</v>
      </c>
      <c r="Y106" s="70">
        <f t="shared" si="45"/>
        <v>90.312631137221956</v>
      </c>
      <c r="Z106" s="70">
        <f t="shared" si="46"/>
        <v>90</v>
      </c>
      <c r="AA106" s="24">
        <f t="shared" si="47"/>
        <v>90</v>
      </c>
      <c r="AB106" s="67">
        <f t="shared" si="48"/>
        <v>1000</v>
      </c>
    </row>
    <row r="107" spans="1:28" ht="15" customHeight="1" x14ac:dyDescent="0.25">
      <c r="A107" s="25">
        <v>244</v>
      </c>
      <c r="B107" s="25">
        <v>950</v>
      </c>
      <c r="C107" s="68">
        <v>0.02</v>
      </c>
      <c r="D107" s="68">
        <v>273.91000000000003</v>
      </c>
      <c r="E107" s="68">
        <v>212.14</v>
      </c>
      <c r="F107" s="68">
        <f t="shared" si="39"/>
        <v>164</v>
      </c>
      <c r="G107" s="68">
        <v>0</v>
      </c>
      <c r="H107" s="68">
        <f t="shared" si="40"/>
        <v>109.69230769230769</v>
      </c>
      <c r="I107" s="68">
        <v>0</v>
      </c>
      <c r="J107" s="72">
        <f t="shared" si="49"/>
        <v>1</v>
      </c>
      <c r="K107" s="72">
        <f t="shared" si="50"/>
        <v>1</v>
      </c>
      <c r="L107" s="72">
        <f t="shared" si="51"/>
        <v>1</v>
      </c>
      <c r="M107" s="72">
        <f t="shared" ca="1" si="41"/>
        <v>0</v>
      </c>
      <c r="N107" s="27"/>
      <c r="O107" s="27"/>
      <c r="P107" s="25"/>
      <c r="Q107" s="25"/>
      <c r="T107" s="22">
        <v>261.81200000000001</v>
      </c>
      <c r="U107" s="74">
        <f t="shared" si="42"/>
        <v>-688.18799999999999</v>
      </c>
      <c r="V107" s="70">
        <f t="shared" si="43"/>
        <v>-688</v>
      </c>
      <c r="W107" s="70"/>
      <c r="X107" s="70">
        <f t="shared" si="44"/>
        <v>1044.2824171212758</v>
      </c>
      <c r="Y107" s="70">
        <f t="shared" si="45"/>
        <v>94.282417121275785</v>
      </c>
      <c r="Z107" s="70">
        <f t="shared" si="46"/>
        <v>94</v>
      </c>
      <c r="AA107" s="24">
        <f t="shared" si="47"/>
        <v>94</v>
      </c>
      <c r="AB107" s="67">
        <f t="shared" si="48"/>
        <v>1044</v>
      </c>
    </row>
    <row r="108" spans="1:28" ht="15" customHeight="1" x14ac:dyDescent="0.25">
      <c r="A108" s="25">
        <v>360</v>
      </c>
      <c r="B108" s="25">
        <v>950</v>
      </c>
      <c r="C108" s="68">
        <v>0</v>
      </c>
      <c r="D108" s="68">
        <v>273.85000000000002</v>
      </c>
      <c r="E108" s="68">
        <v>212.14</v>
      </c>
      <c r="F108" s="68">
        <f t="shared" si="39"/>
        <v>168</v>
      </c>
      <c r="G108" s="68">
        <v>0</v>
      </c>
      <c r="H108" s="68">
        <f t="shared" si="40"/>
        <v>118.83333333333333</v>
      </c>
      <c r="I108" s="68">
        <v>0</v>
      </c>
      <c r="J108" s="72">
        <f t="shared" si="49"/>
        <v>1</v>
      </c>
      <c r="K108" s="72">
        <f t="shared" si="50"/>
        <v>1</v>
      </c>
      <c r="L108" s="72">
        <f t="shared" si="51"/>
        <v>1</v>
      </c>
      <c r="M108" s="72">
        <f t="shared" ca="1" si="41"/>
        <v>0</v>
      </c>
      <c r="N108" s="27"/>
      <c r="O108" s="27"/>
      <c r="P108" s="25"/>
      <c r="Q108" s="25"/>
      <c r="T108" s="22">
        <v>253.185</v>
      </c>
      <c r="U108" s="74">
        <f t="shared" si="42"/>
        <v>-696.81500000000005</v>
      </c>
      <c r="V108" s="70">
        <f t="shared" si="43"/>
        <v>-697</v>
      </c>
      <c r="W108" s="70"/>
      <c r="X108" s="70">
        <f t="shared" si="44"/>
        <v>1044.2824171212758</v>
      </c>
      <c r="Y108" s="70">
        <f t="shared" si="45"/>
        <v>94.282417121275785</v>
      </c>
      <c r="Z108" s="70">
        <f t="shared" si="46"/>
        <v>94</v>
      </c>
      <c r="AA108" s="24">
        <f t="shared" si="47"/>
        <v>94</v>
      </c>
      <c r="AB108" s="67">
        <f t="shared" si="48"/>
        <v>1044</v>
      </c>
    </row>
    <row r="109" spans="1:28" ht="15" customHeight="1" x14ac:dyDescent="0.25">
      <c r="A109" s="25">
        <v>360</v>
      </c>
      <c r="B109" s="25">
        <v>950</v>
      </c>
      <c r="C109" s="68">
        <v>0.02</v>
      </c>
      <c r="D109" s="68">
        <v>273.79000000000002</v>
      </c>
      <c r="E109" s="68">
        <v>212.14</v>
      </c>
      <c r="F109" s="68">
        <f t="shared" si="39"/>
        <v>183.27272727272728</v>
      </c>
      <c r="G109" s="68">
        <v>0</v>
      </c>
      <c r="H109" s="68">
        <f t="shared" si="40"/>
        <v>129.63636363636363</v>
      </c>
      <c r="I109" s="68">
        <v>0</v>
      </c>
      <c r="J109" s="72">
        <f t="shared" si="49"/>
        <v>1</v>
      </c>
      <c r="K109" s="72">
        <f t="shared" si="50"/>
        <v>1</v>
      </c>
      <c r="L109" s="72">
        <f t="shared" si="51"/>
        <v>1</v>
      </c>
      <c r="M109" s="72">
        <f t="shared" ca="1" si="41"/>
        <v>1</v>
      </c>
      <c r="N109" s="27"/>
      <c r="O109" s="27"/>
      <c r="P109" s="25"/>
      <c r="Q109" s="25"/>
      <c r="T109" s="22">
        <v>256.721</v>
      </c>
      <c r="U109" s="74">
        <f t="shared" si="42"/>
        <v>-693.279</v>
      </c>
      <c r="V109" s="70">
        <f t="shared" si="43"/>
        <v>-693</v>
      </c>
      <c r="W109" s="70"/>
      <c r="X109" s="70">
        <f t="shared" si="44"/>
        <v>1044.2824171212758</v>
      </c>
      <c r="Y109" s="70">
        <f t="shared" si="45"/>
        <v>94.282417121275785</v>
      </c>
      <c r="Z109" s="70">
        <f t="shared" si="46"/>
        <v>94</v>
      </c>
      <c r="AA109" s="24">
        <f t="shared" si="47"/>
        <v>94</v>
      </c>
      <c r="AB109" s="67">
        <f t="shared" si="48"/>
        <v>1044</v>
      </c>
    </row>
    <row r="110" spans="1:28" ht="15" customHeight="1" x14ac:dyDescent="0.25">
      <c r="A110" s="25">
        <v>360</v>
      </c>
      <c r="B110" s="25">
        <v>950</v>
      </c>
      <c r="C110" s="68">
        <v>0.02</v>
      </c>
      <c r="D110" s="68">
        <v>273.73</v>
      </c>
      <c r="E110" s="68">
        <v>212.14</v>
      </c>
      <c r="F110" s="68">
        <f t="shared" si="39"/>
        <v>201.6</v>
      </c>
      <c r="G110" s="68">
        <v>0</v>
      </c>
      <c r="H110" s="68">
        <f t="shared" si="40"/>
        <v>142.6</v>
      </c>
      <c r="I110" s="68">
        <v>0</v>
      </c>
      <c r="J110" s="72">
        <f t="shared" si="49"/>
        <v>1</v>
      </c>
      <c r="K110" s="72">
        <f t="shared" si="50"/>
        <v>1</v>
      </c>
      <c r="L110" s="72">
        <f t="shared" si="51"/>
        <v>1</v>
      </c>
      <c r="M110" s="72">
        <f t="shared" ca="1" si="41"/>
        <v>1</v>
      </c>
      <c r="N110" s="27"/>
      <c r="O110" s="27"/>
      <c r="P110" s="25"/>
      <c r="Q110" s="25"/>
      <c r="T110" s="22">
        <v>253.06899999999999</v>
      </c>
      <c r="U110" s="74">
        <f t="shared" si="42"/>
        <v>-696.93100000000004</v>
      </c>
      <c r="V110" s="70">
        <f t="shared" si="43"/>
        <v>-697</v>
      </c>
      <c r="W110" s="70"/>
      <c r="X110" s="70">
        <f t="shared" si="44"/>
        <v>1044.2824171212758</v>
      </c>
      <c r="Y110" s="70">
        <f t="shared" si="45"/>
        <v>94.282417121275785</v>
      </c>
      <c r="Z110" s="70">
        <f t="shared" si="46"/>
        <v>94</v>
      </c>
      <c r="AA110" s="24">
        <f t="shared" si="47"/>
        <v>94</v>
      </c>
      <c r="AB110" s="67">
        <f t="shared" si="48"/>
        <v>1044</v>
      </c>
    </row>
    <row r="111" spans="1:28" ht="15" customHeight="1" x14ac:dyDescent="0.25">
      <c r="A111" s="25">
        <v>360</v>
      </c>
      <c r="B111" s="25">
        <v>950</v>
      </c>
      <c r="C111" s="68">
        <v>0</v>
      </c>
      <c r="D111" s="68">
        <v>273.67</v>
      </c>
      <c r="E111" s="68">
        <v>212.14</v>
      </c>
      <c r="F111" s="68">
        <f t="shared" si="39"/>
        <v>224</v>
      </c>
      <c r="G111" s="68">
        <v>0</v>
      </c>
      <c r="H111" s="68">
        <f t="shared" si="40"/>
        <v>158.44444444444446</v>
      </c>
      <c r="I111" s="68">
        <v>0</v>
      </c>
      <c r="J111" s="72">
        <f t="shared" si="49"/>
        <v>1</v>
      </c>
      <c r="K111" s="72">
        <f t="shared" si="50"/>
        <v>1</v>
      </c>
      <c r="L111" s="72">
        <f t="shared" si="51"/>
        <v>1</v>
      </c>
      <c r="M111" s="72">
        <f t="shared" ca="1" si="41"/>
        <v>0</v>
      </c>
      <c r="N111" s="27"/>
      <c r="O111" s="27"/>
      <c r="P111" s="25"/>
      <c r="Q111" s="25"/>
      <c r="T111" s="22">
        <v>253.215</v>
      </c>
      <c r="U111" s="74">
        <f t="shared" si="42"/>
        <v>-696.78499999999997</v>
      </c>
      <c r="V111" s="70">
        <f t="shared" si="43"/>
        <v>-697</v>
      </c>
      <c r="W111" s="70"/>
      <c r="X111" s="70">
        <f t="shared" si="44"/>
        <v>1044.2824171212758</v>
      </c>
      <c r="Y111" s="70">
        <f t="shared" si="45"/>
        <v>94.282417121275785</v>
      </c>
      <c r="Z111" s="70">
        <f t="shared" si="46"/>
        <v>94</v>
      </c>
      <c r="AA111" s="24">
        <f t="shared" si="47"/>
        <v>94</v>
      </c>
      <c r="AB111" s="67">
        <f t="shared" si="48"/>
        <v>1044</v>
      </c>
    </row>
    <row r="112" spans="1:28" ht="15" customHeight="1" x14ac:dyDescent="0.25">
      <c r="A112" s="25">
        <v>244</v>
      </c>
      <c r="B112" s="25">
        <v>980</v>
      </c>
      <c r="C112" s="68">
        <v>0.06</v>
      </c>
      <c r="D112" s="68">
        <v>273.58999999999997</v>
      </c>
      <c r="E112" s="68">
        <v>212.16</v>
      </c>
      <c r="F112" s="68">
        <f t="shared" si="39"/>
        <v>266.5</v>
      </c>
      <c r="G112" s="68">
        <v>0</v>
      </c>
      <c r="H112" s="68">
        <f t="shared" si="40"/>
        <v>174.5</v>
      </c>
      <c r="I112" s="68">
        <v>0</v>
      </c>
      <c r="J112" s="72">
        <f t="shared" si="49"/>
        <v>1</v>
      </c>
      <c r="K112" s="72">
        <f t="shared" si="50"/>
        <v>1</v>
      </c>
      <c r="L112" s="72">
        <f t="shared" si="51"/>
        <v>1</v>
      </c>
      <c r="M112" s="72">
        <f t="shared" ca="1" si="41"/>
        <v>1</v>
      </c>
      <c r="N112" s="27"/>
      <c r="O112" s="27"/>
      <c r="P112" s="25"/>
      <c r="Q112" s="25"/>
      <c r="T112" s="22">
        <v>257.267</v>
      </c>
      <c r="U112" s="74">
        <f t="shared" si="42"/>
        <v>-722.73299999999995</v>
      </c>
      <c r="V112" s="70">
        <f t="shared" si="43"/>
        <v>-723</v>
      </c>
      <c r="W112" s="70"/>
      <c r="X112" s="70">
        <f t="shared" si="44"/>
        <v>1077.2597566093159</v>
      </c>
      <c r="Y112" s="70">
        <f t="shared" si="45"/>
        <v>97.2597566093159</v>
      </c>
      <c r="Z112" s="70">
        <f t="shared" si="46"/>
        <v>97</v>
      </c>
      <c r="AA112" s="24">
        <f t="shared" si="47"/>
        <v>97</v>
      </c>
      <c r="AB112" s="67">
        <f t="shared" si="48"/>
        <v>1077</v>
      </c>
    </row>
    <row r="113" spans="1:28" ht="15" customHeight="1" x14ac:dyDescent="0.25">
      <c r="A113" s="25">
        <v>360</v>
      </c>
      <c r="B113" s="25">
        <v>980</v>
      </c>
      <c r="C113" s="68">
        <v>0.19</v>
      </c>
      <c r="D113" s="68">
        <v>273.52999999999997</v>
      </c>
      <c r="E113" s="68">
        <v>212.16</v>
      </c>
      <c r="F113" s="68">
        <f t="shared" si="39"/>
        <v>288</v>
      </c>
      <c r="G113" s="68">
        <v>0</v>
      </c>
      <c r="H113" s="68">
        <f t="shared" si="40"/>
        <v>199.42857142857142</v>
      </c>
      <c r="I113" s="68">
        <v>0</v>
      </c>
      <c r="J113" s="72">
        <f t="shared" si="49"/>
        <v>1</v>
      </c>
      <c r="K113" s="72">
        <f t="shared" si="50"/>
        <v>1</v>
      </c>
      <c r="L113" s="72">
        <f t="shared" si="51"/>
        <v>1</v>
      </c>
      <c r="M113" s="72">
        <f t="shared" ca="1" si="41"/>
        <v>1</v>
      </c>
      <c r="N113" s="27"/>
      <c r="O113" s="27"/>
      <c r="P113" s="25"/>
      <c r="Q113" s="25"/>
      <c r="T113" s="22">
        <v>249.64400000000001</v>
      </c>
      <c r="U113" s="74">
        <f t="shared" si="42"/>
        <v>-730.35599999999999</v>
      </c>
      <c r="V113" s="70">
        <f t="shared" si="43"/>
        <v>-730</v>
      </c>
      <c r="W113" s="70"/>
      <c r="X113" s="70">
        <f t="shared" si="44"/>
        <v>1077.2597566093159</v>
      </c>
      <c r="Y113" s="70">
        <f t="shared" si="45"/>
        <v>97.2597566093159</v>
      </c>
      <c r="Z113" s="70">
        <f t="shared" si="46"/>
        <v>97</v>
      </c>
      <c r="AA113" s="24">
        <f t="shared" si="47"/>
        <v>97</v>
      </c>
      <c r="AB113" s="67">
        <f t="shared" si="48"/>
        <v>1077</v>
      </c>
    </row>
    <row r="114" spans="1:28" ht="15" customHeight="1" x14ac:dyDescent="0.25">
      <c r="A114" s="25">
        <v>244</v>
      </c>
      <c r="B114" s="25">
        <v>980</v>
      </c>
      <c r="C114" s="68">
        <v>1.62</v>
      </c>
      <c r="D114" s="68">
        <v>273.45999999999998</v>
      </c>
      <c r="E114" s="68">
        <v>212.16</v>
      </c>
      <c r="F114" s="68">
        <f t="shared" si="39"/>
        <v>355.33333333333331</v>
      </c>
      <c r="G114" s="68">
        <v>0</v>
      </c>
      <c r="H114" s="68">
        <f t="shared" si="40"/>
        <v>232.66666666666666</v>
      </c>
      <c r="I114" s="68">
        <v>0</v>
      </c>
      <c r="J114" s="72">
        <f t="shared" si="49"/>
        <v>1</v>
      </c>
      <c r="K114" s="72">
        <f t="shared" si="50"/>
        <v>1</v>
      </c>
      <c r="L114" s="72">
        <f t="shared" si="51"/>
        <v>1</v>
      </c>
      <c r="M114" s="72">
        <f t="shared" ca="1" si="41"/>
        <v>1</v>
      </c>
      <c r="N114" s="27"/>
      <c r="O114" s="27"/>
      <c r="P114" s="25"/>
      <c r="Q114" s="25"/>
      <c r="T114" s="22">
        <v>265.32600000000002</v>
      </c>
      <c r="U114" s="74">
        <f t="shared" si="42"/>
        <v>-714.67399999999998</v>
      </c>
      <c r="V114" s="70">
        <f t="shared" si="43"/>
        <v>-715</v>
      </c>
      <c r="W114" s="70"/>
      <c r="X114" s="70">
        <f t="shared" si="44"/>
        <v>1077.2597566093159</v>
      </c>
      <c r="Y114" s="70">
        <f t="shared" si="45"/>
        <v>97.2597566093159</v>
      </c>
      <c r="Z114" s="70">
        <f t="shared" si="46"/>
        <v>97</v>
      </c>
      <c r="AA114" s="24">
        <f t="shared" si="47"/>
        <v>97</v>
      </c>
      <c r="AB114" s="67">
        <f t="shared" si="48"/>
        <v>1077</v>
      </c>
    </row>
    <row r="115" spans="1:28" ht="15" customHeight="1" x14ac:dyDescent="0.25">
      <c r="A115" s="25">
        <v>773</v>
      </c>
      <c r="B115" s="25">
        <v>980</v>
      </c>
      <c r="C115" s="68">
        <v>2.31</v>
      </c>
      <c r="D115" s="68">
        <v>273.43</v>
      </c>
      <c r="E115" s="68">
        <v>212.16</v>
      </c>
      <c r="F115" s="68">
        <f t="shared" si="39"/>
        <v>320.60000000000002</v>
      </c>
      <c r="G115" s="68">
        <v>0</v>
      </c>
      <c r="H115" s="68">
        <f t="shared" si="40"/>
        <v>279.2</v>
      </c>
      <c r="I115" s="68">
        <v>0</v>
      </c>
      <c r="J115" s="72">
        <f t="shared" si="49"/>
        <v>1</v>
      </c>
      <c r="K115" s="72">
        <f t="shared" si="50"/>
        <v>1</v>
      </c>
      <c r="L115" s="72">
        <f t="shared" si="51"/>
        <v>1</v>
      </c>
      <c r="M115" s="72">
        <f t="shared" ca="1" si="41"/>
        <v>1</v>
      </c>
      <c r="N115" s="27"/>
      <c r="O115" s="27"/>
      <c r="P115" s="25"/>
      <c r="Q115" s="25"/>
      <c r="T115" s="22">
        <v>422.54500000000002</v>
      </c>
      <c r="U115" s="74">
        <f t="shared" si="42"/>
        <v>-557.45499999999993</v>
      </c>
      <c r="V115" s="70">
        <f t="shared" si="43"/>
        <v>-557</v>
      </c>
      <c r="W115" s="70"/>
      <c r="X115" s="70">
        <f t="shared" si="44"/>
        <v>1077.2597566093159</v>
      </c>
      <c r="Y115" s="70">
        <f t="shared" si="45"/>
        <v>97.2597566093159</v>
      </c>
      <c r="Z115" s="70">
        <f t="shared" si="46"/>
        <v>97</v>
      </c>
      <c r="AA115" s="24">
        <f t="shared" si="47"/>
        <v>97</v>
      </c>
      <c r="AB115" s="67">
        <f t="shared" si="48"/>
        <v>1077</v>
      </c>
    </row>
    <row r="116" spans="1:28" ht="15" customHeight="1" x14ac:dyDescent="0.25">
      <c r="A116" s="25">
        <v>959</v>
      </c>
      <c r="B116" s="25">
        <v>980</v>
      </c>
      <c r="C116" s="68">
        <v>8.48</v>
      </c>
      <c r="D116" s="68">
        <v>273.43</v>
      </c>
      <c r="E116" s="68">
        <v>212.16</v>
      </c>
      <c r="F116" s="68">
        <f t="shared" si="39"/>
        <v>354.25</v>
      </c>
      <c r="G116" s="68">
        <v>0</v>
      </c>
      <c r="H116" s="68">
        <f t="shared" si="40"/>
        <v>349</v>
      </c>
      <c r="I116" s="68">
        <v>0</v>
      </c>
      <c r="J116" s="72">
        <f t="shared" si="49"/>
        <v>1</v>
      </c>
      <c r="K116" s="72">
        <f t="shared" si="50"/>
        <v>1</v>
      </c>
      <c r="L116" s="72">
        <f t="shared" si="51"/>
        <v>1</v>
      </c>
      <c r="M116" s="72">
        <f t="shared" ca="1" si="41"/>
        <v>1</v>
      </c>
      <c r="N116" s="27"/>
      <c r="O116" s="27"/>
      <c r="P116" s="25"/>
      <c r="Q116" s="25"/>
      <c r="T116" s="22">
        <v>681.19899999999996</v>
      </c>
      <c r="U116" s="74">
        <f t="shared" si="42"/>
        <v>-298.80100000000004</v>
      </c>
      <c r="V116" s="70">
        <f t="shared" si="43"/>
        <v>-299</v>
      </c>
      <c r="W116" s="70"/>
      <c r="X116" s="70">
        <f t="shared" si="44"/>
        <v>1077.2597566093159</v>
      </c>
      <c r="Y116" s="70">
        <f t="shared" si="45"/>
        <v>97.2597566093159</v>
      </c>
      <c r="Z116" s="70">
        <f t="shared" si="46"/>
        <v>97</v>
      </c>
      <c r="AA116" s="24">
        <f t="shared" si="47"/>
        <v>97</v>
      </c>
      <c r="AB116" s="67">
        <f t="shared" si="48"/>
        <v>1077</v>
      </c>
    </row>
    <row r="117" spans="1:28" ht="15" customHeight="1" x14ac:dyDescent="0.25">
      <c r="A117" s="25">
        <v>664</v>
      </c>
      <c r="B117" s="25">
        <v>1010</v>
      </c>
      <c r="C117" s="68">
        <v>10.79</v>
      </c>
      <c r="D117" s="68">
        <v>273.39999999999998</v>
      </c>
      <c r="E117" s="68">
        <v>212.19</v>
      </c>
      <c r="F117" s="68">
        <f t="shared" si="39"/>
        <v>570.66666666666663</v>
      </c>
      <c r="G117" s="68">
        <v>0</v>
      </c>
      <c r="H117" s="68">
        <f t="shared" si="40"/>
        <v>455.33333333333331</v>
      </c>
      <c r="I117" s="68">
        <v>0</v>
      </c>
      <c r="J117" s="72">
        <f t="shared" si="49"/>
        <v>1</v>
      </c>
      <c r="K117" s="72">
        <f t="shared" si="50"/>
        <v>1</v>
      </c>
      <c r="L117" s="72">
        <f t="shared" si="51"/>
        <v>1</v>
      </c>
      <c r="M117" s="72">
        <f t="shared" ca="1" si="41"/>
        <v>1</v>
      </c>
      <c r="N117" s="27"/>
      <c r="O117" s="27"/>
      <c r="P117" s="25"/>
      <c r="Q117" s="25"/>
      <c r="T117" s="22">
        <v>948.05200000000002</v>
      </c>
      <c r="U117" s="74">
        <f t="shared" si="42"/>
        <v>-61.947999999999979</v>
      </c>
      <c r="V117" s="70">
        <f t="shared" si="43"/>
        <v>-62</v>
      </c>
      <c r="W117" s="70"/>
      <c r="X117" s="70">
        <f t="shared" si="44"/>
        <v>1110.2370960973562</v>
      </c>
      <c r="Y117" s="70">
        <f t="shared" si="45"/>
        <v>100.23709609735624</v>
      </c>
      <c r="Z117" s="70">
        <f t="shared" si="46"/>
        <v>100</v>
      </c>
      <c r="AA117" s="24">
        <f t="shared" si="47"/>
        <v>100</v>
      </c>
      <c r="AB117" s="67">
        <f t="shared" si="48"/>
        <v>1110</v>
      </c>
    </row>
    <row r="118" spans="1:28" ht="15" customHeight="1" x14ac:dyDescent="0.25">
      <c r="A118" s="25">
        <v>1022</v>
      </c>
      <c r="B118" s="25">
        <v>1010</v>
      </c>
      <c r="C118" s="68">
        <v>5.07</v>
      </c>
      <c r="D118" s="68">
        <v>273.39999999999998</v>
      </c>
      <c r="E118" s="68">
        <v>212.19</v>
      </c>
      <c r="F118" s="68">
        <f t="shared" si="39"/>
        <v>677</v>
      </c>
      <c r="G118" s="68">
        <v>0</v>
      </c>
      <c r="H118" s="68">
        <f t="shared" si="40"/>
        <v>683</v>
      </c>
      <c r="I118" s="68">
        <v>0</v>
      </c>
      <c r="J118" s="72">
        <f t="shared" si="49"/>
        <v>1</v>
      </c>
      <c r="K118" s="72">
        <f t="shared" si="50"/>
        <v>1</v>
      </c>
      <c r="L118" s="72">
        <f t="shared" si="51"/>
        <v>1</v>
      </c>
      <c r="M118" s="72">
        <f t="shared" ca="1" si="41"/>
        <v>0</v>
      </c>
      <c r="N118" s="27"/>
      <c r="O118" s="27"/>
      <c r="P118" s="25"/>
      <c r="Q118" s="25"/>
      <c r="T118" s="22">
        <v>1327.1369999999999</v>
      </c>
      <c r="U118" s="74">
        <f t="shared" si="42"/>
        <v>317.13699999999994</v>
      </c>
      <c r="V118" s="70">
        <f t="shared" si="43"/>
        <v>317</v>
      </c>
      <c r="W118" s="70"/>
      <c r="X118" s="70">
        <f t="shared" si="44"/>
        <v>1110.2370960973562</v>
      </c>
      <c r="Y118" s="70">
        <f t="shared" si="45"/>
        <v>100.23709609735624</v>
      </c>
      <c r="Z118" s="70">
        <f t="shared" si="46"/>
        <v>100</v>
      </c>
      <c r="AA118" s="24">
        <f t="shared" si="47"/>
        <v>317</v>
      </c>
      <c r="AB118" s="67">
        <f t="shared" si="48"/>
        <v>1327</v>
      </c>
    </row>
    <row r="119" spans="1:28" ht="15" customHeight="1" x14ac:dyDescent="0.25">
      <c r="A119" s="25">
        <v>1560</v>
      </c>
      <c r="B119" s="25">
        <v>1010</v>
      </c>
      <c r="C119" s="68">
        <v>3.14</v>
      </c>
      <c r="D119" s="68">
        <v>273.45</v>
      </c>
      <c r="E119" s="68">
        <v>212.19</v>
      </c>
      <c r="F119" s="68">
        <f t="shared" si="39"/>
        <v>816</v>
      </c>
      <c r="G119" s="68">
        <v>0</v>
      </c>
      <c r="H119" s="68">
        <f t="shared" si="40"/>
        <v>1366</v>
      </c>
      <c r="I119" s="68">
        <v>0</v>
      </c>
      <c r="J119" s="72">
        <f t="shared" si="49"/>
        <v>1</v>
      </c>
      <c r="K119" s="72">
        <f t="shared" si="50"/>
        <v>1</v>
      </c>
      <c r="L119" s="72">
        <f t="shared" si="51"/>
        <v>1</v>
      </c>
      <c r="M119" s="72">
        <f t="shared" ca="1" si="41"/>
        <v>1</v>
      </c>
      <c r="N119" s="27"/>
      <c r="O119" s="27"/>
      <c r="P119" s="25"/>
      <c r="Q119" s="25"/>
      <c r="T119" s="22">
        <v>1375.356</v>
      </c>
      <c r="U119" s="74">
        <f t="shared" si="42"/>
        <v>365.35599999999999</v>
      </c>
      <c r="V119" s="70">
        <f t="shared" si="43"/>
        <v>365</v>
      </c>
      <c r="W119" s="70"/>
      <c r="X119" s="70">
        <f t="shared" si="44"/>
        <v>1110.2370960973562</v>
      </c>
      <c r="Y119" s="70">
        <f t="shared" si="45"/>
        <v>100.23709609735624</v>
      </c>
      <c r="Z119" s="70">
        <f t="shared" si="46"/>
        <v>100</v>
      </c>
      <c r="AA119" s="24">
        <f t="shared" si="47"/>
        <v>365</v>
      </c>
      <c r="AB119" s="67">
        <f t="shared" si="48"/>
        <v>1375</v>
      </c>
    </row>
    <row r="120" spans="1:28" ht="15" customHeight="1" x14ac:dyDescent="0.25">
      <c r="A120" s="31">
        <v>2376</v>
      </c>
      <c r="B120" s="25">
        <v>1010</v>
      </c>
      <c r="C120" s="68">
        <v>1.04</v>
      </c>
      <c r="D120" s="68">
        <v>273.58999999999997</v>
      </c>
      <c r="E120" s="68">
        <v>212.19</v>
      </c>
      <c r="F120" s="92">
        <v>0</v>
      </c>
      <c r="G120" s="92">
        <v>0</v>
      </c>
      <c r="H120" s="80">
        <v>0</v>
      </c>
      <c r="I120" s="92">
        <v>0</v>
      </c>
      <c r="J120" s="72">
        <f t="shared" si="49"/>
        <v>1</v>
      </c>
      <c r="K120" s="72">
        <f t="shared" si="50"/>
        <v>1</v>
      </c>
      <c r="L120" s="72">
        <f t="shared" si="51"/>
        <v>1</v>
      </c>
      <c r="M120" s="72">
        <f t="shared" ca="1" si="41"/>
        <v>0</v>
      </c>
      <c r="N120" s="27"/>
      <c r="O120" s="27"/>
      <c r="P120" s="25"/>
      <c r="Q120" s="25"/>
      <c r="T120" s="22">
        <v>1377.837</v>
      </c>
      <c r="U120" s="74">
        <f t="shared" si="42"/>
        <v>367.83699999999999</v>
      </c>
      <c r="V120" s="70">
        <f t="shared" si="43"/>
        <v>368</v>
      </c>
      <c r="W120" s="70"/>
      <c r="X120" s="70">
        <f t="shared" si="44"/>
        <v>1110.2370960973562</v>
      </c>
      <c r="Y120" s="70">
        <f t="shared" si="45"/>
        <v>100.23709609735624</v>
      </c>
      <c r="Z120" s="70">
        <f t="shared" si="46"/>
        <v>100</v>
      </c>
      <c r="AA120" s="24">
        <f t="shared" si="47"/>
        <v>368</v>
      </c>
      <c r="AB120" s="67">
        <f t="shared" si="48"/>
        <v>1378</v>
      </c>
    </row>
    <row r="121" spans="1:28" ht="15" customHeight="1" x14ac:dyDescent="0.25">
      <c r="A121" s="25">
        <v>1800</v>
      </c>
      <c r="B121" s="31">
        <v>1010</v>
      </c>
      <c r="C121" s="68">
        <v>0.19</v>
      </c>
      <c r="D121" s="68">
        <v>273.68</v>
      </c>
      <c r="E121" s="68">
        <v>212.19</v>
      </c>
      <c r="F121" s="91">
        <v>0</v>
      </c>
      <c r="G121" s="68">
        <f t="shared" ref="G121:G152" si="52">($A$120-A121)/(ROW(A121)-ROW($A$120))</f>
        <v>576</v>
      </c>
      <c r="H121" s="91">
        <v>0</v>
      </c>
      <c r="I121" s="68">
        <f t="shared" ref="I121:I152" si="53">($A$120-B131)/(ROW(B131)-ROW($A$120))</f>
        <v>146.90909090909091</v>
      </c>
      <c r="J121" s="72">
        <f t="shared" si="49"/>
        <v>1</v>
      </c>
      <c r="K121" s="72">
        <f t="shared" si="50"/>
        <v>1</v>
      </c>
      <c r="L121" s="72">
        <f t="shared" si="51"/>
        <v>1</v>
      </c>
      <c r="M121" s="72">
        <f t="shared" ca="1" si="41"/>
        <v>0</v>
      </c>
      <c r="N121" s="27"/>
      <c r="O121" s="27"/>
      <c r="P121" s="25"/>
      <c r="Q121" s="25"/>
      <c r="T121" s="22">
        <v>1379.422</v>
      </c>
      <c r="U121" s="74">
        <f t="shared" si="42"/>
        <v>369.42200000000003</v>
      </c>
      <c r="V121" s="70">
        <f t="shared" si="43"/>
        <v>369</v>
      </c>
      <c r="W121" s="70"/>
      <c r="X121" s="70">
        <f t="shared" si="44"/>
        <v>1110.2370960973562</v>
      </c>
      <c r="Y121" s="70">
        <f t="shared" si="45"/>
        <v>100.23709609735624</v>
      </c>
      <c r="Z121" s="70">
        <f t="shared" si="46"/>
        <v>100</v>
      </c>
      <c r="AA121" s="24">
        <f t="shared" si="47"/>
        <v>369</v>
      </c>
      <c r="AB121" s="67">
        <f t="shared" si="48"/>
        <v>1379</v>
      </c>
    </row>
    <row r="122" spans="1:28" ht="15" customHeight="1" x14ac:dyDescent="0.25">
      <c r="A122" s="25">
        <v>1560</v>
      </c>
      <c r="B122" s="25">
        <v>1050</v>
      </c>
      <c r="C122" s="68">
        <v>0.14000000000000001</v>
      </c>
      <c r="D122" s="68">
        <v>273.73</v>
      </c>
      <c r="E122" s="68">
        <v>212.23</v>
      </c>
      <c r="F122" s="91">
        <v>0</v>
      </c>
      <c r="G122" s="68">
        <f t="shared" si="52"/>
        <v>408</v>
      </c>
      <c r="H122" s="91">
        <v>0</v>
      </c>
      <c r="I122" s="68">
        <f t="shared" si="53"/>
        <v>134.66666666666666</v>
      </c>
      <c r="J122" s="72">
        <f t="shared" si="49"/>
        <v>1</v>
      </c>
      <c r="K122" s="72">
        <f t="shared" si="50"/>
        <v>1</v>
      </c>
      <c r="L122" s="72">
        <f t="shared" si="51"/>
        <v>1</v>
      </c>
      <c r="M122" s="72">
        <f t="shared" ca="1" si="41"/>
        <v>1</v>
      </c>
      <c r="N122" s="27"/>
      <c r="O122" s="27"/>
      <c r="P122" s="25"/>
      <c r="Q122" s="25"/>
      <c r="T122" s="22">
        <v>1399.8489999999999</v>
      </c>
      <c r="U122" s="74">
        <f t="shared" si="42"/>
        <v>349.84899999999993</v>
      </c>
      <c r="V122" s="70">
        <f t="shared" si="43"/>
        <v>350</v>
      </c>
      <c r="W122" s="70"/>
      <c r="X122" s="70">
        <f t="shared" si="44"/>
        <v>1154.20688208141</v>
      </c>
      <c r="Y122" s="70">
        <f t="shared" si="45"/>
        <v>104.20688208140996</v>
      </c>
      <c r="Z122" s="70">
        <f t="shared" si="46"/>
        <v>104</v>
      </c>
      <c r="AA122" s="24">
        <f t="shared" si="47"/>
        <v>350</v>
      </c>
      <c r="AB122" s="67">
        <f t="shared" si="48"/>
        <v>1400</v>
      </c>
    </row>
    <row r="123" spans="1:28" ht="15" customHeight="1" x14ac:dyDescent="0.25">
      <c r="A123" s="25">
        <v>1680</v>
      </c>
      <c r="B123" s="25">
        <v>1050</v>
      </c>
      <c r="C123" s="68">
        <v>0.06</v>
      </c>
      <c r="D123" s="68">
        <v>273.79000000000002</v>
      </c>
      <c r="E123" s="68">
        <v>212.23</v>
      </c>
      <c r="F123" s="91">
        <v>0</v>
      </c>
      <c r="G123" s="68">
        <f t="shared" si="52"/>
        <v>232</v>
      </c>
      <c r="H123" s="91">
        <v>0</v>
      </c>
      <c r="I123" s="68">
        <f t="shared" si="53"/>
        <v>124.30769230769231</v>
      </c>
      <c r="J123" s="72">
        <f t="shared" si="49"/>
        <v>1</v>
      </c>
      <c r="K123" s="72">
        <f t="shared" si="50"/>
        <v>1</v>
      </c>
      <c r="L123" s="72">
        <f t="shared" si="51"/>
        <v>1</v>
      </c>
      <c r="M123" s="72">
        <f t="shared" ca="1" si="41"/>
        <v>0</v>
      </c>
      <c r="N123" s="27"/>
      <c r="O123" s="27"/>
      <c r="P123" s="25"/>
      <c r="Q123" s="25"/>
      <c r="T123" s="22">
        <v>1383.289</v>
      </c>
      <c r="U123" s="74">
        <f t="shared" si="42"/>
        <v>333.28899999999999</v>
      </c>
      <c r="V123" s="70">
        <f t="shared" si="43"/>
        <v>333</v>
      </c>
      <c r="W123" s="70"/>
      <c r="X123" s="70">
        <f t="shared" si="44"/>
        <v>1154.20688208141</v>
      </c>
      <c r="Y123" s="70">
        <f t="shared" si="45"/>
        <v>104.20688208140996</v>
      </c>
      <c r="Z123" s="70">
        <f t="shared" si="46"/>
        <v>104</v>
      </c>
      <c r="AA123" s="24">
        <f t="shared" si="47"/>
        <v>333</v>
      </c>
      <c r="AB123" s="67">
        <f t="shared" si="48"/>
        <v>1383</v>
      </c>
    </row>
    <row r="124" spans="1:28" ht="15" customHeight="1" x14ac:dyDescent="0.25">
      <c r="A124" s="25">
        <v>1332</v>
      </c>
      <c r="B124" s="25">
        <v>1050</v>
      </c>
      <c r="C124" s="68">
        <v>0.06</v>
      </c>
      <c r="D124" s="68">
        <v>273.82</v>
      </c>
      <c r="E124" s="68">
        <v>212.23</v>
      </c>
      <c r="F124" s="91">
        <v>0</v>
      </c>
      <c r="G124" s="68">
        <f t="shared" si="52"/>
        <v>261</v>
      </c>
      <c r="H124" s="91">
        <v>0</v>
      </c>
      <c r="I124" s="68">
        <f t="shared" si="53"/>
        <v>115.42857142857143</v>
      </c>
      <c r="J124" s="72">
        <f t="shared" si="49"/>
        <v>1</v>
      </c>
      <c r="K124" s="72">
        <f t="shared" si="50"/>
        <v>1</v>
      </c>
      <c r="L124" s="72">
        <f t="shared" si="51"/>
        <v>1</v>
      </c>
      <c r="M124" s="72">
        <f t="shared" ca="1" si="41"/>
        <v>1</v>
      </c>
      <c r="N124" s="27"/>
      <c r="O124" s="27"/>
      <c r="P124" s="25"/>
      <c r="Q124" s="25"/>
      <c r="T124" s="22">
        <v>1375.0429999999999</v>
      </c>
      <c r="U124" s="74">
        <f t="shared" si="42"/>
        <v>325.04299999999989</v>
      </c>
      <c r="V124" s="70">
        <f t="shared" si="43"/>
        <v>325</v>
      </c>
      <c r="W124" s="70"/>
      <c r="X124" s="70">
        <f t="shared" si="44"/>
        <v>1154.20688208141</v>
      </c>
      <c r="Y124" s="70">
        <f t="shared" si="45"/>
        <v>104.20688208140996</v>
      </c>
      <c r="Z124" s="70">
        <f t="shared" si="46"/>
        <v>104</v>
      </c>
      <c r="AA124" s="24">
        <f t="shared" si="47"/>
        <v>325</v>
      </c>
      <c r="AB124" s="67">
        <f t="shared" si="48"/>
        <v>1375</v>
      </c>
    </row>
    <row r="125" spans="1:28" ht="15" customHeight="1" x14ac:dyDescent="0.25">
      <c r="A125" s="25">
        <v>1093</v>
      </c>
      <c r="B125" s="25">
        <v>1050</v>
      </c>
      <c r="C125" s="68">
        <v>0.06</v>
      </c>
      <c r="D125" s="68">
        <v>273.83</v>
      </c>
      <c r="E125" s="68">
        <v>212.23</v>
      </c>
      <c r="F125" s="91">
        <v>0</v>
      </c>
      <c r="G125" s="68">
        <f t="shared" si="52"/>
        <v>256.60000000000002</v>
      </c>
      <c r="H125" s="91">
        <v>0</v>
      </c>
      <c r="I125" s="68">
        <f t="shared" si="53"/>
        <v>117.06666666666666</v>
      </c>
      <c r="J125" s="72">
        <f t="shared" si="49"/>
        <v>1</v>
      </c>
      <c r="K125" s="72">
        <f t="shared" si="50"/>
        <v>1</v>
      </c>
      <c r="L125" s="72">
        <f t="shared" si="51"/>
        <v>1</v>
      </c>
      <c r="M125" s="72">
        <f t="shared" ca="1" si="41"/>
        <v>0</v>
      </c>
      <c r="N125" s="27"/>
      <c r="O125" s="27"/>
      <c r="P125" s="25"/>
      <c r="Q125" s="25"/>
      <c r="T125" s="22">
        <v>1373.864</v>
      </c>
      <c r="U125" s="74">
        <f t="shared" si="42"/>
        <v>323.86400000000003</v>
      </c>
      <c r="V125" s="70">
        <f t="shared" si="43"/>
        <v>324</v>
      </c>
      <c r="W125" s="70"/>
      <c r="X125" s="70">
        <f t="shared" si="44"/>
        <v>1154.20688208141</v>
      </c>
      <c r="Y125" s="70">
        <f t="shared" si="45"/>
        <v>104.20688208140996</v>
      </c>
      <c r="Z125" s="70">
        <f t="shared" si="46"/>
        <v>104</v>
      </c>
      <c r="AA125" s="24">
        <f t="shared" si="47"/>
        <v>324</v>
      </c>
      <c r="AB125" s="67">
        <f t="shared" si="48"/>
        <v>1374</v>
      </c>
    </row>
    <row r="126" spans="1:28" ht="15" customHeight="1" x14ac:dyDescent="0.25">
      <c r="A126" s="25">
        <v>1488</v>
      </c>
      <c r="B126" s="25">
        <v>1050</v>
      </c>
      <c r="C126" s="68">
        <v>0.06</v>
      </c>
      <c r="D126" s="68">
        <v>273.87</v>
      </c>
      <c r="E126" s="68">
        <v>212.23</v>
      </c>
      <c r="F126" s="91">
        <v>0</v>
      </c>
      <c r="G126" s="68">
        <f t="shared" si="52"/>
        <v>148</v>
      </c>
      <c r="H126" s="91">
        <v>0</v>
      </c>
      <c r="I126" s="68">
        <f t="shared" si="53"/>
        <v>109.75</v>
      </c>
      <c r="J126" s="72">
        <f t="shared" si="49"/>
        <v>1</v>
      </c>
      <c r="K126" s="72">
        <f t="shared" si="50"/>
        <v>1</v>
      </c>
      <c r="L126" s="72">
        <f t="shared" si="51"/>
        <v>1</v>
      </c>
      <c r="M126" s="72">
        <f t="shared" ca="1" si="41"/>
        <v>1</v>
      </c>
      <c r="N126" s="27"/>
      <c r="O126" s="27"/>
      <c r="P126" s="25"/>
      <c r="Q126" s="25"/>
      <c r="T126" s="22">
        <v>1207.723</v>
      </c>
      <c r="U126" s="74">
        <f t="shared" si="42"/>
        <v>157.72299999999996</v>
      </c>
      <c r="V126" s="70">
        <f t="shared" si="43"/>
        <v>158</v>
      </c>
      <c r="W126" s="70"/>
      <c r="X126" s="70">
        <f t="shared" si="44"/>
        <v>1154.20688208141</v>
      </c>
      <c r="Y126" s="70">
        <f t="shared" si="45"/>
        <v>104.20688208140996</v>
      </c>
      <c r="Z126" s="70">
        <f t="shared" si="46"/>
        <v>104</v>
      </c>
      <c r="AA126" s="24">
        <f t="shared" si="47"/>
        <v>158</v>
      </c>
      <c r="AB126" s="67">
        <f t="shared" si="48"/>
        <v>1208</v>
      </c>
    </row>
    <row r="127" spans="1:28" ht="15" customHeight="1" x14ac:dyDescent="0.25">
      <c r="A127" s="25">
        <v>731</v>
      </c>
      <c r="B127" s="25">
        <v>910</v>
      </c>
      <c r="C127" s="68">
        <v>0.06</v>
      </c>
      <c r="D127" s="68">
        <v>273.85000000000002</v>
      </c>
      <c r="E127" s="68">
        <v>212.1</v>
      </c>
      <c r="F127" s="91">
        <v>0</v>
      </c>
      <c r="G127" s="68">
        <f t="shared" si="52"/>
        <v>235</v>
      </c>
      <c r="H127" s="91">
        <v>0</v>
      </c>
      <c r="I127" s="68">
        <f t="shared" si="53"/>
        <v>103.29411764705883</v>
      </c>
      <c r="J127" s="72">
        <f t="shared" si="49"/>
        <v>0</v>
      </c>
      <c r="K127" s="72">
        <f t="shared" si="50"/>
        <v>-1</v>
      </c>
      <c r="L127" s="72">
        <f t="shared" si="51"/>
        <v>0</v>
      </c>
      <c r="M127" s="72">
        <f t="shared" ca="1" si="41"/>
        <v>0</v>
      </c>
      <c r="N127" s="27"/>
      <c r="O127" s="27"/>
      <c r="P127" s="25"/>
      <c r="Q127" s="25"/>
      <c r="T127" s="22">
        <v>1012.254</v>
      </c>
      <c r="U127" s="74">
        <f t="shared" si="42"/>
        <v>102.25400000000002</v>
      </c>
      <c r="V127" s="70">
        <f t="shared" si="43"/>
        <v>102</v>
      </c>
      <c r="W127" s="70"/>
      <c r="X127" s="70">
        <f t="shared" si="44"/>
        <v>1000.312631137222</v>
      </c>
      <c r="Y127" s="70">
        <f t="shared" si="45"/>
        <v>90.312631137221956</v>
      </c>
      <c r="Z127" s="70">
        <f t="shared" si="46"/>
        <v>90</v>
      </c>
      <c r="AA127" s="24">
        <f t="shared" si="47"/>
        <v>102</v>
      </c>
      <c r="AB127" s="67">
        <f t="shared" si="48"/>
        <v>1012</v>
      </c>
    </row>
    <row r="128" spans="1:28" ht="15" customHeight="1" x14ac:dyDescent="0.25">
      <c r="A128" s="25">
        <v>961</v>
      </c>
      <c r="B128" s="25">
        <v>910</v>
      </c>
      <c r="C128" s="68">
        <v>0.06</v>
      </c>
      <c r="D128" s="68">
        <v>273.86</v>
      </c>
      <c r="E128" s="68">
        <v>212.1</v>
      </c>
      <c r="F128" s="91">
        <v>0</v>
      </c>
      <c r="G128" s="68">
        <f t="shared" si="52"/>
        <v>176.875</v>
      </c>
      <c r="H128" s="91">
        <v>0</v>
      </c>
      <c r="I128" s="68">
        <f t="shared" si="53"/>
        <v>97.555555555555557</v>
      </c>
      <c r="J128" s="72">
        <f t="shared" si="49"/>
        <v>1</v>
      </c>
      <c r="K128" s="72">
        <f t="shared" si="50"/>
        <v>1</v>
      </c>
      <c r="L128" s="72">
        <f t="shared" si="51"/>
        <v>0</v>
      </c>
      <c r="M128" s="72">
        <f t="shared" ca="1" si="41"/>
        <v>1</v>
      </c>
      <c r="N128" s="27"/>
      <c r="O128" s="27"/>
      <c r="P128" s="25"/>
      <c r="Q128" s="25"/>
      <c r="T128" s="22">
        <v>1005.029</v>
      </c>
      <c r="U128" s="74">
        <f t="shared" si="42"/>
        <v>95.028999999999996</v>
      </c>
      <c r="V128" s="70">
        <f t="shared" si="43"/>
        <v>95</v>
      </c>
      <c r="W128" s="70"/>
      <c r="X128" s="70">
        <f t="shared" si="44"/>
        <v>1000.312631137222</v>
      </c>
      <c r="Y128" s="70">
        <f t="shared" si="45"/>
        <v>90.312631137221956</v>
      </c>
      <c r="Z128" s="70">
        <f t="shared" si="46"/>
        <v>90</v>
      </c>
      <c r="AA128" s="24">
        <f t="shared" si="47"/>
        <v>95</v>
      </c>
      <c r="AB128" s="67">
        <f t="shared" si="48"/>
        <v>1005</v>
      </c>
    </row>
    <row r="129" spans="1:28" ht="15" customHeight="1" x14ac:dyDescent="0.25">
      <c r="A129" s="25">
        <v>712</v>
      </c>
      <c r="B129" s="25">
        <v>910</v>
      </c>
      <c r="C129" s="68">
        <v>0</v>
      </c>
      <c r="D129" s="68">
        <v>273.83999999999997</v>
      </c>
      <c r="E129" s="68">
        <v>212.1</v>
      </c>
      <c r="F129" s="91">
        <v>0</v>
      </c>
      <c r="G129" s="68">
        <f t="shared" si="52"/>
        <v>184.88888888888889</v>
      </c>
      <c r="H129" s="91">
        <v>0</v>
      </c>
      <c r="I129" s="68">
        <f t="shared" si="53"/>
        <v>100.31578947368421</v>
      </c>
      <c r="J129" s="72">
        <f t="shared" si="49"/>
        <v>1</v>
      </c>
      <c r="K129" s="72">
        <f t="shared" si="50"/>
        <v>1</v>
      </c>
      <c r="L129" s="72">
        <f t="shared" si="51"/>
        <v>0</v>
      </c>
      <c r="M129" s="72">
        <f t="shared" ca="1" si="41"/>
        <v>1</v>
      </c>
      <c r="N129" s="27"/>
      <c r="O129" s="27"/>
      <c r="P129" s="25"/>
      <c r="Q129" s="25"/>
      <c r="T129" s="22">
        <v>808.029</v>
      </c>
      <c r="U129" s="74">
        <f t="shared" si="42"/>
        <v>-101.971</v>
      </c>
      <c r="V129" s="70">
        <f t="shared" si="43"/>
        <v>-102</v>
      </c>
      <c r="W129" s="70"/>
      <c r="X129" s="70">
        <f t="shared" si="44"/>
        <v>1000.312631137222</v>
      </c>
      <c r="Y129" s="70">
        <f t="shared" si="45"/>
        <v>90.312631137221956</v>
      </c>
      <c r="Z129" s="70">
        <f t="shared" si="46"/>
        <v>90</v>
      </c>
      <c r="AA129" s="24">
        <f t="shared" si="47"/>
        <v>90</v>
      </c>
      <c r="AB129" s="67">
        <f t="shared" si="48"/>
        <v>1000</v>
      </c>
    </row>
    <row r="130" spans="1:28" ht="15" customHeight="1" x14ac:dyDescent="0.25">
      <c r="A130" s="25">
        <v>853</v>
      </c>
      <c r="B130" s="25">
        <v>910</v>
      </c>
      <c r="C130" s="68">
        <v>0.06</v>
      </c>
      <c r="D130" s="68">
        <v>273.83</v>
      </c>
      <c r="E130" s="68">
        <v>212.1</v>
      </c>
      <c r="F130" s="91">
        <v>0</v>
      </c>
      <c r="G130" s="68">
        <f t="shared" si="52"/>
        <v>152.30000000000001</v>
      </c>
      <c r="H130" s="91">
        <v>0</v>
      </c>
      <c r="I130" s="68">
        <f t="shared" si="53"/>
        <v>95.3</v>
      </c>
      <c r="J130" s="72">
        <f t="shared" si="49"/>
        <v>1</v>
      </c>
      <c r="K130" s="72">
        <f t="shared" si="50"/>
        <v>1</v>
      </c>
      <c r="L130" s="72">
        <f t="shared" si="51"/>
        <v>0</v>
      </c>
      <c r="M130" s="72">
        <f t="shared" ref="M130:M161" ca="1" si="54">IF(RAND()&lt;0.5,0,1)</f>
        <v>0</v>
      </c>
      <c r="N130" s="27"/>
      <c r="O130" s="27"/>
      <c r="P130" s="25"/>
      <c r="Q130" s="25"/>
      <c r="T130" s="22">
        <v>468.95299999999997</v>
      </c>
      <c r="U130" s="74">
        <f t="shared" ref="U130:U161" si="55">T130-B130</f>
        <v>-441.04700000000003</v>
      </c>
      <c r="V130" s="70">
        <f t="shared" ref="V130:V161" si="56">ROUND(U130,0)</f>
        <v>-441</v>
      </c>
      <c r="W130" s="70"/>
      <c r="X130" s="70">
        <f t="shared" ref="X130:X161" si="57">B130/$W$2*$W$3</f>
        <v>1000.312631137222</v>
      </c>
      <c r="Y130" s="70">
        <f t="shared" ref="Y130:Y161" si="58">X130-B130</f>
        <v>90.312631137221956</v>
      </c>
      <c r="Z130" s="70">
        <f t="shared" ref="Z130:Z161" si="59">ROUND(Y130,0)</f>
        <v>90</v>
      </c>
      <c r="AA130" s="24">
        <f t="shared" ref="AA130:AA161" si="60">IF(V130&gt;=0,V130,Z130)</f>
        <v>90</v>
      </c>
      <c r="AB130" s="67">
        <f t="shared" ref="AB130:AB161" si="61">B130+AA130</f>
        <v>1000</v>
      </c>
    </row>
    <row r="131" spans="1:28" ht="15" customHeight="1" x14ac:dyDescent="0.25">
      <c r="A131" s="25">
        <v>599</v>
      </c>
      <c r="B131" s="25">
        <v>760</v>
      </c>
      <c r="C131" s="68">
        <v>0</v>
      </c>
      <c r="D131" s="68">
        <v>273.82</v>
      </c>
      <c r="E131" s="68">
        <v>211.95</v>
      </c>
      <c r="F131" s="91">
        <v>0</v>
      </c>
      <c r="G131" s="68">
        <f t="shared" si="52"/>
        <v>161.54545454545453</v>
      </c>
      <c r="H131" s="91">
        <v>0</v>
      </c>
      <c r="I131" s="68">
        <f t="shared" si="53"/>
        <v>90.761904761904759</v>
      </c>
      <c r="J131" s="72">
        <f t="shared" ref="J131:J162" si="62">IF(ABS(B131-B130)&lt;=50,1,0)</f>
        <v>0</v>
      </c>
      <c r="K131" s="72">
        <f t="shared" ref="K131:K162" si="63">IF(ABS((B131-B130))&lt;=50,1,IF((B131-B130)*(1)&gt;=0,1,-1))</f>
        <v>-1</v>
      </c>
      <c r="L131" s="72">
        <f t="shared" si="51"/>
        <v>0</v>
      </c>
      <c r="M131" s="72">
        <f t="shared" ca="1" si="54"/>
        <v>0</v>
      </c>
      <c r="N131" s="27"/>
      <c r="O131" s="27"/>
      <c r="P131" s="25"/>
      <c r="Q131" s="25"/>
      <c r="T131" s="22">
        <v>341.74900000000002</v>
      </c>
      <c r="U131" s="74">
        <f t="shared" si="55"/>
        <v>-418.25099999999998</v>
      </c>
      <c r="V131" s="70">
        <f t="shared" si="56"/>
        <v>-418</v>
      </c>
      <c r="W131" s="70"/>
      <c r="X131" s="70">
        <f t="shared" si="57"/>
        <v>835.42593369702058</v>
      </c>
      <c r="Y131" s="70">
        <f t="shared" si="58"/>
        <v>75.425933697020582</v>
      </c>
      <c r="Z131" s="70">
        <f t="shared" si="59"/>
        <v>75</v>
      </c>
      <c r="AA131" s="24">
        <f t="shared" si="60"/>
        <v>75</v>
      </c>
      <c r="AB131" s="67">
        <f t="shared" si="61"/>
        <v>835</v>
      </c>
    </row>
    <row r="132" spans="1:28" ht="15" customHeight="1" x14ac:dyDescent="0.25">
      <c r="A132" s="25">
        <v>715</v>
      </c>
      <c r="B132" s="25">
        <v>760</v>
      </c>
      <c r="C132" s="68">
        <v>0.11</v>
      </c>
      <c r="D132" s="68">
        <v>273.81</v>
      </c>
      <c r="E132" s="68">
        <v>211.95</v>
      </c>
      <c r="F132" s="91">
        <v>0</v>
      </c>
      <c r="G132" s="68">
        <f t="shared" si="52"/>
        <v>138.41666666666666</v>
      </c>
      <c r="H132" s="91">
        <v>0</v>
      </c>
      <c r="I132" s="68">
        <f t="shared" si="53"/>
        <v>86.63636363636364</v>
      </c>
      <c r="J132" s="72">
        <f t="shared" si="62"/>
        <v>1</v>
      </c>
      <c r="K132" s="72">
        <f t="shared" si="63"/>
        <v>1</v>
      </c>
      <c r="L132" s="72">
        <f t="shared" si="51"/>
        <v>0</v>
      </c>
      <c r="M132" s="72">
        <f t="shared" ca="1" si="54"/>
        <v>0</v>
      </c>
      <c r="N132" s="27"/>
      <c r="O132" s="27"/>
      <c r="P132" s="25"/>
      <c r="Q132" s="25"/>
      <c r="T132" s="22">
        <v>354.065</v>
      </c>
      <c r="U132" s="74">
        <f t="shared" si="55"/>
        <v>-405.935</v>
      </c>
      <c r="V132" s="70">
        <f t="shared" si="56"/>
        <v>-406</v>
      </c>
      <c r="W132" s="70"/>
      <c r="X132" s="70">
        <f t="shared" si="57"/>
        <v>835.42593369702058</v>
      </c>
      <c r="Y132" s="70">
        <f t="shared" si="58"/>
        <v>75.425933697020582</v>
      </c>
      <c r="Z132" s="70">
        <f t="shared" si="59"/>
        <v>75</v>
      </c>
      <c r="AA132" s="24">
        <f t="shared" si="60"/>
        <v>75</v>
      </c>
      <c r="AB132" s="67">
        <f t="shared" si="61"/>
        <v>835</v>
      </c>
    </row>
    <row r="133" spans="1:28" ht="15" customHeight="1" x14ac:dyDescent="0.25">
      <c r="A133" s="25">
        <v>599</v>
      </c>
      <c r="B133" s="25">
        <v>760</v>
      </c>
      <c r="C133" s="68">
        <v>0</v>
      </c>
      <c r="D133" s="68">
        <v>273.79000000000002</v>
      </c>
      <c r="E133" s="68">
        <v>211.95</v>
      </c>
      <c r="F133" s="91">
        <v>0</v>
      </c>
      <c r="G133" s="68">
        <f t="shared" si="52"/>
        <v>136.69230769230768</v>
      </c>
      <c r="H133" s="91">
        <v>0</v>
      </c>
      <c r="I133" s="68">
        <f t="shared" si="53"/>
        <v>88.956521739130437</v>
      </c>
      <c r="J133" s="72">
        <f t="shared" si="62"/>
        <v>1</v>
      </c>
      <c r="K133" s="72">
        <f t="shared" si="63"/>
        <v>1</v>
      </c>
      <c r="L133" s="72">
        <f t="shared" si="51"/>
        <v>0</v>
      </c>
      <c r="M133" s="72">
        <f t="shared" ca="1" si="54"/>
        <v>1</v>
      </c>
      <c r="N133" s="27"/>
      <c r="O133" s="27"/>
      <c r="P133" s="25"/>
      <c r="Q133" s="25"/>
      <c r="T133" s="22">
        <v>368.11399999999998</v>
      </c>
      <c r="U133" s="74">
        <f t="shared" si="55"/>
        <v>-391.88600000000002</v>
      </c>
      <c r="V133" s="70">
        <f t="shared" si="56"/>
        <v>-392</v>
      </c>
      <c r="W133" s="70"/>
      <c r="X133" s="70">
        <f t="shared" si="57"/>
        <v>835.42593369702058</v>
      </c>
      <c r="Y133" s="70">
        <f t="shared" si="58"/>
        <v>75.425933697020582</v>
      </c>
      <c r="Z133" s="70">
        <f t="shared" si="59"/>
        <v>75</v>
      </c>
      <c r="AA133" s="24">
        <f t="shared" si="60"/>
        <v>75</v>
      </c>
      <c r="AB133" s="67">
        <f t="shared" si="61"/>
        <v>835</v>
      </c>
    </row>
    <row r="134" spans="1:28" ht="15" customHeight="1" x14ac:dyDescent="0.25">
      <c r="A134" s="25">
        <v>481</v>
      </c>
      <c r="B134" s="25">
        <v>760</v>
      </c>
      <c r="C134" s="68">
        <v>0.12</v>
      </c>
      <c r="D134" s="68">
        <v>273.77</v>
      </c>
      <c r="E134" s="68">
        <v>211.95</v>
      </c>
      <c r="F134" s="91">
        <v>0</v>
      </c>
      <c r="G134" s="68">
        <f t="shared" si="52"/>
        <v>135.35714285714286</v>
      </c>
      <c r="H134" s="91">
        <v>0</v>
      </c>
      <c r="I134" s="68">
        <f t="shared" si="53"/>
        <v>85.25</v>
      </c>
      <c r="J134" s="72">
        <f t="shared" si="62"/>
        <v>1</v>
      </c>
      <c r="K134" s="72">
        <f t="shared" si="63"/>
        <v>1</v>
      </c>
      <c r="L134" s="72">
        <f t="shared" si="51"/>
        <v>0</v>
      </c>
      <c r="M134" s="72">
        <f t="shared" ca="1" si="54"/>
        <v>1</v>
      </c>
      <c r="N134" s="27"/>
      <c r="O134" s="27"/>
      <c r="P134" s="25"/>
      <c r="Q134" s="25"/>
      <c r="T134" s="22">
        <v>380.58</v>
      </c>
      <c r="U134" s="74">
        <f t="shared" si="55"/>
        <v>-379.42</v>
      </c>
      <c r="V134" s="70">
        <f t="shared" si="56"/>
        <v>-379</v>
      </c>
      <c r="W134" s="70"/>
      <c r="X134" s="70">
        <f t="shared" si="57"/>
        <v>835.42593369702058</v>
      </c>
      <c r="Y134" s="70">
        <f t="shared" si="58"/>
        <v>75.425933697020582</v>
      </c>
      <c r="Z134" s="70">
        <f t="shared" si="59"/>
        <v>75</v>
      </c>
      <c r="AA134" s="24">
        <f t="shared" si="60"/>
        <v>75</v>
      </c>
      <c r="AB134" s="67">
        <f t="shared" si="61"/>
        <v>835</v>
      </c>
    </row>
    <row r="135" spans="1:28" ht="15" customHeight="1" x14ac:dyDescent="0.25">
      <c r="A135" s="25">
        <v>715</v>
      </c>
      <c r="B135" s="25">
        <v>620</v>
      </c>
      <c r="C135" s="68">
        <v>0</v>
      </c>
      <c r="D135" s="68">
        <v>273.77999999999997</v>
      </c>
      <c r="E135" s="68">
        <v>211.76</v>
      </c>
      <c r="F135" s="91">
        <v>0</v>
      </c>
      <c r="G135" s="68">
        <f t="shared" si="52"/>
        <v>110.73333333333333</v>
      </c>
      <c r="H135" s="91">
        <v>0</v>
      </c>
      <c r="I135" s="68">
        <f t="shared" si="53"/>
        <v>81.84</v>
      </c>
      <c r="J135" s="72">
        <f t="shared" si="62"/>
        <v>0</v>
      </c>
      <c r="K135" s="72">
        <f t="shared" si="63"/>
        <v>-1</v>
      </c>
      <c r="L135" s="72">
        <f t="shared" ref="L135:L166" si="64">IF(OR(COUNTIF(K131:K135,1)=5,COUNTIF(K131:K135,-1)=5),1,0)</f>
        <v>0</v>
      </c>
      <c r="M135" s="72">
        <f t="shared" ca="1" si="54"/>
        <v>0</v>
      </c>
      <c r="N135" s="27"/>
      <c r="O135" s="27"/>
      <c r="P135" s="25"/>
      <c r="Q135" s="25"/>
      <c r="T135" s="22">
        <v>374.77300000000002</v>
      </c>
      <c r="U135" s="74">
        <f t="shared" si="55"/>
        <v>-245.22699999999998</v>
      </c>
      <c r="V135" s="70">
        <f t="shared" si="56"/>
        <v>-245</v>
      </c>
      <c r="W135" s="70"/>
      <c r="X135" s="70">
        <f t="shared" si="57"/>
        <v>681.53168275283258</v>
      </c>
      <c r="Y135" s="70">
        <f t="shared" si="58"/>
        <v>61.53168275283258</v>
      </c>
      <c r="Z135" s="70">
        <f t="shared" si="59"/>
        <v>62</v>
      </c>
      <c r="AA135" s="24">
        <f t="shared" si="60"/>
        <v>62</v>
      </c>
      <c r="AB135" s="67">
        <f t="shared" si="61"/>
        <v>682</v>
      </c>
    </row>
    <row r="136" spans="1:28" ht="15" customHeight="1" x14ac:dyDescent="0.25">
      <c r="A136" s="25">
        <v>646</v>
      </c>
      <c r="B136" s="25">
        <v>620</v>
      </c>
      <c r="C136" s="68">
        <v>0</v>
      </c>
      <c r="D136" s="68">
        <v>273.77999999999997</v>
      </c>
      <c r="E136" s="68">
        <v>211.76</v>
      </c>
      <c r="F136" s="91">
        <v>0</v>
      </c>
      <c r="G136" s="68">
        <f t="shared" si="52"/>
        <v>108.125</v>
      </c>
      <c r="H136" s="91">
        <v>0</v>
      </c>
      <c r="I136" s="68">
        <f t="shared" si="53"/>
        <v>78.692307692307693</v>
      </c>
      <c r="J136" s="72">
        <f t="shared" si="62"/>
        <v>1</v>
      </c>
      <c r="K136" s="72">
        <f t="shared" si="63"/>
        <v>1</v>
      </c>
      <c r="L136" s="72">
        <f t="shared" si="64"/>
        <v>0</v>
      </c>
      <c r="M136" s="72">
        <f t="shared" ca="1" si="54"/>
        <v>0</v>
      </c>
      <c r="N136" s="27"/>
      <c r="O136" s="27"/>
      <c r="P136" s="25"/>
      <c r="Q136" s="25"/>
      <c r="T136" s="22">
        <v>293.75200000000001</v>
      </c>
      <c r="U136" s="74">
        <f t="shared" si="55"/>
        <v>-326.24799999999999</v>
      </c>
      <c r="V136" s="70">
        <f t="shared" si="56"/>
        <v>-326</v>
      </c>
      <c r="W136" s="70"/>
      <c r="X136" s="70">
        <f t="shared" si="57"/>
        <v>681.53168275283258</v>
      </c>
      <c r="Y136" s="70">
        <f t="shared" si="58"/>
        <v>61.53168275283258</v>
      </c>
      <c r="Z136" s="70">
        <f t="shared" si="59"/>
        <v>62</v>
      </c>
      <c r="AA136" s="24">
        <f t="shared" si="60"/>
        <v>62</v>
      </c>
      <c r="AB136" s="67">
        <f t="shared" si="61"/>
        <v>682</v>
      </c>
    </row>
    <row r="137" spans="1:28" ht="15" customHeight="1" x14ac:dyDescent="0.25">
      <c r="A137" s="25">
        <v>361</v>
      </c>
      <c r="B137" s="25">
        <v>620</v>
      </c>
      <c r="C137" s="68">
        <v>0.06</v>
      </c>
      <c r="D137" s="68">
        <v>273.75</v>
      </c>
      <c r="E137" s="68">
        <v>211.76</v>
      </c>
      <c r="F137" s="91">
        <v>0</v>
      </c>
      <c r="G137" s="68">
        <f t="shared" si="52"/>
        <v>118.52941176470588</v>
      </c>
      <c r="H137" s="91">
        <v>0</v>
      </c>
      <c r="I137" s="68">
        <f t="shared" si="53"/>
        <v>81.333333333333329</v>
      </c>
      <c r="J137" s="72">
        <f t="shared" si="62"/>
        <v>1</v>
      </c>
      <c r="K137" s="72">
        <f t="shared" si="63"/>
        <v>1</v>
      </c>
      <c r="L137" s="72">
        <f t="shared" si="64"/>
        <v>0</v>
      </c>
      <c r="M137" s="72">
        <f t="shared" ca="1" si="54"/>
        <v>0</v>
      </c>
      <c r="N137" s="27"/>
      <c r="O137" s="27"/>
      <c r="P137" s="25"/>
      <c r="Q137" s="25"/>
      <c r="T137" s="22">
        <v>262.28699999999998</v>
      </c>
      <c r="U137" s="74">
        <f t="shared" si="55"/>
        <v>-357.71300000000002</v>
      </c>
      <c r="V137" s="70">
        <f t="shared" si="56"/>
        <v>-358</v>
      </c>
      <c r="W137" s="70"/>
      <c r="X137" s="70">
        <f t="shared" si="57"/>
        <v>681.53168275283258</v>
      </c>
      <c r="Y137" s="70">
        <f t="shared" si="58"/>
        <v>61.53168275283258</v>
      </c>
      <c r="Z137" s="70">
        <f t="shared" si="59"/>
        <v>62</v>
      </c>
      <c r="AA137" s="24">
        <f t="shared" si="60"/>
        <v>62</v>
      </c>
      <c r="AB137" s="67">
        <f t="shared" si="61"/>
        <v>682</v>
      </c>
    </row>
    <row r="138" spans="1:28" ht="15" customHeight="1" x14ac:dyDescent="0.25">
      <c r="A138" s="25">
        <v>548</v>
      </c>
      <c r="B138" s="25">
        <v>620</v>
      </c>
      <c r="C138" s="68">
        <v>0</v>
      </c>
      <c r="D138" s="68">
        <v>273.74</v>
      </c>
      <c r="E138" s="68">
        <v>211.76</v>
      </c>
      <c r="F138" s="91">
        <v>0</v>
      </c>
      <c r="G138" s="68">
        <f t="shared" si="52"/>
        <v>101.55555555555556</v>
      </c>
      <c r="H138" s="91">
        <v>0</v>
      </c>
      <c r="I138" s="68">
        <f t="shared" si="53"/>
        <v>78.428571428571431</v>
      </c>
      <c r="J138" s="72">
        <f t="shared" si="62"/>
        <v>1</v>
      </c>
      <c r="K138" s="72">
        <f t="shared" si="63"/>
        <v>1</v>
      </c>
      <c r="L138" s="72">
        <f t="shared" si="64"/>
        <v>0</v>
      </c>
      <c r="M138" s="72">
        <f t="shared" ca="1" si="54"/>
        <v>0</v>
      </c>
      <c r="N138" s="27"/>
      <c r="O138" s="27"/>
      <c r="P138" s="25"/>
      <c r="Q138" s="25"/>
      <c r="T138" s="22">
        <v>218.83600000000001</v>
      </c>
      <c r="U138" s="74">
        <f t="shared" si="55"/>
        <v>-401.16399999999999</v>
      </c>
      <c r="V138" s="70">
        <f t="shared" si="56"/>
        <v>-401</v>
      </c>
      <c r="W138" s="70"/>
      <c r="X138" s="70">
        <f t="shared" si="57"/>
        <v>681.53168275283258</v>
      </c>
      <c r="Y138" s="70">
        <f t="shared" si="58"/>
        <v>61.53168275283258</v>
      </c>
      <c r="Z138" s="70">
        <f t="shared" si="59"/>
        <v>62</v>
      </c>
      <c r="AA138" s="24">
        <f t="shared" si="60"/>
        <v>62</v>
      </c>
      <c r="AB138" s="67">
        <f t="shared" si="61"/>
        <v>682</v>
      </c>
    </row>
    <row r="139" spans="1:28" ht="15" customHeight="1" x14ac:dyDescent="0.25">
      <c r="A139" s="25">
        <v>241</v>
      </c>
      <c r="B139" s="25">
        <v>470</v>
      </c>
      <c r="C139" s="68">
        <v>0</v>
      </c>
      <c r="D139" s="68">
        <v>273.72000000000003</v>
      </c>
      <c r="E139" s="68">
        <v>211.57</v>
      </c>
      <c r="F139" s="91">
        <v>0</v>
      </c>
      <c r="G139" s="68">
        <f t="shared" si="52"/>
        <v>112.36842105263158</v>
      </c>
      <c r="H139" s="91">
        <v>0</v>
      </c>
      <c r="I139" s="68">
        <f t="shared" si="53"/>
        <v>75.724137931034477</v>
      </c>
      <c r="J139" s="72">
        <f t="shared" si="62"/>
        <v>0</v>
      </c>
      <c r="K139" s="72">
        <f t="shared" si="63"/>
        <v>-1</v>
      </c>
      <c r="L139" s="72">
        <f t="shared" si="64"/>
        <v>0</v>
      </c>
      <c r="M139" s="72">
        <f t="shared" ca="1" si="54"/>
        <v>0</v>
      </c>
      <c r="N139" s="27"/>
      <c r="O139" s="27"/>
      <c r="P139" s="25"/>
      <c r="Q139" s="25"/>
      <c r="T139" s="22">
        <v>191.214</v>
      </c>
      <c r="U139" s="74">
        <f t="shared" si="55"/>
        <v>-278.786</v>
      </c>
      <c r="V139" s="70">
        <f t="shared" si="56"/>
        <v>-279</v>
      </c>
      <c r="W139" s="70"/>
      <c r="X139" s="70">
        <f t="shared" si="57"/>
        <v>516.64498531263109</v>
      </c>
      <c r="Y139" s="70">
        <f t="shared" si="58"/>
        <v>46.644985312631093</v>
      </c>
      <c r="Z139" s="70">
        <f t="shared" si="59"/>
        <v>47</v>
      </c>
      <c r="AA139" s="24">
        <f t="shared" si="60"/>
        <v>47</v>
      </c>
      <c r="AB139" s="67">
        <f t="shared" si="61"/>
        <v>517</v>
      </c>
    </row>
    <row r="140" spans="1:28" ht="15" customHeight="1" x14ac:dyDescent="0.25">
      <c r="A140" s="25">
        <v>474</v>
      </c>
      <c r="B140" s="25">
        <v>470</v>
      </c>
      <c r="C140" s="68">
        <v>0.06</v>
      </c>
      <c r="D140" s="68">
        <v>273.72000000000003</v>
      </c>
      <c r="E140" s="68">
        <v>211.57</v>
      </c>
      <c r="F140" s="91">
        <v>0</v>
      </c>
      <c r="G140" s="68">
        <f t="shared" si="52"/>
        <v>95.1</v>
      </c>
      <c r="H140" s="91">
        <v>0</v>
      </c>
      <c r="I140" s="68">
        <f t="shared" si="53"/>
        <v>73.2</v>
      </c>
      <c r="J140" s="72">
        <f t="shared" si="62"/>
        <v>1</v>
      </c>
      <c r="K140" s="72">
        <f t="shared" si="63"/>
        <v>1</v>
      </c>
      <c r="L140" s="72">
        <f t="shared" si="64"/>
        <v>0</v>
      </c>
      <c r="M140" s="72">
        <f t="shared" ca="1" si="54"/>
        <v>1</v>
      </c>
      <c r="N140" s="27"/>
      <c r="O140" s="27"/>
      <c r="P140" s="25"/>
      <c r="Q140" s="25"/>
      <c r="T140" s="22">
        <v>207.15799999999999</v>
      </c>
      <c r="U140" s="74">
        <f t="shared" si="55"/>
        <v>-262.84199999999998</v>
      </c>
      <c r="V140" s="70">
        <f t="shared" si="56"/>
        <v>-263</v>
      </c>
      <c r="W140" s="70"/>
      <c r="X140" s="70">
        <f t="shared" si="57"/>
        <v>516.64498531263109</v>
      </c>
      <c r="Y140" s="70">
        <f t="shared" si="58"/>
        <v>46.644985312631093</v>
      </c>
      <c r="Z140" s="70">
        <f t="shared" si="59"/>
        <v>47</v>
      </c>
      <c r="AA140" s="24">
        <f t="shared" si="60"/>
        <v>47</v>
      </c>
      <c r="AB140" s="67">
        <f t="shared" si="61"/>
        <v>517</v>
      </c>
    </row>
    <row r="141" spans="1:28" ht="15" customHeight="1" x14ac:dyDescent="0.25">
      <c r="A141" s="25">
        <v>590</v>
      </c>
      <c r="B141" s="25">
        <v>470</v>
      </c>
      <c r="C141" s="68">
        <v>0</v>
      </c>
      <c r="D141" s="68">
        <v>273.73</v>
      </c>
      <c r="E141" s="68">
        <v>211.57</v>
      </c>
      <c r="F141" s="91">
        <v>0</v>
      </c>
      <c r="G141" s="68">
        <f t="shared" si="52"/>
        <v>85.047619047619051</v>
      </c>
      <c r="H141" s="91">
        <v>0</v>
      </c>
      <c r="I141" s="68">
        <f t="shared" si="53"/>
        <v>75.354838709677423</v>
      </c>
      <c r="J141" s="72">
        <f t="shared" si="62"/>
        <v>1</v>
      </c>
      <c r="K141" s="72">
        <f t="shared" si="63"/>
        <v>1</v>
      </c>
      <c r="L141" s="72">
        <f t="shared" si="64"/>
        <v>0</v>
      </c>
      <c r="M141" s="72">
        <f t="shared" ca="1" si="54"/>
        <v>1</v>
      </c>
      <c r="N141" s="27"/>
      <c r="O141" s="27"/>
      <c r="P141" s="25"/>
      <c r="Q141" s="25"/>
      <c r="T141" s="22">
        <v>203.672</v>
      </c>
      <c r="U141" s="74">
        <f t="shared" si="55"/>
        <v>-266.32799999999997</v>
      </c>
      <c r="V141" s="70">
        <f t="shared" si="56"/>
        <v>-266</v>
      </c>
      <c r="W141" s="70"/>
      <c r="X141" s="70">
        <f t="shared" si="57"/>
        <v>516.64498531263109</v>
      </c>
      <c r="Y141" s="70">
        <f t="shared" si="58"/>
        <v>46.644985312631093</v>
      </c>
      <c r="Z141" s="70">
        <f t="shared" si="59"/>
        <v>47</v>
      </c>
      <c r="AA141" s="24">
        <f t="shared" si="60"/>
        <v>47</v>
      </c>
      <c r="AB141" s="67">
        <f t="shared" si="61"/>
        <v>517</v>
      </c>
    </row>
    <row r="142" spans="1:28" ht="15" customHeight="1" x14ac:dyDescent="0.25">
      <c r="A142" s="25">
        <v>358</v>
      </c>
      <c r="B142" s="25">
        <v>470</v>
      </c>
      <c r="C142" s="68">
        <v>0</v>
      </c>
      <c r="D142" s="68">
        <v>273.72000000000003</v>
      </c>
      <c r="E142" s="68">
        <v>211.57</v>
      </c>
      <c r="F142" s="91">
        <v>0</v>
      </c>
      <c r="G142" s="68">
        <f t="shared" si="52"/>
        <v>91.727272727272734</v>
      </c>
      <c r="H142" s="91">
        <v>0</v>
      </c>
      <c r="I142" s="68">
        <f t="shared" si="53"/>
        <v>73</v>
      </c>
      <c r="J142" s="72">
        <f t="shared" si="62"/>
        <v>1</v>
      </c>
      <c r="K142" s="72">
        <f t="shared" si="63"/>
        <v>1</v>
      </c>
      <c r="L142" s="72">
        <f t="shared" si="64"/>
        <v>0</v>
      </c>
      <c r="M142" s="72">
        <f t="shared" ca="1" si="54"/>
        <v>1</v>
      </c>
      <c r="N142" s="27"/>
      <c r="O142" s="27"/>
      <c r="P142" s="25"/>
      <c r="Q142" s="25"/>
      <c r="T142" s="22">
        <v>203.26900000000001</v>
      </c>
      <c r="U142" s="74">
        <f t="shared" si="55"/>
        <v>-266.73099999999999</v>
      </c>
      <c r="V142" s="70">
        <f t="shared" si="56"/>
        <v>-267</v>
      </c>
      <c r="W142" s="70"/>
      <c r="X142" s="70">
        <f t="shared" si="57"/>
        <v>516.64498531263109</v>
      </c>
      <c r="Y142" s="70">
        <f t="shared" si="58"/>
        <v>46.644985312631093</v>
      </c>
      <c r="Z142" s="70">
        <f t="shared" si="59"/>
        <v>47</v>
      </c>
      <c r="AA142" s="24">
        <f t="shared" si="60"/>
        <v>47</v>
      </c>
      <c r="AB142" s="67">
        <f t="shared" si="61"/>
        <v>517</v>
      </c>
    </row>
    <row r="143" spans="1:28" ht="15" customHeight="1" x14ac:dyDescent="0.25">
      <c r="A143" s="25">
        <v>356</v>
      </c>
      <c r="B143" s="25">
        <v>330</v>
      </c>
      <c r="C143" s="68">
        <v>0.06</v>
      </c>
      <c r="D143" s="68">
        <v>273.72000000000003</v>
      </c>
      <c r="E143" s="68">
        <v>211.3</v>
      </c>
      <c r="F143" s="91">
        <v>0</v>
      </c>
      <c r="G143" s="68">
        <f t="shared" si="52"/>
        <v>87.826086956521735</v>
      </c>
      <c r="H143" s="91">
        <v>0</v>
      </c>
      <c r="I143" s="68">
        <f t="shared" si="53"/>
        <v>70.787878787878782</v>
      </c>
      <c r="J143" s="72">
        <f t="shared" si="62"/>
        <v>0</v>
      </c>
      <c r="K143" s="72">
        <f t="shared" si="63"/>
        <v>-1</v>
      </c>
      <c r="L143" s="72">
        <f t="shared" si="64"/>
        <v>0</v>
      </c>
      <c r="M143" s="72">
        <f t="shared" ca="1" si="54"/>
        <v>0</v>
      </c>
      <c r="N143" s="27"/>
      <c r="O143" s="27"/>
      <c r="P143" s="25"/>
      <c r="Q143" s="25"/>
      <c r="T143" s="22">
        <v>0</v>
      </c>
      <c r="U143" s="74">
        <f t="shared" si="55"/>
        <v>-330</v>
      </c>
      <c r="V143" s="70">
        <f t="shared" si="56"/>
        <v>-330</v>
      </c>
      <c r="W143" s="70"/>
      <c r="X143" s="70">
        <f t="shared" si="57"/>
        <v>362.75073436844315</v>
      </c>
      <c r="Y143" s="70">
        <f t="shared" si="58"/>
        <v>32.750734368443148</v>
      </c>
      <c r="Z143" s="70">
        <f t="shared" si="59"/>
        <v>33</v>
      </c>
      <c r="AA143" s="24">
        <f t="shared" si="60"/>
        <v>33</v>
      </c>
      <c r="AB143" s="67">
        <f t="shared" si="61"/>
        <v>363</v>
      </c>
    </row>
    <row r="144" spans="1:28" ht="15" customHeight="1" x14ac:dyDescent="0.25">
      <c r="A144" s="25">
        <v>474</v>
      </c>
      <c r="B144" s="25">
        <v>330</v>
      </c>
      <c r="C144" s="68">
        <v>0.06</v>
      </c>
      <c r="D144" s="68">
        <v>273.74</v>
      </c>
      <c r="E144" s="68">
        <v>211.3</v>
      </c>
      <c r="F144" s="91">
        <v>0</v>
      </c>
      <c r="G144" s="68">
        <f t="shared" si="52"/>
        <v>79.25</v>
      </c>
      <c r="H144" s="91">
        <v>0</v>
      </c>
      <c r="I144" s="68">
        <f t="shared" si="53"/>
        <v>68.705882352941174</v>
      </c>
      <c r="J144" s="72">
        <f t="shared" si="62"/>
        <v>1</v>
      </c>
      <c r="K144" s="72">
        <f t="shared" si="63"/>
        <v>1</v>
      </c>
      <c r="L144" s="72">
        <f t="shared" si="64"/>
        <v>0</v>
      </c>
      <c r="M144" s="72">
        <f t="shared" ca="1" si="54"/>
        <v>1</v>
      </c>
      <c r="N144" s="27"/>
      <c r="O144" s="27"/>
      <c r="P144" s="25"/>
      <c r="Q144" s="25"/>
      <c r="T144" s="22">
        <v>207.084</v>
      </c>
      <c r="U144" s="74">
        <f t="shared" si="55"/>
        <v>-122.916</v>
      </c>
      <c r="V144" s="70">
        <f t="shared" si="56"/>
        <v>-123</v>
      </c>
      <c r="W144" s="70"/>
      <c r="X144" s="70">
        <f t="shared" si="57"/>
        <v>362.75073436844315</v>
      </c>
      <c r="Y144" s="70">
        <f t="shared" si="58"/>
        <v>32.750734368443148</v>
      </c>
      <c r="Z144" s="70">
        <f t="shared" si="59"/>
        <v>33</v>
      </c>
      <c r="AA144" s="24">
        <f t="shared" si="60"/>
        <v>33</v>
      </c>
      <c r="AB144" s="67">
        <f t="shared" si="61"/>
        <v>363</v>
      </c>
    </row>
    <row r="145" spans="1:28" ht="15" customHeight="1" x14ac:dyDescent="0.25">
      <c r="A145" s="25">
        <v>474</v>
      </c>
      <c r="B145" s="25">
        <v>330</v>
      </c>
      <c r="C145" s="68">
        <v>0</v>
      </c>
      <c r="D145" s="68">
        <v>273.75</v>
      </c>
      <c r="E145" s="68">
        <v>211.3</v>
      </c>
      <c r="F145" s="91">
        <v>0</v>
      </c>
      <c r="G145" s="68">
        <f t="shared" si="52"/>
        <v>76.08</v>
      </c>
      <c r="H145" s="91">
        <v>0</v>
      </c>
      <c r="I145" s="68">
        <f t="shared" si="53"/>
        <v>67.028571428571425</v>
      </c>
      <c r="J145" s="72">
        <f t="shared" si="62"/>
        <v>1</v>
      </c>
      <c r="K145" s="72">
        <f t="shared" si="63"/>
        <v>1</v>
      </c>
      <c r="L145" s="72">
        <f t="shared" si="64"/>
        <v>0</v>
      </c>
      <c r="M145" s="72">
        <f t="shared" ca="1" si="54"/>
        <v>1</v>
      </c>
      <c r="N145" s="27"/>
      <c r="O145" s="27"/>
      <c r="P145" s="25"/>
      <c r="Q145" s="25"/>
      <c r="T145" s="22">
        <v>203.49600000000001</v>
      </c>
      <c r="U145" s="74">
        <f t="shared" si="55"/>
        <v>-126.50399999999999</v>
      </c>
      <c r="V145" s="70">
        <f t="shared" si="56"/>
        <v>-127</v>
      </c>
      <c r="W145" s="70"/>
      <c r="X145" s="70">
        <f t="shared" si="57"/>
        <v>362.75073436844315</v>
      </c>
      <c r="Y145" s="70">
        <f t="shared" si="58"/>
        <v>32.750734368443148</v>
      </c>
      <c r="Z145" s="70">
        <f t="shared" si="59"/>
        <v>33</v>
      </c>
      <c r="AA145" s="24">
        <f t="shared" si="60"/>
        <v>33</v>
      </c>
      <c r="AB145" s="67">
        <f t="shared" si="61"/>
        <v>363</v>
      </c>
    </row>
    <row r="146" spans="1:28" ht="15" customHeight="1" x14ac:dyDescent="0.25">
      <c r="A146" s="25">
        <v>356</v>
      </c>
      <c r="B146" s="25">
        <v>330</v>
      </c>
      <c r="C146" s="68">
        <v>0</v>
      </c>
      <c r="D146" s="68">
        <v>273.76</v>
      </c>
      <c r="E146" s="68">
        <v>211.3</v>
      </c>
      <c r="F146" s="91">
        <v>0</v>
      </c>
      <c r="G146" s="68">
        <f t="shared" si="52"/>
        <v>77.692307692307693</v>
      </c>
      <c r="H146" s="91">
        <v>0</v>
      </c>
      <c r="I146" s="68">
        <f t="shared" si="53"/>
        <v>65.166666666666671</v>
      </c>
      <c r="J146" s="72">
        <f t="shared" si="62"/>
        <v>1</v>
      </c>
      <c r="K146" s="72">
        <f t="shared" si="63"/>
        <v>1</v>
      </c>
      <c r="L146" s="72">
        <f t="shared" si="64"/>
        <v>0</v>
      </c>
      <c r="M146" s="72">
        <f t="shared" ca="1" si="54"/>
        <v>0</v>
      </c>
      <c r="N146" s="27"/>
      <c r="O146" s="27"/>
      <c r="P146" s="25"/>
      <c r="Q146" s="25"/>
      <c r="T146" s="22">
        <v>193.16399999999999</v>
      </c>
      <c r="U146" s="74">
        <f t="shared" si="55"/>
        <v>-136.83600000000001</v>
      </c>
      <c r="V146" s="70">
        <f t="shared" si="56"/>
        <v>-137</v>
      </c>
      <c r="W146" s="70"/>
      <c r="X146" s="70">
        <f t="shared" si="57"/>
        <v>362.75073436844315</v>
      </c>
      <c r="Y146" s="70">
        <f t="shared" si="58"/>
        <v>32.750734368443148</v>
      </c>
      <c r="Z146" s="70">
        <f t="shared" si="59"/>
        <v>33</v>
      </c>
      <c r="AA146" s="24">
        <f t="shared" si="60"/>
        <v>33</v>
      </c>
      <c r="AB146" s="67">
        <f t="shared" si="61"/>
        <v>363</v>
      </c>
    </row>
    <row r="147" spans="1:28" ht="15" customHeight="1" x14ac:dyDescent="0.25">
      <c r="A147" s="25">
        <v>473</v>
      </c>
      <c r="B147" s="25">
        <v>180</v>
      </c>
      <c r="C147" s="68">
        <v>0.06</v>
      </c>
      <c r="D147" s="68">
        <v>273.79000000000002</v>
      </c>
      <c r="E147" s="68">
        <v>210.83</v>
      </c>
      <c r="F147" s="91">
        <v>0</v>
      </c>
      <c r="G147" s="68">
        <f t="shared" si="52"/>
        <v>70.481481481481481</v>
      </c>
      <c r="H147" s="91">
        <v>0</v>
      </c>
      <c r="I147" s="68">
        <f t="shared" si="53"/>
        <v>63.405405405405403</v>
      </c>
      <c r="J147" s="72">
        <f t="shared" si="62"/>
        <v>0</v>
      </c>
      <c r="K147" s="72">
        <f t="shared" si="63"/>
        <v>-1</v>
      </c>
      <c r="L147" s="72">
        <f t="shared" si="64"/>
        <v>0</v>
      </c>
      <c r="M147" s="72">
        <f t="shared" ca="1" si="54"/>
        <v>1</v>
      </c>
      <c r="N147" s="27"/>
      <c r="O147" s="27"/>
      <c r="P147" s="25"/>
      <c r="Q147" s="25"/>
      <c r="T147" s="22">
        <v>182.017</v>
      </c>
      <c r="U147" s="74">
        <f t="shared" si="55"/>
        <v>2.0169999999999959</v>
      </c>
      <c r="V147" s="70">
        <f t="shared" si="56"/>
        <v>2</v>
      </c>
      <c r="W147" s="70"/>
      <c r="X147" s="70">
        <f t="shared" si="57"/>
        <v>197.86403692824172</v>
      </c>
      <c r="Y147" s="70">
        <f t="shared" si="58"/>
        <v>17.864036928241717</v>
      </c>
      <c r="Z147" s="70">
        <f t="shared" si="59"/>
        <v>18</v>
      </c>
      <c r="AA147" s="24">
        <f t="shared" si="60"/>
        <v>2</v>
      </c>
      <c r="AB147" s="67">
        <f t="shared" si="61"/>
        <v>182</v>
      </c>
    </row>
    <row r="148" spans="1:28" ht="15" customHeight="1" x14ac:dyDescent="0.25">
      <c r="A148" s="25">
        <v>356</v>
      </c>
      <c r="B148" s="25">
        <v>180</v>
      </c>
      <c r="C148" s="68">
        <v>0</v>
      </c>
      <c r="D148" s="68">
        <v>273.8</v>
      </c>
      <c r="E148" s="68">
        <v>210.83</v>
      </c>
      <c r="F148" s="91">
        <v>0</v>
      </c>
      <c r="G148" s="68">
        <f t="shared" si="52"/>
        <v>72.142857142857139</v>
      </c>
      <c r="H148" s="91">
        <v>0</v>
      </c>
      <c r="I148" s="68">
        <f t="shared" si="53"/>
        <v>61.736842105263158</v>
      </c>
      <c r="J148" s="72">
        <f t="shared" si="62"/>
        <v>1</v>
      </c>
      <c r="K148" s="72">
        <f t="shared" si="63"/>
        <v>1</v>
      </c>
      <c r="L148" s="72">
        <f t="shared" si="64"/>
        <v>0</v>
      </c>
      <c r="M148" s="72">
        <f t="shared" ca="1" si="54"/>
        <v>1</v>
      </c>
      <c r="N148" s="27"/>
      <c r="O148" s="27"/>
      <c r="P148" s="25"/>
      <c r="Q148" s="25"/>
      <c r="T148" s="22">
        <v>179.30199999999999</v>
      </c>
      <c r="U148" s="74">
        <f t="shared" si="55"/>
        <v>-0.6980000000000075</v>
      </c>
      <c r="V148" s="70">
        <f t="shared" si="56"/>
        <v>-1</v>
      </c>
      <c r="W148" s="70"/>
      <c r="X148" s="70">
        <f t="shared" si="57"/>
        <v>197.86403692824172</v>
      </c>
      <c r="Y148" s="70">
        <f t="shared" si="58"/>
        <v>17.864036928241717</v>
      </c>
      <c r="Z148" s="70">
        <f t="shared" si="59"/>
        <v>18</v>
      </c>
      <c r="AA148" s="24">
        <f t="shared" si="60"/>
        <v>18</v>
      </c>
      <c r="AB148" s="67">
        <f t="shared" si="61"/>
        <v>198</v>
      </c>
    </row>
    <row r="149" spans="1:28" ht="15" customHeight="1" x14ac:dyDescent="0.25">
      <c r="A149" s="25">
        <v>356</v>
      </c>
      <c r="B149" s="25">
        <v>180</v>
      </c>
      <c r="C149" s="68">
        <v>0</v>
      </c>
      <c r="D149" s="68">
        <v>273.82</v>
      </c>
      <c r="E149" s="68">
        <v>210.83</v>
      </c>
      <c r="F149" s="91">
        <v>0</v>
      </c>
      <c r="G149" s="68">
        <f t="shared" si="52"/>
        <v>69.65517241379311</v>
      </c>
      <c r="H149" s="91">
        <v>0</v>
      </c>
      <c r="I149" s="68">
        <f t="shared" si="53"/>
        <v>60.153846153846153</v>
      </c>
      <c r="J149" s="72">
        <f t="shared" si="62"/>
        <v>1</v>
      </c>
      <c r="K149" s="72">
        <f t="shared" si="63"/>
        <v>1</v>
      </c>
      <c r="L149" s="72">
        <f t="shared" si="64"/>
        <v>0</v>
      </c>
      <c r="M149" s="72">
        <f t="shared" ca="1" si="54"/>
        <v>1</v>
      </c>
      <c r="N149" s="27"/>
      <c r="O149" s="27"/>
      <c r="P149" s="25"/>
      <c r="Q149" s="25"/>
      <c r="T149" s="22">
        <v>179.44399999999999</v>
      </c>
      <c r="U149" s="74">
        <f t="shared" si="55"/>
        <v>-0.5560000000000116</v>
      </c>
      <c r="V149" s="70">
        <f t="shared" si="56"/>
        <v>-1</v>
      </c>
      <c r="W149" s="70"/>
      <c r="X149" s="70">
        <f t="shared" si="57"/>
        <v>197.86403692824172</v>
      </c>
      <c r="Y149" s="70">
        <f t="shared" si="58"/>
        <v>17.864036928241717</v>
      </c>
      <c r="Z149" s="70">
        <f t="shared" si="59"/>
        <v>18</v>
      </c>
      <c r="AA149" s="24">
        <f t="shared" si="60"/>
        <v>18</v>
      </c>
      <c r="AB149" s="67">
        <f t="shared" si="61"/>
        <v>198</v>
      </c>
    </row>
    <row r="150" spans="1:28" ht="15" customHeight="1" x14ac:dyDescent="0.25">
      <c r="A150" s="25">
        <v>474</v>
      </c>
      <c r="B150" s="25">
        <v>180</v>
      </c>
      <c r="C150" s="68">
        <v>0.06</v>
      </c>
      <c r="D150" s="68">
        <v>273.85000000000002</v>
      </c>
      <c r="E150" s="68">
        <v>210.83</v>
      </c>
      <c r="F150" s="91">
        <v>0</v>
      </c>
      <c r="G150" s="68">
        <f t="shared" si="52"/>
        <v>63.4</v>
      </c>
      <c r="H150" s="91">
        <v>0</v>
      </c>
      <c r="I150" s="68">
        <f t="shared" si="53"/>
        <v>58.65</v>
      </c>
      <c r="J150" s="72">
        <f t="shared" si="62"/>
        <v>1</v>
      </c>
      <c r="K150" s="72">
        <f t="shared" si="63"/>
        <v>1</v>
      </c>
      <c r="L150" s="72">
        <f t="shared" si="64"/>
        <v>0</v>
      </c>
      <c r="M150" s="72">
        <f t="shared" ca="1" si="54"/>
        <v>0</v>
      </c>
      <c r="N150" s="27"/>
      <c r="O150" s="27"/>
      <c r="P150" s="25"/>
      <c r="Q150" s="25"/>
      <c r="T150" s="22">
        <v>183.75200000000001</v>
      </c>
      <c r="U150" s="74">
        <f t="shared" si="55"/>
        <v>3.7520000000000095</v>
      </c>
      <c r="V150" s="70">
        <f t="shared" si="56"/>
        <v>4</v>
      </c>
      <c r="W150" s="70"/>
      <c r="X150" s="70">
        <f t="shared" si="57"/>
        <v>197.86403692824172</v>
      </c>
      <c r="Y150" s="70">
        <f t="shared" si="58"/>
        <v>17.864036928241717</v>
      </c>
      <c r="Z150" s="70">
        <f t="shared" si="59"/>
        <v>18</v>
      </c>
      <c r="AA150" s="24">
        <f t="shared" si="60"/>
        <v>4</v>
      </c>
      <c r="AB150" s="67">
        <f t="shared" si="61"/>
        <v>184</v>
      </c>
    </row>
    <row r="151" spans="1:28" ht="15" customHeight="1" x14ac:dyDescent="0.25">
      <c r="A151" s="25">
        <v>358</v>
      </c>
      <c r="B151" s="25">
        <v>40</v>
      </c>
      <c r="C151" s="68">
        <v>0</v>
      </c>
      <c r="D151" s="68">
        <v>273.89</v>
      </c>
      <c r="E151" s="68">
        <v>209.55</v>
      </c>
      <c r="F151" s="91">
        <v>0</v>
      </c>
      <c r="G151" s="68">
        <f t="shared" si="52"/>
        <v>65.096774193548384</v>
      </c>
      <c r="H151" s="91">
        <v>0</v>
      </c>
      <c r="I151" s="68">
        <f t="shared" si="53"/>
        <v>57.219512195121951</v>
      </c>
      <c r="J151" s="72">
        <f t="shared" si="62"/>
        <v>0</v>
      </c>
      <c r="K151" s="72">
        <f t="shared" si="63"/>
        <v>-1</v>
      </c>
      <c r="L151" s="72">
        <f t="shared" si="64"/>
        <v>0</v>
      </c>
      <c r="M151" s="72">
        <f t="shared" ca="1" si="54"/>
        <v>1</v>
      </c>
      <c r="N151" s="27"/>
      <c r="O151" s="27"/>
      <c r="P151" s="25"/>
      <c r="Q151" s="25"/>
      <c r="T151" s="22">
        <v>179.803</v>
      </c>
      <c r="U151" s="74">
        <f t="shared" si="55"/>
        <v>139.803</v>
      </c>
      <c r="V151" s="70">
        <f t="shared" si="56"/>
        <v>140</v>
      </c>
      <c r="W151" s="70"/>
      <c r="X151" s="70">
        <f t="shared" si="57"/>
        <v>43.969785984053715</v>
      </c>
      <c r="Y151" s="70">
        <f t="shared" si="58"/>
        <v>3.9697859840537149</v>
      </c>
      <c r="Z151" s="70">
        <f t="shared" si="59"/>
        <v>4</v>
      </c>
      <c r="AA151" s="24">
        <f t="shared" si="60"/>
        <v>140</v>
      </c>
      <c r="AB151" s="67">
        <f t="shared" si="61"/>
        <v>180</v>
      </c>
    </row>
    <row r="152" spans="1:28" ht="15" customHeight="1" x14ac:dyDescent="0.25">
      <c r="A152" s="25">
        <v>356</v>
      </c>
      <c r="B152" s="25">
        <v>40</v>
      </c>
      <c r="C152" s="68">
        <v>0</v>
      </c>
      <c r="D152" s="68">
        <v>273.92</v>
      </c>
      <c r="E152" s="68">
        <v>209.55</v>
      </c>
      <c r="F152" s="91">
        <v>0</v>
      </c>
      <c r="G152" s="68">
        <f t="shared" si="52"/>
        <v>63.125</v>
      </c>
      <c r="H152" s="91">
        <v>0</v>
      </c>
      <c r="I152" s="68">
        <f t="shared" si="53"/>
        <v>55.857142857142854</v>
      </c>
      <c r="J152" s="72">
        <f t="shared" si="62"/>
        <v>1</v>
      </c>
      <c r="K152" s="72">
        <f t="shared" si="63"/>
        <v>1</v>
      </c>
      <c r="L152" s="72">
        <f t="shared" si="64"/>
        <v>0</v>
      </c>
      <c r="M152" s="72">
        <f t="shared" ca="1" si="54"/>
        <v>1</v>
      </c>
      <c r="N152" s="27"/>
      <c r="O152" s="27"/>
      <c r="P152" s="25"/>
      <c r="Q152" s="25"/>
      <c r="T152" s="22">
        <v>179.66</v>
      </c>
      <c r="U152" s="74">
        <f t="shared" si="55"/>
        <v>139.66</v>
      </c>
      <c r="V152" s="70">
        <f t="shared" si="56"/>
        <v>140</v>
      </c>
      <c r="W152" s="70"/>
      <c r="X152" s="70">
        <f t="shared" si="57"/>
        <v>43.969785984053715</v>
      </c>
      <c r="Y152" s="70">
        <f t="shared" si="58"/>
        <v>3.9697859840537149</v>
      </c>
      <c r="Z152" s="70">
        <f t="shared" si="59"/>
        <v>4</v>
      </c>
      <c r="AA152" s="24">
        <f t="shared" si="60"/>
        <v>140</v>
      </c>
      <c r="AB152" s="67">
        <f t="shared" si="61"/>
        <v>180</v>
      </c>
    </row>
    <row r="153" spans="1:28" ht="15" customHeight="1" x14ac:dyDescent="0.25">
      <c r="A153" s="25">
        <v>356</v>
      </c>
      <c r="B153" s="25">
        <v>40</v>
      </c>
      <c r="C153" s="68">
        <v>0</v>
      </c>
      <c r="D153" s="68">
        <v>273.95</v>
      </c>
      <c r="E153" s="68">
        <v>209.55</v>
      </c>
      <c r="F153" s="91">
        <v>0</v>
      </c>
      <c r="G153" s="68">
        <f t="shared" ref="G153:G176" si="65">($A$120-A153)/(ROW(A153)-ROW($A$120))</f>
        <v>61.212121212121211</v>
      </c>
      <c r="H153" s="91">
        <v>0</v>
      </c>
      <c r="I153" s="68">
        <f t="shared" ref="I153:I176" si="66">($A$120-B163)/(ROW(B163)-ROW($A$120))</f>
        <v>54.558139534883722</v>
      </c>
      <c r="J153" s="72">
        <f t="shared" si="62"/>
        <v>1</v>
      </c>
      <c r="K153" s="72">
        <f t="shared" si="63"/>
        <v>1</v>
      </c>
      <c r="L153" s="72">
        <f t="shared" si="64"/>
        <v>0</v>
      </c>
      <c r="M153" s="72">
        <f t="shared" ca="1" si="54"/>
        <v>1</v>
      </c>
      <c r="N153" s="27"/>
      <c r="O153" s="27"/>
      <c r="P153" s="25"/>
      <c r="Q153" s="25"/>
      <c r="T153" s="22">
        <v>183.541</v>
      </c>
      <c r="U153" s="74">
        <f t="shared" si="55"/>
        <v>143.541</v>
      </c>
      <c r="V153" s="70">
        <f t="shared" si="56"/>
        <v>144</v>
      </c>
      <c r="W153" s="70"/>
      <c r="X153" s="70">
        <f t="shared" si="57"/>
        <v>43.969785984053715</v>
      </c>
      <c r="Y153" s="70">
        <f t="shared" si="58"/>
        <v>3.9697859840537149</v>
      </c>
      <c r="Z153" s="70">
        <f t="shared" si="59"/>
        <v>4</v>
      </c>
      <c r="AA153" s="24">
        <f t="shared" si="60"/>
        <v>144</v>
      </c>
      <c r="AB153" s="67">
        <f t="shared" si="61"/>
        <v>184</v>
      </c>
    </row>
    <row r="154" spans="1:28" ht="15" customHeight="1" x14ac:dyDescent="0.25">
      <c r="A154" s="25">
        <v>356</v>
      </c>
      <c r="B154" s="25">
        <v>40</v>
      </c>
      <c r="C154" s="68">
        <v>0</v>
      </c>
      <c r="D154" s="68">
        <v>273.98</v>
      </c>
      <c r="E154" s="68">
        <v>209.55</v>
      </c>
      <c r="F154" s="91">
        <v>0</v>
      </c>
      <c r="G154" s="68">
        <f t="shared" si="65"/>
        <v>59.411764705882355</v>
      </c>
      <c r="H154" s="91">
        <v>0</v>
      </c>
      <c r="I154" s="68">
        <f t="shared" si="66"/>
        <v>53.31818181818182</v>
      </c>
      <c r="J154" s="72">
        <f t="shared" si="62"/>
        <v>1</v>
      </c>
      <c r="K154" s="72">
        <f t="shared" si="63"/>
        <v>1</v>
      </c>
      <c r="L154" s="72">
        <f t="shared" si="64"/>
        <v>0</v>
      </c>
      <c r="M154" s="72">
        <f t="shared" ca="1" si="54"/>
        <v>1</v>
      </c>
      <c r="N154" s="27"/>
      <c r="O154" s="27"/>
      <c r="P154" s="25"/>
      <c r="Q154" s="25"/>
      <c r="T154" s="22">
        <v>179.08099999999999</v>
      </c>
      <c r="U154" s="74">
        <f t="shared" si="55"/>
        <v>139.08099999999999</v>
      </c>
      <c r="V154" s="70">
        <f t="shared" si="56"/>
        <v>139</v>
      </c>
      <c r="W154" s="70"/>
      <c r="X154" s="70">
        <f t="shared" si="57"/>
        <v>43.969785984053715</v>
      </c>
      <c r="Y154" s="70">
        <f t="shared" si="58"/>
        <v>3.9697859840537149</v>
      </c>
      <c r="Z154" s="70">
        <f t="shared" si="59"/>
        <v>4</v>
      </c>
      <c r="AA154" s="24">
        <f t="shared" si="60"/>
        <v>139</v>
      </c>
      <c r="AB154" s="67">
        <f t="shared" si="61"/>
        <v>179</v>
      </c>
    </row>
    <row r="155" spans="1:28" ht="15" customHeight="1" x14ac:dyDescent="0.25">
      <c r="A155" s="25">
        <v>356</v>
      </c>
      <c r="B155" s="25">
        <v>30</v>
      </c>
      <c r="C155" s="68">
        <v>0</v>
      </c>
      <c r="D155" s="68">
        <v>274.02</v>
      </c>
      <c r="E155" s="68">
        <v>209.4</v>
      </c>
      <c r="F155" s="91">
        <v>0</v>
      </c>
      <c r="G155" s="68">
        <f t="shared" si="65"/>
        <v>57.714285714285715</v>
      </c>
      <c r="H155" s="91">
        <v>0</v>
      </c>
      <c r="I155" s="68">
        <f t="shared" si="66"/>
        <v>52.133333333333333</v>
      </c>
      <c r="J155" s="72">
        <f t="shared" si="62"/>
        <v>1</v>
      </c>
      <c r="K155" s="72">
        <f t="shared" si="63"/>
        <v>1</v>
      </c>
      <c r="L155" s="72">
        <f t="shared" si="64"/>
        <v>0</v>
      </c>
      <c r="M155" s="72">
        <f t="shared" ca="1" si="54"/>
        <v>0</v>
      </c>
      <c r="N155" s="27"/>
      <c r="O155" s="27"/>
      <c r="P155" s="25"/>
      <c r="Q155" s="25"/>
      <c r="T155" s="22">
        <v>178.71600000000001</v>
      </c>
      <c r="U155" s="74">
        <f t="shared" si="55"/>
        <v>148.71600000000001</v>
      </c>
      <c r="V155" s="70">
        <f t="shared" si="56"/>
        <v>149</v>
      </c>
      <c r="W155" s="70"/>
      <c r="X155" s="70">
        <f t="shared" si="57"/>
        <v>32.977339488040286</v>
      </c>
      <c r="Y155" s="70">
        <f t="shared" si="58"/>
        <v>2.9773394880402861</v>
      </c>
      <c r="Z155" s="70">
        <f t="shared" si="59"/>
        <v>3</v>
      </c>
      <c r="AA155" s="24">
        <f t="shared" si="60"/>
        <v>149</v>
      </c>
      <c r="AB155" s="67">
        <f t="shared" si="61"/>
        <v>179</v>
      </c>
    </row>
    <row r="156" spans="1:28" ht="15" customHeight="1" x14ac:dyDescent="0.25">
      <c r="A156" s="25">
        <v>474</v>
      </c>
      <c r="B156" s="25">
        <v>30</v>
      </c>
      <c r="C156" s="68">
        <v>0.06</v>
      </c>
      <c r="D156" s="68">
        <v>274.06</v>
      </c>
      <c r="E156" s="68">
        <v>209.4</v>
      </c>
      <c r="F156" s="91">
        <v>0</v>
      </c>
      <c r="G156" s="68">
        <f t="shared" si="65"/>
        <v>52.833333333333336</v>
      </c>
      <c r="H156" s="91">
        <v>0</v>
      </c>
      <c r="I156" s="68">
        <f t="shared" si="66"/>
        <v>51</v>
      </c>
      <c r="J156" s="72">
        <f t="shared" si="62"/>
        <v>1</v>
      </c>
      <c r="K156" s="72">
        <f t="shared" si="63"/>
        <v>1</v>
      </c>
      <c r="L156" s="72">
        <f t="shared" si="64"/>
        <v>1</v>
      </c>
      <c r="M156" s="72">
        <f t="shared" ca="1" si="54"/>
        <v>1</v>
      </c>
      <c r="N156" s="27"/>
      <c r="O156" s="27"/>
      <c r="P156" s="25"/>
      <c r="Q156" s="25"/>
      <c r="T156" s="22">
        <v>178.423</v>
      </c>
      <c r="U156" s="74">
        <f t="shared" si="55"/>
        <v>148.423</v>
      </c>
      <c r="V156" s="70">
        <f t="shared" si="56"/>
        <v>148</v>
      </c>
      <c r="W156" s="70"/>
      <c r="X156" s="70">
        <f t="shared" si="57"/>
        <v>32.977339488040286</v>
      </c>
      <c r="Y156" s="70">
        <f t="shared" si="58"/>
        <v>2.9773394880402861</v>
      </c>
      <c r="Z156" s="70">
        <f t="shared" si="59"/>
        <v>3</v>
      </c>
      <c r="AA156" s="24">
        <f t="shared" si="60"/>
        <v>148</v>
      </c>
      <c r="AB156" s="67">
        <f t="shared" si="61"/>
        <v>178</v>
      </c>
    </row>
    <row r="157" spans="1:28" ht="15" customHeight="1" x14ac:dyDescent="0.25">
      <c r="A157" s="25">
        <v>240</v>
      </c>
      <c r="B157" s="25">
        <v>30</v>
      </c>
      <c r="C157" s="68">
        <v>0</v>
      </c>
      <c r="D157" s="68">
        <v>274.08</v>
      </c>
      <c r="E157" s="68">
        <v>209.4</v>
      </c>
      <c r="F157" s="91">
        <v>0</v>
      </c>
      <c r="G157" s="68">
        <f t="shared" si="65"/>
        <v>57.729729729729726</v>
      </c>
      <c r="H157" s="91">
        <v>0</v>
      </c>
      <c r="I157" s="68">
        <f t="shared" si="66"/>
        <v>49.914893617021278</v>
      </c>
      <c r="J157" s="72">
        <f t="shared" si="62"/>
        <v>1</v>
      </c>
      <c r="K157" s="72">
        <f t="shared" si="63"/>
        <v>1</v>
      </c>
      <c r="L157" s="72">
        <f t="shared" si="64"/>
        <v>1</v>
      </c>
      <c r="M157" s="72">
        <f t="shared" ca="1" si="54"/>
        <v>0</v>
      </c>
      <c r="N157" s="27"/>
      <c r="O157" s="27"/>
      <c r="P157" s="25"/>
      <c r="Q157" s="25"/>
      <c r="T157" s="22">
        <v>181.99799999999999</v>
      </c>
      <c r="U157" s="74">
        <f t="shared" si="55"/>
        <v>151.99799999999999</v>
      </c>
      <c r="V157" s="70">
        <f t="shared" si="56"/>
        <v>152</v>
      </c>
      <c r="W157" s="70"/>
      <c r="X157" s="70">
        <f t="shared" si="57"/>
        <v>32.977339488040286</v>
      </c>
      <c r="Y157" s="70">
        <f t="shared" si="58"/>
        <v>2.9773394880402861</v>
      </c>
      <c r="Z157" s="70">
        <f t="shared" si="59"/>
        <v>3</v>
      </c>
      <c r="AA157" s="24">
        <f t="shared" si="60"/>
        <v>152</v>
      </c>
      <c r="AB157" s="67">
        <f t="shared" si="61"/>
        <v>182</v>
      </c>
    </row>
    <row r="158" spans="1:28" ht="15" customHeight="1" x14ac:dyDescent="0.25">
      <c r="A158" s="25">
        <v>358</v>
      </c>
      <c r="B158" s="25">
        <v>30</v>
      </c>
      <c r="C158" s="68">
        <v>0</v>
      </c>
      <c r="D158" s="68">
        <v>274.12</v>
      </c>
      <c r="E158" s="68">
        <v>209.4</v>
      </c>
      <c r="F158" s="91">
        <v>0</v>
      </c>
      <c r="G158" s="68">
        <f t="shared" si="65"/>
        <v>53.10526315789474</v>
      </c>
      <c r="H158" s="91">
        <v>0</v>
      </c>
      <c r="I158" s="68">
        <f t="shared" si="66"/>
        <v>48.875</v>
      </c>
      <c r="J158" s="72">
        <f t="shared" si="62"/>
        <v>1</v>
      </c>
      <c r="K158" s="72">
        <f t="shared" si="63"/>
        <v>1</v>
      </c>
      <c r="L158" s="72">
        <f t="shared" si="64"/>
        <v>1</v>
      </c>
      <c r="M158" s="72">
        <f t="shared" ca="1" si="54"/>
        <v>1</v>
      </c>
      <c r="N158" s="27"/>
      <c r="O158" s="27"/>
      <c r="P158" s="25"/>
      <c r="Q158" s="25"/>
      <c r="T158" s="22">
        <v>177.97900000000001</v>
      </c>
      <c r="U158" s="74">
        <f t="shared" si="55"/>
        <v>147.97900000000001</v>
      </c>
      <c r="V158" s="70">
        <f t="shared" si="56"/>
        <v>148</v>
      </c>
      <c r="W158" s="70"/>
      <c r="X158" s="70">
        <f t="shared" si="57"/>
        <v>32.977339488040286</v>
      </c>
      <c r="Y158" s="70">
        <f t="shared" si="58"/>
        <v>2.9773394880402861</v>
      </c>
      <c r="Z158" s="70">
        <f t="shared" si="59"/>
        <v>3</v>
      </c>
      <c r="AA158" s="24">
        <f t="shared" si="60"/>
        <v>148</v>
      </c>
      <c r="AB158" s="67">
        <f t="shared" si="61"/>
        <v>178</v>
      </c>
    </row>
    <row r="159" spans="1:28" ht="15" customHeight="1" x14ac:dyDescent="0.25">
      <c r="A159" s="25">
        <v>356</v>
      </c>
      <c r="B159" s="25">
        <v>30</v>
      </c>
      <c r="C159" s="68">
        <v>0</v>
      </c>
      <c r="D159" s="68">
        <v>274.14999999999998</v>
      </c>
      <c r="E159" s="68">
        <v>209.4</v>
      </c>
      <c r="F159" s="91">
        <v>0</v>
      </c>
      <c r="G159" s="68">
        <f t="shared" si="65"/>
        <v>51.794871794871796</v>
      </c>
      <c r="H159" s="91">
        <v>0</v>
      </c>
      <c r="I159" s="68">
        <f t="shared" si="66"/>
        <v>47.877551020408163</v>
      </c>
      <c r="J159" s="72">
        <f t="shared" si="62"/>
        <v>1</v>
      </c>
      <c r="K159" s="72">
        <f t="shared" si="63"/>
        <v>1</v>
      </c>
      <c r="L159" s="72">
        <f t="shared" si="64"/>
        <v>1</v>
      </c>
      <c r="M159" s="72">
        <f t="shared" ca="1" si="54"/>
        <v>0</v>
      </c>
      <c r="N159" s="27"/>
      <c r="O159" s="27"/>
      <c r="P159" s="25"/>
      <c r="Q159" s="25"/>
      <c r="T159" s="22">
        <v>178.12200000000001</v>
      </c>
      <c r="U159" s="74">
        <f t="shared" si="55"/>
        <v>148.12200000000001</v>
      </c>
      <c r="V159" s="70">
        <f t="shared" si="56"/>
        <v>148</v>
      </c>
      <c r="W159" s="70"/>
      <c r="X159" s="70">
        <f t="shared" si="57"/>
        <v>32.977339488040286</v>
      </c>
      <c r="Y159" s="70">
        <f t="shared" si="58"/>
        <v>2.9773394880402861</v>
      </c>
      <c r="Z159" s="70">
        <f t="shared" si="59"/>
        <v>3</v>
      </c>
      <c r="AA159" s="24">
        <f t="shared" si="60"/>
        <v>148</v>
      </c>
      <c r="AB159" s="67">
        <f t="shared" si="61"/>
        <v>178</v>
      </c>
    </row>
    <row r="160" spans="1:28" ht="15" customHeight="1" x14ac:dyDescent="0.25">
      <c r="A160" s="25">
        <v>473</v>
      </c>
      <c r="B160" s="25">
        <v>30</v>
      </c>
      <c r="C160" s="68">
        <v>0</v>
      </c>
      <c r="D160" s="68">
        <v>274.2</v>
      </c>
      <c r="E160" s="68">
        <v>209.4</v>
      </c>
      <c r="F160" s="91">
        <v>0</v>
      </c>
      <c r="G160" s="68">
        <f t="shared" si="65"/>
        <v>47.575000000000003</v>
      </c>
      <c r="H160" s="91">
        <v>0</v>
      </c>
      <c r="I160" s="68">
        <f t="shared" si="66"/>
        <v>46.92</v>
      </c>
      <c r="J160" s="72">
        <f t="shared" si="62"/>
        <v>1</v>
      </c>
      <c r="K160" s="72">
        <f t="shared" si="63"/>
        <v>1</v>
      </c>
      <c r="L160" s="72">
        <f t="shared" si="64"/>
        <v>1</v>
      </c>
      <c r="M160" s="72">
        <f t="shared" ca="1" si="54"/>
        <v>1</v>
      </c>
      <c r="N160" s="27"/>
      <c r="O160" s="27"/>
      <c r="P160" s="25"/>
      <c r="Q160" s="25"/>
      <c r="T160" s="22">
        <v>182.506</v>
      </c>
      <c r="U160" s="74">
        <f t="shared" si="55"/>
        <v>152.506</v>
      </c>
      <c r="V160" s="70">
        <f t="shared" si="56"/>
        <v>153</v>
      </c>
      <c r="W160" s="70"/>
      <c r="X160" s="70">
        <f t="shared" si="57"/>
        <v>32.977339488040286</v>
      </c>
      <c r="Y160" s="70">
        <f t="shared" si="58"/>
        <v>2.9773394880402861</v>
      </c>
      <c r="Z160" s="70">
        <f t="shared" si="59"/>
        <v>3</v>
      </c>
      <c r="AA160" s="24">
        <f t="shared" si="60"/>
        <v>153</v>
      </c>
      <c r="AB160" s="67">
        <f t="shared" si="61"/>
        <v>183</v>
      </c>
    </row>
    <row r="161" spans="1:28" ht="15" customHeight="1" x14ac:dyDescent="0.25">
      <c r="A161" s="25">
        <v>240</v>
      </c>
      <c r="B161" s="25">
        <v>30</v>
      </c>
      <c r="C161" s="68">
        <v>0</v>
      </c>
      <c r="D161" s="68">
        <v>274.22000000000003</v>
      </c>
      <c r="E161" s="68">
        <v>209.4</v>
      </c>
      <c r="F161" s="91">
        <v>0</v>
      </c>
      <c r="G161" s="68">
        <f t="shared" si="65"/>
        <v>52.097560975609753</v>
      </c>
      <c r="H161" s="91">
        <v>0</v>
      </c>
      <c r="I161" s="68">
        <f t="shared" si="66"/>
        <v>46</v>
      </c>
      <c r="J161" s="72">
        <f t="shared" si="62"/>
        <v>1</v>
      </c>
      <c r="K161" s="72">
        <f t="shared" si="63"/>
        <v>1</v>
      </c>
      <c r="L161" s="72">
        <f t="shared" si="64"/>
        <v>1</v>
      </c>
      <c r="M161" s="72">
        <f t="shared" ca="1" si="54"/>
        <v>1</v>
      </c>
      <c r="N161" s="27"/>
      <c r="O161" s="27"/>
      <c r="P161" s="25"/>
      <c r="Q161" s="25"/>
      <c r="T161" s="22">
        <v>180.51</v>
      </c>
      <c r="U161" s="74">
        <f t="shared" si="55"/>
        <v>150.51</v>
      </c>
      <c r="V161" s="70">
        <f t="shared" si="56"/>
        <v>151</v>
      </c>
      <c r="W161" s="70"/>
      <c r="X161" s="70">
        <f t="shared" si="57"/>
        <v>32.977339488040286</v>
      </c>
      <c r="Y161" s="70">
        <f t="shared" si="58"/>
        <v>2.9773394880402861</v>
      </c>
      <c r="Z161" s="70">
        <f t="shared" si="59"/>
        <v>3</v>
      </c>
      <c r="AA161" s="24">
        <f t="shared" si="60"/>
        <v>151</v>
      </c>
      <c r="AB161" s="67">
        <f t="shared" si="61"/>
        <v>181</v>
      </c>
    </row>
    <row r="162" spans="1:28" ht="15" customHeight="1" x14ac:dyDescent="0.25">
      <c r="A162" s="25">
        <v>358</v>
      </c>
      <c r="B162" s="25">
        <v>30</v>
      </c>
      <c r="C162" s="68">
        <v>0</v>
      </c>
      <c r="D162" s="68">
        <v>274.25</v>
      </c>
      <c r="E162" s="68">
        <v>209.4</v>
      </c>
      <c r="F162" s="91">
        <v>0</v>
      </c>
      <c r="G162" s="68">
        <f t="shared" si="65"/>
        <v>48.047619047619051</v>
      </c>
      <c r="H162" s="91">
        <v>0</v>
      </c>
      <c r="I162" s="68">
        <f t="shared" si="66"/>
        <v>45.115384615384613</v>
      </c>
      <c r="J162" s="72">
        <f t="shared" si="62"/>
        <v>1</v>
      </c>
      <c r="K162" s="72">
        <f t="shared" si="63"/>
        <v>1</v>
      </c>
      <c r="L162" s="72">
        <f t="shared" si="64"/>
        <v>1</v>
      </c>
      <c r="M162" s="72">
        <f t="shared" ref="M162:M176" ca="1" si="67">IF(RAND()&lt;0.5,0,1)</f>
        <v>0</v>
      </c>
      <c r="N162" s="27"/>
      <c r="O162" s="27"/>
      <c r="P162" s="25"/>
      <c r="Q162" s="25"/>
      <c r="T162" s="22">
        <v>189.74100000000001</v>
      </c>
      <c r="U162" s="74">
        <f t="shared" ref="U162:U176" si="68">T162-B162</f>
        <v>159.74100000000001</v>
      </c>
      <c r="V162" s="70">
        <f t="shared" ref="V162:V176" si="69">ROUND(U162,0)</f>
        <v>160</v>
      </c>
      <c r="W162" s="70"/>
      <c r="X162" s="70">
        <f t="shared" ref="X162:X176" si="70">B162/$W$2*$W$3</f>
        <v>32.977339488040286</v>
      </c>
      <c r="Y162" s="70">
        <f t="shared" ref="Y162:Y176" si="71">X162-B162</f>
        <v>2.9773394880402861</v>
      </c>
      <c r="Z162" s="70">
        <f t="shared" ref="Z162:Z176" si="72">ROUND(Y162,0)</f>
        <v>3</v>
      </c>
      <c r="AA162" s="24">
        <f t="shared" ref="AA162:AA176" si="73">IF(V162&gt;=0,V162,Z162)</f>
        <v>160</v>
      </c>
      <c r="AB162" s="67">
        <f t="shared" ref="AB162:AB176" si="74">B162+AA162</f>
        <v>190</v>
      </c>
    </row>
    <row r="163" spans="1:28" ht="15" customHeight="1" x14ac:dyDescent="0.25">
      <c r="A163" s="25">
        <v>358</v>
      </c>
      <c r="B163" s="25">
        <v>30</v>
      </c>
      <c r="C163" s="68">
        <v>0.06</v>
      </c>
      <c r="D163" s="68">
        <v>274.29000000000002</v>
      </c>
      <c r="E163" s="68">
        <v>209.4</v>
      </c>
      <c r="F163" s="91">
        <v>0</v>
      </c>
      <c r="G163" s="68">
        <f t="shared" si="65"/>
        <v>46.930232558139537</v>
      </c>
      <c r="H163" s="91">
        <v>0</v>
      </c>
      <c r="I163" s="68">
        <f t="shared" si="66"/>
        <v>44.264150943396224</v>
      </c>
      <c r="J163" s="72">
        <f t="shared" ref="J163:J176" si="75">IF(ABS(B163-B162)&lt;=50,1,0)</f>
        <v>1</v>
      </c>
      <c r="K163" s="72">
        <f t="shared" ref="K163:K176" si="76">IF(ABS((B163-B162))&lt;=50,1,IF((B163-B162)*(1)&gt;=0,1,-1))</f>
        <v>1</v>
      </c>
      <c r="L163" s="72">
        <f t="shared" si="64"/>
        <v>1</v>
      </c>
      <c r="M163" s="72">
        <f t="shared" ca="1" si="67"/>
        <v>0</v>
      </c>
      <c r="N163" s="27"/>
      <c r="O163" s="27"/>
      <c r="P163" s="25"/>
      <c r="Q163" s="25"/>
      <c r="T163" s="22">
        <v>200.131</v>
      </c>
      <c r="U163" s="74">
        <f t="shared" si="68"/>
        <v>170.131</v>
      </c>
      <c r="V163" s="70">
        <f t="shared" si="69"/>
        <v>170</v>
      </c>
      <c r="W163" s="70"/>
      <c r="X163" s="70">
        <f t="shared" si="70"/>
        <v>32.977339488040286</v>
      </c>
      <c r="Y163" s="70">
        <f t="shared" si="71"/>
        <v>2.9773394880402861</v>
      </c>
      <c r="Z163" s="70">
        <f t="shared" si="72"/>
        <v>3</v>
      </c>
      <c r="AA163" s="24">
        <f t="shared" si="73"/>
        <v>170</v>
      </c>
      <c r="AB163" s="67">
        <f t="shared" si="74"/>
        <v>200</v>
      </c>
    </row>
    <row r="164" spans="1:28" ht="15" customHeight="1" x14ac:dyDescent="0.25">
      <c r="A164" s="25">
        <v>240</v>
      </c>
      <c r="B164" s="25">
        <v>30</v>
      </c>
      <c r="C164" s="68">
        <v>0</v>
      </c>
      <c r="D164" s="68">
        <v>274.31</v>
      </c>
      <c r="E164" s="68">
        <v>209.4</v>
      </c>
      <c r="F164" s="91">
        <v>0</v>
      </c>
      <c r="G164" s="68">
        <f t="shared" si="65"/>
        <v>48.545454545454547</v>
      </c>
      <c r="H164" s="91">
        <v>0</v>
      </c>
      <c r="I164" s="68">
        <f t="shared" si="66"/>
        <v>43.444444444444443</v>
      </c>
      <c r="J164" s="72">
        <f t="shared" si="75"/>
        <v>1</v>
      </c>
      <c r="K164" s="72">
        <f t="shared" si="76"/>
        <v>1</v>
      </c>
      <c r="L164" s="72">
        <f t="shared" si="64"/>
        <v>1</v>
      </c>
      <c r="M164" s="72">
        <f t="shared" ca="1" si="67"/>
        <v>0</v>
      </c>
      <c r="N164" s="27"/>
      <c r="O164" s="27"/>
      <c r="P164" s="25"/>
      <c r="Q164" s="25"/>
      <c r="T164" s="22">
        <v>207.70400000000001</v>
      </c>
      <c r="U164" s="74">
        <f t="shared" si="68"/>
        <v>177.70400000000001</v>
      </c>
      <c r="V164" s="70">
        <f t="shared" si="69"/>
        <v>178</v>
      </c>
      <c r="W164" s="70"/>
      <c r="X164" s="70">
        <f t="shared" si="70"/>
        <v>32.977339488040286</v>
      </c>
      <c r="Y164" s="70">
        <f t="shared" si="71"/>
        <v>2.9773394880402861</v>
      </c>
      <c r="Z164" s="70">
        <f t="shared" si="72"/>
        <v>3</v>
      </c>
      <c r="AA164" s="24">
        <f t="shared" si="73"/>
        <v>178</v>
      </c>
      <c r="AB164" s="67">
        <f t="shared" si="74"/>
        <v>208</v>
      </c>
    </row>
    <row r="165" spans="1:28" ht="15" customHeight="1" x14ac:dyDescent="0.25">
      <c r="A165" s="25">
        <v>299</v>
      </c>
      <c r="B165" s="25">
        <v>30</v>
      </c>
      <c r="C165" s="68">
        <v>0</v>
      </c>
      <c r="D165" s="68">
        <v>274.33999999999997</v>
      </c>
      <c r="E165" s="68">
        <v>209.4</v>
      </c>
      <c r="F165" s="91">
        <v>0</v>
      </c>
      <c r="G165" s="68">
        <f t="shared" si="65"/>
        <v>46.155555555555559</v>
      </c>
      <c r="H165" s="91">
        <v>0</v>
      </c>
      <c r="I165" s="68">
        <f t="shared" si="66"/>
        <v>42.654545454545456</v>
      </c>
      <c r="J165" s="72">
        <f t="shared" si="75"/>
        <v>1</v>
      </c>
      <c r="K165" s="72">
        <f t="shared" si="76"/>
        <v>1</v>
      </c>
      <c r="L165" s="72">
        <f t="shared" si="64"/>
        <v>1</v>
      </c>
      <c r="M165" s="72">
        <f t="shared" ca="1" si="67"/>
        <v>0</v>
      </c>
      <c r="N165" s="27"/>
      <c r="O165" s="27"/>
      <c r="P165" s="25"/>
      <c r="Q165" s="25"/>
      <c r="T165" s="22">
        <v>240.196</v>
      </c>
      <c r="U165" s="74">
        <f t="shared" si="68"/>
        <v>210.196</v>
      </c>
      <c r="V165" s="70">
        <f t="shared" si="69"/>
        <v>210</v>
      </c>
      <c r="W165" s="70"/>
      <c r="X165" s="70">
        <f t="shared" si="70"/>
        <v>32.977339488040286</v>
      </c>
      <c r="Y165" s="70">
        <f t="shared" si="71"/>
        <v>2.9773394880402861</v>
      </c>
      <c r="Z165" s="70">
        <f t="shared" si="72"/>
        <v>3</v>
      </c>
      <c r="AA165" s="24">
        <f t="shared" si="73"/>
        <v>210</v>
      </c>
      <c r="AB165" s="67">
        <f t="shared" si="74"/>
        <v>240</v>
      </c>
    </row>
    <row r="166" spans="1:28" ht="15" customHeight="1" x14ac:dyDescent="0.25">
      <c r="A166" s="25">
        <v>360</v>
      </c>
      <c r="B166" s="25">
        <v>30</v>
      </c>
      <c r="C166" s="68">
        <v>0</v>
      </c>
      <c r="D166" s="68">
        <v>274.37</v>
      </c>
      <c r="E166" s="68">
        <v>209.4</v>
      </c>
      <c r="F166" s="91">
        <v>0</v>
      </c>
      <c r="G166" s="68">
        <f t="shared" si="65"/>
        <v>43.826086956521742</v>
      </c>
      <c r="H166" s="91">
        <v>0</v>
      </c>
      <c r="I166" s="68">
        <f t="shared" si="66"/>
        <v>41.892857142857146</v>
      </c>
      <c r="J166" s="72">
        <f t="shared" si="75"/>
        <v>1</v>
      </c>
      <c r="K166" s="72">
        <f t="shared" si="76"/>
        <v>1</v>
      </c>
      <c r="L166" s="72">
        <f t="shared" si="64"/>
        <v>1</v>
      </c>
      <c r="M166" s="72">
        <f t="shared" ca="1" si="67"/>
        <v>0</v>
      </c>
      <c r="N166" s="27"/>
      <c r="O166" s="27"/>
      <c r="P166" s="25"/>
      <c r="Q166" s="25"/>
      <c r="T166" s="22">
        <v>279.30700000000002</v>
      </c>
      <c r="U166" s="74">
        <f t="shared" si="68"/>
        <v>249.30700000000002</v>
      </c>
      <c r="V166" s="70">
        <f t="shared" si="69"/>
        <v>249</v>
      </c>
      <c r="W166" s="70"/>
      <c r="X166" s="70">
        <f t="shared" si="70"/>
        <v>32.977339488040286</v>
      </c>
      <c r="Y166" s="70">
        <f t="shared" si="71"/>
        <v>2.9773394880402861</v>
      </c>
      <c r="Z166" s="70">
        <f t="shared" si="72"/>
        <v>3</v>
      </c>
      <c r="AA166" s="24">
        <f t="shared" si="73"/>
        <v>249</v>
      </c>
      <c r="AB166" s="67">
        <f t="shared" si="74"/>
        <v>279</v>
      </c>
    </row>
    <row r="167" spans="1:28" ht="15" customHeight="1" x14ac:dyDescent="0.25">
      <c r="A167" s="25">
        <v>359</v>
      </c>
      <c r="B167" s="25">
        <v>30</v>
      </c>
      <c r="C167" s="68">
        <v>0</v>
      </c>
      <c r="D167" s="68">
        <v>274.39999999999998</v>
      </c>
      <c r="E167" s="68">
        <v>209.4</v>
      </c>
      <c r="F167" s="91">
        <v>0</v>
      </c>
      <c r="G167" s="68">
        <f t="shared" si="65"/>
        <v>42.914893617021278</v>
      </c>
      <c r="H167" s="91">
        <v>0</v>
      </c>
      <c r="I167" s="68">
        <f t="shared" si="66"/>
        <v>41.684210526315788</v>
      </c>
      <c r="J167" s="72">
        <f t="shared" si="75"/>
        <v>1</v>
      </c>
      <c r="K167" s="72">
        <f t="shared" si="76"/>
        <v>1</v>
      </c>
      <c r="L167" s="72">
        <f t="shared" ref="L167:L176" si="77">IF(OR(COUNTIF(K163:K167,1)=5,COUNTIF(K163:K167,-1)=5),1,0)</f>
        <v>1</v>
      </c>
      <c r="M167" s="72">
        <f t="shared" ca="1" si="67"/>
        <v>0</v>
      </c>
      <c r="N167" s="27"/>
      <c r="O167" s="27"/>
      <c r="P167" s="25"/>
      <c r="Q167" s="25"/>
      <c r="T167" s="22">
        <v>290.17</v>
      </c>
      <c r="U167" s="74">
        <f t="shared" si="68"/>
        <v>260.17</v>
      </c>
      <c r="V167" s="70">
        <f t="shared" si="69"/>
        <v>260</v>
      </c>
      <c r="W167" s="70"/>
      <c r="X167" s="70">
        <f t="shared" si="70"/>
        <v>32.977339488040286</v>
      </c>
      <c r="Y167" s="70">
        <f t="shared" si="71"/>
        <v>2.9773394880402861</v>
      </c>
      <c r="Z167" s="70">
        <f t="shared" si="72"/>
        <v>3</v>
      </c>
      <c r="AA167" s="24">
        <f t="shared" si="73"/>
        <v>260</v>
      </c>
      <c r="AB167" s="67">
        <f t="shared" si="74"/>
        <v>290</v>
      </c>
    </row>
    <row r="168" spans="1:28" ht="15" customHeight="1" x14ac:dyDescent="0.25">
      <c r="A168" s="25">
        <v>359</v>
      </c>
      <c r="B168" s="25">
        <v>30</v>
      </c>
      <c r="C168" s="68">
        <v>0</v>
      </c>
      <c r="D168" s="68">
        <v>274.44</v>
      </c>
      <c r="E168" s="68">
        <v>209.4</v>
      </c>
      <c r="F168" s="91">
        <v>0</v>
      </c>
      <c r="G168" s="68">
        <f t="shared" si="65"/>
        <v>42.020833333333336</v>
      </c>
      <c r="H168" s="91">
        <v>0</v>
      </c>
      <c r="I168" s="68">
        <f t="shared" si="66"/>
        <v>40.96551724137931</v>
      </c>
      <c r="J168" s="72">
        <f t="shared" si="75"/>
        <v>1</v>
      </c>
      <c r="K168" s="72">
        <f t="shared" si="76"/>
        <v>1</v>
      </c>
      <c r="L168" s="72">
        <f t="shared" si="77"/>
        <v>1</v>
      </c>
      <c r="M168" s="72">
        <f t="shared" ca="1" si="67"/>
        <v>1</v>
      </c>
      <c r="N168" s="27"/>
      <c r="O168" s="27"/>
      <c r="P168" s="25"/>
      <c r="Q168" s="25"/>
      <c r="T168" s="22">
        <v>288.52</v>
      </c>
      <c r="U168" s="74">
        <f t="shared" si="68"/>
        <v>258.52</v>
      </c>
      <c r="V168" s="70">
        <f t="shared" si="69"/>
        <v>259</v>
      </c>
      <c r="W168" s="70"/>
      <c r="X168" s="70">
        <f t="shared" si="70"/>
        <v>32.977339488040286</v>
      </c>
      <c r="Y168" s="70">
        <f t="shared" si="71"/>
        <v>2.9773394880402861</v>
      </c>
      <c r="Z168" s="70">
        <f t="shared" si="72"/>
        <v>3</v>
      </c>
      <c r="AA168" s="24">
        <f t="shared" si="73"/>
        <v>259</v>
      </c>
      <c r="AB168" s="67">
        <f t="shared" si="74"/>
        <v>289</v>
      </c>
    </row>
    <row r="169" spans="1:28" ht="15" customHeight="1" x14ac:dyDescent="0.25">
      <c r="A169" s="25">
        <v>359</v>
      </c>
      <c r="B169" s="25">
        <v>30</v>
      </c>
      <c r="C169" s="68">
        <v>0.06</v>
      </c>
      <c r="D169" s="68">
        <v>274.47000000000003</v>
      </c>
      <c r="E169" s="68">
        <v>209.4</v>
      </c>
      <c r="F169" s="91">
        <v>0</v>
      </c>
      <c r="G169" s="68">
        <f t="shared" si="65"/>
        <v>41.163265306122447</v>
      </c>
      <c r="H169" s="91">
        <v>0</v>
      </c>
      <c r="I169" s="68">
        <f t="shared" si="66"/>
        <v>40.271186440677965</v>
      </c>
      <c r="J169" s="72">
        <f t="shared" si="75"/>
        <v>1</v>
      </c>
      <c r="K169" s="72">
        <f t="shared" si="76"/>
        <v>1</v>
      </c>
      <c r="L169" s="72">
        <f t="shared" si="77"/>
        <v>1</v>
      </c>
      <c r="M169" s="72">
        <f t="shared" ca="1" si="67"/>
        <v>1</v>
      </c>
      <c r="N169" s="27"/>
      <c r="O169" s="27"/>
      <c r="P169" s="25"/>
      <c r="Q169" s="25"/>
      <c r="T169" s="22">
        <v>286.66699999999997</v>
      </c>
      <c r="U169" s="74">
        <f t="shared" si="68"/>
        <v>256.66699999999997</v>
      </c>
      <c r="V169" s="70">
        <f t="shared" si="69"/>
        <v>257</v>
      </c>
      <c r="W169" s="70"/>
      <c r="X169" s="70">
        <f t="shared" si="70"/>
        <v>32.977339488040286</v>
      </c>
      <c r="Y169" s="70">
        <f t="shared" si="71"/>
        <v>2.9773394880402861</v>
      </c>
      <c r="Z169" s="70">
        <f t="shared" si="72"/>
        <v>3</v>
      </c>
      <c r="AA169" s="24">
        <f t="shared" si="73"/>
        <v>257</v>
      </c>
      <c r="AB169" s="67">
        <f t="shared" si="74"/>
        <v>287</v>
      </c>
    </row>
    <row r="170" spans="1:28" ht="15" customHeight="1" x14ac:dyDescent="0.25">
      <c r="A170" s="25">
        <v>242</v>
      </c>
      <c r="B170" s="25">
        <v>30</v>
      </c>
      <c r="C170" s="68">
        <v>0</v>
      </c>
      <c r="D170" s="68">
        <v>274.49</v>
      </c>
      <c r="E170" s="68">
        <v>209.4</v>
      </c>
      <c r="F170" s="91">
        <v>0</v>
      </c>
      <c r="G170" s="68">
        <f t="shared" si="65"/>
        <v>42.68</v>
      </c>
      <c r="H170" s="91">
        <v>0</v>
      </c>
      <c r="I170" s="68">
        <f t="shared" si="66"/>
        <v>39.6</v>
      </c>
      <c r="J170" s="72">
        <f t="shared" si="75"/>
        <v>1</v>
      </c>
      <c r="K170" s="72">
        <f t="shared" si="76"/>
        <v>1</v>
      </c>
      <c r="L170" s="72">
        <f t="shared" si="77"/>
        <v>1</v>
      </c>
      <c r="M170" s="72">
        <f t="shared" ca="1" si="67"/>
        <v>1</v>
      </c>
      <c r="N170" s="27"/>
      <c r="O170" s="27"/>
      <c r="P170" s="25"/>
      <c r="Q170" s="25"/>
      <c r="T170" s="22">
        <v>282.17200000000003</v>
      </c>
      <c r="U170" s="74">
        <f t="shared" si="68"/>
        <v>252.17200000000003</v>
      </c>
      <c r="V170" s="70">
        <f t="shared" si="69"/>
        <v>252</v>
      </c>
      <c r="W170" s="70"/>
      <c r="X170" s="70">
        <f t="shared" si="70"/>
        <v>32.977339488040286</v>
      </c>
      <c r="Y170" s="70">
        <f t="shared" si="71"/>
        <v>2.9773394880402861</v>
      </c>
      <c r="Z170" s="70">
        <f t="shared" si="72"/>
        <v>3</v>
      </c>
      <c r="AA170" s="24">
        <f t="shared" si="73"/>
        <v>252</v>
      </c>
      <c r="AB170" s="67">
        <f t="shared" si="74"/>
        <v>282</v>
      </c>
    </row>
    <row r="171" spans="1:28" ht="15" customHeight="1" x14ac:dyDescent="0.25">
      <c r="A171" s="25">
        <v>360</v>
      </c>
      <c r="B171" s="25">
        <v>30</v>
      </c>
      <c r="C171" s="68">
        <v>0</v>
      </c>
      <c r="D171" s="68">
        <v>274.52999999999997</v>
      </c>
      <c r="E171" s="68">
        <v>209.4</v>
      </c>
      <c r="F171" s="91">
        <v>0</v>
      </c>
      <c r="G171" s="68">
        <f t="shared" si="65"/>
        <v>39.529411764705884</v>
      </c>
      <c r="H171" s="91">
        <v>0</v>
      </c>
      <c r="I171" s="68">
        <f t="shared" si="66"/>
        <v>38.950819672131146</v>
      </c>
      <c r="J171" s="72">
        <f t="shared" si="75"/>
        <v>1</v>
      </c>
      <c r="K171" s="72">
        <f t="shared" si="76"/>
        <v>1</v>
      </c>
      <c r="L171" s="72">
        <f t="shared" si="77"/>
        <v>1</v>
      </c>
      <c r="M171" s="72">
        <f t="shared" ca="1" si="67"/>
        <v>0</v>
      </c>
      <c r="N171" s="27"/>
      <c r="O171" s="27"/>
      <c r="P171" s="25"/>
      <c r="Q171" s="25"/>
      <c r="T171" s="22">
        <v>275.58699999999999</v>
      </c>
      <c r="U171" s="74">
        <f t="shared" si="68"/>
        <v>245.58699999999999</v>
      </c>
      <c r="V171" s="70">
        <f t="shared" si="69"/>
        <v>246</v>
      </c>
      <c r="W171" s="70"/>
      <c r="X171" s="70">
        <f t="shared" si="70"/>
        <v>32.977339488040286</v>
      </c>
      <c r="Y171" s="70">
        <f t="shared" si="71"/>
        <v>2.9773394880402861</v>
      </c>
      <c r="Z171" s="70">
        <f t="shared" si="72"/>
        <v>3</v>
      </c>
      <c r="AA171" s="24">
        <f t="shared" si="73"/>
        <v>246</v>
      </c>
      <c r="AB171" s="67">
        <f t="shared" si="74"/>
        <v>276</v>
      </c>
    </row>
    <row r="172" spans="1:28" ht="15" customHeight="1" x14ac:dyDescent="0.25">
      <c r="A172" s="25">
        <v>244</v>
      </c>
      <c r="B172" s="25">
        <v>30</v>
      </c>
      <c r="C172" s="68">
        <v>0</v>
      </c>
      <c r="D172" s="68">
        <v>274.55</v>
      </c>
      <c r="E172" s="68">
        <v>209.4</v>
      </c>
      <c r="F172" s="91">
        <v>0</v>
      </c>
      <c r="G172" s="68">
        <f t="shared" si="65"/>
        <v>41</v>
      </c>
      <c r="H172" s="91">
        <v>0</v>
      </c>
      <c r="I172" s="68">
        <f t="shared" si="66"/>
        <v>38.322580645161288</v>
      </c>
      <c r="J172" s="72">
        <f t="shared" si="75"/>
        <v>1</v>
      </c>
      <c r="K172" s="72">
        <f t="shared" si="76"/>
        <v>1</v>
      </c>
      <c r="L172" s="72">
        <f t="shared" si="77"/>
        <v>1</v>
      </c>
      <c r="M172" s="72">
        <f t="shared" ca="1" si="67"/>
        <v>0</v>
      </c>
      <c r="N172" s="27"/>
      <c r="O172" s="27"/>
      <c r="P172" s="25"/>
      <c r="Q172" s="25"/>
      <c r="T172" s="22">
        <v>256.94499999999999</v>
      </c>
      <c r="U172" s="74">
        <f t="shared" si="68"/>
        <v>226.94499999999999</v>
      </c>
      <c r="V172" s="70">
        <f t="shared" si="69"/>
        <v>227</v>
      </c>
      <c r="W172" s="70"/>
      <c r="X172" s="70">
        <f t="shared" si="70"/>
        <v>32.977339488040286</v>
      </c>
      <c r="Y172" s="70">
        <f t="shared" si="71"/>
        <v>2.9773394880402861</v>
      </c>
      <c r="Z172" s="70">
        <f t="shared" si="72"/>
        <v>3</v>
      </c>
      <c r="AA172" s="24">
        <f t="shared" si="73"/>
        <v>227</v>
      </c>
      <c r="AB172" s="67">
        <f t="shared" si="74"/>
        <v>257</v>
      </c>
    </row>
    <row r="173" spans="1:28" ht="15" customHeight="1" x14ac:dyDescent="0.25">
      <c r="A173" s="25">
        <v>360</v>
      </c>
      <c r="B173" s="25">
        <v>30</v>
      </c>
      <c r="C173" s="68">
        <v>0</v>
      </c>
      <c r="D173" s="68">
        <v>274.58</v>
      </c>
      <c r="E173" s="68">
        <v>209.4</v>
      </c>
      <c r="F173" s="91">
        <v>0</v>
      </c>
      <c r="G173" s="68">
        <f t="shared" si="65"/>
        <v>38.037735849056602</v>
      </c>
      <c r="H173" s="91">
        <v>0</v>
      </c>
      <c r="I173" s="68">
        <f t="shared" si="66"/>
        <v>37.714285714285715</v>
      </c>
      <c r="J173" s="72">
        <f t="shared" si="75"/>
        <v>1</v>
      </c>
      <c r="K173" s="72">
        <f t="shared" si="76"/>
        <v>1</v>
      </c>
      <c r="L173" s="72">
        <f t="shared" si="77"/>
        <v>1</v>
      </c>
      <c r="M173" s="72">
        <f t="shared" ca="1" si="67"/>
        <v>0</v>
      </c>
      <c r="N173" s="27"/>
      <c r="O173" s="27"/>
      <c r="P173" s="25"/>
      <c r="Q173" s="25"/>
      <c r="T173" s="22">
        <v>264.517</v>
      </c>
      <c r="U173" s="74">
        <f t="shared" si="68"/>
        <v>234.517</v>
      </c>
      <c r="V173" s="70">
        <f t="shared" si="69"/>
        <v>235</v>
      </c>
      <c r="W173" s="70"/>
      <c r="X173" s="70">
        <f t="shared" si="70"/>
        <v>32.977339488040286</v>
      </c>
      <c r="Y173" s="70">
        <f t="shared" si="71"/>
        <v>2.9773394880402861</v>
      </c>
      <c r="Z173" s="70">
        <f t="shared" si="72"/>
        <v>3</v>
      </c>
      <c r="AA173" s="24">
        <f t="shared" si="73"/>
        <v>235</v>
      </c>
      <c r="AB173" s="67">
        <f t="shared" si="74"/>
        <v>265</v>
      </c>
    </row>
    <row r="174" spans="1:28" ht="15" customHeight="1" x14ac:dyDescent="0.25">
      <c r="A174" s="25">
        <v>360</v>
      </c>
      <c r="B174" s="25">
        <v>30</v>
      </c>
      <c r="C174" s="68">
        <v>0</v>
      </c>
      <c r="D174" s="68">
        <v>274.62</v>
      </c>
      <c r="E174" s="68">
        <v>209.4</v>
      </c>
      <c r="F174" s="91">
        <v>0</v>
      </c>
      <c r="G174" s="68">
        <f t="shared" si="65"/>
        <v>37.333333333333336</v>
      </c>
      <c r="H174" s="91">
        <v>0</v>
      </c>
      <c r="I174" s="68">
        <f t="shared" si="66"/>
        <v>37.125</v>
      </c>
      <c r="J174" s="72">
        <f t="shared" si="75"/>
        <v>1</v>
      </c>
      <c r="K174" s="72">
        <f t="shared" si="76"/>
        <v>1</v>
      </c>
      <c r="L174" s="72">
        <f t="shared" si="77"/>
        <v>1</v>
      </c>
      <c r="M174" s="72">
        <f t="shared" ca="1" si="67"/>
        <v>0</v>
      </c>
      <c r="N174" s="27"/>
      <c r="O174" s="27"/>
      <c r="P174" s="25"/>
      <c r="Q174" s="25"/>
      <c r="T174" s="22">
        <v>260.46100000000001</v>
      </c>
      <c r="U174" s="74">
        <f t="shared" si="68"/>
        <v>230.46100000000001</v>
      </c>
      <c r="V174" s="70">
        <f t="shared" si="69"/>
        <v>230</v>
      </c>
      <c r="W174" s="70"/>
      <c r="X174" s="70">
        <f t="shared" si="70"/>
        <v>32.977339488040286</v>
      </c>
      <c r="Y174" s="70">
        <f t="shared" si="71"/>
        <v>2.9773394880402861</v>
      </c>
      <c r="Z174" s="70">
        <f t="shared" si="72"/>
        <v>3</v>
      </c>
      <c r="AA174" s="24">
        <f t="shared" si="73"/>
        <v>230</v>
      </c>
      <c r="AB174" s="67">
        <f t="shared" si="74"/>
        <v>260</v>
      </c>
    </row>
    <row r="175" spans="1:28" ht="15" customHeight="1" x14ac:dyDescent="0.25">
      <c r="A175" s="25">
        <v>360</v>
      </c>
      <c r="B175" s="25">
        <v>30</v>
      </c>
      <c r="C175" s="68">
        <v>0</v>
      </c>
      <c r="D175" s="68">
        <v>274.64999999999998</v>
      </c>
      <c r="E175" s="68">
        <v>209.4</v>
      </c>
      <c r="F175" s="91">
        <v>0</v>
      </c>
      <c r="G175" s="68">
        <f t="shared" si="65"/>
        <v>36.654545454545456</v>
      </c>
      <c r="H175" s="91">
        <v>0</v>
      </c>
      <c r="I175" s="68">
        <f t="shared" si="66"/>
        <v>36.553846153846152</v>
      </c>
      <c r="J175" s="72">
        <f t="shared" si="75"/>
        <v>1</v>
      </c>
      <c r="K175" s="72">
        <f t="shared" si="76"/>
        <v>1</v>
      </c>
      <c r="L175" s="72">
        <f t="shared" si="77"/>
        <v>1</v>
      </c>
      <c r="M175" s="72">
        <f t="shared" ca="1" si="67"/>
        <v>0</v>
      </c>
      <c r="N175" s="27"/>
      <c r="O175" s="27"/>
      <c r="P175" s="25"/>
      <c r="Q175" s="25"/>
      <c r="T175" s="22">
        <v>255.874</v>
      </c>
      <c r="U175" s="74">
        <f t="shared" si="68"/>
        <v>225.874</v>
      </c>
      <c r="V175" s="70">
        <f t="shared" si="69"/>
        <v>226</v>
      </c>
      <c r="W175" s="70"/>
      <c r="X175" s="70">
        <f t="shared" si="70"/>
        <v>32.977339488040286</v>
      </c>
      <c r="Y175" s="70">
        <f t="shared" si="71"/>
        <v>2.9773394880402861</v>
      </c>
      <c r="Z175" s="70">
        <f t="shared" si="72"/>
        <v>3</v>
      </c>
      <c r="AA175" s="24">
        <f t="shared" si="73"/>
        <v>226</v>
      </c>
      <c r="AB175" s="67">
        <f t="shared" si="74"/>
        <v>256</v>
      </c>
    </row>
    <row r="176" spans="1:28" ht="15" customHeight="1" x14ac:dyDescent="0.25">
      <c r="A176" s="25">
        <v>244</v>
      </c>
      <c r="B176" s="25">
        <v>30</v>
      </c>
      <c r="C176" s="68">
        <v>0</v>
      </c>
      <c r="D176" s="68">
        <v>274.67</v>
      </c>
      <c r="E176" s="68">
        <v>209.4</v>
      </c>
      <c r="F176" s="91">
        <v>0</v>
      </c>
      <c r="G176" s="68">
        <f t="shared" si="65"/>
        <v>38.071428571428569</v>
      </c>
      <c r="H176" s="91">
        <v>0</v>
      </c>
      <c r="I176" s="68">
        <f t="shared" si="66"/>
        <v>36</v>
      </c>
      <c r="J176" s="72">
        <f t="shared" si="75"/>
        <v>1</v>
      </c>
      <c r="K176" s="72">
        <f t="shared" si="76"/>
        <v>1</v>
      </c>
      <c r="L176" s="72">
        <f t="shared" si="77"/>
        <v>1</v>
      </c>
      <c r="M176" s="72">
        <f t="shared" ca="1" si="67"/>
        <v>1</v>
      </c>
      <c r="N176" s="27"/>
      <c r="O176" s="27"/>
      <c r="P176" s="25"/>
      <c r="Q176" s="25"/>
      <c r="T176" s="22">
        <v>259.75700000000001</v>
      </c>
      <c r="U176" s="74">
        <f t="shared" si="68"/>
        <v>229.75700000000001</v>
      </c>
      <c r="V176" s="70">
        <f t="shared" si="69"/>
        <v>230</v>
      </c>
      <c r="W176" s="70"/>
      <c r="X176" s="70">
        <f t="shared" si="70"/>
        <v>32.977339488040286</v>
      </c>
      <c r="Y176" s="70">
        <f t="shared" si="71"/>
        <v>2.9773394880402861</v>
      </c>
      <c r="Z176" s="70">
        <f t="shared" si="72"/>
        <v>3</v>
      </c>
      <c r="AA176" s="24">
        <f t="shared" si="73"/>
        <v>230</v>
      </c>
      <c r="AB176" s="67">
        <f t="shared" si="74"/>
        <v>260</v>
      </c>
    </row>
    <row r="177" spans="1:28" ht="15" customHeight="1" x14ac:dyDescent="0.25">
      <c r="A177" s="25"/>
      <c r="B177" s="25"/>
      <c r="C177" s="25"/>
      <c r="D177" s="25"/>
      <c r="E177" s="25"/>
      <c r="F177" s="91"/>
      <c r="G177" s="91"/>
      <c r="H177" s="91"/>
      <c r="I177" s="91"/>
      <c r="J177" s="25"/>
      <c r="K177" s="25"/>
      <c r="L177" s="25"/>
      <c r="M177" s="25"/>
      <c r="N177" s="27"/>
      <c r="O177" s="27"/>
      <c r="P177" s="25"/>
      <c r="Q177" s="25"/>
      <c r="AB177" s="67"/>
    </row>
    <row r="178" spans="1:28" ht="15" customHeight="1" x14ac:dyDescent="0.25">
      <c r="A178" s="25"/>
      <c r="B178" s="25"/>
      <c r="C178" s="25"/>
      <c r="D178" s="25"/>
      <c r="E178" s="25"/>
      <c r="F178" s="91"/>
      <c r="G178" s="91"/>
      <c r="H178" s="91"/>
      <c r="I178" s="91"/>
      <c r="J178" s="25"/>
      <c r="K178" s="25"/>
      <c r="L178" s="25"/>
      <c r="M178" s="25"/>
      <c r="N178" s="27"/>
      <c r="O178" s="27"/>
      <c r="P178" s="25"/>
      <c r="Q178" s="25"/>
      <c r="AB178" s="67"/>
    </row>
    <row r="179" spans="1:28" ht="15" customHeight="1" x14ac:dyDescent="0.25">
      <c r="A179" s="25"/>
      <c r="B179" s="25"/>
      <c r="C179" s="25"/>
      <c r="D179" s="25"/>
      <c r="E179" s="25"/>
      <c r="F179" s="91"/>
      <c r="G179" s="91"/>
      <c r="H179" s="91"/>
      <c r="I179" s="91"/>
      <c r="J179" s="25"/>
      <c r="K179" s="25"/>
      <c r="L179" s="25"/>
      <c r="M179" s="25"/>
      <c r="N179" s="27"/>
      <c r="O179" s="27"/>
      <c r="P179" s="25"/>
      <c r="Q179" s="25"/>
      <c r="AB179" s="67"/>
    </row>
    <row r="180" spans="1:28" ht="15" customHeight="1" x14ac:dyDescent="0.25">
      <c r="A180" s="25"/>
      <c r="B180" s="25"/>
      <c r="C180" s="25"/>
      <c r="D180" s="25"/>
      <c r="E180" s="25"/>
      <c r="F180" s="91"/>
      <c r="G180" s="91"/>
      <c r="H180" s="91"/>
      <c r="I180" s="91"/>
      <c r="J180" s="25"/>
      <c r="K180" s="25"/>
      <c r="L180" s="25"/>
      <c r="M180" s="25"/>
      <c r="N180" s="27"/>
      <c r="O180" s="27"/>
      <c r="P180" s="25"/>
      <c r="Q180" s="25"/>
      <c r="AB180" s="67"/>
    </row>
    <row r="181" spans="1:28" ht="15" customHeight="1" x14ac:dyDescent="0.25">
      <c r="A181" s="25"/>
      <c r="B181" s="25"/>
      <c r="C181" s="25"/>
      <c r="D181" s="25"/>
      <c r="E181" s="25"/>
      <c r="F181" s="91"/>
      <c r="G181" s="91"/>
      <c r="H181" s="91"/>
      <c r="I181" s="91"/>
      <c r="J181" s="25"/>
      <c r="K181" s="25"/>
      <c r="L181" s="25"/>
      <c r="M181" s="25"/>
      <c r="N181" s="27"/>
      <c r="O181" s="27"/>
      <c r="P181" s="25"/>
      <c r="Q181" s="25"/>
      <c r="AB181" s="67"/>
    </row>
    <row r="182" spans="1:28" ht="15" customHeight="1" x14ac:dyDescent="0.25">
      <c r="A182" s="25"/>
      <c r="B182" s="25"/>
      <c r="C182" s="25"/>
      <c r="D182" s="25"/>
      <c r="E182" s="25"/>
      <c r="F182" s="91"/>
      <c r="G182" s="91"/>
      <c r="H182" s="91"/>
      <c r="I182" s="91"/>
      <c r="J182" s="25"/>
      <c r="K182" s="25"/>
      <c r="L182" s="25"/>
      <c r="M182" s="25"/>
      <c r="N182" s="27"/>
      <c r="O182" s="27"/>
      <c r="P182" s="25"/>
      <c r="Q182" s="25"/>
      <c r="AB182" s="67"/>
    </row>
    <row r="183" spans="1:28" ht="15" customHeight="1" x14ac:dyDescent="0.25">
      <c r="A183" s="25"/>
      <c r="B183" s="25"/>
      <c r="C183" s="25"/>
      <c r="D183" s="25"/>
      <c r="E183" s="25"/>
      <c r="F183" s="91"/>
      <c r="G183" s="91"/>
      <c r="H183" s="91"/>
      <c r="I183" s="91"/>
      <c r="J183" s="25"/>
      <c r="K183" s="25"/>
      <c r="L183" s="25"/>
      <c r="M183" s="25"/>
      <c r="N183" s="27"/>
      <c r="O183" s="27"/>
      <c r="P183" s="25"/>
      <c r="Q183" s="25"/>
      <c r="AB183" s="67"/>
    </row>
    <row r="184" spans="1:28" ht="15" customHeight="1" x14ac:dyDescent="0.25">
      <c r="A184" s="25"/>
      <c r="B184" s="25"/>
      <c r="C184" s="25"/>
      <c r="D184" s="25"/>
      <c r="E184" s="25"/>
      <c r="F184" s="91"/>
      <c r="G184" s="91"/>
      <c r="H184" s="91"/>
      <c r="I184" s="91"/>
      <c r="J184" s="25"/>
      <c r="K184" s="25"/>
      <c r="L184" s="25"/>
      <c r="M184" s="25"/>
      <c r="N184" s="27"/>
      <c r="O184" s="27"/>
      <c r="P184" s="25"/>
      <c r="Q184" s="25"/>
      <c r="AB184" s="67"/>
    </row>
    <row r="185" spans="1:28" ht="15" customHeight="1" x14ac:dyDescent="0.25">
      <c r="A185" s="25"/>
      <c r="B185" s="25"/>
      <c r="C185" s="25"/>
      <c r="D185" s="25"/>
      <c r="E185" s="25"/>
      <c r="F185" s="91"/>
      <c r="G185" s="91"/>
      <c r="H185" s="91"/>
      <c r="I185" s="91"/>
      <c r="J185" s="25"/>
      <c r="K185" s="25"/>
      <c r="L185" s="25"/>
      <c r="M185" s="25"/>
      <c r="N185" s="27"/>
      <c r="O185" s="27"/>
      <c r="P185" s="25"/>
      <c r="Q185" s="25"/>
      <c r="AB185" s="67"/>
    </row>
    <row r="186" spans="1:28" ht="15" customHeight="1" x14ac:dyDescent="0.25">
      <c r="A186" s="25"/>
      <c r="B186" s="25"/>
      <c r="C186" s="25"/>
      <c r="D186" s="25"/>
      <c r="E186" s="25"/>
      <c r="F186" s="91"/>
      <c r="G186" s="91"/>
      <c r="H186" s="91"/>
      <c r="I186" s="91"/>
      <c r="J186" s="25"/>
      <c r="K186" s="25"/>
      <c r="L186" s="25"/>
      <c r="M186" s="25"/>
      <c r="N186" s="27"/>
      <c r="O186" s="27"/>
      <c r="P186" s="25"/>
      <c r="Q186" s="25"/>
      <c r="AB186" s="67"/>
    </row>
    <row r="187" spans="1:28" ht="15" customHeight="1" x14ac:dyDescent="0.25">
      <c r="A187" s="25"/>
      <c r="B187" s="25"/>
      <c r="C187" s="25"/>
      <c r="D187" s="25"/>
      <c r="E187" s="25"/>
      <c r="F187" s="91"/>
      <c r="G187" s="91"/>
      <c r="H187" s="91"/>
      <c r="I187" s="91"/>
      <c r="J187" s="25"/>
      <c r="K187" s="25"/>
      <c r="L187" s="25"/>
      <c r="M187" s="25"/>
      <c r="N187" s="27"/>
      <c r="O187" s="27"/>
      <c r="P187" s="25"/>
      <c r="Q187" s="25"/>
      <c r="AB187" s="67"/>
    </row>
    <row r="188" spans="1:28" ht="15" customHeight="1" x14ac:dyDescent="0.25">
      <c r="A188" s="25"/>
      <c r="B188" s="25"/>
      <c r="C188" s="25"/>
      <c r="D188" s="25"/>
      <c r="E188" s="25"/>
      <c r="F188" s="91"/>
      <c r="G188" s="91"/>
      <c r="H188" s="91"/>
      <c r="I188" s="91"/>
      <c r="J188" s="25"/>
      <c r="K188" s="25"/>
      <c r="L188" s="25"/>
      <c r="M188" s="25"/>
      <c r="N188" s="27"/>
      <c r="O188" s="27"/>
      <c r="P188" s="25"/>
      <c r="Q188" s="25"/>
      <c r="AB188" s="67"/>
    </row>
    <row r="189" spans="1:28" ht="15" customHeight="1" x14ac:dyDescent="0.25">
      <c r="A189" s="25"/>
      <c r="B189" s="25"/>
      <c r="C189" s="25"/>
      <c r="D189" s="25"/>
      <c r="E189" s="25"/>
      <c r="F189" s="91"/>
      <c r="G189" s="91"/>
      <c r="H189" s="91"/>
      <c r="I189" s="91"/>
      <c r="J189" s="25"/>
      <c r="K189" s="25"/>
      <c r="L189" s="25"/>
      <c r="M189" s="25"/>
      <c r="N189" s="27"/>
      <c r="O189" s="27"/>
      <c r="P189" s="25"/>
      <c r="Q189" s="25"/>
      <c r="AB189" s="67"/>
    </row>
    <row r="190" spans="1:28" ht="15" customHeight="1" x14ac:dyDescent="0.25">
      <c r="A190" s="25"/>
      <c r="B190" s="25"/>
      <c r="C190" s="25"/>
      <c r="D190" s="25"/>
      <c r="E190" s="25"/>
      <c r="F190" s="91"/>
      <c r="G190" s="91"/>
      <c r="H190" s="91"/>
      <c r="I190" s="91"/>
      <c r="J190" s="25"/>
      <c r="K190" s="25"/>
      <c r="L190" s="25"/>
      <c r="M190" s="25"/>
      <c r="N190" s="27"/>
      <c r="O190" s="27"/>
      <c r="P190" s="25"/>
      <c r="Q190" s="25"/>
    </row>
    <row r="191" spans="1:28" ht="15" customHeight="1" x14ac:dyDescent="0.25">
      <c r="A191" s="25"/>
      <c r="B191" s="25"/>
      <c r="C191" s="25"/>
      <c r="D191" s="25"/>
      <c r="E191" s="25"/>
      <c r="F191" s="91"/>
      <c r="G191" s="91"/>
      <c r="H191" s="91"/>
      <c r="I191" s="91"/>
      <c r="J191" s="25"/>
      <c r="K191" s="25"/>
      <c r="L191" s="25"/>
      <c r="M191" s="25"/>
      <c r="N191" s="27"/>
      <c r="O191" s="27"/>
      <c r="P191" s="25"/>
      <c r="Q191" s="25"/>
    </row>
    <row r="192" spans="1:28" ht="15" customHeight="1" x14ac:dyDescent="0.25">
      <c r="A192" s="25"/>
      <c r="B192" s="25"/>
      <c r="C192" s="25"/>
      <c r="D192" s="25"/>
      <c r="E192" s="25"/>
      <c r="F192" s="91"/>
      <c r="G192" s="91"/>
      <c r="H192" s="91"/>
      <c r="I192" s="91"/>
      <c r="J192" s="25"/>
      <c r="K192" s="25"/>
      <c r="L192" s="25"/>
      <c r="M192" s="25"/>
      <c r="N192" s="27"/>
      <c r="O192" s="27"/>
      <c r="P192" s="25"/>
      <c r="Q192" s="25"/>
    </row>
    <row r="193" spans="1:17" ht="15" customHeight="1" x14ac:dyDescent="0.25">
      <c r="A193" s="25"/>
      <c r="B193" s="25"/>
      <c r="C193" s="25"/>
      <c r="D193" s="25"/>
      <c r="E193" s="25"/>
      <c r="F193" s="91"/>
      <c r="G193" s="91"/>
      <c r="H193" s="91"/>
      <c r="I193" s="91"/>
      <c r="J193" s="25"/>
      <c r="K193" s="25"/>
      <c r="L193" s="25"/>
      <c r="M193" s="25"/>
      <c r="N193" s="27"/>
      <c r="O193" s="27"/>
      <c r="P193" s="25"/>
      <c r="Q193" s="25"/>
    </row>
    <row r="194" spans="1:17" ht="15" customHeight="1" x14ac:dyDescent="0.25">
      <c r="A194" s="25"/>
      <c r="B194" s="25"/>
      <c r="C194" s="25"/>
      <c r="D194" s="25"/>
      <c r="E194" s="25"/>
      <c r="F194" s="91"/>
      <c r="G194" s="91"/>
      <c r="H194" s="91"/>
      <c r="I194" s="91"/>
      <c r="J194" s="25"/>
      <c r="K194" s="25"/>
      <c r="L194" s="25"/>
      <c r="M194" s="25"/>
      <c r="N194" s="27"/>
      <c r="O194" s="27"/>
      <c r="P194" s="25"/>
      <c r="Q194" s="25"/>
    </row>
    <row r="195" spans="1:17" ht="15" customHeight="1" x14ac:dyDescent="0.25">
      <c r="A195" s="25"/>
      <c r="B195" s="25"/>
      <c r="C195" s="25"/>
      <c r="D195" s="25"/>
      <c r="E195" s="25"/>
      <c r="F195" s="91"/>
      <c r="G195" s="91"/>
      <c r="H195" s="91"/>
      <c r="I195" s="91"/>
      <c r="J195" s="25"/>
      <c r="K195" s="25"/>
      <c r="L195" s="25"/>
      <c r="M195" s="25"/>
      <c r="N195" s="27"/>
      <c r="O195" s="27"/>
      <c r="P195" s="25"/>
      <c r="Q195" s="25"/>
    </row>
    <row r="196" spans="1:17" ht="15" customHeight="1" x14ac:dyDescent="0.25">
      <c r="A196" s="25"/>
      <c r="B196" s="25"/>
      <c r="C196" s="25"/>
      <c r="D196" s="25"/>
      <c r="E196" s="25"/>
      <c r="F196" s="91"/>
      <c r="G196" s="91"/>
      <c r="H196" s="91"/>
      <c r="I196" s="91"/>
      <c r="J196" s="25"/>
      <c r="K196" s="25"/>
      <c r="L196" s="25"/>
      <c r="M196" s="25"/>
      <c r="N196" s="27"/>
      <c r="O196" s="27"/>
      <c r="P196" s="25"/>
      <c r="Q196" s="25"/>
    </row>
    <row r="197" spans="1:17" ht="15" customHeight="1" x14ac:dyDescent="0.25">
      <c r="A197" s="25"/>
      <c r="B197" s="25"/>
      <c r="C197" s="25"/>
      <c r="D197" s="25"/>
      <c r="E197" s="25"/>
      <c r="F197" s="91"/>
      <c r="G197" s="91"/>
      <c r="H197" s="91"/>
      <c r="I197" s="91"/>
      <c r="J197" s="25"/>
      <c r="K197" s="25"/>
      <c r="L197" s="25"/>
      <c r="M197" s="25"/>
      <c r="N197" s="27"/>
      <c r="O197" s="27"/>
      <c r="P197" s="25"/>
      <c r="Q197" s="25"/>
    </row>
    <row r="198" spans="1:17" ht="15" customHeight="1" x14ac:dyDescent="0.25">
      <c r="A198" s="25"/>
      <c r="B198" s="25"/>
      <c r="C198" s="25"/>
      <c r="D198" s="25"/>
      <c r="E198" s="25"/>
      <c r="F198" s="91"/>
      <c r="G198" s="91"/>
      <c r="H198" s="91"/>
      <c r="I198" s="91"/>
      <c r="J198" s="25"/>
      <c r="K198" s="25"/>
      <c r="L198" s="25"/>
      <c r="M198" s="25"/>
      <c r="N198" s="27"/>
      <c r="O198" s="27"/>
      <c r="P198" s="25"/>
      <c r="Q198" s="25"/>
    </row>
    <row r="199" spans="1:17" ht="15" customHeight="1" x14ac:dyDescent="0.25">
      <c r="A199" s="25"/>
      <c r="B199" s="25"/>
      <c r="C199" s="25"/>
      <c r="D199" s="25"/>
      <c r="E199" s="25"/>
      <c r="F199" s="91"/>
      <c r="G199" s="91"/>
      <c r="H199" s="91"/>
      <c r="I199" s="91"/>
      <c r="J199" s="25"/>
      <c r="K199" s="25"/>
      <c r="L199" s="25"/>
      <c r="M199" s="25"/>
      <c r="N199" s="27"/>
      <c r="O199" s="27"/>
      <c r="P199" s="25"/>
      <c r="Q199" s="25"/>
    </row>
    <row r="200" spans="1:17" ht="15" customHeight="1" x14ac:dyDescent="0.25">
      <c r="A200" s="25"/>
      <c r="B200" s="25"/>
      <c r="C200" s="25"/>
      <c r="D200" s="25"/>
      <c r="E200" s="25"/>
      <c r="F200" s="91"/>
      <c r="G200" s="91"/>
      <c r="H200" s="91"/>
      <c r="I200" s="91"/>
      <c r="J200" s="25"/>
      <c r="K200" s="25"/>
      <c r="L200" s="25"/>
      <c r="M200" s="25"/>
      <c r="N200" s="27"/>
      <c r="O200" s="27"/>
      <c r="P200" s="25"/>
      <c r="Q200" s="25"/>
    </row>
    <row r="201" spans="1:17" ht="15" customHeight="1" x14ac:dyDescent="0.25">
      <c r="A201" s="25"/>
      <c r="B201" s="25"/>
      <c r="C201" s="25"/>
      <c r="D201" s="25"/>
      <c r="E201" s="25"/>
      <c r="F201" s="91"/>
      <c r="G201" s="91"/>
      <c r="H201" s="91"/>
      <c r="I201" s="91"/>
      <c r="J201" s="25"/>
      <c r="K201" s="25"/>
      <c r="L201" s="25"/>
      <c r="M201" s="25"/>
      <c r="N201" s="27"/>
      <c r="O201" s="27"/>
      <c r="P201" s="25"/>
      <c r="Q201" s="25"/>
    </row>
    <row r="202" spans="1:17" ht="15" customHeight="1" x14ac:dyDescent="0.25">
      <c r="A202" s="25"/>
      <c r="B202" s="25"/>
      <c r="C202" s="25"/>
      <c r="D202" s="25"/>
      <c r="E202" s="25"/>
      <c r="F202" s="91"/>
      <c r="G202" s="91"/>
      <c r="H202" s="91"/>
      <c r="I202" s="91"/>
      <c r="J202" s="25"/>
      <c r="K202" s="25"/>
      <c r="L202" s="25"/>
      <c r="M202" s="25"/>
      <c r="N202" s="27"/>
      <c r="O202" s="27"/>
      <c r="P202" s="25"/>
      <c r="Q202" s="25"/>
    </row>
    <row r="203" spans="1:17" ht="15" customHeight="1" x14ac:dyDescent="0.25">
      <c r="A203" s="25"/>
      <c r="B203" s="25"/>
      <c r="C203" s="25"/>
      <c r="D203" s="25"/>
      <c r="E203" s="25"/>
      <c r="F203" s="91"/>
      <c r="G203" s="91"/>
      <c r="H203" s="91"/>
      <c r="I203" s="91"/>
      <c r="J203" s="25"/>
      <c r="K203" s="25"/>
      <c r="L203" s="25"/>
      <c r="M203" s="25"/>
      <c r="N203" s="27"/>
      <c r="O203" s="27"/>
      <c r="P203" s="25"/>
      <c r="Q203" s="25"/>
    </row>
    <row r="204" spans="1:17" ht="15" customHeight="1" x14ac:dyDescent="0.25">
      <c r="A204" s="25"/>
      <c r="B204" s="25"/>
      <c r="C204" s="25"/>
      <c r="D204" s="25"/>
      <c r="E204" s="25"/>
      <c r="F204" s="91"/>
      <c r="G204" s="91"/>
      <c r="H204" s="91"/>
      <c r="I204" s="91"/>
      <c r="J204" s="25"/>
      <c r="K204" s="25"/>
      <c r="L204" s="25"/>
      <c r="M204" s="25"/>
      <c r="N204" s="27"/>
      <c r="O204" s="27"/>
      <c r="P204" s="25"/>
      <c r="Q204" s="25"/>
    </row>
    <row r="205" spans="1:17" ht="15" customHeight="1" x14ac:dyDescent="0.25">
      <c r="A205" s="25"/>
      <c r="B205" s="25"/>
      <c r="C205" s="25"/>
      <c r="D205" s="25"/>
      <c r="E205" s="25"/>
      <c r="F205" s="91"/>
      <c r="G205" s="91"/>
      <c r="H205" s="91"/>
      <c r="I205" s="91"/>
      <c r="J205" s="25"/>
      <c r="K205" s="25"/>
      <c r="L205" s="25"/>
      <c r="M205" s="25"/>
      <c r="N205" s="27"/>
      <c r="O205" s="27"/>
      <c r="P205" s="25"/>
      <c r="Q205" s="25"/>
    </row>
    <row r="206" spans="1:17" ht="15" customHeight="1" x14ac:dyDescent="0.25">
      <c r="A206" s="25"/>
      <c r="B206" s="25"/>
      <c r="C206" s="25"/>
      <c r="D206" s="25"/>
      <c r="E206" s="25"/>
      <c r="F206" s="91"/>
      <c r="G206" s="91"/>
      <c r="H206" s="91"/>
      <c r="I206" s="91"/>
      <c r="J206" s="25"/>
      <c r="K206" s="25"/>
      <c r="L206" s="25"/>
      <c r="M206" s="25"/>
      <c r="N206" s="27"/>
      <c r="O206" s="27"/>
      <c r="P206" s="25"/>
      <c r="Q206" s="25"/>
    </row>
    <row r="207" spans="1:17" ht="15" customHeight="1" x14ac:dyDescent="0.25">
      <c r="A207" s="25"/>
      <c r="B207" s="25"/>
      <c r="C207" s="25"/>
      <c r="D207" s="25"/>
      <c r="E207" s="25"/>
      <c r="F207" s="91"/>
      <c r="G207" s="91"/>
      <c r="H207" s="91"/>
      <c r="I207" s="91"/>
      <c r="J207" s="25"/>
      <c r="K207" s="25"/>
      <c r="L207" s="25"/>
      <c r="M207" s="25"/>
      <c r="N207" s="27"/>
      <c r="O207" s="27"/>
      <c r="P207" s="25"/>
      <c r="Q207" s="25"/>
    </row>
    <row r="208" spans="1:17" ht="15" customHeight="1" x14ac:dyDescent="0.25">
      <c r="A208" s="25"/>
      <c r="B208" s="25"/>
      <c r="C208" s="25"/>
      <c r="D208" s="25"/>
      <c r="E208" s="25"/>
      <c r="F208" s="91"/>
      <c r="G208" s="91"/>
      <c r="H208" s="91"/>
      <c r="I208" s="91"/>
      <c r="J208" s="25"/>
      <c r="K208" s="25"/>
      <c r="L208" s="25"/>
      <c r="M208" s="25"/>
      <c r="N208" s="27"/>
      <c r="O208" s="27"/>
      <c r="P208" s="25"/>
      <c r="Q208" s="25"/>
    </row>
    <row r="209" spans="1:17" ht="15" customHeight="1" x14ac:dyDescent="0.25">
      <c r="A209" s="25"/>
      <c r="B209" s="25"/>
      <c r="C209" s="25"/>
      <c r="D209" s="25"/>
      <c r="E209" s="25"/>
      <c r="F209" s="91"/>
      <c r="G209" s="91"/>
      <c r="H209" s="91"/>
      <c r="I209" s="91"/>
      <c r="J209" s="25"/>
      <c r="K209" s="25"/>
      <c r="L209" s="25"/>
      <c r="M209" s="25"/>
      <c r="N209" s="27"/>
      <c r="O209" s="27"/>
      <c r="P209" s="25"/>
      <c r="Q209" s="25"/>
    </row>
    <row r="210" spans="1:17" ht="15" customHeight="1" x14ac:dyDescent="0.25">
      <c r="A210" s="25"/>
      <c r="B210" s="25"/>
      <c r="C210" s="25"/>
      <c r="D210" s="25"/>
      <c r="E210" s="25"/>
      <c r="F210" s="91"/>
      <c r="G210" s="91"/>
      <c r="H210" s="91"/>
      <c r="I210" s="91"/>
      <c r="J210" s="25"/>
      <c r="K210" s="25"/>
      <c r="L210" s="25"/>
      <c r="M210" s="25"/>
      <c r="N210" s="27"/>
      <c r="O210" s="27"/>
      <c r="P210" s="25"/>
      <c r="Q210" s="25"/>
    </row>
    <row r="211" spans="1:17" ht="15" customHeight="1" x14ac:dyDescent="0.25">
      <c r="A211" s="25"/>
      <c r="B211" s="25"/>
      <c r="C211" s="25"/>
      <c r="D211" s="25"/>
      <c r="E211" s="25"/>
      <c r="F211" s="91"/>
      <c r="G211" s="91"/>
      <c r="H211" s="91"/>
      <c r="I211" s="91"/>
      <c r="J211" s="25"/>
      <c r="K211" s="25"/>
      <c r="L211" s="25"/>
      <c r="M211" s="25"/>
      <c r="N211" s="27"/>
      <c r="O211" s="27"/>
      <c r="P211" s="25"/>
      <c r="Q211" s="25"/>
    </row>
    <row r="212" spans="1:17" ht="15" customHeight="1" x14ac:dyDescent="0.25">
      <c r="A212" s="25"/>
      <c r="B212" s="25"/>
      <c r="C212" s="25"/>
      <c r="D212" s="25"/>
      <c r="E212" s="25"/>
      <c r="F212" s="91"/>
      <c r="G212" s="91"/>
      <c r="H212" s="91"/>
      <c r="I212" s="91"/>
      <c r="J212" s="25"/>
      <c r="K212" s="25"/>
      <c r="L212" s="25"/>
      <c r="M212" s="25"/>
      <c r="N212" s="27"/>
      <c r="O212" s="27"/>
      <c r="P212" s="25"/>
      <c r="Q212" s="25"/>
    </row>
    <row r="213" spans="1:17" ht="15" customHeight="1" x14ac:dyDescent="0.25">
      <c r="A213" s="25"/>
      <c r="B213" s="25"/>
      <c r="C213" s="25"/>
      <c r="D213" s="25"/>
      <c r="E213" s="25"/>
      <c r="F213" s="91"/>
      <c r="G213" s="91"/>
      <c r="H213" s="91"/>
      <c r="I213" s="91"/>
      <c r="J213" s="25"/>
      <c r="K213" s="25"/>
      <c r="L213" s="25"/>
      <c r="M213" s="25"/>
      <c r="N213" s="27"/>
      <c r="O213" s="27"/>
      <c r="P213" s="25"/>
      <c r="Q213" s="25"/>
    </row>
    <row r="214" spans="1:17" ht="15" customHeight="1" x14ac:dyDescent="0.25">
      <c r="A214" s="25"/>
      <c r="B214" s="25"/>
      <c r="C214" s="25"/>
      <c r="D214" s="25"/>
      <c r="E214" s="25"/>
      <c r="F214" s="91"/>
      <c r="G214" s="91"/>
      <c r="H214" s="91"/>
      <c r="I214" s="91"/>
      <c r="J214" s="25"/>
      <c r="K214" s="25"/>
      <c r="L214" s="25"/>
      <c r="M214" s="25"/>
      <c r="N214" s="27"/>
      <c r="O214" s="27"/>
      <c r="P214" s="25"/>
      <c r="Q214" s="25"/>
    </row>
    <row r="215" spans="1:17" ht="15" customHeight="1" x14ac:dyDescent="0.25">
      <c r="A215" s="25"/>
      <c r="B215" s="25"/>
      <c r="C215" s="25"/>
      <c r="D215" s="25"/>
      <c r="E215" s="25"/>
      <c r="F215" s="91"/>
      <c r="G215" s="91"/>
      <c r="H215" s="91"/>
      <c r="I215" s="91"/>
      <c r="J215" s="25"/>
      <c r="K215" s="25"/>
      <c r="L215" s="25"/>
      <c r="M215" s="25"/>
      <c r="N215" s="27"/>
      <c r="O215" s="27"/>
      <c r="P215" s="25"/>
      <c r="Q215" s="25"/>
    </row>
    <row r="216" spans="1:17" ht="15" customHeight="1" x14ac:dyDescent="0.25">
      <c r="A216" s="25"/>
      <c r="B216" s="25"/>
      <c r="C216" s="25"/>
      <c r="D216" s="25"/>
      <c r="E216" s="25"/>
      <c r="F216" s="91"/>
      <c r="G216" s="91"/>
      <c r="H216" s="91"/>
      <c r="I216" s="91"/>
      <c r="J216" s="25"/>
      <c r="K216" s="25"/>
      <c r="L216" s="25"/>
      <c r="M216" s="25"/>
      <c r="N216" s="27"/>
      <c r="O216" s="27"/>
      <c r="P216" s="25"/>
      <c r="Q216" s="25"/>
    </row>
    <row r="217" spans="1:17" ht="15" customHeight="1" x14ac:dyDescent="0.25">
      <c r="A217" s="25"/>
      <c r="B217" s="25"/>
      <c r="C217" s="25"/>
      <c r="D217" s="25"/>
      <c r="E217" s="25"/>
      <c r="F217" s="91"/>
      <c r="G217" s="91"/>
      <c r="H217" s="91"/>
      <c r="I217" s="91"/>
      <c r="J217" s="25"/>
      <c r="K217" s="25"/>
      <c r="L217" s="25"/>
      <c r="M217" s="25"/>
      <c r="N217" s="27"/>
      <c r="O217" s="27"/>
      <c r="P217" s="25"/>
      <c r="Q217" s="25"/>
    </row>
    <row r="218" spans="1:17" ht="15" customHeight="1" x14ac:dyDescent="0.25">
      <c r="A218" s="25"/>
      <c r="B218" s="25"/>
      <c r="C218" s="25"/>
      <c r="D218" s="25"/>
      <c r="E218" s="25"/>
      <c r="F218" s="91"/>
      <c r="G218" s="91"/>
      <c r="H218" s="91"/>
      <c r="I218" s="91"/>
      <c r="J218" s="25"/>
      <c r="K218" s="25"/>
      <c r="L218" s="25"/>
      <c r="M218" s="25"/>
      <c r="N218" s="27"/>
      <c r="O218" s="27"/>
      <c r="P218" s="25"/>
      <c r="Q218" s="25"/>
    </row>
    <row r="219" spans="1:17" ht="15" customHeight="1" x14ac:dyDescent="0.25">
      <c r="A219" s="25"/>
      <c r="B219" s="25"/>
      <c r="C219" s="25"/>
      <c r="D219" s="25"/>
      <c r="E219" s="25"/>
      <c r="F219" s="91"/>
      <c r="G219" s="91"/>
      <c r="H219" s="91"/>
      <c r="I219" s="91"/>
      <c r="J219" s="25"/>
      <c r="K219" s="25"/>
      <c r="L219" s="25"/>
      <c r="M219" s="25"/>
      <c r="N219" s="27"/>
      <c r="O219" s="27"/>
      <c r="P219" s="25"/>
      <c r="Q219" s="25"/>
    </row>
    <row r="220" spans="1:17" ht="15" customHeight="1" x14ac:dyDescent="0.25">
      <c r="A220" s="25"/>
      <c r="B220" s="25"/>
      <c r="C220" s="25"/>
      <c r="D220" s="25"/>
      <c r="E220" s="25"/>
      <c r="F220" s="91"/>
      <c r="G220" s="91"/>
      <c r="H220" s="91"/>
      <c r="I220" s="91"/>
      <c r="J220" s="25"/>
      <c r="K220" s="25"/>
      <c r="L220" s="25"/>
      <c r="M220" s="25"/>
      <c r="N220" s="27"/>
      <c r="O220" s="27"/>
      <c r="P220" s="25"/>
      <c r="Q220" s="25"/>
    </row>
    <row r="221" spans="1:17" ht="15" customHeight="1" x14ac:dyDescent="0.25">
      <c r="A221" s="25"/>
      <c r="B221" s="25"/>
      <c r="C221" s="25"/>
      <c r="D221" s="25"/>
      <c r="E221" s="25"/>
      <c r="F221" s="91"/>
      <c r="G221" s="91"/>
      <c r="H221" s="91"/>
      <c r="I221" s="91"/>
      <c r="J221" s="25"/>
      <c r="K221" s="25"/>
      <c r="L221" s="25"/>
      <c r="M221" s="25"/>
      <c r="N221" s="27"/>
      <c r="O221" s="27"/>
      <c r="P221" s="25"/>
      <c r="Q221" s="25"/>
    </row>
    <row r="222" spans="1:17" ht="15" customHeight="1" x14ac:dyDescent="0.25">
      <c r="A222" s="25"/>
      <c r="B222" s="25"/>
      <c r="C222" s="25"/>
      <c r="D222" s="25"/>
      <c r="E222" s="25"/>
      <c r="F222" s="91"/>
      <c r="G222" s="91"/>
      <c r="H222" s="91"/>
      <c r="I222" s="91"/>
      <c r="J222" s="25"/>
      <c r="K222" s="25"/>
      <c r="L222" s="25"/>
      <c r="M222" s="25"/>
      <c r="N222" s="27"/>
      <c r="O222" s="27"/>
      <c r="P222" s="25"/>
      <c r="Q222" s="25"/>
    </row>
    <row r="223" spans="1:17" ht="15" customHeight="1" x14ac:dyDescent="0.25">
      <c r="A223" s="25"/>
      <c r="B223" s="25"/>
      <c r="C223" s="25"/>
      <c r="D223" s="25"/>
      <c r="E223" s="25"/>
      <c r="F223" s="91"/>
      <c r="G223" s="91"/>
      <c r="H223" s="91"/>
      <c r="I223" s="91"/>
      <c r="J223" s="25"/>
      <c r="K223" s="25"/>
      <c r="L223" s="25"/>
      <c r="M223" s="25"/>
      <c r="N223" s="27"/>
      <c r="O223" s="27"/>
      <c r="P223" s="25"/>
      <c r="Q223" s="25"/>
    </row>
    <row r="224" spans="1:17" ht="15" customHeight="1" x14ac:dyDescent="0.25">
      <c r="A224" s="25"/>
      <c r="B224" s="25"/>
      <c r="C224" s="25"/>
      <c r="D224" s="25"/>
      <c r="E224" s="25"/>
      <c r="F224" s="91"/>
      <c r="G224" s="91"/>
      <c r="H224" s="91"/>
      <c r="I224" s="91"/>
      <c r="J224" s="25"/>
      <c r="K224" s="25"/>
      <c r="L224" s="25"/>
      <c r="M224" s="25"/>
      <c r="N224" s="27"/>
      <c r="O224" s="27"/>
      <c r="P224" s="25"/>
      <c r="Q224" s="25"/>
    </row>
    <row r="225" spans="1:17" ht="15" customHeight="1" x14ac:dyDescent="0.25">
      <c r="A225" s="25"/>
      <c r="B225" s="25"/>
      <c r="C225" s="25"/>
      <c r="D225" s="25"/>
      <c r="E225" s="25"/>
      <c r="F225" s="91"/>
      <c r="G225" s="91"/>
      <c r="H225" s="91"/>
      <c r="I225" s="91"/>
      <c r="J225" s="25"/>
      <c r="K225" s="25"/>
      <c r="L225" s="25"/>
      <c r="M225" s="25"/>
      <c r="N225" s="27"/>
      <c r="O225" s="27"/>
      <c r="P225" s="25"/>
      <c r="Q225" s="25"/>
    </row>
    <row r="226" spans="1:17" ht="15" customHeight="1" x14ac:dyDescent="0.25">
      <c r="A226" s="25"/>
      <c r="B226" s="25"/>
      <c r="C226" s="25"/>
      <c r="D226" s="25"/>
      <c r="E226" s="25"/>
      <c r="F226" s="91"/>
      <c r="G226" s="91"/>
      <c r="H226" s="91"/>
      <c r="I226" s="91"/>
      <c r="J226" s="25"/>
      <c r="K226" s="25"/>
      <c r="L226" s="25"/>
      <c r="M226" s="25"/>
      <c r="N226" s="27"/>
      <c r="O226" s="27"/>
      <c r="P226" s="25"/>
      <c r="Q226" s="25"/>
    </row>
    <row r="227" spans="1:17" ht="15" customHeight="1" x14ac:dyDescent="0.25">
      <c r="A227" s="25"/>
      <c r="B227" s="25"/>
      <c r="C227" s="25"/>
      <c r="D227" s="25"/>
      <c r="E227" s="25"/>
      <c r="F227" s="91"/>
      <c r="G227" s="91"/>
      <c r="H227" s="91"/>
      <c r="I227" s="91"/>
      <c r="J227" s="25"/>
      <c r="K227" s="25"/>
      <c r="L227" s="25"/>
      <c r="M227" s="25"/>
      <c r="N227" s="27"/>
      <c r="O227" s="27"/>
      <c r="P227" s="25"/>
      <c r="Q227" s="25"/>
    </row>
    <row r="228" spans="1:17" ht="15" customHeight="1" x14ac:dyDescent="0.25">
      <c r="A228" s="25"/>
      <c r="B228" s="25"/>
      <c r="C228" s="25"/>
      <c r="D228" s="25"/>
      <c r="E228" s="25"/>
      <c r="F228" s="91"/>
      <c r="G228" s="91"/>
      <c r="H228" s="91"/>
      <c r="I228" s="91"/>
      <c r="J228" s="25"/>
      <c r="K228" s="25"/>
      <c r="L228" s="25"/>
      <c r="M228" s="25"/>
      <c r="N228" s="27"/>
      <c r="O228" s="27"/>
      <c r="P228" s="25"/>
      <c r="Q228" s="25"/>
    </row>
    <row r="229" spans="1:17" ht="15" customHeight="1" x14ac:dyDescent="0.25">
      <c r="A229" s="25"/>
      <c r="B229" s="25"/>
      <c r="C229" s="25"/>
      <c r="D229" s="25"/>
      <c r="E229" s="25"/>
      <c r="F229" s="91"/>
      <c r="G229" s="91"/>
      <c r="H229" s="91"/>
      <c r="I229" s="91"/>
      <c r="J229" s="25"/>
      <c r="K229" s="25"/>
      <c r="L229" s="25"/>
      <c r="M229" s="25"/>
      <c r="N229" s="27"/>
      <c r="O229" s="27"/>
      <c r="P229" s="25"/>
      <c r="Q229" s="25"/>
    </row>
    <row r="230" spans="1:17" ht="15" customHeight="1" x14ac:dyDescent="0.25">
      <c r="A230" s="25"/>
      <c r="B230" s="25"/>
      <c r="C230" s="25"/>
      <c r="D230" s="25"/>
      <c r="E230" s="25"/>
      <c r="F230" s="91"/>
      <c r="G230" s="91"/>
      <c r="H230" s="91"/>
      <c r="I230" s="91"/>
      <c r="J230" s="25"/>
      <c r="K230" s="25"/>
      <c r="L230" s="25"/>
      <c r="M230" s="25"/>
      <c r="N230" s="27"/>
      <c r="O230" s="27"/>
      <c r="P230" s="25"/>
      <c r="Q230" s="25"/>
    </row>
    <row r="231" spans="1:17" ht="15" customHeight="1" x14ac:dyDescent="0.25">
      <c r="A231" s="25"/>
      <c r="B231" s="25"/>
      <c r="C231" s="25"/>
      <c r="D231" s="25"/>
      <c r="E231" s="25"/>
      <c r="F231" s="91"/>
      <c r="G231" s="91"/>
      <c r="H231" s="91"/>
      <c r="I231" s="91"/>
      <c r="J231" s="25"/>
      <c r="K231" s="25"/>
      <c r="L231" s="25"/>
      <c r="M231" s="25"/>
      <c r="N231" s="27"/>
      <c r="O231" s="27"/>
      <c r="P231" s="25"/>
      <c r="Q231" s="25"/>
    </row>
    <row r="232" spans="1:17" ht="15" customHeight="1" x14ac:dyDescent="0.25">
      <c r="A232" s="25"/>
      <c r="B232" s="25"/>
      <c r="C232" s="25"/>
      <c r="D232" s="25"/>
      <c r="E232" s="25"/>
      <c r="F232" s="91"/>
      <c r="G232" s="91"/>
      <c r="H232" s="91"/>
      <c r="I232" s="91"/>
      <c r="J232" s="25"/>
      <c r="K232" s="25"/>
      <c r="L232" s="25"/>
      <c r="M232" s="25"/>
      <c r="N232" s="27"/>
      <c r="O232" s="27"/>
      <c r="P232" s="25"/>
      <c r="Q232" s="25"/>
    </row>
    <row r="233" spans="1:17" ht="15" customHeight="1" x14ac:dyDescent="0.25">
      <c r="A233" s="25"/>
      <c r="B233" s="25"/>
      <c r="C233" s="25"/>
      <c r="D233" s="25"/>
      <c r="E233" s="25"/>
      <c r="F233" s="91"/>
      <c r="G233" s="91"/>
      <c r="H233" s="91"/>
      <c r="I233" s="91"/>
      <c r="J233" s="25"/>
      <c r="K233" s="25"/>
      <c r="L233" s="25"/>
      <c r="M233" s="25"/>
      <c r="N233" s="27"/>
      <c r="O233" s="27"/>
      <c r="P233" s="25"/>
      <c r="Q233" s="25"/>
    </row>
    <row r="234" spans="1:17" ht="15" customHeight="1" x14ac:dyDescent="0.25">
      <c r="A234" s="25"/>
      <c r="B234" s="25"/>
      <c r="C234" s="25"/>
      <c r="D234" s="25"/>
      <c r="E234" s="25"/>
      <c r="F234" s="91"/>
      <c r="G234" s="91"/>
      <c r="H234" s="91"/>
      <c r="I234" s="91"/>
      <c r="J234" s="25"/>
      <c r="K234" s="25"/>
      <c r="L234" s="25"/>
      <c r="M234" s="25"/>
      <c r="N234" s="27"/>
      <c r="O234" s="27"/>
      <c r="P234" s="25"/>
      <c r="Q234" s="25"/>
    </row>
    <row r="235" spans="1:17" ht="15" customHeight="1" x14ac:dyDescent="0.25">
      <c r="A235" s="25"/>
      <c r="B235" s="25"/>
      <c r="C235" s="25"/>
      <c r="D235" s="25"/>
      <c r="E235" s="25"/>
      <c r="F235" s="91"/>
      <c r="G235" s="91"/>
      <c r="H235" s="91"/>
      <c r="I235" s="91"/>
      <c r="J235" s="25"/>
      <c r="K235" s="25"/>
      <c r="L235" s="25"/>
      <c r="M235" s="25"/>
      <c r="N235" s="27"/>
      <c r="O235" s="27"/>
      <c r="P235" s="25"/>
      <c r="Q235" s="25"/>
    </row>
    <row r="236" spans="1:17" ht="15" customHeight="1" x14ac:dyDescent="0.25">
      <c r="A236" s="25"/>
      <c r="B236" s="25"/>
      <c r="C236" s="25"/>
      <c r="D236" s="25"/>
      <c r="E236" s="25"/>
      <c r="F236" s="91"/>
      <c r="G236" s="91"/>
      <c r="H236" s="91"/>
      <c r="I236" s="91"/>
      <c r="J236" s="25"/>
      <c r="K236" s="25"/>
      <c r="L236" s="25"/>
      <c r="M236" s="25"/>
      <c r="N236" s="27"/>
      <c r="O236" s="27"/>
      <c r="P236" s="25"/>
      <c r="Q236" s="25"/>
    </row>
    <row r="237" spans="1:17" ht="15" customHeight="1" x14ac:dyDescent="0.25">
      <c r="A237" s="25"/>
      <c r="B237" s="25"/>
      <c r="C237" s="25"/>
      <c r="D237" s="25"/>
      <c r="E237" s="25"/>
      <c r="F237" s="91"/>
      <c r="G237" s="91"/>
      <c r="H237" s="91"/>
      <c r="I237" s="91"/>
      <c r="J237" s="25"/>
      <c r="K237" s="25"/>
      <c r="L237" s="25"/>
      <c r="M237" s="25"/>
      <c r="N237" s="27"/>
      <c r="O237" s="27"/>
      <c r="P237" s="25"/>
      <c r="Q237" s="25"/>
    </row>
    <row r="238" spans="1:17" ht="15" customHeight="1" x14ac:dyDescent="0.25">
      <c r="A238" s="25"/>
      <c r="B238" s="25"/>
      <c r="C238" s="25"/>
      <c r="D238" s="25"/>
      <c r="E238" s="25"/>
      <c r="F238" s="91"/>
      <c r="G238" s="91"/>
      <c r="H238" s="91"/>
      <c r="I238" s="91"/>
      <c r="J238" s="25"/>
      <c r="K238" s="25"/>
      <c r="L238" s="25"/>
      <c r="M238" s="25"/>
      <c r="N238" s="27"/>
      <c r="O238" s="27"/>
      <c r="P238" s="25"/>
      <c r="Q238" s="25"/>
    </row>
    <row r="239" spans="1:17" ht="15" customHeight="1" x14ac:dyDescent="0.25">
      <c r="A239" s="25"/>
      <c r="B239" s="25"/>
      <c r="C239" s="25"/>
      <c r="D239" s="25"/>
      <c r="E239" s="25"/>
      <c r="F239" s="91"/>
      <c r="G239" s="91"/>
      <c r="H239" s="91"/>
      <c r="I239" s="91"/>
      <c r="J239" s="25"/>
      <c r="K239" s="25"/>
      <c r="L239" s="25"/>
      <c r="M239" s="25"/>
      <c r="N239" s="27"/>
      <c r="O239" s="27"/>
      <c r="P239" s="25"/>
      <c r="Q239" s="25"/>
    </row>
    <row r="240" spans="1:17" ht="15" customHeight="1" x14ac:dyDescent="0.25">
      <c r="A240" s="25"/>
      <c r="B240" s="25"/>
      <c r="C240" s="25"/>
      <c r="D240" s="25"/>
      <c r="E240" s="25"/>
      <c r="F240" s="91"/>
      <c r="G240" s="91"/>
      <c r="H240" s="91"/>
      <c r="I240" s="91"/>
      <c r="J240" s="25"/>
      <c r="K240" s="25"/>
      <c r="L240" s="25"/>
      <c r="M240" s="25"/>
      <c r="N240" s="27"/>
      <c r="O240" s="27"/>
      <c r="P240" s="25"/>
      <c r="Q240" s="25"/>
    </row>
    <row r="241" spans="1:17" ht="15" customHeight="1" x14ac:dyDescent="0.25">
      <c r="A241" s="25"/>
      <c r="B241" s="25"/>
      <c r="C241" s="25"/>
      <c r="D241" s="25"/>
      <c r="E241" s="25"/>
      <c r="F241" s="91"/>
      <c r="G241" s="91"/>
      <c r="H241" s="91"/>
      <c r="I241" s="91"/>
      <c r="J241" s="25"/>
      <c r="K241" s="25"/>
      <c r="L241" s="25"/>
      <c r="M241" s="25"/>
      <c r="N241" s="27"/>
      <c r="O241" s="27"/>
      <c r="P241" s="25"/>
      <c r="Q241" s="25"/>
    </row>
    <row r="242" spans="1:17" ht="15" customHeight="1" x14ac:dyDescent="0.25">
      <c r="A242" s="25"/>
      <c r="B242" s="25"/>
      <c r="C242" s="25"/>
      <c r="D242" s="25"/>
      <c r="E242" s="25"/>
      <c r="F242" s="91"/>
      <c r="G242" s="91"/>
      <c r="H242" s="91"/>
      <c r="I242" s="91"/>
      <c r="J242" s="25"/>
      <c r="K242" s="25"/>
      <c r="L242" s="25"/>
      <c r="M242" s="25"/>
      <c r="N242" s="27"/>
      <c r="O242" s="27"/>
      <c r="P242" s="25"/>
      <c r="Q242" s="25"/>
    </row>
    <row r="243" spans="1:17" ht="15" customHeight="1" x14ac:dyDescent="0.25">
      <c r="A243" s="25"/>
      <c r="B243" s="25"/>
      <c r="C243" s="25"/>
      <c r="D243" s="25"/>
      <c r="E243" s="25"/>
      <c r="F243" s="91"/>
      <c r="G243" s="91"/>
      <c r="H243" s="91"/>
      <c r="I243" s="91"/>
      <c r="J243" s="25"/>
      <c r="K243" s="25"/>
      <c r="L243" s="25"/>
      <c r="M243" s="25"/>
      <c r="N243" s="27"/>
      <c r="O243" s="27"/>
      <c r="P243" s="25"/>
      <c r="Q243" s="25"/>
    </row>
    <row r="244" spans="1:17" ht="15" customHeight="1" x14ac:dyDescent="0.25">
      <c r="A244" s="25"/>
      <c r="B244" s="25"/>
      <c r="C244" s="25"/>
      <c r="D244" s="25"/>
      <c r="E244" s="25"/>
      <c r="F244" s="91"/>
      <c r="G244" s="91"/>
      <c r="H244" s="91"/>
      <c r="I244" s="91"/>
      <c r="J244" s="25"/>
      <c r="K244" s="25"/>
      <c r="L244" s="25"/>
      <c r="M244" s="25"/>
      <c r="N244" s="27"/>
      <c r="O244" s="27"/>
      <c r="P244" s="25"/>
      <c r="Q244" s="25"/>
    </row>
    <row r="245" spans="1:17" ht="15" customHeight="1" x14ac:dyDescent="0.25">
      <c r="A245" s="25"/>
      <c r="B245" s="25"/>
      <c r="C245" s="25"/>
      <c r="D245" s="25"/>
      <c r="E245" s="25"/>
      <c r="F245" s="91"/>
      <c r="G245" s="91"/>
      <c r="H245" s="91"/>
      <c r="I245" s="91"/>
      <c r="J245" s="25"/>
      <c r="K245" s="25"/>
      <c r="L245" s="25"/>
      <c r="M245" s="25"/>
      <c r="N245" s="27"/>
      <c r="O245" s="27"/>
      <c r="P245" s="25"/>
      <c r="Q245" s="25"/>
    </row>
    <row r="246" spans="1:17" ht="15" customHeight="1" x14ac:dyDescent="0.25">
      <c r="A246" s="25"/>
      <c r="B246" s="25"/>
      <c r="C246" s="25"/>
      <c r="D246" s="25"/>
      <c r="E246" s="25"/>
      <c r="F246" s="91"/>
      <c r="G246" s="91"/>
      <c r="H246" s="91"/>
      <c r="I246" s="91"/>
      <c r="J246" s="25"/>
      <c r="K246" s="25"/>
      <c r="L246" s="25"/>
      <c r="M246" s="25"/>
      <c r="N246" s="27"/>
      <c r="O246" s="27"/>
      <c r="P246" s="25"/>
      <c r="Q246" s="25"/>
    </row>
    <row r="247" spans="1:17" ht="15" customHeight="1" x14ac:dyDescent="0.25">
      <c r="A247" s="25"/>
      <c r="B247" s="25"/>
      <c r="C247" s="25"/>
      <c r="D247" s="25"/>
      <c r="E247" s="25"/>
      <c r="F247" s="91"/>
      <c r="G247" s="91"/>
      <c r="H247" s="91"/>
      <c r="I247" s="91"/>
      <c r="J247" s="25"/>
      <c r="K247" s="25"/>
      <c r="L247" s="25"/>
      <c r="M247" s="25"/>
      <c r="N247" s="27"/>
      <c r="O247" s="27"/>
      <c r="P247" s="25"/>
      <c r="Q247" s="25"/>
    </row>
    <row r="248" spans="1:17" ht="15" customHeight="1" x14ac:dyDescent="0.25">
      <c r="A248" s="25"/>
      <c r="B248" s="25"/>
      <c r="C248" s="25"/>
      <c r="D248" s="25"/>
      <c r="E248" s="25"/>
      <c r="F248" s="91"/>
      <c r="G248" s="91"/>
      <c r="H248" s="91"/>
      <c r="I248" s="91"/>
      <c r="J248" s="25"/>
      <c r="K248" s="25"/>
      <c r="L248" s="25"/>
      <c r="M248" s="25"/>
      <c r="N248" s="27"/>
      <c r="O248" s="27"/>
      <c r="P248" s="25"/>
      <c r="Q248" s="25"/>
    </row>
    <row r="249" spans="1:17" ht="15" customHeight="1" x14ac:dyDescent="0.25">
      <c r="A249" s="25"/>
      <c r="B249" s="25"/>
      <c r="C249" s="25"/>
      <c r="D249" s="25"/>
      <c r="E249" s="25"/>
      <c r="F249" s="91"/>
      <c r="G249" s="91"/>
      <c r="H249" s="91"/>
      <c r="I249" s="91"/>
      <c r="J249" s="25"/>
      <c r="K249" s="25"/>
      <c r="L249" s="25"/>
      <c r="M249" s="25"/>
      <c r="N249" s="27"/>
      <c r="O249" s="27"/>
      <c r="P249" s="25"/>
      <c r="Q249" s="25"/>
    </row>
    <row r="250" spans="1:17" ht="15" customHeight="1" x14ac:dyDescent="0.25">
      <c r="A250" s="25"/>
      <c r="B250" s="25"/>
      <c r="C250" s="25"/>
      <c r="D250" s="25"/>
      <c r="E250" s="25"/>
      <c r="F250" s="91"/>
      <c r="G250" s="91"/>
      <c r="H250" s="91"/>
      <c r="I250" s="91"/>
      <c r="J250" s="25"/>
      <c r="K250" s="25"/>
      <c r="L250" s="25"/>
      <c r="M250" s="25"/>
      <c r="N250" s="27"/>
      <c r="O250" s="27"/>
      <c r="P250" s="25"/>
      <c r="Q250" s="25"/>
    </row>
    <row r="251" spans="1:17" ht="15" customHeight="1" x14ac:dyDescent="0.25">
      <c r="A251" s="25"/>
      <c r="B251" s="25"/>
      <c r="C251" s="25"/>
      <c r="D251" s="25"/>
      <c r="E251" s="25"/>
      <c r="F251" s="91"/>
      <c r="G251" s="91"/>
      <c r="H251" s="91"/>
      <c r="I251" s="91"/>
      <c r="J251" s="25"/>
      <c r="K251" s="25"/>
      <c r="L251" s="25"/>
      <c r="M251" s="25"/>
      <c r="N251" s="27"/>
      <c r="O251" s="27"/>
      <c r="P251" s="25"/>
      <c r="Q251" s="25"/>
    </row>
    <row r="252" spans="1:17" ht="15" customHeight="1" x14ac:dyDescent="0.25">
      <c r="A252" s="25"/>
      <c r="B252" s="25"/>
      <c r="C252" s="25"/>
      <c r="D252" s="25"/>
      <c r="E252" s="25"/>
      <c r="F252" s="91"/>
      <c r="G252" s="91"/>
      <c r="H252" s="91"/>
      <c r="I252" s="91"/>
      <c r="J252" s="25"/>
      <c r="K252" s="25"/>
      <c r="L252" s="25"/>
      <c r="M252" s="25"/>
      <c r="N252" s="27"/>
      <c r="O252" s="27"/>
      <c r="P252" s="25"/>
      <c r="Q252" s="25"/>
    </row>
    <row r="253" spans="1:17" ht="15" customHeight="1" x14ac:dyDescent="0.25">
      <c r="A253" s="25"/>
      <c r="B253" s="25"/>
      <c r="C253" s="25"/>
      <c r="D253" s="25"/>
      <c r="E253" s="25"/>
      <c r="F253" s="91"/>
      <c r="G253" s="91"/>
      <c r="H253" s="91"/>
      <c r="I253" s="91"/>
      <c r="J253" s="25"/>
      <c r="K253" s="25"/>
      <c r="L253" s="25"/>
      <c r="M253" s="25"/>
      <c r="N253" s="27"/>
      <c r="O253" s="27"/>
      <c r="P253" s="25"/>
      <c r="Q253" s="25"/>
    </row>
    <row r="254" spans="1:17" ht="15" customHeight="1" x14ac:dyDescent="0.25">
      <c r="A254" s="25"/>
      <c r="B254" s="25"/>
      <c r="C254" s="25"/>
      <c r="D254" s="25"/>
      <c r="E254" s="25"/>
      <c r="F254" s="91"/>
      <c r="G254" s="91"/>
      <c r="H254" s="91"/>
      <c r="I254" s="91"/>
      <c r="J254" s="25"/>
      <c r="K254" s="25"/>
      <c r="L254" s="25"/>
      <c r="M254" s="25"/>
      <c r="N254" s="27"/>
      <c r="O254" s="27"/>
      <c r="P254" s="25"/>
      <c r="Q254" s="25"/>
    </row>
    <row r="255" spans="1:17" ht="15" customHeight="1" x14ac:dyDescent="0.25">
      <c r="A255" s="25"/>
      <c r="B255" s="25"/>
      <c r="C255" s="25"/>
      <c r="D255" s="25"/>
      <c r="E255" s="25"/>
      <c r="F255" s="91"/>
      <c r="G255" s="91"/>
      <c r="H255" s="91"/>
      <c r="I255" s="91"/>
      <c r="J255" s="25"/>
      <c r="K255" s="25"/>
      <c r="L255" s="25"/>
      <c r="M255" s="25"/>
      <c r="N255" s="27"/>
      <c r="O255" s="27"/>
      <c r="P255" s="25"/>
      <c r="Q255" s="25"/>
    </row>
    <row r="256" spans="1:17" ht="15" customHeight="1" x14ac:dyDescent="0.25">
      <c r="A256" s="25"/>
      <c r="B256" s="25"/>
      <c r="C256" s="25"/>
      <c r="D256" s="25"/>
      <c r="E256" s="25"/>
      <c r="F256" s="91"/>
      <c r="G256" s="91"/>
      <c r="H256" s="91"/>
      <c r="I256" s="91"/>
      <c r="J256" s="25"/>
      <c r="K256" s="25"/>
      <c r="L256" s="25"/>
      <c r="M256" s="25"/>
      <c r="N256" s="27"/>
      <c r="O256" s="27"/>
      <c r="P256" s="25"/>
      <c r="Q256" s="25"/>
    </row>
    <row r="257" spans="1:17" ht="15" customHeight="1" x14ac:dyDescent="0.25">
      <c r="A257" s="25"/>
      <c r="B257" s="25"/>
      <c r="C257" s="25"/>
      <c r="D257" s="25"/>
      <c r="E257" s="25"/>
      <c r="F257" s="91"/>
      <c r="G257" s="91"/>
      <c r="H257" s="91"/>
      <c r="I257" s="91"/>
      <c r="J257" s="25"/>
      <c r="K257" s="25"/>
      <c r="L257" s="25"/>
      <c r="M257" s="25"/>
      <c r="N257" s="27"/>
      <c r="O257" s="27"/>
      <c r="P257" s="25"/>
      <c r="Q257" s="25"/>
    </row>
    <row r="258" spans="1:17" ht="15" customHeight="1" x14ac:dyDescent="0.25">
      <c r="A258" s="25"/>
      <c r="B258" s="25"/>
      <c r="C258" s="25"/>
      <c r="D258" s="25"/>
      <c r="E258" s="25"/>
      <c r="F258" s="91"/>
      <c r="G258" s="91"/>
      <c r="H258" s="91"/>
      <c r="I258" s="91"/>
      <c r="J258" s="25"/>
      <c r="K258" s="25"/>
      <c r="L258" s="25"/>
      <c r="M258" s="25"/>
      <c r="N258" s="27"/>
      <c r="O258" s="27"/>
      <c r="P258" s="25"/>
      <c r="Q258" s="25"/>
    </row>
    <row r="259" spans="1:17" ht="15" customHeight="1" x14ac:dyDescent="0.25">
      <c r="A259" s="25"/>
      <c r="B259" s="25"/>
      <c r="C259" s="25"/>
      <c r="D259" s="25"/>
      <c r="E259" s="25"/>
      <c r="F259" s="91"/>
      <c r="G259" s="91"/>
      <c r="H259" s="91"/>
      <c r="I259" s="91"/>
      <c r="J259" s="25"/>
      <c r="K259" s="25"/>
      <c r="L259" s="25"/>
      <c r="M259" s="25"/>
      <c r="N259" s="27"/>
      <c r="O259" s="27"/>
      <c r="P259" s="25"/>
      <c r="Q259" s="25"/>
    </row>
    <row r="260" spans="1:17" ht="15" customHeight="1" x14ac:dyDescent="0.25">
      <c r="A260" s="25"/>
      <c r="B260" s="25"/>
      <c r="C260" s="25"/>
      <c r="D260" s="25"/>
      <c r="E260" s="25"/>
      <c r="F260" s="91"/>
      <c r="G260" s="91"/>
      <c r="H260" s="91"/>
      <c r="I260" s="91"/>
      <c r="J260" s="25"/>
      <c r="K260" s="25"/>
      <c r="L260" s="25"/>
      <c r="M260" s="25"/>
      <c r="N260" s="27"/>
      <c r="O260" s="27"/>
      <c r="P260" s="25"/>
      <c r="Q260" s="25"/>
    </row>
    <row r="261" spans="1:17" ht="15" customHeight="1" x14ac:dyDescent="0.25">
      <c r="A261" s="25"/>
      <c r="B261" s="25"/>
      <c r="C261" s="25"/>
      <c r="D261" s="25"/>
      <c r="E261" s="25"/>
      <c r="F261" s="91"/>
      <c r="G261" s="91"/>
      <c r="H261" s="91"/>
      <c r="I261" s="91"/>
      <c r="J261" s="25"/>
      <c r="K261" s="25"/>
      <c r="L261" s="25"/>
      <c r="M261" s="25"/>
      <c r="N261" s="27"/>
      <c r="O261" s="27"/>
      <c r="P261" s="25"/>
      <c r="Q261" s="25"/>
    </row>
    <row r="262" spans="1:17" ht="15" customHeight="1" x14ac:dyDescent="0.25">
      <c r="A262" s="25"/>
      <c r="B262" s="25"/>
      <c r="C262" s="25"/>
      <c r="D262" s="25"/>
      <c r="E262" s="25"/>
      <c r="F262" s="91"/>
      <c r="G262" s="91"/>
      <c r="H262" s="91"/>
      <c r="I262" s="91"/>
      <c r="J262" s="25"/>
      <c r="K262" s="25"/>
      <c r="L262" s="25"/>
      <c r="M262" s="25"/>
      <c r="N262" s="27"/>
      <c r="O262" s="27"/>
      <c r="P262" s="25"/>
      <c r="Q262" s="25"/>
    </row>
    <row r="263" spans="1:17" ht="15" customHeight="1" x14ac:dyDescent="0.25">
      <c r="A263" s="25"/>
      <c r="B263" s="25"/>
      <c r="C263" s="25"/>
      <c r="D263" s="25"/>
      <c r="E263" s="25"/>
      <c r="F263" s="91"/>
      <c r="G263" s="91"/>
      <c r="H263" s="91"/>
      <c r="I263" s="91"/>
      <c r="J263" s="25"/>
      <c r="K263" s="25"/>
      <c r="L263" s="25"/>
      <c r="M263" s="25"/>
      <c r="N263" s="27"/>
      <c r="O263" s="27"/>
      <c r="P263" s="25"/>
      <c r="Q263" s="25"/>
    </row>
    <row r="264" spans="1:17" ht="15" customHeight="1" x14ac:dyDescent="0.25">
      <c r="A264" s="25"/>
      <c r="B264" s="25"/>
      <c r="C264" s="25"/>
      <c r="D264" s="25"/>
      <c r="E264" s="25"/>
      <c r="F264" s="91"/>
      <c r="G264" s="91"/>
      <c r="H264" s="91"/>
      <c r="I264" s="91"/>
      <c r="J264" s="25"/>
      <c r="K264" s="25"/>
      <c r="L264" s="25"/>
      <c r="M264" s="25"/>
      <c r="N264" s="27"/>
      <c r="O264" s="27"/>
      <c r="P264" s="25"/>
      <c r="Q264" s="25"/>
    </row>
    <row r="265" spans="1:17" ht="15" customHeight="1" x14ac:dyDescent="0.25">
      <c r="A265" s="25"/>
      <c r="B265" s="25"/>
      <c r="C265" s="25"/>
      <c r="D265" s="25"/>
      <c r="E265" s="25"/>
      <c r="F265" s="91"/>
      <c r="G265" s="91"/>
      <c r="H265" s="91"/>
      <c r="I265" s="91"/>
      <c r="J265" s="25"/>
      <c r="K265" s="25"/>
      <c r="L265" s="25"/>
      <c r="M265" s="25"/>
      <c r="N265" s="27"/>
      <c r="O265" s="27"/>
      <c r="P265" s="25"/>
      <c r="Q265" s="25"/>
    </row>
    <row r="266" spans="1:17" ht="15" customHeight="1" x14ac:dyDescent="0.25">
      <c r="A266" s="25"/>
      <c r="B266" s="25"/>
      <c r="C266" s="25"/>
      <c r="D266" s="25"/>
      <c r="E266" s="25"/>
      <c r="F266" s="91"/>
      <c r="G266" s="91"/>
      <c r="H266" s="91"/>
      <c r="I266" s="91"/>
      <c r="J266" s="25"/>
      <c r="K266" s="25"/>
      <c r="L266" s="25"/>
      <c r="M266" s="25"/>
      <c r="N266" s="27"/>
      <c r="O266" s="27"/>
      <c r="P266" s="25"/>
      <c r="Q266" s="25"/>
    </row>
    <row r="267" spans="1:17" ht="15" customHeight="1" x14ac:dyDescent="0.25">
      <c r="A267" s="25"/>
      <c r="B267" s="25"/>
      <c r="C267" s="25"/>
      <c r="D267" s="25"/>
      <c r="E267" s="25"/>
      <c r="F267" s="91"/>
      <c r="G267" s="91"/>
      <c r="H267" s="91"/>
      <c r="I267" s="91"/>
      <c r="J267" s="25"/>
      <c r="K267" s="25"/>
      <c r="L267" s="25"/>
      <c r="M267" s="25"/>
      <c r="N267" s="27"/>
      <c r="O267" s="27"/>
      <c r="P267" s="25"/>
      <c r="Q267" s="25"/>
    </row>
    <row r="268" spans="1:17" ht="15" customHeight="1" x14ac:dyDescent="0.25">
      <c r="A268" s="25"/>
      <c r="B268" s="25"/>
      <c r="C268" s="25"/>
      <c r="D268" s="25"/>
      <c r="E268" s="25"/>
      <c r="F268" s="91"/>
      <c r="G268" s="91"/>
      <c r="H268" s="91"/>
      <c r="I268" s="91"/>
      <c r="J268" s="25"/>
      <c r="K268" s="25"/>
      <c r="L268" s="25"/>
      <c r="M268" s="25"/>
      <c r="N268" s="27"/>
      <c r="O268" s="27"/>
      <c r="P268" s="25"/>
      <c r="Q268" s="25"/>
    </row>
    <row r="269" spans="1:17" ht="15" customHeight="1" x14ac:dyDescent="0.25">
      <c r="A269" s="25"/>
      <c r="B269" s="25"/>
      <c r="C269" s="25"/>
      <c r="D269" s="25"/>
      <c r="E269" s="25"/>
      <c r="F269" s="91"/>
      <c r="G269" s="91"/>
      <c r="H269" s="91"/>
      <c r="I269" s="91"/>
      <c r="J269" s="25"/>
      <c r="K269" s="25"/>
      <c r="L269" s="25"/>
      <c r="M269" s="25"/>
      <c r="N269" s="27"/>
      <c r="O269" s="27"/>
      <c r="P269" s="25"/>
      <c r="Q269" s="25"/>
    </row>
    <row r="270" spans="1:17" ht="15" customHeight="1" x14ac:dyDescent="0.25">
      <c r="A270" s="25"/>
      <c r="B270" s="25"/>
      <c r="C270" s="25"/>
      <c r="D270" s="25"/>
      <c r="E270" s="25"/>
      <c r="F270" s="91"/>
      <c r="G270" s="91"/>
      <c r="H270" s="91"/>
      <c r="I270" s="91"/>
      <c r="J270" s="25"/>
      <c r="K270" s="25"/>
      <c r="L270" s="25"/>
      <c r="M270" s="25"/>
      <c r="N270" s="27"/>
      <c r="O270" s="27"/>
      <c r="P270" s="25"/>
      <c r="Q270" s="25"/>
    </row>
    <row r="271" spans="1:17" ht="15" customHeight="1" x14ac:dyDescent="0.25">
      <c r="A271" s="25"/>
      <c r="B271" s="25"/>
      <c r="C271" s="25"/>
      <c r="D271" s="25"/>
      <c r="E271" s="25"/>
      <c r="F271" s="91"/>
      <c r="G271" s="91"/>
      <c r="H271" s="91"/>
      <c r="I271" s="91"/>
      <c r="J271" s="25"/>
      <c r="K271" s="25"/>
      <c r="L271" s="25"/>
      <c r="M271" s="25"/>
      <c r="N271" s="27"/>
      <c r="O271" s="27"/>
      <c r="P271" s="25"/>
      <c r="Q271" s="25"/>
    </row>
    <row r="272" spans="1:17" ht="15" customHeight="1" x14ac:dyDescent="0.25">
      <c r="A272" s="25"/>
      <c r="B272" s="25"/>
      <c r="C272" s="25"/>
      <c r="D272" s="25"/>
      <c r="E272" s="25"/>
      <c r="F272" s="91"/>
      <c r="G272" s="91"/>
      <c r="H272" s="91"/>
      <c r="I272" s="91"/>
      <c r="J272" s="25"/>
      <c r="K272" s="25"/>
      <c r="L272" s="25"/>
      <c r="M272" s="25"/>
      <c r="N272" s="27"/>
      <c r="O272" s="27"/>
      <c r="P272" s="25"/>
      <c r="Q272" s="25"/>
    </row>
    <row r="273" spans="1:17" ht="15" customHeight="1" x14ac:dyDescent="0.25">
      <c r="A273" s="25"/>
      <c r="B273" s="25"/>
      <c r="C273" s="25"/>
      <c r="D273" s="25"/>
      <c r="E273" s="25"/>
      <c r="F273" s="91"/>
      <c r="G273" s="91"/>
      <c r="H273" s="91"/>
      <c r="I273" s="91"/>
      <c r="J273" s="25"/>
      <c r="K273" s="25"/>
      <c r="L273" s="25"/>
      <c r="M273" s="25"/>
      <c r="N273" s="27"/>
      <c r="O273" s="27"/>
      <c r="P273" s="25"/>
      <c r="Q273" s="25"/>
    </row>
    <row r="274" spans="1:17" ht="15" customHeight="1" x14ac:dyDescent="0.25">
      <c r="A274" s="25"/>
      <c r="B274" s="25"/>
      <c r="C274" s="25"/>
      <c r="D274" s="25"/>
      <c r="E274" s="25"/>
      <c r="F274" s="91"/>
      <c r="G274" s="91"/>
      <c r="H274" s="91"/>
      <c r="I274" s="91"/>
      <c r="J274" s="25"/>
      <c r="K274" s="25"/>
      <c r="L274" s="25"/>
      <c r="M274" s="25"/>
      <c r="N274" s="27"/>
      <c r="O274" s="27"/>
      <c r="P274" s="25"/>
      <c r="Q274" s="25"/>
    </row>
    <row r="275" spans="1:17" ht="15" customHeight="1" x14ac:dyDescent="0.25">
      <c r="A275" s="25"/>
      <c r="B275" s="25"/>
      <c r="C275" s="25"/>
      <c r="D275" s="25"/>
      <c r="E275" s="25"/>
      <c r="F275" s="91"/>
      <c r="G275" s="91"/>
      <c r="H275" s="91"/>
      <c r="I275" s="91"/>
      <c r="J275" s="25"/>
      <c r="K275" s="25"/>
      <c r="L275" s="25"/>
      <c r="M275" s="25"/>
      <c r="N275" s="27"/>
      <c r="O275" s="27"/>
      <c r="P275" s="25"/>
      <c r="Q275" s="25"/>
    </row>
    <row r="276" spans="1:17" ht="15" customHeight="1" x14ac:dyDescent="0.25">
      <c r="A276" s="25"/>
      <c r="B276" s="25"/>
      <c r="C276" s="25"/>
      <c r="D276" s="25"/>
      <c r="E276" s="25"/>
      <c r="F276" s="91"/>
      <c r="G276" s="91"/>
      <c r="H276" s="91"/>
      <c r="I276" s="91"/>
      <c r="J276" s="25"/>
      <c r="K276" s="25"/>
      <c r="L276" s="25"/>
      <c r="M276" s="25"/>
      <c r="N276" s="27"/>
      <c r="O276" s="27"/>
      <c r="P276" s="25"/>
      <c r="Q276" s="25"/>
    </row>
    <row r="277" spans="1:17" ht="15" customHeight="1" x14ac:dyDescent="0.25">
      <c r="A277" s="25"/>
      <c r="B277" s="25"/>
      <c r="C277" s="25"/>
      <c r="D277" s="25"/>
      <c r="E277" s="25"/>
      <c r="F277" s="91"/>
      <c r="G277" s="91"/>
      <c r="H277" s="91"/>
      <c r="I277" s="91"/>
      <c r="J277" s="25"/>
      <c r="K277" s="25"/>
      <c r="L277" s="25"/>
      <c r="M277" s="25"/>
      <c r="N277" s="27"/>
      <c r="O277" s="27"/>
      <c r="P277" s="25"/>
      <c r="Q277" s="25"/>
    </row>
    <row r="278" spans="1:17" ht="15" customHeight="1" x14ac:dyDescent="0.25">
      <c r="A278" s="25"/>
      <c r="B278" s="25"/>
      <c r="C278" s="25"/>
      <c r="D278" s="25"/>
      <c r="E278" s="25"/>
      <c r="F278" s="91"/>
      <c r="G278" s="91"/>
      <c r="H278" s="91"/>
      <c r="I278" s="91"/>
      <c r="J278" s="25"/>
      <c r="K278" s="25"/>
      <c r="L278" s="25"/>
      <c r="M278" s="25"/>
      <c r="N278" s="27"/>
      <c r="O278" s="27"/>
      <c r="P278" s="25"/>
      <c r="Q278" s="25"/>
    </row>
    <row r="279" spans="1:17" ht="15" customHeight="1" x14ac:dyDescent="0.25">
      <c r="A279" s="25"/>
      <c r="B279" s="25"/>
      <c r="C279" s="25"/>
      <c r="D279" s="25"/>
      <c r="E279" s="25"/>
      <c r="F279" s="91"/>
      <c r="G279" s="91"/>
      <c r="H279" s="91"/>
      <c r="I279" s="91"/>
      <c r="J279" s="25"/>
      <c r="K279" s="25"/>
      <c r="L279" s="25"/>
      <c r="M279" s="25"/>
      <c r="N279" s="27"/>
      <c r="O279" s="27"/>
      <c r="P279" s="25"/>
      <c r="Q279" s="25"/>
    </row>
    <row r="280" spans="1:17" ht="15" customHeight="1" x14ac:dyDescent="0.25">
      <c r="A280" s="25"/>
      <c r="B280" s="25"/>
      <c r="C280" s="25"/>
      <c r="D280" s="25"/>
      <c r="E280" s="25"/>
      <c r="F280" s="91"/>
      <c r="G280" s="91"/>
      <c r="H280" s="91"/>
      <c r="I280" s="91"/>
      <c r="J280" s="25"/>
      <c r="K280" s="25"/>
      <c r="L280" s="25"/>
      <c r="M280" s="25"/>
      <c r="N280" s="27"/>
      <c r="O280" s="27"/>
      <c r="P280" s="25"/>
      <c r="Q280" s="25"/>
    </row>
    <row r="281" spans="1:17" ht="15" customHeight="1" x14ac:dyDescent="0.25">
      <c r="A281" s="25"/>
      <c r="B281" s="25"/>
      <c r="C281" s="25"/>
      <c r="D281" s="25"/>
      <c r="E281" s="25"/>
      <c r="F281" s="91"/>
      <c r="G281" s="91"/>
      <c r="H281" s="91"/>
      <c r="I281" s="91"/>
      <c r="J281" s="25"/>
      <c r="K281" s="25"/>
      <c r="L281" s="25"/>
      <c r="M281" s="25"/>
      <c r="N281" s="27"/>
      <c r="O281" s="27"/>
      <c r="P281" s="25"/>
      <c r="Q281" s="25"/>
    </row>
    <row r="282" spans="1:17" ht="15" customHeight="1" x14ac:dyDescent="0.25">
      <c r="A282" s="25"/>
      <c r="B282" s="25"/>
      <c r="C282" s="25"/>
      <c r="D282" s="25"/>
      <c r="E282" s="25"/>
      <c r="F282" s="91"/>
      <c r="G282" s="91"/>
      <c r="H282" s="91"/>
      <c r="I282" s="91"/>
      <c r="J282" s="25"/>
      <c r="K282" s="25"/>
      <c r="L282" s="25"/>
      <c r="M282" s="25"/>
      <c r="N282" s="27"/>
      <c r="O282" s="27"/>
      <c r="P282" s="25"/>
      <c r="Q282" s="25"/>
    </row>
    <row r="283" spans="1:17" ht="15" customHeight="1" x14ac:dyDescent="0.25">
      <c r="A283" s="25"/>
      <c r="B283" s="25"/>
      <c r="C283" s="25"/>
      <c r="D283" s="25"/>
      <c r="E283" s="25"/>
      <c r="F283" s="91"/>
      <c r="G283" s="91"/>
      <c r="H283" s="91"/>
      <c r="I283" s="91"/>
      <c r="J283" s="25"/>
      <c r="K283" s="25"/>
      <c r="L283" s="25"/>
      <c r="M283" s="25"/>
      <c r="N283" s="27"/>
      <c r="O283" s="27"/>
      <c r="P283" s="25"/>
      <c r="Q283" s="25"/>
    </row>
    <row r="284" spans="1:17" ht="15" customHeight="1" x14ac:dyDescent="0.25">
      <c r="A284" s="25"/>
      <c r="B284" s="25"/>
      <c r="C284" s="25"/>
      <c r="D284" s="25"/>
      <c r="E284" s="25"/>
      <c r="F284" s="91"/>
      <c r="G284" s="91"/>
      <c r="H284" s="91"/>
      <c r="I284" s="91"/>
      <c r="J284" s="25"/>
      <c r="K284" s="25"/>
      <c r="L284" s="25"/>
      <c r="M284" s="25"/>
      <c r="N284" s="27"/>
      <c r="O284" s="27"/>
      <c r="P284" s="25"/>
      <c r="Q284" s="25"/>
    </row>
    <row r="285" spans="1:17" ht="15" customHeight="1" x14ac:dyDescent="0.25">
      <c r="A285" s="25"/>
      <c r="B285" s="25"/>
      <c r="C285" s="25"/>
      <c r="D285" s="25"/>
      <c r="E285" s="25"/>
      <c r="F285" s="91"/>
      <c r="G285" s="91"/>
      <c r="H285" s="91"/>
      <c r="I285" s="91"/>
      <c r="J285" s="25"/>
      <c r="K285" s="25"/>
      <c r="L285" s="25"/>
      <c r="M285" s="25"/>
      <c r="N285" s="27"/>
      <c r="O285" s="27"/>
      <c r="P285" s="25"/>
      <c r="Q285" s="25"/>
    </row>
    <row r="286" spans="1:17" ht="15" customHeight="1" x14ac:dyDescent="0.25">
      <c r="A286" s="25"/>
      <c r="B286" s="25"/>
      <c r="C286" s="25"/>
      <c r="D286" s="25"/>
      <c r="E286" s="25"/>
      <c r="F286" s="91"/>
      <c r="G286" s="91"/>
      <c r="H286" s="91"/>
      <c r="I286" s="91"/>
      <c r="J286" s="25"/>
      <c r="K286" s="25"/>
      <c r="L286" s="25"/>
      <c r="M286" s="25"/>
      <c r="N286" s="27"/>
      <c r="O286" s="27"/>
      <c r="P286" s="25"/>
      <c r="Q286" s="25"/>
    </row>
    <row r="287" spans="1:17" ht="15" customHeight="1" x14ac:dyDescent="0.25">
      <c r="A287" s="25"/>
      <c r="B287" s="25"/>
      <c r="C287" s="25"/>
      <c r="D287" s="25"/>
      <c r="E287" s="25"/>
      <c r="F287" s="91"/>
      <c r="G287" s="91"/>
      <c r="H287" s="91"/>
      <c r="I287" s="91"/>
      <c r="J287" s="25"/>
      <c r="K287" s="25"/>
      <c r="L287" s="25"/>
      <c r="M287" s="25"/>
      <c r="N287" s="27"/>
      <c r="O287" s="27"/>
      <c r="P287" s="25"/>
      <c r="Q287" s="25"/>
    </row>
    <row r="288" spans="1:17" ht="15" customHeight="1" x14ac:dyDescent="0.25">
      <c r="A288" s="25"/>
      <c r="B288" s="25"/>
      <c r="C288" s="25"/>
      <c r="D288" s="25"/>
      <c r="E288" s="25"/>
      <c r="F288" s="91"/>
      <c r="G288" s="91"/>
      <c r="H288" s="91"/>
      <c r="I288" s="91"/>
      <c r="J288" s="25"/>
      <c r="K288" s="25"/>
      <c r="L288" s="25"/>
      <c r="M288" s="25"/>
      <c r="N288" s="27"/>
      <c r="O288" s="27"/>
      <c r="P288" s="25"/>
      <c r="Q288" s="25"/>
    </row>
    <row r="289" spans="1:17" ht="15" customHeight="1" x14ac:dyDescent="0.25">
      <c r="A289" s="25"/>
      <c r="B289" s="25"/>
      <c r="C289" s="25"/>
      <c r="D289" s="25"/>
      <c r="E289" s="25"/>
      <c r="F289" s="91"/>
      <c r="G289" s="91"/>
      <c r="H289" s="91"/>
      <c r="I289" s="91"/>
      <c r="J289" s="25"/>
      <c r="K289" s="25"/>
      <c r="L289" s="25"/>
      <c r="M289" s="25"/>
      <c r="N289" s="27"/>
      <c r="O289" s="27"/>
      <c r="P289" s="25"/>
      <c r="Q289" s="25"/>
    </row>
    <row r="290" spans="1:17" ht="15" customHeight="1" x14ac:dyDescent="0.25">
      <c r="A290" s="25"/>
      <c r="B290" s="25"/>
      <c r="C290" s="25"/>
      <c r="D290" s="25"/>
      <c r="E290" s="25"/>
      <c r="F290" s="91"/>
      <c r="G290" s="91"/>
      <c r="H290" s="91"/>
      <c r="I290" s="91"/>
      <c r="J290" s="25"/>
      <c r="K290" s="25"/>
      <c r="L290" s="25"/>
      <c r="M290" s="25"/>
      <c r="N290" s="27"/>
      <c r="O290" s="27"/>
      <c r="P290" s="25"/>
      <c r="Q290" s="25"/>
    </row>
    <row r="291" spans="1:17" ht="15" customHeight="1" x14ac:dyDescent="0.25">
      <c r="A291" s="25"/>
      <c r="B291" s="25"/>
      <c r="C291" s="25"/>
      <c r="D291" s="25"/>
      <c r="E291" s="25"/>
      <c r="F291" s="91"/>
      <c r="G291" s="91"/>
      <c r="H291" s="91"/>
      <c r="I291" s="91"/>
      <c r="J291" s="25"/>
      <c r="K291" s="25"/>
      <c r="L291" s="25"/>
      <c r="M291" s="25"/>
      <c r="N291" s="27"/>
      <c r="O291" s="27"/>
      <c r="P291" s="25"/>
      <c r="Q291" s="25"/>
    </row>
    <row r="292" spans="1:17" ht="15" customHeight="1" x14ac:dyDescent="0.25">
      <c r="A292" s="25"/>
      <c r="B292" s="25"/>
      <c r="C292" s="25"/>
      <c r="D292" s="25"/>
      <c r="E292" s="25"/>
      <c r="F292" s="91"/>
      <c r="G292" s="91"/>
      <c r="H292" s="91"/>
      <c r="I292" s="91"/>
      <c r="J292" s="25"/>
      <c r="K292" s="25"/>
      <c r="L292" s="25"/>
      <c r="M292" s="25"/>
      <c r="N292" s="27"/>
      <c r="O292" s="27"/>
      <c r="P292" s="25"/>
      <c r="Q292" s="25"/>
    </row>
    <row r="293" spans="1:17" ht="15" customHeight="1" x14ac:dyDescent="0.25">
      <c r="A293" s="25"/>
      <c r="B293" s="25"/>
      <c r="C293" s="25"/>
      <c r="D293" s="25"/>
      <c r="E293" s="25"/>
      <c r="F293" s="91"/>
      <c r="G293" s="91"/>
      <c r="H293" s="91"/>
      <c r="I293" s="91"/>
      <c r="J293" s="25"/>
      <c r="K293" s="25"/>
      <c r="L293" s="25"/>
      <c r="M293" s="25"/>
      <c r="N293" s="27"/>
      <c r="O293" s="27"/>
      <c r="P293" s="25"/>
      <c r="Q293" s="25"/>
    </row>
    <row r="294" spans="1:17" ht="15" customHeight="1" x14ac:dyDescent="0.25">
      <c r="A294" s="25"/>
      <c r="B294" s="25"/>
      <c r="C294" s="25"/>
      <c r="D294" s="25"/>
      <c r="E294" s="25"/>
      <c r="F294" s="91"/>
      <c r="G294" s="91"/>
      <c r="H294" s="91"/>
      <c r="I294" s="91"/>
      <c r="J294" s="25"/>
      <c r="K294" s="25"/>
      <c r="L294" s="25"/>
      <c r="M294" s="25"/>
      <c r="N294" s="27"/>
      <c r="O294" s="27"/>
      <c r="P294" s="25"/>
      <c r="Q294" s="25"/>
    </row>
    <row r="295" spans="1:17" ht="15" customHeight="1" x14ac:dyDescent="0.25">
      <c r="A295" s="25"/>
      <c r="B295" s="25"/>
      <c r="C295" s="25"/>
      <c r="D295" s="25"/>
      <c r="E295" s="25"/>
      <c r="F295" s="91"/>
      <c r="G295" s="91"/>
      <c r="H295" s="91"/>
      <c r="I295" s="91"/>
      <c r="J295" s="25"/>
      <c r="K295" s="25"/>
      <c r="L295" s="25"/>
      <c r="M295" s="25"/>
      <c r="N295" s="27"/>
      <c r="O295" s="27"/>
      <c r="P295" s="25"/>
      <c r="Q295" s="25"/>
    </row>
    <row r="296" spans="1:17" ht="15" customHeight="1" x14ac:dyDescent="0.25">
      <c r="A296" s="25"/>
      <c r="B296" s="25"/>
      <c r="C296" s="25"/>
      <c r="D296" s="25"/>
      <c r="E296" s="25"/>
      <c r="F296" s="91"/>
      <c r="G296" s="91"/>
      <c r="H296" s="91"/>
      <c r="I296" s="91"/>
      <c r="J296" s="25"/>
      <c r="K296" s="25"/>
      <c r="L296" s="25"/>
      <c r="M296" s="25"/>
      <c r="N296" s="27"/>
      <c r="O296" s="27"/>
      <c r="P296" s="25"/>
      <c r="Q296" s="25"/>
    </row>
    <row r="297" spans="1:17" ht="15" customHeight="1" x14ac:dyDescent="0.25">
      <c r="A297" s="25"/>
      <c r="B297" s="25"/>
      <c r="C297" s="25"/>
      <c r="D297" s="25"/>
      <c r="E297" s="25"/>
      <c r="F297" s="91"/>
      <c r="G297" s="91"/>
      <c r="H297" s="91"/>
      <c r="I297" s="91"/>
      <c r="J297" s="25"/>
      <c r="K297" s="25"/>
      <c r="L297" s="25"/>
      <c r="M297" s="25"/>
      <c r="N297" s="27"/>
      <c r="O297" s="27"/>
      <c r="P297" s="25"/>
      <c r="Q297" s="25"/>
    </row>
    <row r="298" spans="1:17" ht="15" customHeight="1" x14ac:dyDescent="0.25">
      <c r="A298" s="25"/>
      <c r="B298" s="25"/>
      <c r="C298" s="25"/>
      <c r="D298" s="25"/>
      <c r="E298" s="25"/>
      <c r="F298" s="91"/>
      <c r="G298" s="91"/>
      <c r="H298" s="91"/>
      <c r="I298" s="91"/>
      <c r="J298" s="25"/>
      <c r="K298" s="25"/>
      <c r="L298" s="25"/>
      <c r="M298" s="25"/>
      <c r="N298" s="27"/>
      <c r="O298" s="27"/>
      <c r="P298" s="25"/>
      <c r="Q298" s="25"/>
    </row>
    <row r="299" spans="1:17" ht="15" customHeight="1" x14ac:dyDescent="0.25">
      <c r="A299" s="25"/>
      <c r="B299" s="25"/>
      <c r="C299" s="25"/>
      <c r="D299" s="25"/>
      <c r="E299" s="25"/>
      <c r="F299" s="91"/>
      <c r="G299" s="91"/>
      <c r="H299" s="91"/>
      <c r="I299" s="91"/>
      <c r="J299" s="25"/>
      <c r="K299" s="25"/>
      <c r="L299" s="25"/>
      <c r="M299" s="25"/>
      <c r="N299" s="27"/>
      <c r="O299" s="27"/>
      <c r="P299" s="25"/>
      <c r="Q299" s="25"/>
    </row>
    <row r="300" spans="1:17" ht="15" customHeight="1" x14ac:dyDescent="0.25">
      <c r="A300" s="25"/>
      <c r="B300" s="25"/>
      <c r="C300" s="25"/>
      <c r="D300" s="25"/>
      <c r="E300" s="25"/>
      <c r="F300" s="91"/>
      <c r="G300" s="91"/>
      <c r="H300" s="91"/>
      <c r="I300" s="91"/>
      <c r="J300" s="25"/>
      <c r="K300" s="25"/>
      <c r="L300" s="25"/>
      <c r="M300" s="25"/>
      <c r="N300" s="27"/>
      <c r="O300" s="27"/>
      <c r="P300" s="25"/>
      <c r="Q300" s="25"/>
    </row>
    <row r="301" spans="1:17" ht="15" customHeight="1" x14ac:dyDescent="0.25">
      <c r="A301" s="25"/>
      <c r="B301" s="25"/>
      <c r="C301" s="25"/>
      <c r="D301" s="25"/>
      <c r="E301" s="25"/>
      <c r="F301" s="91"/>
      <c r="G301" s="91"/>
      <c r="H301" s="91"/>
      <c r="I301" s="91"/>
      <c r="J301" s="25"/>
      <c r="K301" s="25"/>
      <c r="L301" s="25"/>
      <c r="M301" s="25"/>
      <c r="N301" s="27"/>
      <c r="O301" s="27"/>
      <c r="P301" s="25"/>
      <c r="Q301" s="25"/>
    </row>
    <row r="302" spans="1:17" ht="15" customHeight="1" x14ac:dyDescent="0.25">
      <c r="A302" s="25"/>
      <c r="B302" s="25"/>
      <c r="C302" s="25"/>
      <c r="D302" s="25"/>
      <c r="E302" s="25"/>
      <c r="F302" s="91"/>
      <c r="G302" s="91"/>
      <c r="H302" s="91"/>
      <c r="I302" s="91"/>
      <c r="J302" s="25"/>
      <c r="K302" s="25"/>
      <c r="L302" s="25"/>
      <c r="M302" s="25"/>
      <c r="N302" s="27"/>
      <c r="O302" s="27"/>
      <c r="P302" s="25"/>
      <c r="Q302" s="25"/>
    </row>
    <row r="303" spans="1:17" ht="15" customHeight="1" x14ac:dyDescent="0.25">
      <c r="A303" s="25"/>
      <c r="B303" s="25"/>
      <c r="C303" s="25"/>
      <c r="D303" s="25"/>
      <c r="E303" s="25"/>
      <c r="F303" s="91"/>
      <c r="G303" s="91"/>
      <c r="H303" s="91"/>
      <c r="I303" s="91"/>
      <c r="J303" s="25"/>
      <c r="K303" s="25"/>
      <c r="L303" s="25"/>
      <c r="M303" s="25"/>
      <c r="N303" s="27"/>
      <c r="O303" s="27"/>
      <c r="P303" s="25"/>
      <c r="Q303" s="25"/>
    </row>
    <row r="304" spans="1:17" ht="15" customHeight="1" x14ac:dyDescent="0.25">
      <c r="A304" s="25"/>
      <c r="B304" s="25"/>
      <c r="C304" s="25"/>
      <c r="D304" s="25"/>
      <c r="E304" s="25"/>
      <c r="F304" s="91"/>
      <c r="G304" s="91"/>
      <c r="H304" s="91"/>
      <c r="I304" s="91"/>
      <c r="J304" s="25"/>
      <c r="K304" s="25"/>
      <c r="L304" s="25"/>
      <c r="M304" s="25"/>
      <c r="N304" s="27"/>
      <c r="O304" s="27"/>
      <c r="P304" s="25"/>
      <c r="Q304" s="25"/>
    </row>
    <row r="305" spans="1:17" ht="15" customHeight="1" x14ac:dyDescent="0.25">
      <c r="A305" s="25"/>
      <c r="B305" s="25"/>
      <c r="C305" s="25"/>
      <c r="D305" s="25"/>
      <c r="E305" s="25"/>
      <c r="F305" s="91"/>
      <c r="G305" s="91"/>
      <c r="H305" s="91"/>
      <c r="I305" s="91"/>
      <c r="J305" s="25"/>
      <c r="K305" s="25"/>
      <c r="L305" s="25"/>
      <c r="M305" s="25"/>
      <c r="N305" s="27"/>
      <c r="O305" s="27"/>
      <c r="P305" s="25"/>
      <c r="Q305" s="25"/>
    </row>
    <row r="306" spans="1:17" ht="15" customHeight="1" x14ac:dyDescent="0.25">
      <c r="A306" s="25"/>
      <c r="B306" s="25"/>
      <c r="C306" s="25"/>
      <c r="D306" s="25"/>
      <c r="E306" s="25"/>
      <c r="F306" s="91"/>
      <c r="G306" s="91"/>
      <c r="H306" s="91"/>
      <c r="I306" s="91"/>
      <c r="J306" s="25"/>
      <c r="K306" s="25"/>
      <c r="L306" s="25"/>
      <c r="M306" s="25"/>
      <c r="N306" s="27"/>
      <c r="O306" s="27"/>
      <c r="P306" s="25"/>
      <c r="Q306" s="25"/>
    </row>
    <row r="307" spans="1:17" ht="15" customHeight="1" x14ac:dyDescent="0.25">
      <c r="A307" s="25"/>
      <c r="B307" s="25"/>
      <c r="C307" s="25"/>
      <c r="D307" s="25"/>
      <c r="E307" s="25"/>
      <c r="F307" s="91"/>
      <c r="G307" s="91"/>
      <c r="H307" s="91"/>
      <c r="I307" s="91"/>
      <c r="J307" s="25"/>
      <c r="K307" s="25"/>
      <c r="L307" s="25"/>
      <c r="M307" s="25"/>
      <c r="N307" s="27"/>
      <c r="O307" s="27"/>
      <c r="P307" s="25"/>
      <c r="Q307" s="25"/>
    </row>
    <row r="308" spans="1:17" ht="15" customHeight="1" x14ac:dyDescent="0.25">
      <c r="A308" s="25"/>
      <c r="B308" s="25"/>
      <c r="C308" s="25"/>
      <c r="D308" s="25"/>
      <c r="E308" s="25"/>
      <c r="F308" s="91"/>
      <c r="G308" s="91"/>
      <c r="H308" s="91"/>
      <c r="I308" s="91"/>
      <c r="J308" s="25"/>
      <c r="K308" s="25"/>
      <c r="L308" s="25"/>
      <c r="M308" s="25"/>
      <c r="N308" s="27"/>
      <c r="O308" s="27"/>
      <c r="P308" s="25"/>
      <c r="Q308" s="25"/>
    </row>
    <row r="309" spans="1:17" ht="15" customHeight="1" x14ac:dyDescent="0.25">
      <c r="A309" s="25"/>
      <c r="B309" s="25"/>
      <c r="C309" s="25"/>
      <c r="D309" s="25"/>
      <c r="E309" s="25"/>
      <c r="F309" s="91"/>
      <c r="G309" s="91"/>
      <c r="H309" s="91"/>
      <c r="I309" s="91"/>
      <c r="J309" s="25"/>
      <c r="K309" s="25"/>
      <c r="L309" s="25"/>
      <c r="M309" s="25"/>
      <c r="N309" s="27"/>
      <c r="O309" s="27"/>
      <c r="P309" s="25"/>
      <c r="Q309" s="25"/>
    </row>
    <row r="310" spans="1:17" ht="15" customHeight="1" x14ac:dyDescent="0.25">
      <c r="A310" s="25"/>
      <c r="B310" s="25"/>
      <c r="C310" s="25"/>
      <c r="D310" s="25"/>
      <c r="E310" s="25"/>
      <c r="F310" s="91"/>
      <c r="G310" s="91"/>
      <c r="H310" s="91"/>
      <c r="I310" s="91"/>
      <c r="J310" s="25"/>
      <c r="K310" s="25"/>
      <c r="L310" s="25"/>
      <c r="M310" s="25"/>
      <c r="N310" s="27"/>
      <c r="O310" s="27"/>
      <c r="P310" s="25"/>
      <c r="Q310" s="25"/>
    </row>
    <row r="311" spans="1:17" ht="15" customHeight="1" x14ac:dyDescent="0.25">
      <c r="A311" s="25"/>
      <c r="B311" s="25"/>
      <c r="C311" s="25"/>
      <c r="D311" s="25"/>
      <c r="E311" s="25"/>
      <c r="F311" s="91"/>
      <c r="G311" s="91"/>
      <c r="H311" s="91"/>
      <c r="I311" s="91"/>
      <c r="J311" s="25"/>
      <c r="K311" s="25"/>
      <c r="L311" s="25"/>
      <c r="M311" s="25"/>
      <c r="N311" s="27"/>
      <c r="O311" s="27"/>
      <c r="P311" s="25"/>
      <c r="Q311" s="25"/>
    </row>
    <row r="312" spans="1:17" ht="15" customHeight="1" x14ac:dyDescent="0.25">
      <c r="A312" s="25"/>
      <c r="B312" s="25"/>
      <c r="C312" s="25"/>
      <c r="D312" s="25"/>
      <c r="E312" s="25"/>
      <c r="F312" s="91"/>
      <c r="G312" s="91"/>
      <c r="H312" s="91"/>
      <c r="I312" s="91"/>
      <c r="J312" s="25"/>
      <c r="K312" s="25"/>
      <c r="L312" s="25"/>
      <c r="M312" s="25"/>
      <c r="N312" s="27"/>
      <c r="O312" s="27"/>
      <c r="P312" s="25"/>
      <c r="Q312" s="25"/>
    </row>
    <row r="313" spans="1:17" ht="15" customHeight="1" x14ac:dyDescent="0.25">
      <c r="A313" s="25"/>
      <c r="B313" s="25"/>
      <c r="C313" s="25"/>
      <c r="D313" s="25"/>
      <c r="E313" s="25"/>
      <c r="F313" s="91"/>
      <c r="G313" s="91"/>
      <c r="H313" s="91"/>
      <c r="I313" s="91"/>
      <c r="J313" s="25"/>
      <c r="K313" s="25"/>
      <c r="L313" s="25"/>
      <c r="M313" s="25"/>
      <c r="N313" s="27"/>
      <c r="O313" s="27"/>
      <c r="P313" s="25"/>
      <c r="Q313" s="25"/>
    </row>
    <row r="314" spans="1:17" ht="15" customHeight="1" x14ac:dyDescent="0.25">
      <c r="A314" s="25"/>
      <c r="B314" s="25"/>
      <c r="C314" s="25"/>
      <c r="D314" s="25"/>
      <c r="E314" s="25"/>
      <c r="F314" s="91"/>
      <c r="G314" s="91"/>
      <c r="H314" s="91"/>
      <c r="I314" s="91"/>
      <c r="J314" s="25"/>
      <c r="K314" s="25"/>
      <c r="L314" s="25"/>
      <c r="M314" s="25"/>
      <c r="N314" s="27"/>
      <c r="O314" s="27"/>
      <c r="P314" s="25"/>
      <c r="Q314" s="25"/>
    </row>
    <row r="315" spans="1:17" ht="15" customHeight="1" x14ac:dyDescent="0.25">
      <c r="A315" s="25"/>
      <c r="B315" s="25"/>
      <c r="C315" s="25"/>
      <c r="D315" s="25"/>
      <c r="E315" s="25"/>
      <c r="F315" s="91"/>
      <c r="G315" s="91"/>
      <c r="H315" s="91"/>
      <c r="I315" s="91"/>
      <c r="J315" s="25"/>
      <c r="K315" s="25"/>
      <c r="L315" s="25"/>
      <c r="M315" s="25"/>
      <c r="N315" s="27"/>
      <c r="O315" s="27"/>
      <c r="P315" s="25"/>
      <c r="Q315" s="25"/>
    </row>
    <row r="316" spans="1:17" ht="15" customHeight="1" x14ac:dyDescent="0.25">
      <c r="A316" s="25"/>
      <c r="B316" s="25"/>
      <c r="C316" s="25"/>
      <c r="D316" s="25"/>
      <c r="E316" s="25"/>
      <c r="F316" s="91"/>
      <c r="G316" s="91"/>
      <c r="H316" s="91"/>
      <c r="I316" s="91"/>
      <c r="J316" s="25"/>
      <c r="K316" s="25"/>
      <c r="L316" s="25"/>
      <c r="M316" s="25"/>
      <c r="N316" s="27"/>
      <c r="O316" s="27"/>
      <c r="P316" s="25"/>
      <c r="Q316" s="25"/>
    </row>
    <row r="317" spans="1:17" ht="15" customHeight="1" x14ac:dyDescent="0.25">
      <c r="A317" s="25"/>
      <c r="B317" s="25"/>
      <c r="C317" s="25"/>
      <c r="D317" s="25"/>
      <c r="E317" s="25"/>
      <c r="F317" s="91"/>
      <c r="G317" s="91"/>
      <c r="H317" s="91"/>
      <c r="I317" s="91"/>
      <c r="J317" s="25"/>
      <c r="K317" s="25"/>
      <c r="L317" s="25"/>
      <c r="M317" s="25"/>
      <c r="N317" s="27"/>
      <c r="O317" s="27"/>
      <c r="P317" s="25"/>
      <c r="Q317" s="25"/>
    </row>
    <row r="318" spans="1:17" ht="15" customHeight="1" x14ac:dyDescent="0.25">
      <c r="A318" s="25"/>
      <c r="B318" s="25"/>
      <c r="C318" s="25"/>
      <c r="D318" s="25"/>
      <c r="E318" s="25"/>
      <c r="F318" s="91"/>
      <c r="G318" s="91"/>
      <c r="H318" s="91"/>
      <c r="I318" s="91"/>
      <c r="J318" s="25"/>
      <c r="K318" s="25"/>
      <c r="L318" s="25"/>
      <c r="M318" s="25"/>
      <c r="N318" s="27"/>
      <c r="O318" s="27"/>
      <c r="P318" s="25"/>
      <c r="Q318" s="25"/>
    </row>
    <row r="319" spans="1:17" ht="15" customHeight="1" x14ac:dyDescent="0.25">
      <c r="A319" s="25"/>
      <c r="B319" s="25"/>
      <c r="C319" s="25"/>
      <c r="D319" s="25"/>
      <c r="E319" s="25"/>
      <c r="F319" s="91"/>
      <c r="G319" s="91"/>
      <c r="H319" s="91"/>
      <c r="I319" s="91"/>
      <c r="J319" s="25"/>
      <c r="K319" s="25"/>
      <c r="L319" s="25"/>
      <c r="M319" s="25"/>
      <c r="N319" s="27"/>
      <c r="O319" s="27"/>
      <c r="P319" s="25"/>
      <c r="Q319" s="25"/>
    </row>
    <row r="320" spans="1:17" ht="15" customHeight="1" x14ac:dyDescent="0.25">
      <c r="A320" s="25"/>
      <c r="B320" s="25"/>
      <c r="C320" s="25"/>
      <c r="D320" s="25"/>
      <c r="E320" s="25"/>
      <c r="F320" s="91"/>
      <c r="G320" s="91"/>
      <c r="H320" s="91"/>
      <c r="I320" s="91"/>
      <c r="J320" s="25"/>
      <c r="K320" s="25"/>
      <c r="L320" s="25"/>
      <c r="M320" s="25"/>
      <c r="N320" s="27"/>
      <c r="O320" s="27"/>
      <c r="P320" s="25"/>
      <c r="Q320" s="25"/>
    </row>
    <row r="321" spans="1:17" ht="15" customHeight="1" x14ac:dyDescent="0.25">
      <c r="A321" s="25"/>
      <c r="B321" s="25"/>
      <c r="C321" s="25"/>
      <c r="D321" s="25"/>
      <c r="E321" s="25"/>
      <c r="F321" s="91"/>
      <c r="G321" s="91"/>
      <c r="H321" s="91"/>
      <c r="I321" s="91"/>
      <c r="J321" s="25"/>
      <c r="K321" s="25"/>
      <c r="L321" s="25"/>
      <c r="M321" s="25"/>
      <c r="N321" s="27"/>
      <c r="O321" s="27"/>
      <c r="P321" s="25"/>
      <c r="Q321" s="25"/>
    </row>
    <row r="322" spans="1:17" ht="15" customHeight="1" x14ac:dyDescent="0.25">
      <c r="A322" s="25"/>
      <c r="B322" s="25"/>
      <c r="C322" s="25"/>
      <c r="D322" s="25"/>
      <c r="E322" s="25"/>
      <c r="F322" s="91"/>
      <c r="G322" s="91"/>
      <c r="H322" s="91"/>
      <c r="I322" s="91"/>
      <c r="J322" s="25"/>
      <c r="K322" s="25"/>
      <c r="L322" s="25"/>
      <c r="M322" s="25"/>
      <c r="N322" s="27"/>
      <c r="O322" s="27"/>
      <c r="P322" s="25"/>
      <c r="Q322" s="25"/>
    </row>
    <row r="323" spans="1:17" ht="15" customHeight="1" x14ac:dyDescent="0.25">
      <c r="A323" s="25"/>
      <c r="B323" s="25"/>
      <c r="C323" s="25"/>
      <c r="D323" s="25"/>
      <c r="E323" s="25"/>
      <c r="F323" s="91"/>
      <c r="G323" s="91"/>
      <c r="H323" s="91"/>
      <c r="I323" s="91"/>
      <c r="J323" s="25"/>
      <c r="K323" s="25"/>
      <c r="L323" s="25"/>
      <c r="M323" s="25"/>
      <c r="N323" s="27"/>
      <c r="O323" s="27"/>
      <c r="P323" s="25"/>
      <c r="Q323" s="25"/>
    </row>
    <row r="324" spans="1:17" ht="15" customHeight="1" x14ac:dyDescent="0.25">
      <c r="A324" s="25"/>
      <c r="B324" s="25"/>
      <c r="C324" s="25"/>
      <c r="D324" s="25"/>
      <c r="E324" s="25"/>
      <c r="F324" s="91"/>
      <c r="G324" s="91"/>
      <c r="H324" s="91"/>
      <c r="I324" s="91"/>
      <c r="J324" s="25"/>
      <c r="K324" s="25"/>
      <c r="L324" s="25"/>
      <c r="M324" s="25"/>
      <c r="N324" s="27"/>
      <c r="O324" s="27"/>
      <c r="P324" s="25"/>
      <c r="Q324" s="25"/>
    </row>
    <row r="325" spans="1:17" ht="15" customHeight="1" x14ac:dyDescent="0.25">
      <c r="A325" s="25"/>
      <c r="B325" s="25"/>
      <c r="C325" s="25"/>
      <c r="D325" s="25"/>
      <c r="E325" s="25"/>
      <c r="F325" s="91"/>
      <c r="G325" s="91"/>
      <c r="H325" s="91"/>
      <c r="I325" s="91"/>
      <c r="J325" s="25"/>
      <c r="K325" s="25"/>
      <c r="L325" s="25"/>
      <c r="M325" s="25"/>
      <c r="N325" s="27"/>
      <c r="O325" s="27"/>
      <c r="P325" s="25"/>
      <c r="Q325" s="25"/>
    </row>
    <row r="326" spans="1:17" ht="15" customHeight="1" x14ac:dyDescent="0.25">
      <c r="A326" s="25"/>
      <c r="B326" s="25"/>
      <c r="C326" s="25"/>
      <c r="D326" s="25"/>
      <c r="E326" s="25"/>
      <c r="F326" s="91"/>
      <c r="G326" s="91"/>
      <c r="H326" s="91"/>
      <c r="I326" s="91"/>
      <c r="J326" s="25"/>
      <c r="K326" s="25"/>
      <c r="L326" s="25"/>
      <c r="M326" s="25"/>
      <c r="N326" s="27"/>
      <c r="O326" s="27"/>
      <c r="P326" s="25"/>
      <c r="Q326" s="25"/>
    </row>
    <row r="327" spans="1:17" ht="15" customHeight="1" x14ac:dyDescent="0.25">
      <c r="A327" s="25"/>
      <c r="B327" s="25"/>
      <c r="C327" s="25"/>
      <c r="D327" s="25"/>
      <c r="E327" s="25"/>
      <c r="F327" s="91"/>
      <c r="G327" s="91"/>
      <c r="H327" s="91"/>
      <c r="I327" s="91"/>
      <c r="J327" s="25"/>
      <c r="K327" s="25"/>
      <c r="L327" s="25"/>
      <c r="M327" s="25"/>
      <c r="N327" s="27"/>
      <c r="O327" s="27"/>
      <c r="P327" s="25"/>
      <c r="Q327" s="25"/>
    </row>
    <row r="328" spans="1:17" ht="15" customHeight="1" x14ac:dyDescent="0.25">
      <c r="A328" s="25"/>
      <c r="B328" s="25"/>
      <c r="C328" s="25"/>
      <c r="D328" s="25"/>
      <c r="E328" s="25"/>
      <c r="F328" s="91"/>
      <c r="G328" s="91"/>
      <c r="H328" s="91"/>
      <c r="I328" s="91"/>
      <c r="J328" s="25"/>
      <c r="K328" s="25"/>
      <c r="L328" s="25"/>
      <c r="M328" s="25"/>
      <c r="N328" s="27"/>
      <c r="O328" s="27"/>
      <c r="P328" s="25"/>
      <c r="Q328" s="25"/>
    </row>
    <row r="329" spans="1:17" ht="15" customHeight="1" x14ac:dyDescent="0.25">
      <c r="A329" s="25"/>
      <c r="B329" s="25"/>
      <c r="C329" s="25"/>
      <c r="D329" s="25"/>
      <c r="E329" s="25"/>
      <c r="F329" s="91"/>
      <c r="G329" s="91"/>
      <c r="H329" s="91"/>
      <c r="I329" s="91"/>
      <c r="J329" s="25"/>
      <c r="K329" s="25"/>
      <c r="L329" s="25"/>
      <c r="M329" s="25"/>
      <c r="N329" s="27"/>
      <c r="O329" s="27"/>
      <c r="P329" s="25"/>
      <c r="Q329" s="25"/>
    </row>
    <row r="330" spans="1:17" ht="15" customHeight="1" x14ac:dyDescent="0.25">
      <c r="A330" s="25"/>
      <c r="B330" s="25"/>
      <c r="C330" s="25"/>
      <c r="D330" s="25"/>
      <c r="E330" s="25"/>
      <c r="F330" s="91"/>
      <c r="G330" s="91"/>
      <c r="H330" s="91"/>
      <c r="I330" s="91"/>
      <c r="J330" s="25"/>
      <c r="K330" s="25"/>
      <c r="L330" s="25"/>
      <c r="M330" s="25"/>
      <c r="N330" s="27"/>
      <c r="O330" s="27"/>
      <c r="P330" s="25"/>
      <c r="Q330" s="25"/>
    </row>
    <row r="331" spans="1:17" ht="15" customHeight="1" x14ac:dyDescent="0.25">
      <c r="A331" s="25"/>
      <c r="B331" s="25"/>
      <c r="C331" s="25"/>
      <c r="D331" s="25"/>
      <c r="E331" s="25"/>
      <c r="F331" s="91"/>
      <c r="G331" s="91"/>
      <c r="H331" s="91"/>
      <c r="I331" s="91"/>
      <c r="J331" s="25"/>
      <c r="K331" s="25"/>
      <c r="L331" s="25"/>
      <c r="M331" s="25"/>
      <c r="N331" s="27"/>
      <c r="O331" s="27"/>
      <c r="P331" s="25"/>
      <c r="Q331" s="25"/>
    </row>
    <row r="332" spans="1:17" ht="15" customHeight="1" x14ac:dyDescent="0.25">
      <c r="A332" s="25"/>
      <c r="B332" s="25"/>
      <c r="C332" s="25"/>
      <c r="D332" s="25"/>
      <c r="E332" s="25"/>
      <c r="F332" s="91"/>
      <c r="G332" s="91"/>
      <c r="H332" s="91"/>
      <c r="I332" s="91"/>
      <c r="J332" s="25"/>
      <c r="K332" s="25"/>
      <c r="L332" s="25"/>
      <c r="M332" s="25"/>
      <c r="N332" s="27"/>
      <c r="O332" s="27"/>
      <c r="P332" s="25"/>
      <c r="Q332" s="25"/>
    </row>
    <row r="333" spans="1:17" ht="15" customHeight="1" x14ac:dyDescent="0.25">
      <c r="A333" s="25"/>
      <c r="B333" s="25"/>
      <c r="C333" s="25"/>
      <c r="D333" s="25"/>
      <c r="E333" s="25"/>
      <c r="F333" s="91"/>
      <c r="G333" s="91"/>
      <c r="H333" s="91"/>
      <c r="I333" s="91"/>
      <c r="J333" s="25"/>
      <c r="K333" s="25"/>
      <c r="L333" s="25"/>
      <c r="M333" s="25"/>
      <c r="N333" s="27"/>
      <c r="O333" s="27"/>
      <c r="P333" s="25"/>
      <c r="Q333" s="25"/>
    </row>
    <row r="334" spans="1:17" ht="15" customHeight="1" x14ac:dyDescent="0.25">
      <c r="A334" s="25"/>
      <c r="B334" s="25"/>
      <c r="C334" s="25"/>
      <c r="D334" s="25"/>
      <c r="E334" s="25"/>
      <c r="F334" s="91"/>
      <c r="G334" s="91"/>
      <c r="H334" s="91"/>
      <c r="I334" s="91"/>
      <c r="J334" s="25"/>
      <c r="K334" s="25"/>
      <c r="L334" s="25"/>
      <c r="M334" s="25"/>
      <c r="N334" s="27"/>
      <c r="O334" s="27"/>
      <c r="P334" s="25"/>
      <c r="Q334" s="25"/>
    </row>
    <row r="335" spans="1:17" ht="15" customHeight="1" x14ac:dyDescent="0.25">
      <c r="A335" s="25"/>
      <c r="B335" s="25"/>
      <c r="C335" s="25"/>
      <c r="D335" s="25"/>
      <c r="E335" s="25"/>
      <c r="F335" s="91"/>
      <c r="G335" s="91"/>
      <c r="H335" s="91"/>
      <c r="I335" s="91"/>
      <c r="J335" s="25"/>
      <c r="K335" s="25"/>
      <c r="L335" s="25"/>
      <c r="M335" s="25"/>
      <c r="N335" s="27"/>
      <c r="O335" s="27"/>
      <c r="P335" s="25"/>
      <c r="Q335" s="25"/>
    </row>
    <row r="336" spans="1:17" ht="15" customHeight="1" x14ac:dyDescent="0.25">
      <c r="A336" s="25"/>
      <c r="B336" s="25"/>
      <c r="C336" s="25"/>
      <c r="D336" s="25"/>
      <c r="E336" s="25"/>
      <c r="F336" s="91"/>
      <c r="G336" s="91"/>
      <c r="H336" s="91"/>
      <c r="I336" s="91"/>
      <c r="J336" s="25"/>
      <c r="K336" s="25"/>
      <c r="L336" s="25"/>
      <c r="M336" s="25"/>
      <c r="N336" s="27"/>
      <c r="O336" s="27"/>
      <c r="P336" s="25"/>
      <c r="Q336" s="25"/>
    </row>
    <row r="337" spans="1:17" ht="15" customHeight="1" x14ac:dyDescent="0.25">
      <c r="A337" s="25"/>
      <c r="B337" s="25"/>
      <c r="C337" s="25"/>
      <c r="D337" s="25"/>
      <c r="E337" s="25"/>
      <c r="F337" s="91"/>
      <c r="G337" s="91"/>
      <c r="H337" s="91"/>
      <c r="I337" s="91"/>
      <c r="J337" s="25"/>
      <c r="K337" s="25"/>
      <c r="L337" s="25"/>
      <c r="M337" s="25"/>
      <c r="N337" s="27"/>
      <c r="O337" s="27"/>
      <c r="P337" s="25"/>
      <c r="Q337" s="25"/>
    </row>
    <row r="338" spans="1:17" ht="15" customHeight="1" x14ac:dyDescent="0.25">
      <c r="A338" s="25"/>
      <c r="B338" s="25"/>
      <c r="C338" s="25"/>
      <c r="D338" s="25"/>
      <c r="E338" s="25"/>
      <c r="F338" s="91"/>
      <c r="G338" s="91"/>
      <c r="H338" s="91"/>
      <c r="I338" s="91"/>
      <c r="J338" s="25"/>
      <c r="K338" s="25"/>
      <c r="L338" s="25"/>
      <c r="M338" s="25"/>
      <c r="N338" s="27"/>
      <c r="O338" s="27"/>
      <c r="P338" s="25"/>
      <c r="Q338" s="25"/>
    </row>
    <row r="339" spans="1:17" ht="15" customHeight="1" x14ac:dyDescent="0.25">
      <c r="A339" s="25"/>
      <c r="B339" s="25"/>
      <c r="C339" s="25"/>
      <c r="D339" s="25"/>
      <c r="E339" s="25"/>
      <c r="F339" s="91"/>
      <c r="G339" s="91"/>
      <c r="H339" s="91"/>
      <c r="I339" s="91"/>
      <c r="J339" s="25"/>
      <c r="K339" s="25"/>
      <c r="L339" s="25"/>
      <c r="M339" s="25"/>
      <c r="N339" s="27"/>
      <c r="O339" s="27"/>
      <c r="P339" s="25"/>
      <c r="Q339" s="25"/>
    </row>
    <row r="340" spans="1:17" ht="15" customHeight="1" x14ac:dyDescent="0.25">
      <c r="A340" s="25"/>
      <c r="B340" s="25"/>
      <c r="C340" s="25"/>
      <c r="D340" s="25"/>
      <c r="E340" s="25"/>
      <c r="F340" s="91"/>
      <c r="G340" s="91"/>
      <c r="H340" s="91"/>
      <c r="I340" s="91"/>
      <c r="J340" s="25"/>
      <c r="K340" s="25"/>
      <c r="L340" s="25"/>
      <c r="M340" s="25"/>
      <c r="N340" s="27"/>
      <c r="O340" s="27"/>
      <c r="P340" s="25"/>
      <c r="Q340" s="25"/>
    </row>
    <row r="341" spans="1:17" ht="15" customHeight="1" x14ac:dyDescent="0.25">
      <c r="A341" s="25"/>
      <c r="B341" s="25"/>
      <c r="C341" s="25"/>
      <c r="D341" s="25"/>
      <c r="E341" s="25"/>
      <c r="F341" s="91"/>
      <c r="G341" s="91"/>
      <c r="H341" s="91"/>
      <c r="I341" s="91"/>
      <c r="J341" s="25"/>
      <c r="K341" s="25"/>
      <c r="L341" s="25"/>
      <c r="M341" s="25"/>
      <c r="N341" s="27"/>
      <c r="O341" s="27"/>
      <c r="P341" s="25"/>
      <c r="Q341" s="25"/>
    </row>
    <row r="342" spans="1:17" ht="15" customHeight="1" x14ac:dyDescent="0.25">
      <c r="A342" s="25"/>
      <c r="B342" s="25"/>
      <c r="C342" s="25"/>
      <c r="D342" s="25"/>
      <c r="E342" s="25"/>
      <c r="F342" s="91"/>
      <c r="G342" s="91"/>
      <c r="H342" s="91"/>
      <c r="I342" s="91"/>
      <c r="J342" s="25"/>
      <c r="K342" s="25"/>
      <c r="L342" s="25"/>
      <c r="M342" s="25"/>
      <c r="N342" s="27"/>
      <c r="O342" s="27"/>
      <c r="P342" s="25"/>
      <c r="Q342" s="25"/>
    </row>
    <row r="343" spans="1:17" ht="15" customHeight="1" x14ac:dyDescent="0.25">
      <c r="A343" s="25"/>
      <c r="B343" s="25"/>
      <c r="C343" s="25"/>
      <c r="D343" s="25"/>
      <c r="E343" s="25"/>
      <c r="F343" s="91"/>
      <c r="G343" s="91"/>
      <c r="H343" s="91"/>
      <c r="I343" s="91"/>
      <c r="J343" s="25"/>
      <c r="K343" s="25"/>
      <c r="L343" s="25"/>
      <c r="M343" s="25"/>
      <c r="N343" s="27"/>
      <c r="O343" s="27"/>
      <c r="P343" s="25"/>
      <c r="Q343" s="25"/>
    </row>
    <row r="344" spans="1:17" ht="15" customHeight="1" x14ac:dyDescent="0.25">
      <c r="A344" s="25"/>
      <c r="B344" s="25"/>
      <c r="C344" s="25"/>
      <c r="D344" s="25"/>
      <c r="E344" s="25"/>
      <c r="F344" s="91"/>
      <c r="G344" s="91"/>
      <c r="H344" s="91"/>
      <c r="I344" s="91"/>
      <c r="J344" s="25"/>
      <c r="K344" s="25"/>
      <c r="L344" s="25"/>
      <c r="M344" s="25"/>
      <c r="N344" s="27"/>
      <c r="O344" s="27"/>
      <c r="P344" s="25"/>
      <c r="Q344" s="25"/>
    </row>
    <row r="345" spans="1:17" ht="15" customHeight="1" x14ac:dyDescent="0.25">
      <c r="A345" s="25"/>
      <c r="B345" s="25"/>
      <c r="C345" s="25"/>
      <c r="D345" s="25"/>
      <c r="E345" s="25"/>
      <c r="F345" s="91"/>
      <c r="G345" s="91"/>
      <c r="H345" s="91"/>
      <c r="I345" s="91"/>
      <c r="J345" s="25"/>
      <c r="K345" s="25"/>
      <c r="L345" s="25"/>
      <c r="M345" s="25"/>
      <c r="N345" s="27"/>
      <c r="O345" s="27"/>
      <c r="P345" s="25"/>
      <c r="Q345" s="25"/>
    </row>
    <row r="346" spans="1:17" ht="15" customHeight="1" x14ac:dyDescent="0.25">
      <c r="A346" s="25"/>
      <c r="B346" s="25"/>
      <c r="C346" s="25"/>
      <c r="D346" s="25"/>
      <c r="E346" s="25"/>
      <c r="F346" s="91"/>
      <c r="G346" s="91"/>
      <c r="H346" s="91"/>
      <c r="I346" s="91"/>
      <c r="J346" s="25"/>
      <c r="K346" s="25"/>
      <c r="L346" s="25"/>
      <c r="M346" s="25"/>
      <c r="N346" s="27"/>
      <c r="O346" s="27"/>
      <c r="P346" s="25"/>
      <c r="Q346" s="25"/>
    </row>
    <row r="347" spans="1:17" ht="15" customHeight="1" x14ac:dyDescent="0.25">
      <c r="A347" s="25"/>
      <c r="B347" s="25"/>
      <c r="C347" s="25"/>
      <c r="D347" s="25"/>
      <c r="E347" s="25"/>
      <c r="F347" s="91"/>
      <c r="G347" s="91"/>
      <c r="H347" s="91"/>
      <c r="I347" s="91"/>
      <c r="J347" s="25"/>
      <c r="K347" s="25"/>
      <c r="L347" s="25"/>
      <c r="M347" s="25"/>
      <c r="N347" s="27"/>
      <c r="O347" s="27"/>
      <c r="P347" s="25"/>
      <c r="Q347" s="25"/>
    </row>
    <row r="348" spans="1:17" ht="15" customHeight="1" x14ac:dyDescent="0.25">
      <c r="A348" s="25"/>
      <c r="B348" s="25"/>
      <c r="C348" s="25"/>
      <c r="D348" s="25"/>
      <c r="E348" s="25"/>
      <c r="F348" s="91"/>
      <c r="G348" s="91"/>
      <c r="H348" s="91"/>
      <c r="I348" s="91"/>
      <c r="J348" s="25"/>
      <c r="K348" s="25"/>
      <c r="L348" s="25"/>
      <c r="M348" s="25"/>
      <c r="N348" s="27"/>
      <c r="O348" s="27"/>
      <c r="P348" s="25"/>
      <c r="Q348" s="25"/>
    </row>
    <row r="349" spans="1:17" ht="15" customHeight="1" x14ac:dyDescent="0.25">
      <c r="A349" s="25"/>
      <c r="B349" s="25"/>
      <c r="C349" s="25"/>
      <c r="D349" s="25"/>
      <c r="E349" s="25"/>
      <c r="F349" s="91"/>
      <c r="G349" s="91"/>
      <c r="H349" s="91"/>
      <c r="I349" s="91"/>
      <c r="J349" s="25"/>
      <c r="K349" s="25"/>
      <c r="L349" s="25"/>
      <c r="M349" s="25"/>
      <c r="N349" s="27"/>
      <c r="O349" s="27"/>
      <c r="P349" s="25"/>
      <c r="Q349" s="25"/>
    </row>
    <row r="350" spans="1:17" ht="15" customHeight="1" x14ac:dyDescent="0.25">
      <c r="A350" s="25"/>
      <c r="B350" s="25"/>
      <c r="C350" s="25"/>
      <c r="D350" s="25"/>
      <c r="E350" s="25"/>
      <c r="F350" s="91"/>
      <c r="G350" s="91"/>
      <c r="H350" s="91"/>
      <c r="I350" s="91"/>
      <c r="J350" s="25"/>
      <c r="K350" s="25"/>
      <c r="L350" s="25"/>
      <c r="M350" s="25"/>
      <c r="N350" s="27"/>
      <c r="O350" s="27"/>
      <c r="P350" s="25"/>
      <c r="Q350" s="25"/>
    </row>
    <row r="351" spans="1:17" ht="15" customHeight="1" x14ac:dyDescent="0.25">
      <c r="A351" s="25"/>
      <c r="B351" s="25"/>
      <c r="C351" s="25"/>
      <c r="D351" s="25"/>
      <c r="E351" s="25"/>
      <c r="F351" s="91"/>
      <c r="G351" s="91"/>
      <c r="H351" s="91"/>
      <c r="I351" s="91"/>
      <c r="J351" s="25"/>
      <c r="K351" s="25"/>
      <c r="L351" s="25"/>
      <c r="M351" s="25"/>
      <c r="N351" s="27"/>
      <c r="O351" s="27"/>
      <c r="P351" s="25"/>
      <c r="Q351" s="25"/>
    </row>
    <row r="352" spans="1:17" ht="15" customHeight="1" x14ac:dyDescent="0.25">
      <c r="A352" s="25"/>
      <c r="B352" s="25"/>
      <c r="C352" s="25"/>
      <c r="D352" s="25"/>
      <c r="E352" s="25"/>
      <c r="F352" s="91"/>
      <c r="G352" s="91"/>
      <c r="H352" s="91"/>
      <c r="I352" s="91"/>
      <c r="J352" s="25"/>
      <c r="K352" s="25"/>
      <c r="L352" s="25"/>
      <c r="M352" s="25"/>
      <c r="N352" s="27"/>
      <c r="O352" s="27"/>
      <c r="P352" s="25"/>
      <c r="Q352" s="25"/>
    </row>
    <row r="353" spans="1:17" ht="15" customHeight="1" x14ac:dyDescent="0.25">
      <c r="A353" s="25"/>
      <c r="B353" s="25"/>
      <c r="C353" s="25"/>
      <c r="D353" s="25"/>
      <c r="E353" s="25"/>
      <c r="F353" s="91"/>
      <c r="G353" s="91"/>
      <c r="H353" s="91"/>
      <c r="I353" s="91"/>
      <c r="J353" s="25"/>
      <c r="K353" s="25"/>
      <c r="L353" s="25"/>
      <c r="M353" s="25"/>
      <c r="N353" s="27"/>
      <c r="O353" s="27"/>
      <c r="P353" s="25"/>
      <c r="Q353" s="25"/>
    </row>
    <row r="354" spans="1:17" ht="15" customHeight="1" x14ac:dyDescent="0.25">
      <c r="A354" s="25"/>
      <c r="B354" s="25"/>
      <c r="C354" s="25"/>
      <c r="D354" s="25"/>
      <c r="E354" s="25"/>
      <c r="F354" s="91"/>
      <c r="G354" s="91"/>
      <c r="H354" s="91"/>
      <c r="I354" s="91"/>
      <c r="J354" s="25"/>
      <c r="K354" s="25"/>
      <c r="L354" s="25"/>
      <c r="M354" s="25"/>
      <c r="N354" s="27"/>
      <c r="O354" s="27"/>
      <c r="P354" s="25"/>
      <c r="Q354" s="25"/>
    </row>
    <row r="355" spans="1:17" ht="15" customHeight="1" x14ac:dyDescent="0.25">
      <c r="A355" s="25"/>
      <c r="B355" s="25"/>
      <c r="C355" s="25"/>
      <c r="D355" s="25"/>
      <c r="E355" s="25"/>
      <c r="F355" s="91"/>
      <c r="G355" s="91"/>
      <c r="H355" s="91"/>
      <c r="I355" s="91"/>
      <c r="J355" s="25"/>
      <c r="K355" s="25"/>
      <c r="L355" s="25"/>
      <c r="M355" s="25"/>
      <c r="N355" s="27"/>
      <c r="O355" s="27"/>
      <c r="P355" s="25"/>
      <c r="Q355" s="25"/>
    </row>
    <row r="356" spans="1:17" ht="15" customHeight="1" x14ac:dyDescent="0.25">
      <c r="A356" s="25"/>
      <c r="B356" s="25"/>
      <c r="C356" s="25"/>
      <c r="D356" s="25"/>
      <c r="E356" s="25"/>
      <c r="F356" s="91"/>
      <c r="G356" s="91"/>
      <c r="H356" s="91"/>
      <c r="I356" s="91"/>
      <c r="J356" s="25"/>
      <c r="K356" s="25"/>
      <c r="L356" s="25"/>
      <c r="M356" s="25"/>
      <c r="N356" s="27"/>
      <c r="O356" s="27"/>
      <c r="P356" s="25"/>
      <c r="Q356" s="25"/>
    </row>
    <row r="357" spans="1:17" ht="15" customHeight="1" x14ac:dyDescent="0.25">
      <c r="A357" s="25"/>
      <c r="B357" s="25"/>
      <c r="C357" s="25"/>
      <c r="D357" s="25"/>
      <c r="E357" s="25"/>
      <c r="F357" s="91"/>
      <c r="G357" s="91"/>
      <c r="H357" s="91"/>
      <c r="I357" s="91"/>
      <c r="J357" s="25"/>
      <c r="K357" s="25"/>
      <c r="L357" s="25"/>
      <c r="M357" s="25"/>
      <c r="N357" s="27"/>
      <c r="O357" s="27"/>
      <c r="P357" s="25"/>
      <c r="Q357" s="25"/>
    </row>
    <row r="358" spans="1:17" ht="15" customHeight="1" x14ac:dyDescent="0.25">
      <c r="A358" s="25"/>
      <c r="B358" s="25"/>
      <c r="C358" s="25"/>
      <c r="D358" s="25"/>
      <c r="E358" s="25"/>
      <c r="F358" s="91"/>
      <c r="G358" s="91"/>
      <c r="H358" s="91"/>
      <c r="I358" s="91"/>
      <c r="J358" s="25"/>
      <c r="K358" s="25"/>
      <c r="L358" s="25"/>
      <c r="M358" s="25"/>
      <c r="N358" s="27"/>
      <c r="O358" s="27"/>
      <c r="P358" s="25"/>
      <c r="Q358" s="25"/>
    </row>
    <row r="359" spans="1:17" ht="15" customHeight="1" x14ac:dyDescent="0.25">
      <c r="A359" s="25"/>
      <c r="B359" s="25"/>
      <c r="C359" s="25"/>
      <c r="D359" s="25"/>
      <c r="E359" s="25"/>
      <c r="F359" s="91"/>
      <c r="G359" s="91"/>
      <c r="H359" s="91"/>
      <c r="I359" s="91"/>
      <c r="J359" s="25"/>
      <c r="K359" s="25"/>
      <c r="L359" s="25"/>
      <c r="M359" s="25"/>
      <c r="N359" s="27"/>
      <c r="O359" s="27"/>
      <c r="P359" s="25"/>
      <c r="Q359" s="25"/>
    </row>
    <row r="360" spans="1:17" ht="15" customHeight="1" x14ac:dyDescent="0.25">
      <c r="A360" s="25"/>
      <c r="B360" s="25"/>
      <c r="C360" s="25"/>
      <c r="D360" s="25"/>
      <c r="E360" s="25"/>
      <c r="F360" s="91"/>
      <c r="G360" s="91"/>
      <c r="H360" s="91"/>
      <c r="I360" s="91"/>
      <c r="J360" s="25"/>
      <c r="K360" s="25"/>
      <c r="L360" s="25"/>
      <c r="M360" s="25"/>
      <c r="N360" s="27"/>
      <c r="O360" s="27"/>
      <c r="P360" s="25"/>
      <c r="Q360" s="25"/>
    </row>
    <row r="361" spans="1:17" ht="15" customHeight="1" x14ac:dyDescent="0.25">
      <c r="A361" s="25"/>
      <c r="B361" s="25"/>
      <c r="C361" s="25"/>
      <c r="D361" s="25"/>
      <c r="E361" s="25"/>
      <c r="F361" s="91"/>
      <c r="G361" s="91"/>
      <c r="H361" s="91"/>
      <c r="I361" s="91"/>
      <c r="J361" s="25"/>
      <c r="K361" s="25"/>
      <c r="L361" s="25"/>
      <c r="M361" s="25"/>
      <c r="N361" s="27"/>
      <c r="O361" s="27"/>
      <c r="P361" s="25"/>
      <c r="Q361" s="25"/>
    </row>
    <row r="362" spans="1:17" ht="15" customHeight="1" x14ac:dyDescent="0.25">
      <c r="A362" s="25"/>
      <c r="B362" s="25"/>
      <c r="C362" s="25"/>
      <c r="D362" s="25"/>
      <c r="E362" s="25"/>
      <c r="F362" s="91"/>
      <c r="G362" s="91"/>
      <c r="H362" s="91"/>
      <c r="I362" s="91"/>
      <c r="J362" s="25"/>
      <c r="K362" s="25"/>
      <c r="L362" s="25"/>
      <c r="M362" s="25"/>
      <c r="N362" s="27"/>
      <c r="O362" s="27"/>
      <c r="P362" s="25"/>
      <c r="Q362" s="25"/>
    </row>
    <row r="363" spans="1:17" ht="15" customHeight="1" x14ac:dyDescent="0.25">
      <c r="A363" s="25"/>
      <c r="B363" s="25"/>
      <c r="C363" s="25"/>
      <c r="D363" s="25"/>
      <c r="E363" s="25"/>
      <c r="F363" s="91"/>
      <c r="G363" s="91"/>
      <c r="H363" s="91"/>
      <c r="I363" s="91"/>
      <c r="J363" s="25"/>
      <c r="K363" s="25"/>
      <c r="L363" s="25"/>
      <c r="M363" s="25"/>
      <c r="N363" s="27"/>
      <c r="O363" s="27"/>
      <c r="P363" s="25"/>
      <c r="Q363" s="25"/>
    </row>
    <row r="364" spans="1:17" ht="15" customHeight="1" x14ac:dyDescent="0.25">
      <c r="A364" s="25"/>
      <c r="B364" s="25"/>
      <c r="C364" s="25"/>
      <c r="D364" s="25"/>
      <c r="E364" s="25"/>
      <c r="F364" s="91"/>
      <c r="G364" s="91"/>
      <c r="H364" s="91"/>
      <c r="I364" s="91"/>
      <c r="J364" s="25"/>
      <c r="K364" s="25"/>
      <c r="L364" s="25"/>
      <c r="M364" s="25"/>
      <c r="N364" s="27"/>
      <c r="O364" s="27"/>
      <c r="P364" s="25"/>
      <c r="Q364" s="25"/>
    </row>
    <row r="365" spans="1:17" ht="15" customHeight="1" x14ac:dyDescent="0.25">
      <c r="A365" s="25"/>
      <c r="B365" s="25"/>
      <c r="C365" s="25"/>
      <c r="D365" s="25"/>
      <c r="E365" s="25"/>
      <c r="F365" s="91"/>
      <c r="G365" s="91"/>
      <c r="H365" s="91"/>
      <c r="I365" s="91"/>
      <c r="J365" s="25"/>
      <c r="K365" s="25"/>
      <c r="L365" s="25"/>
      <c r="M365" s="25"/>
      <c r="N365" s="27"/>
      <c r="O365" s="27"/>
      <c r="P365" s="25"/>
      <c r="Q365" s="25"/>
    </row>
    <row r="366" spans="1:17" ht="15" customHeight="1" x14ac:dyDescent="0.25">
      <c r="A366" s="25"/>
      <c r="B366" s="25"/>
      <c r="C366" s="25"/>
      <c r="D366" s="25"/>
      <c r="E366" s="25"/>
      <c r="F366" s="91"/>
      <c r="G366" s="91"/>
      <c r="H366" s="91"/>
      <c r="I366" s="91"/>
      <c r="J366" s="25"/>
      <c r="K366" s="25"/>
      <c r="L366" s="25"/>
      <c r="M366" s="25"/>
      <c r="N366" s="27"/>
      <c r="O366" s="27"/>
      <c r="P366" s="25"/>
      <c r="Q366" s="25"/>
    </row>
    <row r="367" spans="1:17" ht="15" customHeight="1" x14ac:dyDescent="0.25">
      <c r="A367" s="25"/>
      <c r="B367" s="25"/>
      <c r="C367" s="25"/>
      <c r="D367" s="25"/>
      <c r="E367" s="25"/>
      <c r="F367" s="91"/>
      <c r="G367" s="91"/>
      <c r="H367" s="91"/>
      <c r="I367" s="91"/>
      <c r="J367" s="25"/>
      <c r="K367" s="25"/>
      <c r="L367" s="25"/>
      <c r="M367" s="25"/>
      <c r="N367" s="27"/>
      <c r="O367" s="27"/>
      <c r="P367" s="25"/>
      <c r="Q367" s="25"/>
    </row>
    <row r="368" spans="1:17" ht="15" customHeight="1" x14ac:dyDescent="0.25">
      <c r="A368" s="25"/>
      <c r="B368" s="25"/>
      <c r="C368" s="25"/>
      <c r="D368" s="25"/>
      <c r="E368" s="25"/>
      <c r="F368" s="91"/>
      <c r="G368" s="91"/>
      <c r="H368" s="91"/>
      <c r="I368" s="91"/>
      <c r="J368" s="25"/>
      <c r="K368" s="25"/>
      <c r="L368" s="25"/>
      <c r="M368" s="25"/>
      <c r="N368" s="27"/>
      <c r="O368" s="27"/>
      <c r="P368" s="25"/>
      <c r="Q368" s="25"/>
    </row>
    <row r="369" spans="1:17" ht="15" customHeight="1" x14ac:dyDescent="0.25">
      <c r="A369" s="25"/>
      <c r="B369" s="25"/>
      <c r="C369" s="25"/>
      <c r="D369" s="25"/>
      <c r="E369" s="25"/>
      <c r="F369" s="91"/>
      <c r="G369" s="91"/>
      <c r="H369" s="91"/>
      <c r="I369" s="91"/>
      <c r="J369" s="25"/>
      <c r="K369" s="25"/>
      <c r="L369" s="25"/>
      <c r="M369" s="25"/>
      <c r="N369" s="27"/>
      <c r="O369" s="27"/>
      <c r="P369" s="25"/>
      <c r="Q369" s="25"/>
    </row>
    <row r="370" spans="1:17" ht="15" customHeight="1" x14ac:dyDescent="0.25">
      <c r="A370" s="25"/>
      <c r="B370" s="25"/>
      <c r="C370" s="25"/>
      <c r="D370" s="25"/>
      <c r="E370" s="25"/>
      <c r="F370" s="91"/>
      <c r="G370" s="91"/>
      <c r="H370" s="91"/>
      <c r="I370" s="91"/>
      <c r="J370" s="25"/>
      <c r="K370" s="25"/>
      <c r="L370" s="25"/>
      <c r="M370" s="25"/>
      <c r="N370" s="27"/>
      <c r="O370" s="27"/>
      <c r="P370" s="25"/>
      <c r="Q370" s="25"/>
    </row>
    <row r="371" spans="1:17" ht="15" customHeight="1" x14ac:dyDescent="0.25">
      <c r="A371" s="25"/>
      <c r="B371" s="25"/>
      <c r="C371" s="25"/>
      <c r="D371" s="25"/>
      <c r="E371" s="25"/>
      <c r="F371" s="91"/>
      <c r="G371" s="91"/>
      <c r="H371" s="91"/>
      <c r="I371" s="91"/>
      <c r="J371" s="25"/>
      <c r="K371" s="25"/>
      <c r="L371" s="25"/>
      <c r="M371" s="25"/>
      <c r="N371" s="27"/>
      <c r="O371" s="27"/>
      <c r="P371" s="25"/>
      <c r="Q371" s="25"/>
    </row>
    <row r="372" spans="1:17" ht="15" customHeight="1" x14ac:dyDescent="0.25">
      <c r="A372" s="25"/>
      <c r="B372" s="25"/>
      <c r="C372" s="25"/>
      <c r="D372" s="25"/>
      <c r="E372" s="25"/>
      <c r="F372" s="91"/>
      <c r="G372" s="91"/>
      <c r="H372" s="91"/>
      <c r="I372" s="91"/>
      <c r="J372" s="25"/>
      <c r="K372" s="25"/>
      <c r="L372" s="25"/>
      <c r="M372" s="25"/>
      <c r="N372" s="27"/>
      <c r="O372" s="27"/>
      <c r="P372" s="25"/>
      <c r="Q372" s="25"/>
    </row>
    <row r="373" spans="1:17" ht="15" customHeight="1" x14ac:dyDescent="0.25">
      <c r="A373" s="25"/>
      <c r="B373" s="25"/>
      <c r="C373" s="25"/>
      <c r="D373" s="25"/>
      <c r="E373" s="25"/>
      <c r="F373" s="91"/>
      <c r="G373" s="91"/>
      <c r="H373" s="91"/>
      <c r="I373" s="91"/>
      <c r="J373" s="25"/>
      <c r="K373" s="25"/>
      <c r="L373" s="25"/>
      <c r="M373" s="25"/>
      <c r="N373" s="27"/>
      <c r="O373" s="27"/>
      <c r="P373" s="25"/>
      <c r="Q373" s="25"/>
    </row>
    <row r="374" spans="1:17" ht="15" customHeight="1" x14ac:dyDescent="0.25">
      <c r="A374" s="25"/>
      <c r="B374" s="25"/>
      <c r="C374" s="25"/>
      <c r="D374" s="25"/>
      <c r="E374" s="25"/>
      <c r="F374" s="91"/>
      <c r="G374" s="91"/>
      <c r="H374" s="91"/>
      <c r="I374" s="91"/>
      <c r="J374" s="25"/>
      <c r="K374" s="25"/>
      <c r="L374" s="25"/>
      <c r="M374" s="25"/>
      <c r="N374" s="27"/>
      <c r="O374" s="27"/>
      <c r="P374" s="25"/>
      <c r="Q374" s="25"/>
    </row>
    <row r="375" spans="1:17" ht="15" customHeight="1" x14ac:dyDescent="0.25">
      <c r="A375" s="25"/>
      <c r="B375" s="25"/>
      <c r="C375" s="25"/>
      <c r="D375" s="25"/>
      <c r="E375" s="25"/>
      <c r="F375" s="91"/>
      <c r="G375" s="91"/>
      <c r="H375" s="91"/>
      <c r="I375" s="91"/>
      <c r="J375" s="25"/>
      <c r="K375" s="25"/>
      <c r="L375" s="25"/>
      <c r="M375" s="25"/>
      <c r="N375" s="27"/>
      <c r="O375" s="27"/>
      <c r="P375" s="25"/>
      <c r="Q375" s="25"/>
    </row>
    <row r="376" spans="1:17" ht="15" customHeight="1" x14ac:dyDescent="0.25">
      <c r="A376" s="25"/>
      <c r="B376" s="25"/>
      <c r="C376" s="25"/>
      <c r="D376" s="25"/>
      <c r="E376" s="25"/>
      <c r="F376" s="91"/>
      <c r="G376" s="91"/>
      <c r="H376" s="91"/>
      <c r="I376" s="91"/>
      <c r="J376" s="25"/>
      <c r="K376" s="25"/>
      <c r="L376" s="25"/>
      <c r="M376" s="25"/>
      <c r="N376" s="27"/>
      <c r="O376" s="27"/>
      <c r="P376" s="25"/>
      <c r="Q376" s="25"/>
    </row>
    <row r="377" spans="1:17" ht="15" customHeight="1" x14ac:dyDescent="0.25">
      <c r="A377" s="25"/>
      <c r="B377" s="25"/>
      <c r="C377" s="25"/>
      <c r="D377" s="25"/>
      <c r="E377" s="25"/>
      <c r="F377" s="91"/>
      <c r="G377" s="91"/>
      <c r="H377" s="91"/>
      <c r="I377" s="91"/>
      <c r="J377" s="25"/>
      <c r="K377" s="25"/>
      <c r="L377" s="25"/>
      <c r="M377" s="25"/>
      <c r="N377" s="27"/>
      <c r="O377" s="27"/>
      <c r="P377" s="25"/>
      <c r="Q377" s="25"/>
    </row>
    <row r="378" spans="1:17" ht="15" customHeight="1" x14ac:dyDescent="0.25">
      <c r="A378" s="25"/>
      <c r="B378" s="25"/>
      <c r="C378" s="25"/>
      <c r="D378" s="25"/>
      <c r="E378" s="25"/>
      <c r="F378" s="91"/>
      <c r="G378" s="91"/>
      <c r="H378" s="91"/>
      <c r="I378" s="91"/>
      <c r="J378" s="25"/>
      <c r="K378" s="25"/>
      <c r="L378" s="25"/>
      <c r="M378" s="25"/>
      <c r="N378" s="27"/>
      <c r="O378" s="27"/>
      <c r="P378" s="25"/>
      <c r="Q378" s="25"/>
    </row>
    <row r="379" spans="1:17" ht="15" customHeight="1" x14ac:dyDescent="0.25">
      <c r="A379" s="25"/>
      <c r="B379" s="25"/>
      <c r="C379" s="25"/>
      <c r="D379" s="25"/>
      <c r="E379" s="25"/>
      <c r="F379" s="91"/>
      <c r="G379" s="91"/>
      <c r="H379" s="91"/>
      <c r="I379" s="91"/>
      <c r="J379" s="25"/>
      <c r="K379" s="25"/>
      <c r="L379" s="25"/>
      <c r="M379" s="25"/>
      <c r="N379" s="27"/>
      <c r="O379" s="27"/>
      <c r="P379" s="25"/>
      <c r="Q379" s="25"/>
    </row>
    <row r="380" spans="1:17" ht="15" customHeight="1" x14ac:dyDescent="0.25">
      <c r="A380" s="25"/>
      <c r="B380" s="25"/>
      <c r="C380" s="25"/>
      <c r="D380" s="25"/>
      <c r="E380" s="25"/>
      <c r="F380" s="91"/>
      <c r="G380" s="91"/>
      <c r="H380" s="91"/>
      <c r="I380" s="91"/>
      <c r="J380" s="25"/>
      <c r="K380" s="25"/>
      <c r="L380" s="25"/>
      <c r="M380" s="25"/>
      <c r="N380" s="27"/>
      <c r="O380" s="27"/>
      <c r="P380" s="25"/>
      <c r="Q380" s="25"/>
    </row>
    <row r="381" spans="1:17" ht="15" customHeight="1" x14ac:dyDescent="0.25">
      <c r="A381" s="25"/>
      <c r="B381" s="25"/>
      <c r="C381" s="25"/>
      <c r="D381" s="25"/>
      <c r="E381" s="25"/>
      <c r="F381" s="91"/>
      <c r="G381" s="91"/>
      <c r="H381" s="91"/>
      <c r="I381" s="91"/>
      <c r="J381" s="25"/>
      <c r="K381" s="25"/>
      <c r="L381" s="25"/>
      <c r="M381" s="25"/>
      <c r="N381" s="27"/>
      <c r="O381" s="27"/>
      <c r="P381" s="25"/>
      <c r="Q381" s="25"/>
    </row>
    <row r="382" spans="1:17" ht="15" customHeight="1" x14ac:dyDescent="0.25">
      <c r="A382" s="25"/>
      <c r="B382" s="25"/>
      <c r="C382" s="25"/>
      <c r="D382" s="25"/>
      <c r="E382" s="25"/>
      <c r="F382" s="91"/>
      <c r="G382" s="91"/>
      <c r="H382" s="91"/>
      <c r="I382" s="91"/>
      <c r="J382" s="25"/>
      <c r="K382" s="25"/>
      <c r="L382" s="25"/>
      <c r="M382" s="25"/>
      <c r="N382" s="27"/>
      <c r="O382" s="27"/>
      <c r="P382" s="25"/>
      <c r="Q382" s="25"/>
    </row>
    <row r="383" spans="1:17" ht="15" customHeight="1" x14ac:dyDescent="0.25">
      <c r="A383" s="25"/>
      <c r="B383" s="25"/>
      <c r="C383" s="25"/>
      <c r="D383" s="25"/>
      <c r="E383" s="25"/>
      <c r="F383" s="91"/>
      <c r="G383" s="91"/>
      <c r="H383" s="91"/>
      <c r="I383" s="91"/>
      <c r="J383" s="25"/>
      <c r="K383" s="25"/>
      <c r="L383" s="25"/>
      <c r="M383" s="25"/>
      <c r="N383" s="27"/>
      <c r="O383" s="27"/>
      <c r="P383" s="25"/>
      <c r="Q383" s="25"/>
    </row>
    <row r="384" spans="1:17" ht="15" customHeight="1" x14ac:dyDescent="0.25">
      <c r="A384" s="25"/>
      <c r="B384" s="25"/>
      <c r="C384" s="25"/>
      <c r="D384" s="25"/>
      <c r="E384" s="25"/>
      <c r="F384" s="91"/>
      <c r="G384" s="91"/>
      <c r="H384" s="91"/>
      <c r="I384" s="91"/>
      <c r="J384" s="25"/>
      <c r="K384" s="25"/>
      <c r="L384" s="25"/>
      <c r="M384" s="25"/>
      <c r="N384" s="27"/>
      <c r="O384" s="27"/>
      <c r="P384" s="25"/>
      <c r="Q384" s="25"/>
    </row>
    <row r="385" spans="1:17" ht="15" customHeight="1" x14ac:dyDescent="0.25">
      <c r="A385" s="25"/>
      <c r="B385" s="25"/>
      <c r="C385" s="25"/>
      <c r="D385" s="25"/>
      <c r="E385" s="25"/>
      <c r="F385" s="91"/>
      <c r="G385" s="91"/>
      <c r="H385" s="91"/>
      <c r="I385" s="91"/>
      <c r="J385" s="25"/>
      <c r="K385" s="25"/>
      <c r="L385" s="25"/>
      <c r="M385" s="25"/>
      <c r="N385" s="27"/>
      <c r="O385" s="27"/>
      <c r="P385" s="25"/>
      <c r="Q385" s="25"/>
    </row>
    <row r="386" spans="1:17" ht="15" customHeight="1" x14ac:dyDescent="0.25">
      <c r="A386" s="25"/>
      <c r="B386" s="25"/>
      <c r="C386" s="25"/>
      <c r="D386" s="25"/>
      <c r="E386" s="25"/>
      <c r="F386" s="91"/>
      <c r="G386" s="91"/>
      <c r="H386" s="91"/>
      <c r="I386" s="91"/>
      <c r="J386" s="25"/>
      <c r="K386" s="25"/>
      <c r="L386" s="25"/>
      <c r="M386" s="25"/>
      <c r="N386" s="27"/>
      <c r="O386" s="27"/>
      <c r="P386" s="25"/>
      <c r="Q386" s="25"/>
    </row>
    <row r="387" spans="1:17" ht="15" customHeight="1" x14ac:dyDescent="0.25">
      <c r="A387" s="25"/>
      <c r="B387" s="25"/>
      <c r="C387" s="25"/>
      <c r="D387" s="25"/>
      <c r="E387" s="25"/>
      <c r="F387" s="91"/>
      <c r="G387" s="91"/>
      <c r="H387" s="91"/>
      <c r="I387" s="91"/>
      <c r="J387" s="25"/>
      <c r="K387" s="25"/>
      <c r="L387" s="25"/>
      <c r="M387" s="25"/>
      <c r="N387" s="27"/>
      <c r="O387" s="27"/>
      <c r="P387" s="25"/>
      <c r="Q387" s="25"/>
    </row>
    <row r="388" spans="1:17" ht="15" customHeight="1" x14ac:dyDescent="0.25">
      <c r="A388" s="25"/>
      <c r="B388" s="25"/>
      <c r="C388" s="25"/>
      <c r="D388" s="25"/>
      <c r="E388" s="25"/>
      <c r="F388" s="91"/>
      <c r="G388" s="91"/>
      <c r="H388" s="91"/>
      <c r="I388" s="91"/>
      <c r="J388" s="25"/>
      <c r="K388" s="25"/>
      <c r="L388" s="25"/>
      <c r="M388" s="25"/>
      <c r="N388" s="27"/>
      <c r="O388" s="27"/>
      <c r="P388" s="25"/>
      <c r="Q388" s="25"/>
    </row>
    <row r="389" spans="1:17" ht="15" customHeight="1" x14ac:dyDescent="0.25">
      <c r="A389" s="25"/>
      <c r="B389" s="25"/>
      <c r="C389" s="25"/>
      <c r="D389" s="25"/>
      <c r="E389" s="25"/>
      <c r="F389" s="91"/>
      <c r="G389" s="91"/>
      <c r="H389" s="91"/>
      <c r="I389" s="91"/>
      <c r="J389" s="25"/>
      <c r="K389" s="25"/>
      <c r="L389" s="25"/>
      <c r="M389" s="25"/>
      <c r="N389" s="27"/>
      <c r="O389" s="27"/>
      <c r="P389" s="25"/>
      <c r="Q389" s="25"/>
    </row>
    <row r="390" spans="1:17" ht="15" customHeight="1" x14ac:dyDescent="0.25">
      <c r="A390" s="25"/>
      <c r="B390" s="25"/>
      <c r="C390" s="25"/>
      <c r="D390" s="25"/>
      <c r="E390" s="25"/>
      <c r="F390" s="91"/>
      <c r="G390" s="91"/>
      <c r="H390" s="91"/>
      <c r="I390" s="91"/>
      <c r="J390" s="25"/>
      <c r="K390" s="25"/>
      <c r="L390" s="25"/>
      <c r="M390" s="25"/>
      <c r="N390" s="27"/>
      <c r="O390" s="27"/>
      <c r="P390" s="25"/>
      <c r="Q390" s="25"/>
    </row>
    <row r="391" spans="1:17" ht="15" customHeight="1" x14ac:dyDescent="0.25">
      <c r="A391" s="25"/>
      <c r="B391" s="25"/>
      <c r="C391" s="25"/>
      <c r="D391" s="25"/>
      <c r="E391" s="25"/>
      <c r="F391" s="91"/>
      <c r="G391" s="91"/>
      <c r="H391" s="91"/>
      <c r="I391" s="91"/>
      <c r="J391" s="25"/>
      <c r="K391" s="25"/>
      <c r="L391" s="25"/>
      <c r="M391" s="25"/>
      <c r="N391" s="27"/>
      <c r="O391" s="27"/>
      <c r="P391" s="25"/>
      <c r="Q391" s="25"/>
    </row>
    <row r="392" spans="1:17" ht="15" customHeight="1" x14ac:dyDescent="0.25">
      <c r="A392" s="25"/>
      <c r="B392" s="25"/>
      <c r="C392" s="25"/>
      <c r="D392" s="25"/>
      <c r="E392" s="25"/>
      <c r="F392" s="91"/>
      <c r="G392" s="91"/>
      <c r="H392" s="91"/>
      <c r="I392" s="91"/>
      <c r="J392" s="25"/>
      <c r="K392" s="25"/>
      <c r="L392" s="25"/>
      <c r="M392" s="25"/>
      <c r="N392" s="27"/>
      <c r="O392" s="27"/>
      <c r="P392" s="25"/>
      <c r="Q392" s="25"/>
    </row>
    <row r="393" spans="1:17" ht="15" customHeight="1" x14ac:dyDescent="0.25">
      <c r="A393" s="25"/>
      <c r="B393" s="25"/>
      <c r="C393" s="25"/>
      <c r="D393" s="25"/>
      <c r="E393" s="25"/>
      <c r="F393" s="91"/>
      <c r="G393" s="91"/>
      <c r="H393" s="91"/>
      <c r="I393" s="91"/>
      <c r="J393" s="25"/>
      <c r="K393" s="25"/>
      <c r="L393" s="25"/>
      <c r="M393" s="25"/>
      <c r="N393" s="27"/>
      <c r="O393" s="27"/>
      <c r="P393" s="25"/>
      <c r="Q393" s="25"/>
    </row>
    <row r="394" spans="1:17" ht="15" customHeight="1" x14ac:dyDescent="0.25">
      <c r="A394" s="25"/>
      <c r="B394" s="25"/>
      <c r="C394" s="25"/>
      <c r="D394" s="25"/>
      <c r="E394" s="25"/>
      <c r="F394" s="91"/>
      <c r="G394" s="91"/>
      <c r="H394" s="91"/>
      <c r="I394" s="91"/>
      <c r="J394" s="25"/>
      <c r="K394" s="25"/>
      <c r="L394" s="25"/>
      <c r="M394" s="25"/>
      <c r="N394" s="27"/>
      <c r="O394" s="27"/>
      <c r="P394" s="25"/>
      <c r="Q394" s="25"/>
    </row>
    <row r="395" spans="1:17" ht="15" customHeight="1" x14ac:dyDescent="0.25">
      <c r="A395" s="25"/>
      <c r="B395" s="25"/>
      <c r="C395" s="25"/>
      <c r="D395" s="25"/>
      <c r="E395" s="25"/>
      <c r="F395" s="91"/>
      <c r="G395" s="91"/>
      <c r="H395" s="91"/>
      <c r="I395" s="91"/>
      <c r="J395" s="25"/>
      <c r="K395" s="25"/>
      <c r="L395" s="25"/>
      <c r="M395" s="25"/>
      <c r="N395" s="27"/>
      <c r="O395" s="27"/>
      <c r="P395" s="25"/>
      <c r="Q395" s="25"/>
    </row>
    <row r="396" spans="1:17" ht="15" customHeight="1" x14ac:dyDescent="0.25">
      <c r="A396" s="25"/>
      <c r="B396" s="25"/>
      <c r="C396" s="25"/>
      <c r="D396" s="25"/>
      <c r="E396" s="25"/>
      <c r="F396" s="91"/>
      <c r="G396" s="91"/>
      <c r="H396" s="91"/>
      <c r="I396" s="91"/>
      <c r="J396" s="25"/>
      <c r="K396" s="25"/>
      <c r="L396" s="25"/>
      <c r="M396" s="25"/>
      <c r="N396" s="27"/>
      <c r="O396" s="27"/>
      <c r="P396" s="25"/>
      <c r="Q396" s="25"/>
    </row>
    <row r="397" spans="1:17" ht="15" customHeight="1" x14ac:dyDescent="0.25">
      <c r="A397" s="25"/>
      <c r="B397" s="25"/>
      <c r="C397" s="25"/>
      <c r="D397" s="25"/>
      <c r="E397" s="25"/>
      <c r="F397" s="91"/>
      <c r="G397" s="91"/>
      <c r="H397" s="91"/>
      <c r="I397" s="91"/>
      <c r="J397" s="25"/>
      <c r="K397" s="25"/>
      <c r="L397" s="25"/>
      <c r="M397" s="25"/>
      <c r="N397" s="27"/>
      <c r="O397" s="27"/>
      <c r="P397" s="25"/>
      <c r="Q397" s="25"/>
    </row>
    <row r="398" spans="1:17" ht="15" customHeight="1" x14ac:dyDescent="0.25">
      <c r="A398" s="25"/>
      <c r="B398" s="25"/>
      <c r="C398" s="25"/>
      <c r="D398" s="25"/>
      <c r="E398" s="25"/>
      <c r="F398" s="91"/>
      <c r="G398" s="91"/>
      <c r="H398" s="91"/>
      <c r="I398" s="91"/>
      <c r="J398" s="25"/>
      <c r="K398" s="25"/>
      <c r="L398" s="25"/>
      <c r="M398" s="25"/>
      <c r="N398" s="27"/>
      <c r="O398" s="27"/>
      <c r="P398" s="25"/>
      <c r="Q398" s="25"/>
    </row>
    <row r="399" spans="1:17" ht="15" customHeight="1" x14ac:dyDescent="0.25">
      <c r="A399" s="25"/>
      <c r="B399" s="25"/>
      <c r="C399" s="25"/>
      <c r="D399" s="25"/>
      <c r="E399" s="25"/>
      <c r="F399" s="91"/>
      <c r="G399" s="91"/>
      <c r="H399" s="91"/>
      <c r="I399" s="91"/>
      <c r="J399" s="25"/>
      <c r="K399" s="25"/>
      <c r="L399" s="25"/>
      <c r="M399" s="25"/>
      <c r="N399" s="27"/>
      <c r="O399" s="27"/>
      <c r="P399" s="25"/>
      <c r="Q399" s="25"/>
    </row>
    <row r="400" spans="1:17" ht="15" customHeight="1" x14ac:dyDescent="0.25">
      <c r="A400" s="25"/>
      <c r="B400" s="25"/>
      <c r="C400" s="25"/>
      <c r="D400" s="25"/>
      <c r="E400" s="25"/>
      <c r="F400" s="91"/>
      <c r="G400" s="91"/>
      <c r="H400" s="91"/>
      <c r="I400" s="91"/>
      <c r="J400" s="25"/>
      <c r="K400" s="25"/>
      <c r="L400" s="25"/>
      <c r="M400" s="25"/>
      <c r="N400" s="27"/>
      <c r="O400" s="27"/>
      <c r="P400" s="25"/>
      <c r="Q400" s="25"/>
    </row>
    <row r="401" spans="1:17" ht="15" customHeight="1" x14ac:dyDescent="0.25">
      <c r="A401" s="25"/>
      <c r="B401" s="25"/>
      <c r="C401" s="25"/>
      <c r="D401" s="25"/>
      <c r="E401" s="25"/>
      <c r="F401" s="91"/>
      <c r="G401" s="91"/>
      <c r="H401" s="91"/>
      <c r="I401" s="91"/>
      <c r="J401" s="25"/>
      <c r="K401" s="25"/>
      <c r="L401" s="25"/>
      <c r="M401" s="25"/>
      <c r="N401" s="27"/>
      <c r="O401" s="27"/>
      <c r="P401" s="25"/>
      <c r="Q401" s="25"/>
    </row>
    <row r="402" spans="1:17" ht="15" customHeight="1" x14ac:dyDescent="0.25">
      <c r="A402" s="25"/>
      <c r="B402" s="25"/>
      <c r="C402" s="25"/>
      <c r="D402" s="25"/>
      <c r="E402" s="25"/>
      <c r="F402" s="91"/>
      <c r="G402" s="91"/>
      <c r="H402" s="91"/>
      <c r="I402" s="91"/>
      <c r="J402" s="25"/>
      <c r="K402" s="25"/>
      <c r="L402" s="25"/>
      <c r="M402" s="25"/>
      <c r="N402" s="27"/>
      <c r="O402" s="27"/>
      <c r="P402" s="25"/>
      <c r="Q402" s="25"/>
    </row>
  </sheetData>
  <phoneticPr fontId="3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48"/>
  <dimension ref="A1:AC273"/>
  <sheetViews>
    <sheetView topLeftCell="M1" workbookViewId="0">
      <selection activeCell="Q13" sqref="Q13"/>
    </sheetView>
  </sheetViews>
  <sheetFormatPr defaultRowHeight="14.25" x14ac:dyDescent="0.2"/>
  <cols>
    <col min="1" max="1" width="55.375" style="23" bestFit="1" customWidth="1"/>
    <col min="2" max="2" width="24.625" style="23" bestFit="1" customWidth="1"/>
    <col min="3" max="3" width="19.875" style="23" bestFit="1" customWidth="1"/>
    <col min="4" max="4" width="21.125" style="23" customWidth="1"/>
    <col min="5" max="5" width="22.375" style="23" customWidth="1"/>
    <col min="6" max="9" width="22.125" style="23" bestFit="1" customWidth="1"/>
    <col min="10" max="10" width="19.75" style="23" bestFit="1" customWidth="1"/>
    <col min="11" max="12" width="21.5" style="23" bestFit="1" customWidth="1"/>
    <col min="13" max="13" width="20.5" style="23" bestFit="1" customWidth="1"/>
    <col min="14" max="14" width="49" style="23" bestFit="1" customWidth="1"/>
    <col min="15" max="15" width="12.625" style="23" customWidth="1"/>
    <col min="16" max="16" width="20.375" style="23" customWidth="1"/>
    <col min="17" max="17" width="11.62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0" width="9" style="22" customWidth="1"/>
    <col min="31" max="16384" width="9" style="22"/>
  </cols>
  <sheetData>
    <row r="1" spans="1:29" ht="15" customHeight="1" x14ac:dyDescent="0.25">
      <c r="A1" s="38" t="s">
        <v>80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4824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9" ht="15" customHeight="1" x14ac:dyDescent="0.25">
      <c r="A2" s="71">
        <v>358</v>
      </c>
      <c r="B2" s="71">
        <v>630</v>
      </c>
      <c r="C2" s="68">
        <v>0</v>
      </c>
      <c r="D2" s="68">
        <v>271.31</v>
      </c>
      <c r="E2" s="68">
        <v>211.78</v>
      </c>
      <c r="F2" s="68">
        <f t="shared" ref="F2:F33" si="0">($A$58-A2)/(ROW($A$58)-ROW(A2))</f>
        <v>79.75</v>
      </c>
      <c r="G2" s="68">
        <v>0</v>
      </c>
      <c r="H2" s="68">
        <f t="shared" ref="H2:H33" si="1">($A$58-B2)/(ROW($A$58)-ROW(B2))</f>
        <v>74.892857142857139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0.1</v>
      </c>
      <c r="P2" s="32" t="s">
        <v>39</v>
      </c>
      <c r="Q2" s="25">
        <f>LARGE(A:A,2)</f>
        <v>4488</v>
      </c>
      <c r="T2" s="22">
        <v>369.45400000000001</v>
      </c>
      <c r="U2" s="74">
        <f t="shared" ref="U2:U28" si="3">T2-B2</f>
        <v>-260.54599999999999</v>
      </c>
      <c r="V2" s="70">
        <f t="shared" ref="V2:V33" si="4">ROUND(U2,0)</f>
        <v>-261</v>
      </c>
      <c r="W2" s="70">
        <v>4766</v>
      </c>
      <c r="X2" s="70">
        <f t="shared" ref="X2:X33" si="5">B2/$W$2*$W$3</f>
        <v>692.52412924884595</v>
      </c>
      <c r="Y2" s="70">
        <f t="shared" ref="Y2:Y33" si="6">X2-B2</f>
        <v>62.524129248845952</v>
      </c>
      <c r="Z2" s="70">
        <f t="shared" ref="Z2:Z33" si="7">ROUND(Y2,0)</f>
        <v>63</v>
      </c>
      <c r="AA2" s="24">
        <f t="shared" ref="AA2:AA33" si="8">IF(V2&gt;=0,V2,Z2)</f>
        <v>63</v>
      </c>
      <c r="AB2" s="67">
        <f t="shared" ref="AB2:AB33" si="9">B2+AA2</f>
        <v>693</v>
      </c>
      <c r="AC2" s="41"/>
    </row>
    <row r="3" spans="1:29" ht="15" customHeight="1" x14ac:dyDescent="0.25">
      <c r="A3" s="71">
        <v>238</v>
      </c>
      <c r="B3" s="71">
        <v>630</v>
      </c>
      <c r="C3" s="68">
        <v>0</v>
      </c>
      <c r="D3" s="68">
        <v>271.27</v>
      </c>
      <c r="E3" s="68">
        <v>211.78</v>
      </c>
      <c r="F3" s="68">
        <f t="shared" si="0"/>
        <v>83.381818181818176</v>
      </c>
      <c r="G3" s="68">
        <v>0</v>
      </c>
      <c r="H3" s="68">
        <f t="shared" si="1"/>
        <v>76.25454545454545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92</v>
      </c>
      <c r="P3" s="32" t="s">
        <v>41</v>
      </c>
      <c r="Q3" s="25">
        <f>LARGE(A:A,3)</f>
        <v>4464</v>
      </c>
      <c r="T3" s="22">
        <v>357.97699999999998</v>
      </c>
      <c r="U3" s="74">
        <f t="shared" si="3"/>
        <v>-272.02300000000002</v>
      </c>
      <c r="V3" s="70">
        <f t="shared" si="4"/>
        <v>-272</v>
      </c>
      <c r="W3" s="70">
        <v>5239</v>
      </c>
      <c r="X3" s="70">
        <f t="shared" si="5"/>
        <v>692.52412924884595</v>
      </c>
      <c r="Y3" s="70">
        <f t="shared" si="6"/>
        <v>62.524129248845952</v>
      </c>
      <c r="Z3" s="70">
        <f t="shared" si="7"/>
        <v>63</v>
      </c>
      <c r="AA3" s="24">
        <f t="shared" si="8"/>
        <v>63</v>
      </c>
      <c r="AB3" s="67">
        <f t="shared" si="9"/>
        <v>693</v>
      </c>
      <c r="AC3" s="41"/>
    </row>
    <row r="4" spans="1:29" ht="15" customHeight="1" x14ac:dyDescent="0.25">
      <c r="A4" s="71">
        <v>358</v>
      </c>
      <c r="B4" s="71">
        <v>630</v>
      </c>
      <c r="C4" s="68">
        <v>0</v>
      </c>
      <c r="D4" s="68">
        <v>271.25</v>
      </c>
      <c r="E4" s="68">
        <v>211.78</v>
      </c>
      <c r="F4" s="68">
        <f t="shared" si="0"/>
        <v>82.703703703703709</v>
      </c>
      <c r="G4" s="68">
        <v>0</v>
      </c>
      <c r="H4" s="68">
        <f t="shared" si="1"/>
        <v>77.666666666666671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4824</v>
      </c>
      <c r="P4" s="32" t="s">
        <v>43</v>
      </c>
      <c r="Q4" s="25">
        <f>LARGE(B:B,1)</f>
        <v>3276</v>
      </c>
      <c r="T4" s="22">
        <v>370.68599999999998</v>
      </c>
      <c r="U4" s="74">
        <f t="shared" si="3"/>
        <v>-259.31400000000002</v>
      </c>
      <c r="V4" s="70">
        <f t="shared" si="4"/>
        <v>-259</v>
      </c>
      <c r="W4" s="70"/>
      <c r="X4" s="70">
        <f t="shared" si="5"/>
        <v>692.52412924884595</v>
      </c>
      <c r="Y4" s="70">
        <f t="shared" si="6"/>
        <v>62.524129248845952</v>
      </c>
      <c r="Z4" s="70">
        <f t="shared" si="7"/>
        <v>63</v>
      </c>
      <c r="AA4" s="24">
        <f t="shared" si="8"/>
        <v>63</v>
      </c>
      <c r="AB4" s="67">
        <f t="shared" si="9"/>
        <v>693</v>
      </c>
      <c r="AC4" s="41"/>
    </row>
    <row r="5" spans="1:29" ht="15" customHeight="1" x14ac:dyDescent="0.25">
      <c r="A5" s="71">
        <v>358</v>
      </c>
      <c r="B5" s="71">
        <v>630</v>
      </c>
      <c r="C5" s="68">
        <v>0</v>
      </c>
      <c r="D5" s="68">
        <v>271.22000000000003</v>
      </c>
      <c r="E5" s="68">
        <v>211.78</v>
      </c>
      <c r="F5" s="68">
        <f t="shared" si="0"/>
        <v>84.264150943396231</v>
      </c>
      <c r="G5" s="68">
        <v>0</v>
      </c>
      <c r="H5" s="68">
        <f t="shared" si="1"/>
        <v>79.132075471698116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2.5499999999999998</v>
      </c>
      <c r="P5" s="32" t="s">
        <v>45</v>
      </c>
      <c r="Q5" s="25">
        <f>LARGE(B:B,2)</f>
        <v>3156</v>
      </c>
      <c r="T5" s="22">
        <v>363.387</v>
      </c>
      <c r="U5" s="74">
        <f t="shared" si="3"/>
        <v>-266.613</v>
      </c>
      <c r="V5" s="70">
        <f t="shared" si="4"/>
        <v>-267</v>
      </c>
      <c r="W5" s="70"/>
      <c r="X5" s="70">
        <f t="shared" si="5"/>
        <v>692.52412924884595</v>
      </c>
      <c r="Y5" s="70">
        <f t="shared" si="6"/>
        <v>62.524129248845952</v>
      </c>
      <c r="Z5" s="70">
        <f t="shared" si="7"/>
        <v>63</v>
      </c>
      <c r="AA5" s="24">
        <f t="shared" si="8"/>
        <v>63</v>
      </c>
      <c r="AB5" s="67">
        <f t="shared" si="9"/>
        <v>693</v>
      </c>
      <c r="AC5" s="41"/>
    </row>
    <row r="6" spans="1:29" ht="15" customHeight="1" x14ac:dyDescent="0.25">
      <c r="A6" s="71">
        <v>238</v>
      </c>
      <c r="B6" s="71">
        <v>870</v>
      </c>
      <c r="C6" s="68">
        <v>1.19</v>
      </c>
      <c r="D6" s="68">
        <v>271.16000000000003</v>
      </c>
      <c r="E6" s="68">
        <v>212.06</v>
      </c>
      <c r="F6" s="68">
        <f t="shared" si="0"/>
        <v>88.192307692307693</v>
      </c>
      <c r="G6" s="68">
        <v>0</v>
      </c>
      <c r="H6" s="68">
        <f t="shared" si="1"/>
        <v>76.038461538461533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3.42</v>
      </c>
      <c r="P6" s="32" t="s">
        <v>47</v>
      </c>
      <c r="Q6" s="25">
        <f>LARGE(B:B,3)</f>
        <v>3036</v>
      </c>
      <c r="T6" s="22">
        <v>386.23399999999998</v>
      </c>
      <c r="U6" s="74">
        <f t="shared" si="3"/>
        <v>-483.76600000000002</v>
      </c>
      <c r="V6" s="70">
        <f t="shared" si="4"/>
        <v>-484</v>
      </c>
      <c r="W6" s="70"/>
      <c r="X6" s="70">
        <f t="shared" si="5"/>
        <v>956.34284515316835</v>
      </c>
      <c r="Y6" s="70">
        <f t="shared" si="6"/>
        <v>86.342845153168355</v>
      </c>
      <c r="Z6" s="70">
        <f t="shared" si="7"/>
        <v>86</v>
      </c>
      <c r="AA6" s="24">
        <f t="shared" si="8"/>
        <v>86</v>
      </c>
      <c r="AB6" s="67">
        <f t="shared" si="9"/>
        <v>956</v>
      </c>
      <c r="AC6" s="41"/>
    </row>
    <row r="7" spans="1:29" ht="15" customHeight="1" x14ac:dyDescent="0.25">
      <c r="A7" s="71">
        <v>358</v>
      </c>
      <c r="B7" s="71">
        <v>870</v>
      </c>
      <c r="C7" s="68">
        <v>4.0199999999999996</v>
      </c>
      <c r="D7" s="68">
        <v>271.10000000000002</v>
      </c>
      <c r="E7" s="68">
        <v>212.06</v>
      </c>
      <c r="F7" s="68">
        <f t="shared" si="0"/>
        <v>87.568627450980387</v>
      </c>
      <c r="G7" s="68">
        <v>0</v>
      </c>
      <c r="H7" s="68">
        <f t="shared" si="1"/>
        <v>77.529411764705884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4.41</v>
      </c>
      <c r="P7" s="25"/>
      <c r="Q7" s="25"/>
      <c r="T7" s="22">
        <v>427.65300000000002</v>
      </c>
      <c r="U7" s="74">
        <f t="shared" si="3"/>
        <v>-442.34699999999998</v>
      </c>
      <c r="V7" s="70">
        <f t="shared" si="4"/>
        <v>-442</v>
      </c>
      <c r="W7" s="70"/>
      <c r="X7" s="70">
        <f t="shared" si="5"/>
        <v>956.34284515316835</v>
      </c>
      <c r="Y7" s="70">
        <f t="shared" si="6"/>
        <v>86.342845153168355</v>
      </c>
      <c r="Z7" s="70">
        <f t="shared" si="7"/>
        <v>86</v>
      </c>
      <c r="AA7" s="24">
        <f t="shared" si="8"/>
        <v>86</v>
      </c>
      <c r="AB7" s="67">
        <f t="shared" si="9"/>
        <v>956</v>
      </c>
      <c r="AC7" s="41"/>
    </row>
    <row r="8" spans="1:29" ht="15" customHeight="1" x14ac:dyDescent="0.25">
      <c r="A8" s="71">
        <v>478</v>
      </c>
      <c r="B8" s="71">
        <v>870</v>
      </c>
      <c r="C8" s="68">
        <v>9.5500000000000007</v>
      </c>
      <c r="D8" s="68">
        <v>271.07</v>
      </c>
      <c r="E8" s="68">
        <v>212.06</v>
      </c>
      <c r="F8" s="68">
        <f t="shared" si="0"/>
        <v>86.92</v>
      </c>
      <c r="G8" s="68">
        <v>0</v>
      </c>
      <c r="H8" s="68">
        <f t="shared" si="1"/>
        <v>79.08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425.31099999999998</v>
      </c>
      <c r="U8" s="74">
        <f t="shared" si="3"/>
        <v>-444.68900000000002</v>
      </c>
      <c r="V8" s="70">
        <f t="shared" si="4"/>
        <v>-445</v>
      </c>
      <c r="W8" s="70"/>
      <c r="X8" s="70">
        <f t="shared" si="5"/>
        <v>956.34284515316835</v>
      </c>
      <c r="Y8" s="70">
        <f t="shared" si="6"/>
        <v>86.342845153168355</v>
      </c>
      <c r="Z8" s="70">
        <f t="shared" si="7"/>
        <v>86</v>
      </c>
      <c r="AA8" s="24">
        <f t="shared" si="8"/>
        <v>86</v>
      </c>
      <c r="AB8" s="67">
        <f t="shared" si="9"/>
        <v>956</v>
      </c>
      <c r="AC8" s="41"/>
    </row>
    <row r="9" spans="1:29" ht="15" customHeight="1" x14ac:dyDescent="0.25">
      <c r="A9" s="71">
        <v>358</v>
      </c>
      <c r="B9" s="71">
        <v>870</v>
      </c>
      <c r="C9" s="68">
        <v>2.94</v>
      </c>
      <c r="D9" s="68">
        <v>271.01</v>
      </c>
      <c r="E9" s="68">
        <v>212.06</v>
      </c>
      <c r="F9" s="68">
        <f t="shared" si="0"/>
        <v>91.142857142857139</v>
      </c>
      <c r="G9" s="68">
        <v>0</v>
      </c>
      <c r="H9" s="68">
        <f t="shared" si="1"/>
        <v>80.693877551020407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420.714</v>
      </c>
      <c r="U9" s="74">
        <f t="shared" si="3"/>
        <v>-449.286</v>
      </c>
      <c r="V9" s="70">
        <f t="shared" si="4"/>
        <v>-449</v>
      </c>
      <c r="W9" s="70"/>
      <c r="X9" s="70">
        <f t="shared" si="5"/>
        <v>956.34284515316835</v>
      </c>
      <c r="Y9" s="70">
        <f t="shared" si="6"/>
        <v>86.342845153168355</v>
      </c>
      <c r="Z9" s="70">
        <f t="shared" si="7"/>
        <v>86</v>
      </c>
      <c r="AA9" s="24">
        <f t="shared" si="8"/>
        <v>86</v>
      </c>
      <c r="AB9" s="67">
        <f t="shared" si="9"/>
        <v>956</v>
      </c>
      <c r="AC9" s="41"/>
    </row>
    <row r="10" spans="1:29" ht="15" customHeight="1" x14ac:dyDescent="0.25">
      <c r="A10" s="71">
        <v>598</v>
      </c>
      <c r="B10" s="71">
        <v>1100</v>
      </c>
      <c r="C10" s="68">
        <v>2.35</v>
      </c>
      <c r="D10" s="68">
        <v>270.95999999999998</v>
      </c>
      <c r="E10" s="68">
        <v>212.27</v>
      </c>
      <c r="F10" s="68">
        <f t="shared" si="0"/>
        <v>88.041666666666671</v>
      </c>
      <c r="G10" s="68">
        <v>0</v>
      </c>
      <c r="H10" s="68">
        <f t="shared" si="1"/>
        <v>77.583333333333329</v>
      </c>
      <c r="I10" s="68">
        <v>0</v>
      </c>
      <c r="J10" s="72">
        <f t="shared" si="10"/>
        <v>0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402.98399999999998</v>
      </c>
      <c r="U10" s="74">
        <f t="shared" si="3"/>
        <v>-697.01600000000008</v>
      </c>
      <c r="V10" s="70">
        <f t="shared" si="4"/>
        <v>-697</v>
      </c>
      <c r="W10" s="70"/>
      <c r="X10" s="70">
        <f t="shared" si="5"/>
        <v>1209.1691145614773</v>
      </c>
      <c r="Y10" s="70">
        <f t="shared" si="6"/>
        <v>109.16911456147727</v>
      </c>
      <c r="Z10" s="70">
        <f t="shared" si="7"/>
        <v>109</v>
      </c>
      <c r="AA10" s="24">
        <f t="shared" si="8"/>
        <v>109</v>
      </c>
      <c r="AB10" s="67">
        <f t="shared" si="9"/>
        <v>1209</v>
      </c>
      <c r="AC10" s="41"/>
    </row>
    <row r="11" spans="1:29" ht="15" customHeight="1" x14ac:dyDescent="0.25">
      <c r="A11" s="71">
        <v>718</v>
      </c>
      <c r="B11" s="71">
        <v>1100</v>
      </c>
      <c r="C11" s="68">
        <v>8.3699999999999992</v>
      </c>
      <c r="D11" s="68">
        <v>270.92</v>
      </c>
      <c r="E11" s="68">
        <v>212.27</v>
      </c>
      <c r="F11" s="68">
        <f t="shared" si="0"/>
        <v>87.361702127659569</v>
      </c>
      <c r="G11" s="68">
        <v>0</v>
      </c>
      <c r="H11" s="68">
        <f t="shared" si="1"/>
        <v>79.234042553191486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269.44</v>
      </c>
      <c r="R11" s="43"/>
      <c r="S11" s="43"/>
      <c r="T11" s="22">
        <v>414.14100000000002</v>
      </c>
      <c r="U11" s="74">
        <f t="shared" si="3"/>
        <v>-685.85899999999992</v>
      </c>
      <c r="V11" s="70">
        <f t="shared" si="4"/>
        <v>-686</v>
      </c>
      <c r="W11" s="70"/>
      <c r="X11" s="70">
        <f t="shared" si="5"/>
        <v>1209.1691145614773</v>
      </c>
      <c r="Y11" s="70">
        <f t="shared" si="6"/>
        <v>109.16911456147727</v>
      </c>
      <c r="Z11" s="70">
        <f t="shared" si="7"/>
        <v>109</v>
      </c>
      <c r="AA11" s="24">
        <f t="shared" si="8"/>
        <v>109</v>
      </c>
      <c r="AB11" s="67">
        <f t="shared" si="9"/>
        <v>1209</v>
      </c>
      <c r="AC11" s="41"/>
    </row>
    <row r="12" spans="1:29" ht="15" customHeight="1" x14ac:dyDescent="0.25">
      <c r="A12" s="71">
        <v>1680</v>
      </c>
      <c r="B12" s="71">
        <v>1100</v>
      </c>
      <c r="C12" s="68">
        <v>15.41</v>
      </c>
      <c r="D12" s="68">
        <v>270.98</v>
      </c>
      <c r="E12" s="68">
        <v>212.27</v>
      </c>
      <c r="F12" s="68">
        <f t="shared" si="0"/>
        <v>68.347826086956516</v>
      </c>
      <c r="G12" s="68">
        <v>0</v>
      </c>
      <c r="H12" s="68">
        <f t="shared" si="1"/>
        <v>80.956521739130437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271.31</v>
      </c>
      <c r="R12" s="43"/>
      <c r="S12" s="43"/>
      <c r="T12" s="22">
        <v>423.05500000000001</v>
      </c>
      <c r="U12" s="74">
        <f t="shared" si="3"/>
        <v>-676.94499999999994</v>
      </c>
      <c r="V12" s="70">
        <f t="shared" si="4"/>
        <v>-677</v>
      </c>
      <c r="W12" s="70"/>
      <c r="X12" s="70">
        <f t="shared" si="5"/>
        <v>1209.1691145614773</v>
      </c>
      <c r="Y12" s="70">
        <f t="shared" si="6"/>
        <v>109.16911456147727</v>
      </c>
      <c r="Z12" s="70">
        <f t="shared" si="7"/>
        <v>109</v>
      </c>
      <c r="AA12" s="24">
        <f t="shared" si="8"/>
        <v>109</v>
      </c>
      <c r="AB12" s="67">
        <f t="shared" si="9"/>
        <v>1209</v>
      </c>
      <c r="AC12" s="41"/>
    </row>
    <row r="13" spans="1:29" ht="15" customHeight="1" x14ac:dyDescent="0.25">
      <c r="A13" s="71">
        <v>1680</v>
      </c>
      <c r="B13" s="71">
        <v>1100</v>
      </c>
      <c r="C13" s="68">
        <v>15.62</v>
      </c>
      <c r="D13" s="68">
        <v>271.04000000000002</v>
      </c>
      <c r="E13" s="68">
        <v>212.27</v>
      </c>
      <c r="F13" s="68">
        <f t="shared" si="0"/>
        <v>69.86666666666666</v>
      </c>
      <c r="G13" s="68">
        <v>0</v>
      </c>
      <c r="H13" s="68">
        <f t="shared" si="1"/>
        <v>82.75555555555556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458.69400000000002</v>
      </c>
      <c r="U13" s="74">
        <f t="shared" si="3"/>
        <v>-641.30600000000004</v>
      </c>
      <c r="V13" s="70">
        <f t="shared" si="4"/>
        <v>-641</v>
      </c>
      <c r="W13" s="70"/>
      <c r="X13" s="70">
        <f t="shared" si="5"/>
        <v>1209.1691145614773</v>
      </c>
      <c r="Y13" s="70">
        <f t="shared" si="6"/>
        <v>109.16911456147727</v>
      </c>
      <c r="Z13" s="70">
        <f t="shared" si="7"/>
        <v>109</v>
      </c>
      <c r="AA13" s="24">
        <f t="shared" si="8"/>
        <v>109</v>
      </c>
      <c r="AB13" s="67">
        <f t="shared" si="9"/>
        <v>1209</v>
      </c>
      <c r="AC13" s="41"/>
    </row>
    <row r="14" spans="1:29" ht="15" customHeight="1" x14ac:dyDescent="0.25">
      <c r="A14" s="71">
        <v>3000</v>
      </c>
      <c r="B14" s="71">
        <v>1340</v>
      </c>
      <c r="C14" s="68">
        <v>13.61</v>
      </c>
      <c r="D14" s="68">
        <v>271.20999999999998</v>
      </c>
      <c r="E14" s="68">
        <v>212.36</v>
      </c>
      <c r="F14" s="68">
        <f t="shared" si="0"/>
        <v>41.454545454545453</v>
      </c>
      <c r="G14" s="68">
        <v>0</v>
      </c>
      <c r="H14" s="68">
        <f t="shared" si="1"/>
        <v>79.181818181818187</v>
      </c>
      <c r="I14" s="68">
        <v>0</v>
      </c>
      <c r="J14" s="72">
        <f t="shared" si="10"/>
        <v>0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3276</v>
      </c>
      <c r="R14" s="43"/>
      <c r="S14" s="43"/>
      <c r="T14" s="22">
        <v>443.041</v>
      </c>
      <c r="U14" s="74">
        <f t="shared" si="3"/>
        <v>-896.95900000000006</v>
      </c>
      <c r="V14" s="70">
        <f t="shared" si="4"/>
        <v>-897</v>
      </c>
      <c r="W14" s="70"/>
      <c r="X14" s="70">
        <f t="shared" si="5"/>
        <v>1472.9878304657993</v>
      </c>
      <c r="Y14" s="70">
        <f t="shared" si="6"/>
        <v>132.98783046579933</v>
      </c>
      <c r="Z14" s="70">
        <f t="shared" si="7"/>
        <v>133</v>
      </c>
      <c r="AA14" s="24">
        <f t="shared" si="8"/>
        <v>133</v>
      </c>
      <c r="AB14" s="67">
        <f t="shared" si="9"/>
        <v>1473</v>
      </c>
      <c r="AC14" s="41"/>
    </row>
    <row r="15" spans="1:29" ht="15" customHeight="1" x14ac:dyDescent="0.25">
      <c r="A15" s="71">
        <v>3468</v>
      </c>
      <c r="B15" s="71">
        <v>1340</v>
      </c>
      <c r="C15" s="68">
        <v>11.9</v>
      </c>
      <c r="D15" s="68">
        <v>271.42</v>
      </c>
      <c r="E15" s="68">
        <v>212.36</v>
      </c>
      <c r="F15" s="68">
        <f t="shared" si="0"/>
        <v>31.534883720930232</v>
      </c>
      <c r="G15" s="68">
        <v>0</v>
      </c>
      <c r="H15" s="68">
        <f t="shared" si="1"/>
        <v>81.023255813953483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92</v>
      </c>
      <c r="P15" s="14" t="s">
        <v>61</v>
      </c>
      <c r="Q15" s="13">
        <f>MAX(D:D)</f>
        <v>272.42</v>
      </c>
      <c r="R15" s="43">
        <f ca="1">TREND(OFFSET('Z-V'!B1,MATCH(Q15,'Z-V'!A:A,1)-1,,2,1),OFFSET('Z-V'!A1,MATCH(Q15,'Z-V'!A:A,1)-1,,2,1),Q15)</f>
        <v>60912.000000000116</v>
      </c>
      <c r="S15" s="43"/>
      <c r="T15" s="22">
        <v>516.91300000000001</v>
      </c>
      <c r="U15" s="74">
        <f t="shared" si="3"/>
        <v>-823.08699999999999</v>
      </c>
      <c r="V15" s="70">
        <f t="shared" si="4"/>
        <v>-823</v>
      </c>
      <c r="W15" s="70"/>
      <c r="X15" s="70">
        <f t="shared" si="5"/>
        <v>1472.9878304657993</v>
      </c>
      <c r="Y15" s="70">
        <f t="shared" si="6"/>
        <v>132.98783046579933</v>
      </c>
      <c r="Z15" s="70">
        <f t="shared" si="7"/>
        <v>133</v>
      </c>
      <c r="AA15" s="24">
        <f t="shared" si="8"/>
        <v>133</v>
      </c>
      <c r="AB15" s="67">
        <f t="shared" si="9"/>
        <v>1473</v>
      </c>
      <c r="AC15" s="41"/>
    </row>
    <row r="16" spans="1:29" ht="15" customHeight="1" x14ac:dyDescent="0.25">
      <c r="A16" s="71">
        <v>3696</v>
      </c>
      <c r="B16" s="71">
        <v>1340</v>
      </c>
      <c r="C16" s="68">
        <v>6.29</v>
      </c>
      <c r="D16" s="68">
        <v>271.66000000000003</v>
      </c>
      <c r="E16" s="68">
        <v>212.36</v>
      </c>
      <c r="F16" s="68">
        <f t="shared" si="0"/>
        <v>26.857142857142858</v>
      </c>
      <c r="G16" s="68">
        <v>0</v>
      </c>
      <c r="H16" s="68">
        <f t="shared" si="1"/>
        <v>82.952380952380949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15.62</v>
      </c>
      <c r="P16" s="14" t="s">
        <v>63</v>
      </c>
      <c r="Q16" s="56">
        <f>D2</f>
        <v>271.31</v>
      </c>
      <c r="R16" s="43">
        <f ca="1">TREND(OFFSET('Z-V'!B1,MATCH(Q16,'Z-V'!A:A,1)-1,,2,1),OFFSET('Z-V'!A1,MATCH(Q16,'Z-V'!A:A,1)-1,,2,1),Q16)</f>
        <v>56915.999999999884</v>
      </c>
      <c r="S16" s="43"/>
      <c r="T16" s="22">
        <v>958.62900000000002</v>
      </c>
      <c r="U16" s="74">
        <f t="shared" si="3"/>
        <v>-381.37099999999998</v>
      </c>
      <c r="V16" s="70">
        <f t="shared" si="4"/>
        <v>-381</v>
      </c>
      <c r="W16" s="70"/>
      <c r="X16" s="70">
        <f t="shared" si="5"/>
        <v>1472.9878304657993</v>
      </c>
      <c r="Y16" s="70">
        <f t="shared" si="6"/>
        <v>132.98783046579933</v>
      </c>
      <c r="Z16" s="70">
        <f t="shared" si="7"/>
        <v>133</v>
      </c>
      <c r="AA16" s="24">
        <f t="shared" si="8"/>
        <v>133</v>
      </c>
      <c r="AB16" s="67">
        <f t="shared" si="9"/>
        <v>1473</v>
      </c>
      <c r="AC16" s="41"/>
    </row>
    <row r="17" spans="1:29" ht="15" customHeight="1" x14ac:dyDescent="0.25">
      <c r="A17" s="71">
        <v>3840</v>
      </c>
      <c r="B17" s="71">
        <v>1340</v>
      </c>
      <c r="C17" s="68">
        <v>2.11</v>
      </c>
      <c r="D17" s="68">
        <v>271.91000000000003</v>
      </c>
      <c r="E17" s="68">
        <v>212.36</v>
      </c>
      <c r="F17" s="68">
        <f t="shared" si="0"/>
        <v>24</v>
      </c>
      <c r="G17" s="68">
        <v>0</v>
      </c>
      <c r="H17" s="68">
        <f t="shared" si="1"/>
        <v>84.975609756097555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272.23</v>
      </c>
      <c r="R17" s="43"/>
      <c r="S17" s="43"/>
      <c r="T17" s="22">
        <v>1629.8789999999999</v>
      </c>
      <c r="U17" s="74">
        <f t="shared" si="3"/>
        <v>289.87899999999991</v>
      </c>
      <c r="V17" s="70">
        <f t="shared" si="4"/>
        <v>290</v>
      </c>
      <c r="W17" s="70"/>
      <c r="X17" s="70">
        <f t="shared" si="5"/>
        <v>1472.9878304657993</v>
      </c>
      <c r="Y17" s="70">
        <f t="shared" si="6"/>
        <v>132.98783046579933</v>
      </c>
      <c r="Z17" s="70">
        <f t="shared" si="7"/>
        <v>133</v>
      </c>
      <c r="AA17" s="24">
        <f t="shared" si="8"/>
        <v>290</v>
      </c>
      <c r="AB17" s="67">
        <f t="shared" si="9"/>
        <v>1630</v>
      </c>
      <c r="AC17" s="41"/>
    </row>
    <row r="18" spans="1:29" ht="15" customHeight="1" x14ac:dyDescent="0.2">
      <c r="A18" s="71">
        <v>2592</v>
      </c>
      <c r="B18" s="71">
        <v>1580</v>
      </c>
      <c r="C18" s="68">
        <v>0.76</v>
      </c>
      <c r="D18" s="68">
        <v>272.01</v>
      </c>
      <c r="E18" s="68">
        <v>212.44</v>
      </c>
      <c r="F18" s="68">
        <f t="shared" si="0"/>
        <v>55.8</v>
      </c>
      <c r="G18" s="68">
        <v>0</v>
      </c>
      <c r="H18" s="68">
        <f t="shared" si="1"/>
        <v>81.099999999999994</v>
      </c>
      <c r="I18" s="68">
        <v>0</v>
      </c>
      <c r="J18" s="72">
        <f t="shared" si="10"/>
        <v>0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3276</v>
      </c>
      <c r="R18" s="43"/>
      <c r="S18" s="43"/>
      <c r="T18" s="22">
        <v>2303.0509999999999</v>
      </c>
      <c r="U18" s="74">
        <f t="shared" si="3"/>
        <v>723.05099999999993</v>
      </c>
      <c r="V18" s="70">
        <f t="shared" si="4"/>
        <v>723</v>
      </c>
      <c r="W18" s="70"/>
      <c r="X18" s="70">
        <f t="shared" si="5"/>
        <v>1736.8065463701219</v>
      </c>
      <c r="Y18" s="70">
        <f t="shared" si="6"/>
        <v>156.80654637012185</v>
      </c>
      <c r="Z18" s="70">
        <f t="shared" si="7"/>
        <v>157</v>
      </c>
      <c r="AA18" s="24">
        <f t="shared" si="8"/>
        <v>723</v>
      </c>
      <c r="AB18" s="67">
        <f t="shared" si="9"/>
        <v>2303</v>
      </c>
      <c r="AC18" s="41"/>
    </row>
    <row r="19" spans="1:29" ht="15" customHeight="1" x14ac:dyDescent="0.25">
      <c r="A19" s="71">
        <v>3384</v>
      </c>
      <c r="B19" s="71">
        <v>1580</v>
      </c>
      <c r="C19" s="68">
        <v>1.1100000000000001</v>
      </c>
      <c r="D19" s="68">
        <v>272.19</v>
      </c>
      <c r="E19" s="68">
        <v>212.44</v>
      </c>
      <c r="F19" s="68">
        <f t="shared" si="0"/>
        <v>36.92307692307692</v>
      </c>
      <c r="G19" s="68">
        <v>0</v>
      </c>
      <c r="H19" s="68">
        <f t="shared" si="1"/>
        <v>83.179487179487182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0.5993541597059806</v>
      </c>
      <c r="R19" s="58">
        <f>MAX(AB:AB)</f>
        <v>3601</v>
      </c>
      <c r="S19" s="58">
        <f>'Z-V'!P8-R19</f>
        <v>5378</v>
      </c>
      <c r="T19" s="22">
        <v>2378.0430000000001</v>
      </c>
      <c r="U19" s="74">
        <f t="shared" si="3"/>
        <v>798.04300000000012</v>
      </c>
      <c r="V19" s="70">
        <f t="shared" si="4"/>
        <v>798</v>
      </c>
      <c r="W19" s="70"/>
      <c r="X19" s="70">
        <f t="shared" si="5"/>
        <v>1736.8065463701219</v>
      </c>
      <c r="Y19" s="70">
        <f t="shared" si="6"/>
        <v>156.80654637012185</v>
      </c>
      <c r="Z19" s="70">
        <f t="shared" si="7"/>
        <v>157</v>
      </c>
      <c r="AA19" s="24">
        <f t="shared" si="8"/>
        <v>798</v>
      </c>
      <c r="AB19" s="67">
        <f t="shared" si="9"/>
        <v>2378</v>
      </c>
      <c r="AC19" s="41"/>
    </row>
    <row r="20" spans="1:29" ht="15" customHeight="1" x14ac:dyDescent="0.25">
      <c r="A20" s="79">
        <v>3984</v>
      </c>
      <c r="B20" s="71">
        <v>1664</v>
      </c>
      <c r="C20" s="68">
        <v>2.09</v>
      </c>
      <c r="D20" s="68">
        <v>272.42</v>
      </c>
      <c r="E20" s="68">
        <v>212.46</v>
      </c>
      <c r="F20" s="68">
        <f t="shared" si="0"/>
        <v>22.105263157894736</v>
      </c>
      <c r="G20" s="68">
        <v>0</v>
      </c>
      <c r="H20" s="68">
        <f t="shared" si="1"/>
        <v>83.15789473684211</v>
      </c>
      <c r="I20" s="68">
        <v>0</v>
      </c>
      <c r="J20" s="72">
        <f t="shared" si="10"/>
        <v>0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0.92535519820493217</v>
      </c>
      <c r="R20" s="43">
        <f ca="1">R15-R16</f>
        <v>3996.0000000002328</v>
      </c>
      <c r="S20" s="43">
        <f ca="1">'Z-V'!P9-R20</f>
        <v>49483.999999999767</v>
      </c>
      <c r="T20" s="22">
        <v>2382.4279999999999</v>
      </c>
      <c r="U20" s="74">
        <f t="shared" si="3"/>
        <v>718.42799999999988</v>
      </c>
      <c r="V20" s="70">
        <f t="shared" si="4"/>
        <v>718</v>
      </c>
      <c r="W20" s="70"/>
      <c r="X20" s="70">
        <f t="shared" si="5"/>
        <v>1829.1430969366345</v>
      </c>
      <c r="Y20" s="70">
        <f t="shared" si="6"/>
        <v>165.14309693663449</v>
      </c>
      <c r="Z20" s="70">
        <f t="shared" si="7"/>
        <v>165</v>
      </c>
      <c r="AA20" s="24">
        <f t="shared" si="8"/>
        <v>718</v>
      </c>
      <c r="AB20" s="67">
        <f t="shared" si="9"/>
        <v>2382</v>
      </c>
      <c r="AC20" s="41"/>
    </row>
    <row r="21" spans="1:29" ht="15" customHeight="1" x14ac:dyDescent="0.25">
      <c r="A21" s="71">
        <v>3276</v>
      </c>
      <c r="B21" s="71">
        <v>3276</v>
      </c>
      <c r="C21" s="68">
        <v>1.42</v>
      </c>
      <c r="D21" s="68">
        <v>272.42</v>
      </c>
      <c r="E21" s="68">
        <v>212.75</v>
      </c>
      <c r="F21" s="68">
        <f t="shared" si="0"/>
        <v>41.837837837837839</v>
      </c>
      <c r="G21" s="68">
        <v>0</v>
      </c>
      <c r="H21" s="68">
        <f t="shared" si="1"/>
        <v>41.837837837837839</v>
      </c>
      <c r="I21" s="68">
        <v>0</v>
      </c>
      <c r="J21" s="72">
        <f t="shared" si="10"/>
        <v>0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0.95801370488807613</v>
      </c>
      <c r="R21" s="43">
        <f>ABS(Q12-Q17)</f>
        <v>0.92000000000001592</v>
      </c>
      <c r="S21" s="43">
        <f>'Z-V'!P10-R21</f>
        <v>20.969999999999985</v>
      </c>
      <c r="T21" s="22">
        <v>2389.0889999999999</v>
      </c>
      <c r="U21" s="74">
        <f t="shared" si="3"/>
        <v>-886.91100000000006</v>
      </c>
      <c r="V21" s="70">
        <f t="shared" si="4"/>
        <v>-887</v>
      </c>
      <c r="W21" s="70"/>
      <c r="X21" s="70">
        <f t="shared" si="5"/>
        <v>3601.1254720939992</v>
      </c>
      <c r="Y21" s="70">
        <f t="shared" si="6"/>
        <v>325.12547209399918</v>
      </c>
      <c r="Z21" s="70">
        <f t="shared" si="7"/>
        <v>325</v>
      </c>
      <c r="AA21" s="24">
        <f t="shared" si="8"/>
        <v>325</v>
      </c>
      <c r="AB21" s="67">
        <f t="shared" si="9"/>
        <v>3601</v>
      </c>
      <c r="AC21" s="41"/>
    </row>
    <row r="22" spans="1:29" ht="15" customHeight="1" x14ac:dyDescent="0.25">
      <c r="A22" s="71">
        <v>3036</v>
      </c>
      <c r="B22" s="71">
        <v>3036</v>
      </c>
      <c r="C22" s="68">
        <v>0.62</v>
      </c>
      <c r="D22" s="68">
        <v>272.42</v>
      </c>
      <c r="E22" s="68">
        <v>212.71</v>
      </c>
      <c r="F22" s="68">
        <f t="shared" si="0"/>
        <v>49.666666666666664</v>
      </c>
      <c r="G22" s="68">
        <v>0</v>
      </c>
      <c r="H22" s="68">
        <f t="shared" si="1"/>
        <v>49.666666666666664</v>
      </c>
      <c r="I22" s="68">
        <v>0</v>
      </c>
      <c r="J22" s="72">
        <f t="shared" si="10"/>
        <v>0</v>
      </c>
      <c r="K22" s="72">
        <f t="shared" si="11"/>
        <v>-1</v>
      </c>
      <c r="L22" s="72">
        <f t="shared" si="12"/>
        <v>0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0.82440000000000002</v>
      </c>
      <c r="R22" s="43"/>
      <c r="S22" s="43"/>
      <c r="T22" s="22">
        <v>2391.73</v>
      </c>
      <c r="U22" s="74">
        <f t="shared" si="3"/>
        <v>-644.27</v>
      </c>
      <c r="V22" s="70">
        <f t="shared" si="4"/>
        <v>-644</v>
      </c>
      <c r="W22" s="70"/>
      <c r="X22" s="70">
        <f t="shared" si="5"/>
        <v>3337.3067561896769</v>
      </c>
      <c r="Y22" s="70">
        <f t="shared" si="6"/>
        <v>301.30675618967689</v>
      </c>
      <c r="Z22" s="70">
        <f t="shared" si="7"/>
        <v>301</v>
      </c>
      <c r="AA22" s="24">
        <f t="shared" si="8"/>
        <v>301</v>
      </c>
      <c r="AB22" s="67">
        <f t="shared" si="9"/>
        <v>3337</v>
      </c>
      <c r="AC22" s="41"/>
    </row>
    <row r="23" spans="1:29" ht="15" customHeight="1" x14ac:dyDescent="0.25">
      <c r="A23" s="71">
        <v>3156</v>
      </c>
      <c r="B23" s="79">
        <v>3156</v>
      </c>
      <c r="C23" s="68">
        <v>0.06</v>
      </c>
      <c r="D23" s="68">
        <v>272.42</v>
      </c>
      <c r="E23" s="68">
        <v>212.73</v>
      </c>
      <c r="F23" s="68">
        <f t="shared" si="0"/>
        <v>47.657142857142858</v>
      </c>
      <c r="G23" s="68">
        <v>0</v>
      </c>
      <c r="H23" s="68">
        <f t="shared" si="1"/>
        <v>47.657142857142858</v>
      </c>
      <c r="I23" s="68">
        <v>0</v>
      </c>
      <c r="J23" s="72">
        <f t="shared" si="10"/>
        <v>0</v>
      </c>
      <c r="K23" s="72">
        <f t="shared" si="11"/>
        <v>1</v>
      </c>
      <c r="L23" s="72">
        <f t="shared" si="12"/>
        <v>0</v>
      </c>
      <c r="M23" s="72">
        <f t="shared" ca="1" si="2"/>
        <v>0</v>
      </c>
      <c r="N23" s="26"/>
      <c r="O23" s="26"/>
      <c r="P23" s="25"/>
      <c r="Q23" s="25"/>
      <c r="T23" s="22">
        <v>2384.3319999999999</v>
      </c>
      <c r="U23" s="74">
        <f t="shared" si="3"/>
        <v>-771.66800000000012</v>
      </c>
      <c r="V23" s="70">
        <f t="shared" si="4"/>
        <v>-772</v>
      </c>
      <c r="W23" s="70"/>
      <c r="X23" s="70">
        <f t="shared" si="5"/>
        <v>3469.2161141418383</v>
      </c>
      <c r="Y23" s="70">
        <f t="shared" si="6"/>
        <v>313.21611414183826</v>
      </c>
      <c r="Z23" s="70">
        <f t="shared" si="7"/>
        <v>313</v>
      </c>
      <c r="AA23" s="24">
        <f t="shared" si="8"/>
        <v>313</v>
      </c>
      <c r="AB23" s="67">
        <f t="shared" si="9"/>
        <v>3469</v>
      </c>
      <c r="AC23" s="41"/>
    </row>
    <row r="24" spans="1:29" ht="15" customHeight="1" x14ac:dyDescent="0.25">
      <c r="A24" s="71">
        <v>3036</v>
      </c>
      <c r="B24" s="71">
        <v>3036</v>
      </c>
      <c r="C24" s="68">
        <v>0</v>
      </c>
      <c r="D24" s="68">
        <v>272.42</v>
      </c>
      <c r="E24" s="68">
        <v>212.71</v>
      </c>
      <c r="F24" s="68">
        <f t="shared" si="0"/>
        <v>52.588235294117645</v>
      </c>
      <c r="G24" s="68">
        <v>0</v>
      </c>
      <c r="H24" s="68">
        <f t="shared" si="1"/>
        <v>52.588235294117645</v>
      </c>
      <c r="I24" s="68">
        <v>0</v>
      </c>
      <c r="J24" s="72">
        <f t="shared" si="10"/>
        <v>0</v>
      </c>
      <c r="K24" s="72">
        <f t="shared" si="11"/>
        <v>-1</v>
      </c>
      <c r="L24" s="72">
        <f t="shared" si="12"/>
        <v>0</v>
      </c>
      <c r="M24" s="72">
        <f t="shared" ca="1" si="2"/>
        <v>0</v>
      </c>
      <c r="N24" s="26"/>
      <c r="O24" s="26"/>
      <c r="P24" s="25"/>
      <c r="Q24" s="25"/>
      <c r="T24" s="22">
        <v>2392.9839999999999</v>
      </c>
      <c r="U24" s="74">
        <f t="shared" si="3"/>
        <v>-643.01600000000008</v>
      </c>
      <c r="V24" s="70">
        <f t="shared" si="4"/>
        <v>-643</v>
      </c>
      <c r="W24" s="70"/>
      <c r="X24" s="70">
        <f t="shared" si="5"/>
        <v>3337.3067561896769</v>
      </c>
      <c r="Y24" s="70">
        <f t="shared" si="6"/>
        <v>301.30675618967689</v>
      </c>
      <c r="Z24" s="70">
        <f t="shared" si="7"/>
        <v>301</v>
      </c>
      <c r="AA24" s="24">
        <f t="shared" si="8"/>
        <v>301</v>
      </c>
      <c r="AB24" s="67">
        <f t="shared" si="9"/>
        <v>3337</v>
      </c>
      <c r="AC24" s="41"/>
    </row>
    <row r="25" spans="1:29" ht="15" customHeight="1" x14ac:dyDescent="0.25">
      <c r="A25" s="71">
        <v>2796</v>
      </c>
      <c r="B25" s="71">
        <v>2796</v>
      </c>
      <c r="C25" s="68">
        <v>0</v>
      </c>
      <c r="D25" s="68">
        <v>272.42</v>
      </c>
      <c r="E25" s="68">
        <v>212.67</v>
      </c>
      <c r="F25" s="68">
        <f t="shared" si="0"/>
        <v>61.454545454545453</v>
      </c>
      <c r="G25" s="68">
        <v>0</v>
      </c>
      <c r="H25" s="68">
        <f t="shared" si="1"/>
        <v>61.454545454545453</v>
      </c>
      <c r="I25" s="68">
        <v>0</v>
      </c>
      <c r="J25" s="72">
        <f t="shared" si="10"/>
        <v>0</v>
      </c>
      <c r="K25" s="72">
        <f t="shared" si="11"/>
        <v>-1</v>
      </c>
      <c r="L25" s="72">
        <f t="shared" si="12"/>
        <v>0</v>
      </c>
      <c r="M25" s="72">
        <f t="shared" ca="1" si="2"/>
        <v>0</v>
      </c>
      <c r="N25" s="26"/>
      <c r="O25" s="26"/>
      <c r="P25" s="25"/>
      <c r="Q25" s="25"/>
      <c r="T25" s="22">
        <v>2372.7739999999999</v>
      </c>
      <c r="U25" s="74">
        <f t="shared" si="3"/>
        <v>-423.22600000000011</v>
      </c>
      <c r="V25" s="70">
        <f t="shared" si="4"/>
        <v>-423</v>
      </c>
      <c r="W25" s="70"/>
      <c r="X25" s="70">
        <f t="shared" si="5"/>
        <v>3073.4880402853546</v>
      </c>
      <c r="Y25" s="70">
        <f t="shared" si="6"/>
        <v>277.4880402853546</v>
      </c>
      <c r="Z25" s="70">
        <f t="shared" si="7"/>
        <v>277</v>
      </c>
      <c r="AA25" s="24">
        <f t="shared" si="8"/>
        <v>277</v>
      </c>
      <c r="AB25" s="67">
        <f t="shared" si="9"/>
        <v>3073</v>
      </c>
      <c r="AC25" s="41"/>
    </row>
    <row r="26" spans="1:29" ht="15" customHeight="1" x14ac:dyDescent="0.25">
      <c r="A26" s="71">
        <v>1944</v>
      </c>
      <c r="B26" s="71">
        <v>2050</v>
      </c>
      <c r="C26" s="68">
        <v>0</v>
      </c>
      <c r="D26" s="68">
        <v>272.41000000000003</v>
      </c>
      <c r="E26" s="68">
        <v>212.54</v>
      </c>
      <c r="F26" s="68">
        <f t="shared" si="0"/>
        <v>90</v>
      </c>
      <c r="G26" s="68">
        <v>0</v>
      </c>
      <c r="H26" s="68">
        <f t="shared" si="1"/>
        <v>86.6875</v>
      </c>
      <c r="I26" s="68">
        <v>0</v>
      </c>
      <c r="J26" s="72">
        <f t="shared" si="10"/>
        <v>0</v>
      </c>
      <c r="K26" s="72">
        <f t="shared" si="11"/>
        <v>-1</v>
      </c>
      <c r="L26" s="72">
        <f t="shared" si="12"/>
        <v>0</v>
      </c>
      <c r="M26" s="72">
        <f t="shared" ca="1" si="2"/>
        <v>0</v>
      </c>
      <c r="N26" s="26"/>
      <c r="O26" s="26"/>
      <c r="P26" s="25"/>
      <c r="Q26" s="25"/>
      <c r="T26" s="22">
        <v>2392.6170000000002</v>
      </c>
      <c r="U26" s="74">
        <f t="shared" si="3"/>
        <v>342.61700000000019</v>
      </c>
      <c r="V26" s="70">
        <f t="shared" si="4"/>
        <v>343</v>
      </c>
      <c r="W26" s="70"/>
      <c r="X26" s="70">
        <f t="shared" si="5"/>
        <v>2253.4515316827528</v>
      </c>
      <c r="Y26" s="70">
        <f t="shared" si="6"/>
        <v>203.45153168275283</v>
      </c>
      <c r="Z26" s="70">
        <f t="shared" si="7"/>
        <v>203</v>
      </c>
      <c r="AA26" s="24">
        <f t="shared" si="8"/>
        <v>343</v>
      </c>
      <c r="AB26" s="67">
        <f t="shared" si="9"/>
        <v>2393</v>
      </c>
      <c r="AC26" s="41"/>
    </row>
    <row r="27" spans="1:29" ht="15" customHeight="1" x14ac:dyDescent="0.25">
      <c r="A27" s="71">
        <v>2292</v>
      </c>
      <c r="B27" s="71">
        <v>2186</v>
      </c>
      <c r="C27" s="68">
        <v>0</v>
      </c>
      <c r="D27" s="68">
        <v>272.42</v>
      </c>
      <c r="E27" s="68">
        <v>212.57</v>
      </c>
      <c r="F27" s="68">
        <f t="shared" si="0"/>
        <v>81.677419354838705</v>
      </c>
      <c r="G27" s="68">
        <v>0</v>
      </c>
      <c r="H27" s="68">
        <f t="shared" si="1"/>
        <v>85.096774193548384</v>
      </c>
      <c r="I27" s="68">
        <v>0</v>
      </c>
      <c r="J27" s="72">
        <f t="shared" si="10"/>
        <v>0</v>
      </c>
      <c r="K27" s="72">
        <f t="shared" si="11"/>
        <v>1</v>
      </c>
      <c r="L27" s="72">
        <f t="shared" si="12"/>
        <v>0</v>
      </c>
      <c r="M27" s="72">
        <f t="shared" ca="1" si="2"/>
        <v>1</v>
      </c>
      <c r="N27" s="26"/>
      <c r="O27" s="26"/>
      <c r="P27" s="25"/>
      <c r="Q27" s="25"/>
      <c r="T27" s="22">
        <v>2427.453</v>
      </c>
      <c r="U27" s="74">
        <f t="shared" si="3"/>
        <v>241.45299999999997</v>
      </c>
      <c r="V27" s="70">
        <f t="shared" si="4"/>
        <v>241</v>
      </c>
      <c r="W27" s="70"/>
      <c r="X27" s="70">
        <f t="shared" si="5"/>
        <v>2402.9488040285355</v>
      </c>
      <c r="Y27" s="70">
        <f t="shared" si="6"/>
        <v>216.94880402853551</v>
      </c>
      <c r="Z27" s="70">
        <f t="shared" si="7"/>
        <v>217</v>
      </c>
      <c r="AA27" s="24">
        <f t="shared" si="8"/>
        <v>241</v>
      </c>
      <c r="AB27" s="67">
        <f t="shared" si="9"/>
        <v>2427</v>
      </c>
      <c r="AC27" s="41"/>
    </row>
    <row r="28" spans="1:29" ht="15" customHeight="1" x14ac:dyDescent="0.25">
      <c r="A28" s="71">
        <v>1680</v>
      </c>
      <c r="B28" s="71">
        <v>2050</v>
      </c>
      <c r="C28" s="68">
        <v>0.02</v>
      </c>
      <c r="D28" s="68">
        <v>272.38</v>
      </c>
      <c r="E28" s="68">
        <v>212.54</v>
      </c>
      <c r="F28" s="68">
        <f t="shared" si="0"/>
        <v>104.8</v>
      </c>
      <c r="G28" s="68">
        <v>0</v>
      </c>
      <c r="H28" s="68">
        <f t="shared" si="1"/>
        <v>92.466666666666669</v>
      </c>
      <c r="I28" s="68">
        <v>0</v>
      </c>
      <c r="J28" s="72">
        <f t="shared" si="10"/>
        <v>0</v>
      </c>
      <c r="K28" s="72">
        <f t="shared" si="11"/>
        <v>-1</v>
      </c>
      <c r="L28" s="72">
        <f t="shared" si="12"/>
        <v>0</v>
      </c>
      <c r="M28" s="72">
        <f t="shared" ca="1" si="2"/>
        <v>0</v>
      </c>
      <c r="N28" s="26"/>
      <c r="O28" s="26"/>
      <c r="P28" s="25"/>
      <c r="Q28" s="25"/>
      <c r="T28" s="22">
        <f>(T27+T29)/2</f>
        <v>2417.8630000000003</v>
      </c>
      <c r="U28" s="74">
        <f t="shared" si="3"/>
        <v>367.86300000000028</v>
      </c>
      <c r="V28" s="70">
        <f t="shared" si="4"/>
        <v>368</v>
      </c>
      <c r="W28" s="70"/>
      <c r="X28" s="70">
        <f t="shared" si="5"/>
        <v>2253.4515316827528</v>
      </c>
      <c r="Y28" s="70">
        <f t="shared" si="6"/>
        <v>203.45153168275283</v>
      </c>
      <c r="Z28" s="70">
        <f t="shared" si="7"/>
        <v>203</v>
      </c>
      <c r="AA28" s="24">
        <f t="shared" si="8"/>
        <v>368</v>
      </c>
      <c r="AB28" s="67">
        <f t="shared" si="9"/>
        <v>2418</v>
      </c>
    </row>
    <row r="29" spans="1:29" ht="15" customHeight="1" x14ac:dyDescent="0.25">
      <c r="A29" s="71">
        <v>2148</v>
      </c>
      <c r="B29" s="71">
        <v>2050</v>
      </c>
      <c r="C29" s="68">
        <v>0</v>
      </c>
      <c r="D29" s="68">
        <v>272.39</v>
      </c>
      <c r="E29" s="68">
        <v>212.54</v>
      </c>
      <c r="F29" s="68">
        <f t="shared" si="0"/>
        <v>92.275862068965523</v>
      </c>
      <c r="G29" s="68">
        <v>0</v>
      </c>
      <c r="H29" s="68">
        <f t="shared" si="1"/>
        <v>95.65517241379311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0</v>
      </c>
      <c r="M29" s="72">
        <f t="shared" ca="1" si="2"/>
        <v>1</v>
      </c>
      <c r="N29" s="26"/>
      <c r="O29" s="26"/>
      <c r="P29" s="25"/>
      <c r="Q29" s="25"/>
      <c r="T29" s="22">
        <v>2408.2730000000001</v>
      </c>
      <c r="U29" s="74">
        <f t="shared" ref="U29:U60" si="13">T29-B28</f>
        <v>358.27300000000014</v>
      </c>
      <c r="V29" s="70">
        <f t="shared" si="4"/>
        <v>358</v>
      </c>
      <c r="W29" s="70"/>
      <c r="X29" s="70">
        <f t="shared" si="5"/>
        <v>2253.4515316827528</v>
      </c>
      <c r="Y29" s="70">
        <f t="shared" si="6"/>
        <v>203.45153168275283</v>
      </c>
      <c r="Z29" s="70">
        <f t="shared" si="7"/>
        <v>203</v>
      </c>
      <c r="AA29" s="24">
        <f t="shared" si="8"/>
        <v>358</v>
      </c>
      <c r="AB29" s="67">
        <f t="shared" si="9"/>
        <v>2408</v>
      </c>
    </row>
    <row r="30" spans="1:29" ht="15" customHeight="1" x14ac:dyDescent="0.25">
      <c r="A30" s="71">
        <v>1788</v>
      </c>
      <c r="B30" s="71">
        <v>2280</v>
      </c>
      <c r="C30" s="68">
        <v>0</v>
      </c>
      <c r="D30" s="68">
        <v>272.33999999999997</v>
      </c>
      <c r="E30" s="68">
        <v>212.58</v>
      </c>
      <c r="F30" s="68">
        <f t="shared" si="0"/>
        <v>108.42857142857143</v>
      </c>
      <c r="G30" s="68">
        <v>0</v>
      </c>
      <c r="H30" s="68">
        <f t="shared" si="1"/>
        <v>90.857142857142861</v>
      </c>
      <c r="I30" s="68">
        <v>0</v>
      </c>
      <c r="J30" s="72">
        <f t="shared" si="10"/>
        <v>0</v>
      </c>
      <c r="K30" s="72">
        <f t="shared" si="11"/>
        <v>1</v>
      </c>
      <c r="L30" s="72">
        <f t="shared" si="12"/>
        <v>0</v>
      </c>
      <c r="M30" s="72">
        <f t="shared" ca="1" si="2"/>
        <v>1</v>
      </c>
      <c r="N30" s="26"/>
      <c r="O30" s="26"/>
      <c r="P30" s="25"/>
      <c r="Q30" s="25"/>
      <c r="T30" s="22">
        <v>2388.6709999999998</v>
      </c>
      <c r="U30" s="74">
        <f t="shared" si="13"/>
        <v>338.67099999999982</v>
      </c>
      <c r="V30" s="70">
        <f t="shared" si="4"/>
        <v>339</v>
      </c>
      <c r="W30" s="70"/>
      <c r="X30" s="70">
        <f t="shared" si="5"/>
        <v>2506.277801091062</v>
      </c>
      <c r="Y30" s="70">
        <f t="shared" si="6"/>
        <v>226.27780109106197</v>
      </c>
      <c r="Z30" s="70">
        <f t="shared" si="7"/>
        <v>226</v>
      </c>
      <c r="AA30" s="24">
        <f t="shared" si="8"/>
        <v>339</v>
      </c>
      <c r="AB30" s="67">
        <f t="shared" si="9"/>
        <v>2619</v>
      </c>
    </row>
    <row r="31" spans="1:29" ht="15" customHeight="1" x14ac:dyDescent="0.25">
      <c r="A31" s="71">
        <v>1644</v>
      </c>
      <c r="B31" s="71">
        <v>2280</v>
      </c>
      <c r="C31" s="68">
        <v>0</v>
      </c>
      <c r="D31" s="68">
        <v>272.27999999999997</v>
      </c>
      <c r="E31" s="68">
        <v>212.58</v>
      </c>
      <c r="F31" s="68">
        <f t="shared" si="0"/>
        <v>117.77777777777777</v>
      </c>
      <c r="G31" s="68">
        <v>0</v>
      </c>
      <c r="H31" s="68">
        <f t="shared" si="1"/>
        <v>94.222222222222229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0</v>
      </c>
      <c r="M31" s="72">
        <f t="shared" ca="1" si="2"/>
        <v>0</v>
      </c>
      <c r="N31" s="26"/>
      <c r="O31" s="26"/>
      <c r="P31" s="25"/>
      <c r="Q31" s="25"/>
      <c r="T31" s="22">
        <v>2383.3110000000001</v>
      </c>
      <c r="U31" s="74">
        <f t="shared" si="13"/>
        <v>103.31100000000015</v>
      </c>
      <c r="V31" s="70">
        <f t="shared" si="4"/>
        <v>103</v>
      </c>
      <c r="W31" s="70"/>
      <c r="X31" s="70">
        <f t="shared" si="5"/>
        <v>2506.277801091062</v>
      </c>
      <c r="Y31" s="70">
        <f t="shared" si="6"/>
        <v>226.27780109106197</v>
      </c>
      <c r="Z31" s="70">
        <f t="shared" si="7"/>
        <v>226</v>
      </c>
      <c r="AA31" s="24">
        <f t="shared" si="8"/>
        <v>103</v>
      </c>
      <c r="AB31" s="67">
        <f t="shared" si="9"/>
        <v>2383</v>
      </c>
    </row>
    <row r="32" spans="1:29" ht="15" customHeight="1" x14ac:dyDescent="0.25">
      <c r="A32" s="71">
        <v>1392</v>
      </c>
      <c r="B32" s="71">
        <v>2280</v>
      </c>
      <c r="C32" s="68">
        <v>0</v>
      </c>
      <c r="D32" s="68">
        <v>272.19</v>
      </c>
      <c r="E32" s="68">
        <v>212.58</v>
      </c>
      <c r="F32" s="68">
        <f t="shared" si="0"/>
        <v>132</v>
      </c>
      <c r="G32" s="68">
        <v>0</v>
      </c>
      <c r="H32" s="68">
        <f t="shared" si="1"/>
        <v>97.84615384615384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0</v>
      </c>
      <c r="M32" s="72">
        <f t="shared" ca="1" si="2"/>
        <v>1</v>
      </c>
      <c r="N32" s="26"/>
      <c r="O32" s="26"/>
      <c r="P32" s="25"/>
      <c r="Q32" s="25"/>
      <c r="T32" s="22">
        <v>2372.3090000000002</v>
      </c>
      <c r="U32" s="74">
        <f t="shared" si="13"/>
        <v>92.309000000000196</v>
      </c>
      <c r="V32" s="70">
        <f t="shared" si="4"/>
        <v>92</v>
      </c>
      <c r="W32" s="70"/>
      <c r="X32" s="70">
        <f t="shared" si="5"/>
        <v>2506.277801091062</v>
      </c>
      <c r="Y32" s="70">
        <f t="shared" si="6"/>
        <v>226.27780109106197</v>
      </c>
      <c r="Z32" s="70">
        <f t="shared" si="7"/>
        <v>226</v>
      </c>
      <c r="AA32" s="24">
        <f t="shared" si="8"/>
        <v>92</v>
      </c>
      <c r="AB32" s="67">
        <f t="shared" si="9"/>
        <v>2372</v>
      </c>
    </row>
    <row r="33" spans="1:28" ht="15" customHeight="1" x14ac:dyDescent="0.25">
      <c r="A33" s="71">
        <v>892</v>
      </c>
      <c r="B33" s="71">
        <v>2280</v>
      </c>
      <c r="C33" s="68">
        <v>0.32</v>
      </c>
      <c r="D33" s="68">
        <v>272.05</v>
      </c>
      <c r="E33" s="68">
        <v>212.58</v>
      </c>
      <c r="F33" s="68">
        <f t="shared" si="0"/>
        <v>157.28</v>
      </c>
      <c r="G33" s="68">
        <v>0</v>
      </c>
      <c r="H33" s="68">
        <f t="shared" si="1"/>
        <v>101.76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2375.5439999999999</v>
      </c>
      <c r="U33" s="74">
        <f t="shared" si="13"/>
        <v>95.543999999999869</v>
      </c>
      <c r="V33" s="70">
        <f t="shared" si="4"/>
        <v>96</v>
      </c>
      <c r="W33" s="70"/>
      <c r="X33" s="70">
        <f t="shared" si="5"/>
        <v>2506.277801091062</v>
      </c>
      <c r="Y33" s="70">
        <f t="shared" si="6"/>
        <v>226.27780109106197</v>
      </c>
      <c r="Z33" s="70">
        <f t="shared" si="7"/>
        <v>226</v>
      </c>
      <c r="AA33" s="24">
        <f t="shared" si="8"/>
        <v>96</v>
      </c>
      <c r="AB33" s="67">
        <f t="shared" si="9"/>
        <v>2376</v>
      </c>
    </row>
    <row r="34" spans="1:28" ht="15" customHeight="1" x14ac:dyDescent="0.25">
      <c r="A34" s="71">
        <v>1236</v>
      </c>
      <c r="B34" s="71">
        <v>2520</v>
      </c>
      <c r="C34" s="68">
        <v>1.59</v>
      </c>
      <c r="D34" s="68">
        <v>271.92</v>
      </c>
      <c r="E34" s="68">
        <v>212.62</v>
      </c>
      <c r="F34" s="68">
        <f t="shared" ref="F34:F57" si="14">($A$58-A34)/(ROW($A$58)-ROW(A34))</f>
        <v>149.5</v>
      </c>
      <c r="G34" s="68">
        <v>0</v>
      </c>
      <c r="H34" s="68">
        <f t="shared" ref="H34:H57" si="15">($A$58-B34)/(ROW($A$58)-ROW(B34))</f>
        <v>96</v>
      </c>
      <c r="I34" s="68">
        <v>0</v>
      </c>
      <c r="J34" s="72">
        <f t="shared" si="10"/>
        <v>0</v>
      </c>
      <c r="K34" s="72">
        <f t="shared" si="11"/>
        <v>1</v>
      </c>
      <c r="L34" s="72">
        <f t="shared" si="12"/>
        <v>1</v>
      </c>
      <c r="M34" s="72">
        <f t="shared" ref="M34:M65" ca="1" si="16">IF(RAND()&lt;0.5,0,1)</f>
        <v>1</v>
      </c>
      <c r="N34" s="26"/>
      <c r="O34" s="26"/>
      <c r="P34" s="25"/>
      <c r="Q34" s="25"/>
      <c r="T34" s="22">
        <v>2340.3820000000001</v>
      </c>
      <c r="U34" s="74">
        <f t="shared" si="13"/>
        <v>60.382000000000062</v>
      </c>
      <c r="V34" s="70">
        <f t="shared" ref="V34:V65" si="17">ROUND(U34,0)</f>
        <v>60</v>
      </c>
      <c r="W34" s="70"/>
      <c r="X34" s="70">
        <f t="shared" ref="X34:X65" si="18">B34/$W$2*$W$3</f>
        <v>2770.0965169953838</v>
      </c>
      <c r="Y34" s="70">
        <f t="shared" ref="Y34:Y65" si="19">X34-B34</f>
        <v>250.09651699538381</v>
      </c>
      <c r="Z34" s="70">
        <f t="shared" ref="Z34:Z65" si="20">ROUND(Y34,0)</f>
        <v>250</v>
      </c>
      <c r="AA34" s="24">
        <f t="shared" ref="AA34:AA65" si="21">IF(V34&gt;=0,V34,Z34)</f>
        <v>60</v>
      </c>
      <c r="AB34" s="67">
        <f t="shared" ref="AB34:AB65" si="22">B34+AA34</f>
        <v>2580</v>
      </c>
    </row>
    <row r="35" spans="1:28" ht="15" customHeight="1" x14ac:dyDescent="0.25">
      <c r="A35" s="71">
        <v>1332</v>
      </c>
      <c r="B35" s="71">
        <v>2520</v>
      </c>
      <c r="C35" s="68">
        <v>3.5</v>
      </c>
      <c r="D35" s="68">
        <v>271.81</v>
      </c>
      <c r="E35" s="68">
        <v>212.62</v>
      </c>
      <c r="F35" s="68">
        <f t="shared" si="14"/>
        <v>151.82608695652175</v>
      </c>
      <c r="G35" s="68">
        <v>0</v>
      </c>
      <c r="H35" s="68">
        <f t="shared" si="15"/>
        <v>100.17391304347827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6"/>
        <v>1</v>
      </c>
      <c r="N35" s="26"/>
      <c r="O35" s="26"/>
      <c r="P35" s="25"/>
      <c r="Q35" s="25"/>
      <c r="T35" s="22">
        <v>2334.3319999999999</v>
      </c>
      <c r="U35" s="74">
        <f t="shared" si="13"/>
        <v>-185.66800000000012</v>
      </c>
      <c r="V35" s="70">
        <f t="shared" si="17"/>
        <v>-186</v>
      </c>
      <c r="W35" s="70"/>
      <c r="X35" s="70">
        <f t="shared" si="18"/>
        <v>2770.0965169953838</v>
      </c>
      <c r="Y35" s="70">
        <f t="shared" si="19"/>
        <v>250.09651699538381</v>
      </c>
      <c r="Z35" s="70">
        <f t="shared" si="20"/>
        <v>250</v>
      </c>
      <c r="AA35" s="24">
        <f t="shared" si="21"/>
        <v>250</v>
      </c>
      <c r="AB35" s="67">
        <f t="shared" si="22"/>
        <v>2770</v>
      </c>
    </row>
    <row r="36" spans="1:28" ht="15" customHeight="1" x14ac:dyDescent="0.25">
      <c r="A36" s="71">
        <v>1085</v>
      </c>
      <c r="B36" s="71">
        <v>2520</v>
      </c>
      <c r="C36" s="68">
        <v>1.2</v>
      </c>
      <c r="D36" s="68">
        <v>271.66000000000003</v>
      </c>
      <c r="E36" s="68">
        <v>212.62</v>
      </c>
      <c r="F36" s="68">
        <f t="shared" si="14"/>
        <v>169.95454545454547</v>
      </c>
      <c r="G36" s="68">
        <v>0</v>
      </c>
      <c r="H36" s="68">
        <f t="shared" si="15"/>
        <v>104.72727272727273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6"/>
        <v>0</v>
      </c>
      <c r="N36" s="26"/>
      <c r="O36" s="26"/>
      <c r="P36" s="25"/>
      <c r="Q36" s="25"/>
      <c r="T36" s="22">
        <v>2284.11</v>
      </c>
      <c r="U36" s="74">
        <f t="shared" si="13"/>
        <v>-235.88999999999987</v>
      </c>
      <c r="V36" s="70">
        <f t="shared" si="17"/>
        <v>-236</v>
      </c>
      <c r="W36" s="70"/>
      <c r="X36" s="70">
        <f t="shared" si="18"/>
        <v>2770.0965169953838</v>
      </c>
      <c r="Y36" s="70">
        <f t="shared" si="19"/>
        <v>250.09651699538381</v>
      </c>
      <c r="Z36" s="70">
        <f t="shared" si="20"/>
        <v>250</v>
      </c>
      <c r="AA36" s="24">
        <f t="shared" si="21"/>
        <v>250</v>
      </c>
      <c r="AB36" s="67">
        <f t="shared" si="22"/>
        <v>2770</v>
      </c>
    </row>
    <row r="37" spans="1:28" ht="15" customHeight="1" x14ac:dyDescent="0.25">
      <c r="A37" s="71">
        <v>1094</v>
      </c>
      <c r="B37" s="71">
        <v>2520</v>
      </c>
      <c r="C37" s="68">
        <v>0.92</v>
      </c>
      <c r="D37" s="68">
        <v>271.52</v>
      </c>
      <c r="E37" s="68">
        <v>212.62</v>
      </c>
      <c r="F37" s="68">
        <f t="shared" si="14"/>
        <v>177.61904761904762</v>
      </c>
      <c r="G37" s="68">
        <v>0</v>
      </c>
      <c r="H37" s="68">
        <f t="shared" si="15"/>
        <v>109.71428571428571</v>
      </c>
      <c r="I37" s="68">
        <v>0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6"/>
        <v>0</v>
      </c>
      <c r="N37" s="26"/>
      <c r="O37" s="26"/>
      <c r="P37" s="25"/>
      <c r="Q37" s="25"/>
      <c r="T37" s="22">
        <v>2397.3420000000001</v>
      </c>
      <c r="U37" s="74">
        <f t="shared" si="13"/>
        <v>-122.6579999999999</v>
      </c>
      <c r="V37" s="70">
        <f t="shared" si="17"/>
        <v>-123</v>
      </c>
      <c r="W37" s="70"/>
      <c r="X37" s="70">
        <f t="shared" si="18"/>
        <v>2770.0965169953838</v>
      </c>
      <c r="Y37" s="70">
        <f t="shared" si="19"/>
        <v>250.09651699538381</v>
      </c>
      <c r="Z37" s="70">
        <f t="shared" si="20"/>
        <v>250</v>
      </c>
      <c r="AA37" s="24">
        <f t="shared" si="21"/>
        <v>250</v>
      </c>
      <c r="AB37" s="67">
        <f t="shared" si="22"/>
        <v>2770</v>
      </c>
    </row>
    <row r="38" spans="1:28" ht="15" customHeight="1" x14ac:dyDescent="0.25">
      <c r="A38" s="71">
        <v>1212</v>
      </c>
      <c r="B38" s="71">
        <v>2620</v>
      </c>
      <c r="C38" s="68">
        <v>0.08</v>
      </c>
      <c r="D38" s="68">
        <v>271.38</v>
      </c>
      <c r="E38" s="68">
        <v>212.64</v>
      </c>
      <c r="F38" s="68">
        <f t="shared" si="14"/>
        <v>180.6</v>
      </c>
      <c r="G38" s="68">
        <v>0</v>
      </c>
      <c r="H38" s="68">
        <f t="shared" si="15"/>
        <v>110.2</v>
      </c>
      <c r="I38" s="68">
        <v>0</v>
      </c>
      <c r="J38" s="72">
        <f t="shared" si="23"/>
        <v>0</v>
      </c>
      <c r="K38" s="72">
        <f t="shared" si="24"/>
        <v>1</v>
      </c>
      <c r="L38" s="72">
        <f t="shared" si="12"/>
        <v>1</v>
      </c>
      <c r="M38" s="72">
        <f t="shared" ca="1" si="16"/>
        <v>1</v>
      </c>
      <c r="N38" s="26"/>
      <c r="O38" s="26"/>
      <c r="P38" s="25"/>
      <c r="Q38" s="25"/>
      <c r="T38" s="22">
        <v>2366.8679999999999</v>
      </c>
      <c r="U38" s="74">
        <f t="shared" si="13"/>
        <v>-153.13200000000006</v>
      </c>
      <c r="V38" s="70">
        <f t="shared" si="17"/>
        <v>-153</v>
      </c>
      <c r="W38" s="70"/>
      <c r="X38" s="70">
        <f t="shared" si="18"/>
        <v>2880.020981955518</v>
      </c>
      <c r="Y38" s="70">
        <f t="shared" si="19"/>
        <v>260.02098195551798</v>
      </c>
      <c r="Z38" s="70">
        <f t="shared" si="20"/>
        <v>260</v>
      </c>
      <c r="AA38" s="24">
        <f t="shared" si="21"/>
        <v>260</v>
      </c>
      <c r="AB38" s="67">
        <f t="shared" si="22"/>
        <v>2880</v>
      </c>
    </row>
    <row r="39" spans="1:28" ht="15" customHeight="1" x14ac:dyDescent="0.25">
      <c r="A39" s="71">
        <v>1296</v>
      </c>
      <c r="B39" s="71">
        <v>2620</v>
      </c>
      <c r="C39" s="68">
        <v>0</v>
      </c>
      <c r="D39" s="68">
        <v>271.25</v>
      </c>
      <c r="E39" s="68">
        <v>212.64</v>
      </c>
      <c r="F39" s="68">
        <f t="shared" si="14"/>
        <v>185.68421052631578</v>
      </c>
      <c r="G39" s="68">
        <v>0</v>
      </c>
      <c r="H39" s="68">
        <f t="shared" si="15"/>
        <v>116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6"/>
        <v>0</v>
      </c>
      <c r="N39" s="26"/>
      <c r="O39" s="26"/>
      <c r="P39" s="25"/>
      <c r="Q39" s="25"/>
      <c r="T39" s="22">
        <v>2351.19</v>
      </c>
      <c r="U39" s="74">
        <f t="shared" si="13"/>
        <v>-268.80999999999995</v>
      </c>
      <c r="V39" s="70">
        <f t="shared" si="17"/>
        <v>-269</v>
      </c>
      <c r="W39" s="70"/>
      <c r="X39" s="70">
        <f t="shared" si="18"/>
        <v>2880.020981955518</v>
      </c>
      <c r="Y39" s="70">
        <f t="shared" si="19"/>
        <v>260.02098195551798</v>
      </c>
      <c r="Z39" s="70">
        <f t="shared" si="20"/>
        <v>260</v>
      </c>
      <c r="AA39" s="24">
        <f t="shared" si="21"/>
        <v>260</v>
      </c>
      <c r="AB39" s="67">
        <f t="shared" si="22"/>
        <v>2880</v>
      </c>
    </row>
    <row r="40" spans="1:28" ht="15" customHeight="1" x14ac:dyDescent="0.25">
      <c r="A40" s="71">
        <v>1272</v>
      </c>
      <c r="B40" s="71">
        <v>2620</v>
      </c>
      <c r="C40" s="68">
        <v>7.0000000000000007E-2</v>
      </c>
      <c r="D40" s="68">
        <v>271.11</v>
      </c>
      <c r="E40" s="68">
        <v>212.64</v>
      </c>
      <c r="F40" s="68">
        <f t="shared" si="14"/>
        <v>197.33333333333334</v>
      </c>
      <c r="G40" s="68">
        <v>0</v>
      </c>
      <c r="H40" s="68">
        <f t="shared" si="15"/>
        <v>122.44444444444444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6"/>
        <v>1</v>
      </c>
      <c r="N40" s="26"/>
      <c r="O40" s="26"/>
      <c r="P40" s="25"/>
      <c r="Q40" s="25"/>
      <c r="T40" s="22">
        <v>2332.8009999999999</v>
      </c>
      <c r="U40" s="74">
        <f t="shared" si="13"/>
        <v>-287.19900000000007</v>
      </c>
      <c r="V40" s="70">
        <f t="shared" si="17"/>
        <v>-287</v>
      </c>
      <c r="W40" s="70"/>
      <c r="X40" s="70">
        <f t="shared" si="18"/>
        <v>2880.020981955518</v>
      </c>
      <c r="Y40" s="70">
        <f t="shared" si="19"/>
        <v>260.02098195551798</v>
      </c>
      <c r="Z40" s="70">
        <f t="shared" si="20"/>
        <v>260</v>
      </c>
      <c r="AA40" s="24">
        <f t="shared" si="21"/>
        <v>260</v>
      </c>
      <c r="AB40" s="67">
        <f t="shared" si="22"/>
        <v>2880</v>
      </c>
    </row>
    <row r="41" spans="1:28" ht="15" customHeight="1" x14ac:dyDescent="0.25">
      <c r="A41" s="71">
        <v>1030</v>
      </c>
      <c r="B41" s="71">
        <v>2620</v>
      </c>
      <c r="C41" s="68">
        <v>0.64</v>
      </c>
      <c r="D41" s="68">
        <v>270.95</v>
      </c>
      <c r="E41" s="68">
        <v>212.64</v>
      </c>
      <c r="F41" s="68">
        <f t="shared" si="14"/>
        <v>223.1764705882353</v>
      </c>
      <c r="G41" s="68">
        <v>0</v>
      </c>
      <c r="H41" s="68">
        <f t="shared" si="15"/>
        <v>129.64705882352942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6"/>
        <v>1</v>
      </c>
      <c r="N41" s="26"/>
      <c r="O41" s="26"/>
      <c r="P41" s="25"/>
      <c r="Q41" s="25"/>
      <c r="T41" s="22">
        <v>2318.4450000000002</v>
      </c>
      <c r="U41" s="74">
        <f t="shared" si="13"/>
        <v>-301.55499999999984</v>
      </c>
      <c r="V41" s="70">
        <f t="shared" si="17"/>
        <v>-302</v>
      </c>
      <c r="W41" s="70"/>
      <c r="X41" s="70">
        <f t="shared" si="18"/>
        <v>2880.020981955518</v>
      </c>
      <c r="Y41" s="70">
        <f t="shared" si="19"/>
        <v>260.02098195551798</v>
      </c>
      <c r="Z41" s="70">
        <f t="shared" si="20"/>
        <v>260</v>
      </c>
      <c r="AA41" s="24">
        <f t="shared" si="21"/>
        <v>260</v>
      </c>
      <c r="AB41" s="67">
        <f t="shared" si="22"/>
        <v>2880</v>
      </c>
    </row>
    <row r="42" spans="1:28" ht="15" customHeight="1" x14ac:dyDescent="0.25">
      <c r="A42" s="71">
        <v>1800</v>
      </c>
      <c r="B42" s="71">
        <v>2620</v>
      </c>
      <c r="C42" s="68">
        <v>4.1399999999999997</v>
      </c>
      <c r="D42" s="68">
        <v>270.86</v>
      </c>
      <c r="E42" s="68">
        <v>212.64</v>
      </c>
      <c r="F42" s="68">
        <f t="shared" si="14"/>
        <v>189</v>
      </c>
      <c r="G42" s="68">
        <v>0</v>
      </c>
      <c r="H42" s="68">
        <f t="shared" si="15"/>
        <v>137.75</v>
      </c>
      <c r="I42" s="68">
        <v>0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6"/>
        <v>0</v>
      </c>
      <c r="N42" s="26"/>
      <c r="O42" s="26"/>
      <c r="P42" s="25"/>
      <c r="Q42" s="25"/>
      <c r="T42" s="22">
        <v>2279.4029999999998</v>
      </c>
      <c r="U42" s="74">
        <f t="shared" si="13"/>
        <v>-340.59700000000021</v>
      </c>
      <c r="V42" s="70">
        <f t="shared" si="17"/>
        <v>-341</v>
      </c>
      <c r="W42" s="70"/>
      <c r="X42" s="70">
        <f t="shared" si="18"/>
        <v>2880.020981955518</v>
      </c>
      <c r="Y42" s="70">
        <f t="shared" si="19"/>
        <v>260.02098195551798</v>
      </c>
      <c r="Z42" s="70">
        <f t="shared" si="20"/>
        <v>260</v>
      </c>
      <c r="AA42" s="24">
        <f t="shared" si="21"/>
        <v>260</v>
      </c>
      <c r="AB42" s="67">
        <f t="shared" si="22"/>
        <v>2880</v>
      </c>
    </row>
    <row r="43" spans="1:28" ht="15" customHeight="1" x14ac:dyDescent="0.25">
      <c r="A43" s="71">
        <v>756</v>
      </c>
      <c r="B43" s="71">
        <v>2620</v>
      </c>
      <c r="C43" s="68">
        <v>2.5499999999999998</v>
      </c>
      <c r="D43" s="68">
        <v>270.64999999999998</v>
      </c>
      <c r="E43" s="68">
        <v>212.64</v>
      </c>
      <c r="F43" s="68">
        <f t="shared" si="14"/>
        <v>271.2</v>
      </c>
      <c r="G43" s="68">
        <v>0</v>
      </c>
      <c r="H43" s="68">
        <f t="shared" si="15"/>
        <v>146.93333333333334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6"/>
        <v>0</v>
      </c>
      <c r="N43" s="26"/>
      <c r="O43" s="26"/>
      <c r="P43" s="25"/>
      <c r="Q43" s="25"/>
      <c r="T43" s="22">
        <v>2035.354</v>
      </c>
      <c r="U43" s="74">
        <f t="shared" si="13"/>
        <v>-584.64599999999996</v>
      </c>
      <c r="V43" s="70">
        <f t="shared" si="17"/>
        <v>-585</v>
      </c>
      <c r="W43" s="70"/>
      <c r="X43" s="70">
        <f t="shared" si="18"/>
        <v>2880.020981955518</v>
      </c>
      <c r="Y43" s="70">
        <f t="shared" si="19"/>
        <v>260.02098195551798</v>
      </c>
      <c r="Z43" s="70">
        <f t="shared" si="20"/>
        <v>260</v>
      </c>
      <c r="AA43" s="24">
        <f t="shared" si="21"/>
        <v>260</v>
      </c>
      <c r="AB43" s="67">
        <f t="shared" si="22"/>
        <v>2880</v>
      </c>
    </row>
    <row r="44" spans="1:28" ht="15" customHeight="1" x14ac:dyDescent="0.25">
      <c r="A44" s="71">
        <v>1512</v>
      </c>
      <c r="B44" s="71">
        <v>2620</v>
      </c>
      <c r="C44" s="68">
        <v>1.1499999999999999</v>
      </c>
      <c r="D44" s="68">
        <v>270.52999999999997</v>
      </c>
      <c r="E44" s="68">
        <v>212.64</v>
      </c>
      <c r="F44" s="68">
        <f t="shared" si="14"/>
        <v>236.57142857142858</v>
      </c>
      <c r="G44" s="68">
        <v>0</v>
      </c>
      <c r="H44" s="68">
        <f t="shared" si="15"/>
        <v>157.42857142857142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6"/>
        <v>0</v>
      </c>
      <c r="N44" s="26"/>
      <c r="O44" s="26"/>
      <c r="P44" s="25"/>
      <c r="Q44" s="25"/>
      <c r="T44" s="22">
        <v>1943.3030000000001</v>
      </c>
      <c r="U44" s="74">
        <f t="shared" si="13"/>
        <v>-676.69699999999989</v>
      </c>
      <c r="V44" s="70">
        <f t="shared" si="17"/>
        <v>-677</v>
      </c>
      <c r="W44" s="70"/>
      <c r="X44" s="70">
        <f t="shared" si="18"/>
        <v>2880.020981955518</v>
      </c>
      <c r="Y44" s="70">
        <f t="shared" si="19"/>
        <v>260.02098195551798</v>
      </c>
      <c r="Z44" s="70">
        <f t="shared" si="20"/>
        <v>260</v>
      </c>
      <c r="AA44" s="24">
        <f t="shared" si="21"/>
        <v>260</v>
      </c>
      <c r="AB44" s="67">
        <f t="shared" si="22"/>
        <v>2880</v>
      </c>
    </row>
    <row r="45" spans="1:28" ht="15" customHeight="1" x14ac:dyDescent="0.25">
      <c r="A45" s="71">
        <v>1118</v>
      </c>
      <c r="B45" s="71">
        <v>2620</v>
      </c>
      <c r="C45" s="68">
        <v>0.51</v>
      </c>
      <c r="D45" s="68">
        <v>270.37</v>
      </c>
      <c r="E45" s="68">
        <v>212.64</v>
      </c>
      <c r="F45" s="68">
        <f t="shared" si="14"/>
        <v>285.07692307692309</v>
      </c>
      <c r="G45" s="68">
        <v>0</v>
      </c>
      <c r="H45" s="68">
        <f t="shared" si="15"/>
        <v>169.53846153846155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6"/>
        <v>1</v>
      </c>
      <c r="N45" s="26"/>
      <c r="O45" s="26"/>
      <c r="P45" s="25"/>
      <c r="Q45" s="25"/>
      <c r="T45" s="22">
        <v>1908.1020000000001</v>
      </c>
      <c r="U45" s="74">
        <f t="shared" si="13"/>
        <v>-711.89799999999991</v>
      </c>
      <c r="V45" s="70">
        <f t="shared" si="17"/>
        <v>-712</v>
      </c>
      <c r="W45" s="70"/>
      <c r="X45" s="70">
        <f t="shared" si="18"/>
        <v>2880.020981955518</v>
      </c>
      <c r="Y45" s="70">
        <f t="shared" si="19"/>
        <v>260.02098195551798</v>
      </c>
      <c r="Z45" s="70">
        <f t="shared" si="20"/>
        <v>260</v>
      </c>
      <c r="AA45" s="24">
        <f t="shared" si="21"/>
        <v>260</v>
      </c>
      <c r="AB45" s="67">
        <f t="shared" si="22"/>
        <v>2880</v>
      </c>
    </row>
    <row r="46" spans="1:28" ht="15" customHeight="1" x14ac:dyDescent="0.25">
      <c r="A46" s="71">
        <v>1224</v>
      </c>
      <c r="B46" s="71">
        <v>2620</v>
      </c>
      <c r="C46" s="68">
        <v>0.06</v>
      </c>
      <c r="D46" s="68">
        <v>270.22000000000003</v>
      </c>
      <c r="E46" s="68">
        <v>212.64</v>
      </c>
      <c r="F46" s="68">
        <f t="shared" si="14"/>
        <v>300</v>
      </c>
      <c r="G46" s="68">
        <v>0</v>
      </c>
      <c r="H46" s="68">
        <f t="shared" si="15"/>
        <v>183.66666666666666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6"/>
        <v>1</v>
      </c>
      <c r="N46" s="26"/>
      <c r="O46" s="26"/>
      <c r="P46" s="25"/>
      <c r="Q46" s="25"/>
      <c r="T46" s="22">
        <v>1901.4280000000001</v>
      </c>
      <c r="U46" s="74">
        <f t="shared" si="13"/>
        <v>-718.57199999999989</v>
      </c>
      <c r="V46" s="70">
        <f t="shared" si="17"/>
        <v>-719</v>
      </c>
      <c r="W46" s="70"/>
      <c r="X46" s="70">
        <f t="shared" si="18"/>
        <v>2880.020981955518</v>
      </c>
      <c r="Y46" s="70">
        <f t="shared" si="19"/>
        <v>260.02098195551798</v>
      </c>
      <c r="Z46" s="70">
        <f t="shared" si="20"/>
        <v>260</v>
      </c>
      <c r="AA46" s="24">
        <f t="shared" si="21"/>
        <v>260</v>
      </c>
      <c r="AB46" s="67">
        <f t="shared" si="22"/>
        <v>2880</v>
      </c>
    </row>
    <row r="47" spans="1:28" ht="15" customHeight="1" x14ac:dyDescent="0.25">
      <c r="A47" s="71">
        <v>1248</v>
      </c>
      <c r="B47" s="71">
        <v>2620</v>
      </c>
      <c r="C47" s="68">
        <v>1.38</v>
      </c>
      <c r="D47" s="68">
        <v>270.07</v>
      </c>
      <c r="E47" s="68">
        <v>212.64</v>
      </c>
      <c r="F47" s="68">
        <f t="shared" si="14"/>
        <v>325.09090909090907</v>
      </c>
      <c r="G47" s="68">
        <v>0</v>
      </c>
      <c r="H47" s="68">
        <f t="shared" si="15"/>
        <v>200.36363636363637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6"/>
        <v>0</v>
      </c>
      <c r="N47" s="26"/>
      <c r="O47" s="26"/>
      <c r="P47" s="25"/>
      <c r="Q47" s="25"/>
      <c r="T47" s="22">
        <v>1643.6489999999999</v>
      </c>
      <c r="U47" s="74">
        <f t="shared" si="13"/>
        <v>-976.35100000000011</v>
      </c>
      <c r="V47" s="70">
        <f t="shared" si="17"/>
        <v>-976</v>
      </c>
      <c r="W47" s="70"/>
      <c r="X47" s="70">
        <f t="shared" si="18"/>
        <v>2880.020981955518</v>
      </c>
      <c r="Y47" s="70">
        <f t="shared" si="19"/>
        <v>260.02098195551798</v>
      </c>
      <c r="Z47" s="70">
        <f t="shared" si="20"/>
        <v>260</v>
      </c>
      <c r="AA47" s="24">
        <f t="shared" si="21"/>
        <v>260</v>
      </c>
      <c r="AB47" s="67">
        <f t="shared" si="22"/>
        <v>2880</v>
      </c>
    </row>
    <row r="48" spans="1:28" ht="15" customHeight="1" x14ac:dyDescent="0.25">
      <c r="A48" s="71">
        <v>1183</v>
      </c>
      <c r="B48" s="71">
        <v>2620</v>
      </c>
      <c r="C48" s="68">
        <v>5.14</v>
      </c>
      <c r="D48" s="68">
        <v>269.91000000000003</v>
      </c>
      <c r="E48" s="68">
        <v>212.64</v>
      </c>
      <c r="F48" s="68">
        <f t="shared" si="14"/>
        <v>364.1</v>
      </c>
      <c r="G48" s="68">
        <v>0</v>
      </c>
      <c r="H48" s="68">
        <f t="shared" si="15"/>
        <v>220.4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6"/>
        <v>1</v>
      </c>
      <c r="N48" s="26"/>
      <c r="O48" s="26"/>
      <c r="P48" s="25"/>
      <c r="Q48" s="25"/>
      <c r="T48" s="22">
        <v>1484.0730000000001</v>
      </c>
      <c r="U48" s="74">
        <f t="shared" si="13"/>
        <v>-1135.9269999999999</v>
      </c>
      <c r="V48" s="70">
        <f t="shared" si="17"/>
        <v>-1136</v>
      </c>
      <c r="W48" s="70"/>
      <c r="X48" s="70">
        <f t="shared" si="18"/>
        <v>2880.020981955518</v>
      </c>
      <c r="Y48" s="70">
        <f t="shared" si="19"/>
        <v>260.02098195551798</v>
      </c>
      <c r="Z48" s="70">
        <f t="shared" si="20"/>
        <v>260</v>
      </c>
      <c r="AA48" s="24">
        <f t="shared" si="21"/>
        <v>260</v>
      </c>
      <c r="AB48" s="67">
        <f t="shared" si="22"/>
        <v>2880</v>
      </c>
    </row>
    <row r="49" spans="1:28" ht="15" customHeight="1" x14ac:dyDescent="0.25">
      <c r="A49" s="71">
        <v>770</v>
      </c>
      <c r="B49" s="71">
        <v>2620</v>
      </c>
      <c r="C49" s="68">
        <v>6.5</v>
      </c>
      <c r="D49" s="68">
        <v>269.69</v>
      </c>
      <c r="E49" s="68">
        <v>212.64</v>
      </c>
      <c r="F49" s="68">
        <f t="shared" si="14"/>
        <v>450.44444444444446</v>
      </c>
      <c r="G49" s="68">
        <v>0</v>
      </c>
      <c r="H49" s="68">
        <f t="shared" si="15"/>
        <v>244.88888888888889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6"/>
        <v>1</v>
      </c>
      <c r="N49" s="26"/>
      <c r="O49" s="26"/>
      <c r="P49" s="25"/>
      <c r="Q49" s="25"/>
      <c r="T49" s="22">
        <v>1549.194</v>
      </c>
      <c r="U49" s="74">
        <f t="shared" si="13"/>
        <v>-1070.806</v>
      </c>
      <c r="V49" s="70">
        <f t="shared" si="17"/>
        <v>-1071</v>
      </c>
      <c r="W49" s="70"/>
      <c r="X49" s="70">
        <f t="shared" si="18"/>
        <v>2880.020981955518</v>
      </c>
      <c r="Y49" s="70">
        <f t="shared" si="19"/>
        <v>260.02098195551798</v>
      </c>
      <c r="Z49" s="70">
        <f t="shared" si="20"/>
        <v>260</v>
      </c>
      <c r="AA49" s="24">
        <f t="shared" si="21"/>
        <v>260</v>
      </c>
      <c r="AB49" s="67">
        <f t="shared" si="22"/>
        <v>2880</v>
      </c>
    </row>
    <row r="50" spans="1:28" ht="15" customHeight="1" x14ac:dyDescent="0.25">
      <c r="A50" s="71">
        <v>2076</v>
      </c>
      <c r="B50" s="71">
        <v>2620</v>
      </c>
      <c r="C50" s="68">
        <v>7.93</v>
      </c>
      <c r="D50" s="68">
        <v>269.63</v>
      </c>
      <c r="E50" s="68">
        <v>212.64</v>
      </c>
      <c r="F50" s="68">
        <f t="shared" si="14"/>
        <v>343.5</v>
      </c>
      <c r="G50" s="68">
        <v>0</v>
      </c>
      <c r="H50" s="68">
        <f t="shared" si="15"/>
        <v>275.5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6"/>
        <v>1</v>
      </c>
      <c r="N50" s="26"/>
      <c r="O50" s="26"/>
      <c r="P50" s="25"/>
      <c r="Q50" s="25"/>
      <c r="T50" s="22">
        <v>1931.43</v>
      </c>
      <c r="U50" s="74">
        <f t="shared" si="13"/>
        <v>-688.56999999999994</v>
      </c>
      <c r="V50" s="70">
        <f t="shared" si="17"/>
        <v>-689</v>
      </c>
      <c r="W50" s="70"/>
      <c r="X50" s="70">
        <f t="shared" si="18"/>
        <v>2880.020981955518</v>
      </c>
      <c r="Y50" s="70">
        <f t="shared" si="19"/>
        <v>260.02098195551798</v>
      </c>
      <c r="Z50" s="70">
        <f t="shared" si="20"/>
        <v>260</v>
      </c>
      <c r="AA50" s="24">
        <f t="shared" si="21"/>
        <v>260</v>
      </c>
      <c r="AB50" s="67">
        <f t="shared" si="22"/>
        <v>2880</v>
      </c>
    </row>
    <row r="51" spans="1:28" ht="15" customHeight="1" x14ac:dyDescent="0.25">
      <c r="A51" s="71">
        <v>1764</v>
      </c>
      <c r="B51" s="71">
        <v>2620</v>
      </c>
      <c r="C51" s="68">
        <v>4.66</v>
      </c>
      <c r="D51" s="68">
        <v>269.52999999999997</v>
      </c>
      <c r="E51" s="68">
        <v>212.64</v>
      </c>
      <c r="F51" s="68">
        <f t="shared" si="14"/>
        <v>437.14285714285717</v>
      </c>
      <c r="G51" s="68">
        <v>0</v>
      </c>
      <c r="H51" s="68">
        <f t="shared" si="15"/>
        <v>314.85714285714283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6"/>
        <v>0</v>
      </c>
      <c r="N51" s="26"/>
      <c r="O51" s="26"/>
      <c r="P51" s="25"/>
      <c r="Q51" s="25"/>
      <c r="T51" s="22">
        <v>1968.0930000000001</v>
      </c>
      <c r="U51" s="74">
        <f t="shared" si="13"/>
        <v>-651.90699999999993</v>
      </c>
      <c r="V51" s="70">
        <f t="shared" si="17"/>
        <v>-652</v>
      </c>
      <c r="W51" s="70"/>
      <c r="X51" s="70">
        <f t="shared" si="18"/>
        <v>2880.020981955518</v>
      </c>
      <c r="Y51" s="70">
        <f t="shared" si="19"/>
        <v>260.02098195551798</v>
      </c>
      <c r="Z51" s="70">
        <f t="shared" si="20"/>
        <v>260</v>
      </c>
      <c r="AA51" s="24">
        <f t="shared" si="21"/>
        <v>260</v>
      </c>
      <c r="AB51" s="67">
        <f t="shared" si="22"/>
        <v>2880</v>
      </c>
    </row>
    <row r="52" spans="1:28" ht="15" customHeight="1" x14ac:dyDescent="0.25">
      <c r="A52" s="71">
        <v>1848</v>
      </c>
      <c r="B52" s="71">
        <v>2620</v>
      </c>
      <c r="C52" s="68">
        <v>11.25</v>
      </c>
      <c r="D52" s="68">
        <v>269.44</v>
      </c>
      <c r="E52" s="68">
        <v>212.64</v>
      </c>
      <c r="F52" s="68">
        <f t="shared" si="14"/>
        <v>496</v>
      </c>
      <c r="G52" s="68">
        <v>0</v>
      </c>
      <c r="H52" s="68">
        <f t="shared" si="15"/>
        <v>367.33333333333331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6"/>
        <v>1</v>
      </c>
      <c r="N52" s="26"/>
      <c r="O52" s="26"/>
      <c r="P52" s="25"/>
      <c r="Q52" s="25"/>
      <c r="T52" s="22">
        <v>1952.3119999999999</v>
      </c>
      <c r="U52" s="74">
        <f t="shared" si="13"/>
        <v>-667.6880000000001</v>
      </c>
      <c r="V52" s="70">
        <f t="shared" si="17"/>
        <v>-668</v>
      </c>
      <c r="W52" s="70"/>
      <c r="X52" s="70">
        <f t="shared" si="18"/>
        <v>2880.020981955518</v>
      </c>
      <c r="Y52" s="70">
        <f t="shared" si="19"/>
        <v>260.02098195551798</v>
      </c>
      <c r="Z52" s="70">
        <f t="shared" si="20"/>
        <v>260</v>
      </c>
      <c r="AA52" s="24">
        <f t="shared" si="21"/>
        <v>260</v>
      </c>
      <c r="AB52" s="67">
        <f t="shared" si="22"/>
        <v>2880</v>
      </c>
    </row>
    <row r="53" spans="1:28" ht="15" customHeight="1" x14ac:dyDescent="0.25">
      <c r="A53" s="71">
        <v>2688</v>
      </c>
      <c r="B53" s="71">
        <v>2620</v>
      </c>
      <c r="C53" s="68">
        <v>12.71</v>
      </c>
      <c r="D53" s="68">
        <v>269.45</v>
      </c>
      <c r="E53" s="68">
        <v>212.64</v>
      </c>
      <c r="F53" s="68">
        <f t="shared" si="14"/>
        <v>427.2</v>
      </c>
      <c r="G53" s="68">
        <v>0</v>
      </c>
      <c r="H53" s="68">
        <f t="shared" si="15"/>
        <v>440.8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6"/>
        <v>0</v>
      </c>
      <c r="N53" s="26"/>
      <c r="O53" s="26"/>
      <c r="P53" s="25"/>
      <c r="Q53" s="25"/>
      <c r="T53" s="22">
        <v>2397.9830000000002</v>
      </c>
      <c r="U53" s="74">
        <f t="shared" si="13"/>
        <v>-222.01699999999983</v>
      </c>
      <c r="V53" s="70">
        <f t="shared" si="17"/>
        <v>-222</v>
      </c>
      <c r="W53" s="70"/>
      <c r="X53" s="70">
        <f t="shared" si="18"/>
        <v>2880.020981955518</v>
      </c>
      <c r="Y53" s="70">
        <f t="shared" si="19"/>
        <v>260.02098195551798</v>
      </c>
      <c r="Z53" s="70">
        <f t="shared" si="20"/>
        <v>260</v>
      </c>
      <c r="AA53" s="24">
        <f t="shared" si="21"/>
        <v>260</v>
      </c>
      <c r="AB53" s="67">
        <f t="shared" si="22"/>
        <v>2880</v>
      </c>
    </row>
    <row r="54" spans="1:28" ht="15" customHeight="1" x14ac:dyDescent="0.25">
      <c r="A54" s="71">
        <v>3816</v>
      </c>
      <c r="B54" s="71">
        <v>2620</v>
      </c>
      <c r="C54" s="68">
        <v>6.66</v>
      </c>
      <c r="D54" s="68">
        <v>269.58999999999997</v>
      </c>
      <c r="E54" s="68">
        <v>212.64</v>
      </c>
      <c r="F54" s="68">
        <f t="shared" si="14"/>
        <v>252</v>
      </c>
      <c r="G54" s="68">
        <v>0</v>
      </c>
      <c r="H54" s="68">
        <f t="shared" si="15"/>
        <v>551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6"/>
        <v>0</v>
      </c>
      <c r="N54" s="26"/>
      <c r="O54" s="26"/>
      <c r="P54" s="25"/>
      <c r="Q54" s="25"/>
      <c r="T54" s="22">
        <v>2395.5230000000001</v>
      </c>
      <c r="U54" s="74">
        <f t="shared" si="13"/>
        <v>-224.47699999999986</v>
      </c>
      <c r="V54" s="70">
        <f t="shared" si="17"/>
        <v>-224</v>
      </c>
      <c r="W54" s="70"/>
      <c r="X54" s="70">
        <f t="shared" si="18"/>
        <v>2880.020981955518</v>
      </c>
      <c r="Y54" s="70">
        <f t="shared" si="19"/>
        <v>260.02098195551798</v>
      </c>
      <c r="Z54" s="70">
        <f t="shared" si="20"/>
        <v>260</v>
      </c>
      <c r="AA54" s="24">
        <f t="shared" si="21"/>
        <v>260</v>
      </c>
      <c r="AB54" s="67">
        <f t="shared" si="22"/>
        <v>2880</v>
      </c>
    </row>
    <row r="55" spans="1:28" ht="15" customHeight="1" x14ac:dyDescent="0.25">
      <c r="A55" s="71">
        <v>3312</v>
      </c>
      <c r="B55" s="71">
        <v>2620</v>
      </c>
      <c r="C55" s="68">
        <v>4.25</v>
      </c>
      <c r="D55" s="68">
        <v>269.67</v>
      </c>
      <c r="E55" s="68">
        <v>212.64</v>
      </c>
      <c r="F55" s="68">
        <f t="shared" si="14"/>
        <v>504</v>
      </c>
      <c r="G55" s="68">
        <v>0</v>
      </c>
      <c r="H55" s="68">
        <f t="shared" si="15"/>
        <v>734.66666666666663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6"/>
        <v>0</v>
      </c>
      <c r="N55" s="26"/>
      <c r="O55" s="26"/>
      <c r="P55" s="25"/>
      <c r="Q55" s="25"/>
      <c r="T55" s="22">
        <v>2389.752</v>
      </c>
      <c r="U55" s="74">
        <f t="shared" si="13"/>
        <v>-230.24800000000005</v>
      </c>
      <c r="V55" s="70">
        <f t="shared" si="17"/>
        <v>-230</v>
      </c>
      <c r="W55" s="70"/>
      <c r="X55" s="70">
        <f t="shared" si="18"/>
        <v>2880.020981955518</v>
      </c>
      <c r="Y55" s="70">
        <f t="shared" si="19"/>
        <v>260.02098195551798</v>
      </c>
      <c r="Z55" s="70">
        <f t="shared" si="20"/>
        <v>260</v>
      </c>
      <c r="AA55" s="24">
        <f t="shared" si="21"/>
        <v>260</v>
      </c>
      <c r="AB55" s="67">
        <f t="shared" si="22"/>
        <v>2880</v>
      </c>
    </row>
    <row r="56" spans="1:28" ht="15" customHeight="1" x14ac:dyDescent="0.25">
      <c r="A56" s="71">
        <v>3744</v>
      </c>
      <c r="B56" s="71">
        <v>2620</v>
      </c>
      <c r="C56" s="68">
        <v>5.69</v>
      </c>
      <c r="D56" s="68">
        <v>269.8</v>
      </c>
      <c r="E56" s="68">
        <v>212.64</v>
      </c>
      <c r="F56" s="68">
        <f t="shared" si="14"/>
        <v>540</v>
      </c>
      <c r="G56" s="68">
        <v>0</v>
      </c>
      <c r="H56" s="68">
        <f t="shared" si="15"/>
        <v>1102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6"/>
        <v>1</v>
      </c>
      <c r="N56" s="26"/>
      <c r="O56" s="26"/>
      <c r="P56" s="25"/>
      <c r="Q56" s="25"/>
      <c r="T56" s="22">
        <v>2395.2649999999999</v>
      </c>
      <c r="U56" s="74">
        <f t="shared" si="13"/>
        <v>-224.73500000000013</v>
      </c>
      <c r="V56" s="70">
        <f t="shared" si="17"/>
        <v>-225</v>
      </c>
      <c r="W56" s="70"/>
      <c r="X56" s="70">
        <f t="shared" si="18"/>
        <v>2880.020981955518</v>
      </c>
      <c r="Y56" s="70">
        <f t="shared" si="19"/>
        <v>260.02098195551798</v>
      </c>
      <c r="Z56" s="70">
        <f t="shared" si="20"/>
        <v>260</v>
      </c>
      <c r="AA56" s="24">
        <f t="shared" si="21"/>
        <v>260</v>
      </c>
      <c r="AB56" s="67">
        <f t="shared" si="22"/>
        <v>2880</v>
      </c>
    </row>
    <row r="57" spans="1:28" ht="15" customHeight="1" x14ac:dyDescent="0.25">
      <c r="A57" s="71">
        <v>4488</v>
      </c>
      <c r="B57" s="71">
        <v>2620</v>
      </c>
      <c r="C57" s="68">
        <v>1.73</v>
      </c>
      <c r="D57" s="68">
        <v>270.01</v>
      </c>
      <c r="E57" s="68">
        <v>212.64</v>
      </c>
      <c r="F57" s="68">
        <f t="shared" si="14"/>
        <v>336</v>
      </c>
      <c r="G57" s="68">
        <v>0</v>
      </c>
      <c r="H57" s="68">
        <f t="shared" si="15"/>
        <v>2204</v>
      </c>
      <c r="I57" s="68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6"/>
        <v>1</v>
      </c>
      <c r="N57" s="26"/>
      <c r="O57" s="26"/>
      <c r="P57" s="25"/>
      <c r="Q57" s="25"/>
      <c r="T57" s="22">
        <v>2425.9349999999999</v>
      </c>
      <c r="U57" s="74">
        <f t="shared" si="13"/>
        <v>-194.06500000000005</v>
      </c>
      <c r="V57" s="70">
        <f t="shared" si="17"/>
        <v>-194</v>
      </c>
      <c r="W57" s="70"/>
      <c r="X57" s="70">
        <f t="shared" si="18"/>
        <v>2880.020981955518</v>
      </c>
      <c r="Y57" s="70">
        <f t="shared" si="19"/>
        <v>260.02098195551798</v>
      </c>
      <c r="Z57" s="70">
        <f t="shared" si="20"/>
        <v>260</v>
      </c>
      <c r="AA57" s="24">
        <f t="shared" si="21"/>
        <v>260</v>
      </c>
      <c r="AB57" s="67">
        <f t="shared" si="22"/>
        <v>2880</v>
      </c>
    </row>
    <row r="58" spans="1:28" ht="15" customHeight="1" x14ac:dyDescent="0.25">
      <c r="A58" s="81">
        <v>4824</v>
      </c>
      <c r="B58" s="71">
        <v>2620</v>
      </c>
      <c r="C58" s="68">
        <v>3.36</v>
      </c>
      <c r="D58" s="68">
        <v>270.25</v>
      </c>
      <c r="E58" s="68">
        <v>212.64</v>
      </c>
      <c r="F58" s="83">
        <v>0</v>
      </c>
      <c r="G58" s="83">
        <v>0</v>
      </c>
      <c r="H58" s="80">
        <v>0</v>
      </c>
      <c r="I58" s="80">
        <v>0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6"/>
        <v>0</v>
      </c>
      <c r="N58" s="26"/>
      <c r="O58" s="26"/>
      <c r="P58" s="25"/>
      <c r="Q58" s="25"/>
      <c r="T58" s="22">
        <v>2458.75</v>
      </c>
      <c r="U58" s="74">
        <f t="shared" si="13"/>
        <v>-161.25</v>
      </c>
      <c r="V58" s="70">
        <f t="shared" si="17"/>
        <v>-161</v>
      </c>
      <c r="W58" s="70"/>
      <c r="X58" s="70">
        <f t="shared" si="18"/>
        <v>2880.020981955518</v>
      </c>
      <c r="Y58" s="70">
        <f t="shared" si="19"/>
        <v>260.02098195551798</v>
      </c>
      <c r="Z58" s="70">
        <f t="shared" si="20"/>
        <v>260</v>
      </c>
      <c r="AA58" s="24">
        <f t="shared" si="21"/>
        <v>260</v>
      </c>
      <c r="AB58" s="67">
        <f t="shared" si="22"/>
        <v>2880</v>
      </c>
    </row>
    <row r="59" spans="1:28" ht="15" customHeight="1" x14ac:dyDescent="0.25">
      <c r="A59" s="71">
        <v>4440</v>
      </c>
      <c r="B59" s="71">
        <v>2620</v>
      </c>
      <c r="C59" s="68">
        <v>6.51</v>
      </c>
      <c r="D59" s="68">
        <v>270.45</v>
      </c>
      <c r="E59" s="68">
        <v>212.64</v>
      </c>
      <c r="F59" s="68">
        <v>0</v>
      </c>
      <c r="G59" s="68">
        <f t="shared" ref="G59:G93" si="26">($A$58-A59)/(ROW(A59)-ROW($A$58))</f>
        <v>384</v>
      </c>
      <c r="H59" s="68">
        <v>0</v>
      </c>
      <c r="I59" s="68">
        <f t="shared" ref="I59:I93" si="27">($A$58-B59)/(ROW(B59)-ROW($A$58))</f>
        <v>2204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6"/>
        <v>0</v>
      </c>
      <c r="N59" s="26"/>
      <c r="O59" s="26"/>
      <c r="P59" s="25"/>
      <c r="Q59" s="25"/>
      <c r="T59" s="22">
        <v>2502.1930000000002</v>
      </c>
      <c r="U59" s="74">
        <f t="shared" si="13"/>
        <v>-117.80699999999979</v>
      </c>
      <c r="V59" s="70">
        <f t="shared" si="17"/>
        <v>-118</v>
      </c>
      <c r="W59" s="70"/>
      <c r="X59" s="70">
        <f t="shared" si="18"/>
        <v>2880.020981955518</v>
      </c>
      <c r="Y59" s="70">
        <f t="shared" si="19"/>
        <v>260.02098195551798</v>
      </c>
      <c r="Z59" s="70">
        <f t="shared" si="20"/>
        <v>260</v>
      </c>
      <c r="AA59" s="24">
        <f t="shared" si="21"/>
        <v>260</v>
      </c>
      <c r="AB59" s="67">
        <f t="shared" si="22"/>
        <v>2880</v>
      </c>
    </row>
    <row r="60" spans="1:28" ht="15" customHeight="1" x14ac:dyDescent="0.25">
      <c r="A60" s="71">
        <v>4428</v>
      </c>
      <c r="B60" s="71">
        <v>2620</v>
      </c>
      <c r="C60" s="68">
        <v>3.58</v>
      </c>
      <c r="D60" s="68">
        <v>270.64999999999998</v>
      </c>
      <c r="E60" s="68">
        <v>212.64</v>
      </c>
      <c r="F60" s="68">
        <v>0</v>
      </c>
      <c r="G60" s="68">
        <f t="shared" si="26"/>
        <v>198</v>
      </c>
      <c r="H60" s="68">
        <v>0</v>
      </c>
      <c r="I60" s="68">
        <f t="shared" si="27"/>
        <v>1102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6"/>
        <v>1</v>
      </c>
      <c r="N60" s="26"/>
      <c r="O60" s="26"/>
      <c r="P60" s="25"/>
      <c r="Q60" s="25"/>
      <c r="T60" s="22">
        <v>2517.933</v>
      </c>
      <c r="U60" s="74">
        <f t="shared" si="13"/>
        <v>-102.06700000000001</v>
      </c>
      <c r="V60" s="70">
        <f t="shared" si="17"/>
        <v>-102</v>
      </c>
      <c r="W60" s="70"/>
      <c r="X60" s="70">
        <f t="shared" si="18"/>
        <v>2880.020981955518</v>
      </c>
      <c r="Y60" s="70">
        <f t="shared" si="19"/>
        <v>260.02098195551798</v>
      </c>
      <c r="Z60" s="70">
        <f t="shared" si="20"/>
        <v>260</v>
      </c>
      <c r="AA60" s="24">
        <f t="shared" si="21"/>
        <v>260</v>
      </c>
      <c r="AB60" s="67">
        <f t="shared" si="22"/>
        <v>2880</v>
      </c>
    </row>
    <row r="61" spans="1:28" ht="15" customHeight="1" x14ac:dyDescent="0.25">
      <c r="A61" s="71">
        <v>4464</v>
      </c>
      <c r="B61" s="81">
        <v>2620</v>
      </c>
      <c r="C61" s="68">
        <v>1.77</v>
      </c>
      <c r="D61" s="68">
        <v>270.85000000000002</v>
      </c>
      <c r="E61" s="68">
        <v>212.64</v>
      </c>
      <c r="F61" s="68">
        <v>0</v>
      </c>
      <c r="G61" s="68">
        <f t="shared" si="26"/>
        <v>120</v>
      </c>
      <c r="H61" s="68">
        <v>0</v>
      </c>
      <c r="I61" s="68">
        <f t="shared" si="27"/>
        <v>734.66666666666663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6"/>
        <v>1</v>
      </c>
      <c r="N61" s="26"/>
      <c r="O61" s="26"/>
      <c r="P61" s="25"/>
      <c r="Q61" s="25"/>
      <c r="T61" s="22">
        <v>2524.3589999999999</v>
      </c>
      <c r="U61" s="74">
        <f t="shared" ref="U61:U92" si="28">T61-B60</f>
        <v>-95.641000000000076</v>
      </c>
      <c r="V61" s="70">
        <f t="shared" si="17"/>
        <v>-96</v>
      </c>
      <c r="W61" s="70"/>
      <c r="X61" s="70">
        <f t="shared" si="18"/>
        <v>2880.020981955518</v>
      </c>
      <c r="Y61" s="70">
        <f t="shared" si="19"/>
        <v>260.02098195551798</v>
      </c>
      <c r="Z61" s="70">
        <f t="shared" si="20"/>
        <v>260</v>
      </c>
      <c r="AA61" s="24">
        <f t="shared" si="21"/>
        <v>260</v>
      </c>
      <c r="AB61" s="67">
        <f t="shared" si="22"/>
        <v>2880</v>
      </c>
    </row>
    <row r="62" spans="1:28" ht="15" customHeight="1" x14ac:dyDescent="0.25">
      <c r="A62" s="71">
        <v>4320</v>
      </c>
      <c r="B62" s="71">
        <v>2620</v>
      </c>
      <c r="C62" s="68">
        <v>2.56</v>
      </c>
      <c r="D62" s="68">
        <v>271.02999999999997</v>
      </c>
      <c r="E62" s="68">
        <v>212.64</v>
      </c>
      <c r="F62" s="68">
        <v>0</v>
      </c>
      <c r="G62" s="68">
        <f t="shared" si="26"/>
        <v>126</v>
      </c>
      <c r="H62" s="68">
        <v>0</v>
      </c>
      <c r="I62" s="68">
        <f t="shared" si="27"/>
        <v>551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6"/>
        <v>1</v>
      </c>
      <c r="N62" s="26"/>
      <c r="O62" s="26"/>
      <c r="P62" s="25"/>
      <c r="Q62" s="25"/>
      <c r="T62" s="22">
        <v>2477.0329999999999</v>
      </c>
      <c r="U62" s="74">
        <f t="shared" si="28"/>
        <v>-142.9670000000001</v>
      </c>
      <c r="V62" s="70">
        <f t="shared" si="17"/>
        <v>-143</v>
      </c>
      <c r="W62" s="70"/>
      <c r="X62" s="70">
        <f t="shared" si="18"/>
        <v>2880.020981955518</v>
      </c>
      <c r="Y62" s="70">
        <f t="shared" si="19"/>
        <v>260.02098195551798</v>
      </c>
      <c r="Z62" s="70">
        <f t="shared" si="20"/>
        <v>260</v>
      </c>
      <c r="AA62" s="24">
        <f t="shared" si="21"/>
        <v>260</v>
      </c>
      <c r="AB62" s="67">
        <f t="shared" si="22"/>
        <v>2880</v>
      </c>
    </row>
    <row r="63" spans="1:28" ht="15" customHeight="1" x14ac:dyDescent="0.25">
      <c r="A63" s="71">
        <v>3732</v>
      </c>
      <c r="B63" s="71">
        <v>2620</v>
      </c>
      <c r="C63" s="68">
        <v>2.0699999999999998</v>
      </c>
      <c r="D63" s="68">
        <v>271.14</v>
      </c>
      <c r="E63" s="68">
        <v>212.64</v>
      </c>
      <c r="F63" s="68">
        <v>0</v>
      </c>
      <c r="G63" s="68">
        <f t="shared" si="26"/>
        <v>218.4</v>
      </c>
      <c r="H63" s="68">
        <v>0</v>
      </c>
      <c r="I63" s="68">
        <f t="shared" si="27"/>
        <v>440.8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6"/>
        <v>0</v>
      </c>
      <c r="N63" s="26"/>
      <c r="O63" s="26"/>
      <c r="P63" s="25"/>
      <c r="Q63" s="25"/>
      <c r="T63" s="22">
        <v>2416.9769999999999</v>
      </c>
      <c r="U63" s="74">
        <f t="shared" si="28"/>
        <v>-203.02300000000014</v>
      </c>
      <c r="V63" s="70">
        <f t="shared" si="17"/>
        <v>-203</v>
      </c>
      <c r="W63" s="70"/>
      <c r="X63" s="70">
        <f t="shared" si="18"/>
        <v>2880.020981955518</v>
      </c>
      <c r="Y63" s="70">
        <f t="shared" si="19"/>
        <v>260.02098195551798</v>
      </c>
      <c r="Z63" s="70">
        <f t="shared" si="20"/>
        <v>260</v>
      </c>
      <c r="AA63" s="24">
        <f t="shared" si="21"/>
        <v>260</v>
      </c>
      <c r="AB63" s="67">
        <f t="shared" si="22"/>
        <v>2880</v>
      </c>
    </row>
    <row r="64" spans="1:28" ht="15" customHeight="1" x14ac:dyDescent="0.25">
      <c r="A64" s="71">
        <v>3960</v>
      </c>
      <c r="B64" s="71">
        <v>2620</v>
      </c>
      <c r="C64" s="68">
        <v>2.85</v>
      </c>
      <c r="D64" s="68">
        <v>271.27999999999997</v>
      </c>
      <c r="E64" s="68">
        <v>212.64</v>
      </c>
      <c r="F64" s="68">
        <v>0</v>
      </c>
      <c r="G64" s="68">
        <f t="shared" si="26"/>
        <v>144</v>
      </c>
      <c r="H64" s="68">
        <v>0</v>
      </c>
      <c r="I64" s="68">
        <f t="shared" si="27"/>
        <v>367.33333333333331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6"/>
        <v>0</v>
      </c>
      <c r="N64" s="26"/>
      <c r="O64" s="26"/>
      <c r="P64" s="25"/>
      <c r="Q64" s="25"/>
      <c r="T64" s="22">
        <v>2412.7190000000001</v>
      </c>
      <c r="U64" s="74">
        <f t="shared" si="28"/>
        <v>-207.28099999999995</v>
      </c>
      <c r="V64" s="70">
        <f t="shared" si="17"/>
        <v>-207</v>
      </c>
      <c r="W64" s="70"/>
      <c r="X64" s="70">
        <f t="shared" si="18"/>
        <v>2880.020981955518</v>
      </c>
      <c r="Y64" s="70">
        <f t="shared" si="19"/>
        <v>260.02098195551798</v>
      </c>
      <c r="Z64" s="70">
        <f t="shared" si="20"/>
        <v>260</v>
      </c>
      <c r="AA64" s="24">
        <f t="shared" si="21"/>
        <v>260</v>
      </c>
      <c r="AB64" s="67">
        <f t="shared" si="22"/>
        <v>2880</v>
      </c>
    </row>
    <row r="65" spans="1:28" ht="15" customHeight="1" x14ac:dyDescent="0.25">
      <c r="A65" s="71">
        <v>3648</v>
      </c>
      <c r="B65" s="71">
        <v>2620</v>
      </c>
      <c r="C65" s="68">
        <v>5.12</v>
      </c>
      <c r="D65" s="68">
        <v>271.38</v>
      </c>
      <c r="E65" s="68">
        <v>212.64</v>
      </c>
      <c r="F65" s="68">
        <v>0</v>
      </c>
      <c r="G65" s="68">
        <f t="shared" si="26"/>
        <v>168</v>
      </c>
      <c r="H65" s="68">
        <v>0</v>
      </c>
      <c r="I65" s="68">
        <f t="shared" si="27"/>
        <v>314.85714285714283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6"/>
        <v>1</v>
      </c>
      <c r="N65" s="26"/>
      <c r="O65" s="26"/>
      <c r="P65" s="25"/>
      <c r="Q65" s="25"/>
      <c r="T65" s="22">
        <v>2403.4989999999998</v>
      </c>
      <c r="U65" s="74">
        <f t="shared" si="28"/>
        <v>-216.5010000000002</v>
      </c>
      <c r="V65" s="70">
        <f t="shared" si="17"/>
        <v>-217</v>
      </c>
      <c r="W65" s="70"/>
      <c r="X65" s="70">
        <f t="shared" si="18"/>
        <v>2880.020981955518</v>
      </c>
      <c r="Y65" s="70">
        <f t="shared" si="19"/>
        <v>260.02098195551798</v>
      </c>
      <c r="Z65" s="70">
        <f t="shared" si="20"/>
        <v>260</v>
      </c>
      <c r="AA65" s="24">
        <f t="shared" si="21"/>
        <v>260</v>
      </c>
      <c r="AB65" s="67">
        <f t="shared" si="22"/>
        <v>2880</v>
      </c>
    </row>
    <row r="66" spans="1:28" ht="15" customHeight="1" x14ac:dyDescent="0.25">
      <c r="A66" s="71">
        <v>3648</v>
      </c>
      <c r="B66" s="71">
        <v>2620</v>
      </c>
      <c r="C66" s="68">
        <v>2.4700000000000002</v>
      </c>
      <c r="D66" s="68">
        <v>271.48</v>
      </c>
      <c r="E66" s="68">
        <v>212.64</v>
      </c>
      <c r="F66" s="68">
        <v>0</v>
      </c>
      <c r="G66" s="68">
        <f t="shared" si="26"/>
        <v>147</v>
      </c>
      <c r="H66" s="68">
        <v>0</v>
      </c>
      <c r="I66" s="68">
        <f t="shared" si="27"/>
        <v>275.5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3" ca="1" si="29">IF(RAND()&lt;0.5,0,1)</f>
        <v>0</v>
      </c>
      <c r="N66" s="26"/>
      <c r="O66" s="26"/>
      <c r="P66" s="25"/>
      <c r="Q66" s="25"/>
      <c r="T66" s="22">
        <v>2433.7950000000001</v>
      </c>
      <c r="U66" s="74">
        <f t="shared" si="28"/>
        <v>-186.20499999999993</v>
      </c>
      <c r="V66" s="70">
        <f t="shared" ref="V66:V93" si="30">ROUND(U66,0)</f>
        <v>-186</v>
      </c>
      <c r="W66" s="70"/>
      <c r="X66" s="70">
        <f t="shared" ref="X66:X93" si="31">B66/$W$2*$W$3</f>
        <v>2880.020981955518</v>
      </c>
      <c r="Y66" s="70">
        <f t="shared" ref="Y66:Y93" si="32">X66-B66</f>
        <v>260.02098195551798</v>
      </c>
      <c r="Z66" s="70">
        <f t="shared" ref="Z66:Z93" si="33">ROUND(Y66,0)</f>
        <v>260</v>
      </c>
      <c r="AA66" s="24">
        <f t="shared" ref="AA66:AA93" si="34">IF(V66&gt;=0,V66,Z66)</f>
        <v>260</v>
      </c>
      <c r="AB66" s="67">
        <f t="shared" ref="AB66:AB93" si="35">B66+AA66</f>
        <v>2880</v>
      </c>
    </row>
    <row r="67" spans="1:28" ht="15" customHeight="1" x14ac:dyDescent="0.25">
      <c r="A67" s="71">
        <v>3660</v>
      </c>
      <c r="B67" s="71">
        <v>2620</v>
      </c>
      <c r="C67" s="68">
        <v>0.36</v>
      </c>
      <c r="D67" s="68">
        <v>271.58999999999997</v>
      </c>
      <c r="E67" s="68">
        <v>212.64</v>
      </c>
      <c r="F67" s="68">
        <v>0</v>
      </c>
      <c r="G67" s="68">
        <f t="shared" si="26"/>
        <v>129.33333333333334</v>
      </c>
      <c r="H67" s="68">
        <v>0</v>
      </c>
      <c r="I67" s="68">
        <f t="shared" si="27"/>
        <v>244.88888888888889</v>
      </c>
      <c r="J67" s="72">
        <f t="shared" ref="J67:J93" si="36">IF(ABS(B67-B66)&lt;=50,1,0)</f>
        <v>1</v>
      </c>
      <c r="K67" s="72">
        <f t="shared" ref="K67:K93" si="37">IF(ABS((B67-B66))&lt;=50,1,IF((B67-B66)*(1)&gt;=0,1,-1))</f>
        <v>1</v>
      </c>
      <c r="L67" s="72">
        <f t="shared" si="25"/>
        <v>1</v>
      </c>
      <c r="M67" s="72">
        <f t="shared" ca="1" si="29"/>
        <v>1</v>
      </c>
      <c r="N67" s="26"/>
      <c r="O67" s="26"/>
      <c r="P67" s="25"/>
      <c r="Q67" s="25"/>
      <c r="T67" s="22">
        <v>2429.3739999999998</v>
      </c>
      <c r="U67" s="74">
        <f t="shared" si="28"/>
        <v>-190.6260000000002</v>
      </c>
      <c r="V67" s="70">
        <f t="shared" si="30"/>
        <v>-191</v>
      </c>
      <c r="W67" s="70"/>
      <c r="X67" s="70">
        <f t="shared" si="31"/>
        <v>2880.020981955518</v>
      </c>
      <c r="Y67" s="70">
        <f t="shared" si="32"/>
        <v>260.02098195551798</v>
      </c>
      <c r="Z67" s="70">
        <f t="shared" si="33"/>
        <v>260</v>
      </c>
      <c r="AA67" s="24">
        <f t="shared" si="34"/>
        <v>260</v>
      </c>
      <c r="AB67" s="67">
        <f t="shared" si="35"/>
        <v>2880</v>
      </c>
    </row>
    <row r="68" spans="1:28" ht="15" customHeight="1" x14ac:dyDescent="0.25">
      <c r="A68" s="71">
        <v>3012</v>
      </c>
      <c r="B68" s="71">
        <v>2620</v>
      </c>
      <c r="C68" s="68">
        <v>0.11</v>
      </c>
      <c r="D68" s="68">
        <v>271.63</v>
      </c>
      <c r="E68" s="68">
        <v>212.64</v>
      </c>
      <c r="F68" s="68">
        <v>0</v>
      </c>
      <c r="G68" s="68">
        <f t="shared" si="26"/>
        <v>181.2</v>
      </c>
      <c r="H68" s="68">
        <v>0</v>
      </c>
      <c r="I68" s="68">
        <f t="shared" si="27"/>
        <v>220.4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9"/>
        <v>0</v>
      </c>
      <c r="N68" s="26"/>
      <c r="O68" s="26"/>
      <c r="P68" s="25"/>
      <c r="Q68" s="25"/>
      <c r="T68" s="22">
        <v>2428.364</v>
      </c>
      <c r="U68" s="74">
        <f t="shared" si="28"/>
        <v>-191.63599999999997</v>
      </c>
      <c r="V68" s="70">
        <f t="shared" si="30"/>
        <v>-192</v>
      </c>
      <c r="W68" s="70"/>
      <c r="X68" s="70">
        <f t="shared" si="31"/>
        <v>2880.020981955518</v>
      </c>
      <c r="Y68" s="70">
        <f t="shared" si="32"/>
        <v>260.02098195551798</v>
      </c>
      <c r="Z68" s="70">
        <f t="shared" si="33"/>
        <v>260</v>
      </c>
      <c r="AA68" s="24">
        <f t="shared" si="34"/>
        <v>260</v>
      </c>
      <c r="AB68" s="67">
        <f t="shared" si="35"/>
        <v>2880</v>
      </c>
    </row>
    <row r="69" spans="1:28" ht="15" customHeight="1" x14ac:dyDescent="0.25">
      <c r="A69" s="71">
        <v>3336</v>
      </c>
      <c r="B69" s="71">
        <v>2620</v>
      </c>
      <c r="C69" s="68">
        <v>0.4</v>
      </c>
      <c r="D69" s="68">
        <v>271.7</v>
      </c>
      <c r="E69" s="68">
        <v>212.64</v>
      </c>
      <c r="F69" s="68">
        <v>0</v>
      </c>
      <c r="G69" s="68">
        <f t="shared" si="26"/>
        <v>135.27272727272728</v>
      </c>
      <c r="H69" s="68">
        <v>0</v>
      </c>
      <c r="I69" s="68">
        <f t="shared" si="27"/>
        <v>200.36363636363637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9"/>
        <v>1</v>
      </c>
      <c r="N69" s="26"/>
      <c r="O69" s="26"/>
      <c r="P69" s="25"/>
      <c r="Q69" s="25"/>
      <c r="T69" s="22">
        <v>2433.0859999999998</v>
      </c>
      <c r="U69" s="74">
        <f t="shared" si="28"/>
        <v>-186.91400000000021</v>
      </c>
      <c r="V69" s="70">
        <f t="shared" si="30"/>
        <v>-187</v>
      </c>
      <c r="W69" s="70"/>
      <c r="X69" s="70">
        <f t="shared" si="31"/>
        <v>2880.020981955518</v>
      </c>
      <c r="Y69" s="70">
        <f t="shared" si="32"/>
        <v>260.02098195551798</v>
      </c>
      <c r="Z69" s="70">
        <f t="shared" si="33"/>
        <v>260</v>
      </c>
      <c r="AA69" s="24">
        <f t="shared" si="34"/>
        <v>260</v>
      </c>
      <c r="AB69" s="67">
        <f t="shared" si="35"/>
        <v>2880</v>
      </c>
    </row>
    <row r="70" spans="1:28" ht="15" customHeight="1" x14ac:dyDescent="0.25">
      <c r="A70" s="71">
        <v>3120</v>
      </c>
      <c r="B70" s="71">
        <v>2620</v>
      </c>
      <c r="C70" s="68">
        <v>0.11</v>
      </c>
      <c r="D70" s="68">
        <v>271.75</v>
      </c>
      <c r="E70" s="68">
        <v>212.64</v>
      </c>
      <c r="F70" s="68">
        <v>0</v>
      </c>
      <c r="G70" s="68">
        <f t="shared" si="26"/>
        <v>142</v>
      </c>
      <c r="H70" s="68">
        <v>0</v>
      </c>
      <c r="I70" s="68">
        <f t="shared" si="27"/>
        <v>183.66666666666666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9"/>
        <v>1</v>
      </c>
      <c r="N70" s="26"/>
      <c r="O70" s="26"/>
      <c r="P70" s="25"/>
      <c r="Q70" s="25"/>
      <c r="T70" s="22">
        <v>2446.0349999999999</v>
      </c>
      <c r="U70" s="74">
        <f t="shared" si="28"/>
        <v>-173.96500000000015</v>
      </c>
      <c r="V70" s="70">
        <f t="shared" si="30"/>
        <v>-174</v>
      </c>
      <c r="W70" s="70"/>
      <c r="X70" s="70">
        <f t="shared" si="31"/>
        <v>2880.020981955518</v>
      </c>
      <c r="Y70" s="70">
        <f t="shared" si="32"/>
        <v>260.02098195551798</v>
      </c>
      <c r="Z70" s="70">
        <f t="shared" si="33"/>
        <v>260</v>
      </c>
      <c r="AA70" s="24">
        <f t="shared" si="34"/>
        <v>260</v>
      </c>
      <c r="AB70" s="67">
        <f t="shared" si="35"/>
        <v>2880</v>
      </c>
    </row>
    <row r="71" spans="1:28" ht="15" customHeight="1" x14ac:dyDescent="0.25">
      <c r="A71" s="71">
        <v>3012</v>
      </c>
      <c r="B71" s="71">
        <v>2620</v>
      </c>
      <c r="C71" s="68">
        <v>0.24</v>
      </c>
      <c r="D71" s="68">
        <v>271.79000000000002</v>
      </c>
      <c r="E71" s="68">
        <v>212.64</v>
      </c>
      <c r="F71" s="68">
        <v>0</v>
      </c>
      <c r="G71" s="68">
        <f t="shared" si="26"/>
        <v>139.38461538461539</v>
      </c>
      <c r="H71" s="68">
        <v>0</v>
      </c>
      <c r="I71" s="68">
        <f t="shared" si="27"/>
        <v>169.53846153846155</v>
      </c>
      <c r="J71" s="72">
        <f t="shared" si="36"/>
        <v>1</v>
      </c>
      <c r="K71" s="72">
        <f t="shared" si="37"/>
        <v>1</v>
      </c>
      <c r="L71" s="72">
        <f t="shared" ref="L71:L93" si="38">IF(OR(COUNTIF(K67:K71,1)=5,COUNTIF(K67:K71,-1)=5),1,0)</f>
        <v>1</v>
      </c>
      <c r="M71" s="72">
        <f t="shared" ca="1" si="29"/>
        <v>0</v>
      </c>
      <c r="N71" s="26"/>
      <c r="O71" s="26"/>
      <c r="P71" s="25"/>
      <c r="Q71" s="25"/>
      <c r="T71" s="22">
        <v>2431.1669999999999</v>
      </c>
      <c r="U71" s="74">
        <f t="shared" si="28"/>
        <v>-188.83300000000008</v>
      </c>
      <c r="V71" s="70">
        <f t="shared" si="30"/>
        <v>-189</v>
      </c>
      <c r="W71" s="70"/>
      <c r="X71" s="70">
        <f t="shared" si="31"/>
        <v>2880.020981955518</v>
      </c>
      <c r="Y71" s="70">
        <f t="shared" si="32"/>
        <v>260.02098195551798</v>
      </c>
      <c r="Z71" s="70">
        <f t="shared" si="33"/>
        <v>260</v>
      </c>
      <c r="AA71" s="24">
        <f t="shared" si="34"/>
        <v>260</v>
      </c>
      <c r="AB71" s="67">
        <f t="shared" si="35"/>
        <v>2880</v>
      </c>
    </row>
    <row r="72" spans="1:28" ht="15" customHeight="1" x14ac:dyDescent="0.25">
      <c r="A72" s="71">
        <v>3120</v>
      </c>
      <c r="B72" s="71">
        <v>2620</v>
      </c>
      <c r="C72" s="68">
        <v>0.12</v>
      </c>
      <c r="D72" s="68">
        <v>271.83999999999997</v>
      </c>
      <c r="E72" s="68">
        <v>212.64</v>
      </c>
      <c r="F72" s="68">
        <v>0</v>
      </c>
      <c r="G72" s="68">
        <f t="shared" si="26"/>
        <v>121.71428571428571</v>
      </c>
      <c r="H72" s="68">
        <v>0</v>
      </c>
      <c r="I72" s="68">
        <f t="shared" si="27"/>
        <v>157.42857142857142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9"/>
        <v>0</v>
      </c>
      <c r="N72" s="26"/>
      <c r="O72" s="26"/>
      <c r="P72" s="25"/>
      <c r="Q72" s="25"/>
      <c r="T72" s="22">
        <v>2437.5219999999999</v>
      </c>
      <c r="U72" s="74">
        <f t="shared" si="28"/>
        <v>-182.47800000000007</v>
      </c>
      <c r="V72" s="70">
        <f t="shared" si="30"/>
        <v>-182</v>
      </c>
      <c r="W72" s="70"/>
      <c r="X72" s="70">
        <f t="shared" si="31"/>
        <v>2880.020981955518</v>
      </c>
      <c r="Y72" s="70">
        <f t="shared" si="32"/>
        <v>260.02098195551798</v>
      </c>
      <c r="Z72" s="70">
        <f t="shared" si="33"/>
        <v>260</v>
      </c>
      <c r="AA72" s="24">
        <f t="shared" si="34"/>
        <v>260</v>
      </c>
      <c r="AB72" s="67">
        <f t="shared" si="35"/>
        <v>2880</v>
      </c>
    </row>
    <row r="73" spans="1:28" ht="15" customHeight="1" x14ac:dyDescent="0.25">
      <c r="A73" s="71">
        <v>2688</v>
      </c>
      <c r="B73" s="71">
        <v>2620</v>
      </c>
      <c r="C73" s="68">
        <v>0</v>
      </c>
      <c r="D73" s="68">
        <v>271.83999999999997</v>
      </c>
      <c r="E73" s="68">
        <v>212.64</v>
      </c>
      <c r="F73" s="68">
        <v>0</v>
      </c>
      <c r="G73" s="68">
        <f t="shared" si="26"/>
        <v>142.4</v>
      </c>
      <c r="H73" s="68">
        <v>0</v>
      </c>
      <c r="I73" s="68">
        <f t="shared" si="27"/>
        <v>146.93333333333334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9"/>
        <v>0</v>
      </c>
      <c r="N73" s="26"/>
      <c r="O73" s="26"/>
      <c r="P73" s="25"/>
      <c r="Q73" s="25"/>
      <c r="T73" s="22">
        <v>2419.9749999999999</v>
      </c>
      <c r="U73" s="74">
        <f t="shared" si="28"/>
        <v>-200.02500000000009</v>
      </c>
      <c r="V73" s="70">
        <f t="shared" si="30"/>
        <v>-200</v>
      </c>
      <c r="W73" s="70"/>
      <c r="X73" s="70">
        <f t="shared" si="31"/>
        <v>2880.020981955518</v>
      </c>
      <c r="Y73" s="70">
        <f t="shared" si="32"/>
        <v>260.02098195551798</v>
      </c>
      <c r="Z73" s="70">
        <f t="shared" si="33"/>
        <v>260</v>
      </c>
      <c r="AA73" s="24">
        <f t="shared" si="34"/>
        <v>260</v>
      </c>
      <c r="AB73" s="67">
        <f t="shared" si="35"/>
        <v>2880</v>
      </c>
    </row>
    <row r="74" spans="1:28" ht="15" customHeight="1" x14ac:dyDescent="0.25">
      <c r="A74" s="71">
        <v>2796</v>
      </c>
      <c r="B74" s="71">
        <v>2620</v>
      </c>
      <c r="C74" s="68">
        <v>0.12</v>
      </c>
      <c r="D74" s="68">
        <v>271.86</v>
      </c>
      <c r="E74" s="68">
        <v>212.64</v>
      </c>
      <c r="F74" s="68">
        <v>0</v>
      </c>
      <c r="G74" s="68">
        <f t="shared" si="26"/>
        <v>126.75</v>
      </c>
      <c r="H74" s="68">
        <v>0</v>
      </c>
      <c r="I74" s="68">
        <f t="shared" si="27"/>
        <v>137.75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9"/>
        <v>0</v>
      </c>
      <c r="N74" s="26"/>
      <c r="O74" s="26"/>
      <c r="P74" s="25"/>
      <c r="Q74" s="25"/>
      <c r="T74" s="22">
        <v>2421.9769999999999</v>
      </c>
      <c r="U74" s="74">
        <f t="shared" si="28"/>
        <v>-198.02300000000014</v>
      </c>
      <c r="V74" s="70">
        <f t="shared" si="30"/>
        <v>-198</v>
      </c>
      <c r="W74" s="70"/>
      <c r="X74" s="70">
        <f t="shared" si="31"/>
        <v>2880.020981955518</v>
      </c>
      <c r="Y74" s="70">
        <f t="shared" si="32"/>
        <v>260.02098195551798</v>
      </c>
      <c r="Z74" s="70">
        <f t="shared" si="33"/>
        <v>260</v>
      </c>
      <c r="AA74" s="24">
        <f t="shared" si="34"/>
        <v>260</v>
      </c>
      <c r="AB74" s="67">
        <f t="shared" si="35"/>
        <v>2880</v>
      </c>
    </row>
    <row r="75" spans="1:28" ht="15" customHeight="1" x14ac:dyDescent="0.25">
      <c r="A75" s="71">
        <v>2460</v>
      </c>
      <c r="B75" s="71">
        <v>2620</v>
      </c>
      <c r="C75" s="68">
        <v>0.18</v>
      </c>
      <c r="D75" s="68">
        <v>271.85000000000002</v>
      </c>
      <c r="E75" s="68">
        <v>212.64</v>
      </c>
      <c r="F75" s="68">
        <v>0</v>
      </c>
      <c r="G75" s="68">
        <f t="shared" si="26"/>
        <v>139.05882352941177</v>
      </c>
      <c r="H75" s="68">
        <v>0</v>
      </c>
      <c r="I75" s="68">
        <f t="shared" si="27"/>
        <v>129.64705882352942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9"/>
        <v>1</v>
      </c>
      <c r="N75" s="26"/>
      <c r="O75" s="26"/>
      <c r="P75" s="25"/>
      <c r="Q75" s="25"/>
      <c r="T75" s="22">
        <v>2403.9720000000002</v>
      </c>
      <c r="U75" s="74">
        <f t="shared" si="28"/>
        <v>-216.02799999999979</v>
      </c>
      <c r="V75" s="70">
        <f t="shared" si="30"/>
        <v>-216</v>
      </c>
      <c r="W75" s="70"/>
      <c r="X75" s="70">
        <f t="shared" si="31"/>
        <v>2880.020981955518</v>
      </c>
      <c r="Y75" s="70">
        <f t="shared" si="32"/>
        <v>260.02098195551798</v>
      </c>
      <c r="Z75" s="70">
        <f t="shared" si="33"/>
        <v>260</v>
      </c>
      <c r="AA75" s="24">
        <f t="shared" si="34"/>
        <v>260</v>
      </c>
      <c r="AB75" s="67">
        <f t="shared" si="35"/>
        <v>2880</v>
      </c>
    </row>
    <row r="76" spans="1:28" ht="15" customHeight="1" x14ac:dyDescent="0.25">
      <c r="A76" s="25">
        <v>2556</v>
      </c>
      <c r="B76" s="25">
        <v>2620</v>
      </c>
      <c r="C76" s="25">
        <v>1.35</v>
      </c>
      <c r="D76" s="25">
        <v>271.83999999999997</v>
      </c>
      <c r="E76" s="25">
        <v>212.64</v>
      </c>
      <c r="F76" s="68">
        <v>0</v>
      </c>
      <c r="G76" s="68">
        <f t="shared" si="26"/>
        <v>126</v>
      </c>
      <c r="H76" s="68">
        <v>0</v>
      </c>
      <c r="I76" s="68">
        <f t="shared" si="27"/>
        <v>122.44444444444444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9"/>
        <v>1</v>
      </c>
      <c r="N76" s="25"/>
      <c r="O76" s="25"/>
      <c r="P76" s="25"/>
      <c r="Q76" s="25"/>
      <c r="T76" s="22">
        <v>2406.88</v>
      </c>
      <c r="U76" s="74">
        <f t="shared" si="28"/>
        <v>-213.11999999999989</v>
      </c>
      <c r="V76" s="70">
        <f t="shared" si="30"/>
        <v>-213</v>
      </c>
      <c r="W76" s="70"/>
      <c r="X76" s="70">
        <f t="shared" si="31"/>
        <v>2880.020981955518</v>
      </c>
      <c r="Y76" s="70">
        <f t="shared" si="32"/>
        <v>260.02098195551798</v>
      </c>
      <c r="Z76" s="70">
        <f t="shared" si="33"/>
        <v>260</v>
      </c>
      <c r="AA76" s="24">
        <f t="shared" si="34"/>
        <v>260</v>
      </c>
      <c r="AB76" s="67">
        <f t="shared" si="35"/>
        <v>2880</v>
      </c>
    </row>
    <row r="77" spans="1:28" ht="15" customHeight="1" x14ac:dyDescent="0.25">
      <c r="A77" s="25">
        <v>2220</v>
      </c>
      <c r="B77" s="25">
        <v>2570</v>
      </c>
      <c r="C77" s="25">
        <v>1.97</v>
      </c>
      <c r="D77" s="25">
        <v>271.8</v>
      </c>
      <c r="E77" s="25">
        <v>212.63</v>
      </c>
      <c r="F77" s="68">
        <v>0</v>
      </c>
      <c r="G77" s="68">
        <f t="shared" si="26"/>
        <v>137.05263157894737</v>
      </c>
      <c r="H77" s="68">
        <v>0</v>
      </c>
      <c r="I77" s="68">
        <f t="shared" si="27"/>
        <v>118.63157894736842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9"/>
        <v>0</v>
      </c>
      <c r="N77" s="25"/>
      <c r="O77" s="25"/>
      <c r="P77" s="25"/>
      <c r="Q77" s="25"/>
      <c r="T77" s="22">
        <v>2420.587</v>
      </c>
      <c r="U77" s="74">
        <f t="shared" si="28"/>
        <v>-199.41300000000001</v>
      </c>
      <c r="V77" s="70">
        <f t="shared" si="30"/>
        <v>-199</v>
      </c>
      <c r="W77" s="70"/>
      <c r="X77" s="70">
        <f t="shared" si="31"/>
        <v>2825.0587494754514</v>
      </c>
      <c r="Y77" s="70">
        <f t="shared" si="32"/>
        <v>255.05874947545135</v>
      </c>
      <c r="Z77" s="70">
        <f t="shared" si="33"/>
        <v>255</v>
      </c>
      <c r="AA77" s="24">
        <f t="shared" si="34"/>
        <v>255</v>
      </c>
      <c r="AB77" s="67">
        <f t="shared" si="35"/>
        <v>2825</v>
      </c>
    </row>
    <row r="78" spans="1:28" ht="15" customHeight="1" x14ac:dyDescent="0.25">
      <c r="A78" s="25">
        <v>2316</v>
      </c>
      <c r="B78" s="25">
        <v>2570</v>
      </c>
      <c r="C78" s="25">
        <v>1.29</v>
      </c>
      <c r="D78" s="25">
        <v>271.77999999999997</v>
      </c>
      <c r="E78" s="25">
        <v>212.63</v>
      </c>
      <c r="F78" s="68">
        <v>0</v>
      </c>
      <c r="G78" s="68">
        <f t="shared" si="26"/>
        <v>125.4</v>
      </c>
      <c r="H78" s="68">
        <v>0</v>
      </c>
      <c r="I78" s="68">
        <f t="shared" si="27"/>
        <v>112.7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9"/>
        <v>1</v>
      </c>
      <c r="N78" s="25"/>
      <c r="O78" s="25"/>
      <c r="P78" s="25"/>
      <c r="Q78" s="25"/>
      <c r="T78" s="22">
        <v>2396.9160000000002</v>
      </c>
      <c r="U78" s="74">
        <f t="shared" si="28"/>
        <v>-173.08399999999983</v>
      </c>
      <c r="V78" s="70">
        <f t="shared" si="30"/>
        <v>-173</v>
      </c>
      <c r="W78" s="70"/>
      <c r="X78" s="70">
        <f t="shared" si="31"/>
        <v>2825.0587494754514</v>
      </c>
      <c r="Y78" s="70">
        <f t="shared" si="32"/>
        <v>255.05874947545135</v>
      </c>
      <c r="Z78" s="70">
        <f t="shared" si="33"/>
        <v>255</v>
      </c>
      <c r="AA78" s="24">
        <f t="shared" si="34"/>
        <v>255</v>
      </c>
      <c r="AB78" s="67">
        <f t="shared" si="35"/>
        <v>2825</v>
      </c>
    </row>
    <row r="79" spans="1:28" ht="15" customHeight="1" x14ac:dyDescent="0.25">
      <c r="A79" s="25">
        <v>2088</v>
      </c>
      <c r="B79" s="25">
        <v>2570</v>
      </c>
      <c r="C79" s="25">
        <v>0.57999999999999996</v>
      </c>
      <c r="D79" s="25">
        <v>271.73</v>
      </c>
      <c r="E79" s="25">
        <v>212.63</v>
      </c>
      <c r="F79" s="68">
        <v>0</v>
      </c>
      <c r="G79" s="68">
        <f t="shared" si="26"/>
        <v>130.28571428571428</v>
      </c>
      <c r="H79" s="68">
        <v>0</v>
      </c>
      <c r="I79" s="68">
        <f t="shared" si="27"/>
        <v>107.33333333333333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9"/>
        <v>0</v>
      </c>
      <c r="N79" s="25"/>
      <c r="O79" s="25"/>
      <c r="P79" s="25"/>
      <c r="Q79" s="25"/>
      <c r="T79" s="22">
        <v>2366.4459999999999</v>
      </c>
      <c r="U79" s="74">
        <f t="shared" si="28"/>
        <v>-203.55400000000009</v>
      </c>
      <c r="V79" s="70">
        <f t="shared" si="30"/>
        <v>-204</v>
      </c>
      <c r="W79" s="70"/>
      <c r="X79" s="70">
        <f t="shared" si="31"/>
        <v>2825.0587494754514</v>
      </c>
      <c r="Y79" s="70">
        <f t="shared" si="32"/>
        <v>255.05874947545135</v>
      </c>
      <c r="Z79" s="70">
        <f t="shared" si="33"/>
        <v>255</v>
      </c>
      <c r="AA79" s="24">
        <f t="shared" si="34"/>
        <v>255</v>
      </c>
      <c r="AB79" s="67">
        <f t="shared" si="35"/>
        <v>2825</v>
      </c>
    </row>
    <row r="80" spans="1:28" ht="15" customHeight="1" x14ac:dyDescent="0.25">
      <c r="A80" s="25">
        <v>1848</v>
      </c>
      <c r="B80" s="25">
        <v>2340</v>
      </c>
      <c r="C80" s="25">
        <v>1.57</v>
      </c>
      <c r="D80" s="25">
        <v>271.68</v>
      </c>
      <c r="E80" s="25">
        <v>212.59</v>
      </c>
      <c r="F80" s="68">
        <v>0</v>
      </c>
      <c r="G80" s="68">
        <f t="shared" si="26"/>
        <v>135.27272727272728</v>
      </c>
      <c r="H80" s="68">
        <v>0</v>
      </c>
      <c r="I80" s="68">
        <f t="shared" si="27"/>
        <v>112.90909090909091</v>
      </c>
      <c r="J80" s="72">
        <f t="shared" si="36"/>
        <v>0</v>
      </c>
      <c r="K80" s="72">
        <f t="shared" si="37"/>
        <v>-1</v>
      </c>
      <c r="L80" s="72">
        <f t="shared" si="38"/>
        <v>0</v>
      </c>
      <c r="M80" s="72">
        <f t="shared" ca="1" si="29"/>
        <v>0</v>
      </c>
      <c r="N80" s="25"/>
      <c r="O80" s="25"/>
      <c r="P80" s="25"/>
      <c r="Q80" s="25"/>
      <c r="T80" s="22">
        <v>2371.2559999999999</v>
      </c>
      <c r="U80" s="74">
        <f t="shared" si="28"/>
        <v>-198.74400000000014</v>
      </c>
      <c r="V80" s="70">
        <f t="shared" si="30"/>
        <v>-199</v>
      </c>
      <c r="W80" s="70"/>
      <c r="X80" s="70">
        <f t="shared" si="31"/>
        <v>2572.2324800671422</v>
      </c>
      <c r="Y80" s="70">
        <f t="shared" si="32"/>
        <v>232.23248006714221</v>
      </c>
      <c r="Z80" s="70">
        <f t="shared" si="33"/>
        <v>232</v>
      </c>
      <c r="AA80" s="24">
        <f t="shared" si="34"/>
        <v>232</v>
      </c>
      <c r="AB80" s="67">
        <f t="shared" si="35"/>
        <v>2572</v>
      </c>
    </row>
    <row r="81" spans="1:28" ht="15" customHeight="1" x14ac:dyDescent="0.25">
      <c r="A81" s="25">
        <v>1836</v>
      </c>
      <c r="B81" s="25">
        <v>2340</v>
      </c>
      <c r="C81" s="25">
        <v>3.33</v>
      </c>
      <c r="D81" s="25">
        <v>271.63</v>
      </c>
      <c r="E81" s="25">
        <v>212.59</v>
      </c>
      <c r="F81" s="68">
        <v>0</v>
      </c>
      <c r="G81" s="68">
        <f t="shared" si="26"/>
        <v>129.91304347826087</v>
      </c>
      <c r="H81" s="68">
        <v>0</v>
      </c>
      <c r="I81" s="68">
        <f t="shared" si="27"/>
        <v>108</v>
      </c>
      <c r="J81" s="72">
        <f t="shared" si="36"/>
        <v>1</v>
      </c>
      <c r="K81" s="72">
        <f t="shared" si="37"/>
        <v>1</v>
      </c>
      <c r="L81" s="72">
        <f t="shared" si="38"/>
        <v>0</v>
      </c>
      <c r="M81" s="72">
        <f t="shared" ca="1" si="29"/>
        <v>0</v>
      </c>
      <c r="N81" s="25"/>
      <c r="O81" s="25"/>
      <c r="P81" s="25"/>
      <c r="Q81" s="25"/>
      <c r="T81" s="22">
        <v>2370.2449999999999</v>
      </c>
      <c r="U81" s="74">
        <f t="shared" si="28"/>
        <v>30.244999999999891</v>
      </c>
      <c r="V81" s="70">
        <f t="shared" si="30"/>
        <v>30</v>
      </c>
      <c r="W81" s="70"/>
      <c r="X81" s="70">
        <f t="shared" si="31"/>
        <v>2572.2324800671422</v>
      </c>
      <c r="Y81" s="70">
        <f t="shared" si="32"/>
        <v>232.23248006714221</v>
      </c>
      <c r="Z81" s="70">
        <f t="shared" si="33"/>
        <v>232</v>
      </c>
      <c r="AA81" s="24">
        <f t="shared" si="34"/>
        <v>30</v>
      </c>
      <c r="AB81" s="67">
        <f t="shared" si="35"/>
        <v>2370</v>
      </c>
    </row>
    <row r="82" spans="1:28" ht="15" customHeight="1" x14ac:dyDescent="0.25">
      <c r="A82" s="25">
        <v>2268</v>
      </c>
      <c r="B82" s="25">
        <v>2340</v>
      </c>
      <c r="C82" s="25">
        <v>4.05</v>
      </c>
      <c r="D82" s="25">
        <v>271.62</v>
      </c>
      <c r="E82" s="25">
        <v>212.59</v>
      </c>
      <c r="F82" s="68">
        <v>0</v>
      </c>
      <c r="G82" s="68">
        <f t="shared" si="26"/>
        <v>106.5</v>
      </c>
      <c r="H82" s="68">
        <v>0</v>
      </c>
      <c r="I82" s="68">
        <f t="shared" si="27"/>
        <v>103.5</v>
      </c>
      <c r="J82" s="72">
        <f t="shared" si="36"/>
        <v>1</v>
      </c>
      <c r="K82" s="72">
        <f t="shared" si="37"/>
        <v>1</v>
      </c>
      <c r="L82" s="72">
        <f t="shared" si="38"/>
        <v>0</v>
      </c>
      <c r="M82" s="72">
        <f t="shared" ca="1" si="29"/>
        <v>1</v>
      </c>
      <c r="N82" s="25"/>
      <c r="O82" s="25"/>
      <c r="P82" s="25"/>
      <c r="Q82" s="25"/>
      <c r="T82" s="22">
        <v>2345.8980000000001</v>
      </c>
      <c r="U82" s="74">
        <f t="shared" si="28"/>
        <v>5.8980000000001382</v>
      </c>
      <c r="V82" s="70">
        <f t="shared" si="30"/>
        <v>6</v>
      </c>
      <c r="W82" s="70"/>
      <c r="X82" s="70">
        <f t="shared" si="31"/>
        <v>2572.2324800671422</v>
      </c>
      <c r="Y82" s="70">
        <f t="shared" si="32"/>
        <v>232.23248006714221</v>
      </c>
      <c r="Z82" s="70">
        <f t="shared" si="33"/>
        <v>232</v>
      </c>
      <c r="AA82" s="24">
        <f t="shared" si="34"/>
        <v>6</v>
      </c>
      <c r="AB82" s="67">
        <f t="shared" si="35"/>
        <v>2346</v>
      </c>
    </row>
    <row r="83" spans="1:28" ht="15" customHeight="1" x14ac:dyDescent="0.25">
      <c r="A83" s="25">
        <v>2148</v>
      </c>
      <c r="B83" s="25">
        <v>2120</v>
      </c>
      <c r="C83" s="25">
        <v>4.43</v>
      </c>
      <c r="D83" s="25">
        <v>271.63</v>
      </c>
      <c r="E83" s="25">
        <v>212.55</v>
      </c>
      <c r="F83" s="68">
        <v>0</v>
      </c>
      <c r="G83" s="68">
        <f t="shared" si="26"/>
        <v>107.04</v>
      </c>
      <c r="H83" s="68">
        <v>0</v>
      </c>
      <c r="I83" s="68">
        <f t="shared" si="27"/>
        <v>108.16</v>
      </c>
      <c r="J83" s="72">
        <f t="shared" si="36"/>
        <v>0</v>
      </c>
      <c r="K83" s="72">
        <f t="shared" si="37"/>
        <v>-1</v>
      </c>
      <c r="L83" s="72">
        <f t="shared" si="38"/>
        <v>0</v>
      </c>
      <c r="M83" s="72">
        <f t="shared" ca="1" si="29"/>
        <v>1</v>
      </c>
      <c r="N83" s="25"/>
      <c r="O83" s="25"/>
      <c r="P83" s="25"/>
      <c r="Q83" s="25"/>
      <c r="T83" s="22">
        <v>2336.3490000000002</v>
      </c>
      <c r="U83" s="74">
        <f t="shared" si="28"/>
        <v>-3.6509999999998399</v>
      </c>
      <c r="V83" s="70">
        <f t="shared" si="30"/>
        <v>-4</v>
      </c>
      <c r="W83" s="70"/>
      <c r="X83" s="70">
        <f t="shared" si="31"/>
        <v>2330.3986571548471</v>
      </c>
      <c r="Y83" s="70">
        <f t="shared" si="32"/>
        <v>210.39865715484711</v>
      </c>
      <c r="Z83" s="70">
        <f t="shared" si="33"/>
        <v>210</v>
      </c>
      <c r="AA83" s="24">
        <f t="shared" si="34"/>
        <v>210</v>
      </c>
      <c r="AB83" s="67">
        <f t="shared" si="35"/>
        <v>2330</v>
      </c>
    </row>
    <row r="84" spans="1:28" ht="15" customHeight="1" x14ac:dyDescent="0.25">
      <c r="A84" s="25">
        <v>2052</v>
      </c>
      <c r="B84" s="25">
        <v>2120</v>
      </c>
      <c r="C84" s="25">
        <v>2.0099999999999998</v>
      </c>
      <c r="D84" s="25">
        <v>271.62</v>
      </c>
      <c r="E84" s="25">
        <v>212.55</v>
      </c>
      <c r="F84" s="68">
        <v>0</v>
      </c>
      <c r="G84" s="68">
        <f t="shared" si="26"/>
        <v>106.61538461538461</v>
      </c>
      <c r="H84" s="68">
        <v>0</v>
      </c>
      <c r="I84" s="68">
        <f t="shared" si="27"/>
        <v>104</v>
      </c>
      <c r="J84" s="72">
        <f t="shared" si="36"/>
        <v>1</v>
      </c>
      <c r="K84" s="72">
        <f t="shared" si="37"/>
        <v>1</v>
      </c>
      <c r="L84" s="72">
        <f t="shared" si="38"/>
        <v>0</v>
      </c>
      <c r="M84" s="72">
        <f t="shared" ca="1" si="29"/>
        <v>0</v>
      </c>
      <c r="N84" s="25"/>
      <c r="O84" s="25"/>
      <c r="P84" s="25"/>
      <c r="Q84" s="25"/>
      <c r="T84" s="22">
        <v>2309.0430000000001</v>
      </c>
      <c r="U84" s="74">
        <f t="shared" si="28"/>
        <v>189.04300000000012</v>
      </c>
      <c r="V84" s="70">
        <f t="shared" si="30"/>
        <v>189</v>
      </c>
      <c r="W84" s="70"/>
      <c r="X84" s="70">
        <f t="shared" si="31"/>
        <v>2330.3986571548471</v>
      </c>
      <c r="Y84" s="70">
        <f t="shared" si="32"/>
        <v>210.39865715484711</v>
      </c>
      <c r="Z84" s="70">
        <f t="shared" si="33"/>
        <v>210</v>
      </c>
      <c r="AA84" s="24">
        <f t="shared" si="34"/>
        <v>189</v>
      </c>
      <c r="AB84" s="67">
        <f t="shared" si="35"/>
        <v>2309</v>
      </c>
    </row>
    <row r="85" spans="1:28" ht="15" customHeight="1" x14ac:dyDescent="0.25">
      <c r="A85" s="25">
        <v>2316</v>
      </c>
      <c r="B85" s="25">
        <v>2120</v>
      </c>
      <c r="C85" s="25">
        <v>1.89</v>
      </c>
      <c r="D85" s="25">
        <v>271.64</v>
      </c>
      <c r="E85" s="25">
        <v>212.55</v>
      </c>
      <c r="F85" s="68">
        <v>0</v>
      </c>
      <c r="G85" s="68">
        <f t="shared" si="26"/>
        <v>92.888888888888886</v>
      </c>
      <c r="H85" s="68">
        <v>0</v>
      </c>
      <c r="I85" s="68">
        <f t="shared" si="27"/>
        <v>100.14814814814815</v>
      </c>
      <c r="J85" s="72">
        <f t="shared" si="36"/>
        <v>1</v>
      </c>
      <c r="K85" s="72">
        <f t="shared" si="37"/>
        <v>1</v>
      </c>
      <c r="L85" s="72">
        <f t="shared" si="38"/>
        <v>0</v>
      </c>
      <c r="M85" s="72">
        <f t="shared" ca="1" si="29"/>
        <v>0</v>
      </c>
      <c r="N85" s="25"/>
      <c r="O85" s="25"/>
      <c r="P85" s="25"/>
      <c r="Q85" s="25"/>
      <c r="T85" s="22">
        <v>1943.4159999999999</v>
      </c>
      <c r="U85" s="74">
        <f t="shared" si="28"/>
        <v>-176.58400000000006</v>
      </c>
      <c r="V85" s="70">
        <f t="shared" si="30"/>
        <v>-177</v>
      </c>
      <c r="W85" s="70"/>
      <c r="X85" s="70">
        <f t="shared" si="31"/>
        <v>2330.3986571548471</v>
      </c>
      <c r="Y85" s="70">
        <f t="shared" si="32"/>
        <v>210.39865715484711</v>
      </c>
      <c r="Z85" s="70">
        <f t="shared" si="33"/>
        <v>210</v>
      </c>
      <c r="AA85" s="24">
        <f t="shared" si="34"/>
        <v>210</v>
      </c>
      <c r="AB85" s="67">
        <f t="shared" si="35"/>
        <v>2330</v>
      </c>
    </row>
    <row r="86" spans="1:28" ht="15" customHeight="1" x14ac:dyDescent="0.25">
      <c r="A86" s="25">
        <v>2568</v>
      </c>
      <c r="B86" s="25">
        <v>1890</v>
      </c>
      <c r="C86" s="25">
        <v>2.5</v>
      </c>
      <c r="D86" s="25">
        <v>271.70999999999998</v>
      </c>
      <c r="E86" s="25">
        <v>212.52</v>
      </c>
      <c r="F86" s="68">
        <v>0</v>
      </c>
      <c r="G86" s="68">
        <f t="shared" si="26"/>
        <v>80.571428571428569</v>
      </c>
      <c r="H86" s="68">
        <v>0</v>
      </c>
      <c r="I86" s="68">
        <f t="shared" si="27"/>
        <v>104.78571428571429</v>
      </c>
      <c r="J86" s="72">
        <f t="shared" si="36"/>
        <v>0</v>
      </c>
      <c r="K86" s="72">
        <f t="shared" si="37"/>
        <v>-1</v>
      </c>
      <c r="L86" s="72">
        <f t="shared" si="38"/>
        <v>0</v>
      </c>
      <c r="M86" s="72">
        <f t="shared" ca="1" si="29"/>
        <v>1</v>
      </c>
      <c r="N86" s="25"/>
      <c r="O86" s="25"/>
      <c r="P86" s="25"/>
      <c r="Q86" s="25"/>
      <c r="T86" s="22">
        <v>1760.7719999999999</v>
      </c>
      <c r="U86" s="74">
        <f t="shared" si="28"/>
        <v>-359.22800000000007</v>
      </c>
      <c r="V86" s="70">
        <f t="shared" si="30"/>
        <v>-359</v>
      </c>
      <c r="W86" s="70"/>
      <c r="X86" s="70">
        <f t="shared" si="31"/>
        <v>2077.572387746538</v>
      </c>
      <c r="Y86" s="70">
        <f t="shared" si="32"/>
        <v>187.57238774653797</v>
      </c>
      <c r="Z86" s="70">
        <f t="shared" si="33"/>
        <v>188</v>
      </c>
      <c r="AA86" s="24">
        <f t="shared" si="34"/>
        <v>188</v>
      </c>
      <c r="AB86" s="67">
        <f t="shared" si="35"/>
        <v>2078</v>
      </c>
    </row>
    <row r="87" spans="1:28" ht="15" customHeight="1" x14ac:dyDescent="0.25">
      <c r="A87" s="25">
        <v>1848</v>
      </c>
      <c r="B87" s="25">
        <v>1890</v>
      </c>
      <c r="C87" s="25">
        <v>1.91</v>
      </c>
      <c r="D87" s="25">
        <v>271.7</v>
      </c>
      <c r="E87" s="25">
        <v>212.52</v>
      </c>
      <c r="F87" s="68">
        <v>0</v>
      </c>
      <c r="G87" s="68">
        <f t="shared" si="26"/>
        <v>102.62068965517241</v>
      </c>
      <c r="H87" s="68">
        <v>0</v>
      </c>
      <c r="I87" s="68">
        <f t="shared" si="27"/>
        <v>101.17241379310344</v>
      </c>
      <c r="J87" s="72">
        <f t="shared" si="36"/>
        <v>1</v>
      </c>
      <c r="K87" s="72">
        <f t="shared" si="37"/>
        <v>1</v>
      </c>
      <c r="L87" s="72">
        <f t="shared" si="38"/>
        <v>0</v>
      </c>
      <c r="M87" s="72">
        <f t="shared" ca="1" si="29"/>
        <v>0</v>
      </c>
      <c r="N87" s="25"/>
      <c r="O87" s="25"/>
      <c r="P87" s="25"/>
      <c r="Q87" s="25"/>
      <c r="T87" s="22">
        <v>1774.6320000000001</v>
      </c>
      <c r="U87" s="74">
        <f t="shared" si="28"/>
        <v>-115.36799999999994</v>
      </c>
      <c r="V87" s="70">
        <f t="shared" si="30"/>
        <v>-115</v>
      </c>
      <c r="W87" s="70"/>
      <c r="X87" s="70">
        <f t="shared" si="31"/>
        <v>2077.572387746538</v>
      </c>
      <c r="Y87" s="70">
        <f t="shared" si="32"/>
        <v>187.57238774653797</v>
      </c>
      <c r="Z87" s="70">
        <f t="shared" si="33"/>
        <v>188</v>
      </c>
      <c r="AA87" s="24">
        <f t="shared" si="34"/>
        <v>188</v>
      </c>
      <c r="AB87" s="67">
        <f t="shared" si="35"/>
        <v>2078</v>
      </c>
    </row>
    <row r="88" spans="1:28" ht="15" customHeight="1" x14ac:dyDescent="0.25">
      <c r="A88" s="25">
        <v>2808</v>
      </c>
      <c r="B88" s="25">
        <v>1890</v>
      </c>
      <c r="C88" s="25">
        <v>0.87</v>
      </c>
      <c r="D88" s="25">
        <v>271.79000000000002</v>
      </c>
      <c r="E88" s="25">
        <v>212.52</v>
      </c>
      <c r="F88" s="68">
        <v>0</v>
      </c>
      <c r="G88" s="68">
        <f t="shared" si="26"/>
        <v>67.2</v>
      </c>
      <c r="H88" s="68">
        <v>0</v>
      </c>
      <c r="I88" s="68">
        <f t="shared" si="27"/>
        <v>97.8</v>
      </c>
      <c r="J88" s="72">
        <f t="shared" si="36"/>
        <v>1</v>
      </c>
      <c r="K88" s="72">
        <f t="shared" si="37"/>
        <v>1</v>
      </c>
      <c r="L88" s="72">
        <f t="shared" si="38"/>
        <v>0</v>
      </c>
      <c r="M88" s="72">
        <f t="shared" ca="1" si="29"/>
        <v>1</v>
      </c>
      <c r="N88" s="25"/>
      <c r="O88" s="25"/>
      <c r="P88" s="25"/>
      <c r="Q88" s="25"/>
      <c r="T88" s="22">
        <v>1802.9590000000001</v>
      </c>
      <c r="U88" s="74">
        <f t="shared" si="28"/>
        <v>-87.04099999999994</v>
      </c>
      <c r="V88" s="70">
        <f t="shared" si="30"/>
        <v>-87</v>
      </c>
      <c r="W88" s="70"/>
      <c r="X88" s="70">
        <f t="shared" si="31"/>
        <v>2077.572387746538</v>
      </c>
      <c r="Y88" s="70">
        <f t="shared" si="32"/>
        <v>187.57238774653797</v>
      </c>
      <c r="Z88" s="70">
        <f t="shared" si="33"/>
        <v>188</v>
      </c>
      <c r="AA88" s="24">
        <f t="shared" si="34"/>
        <v>188</v>
      </c>
      <c r="AB88" s="67">
        <f t="shared" si="35"/>
        <v>2078</v>
      </c>
    </row>
    <row r="89" spans="1:28" ht="15" customHeight="1" x14ac:dyDescent="0.25">
      <c r="A89" s="25">
        <v>2388</v>
      </c>
      <c r="B89" s="25">
        <v>1670</v>
      </c>
      <c r="C89" s="25">
        <v>0.74</v>
      </c>
      <c r="D89" s="25">
        <v>271.87</v>
      </c>
      <c r="E89" s="25">
        <v>212.46</v>
      </c>
      <c r="F89" s="68">
        <v>0</v>
      </c>
      <c r="G89" s="68">
        <f t="shared" si="26"/>
        <v>78.58064516129032</v>
      </c>
      <c r="H89" s="68">
        <v>0</v>
      </c>
      <c r="I89" s="68">
        <f t="shared" si="27"/>
        <v>101.74193548387096</v>
      </c>
      <c r="J89" s="72">
        <f t="shared" si="36"/>
        <v>0</v>
      </c>
      <c r="K89" s="72">
        <f t="shared" si="37"/>
        <v>-1</v>
      </c>
      <c r="L89" s="72">
        <f t="shared" si="38"/>
        <v>0</v>
      </c>
      <c r="M89" s="72">
        <f t="shared" ca="1" si="29"/>
        <v>1</v>
      </c>
      <c r="N89" s="25"/>
      <c r="O89" s="25"/>
      <c r="P89" s="25"/>
      <c r="Q89" s="25"/>
      <c r="T89" s="22">
        <v>1807.0229999999999</v>
      </c>
      <c r="U89" s="74">
        <f t="shared" si="28"/>
        <v>-82.977000000000089</v>
      </c>
      <c r="V89" s="70">
        <f t="shared" si="30"/>
        <v>-83</v>
      </c>
      <c r="W89" s="70"/>
      <c r="X89" s="70">
        <f t="shared" si="31"/>
        <v>1835.7385648342424</v>
      </c>
      <c r="Y89" s="70">
        <f t="shared" si="32"/>
        <v>165.73856483424242</v>
      </c>
      <c r="Z89" s="70">
        <f t="shared" si="33"/>
        <v>166</v>
      </c>
      <c r="AA89" s="24">
        <f t="shared" si="34"/>
        <v>166</v>
      </c>
      <c r="AB89" s="67">
        <f t="shared" si="35"/>
        <v>1836</v>
      </c>
    </row>
    <row r="90" spans="1:28" ht="15" customHeight="1" x14ac:dyDescent="0.25">
      <c r="A90" s="25">
        <v>2892</v>
      </c>
      <c r="B90" s="25">
        <v>1670</v>
      </c>
      <c r="C90" s="25">
        <v>0.91</v>
      </c>
      <c r="D90" s="25">
        <v>271.99</v>
      </c>
      <c r="E90" s="25">
        <v>212.46</v>
      </c>
      <c r="F90" s="68">
        <v>0</v>
      </c>
      <c r="G90" s="68">
        <f t="shared" si="26"/>
        <v>60.375</v>
      </c>
      <c r="H90" s="68">
        <v>0</v>
      </c>
      <c r="I90" s="68">
        <f t="shared" si="27"/>
        <v>98.5625</v>
      </c>
      <c r="J90" s="72">
        <f t="shared" si="36"/>
        <v>1</v>
      </c>
      <c r="K90" s="72">
        <f t="shared" si="37"/>
        <v>1</v>
      </c>
      <c r="L90" s="72">
        <f t="shared" si="38"/>
        <v>0</v>
      </c>
      <c r="M90" s="72">
        <f t="shared" ca="1" si="29"/>
        <v>1</v>
      </c>
      <c r="N90" s="25"/>
      <c r="O90" s="25"/>
      <c r="P90" s="25"/>
      <c r="Q90" s="25"/>
      <c r="T90" s="22">
        <v>1498.9880000000001</v>
      </c>
      <c r="U90" s="74">
        <f t="shared" si="28"/>
        <v>-171.01199999999994</v>
      </c>
      <c r="V90" s="70">
        <f t="shared" si="30"/>
        <v>-171</v>
      </c>
      <c r="W90" s="70"/>
      <c r="X90" s="70">
        <f t="shared" si="31"/>
        <v>1835.7385648342424</v>
      </c>
      <c r="Y90" s="70">
        <f t="shared" si="32"/>
        <v>165.73856483424242</v>
      </c>
      <c r="Z90" s="70">
        <f t="shared" si="33"/>
        <v>166</v>
      </c>
      <c r="AA90" s="24">
        <f t="shared" si="34"/>
        <v>166</v>
      </c>
      <c r="AB90" s="67">
        <f t="shared" si="35"/>
        <v>1836</v>
      </c>
    </row>
    <row r="91" spans="1:28" ht="15" customHeight="1" x14ac:dyDescent="0.25">
      <c r="A91" s="25">
        <v>2100</v>
      </c>
      <c r="B91" s="25">
        <v>1670</v>
      </c>
      <c r="C91" s="25">
        <v>0.14000000000000001</v>
      </c>
      <c r="D91" s="25">
        <v>272.02999999999997</v>
      </c>
      <c r="E91" s="25">
        <v>212.46</v>
      </c>
      <c r="F91" s="68">
        <v>0</v>
      </c>
      <c r="G91" s="68">
        <f t="shared" si="26"/>
        <v>82.545454545454547</v>
      </c>
      <c r="H91" s="68">
        <v>0</v>
      </c>
      <c r="I91" s="68">
        <f t="shared" si="27"/>
        <v>95.575757575757578</v>
      </c>
      <c r="J91" s="72">
        <f t="shared" si="36"/>
        <v>1</v>
      </c>
      <c r="K91" s="72">
        <f t="shared" si="37"/>
        <v>1</v>
      </c>
      <c r="L91" s="72">
        <f t="shared" si="38"/>
        <v>0</v>
      </c>
      <c r="M91" s="72">
        <f t="shared" ca="1" si="29"/>
        <v>0</v>
      </c>
      <c r="N91" s="25"/>
      <c r="O91" s="25"/>
      <c r="P91" s="25"/>
      <c r="Q91" s="25"/>
      <c r="T91" s="22">
        <v>1172.944</v>
      </c>
      <c r="U91" s="74">
        <f t="shared" si="28"/>
        <v>-497.05600000000004</v>
      </c>
      <c r="V91" s="70">
        <f t="shared" si="30"/>
        <v>-497</v>
      </c>
      <c r="W91" s="70"/>
      <c r="X91" s="70">
        <f t="shared" si="31"/>
        <v>1835.7385648342424</v>
      </c>
      <c r="Y91" s="70">
        <f t="shared" si="32"/>
        <v>165.73856483424242</v>
      </c>
      <c r="Z91" s="70">
        <f t="shared" si="33"/>
        <v>166</v>
      </c>
      <c r="AA91" s="24">
        <f t="shared" si="34"/>
        <v>166</v>
      </c>
      <c r="AB91" s="67">
        <f t="shared" si="35"/>
        <v>1836</v>
      </c>
    </row>
    <row r="92" spans="1:28" ht="15" customHeight="1" x14ac:dyDescent="0.25">
      <c r="A92" s="25">
        <v>2544</v>
      </c>
      <c r="B92" s="25">
        <v>1450</v>
      </c>
      <c r="C92" s="68">
        <v>0</v>
      </c>
      <c r="D92" s="25">
        <v>272.14</v>
      </c>
      <c r="E92" s="25">
        <v>212.4</v>
      </c>
      <c r="F92" s="68">
        <v>0</v>
      </c>
      <c r="G92" s="68">
        <f t="shared" si="26"/>
        <v>67.058823529411768</v>
      </c>
      <c r="H92" s="68">
        <v>0</v>
      </c>
      <c r="I92" s="68">
        <f t="shared" si="27"/>
        <v>99.235294117647058</v>
      </c>
      <c r="J92" s="72">
        <f t="shared" si="36"/>
        <v>0</v>
      </c>
      <c r="K92" s="72">
        <f t="shared" si="37"/>
        <v>-1</v>
      </c>
      <c r="L92" s="72">
        <f t="shared" si="38"/>
        <v>0</v>
      </c>
      <c r="M92" s="72">
        <f t="shared" ca="1" si="29"/>
        <v>1</v>
      </c>
      <c r="N92" s="25"/>
      <c r="O92" s="25"/>
      <c r="P92" s="25"/>
      <c r="Q92" s="25"/>
      <c r="T92" s="22">
        <v>1163.288</v>
      </c>
      <c r="U92" s="74">
        <f t="shared" si="28"/>
        <v>-506.71199999999999</v>
      </c>
      <c r="V92" s="70">
        <f t="shared" si="30"/>
        <v>-507</v>
      </c>
      <c r="W92" s="70"/>
      <c r="X92" s="70">
        <f t="shared" si="31"/>
        <v>1593.9047419219471</v>
      </c>
      <c r="Y92" s="70">
        <f t="shared" si="32"/>
        <v>143.90474192194711</v>
      </c>
      <c r="Z92" s="70">
        <f t="shared" si="33"/>
        <v>144</v>
      </c>
      <c r="AA92" s="24">
        <f t="shared" si="34"/>
        <v>144</v>
      </c>
      <c r="AB92" s="67">
        <f t="shared" si="35"/>
        <v>1594</v>
      </c>
    </row>
    <row r="93" spans="1:28" ht="15" customHeight="1" x14ac:dyDescent="0.25">
      <c r="A93" s="25">
        <v>2340</v>
      </c>
      <c r="B93" s="25">
        <v>1450</v>
      </c>
      <c r="C93" s="25">
        <v>0.57999999999999996</v>
      </c>
      <c r="D93" s="25">
        <v>272.23</v>
      </c>
      <c r="E93" s="25">
        <v>212.4</v>
      </c>
      <c r="F93" s="68">
        <v>0</v>
      </c>
      <c r="G93" s="68">
        <f t="shared" si="26"/>
        <v>70.971428571428575</v>
      </c>
      <c r="H93" s="68">
        <v>0</v>
      </c>
      <c r="I93" s="68">
        <f t="shared" si="27"/>
        <v>96.4</v>
      </c>
      <c r="J93" s="72">
        <f t="shared" si="36"/>
        <v>1</v>
      </c>
      <c r="K93" s="72">
        <f t="shared" si="37"/>
        <v>1</v>
      </c>
      <c r="L93" s="72">
        <f t="shared" si="38"/>
        <v>0</v>
      </c>
      <c r="M93" s="72">
        <f t="shared" ca="1" si="29"/>
        <v>1</v>
      </c>
      <c r="N93" s="25"/>
      <c r="O93" s="25"/>
      <c r="P93" s="25"/>
      <c r="Q93" s="25"/>
      <c r="T93" s="22">
        <v>1168.3240000000001</v>
      </c>
      <c r="U93" s="74">
        <f t="shared" ref="U93" si="39">T93-B92</f>
        <v>-281.67599999999993</v>
      </c>
      <c r="V93" s="70">
        <f t="shared" si="30"/>
        <v>-282</v>
      </c>
      <c r="W93" s="70"/>
      <c r="X93" s="70">
        <f t="shared" si="31"/>
        <v>1593.9047419219471</v>
      </c>
      <c r="Y93" s="70">
        <f t="shared" si="32"/>
        <v>143.90474192194711</v>
      </c>
      <c r="Z93" s="70">
        <f t="shared" si="33"/>
        <v>144</v>
      </c>
      <c r="AA93" s="24">
        <f t="shared" si="34"/>
        <v>144</v>
      </c>
      <c r="AB93" s="67">
        <f t="shared" si="35"/>
        <v>1594</v>
      </c>
    </row>
    <row r="94" spans="1:28" ht="15" customHeight="1" x14ac:dyDescent="0.25">
      <c r="A94" s="25"/>
      <c r="B94" s="25"/>
      <c r="C94" s="25"/>
      <c r="D94" s="25"/>
      <c r="E94" s="25"/>
      <c r="F94" s="25"/>
      <c r="G94" s="68"/>
      <c r="H94" s="25"/>
      <c r="I94" s="68"/>
      <c r="J94" s="72"/>
      <c r="K94" s="72"/>
      <c r="L94" s="72"/>
      <c r="M94" s="72"/>
      <c r="N94" s="25"/>
      <c r="O94" s="25"/>
      <c r="P94" s="25"/>
      <c r="Q94" s="25"/>
      <c r="U94" s="74"/>
      <c r="V94" s="70"/>
      <c r="AB94" s="67"/>
    </row>
    <row r="95" spans="1:28" ht="15" customHeight="1" x14ac:dyDescent="0.25">
      <c r="A95" s="25"/>
      <c r="B95" s="25"/>
      <c r="C95" s="25"/>
      <c r="D95" s="25"/>
      <c r="E95" s="25"/>
      <c r="F95" s="25"/>
      <c r="G95" s="68"/>
      <c r="H95" s="25"/>
      <c r="I95" s="68"/>
      <c r="J95" s="72"/>
      <c r="K95" s="72"/>
      <c r="L95" s="72"/>
      <c r="M95" s="72"/>
      <c r="N95" s="25"/>
      <c r="O95" s="25"/>
      <c r="P95" s="25"/>
      <c r="Q95" s="25"/>
      <c r="AB95" s="67"/>
    </row>
    <row r="96" spans="1:28" ht="15" customHeight="1" x14ac:dyDescent="0.25">
      <c r="A96" s="25"/>
      <c r="B96" s="25"/>
      <c r="C96" s="25"/>
      <c r="D96" s="25"/>
      <c r="E96" s="25"/>
      <c r="F96" s="25"/>
      <c r="G96" s="68"/>
      <c r="H96" s="25"/>
      <c r="I96" s="68"/>
      <c r="J96" s="72"/>
      <c r="K96" s="72"/>
      <c r="L96" s="72"/>
      <c r="M96" s="72"/>
      <c r="N96" s="25"/>
      <c r="O96" s="25"/>
      <c r="P96" s="25"/>
      <c r="Q96" s="25"/>
      <c r="AB96" s="67"/>
    </row>
    <row r="97" spans="1:28" ht="15" customHeight="1" x14ac:dyDescent="0.25">
      <c r="A97" s="25"/>
      <c r="B97" s="25"/>
      <c r="C97" s="25"/>
      <c r="D97" s="25"/>
      <c r="E97" s="25"/>
      <c r="F97" s="25"/>
      <c r="G97" s="68"/>
      <c r="H97" s="25"/>
      <c r="I97" s="68"/>
      <c r="J97" s="72"/>
      <c r="K97" s="72"/>
      <c r="L97" s="72"/>
      <c r="M97" s="72"/>
      <c r="N97" s="25"/>
      <c r="O97" s="25"/>
      <c r="P97" s="25"/>
      <c r="Q97" s="25"/>
      <c r="AB97" s="67"/>
    </row>
    <row r="98" spans="1:28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N98" s="25"/>
      <c r="O98" s="25"/>
      <c r="P98" s="25"/>
      <c r="Q98" s="25"/>
      <c r="AB98" s="67"/>
    </row>
    <row r="99" spans="1:28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N99" s="25"/>
      <c r="O99" s="25"/>
      <c r="P99" s="25"/>
      <c r="Q99" s="25"/>
      <c r="AB99" s="67"/>
    </row>
    <row r="100" spans="1:28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N100" s="25"/>
      <c r="O100" s="25"/>
      <c r="P100" s="25"/>
      <c r="Q100" s="25"/>
      <c r="AB100" s="67"/>
    </row>
    <row r="101" spans="1:28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N101" s="25"/>
      <c r="O101" s="25"/>
      <c r="P101" s="25"/>
      <c r="Q101" s="25"/>
      <c r="AB101" s="67"/>
    </row>
    <row r="102" spans="1:28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  <c r="AB102" s="67"/>
    </row>
    <row r="103" spans="1:28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  <c r="AB103" s="67"/>
    </row>
    <row r="104" spans="1:28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  <c r="AB104" s="67"/>
    </row>
    <row r="105" spans="1:28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  <c r="AB105" s="67"/>
    </row>
    <row r="106" spans="1:28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  <c r="AB106" s="67"/>
    </row>
    <row r="107" spans="1:28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  <c r="AB107" s="67"/>
    </row>
    <row r="108" spans="1:28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N108" s="25"/>
      <c r="O108" s="25"/>
      <c r="P108" s="25"/>
      <c r="Q108" s="25"/>
      <c r="AB108" s="67"/>
    </row>
    <row r="109" spans="1:28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N109" s="25"/>
      <c r="O109" s="25"/>
      <c r="P109" s="25"/>
      <c r="Q109" s="25"/>
      <c r="AB109" s="67"/>
    </row>
    <row r="110" spans="1:28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N110" s="25"/>
      <c r="O110" s="25"/>
      <c r="P110" s="25"/>
      <c r="Q110" s="25"/>
      <c r="AB110" s="67"/>
    </row>
    <row r="111" spans="1:28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N111" s="25"/>
      <c r="O111" s="25"/>
      <c r="P111" s="25"/>
      <c r="Q111" s="25"/>
      <c r="AB111" s="67"/>
    </row>
    <row r="112" spans="1:28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N112" s="25"/>
      <c r="O112" s="25"/>
      <c r="P112" s="25"/>
      <c r="Q112" s="25"/>
      <c r="AB112" s="67"/>
    </row>
    <row r="113" spans="1:28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N113" s="25"/>
      <c r="O113" s="25"/>
      <c r="P113" s="25"/>
      <c r="Q113" s="25"/>
      <c r="AB113" s="67"/>
    </row>
    <row r="114" spans="1:28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N114" s="25"/>
      <c r="O114" s="25"/>
      <c r="P114" s="25"/>
      <c r="Q114" s="25"/>
      <c r="AB114" s="67"/>
    </row>
    <row r="115" spans="1:28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N115" s="25"/>
      <c r="O115" s="25"/>
      <c r="P115" s="25"/>
      <c r="Q115" s="25"/>
      <c r="AB115" s="67"/>
    </row>
    <row r="116" spans="1:28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N116" s="25"/>
      <c r="O116" s="25"/>
      <c r="P116" s="25"/>
      <c r="Q116" s="25"/>
      <c r="AB116" s="67"/>
    </row>
    <row r="117" spans="1:28" ht="15" customHeight="1" x14ac:dyDescent="0.25">
      <c r="A117" s="25"/>
      <c r="B117" s="25"/>
      <c r="C117" s="25"/>
      <c r="D117" s="25"/>
      <c r="E117" s="25"/>
      <c r="F117" s="25"/>
      <c r="G117" s="68"/>
      <c r="H117" s="25"/>
      <c r="I117" s="68"/>
      <c r="J117" s="72"/>
      <c r="K117" s="72"/>
      <c r="L117" s="72"/>
      <c r="M117" s="72"/>
      <c r="N117" s="25"/>
      <c r="O117" s="25"/>
      <c r="P117" s="25"/>
      <c r="Q117" s="25"/>
      <c r="AB117" s="67"/>
    </row>
    <row r="118" spans="1:28" ht="15" customHeight="1" x14ac:dyDescent="0.25">
      <c r="A118" s="25"/>
      <c r="B118" s="25"/>
      <c r="C118" s="25"/>
      <c r="D118" s="25"/>
      <c r="E118" s="25"/>
      <c r="F118" s="25"/>
      <c r="G118" s="68"/>
      <c r="H118" s="25"/>
      <c r="I118" s="68"/>
      <c r="J118" s="72"/>
      <c r="K118" s="72"/>
      <c r="L118" s="72"/>
      <c r="M118" s="72"/>
      <c r="N118" s="25"/>
      <c r="O118" s="25"/>
      <c r="P118" s="25"/>
      <c r="Q118" s="25"/>
      <c r="AB118" s="67"/>
    </row>
    <row r="119" spans="1:28" ht="15" customHeight="1" x14ac:dyDescent="0.25">
      <c r="A119" s="25"/>
      <c r="B119" s="25"/>
      <c r="C119" s="25"/>
      <c r="D119" s="25"/>
      <c r="E119" s="25"/>
      <c r="F119" s="25"/>
      <c r="G119" s="68"/>
      <c r="H119" s="25"/>
      <c r="I119" s="68"/>
      <c r="J119" s="72"/>
      <c r="K119" s="72"/>
      <c r="L119" s="72"/>
      <c r="M119" s="72"/>
      <c r="N119" s="25"/>
      <c r="O119" s="25"/>
      <c r="P119" s="25"/>
      <c r="Q119" s="25"/>
      <c r="AB119" s="67"/>
    </row>
    <row r="120" spans="1:28" ht="15" customHeight="1" x14ac:dyDescent="0.25">
      <c r="A120" s="25"/>
      <c r="B120" s="25"/>
      <c r="C120" s="25"/>
      <c r="D120" s="25"/>
      <c r="E120" s="25"/>
      <c r="F120" s="25"/>
      <c r="G120" s="68"/>
      <c r="H120" s="25"/>
      <c r="I120" s="68"/>
      <c r="J120" s="72"/>
      <c r="K120" s="72"/>
      <c r="L120" s="72"/>
      <c r="M120" s="72"/>
      <c r="N120" s="25"/>
      <c r="O120" s="25"/>
      <c r="P120" s="25"/>
      <c r="Q120" s="25"/>
      <c r="AB120" s="67"/>
    </row>
    <row r="121" spans="1:28" ht="15" customHeight="1" x14ac:dyDescent="0.25">
      <c r="A121" s="25"/>
      <c r="B121" s="25"/>
      <c r="C121" s="25"/>
      <c r="D121" s="25"/>
      <c r="E121" s="25"/>
      <c r="F121" s="25"/>
      <c r="G121" s="68"/>
      <c r="H121" s="25"/>
      <c r="I121" s="68"/>
      <c r="J121" s="72"/>
      <c r="K121" s="72"/>
      <c r="L121" s="72"/>
      <c r="M121" s="72"/>
      <c r="N121" s="25"/>
      <c r="O121" s="25"/>
      <c r="P121" s="25"/>
      <c r="Q121" s="25"/>
      <c r="AB121" s="67"/>
    </row>
    <row r="122" spans="1:28" ht="15" customHeight="1" x14ac:dyDescent="0.25">
      <c r="A122" s="25"/>
      <c r="B122" s="25"/>
      <c r="C122" s="25"/>
      <c r="D122" s="25"/>
      <c r="E122" s="25"/>
      <c r="F122" s="25"/>
      <c r="G122" s="68"/>
      <c r="H122" s="25"/>
      <c r="I122" s="68"/>
      <c r="J122" s="72"/>
      <c r="K122" s="72"/>
      <c r="L122" s="72"/>
      <c r="M122" s="72"/>
      <c r="N122" s="25"/>
      <c r="O122" s="25"/>
      <c r="P122" s="25"/>
      <c r="Q122" s="25"/>
      <c r="AB122" s="67"/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AB123" s="67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AB124" s="67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AB125" s="67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AB126" s="67"/>
    </row>
    <row r="127" spans="1:28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N127" s="25"/>
      <c r="O127" s="25"/>
      <c r="P127" s="25"/>
      <c r="Q127" s="25"/>
      <c r="AB127" s="67"/>
    </row>
    <row r="128" spans="1:28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N128" s="25"/>
      <c r="O128" s="25"/>
      <c r="P128" s="25"/>
      <c r="Q128" s="25"/>
      <c r="AB128" s="67"/>
    </row>
    <row r="129" spans="1:28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N129" s="25"/>
      <c r="O129" s="25"/>
      <c r="P129" s="25"/>
      <c r="Q129" s="25"/>
      <c r="AB129" s="67"/>
    </row>
    <row r="130" spans="1:28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N130" s="25"/>
      <c r="O130" s="25"/>
      <c r="P130" s="25"/>
      <c r="Q130" s="25"/>
      <c r="AB130" s="67"/>
    </row>
    <row r="131" spans="1:28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N131" s="25"/>
      <c r="O131" s="25"/>
      <c r="P131" s="25"/>
      <c r="Q131" s="25"/>
      <c r="AB131" s="67"/>
    </row>
    <row r="132" spans="1:28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N132" s="25"/>
      <c r="O132" s="25"/>
      <c r="P132" s="25"/>
      <c r="Q132" s="25"/>
      <c r="AB132" s="67"/>
    </row>
    <row r="133" spans="1:28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N133" s="25"/>
      <c r="O133" s="25"/>
      <c r="P133" s="25"/>
      <c r="Q133" s="25"/>
      <c r="AB133" s="67"/>
    </row>
    <row r="134" spans="1:28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N134" s="25"/>
      <c r="O134" s="25"/>
      <c r="P134" s="25"/>
      <c r="Q134" s="25"/>
      <c r="AB134" s="67"/>
    </row>
    <row r="135" spans="1:28" ht="15" customHeight="1" x14ac:dyDescent="0.25">
      <c r="A135" s="25"/>
      <c r="B135" s="25"/>
      <c r="C135" s="25"/>
      <c r="D135" s="25"/>
      <c r="E135" s="25"/>
      <c r="F135" s="25"/>
      <c r="G135" s="68"/>
      <c r="H135" s="25"/>
      <c r="I135" s="68"/>
      <c r="J135" s="72"/>
      <c r="K135" s="72"/>
      <c r="L135" s="72"/>
      <c r="M135" s="72"/>
      <c r="N135" s="25"/>
      <c r="O135" s="25"/>
      <c r="P135" s="25"/>
      <c r="Q135" s="25"/>
      <c r="AB135" s="67"/>
    </row>
    <row r="136" spans="1:28" ht="15" customHeight="1" x14ac:dyDescent="0.25">
      <c r="A136" s="25"/>
      <c r="B136" s="25"/>
      <c r="C136" s="25"/>
      <c r="D136" s="25"/>
      <c r="E136" s="25"/>
      <c r="F136" s="25"/>
      <c r="G136" s="68"/>
      <c r="H136" s="25"/>
      <c r="I136" s="68"/>
      <c r="J136" s="72"/>
      <c r="K136" s="72"/>
      <c r="L136" s="72"/>
      <c r="M136" s="72"/>
      <c r="N136" s="25"/>
      <c r="O136" s="25"/>
      <c r="P136" s="25"/>
      <c r="Q136" s="25"/>
      <c r="AB136" s="67"/>
    </row>
    <row r="137" spans="1:28" ht="15" customHeight="1" x14ac:dyDescent="0.25">
      <c r="A137" s="25"/>
      <c r="B137" s="25"/>
      <c r="C137" s="25"/>
      <c r="D137" s="25"/>
      <c r="E137" s="25"/>
      <c r="F137" s="25"/>
      <c r="G137" s="68"/>
      <c r="H137" s="25"/>
      <c r="I137" s="68"/>
      <c r="J137" s="72"/>
      <c r="K137" s="72"/>
      <c r="L137" s="72"/>
      <c r="M137" s="72"/>
      <c r="N137" s="25"/>
      <c r="O137" s="25"/>
      <c r="P137" s="25"/>
      <c r="Q137" s="25"/>
      <c r="AB137" s="67"/>
    </row>
    <row r="138" spans="1:28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N138" s="25"/>
      <c r="O138" s="25"/>
      <c r="P138" s="25"/>
      <c r="Q138" s="25"/>
      <c r="AB138" s="67"/>
    </row>
    <row r="139" spans="1:28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N139" s="25"/>
      <c r="O139" s="25"/>
      <c r="P139" s="25"/>
      <c r="Q139" s="25"/>
      <c r="AB139" s="67"/>
    </row>
    <row r="140" spans="1:28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AB140" s="67"/>
    </row>
    <row r="141" spans="1:28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AB141" s="67"/>
    </row>
    <row r="142" spans="1:28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AB142" s="67"/>
    </row>
    <row r="143" spans="1:28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N143" s="25"/>
      <c r="O143" s="25"/>
      <c r="P143" s="25"/>
      <c r="Q143" s="25"/>
      <c r="AB143" s="67"/>
    </row>
    <row r="144" spans="1:28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N144" s="25"/>
      <c r="O144" s="25"/>
      <c r="P144" s="25"/>
      <c r="Q144" s="25"/>
      <c r="AB144" s="67"/>
    </row>
    <row r="145" spans="1:28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N145" s="25"/>
      <c r="O145" s="25"/>
      <c r="P145" s="25"/>
      <c r="Q145" s="25"/>
      <c r="AB145" s="67"/>
    </row>
    <row r="146" spans="1:28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N146" s="25"/>
      <c r="O146" s="25"/>
      <c r="P146" s="25"/>
      <c r="Q146" s="25"/>
      <c r="AB146" s="67"/>
    </row>
    <row r="147" spans="1:28" ht="15" customHeight="1" x14ac:dyDescent="0.25">
      <c r="A147" s="25"/>
      <c r="B147" s="25"/>
      <c r="C147" s="25"/>
      <c r="D147" s="25"/>
      <c r="E147" s="25"/>
      <c r="F147" s="25"/>
      <c r="G147" s="68"/>
      <c r="H147" s="25"/>
      <c r="I147" s="68"/>
      <c r="J147" s="72"/>
      <c r="K147" s="72"/>
      <c r="L147" s="72"/>
      <c r="M147" s="72"/>
      <c r="N147" s="25"/>
      <c r="O147" s="25"/>
      <c r="P147" s="25"/>
      <c r="Q147" s="25"/>
      <c r="AB147" s="67"/>
    </row>
    <row r="148" spans="1:28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  <c r="AB148" s="67"/>
    </row>
    <row r="149" spans="1:28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  <c r="AB149" s="67"/>
    </row>
    <row r="150" spans="1:28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  <c r="AB150" s="67"/>
    </row>
    <row r="151" spans="1:28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  <c r="AB151" s="67"/>
    </row>
    <row r="152" spans="1:28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  <c r="AB152" s="67"/>
    </row>
    <row r="153" spans="1:28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  <c r="AB153" s="67"/>
    </row>
    <row r="154" spans="1:28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  <c r="AB154" s="67"/>
    </row>
    <row r="155" spans="1:28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  <c r="AB155" s="67"/>
    </row>
    <row r="156" spans="1:28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N156" s="25"/>
      <c r="O156" s="25"/>
      <c r="P156" s="25"/>
      <c r="Q156" s="25"/>
      <c r="AB156" s="67"/>
    </row>
    <row r="157" spans="1:28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N157" s="25"/>
      <c r="O157" s="25"/>
      <c r="P157" s="25"/>
      <c r="Q157" s="25"/>
      <c r="AB157" s="67"/>
    </row>
    <row r="158" spans="1:28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N158" s="25"/>
      <c r="O158" s="25"/>
      <c r="P158" s="25"/>
      <c r="Q158" s="25"/>
      <c r="AB158" s="67"/>
    </row>
    <row r="159" spans="1:28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N159" s="25"/>
      <c r="O159" s="25"/>
      <c r="P159" s="25"/>
      <c r="Q159" s="25"/>
      <c r="AB159" s="67"/>
    </row>
    <row r="160" spans="1:28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N160" s="25"/>
      <c r="O160" s="25"/>
      <c r="P160" s="25"/>
      <c r="Q160" s="25"/>
      <c r="AB160" s="67"/>
    </row>
    <row r="161" spans="1:28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N161" s="25"/>
      <c r="O161" s="25"/>
      <c r="P161" s="25"/>
      <c r="Q161" s="25"/>
      <c r="AB161" s="67"/>
    </row>
    <row r="162" spans="1:28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N162" s="25"/>
      <c r="O162" s="25"/>
      <c r="P162" s="25"/>
      <c r="Q162" s="25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AB163" s="67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AB164" s="67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AB165" s="67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AB166" s="67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AB167" s="67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AB168" s="67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AB169" s="67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AB170" s="67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AB171" s="67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AB172" s="67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AB173" s="67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AB174" s="67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AB175" s="67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AB176" s="67"/>
    </row>
    <row r="177" spans="1:28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AB177" s="67"/>
    </row>
    <row r="178" spans="1:28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AB178" s="67"/>
    </row>
    <row r="179" spans="1:28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AB179" s="67"/>
    </row>
    <row r="180" spans="1:28" ht="15" customHeight="1" x14ac:dyDescent="0.25">
      <c r="A180" s="25"/>
      <c r="B180" s="25"/>
      <c r="C180" s="25"/>
      <c r="D180" s="25"/>
      <c r="E180" s="25"/>
      <c r="F180" s="25"/>
      <c r="G180" s="68"/>
      <c r="H180" s="25"/>
      <c r="I180" s="68"/>
      <c r="J180" s="72"/>
      <c r="K180" s="72"/>
      <c r="L180" s="72"/>
      <c r="M180" s="72"/>
      <c r="N180" s="25"/>
      <c r="O180" s="25"/>
      <c r="P180" s="25"/>
      <c r="Q180" s="25"/>
      <c r="AB180" s="67"/>
    </row>
    <row r="181" spans="1:28" ht="15" customHeight="1" x14ac:dyDescent="0.25">
      <c r="A181" s="25"/>
      <c r="B181" s="25"/>
      <c r="C181" s="25"/>
      <c r="D181" s="25"/>
      <c r="E181" s="25"/>
      <c r="F181" s="25"/>
      <c r="G181" s="68"/>
      <c r="H181" s="25"/>
      <c r="I181" s="68"/>
      <c r="J181" s="72"/>
      <c r="K181" s="72"/>
      <c r="L181" s="72"/>
      <c r="M181" s="72"/>
      <c r="N181" s="25"/>
      <c r="O181" s="25"/>
      <c r="P181" s="25"/>
      <c r="Q181" s="25"/>
      <c r="AB181" s="67"/>
    </row>
    <row r="182" spans="1:28" ht="15" customHeight="1" x14ac:dyDescent="0.25">
      <c r="A182" s="25"/>
      <c r="B182" s="25"/>
      <c r="C182" s="25"/>
      <c r="D182" s="25"/>
      <c r="E182" s="25"/>
      <c r="F182" s="25"/>
      <c r="G182" s="68"/>
      <c r="H182" s="25"/>
      <c r="I182" s="68"/>
      <c r="J182" s="72"/>
      <c r="K182" s="72"/>
      <c r="L182" s="72"/>
      <c r="M182" s="72"/>
      <c r="N182" s="25"/>
      <c r="O182" s="25"/>
      <c r="P182" s="25"/>
      <c r="Q182" s="25"/>
      <c r="AB182" s="67"/>
    </row>
    <row r="183" spans="1:28" ht="15" customHeight="1" x14ac:dyDescent="0.25">
      <c r="A183" s="25"/>
      <c r="B183" s="25"/>
      <c r="C183" s="25"/>
      <c r="D183" s="25"/>
      <c r="E183" s="25"/>
      <c r="F183" s="25"/>
      <c r="G183" s="68"/>
      <c r="H183" s="25"/>
      <c r="I183" s="68"/>
      <c r="J183" s="72"/>
      <c r="K183" s="72"/>
      <c r="L183" s="72"/>
      <c r="M183" s="72"/>
      <c r="N183" s="25"/>
      <c r="O183" s="25"/>
      <c r="P183" s="25"/>
      <c r="Q183" s="25"/>
      <c r="AB183" s="67"/>
    </row>
    <row r="184" spans="1:28" ht="15" customHeight="1" x14ac:dyDescent="0.25">
      <c r="A184" s="25"/>
      <c r="B184" s="25"/>
      <c r="C184" s="25"/>
      <c r="D184" s="25"/>
      <c r="E184" s="25"/>
      <c r="F184" s="25"/>
      <c r="G184" s="68"/>
      <c r="H184" s="25"/>
      <c r="I184" s="68"/>
      <c r="J184" s="72"/>
      <c r="K184" s="72"/>
      <c r="L184" s="72"/>
      <c r="M184" s="72"/>
      <c r="N184" s="25"/>
      <c r="O184" s="25"/>
      <c r="P184" s="25"/>
      <c r="Q184" s="25"/>
      <c r="AB184" s="67"/>
    </row>
    <row r="185" spans="1:28" ht="15" customHeight="1" x14ac:dyDescent="0.25">
      <c r="A185" s="25"/>
      <c r="B185" s="25"/>
      <c r="C185" s="25"/>
      <c r="D185" s="25"/>
      <c r="E185" s="25"/>
      <c r="F185" s="25"/>
      <c r="G185" s="68"/>
      <c r="H185" s="25"/>
      <c r="I185" s="68"/>
      <c r="J185" s="72"/>
      <c r="K185" s="72"/>
      <c r="L185" s="72"/>
      <c r="M185" s="72"/>
      <c r="N185" s="25"/>
      <c r="O185" s="25"/>
      <c r="P185" s="25"/>
      <c r="Q185" s="25"/>
      <c r="AB185" s="67"/>
    </row>
    <row r="186" spans="1:28" ht="15" customHeight="1" x14ac:dyDescent="0.25">
      <c r="A186" s="25"/>
      <c r="B186" s="25"/>
      <c r="C186" s="25"/>
      <c r="D186" s="25"/>
      <c r="E186" s="25"/>
      <c r="F186" s="25"/>
      <c r="G186" s="68"/>
      <c r="H186" s="25"/>
      <c r="I186" s="68"/>
      <c r="J186" s="72"/>
      <c r="K186" s="72"/>
      <c r="L186" s="72"/>
      <c r="M186" s="72"/>
      <c r="N186" s="25"/>
      <c r="O186" s="25"/>
      <c r="P186" s="25"/>
      <c r="Q186" s="25"/>
      <c r="AB186" s="67"/>
    </row>
    <row r="187" spans="1:28" ht="15" customHeight="1" x14ac:dyDescent="0.25">
      <c r="A187" s="25"/>
      <c r="B187" s="25"/>
      <c r="C187" s="25"/>
      <c r="D187" s="25"/>
      <c r="E187" s="25"/>
      <c r="F187" s="25"/>
      <c r="G187" s="68"/>
      <c r="H187" s="25"/>
      <c r="I187" s="68"/>
      <c r="J187" s="72"/>
      <c r="K187" s="72"/>
      <c r="L187" s="72"/>
      <c r="M187" s="72"/>
      <c r="N187" s="25"/>
      <c r="O187" s="25"/>
      <c r="P187" s="25"/>
      <c r="Q187" s="25"/>
      <c r="AB187" s="67"/>
    </row>
    <row r="188" spans="1:28" ht="15" customHeight="1" x14ac:dyDescent="0.25">
      <c r="A188" s="25"/>
      <c r="B188" s="25"/>
      <c r="C188" s="25"/>
      <c r="D188" s="25"/>
      <c r="E188" s="25"/>
      <c r="F188" s="25"/>
      <c r="G188" s="68"/>
      <c r="H188" s="25"/>
      <c r="I188" s="68"/>
      <c r="J188" s="72"/>
      <c r="K188" s="72"/>
      <c r="L188" s="72"/>
      <c r="M188" s="72"/>
      <c r="N188" s="25"/>
      <c r="O188" s="25"/>
      <c r="P188" s="25"/>
      <c r="Q188" s="25"/>
      <c r="AB188" s="67"/>
    </row>
    <row r="189" spans="1:28" ht="15" customHeight="1" x14ac:dyDescent="0.25">
      <c r="A189" s="25"/>
      <c r="B189" s="25"/>
      <c r="C189" s="25"/>
      <c r="D189" s="25"/>
      <c r="E189" s="25"/>
      <c r="F189" s="25"/>
      <c r="G189" s="68"/>
      <c r="H189" s="25"/>
      <c r="I189" s="68"/>
      <c r="J189" s="72"/>
      <c r="K189" s="72"/>
      <c r="L189" s="72"/>
      <c r="M189" s="72"/>
      <c r="N189" s="25"/>
      <c r="O189" s="25"/>
      <c r="P189" s="25"/>
      <c r="Q189" s="25"/>
      <c r="AB189" s="67"/>
    </row>
    <row r="190" spans="1:28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N190" s="25"/>
      <c r="O190" s="25"/>
      <c r="P190" s="25"/>
      <c r="Q190" s="25"/>
    </row>
    <row r="191" spans="1:28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N191" s="25"/>
      <c r="O191" s="25"/>
      <c r="P191" s="25"/>
      <c r="Q191" s="25"/>
    </row>
    <row r="192" spans="1:28" ht="15" customHeight="1" x14ac:dyDescent="0.25">
      <c r="A192" s="25"/>
      <c r="B192" s="25"/>
      <c r="C192" s="25"/>
      <c r="D192" s="25"/>
      <c r="E192" s="25"/>
      <c r="F192" s="25"/>
      <c r="G192" s="68"/>
      <c r="H192" s="25"/>
      <c r="I192" s="68"/>
      <c r="J192" s="72"/>
      <c r="K192" s="72"/>
      <c r="L192" s="72"/>
      <c r="M192" s="72"/>
      <c r="N192" s="25"/>
      <c r="O192" s="25"/>
      <c r="P192" s="25"/>
      <c r="Q192" s="25"/>
    </row>
    <row r="193" spans="1:17" ht="15" customHeight="1" x14ac:dyDescent="0.25">
      <c r="A193" s="25"/>
      <c r="B193" s="25"/>
      <c r="C193" s="25"/>
      <c r="D193" s="25"/>
      <c r="E193" s="25"/>
      <c r="F193" s="25"/>
      <c r="G193" s="68"/>
      <c r="H193" s="25"/>
      <c r="I193" s="68"/>
      <c r="J193" s="72"/>
      <c r="K193" s="72"/>
      <c r="L193" s="72"/>
      <c r="M193" s="72"/>
      <c r="N193" s="25"/>
      <c r="O193" s="25"/>
      <c r="P193" s="25"/>
      <c r="Q193" s="25"/>
    </row>
    <row r="194" spans="1:17" ht="15" customHeight="1" x14ac:dyDescent="0.25">
      <c r="A194" s="25"/>
      <c r="B194" s="25"/>
      <c r="C194" s="25"/>
      <c r="D194" s="25"/>
      <c r="E194" s="25"/>
      <c r="F194" s="25"/>
      <c r="G194" s="68"/>
      <c r="H194" s="25"/>
      <c r="I194" s="68"/>
      <c r="J194" s="72"/>
      <c r="K194" s="72"/>
      <c r="L194" s="72"/>
      <c r="M194" s="72"/>
      <c r="N194" s="25"/>
      <c r="O194" s="25"/>
      <c r="P194" s="25"/>
      <c r="Q194" s="25"/>
    </row>
    <row r="195" spans="1:17" ht="15" customHeight="1" x14ac:dyDescent="0.25">
      <c r="A195" s="25"/>
      <c r="B195" s="25"/>
      <c r="C195" s="25"/>
      <c r="D195" s="25"/>
      <c r="E195" s="25"/>
      <c r="F195" s="25"/>
      <c r="G195" s="68"/>
      <c r="H195" s="25"/>
      <c r="I195" s="68"/>
      <c r="J195" s="72"/>
      <c r="K195" s="72"/>
      <c r="L195" s="72"/>
      <c r="M195" s="72"/>
      <c r="N195" s="25"/>
      <c r="O195" s="25"/>
      <c r="P195" s="25"/>
      <c r="Q195" s="25"/>
    </row>
    <row r="196" spans="1:17" ht="15" customHeight="1" x14ac:dyDescent="0.25">
      <c r="A196" s="25"/>
      <c r="B196" s="25"/>
      <c r="C196" s="25"/>
      <c r="D196" s="25"/>
      <c r="E196" s="25"/>
      <c r="F196" s="25"/>
      <c r="G196" s="68"/>
      <c r="H196" s="25"/>
      <c r="I196" s="68"/>
      <c r="J196" s="72"/>
      <c r="K196" s="72"/>
      <c r="L196" s="72"/>
      <c r="M196" s="72"/>
      <c r="N196" s="25"/>
      <c r="O196" s="25"/>
      <c r="P196" s="25"/>
      <c r="Q196" s="25"/>
    </row>
    <row r="197" spans="1:17" ht="15" customHeight="1" x14ac:dyDescent="0.25">
      <c r="A197" s="25"/>
      <c r="B197" s="25"/>
      <c r="C197" s="25"/>
      <c r="D197" s="25"/>
      <c r="E197" s="25"/>
      <c r="F197" s="25"/>
      <c r="G197" s="68"/>
      <c r="H197" s="25"/>
      <c r="I197" s="68"/>
      <c r="J197" s="72"/>
      <c r="K197" s="72"/>
      <c r="L197" s="72"/>
      <c r="M197" s="72"/>
      <c r="N197" s="25"/>
      <c r="O197" s="25"/>
      <c r="P197" s="25"/>
      <c r="Q197" s="25"/>
    </row>
    <row r="198" spans="1:17" ht="15" customHeight="1" x14ac:dyDescent="0.25">
      <c r="A198" s="25"/>
      <c r="B198" s="25"/>
      <c r="C198" s="25"/>
      <c r="D198" s="25"/>
      <c r="E198" s="25"/>
      <c r="F198" s="25"/>
      <c r="G198" s="68"/>
      <c r="H198" s="25"/>
      <c r="I198" s="68"/>
      <c r="J198" s="72"/>
      <c r="K198" s="72"/>
      <c r="L198" s="72"/>
      <c r="M198" s="72"/>
      <c r="N198" s="25"/>
      <c r="O198" s="25"/>
      <c r="P198" s="25"/>
      <c r="Q198" s="25"/>
    </row>
    <row r="199" spans="1:17" ht="15" customHeight="1" x14ac:dyDescent="0.25">
      <c r="A199" s="25"/>
      <c r="B199" s="25"/>
      <c r="C199" s="25"/>
      <c r="D199" s="25"/>
      <c r="E199" s="25"/>
      <c r="F199" s="25"/>
      <c r="G199" s="68"/>
      <c r="H199" s="25"/>
      <c r="I199" s="68"/>
      <c r="J199" s="72"/>
      <c r="K199" s="72"/>
      <c r="L199" s="72"/>
      <c r="M199" s="72"/>
      <c r="N199" s="25"/>
      <c r="O199" s="25"/>
      <c r="P199" s="25"/>
      <c r="Q199" s="25"/>
    </row>
    <row r="200" spans="1:17" ht="15" customHeight="1" x14ac:dyDescent="0.25">
      <c r="A200" s="25"/>
      <c r="B200" s="25"/>
      <c r="C200" s="25"/>
      <c r="D200" s="25"/>
      <c r="E200" s="25"/>
      <c r="F200" s="25"/>
      <c r="G200" s="68"/>
      <c r="H200" s="25"/>
      <c r="I200" s="68"/>
      <c r="J200" s="72"/>
      <c r="K200" s="72"/>
      <c r="L200" s="72"/>
      <c r="M200" s="72"/>
      <c r="N200" s="25"/>
      <c r="O200" s="25"/>
      <c r="P200" s="25"/>
      <c r="Q200" s="25"/>
    </row>
    <row r="201" spans="1:17" ht="15" customHeight="1" x14ac:dyDescent="0.25">
      <c r="A201" s="25"/>
      <c r="B201" s="25"/>
      <c r="C201" s="25"/>
      <c r="D201" s="25"/>
      <c r="E201" s="25"/>
      <c r="F201" s="25"/>
      <c r="G201" s="68"/>
      <c r="H201" s="25"/>
      <c r="I201" s="68"/>
      <c r="J201" s="72"/>
      <c r="K201" s="72"/>
      <c r="L201" s="72"/>
      <c r="M201" s="72"/>
      <c r="N201" s="25"/>
      <c r="O201" s="25"/>
      <c r="P201" s="25"/>
      <c r="Q201" s="25"/>
    </row>
    <row r="202" spans="1:17" ht="15" customHeight="1" x14ac:dyDescent="0.25">
      <c r="A202" s="25"/>
      <c r="B202" s="25"/>
      <c r="C202" s="25"/>
      <c r="D202" s="25"/>
      <c r="E202" s="25"/>
      <c r="F202" s="25"/>
      <c r="G202" s="68"/>
      <c r="H202" s="25"/>
      <c r="I202" s="68"/>
      <c r="J202" s="72"/>
      <c r="K202" s="72"/>
      <c r="L202" s="72"/>
      <c r="M202" s="72"/>
      <c r="N202" s="25"/>
      <c r="O202" s="25"/>
      <c r="P202" s="25"/>
      <c r="Q202" s="25"/>
    </row>
    <row r="203" spans="1:17" ht="15" customHeight="1" x14ac:dyDescent="0.25">
      <c r="A203" s="25"/>
      <c r="B203" s="25"/>
      <c r="C203" s="25"/>
      <c r="D203" s="25"/>
      <c r="E203" s="25"/>
      <c r="F203" s="25"/>
      <c r="G203" s="68"/>
      <c r="H203" s="25"/>
      <c r="I203" s="68"/>
      <c r="J203" s="72"/>
      <c r="K203" s="72"/>
      <c r="L203" s="72"/>
      <c r="M203" s="72"/>
      <c r="N203" s="25"/>
      <c r="O203" s="25"/>
      <c r="P203" s="25"/>
      <c r="Q203" s="25"/>
    </row>
    <row r="204" spans="1:17" ht="15" customHeight="1" x14ac:dyDescent="0.25">
      <c r="A204" s="25"/>
      <c r="B204" s="25"/>
      <c r="C204" s="25"/>
      <c r="D204" s="25"/>
      <c r="E204" s="25"/>
      <c r="F204" s="25"/>
      <c r="G204" s="68"/>
      <c r="H204" s="25"/>
      <c r="I204" s="68"/>
      <c r="J204" s="72"/>
      <c r="K204" s="72"/>
      <c r="L204" s="72"/>
      <c r="M204" s="72"/>
      <c r="N204" s="25"/>
      <c r="O204" s="25"/>
      <c r="P204" s="25"/>
      <c r="Q204" s="25"/>
    </row>
    <row r="205" spans="1:17" ht="15" customHeight="1" x14ac:dyDescent="0.25">
      <c r="A205" s="25"/>
      <c r="B205" s="25"/>
      <c r="C205" s="25"/>
      <c r="D205" s="25"/>
      <c r="E205" s="25"/>
      <c r="F205" s="25"/>
      <c r="G205" s="68"/>
      <c r="H205" s="25"/>
      <c r="I205" s="68"/>
      <c r="J205" s="72"/>
      <c r="K205" s="72"/>
      <c r="L205" s="72"/>
      <c r="M205" s="72"/>
      <c r="N205" s="25"/>
      <c r="O205" s="25"/>
      <c r="P205" s="25"/>
      <c r="Q205" s="25"/>
    </row>
    <row r="206" spans="1:17" ht="15" customHeight="1" x14ac:dyDescent="0.25">
      <c r="A206" s="25"/>
      <c r="B206" s="25"/>
      <c r="C206" s="25"/>
      <c r="D206" s="25"/>
      <c r="E206" s="25"/>
      <c r="F206" s="25"/>
      <c r="G206" s="68"/>
      <c r="H206" s="25"/>
      <c r="I206" s="68"/>
      <c r="J206" s="72"/>
      <c r="K206" s="72"/>
      <c r="L206" s="72"/>
      <c r="M206" s="72"/>
      <c r="N206" s="25"/>
      <c r="O206" s="25"/>
      <c r="P206" s="25"/>
      <c r="Q206" s="25"/>
    </row>
    <row r="207" spans="1:17" ht="15" customHeight="1" x14ac:dyDescent="0.25">
      <c r="A207" s="25"/>
      <c r="B207" s="25"/>
      <c r="C207" s="25"/>
      <c r="D207" s="25"/>
      <c r="E207" s="25"/>
      <c r="F207" s="25"/>
      <c r="G207" s="68"/>
      <c r="H207" s="25"/>
      <c r="I207" s="68"/>
      <c r="J207" s="72"/>
      <c r="K207" s="72"/>
      <c r="L207" s="72"/>
      <c r="M207" s="72"/>
      <c r="N207" s="25"/>
      <c r="O207" s="25"/>
      <c r="P207" s="25"/>
      <c r="Q207" s="25"/>
    </row>
    <row r="208" spans="1:17" ht="15" customHeight="1" x14ac:dyDescent="0.25">
      <c r="A208" s="25"/>
      <c r="B208" s="25"/>
      <c r="C208" s="25"/>
      <c r="D208" s="25"/>
      <c r="E208" s="25"/>
      <c r="F208" s="25"/>
      <c r="G208" s="68"/>
      <c r="H208" s="25"/>
      <c r="I208" s="68"/>
      <c r="J208" s="72"/>
      <c r="K208" s="72"/>
      <c r="L208" s="72"/>
      <c r="M208" s="72"/>
      <c r="N208" s="25"/>
      <c r="O208" s="25"/>
      <c r="P208" s="25"/>
      <c r="Q208" s="25"/>
    </row>
    <row r="209" spans="1:17" ht="15" customHeight="1" x14ac:dyDescent="0.25">
      <c r="A209" s="25"/>
      <c r="B209" s="25"/>
      <c r="C209" s="25"/>
      <c r="D209" s="25"/>
      <c r="E209" s="25"/>
      <c r="F209" s="25"/>
      <c r="G209" s="68"/>
      <c r="H209" s="25"/>
      <c r="I209" s="68"/>
      <c r="J209" s="72"/>
      <c r="K209" s="72"/>
      <c r="L209" s="72"/>
      <c r="M209" s="72"/>
      <c r="N209" s="25"/>
      <c r="O209" s="25"/>
      <c r="P209" s="25"/>
      <c r="Q209" s="25"/>
    </row>
    <row r="210" spans="1:17" ht="15" customHeight="1" x14ac:dyDescent="0.25">
      <c r="A210" s="25"/>
      <c r="B210" s="25"/>
      <c r="C210" s="25"/>
      <c r="D210" s="25"/>
      <c r="E210" s="25"/>
      <c r="F210" s="25"/>
      <c r="G210" s="68"/>
      <c r="H210" s="25"/>
      <c r="I210" s="68"/>
      <c r="J210" s="72"/>
      <c r="K210" s="72"/>
      <c r="L210" s="72"/>
      <c r="M210" s="72"/>
      <c r="N210" s="25"/>
      <c r="O210" s="25"/>
      <c r="P210" s="25"/>
      <c r="Q210" s="25"/>
    </row>
    <row r="211" spans="1:17" ht="15" customHeight="1" x14ac:dyDescent="0.25">
      <c r="A211" s="25"/>
      <c r="B211" s="25"/>
      <c r="C211" s="25"/>
      <c r="D211" s="25"/>
      <c r="E211" s="25"/>
      <c r="F211" s="25"/>
      <c r="G211" s="68"/>
      <c r="H211" s="25"/>
      <c r="I211" s="68"/>
      <c r="J211" s="72"/>
      <c r="K211" s="72"/>
      <c r="L211" s="72"/>
      <c r="M211" s="72"/>
      <c r="N211" s="25"/>
      <c r="O211" s="25"/>
      <c r="P211" s="25"/>
      <c r="Q211" s="25"/>
    </row>
    <row r="212" spans="1:17" ht="15" customHeight="1" x14ac:dyDescent="0.25">
      <c r="A212" s="25"/>
      <c r="B212" s="25"/>
      <c r="C212" s="25"/>
      <c r="D212" s="25"/>
      <c r="E212" s="25"/>
      <c r="F212" s="25"/>
      <c r="G212" s="68"/>
      <c r="H212" s="25"/>
      <c r="I212" s="68"/>
      <c r="J212" s="72"/>
      <c r="K212" s="72"/>
      <c r="L212" s="72"/>
      <c r="M212" s="72"/>
      <c r="N212" s="25"/>
      <c r="O212" s="25"/>
      <c r="P212" s="25"/>
      <c r="Q212" s="25"/>
    </row>
    <row r="213" spans="1:17" ht="15" customHeight="1" x14ac:dyDescent="0.25">
      <c r="A213" s="25"/>
      <c r="B213" s="25"/>
      <c r="C213" s="25"/>
      <c r="D213" s="25"/>
      <c r="E213" s="25"/>
      <c r="F213" s="25"/>
      <c r="G213" s="68"/>
      <c r="H213" s="25"/>
      <c r="I213" s="68"/>
      <c r="J213" s="72"/>
      <c r="K213" s="72"/>
      <c r="L213" s="72"/>
      <c r="M213" s="72"/>
      <c r="N213" s="25"/>
      <c r="O213" s="25"/>
      <c r="P213" s="25"/>
      <c r="Q213" s="25"/>
    </row>
    <row r="214" spans="1:17" ht="15" customHeight="1" x14ac:dyDescent="0.25">
      <c r="A214" s="25"/>
      <c r="B214" s="25"/>
      <c r="C214" s="25"/>
      <c r="D214" s="25"/>
      <c r="E214" s="25"/>
      <c r="F214" s="25"/>
      <c r="G214" s="68"/>
      <c r="H214" s="25"/>
      <c r="I214" s="68"/>
      <c r="J214" s="72"/>
      <c r="K214" s="72"/>
      <c r="L214" s="72"/>
      <c r="M214" s="72"/>
      <c r="N214" s="25"/>
      <c r="O214" s="25"/>
      <c r="P214" s="25"/>
      <c r="Q214" s="25"/>
    </row>
    <row r="215" spans="1:17" ht="15" customHeight="1" x14ac:dyDescent="0.25">
      <c r="A215" s="25"/>
      <c r="B215" s="25"/>
      <c r="C215" s="25"/>
      <c r="D215" s="25"/>
      <c r="E215" s="25"/>
      <c r="F215" s="25"/>
      <c r="G215" s="68"/>
      <c r="H215" s="25"/>
      <c r="I215" s="68"/>
      <c r="J215" s="72"/>
      <c r="K215" s="72"/>
      <c r="L215" s="72"/>
      <c r="M215" s="72"/>
      <c r="N215" s="25"/>
      <c r="O215" s="25"/>
      <c r="P215" s="25"/>
      <c r="Q215" s="25"/>
    </row>
    <row r="216" spans="1:17" ht="15" customHeight="1" x14ac:dyDescent="0.25">
      <c r="A216" s="25"/>
      <c r="B216" s="25"/>
      <c r="C216" s="25"/>
      <c r="D216" s="25"/>
      <c r="E216" s="25"/>
      <c r="F216" s="25"/>
      <c r="G216" s="68"/>
      <c r="H216" s="25"/>
      <c r="I216" s="68"/>
      <c r="J216" s="72"/>
      <c r="K216" s="72"/>
      <c r="L216" s="72"/>
      <c r="M216" s="72"/>
      <c r="N216" s="25"/>
      <c r="O216" s="25"/>
      <c r="P216" s="25"/>
      <c r="Q216" s="25"/>
    </row>
    <row r="217" spans="1:17" ht="15" customHeight="1" x14ac:dyDescent="0.25">
      <c r="A217" s="25"/>
      <c r="B217" s="25"/>
      <c r="C217" s="25"/>
      <c r="D217" s="25"/>
      <c r="E217" s="25"/>
      <c r="F217" s="25"/>
      <c r="G217" s="68"/>
      <c r="H217" s="25"/>
      <c r="I217" s="68"/>
      <c r="J217" s="72"/>
      <c r="K217" s="72"/>
      <c r="L217" s="72"/>
      <c r="M217" s="72"/>
      <c r="N217" s="25"/>
      <c r="O217" s="25"/>
      <c r="P217" s="25"/>
      <c r="Q217" s="25"/>
    </row>
    <row r="218" spans="1:17" ht="15" customHeight="1" x14ac:dyDescent="0.25">
      <c r="A218" s="25"/>
      <c r="B218" s="25"/>
      <c r="C218" s="25"/>
      <c r="D218" s="25"/>
      <c r="E218" s="25"/>
      <c r="F218" s="25"/>
      <c r="G218" s="68"/>
      <c r="H218" s="25"/>
      <c r="I218" s="68"/>
      <c r="J218" s="72"/>
      <c r="K218" s="72"/>
      <c r="L218" s="72"/>
      <c r="M218" s="72"/>
      <c r="N218" s="25"/>
      <c r="O218" s="25"/>
      <c r="P218" s="25"/>
      <c r="Q218" s="25"/>
    </row>
    <row r="219" spans="1:17" ht="15" customHeight="1" x14ac:dyDescent="0.25">
      <c r="A219" s="25"/>
      <c r="B219" s="25"/>
      <c r="C219" s="25"/>
      <c r="D219" s="25"/>
      <c r="E219" s="25"/>
      <c r="F219" s="25"/>
      <c r="G219" s="68"/>
      <c r="H219" s="25"/>
      <c r="I219" s="68"/>
      <c r="J219" s="72"/>
      <c r="K219" s="72"/>
      <c r="L219" s="72"/>
      <c r="M219" s="72"/>
      <c r="N219" s="25"/>
      <c r="O219" s="25"/>
      <c r="P219" s="25"/>
      <c r="Q219" s="25"/>
    </row>
    <row r="220" spans="1:17" ht="15" customHeight="1" x14ac:dyDescent="0.25">
      <c r="A220" s="25"/>
      <c r="B220" s="25"/>
      <c r="C220" s="25"/>
      <c r="D220" s="25"/>
      <c r="E220" s="25"/>
      <c r="F220" s="25"/>
      <c r="G220" s="68"/>
      <c r="H220" s="25"/>
      <c r="I220" s="68"/>
      <c r="J220" s="72"/>
      <c r="K220" s="72"/>
      <c r="L220" s="72"/>
      <c r="M220" s="72"/>
      <c r="N220" s="25"/>
      <c r="O220" s="25"/>
      <c r="P220" s="25"/>
      <c r="Q220" s="25"/>
    </row>
    <row r="221" spans="1:17" ht="15" customHeight="1" x14ac:dyDescent="0.25">
      <c r="A221" s="25"/>
      <c r="B221" s="25"/>
      <c r="C221" s="25"/>
      <c r="D221" s="25"/>
      <c r="E221" s="25"/>
      <c r="F221" s="25"/>
      <c r="G221" s="68"/>
      <c r="H221" s="25"/>
      <c r="I221" s="68"/>
      <c r="J221" s="72"/>
      <c r="K221" s="72"/>
      <c r="L221" s="72"/>
      <c r="M221" s="72"/>
      <c r="N221" s="25"/>
      <c r="O221" s="25"/>
      <c r="P221" s="25"/>
      <c r="Q221" s="25"/>
    </row>
    <row r="222" spans="1:17" ht="15" customHeight="1" x14ac:dyDescent="0.25">
      <c r="A222" s="25"/>
      <c r="B222" s="25"/>
      <c r="C222" s="25"/>
      <c r="D222" s="25"/>
      <c r="E222" s="25"/>
      <c r="F222" s="25"/>
      <c r="G222" s="68"/>
      <c r="H222" s="25"/>
      <c r="I222" s="68"/>
      <c r="J222" s="72"/>
      <c r="K222" s="72"/>
      <c r="L222" s="72"/>
      <c r="M222" s="72"/>
      <c r="N222" s="25"/>
      <c r="O222" s="25"/>
      <c r="P222" s="25"/>
      <c r="Q222" s="25"/>
    </row>
    <row r="223" spans="1:17" ht="15" customHeight="1" x14ac:dyDescent="0.25">
      <c r="A223" s="25"/>
      <c r="B223" s="25"/>
      <c r="C223" s="25"/>
      <c r="D223" s="25"/>
      <c r="E223" s="25"/>
      <c r="F223" s="25"/>
      <c r="G223" s="68"/>
      <c r="H223" s="25"/>
      <c r="I223" s="68"/>
      <c r="J223" s="72"/>
      <c r="K223" s="72"/>
      <c r="L223" s="72"/>
      <c r="M223" s="72"/>
      <c r="N223" s="25"/>
      <c r="O223" s="25"/>
      <c r="P223" s="25"/>
      <c r="Q223" s="25"/>
    </row>
    <row r="224" spans="1:17" ht="15" customHeight="1" x14ac:dyDescent="0.25">
      <c r="A224" s="25"/>
      <c r="B224" s="25"/>
      <c r="C224" s="25"/>
      <c r="D224" s="25"/>
      <c r="E224" s="25"/>
      <c r="F224" s="25"/>
      <c r="G224" s="68"/>
      <c r="H224" s="25"/>
      <c r="I224" s="68"/>
      <c r="J224" s="72"/>
      <c r="K224" s="72"/>
      <c r="L224" s="72"/>
      <c r="M224" s="72"/>
      <c r="N224" s="25"/>
      <c r="O224" s="25"/>
      <c r="P224" s="25"/>
      <c r="Q224" s="25"/>
    </row>
    <row r="225" spans="1:17" ht="15" customHeight="1" x14ac:dyDescent="0.25">
      <c r="A225" s="25"/>
      <c r="B225" s="25"/>
      <c r="C225" s="25"/>
      <c r="D225" s="25"/>
      <c r="E225" s="25"/>
      <c r="F225" s="25"/>
      <c r="G225" s="68"/>
      <c r="H225" s="25"/>
      <c r="I225" s="68"/>
      <c r="J225" s="72"/>
      <c r="K225" s="72"/>
      <c r="L225" s="72"/>
      <c r="M225" s="72"/>
      <c r="N225" s="25"/>
      <c r="O225" s="25"/>
      <c r="P225" s="25"/>
      <c r="Q225" s="25"/>
    </row>
    <row r="226" spans="1:17" ht="15" customHeight="1" x14ac:dyDescent="0.25">
      <c r="A226" s="25"/>
      <c r="B226" s="25"/>
      <c r="C226" s="25"/>
      <c r="D226" s="25"/>
      <c r="E226" s="25"/>
      <c r="F226" s="25"/>
      <c r="G226" s="68"/>
      <c r="H226" s="25"/>
      <c r="I226" s="68"/>
      <c r="J226" s="72"/>
      <c r="K226" s="72"/>
      <c r="L226" s="72"/>
      <c r="M226" s="72"/>
      <c r="N226" s="25"/>
      <c r="O226" s="25"/>
      <c r="P226" s="25"/>
      <c r="Q226" s="25"/>
    </row>
    <row r="227" spans="1:17" ht="15" customHeight="1" x14ac:dyDescent="0.25">
      <c r="A227" s="25"/>
      <c r="B227" s="25"/>
      <c r="C227" s="25"/>
      <c r="D227" s="25"/>
      <c r="E227" s="25"/>
      <c r="F227" s="25"/>
      <c r="G227" s="68"/>
      <c r="H227" s="25"/>
      <c r="I227" s="68"/>
      <c r="J227" s="72"/>
      <c r="K227" s="72"/>
      <c r="L227" s="72"/>
      <c r="M227" s="72"/>
      <c r="N227" s="25"/>
      <c r="O227" s="25"/>
      <c r="P227" s="25"/>
      <c r="Q227" s="25"/>
    </row>
    <row r="228" spans="1:17" ht="15" customHeight="1" x14ac:dyDescent="0.25">
      <c r="A228" s="25"/>
      <c r="B228" s="25"/>
      <c r="C228" s="25"/>
      <c r="D228" s="25"/>
      <c r="E228" s="25"/>
      <c r="F228" s="25"/>
      <c r="G228" s="68"/>
      <c r="H228" s="25"/>
      <c r="I228" s="68"/>
      <c r="J228" s="72"/>
      <c r="K228" s="72"/>
      <c r="L228" s="72"/>
      <c r="M228" s="72"/>
      <c r="N228" s="25"/>
      <c r="O228" s="25"/>
      <c r="P228" s="25"/>
      <c r="Q228" s="25"/>
    </row>
    <row r="229" spans="1:17" ht="15" customHeight="1" x14ac:dyDescent="0.25">
      <c r="A229" s="25"/>
      <c r="B229" s="25"/>
      <c r="C229" s="25"/>
      <c r="D229" s="25"/>
      <c r="E229" s="25"/>
      <c r="F229" s="25"/>
      <c r="G229" s="68"/>
      <c r="H229" s="25"/>
      <c r="I229" s="68"/>
      <c r="J229" s="72"/>
      <c r="K229" s="72"/>
      <c r="L229" s="72"/>
      <c r="M229" s="72"/>
      <c r="N229" s="25"/>
      <c r="O229" s="25"/>
      <c r="P229" s="25"/>
      <c r="Q229" s="25"/>
    </row>
    <row r="230" spans="1:17" ht="15" customHeight="1" x14ac:dyDescent="0.25">
      <c r="A230" s="25"/>
      <c r="B230" s="25"/>
      <c r="C230" s="25"/>
      <c r="D230" s="25"/>
      <c r="E230" s="25"/>
      <c r="F230" s="25"/>
      <c r="G230" s="68"/>
      <c r="H230" s="25"/>
      <c r="I230" s="68"/>
      <c r="J230" s="72"/>
      <c r="K230" s="72"/>
      <c r="L230" s="72"/>
      <c r="M230" s="72"/>
      <c r="N230" s="25"/>
      <c r="O230" s="25"/>
      <c r="P230" s="25"/>
      <c r="Q230" s="25"/>
    </row>
    <row r="231" spans="1:17" ht="15" customHeight="1" x14ac:dyDescent="0.25">
      <c r="A231" s="25"/>
      <c r="B231" s="25"/>
      <c r="C231" s="25"/>
      <c r="D231" s="25"/>
      <c r="E231" s="25"/>
      <c r="F231" s="25"/>
      <c r="G231" s="68"/>
      <c r="H231" s="25"/>
      <c r="I231" s="68"/>
      <c r="J231" s="72"/>
      <c r="K231" s="72"/>
      <c r="L231" s="72"/>
      <c r="M231" s="72"/>
      <c r="N231" s="25"/>
      <c r="O231" s="25"/>
      <c r="P231" s="25"/>
      <c r="Q231" s="25"/>
    </row>
    <row r="232" spans="1:17" ht="15" customHeight="1" x14ac:dyDescent="0.25">
      <c r="A232" s="25"/>
      <c r="B232" s="25"/>
      <c r="C232" s="25"/>
      <c r="D232" s="25"/>
      <c r="E232" s="25"/>
      <c r="F232" s="25"/>
      <c r="G232" s="68"/>
      <c r="H232" s="25"/>
      <c r="I232" s="68"/>
      <c r="J232" s="72"/>
      <c r="K232" s="72"/>
      <c r="L232" s="72"/>
      <c r="M232" s="72"/>
      <c r="N232" s="25"/>
      <c r="O232" s="25"/>
      <c r="P232" s="25"/>
      <c r="Q232" s="25"/>
    </row>
    <row r="233" spans="1:17" ht="15" customHeight="1" x14ac:dyDescent="0.25">
      <c r="A233" s="25"/>
      <c r="B233" s="25"/>
      <c r="C233" s="25"/>
      <c r="D233" s="25"/>
      <c r="E233" s="25"/>
      <c r="F233" s="25"/>
      <c r="G233" s="68"/>
      <c r="H233" s="25"/>
      <c r="I233" s="68"/>
      <c r="J233" s="72"/>
      <c r="K233" s="72"/>
      <c r="L233" s="72"/>
      <c r="M233" s="72"/>
      <c r="N233" s="25"/>
      <c r="O233" s="25"/>
      <c r="P233" s="25"/>
      <c r="Q233" s="25"/>
    </row>
    <row r="234" spans="1:17" ht="15" customHeight="1" x14ac:dyDescent="0.25">
      <c r="A234" s="25"/>
      <c r="B234" s="25"/>
      <c r="C234" s="25"/>
      <c r="D234" s="25"/>
      <c r="E234" s="25"/>
      <c r="F234" s="25"/>
      <c r="G234" s="68"/>
      <c r="H234" s="25"/>
      <c r="I234" s="68"/>
      <c r="J234" s="72"/>
      <c r="K234" s="72"/>
      <c r="L234" s="72"/>
      <c r="M234" s="72"/>
      <c r="N234" s="25"/>
      <c r="O234" s="25"/>
      <c r="P234" s="25"/>
      <c r="Q234" s="25"/>
    </row>
    <row r="235" spans="1:17" ht="15" customHeight="1" x14ac:dyDescent="0.25">
      <c r="A235" s="25"/>
      <c r="B235" s="25"/>
      <c r="C235" s="25"/>
      <c r="D235" s="25"/>
      <c r="E235" s="25"/>
      <c r="F235" s="25"/>
      <c r="G235" s="68"/>
      <c r="H235" s="25"/>
      <c r="I235" s="68"/>
      <c r="J235" s="72"/>
      <c r="K235" s="72"/>
      <c r="L235" s="72"/>
      <c r="M235" s="72"/>
      <c r="N235" s="25"/>
      <c r="O235" s="25"/>
      <c r="P235" s="25"/>
      <c r="Q235" s="25"/>
    </row>
    <row r="236" spans="1:17" ht="15" customHeight="1" x14ac:dyDescent="0.25">
      <c r="A236" s="25"/>
      <c r="B236" s="25"/>
      <c r="C236" s="25"/>
      <c r="D236" s="25"/>
      <c r="E236" s="25"/>
      <c r="F236" s="25"/>
      <c r="G236" s="68"/>
      <c r="H236" s="25"/>
      <c r="I236" s="68"/>
      <c r="J236" s="72"/>
      <c r="K236" s="72"/>
      <c r="L236" s="72"/>
      <c r="M236" s="72"/>
      <c r="N236" s="25"/>
      <c r="O236" s="25"/>
      <c r="P236" s="25"/>
      <c r="Q236" s="25"/>
    </row>
    <row r="237" spans="1:17" ht="15" customHeight="1" x14ac:dyDescent="0.25">
      <c r="A237" s="25"/>
      <c r="B237" s="25"/>
      <c r="C237" s="25"/>
      <c r="D237" s="25"/>
      <c r="E237" s="25"/>
      <c r="F237" s="25"/>
      <c r="G237" s="68"/>
      <c r="H237" s="25"/>
      <c r="I237" s="68"/>
      <c r="J237" s="72"/>
      <c r="K237" s="72"/>
      <c r="L237" s="72"/>
      <c r="M237" s="72"/>
      <c r="N237" s="25"/>
      <c r="O237" s="25"/>
      <c r="P237" s="25"/>
      <c r="Q237" s="25"/>
    </row>
    <row r="238" spans="1:17" ht="15" customHeight="1" x14ac:dyDescent="0.25">
      <c r="A238" s="25"/>
      <c r="B238" s="25"/>
      <c r="C238" s="25"/>
      <c r="D238" s="25"/>
      <c r="E238" s="25"/>
      <c r="F238" s="25"/>
      <c r="G238" s="68"/>
      <c r="H238" s="25"/>
      <c r="I238" s="68"/>
      <c r="J238" s="72"/>
      <c r="K238" s="72"/>
      <c r="L238" s="72"/>
      <c r="M238" s="72"/>
      <c r="N238" s="25"/>
      <c r="O238" s="25"/>
      <c r="P238" s="25"/>
      <c r="Q238" s="25"/>
    </row>
    <row r="239" spans="1:17" ht="15" customHeight="1" x14ac:dyDescent="0.25">
      <c r="A239" s="25"/>
      <c r="B239" s="25"/>
      <c r="C239" s="25"/>
      <c r="D239" s="25"/>
      <c r="E239" s="25"/>
      <c r="F239" s="25"/>
      <c r="G239" s="68"/>
      <c r="H239" s="25"/>
      <c r="I239" s="68"/>
      <c r="J239" s="72"/>
      <c r="K239" s="72"/>
      <c r="L239" s="72"/>
      <c r="M239" s="72"/>
      <c r="N239" s="25"/>
      <c r="O239" s="25"/>
      <c r="P239" s="25"/>
      <c r="Q239" s="25"/>
    </row>
    <row r="240" spans="1:17" ht="15" customHeight="1" x14ac:dyDescent="0.25">
      <c r="A240" s="25"/>
      <c r="B240" s="25"/>
      <c r="C240" s="25"/>
      <c r="D240" s="25"/>
      <c r="E240" s="25"/>
      <c r="F240" s="25"/>
      <c r="G240" s="68"/>
      <c r="H240" s="25"/>
      <c r="I240" s="68"/>
      <c r="J240" s="72"/>
      <c r="K240" s="72"/>
      <c r="L240" s="72"/>
      <c r="M240" s="72"/>
      <c r="N240" s="25"/>
      <c r="O240" s="25"/>
      <c r="P240" s="25"/>
      <c r="Q240" s="25"/>
    </row>
    <row r="241" spans="1:17" ht="15" customHeight="1" x14ac:dyDescent="0.25">
      <c r="A241" s="25"/>
      <c r="B241" s="25"/>
      <c r="C241" s="25"/>
      <c r="D241" s="25"/>
      <c r="E241" s="25"/>
      <c r="F241" s="25"/>
      <c r="G241" s="68"/>
      <c r="H241" s="25"/>
      <c r="I241" s="68"/>
      <c r="J241" s="72"/>
      <c r="K241" s="72"/>
      <c r="L241" s="72"/>
      <c r="M241" s="72"/>
      <c r="N241" s="25"/>
      <c r="O241" s="25"/>
      <c r="P241" s="25"/>
      <c r="Q241" s="25"/>
    </row>
    <row r="242" spans="1:17" ht="15" customHeight="1" x14ac:dyDescent="0.25">
      <c r="A242" s="25"/>
      <c r="B242" s="25"/>
      <c r="C242" s="25"/>
      <c r="D242" s="25"/>
      <c r="E242" s="25"/>
      <c r="F242" s="25"/>
      <c r="G242" s="68"/>
      <c r="H242" s="25"/>
      <c r="I242" s="68"/>
      <c r="J242" s="72"/>
      <c r="K242" s="72"/>
      <c r="L242" s="72"/>
      <c r="M242" s="72"/>
      <c r="N242" s="25"/>
      <c r="O242" s="25"/>
      <c r="P242" s="25"/>
      <c r="Q242" s="25"/>
    </row>
    <row r="243" spans="1:17" ht="15" customHeight="1" x14ac:dyDescent="0.25">
      <c r="A243" s="25"/>
      <c r="B243" s="25"/>
      <c r="C243" s="25"/>
      <c r="D243" s="25"/>
      <c r="E243" s="25"/>
      <c r="F243" s="25"/>
      <c r="G243" s="68"/>
      <c r="H243" s="25"/>
      <c r="I243" s="68"/>
      <c r="J243" s="72"/>
      <c r="K243" s="72"/>
      <c r="L243" s="72"/>
      <c r="M243" s="72"/>
      <c r="N243" s="25"/>
      <c r="O243" s="25"/>
      <c r="P243" s="25"/>
      <c r="Q243" s="25"/>
    </row>
    <row r="244" spans="1:17" ht="15" customHeight="1" x14ac:dyDescent="0.25">
      <c r="A244" s="25"/>
      <c r="B244" s="25"/>
      <c r="C244" s="25"/>
      <c r="D244" s="25"/>
      <c r="E244" s="25"/>
      <c r="F244" s="25"/>
      <c r="G244" s="68"/>
      <c r="H244" s="25"/>
      <c r="I244" s="68"/>
      <c r="J244" s="72"/>
      <c r="K244" s="72"/>
      <c r="L244" s="72"/>
      <c r="M244" s="72"/>
      <c r="N244" s="25"/>
      <c r="O244" s="25"/>
      <c r="P244" s="25"/>
      <c r="Q244" s="25"/>
    </row>
    <row r="245" spans="1:17" ht="15" customHeight="1" x14ac:dyDescent="0.25">
      <c r="A245" s="25"/>
      <c r="B245" s="25"/>
      <c r="C245" s="25"/>
      <c r="D245" s="25"/>
      <c r="E245" s="25"/>
      <c r="F245" s="25"/>
      <c r="G245" s="68"/>
      <c r="H245" s="25"/>
      <c r="I245" s="68"/>
      <c r="J245" s="72"/>
      <c r="K245" s="72"/>
      <c r="L245" s="72"/>
      <c r="M245" s="72"/>
      <c r="N245" s="25"/>
      <c r="O245" s="25"/>
      <c r="P245" s="25"/>
      <c r="Q245" s="25"/>
    </row>
    <row r="246" spans="1:17" ht="15" customHeight="1" x14ac:dyDescent="0.25">
      <c r="A246" s="25"/>
      <c r="B246" s="25"/>
      <c r="C246" s="25"/>
      <c r="D246" s="25"/>
      <c r="E246" s="25"/>
      <c r="F246" s="25"/>
      <c r="G246" s="68"/>
      <c r="H246" s="25"/>
      <c r="I246" s="68"/>
      <c r="J246" s="72"/>
      <c r="K246" s="72"/>
      <c r="L246" s="72"/>
      <c r="M246" s="72"/>
      <c r="N246" s="25"/>
      <c r="O246" s="25"/>
      <c r="P246" s="25"/>
      <c r="Q246" s="25"/>
    </row>
    <row r="247" spans="1:17" ht="15" customHeight="1" x14ac:dyDescent="0.25">
      <c r="A247" s="25"/>
      <c r="B247" s="25"/>
      <c r="C247" s="25"/>
      <c r="D247" s="25"/>
      <c r="E247" s="25"/>
      <c r="F247" s="25"/>
      <c r="G247" s="68"/>
      <c r="H247" s="25"/>
      <c r="I247" s="68"/>
      <c r="J247" s="72"/>
      <c r="K247" s="72"/>
      <c r="L247" s="72"/>
      <c r="M247" s="72"/>
      <c r="N247" s="25"/>
      <c r="O247" s="25"/>
      <c r="P247" s="25"/>
      <c r="Q247" s="25"/>
    </row>
    <row r="248" spans="1:17" ht="15" customHeight="1" x14ac:dyDescent="0.25">
      <c r="A248" s="25"/>
      <c r="B248" s="25"/>
      <c r="C248" s="25"/>
      <c r="D248" s="25"/>
      <c r="E248" s="25"/>
      <c r="F248" s="25"/>
      <c r="G248" s="68"/>
      <c r="H248" s="25"/>
      <c r="I248" s="68"/>
      <c r="J248" s="72"/>
      <c r="K248" s="72"/>
      <c r="L248" s="72"/>
      <c r="M248" s="72"/>
      <c r="N248" s="25"/>
      <c r="O248" s="25"/>
      <c r="P248" s="25"/>
      <c r="Q248" s="25"/>
    </row>
    <row r="249" spans="1:17" ht="15" customHeight="1" x14ac:dyDescent="0.25">
      <c r="A249" s="25"/>
      <c r="B249" s="25"/>
      <c r="C249" s="25"/>
      <c r="D249" s="25"/>
      <c r="E249" s="25"/>
      <c r="F249" s="25"/>
      <c r="G249" s="68"/>
      <c r="H249" s="25"/>
      <c r="I249" s="68"/>
      <c r="J249" s="72"/>
      <c r="K249" s="72"/>
      <c r="L249" s="72"/>
      <c r="M249" s="72"/>
      <c r="N249" s="25"/>
      <c r="O249" s="25"/>
      <c r="P249" s="25"/>
      <c r="Q249" s="25"/>
    </row>
    <row r="250" spans="1:17" ht="15" customHeight="1" x14ac:dyDescent="0.25">
      <c r="A250" s="25"/>
      <c r="B250" s="25"/>
      <c r="C250" s="25"/>
      <c r="D250" s="25"/>
      <c r="E250" s="25"/>
      <c r="F250" s="25"/>
      <c r="G250" s="68"/>
      <c r="H250" s="25"/>
      <c r="I250" s="68"/>
      <c r="J250" s="72"/>
      <c r="K250" s="72"/>
      <c r="L250" s="72"/>
      <c r="M250" s="72"/>
      <c r="N250" s="25"/>
      <c r="O250" s="25"/>
      <c r="P250" s="25"/>
      <c r="Q250" s="25"/>
    </row>
    <row r="251" spans="1:17" ht="15" customHeight="1" x14ac:dyDescent="0.25">
      <c r="A251" s="25"/>
      <c r="B251" s="25"/>
      <c r="C251" s="25"/>
      <c r="D251" s="25"/>
      <c r="E251" s="25"/>
      <c r="F251" s="25"/>
      <c r="G251" s="68"/>
      <c r="H251" s="25"/>
      <c r="I251" s="68"/>
      <c r="J251" s="72"/>
      <c r="K251" s="72"/>
      <c r="L251" s="72"/>
      <c r="M251" s="72"/>
      <c r="N251" s="25"/>
      <c r="O251" s="25"/>
      <c r="P251" s="25"/>
      <c r="Q251" s="25"/>
    </row>
    <row r="252" spans="1:17" ht="15" customHeight="1" x14ac:dyDescent="0.25">
      <c r="A252" s="25"/>
      <c r="B252" s="25"/>
      <c r="C252" s="25"/>
      <c r="D252" s="25"/>
      <c r="E252" s="25"/>
      <c r="F252" s="25"/>
      <c r="G252" s="68"/>
      <c r="H252" s="25"/>
      <c r="I252" s="68"/>
      <c r="J252" s="72"/>
      <c r="K252" s="72"/>
      <c r="L252" s="72"/>
      <c r="M252" s="72"/>
      <c r="N252" s="25"/>
      <c r="O252" s="25"/>
      <c r="P252" s="25"/>
      <c r="Q252" s="25"/>
    </row>
    <row r="253" spans="1:17" ht="15" customHeight="1" x14ac:dyDescent="0.25">
      <c r="A253" s="25"/>
      <c r="B253" s="25"/>
      <c r="C253" s="25"/>
      <c r="D253" s="25"/>
      <c r="E253" s="25"/>
      <c r="F253" s="25"/>
      <c r="G253" s="68"/>
      <c r="H253" s="25"/>
      <c r="I253" s="68"/>
      <c r="J253" s="72"/>
      <c r="K253" s="72"/>
      <c r="L253" s="72"/>
      <c r="M253" s="72"/>
      <c r="N253" s="25"/>
      <c r="O253" s="25"/>
      <c r="P253" s="25"/>
      <c r="Q253" s="25"/>
    </row>
    <row r="254" spans="1:17" ht="15" customHeight="1" x14ac:dyDescent="0.25">
      <c r="A254" s="25"/>
      <c r="B254" s="25"/>
      <c r="C254" s="25"/>
      <c r="D254" s="25"/>
      <c r="E254" s="25"/>
      <c r="F254" s="25"/>
      <c r="G254" s="68"/>
      <c r="H254" s="25"/>
      <c r="I254" s="68"/>
      <c r="J254" s="72"/>
      <c r="K254" s="72"/>
      <c r="L254" s="72"/>
      <c r="M254" s="72"/>
      <c r="N254" s="25"/>
      <c r="O254" s="25"/>
      <c r="P254" s="25"/>
      <c r="Q254" s="25"/>
    </row>
    <row r="255" spans="1:17" ht="15" customHeight="1" x14ac:dyDescent="0.25">
      <c r="A255" s="25"/>
      <c r="B255" s="25"/>
      <c r="C255" s="25"/>
      <c r="D255" s="25"/>
      <c r="E255" s="25"/>
      <c r="F255" s="25"/>
      <c r="G255" s="68"/>
      <c r="H255" s="25"/>
      <c r="I255" s="68"/>
      <c r="J255" s="72"/>
      <c r="K255" s="72"/>
      <c r="L255" s="72"/>
      <c r="M255" s="72"/>
      <c r="N255" s="25"/>
      <c r="O255" s="25"/>
      <c r="P255" s="25"/>
      <c r="Q255" s="25"/>
    </row>
    <row r="256" spans="1:17" ht="15" customHeight="1" x14ac:dyDescent="0.25">
      <c r="A256" s="25"/>
      <c r="B256" s="25"/>
      <c r="C256" s="25"/>
      <c r="D256" s="25"/>
      <c r="E256" s="25"/>
      <c r="F256" s="25"/>
      <c r="G256" s="68"/>
      <c r="H256" s="25"/>
      <c r="I256" s="68"/>
      <c r="J256" s="72"/>
      <c r="K256" s="72"/>
      <c r="L256" s="72"/>
      <c r="M256" s="72"/>
      <c r="N256" s="25"/>
      <c r="O256" s="25"/>
      <c r="P256" s="25"/>
      <c r="Q256" s="25"/>
    </row>
    <row r="257" spans="1:17" ht="15" customHeight="1" x14ac:dyDescent="0.25">
      <c r="A257" s="25"/>
      <c r="B257" s="25"/>
      <c r="C257" s="25"/>
      <c r="D257" s="25"/>
      <c r="E257" s="25"/>
      <c r="F257" s="25"/>
      <c r="G257" s="68"/>
      <c r="H257" s="25"/>
      <c r="I257" s="68"/>
      <c r="J257" s="72"/>
      <c r="K257" s="72"/>
      <c r="L257" s="72"/>
      <c r="M257" s="72"/>
      <c r="N257" s="25"/>
      <c r="O257" s="25"/>
      <c r="P257" s="25"/>
      <c r="Q257" s="25"/>
    </row>
    <row r="258" spans="1:17" ht="15" customHeight="1" x14ac:dyDescent="0.25">
      <c r="A258" s="25"/>
      <c r="B258" s="25"/>
      <c r="C258" s="25"/>
      <c r="D258" s="25"/>
      <c r="E258" s="25"/>
      <c r="F258" s="25"/>
      <c r="G258" s="68"/>
      <c r="H258" s="25"/>
      <c r="I258" s="68"/>
      <c r="J258" s="72"/>
      <c r="K258" s="72"/>
      <c r="L258" s="72"/>
      <c r="M258" s="72"/>
      <c r="N258" s="25"/>
      <c r="O258" s="25"/>
      <c r="P258" s="25"/>
      <c r="Q258" s="25"/>
    </row>
    <row r="259" spans="1:17" ht="15" customHeight="1" x14ac:dyDescent="0.25">
      <c r="A259" s="25"/>
      <c r="B259" s="25"/>
      <c r="C259" s="25"/>
      <c r="D259" s="25"/>
      <c r="E259" s="25"/>
      <c r="F259" s="25"/>
      <c r="G259" s="68"/>
      <c r="H259" s="25"/>
      <c r="I259" s="68"/>
      <c r="J259" s="72"/>
      <c r="K259" s="72"/>
      <c r="L259" s="72"/>
      <c r="M259" s="72"/>
      <c r="N259" s="25"/>
      <c r="O259" s="25"/>
      <c r="P259" s="25"/>
      <c r="Q259" s="25"/>
    </row>
    <row r="260" spans="1:17" ht="15" customHeight="1" x14ac:dyDescent="0.25">
      <c r="A260" s="25"/>
      <c r="B260" s="25"/>
      <c r="C260" s="25"/>
      <c r="D260" s="25"/>
      <c r="E260" s="25"/>
      <c r="F260" s="25"/>
      <c r="G260" s="68"/>
      <c r="H260" s="25"/>
      <c r="I260" s="68"/>
      <c r="J260" s="72"/>
      <c r="K260" s="72"/>
      <c r="L260" s="72"/>
      <c r="M260" s="72"/>
      <c r="N260" s="25"/>
      <c r="O260" s="25"/>
      <c r="P260" s="25"/>
      <c r="Q260" s="25"/>
    </row>
    <row r="261" spans="1:17" ht="15" customHeight="1" x14ac:dyDescent="0.25">
      <c r="A261" s="25"/>
      <c r="B261" s="25"/>
      <c r="C261" s="25"/>
      <c r="D261" s="25"/>
      <c r="E261" s="25"/>
      <c r="F261" s="25"/>
      <c r="G261" s="68"/>
      <c r="H261" s="25"/>
      <c r="I261" s="68"/>
      <c r="J261" s="72"/>
      <c r="K261" s="72"/>
      <c r="L261" s="72"/>
      <c r="M261" s="72"/>
      <c r="N261" s="25"/>
      <c r="O261" s="25"/>
      <c r="P261" s="25"/>
      <c r="Q261" s="25"/>
    </row>
    <row r="262" spans="1:17" ht="15" customHeight="1" x14ac:dyDescent="0.25">
      <c r="A262" s="25"/>
      <c r="B262" s="25"/>
      <c r="C262" s="25"/>
      <c r="D262" s="25"/>
      <c r="E262" s="25"/>
      <c r="F262" s="25"/>
      <c r="G262" s="68"/>
      <c r="H262" s="25"/>
      <c r="I262" s="68"/>
      <c r="J262" s="72"/>
      <c r="K262" s="72"/>
      <c r="L262" s="72"/>
      <c r="M262" s="72"/>
      <c r="N262" s="25"/>
      <c r="O262" s="25"/>
      <c r="P262" s="25"/>
      <c r="Q262" s="25"/>
    </row>
    <row r="263" spans="1:17" ht="15" customHeight="1" x14ac:dyDescent="0.25">
      <c r="A263" s="25"/>
      <c r="B263" s="25"/>
      <c r="C263" s="25"/>
      <c r="D263" s="25"/>
      <c r="E263" s="25"/>
      <c r="F263" s="25"/>
      <c r="G263" s="68"/>
      <c r="H263" s="25"/>
      <c r="I263" s="68"/>
      <c r="J263" s="72"/>
      <c r="K263" s="72"/>
      <c r="L263" s="72"/>
      <c r="M263" s="72"/>
      <c r="N263" s="25"/>
      <c r="O263" s="25"/>
      <c r="P263" s="25"/>
      <c r="Q263" s="25"/>
    </row>
    <row r="264" spans="1:17" ht="15" customHeight="1" x14ac:dyDescent="0.25">
      <c r="A264" s="25"/>
      <c r="B264" s="25"/>
      <c r="C264" s="25"/>
      <c r="D264" s="25"/>
      <c r="E264" s="25"/>
      <c r="F264" s="25"/>
      <c r="G264" s="68"/>
      <c r="H264" s="25"/>
      <c r="I264" s="68"/>
      <c r="J264" s="72"/>
      <c r="K264" s="72"/>
      <c r="L264" s="72"/>
      <c r="M264" s="72"/>
      <c r="N264" s="25"/>
      <c r="O264" s="25"/>
      <c r="P264" s="25"/>
      <c r="Q264" s="25"/>
    </row>
    <row r="265" spans="1:17" ht="15" customHeight="1" x14ac:dyDescent="0.25">
      <c r="A265" s="25"/>
      <c r="B265" s="25"/>
      <c r="C265" s="25"/>
      <c r="D265" s="25"/>
      <c r="E265" s="25"/>
      <c r="F265" s="25"/>
      <c r="G265" s="68"/>
      <c r="H265" s="25"/>
      <c r="I265" s="68"/>
      <c r="J265" s="72"/>
      <c r="K265" s="72"/>
      <c r="L265" s="72"/>
      <c r="M265" s="72"/>
      <c r="N265" s="25"/>
      <c r="O265" s="25"/>
      <c r="P265" s="25"/>
      <c r="Q265" s="25"/>
    </row>
    <row r="266" spans="1:17" ht="15" customHeight="1" x14ac:dyDescent="0.25">
      <c r="A266" s="25"/>
      <c r="B266" s="25"/>
      <c r="C266" s="25"/>
      <c r="D266" s="25"/>
      <c r="E266" s="25"/>
      <c r="F266" s="25"/>
      <c r="G266" s="68"/>
      <c r="H266" s="25"/>
      <c r="I266" s="68"/>
      <c r="J266" s="72"/>
      <c r="K266" s="72"/>
      <c r="L266" s="72"/>
      <c r="M266" s="72"/>
      <c r="N266" s="25"/>
      <c r="O266" s="25"/>
      <c r="P266" s="25"/>
      <c r="Q266" s="25"/>
    </row>
    <row r="267" spans="1:17" ht="15" customHeight="1" x14ac:dyDescent="0.25">
      <c r="A267" s="25"/>
      <c r="B267" s="25"/>
      <c r="C267" s="25"/>
      <c r="D267" s="25"/>
      <c r="E267" s="25"/>
      <c r="F267" s="25"/>
      <c r="G267" s="68"/>
      <c r="H267" s="25"/>
      <c r="I267" s="68"/>
      <c r="J267" s="72"/>
      <c r="K267" s="72"/>
      <c r="L267" s="72"/>
      <c r="M267" s="72"/>
      <c r="N267" s="25"/>
      <c r="O267" s="25"/>
      <c r="P267" s="25"/>
      <c r="Q267" s="25"/>
    </row>
    <row r="268" spans="1:17" ht="15" customHeight="1" x14ac:dyDescent="0.25">
      <c r="A268" s="25"/>
      <c r="B268" s="25"/>
      <c r="C268" s="25"/>
      <c r="D268" s="25"/>
      <c r="E268" s="25"/>
      <c r="F268" s="25"/>
      <c r="G268" s="68"/>
      <c r="H268" s="25"/>
      <c r="I268" s="68"/>
      <c r="J268" s="72"/>
      <c r="K268" s="72"/>
      <c r="L268" s="72"/>
      <c r="M268" s="72"/>
      <c r="N268" s="25"/>
      <c r="O268" s="25"/>
      <c r="P268" s="25"/>
      <c r="Q268" s="25"/>
    </row>
    <row r="269" spans="1:17" ht="15" customHeight="1" x14ac:dyDescent="0.25">
      <c r="A269" s="25"/>
      <c r="B269" s="25"/>
      <c r="C269" s="25"/>
      <c r="D269" s="25"/>
      <c r="E269" s="25"/>
      <c r="F269" s="25"/>
      <c r="G269" s="68"/>
      <c r="H269" s="25"/>
      <c r="I269" s="68"/>
      <c r="J269" s="72"/>
      <c r="K269" s="72"/>
      <c r="L269" s="72"/>
      <c r="M269" s="72"/>
      <c r="N269" s="25"/>
      <c r="O269" s="25"/>
      <c r="P269" s="25"/>
      <c r="Q269" s="25"/>
    </row>
    <row r="270" spans="1:17" ht="15" customHeight="1" x14ac:dyDescent="0.25">
      <c r="A270" s="25"/>
      <c r="B270" s="25"/>
      <c r="C270" s="25"/>
      <c r="D270" s="25"/>
      <c r="E270" s="25"/>
      <c r="F270" s="25"/>
      <c r="G270" s="68"/>
      <c r="H270" s="25"/>
      <c r="I270" s="68"/>
      <c r="J270" s="72"/>
      <c r="K270" s="72"/>
      <c r="L270" s="72"/>
      <c r="M270" s="72"/>
      <c r="N270" s="25"/>
      <c r="O270" s="25"/>
      <c r="P270" s="25"/>
      <c r="Q270" s="25"/>
    </row>
    <row r="271" spans="1:17" ht="15" customHeight="1" x14ac:dyDescent="0.25">
      <c r="A271" s="25"/>
      <c r="B271" s="25"/>
      <c r="C271" s="25"/>
      <c r="D271" s="25"/>
      <c r="E271" s="25"/>
      <c r="F271" s="25"/>
      <c r="G271" s="68"/>
      <c r="H271" s="25"/>
      <c r="I271" s="68"/>
      <c r="J271" s="72"/>
      <c r="K271" s="72"/>
      <c r="L271" s="72"/>
      <c r="M271" s="72"/>
      <c r="N271" s="25"/>
      <c r="O271" s="25"/>
      <c r="P271" s="25"/>
      <c r="Q271" s="25"/>
    </row>
    <row r="272" spans="1:17" ht="15" customHeight="1" x14ac:dyDescent="0.25">
      <c r="A272" s="25"/>
      <c r="B272" s="25"/>
      <c r="C272" s="25"/>
      <c r="D272" s="25"/>
      <c r="E272" s="25"/>
      <c r="F272" s="25"/>
      <c r="G272" s="68"/>
      <c r="H272" s="25"/>
      <c r="I272" s="68"/>
      <c r="J272" s="72"/>
      <c r="K272" s="72"/>
      <c r="L272" s="72"/>
      <c r="M272" s="72"/>
      <c r="N272" s="25"/>
      <c r="O272" s="25"/>
      <c r="P272" s="25"/>
      <c r="Q272" s="25"/>
    </row>
    <row r="273" spans="1:17" ht="15" customHeight="1" x14ac:dyDescent="0.25">
      <c r="A273" s="25"/>
      <c r="B273" s="25"/>
      <c r="C273" s="25"/>
      <c r="D273" s="25"/>
      <c r="E273" s="25"/>
      <c r="F273" s="25"/>
      <c r="G273" s="68"/>
      <c r="H273" s="25"/>
      <c r="I273" s="68"/>
      <c r="J273" s="72"/>
      <c r="K273" s="72"/>
      <c r="L273" s="72"/>
      <c r="M273" s="72"/>
      <c r="N273" s="25"/>
      <c r="O273" s="25"/>
      <c r="P273" s="25"/>
      <c r="Q273" s="25"/>
    </row>
  </sheetData>
  <phoneticPr fontId="3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49"/>
  <dimension ref="A1:AB273"/>
  <sheetViews>
    <sheetView topLeftCell="J1" workbookViewId="0">
      <selection activeCell="R19" sqref="R19:S21"/>
    </sheetView>
  </sheetViews>
  <sheetFormatPr defaultRowHeight="14.25" x14ac:dyDescent="0.2"/>
  <cols>
    <col min="1" max="1" width="55.375" style="23" bestFit="1" customWidth="1"/>
    <col min="2" max="2" width="24.625" style="23" bestFit="1" customWidth="1"/>
    <col min="3" max="3" width="19.875" style="23" bestFit="1" customWidth="1"/>
    <col min="4" max="4" width="19.75" style="23" customWidth="1"/>
    <col min="5" max="5" width="19.625" style="23" customWidth="1"/>
    <col min="6" max="9" width="22.125" style="23" bestFit="1" customWidth="1"/>
    <col min="10" max="10" width="19.75" style="23" bestFit="1" customWidth="1"/>
    <col min="11" max="12" width="21.5" style="23" bestFit="1" customWidth="1"/>
    <col min="13" max="13" width="20.5" style="23" bestFit="1" customWidth="1"/>
    <col min="14" max="14" width="49" style="23" bestFit="1" customWidth="1"/>
    <col min="15" max="15" width="12.625" style="23" customWidth="1"/>
    <col min="16" max="16" width="18.875" style="23" customWidth="1"/>
    <col min="17" max="17" width="11.62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81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7212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1404</v>
      </c>
      <c r="B2" s="71">
        <v>640</v>
      </c>
      <c r="C2" s="68">
        <v>0</v>
      </c>
      <c r="D2" s="68">
        <v>273.39999999999998</v>
      </c>
      <c r="E2" s="68">
        <v>211.79</v>
      </c>
      <c r="F2" s="68">
        <f t="shared" ref="F2:F39" si="0">($A$40-A2)/(ROW($A$40)-ROW(A2))</f>
        <v>152.84210526315789</v>
      </c>
      <c r="G2" s="68">
        <v>0</v>
      </c>
      <c r="H2" s="68">
        <f t="shared" ref="H2:H39" si="1">($A$40-B2)/(ROW($A$40)-ROW(B2))</f>
        <v>172.94736842105263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0.01</v>
      </c>
      <c r="P2" s="32" t="s">
        <v>39</v>
      </c>
      <c r="Q2" s="25">
        <f>LARGE(A:A,2)</f>
        <v>6888</v>
      </c>
      <c r="T2" s="22">
        <v>344.82900000000001</v>
      </c>
      <c r="U2" s="74">
        <f t="shared" ref="U2:U33" si="3">T2-B2</f>
        <v>-295.17099999999999</v>
      </c>
      <c r="V2" s="70">
        <f t="shared" ref="V2:V33" si="4">ROUND(U2,0)</f>
        <v>-295</v>
      </c>
      <c r="W2" s="70">
        <v>4766</v>
      </c>
      <c r="X2" s="70">
        <f t="shared" ref="X2:X33" si="5">B2/$W$2*$W$3</f>
        <v>703.51657574485944</v>
      </c>
      <c r="Y2" s="70">
        <f t="shared" ref="Y2:Y33" si="6">X2-B2</f>
        <v>63.516575744859438</v>
      </c>
      <c r="Z2" s="70">
        <f t="shared" ref="Z2:Z33" si="7">ROUND(Y2,0)</f>
        <v>64</v>
      </c>
      <c r="AA2" s="24">
        <f t="shared" ref="AA2:AA33" si="8">IF(V2&gt;=0,V2,Z2)</f>
        <v>64</v>
      </c>
      <c r="AB2" s="67">
        <f t="shared" ref="AB2:AB33" si="9">B2+AA2</f>
        <v>704</v>
      </c>
    </row>
    <row r="3" spans="1:28" ht="15" customHeight="1" x14ac:dyDescent="0.25">
      <c r="A3" s="71">
        <v>1632</v>
      </c>
      <c r="B3" s="71">
        <v>640</v>
      </c>
      <c r="C3" s="68">
        <v>0.28999999999999998</v>
      </c>
      <c r="D3" s="68">
        <v>273.5</v>
      </c>
      <c r="E3" s="68">
        <v>211.79</v>
      </c>
      <c r="F3" s="68">
        <f t="shared" si="0"/>
        <v>150.81081081081081</v>
      </c>
      <c r="G3" s="68">
        <v>0</v>
      </c>
      <c r="H3" s="68">
        <f t="shared" si="1"/>
        <v>177.62162162162161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79</v>
      </c>
      <c r="P3" s="32" t="s">
        <v>41</v>
      </c>
      <c r="Q3" s="25">
        <f>LARGE(A:A,3)</f>
        <v>6732</v>
      </c>
      <c r="T3" s="22">
        <v>346.43200000000002</v>
      </c>
      <c r="U3" s="74">
        <f t="shared" si="3"/>
        <v>-293.56799999999998</v>
      </c>
      <c r="V3" s="70">
        <f t="shared" si="4"/>
        <v>-294</v>
      </c>
      <c r="W3" s="70">
        <v>5239</v>
      </c>
      <c r="X3" s="70">
        <f t="shared" si="5"/>
        <v>703.51657574485944</v>
      </c>
      <c r="Y3" s="70">
        <f t="shared" si="6"/>
        <v>63.516575744859438</v>
      </c>
      <c r="Z3" s="70">
        <f t="shared" si="7"/>
        <v>64</v>
      </c>
      <c r="AA3" s="24">
        <f t="shared" si="8"/>
        <v>64</v>
      </c>
      <c r="AB3" s="67">
        <f t="shared" si="9"/>
        <v>704</v>
      </c>
    </row>
    <row r="4" spans="1:28" ht="15" customHeight="1" x14ac:dyDescent="0.25">
      <c r="A4" s="71">
        <v>1404</v>
      </c>
      <c r="B4" s="71">
        <v>640</v>
      </c>
      <c r="C4" s="68">
        <v>0.12</v>
      </c>
      <c r="D4" s="68">
        <v>273.58</v>
      </c>
      <c r="E4" s="68">
        <v>211.79</v>
      </c>
      <c r="F4" s="68">
        <f t="shared" si="0"/>
        <v>161.33333333333334</v>
      </c>
      <c r="G4" s="68">
        <v>0</v>
      </c>
      <c r="H4" s="68">
        <f t="shared" si="1"/>
        <v>182.55555555555554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7212</v>
      </c>
      <c r="P4" s="32" t="s">
        <v>43</v>
      </c>
      <c r="Q4" s="25">
        <f>LARGE(B:B,1)</f>
        <v>4764</v>
      </c>
      <c r="T4" s="22">
        <v>354.779</v>
      </c>
      <c r="U4" s="74">
        <f t="shared" si="3"/>
        <v>-285.221</v>
      </c>
      <c r="V4" s="70">
        <f t="shared" si="4"/>
        <v>-285</v>
      </c>
      <c r="W4" s="70"/>
      <c r="X4" s="70">
        <f t="shared" si="5"/>
        <v>703.51657574485944</v>
      </c>
      <c r="Y4" s="70">
        <f t="shared" si="6"/>
        <v>63.516575744859438</v>
      </c>
      <c r="Z4" s="70">
        <f t="shared" si="7"/>
        <v>64</v>
      </c>
      <c r="AA4" s="24">
        <f t="shared" si="8"/>
        <v>64</v>
      </c>
      <c r="AB4" s="67">
        <f t="shared" si="9"/>
        <v>704</v>
      </c>
    </row>
    <row r="5" spans="1:28" ht="15" customHeight="1" x14ac:dyDescent="0.25">
      <c r="A5" s="71">
        <v>1860</v>
      </c>
      <c r="B5" s="71">
        <v>640</v>
      </c>
      <c r="C5" s="68">
        <v>2.34</v>
      </c>
      <c r="D5" s="68">
        <v>273.7</v>
      </c>
      <c r="E5" s="68">
        <v>211.79</v>
      </c>
      <c r="F5" s="68">
        <f t="shared" si="0"/>
        <v>152.91428571428571</v>
      </c>
      <c r="G5" s="68">
        <v>0</v>
      </c>
      <c r="H5" s="68">
        <f t="shared" si="1"/>
        <v>187.77142857142857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3.21</v>
      </c>
      <c r="P5" s="32" t="s">
        <v>45</v>
      </c>
      <c r="Q5" s="25">
        <f>LARGE(B:B,2)</f>
        <v>3936</v>
      </c>
      <c r="T5" s="22">
        <v>349.35599999999999</v>
      </c>
      <c r="U5" s="74">
        <f t="shared" si="3"/>
        <v>-290.64400000000001</v>
      </c>
      <c r="V5" s="70">
        <f t="shared" si="4"/>
        <v>-291</v>
      </c>
      <c r="W5" s="70"/>
      <c r="X5" s="70">
        <f t="shared" si="5"/>
        <v>703.51657574485944</v>
      </c>
      <c r="Y5" s="70">
        <f t="shared" si="6"/>
        <v>63.516575744859438</v>
      </c>
      <c r="Z5" s="70">
        <f t="shared" si="7"/>
        <v>64</v>
      </c>
      <c r="AA5" s="24">
        <f t="shared" si="8"/>
        <v>64</v>
      </c>
      <c r="AB5" s="67">
        <f t="shared" si="9"/>
        <v>704</v>
      </c>
    </row>
    <row r="6" spans="1:28" ht="15" customHeight="1" x14ac:dyDescent="0.25">
      <c r="A6" s="71">
        <v>1980</v>
      </c>
      <c r="B6" s="71">
        <v>900</v>
      </c>
      <c r="C6" s="68">
        <v>4.72</v>
      </c>
      <c r="D6" s="68">
        <v>273.82</v>
      </c>
      <c r="E6" s="68">
        <v>212.09</v>
      </c>
      <c r="F6" s="68">
        <f t="shared" si="0"/>
        <v>153.88235294117646</v>
      </c>
      <c r="G6" s="68">
        <v>0</v>
      </c>
      <c r="H6" s="68">
        <f t="shared" si="1"/>
        <v>185.64705882352942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3.56</v>
      </c>
      <c r="P6" s="32" t="s">
        <v>47</v>
      </c>
      <c r="Q6" s="25">
        <f>LARGE(B:B,3)</f>
        <v>3672</v>
      </c>
      <c r="T6" s="22">
        <v>357.291</v>
      </c>
      <c r="U6" s="74">
        <f t="shared" si="3"/>
        <v>-542.70900000000006</v>
      </c>
      <c r="V6" s="70">
        <f t="shared" si="4"/>
        <v>-543</v>
      </c>
      <c r="W6" s="70"/>
      <c r="X6" s="70">
        <f t="shared" si="5"/>
        <v>989.32018464120847</v>
      </c>
      <c r="Y6" s="70">
        <f t="shared" si="6"/>
        <v>89.320184641208471</v>
      </c>
      <c r="Z6" s="70">
        <f t="shared" si="7"/>
        <v>89</v>
      </c>
      <c r="AA6" s="24">
        <f t="shared" si="8"/>
        <v>89</v>
      </c>
      <c r="AB6" s="67">
        <f t="shared" si="9"/>
        <v>989</v>
      </c>
    </row>
    <row r="7" spans="1:28" ht="15" customHeight="1" x14ac:dyDescent="0.25">
      <c r="A7" s="71">
        <v>2208</v>
      </c>
      <c r="B7" s="71">
        <v>900</v>
      </c>
      <c r="C7" s="68">
        <v>1.66</v>
      </c>
      <c r="D7" s="68">
        <v>273.95</v>
      </c>
      <c r="E7" s="68">
        <v>212.09</v>
      </c>
      <c r="F7" s="68">
        <f t="shared" si="0"/>
        <v>151.63636363636363</v>
      </c>
      <c r="G7" s="68">
        <v>0</v>
      </c>
      <c r="H7" s="68">
        <f t="shared" si="1"/>
        <v>191.27272727272728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3.72</v>
      </c>
      <c r="P7" s="25"/>
      <c r="Q7" s="25"/>
      <c r="T7" s="22">
        <v>354.32400000000001</v>
      </c>
      <c r="U7" s="74">
        <f t="shared" si="3"/>
        <v>-545.67599999999993</v>
      </c>
      <c r="V7" s="70">
        <f t="shared" si="4"/>
        <v>-546</v>
      </c>
      <c r="W7" s="70"/>
      <c r="X7" s="70">
        <f t="shared" si="5"/>
        <v>989.32018464120847</v>
      </c>
      <c r="Y7" s="70">
        <f t="shared" si="6"/>
        <v>89.320184641208471</v>
      </c>
      <c r="Z7" s="70">
        <f t="shared" si="7"/>
        <v>89</v>
      </c>
      <c r="AA7" s="24">
        <f t="shared" si="8"/>
        <v>89</v>
      </c>
      <c r="AB7" s="67">
        <f t="shared" si="9"/>
        <v>989</v>
      </c>
    </row>
    <row r="8" spans="1:28" ht="15" customHeight="1" x14ac:dyDescent="0.25">
      <c r="A8" s="71">
        <v>1980</v>
      </c>
      <c r="B8" s="71">
        <v>900</v>
      </c>
      <c r="C8" s="68">
        <v>0.84</v>
      </c>
      <c r="D8" s="68">
        <v>274.06</v>
      </c>
      <c r="E8" s="68">
        <v>212.09</v>
      </c>
      <c r="F8" s="68">
        <f t="shared" si="0"/>
        <v>163.5</v>
      </c>
      <c r="G8" s="68">
        <v>0</v>
      </c>
      <c r="H8" s="68">
        <f t="shared" si="1"/>
        <v>197.25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329.40199999999999</v>
      </c>
      <c r="U8" s="74">
        <f t="shared" si="3"/>
        <v>-570.59799999999996</v>
      </c>
      <c r="V8" s="70">
        <f t="shared" si="4"/>
        <v>-571</v>
      </c>
      <c r="W8" s="70"/>
      <c r="X8" s="70">
        <f t="shared" si="5"/>
        <v>989.32018464120847</v>
      </c>
      <c r="Y8" s="70">
        <f t="shared" si="6"/>
        <v>89.320184641208471</v>
      </c>
      <c r="Z8" s="70">
        <f t="shared" si="7"/>
        <v>89</v>
      </c>
      <c r="AA8" s="24">
        <f t="shared" si="8"/>
        <v>89</v>
      </c>
      <c r="AB8" s="67">
        <f t="shared" si="9"/>
        <v>989</v>
      </c>
    </row>
    <row r="9" spans="1:28" ht="15" customHeight="1" x14ac:dyDescent="0.25">
      <c r="A9" s="71">
        <v>1740</v>
      </c>
      <c r="B9" s="71">
        <v>900</v>
      </c>
      <c r="C9" s="68">
        <v>0.84</v>
      </c>
      <c r="D9" s="68">
        <v>274.14999999999998</v>
      </c>
      <c r="E9" s="68">
        <v>212.09</v>
      </c>
      <c r="F9" s="68">
        <f t="shared" si="0"/>
        <v>176.51612903225808</v>
      </c>
      <c r="G9" s="68">
        <v>0</v>
      </c>
      <c r="H9" s="68">
        <f t="shared" si="1"/>
        <v>203.61290322580646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337.99299999999999</v>
      </c>
      <c r="U9" s="74">
        <f t="shared" si="3"/>
        <v>-562.00700000000006</v>
      </c>
      <c r="V9" s="70">
        <f t="shared" si="4"/>
        <v>-562</v>
      </c>
      <c r="W9" s="70"/>
      <c r="X9" s="70">
        <f t="shared" si="5"/>
        <v>989.32018464120847</v>
      </c>
      <c r="Y9" s="70">
        <f t="shared" si="6"/>
        <v>89.320184641208471</v>
      </c>
      <c r="Z9" s="70">
        <f t="shared" si="7"/>
        <v>89</v>
      </c>
      <c r="AA9" s="24">
        <f t="shared" si="8"/>
        <v>89</v>
      </c>
      <c r="AB9" s="67">
        <f t="shared" si="9"/>
        <v>989</v>
      </c>
    </row>
    <row r="10" spans="1:28" ht="15" customHeight="1" x14ac:dyDescent="0.25">
      <c r="A10" s="71">
        <v>1392</v>
      </c>
      <c r="B10" s="71">
        <v>1150</v>
      </c>
      <c r="C10" s="68">
        <v>0.56000000000000005</v>
      </c>
      <c r="D10" s="68">
        <v>274.17</v>
      </c>
      <c r="E10" s="68">
        <v>212.31</v>
      </c>
      <c r="F10" s="68">
        <f t="shared" si="0"/>
        <v>194</v>
      </c>
      <c r="G10" s="68">
        <v>0</v>
      </c>
      <c r="H10" s="68">
        <f t="shared" si="1"/>
        <v>202.06666666666666</v>
      </c>
      <c r="I10" s="68">
        <v>0</v>
      </c>
      <c r="J10" s="72">
        <f t="shared" si="10"/>
        <v>0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355.702</v>
      </c>
      <c r="U10" s="74">
        <f t="shared" si="3"/>
        <v>-794.298</v>
      </c>
      <c r="V10" s="70">
        <f t="shared" si="4"/>
        <v>-794</v>
      </c>
      <c r="W10" s="70"/>
      <c r="X10" s="70">
        <f t="shared" si="5"/>
        <v>1264.1313470415441</v>
      </c>
      <c r="Y10" s="70">
        <f t="shared" si="6"/>
        <v>114.13134704154413</v>
      </c>
      <c r="Z10" s="70">
        <f t="shared" si="7"/>
        <v>114</v>
      </c>
      <c r="AA10" s="24">
        <f t="shared" si="8"/>
        <v>114</v>
      </c>
      <c r="AB10" s="67">
        <f t="shared" si="9"/>
        <v>1264</v>
      </c>
    </row>
    <row r="11" spans="1:28" ht="15" customHeight="1" x14ac:dyDescent="0.25">
      <c r="A11" s="71">
        <v>1160</v>
      </c>
      <c r="B11" s="71">
        <v>1150</v>
      </c>
      <c r="C11" s="68">
        <v>0.23</v>
      </c>
      <c r="D11" s="68">
        <v>274.17</v>
      </c>
      <c r="E11" s="68">
        <v>212.31</v>
      </c>
      <c r="F11" s="68">
        <f t="shared" si="0"/>
        <v>208.68965517241378</v>
      </c>
      <c r="G11" s="68">
        <v>0</v>
      </c>
      <c r="H11" s="68">
        <f t="shared" si="1"/>
        <v>209.0344827586207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272.39999999999998</v>
      </c>
      <c r="R11" s="43"/>
      <c r="S11" s="43"/>
      <c r="T11" s="22">
        <v>390.05799999999999</v>
      </c>
      <c r="U11" s="74">
        <f t="shared" si="3"/>
        <v>-759.94200000000001</v>
      </c>
      <c r="V11" s="70">
        <f t="shared" si="4"/>
        <v>-760</v>
      </c>
      <c r="W11" s="70"/>
      <c r="X11" s="70">
        <f t="shared" si="5"/>
        <v>1264.1313470415441</v>
      </c>
      <c r="Y11" s="70">
        <f t="shared" si="6"/>
        <v>114.13134704154413</v>
      </c>
      <c r="Z11" s="70">
        <f t="shared" si="7"/>
        <v>114</v>
      </c>
      <c r="AA11" s="24">
        <f t="shared" si="8"/>
        <v>114</v>
      </c>
      <c r="AB11" s="67">
        <f t="shared" si="9"/>
        <v>1264</v>
      </c>
    </row>
    <row r="12" spans="1:28" ht="15" customHeight="1" x14ac:dyDescent="0.25">
      <c r="A12" s="71">
        <v>1740</v>
      </c>
      <c r="B12" s="71">
        <v>1150</v>
      </c>
      <c r="C12" s="68">
        <v>0.46</v>
      </c>
      <c r="D12" s="68">
        <v>274.23</v>
      </c>
      <c r="E12" s="68">
        <v>212.31</v>
      </c>
      <c r="F12" s="68">
        <f t="shared" si="0"/>
        <v>195.42857142857142</v>
      </c>
      <c r="G12" s="68">
        <v>0</v>
      </c>
      <c r="H12" s="68">
        <f t="shared" si="1"/>
        <v>216.5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273.39999999999998</v>
      </c>
      <c r="R12" s="43"/>
      <c r="S12" s="43"/>
      <c r="T12" s="22">
        <v>400.86099999999999</v>
      </c>
      <c r="U12" s="74">
        <f t="shared" si="3"/>
        <v>-749.13900000000001</v>
      </c>
      <c r="V12" s="70">
        <f t="shared" si="4"/>
        <v>-749</v>
      </c>
      <c r="W12" s="70"/>
      <c r="X12" s="70">
        <f t="shared" si="5"/>
        <v>1264.1313470415441</v>
      </c>
      <c r="Y12" s="70">
        <f t="shared" si="6"/>
        <v>114.13134704154413</v>
      </c>
      <c r="Z12" s="70">
        <f t="shared" si="7"/>
        <v>114</v>
      </c>
      <c r="AA12" s="24">
        <f t="shared" si="8"/>
        <v>114</v>
      </c>
      <c r="AB12" s="67">
        <f t="shared" si="9"/>
        <v>1264</v>
      </c>
    </row>
    <row r="13" spans="1:28" ht="15" customHeight="1" x14ac:dyDescent="0.25">
      <c r="A13" s="71">
        <v>1272</v>
      </c>
      <c r="B13" s="71">
        <v>1150</v>
      </c>
      <c r="C13" s="68">
        <v>0.4</v>
      </c>
      <c r="D13" s="68">
        <v>274.25</v>
      </c>
      <c r="E13" s="68">
        <v>212.31</v>
      </c>
      <c r="F13" s="68">
        <f t="shared" si="0"/>
        <v>220</v>
      </c>
      <c r="G13" s="68">
        <v>0</v>
      </c>
      <c r="H13" s="68">
        <f t="shared" si="1"/>
        <v>224.5185185185185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403.71199999999999</v>
      </c>
      <c r="U13" s="74">
        <f t="shared" si="3"/>
        <v>-746.28800000000001</v>
      </c>
      <c r="V13" s="70">
        <f t="shared" si="4"/>
        <v>-746</v>
      </c>
      <c r="W13" s="70"/>
      <c r="X13" s="70">
        <f t="shared" si="5"/>
        <v>1264.1313470415441</v>
      </c>
      <c r="Y13" s="70">
        <f t="shared" si="6"/>
        <v>114.13134704154413</v>
      </c>
      <c r="Z13" s="70">
        <f t="shared" si="7"/>
        <v>114</v>
      </c>
      <c r="AA13" s="24">
        <f t="shared" si="8"/>
        <v>114</v>
      </c>
      <c r="AB13" s="67">
        <f t="shared" si="9"/>
        <v>1264</v>
      </c>
    </row>
    <row r="14" spans="1:28" ht="15" customHeight="1" x14ac:dyDescent="0.25">
      <c r="A14" s="71">
        <v>886</v>
      </c>
      <c r="B14" s="71">
        <v>1400</v>
      </c>
      <c r="C14" s="68">
        <v>1.84</v>
      </c>
      <c r="D14" s="68">
        <v>274.19</v>
      </c>
      <c r="E14" s="68">
        <v>212.38</v>
      </c>
      <c r="F14" s="68">
        <f t="shared" si="0"/>
        <v>243.30769230769232</v>
      </c>
      <c r="G14" s="68">
        <v>0</v>
      </c>
      <c r="H14" s="68">
        <f t="shared" si="1"/>
        <v>223.53846153846155</v>
      </c>
      <c r="I14" s="68">
        <v>0</v>
      </c>
      <c r="J14" s="72">
        <f t="shared" si="10"/>
        <v>0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4764</v>
      </c>
      <c r="R14" s="43"/>
      <c r="S14" s="43"/>
      <c r="T14" s="22">
        <v>441.76100000000002</v>
      </c>
      <c r="U14" s="74">
        <f t="shared" si="3"/>
        <v>-958.23900000000003</v>
      </c>
      <c r="V14" s="70">
        <f t="shared" si="4"/>
        <v>-958</v>
      </c>
      <c r="W14" s="70"/>
      <c r="X14" s="70">
        <f t="shared" si="5"/>
        <v>1538.94250944188</v>
      </c>
      <c r="Y14" s="70">
        <f t="shared" si="6"/>
        <v>138.94250944188002</v>
      </c>
      <c r="Z14" s="70">
        <f t="shared" si="7"/>
        <v>139</v>
      </c>
      <c r="AA14" s="24">
        <f t="shared" si="8"/>
        <v>139</v>
      </c>
      <c r="AB14" s="67">
        <f t="shared" si="9"/>
        <v>1539</v>
      </c>
    </row>
    <row r="15" spans="1:28" ht="15" customHeight="1" x14ac:dyDescent="0.25">
      <c r="A15" s="71">
        <v>1452</v>
      </c>
      <c r="B15" s="71">
        <v>1400</v>
      </c>
      <c r="C15" s="68">
        <v>3.66</v>
      </c>
      <c r="D15" s="68">
        <v>274.2</v>
      </c>
      <c r="E15" s="68">
        <v>212.38</v>
      </c>
      <c r="F15" s="68">
        <f t="shared" si="0"/>
        <v>230.4</v>
      </c>
      <c r="G15" s="68">
        <v>0</v>
      </c>
      <c r="H15" s="68">
        <f t="shared" si="1"/>
        <v>232.48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79</v>
      </c>
      <c r="P15" s="14" t="s">
        <v>61</v>
      </c>
      <c r="Q15" s="13">
        <f>MAX(D:D)</f>
        <v>276.42</v>
      </c>
      <c r="R15" s="43">
        <f ca="1">TREND(OFFSET('Z-V'!B1,MATCH(Q15,'Z-V'!A:A,1)-1,,2,1),OFFSET('Z-V'!A1,MATCH(Q15,'Z-V'!A:A,1)-1,,2,1),Q15)</f>
        <v>74970.000000000116</v>
      </c>
      <c r="S15" s="43"/>
      <c r="T15" s="22">
        <v>711.82600000000002</v>
      </c>
      <c r="U15" s="74">
        <f t="shared" si="3"/>
        <v>-688.17399999999998</v>
      </c>
      <c r="V15" s="70">
        <f t="shared" si="4"/>
        <v>-688</v>
      </c>
      <c r="W15" s="70"/>
      <c r="X15" s="70">
        <f t="shared" si="5"/>
        <v>1538.94250944188</v>
      </c>
      <c r="Y15" s="70">
        <f t="shared" si="6"/>
        <v>138.94250944188002</v>
      </c>
      <c r="Z15" s="70">
        <f t="shared" si="7"/>
        <v>139</v>
      </c>
      <c r="AA15" s="24">
        <f t="shared" si="8"/>
        <v>139</v>
      </c>
      <c r="AB15" s="67">
        <f t="shared" si="9"/>
        <v>1539</v>
      </c>
    </row>
    <row r="16" spans="1:28" ht="15" customHeight="1" x14ac:dyDescent="0.25">
      <c r="A16" s="71">
        <v>1644</v>
      </c>
      <c r="B16" s="71">
        <v>1400</v>
      </c>
      <c r="C16" s="68">
        <v>2.89</v>
      </c>
      <c r="D16" s="68">
        <v>274.22000000000003</v>
      </c>
      <c r="E16" s="68">
        <v>212.38</v>
      </c>
      <c r="F16" s="68">
        <f t="shared" si="0"/>
        <v>232</v>
      </c>
      <c r="G16" s="68">
        <v>0</v>
      </c>
      <c r="H16" s="68">
        <f t="shared" si="1"/>
        <v>242.16666666666666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17.75</v>
      </c>
      <c r="P16" s="14" t="s">
        <v>63</v>
      </c>
      <c r="Q16" s="56">
        <f>D2</f>
        <v>273.39999999999998</v>
      </c>
      <c r="R16" s="43">
        <f ca="1">TREND(OFFSET('Z-V'!B1,MATCH(Q16,'Z-V'!A:A,1)-1,,2,1),OFFSET('Z-V'!A1,MATCH(Q16,'Z-V'!A:A,1)-1,,2,1),Q16)</f>
        <v>64400</v>
      </c>
      <c r="S16" s="43"/>
      <c r="T16" s="22">
        <v>1031.752</v>
      </c>
      <c r="U16" s="74">
        <f t="shared" si="3"/>
        <v>-368.24800000000005</v>
      </c>
      <c r="V16" s="70">
        <f t="shared" si="4"/>
        <v>-368</v>
      </c>
      <c r="W16" s="70"/>
      <c r="X16" s="70">
        <f t="shared" si="5"/>
        <v>1538.94250944188</v>
      </c>
      <c r="Y16" s="70">
        <f t="shared" si="6"/>
        <v>138.94250944188002</v>
      </c>
      <c r="Z16" s="70">
        <f t="shared" si="7"/>
        <v>139</v>
      </c>
      <c r="AA16" s="24">
        <f t="shared" si="8"/>
        <v>139</v>
      </c>
      <c r="AB16" s="67">
        <f t="shared" si="9"/>
        <v>1539</v>
      </c>
    </row>
    <row r="17" spans="1:28" ht="15" customHeight="1" x14ac:dyDescent="0.25">
      <c r="A17" s="71">
        <v>1524</v>
      </c>
      <c r="B17" s="71">
        <v>1400</v>
      </c>
      <c r="C17" s="68">
        <v>0.23</v>
      </c>
      <c r="D17" s="68">
        <v>274.24</v>
      </c>
      <c r="E17" s="68">
        <v>212.38</v>
      </c>
      <c r="F17" s="68">
        <f t="shared" si="0"/>
        <v>247.30434782608697</v>
      </c>
      <c r="G17" s="68">
        <v>0</v>
      </c>
      <c r="H17" s="68">
        <f t="shared" si="1"/>
        <v>252.69565217391303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273.36</v>
      </c>
      <c r="R17" s="43"/>
      <c r="S17" s="43"/>
      <c r="T17" s="22">
        <v>1008.248</v>
      </c>
      <c r="U17" s="74">
        <f t="shared" si="3"/>
        <v>-391.75199999999995</v>
      </c>
      <c r="V17" s="70">
        <f t="shared" si="4"/>
        <v>-392</v>
      </c>
      <c r="W17" s="70"/>
      <c r="X17" s="70">
        <f t="shared" si="5"/>
        <v>1538.94250944188</v>
      </c>
      <c r="Y17" s="70">
        <f t="shared" si="6"/>
        <v>138.94250944188002</v>
      </c>
      <c r="Z17" s="70">
        <f t="shared" si="7"/>
        <v>139</v>
      </c>
      <c r="AA17" s="24">
        <f t="shared" si="8"/>
        <v>139</v>
      </c>
      <c r="AB17" s="67">
        <f t="shared" si="9"/>
        <v>1539</v>
      </c>
    </row>
    <row r="18" spans="1:28" ht="15" customHeight="1" x14ac:dyDescent="0.2">
      <c r="A18" s="71">
        <v>1061</v>
      </c>
      <c r="B18" s="71">
        <v>1660</v>
      </c>
      <c r="C18" s="68">
        <v>0.21</v>
      </c>
      <c r="D18" s="68">
        <v>274.18</v>
      </c>
      <c r="E18" s="68">
        <v>212.46</v>
      </c>
      <c r="F18" s="68">
        <f t="shared" si="0"/>
        <v>279.59090909090907</v>
      </c>
      <c r="G18" s="68">
        <v>0</v>
      </c>
      <c r="H18" s="68">
        <f t="shared" si="1"/>
        <v>252.36363636363637</v>
      </c>
      <c r="I18" s="68">
        <v>0</v>
      </c>
      <c r="J18" s="72">
        <f t="shared" si="10"/>
        <v>0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4764</v>
      </c>
      <c r="R18" s="43"/>
      <c r="S18" s="43"/>
      <c r="T18" s="22">
        <v>1004.11</v>
      </c>
      <c r="U18" s="74">
        <f t="shared" si="3"/>
        <v>-655.89</v>
      </c>
      <c r="V18" s="70">
        <f t="shared" si="4"/>
        <v>-656</v>
      </c>
      <c r="W18" s="70"/>
      <c r="X18" s="70">
        <f t="shared" si="5"/>
        <v>1824.7461183382293</v>
      </c>
      <c r="Y18" s="70">
        <f t="shared" si="6"/>
        <v>164.74611833822928</v>
      </c>
      <c r="Z18" s="70">
        <f t="shared" si="7"/>
        <v>165</v>
      </c>
      <c r="AA18" s="24">
        <f t="shared" si="8"/>
        <v>165</v>
      </c>
      <c r="AB18" s="67">
        <f t="shared" si="9"/>
        <v>1825</v>
      </c>
    </row>
    <row r="19" spans="1:28" ht="15" customHeight="1" x14ac:dyDescent="0.25">
      <c r="A19" s="71">
        <v>1127</v>
      </c>
      <c r="B19" s="71">
        <v>1660</v>
      </c>
      <c r="C19" s="68">
        <v>0.16</v>
      </c>
      <c r="D19" s="68">
        <v>274.12</v>
      </c>
      <c r="E19" s="68">
        <v>212.46</v>
      </c>
      <c r="F19" s="68">
        <f t="shared" si="0"/>
        <v>289.76190476190476</v>
      </c>
      <c r="G19" s="68">
        <v>0</v>
      </c>
      <c r="H19" s="68">
        <f t="shared" si="1"/>
        <v>264.38095238095241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0.41733344470431005</v>
      </c>
      <c r="R19" s="58">
        <f>MAX(AB:AB)</f>
        <v>5237</v>
      </c>
      <c r="S19" s="58">
        <f>'Z-V'!P8-R19</f>
        <v>3742</v>
      </c>
      <c r="T19" s="22">
        <v>1202.692</v>
      </c>
      <c r="U19" s="74">
        <f t="shared" si="3"/>
        <v>-457.30799999999999</v>
      </c>
      <c r="V19" s="70">
        <f t="shared" si="4"/>
        <v>-457</v>
      </c>
      <c r="W19" s="70"/>
      <c r="X19" s="70">
        <f t="shared" si="5"/>
        <v>1824.7461183382293</v>
      </c>
      <c r="Y19" s="70">
        <f t="shared" si="6"/>
        <v>164.74611833822928</v>
      </c>
      <c r="Z19" s="70">
        <f t="shared" si="7"/>
        <v>165</v>
      </c>
      <c r="AA19" s="24">
        <f t="shared" si="8"/>
        <v>165</v>
      </c>
      <c r="AB19" s="67">
        <f t="shared" si="9"/>
        <v>1825</v>
      </c>
    </row>
    <row r="20" spans="1:28" ht="15" customHeight="1" x14ac:dyDescent="0.25">
      <c r="A20" s="71">
        <v>1536</v>
      </c>
      <c r="B20" s="71">
        <v>1660</v>
      </c>
      <c r="C20" s="68">
        <v>0</v>
      </c>
      <c r="D20" s="68">
        <v>274.11</v>
      </c>
      <c r="E20" s="68">
        <v>212.46</v>
      </c>
      <c r="F20" s="68">
        <f t="shared" si="0"/>
        <v>283.8</v>
      </c>
      <c r="G20" s="68">
        <v>0</v>
      </c>
      <c r="H20" s="68">
        <f t="shared" si="1"/>
        <v>277.60000000000002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0.80255366492146374</v>
      </c>
      <c r="R20" s="43">
        <f ca="1">R15-R16</f>
        <v>10570.000000000116</v>
      </c>
      <c r="S20" s="43">
        <f ca="1">'Z-V'!P9-R20</f>
        <v>42909.999999999884</v>
      </c>
      <c r="T20" s="22">
        <v>1276.0650000000001</v>
      </c>
      <c r="U20" s="74">
        <f t="shared" si="3"/>
        <v>-383.93499999999995</v>
      </c>
      <c r="V20" s="70">
        <f t="shared" si="4"/>
        <v>-384</v>
      </c>
      <c r="W20" s="70"/>
      <c r="X20" s="70">
        <f t="shared" si="5"/>
        <v>1824.7461183382293</v>
      </c>
      <c r="Y20" s="70">
        <f t="shared" si="6"/>
        <v>164.74611833822928</v>
      </c>
      <c r="Z20" s="70">
        <f t="shared" si="7"/>
        <v>165</v>
      </c>
      <c r="AA20" s="24">
        <f t="shared" si="8"/>
        <v>165</v>
      </c>
      <c r="AB20" s="67">
        <f t="shared" si="9"/>
        <v>1825</v>
      </c>
    </row>
    <row r="21" spans="1:28" ht="15" customHeight="1" x14ac:dyDescent="0.25">
      <c r="A21" s="71">
        <v>1656</v>
      </c>
      <c r="B21" s="71">
        <v>1660</v>
      </c>
      <c r="C21" s="68">
        <v>0.23</v>
      </c>
      <c r="D21" s="68">
        <v>274.11</v>
      </c>
      <c r="E21" s="68">
        <v>212.46</v>
      </c>
      <c r="F21" s="68">
        <f t="shared" si="0"/>
        <v>292.42105263157896</v>
      </c>
      <c r="G21" s="68">
        <v>0</v>
      </c>
      <c r="H21" s="68">
        <f t="shared" si="1"/>
        <v>292.21052631578948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0.99817450890817894</v>
      </c>
      <c r="R21" s="43">
        <f>ABS(Q12-Q17)</f>
        <v>3.999999999996362E-2</v>
      </c>
      <c r="S21" s="43">
        <f>'Z-V'!P10-R21</f>
        <v>21.850000000000037</v>
      </c>
      <c r="T21" s="22">
        <v>1272.347</v>
      </c>
      <c r="U21" s="74">
        <f t="shared" si="3"/>
        <v>-387.65300000000002</v>
      </c>
      <c r="V21" s="70">
        <f t="shared" si="4"/>
        <v>-388</v>
      </c>
      <c r="W21" s="70"/>
      <c r="X21" s="70">
        <f t="shared" si="5"/>
        <v>1824.7461183382293</v>
      </c>
      <c r="Y21" s="70">
        <f t="shared" si="6"/>
        <v>164.74611833822928</v>
      </c>
      <c r="Z21" s="70">
        <f t="shared" si="7"/>
        <v>165</v>
      </c>
      <c r="AA21" s="24">
        <f t="shared" si="8"/>
        <v>165</v>
      </c>
      <c r="AB21" s="67">
        <f t="shared" si="9"/>
        <v>1825</v>
      </c>
    </row>
    <row r="22" spans="1:28" ht="15" customHeight="1" x14ac:dyDescent="0.25">
      <c r="A22" s="71">
        <v>1428</v>
      </c>
      <c r="B22" s="71">
        <v>1910</v>
      </c>
      <c r="C22" s="68">
        <v>0</v>
      </c>
      <c r="D22" s="68">
        <v>274.06</v>
      </c>
      <c r="E22" s="68">
        <v>212.52</v>
      </c>
      <c r="F22" s="68">
        <f t="shared" si="0"/>
        <v>321.33333333333331</v>
      </c>
      <c r="G22" s="68">
        <v>0</v>
      </c>
      <c r="H22" s="68">
        <f t="shared" si="1"/>
        <v>294.55555555555554</v>
      </c>
      <c r="I22" s="68">
        <v>0</v>
      </c>
      <c r="J22" s="72">
        <f t="shared" si="10"/>
        <v>0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0.72829999999999995</v>
      </c>
      <c r="R22" s="43"/>
      <c r="S22" s="43"/>
      <c r="T22" s="22">
        <v>1276.3679999999999</v>
      </c>
      <c r="U22" s="74">
        <f t="shared" si="3"/>
        <v>-633.63200000000006</v>
      </c>
      <c r="V22" s="70">
        <f t="shared" si="4"/>
        <v>-634</v>
      </c>
      <c r="W22" s="70"/>
      <c r="X22" s="70">
        <f t="shared" si="5"/>
        <v>2099.5572807385647</v>
      </c>
      <c r="Y22" s="70">
        <f t="shared" si="6"/>
        <v>189.55728073856471</v>
      </c>
      <c r="Z22" s="70">
        <f t="shared" si="7"/>
        <v>190</v>
      </c>
      <c r="AA22" s="24">
        <f t="shared" si="8"/>
        <v>190</v>
      </c>
      <c r="AB22" s="67">
        <f t="shared" si="9"/>
        <v>2100</v>
      </c>
    </row>
    <row r="23" spans="1:28" ht="15" customHeight="1" x14ac:dyDescent="0.25">
      <c r="A23" s="71">
        <v>1074</v>
      </c>
      <c r="B23" s="71">
        <v>1910</v>
      </c>
      <c r="C23" s="68">
        <v>0.41</v>
      </c>
      <c r="D23" s="68">
        <v>273.97000000000003</v>
      </c>
      <c r="E23" s="68">
        <v>212.52</v>
      </c>
      <c r="F23" s="68">
        <f t="shared" si="0"/>
        <v>361.05882352941177</v>
      </c>
      <c r="G23" s="68">
        <v>0</v>
      </c>
      <c r="H23" s="68">
        <f t="shared" si="1"/>
        <v>311.88235294117646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1283.8789999999999</v>
      </c>
      <c r="U23" s="74">
        <f t="shared" si="3"/>
        <v>-626.12100000000009</v>
      </c>
      <c r="V23" s="70">
        <f t="shared" si="4"/>
        <v>-626</v>
      </c>
      <c r="W23" s="70"/>
      <c r="X23" s="70">
        <f t="shared" si="5"/>
        <v>2099.5572807385647</v>
      </c>
      <c r="Y23" s="70">
        <f t="shared" si="6"/>
        <v>189.55728073856471</v>
      </c>
      <c r="Z23" s="70">
        <f t="shared" si="7"/>
        <v>190</v>
      </c>
      <c r="AA23" s="24">
        <f t="shared" si="8"/>
        <v>190</v>
      </c>
      <c r="AB23" s="67">
        <f t="shared" si="9"/>
        <v>2100</v>
      </c>
    </row>
    <row r="24" spans="1:28" ht="15" customHeight="1" x14ac:dyDescent="0.25">
      <c r="A24" s="71">
        <v>1524</v>
      </c>
      <c r="B24" s="71">
        <v>1910</v>
      </c>
      <c r="C24" s="68">
        <v>0.12</v>
      </c>
      <c r="D24" s="68">
        <v>273.93</v>
      </c>
      <c r="E24" s="68">
        <v>212.52</v>
      </c>
      <c r="F24" s="68">
        <f t="shared" si="0"/>
        <v>355.5</v>
      </c>
      <c r="G24" s="68">
        <v>0</v>
      </c>
      <c r="H24" s="68">
        <f t="shared" si="1"/>
        <v>331.375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1086.752</v>
      </c>
      <c r="U24" s="74">
        <f t="shared" si="3"/>
        <v>-823.24800000000005</v>
      </c>
      <c r="V24" s="70">
        <f t="shared" si="4"/>
        <v>-823</v>
      </c>
      <c r="W24" s="70"/>
      <c r="X24" s="70">
        <f t="shared" si="5"/>
        <v>2099.5572807385647</v>
      </c>
      <c r="Y24" s="70">
        <f t="shared" si="6"/>
        <v>189.55728073856471</v>
      </c>
      <c r="Z24" s="70">
        <f t="shared" si="7"/>
        <v>190</v>
      </c>
      <c r="AA24" s="24">
        <f t="shared" si="8"/>
        <v>190</v>
      </c>
      <c r="AB24" s="67">
        <f t="shared" si="9"/>
        <v>2100</v>
      </c>
    </row>
    <row r="25" spans="1:28" ht="15" customHeight="1" x14ac:dyDescent="0.25">
      <c r="A25" s="71">
        <v>1058</v>
      </c>
      <c r="B25" s="71">
        <v>1910</v>
      </c>
      <c r="C25" s="68">
        <v>0.26</v>
      </c>
      <c r="D25" s="68">
        <v>273.83999999999997</v>
      </c>
      <c r="E25" s="68">
        <v>212.52</v>
      </c>
      <c r="F25" s="68">
        <f t="shared" si="0"/>
        <v>410.26666666666665</v>
      </c>
      <c r="G25" s="68">
        <v>0</v>
      </c>
      <c r="H25" s="68">
        <f t="shared" si="1"/>
        <v>353.46666666666664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878.36599999999999</v>
      </c>
      <c r="U25" s="74">
        <f t="shared" si="3"/>
        <v>-1031.634</v>
      </c>
      <c r="V25" s="70">
        <f t="shared" si="4"/>
        <v>-1032</v>
      </c>
      <c r="W25" s="70"/>
      <c r="X25" s="70">
        <f t="shared" si="5"/>
        <v>2099.5572807385647</v>
      </c>
      <c r="Y25" s="70">
        <f t="shared" si="6"/>
        <v>189.55728073856471</v>
      </c>
      <c r="Z25" s="70">
        <f t="shared" si="7"/>
        <v>190</v>
      </c>
      <c r="AA25" s="24">
        <f t="shared" si="8"/>
        <v>190</v>
      </c>
      <c r="AB25" s="67">
        <f t="shared" si="9"/>
        <v>2100</v>
      </c>
    </row>
    <row r="26" spans="1:28" ht="15" customHeight="1" x14ac:dyDescent="0.25">
      <c r="A26" s="71">
        <v>1056</v>
      </c>
      <c r="B26" s="71">
        <v>2170</v>
      </c>
      <c r="C26" s="68">
        <v>0.24</v>
      </c>
      <c r="D26" s="68">
        <v>273.73</v>
      </c>
      <c r="E26" s="68">
        <v>212.56</v>
      </c>
      <c r="F26" s="68">
        <f t="shared" si="0"/>
        <v>439.71428571428572</v>
      </c>
      <c r="G26" s="68">
        <v>0</v>
      </c>
      <c r="H26" s="68">
        <f t="shared" si="1"/>
        <v>360.14285714285717</v>
      </c>
      <c r="I26" s="68">
        <v>0</v>
      </c>
      <c r="J26" s="72">
        <f t="shared" si="10"/>
        <v>0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890.02</v>
      </c>
      <c r="U26" s="74">
        <f t="shared" si="3"/>
        <v>-1279.98</v>
      </c>
      <c r="V26" s="70">
        <f t="shared" si="4"/>
        <v>-1280</v>
      </c>
      <c r="W26" s="70"/>
      <c r="X26" s="70">
        <f t="shared" si="5"/>
        <v>2385.3608896349137</v>
      </c>
      <c r="Y26" s="70">
        <f t="shared" si="6"/>
        <v>215.36088963491375</v>
      </c>
      <c r="Z26" s="70">
        <f t="shared" si="7"/>
        <v>215</v>
      </c>
      <c r="AA26" s="24">
        <f t="shared" si="8"/>
        <v>215</v>
      </c>
      <c r="AB26" s="67">
        <f t="shared" si="9"/>
        <v>2385</v>
      </c>
    </row>
    <row r="27" spans="1:28" ht="15" customHeight="1" x14ac:dyDescent="0.25">
      <c r="A27" s="71">
        <v>941</v>
      </c>
      <c r="B27" s="71">
        <v>2170</v>
      </c>
      <c r="C27" s="68">
        <v>0</v>
      </c>
      <c r="D27" s="68">
        <v>273.60000000000002</v>
      </c>
      <c r="E27" s="68">
        <v>212.56</v>
      </c>
      <c r="F27" s="68">
        <f t="shared" si="0"/>
        <v>482.38461538461536</v>
      </c>
      <c r="G27" s="68">
        <v>0</v>
      </c>
      <c r="H27" s="68">
        <f t="shared" si="1"/>
        <v>387.84615384615387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802.03399999999999</v>
      </c>
      <c r="U27" s="74">
        <f t="shared" si="3"/>
        <v>-1367.9659999999999</v>
      </c>
      <c r="V27" s="70">
        <f t="shared" si="4"/>
        <v>-1368</v>
      </c>
      <c r="W27" s="70"/>
      <c r="X27" s="70">
        <f t="shared" si="5"/>
        <v>2385.3608896349137</v>
      </c>
      <c r="Y27" s="70">
        <f t="shared" si="6"/>
        <v>215.36088963491375</v>
      </c>
      <c r="Z27" s="70">
        <f t="shared" si="7"/>
        <v>215</v>
      </c>
      <c r="AA27" s="24">
        <f t="shared" si="8"/>
        <v>215</v>
      </c>
      <c r="AB27" s="67">
        <f t="shared" si="9"/>
        <v>2385</v>
      </c>
    </row>
    <row r="28" spans="1:28" ht="15" customHeight="1" x14ac:dyDescent="0.25">
      <c r="A28" s="71">
        <v>1072</v>
      </c>
      <c r="B28" s="71">
        <v>2170</v>
      </c>
      <c r="C28" s="68">
        <v>0</v>
      </c>
      <c r="D28" s="68">
        <v>273.49</v>
      </c>
      <c r="E28" s="68">
        <v>212.56</v>
      </c>
      <c r="F28" s="68">
        <f t="shared" si="0"/>
        <v>511.66666666666669</v>
      </c>
      <c r="G28" s="68">
        <v>0</v>
      </c>
      <c r="H28" s="68">
        <f t="shared" si="1"/>
        <v>420.16666666666669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526.34299999999996</v>
      </c>
      <c r="U28" s="74">
        <f t="shared" si="3"/>
        <v>-1643.6570000000002</v>
      </c>
      <c r="V28" s="70">
        <f t="shared" si="4"/>
        <v>-1644</v>
      </c>
      <c r="W28" s="70"/>
      <c r="X28" s="70">
        <f t="shared" si="5"/>
        <v>2385.3608896349137</v>
      </c>
      <c r="Y28" s="70">
        <f t="shared" si="6"/>
        <v>215.36088963491375</v>
      </c>
      <c r="Z28" s="70">
        <f t="shared" si="7"/>
        <v>215</v>
      </c>
      <c r="AA28" s="24">
        <f t="shared" si="8"/>
        <v>215</v>
      </c>
      <c r="AB28" s="67">
        <f t="shared" si="9"/>
        <v>2385</v>
      </c>
    </row>
    <row r="29" spans="1:28" ht="15" customHeight="1" x14ac:dyDescent="0.25">
      <c r="A29" s="71">
        <v>488</v>
      </c>
      <c r="B29" s="71">
        <v>2170</v>
      </c>
      <c r="C29" s="68">
        <v>0.37</v>
      </c>
      <c r="D29" s="68">
        <v>273.32</v>
      </c>
      <c r="E29" s="68">
        <v>212.56</v>
      </c>
      <c r="F29" s="68">
        <f t="shared" si="0"/>
        <v>611.27272727272725</v>
      </c>
      <c r="G29" s="68">
        <v>0</v>
      </c>
      <c r="H29" s="68">
        <f t="shared" si="1"/>
        <v>458.36363636363637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523.54999999999995</v>
      </c>
      <c r="U29" s="74">
        <f t="shared" si="3"/>
        <v>-1646.45</v>
      </c>
      <c r="V29" s="70">
        <f t="shared" si="4"/>
        <v>-1646</v>
      </c>
      <c r="W29" s="70"/>
      <c r="X29" s="70">
        <f t="shared" si="5"/>
        <v>2385.3608896349137</v>
      </c>
      <c r="Y29" s="70">
        <f t="shared" si="6"/>
        <v>215.36088963491375</v>
      </c>
      <c r="Z29" s="70">
        <f t="shared" si="7"/>
        <v>215</v>
      </c>
      <c r="AA29" s="24">
        <f t="shared" si="8"/>
        <v>215</v>
      </c>
      <c r="AB29" s="67">
        <f t="shared" si="9"/>
        <v>2385</v>
      </c>
    </row>
    <row r="30" spans="1:28" ht="15" customHeight="1" x14ac:dyDescent="0.25">
      <c r="A30" s="71">
        <v>1308</v>
      </c>
      <c r="B30" s="71">
        <v>2420</v>
      </c>
      <c r="C30" s="68">
        <v>1.89</v>
      </c>
      <c r="D30" s="68">
        <v>273.2</v>
      </c>
      <c r="E30" s="68">
        <v>212.6</v>
      </c>
      <c r="F30" s="68">
        <f t="shared" si="0"/>
        <v>590.4</v>
      </c>
      <c r="G30" s="68">
        <v>0</v>
      </c>
      <c r="H30" s="68">
        <f t="shared" si="1"/>
        <v>479.2</v>
      </c>
      <c r="I30" s="68">
        <v>0</v>
      </c>
      <c r="J30" s="72">
        <f t="shared" si="10"/>
        <v>0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532.21100000000001</v>
      </c>
      <c r="U30" s="74">
        <f t="shared" si="3"/>
        <v>-1887.789</v>
      </c>
      <c r="V30" s="70">
        <f t="shared" si="4"/>
        <v>-1888</v>
      </c>
      <c r="W30" s="70"/>
      <c r="X30" s="70">
        <f t="shared" si="5"/>
        <v>2660.1720520352501</v>
      </c>
      <c r="Y30" s="70">
        <f t="shared" si="6"/>
        <v>240.17205203525009</v>
      </c>
      <c r="Z30" s="70">
        <f t="shared" si="7"/>
        <v>240</v>
      </c>
      <c r="AA30" s="24">
        <f t="shared" si="8"/>
        <v>240</v>
      </c>
      <c r="AB30" s="67">
        <f t="shared" si="9"/>
        <v>2660</v>
      </c>
    </row>
    <row r="31" spans="1:28" ht="15" customHeight="1" x14ac:dyDescent="0.25">
      <c r="A31" s="71">
        <v>488</v>
      </c>
      <c r="B31" s="71">
        <v>2420</v>
      </c>
      <c r="C31" s="68">
        <v>2.4300000000000002</v>
      </c>
      <c r="D31" s="68">
        <v>273</v>
      </c>
      <c r="E31" s="68">
        <v>212.6</v>
      </c>
      <c r="F31" s="68">
        <f t="shared" si="0"/>
        <v>747.11111111111109</v>
      </c>
      <c r="G31" s="68">
        <v>0</v>
      </c>
      <c r="H31" s="68">
        <f t="shared" si="1"/>
        <v>532.44444444444446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531.11300000000006</v>
      </c>
      <c r="U31" s="74">
        <f t="shared" si="3"/>
        <v>-1888.8869999999999</v>
      </c>
      <c r="V31" s="70">
        <f t="shared" si="4"/>
        <v>-1889</v>
      </c>
      <c r="W31" s="70"/>
      <c r="X31" s="70">
        <f t="shared" si="5"/>
        <v>2660.1720520352501</v>
      </c>
      <c r="Y31" s="70">
        <f t="shared" si="6"/>
        <v>240.17205203525009</v>
      </c>
      <c r="Z31" s="70">
        <f t="shared" si="7"/>
        <v>240</v>
      </c>
      <c r="AA31" s="24">
        <f t="shared" si="8"/>
        <v>240</v>
      </c>
      <c r="AB31" s="67">
        <f t="shared" si="9"/>
        <v>2660</v>
      </c>
    </row>
    <row r="32" spans="1:28" ht="15" customHeight="1" x14ac:dyDescent="0.25">
      <c r="A32" s="71">
        <v>722</v>
      </c>
      <c r="B32" s="71">
        <v>2420</v>
      </c>
      <c r="C32" s="68">
        <v>2.79</v>
      </c>
      <c r="D32" s="68">
        <v>272.83</v>
      </c>
      <c r="E32" s="68">
        <v>212.6</v>
      </c>
      <c r="F32" s="68">
        <f t="shared" si="0"/>
        <v>811.25</v>
      </c>
      <c r="G32" s="68">
        <v>0</v>
      </c>
      <c r="H32" s="68">
        <f t="shared" si="1"/>
        <v>599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529.98699999999997</v>
      </c>
      <c r="U32" s="74">
        <f t="shared" si="3"/>
        <v>-1890.0129999999999</v>
      </c>
      <c r="V32" s="70">
        <f t="shared" si="4"/>
        <v>-1890</v>
      </c>
      <c r="W32" s="70"/>
      <c r="X32" s="70">
        <f t="shared" si="5"/>
        <v>2660.1720520352501</v>
      </c>
      <c r="Y32" s="70">
        <f t="shared" si="6"/>
        <v>240.17205203525009</v>
      </c>
      <c r="Z32" s="70">
        <f t="shared" si="7"/>
        <v>240</v>
      </c>
      <c r="AA32" s="24">
        <f t="shared" si="8"/>
        <v>240</v>
      </c>
      <c r="AB32" s="67">
        <f t="shared" si="9"/>
        <v>2660</v>
      </c>
    </row>
    <row r="33" spans="1:28" ht="15" customHeight="1" x14ac:dyDescent="0.25">
      <c r="A33" s="71">
        <v>839</v>
      </c>
      <c r="B33" s="71">
        <v>2420</v>
      </c>
      <c r="C33" s="68">
        <v>5.29</v>
      </c>
      <c r="D33" s="68">
        <v>272.68</v>
      </c>
      <c r="E33" s="68">
        <v>212.6</v>
      </c>
      <c r="F33" s="68">
        <f t="shared" si="0"/>
        <v>910.42857142857144</v>
      </c>
      <c r="G33" s="68">
        <v>0</v>
      </c>
      <c r="H33" s="68">
        <f t="shared" si="1"/>
        <v>684.57142857142856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545.71400000000006</v>
      </c>
      <c r="U33" s="74">
        <f t="shared" si="3"/>
        <v>-1874.2860000000001</v>
      </c>
      <c r="V33" s="70">
        <f t="shared" si="4"/>
        <v>-1874</v>
      </c>
      <c r="W33" s="70"/>
      <c r="X33" s="70">
        <f t="shared" si="5"/>
        <v>2660.1720520352501</v>
      </c>
      <c r="Y33" s="70">
        <f t="shared" si="6"/>
        <v>240.17205203525009</v>
      </c>
      <c r="Z33" s="70">
        <f t="shared" si="7"/>
        <v>240</v>
      </c>
      <c r="AA33" s="24">
        <f t="shared" si="8"/>
        <v>240</v>
      </c>
      <c r="AB33" s="67">
        <f t="shared" si="9"/>
        <v>2660</v>
      </c>
    </row>
    <row r="34" spans="1:28" ht="15" customHeight="1" x14ac:dyDescent="0.25">
      <c r="A34" s="71">
        <v>1072</v>
      </c>
      <c r="B34" s="71">
        <v>2680</v>
      </c>
      <c r="C34" s="68">
        <v>12.83</v>
      </c>
      <c r="D34" s="68">
        <v>272.52</v>
      </c>
      <c r="E34" s="68">
        <v>212.65</v>
      </c>
      <c r="F34" s="68">
        <f t="shared" si="0"/>
        <v>1023.3333333333334</v>
      </c>
      <c r="G34" s="68">
        <v>0</v>
      </c>
      <c r="H34" s="68">
        <f t="shared" si="1"/>
        <v>755.33333333333337</v>
      </c>
      <c r="I34" s="68">
        <v>0</v>
      </c>
      <c r="J34" s="72">
        <f t="shared" si="10"/>
        <v>0</v>
      </c>
      <c r="K34" s="72">
        <f t="shared" si="11"/>
        <v>1</v>
      </c>
      <c r="L34" s="72">
        <f t="shared" si="12"/>
        <v>1</v>
      </c>
      <c r="M34" s="72">
        <f t="shared" ref="M34:M65" ca="1" si="13">IF(RAND()&lt;0.5,0,1)</f>
        <v>0</v>
      </c>
      <c r="N34" s="26"/>
      <c r="O34" s="26"/>
      <c r="P34" s="25"/>
      <c r="Q34" s="25"/>
      <c r="T34" s="22">
        <v>554.18299999999999</v>
      </c>
      <c r="U34" s="74">
        <f t="shared" ref="U34:U65" si="14">T34-B34</f>
        <v>-2125.817</v>
      </c>
      <c r="V34" s="70">
        <f t="shared" ref="V34:V65" si="15">ROUND(U34,0)</f>
        <v>-2126</v>
      </c>
      <c r="W34" s="70"/>
      <c r="X34" s="70">
        <f t="shared" ref="X34:X65" si="16">B34/$W$2*$W$3</f>
        <v>2945.9756609315987</v>
      </c>
      <c r="Y34" s="70">
        <f t="shared" ref="Y34:Y65" si="17">X34-B34</f>
        <v>265.97566093159867</v>
      </c>
      <c r="Z34" s="70">
        <f t="shared" ref="Z34:Z65" si="18">ROUND(Y34,0)</f>
        <v>266</v>
      </c>
      <c r="AA34" s="24">
        <f t="shared" ref="AA34:AA65" si="19">IF(V34&gt;=0,V34,Z34)</f>
        <v>266</v>
      </c>
      <c r="AB34" s="67">
        <f t="shared" ref="AB34:AB65" si="20">B34+AA34</f>
        <v>2946</v>
      </c>
    </row>
    <row r="35" spans="1:28" ht="15" customHeight="1" x14ac:dyDescent="0.25">
      <c r="A35" s="71">
        <v>1560</v>
      </c>
      <c r="B35" s="71">
        <v>2680</v>
      </c>
      <c r="C35" s="68">
        <v>13.9</v>
      </c>
      <c r="D35" s="68">
        <v>272.39999999999998</v>
      </c>
      <c r="E35" s="68">
        <v>212.65</v>
      </c>
      <c r="F35" s="68">
        <f t="shared" si="0"/>
        <v>1130.4000000000001</v>
      </c>
      <c r="G35" s="68">
        <v>0</v>
      </c>
      <c r="H35" s="68">
        <f t="shared" si="1"/>
        <v>906.4</v>
      </c>
      <c r="I35" s="68">
        <v>0</v>
      </c>
      <c r="J35" s="72">
        <f t="shared" ref="J35:J66" si="21">IF(ABS(B35-B34)&lt;=50,1,0)</f>
        <v>1</v>
      </c>
      <c r="K35" s="72">
        <f t="shared" ref="K35:K66" si="22">IF(ABS((B35-B34))&lt;=50,1,IF((B35-B34)*(1)&gt;=0,1,-1))</f>
        <v>1</v>
      </c>
      <c r="L35" s="72">
        <f t="shared" si="12"/>
        <v>1</v>
      </c>
      <c r="M35" s="72">
        <f t="shared" ca="1" si="13"/>
        <v>0</v>
      </c>
      <c r="N35" s="26"/>
      <c r="O35" s="26"/>
      <c r="P35" s="25"/>
      <c r="Q35" s="25"/>
      <c r="T35" s="22">
        <v>969.46900000000005</v>
      </c>
      <c r="U35" s="74">
        <f t="shared" si="14"/>
        <v>-1710.5309999999999</v>
      </c>
      <c r="V35" s="70">
        <f t="shared" si="15"/>
        <v>-1711</v>
      </c>
      <c r="W35" s="70"/>
      <c r="X35" s="70">
        <f t="shared" si="16"/>
        <v>2945.9756609315987</v>
      </c>
      <c r="Y35" s="70">
        <f t="shared" si="17"/>
        <v>265.97566093159867</v>
      </c>
      <c r="Z35" s="70">
        <f t="shared" si="18"/>
        <v>266</v>
      </c>
      <c r="AA35" s="24">
        <f t="shared" si="19"/>
        <v>266</v>
      </c>
      <c r="AB35" s="67">
        <f t="shared" si="20"/>
        <v>2946</v>
      </c>
    </row>
    <row r="36" spans="1:28" ht="15" customHeight="1" x14ac:dyDescent="0.25">
      <c r="A36" s="71">
        <v>2880</v>
      </c>
      <c r="B36" s="71">
        <v>2680</v>
      </c>
      <c r="C36" s="68">
        <v>16.47</v>
      </c>
      <c r="D36" s="68">
        <v>272.42</v>
      </c>
      <c r="E36" s="68">
        <v>212.65</v>
      </c>
      <c r="F36" s="68">
        <f t="shared" si="0"/>
        <v>1083</v>
      </c>
      <c r="G36" s="68">
        <v>0</v>
      </c>
      <c r="H36" s="68">
        <f t="shared" si="1"/>
        <v>1133</v>
      </c>
      <c r="I36" s="68">
        <v>0</v>
      </c>
      <c r="J36" s="72">
        <f t="shared" si="21"/>
        <v>1</v>
      </c>
      <c r="K36" s="72">
        <f t="shared" si="22"/>
        <v>1</v>
      </c>
      <c r="L36" s="72">
        <f t="shared" si="12"/>
        <v>1</v>
      </c>
      <c r="M36" s="72">
        <f t="shared" ca="1" si="13"/>
        <v>1</v>
      </c>
      <c r="N36" s="26"/>
      <c r="O36" s="26"/>
      <c r="P36" s="25"/>
      <c r="Q36" s="25"/>
      <c r="T36" s="22">
        <v>1414.7539999999999</v>
      </c>
      <c r="U36" s="74">
        <f t="shared" si="14"/>
        <v>-1265.2460000000001</v>
      </c>
      <c r="V36" s="70">
        <f t="shared" si="15"/>
        <v>-1265</v>
      </c>
      <c r="W36" s="70"/>
      <c r="X36" s="70">
        <f t="shared" si="16"/>
        <v>2945.9756609315987</v>
      </c>
      <c r="Y36" s="70">
        <f t="shared" si="17"/>
        <v>265.97566093159867</v>
      </c>
      <c r="Z36" s="70">
        <f t="shared" si="18"/>
        <v>266</v>
      </c>
      <c r="AA36" s="24">
        <f t="shared" si="19"/>
        <v>266</v>
      </c>
      <c r="AB36" s="67">
        <f t="shared" si="20"/>
        <v>2946</v>
      </c>
    </row>
    <row r="37" spans="1:28" ht="15" customHeight="1" x14ac:dyDescent="0.25">
      <c r="A37" s="71">
        <v>5388</v>
      </c>
      <c r="B37" s="71">
        <v>2680</v>
      </c>
      <c r="C37" s="68">
        <v>17.75</v>
      </c>
      <c r="D37" s="68">
        <v>272.69</v>
      </c>
      <c r="E37" s="68">
        <v>212.65</v>
      </c>
      <c r="F37" s="68">
        <f t="shared" si="0"/>
        <v>608</v>
      </c>
      <c r="G37" s="68">
        <v>0</v>
      </c>
      <c r="H37" s="68">
        <f t="shared" si="1"/>
        <v>1510.6666666666667</v>
      </c>
      <c r="I37" s="68">
        <v>0</v>
      </c>
      <c r="J37" s="72">
        <f t="shared" si="21"/>
        <v>1</v>
      </c>
      <c r="K37" s="72">
        <f t="shared" si="22"/>
        <v>1</v>
      </c>
      <c r="L37" s="72">
        <f t="shared" si="12"/>
        <v>1</v>
      </c>
      <c r="M37" s="72">
        <f t="shared" ca="1" si="13"/>
        <v>0</v>
      </c>
      <c r="N37" s="26"/>
      <c r="O37" s="26"/>
      <c r="P37" s="25"/>
      <c r="Q37" s="25"/>
      <c r="T37" s="22">
        <v>1810.741</v>
      </c>
      <c r="U37" s="74">
        <f t="shared" si="14"/>
        <v>-869.25900000000001</v>
      </c>
      <c r="V37" s="70">
        <f t="shared" si="15"/>
        <v>-869</v>
      </c>
      <c r="W37" s="70"/>
      <c r="X37" s="70">
        <f t="shared" si="16"/>
        <v>2945.9756609315987</v>
      </c>
      <c r="Y37" s="70">
        <f t="shared" si="17"/>
        <v>265.97566093159867</v>
      </c>
      <c r="Z37" s="70">
        <f t="shared" si="18"/>
        <v>266</v>
      </c>
      <c r="AA37" s="24">
        <f t="shared" si="19"/>
        <v>266</v>
      </c>
      <c r="AB37" s="67">
        <f t="shared" si="20"/>
        <v>2946</v>
      </c>
    </row>
    <row r="38" spans="1:28" ht="15" customHeight="1" x14ac:dyDescent="0.25">
      <c r="A38" s="71">
        <v>6504</v>
      </c>
      <c r="B38" s="71">
        <v>2680</v>
      </c>
      <c r="C38" s="68">
        <v>14.52</v>
      </c>
      <c r="D38" s="68">
        <v>273.08</v>
      </c>
      <c r="E38" s="68">
        <v>212.65</v>
      </c>
      <c r="F38" s="68">
        <f t="shared" si="0"/>
        <v>354</v>
      </c>
      <c r="G38" s="68">
        <v>0</v>
      </c>
      <c r="H38" s="68">
        <f t="shared" si="1"/>
        <v>2266</v>
      </c>
      <c r="I38" s="68">
        <v>0</v>
      </c>
      <c r="J38" s="72">
        <f t="shared" si="21"/>
        <v>1</v>
      </c>
      <c r="K38" s="72">
        <f t="shared" si="22"/>
        <v>1</v>
      </c>
      <c r="L38" s="72">
        <f t="shared" si="12"/>
        <v>1</v>
      </c>
      <c r="M38" s="72">
        <f t="shared" ca="1" si="13"/>
        <v>0</v>
      </c>
      <c r="N38" s="26"/>
      <c r="O38" s="26"/>
      <c r="P38" s="25"/>
      <c r="Q38" s="25"/>
      <c r="T38" s="22">
        <v>2196.2310000000002</v>
      </c>
      <c r="U38" s="74">
        <f t="shared" si="14"/>
        <v>-483.76899999999978</v>
      </c>
      <c r="V38" s="70">
        <f t="shared" si="15"/>
        <v>-484</v>
      </c>
      <c r="W38" s="70"/>
      <c r="X38" s="70">
        <f t="shared" si="16"/>
        <v>2945.9756609315987</v>
      </c>
      <c r="Y38" s="70">
        <f t="shared" si="17"/>
        <v>265.97566093159867</v>
      </c>
      <c r="Z38" s="70">
        <f t="shared" si="18"/>
        <v>266</v>
      </c>
      <c r="AA38" s="24">
        <f t="shared" si="19"/>
        <v>266</v>
      </c>
      <c r="AB38" s="67">
        <f t="shared" si="20"/>
        <v>2946</v>
      </c>
    </row>
    <row r="39" spans="1:28" ht="15" customHeight="1" x14ac:dyDescent="0.25">
      <c r="A39" s="71">
        <v>6888</v>
      </c>
      <c r="B39" s="71">
        <v>2680</v>
      </c>
      <c r="C39" s="68">
        <v>10.42</v>
      </c>
      <c r="D39" s="68">
        <v>273.51</v>
      </c>
      <c r="E39" s="68">
        <v>212.65</v>
      </c>
      <c r="F39" s="68">
        <f t="shared" si="0"/>
        <v>324</v>
      </c>
      <c r="G39" s="68">
        <v>0</v>
      </c>
      <c r="H39" s="68">
        <f t="shared" si="1"/>
        <v>4532</v>
      </c>
      <c r="I39" s="68">
        <v>0</v>
      </c>
      <c r="J39" s="72">
        <f t="shared" si="21"/>
        <v>1</v>
      </c>
      <c r="K39" s="72">
        <f t="shared" si="22"/>
        <v>1</v>
      </c>
      <c r="L39" s="72">
        <f t="shared" ref="L39:L70" si="23">IF(OR(COUNTIF(K35:K39,1)=5,COUNTIF(K35:K39,-1)=5),1,0)</f>
        <v>1</v>
      </c>
      <c r="M39" s="72">
        <f t="shared" ca="1" si="13"/>
        <v>0</v>
      </c>
      <c r="N39" s="26"/>
      <c r="O39" s="26"/>
      <c r="P39" s="25"/>
      <c r="Q39" s="25"/>
      <c r="T39" s="22">
        <v>2933.991</v>
      </c>
      <c r="U39" s="74">
        <f t="shared" si="14"/>
        <v>253.99099999999999</v>
      </c>
      <c r="V39" s="70">
        <f t="shared" si="15"/>
        <v>254</v>
      </c>
      <c r="W39" s="70"/>
      <c r="X39" s="70">
        <f t="shared" si="16"/>
        <v>2945.9756609315987</v>
      </c>
      <c r="Y39" s="70">
        <f t="shared" si="17"/>
        <v>265.97566093159867</v>
      </c>
      <c r="Z39" s="70">
        <f t="shared" si="18"/>
        <v>266</v>
      </c>
      <c r="AA39" s="24">
        <f t="shared" si="19"/>
        <v>254</v>
      </c>
      <c r="AB39" s="67">
        <f t="shared" si="20"/>
        <v>2934</v>
      </c>
    </row>
    <row r="40" spans="1:28" ht="15" customHeight="1" x14ac:dyDescent="0.25">
      <c r="A40" s="79">
        <v>7212</v>
      </c>
      <c r="B40" s="71">
        <v>2680</v>
      </c>
      <c r="C40" s="68">
        <v>7.15</v>
      </c>
      <c r="D40" s="68">
        <v>273.98</v>
      </c>
      <c r="E40" s="68">
        <v>212.65</v>
      </c>
      <c r="F40" s="80">
        <v>0</v>
      </c>
      <c r="G40" s="80">
        <v>0</v>
      </c>
      <c r="H40" s="80">
        <v>0</v>
      </c>
      <c r="I40" s="80">
        <v>0</v>
      </c>
      <c r="J40" s="72">
        <f t="shared" si="21"/>
        <v>1</v>
      </c>
      <c r="K40" s="72">
        <f t="shared" si="22"/>
        <v>1</v>
      </c>
      <c r="L40" s="72">
        <f t="shared" si="23"/>
        <v>1</v>
      </c>
      <c r="M40" s="72">
        <f t="shared" ca="1" si="13"/>
        <v>1</v>
      </c>
      <c r="N40" s="26"/>
      <c r="O40" s="26"/>
      <c r="P40" s="25"/>
      <c r="Q40" s="25"/>
      <c r="T40" s="22">
        <v>3398.5450000000001</v>
      </c>
      <c r="U40" s="74">
        <f t="shared" si="14"/>
        <v>718.54500000000007</v>
      </c>
      <c r="V40" s="70">
        <f t="shared" si="15"/>
        <v>719</v>
      </c>
      <c r="W40" s="70"/>
      <c r="X40" s="70">
        <f t="shared" si="16"/>
        <v>2945.9756609315987</v>
      </c>
      <c r="Y40" s="70">
        <f t="shared" si="17"/>
        <v>265.97566093159867</v>
      </c>
      <c r="Z40" s="70">
        <f t="shared" si="18"/>
        <v>266</v>
      </c>
      <c r="AA40" s="24">
        <f t="shared" si="19"/>
        <v>719</v>
      </c>
      <c r="AB40" s="67">
        <f t="shared" si="20"/>
        <v>3399</v>
      </c>
    </row>
    <row r="41" spans="1:28" ht="15" customHeight="1" x14ac:dyDescent="0.25">
      <c r="A41" s="71">
        <v>6732</v>
      </c>
      <c r="B41" s="71">
        <v>2680</v>
      </c>
      <c r="C41" s="68">
        <v>3.12</v>
      </c>
      <c r="D41" s="68">
        <v>274.39999999999998</v>
      </c>
      <c r="E41" s="68">
        <v>212.65</v>
      </c>
      <c r="F41" s="68">
        <v>0</v>
      </c>
      <c r="G41" s="68">
        <f t="shared" ref="G41:G80" si="24">($A$40-A41)/(ROW(A41)-ROW($A$40))</f>
        <v>480</v>
      </c>
      <c r="H41" s="68">
        <v>0</v>
      </c>
      <c r="I41" s="68">
        <f t="shared" ref="I41:I80" si="25">($A$40-B41)/(ROW(B41)-ROW($A$40))</f>
        <v>4532</v>
      </c>
      <c r="J41" s="72">
        <f t="shared" si="21"/>
        <v>1</v>
      </c>
      <c r="K41" s="72">
        <f t="shared" si="22"/>
        <v>1</v>
      </c>
      <c r="L41" s="72">
        <f t="shared" si="23"/>
        <v>1</v>
      </c>
      <c r="M41" s="72">
        <f t="shared" ca="1" si="13"/>
        <v>0</v>
      </c>
      <c r="N41" s="26"/>
      <c r="O41" s="26"/>
      <c r="P41" s="25"/>
      <c r="Q41" s="25"/>
      <c r="T41" s="22">
        <v>4000.1080000000002</v>
      </c>
      <c r="U41" s="74">
        <f t="shared" si="14"/>
        <v>1320.1080000000002</v>
      </c>
      <c r="V41" s="70">
        <f t="shared" si="15"/>
        <v>1320</v>
      </c>
      <c r="W41" s="70"/>
      <c r="X41" s="70">
        <f t="shared" si="16"/>
        <v>2945.9756609315987</v>
      </c>
      <c r="Y41" s="70">
        <f t="shared" si="17"/>
        <v>265.97566093159867</v>
      </c>
      <c r="Z41" s="70">
        <f t="shared" si="18"/>
        <v>266</v>
      </c>
      <c r="AA41" s="24">
        <f t="shared" si="19"/>
        <v>1320</v>
      </c>
      <c r="AB41" s="67">
        <f t="shared" si="20"/>
        <v>4000</v>
      </c>
    </row>
    <row r="42" spans="1:28" ht="15" customHeight="1" x14ac:dyDescent="0.25">
      <c r="A42" s="71">
        <v>5904</v>
      </c>
      <c r="B42" s="71">
        <v>2680</v>
      </c>
      <c r="C42" s="68">
        <v>0.66</v>
      </c>
      <c r="D42" s="68">
        <v>274.73</v>
      </c>
      <c r="E42" s="68">
        <v>212.65</v>
      </c>
      <c r="F42" s="68">
        <v>0</v>
      </c>
      <c r="G42" s="68">
        <f t="shared" si="24"/>
        <v>654</v>
      </c>
      <c r="H42" s="68">
        <v>0</v>
      </c>
      <c r="I42" s="68">
        <f t="shared" si="25"/>
        <v>2266</v>
      </c>
      <c r="J42" s="72">
        <f t="shared" si="21"/>
        <v>1</v>
      </c>
      <c r="K42" s="72">
        <f t="shared" si="22"/>
        <v>1</v>
      </c>
      <c r="L42" s="72">
        <f t="shared" si="23"/>
        <v>1</v>
      </c>
      <c r="M42" s="72">
        <f t="shared" ca="1" si="13"/>
        <v>1</v>
      </c>
      <c r="N42" s="26"/>
      <c r="O42" s="26"/>
      <c r="P42" s="25"/>
      <c r="Q42" s="25"/>
      <c r="T42" s="22">
        <v>4363.0690000000004</v>
      </c>
      <c r="U42" s="74">
        <f t="shared" si="14"/>
        <v>1683.0690000000004</v>
      </c>
      <c r="V42" s="70">
        <f t="shared" si="15"/>
        <v>1683</v>
      </c>
      <c r="W42" s="70"/>
      <c r="X42" s="70">
        <f t="shared" si="16"/>
        <v>2945.9756609315987</v>
      </c>
      <c r="Y42" s="70">
        <f t="shared" si="17"/>
        <v>265.97566093159867</v>
      </c>
      <c r="Z42" s="70">
        <f t="shared" si="18"/>
        <v>266</v>
      </c>
      <c r="AA42" s="24">
        <f t="shared" si="19"/>
        <v>1683</v>
      </c>
      <c r="AB42" s="67">
        <f t="shared" si="20"/>
        <v>4363</v>
      </c>
    </row>
    <row r="43" spans="1:28" ht="15" customHeight="1" x14ac:dyDescent="0.25">
      <c r="A43" s="71">
        <v>6504</v>
      </c>
      <c r="B43" s="71">
        <v>2680</v>
      </c>
      <c r="C43" s="68">
        <v>1.5</v>
      </c>
      <c r="D43" s="68">
        <v>275.12</v>
      </c>
      <c r="E43" s="68">
        <v>212.65</v>
      </c>
      <c r="F43" s="68">
        <v>0</v>
      </c>
      <c r="G43" s="68">
        <f t="shared" si="24"/>
        <v>236</v>
      </c>
      <c r="H43" s="68">
        <v>0</v>
      </c>
      <c r="I43" s="68">
        <f t="shared" si="25"/>
        <v>1510.6666666666667</v>
      </c>
      <c r="J43" s="72">
        <f t="shared" si="21"/>
        <v>1</v>
      </c>
      <c r="K43" s="72">
        <f t="shared" si="22"/>
        <v>1</v>
      </c>
      <c r="L43" s="72">
        <f t="shared" si="23"/>
        <v>1</v>
      </c>
      <c r="M43" s="72">
        <f t="shared" ca="1" si="13"/>
        <v>1</v>
      </c>
      <c r="N43" s="26"/>
      <c r="O43" s="26"/>
      <c r="P43" s="25"/>
      <c r="Q43" s="25"/>
      <c r="T43" s="22">
        <v>4468.2380000000003</v>
      </c>
      <c r="U43" s="74">
        <f t="shared" si="14"/>
        <v>1788.2380000000003</v>
      </c>
      <c r="V43" s="70">
        <f t="shared" si="15"/>
        <v>1788</v>
      </c>
      <c r="W43" s="70"/>
      <c r="X43" s="70">
        <f t="shared" si="16"/>
        <v>2945.9756609315987</v>
      </c>
      <c r="Y43" s="70">
        <f t="shared" si="17"/>
        <v>265.97566093159867</v>
      </c>
      <c r="Z43" s="70">
        <f t="shared" si="18"/>
        <v>266</v>
      </c>
      <c r="AA43" s="24">
        <f t="shared" si="19"/>
        <v>1788</v>
      </c>
      <c r="AB43" s="67">
        <f t="shared" si="20"/>
        <v>4468</v>
      </c>
    </row>
    <row r="44" spans="1:28" ht="15" customHeight="1" x14ac:dyDescent="0.25">
      <c r="A44" s="71">
        <v>5700</v>
      </c>
      <c r="B44" s="71">
        <v>2680</v>
      </c>
      <c r="C44" s="68">
        <v>0.48</v>
      </c>
      <c r="D44" s="68">
        <v>275.43</v>
      </c>
      <c r="E44" s="68">
        <v>212.65</v>
      </c>
      <c r="F44" s="68">
        <v>0</v>
      </c>
      <c r="G44" s="68">
        <f t="shared" si="24"/>
        <v>378</v>
      </c>
      <c r="H44" s="68">
        <v>0</v>
      </c>
      <c r="I44" s="68">
        <f t="shared" si="25"/>
        <v>1133</v>
      </c>
      <c r="J44" s="72">
        <f t="shared" si="21"/>
        <v>1</v>
      </c>
      <c r="K44" s="72">
        <f t="shared" si="22"/>
        <v>1</v>
      </c>
      <c r="L44" s="72">
        <f t="shared" si="23"/>
        <v>1</v>
      </c>
      <c r="M44" s="72">
        <f t="shared" ca="1" si="13"/>
        <v>0</v>
      </c>
      <c r="N44" s="26"/>
      <c r="O44" s="26"/>
      <c r="P44" s="25"/>
      <c r="Q44" s="25"/>
      <c r="T44" s="22">
        <v>4415.6059999999998</v>
      </c>
      <c r="U44" s="74">
        <f t="shared" si="14"/>
        <v>1735.6059999999998</v>
      </c>
      <c r="V44" s="70">
        <f t="shared" si="15"/>
        <v>1736</v>
      </c>
      <c r="W44" s="70"/>
      <c r="X44" s="70">
        <f t="shared" si="16"/>
        <v>2945.9756609315987</v>
      </c>
      <c r="Y44" s="70">
        <f t="shared" si="17"/>
        <v>265.97566093159867</v>
      </c>
      <c r="Z44" s="70">
        <f t="shared" si="18"/>
        <v>266</v>
      </c>
      <c r="AA44" s="24">
        <f t="shared" si="19"/>
        <v>1736</v>
      </c>
      <c r="AB44" s="67">
        <f t="shared" si="20"/>
        <v>4416</v>
      </c>
    </row>
    <row r="45" spans="1:28" ht="15" customHeight="1" x14ac:dyDescent="0.25">
      <c r="A45" s="71">
        <v>5592</v>
      </c>
      <c r="B45" s="71">
        <v>2680</v>
      </c>
      <c r="C45" s="68">
        <v>0.13</v>
      </c>
      <c r="D45" s="68">
        <v>275.73</v>
      </c>
      <c r="E45" s="68">
        <v>212.65</v>
      </c>
      <c r="F45" s="68">
        <v>0</v>
      </c>
      <c r="G45" s="68">
        <f t="shared" si="24"/>
        <v>324</v>
      </c>
      <c r="H45" s="68">
        <v>0</v>
      </c>
      <c r="I45" s="68">
        <f t="shared" si="25"/>
        <v>906.4</v>
      </c>
      <c r="J45" s="72">
        <f t="shared" si="21"/>
        <v>1</v>
      </c>
      <c r="K45" s="72">
        <f t="shared" si="22"/>
        <v>1</v>
      </c>
      <c r="L45" s="72">
        <f t="shared" si="23"/>
        <v>1</v>
      </c>
      <c r="M45" s="72">
        <f t="shared" ca="1" si="13"/>
        <v>0</v>
      </c>
      <c r="N45" s="26"/>
      <c r="O45" s="26"/>
      <c r="P45" s="25"/>
      <c r="Q45" s="25"/>
      <c r="T45" s="22">
        <v>4444.174</v>
      </c>
      <c r="U45" s="74">
        <f t="shared" si="14"/>
        <v>1764.174</v>
      </c>
      <c r="V45" s="70">
        <f t="shared" si="15"/>
        <v>1764</v>
      </c>
      <c r="W45" s="70"/>
      <c r="X45" s="70">
        <f t="shared" si="16"/>
        <v>2945.9756609315987</v>
      </c>
      <c r="Y45" s="70">
        <f t="shared" si="17"/>
        <v>265.97566093159867</v>
      </c>
      <c r="Z45" s="70">
        <f t="shared" si="18"/>
        <v>266</v>
      </c>
      <c r="AA45" s="24">
        <f t="shared" si="19"/>
        <v>1764</v>
      </c>
      <c r="AB45" s="67">
        <f t="shared" si="20"/>
        <v>4444</v>
      </c>
    </row>
    <row r="46" spans="1:28" ht="15" customHeight="1" x14ac:dyDescent="0.25">
      <c r="A46" s="71">
        <v>5244</v>
      </c>
      <c r="B46" s="79">
        <v>2680</v>
      </c>
      <c r="C46" s="68">
        <v>0.14000000000000001</v>
      </c>
      <c r="D46" s="68">
        <v>275.99</v>
      </c>
      <c r="E46" s="68">
        <v>212.65</v>
      </c>
      <c r="F46" s="68">
        <v>0</v>
      </c>
      <c r="G46" s="68">
        <f t="shared" si="24"/>
        <v>328</v>
      </c>
      <c r="H46" s="68">
        <v>0</v>
      </c>
      <c r="I46" s="68">
        <f t="shared" si="25"/>
        <v>755.33333333333337</v>
      </c>
      <c r="J46" s="72">
        <f t="shared" si="21"/>
        <v>1</v>
      </c>
      <c r="K46" s="72">
        <f t="shared" si="22"/>
        <v>1</v>
      </c>
      <c r="L46" s="72">
        <f t="shared" si="23"/>
        <v>1</v>
      </c>
      <c r="M46" s="72">
        <f t="shared" ca="1" si="13"/>
        <v>1</v>
      </c>
      <c r="N46" s="26"/>
      <c r="O46" s="26"/>
      <c r="P46" s="25"/>
      <c r="Q46" s="25"/>
      <c r="T46" s="22">
        <v>4475.116</v>
      </c>
      <c r="U46" s="74">
        <f t="shared" si="14"/>
        <v>1795.116</v>
      </c>
      <c r="V46" s="70">
        <f t="shared" si="15"/>
        <v>1795</v>
      </c>
      <c r="W46" s="70"/>
      <c r="X46" s="70">
        <f t="shared" si="16"/>
        <v>2945.9756609315987</v>
      </c>
      <c r="Y46" s="70">
        <f t="shared" si="17"/>
        <v>265.97566093159867</v>
      </c>
      <c r="Z46" s="70">
        <f t="shared" si="18"/>
        <v>266</v>
      </c>
      <c r="AA46" s="24">
        <f t="shared" si="19"/>
        <v>1795</v>
      </c>
      <c r="AB46" s="67">
        <f t="shared" si="20"/>
        <v>4475</v>
      </c>
    </row>
    <row r="47" spans="1:28" ht="15" customHeight="1" x14ac:dyDescent="0.25">
      <c r="A47" s="71">
        <v>5124</v>
      </c>
      <c r="B47" s="71">
        <v>2680</v>
      </c>
      <c r="C47" s="68">
        <v>0.85</v>
      </c>
      <c r="D47" s="68">
        <v>276.25</v>
      </c>
      <c r="E47" s="68">
        <v>212.65</v>
      </c>
      <c r="F47" s="68">
        <v>0</v>
      </c>
      <c r="G47" s="68">
        <f t="shared" si="24"/>
        <v>298.28571428571428</v>
      </c>
      <c r="H47" s="68">
        <v>0</v>
      </c>
      <c r="I47" s="68">
        <f t="shared" si="25"/>
        <v>647.42857142857144</v>
      </c>
      <c r="J47" s="72">
        <f t="shared" si="21"/>
        <v>1</v>
      </c>
      <c r="K47" s="72">
        <f t="shared" si="22"/>
        <v>1</v>
      </c>
      <c r="L47" s="72">
        <f t="shared" si="23"/>
        <v>1</v>
      </c>
      <c r="M47" s="72">
        <f t="shared" ca="1" si="13"/>
        <v>1</v>
      </c>
      <c r="N47" s="26"/>
      <c r="O47" s="26"/>
      <c r="P47" s="25"/>
      <c r="Q47" s="25"/>
      <c r="T47" s="22">
        <v>4456.78</v>
      </c>
      <c r="U47" s="74">
        <f t="shared" si="14"/>
        <v>1776.7799999999997</v>
      </c>
      <c r="V47" s="70">
        <f t="shared" si="15"/>
        <v>1777</v>
      </c>
      <c r="W47" s="70"/>
      <c r="X47" s="70">
        <f t="shared" si="16"/>
        <v>2945.9756609315987</v>
      </c>
      <c r="Y47" s="70">
        <f t="shared" si="17"/>
        <v>265.97566093159867</v>
      </c>
      <c r="Z47" s="70">
        <f t="shared" si="18"/>
        <v>266</v>
      </c>
      <c r="AA47" s="24">
        <f t="shared" si="19"/>
        <v>1777</v>
      </c>
      <c r="AB47" s="67">
        <f t="shared" si="20"/>
        <v>4457</v>
      </c>
    </row>
    <row r="48" spans="1:28" ht="15" customHeight="1" x14ac:dyDescent="0.25">
      <c r="A48" s="71">
        <v>4536</v>
      </c>
      <c r="B48" s="71">
        <v>2837</v>
      </c>
      <c r="C48" s="68">
        <v>0.11</v>
      </c>
      <c r="D48" s="68">
        <v>276.42</v>
      </c>
      <c r="E48" s="68">
        <v>212.67</v>
      </c>
      <c r="F48" s="68">
        <v>0</v>
      </c>
      <c r="G48" s="68">
        <f t="shared" si="24"/>
        <v>334.5</v>
      </c>
      <c r="H48" s="68">
        <v>0</v>
      </c>
      <c r="I48" s="68">
        <f t="shared" si="25"/>
        <v>546.875</v>
      </c>
      <c r="J48" s="72">
        <f t="shared" si="21"/>
        <v>0</v>
      </c>
      <c r="K48" s="72">
        <f t="shared" si="22"/>
        <v>1</v>
      </c>
      <c r="L48" s="72">
        <f t="shared" si="23"/>
        <v>1</v>
      </c>
      <c r="M48" s="72">
        <f t="shared" ca="1" si="13"/>
        <v>0</v>
      </c>
      <c r="N48" s="26"/>
      <c r="O48" s="26"/>
      <c r="P48" s="25"/>
      <c r="Q48" s="25"/>
      <c r="T48" s="22">
        <v>4420.8739999999998</v>
      </c>
      <c r="U48" s="74">
        <f t="shared" si="14"/>
        <v>1583.8739999999998</v>
      </c>
      <c r="V48" s="70">
        <f t="shared" si="15"/>
        <v>1584</v>
      </c>
      <c r="W48" s="70"/>
      <c r="X48" s="70">
        <f t="shared" si="16"/>
        <v>3118.5570709190097</v>
      </c>
      <c r="Y48" s="70">
        <f t="shared" si="17"/>
        <v>281.55707091900967</v>
      </c>
      <c r="Z48" s="70">
        <f t="shared" si="18"/>
        <v>282</v>
      </c>
      <c r="AA48" s="24">
        <f t="shared" si="19"/>
        <v>1584</v>
      </c>
      <c r="AB48" s="67">
        <f t="shared" si="20"/>
        <v>4421</v>
      </c>
    </row>
    <row r="49" spans="1:28" ht="15" customHeight="1" x14ac:dyDescent="0.25">
      <c r="A49" s="71">
        <v>4764</v>
      </c>
      <c r="B49" s="71">
        <v>4764</v>
      </c>
      <c r="C49" s="68">
        <v>7.0000000000000007E-2</v>
      </c>
      <c r="D49" s="68">
        <v>276.42</v>
      </c>
      <c r="E49" s="68">
        <v>213.03</v>
      </c>
      <c r="F49" s="68">
        <v>0</v>
      </c>
      <c r="G49" s="68">
        <f t="shared" si="24"/>
        <v>272</v>
      </c>
      <c r="H49" s="68">
        <v>0</v>
      </c>
      <c r="I49" s="68">
        <f t="shared" si="25"/>
        <v>272</v>
      </c>
      <c r="J49" s="72">
        <f t="shared" si="21"/>
        <v>0</v>
      </c>
      <c r="K49" s="72">
        <f t="shared" si="22"/>
        <v>1</v>
      </c>
      <c r="L49" s="72">
        <f t="shared" si="23"/>
        <v>1</v>
      </c>
      <c r="M49" s="72">
        <f t="shared" ca="1" si="13"/>
        <v>1</v>
      </c>
      <c r="N49" s="26"/>
      <c r="O49" s="26"/>
      <c r="P49" s="25"/>
      <c r="Q49" s="25"/>
      <c r="T49" s="22">
        <v>4407.8500000000004</v>
      </c>
      <c r="U49" s="74">
        <f t="shared" si="14"/>
        <v>-356.14999999999964</v>
      </c>
      <c r="V49" s="70">
        <f t="shared" si="15"/>
        <v>-356</v>
      </c>
      <c r="W49" s="70"/>
      <c r="X49" s="70">
        <f t="shared" si="16"/>
        <v>5236.8015107007968</v>
      </c>
      <c r="Y49" s="70">
        <f t="shared" si="17"/>
        <v>472.80151070079683</v>
      </c>
      <c r="Z49" s="70">
        <f t="shared" si="18"/>
        <v>473</v>
      </c>
      <c r="AA49" s="24">
        <f t="shared" si="19"/>
        <v>473</v>
      </c>
      <c r="AB49" s="67">
        <f t="shared" si="20"/>
        <v>5237</v>
      </c>
    </row>
    <row r="50" spans="1:28" ht="15" customHeight="1" x14ac:dyDescent="0.25">
      <c r="A50" s="71">
        <v>3936</v>
      </c>
      <c r="B50" s="71">
        <v>3936</v>
      </c>
      <c r="C50" s="68">
        <v>0</v>
      </c>
      <c r="D50" s="68">
        <v>276.42</v>
      </c>
      <c r="E50" s="68">
        <v>212.87</v>
      </c>
      <c r="F50" s="68">
        <v>0</v>
      </c>
      <c r="G50" s="68">
        <f t="shared" si="24"/>
        <v>327.60000000000002</v>
      </c>
      <c r="H50" s="68">
        <v>0</v>
      </c>
      <c r="I50" s="68">
        <f t="shared" si="25"/>
        <v>327.60000000000002</v>
      </c>
      <c r="J50" s="72">
        <f t="shared" si="21"/>
        <v>0</v>
      </c>
      <c r="K50" s="72">
        <f t="shared" si="22"/>
        <v>-1</v>
      </c>
      <c r="L50" s="72">
        <f t="shared" si="23"/>
        <v>0</v>
      </c>
      <c r="M50" s="72">
        <f t="shared" ca="1" si="13"/>
        <v>1</v>
      </c>
      <c r="N50" s="26"/>
      <c r="O50" s="26"/>
      <c r="P50" s="25"/>
      <c r="Q50" s="25"/>
      <c r="T50" s="22">
        <v>4472.1670000000004</v>
      </c>
      <c r="U50" s="74">
        <f t="shared" si="14"/>
        <v>536.16700000000037</v>
      </c>
      <c r="V50" s="70">
        <f t="shared" si="15"/>
        <v>536</v>
      </c>
      <c r="W50" s="70"/>
      <c r="X50" s="70">
        <f t="shared" si="16"/>
        <v>4326.6269408308854</v>
      </c>
      <c r="Y50" s="70">
        <f t="shared" si="17"/>
        <v>390.62694083088536</v>
      </c>
      <c r="Z50" s="70">
        <f t="shared" si="18"/>
        <v>391</v>
      </c>
      <c r="AA50" s="24">
        <f t="shared" si="19"/>
        <v>536</v>
      </c>
      <c r="AB50" s="67">
        <f t="shared" si="20"/>
        <v>4472</v>
      </c>
    </row>
    <row r="51" spans="1:28" ht="15" customHeight="1" x14ac:dyDescent="0.25">
      <c r="A51" s="71">
        <v>3672</v>
      </c>
      <c r="B51" s="71">
        <v>3672</v>
      </c>
      <c r="C51" s="68">
        <v>0.06</v>
      </c>
      <c r="D51" s="68">
        <v>276.42</v>
      </c>
      <c r="E51" s="68">
        <v>212.82</v>
      </c>
      <c r="F51" s="68">
        <v>0</v>
      </c>
      <c r="G51" s="68">
        <f t="shared" si="24"/>
        <v>321.81818181818181</v>
      </c>
      <c r="H51" s="68">
        <v>0</v>
      </c>
      <c r="I51" s="68">
        <f t="shared" si="25"/>
        <v>321.81818181818181</v>
      </c>
      <c r="J51" s="72">
        <f t="shared" si="21"/>
        <v>0</v>
      </c>
      <c r="K51" s="72">
        <f t="shared" si="22"/>
        <v>-1</v>
      </c>
      <c r="L51" s="72">
        <f t="shared" si="23"/>
        <v>0</v>
      </c>
      <c r="M51" s="72">
        <f t="shared" ca="1" si="13"/>
        <v>0</v>
      </c>
      <c r="N51" s="26"/>
      <c r="O51" s="26"/>
      <c r="P51" s="25"/>
      <c r="Q51" s="25"/>
      <c r="T51" s="22">
        <v>4406.0460000000003</v>
      </c>
      <c r="U51" s="74">
        <f t="shared" si="14"/>
        <v>734.04600000000028</v>
      </c>
      <c r="V51" s="70">
        <f t="shared" si="15"/>
        <v>734</v>
      </c>
      <c r="W51" s="70"/>
      <c r="X51" s="70">
        <f t="shared" si="16"/>
        <v>4036.4263533361309</v>
      </c>
      <c r="Y51" s="70">
        <f t="shared" si="17"/>
        <v>364.42635333613089</v>
      </c>
      <c r="Z51" s="70">
        <f t="shared" si="18"/>
        <v>364</v>
      </c>
      <c r="AA51" s="24">
        <f t="shared" si="19"/>
        <v>734</v>
      </c>
      <c r="AB51" s="67">
        <f t="shared" si="20"/>
        <v>4406</v>
      </c>
    </row>
    <row r="52" spans="1:28" ht="15" customHeight="1" x14ac:dyDescent="0.25">
      <c r="A52" s="71">
        <v>3300</v>
      </c>
      <c r="B52" s="71">
        <v>3300</v>
      </c>
      <c r="C52" s="68">
        <v>0.08</v>
      </c>
      <c r="D52" s="68">
        <v>276.42</v>
      </c>
      <c r="E52" s="68">
        <v>212.75</v>
      </c>
      <c r="F52" s="68">
        <v>0</v>
      </c>
      <c r="G52" s="68">
        <f t="shared" si="24"/>
        <v>326</v>
      </c>
      <c r="H52" s="68">
        <v>0</v>
      </c>
      <c r="I52" s="68">
        <f t="shared" si="25"/>
        <v>326</v>
      </c>
      <c r="J52" s="72">
        <f t="shared" si="21"/>
        <v>0</v>
      </c>
      <c r="K52" s="72">
        <f t="shared" si="22"/>
        <v>-1</v>
      </c>
      <c r="L52" s="72">
        <f t="shared" si="23"/>
        <v>0</v>
      </c>
      <c r="M52" s="72">
        <f t="shared" ca="1" si="13"/>
        <v>1</v>
      </c>
      <c r="N52" s="26"/>
      <c r="O52" s="26"/>
      <c r="P52" s="25"/>
      <c r="Q52" s="25"/>
      <c r="T52" s="22">
        <v>4380.0789999999997</v>
      </c>
      <c r="U52" s="74">
        <f t="shared" si="14"/>
        <v>1080.0789999999997</v>
      </c>
      <c r="V52" s="70">
        <f t="shared" si="15"/>
        <v>1080</v>
      </c>
      <c r="W52" s="70"/>
      <c r="X52" s="70">
        <f t="shared" si="16"/>
        <v>3627.5073436844314</v>
      </c>
      <c r="Y52" s="70">
        <f t="shared" si="17"/>
        <v>327.50734368443136</v>
      </c>
      <c r="Z52" s="70">
        <f t="shared" si="18"/>
        <v>328</v>
      </c>
      <c r="AA52" s="24">
        <f t="shared" si="19"/>
        <v>1080</v>
      </c>
      <c r="AB52" s="67">
        <f t="shared" si="20"/>
        <v>4380</v>
      </c>
    </row>
    <row r="53" spans="1:28" ht="15" customHeight="1" x14ac:dyDescent="0.25">
      <c r="A53" s="71">
        <v>3444</v>
      </c>
      <c r="B53" s="71">
        <v>3444</v>
      </c>
      <c r="C53" s="68">
        <v>0.06</v>
      </c>
      <c r="D53" s="68">
        <v>276.42</v>
      </c>
      <c r="E53" s="68">
        <v>212.78</v>
      </c>
      <c r="F53" s="68">
        <v>0</v>
      </c>
      <c r="G53" s="68">
        <f t="shared" si="24"/>
        <v>289.84615384615387</v>
      </c>
      <c r="H53" s="68">
        <v>0</v>
      </c>
      <c r="I53" s="68">
        <f t="shared" si="25"/>
        <v>289.84615384615387</v>
      </c>
      <c r="J53" s="72">
        <f t="shared" si="21"/>
        <v>0</v>
      </c>
      <c r="K53" s="72">
        <f t="shared" si="22"/>
        <v>1</v>
      </c>
      <c r="L53" s="72">
        <f t="shared" si="23"/>
        <v>0</v>
      </c>
      <c r="M53" s="72">
        <f t="shared" ca="1" si="13"/>
        <v>0</v>
      </c>
      <c r="N53" s="26"/>
      <c r="O53" s="26"/>
      <c r="P53" s="25"/>
      <c r="Q53" s="25"/>
      <c r="T53" s="22">
        <v>4266.4629999999997</v>
      </c>
      <c r="U53" s="74">
        <f t="shared" si="14"/>
        <v>822.46299999999974</v>
      </c>
      <c r="V53" s="70">
        <f t="shared" si="15"/>
        <v>822</v>
      </c>
      <c r="W53" s="70"/>
      <c r="X53" s="70">
        <f t="shared" si="16"/>
        <v>3785.7985732270245</v>
      </c>
      <c r="Y53" s="70">
        <f t="shared" si="17"/>
        <v>341.79857322702446</v>
      </c>
      <c r="Z53" s="70">
        <f t="shared" si="18"/>
        <v>342</v>
      </c>
      <c r="AA53" s="24">
        <f t="shared" si="19"/>
        <v>822</v>
      </c>
      <c r="AB53" s="67">
        <f t="shared" si="20"/>
        <v>4266</v>
      </c>
    </row>
    <row r="54" spans="1:28" ht="15" customHeight="1" x14ac:dyDescent="0.25">
      <c r="A54" s="71">
        <v>2544</v>
      </c>
      <c r="B54" s="71">
        <v>2680</v>
      </c>
      <c r="C54" s="68">
        <v>0</v>
      </c>
      <c r="D54" s="68">
        <v>276.41000000000003</v>
      </c>
      <c r="E54" s="68">
        <v>212.65</v>
      </c>
      <c r="F54" s="68">
        <v>0</v>
      </c>
      <c r="G54" s="68">
        <f t="shared" si="24"/>
        <v>333.42857142857144</v>
      </c>
      <c r="H54" s="68">
        <v>0</v>
      </c>
      <c r="I54" s="68">
        <f t="shared" si="25"/>
        <v>323.71428571428572</v>
      </c>
      <c r="J54" s="72">
        <f t="shared" si="21"/>
        <v>0</v>
      </c>
      <c r="K54" s="72">
        <f t="shared" si="22"/>
        <v>-1</v>
      </c>
      <c r="L54" s="72">
        <f t="shared" si="23"/>
        <v>0</v>
      </c>
      <c r="M54" s="72">
        <f t="shared" ca="1" si="13"/>
        <v>1</v>
      </c>
      <c r="N54" s="26"/>
      <c r="O54" s="26"/>
      <c r="P54" s="25"/>
      <c r="Q54" s="25"/>
      <c r="T54" s="22">
        <v>4028.1849999999999</v>
      </c>
      <c r="U54" s="74">
        <f t="shared" si="14"/>
        <v>1348.1849999999999</v>
      </c>
      <c r="V54" s="70">
        <f t="shared" si="15"/>
        <v>1348</v>
      </c>
      <c r="W54" s="70"/>
      <c r="X54" s="70">
        <f t="shared" si="16"/>
        <v>2945.9756609315987</v>
      </c>
      <c r="Y54" s="70">
        <f t="shared" si="17"/>
        <v>265.97566093159867</v>
      </c>
      <c r="Z54" s="70">
        <f t="shared" si="18"/>
        <v>266</v>
      </c>
      <c r="AA54" s="24">
        <f t="shared" si="19"/>
        <v>1348</v>
      </c>
      <c r="AB54" s="67">
        <f t="shared" si="20"/>
        <v>4028</v>
      </c>
    </row>
    <row r="55" spans="1:28" ht="15" customHeight="1" x14ac:dyDescent="0.25">
      <c r="A55" s="71">
        <v>2628</v>
      </c>
      <c r="B55" s="71">
        <v>2680</v>
      </c>
      <c r="C55" s="68">
        <v>0</v>
      </c>
      <c r="D55" s="68">
        <v>276.39999999999998</v>
      </c>
      <c r="E55" s="68">
        <v>212.65</v>
      </c>
      <c r="F55" s="68">
        <v>0</v>
      </c>
      <c r="G55" s="68">
        <f t="shared" si="24"/>
        <v>305.60000000000002</v>
      </c>
      <c r="H55" s="68">
        <v>0</v>
      </c>
      <c r="I55" s="68">
        <f t="shared" si="25"/>
        <v>302.13333333333333</v>
      </c>
      <c r="J55" s="72">
        <f t="shared" si="21"/>
        <v>1</v>
      </c>
      <c r="K55" s="72">
        <f t="shared" si="22"/>
        <v>1</v>
      </c>
      <c r="L55" s="72">
        <f t="shared" si="23"/>
        <v>0</v>
      </c>
      <c r="M55" s="72">
        <f t="shared" ca="1" si="13"/>
        <v>1</v>
      </c>
      <c r="N55" s="26"/>
      <c r="O55" s="26"/>
      <c r="P55" s="25"/>
      <c r="Q55" s="25"/>
      <c r="T55" s="22">
        <v>3947.0309999999999</v>
      </c>
      <c r="U55" s="74">
        <f t="shared" si="14"/>
        <v>1267.0309999999999</v>
      </c>
      <c r="V55" s="70">
        <f t="shared" si="15"/>
        <v>1267</v>
      </c>
      <c r="W55" s="70"/>
      <c r="X55" s="70">
        <f t="shared" si="16"/>
        <v>2945.9756609315987</v>
      </c>
      <c r="Y55" s="70">
        <f t="shared" si="17"/>
        <v>265.97566093159867</v>
      </c>
      <c r="Z55" s="70">
        <f t="shared" si="18"/>
        <v>266</v>
      </c>
      <c r="AA55" s="24">
        <f t="shared" si="19"/>
        <v>1267</v>
      </c>
      <c r="AB55" s="67">
        <f t="shared" si="20"/>
        <v>3947</v>
      </c>
    </row>
    <row r="56" spans="1:28" ht="15" customHeight="1" x14ac:dyDescent="0.25">
      <c r="A56" s="71">
        <v>2784</v>
      </c>
      <c r="B56" s="71">
        <v>2680</v>
      </c>
      <c r="C56" s="68">
        <v>0</v>
      </c>
      <c r="D56" s="68">
        <v>276.41000000000003</v>
      </c>
      <c r="E56" s="68">
        <v>212.65</v>
      </c>
      <c r="F56" s="68">
        <v>0</v>
      </c>
      <c r="G56" s="68">
        <f t="shared" si="24"/>
        <v>276.75</v>
      </c>
      <c r="H56" s="68">
        <v>0</v>
      </c>
      <c r="I56" s="68">
        <f t="shared" si="25"/>
        <v>283.25</v>
      </c>
      <c r="J56" s="72">
        <f t="shared" si="21"/>
        <v>1</v>
      </c>
      <c r="K56" s="72">
        <f t="shared" si="22"/>
        <v>1</v>
      </c>
      <c r="L56" s="72">
        <f t="shared" si="23"/>
        <v>0</v>
      </c>
      <c r="M56" s="72">
        <f t="shared" ca="1" si="13"/>
        <v>0</v>
      </c>
      <c r="N56" s="26"/>
      <c r="O56" s="26"/>
      <c r="P56" s="25"/>
      <c r="Q56" s="25"/>
      <c r="T56" s="22">
        <v>3961.4789999999998</v>
      </c>
      <c r="U56" s="74">
        <f t="shared" si="14"/>
        <v>1281.4789999999998</v>
      </c>
      <c r="V56" s="70">
        <f t="shared" si="15"/>
        <v>1281</v>
      </c>
      <c r="W56" s="70"/>
      <c r="X56" s="70">
        <f t="shared" si="16"/>
        <v>2945.9756609315987</v>
      </c>
      <c r="Y56" s="70">
        <f t="shared" si="17"/>
        <v>265.97566093159867</v>
      </c>
      <c r="Z56" s="70">
        <f t="shared" si="18"/>
        <v>266</v>
      </c>
      <c r="AA56" s="24">
        <f t="shared" si="19"/>
        <v>1281</v>
      </c>
      <c r="AB56" s="67">
        <f t="shared" si="20"/>
        <v>3961</v>
      </c>
    </row>
    <row r="57" spans="1:28" ht="15" customHeight="1" x14ac:dyDescent="0.25">
      <c r="A57" s="71">
        <v>1800</v>
      </c>
      <c r="B57" s="71">
        <v>2680</v>
      </c>
      <c r="C57" s="68">
        <v>0</v>
      </c>
      <c r="D57" s="68">
        <v>276.32</v>
      </c>
      <c r="E57" s="68">
        <v>212.65</v>
      </c>
      <c r="F57" s="68">
        <v>0</v>
      </c>
      <c r="G57" s="68">
        <f t="shared" si="24"/>
        <v>318.35294117647061</v>
      </c>
      <c r="H57" s="68">
        <v>0</v>
      </c>
      <c r="I57" s="68">
        <f t="shared" si="25"/>
        <v>266.58823529411762</v>
      </c>
      <c r="J57" s="72">
        <f t="shared" si="21"/>
        <v>1</v>
      </c>
      <c r="K57" s="72">
        <f t="shared" si="22"/>
        <v>1</v>
      </c>
      <c r="L57" s="72">
        <f t="shared" si="23"/>
        <v>0</v>
      </c>
      <c r="M57" s="72">
        <f t="shared" ca="1" si="13"/>
        <v>0</v>
      </c>
      <c r="N57" s="26"/>
      <c r="O57" s="26"/>
      <c r="P57" s="25"/>
      <c r="Q57" s="25"/>
      <c r="T57" s="22">
        <v>3503.85</v>
      </c>
      <c r="U57" s="74">
        <f t="shared" si="14"/>
        <v>823.84999999999991</v>
      </c>
      <c r="V57" s="70">
        <f t="shared" si="15"/>
        <v>824</v>
      </c>
      <c r="W57" s="70"/>
      <c r="X57" s="70">
        <f t="shared" si="16"/>
        <v>2945.9756609315987</v>
      </c>
      <c r="Y57" s="70">
        <f t="shared" si="17"/>
        <v>265.97566093159867</v>
      </c>
      <c r="Z57" s="70">
        <f t="shared" si="18"/>
        <v>266</v>
      </c>
      <c r="AA57" s="24">
        <f t="shared" si="19"/>
        <v>824</v>
      </c>
      <c r="AB57" s="67">
        <f t="shared" si="20"/>
        <v>3504</v>
      </c>
    </row>
    <row r="58" spans="1:28" ht="15" customHeight="1" x14ac:dyDescent="0.25">
      <c r="A58" s="71">
        <v>2232</v>
      </c>
      <c r="B58" s="71">
        <v>2680</v>
      </c>
      <c r="C58" s="68">
        <v>0</v>
      </c>
      <c r="D58" s="68">
        <v>276.27</v>
      </c>
      <c r="E58" s="68">
        <v>212.65</v>
      </c>
      <c r="F58" s="68">
        <v>0</v>
      </c>
      <c r="G58" s="68">
        <f t="shared" si="24"/>
        <v>276.66666666666669</v>
      </c>
      <c r="H58" s="68">
        <v>0</v>
      </c>
      <c r="I58" s="68">
        <f t="shared" si="25"/>
        <v>251.77777777777777</v>
      </c>
      <c r="J58" s="72">
        <f t="shared" si="21"/>
        <v>1</v>
      </c>
      <c r="K58" s="72">
        <f t="shared" si="22"/>
        <v>1</v>
      </c>
      <c r="L58" s="72">
        <f t="shared" si="23"/>
        <v>0</v>
      </c>
      <c r="M58" s="72">
        <f t="shared" ca="1" si="13"/>
        <v>0</v>
      </c>
      <c r="N58" s="26"/>
      <c r="O58" s="26"/>
      <c r="P58" s="25"/>
      <c r="Q58" s="25"/>
      <c r="T58" s="22">
        <v>3386.7469999999998</v>
      </c>
      <c r="U58" s="74">
        <f t="shared" si="14"/>
        <v>706.74699999999984</v>
      </c>
      <c r="V58" s="70">
        <f t="shared" si="15"/>
        <v>707</v>
      </c>
      <c r="W58" s="70"/>
      <c r="X58" s="70">
        <f t="shared" si="16"/>
        <v>2945.9756609315987</v>
      </c>
      <c r="Y58" s="70">
        <f t="shared" si="17"/>
        <v>265.97566093159867</v>
      </c>
      <c r="Z58" s="70">
        <f t="shared" si="18"/>
        <v>266</v>
      </c>
      <c r="AA58" s="24">
        <f t="shared" si="19"/>
        <v>707</v>
      </c>
      <c r="AB58" s="67">
        <f t="shared" si="20"/>
        <v>3387</v>
      </c>
    </row>
    <row r="59" spans="1:28" ht="15" customHeight="1" x14ac:dyDescent="0.25">
      <c r="A59" s="71">
        <v>1860</v>
      </c>
      <c r="B59" s="71">
        <v>2680</v>
      </c>
      <c r="C59" s="68">
        <v>0</v>
      </c>
      <c r="D59" s="68">
        <v>276.19</v>
      </c>
      <c r="E59" s="68">
        <v>212.65</v>
      </c>
      <c r="F59" s="68">
        <v>0</v>
      </c>
      <c r="G59" s="68">
        <f t="shared" si="24"/>
        <v>281.68421052631578</v>
      </c>
      <c r="H59" s="68">
        <v>0</v>
      </c>
      <c r="I59" s="68">
        <f t="shared" si="25"/>
        <v>238.52631578947367</v>
      </c>
      <c r="J59" s="72">
        <f t="shared" si="21"/>
        <v>1</v>
      </c>
      <c r="K59" s="72">
        <f t="shared" si="22"/>
        <v>1</v>
      </c>
      <c r="L59" s="72">
        <f t="shared" si="23"/>
        <v>1</v>
      </c>
      <c r="M59" s="72">
        <f t="shared" ca="1" si="13"/>
        <v>1</v>
      </c>
      <c r="N59" s="26"/>
      <c r="O59" s="26"/>
      <c r="P59" s="25"/>
      <c r="Q59" s="25"/>
      <c r="T59" s="22">
        <v>3347.9160000000002</v>
      </c>
      <c r="U59" s="74">
        <f t="shared" si="14"/>
        <v>667.91600000000017</v>
      </c>
      <c r="V59" s="70">
        <f t="shared" si="15"/>
        <v>668</v>
      </c>
      <c r="W59" s="70"/>
      <c r="X59" s="70">
        <f t="shared" si="16"/>
        <v>2945.9756609315987</v>
      </c>
      <c r="Y59" s="70">
        <f t="shared" si="17"/>
        <v>265.97566093159867</v>
      </c>
      <c r="Z59" s="70">
        <f t="shared" si="18"/>
        <v>266</v>
      </c>
      <c r="AA59" s="24">
        <f t="shared" si="19"/>
        <v>668</v>
      </c>
      <c r="AB59" s="67">
        <f t="shared" si="20"/>
        <v>3348</v>
      </c>
    </row>
    <row r="60" spans="1:28" ht="15" customHeight="1" x14ac:dyDescent="0.25">
      <c r="A60" s="71">
        <v>2184</v>
      </c>
      <c r="B60" s="71">
        <v>2680</v>
      </c>
      <c r="C60" s="68">
        <v>0</v>
      </c>
      <c r="D60" s="68">
        <v>276.14</v>
      </c>
      <c r="E60" s="68">
        <v>212.65</v>
      </c>
      <c r="F60" s="68">
        <v>0</v>
      </c>
      <c r="G60" s="68">
        <f t="shared" si="24"/>
        <v>251.4</v>
      </c>
      <c r="H60" s="68">
        <v>0</v>
      </c>
      <c r="I60" s="68">
        <f t="shared" si="25"/>
        <v>226.6</v>
      </c>
      <c r="J60" s="72">
        <f t="shared" si="21"/>
        <v>1</v>
      </c>
      <c r="K60" s="72">
        <f t="shared" si="22"/>
        <v>1</v>
      </c>
      <c r="L60" s="72">
        <f t="shared" si="23"/>
        <v>1</v>
      </c>
      <c r="M60" s="72">
        <f t="shared" ca="1" si="13"/>
        <v>0</v>
      </c>
      <c r="N60" s="26"/>
      <c r="O60" s="26"/>
      <c r="P60" s="25"/>
      <c r="Q60" s="25"/>
      <c r="T60" s="22">
        <v>3324.1840000000002</v>
      </c>
      <c r="U60" s="74">
        <f t="shared" si="14"/>
        <v>644.1840000000002</v>
      </c>
      <c r="V60" s="70">
        <f t="shared" si="15"/>
        <v>644</v>
      </c>
      <c r="W60" s="70"/>
      <c r="X60" s="70">
        <f t="shared" si="16"/>
        <v>2945.9756609315987</v>
      </c>
      <c r="Y60" s="70">
        <f t="shared" si="17"/>
        <v>265.97566093159867</v>
      </c>
      <c r="Z60" s="70">
        <f t="shared" si="18"/>
        <v>266</v>
      </c>
      <c r="AA60" s="24">
        <f t="shared" si="19"/>
        <v>644</v>
      </c>
      <c r="AB60" s="67">
        <f t="shared" si="20"/>
        <v>3324</v>
      </c>
    </row>
    <row r="61" spans="1:28" ht="15" customHeight="1" x14ac:dyDescent="0.25">
      <c r="A61" s="71">
        <v>1680</v>
      </c>
      <c r="B61" s="71">
        <v>2680</v>
      </c>
      <c r="C61" s="68">
        <v>0</v>
      </c>
      <c r="D61" s="68">
        <v>276.04000000000002</v>
      </c>
      <c r="E61" s="68">
        <v>212.65</v>
      </c>
      <c r="F61" s="68">
        <v>0</v>
      </c>
      <c r="G61" s="68">
        <f t="shared" si="24"/>
        <v>263.42857142857144</v>
      </c>
      <c r="H61" s="68">
        <v>0</v>
      </c>
      <c r="I61" s="68">
        <f t="shared" si="25"/>
        <v>215.8095238095238</v>
      </c>
      <c r="J61" s="72">
        <f t="shared" si="21"/>
        <v>1</v>
      </c>
      <c r="K61" s="72">
        <f t="shared" si="22"/>
        <v>1</v>
      </c>
      <c r="L61" s="72">
        <f t="shared" si="23"/>
        <v>1</v>
      </c>
      <c r="M61" s="72">
        <f t="shared" ca="1" si="13"/>
        <v>1</v>
      </c>
      <c r="N61" s="26"/>
      <c r="O61" s="26"/>
      <c r="P61" s="25"/>
      <c r="Q61" s="25"/>
      <c r="T61" s="22">
        <v>3162.837</v>
      </c>
      <c r="U61" s="74">
        <f t="shared" si="14"/>
        <v>482.83699999999999</v>
      </c>
      <c r="V61" s="70">
        <f t="shared" si="15"/>
        <v>483</v>
      </c>
      <c r="W61" s="70"/>
      <c r="X61" s="70">
        <f t="shared" si="16"/>
        <v>2945.9756609315987</v>
      </c>
      <c r="Y61" s="70">
        <f t="shared" si="17"/>
        <v>265.97566093159867</v>
      </c>
      <c r="Z61" s="70">
        <f t="shared" si="18"/>
        <v>266</v>
      </c>
      <c r="AA61" s="24">
        <f t="shared" si="19"/>
        <v>483</v>
      </c>
      <c r="AB61" s="67">
        <f t="shared" si="20"/>
        <v>3163</v>
      </c>
    </row>
    <row r="62" spans="1:28" ht="15" customHeight="1" x14ac:dyDescent="0.25">
      <c r="A62" s="71">
        <v>1896</v>
      </c>
      <c r="B62" s="71">
        <v>2680</v>
      </c>
      <c r="C62" s="68">
        <v>0</v>
      </c>
      <c r="D62" s="68">
        <v>275.95999999999998</v>
      </c>
      <c r="E62" s="68">
        <v>212.65</v>
      </c>
      <c r="F62" s="68">
        <v>0</v>
      </c>
      <c r="G62" s="68">
        <f t="shared" si="24"/>
        <v>241.63636363636363</v>
      </c>
      <c r="H62" s="68">
        <v>0</v>
      </c>
      <c r="I62" s="68">
        <f t="shared" si="25"/>
        <v>206</v>
      </c>
      <c r="J62" s="72">
        <f t="shared" si="21"/>
        <v>1</v>
      </c>
      <c r="K62" s="72">
        <f t="shared" si="22"/>
        <v>1</v>
      </c>
      <c r="L62" s="72">
        <f t="shared" si="23"/>
        <v>1</v>
      </c>
      <c r="M62" s="72">
        <f t="shared" ca="1" si="13"/>
        <v>1</v>
      </c>
      <c r="N62" s="26"/>
      <c r="O62" s="26"/>
      <c r="P62" s="25"/>
      <c r="Q62" s="25"/>
      <c r="T62" s="22">
        <v>2964.9780000000001</v>
      </c>
      <c r="U62" s="74">
        <f t="shared" si="14"/>
        <v>284.97800000000007</v>
      </c>
      <c r="V62" s="70">
        <f t="shared" si="15"/>
        <v>285</v>
      </c>
      <c r="W62" s="70"/>
      <c r="X62" s="70">
        <f t="shared" si="16"/>
        <v>2945.9756609315987</v>
      </c>
      <c r="Y62" s="70">
        <f t="shared" si="17"/>
        <v>265.97566093159867</v>
      </c>
      <c r="Z62" s="70">
        <f t="shared" si="18"/>
        <v>266</v>
      </c>
      <c r="AA62" s="24">
        <f t="shared" si="19"/>
        <v>285</v>
      </c>
      <c r="AB62" s="67">
        <f t="shared" si="20"/>
        <v>2965</v>
      </c>
    </row>
    <row r="63" spans="1:28" ht="15" customHeight="1" x14ac:dyDescent="0.25">
      <c r="A63" s="71">
        <v>1608</v>
      </c>
      <c r="B63" s="71">
        <v>2680</v>
      </c>
      <c r="C63" s="68">
        <v>0.11</v>
      </c>
      <c r="D63" s="68">
        <v>275.85000000000002</v>
      </c>
      <c r="E63" s="68">
        <v>212.65</v>
      </c>
      <c r="F63" s="68">
        <v>0</v>
      </c>
      <c r="G63" s="68">
        <f t="shared" si="24"/>
        <v>243.65217391304347</v>
      </c>
      <c r="H63" s="68">
        <v>0</v>
      </c>
      <c r="I63" s="68">
        <f t="shared" si="25"/>
        <v>197.04347826086956</v>
      </c>
      <c r="J63" s="72">
        <f t="shared" si="21"/>
        <v>1</v>
      </c>
      <c r="K63" s="72">
        <f t="shared" si="22"/>
        <v>1</v>
      </c>
      <c r="L63" s="72">
        <f t="shared" si="23"/>
        <v>1</v>
      </c>
      <c r="M63" s="72">
        <f t="shared" ca="1" si="13"/>
        <v>1</v>
      </c>
      <c r="N63" s="26"/>
      <c r="O63" s="26"/>
      <c r="P63" s="25"/>
      <c r="Q63" s="25"/>
      <c r="T63" s="22">
        <v>2873.13</v>
      </c>
      <c r="U63" s="74">
        <f t="shared" si="14"/>
        <v>193.13000000000011</v>
      </c>
      <c r="V63" s="70">
        <f t="shared" si="15"/>
        <v>193</v>
      </c>
      <c r="W63" s="70"/>
      <c r="X63" s="70">
        <f t="shared" si="16"/>
        <v>2945.9756609315987</v>
      </c>
      <c r="Y63" s="70">
        <f t="shared" si="17"/>
        <v>265.97566093159867</v>
      </c>
      <c r="Z63" s="70">
        <f t="shared" si="18"/>
        <v>266</v>
      </c>
      <c r="AA63" s="24">
        <f t="shared" si="19"/>
        <v>193</v>
      </c>
      <c r="AB63" s="67">
        <f t="shared" si="20"/>
        <v>2873</v>
      </c>
    </row>
    <row r="64" spans="1:28" ht="15" customHeight="1" x14ac:dyDescent="0.25">
      <c r="A64" s="71">
        <v>1824</v>
      </c>
      <c r="B64" s="71">
        <v>2680</v>
      </c>
      <c r="C64" s="68">
        <v>0.24</v>
      </c>
      <c r="D64" s="68">
        <v>275.76</v>
      </c>
      <c r="E64" s="68">
        <v>212.65</v>
      </c>
      <c r="F64" s="68">
        <v>0</v>
      </c>
      <c r="G64" s="68">
        <f t="shared" si="24"/>
        <v>224.5</v>
      </c>
      <c r="H64" s="68">
        <v>0</v>
      </c>
      <c r="I64" s="68">
        <f t="shared" si="25"/>
        <v>188.83333333333334</v>
      </c>
      <c r="J64" s="72">
        <f t="shared" si="21"/>
        <v>1</v>
      </c>
      <c r="K64" s="72">
        <f t="shared" si="22"/>
        <v>1</v>
      </c>
      <c r="L64" s="72">
        <f t="shared" si="23"/>
        <v>1</v>
      </c>
      <c r="M64" s="72">
        <f t="shared" ca="1" si="13"/>
        <v>1</v>
      </c>
      <c r="N64" s="26"/>
      <c r="O64" s="26"/>
      <c r="P64" s="25"/>
      <c r="Q64" s="25"/>
      <c r="T64" s="22">
        <v>2710.2710000000002</v>
      </c>
      <c r="U64" s="74">
        <f t="shared" si="14"/>
        <v>30.271000000000186</v>
      </c>
      <c r="V64" s="70">
        <f t="shared" si="15"/>
        <v>30</v>
      </c>
      <c r="W64" s="70"/>
      <c r="X64" s="70">
        <f t="shared" si="16"/>
        <v>2945.9756609315987</v>
      </c>
      <c r="Y64" s="70">
        <f t="shared" si="17"/>
        <v>265.97566093159867</v>
      </c>
      <c r="Z64" s="70">
        <f t="shared" si="18"/>
        <v>266</v>
      </c>
      <c r="AA64" s="24">
        <f t="shared" si="19"/>
        <v>30</v>
      </c>
      <c r="AB64" s="67">
        <f t="shared" si="20"/>
        <v>2710</v>
      </c>
    </row>
    <row r="65" spans="1:28" ht="15" customHeight="1" x14ac:dyDescent="0.25">
      <c r="A65" s="71">
        <v>1656</v>
      </c>
      <c r="B65" s="71">
        <v>2680</v>
      </c>
      <c r="C65" s="68">
        <v>0.33</v>
      </c>
      <c r="D65" s="68">
        <v>275.64999999999998</v>
      </c>
      <c r="E65" s="68">
        <v>212.65</v>
      </c>
      <c r="F65" s="68">
        <v>0</v>
      </c>
      <c r="G65" s="68">
        <f t="shared" si="24"/>
        <v>222.24</v>
      </c>
      <c r="H65" s="68">
        <v>0</v>
      </c>
      <c r="I65" s="68">
        <f t="shared" si="25"/>
        <v>181.28</v>
      </c>
      <c r="J65" s="72">
        <f t="shared" si="21"/>
        <v>1</v>
      </c>
      <c r="K65" s="72">
        <f t="shared" si="22"/>
        <v>1</v>
      </c>
      <c r="L65" s="72">
        <f t="shared" si="23"/>
        <v>1</v>
      </c>
      <c r="M65" s="72">
        <f t="shared" ca="1" si="13"/>
        <v>1</v>
      </c>
      <c r="N65" s="26"/>
      <c r="O65" s="26"/>
      <c r="P65" s="25"/>
      <c r="Q65" s="25"/>
      <c r="T65" s="22">
        <v>2442.4279999999999</v>
      </c>
      <c r="U65" s="74">
        <f t="shared" si="14"/>
        <v>-237.57200000000012</v>
      </c>
      <c r="V65" s="70">
        <f t="shared" si="15"/>
        <v>-238</v>
      </c>
      <c r="W65" s="70"/>
      <c r="X65" s="70">
        <f t="shared" si="16"/>
        <v>2945.9756609315987</v>
      </c>
      <c r="Y65" s="70">
        <f t="shared" si="17"/>
        <v>265.97566093159867</v>
      </c>
      <c r="Z65" s="70">
        <f t="shared" si="18"/>
        <v>266</v>
      </c>
      <c r="AA65" s="24">
        <f t="shared" si="19"/>
        <v>266</v>
      </c>
      <c r="AB65" s="67">
        <f t="shared" si="20"/>
        <v>2946</v>
      </c>
    </row>
    <row r="66" spans="1:28" ht="15" customHeight="1" x14ac:dyDescent="0.25">
      <c r="A66" s="71">
        <v>1464</v>
      </c>
      <c r="B66" s="71">
        <v>2680</v>
      </c>
      <c r="C66" s="68">
        <v>0.4</v>
      </c>
      <c r="D66" s="68">
        <v>275.52999999999997</v>
      </c>
      <c r="E66" s="68">
        <v>212.65</v>
      </c>
      <c r="F66" s="68">
        <v>0</v>
      </c>
      <c r="G66" s="68">
        <f t="shared" si="24"/>
        <v>221.07692307692307</v>
      </c>
      <c r="H66" s="68">
        <v>0</v>
      </c>
      <c r="I66" s="68">
        <f t="shared" si="25"/>
        <v>174.30769230769232</v>
      </c>
      <c r="J66" s="72">
        <f t="shared" si="21"/>
        <v>1</v>
      </c>
      <c r="K66" s="72">
        <f t="shared" si="22"/>
        <v>1</v>
      </c>
      <c r="L66" s="72">
        <f t="shared" si="23"/>
        <v>1</v>
      </c>
      <c r="M66" s="72">
        <f t="shared" ref="M66:M80" ca="1" si="26">IF(RAND()&lt;0.5,0,1)</f>
        <v>0</v>
      </c>
      <c r="N66" s="26"/>
      <c r="O66" s="26"/>
      <c r="P66" s="25"/>
      <c r="Q66" s="25"/>
      <c r="T66" s="22">
        <v>2188.83</v>
      </c>
      <c r="U66" s="74">
        <f t="shared" ref="U66:U80" si="27">T66-B66</f>
        <v>-491.17000000000007</v>
      </c>
      <c r="V66" s="70">
        <f t="shared" ref="V66:V80" si="28">ROUND(U66,0)</f>
        <v>-491</v>
      </c>
      <c r="W66" s="70"/>
      <c r="X66" s="70">
        <f t="shared" ref="X66:X80" si="29">B66/$W$2*$W$3</f>
        <v>2945.9756609315987</v>
      </c>
      <c r="Y66" s="70">
        <f t="shared" ref="Y66:Y80" si="30">X66-B66</f>
        <v>265.97566093159867</v>
      </c>
      <c r="Z66" s="70">
        <f t="shared" ref="Z66:Z80" si="31">ROUND(Y66,0)</f>
        <v>266</v>
      </c>
      <c r="AA66" s="24">
        <f t="shared" ref="AA66:AA80" si="32">IF(V66&gt;=0,V66,Z66)</f>
        <v>266</v>
      </c>
      <c r="AB66" s="67">
        <f t="shared" ref="AB66:AB80" si="33">B66+AA66</f>
        <v>2946</v>
      </c>
    </row>
    <row r="67" spans="1:28" ht="15" customHeight="1" x14ac:dyDescent="0.25">
      <c r="A67" s="71">
        <v>1548</v>
      </c>
      <c r="B67" s="71">
        <v>2680</v>
      </c>
      <c r="C67" s="68">
        <v>0.69</v>
      </c>
      <c r="D67" s="68">
        <v>275.41000000000003</v>
      </c>
      <c r="E67" s="68">
        <v>212.65</v>
      </c>
      <c r="F67" s="68">
        <v>0</v>
      </c>
      <c r="G67" s="68">
        <f t="shared" si="24"/>
        <v>209.77777777777777</v>
      </c>
      <c r="H67" s="68">
        <v>0</v>
      </c>
      <c r="I67" s="68">
        <f t="shared" si="25"/>
        <v>167.85185185185185</v>
      </c>
      <c r="J67" s="72">
        <f t="shared" ref="J67:J80" si="34">IF(ABS(B67-B66)&lt;=50,1,0)</f>
        <v>1</v>
      </c>
      <c r="K67" s="72">
        <f t="shared" ref="K67:K80" si="35">IF(ABS((B67-B66))&lt;=50,1,IF((B67-B66)*(1)&gt;=0,1,-1))</f>
        <v>1</v>
      </c>
      <c r="L67" s="72">
        <f t="shared" si="23"/>
        <v>1</v>
      </c>
      <c r="M67" s="72">
        <f t="shared" ca="1" si="26"/>
        <v>1</v>
      </c>
      <c r="N67" s="26"/>
      <c r="O67" s="26"/>
      <c r="P67" s="25"/>
      <c r="Q67" s="25"/>
      <c r="T67" s="22">
        <v>1999.6849999999999</v>
      </c>
      <c r="U67" s="74">
        <f t="shared" si="27"/>
        <v>-680.31500000000005</v>
      </c>
      <c r="V67" s="70">
        <f t="shared" si="28"/>
        <v>-680</v>
      </c>
      <c r="W67" s="70"/>
      <c r="X67" s="70">
        <f t="shared" si="29"/>
        <v>2945.9756609315987</v>
      </c>
      <c r="Y67" s="70">
        <f t="shared" si="30"/>
        <v>265.97566093159867</v>
      </c>
      <c r="Z67" s="70">
        <f t="shared" si="31"/>
        <v>266</v>
      </c>
      <c r="AA67" s="24">
        <f t="shared" si="32"/>
        <v>266</v>
      </c>
      <c r="AB67" s="67">
        <f t="shared" si="33"/>
        <v>2946</v>
      </c>
    </row>
    <row r="68" spans="1:28" ht="15" customHeight="1" x14ac:dyDescent="0.25">
      <c r="A68" s="71">
        <v>1097</v>
      </c>
      <c r="B68" s="71">
        <v>2680</v>
      </c>
      <c r="C68" s="68">
        <v>0.86</v>
      </c>
      <c r="D68" s="68">
        <v>275.25</v>
      </c>
      <c r="E68" s="68">
        <v>212.65</v>
      </c>
      <c r="F68" s="68">
        <v>0</v>
      </c>
      <c r="G68" s="68">
        <f t="shared" si="24"/>
        <v>218.39285714285714</v>
      </c>
      <c r="H68" s="68">
        <v>0</v>
      </c>
      <c r="I68" s="68">
        <f t="shared" si="25"/>
        <v>161.85714285714286</v>
      </c>
      <c r="J68" s="72">
        <f t="shared" si="34"/>
        <v>1</v>
      </c>
      <c r="K68" s="72">
        <f t="shared" si="35"/>
        <v>1</v>
      </c>
      <c r="L68" s="72">
        <f t="shared" si="23"/>
        <v>1</v>
      </c>
      <c r="M68" s="72">
        <f t="shared" ca="1" si="26"/>
        <v>1</v>
      </c>
      <c r="N68" s="26"/>
      <c r="O68" s="26"/>
      <c r="P68" s="25"/>
      <c r="Q68" s="25"/>
      <c r="T68" s="22">
        <v>1619.181</v>
      </c>
      <c r="U68" s="74">
        <f t="shared" si="27"/>
        <v>-1060.819</v>
      </c>
      <c r="V68" s="70">
        <f t="shared" si="28"/>
        <v>-1061</v>
      </c>
      <c r="W68" s="70"/>
      <c r="X68" s="70">
        <f t="shared" si="29"/>
        <v>2945.9756609315987</v>
      </c>
      <c r="Y68" s="70">
        <f t="shared" si="30"/>
        <v>265.97566093159867</v>
      </c>
      <c r="Z68" s="70">
        <f t="shared" si="31"/>
        <v>266</v>
      </c>
      <c r="AA68" s="24">
        <f t="shared" si="32"/>
        <v>266</v>
      </c>
      <c r="AB68" s="67">
        <f t="shared" si="33"/>
        <v>2946</v>
      </c>
    </row>
    <row r="69" spans="1:28" ht="15" customHeight="1" x14ac:dyDescent="0.25">
      <c r="A69" s="71">
        <v>1296</v>
      </c>
      <c r="B69" s="71">
        <v>2680</v>
      </c>
      <c r="C69" s="68">
        <v>0.56000000000000005</v>
      </c>
      <c r="D69" s="68">
        <v>275.11</v>
      </c>
      <c r="E69" s="68">
        <v>212.65</v>
      </c>
      <c r="F69" s="68">
        <v>0</v>
      </c>
      <c r="G69" s="68">
        <f t="shared" si="24"/>
        <v>204</v>
      </c>
      <c r="H69" s="68">
        <v>0</v>
      </c>
      <c r="I69" s="68">
        <f t="shared" si="25"/>
        <v>156.27586206896552</v>
      </c>
      <c r="J69" s="72">
        <f t="shared" si="34"/>
        <v>1</v>
      </c>
      <c r="K69" s="72">
        <f t="shared" si="35"/>
        <v>1</v>
      </c>
      <c r="L69" s="72">
        <f t="shared" si="23"/>
        <v>1</v>
      </c>
      <c r="M69" s="72">
        <f t="shared" ca="1" si="26"/>
        <v>0</v>
      </c>
      <c r="N69" s="26"/>
      <c r="O69" s="26"/>
      <c r="P69" s="25"/>
      <c r="Q69" s="25"/>
      <c r="T69" s="22">
        <v>1272.1410000000001</v>
      </c>
      <c r="U69" s="74">
        <f t="shared" si="27"/>
        <v>-1407.8589999999999</v>
      </c>
      <c r="V69" s="70">
        <f t="shared" si="28"/>
        <v>-1408</v>
      </c>
      <c r="W69" s="70"/>
      <c r="X69" s="70">
        <f t="shared" si="29"/>
        <v>2945.9756609315987</v>
      </c>
      <c r="Y69" s="70">
        <f t="shared" si="30"/>
        <v>265.97566093159867</v>
      </c>
      <c r="Z69" s="70">
        <f t="shared" si="31"/>
        <v>266</v>
      </c>
      <c r="AA69" s="24">
        <f t="shared" si="32"/>
        <v>266</v>
      </c>
      <c r="AB69" s="67">
        <f t="shared" si="33"/>
        <v>2946</v>
      </c>
    </row>
    <row r="70" spans="1:28" ht="15" customHeight="1" x14ac:dyDescent="0.25">
      <c r="A70" s="71">
        <v>1296</v>
      </c>
      <c r="B70" s="71">
        <v>2680</v>
      </c>
      <c r="C70" s="68">
        <v>0.86</v>
      </c>
      <c r="D70" s="68">
        <v>274.95999999999998</v>
      </c>
      <c r="E70" s="68">
        <v>212.65</v>
      </c>
      <c r="F70" s="68">
        <v>0</v>
      </c>
      <c r="G70" s="68">
        <f t="shared" si="24"/>
        <v>197.2</v>
      </c>
      <c r="H70" s="68">
        <v>0</v>
      </c>
      <c r="I70" s="68">
        <f t="shared" si="25"/>
        <v>151.06666666666666</v>
      </c>
      <c r="J70" s="72">
        <f t="shared" si="34"/>
        <v>1</v>
      </c>
      <c r="K70" s="72">
        <f t="shared" si="35"/>
        <v>1</v>
      </c>
      <c r="L70" s="72">
        <f t="shared" si="23"/>
        <v>1</v>
      </c>
      <c r="M70" s="72">
        <f t="shared" ca="1" si="26"/>
        <v>1</v>
      </c>
      <c r="N70" s="26"/>
      <c r="O70" s="26"/>
      <c r="P70" s="25"/>
      <c r="Q70" s="25"/>
      <c r="T70" s="22">
        <v>1043.4770000000001</v>
      </c>
      <c r="U70" s="74">
        <f t="shared" si="27"/>
        <v>-1636.5229999999999</v>
      </c>
      <c r="V70" s="70">
        <f t="shared" si="28"/>
        <v>-1637</v>
      </c>
      <c r="W70" s="70"/>
      <c r="X70" s="70">
        <f t="shared" si="29"/>
        <v>2945.9756609315987</v>
      </c>
      <c r="Y70" s="70">
        <f t="shared" si="30"/>
        <v>265.97566093159867</v>
      </c>
      <c r="Z70" s="70">
        <f t="shared" si="31"/>
        <v>266</v>
      </c>
      <c r="AA70" s="24">
        <f t="shared" si="32"/>
        <v>266</v>
      </c>
      <c r="AB70" s="67">
        <f t="shared" si="33"/>
        <v>2946</v>
      </c>
    </row>
    <row r="71" spans="1:28" ht="15" customHeight="1" x14ac:dyDescent="0.25">
      <c r="A71" s="71">
        <v>972</v>
      </c>
      <c r="B71" s="71">
        <v>2680</v>
      </c>
      <c r="C71" s="68">
        <v>1.04</v>
      </c>
      <c r="D71" s="68">
        <v>274.79000000000002</v>
      </c>
      <c r="E71" s="68">
        <v>212.65</v>
      </c>
      <c r="F71" s="68">
        <v>0</v>
      </c>
      <c r="G71" s="68">
        <f t="shared" si="24"/>
        <v>201.29032258064515</v>
      </c>
      <c r="H71" s="68">
        <v>0</v>
      </c>
      <c r="I71" s="68">
        <f t="shared" si="25"/>
        <v>146.19354838709677</v>
      </c>
      <c r="J71" s="72">
        <f t="shared" si="34"/>
        <v>1</v>
      </c>
      <c r="K71" s="72">
        <f t="shared" si="35"/>
        <v>1</v>
      </c>
      <c r="L71" s="72">
        <f t="shared" ref="L71:L80" si="36">IF(OR(COUNTIF(K67:K71,1)=5,COUNTIF(K67:K71,-1)=5),1,0)</f>
        <v>1</v>
      </c>
      <c r="M71" s="72">
        <f t="shared" ca="1" si="26"/>
        <v>1</v>
      </c>
      <c r="N71" s="26"/>
      <c r="O71" s="26"/>
      <c r="P71" s="25"/>
      <c r="Q71" s="25"/>
      <c r="T71" s="22">
        <v>1057.877</v>
      </c>
      <c r="U71" s="74">
        <f t="shared" si="27"/>
        <v>-1622.123</v>
      </c>
      <c r="V71" s="70">
        <f t="shared" si="28"/>
        <v>-1622</v>
      </c>
      <c r="W71" s="70"/>
      <c r="X71" s="70">
        <f t="shared" si="29"/>
        <v>2945.9756609315987</v>
      </c>
      <c r="Y71" s="70">
        <f t="shared" si="30"/>
        <v>265.97566093159867</v>
      </c>
      <c r="Z71" s="70">
        <f t="shared" si="31"/>
        <v>266</v>
      </c>
      <c r="AA71" s="24">
        <f t="shared" si="32"/>
        <v>266</v>
      </c>
      <c r="AB71" s="67">
        <f t="shared" si="33"/>
        <v>2946</v>
      </c>
    </row>
    <row r="72" spans="1:28" ht="15" customHeight="1" x14ac:dyDescent="0.25">
      <c r="A72" s="71">
        <v>1320</v>
      </c>
      <c r="B72" s="71">
        <v>2680</v>
      </c>
      <c r="C72" s="68">
        <v>0.7</v>
      </c>
      <c r="D72" s="68">
        <v>274.64999999999998</v>
      </c>
      <c r="E72" s="68">
        <v>212.65</v>
      </c>
      <c r="F72" s="68">
        <v>0</v>
      </c>
      <c r="G72" s="68">
        <f t="shared" si="24"/>
        <v>184.125</v>
      </c>
      <c r="H72" s="68">
        <v>0</v>
      </c>
      <c r="I72" s="68">
        <f t="shared" si="25"/>
        <v>141.625</v>
      </c>
      <c r="J72" s="72">
        <f t="shared" si="34"/>
        <v>1</v>
      </c>
      <c r="K72" s="72">
        <f t="shared" si="35"/>
        <v>1</v>
      </c>
      <c r="L72" s="72">
        <f t="shared" si="36"/>
        <v>1</v>
      </c>
      <c r="M72" s="72">
        <f t="shared" ca="1" si="26"/>
        <v>0</v>
      </c>
      <c r="N72" s="26"/>
      <c r="O72" s="26"/>
      <c r="P72" s="25"/>
      <c r="Q72" s="25"/>
      <c r="T72" s="22">
        <v>1064.9960000000001</v>
      </c>
      <c r="U72" s="74">
        <f t="shared" si="27"/>
        <v>-1615.0039999999999</v>
      </c>
      <c r="V72" s="70">
        <f t="shared" si="28"/>
        <v>-1615</v>
      </c>
      <c r="W72" s="70"/>
      <c r="X72" s="70">
        <f t="shared" si="29"/>
        <v>2945.9756609315987</v>
      </c>
      <c r="Y72" s="70">
        <f t="shared" si="30"/>
        <v>265.97566093159867</v>
      </c>
      <c r="Z72" s="70">
        <f t="shared" si="31"/>
        <v>266</v>
      </c>
      <c r="AA72" s="24">
        <f t="shared" si="32"/>
        <v>266</v>
      </c>
      <c r="AB72" s="67">
        <f t="shared" si="33"/>
        <v>2946</v>
      </c>
    </row>
    <row r="73" spans="1:28" ht="15" customHeight="1" x14ac:dyDescent="0.25">
      <c r="A73" s="71">
        <v>854</v>
      </c>
      <c r="B73" s="71">
        <v>2680</v>
      </c>
      <c r="C73" s="68">
        <v>0.41</v>
      </c>
      <c r="D73" s="68">
        <v>274.45999999999998</v>
      </c>
      <c r="E73" s="68">
        <v>212.65</v>
      </c>
      <c r="F73" s="68">
        <v>0</v>
      </c>
      <c r="G73" s="68">
        <f t="shared" si="24"/>
        <v>192.66666666666666</v>
      </c>
      <c r="H73" s="68">
        <v>0</v>
      </c>
      <c r="I73" s="68">
        <f t="shared" si="25"/>
        <v>137.33333333333334</v>
      </c>
      <c r="J73" s="72">
        <f t="shared" si="34"/>
        <v>1</v>
      </c>
      <c r="K73" s="72">
        <f t="shared" si="35"/>
        <v>1</v>
      </c>
      <c r="L73" s="72">
        <f t="shared" si="36"/>
        <v>1</v>
      </c>
      <c r="M73" s="72">
        <f t="shared" ca="1" si="26"/>
        <v>1</v>
      </c>
      <c r="N73" s="26"/>
      <c r="O73" s="26"/>
      <c r="P73" s="25"/>
      <c r="Q73" s="25"/>
      <c r="T73" s="22">
        <v>1069.9259999999999</v>
      </c>
      <c r="U73" s="74">
        <f t="shared" si="27"/>
        <v>-1610.0740000000001</v>
      </c>
      <c r="V73" s="70">
        <f t="shared" si="28"/>
        <v>-1610</v>
      </c>
      <c r="W73" s="70"/>
      <c r="X73" s="70">
        <f t="shared" si="29"/>
        <v>2945.9756609315987</v>
      </c>
      <c r="Y73" s="70">
        <f t="shared" si="30"/>
        <v>265.97566093159867</v>
      </c>
      <c r="Z73" s="70">
        <f t="shared" si="31"/>
        <v>266</v>
      </c>
      <c r="AA73" s="24">
        <f t="shared" si="32"/>
        <v>266</v>
      </c>
      <c r="AB73" s="67">
        <f t="shared" si="33"/>
        <v>2946</v>
      </c>
    </row>
    <row r="74" spans="1:28" ht="15" customHeight="1" x14ac:dyDescent="0.25">
      <c r="A74" s="71">
        <v>1440</v>
      </c>
      <c r="B74" s="71">
        <v>2680</v>
      </c>
      <c r="C74" s="68">
        <v>0.05</v>
      </c>
      <c r="D74" s="68">
        <v>274.33</v>
      </c>
      <c r="E74" s="68">
        <v>212.65</v>
      </c>
      <c r="F74" s="68">
        <v>0</v>
      </c>
      <c r="G74" s="68">
        <f t="shared" si="24"/>
        <v>169.76470588235293</v>
      </c>
      <c r="H74" s="68">
        <v>0</v>
      </c>
      <c r="I74" s="68">
        <f t="shared" si="25"/>
        <v>133.29411764705881</v>
      </c>
      <c r="J74" s="72">
        <f t="shared" si="34"/>
        <v>1</v>
      </c>
      <c r="K74" s="72">
        <f t="shared" si="35"/>
        <v>1</v>
      </c>
      <c r="L74" s="72">
        <f t="shared" si="36"/>
        <v>1</v>
      </c>
      <c r="M74" s="72">
        <f t="shared" ca="1" si="26"/>
        <v>1</v>
      </c>
      <c r="N74" s="26"/>
      <c r="O74" s="26"/>
      <c r="P74" s="25"/>
      <c r="Q74" s="25"/>
      <c r="T74" s="22">
        <v>1065.441</v>
      </c>
      <c r="U74" s="74">
        <f t="shared" si="27"/>
        <v>-1614.559</v>
      </c>
      <c r="V74" s="70">
        <f t="shared" si="28"/>
        <v>-1615</v>
      </c>
      <c r="W74" s="70"/>
      <c r="X74" s="70">
        <f t="shared" si="29"/>
        <v>2945.9756609315987</v>
      </c>
      <c r="Y74" s="70">
        <f t="shared" si="30"/>
        <v>265.97566093159867</v>
      </c>
      <c r="Z74" s="70">
        <f t="shared" si="31"/>
        <v>266</v>
      </c>
      <c r="AA74" s="24">
        <f t="shared" si="32"/>
        <v>266</v>
      </c>
      <c r="AB74" s="67">
        <f t="shared" si="33"/>
        <v>2946</v>
      </c>
    </row>
    <row r="75" spans="1:28" ht="15" customHeight="1" x14ac:dyDescent="0.25">
      <c r="A75" s="71">
        <v>970</v>
      </c>
      <c r="B75" s="71">
        <v>2680</v>
      </c>
      <c r="C75" s="68">
        <v>0.05</v>
      </c>
      <c r="D75" s="68">
        <v>274.16000000000003</v>
      </c>
      <c r="E75" s="68">
        <v>212.65</v>
      </c>
      <c r="F75" s="68">
        <v>0</v>
      </c>
      <c r="G75" s="68">
        <f t="shared" si="24"/>
        <v>178.34285714285716</v>
      </c>
      <c r="H75" s="68">
        <v>0</v>
      </c>
      <c r="I75" s="68">
        <f t="shared" si="25"/>
        <v>129.48571428571429</v>
      </c>
      <c r="J75" s="72">
        <f t="shared" si="34"/>
        <v>1</v>
      </c>
      <c r="K75" s="72">
        <f t="shared" si="35"/>
        <v>1</v>
      </c>
      <c r="L75" s="72">
        <f t="shared" si="36"/>
        <v>1</v>
      </c>
      <c r="M75" s="72">
        <f t="shared" ca="1" si="26"/>
        <v>0</v>
      </c>
      <c r="N75" s="26"/>
      <c r="O75" s="26"/>
      <c r="P75" s="25"/>
      <c r="Q75" s="25"/>
      <c r="T75" s="22">
        <v>1217.615</v>
      </c>
      <c r="U75" s="74">
        <f t="shared" si="27"/>
        <v>-1462.385</v>
      </c>
      <c r="V75" s="70">
        <f t="shared" si="28"/>
        <v>-1462</v>
      </c>
      <c r="W75" s="70"/>
      <c r="X75" s="70">
        <f t="shared" si="29"/>
        <v>2945.9756609315987</v>
      </c>
      <c r="Y75" s="70">
        <f t="shared" si="30"/>
        <v>265.97566093159867</v>
      </c>
      <c r="Z75" s="70">
        <f t="shared" si="31"/>
        <v>266</v>
      </c>
      <c r="AA75" s="24">
        <f t="shared" si="32"/>
        <v>266</v>
      </c>
      <c r="AB75" s="67">
        <f t="shared" si="33"/>
        <v>2946</v>
      </c>
    </row>
    <row r="76" spans="1:28" ht="15" customHeight="1" x14ac:dyDescent="0.25">
      <c r="A76" s="25">
        <v>427</v>
      </c>
      <c r="B76" s="25">
        <v>2680</v>
      </c>
      <c r="C76" s="25">
        <v>0.03</v>
      </c>
      <c r="D76" s="25">
        <v>273.92</v>
      </c>
      <c r="E76" s="25">
        <v>212.65</v>
      </c>
      <c r="F76" s="68">
        <v>0</v>
      </c>
      <c r="G76" s="68">
        <f t="shared" si="24"/>
        <v>188.47222222222223</v>
      </c>
      <c r="H76" s="68">
        <v>0</v>
      </c>
      <c r="I76" s="68">
        <f t="shared" si="25"/>
        <v>125.88888888888889</v>
      </c>
      <c r="J76" s="72">
        <f t="shared" si="34"/>
        <v>1</v>
      </c>
      <c r="K76" s="72">
        <f t="shared" si="35"/>
        <v>1</v>
      </c>
      <c r="L76" s="72">
        <f t="shared" si="36"/>
        <v>1</v>
      </c>
      <c r="M76" s="72">
        <f t="shared" ca="1" si="26"/>
        <v>0</v>
      </c>
      <c r="N76" s="25"/>
      <c r="O76" s="25"/>
      <c r="P76" s="25"/>
      <c r="Q76" s="25"/>
      <c r="T76" s="22">
        <v>1584.9639999999999</v>
      </c>
      <c r="U76" s="74">
        <f t="shared" si="27"/>
        <v>-1095.0360000000001</v>
      </c>
      <c r="V76" s="70">
        <f t="shared" si="28"/>
        <v>-1095</v>
      </c>
      <c r="W76" s="70"/>
      <c r="X76" s="70">
        <f t="shared" si="29"/>
        <v>2945.9756609315987</v>
      </c>
      <c r="Y76" s="70">
        <f t="shared" si="30"/>
        <v>265.97566093159867</v>
      </c>
      <c r="Z76" s="70">
        <f t="shared" si="31"/>
        <v>266</v>
      </c>
      <c r="AA76" s="24">
        <f t="shared" si="32"/>
        <v>266</v>
      </c>
      <c r="AB76" s="67">
        <f t="shared" si="33"/>
        <v>2946</v>
      </c>
    </row>
    <row r="77" spans="1:28" ht="15" customHeight="1" x14ac:dyDescent="0.25">
      <c r="A77" s="25">
        <v>1800</v>
      </c>
      <c r="B77" s="25">
        <v>2680</v>
      </c>
      <c r="C77" s="25">
        <v>0.19</v>
      </c>
      <c r="D77" s="25">
        <v>273.83</v>
      </c>
      <c r="E77" s="25">
        <v>212.65</v>
      </c>
      <c r="F77" s="68">
        <v>0</v>
      </c>
      <c r="G77" s="68">
        <f t="shared" si="24"/>
        <v>146.27027027027026</v>
      </c>
      <c r="H77" s="68">
        <v>0</v>
      </c>
      <c r="I77" s="68">
        <f t="shared" si="25"/>
        <v>122.48648648648648</v>
      </c>
      <c r="J77" s="72">
        <f t="shared" si="34"/>
        <v>1</v>
      </c>
      <c r="K77" s="72">
        <f t="shared" si="35"/>
        <v>1</v>
      </c>
      <c r="L77" s="72">
        <f t="shared" si="36"/>
        <v>1</v>
      </c>
      <c r="M77" s="72">
        <f t="shared" ca="1" si="26"/>
        <v>0</v>
      </c>
      <c r="N77" s="25"/>
      <c r="O77" s="25"/>
      <c r="P77" s="25"/>
      <c r="Q77" s="25"/>
      <c r="T77" s="22">
        <v>1575.434</v>
      </c>
      <c r="U77" s="74">
        <f t="shared" si="27"/>
        <v>-1104.566</v>
      </c>
      <c r="V77" s="70">
        <f t="shared" si="28"/>
        <v>-1105</v>
      </c>
      <c r="W77" s="70"/>
      <c r="X77" s="70">
        <f t="shared" si="29"/>
        <v>2945.9756609315987</v>
      </c>
      <c r="Y77" s="70">
        <f t="shared" si="30"/>
        <v>265.97566093159867</v>
      </c>
      <c r="Z77" s="70">
        <f t="shared" si="31"/>
        <v>266</v>
      </c>
      <c r="AA77" s="24">
        <f t="shared" si="32"/>
        <v>266</v>
      </c>
      <c r="AB77" s="67">
        <f t="shared" si="33"/>
        <v>2946</v>
      </c>
    </row>
    <row r="78" spans="1:28" ht="15" customHeight="1" x14ac:dyDescent="0.25">
      <c r="A78" s="25">
        <v>1105</v>
      </c>
      <c r="B78" s="25">
        <v>2680</v>
      </c>
      <c r="C78" s="25">
        <v>0.05</v>
      </c>
      <c r="D78" s="25">
        <v>273.67</v>
      </c>
      <c r="E78" s="25">
        <v>212.65</v>
      </c>
      <c r="F78" s="68">
        <v>0</v>
      </c>
      <c r="G78" s="68">
        <f t="shared" si="24"/>
        <v>160.71052631578948</v>
      </c>
      <c r="H78" s="68">
        <v>0</v>
      </c>
      <c r="I78" s="68">
        <f t="shared" si="25"/>
        <v>119.26315789473684</v>
      </c>
      <c r="J78" s="72">
        <f t="shared" si="34"/>
        <v>1</v>
      </c>
      <c r="K78" s="72">
        <f t="shared" si="35"/>
        <v>1</v>
      </c>
      <c r="L78" s="72">
        <f t="shared" si="36"/>
        <v>1</v>
      </c>
      <c r="M78" s="72">
        <f t="shared" ca="1" si="26"/>
        <v>0</v>
      </c>
      <c r="N78" s="25"/>
      <c r="O78" s="25"/>
      <c r="P78" s="25"/>
      <c r="Q78" s="25"/>
      <c r="T78" s="22">
        <v>1578.625</v>
      </c>
      <c r="U78" s="74">
        <f t="shared" si="27"/>
        <v>-1101.375</v>
      </c>
      <c r="V78" s="70">
        <f t="shared" si="28"/>
        <v>-1101</v>
      </c>
      <c r="W78" s="70"/>
      <c r="X78" s="70">
        <f t="shared" si="29"/>
        <v>2945.9756609315987</v>
      </c>
      <c r="Y78" s="70">
        <f t="shared" si="30"/>
        <v>265.97566093159867</v>
      </c>
      <c r="Z78" s="70">
        <f t="shared" si="31"/>
        <v>266</v>
      </c>
      <c r="AA78" s="24">
        <f t="shared" si="32"/>
        <v>266</v>
      </c>
      <c r="AB78" s="67">
        <f t="shared" si="33"/>
        <v>2946</v>
      </c>
    </row>
    <row r="79" spans="1:28" ht="15" customHeight="1" x14ac:dyDescent="0.25">
      <c r="A79" s="25">
        <v>985</v>
      </c>
      <c r="B79" s="25">
        <v>2680</v>
      </c>
      <c r="C79" s="25">
        <v>0.18</v>
      </c>
      <c r="D79" s="25">
        <v>273.5</v>
      </c>
      <c r="E79" s="25">
        <v>212.65</v>
      </c>
      <c r="F79" s="68">
        <v>0</v>
      </c>
      <c r="G79" s="68">
        <f t="shared" si="24"/>
        <v>159.66666666666666</v>
      </c>
      <c r="H79" s="68">
        <v>0</v>
      </c>
      <c r="I79" s="68">
        <f t="shared" si="25"/>
        <v>116.2051282051282</v>
      </c>
      <c r="J79" s="72">
        <f t="shared" si="34"/>
        <v>1</v>
      </c>
      <c r="K79" s="72">
        <f t="shared" si="35"/>
        <v>1</v>
      </c>
      <c r="L79" s="72">
        <f t="shared" si="36"/>
        <v>1</v>
      </c>
      <c r="M79" s="72">
        <f t="shared" ca="1" si="26"/>
        <v>1</v>
      </c>
      <c r="N79" s="25"/>
      <c r="O79" s="25"/>
      <c r="P79" s="25"/>
      <c r="Q79" s="25"/>
      <c r="T79" s="22">
        <v>1585.1220000000001</v>
      </c>
      <c r="U79" s="74">
        <f t="shared" si="27"/>
        <v>-1094.8779999999999</v>
      </c>
      <c r="V79" s="70">
        <f t="shared" si="28"/>
        <v>-1095</v>
      </c>
      <c r="W79" s="70"/>
      <c r="X79" s="70">
        <f t="shared" si="29"/>
        <v>2945.9756609315987</v>
      </c>
      <c r="Y79" s="70">
        <f t="shared" si="30"/>
        <v>265.97566093159867</v>
      </c>
      <c r="Z79" s="70">
        <f t="shared" si="31"/>
        <v>266</v>
      </c>
      <c r="AA79" s="24">
        <f t="shared" si="32"/>
        <v>266</v>
      </c>
      <c r="AB79" s="67">
        <f t="shared" si="33"/>
        <v>2946</v>
      </c>
    </row>
    <row r="80" spans="1:28" ht="15" customHeight="1" x14ac:dyDescent="0.25">
      <c r="A80" s="25">
        <v>1332</v>
      </c>
      <c r="B80" s="25">
        <v>2680</v>
      </c>
      <c r="C80" s="25">
        <v>1.18</v>
      </c>
      <c r="D80" s="25">
        <v>273.36</v>
      </c>
      <c r="E80" s="25">
        <v>212.65</v>
      </c>
      <c r="F80" s="68">
        <v>0</v>
      </c>
      <c r="G80" s="68">
        <f t="shared" si="24"/>
        <v>147</v>
      </c>
      <c r="H80" s="68">
        <v>0</v>
      </c>
      <c r="I80" s="68">
        <f t="shared" si="25"/>
        <v>113.3</v>
      </c>
      <c r="J80" s="72">
        <f t="shared" si="34"/>
        <v>1</v>
      </c>
      <c r="K80" s="72">
        <f t="shared" si="35"/>
        <v>1</v>
      </c>
      <c r="L80" s="72">
        <f t="shared" si="36"/>
        <v>1</v>
      </c>
      <c r="M80" s="72">
        <f t="shared" ca="1" si="26"/>
        <v>0</v>
      </c>
      <c r="N80" s="25"/>
      <c r="O80" s="25"/>
      <c r="P80" s="25"/>
      <c r="Q80" s="25"/>
      <c r="T80" s="22">
        <v>1585.1220000000001</v>
      </c>
      <c r="U80" s="74">
        <f t="shared" si="27"/>
        <v>-1094.8779999999999</v>
      </c>
      <c r="V80" s="70">
        <f t="shared" si="28"/>
        <v>-1095</v>
      </c>
      <c r="W80" s="70"/>
      <c r="X80" s="70">
        <f t="shared" si="29"/>
        <v>2945.9756609315987</v>
      </c>
      <c r="Y80" s="70">
        <f t="shared" si="30"/>
        <v>265.97566093159867</v>
      </c>
      <c r="Z80" s="70">
        <f t="shared" si="31"/>
        <v>266</v>
      </c>
      <c r="AA80" s="24">
        <f t="shared" si="32"/>
        <v>266</v>
      </c>
      <c r="AB80" s="67">
        <f t="shared" si="33"/>
        <v>2946</v>
      </c>
    </row>
    <row r="81" spans="1:28" ht="15" customHeight="1" x14ac:dyDescent="0.25">
      <c r="A81" s="25"/>
      <c r="B81" s="25"/>
      <c r="C81" s="25"/>
      <c r="D81" s="25"/>
      <c r="E81" s="25"/>
      <c r="F81" s="25"/>
      <c r="G81" s="68"/>
      <c r="H81" s="25"/>
      <c r="I81" s="68"/>
      <c r="J81" s="72"/>
      <c r="K81" s="72"/>
      <c r="L81" s="72"/>
      <c r="M81" s="72"/>
      <c r="N81" s="25"/>
      <c r="O81" s="25"/>
      <c r="P81" s="25"/>
      <c r="Q81" s="25"/>
      <c r="AB81" s="67"/>
    </row>
    <row r="82" spans="1:28" ht="15" customHeight="1" x14ac:dyDescent="0.25">
      <c r="A82" s="25"/>
      <c r="B82" s="25"/>
      <c r="C82" s="25"/>
      <c r="D82" s="25"/>
      <c r="E82" s="25"/>
      <c r="F82" s="25"/>
      <c r="G82" s="68"/>
      <c r="H82" s="25"/>
      <c r="I82" s="68"/>
      <c r="J82" s="72"/>
      <c r="K82" s="72"/>
      <c r="L82" s="72"/>
      <c r="M82" s="72"/>
      <c r="N82" s="25"/>
      <c r="O82" s="25"/>
      <c r="P82" s="25"/>
      <c r="Q82" s="25"/>
      <c r="AB82" s="67"/>
    </row>
    <row r="83" spans="1:28" ht="15" customHeight="1" x14ac:dyDescent="0.25">
      <c r="A83" s="25"/>
      <c r="B83" s="25"/>
      <c r="C83" s="25"/>
      <c r="D83" s="25"/>
      <c r="E83" s="25"/>
      <c r="F83" s="25"/>
      <c r="G83" s="68"/>
      <c r="H83" s="25"/>
      <c r="I83" s="68"/>
      <c r="J83" s="72"/>
      <c r="K83" s="72"/>
      <c r="L83" s="72"/>
      <c r="M83" s="72"/>
      <c r="N83" s="25"/>
      <c r="O83" s="25"/>
      <c r="P83" s="25"/>
      <c r="Q83" s="25"/>
      <c r="AB83" s="67"/>
    </row>
    <row r="84" spans="1:28" ht="15" customHeight="1" x14ac:dyDescent="0.25">
      <c r="A84" s="25"/>
      <c r="B84" s="25"/>
      <c r="C84" s="25"/>
      <c r="D84" s="25"/>
      <c r="E84" s="25"/>
      <c r="F84" s="25"/>
      <c r="G84" s="68"/>
      <c r="H84" s="25"/>
      <c r="I84" s="68"/>
      <c r="J84" s="72"/>
      <c r="K84" s="72"/>
      <c r="L84" s="72"/>
      <c r="M84" s="72"/>
      <c r="N84" s="25"/>
      <c r="O84" s="25"/>
      <c r="P84" s="25"/>
      <c r="Q84" s="25"/>
      <c r="AB84" s="67"/>
    </row>
    <row r="85" spans="1:28" ht="15" customHeight="1" x14ac:dyDescent="0.25">
      <c r="A85" s="25"/>
      <c r="B85" s="25"/>
      <c r="C85" s="25"/>
      <c r="D85" s="25"/>
      <c r="E85" s="25"/>
      <c r="F85" s="25"/>
      <c r="G85" s="68"/>
      <c r="H85" s="25"/>
      <c r="I85" s="68"/>
      <c r="J85" s="72"/>
      <c r="K85" s="72"/>
      <c r="L85" s="72"/>
      <c r="M85" s="72"/>
      <c r="N85" s="25"/>
      <c r="O85" s="25"/>
      <c r="P85" s="25"/>
      <c r="Q85" s="25"/>
      <c r="AB85" s="67"/>
    </row>
    <row r="86" spans="1:28" ht="15" customHeight="1" x14ac:dyDescent="0.25">
      <c r="A86" s="25"/>
      <c r="B86" s="25"/>
      <c r="C86" s="25"/>
      <c r="D86" s="25"/>
      <c r="E86" s="25"/>
      <c r="F86" s="25"/>
      <c r="G86" s="68"/>
      <c r="H86" s="25"/>
      <c r="I86" s="68"/>
      <c r="J86" s="72"/>
      <c r="K86" s="72"/>
      <c r="L86" s="72"/>
      <c r="M86" s="72"/>
      <c r="N86" s="25"/>
      <c r="O86" s="25"/>
      <c r="P86" s="25"/>
      <c r="Q86" s="25"/>
      <c r="AB86" s="67"/>
    </row>
    <row r="87" spans="1:28" ht="15" customHeight="1" x14ac:dyDescent="0.25">
      <c r="A87" s="25"/>
      <c r="B87" s="25"/>
      <c r="C87" s="25"/>
      <c r="D87" s="25"/>
      <c r="E87" s="25"/>
      <c r="F87" s="25"/>
      <c r="G87" s="68"/>
      <c r="H87" s="25"/>
      <c r="I87" s="68"/>
      <c r="J87" s="72"/>
      <c r="K87" s="72"/>
      <c r="L87" s="72"/>
      <c r="M87" s="72"/>
      <c r="N87" s="25"/>
      <c r="O87" s="25"/>
      <c r="P87" s="25"/>
      <c r="Q87" s="25"/>
      <c r="AB87" s="67"/>
    </row>
    <row r="88" spans="1:28" ht="15" customHeight="1" x14ac:dyDescent="0.25">
      <c r="A88" s="25"/>
      <c r="B88" s="25"/>
      <c r="C88" s="25"/>
      <c r="D88" s="25"/>
      <c r="E88" s="25"/>
      <c r="F88" s="25"/>
      <c r="G88" s="68"/>
      <c r="H88" s="25"/>
      <c r="I88" s="68"/>
      <c r="J88" s="72"/>
      <c r="K88" s="72"/>
      <c r="L88" s="72"/>
      <c r="M88" s="72"/>
      <c r="N88" s="25"/>
      <c r="O88" s="25"/>
      <c r="P88" s="25"/>
      <c r="Q88" s="25"/>
      <c r="AB88" s="67"/>
    </row>
    <row r="89" spans="1:28" ht="15" customHeight="1" x14ac:dyDescent="0.25">
      <c r="A89" s="25"/>
      <c r="B89" s="25"/>
      <c r="C89" s="25"/>
      <c r="D89" s="25"/>
      <c r="E89" s="25"/>
      <c r="F89" s="25"/>
      <c r="G89" s="68"/>
      <c r="H89" s="25"/>
      <c r="I89" s="68"/>
      <c r="J89" s="72"/>
      <c r="K89" s="72"/>
      <c r="L89" s="72"/>
      <c r="M89" s="72"/>
      <c r="N89" s="25"/>
      <c r="O89" s="25"/>
      <c r="P89" s="25"/>
      <c r="Q89" s="25"/>
      <c r="AB89" s="67"/>
    </row>
    <row r="90" spans="1:28" ht="15" customHeight="1" x14ac:dyDescent="0.25">
      <c r="A90" s="25"/>
      <c r="B90" s="25"/>
      <c r="C90" s="25"/>
      <c r="D90" s="25"/>
      <c r="E90" s="25"/>
      <c r="F90" s="25"/>
      <c r="G90" s="68"/>
      <c r="H90" s="25"/>
      <c r="I90" s="68"/>
      <c r="J90" s="72"/>
      <c r="K90" s="72"/>
      <c r="L90" s="72"/>
      <c r="M90" s="72"/>
      <c r="N90" s="25"/>
      <c r="O90" s="25"/>
      <c r="P90" s="25"/>
      <c r="Q90" s="25"/>
      <c r="AB90" s="67"/>
    </row>
    <row r="91" spans="1:28" ht="15" customHeight="1" x14ac:dyDescent="0.25">
      <c r="A91" s="25"/>
      <c r="B91" s="25"/>
      <c r="C91" s="25"/>
      <c r="D91" s="25"/>
      <c r="E91" s="25"/>
      <c r="F91" s="25"/>
      <c r="G91" s="68"/>
      <c r="H91" s="25"/>
      <c r="I91" s="68"/>
      <c r="J91" s="72"/>
      <c r="K91" s="72"/>
      <c r="L91" s="72"/>
      <c r="M91" s="72"/>
      <c r="N91" s="25"/>
      <c r="O91" s="25"/>
      <c r="P91" s="25"/>
      <c r="Q91" s="25"/>
      <c r="AB91" s="67"/>
    </row>
    <row r="92" spans="1:28" ht="15" customHeight="1" x14ac:dyDescent="0.25">
      <c r="A92" s="25"/>
      <c r="B92" s="25"/>
      <c r="C92" s="25"/>
      <c r="D92" s="25"/>
      <c r="E92" s="25"/>
      <c r="F92" s="25"/>
      <c r="G92" s="68"/>
      <c r="H92" s="25"/>
      <c r="I92" s="68"/>
      <c r="J92" s="72"/>
      <c r="K92" s="72"/>
      <c r="L92" s="72"/>
      <c r="M92" s="72"/>
      <c r="N92" s="25"/>
      <c r="O92" s="25"/>
      <c r="P92" s="25"/>
      <c r="Q92" s="25"/>
      <c r="AB92" s="67"/>
    </row>
    <row r="93" spans="1:28" ht="15" customHeight="1" x14ac:dyDescent="0.25">
      <c r="A93" s="25"/>
      <c r="B93" s="25"/>
      <c r="C93" s="25"/>
      <c r="D93" s="25"/>
      <c r="E93" s="25"/>
      <c r="F93" s="25"/>
      <c r="G93" s="68"/>
      <c r="H93" s="25"/>
      <c r="I93" s="68"/>
      <c r="J93" s="72"/>
      <c r="K93" s="72"/>
      <c r="L93" s="72"/>
      <c r="M93" s="72"/>
      <c r="N93" s="25"/>
      <c r="O93" s="25"/>
      <c r="P93" s="25"/>
      <c r="Q93" s="25"/>
      <c r="AB93" s="67"/>
    </row>
    <row r="94" spans="1:28" ht="15" customHeight="1" x14ac:dyDescent="0.25">
      <c r="A94" s="25"/>
      <c r="B94" s="25"/>
      <c r="C94" s="25"/>
      <c r="D94" s="25"/>
      <c r="E94" s="25"/>
      <c r="F94" s="25"/>
      <c r="G94" s="68"/>
      <c r="H94" s="25"/>
      <c r="I94" s="68"/>
      <c r="J94" s="72"/>
      <c r="K94" s="72"/>
      <c r="L94" s="72"/>
      <c r="M94" s="72"/>
      <c r="N94" s="25"/>
      <c r="O94" s="25"/>
      <c r="P94" s="25"/>
      <c r="Q94" s="25"/>
      <c r="AB94" s="67"/>
    </row>
    <row r="95" spans="1:28" ht="15" customHeight="1" x14ac:dyDescent="0.25">
      <c r="A95" s="25"/>
      <c r="B95" s="25"/>
      <c r="C95" s="25"/>
      <c r="D95" s="25"/>
      <c r="E95" s="25"/>
      <c r="F95" s="25"/>
      <c r="G95" s="68"/>
      <c r="H95" s="25"/>
      <c r="I95" s="68"/>
      <c r="J95" s="72"/>
      <c r="K95" s="72"/>
      <c r="L95" s="72"/>
      <c r="M95" s="72"/>
      <c r="N95" s="25"/>
      <c r="O95" s="25"/>
      <c r="P95" s="25"/>
      <c r="Q95" s="25"/>
      <c r="AB95" s="67"/>
    </row>
    <row r="96" spans="1:28" ht="15" customHeight="1" x14ac:dyDescent="0.25">
      <c r="A96" s="25"/>
      <c r="B96" s="25"/>
      <c r="C96" s="25"/>
      <c r="D96" s="25"/>
      <c r="E96" s="25"/>
      <c r="F96" s="25"/>
      <c r="G96" s="68"/>
      <c r="H96" s="25"/>
      <c r="I96" s="68"/>
      <c r="J96" s="72"/>
      <c r="K96" s="72"/>
      <c r="L96" s="72"/>
      <c r="M96" s="72"/>
      <c r="N96" s="25"/>
      <c r="O96" s="25"/>
      <c r="P96" s="25"/>
      <c r="Q96" s="25"/>
      <c r="AB96" s="67"/>
    </row>
    <row r="97" spans="1:28" ht="15" customHeight="1" x14ac:dyDescent="0.25">
      <c r="A97" s="25"/>
      <c r="B97" s="25"/>
      <c r="C97" s="25"/>
      <c r="D97" s="25"/>
      <c r="E97" s="25"/>
      <c r="F97" s="25"/>
      <c r="G97" s="68"/>
      <c r="H97" s="25"/>
      <c r="I97" s="68"/>
      <c r="J97" s="72"/>
      <c r="K97" s="72"/>
      <c r="L97" s="72"/>
      <c r="M97" s="72"/>
      <c r="N97" s="25"/>
      <c r="O97" s="25"/>
      <c r="P97" s="25"/>
      <c r="Q97" s="25"/>
      <c r="AB97" s="67"/>
    </row>
    <row r="98" spans="1:28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N98" s="25"/>
      <c r="O98" s="25"/>
      <c r="P98" s="25"/>
      <c r="Q98" s="25"/>
      <c r="AB98" s="67"/>
    </row>
    <row r="99" spans="1:28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N99" s="25"/>
      <c r="O99" s="25"/>
      <c r="P99" s="25"/>
      <c r="Q99" s="25"/>
      <c r="AB99" s="67"/>
    </row>
    <row r="100" spans="1:28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N100" s="25"/>
      <c r="O100" s="25"/>
      <c r="P100" s="25"/>
      <c r="Q100" s="25"/>
      <c r="AB100" s="67"/>
    </row>
    <row r="101" spans="1:28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N101" s="25"/>
      <c r="O101" s="25"/>
      <c r="P101" s="25"/>
      <c r="Q101" s="25"/>
      <c r="AB101" s="67"/>
    </row>
    <row r="102" spans="1:28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  <c r="AB102" s="67"/>
    </row>
    <row r="103" spans="1:28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  <c r="AB103" s="67"/>
    </row>
    <row r="104" spans="1:28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  <c r="AB104" s="67"/>
    </row>
    <row r="105" spans="1:28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  <c r="AB105" s="67"/>
    </row>
    <row r="106" spans="1:28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  <c r="AB106" s="67"/>
    </row>
    <row r="107" spans="1:28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  <c r="AB107" s="67"/>
    </row>
    <row r="108" spans="1:28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N108" s="25"/>
      <c r="O108" s="25"/>
      <c r="P108" s="25"/>
      <c r="Q108" s="25"/>
      <c r="AB108" s="67"/>
    </row>
    <row r="109" spans="1:28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N109" s="25"/>
      <c r="O109" s="25"/>
      <c r="P109" s="25"/>
      <c r="Q109" s="25"/>
      <c r="AB109" s="67"/>
    </row>
    <row r="110" spans="1:28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N110" s="25"/>
      <c r="O110" s="25"/>
      <c r="P110" s="25"/>
      <c r="Q110" s="25"/>
      <c r="AB110" s="67"/>
    </row>
    <row r="111" spans="1:28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N111" s="25"/>
      <c r="O111" s="25"/>
      <c r="P111" s="25"/>
      <c r="Q111" s="25"/>
      <c r="AB111" s="67"/>
    </row>
    <row r="112" spans="1:28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N112" s="25"/>
      <c r="O112" s="25"/>
      <c r="P112" s="25"/>
      <c r="Q112" s="25"/>
      <c r="AB112" s="67"/>
    </row>
    <row r="113" spans="1:28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N113" s="25"/>
      <c r="O113" s="25"/>
      <c r="P113" s="25"/>
      <c r="Q113" s="25"/>
      <c r="AB113" s="67"/>
    </row>
    <row r="114" spans="1:28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N114" s="25"/>
      <c r="O114" s="25"/>
      <c r="P114" s="25"/>
      <c r="Q114" s="25"/>
      <c r="AB114" s="67"/>
    </row>
    <row r="115" spans="1:28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N115" s="25"/>
      <c r="O115" s="25"/>
      <c r="P115" s="25"/>
      <c r="Q115" s="25"/>
      <c r="AB115" s="67"/>
    </row>
    <row r="116" spans="1:28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N116" s="25"/>
      <c r="O116" s="25"/>
      <c r="P116" s="25"/>
      <c r="Q116" s="25"/>
      <c r="AB116" s="67"/>
    </row>
    <row r="117" spans="1:28" ht="15" customHeight="1" x14ac:dyDescent="0.25">
      <c r="A117" s="25"/>
      <c r="B117" s="25"/>
      <c r="C117" s="25"/>
      <c r="D117" s="25"/>
      <c r="E117" s="25"/>
      <c r="F117" s="25"/>
      <c r="G117" s="68"/>
      <c r="H117" s="25"/>
      <c r="I117" s="68"/>
      <c r="J117" s="72"/>
      <c r="K117" s="72"/>
      <c r="L117" s="72"/>
      <c r="M117" s="72"/>
      <c r="N117" s="25"/>
      <c r="O117" s="25"/>
      <c r="P117" s="25"/>
      <c r="Q117" s="25"/>
      <c r="AB117" s="67"/>
    </row>
    <row r="118" spans="1:28" ht="15" customHeight="1" x14ac:dyDescent="0.25">
      <c r="A118" s="25"/>
      <c r="B118" s="25"/>
      <c r="C118" s="25"/>
      <c r="D118" s="25"/>
      <c r="E118" s="25"/>
      <c r="F118" s="25"/>
      <c r="G118" s="68"/>
      <c r="H118" s="25"/>
      <c r="I118" s="68"/>
      <c r="J118" s="72"/>
      <c r="K118" s="72"/>
      <c r="L118" s="72"/>
      <c r="M118" s="72"/>
      <c r="N118" s="25"/>
      <c r="O118" s="25"/>
      <c r="P118" s="25"/>
      <c r="Q118" s="25"/>
      <c r="AB118" s="67"/>
    </row>
    <row r="119" spans="1:28" ht="15" customHeight="1" x14ac:dyDescent="0.25">
      <c r="A119" s="25"/>
      <c r="B119" s="25"/>
      <c r="C119" s="25"/>
      <c r="D119" s="25"/>
      <c r="E119" s="25"/>
      <c r="F119" s="25"/>
      <c r="G119" s="68"/>
      <c r="H119" s="25"/>
      <c r="I119" s="68"/>
      <c r="J119" s="72"/>
      <c r="K119" s="72"/>
      <c r="L119" s="72"/>
      <c r="M119" s="72"/>
      <c r="N119" s="25"/>
      <c r="O119" s="25"/>
      <c r="P119" s="25"/>
      <c r="Q119" s="25"/>
      <c r="AB119" s="67"/>
    </row>
    <row r="120" spans="1:28" ht="15" customHeight="1" x14ac:dyDescent="0.25">
      <c r="A120" s="25"/>
      <c r="B120" s="25"/>
      <c r="C120" s="25"/>
      <c r="D120" s="25"/>
      <c r="E120" s="25"/>
      <c r="F120" s="25"/>
      <c r="G120" s="68"/>
      <c r="H120" s="25"/>
      <c r="I120" s="68"/>
      <c r="J120" s="72"/>
      <c r="K120" s="72"/>
      <c r="L120" s="72"/>
      <c r="M120" s="72"/>
      <c r="N120" s="25"/>
      <c r="O120" s="25"/>
      <c r="P120" s="25"/>
      <c r="Q120" s="25"/>
      <c r="AB120" s="67"/>
    </row>
    <row r="121" spans="1:28" ht="15" customHeight="1" x14ac:dyDescent="0.25">
      <c r="A121" s="25"/>
      <c r="B121" s="25"/>
      <c r="C121" s="25"/>
      <c r="D121" s="25"/>
      <c r="E121" s="25"/>
      <c r="F121" s="25"/>
      <c r="G121" s="68"/>
      <c r="H121" s="25"/>
      <c r="I121" s="68"/>
      <c r="J121" s="72"/>
      <c r="K121" s="72"/>
      <c r="L121" s="72"/>
      <c r="M121" s="72"/>
      <c r="N121" s="25"/>
      <c r="O121" s="25"/>
      <c r="P121" s="25"/>
      <c r="Q121" s="25"/>
      <c r="AB121" s="67"/>
    </row>
    <row r="122" spans="1:28" ht="15" customHeight="1" x14ac:dyDescent="0.25">
      <c r="A122" s="25"/>
      <c r="B122" s="25"/>
      <c r="C122" s="25"/>
      <c r="D122" s="25"/>
      <c r="E122" s="25"/>
      <c r="F122" s="25"/>
      <c r="G122" s="68"/>
      <c r="H122" s="25"/>
      <c r="I122" s="68"/>
      <c r="J122" s="72"/>
      <c r="K122" s="72"/>
      <c r="L122" s="72"/>
      <c r="M122" s="72"/>
      <c r="N122" s="25"/>
      <c r="O122" s="25"/>
      <c r="P122" s="25"/>
      <c r="Q122" s="25"/>
      <c r="AB122" s="67"/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AB123" s="67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AB124" s="67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AB125" s="67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AB126" s="67"/>
    </row>
    <row r="127" spans="1:28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N127" s="25"/>
      <c r="O127" s="25"/>
      <c r="P127" s="25"/>
      <c r="Q127" s="25"/>
      <c r="AB127" s="67"/>
    </row>
    <row r="128" spans="1:28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N128" s="25"/>
      <c r="O128" s="25"/>
      <c r="P128" s="25"/>
      <c r="Q128" s="25"/>
      <c r="AB128" s="67"/>
    </row>
    <row r="129" spans="1:28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N129" s="25"/>
      <c r="O129" s="25"/>
      <c r="P129" s="25"/>
      <c r="Q129" s="25"/>
      <c r="AB129" s="67"/>
    </row>
    <row r="130" spans="1:28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N130" s="25"/>
      <c r="O130" s="25"/>
      <c r="P130" s="25"/>
      <c r="Q130" s="25"/>
      <c r="AB130" s="67"/>
    </row>
    <row r="131" spans="1:28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N131" s="25"/>
      <c r="O131" s="25"/>
      <c r="P131" s="25"/>
      <c r="Q131" s="25"/>
      <c r="AB131" s="67"/>
    </row>
    <row r="132" spans="1:28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N132" s="25"/>
      <c r="O132" s="25"/>
      <c r="P132" s="25"/>
      <c r="Q132" s="25"/>
      <c r="AB132" s="67"/>
    </row>
    <row r="133" spans="1:28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N133" s="25"/>
      <c r="O133" s="25"/>
      <c r="P133" s="25"/>
      <c r="Q133" s="25"/>
      <c r="AB133" s="67"/>
    </row>
    <row r="134" spans="1:28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N134" s="25"/>
      <c r="O134" s="25"/>
      <c r="P134" s="25"/>
      <c r="Q134" s="25"/>
      <c r="AB134" s="67"/>
    </row>
    <row r="135" spans="1:28" ht="15" customHeight="1" x14ac:dyDescent="0.25">
      <c r="A135" s="25"/>
      <c r="B135" s="25"/>
      <c r="C135" s="25"/>
      <c r="D135" s="25"/>
      <c r="E135" s="25"/>
      <c r="F135" s="25"/>
      <c r="G135" s="68"/>
      <c r="H135" s="25"/>
      <c r="I135" s="68"/>
      <c r="J135" s="72"/>
      <c r="K135" s="72"/>
      <c r="L135" s="72"/>
      <c r="M135" s="72"/>
      <c r="N135" s="25"/>
      <c r="O135" s="25"/>
      <c r="P135" s="25"/>
      <c r="Q135" s="25"/>
      <c r="AB135" s="67"/>
    </row>
    <row r="136" spans="1:28" ht="15" customHeight="1" x14ac:dyDescent="0.25">
      <c r="A136" s="25"/>
      <c r="B136" s="25"/>
      <c r="C136" s="25"/>
      <c r="D136" s="25"/>
      <c r="E136" s="25"/>
      <c r="F136" s="25"/>
      <c r="G136" s="68"/>
      <c r="H136" s="25"/>
      <c r="I136" s="68"/>
      <c r="J136" s="72"/>
      <c r="K136" s="72"/>
      <c r="L136" s="72"/>
      <c r="M136" s="72"/>
      <c r="N136" s="25"/>
      <c r="O136" s="25"/>
      <c r="P136" s="25"/>
      <c r="Q136" s="25"/>
      <c r="AB136" s="67"/>
    </row>
    <row r="137" spans="1:28" ht="15" customHeight="1" x14ac:dyDescent="0.25">
      <c r="A137" s="25"/>
      <c r="B137" s="25"/>
      <c r="C137" s="25"/>
      <c r="D137" s="25"/>
      <c r="E137" s="25"/>
      <c r="F137" s="25"/>
      <c r="G137" s="68"/>
      <c r="H137" s="25"/>
      <c r="I137" s="68"/>
      <c r="J137" s="72"/>
      <c r="K137" s="72"/>
      <c r="L137" s="72"/>
      <c r="M137" s="72"/>
      <c r="N137" s="25"/>
      <c r="O137" s="25"/>
      <c r="P137" s="25"/>
      <c r="Q137" s="25"/>
      <c r="AB137" s="67"/>
    </row>
    <row r="138" spans="1:28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N138" s="25"/>
      <c r="O138" s="25"/>
      <c r="P138" s="25"/>
      <c r="Q138" s="25"/>
      <c r="AB138" s="67"/>
    </row>
    <row r="139" spans="1:28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N139" s="25"/>
      <c r="O139" s="25"/>
      <c r="P139" s="25"/>
      <c r="Q139" s="25"/>
      <c r="AB139" s="67"/>
    </row>
    <row r="140" spans="1:28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AB140" s="67"/>
    </row>
    <row r="141" spans="1:28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AB141" s="67"/>
    </row>
    <row r="142" spans="1:28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AB142" s="67"/>
    </row>
    <row r="143" spans="1:28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N143" s="25"/>
      <c r="O143" s="25"/>
      <c r="P143" s="25"/>
      <c r="Q143" s="25"/>
      <c r="AB143" s="67"/>
    </row>
    <row r="144" spans="1:28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N144" s="25"/>
      <c r="O144" s="25"/>
      <c r="P144" s="25"/>
      <c r="Q144" s="25"/>
      <c r="AB144" s="67"/>
    </row>
    <row r="145" spans="1:28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N145" s="25"/>
      <c r="O145" s="25"/>
      <c r="P145" s="25"/>
      <c r="Q145" s="25"/>
      <c r="AB145" s="67"/>
    </row>
    <row r="146" spans="1:28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N146" s="25"/>
      <c r="O146" s="25"/>
      <c r="P146" s="25"/>
      <c r="Q146" s="25"/>
      <c r="AB146" s="67"/>
    </row>
    <row r="147" spans="1:28" ht="15" customHeight="1" x14ac:dyDescent="0.25">
      <c r="A147" s="25"/>
      <c r="B147" s="25"/>
      <c r="C147" s="25"/>
      <c r="D147" s="25"/>
      <c r="E147" s="25"/>
      <c r="F147" s="25"/>
      <c r="G147" s="68"/>
      <c r="H147" s="25"/>
      <c r="I147" s="68"/>
      <c r="J147" s="72"/>
      <c r="K147" s="72"/>
      <c r="L147" s="72"/>
      <c r="M147" s="72"/>
      <c r="N147" s="25"/>
      <c r="O147" s="25"/>
      <c r="P147" s="25"/>
      <c r="Q147" s="25"/>
      <c r="AB147" s="67"/>
    </row>
    <row r="148" spans="1:28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  <c r="AB148" s="67"/>
    </row>
    <row r="149" spans="1:28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  <c r="AB149" s="67"/>
    </row>
    <row r="150" spans="1:28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  <c r="AB150" s="67"/>
    </row>
    <row r="151" spans="1:28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  <c r="AB151" s="67"/>
    </row>
    <row r="152" spans="1:28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  <c r="AB152" s="67"/>
    </row>
    <row r="153" spans="1:28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  <c r="AB153" s="67"/>
    </row>
    <row r="154" spans="1:28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  <c r="AB154" s="67"/>
    </row>
    <row r="155" spans="1:28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  <c r="AB155" s="67"/>
    </row>
    <row r="156" spans="1:28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N156" s="25"/>
      <c r="O156" s="25"/>
      <c r="P156" s="25"/>
      <c r="Q156" s="25"/>
      <c r="AB156" s="67"/>
    </row>
    <row r="157" spans="1:28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N157" s="25"/>
      <c r="O157" s="25"/>
      <c r="P157" s="25"/>
      <c r="Q157" s="25"/>
      <c r="AB157" s="67"/>
    </row>
    <row r="158" spans="1:28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N158" s="25"/>
      <c r="O158" s="25"/>
      <c r="P158" s="25"/>
      <c r="Q158" s="25"/>
      <c r="AB158" s="67"/>
    </row>
    <row r="159" spans="1:28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N159" s="25"/>
      <c r="O159" s="25"/>
      <c r="P159" s="25"/>
      <c r="Q159" s="25"/>
      <c r="AB159" s="67"/>
    </row>
    <row r="160" spans="1:28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N160" s="25"/>
      <c r="O160" s="25"/>
      <c r="P160" s="25"/>
      <c r="Q160" s="25"/>
      <c r="AB160" s="67"/>
    </row>
    <row r="161" spans="1:28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N161" s="25"/>
      <c r="O161" s="25"/>
      <c r="P161" s="25"/>
      <c r="Q161" s="25"/>
      <c r="AB161" s="67"/>
    </row>
    <row r="162" spans="1:28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N162" s="25"/>
      <c r="O162" s="25"/>
      <c r="P162" s="25"/>
      <c r="Q162" s="25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AB163" s="67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AB164" s="67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AB165" s="67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AB166" s="67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AB167" s="67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AB168" s="67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AB169" s="67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AB170" s="67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AB171" s="67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AB172" s="67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AB173" s="67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AB174" s="67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AB175" s="67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AB176" s="67"/>
    </row>
    <row r="177" spans="1:28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AB177" s="67"/>
    </row>
    <row r="178" spans="1:28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AB178" s="67"/>
    </row>
    <row r="179" spans="1:28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AB179" s="67"/>
    </row>
    <row r="180" spans="1:28" ht="15" customHeight="1" x14ac:dyDescent="0.25">
      <c r="A180" s="25"/>
      <c r="B180" s="25"/>
      <c r="C180" s="25"/>
      <c r="D180" s="25"/>
      <c r="E180" s="25"/>
      <c r="F180" s="25"/>
      <c r="G180" s="68"/>
      <c r="H180" s="25"/>
      <c r="I180" s="68"/>
      <c r="J180" s="72"/>
      <c r="K180" s="72"/>
      <c r="L180" s="72"/>
      <c r="M180" s="72"/>
      <c r="N180" s="25"/>
      <c r="O180" s="25"/>
      <c r="P180" s="25"/>
      <c r="Q180" s="25"/>
      <c r="AB180" s="67"/>
    </row>
    <row r="181" spans="1:28" ht="15" customHeight="1" x14ac:dyDescent="0.25">
      <c r="A181" s="25"/>
      <c r="B181" s="25"/>
      <c r="C181" s="25"/>
      <c r="D181" s="25"/>
      <c r="E181" s="25"/>
      <c r="F181" s="25"/>
      <c r="G181" s="68"/>
      <c r="H181" s="25"/>
      <c r="I181" s="68"/>
      <c r="J181" s="72"/>
      <c r="K181" s="72"/>
      <c r="L181" s="72"/>
      <c r="M181" s="72"/>
      <c r="N181" s="25"/>
      <c r="O181" s="25"/>
      <c r="P181" s="25"/>
      <c r="Q181" s="25"/>
      <c r="AB181" s="67"/>
    </row>
    <row r="182" spans="1:28" ht="15" customHeight="1" x14ac:dyDescent="0.25">
      <c r="A182" s="25"/>
      <c r="B182" s="25"/>
      <c r="C182" s="25"/>
      <c r="D182" s="25"/>
      <c r="E182" s="25"/>
      <c r="F182" s="25"/>
      <c r="G182" s="68"/>
      <c r="H182" s="25"/>
      <c r="I182" s="68"/>
      <c r="J182" s="72"/>
      <c r="K182" s="72"/>
      <c r="L182" s="72"/>
      <c r="M182" s="72"/>
      <c r="N182" s="25"/>
      <c r="O182" s="25"/>
      <c r="P182" s="25"/>
      <c r="Q182" s="25"/>
      <c r="AB182" s="67"/>
    </row>
    <row r="183" spans="1:28" ht="15" customHeight="1" x14ac:dyDescent="0.25">
      <c r="A183" s="25"/>
      <c r="B183" s="25"/>
      <c r="C183" s="25"/>
      <c r="D183" s="25"/>
      <c r="E183" s="25"/>
      <c r="F183" s="25"/>
      <c r="G183" s="68"/>
      <c r="H183" s="25"/>
      <c r="I183" s="68"/>
      <c r="J183" s="72"/>
      <c r="K183" s="72"/>
      <c r="L183" s="72"/>
      <c r="M183" s="72"/>
      <c r="N183" s="25"/>
      <c r="O183" s="25"/>
      <c r="P183" s="25"/>
      <c r="Q183" s="25"/>
      <c r="AB183" s="67"/>
    </row>
    <row r="184" spans="1:28" ht="15" customHeight="1" x14ac:dyDescent="0.25">
      <c r="A184" s="25"/>
      <c r="B184" s="25"/>
      <c r="C184" s="25"/>
      <c r="D184" s="25"/>
      <c r="E184" s="25"/>
      <c r="F184" s="25"/>
      <c r="G184" s="68"/>
      <c r="H184" s="25"/>
      <c r="I184" s="68"/>
      <c r="J184" s="72"/>
      <c r="K184" s="72"/>
      <c r="L184" s="72"/>
      <c r="M184" s="72"/>
      <c r="N184" s="25"/>
      <c r="O184" s="25"/>
      <c r="P184" s="25"/>
      <c r="Q184" s="25"/>
      <c r="AB184" s="67"/>
    </row>
    <row r="185" spans="1:28" ht="15" customHeight="1" x14ac:dyDescent="0.25">
      <c r="A185" s="25"/>
      <c r="B185" s="25"/>
      <c r="C185" s="25"/>
      <c r="D185" s="25"/>
      <c r="E185" s="25"/>
      <c r="F185" s="25"/>
      <c r="G185" s="68"/>
      <c r="H185" s="25"/>
      <c r="I185" s="68"/>
      <c r="J185" s="72"/>
      <c r="K185" s="72"/>
      <c r="L185" s="72"/>
      <c r="M185" s="72"/>
      <c r="N185" s="25"/>
      <c r="O185" s="25"/>
      <c r="P185" s="25"/>
      <c r="Q185" s="25"/>
      <c r="AB185" s="67"/>
    </row>
    <row r="186" spans="1:28" ht="15" customHeight="1" x14ac:dyDescent="0.25">
      <c r="A186" s="25"/>
      <c r="B186" s="25"/>
      <c r="C186" s="25"/>
      <c r="D186" s="25"/>
      <c r="E186" s="25"/>
      <c r="F186" s="25"/>
      <c r="G186" s="68"/>
      <c r="H186" s="25"/>
      <c r="I186" s="68"/>
      <c r="J186" s="72"/>
      <c r="K186" s="72"/>
      <c r="L186" s="72"/>
      <c r="M186" s="72"/>
      <c r="N186" s="25"/>
      <c r="O186" s="25"/>
      <c r="P186" s="25"/>
      <c r="Q186" s="25"/>
      <c r="AB186" s="67"/>
    </row>
    <row r="187" spans="1:28" ht="15" customHeight="1" x14ac:dyDescent="0.25">
      <c r="A187" s="25"/>
      <c r="B187" s="25"/>
      <c r="C187" s="25"/>
      <c r="D187" s="25"/>
      <c r="E187" s="25"/>
      <c r="F187" s="25"/>
      <c r="G187" s="68"/>
      <c r="H187" s="25"/>
      <c r="I187" s="68"/>
      <c r="J187" s="72"/>
      <c r="K187" s="72"/>
      <c r="L187" s="72"/>
      <c r="M187" s="72"/>
      <c r="N187" s="25"/>
      <c r="O187" s="25"/>
      <c r="P187" s="25"/>
      <c r="Q187" s="25"/>
      <c r="AB187" s="67"/>
    </row>
    <row r="188" spans="1:28" ht="15" customHeight="1" x14ac:dyDescent="0.25">
      <c r="A188" s="25"/>
      <c r="B188" s="25"/>
      <c r="C188" s="25"/>
      <c r="D188" s="25"/>
      <c r="E188" s="25"/>
      <c r="F188" s="25"/>
      <c r="G188" s="68"/>
      <c r="H188" s="25"/>
      <c r="I188" s="68"/>
      <c r="J188" s="72"/>
      <c r="K188" s="72"/>
      <c r="L188" s="72"/>
      <c r="M188" s="72"/>
      <c r="N188" s="25"/>
      <c r="O188" s="25"/>
      <c r="P188" s="25"/>
      <c r="Q188" s="25"/>
      <c r="AB188" s="67"/>
    </row>
    <row r="189" spans="1:28" ht="15" customHeight="1" x14ac:dyDescent="0.25">
      <c r="A189" s="25"/>
      <c r="B189" s="25"/>
      <c r="C189" s="25"/>
      <c r="D189" s="25"/>
      <c r="E189" s="25"/>
      <c r="F189" s="25"/>
      <c r="G189" s="68"/>
      <c r="H189" s="25"/>
      <c r="I189" s="68"/>
      <c r="J189" s="72"/>
      <c r="K189" s="72"/>
      <c r="L189" s="72"/>
      <c r="M189" s="72"/>
      <c r="N189" s="25"/>
      <c r="O189" s="25"/>
      <c r="P189" s="25"/>
      <c r="Q189" s="25"/>
      <c r="AB189" s="67"/>
    </row>
    <row r="190" spans="1:28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N190" s="25"/>
      <c r="O190" s="25"/>
      <c r="P190" s="25"/>
      <c r="Q190" s="25"/>
    </row>
    <row r="191" spans="1:28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N191" s="25"/>
      <c r="O191" s="25"/>
      <c r="P191" s="25"/>
      <c r="Q191" s="25"/>
    </row>
    <row r="192" spans="1:28" ht="15" customHeight="1" x14ac:dyDescent="0.25">
      <c r="A192" s="25"/>
      <c r="B192" s="25"/>
      <c r="C192" s="25"/>
      <c r="D192" s="25"/>
      <c r="E192" s="25"/>
      <c r="F192" s="25"/>
      <c r="G192" s="68"/>
      <c r="H192" s="25"/>
      <c r="I192" s="68"/>
      <c r="J192" s="72"/>
      <c r="K192" s="72"/>
      <c r="L192" s="72"/>
      <c r="M192" s="72"/>
      <c r="N192" s="25"/>
      <c r="O192" s="25"/>
      <c r="P192" s="25"/>
      <c r="Q192" s="25"/>
    </row>
    <row r="193" spans="1:17" ht="15" customHeight="1" x14ac:dyDescent="0.25">
      <c r="A193" s="25"/>
      <c r="B193" s="25"/>
      <c r="C193" s="25"/>
      <c r="D193" s="25"/>
      <c r="E193" s="25"/>
      <c r="F193" s="25"/>
      <c r="G193" s="68"/>
      <c r="H193" s="25"/>
      <c r="I193" s="68"/>
      <c r="J193" s="72"/>
      <c r="K193" s="72"/>
      <c r="L193" s="72"/>
      <c r="M193" s="72"/>
      <c r="N193" s="25"/>
      <c r="O193" s="25"/>
      <c r="P193" s="25"/>
      <c r="Q193" s="25"/>
    </row>
    <row r="194" spans="1:17" ht="15" customHeight="1" x14ac:dyDescent="0.25">
      <c r="A194" s="25"/>
      <c r="B194" s="25"/>
      <c r="C194" s="25"/>
      <c r="D194" s="25"/>
      <c r="E194" s="25"/>
      <c r="F194" s="25"/>
      <c r="G194" s="68"/>
      <c r="H194" s="25"/>
      <c r="I194" s="68"/>
      <c r="J194" s="72"/>
      <c r="K194" s="72"/>
      <c r="L194" s="72"/>
      <c r="M194" s="72"/>
      <c r="N194" s="25"/>
      <c r="O194" s="25"/>
      <c r="P194" s="25"/>
      <c r="Q194" s="25"/>
    </row>
    <row r="195" spans="1:17" ht="15" customHeight="1" x14ac:dyDescent="0.25">
      <c r="A195" s="25"/>
      <c r="B195" s="25"/>
      <c r="C195" s="25"/>
      <c r="D195" s="25"/>
      <c r="E195" s="25"/>
      <c r="F195" s="25"/>
      <c r="G195" s="68"/>
      <c r="H195" s="25"/>
      <c r="I195" s="68"/>
      <c r="J195" s="72"/>
      <c r="K195" s="72"/>
      <c r="L195" s="72"/>
      <c r="M195" s="72"/>
      <c r="N195" s="25"/>
      <c r="O195" s="25"/>
      <c r="P195" s="25"/>
      <c r="Q195" s="25"/>
    </row>
    <row r="196" spans="1:17" ht="15" customHeight="1" x14ac:dyDescent="0.25">
      <c r="A196" s="25"/>
      <c r="B196" s="25"/>
      <c r="C196" s="25"/>
      <c r="D196" s="25"/>
      <c r="E196" s="25"/>
      <c r="F196" s="25"/>
      <c r="G196" s="68"/>
      <c r="H196" s="25"/>
      <c r="I196" s="68"/>
      <c r="J196" s="72"/>
      <c r="K196" s="72"/>
      <c r="L196" s="72"/>
      <c r="M196" s="72"/>
      <c r="N196" s="25"/>
      <c r="O196" s="25"/>
      <c r="P196" s="25"/>
      <c r="Q196" s="25"/>
    </row>
    <row r="197" spans="1:17" ht="15" customHeight="1" x14ac:dyDescent="0.25">
      <c r="A197" s="25"/>
      <c r="B197" s="25"/>
      <c r="C197" s="25"/>
      <c r="D197" s="25"/>
      <c r="E197" s="25"/>
      <c r="F197" s="25"/>
      <c r="G197" s="68"/>
      <c r="H197" s="25"/>
      <c r="I197" s="68"/>
      <c r="J197" s="72"/>
      <c r="K197" s="72"/>
      <c r="L197" s="72"/>
      <c r="M197" s="72"/>
      <c r="N197" s="25"/>
      <c r="O197" s="25"/>
      <c r="P197" s="25"/>
      <c r="Q197" s="25"/>
    </row>
    <row r="198" spans="1:17" ht="15" customHeight="1" x14ac:dyDescent="0.25">
      <c r="A198" s="25"/>
      <c r="B198" s="25"/>
      <c r="C198" s="25"/>
      <c r="D198" s="25"/>
      <c r="E198" s="25"/>
      <c r="F198" s="25"/>
      <c r="G198" s="68"/>
      <c r="H198" s="25"/>
      <c r="I198" s="68"/>
      <c r="J198" s="72"/>
      <c r="K198" s="72"/>
      <c r="L198" s="72"/>
      <c r="M198" s="72"/>
      <c r="N198" s="25"/>
      <c r="O198" s="25"/>
      <c r="P198" s="25"/>
      <c r="Q198" s="25"/>
    </row>
    <row r="199" spans="1:17" ht="15" customHeight="1" x14ac:dyDescent="0.25">
      <c r="A199" s="25"/>
      <c r="B199" s="25"/>
      <c r="C199" s="25"/>
      <c r="D199" s="25"/>
      <c r="E199" s="25"/>
      <c r="F199" s="25"/>
      <c r="G199" s="68"/>
      <c r="H199" s="25"/>
      <c r="I199" s="68"/>
      <c r="J199" s="72"/>
      <c r="K199" s="72"/>
      <c r="L199" s="72"/>
      <c r="M199" s="72"/>
      <c r="N199" s="25"/>
      <c r="O199" s="25"/>
      <c r="P199" s="25"/>
      <c r="Q199" s="25"/>
    </row>
    <row r="200" spans="1:17" ht="15" customHeight="1" x14ac:dyDescent="0.25">
      <c r="A200" s="25"/>
      <c r="B200" s="25"/>
      <c r="C200" s="25"/>
      <c r="D200" s="25"/>
      <c r="E200" s="25"/>
      <c r="F200" s="25"/>
      <c r="G200" s="68"/>
      <c r="H200" s="25"/>
      <c r="I200" s="68"/>
      <c r="J200" s="72"/>
      <c r="K200" s="72"/>
      <c r="L200" s="72"/>
      <c r="M200" s="72"/>
      <c r="N200" s="25"/>
      <c r="O200" s="25"/>
      <c r="P200" s="25"/>
      <c r="Q200" s="25"/>
    </row>
    <row r="201" spans="1:17" ht="15" customHeight="1" x14ac:dyDescent="0.25">
      <c r="A201" s="25"/>
      <c r="B201" s="25"/>
      <c r="C201" s="25"/>
      <c r="D201" s="25"/>
      <c r="E201" s="25"/>
      <c r="F201" s="25"/>
      <c r="G201" s="68"/>
      <c r="H201" s="25"/>
      <c r="I201" s="68"/>
      <c r="J201" s="72"/>
      <c r="K201" s="72"/>
      <c r="L201" s="72"/>
      <c r="M201" s="72"/>
      <c r="N201" s="25"/>
      <c r="O201" s="25"/>
      <c r="P201" s="25"/>
      <c r="Q201" s="25"/>
    </row>
    <row r="202" spans="1:17" ht="15" customHeight="1" x14ac:dyDescent="0.25">
      <c r="A202" s="25"/>
      <c r="B202" s="25"/>
      <c r="C202" s="25"/>
      <c r="D202" s="25"/>
      <c r="E202" s="25"/>
      <c r="F202" s="25"/>
      <c r="G202" s="68"/>
      <c r="H202" s="25"/>
      <c r="I202" s="68"/>
      <c r="J202" s="72"/>
      <c r="K202" s="72"/>
      <c r="L202" s="72"/>
      <c r="M202" s="72"/>
      <c r="N202" s="25"/>
      <c r="O202" s="25"/>
      <c r="P202" s="25"/>
      <c r="Q202" s="25"/>
    </row>
    <row r="203" spans="1:17" ht="15" customHeight="1" x14ac:dyDescent="0.25">
      <c r="A203" s="25"/>
      <c r="B203" s="25"/>
      <c r="C203" s="25"/>
      <c r="D203" s="25"/>
      <c r="E203" s="25"/>
      <c r="F203" s="25"/>
      <c r="G203" s="68"/>
      <c r="H203" s="25"/>
      <c r="I203" s="68"/>
      <c r="J203" s="72"/>
      <c r="K203" s="72"/>
      <c r="L203" s="72"/>
      <c r="M203" s="72"/>
      <c r="N203" s="25"/>
      <c r="O203" s="25"/>
      <c r="P203" s="25"/>
      <c r="Q203" s="25"/>
    </row>
    <row r="204" spans="1:17" ht="15" customHeight="1" x14ac:dyDescent="0.25">
      <c r="A204" s="25"/>
      <c r="B204" s="25"/>
      <c r="C204" s="25"/>
      <c r="D204" s="25"/>
      <c r="E204" s="25"/>
      <c r="F204" s="25"/>
      <c r="G204" s="68"/>
      <c r="H204" s="25"/>
      <c r="I204" s="68"/>
      <c r="J204" s="72"/>
      <c r="K204" s="72"/>
      <c r="L204" s="72"/>
      <c r="M204" s="72"/>
      <c r="N204" s="25"/>
      <c r="O204" s="25"/>
      <c r="P204" s="25"/>
      <c r="Q204" s="25"/>
    </row>
    <row r="205" spans="1:17" ht="15" customHeight="1" x14ac:dyDescent="0.25">
      <c r="A205" s="25"/>
      <c r="B205" s="25"/>
      <c r="C205" s="25"/>
      <c r="D205" s="25"/>
      <c r="E205" s="25"/>
      <c r="F205" s="25"/>
      <c r="G205" s="68"/>
      <c r="H205" s="25"/>
      <c r="I205" s="68"/>
      <c r="J205" s="72"/>
      <c r="K205" s="72"/>
      <c r="L205" s="72"/>
      <c r="M205" s="72"/>
      <c r="N205" s="25"/>
      <c r="O205" s="25"/>
      <c r="P205" s="25"/>
      <c r="Q205" s="25"/>
    </row>
    <row r="206" spans="1:17" ht="15" customHeight="1" x14ac:dyDescent="0.25">
      <c r="A206" s="25"/>
      <c r="B206" s="25"/>
      <c r="C206" s="25"/>
      <c r="D206" s="25"/>
      <c r="E206" s="25"/>
      <c r="F206" s="25"/>
      <c r="G206" s="68"/>
      <c r="H206" s="25"/>
      <c r="I206" s="68"/>
      <c r="J206" s="72"/>
      <c r="K206" s="72"/>
      <c r="L206" s="72"/>
      <c r="M206" s="72"/>
      <c r="N206" s="25"/>
      <c r="O206" s="25"/>
      <c r="P206" s="25"/>
      <c r="Q206" s="25"/>
    </row>
    <row r="207" spans="1:17" ht="15" customHeight="1" x14ac:dyDescent="0.25">
      <c r="A207" s="25"/>
      <c r="B207" s="25"/>
      <c r="C207" s="25"/>
      <c r="D207" s="25"/>
      <c r="E207" s="25"/>
      <c r="F207" s="25"/>
      <c r="G207" s="68"/>
      <c r="H207" s="25"/>
      <c r="I207" s="68"/>
      <c r="J207" s="72"/>
      <c r="K207" s="72"/>
      <c r="L207" s="72"/>
      <c r="M207" s="72"/>
      <c r="N207" s="25"/>
      <c r="O207" s="25"/>
      <c r="P207" s="25"/>
      <c r="Q207" s="25"/>
    </row>
    <row r="208" spans="1:17" ht="15" customHeight="1" x14ac:dyDescent="0.25">
      <c r="A208" s="25"/>
      <c r="B208" s="25"/>
      <c r="C208" s="25"/>
      <c r="D208" s="25"/>
      <c r="E208" s="25"/>
      <c r="F208" s="25"/>
      <c r="G208" s="68"/>
      <c r="H208" s="25"/>
      <c r="I208" s="68"/>
      <c r="J208" s="72"/>
      <c r="K208" s="72"/>
      <c r="L208" s="72"/>
      <c r="M208" s="72"/>
      <c r="N208" s="25"/>
      <c r="O208" s="25"/>
      <c r="P208" s="25"/>
      <c r="Q208" s="25"/>
    </row>
    <row r="209" spans="1:17" ht="15" customHeight="1" x14ac:dyDescent="0.25">
      <c r="A209" s="25"/>
      <c r="B209" s="25"/>
      <c r="C209" s="25"/>
      <c r="D209" s="25"/>
      <c r="E209" s="25"/>
      <c r="F209" s="25"/>
      <c r="G209" s="68"/>
      <c r="H209" s="25"/>
      <c r="I209" s="68"/>
      <c r="J209" s="72"/>
      <c r="K209" s="72"/>
      <c r="L209" s="72"/>
      <c r="M209" s="72"/>
      <c r="N209" s="25"/>
      <c r="O209" s="25"/>
      <c r="P209" s="25"/>
      <c r="Q209" s="25"/>
    </row>
    <row r="210" spans="1:17" ht="15" customHeight="1" x14ac:dyDescent="0.25">
      <c r="A210" s="25"/>
      <c r="B210" s="25"/>
      <c r="C210" s="25"/>
      <c r="D210" s="25"/>
      <c r="E210" s="25"/>
      <c r="F210" s="25"/>
      <c r="G210" s="68"/>
      <c r="H210" s="25"/>
      <c r="I210" s="68"/>
      <c r="J210" s="72"/>
      <c r="K210" s="72"/>
      <c r="L210" s="72"/>
      <c r="M210" s="72"/>
      <c r="N210" s="25"/>
      <c r="O210" s="25"/>
      <c r="P210" s="25"/>
      <c r="Q210" s="25"/>
    </row>
    <row r="211" spans="1:17" ht="15" customHeight="1" x14ac:dyDescent="0.25">
      <c r="A211" s="25"/>
      <c r="B211" s="25"/>
      <c r="C211" s="25"/>
      <c r="D211" s="25"/>
      <c r="E211" s="25"/>
      <c r="F211" s="25"/>
      <c r="G211" s="68"/>
      <c r="H211" s="25"/>
      <c r="I211" s="68"/>
      <c r="J211" s="72"/>
      <c r="K211" s="72"/>
      <c r="L211" s="72"/>
      <c r="M211" s="72"/>
      <c r="N211" s="25"/>
      <c r="O211" s="25"/>
      <c r="P211" s="25"/>
      <c r="Q211" s="25"/>
    </row>
    <row r="212" spans="1:17" ht="15" customHeight="1" x14ac:dyDescent="0.25">
      <c r="A212" s="25"/>
      <c r="B212" s="25"/>
      <c r="C212" s="25"/>
      <c r="D212" s="25"/>
      <c r="E212" s="25"/>
      <c r="F212" s="25"/>
      <c r="G212" s="68"/>
      <c r="H212" s="25"/>
      <c r="I212" s="68"/>
      <c r="J212" s="72"/>
      <c r="K212" s="72"/>
      <c r="L212" s="72"/>
      <c r="M212" s="72"/>
      <c r="N212" s="25"/>
      <c r="O212" s="25"/>
      <c r="P212" s="25"/>
      <c r="Q212" s="25"/>
    </row>
    <row r="213" spans="1:17" ht="15" customHeight="1" x14ac:dyDescent="0.25">
      <c r="A213" s="25"/>
      <c r="B213" s="25"/>
      <c r="C213" s="25"/>
      <c r="D213" s="25"/>
      <c r="E213" s="25"/>
      <c r="F213" s="25"/>
      <c r="G213" s="68"/>
      <c r="H213" s="25"/>
      <c r="I213" s="68"/>
      <c r="J213" s="72"/>
      <c r="K213" s="72"/>
      <c r="L213" s="72"/>
      <c r="M213" s="72"/>
      <c r="N213" s="25"/>
      <c r="O213" s="25"/>
      <c r="P213" s="25"/>
      <c r="Q213" s="25"/>
    </row>
    <row r="214" spans="1:17" ht="15" customHeight="1" x14ac:dyDescent="0.25">
      <c r="A214" s="25"/>
      <c r="B214" s="25"/>
      <c r="C214" s="25"/>
      <c r="D214" s="25"/>
      <c r="E214" s="25"/>
      <c r="F214" s="25"/>
      <c r="G214" s="68"/>
      <c r="H214" s="25"/>
      <c r="I214" s="68"/>
      <c r="J214" s="72"/>
      <c r="K214" s="72"/>
      <c r="L214" s="72"/>
      <c r="M214" s="72"/>
      <c r="N214" s="25"/>
      <c r="O214" s="25"/>
      <c r="P214" s="25"/>
      <c r="Q214" s="25"/>
    </row>
    <row r="215" spans="1:17" ht="15" customHeight="1" x14ac:dyDescent="0.25">
      <c r="A215" s="25"/>
      <c r="B215" s="25"/>
      <c r="C215" s="25"/>
      <c r="D215" s="25"/>
      <c r="E215" s="25"/>
      <c r="F215" s="25"/>
      <c r="G215" s="68"/>
      <c r="H215" s="25"/>
      <c r="I215" s="68"/>
      <c r="J215" s="72"/>
      <c r="K215" s="72"/>
      <c r="L215" s="72"/>
      <c r="M215" s="72"/>
      <c r="N215" s="25"/>
      <c r="O215" s="25"/>
      <c r="P215" s="25"/>
      <c r="Q215" s="25"/>
    </row>
    <row r="216" spans="1:17" ht="15" customHeight="1" x14ac:dyDescent="0.25">
      <c r="A216" s="25"/>
      <c r="B216" s="25"/>
      <c r="C216" s="25"/>
      <c r="D216" s="25"/>
      <c r="E216" s="25"/>
      <c r="F216" s="25"/>
      <c r="G216" s="68"/>
      <c r="H216" s="25"/>
      <c r="I216" s="68"/>
      <c r="J216" s="72"/>
      <c r="K216" s="72"/>
      <c r="L216" s="72"/>
      <c r="M216" s="72"/>
      <c r="N216" s="25"/>
      <c r="O216" s="25"/>
      <c r="P216" s="25"/>
      <c r="Q216" s="25"/>
    </row>
    <row r="217" spans="1:17" ht="15" customHeight="1" x14ac:dyDescent="0.25">
      <c r="A217" s="25"/>
      <c r="B217" s="25"/>
      <c r="C217" s="25"/>
      <c r="D217" s="25"/>
      <c r="E217" s="25"/>
      <c r="F217" s="25"/>
      <c r="G217" s="68"/>
      <c r="H217" s="25"/>
      <c r="I217" s="68"/>
      <c r="J217" s="72"/>
      <c r="K217" s="72"/>
      <c r="L217" s="72"/>
      <c r="M217" s="72"/>
      <c r="N217" s="25"/>
      <c r="O217" s="25"/>
      <c r="P217" s="25"/>
      <c r="Q217" s="25"/>
    </row>
    <row r="218" spans="1:17" ht="15" customHeight="1" x14ac:dyDescent="0.25">
      <c r="A218" s="25"/>
      <c r="B218" s="25"/>
      <c r="C218" s="25"/>
      <c r="D218" s="25"/>
      <c r="E218" s="25"/>
      <c r="F218" s="25"/>
      <c r="G218" s="68"/>
      <c r="H218" s="25"/>
      <c r="I218" s="68"/>
      <c r="J218" s="72"/>
      <c r="K218" s="72"/>
      <c r="L218" s="72"/>
      <c r="M218" s="72"/>
      <c r="N218" s="25"/>
      <c r="O218" s="25"/>
      <c r="P218" s="25"/>
      <c r="Q218" s="25"/>
    </row>
    <row r="219" spans="1:17" ht="15" customHeight="1" x14ac:dyDescent="0.25">
      <c r="A219" s="25"/>
      <c r="B219" s="25"/>
      <c r="C219" s="25"/>
      <c r="D219" s="25"/>
      <c r="E219" s="25"/>
      <c r="F219" s="25"/>
      <c r="G219" s="68"/>
      <c r="H219" s="25"/>
      <c r="I219" s="68"/>
      <c r="J219" s="72"/>
      <c r="K219" s="72"/>
      <c r="L219" s="72"/>
      <c r="M219" s="72"/>
      <c r="N219" s="25"/>
      <c r="O219" s="25"/>
      <c r="P219" s="25"/>
      <c r="Q219" s="25"/>
    </row>
    <row r="220" spans="1:17" ht="15" customHeight="1" x14ac:dyDescent="0.25">
      <c r="A220" s="25"/>
      <c r="B220" s="25"/>
      <c r="C220" s="25"/>
      <c r="D220" s="25"/>
      <c r="E220" s="25"/>
      <c r="F220" s="25"/>
      <c r="G220" s="68"/>
      <c r="H220" s="25"/>
      <c r="I220" s="68"/>
      <c r="J220" s="72"/>
      <c r="K220" s="72"/>
      <c r="L220" s="72"/>
      <c r="M220" s="72"/>
      <c r="N220" s="25"/>
      <c r="O220" s="25"/>
      <c r="P220" s="25"/>
      <c r="Q220" s="25"/>
    </row>
    <row r="221" spans="1:17" ht="15" customHeight="1" x14ac:dyDescent="0.25">
      <c r="A221" s="25"/>
      <c r="B221" s="25"/>
      <c r="C221" s="25"/>
      <c r="D221" s="25"/>
      <c r="E221" s="25"/>
      <c r="F221" s="25"/>
      <c r="G221" s="68"/>
      <c r="H221" s="25"/>
      <c r="I221" s="68"/>
      <c r="J221" s="72"/>
      <c r="K221" s="72"/>
      <c r="L221" s="72"/>
      <c r="M221" s="72"/>
      <c r="N221" s="25"/>
      <c r="O221" s="25"/>
      <c r="P221" s="25"/>
      <c r="Q221" s="25"/>
    </row>
    <row r="222" spans="1:17" ht="15" customHeight="1" x14ac:dyDescent="0.25">
      <c r="A222" s="25"/>
      <c r="B222" s="25"/>
      <c r="C222" s="25"/>
      <c r="D222" s="25"/>
      <c r="E222" s="25"/>
      <c r="F222" s="25"/>
      <c r="G222" s="68"/>
      <c r="H222" s="25"/>
      <c r="I222" s="68"/>
      <c r="J222" s="72"/>
      <c r="K222" s="72"/>
      <c r="L222" s="72"/>
      <c r="M222" s="72"/>
      <c r="N222" s="25"/>
      <c r="O222" s="25"/>
      <c r="P222" s="25"/>
      <c r="Q222" s="25"/>
    </row>
    <row r="223" spans="1:17" ht="15" customHeight="1" x14ac:dyDescent="0.25">
      <c r="A223" s="25"/>
      <c r="B223" s="25"/>
      <c r="C223" s="25"/>
      <c r="D223" s="25"/>
      <c r="E223" s="25"/>
      <c r="F223" s="25"/>
      <c r="G223" s="68"/>
      <c r="H223" s="25"/>
      <c r="I223" s="68"/>
      <c r="J223" s="72"/>
      <c r="K223" s="72"/>
      <c r="L223" s="72"/>
      <c r="M223" s="72"/>
      <c r="N223" s="25"/>
      <c r="O223" s="25"/>
      <c r="P223" s="25"/>
      <c r="Q223" s="25"/>
    </row>
    <row r="224" spans="1:17" ht="15" customHeight="1" x14ac:dyDescent="0.25">
      <c r="A224" s="25"/>
      <c r="B224" s="25"/>
      <c r="C224" s="25"/>
      <c r="D224" s="25"/>
      <c r="E224" s="25"/>
      <c r="F224" s="25"/>
      <c r="G224" s="68"/>
      <c r="H224" s="25"/>
      <c r="I224" s="68"/>
      <c r="J224" s="72"/>
      <c r="K224" s="72"/>
      <c r="L224" s="72"/>
      <c r="M224" s="72"/>
      <c r="N224" s="25"/>
      <c r="O224" s="25"/>
      <c r="P224" s="25"/>
      <c r="Q224" s="25"/>
    </row>
    <row r="225" spans="1:17" ht="15" customHeight="1" x14ac:dyDescent="0.25">
      <c r="A225" s="25"/>
      <c r="B225" s="25"/>
      <c r="C225" s="25"/>
      <c r="D225" s="25"/>
      <c r="E225" s="25"/>
      <c r="F225" s="25"/>
      <c r="G225" s="68"/>
      <c r="H225" s="25"/>
      <c r="I225" s="68"/>
      <c r="J225" s="72"/>
      <c r="K225" s="72"/>
      <c r="L225" s="72"/>
      <c r="M225" s="72"/>
      <c r="N225" s="25"/>
      <c r="O225" s="25"/>
      <c r="P225" s="25"/>
      <c r="Q225" s="25"/>
    </row>
    <row r="226" spans="1:17" ht="15" customHeight="1" x14ac:dyDescent="0.25">
      <c r="A226" s="25"/>
      <c r="B226" s="25"/>
      <c r="C226" s="25"/>
      <c r="D226" s="25"/>
      <c r="E226" s="25"/>
      <c r="F226" s="25"/>
      <c r="G226" s="68"/>
      <c r="H226" s="25"/>
      <c r="I226" s="68"/>
      <c r="J226" s="72"/>
      <c r="K226" s="72"/>
      <c r="L226" s="72"/>
      <c r="M226" s="72"/>
      <c r="N226" s="25"/>
      <c r="O226" s="25"/>
      <c r="P226" s="25"/>
      <c r="Q226" s="25"/>
    </row>
    <row r="227" spans="1:17" ht="15" customHeight="1" x14ac:dyDescent="0.25">
      <c r="A227" s="25"/>
      <c r="B227" s="25"/>
      <c r="C227" s="25"/>
      <c r="D227" s="25"/>
      <c r="E227" s="25"/>
      <c r="F227" s="25"/>
      <c r="G227" s="68"/>
      <c r="H227" s="25"/>
      <c r="I227" s="68"/>
      <c r="J227" s="72"/>
      <c r="K227" s="72"/>
      <c r="L227" s="72"/>
      <c r="M227" s="72"/>
      <c r="N227" s="25"/>
      <c r="O227" s="25"/>
      <c r="P227" s="25"/>
      <c r="Q227" s="25"/>
    </row>
    <row r="228" spans="1:17" ht="15" customHeight="1" x14ac:dyDescent="0.25">
      <c r="A228" s="25"/>
      <c r="B228" s="25"/>
      <c r="C228" s="25"/>
      <c r="D228" s="25"/>
      <c r="E228" s="25"/>
      <c r="F228" s="25"/>
      <c r="G228" s="68"/>
      <c r="H228" s="25"/>
      <c r="I228" s="68"/>
      <c r="J228" s="72"/>
      <c r="K228" s="72"/>
      <c r="L228" s="72"/>
      <c r="M228" s="72"/>
      <c r="N228" s="25"/>
      <c r="O228" s="25"/>
      <c r="P228" s="25"/>
      <c r="Q228" s="25"/>
    </row>
    <row r="229" spans="1:17" ht="15" customHeight="1" x14ac:dyDescent="0.25">
      <c r="A229" s="25"/>
      <c r="B229" s="25"/>
      <c r="C229" s="25"/>
      <c r="D229" s="25"/>
      <c r="E229" s="25"/>
      <c r="F229" s="25"/>
      <c r="G229" s="68"/>
      <c r="H229" s="25"/>
      <c r="I229" s="68"/>
      <c r="J229" s="72"/>
      <c r="K229" s="72"/>
      <c r="L229" s="72"/>
      <c r="M229" s="72"/>
      <c r="N229" s="25"/>
      <c r="O229" s="25"/>
      <c r="P229" s="25"/>
      <c r="Q229" s="25"/>
    </row>
    <row r="230" spans="1:17" ht="15" customHeight="1" x14ac:dyDescent="0.25">
      <c r="A230" s="25"/>
      <c r="B230" s="25"/>
      <c r="C230" s="25"/>
      <c r="D230" s="25"/>
      <c r="E230" s="25"/>
      <c r="F230" s="25"/>
      <c r="G230" s="68"/>
      <c r="H230" s="25"/>
      <c r="I230" s="68"/>
      <c r="J230" s="72"/>
      <c r="K230" s="72"/>
      <c r="L230" s="72"/>
      <c r="M230" s="72"/>
      <c r="N230" s="25"/>
      <c r="O230" s="25"/>
      <c r="P230" s="25"/>
      <c r="Q230" s="25"/>
    </row>
    <row r="231" spans="1:17" ht="15" customHeight="1" x14ac:dyDescent="0.25">
      <c r="A231" s="25"/>
      <c r="B231" s="25"/>
      <c r="C231" s="25"/>
      <c r="D231" s="25"/>
      <c r="E231" s="25"/>
      <c r="F231" s="25"/>
      <c r="G231" s="68"/>
      <c r="H231" s="25"/>
      <c r="I231" s="68"/>
      <c r="J231" s="72"/>
      <c r="K231" s="72"/>
      <c r="L231" s="72"/>
      <c r="M231" s="72"/>
      <c r="N231" s="25"/>
      <c r="O231" s="25"/>
      <c r="P231" s="25"/>
      <c r="Q231" s="25"/>
    </row>
    <row r="232" spans="1:17" ht="15" customHeight="1" x14ac:dyDescent="0.25">
      <c r="A232" s="25"/>
      <c r="B232" s="25"/>
      <c r="C232" s="25"/>
      <c r="D232" s="25"/>
      <c r="E232" s="25"/>
      <c r="F232" s="25"/>
      <c r="G232" s="68"/>
      <c r="H232" s="25"/>
      <c r="I232" s="68"/>
      <c r="J232" s="72"/>
      <c r="K232" s="72"/>
      <c r="L232" s="72"/>
      <c r="M232" s="72"/>
      <c r="N232" s="25"/>
      <c r="O232" s="25"/>
      <c r="P232" s="25"/>
      <c r="Q232" s="25"/>
    </row>
    <row r="233" spans="1:17" ht="15" customHeight="1" x14ac:dyDescent="0.25">
      <c r="A233" s="25"/>
      <c r="B233" s="25"/>
      <c r="C233" s="25"/>
      <c r="D233" s="25"/>
      <c r="E233" s="25"/>
      <c r="F233" s="25"/>
      <c r="G233" s="68"/>
      <c r="H233" s="25"/>
      <c r="I233" s="68"/>
      <c r="J233" s="72"/>
      <c r="K233" s="72"/>
      <c r="L233" s="72"/>
      <c r="M233" s="72"/>
      <c r="N233" s="25"/>
      <c r="O233" s="25"/>
      <c r="P233" s="25"/>
      <c r="Q233" s="25"/>
    </row>
    <row r="234" spans="1:17" ht="15" customHeight="1" x14ac:dyDescent="0.25">
      <c r="A234" s="25"/>
      <c r="B234" s="25"/>
      <c r="C234" s="25"/>
      <c r="D234" s="25"/>
      <c r="E234" s="25"/>
      <c r="F234" s="25"/>
      <c r="G234" s="68"/>
      <c r="H234" s="25"/>
      <c r="I234" s="68"/>
      <c r="J234" s="72"/>
      <c r="K234" s="72"/>
      <c r="L234" s="72"/>
      <c r="M234" s="72"/>
      <c r="N234" s="25"/>
      <c r="O234" s="25"/>
      <c r="P234" s="25"/>
      <c r="Q234" s="25"/>
    </row>
    <row r="235" spans="1:17" ht="15" customHeight="1" x14ac:dyDescent="0.25">
      <c r="A235" s="25"/>
      <c r="B235" s="25"/>
      <c r="C235" s="25"/>
      <c r="D235" s="25"/>
      <c r="E235" s="25"/>
      <c r="F235" s="25"/>
      <c r="G235" s="68"/>
      <c r="H235" s="25"/>
      <c r="I235" s="68"/>
      <c r="J235" s="72"/>
      <c r="K235" s="72"/>
      <c r="L235" s="72"/>
      <c r="M235" s="72"/>
      <c r="N235" s="25"/>
      <c r="O235" s="25"/>
      <c r="P235" s="25"/>
      <c r="Q235" s="25"/>
    </row>
    <row r="236" spans="1:17" ht="15" customHeight="1" x14ac:dyDescent="0.25">
      <c r="A236" s="25"/>
      <c r="B236" s="25"/>
      <c r="C236" s="25"/>
      <c r="D236" s="25"/>
      <c r="E236" s="25"/>
      <c r="F236" s="25"/>
      <c r="G236" s="68"/>
      <c r="H236" s="25"/>
      <c r="I236" s="68"/>
      <c r="J236" s="72"/>
      <c r="K236" s="72"/>
      <c r="L236" s="72"/>
      <c r="M236" s="72"/>
      <c r="N236" s="25"/>
      <c r="O236" s="25"/>
      <c r="P236" s="25"/>
      <c r="Q236" s="25"/>
    </row>
    <row r="237" spans="1:17" ht="15" customHeight="1" x14ac:dyDescent="0.25">
      <c r="A237" s="25"/>
      <c r="B237" s="25"/>
      <c r="C237" s="25"/>
      <c r="D237" s="25"/>
      <c r="E237" s="25"/>
      <c r="F237" s="25"/>
      <c r="G237" s="68"/>
      <c r="H237" s="25"/>
      <c r="I237" s="68"/>
      <c r="J237" s="72"/>
      <c r="K237" s="72"/>
      <c r="L237" s="72"/>
      <c r="M237" s="72"/>
      <c r="N237" s="25"/>
      <c r="O237" s="25"/>
      <c r="P237" s="25"/>
      <c r="Q237" s="25"/>
    </row>
    <row r="238" spans="1:17" ht="15" customHeight="1" x14ac:dyDescent="0.25">
      <c r="A238" s="25"/>
      <c r="B238" s="25"/>
      <c r="C238" s="25"/>
      <c r="D238" s="25"/>
      <c r="E238" s="25"/>
      <c r="F238" s="25"/>
      <c r="G238" s="68"/>
      <c r="H238" s="25"/>
      <c r="I238" s="68"/>
      <c r="J238" s="72"/>
      <c r="K238" s="72"/>
      <c r="L238" s="72"/>
      <c r="M238" s="72"/>
      <c r="N238" s="25"/>
      <c r="O238" s="25"/>
      <c r="P238" s="25"/>
      <c r="Q238" s="25"/>
    </row>
    <row r="239" spans="1:17" ht="15" customHeight="1" x14ac:dyDescent="0.25">
      <c r="A239" s="25"/>
      <c r="B239" s="25"/>
      <c r="C239" s="25"/>
      <c r="D239" s="25"/>
      <c r="E239" s="25"/>
      <c r="F239" s="25"/>
      <c r="G239" s="68"/>
      <c r="H239" s="25"/>
      <c r="I239" s="68"/>
      <c r="J239" s="72"/>
      <c r="K239" s="72"/>
      <c r="L239" s="72"/>
      <c r="M239" s="72"/>
      <c r="N239" s="25"/>
      <c r="O239" s="25"/>
      <c r="P239" s="25"/>
      <c r="Q239" s="25"/>
    </row>
    <row r="240" spans="1:17" ht="15" customHeight="1" x14ac:dyDescent="0.25">
      <c r="A240" s="25"/>
      <c r="B240" s="25"/>
      <c r="C240" s="25"/>
      <c r="D240" s="25"/>
      <c r="E240" s="25"/>
      <c r="F240" s="25"/>
      <c r="G240" s="68"/>
      <c r="H240" s="25"/>
      <c r="I240" s="68"/>
      <c r="J240" s="72"/>
      <c r="K240" s="72"/>
      <c r="L240" s="72"/>
      <c r="M240" s="72"/>
      <c r="N240" s="25"/>
      <c r="O240" s="25"/>
      <c r="P240" s="25"/>
      <c r="Q240" s="25"/>
    </row>
    <row r="241" spans="1:17" ht="15" customHeight="1" x14ac:dyDescent="0.25">
      <c r="A241" s="25"/>
      <c r="B241" s="25"/>
      <c r="C241" s="25"/>
      <c r="D241" s="25"/>
      <c r="E241" s="25"/>
      <c r="F241" s="25"/>
      <c r="G241" s="68"/>
      <c r="H241" s="25"/>
      <c r="I241" s="68"/>
      <c r="J241" s="72"/>
      <c r="K241" s="72"/>
      <c r="L241" s="72"/>
      <c r="M241" s="72"/>
      <c r="N241" s="25"/>
      <c r="O241" s="25"/>
      <c r="P241" s="25"/>
      <c r="Q241" s="25"/>
    </row>
    <row r="242" spans="1:17" ht="15" customHeight="1" x14ac:dyDescent="0.25">
      <c r="A242" s="25"/>
      <c r="B242" s="25"/>
      <c r="C242" s="25"/>
      <c r="D242" s="25"/>
      <c r="E242" s="25"/>
      <c r="F242" s="25"/>
      <c r="G242" s="68"/>
      <c r="H242" s="25"/>
      <c r="I242" s="68"/>
      <c r="J242" s="72"/>
      <c r="K242" s="72"/>
      <c r="L242" s="72"/>
      <c r="M242" s="72"/>
      <c r="N242" s="25"/>
      <c r="O242" s="25"/>
      <c r="P242" s="25"/>
      <c r="Q242" s="25"/>
    </row>
    <row r="243" spans="1:17" ht="15" customHeight="1" x14ac:dyDescent="0.25">
      <c r="A243" s="25"/>
      <c r="B243" s="25"/>
      <c r="C243" s="25"/>
      <c r="D243" s="25"/>
      <c r="E243" s="25"/>
      <c r="F243" s="25"/>
      <c r="G243" s="68"/>
      <c r="H243" s="25"/>
      <c r="I243" s="68"/>
      <c r="J243" s="72"/>
      <c r="K243" s="72"/>
      <c r="L243" s="72"/>
      <c r="M243" s="72"/>
      <c r="N243" s="25"/>
      <c r="O243" s="25"/>
      <c r="P243" s="25"/>
      <c r="Q243" s="25"/>
    </row>
    <row r="244" spans="1:17" ht="15" customHeight="1" x14ac:dyDescent="0.25">
      <c r="A244" s="25"/>
      <c r="B244" s="25"/>
      <c r="C244" s="25"/>
      <c r="D244" s="25"/>
      <c r="E244" s="25"/>
      <c r="F244" s="25"/>
      <c r="G244" s="68"/>
      <c r="H244" s="25"/>
      <c r="I244" s="68"/>
      <c r="J244" s="72"/>
      <c r="K244" s="72"/>
      <c r="L244" s="72"/>
      <c r="M244" s="72"/>
      <c r="N244" s="25"/>
      <c r="O244" s="25"/>
      <c r="P244" s="25"/>
      <c r="Q244" s="25"/>
    </row>
    <row r="245" spans="1:17" ht="15" customHeight="1" x14ac:dyDescent="0.25">
      <c r="A245" s="25"/>
      <c r="B245" s="25"/>
      <c r="C245" s="25"/>
      <c r="D245" s="25"/>
      <c r="E245" s="25"/>
      <c r="F245" s="25"/>
      <c r="G245" s="68"/>
      <c r="H245" s="25"/>
      <c r="I245" s="68"/>
      <c r="J245" s="72"/>
      <c r="K245" s="72"/>
      <c r="L245" s="72"/>
      <c r="M245" s="72"/>
      <c r="N245" s="25"/>
      <c r="O245" s="25"/>
      <c r="P245" s="25"/>
      <c r="Q245" s="25"/>
    </row>
    <row r="246" spans="1:17" ht="15" customHeight="1" x14ac:dyDescent="0.25">
      <c r="A246" s="25"/>
      <c r="B246" s="25"/>
      <c r="C246" s="25"/>
      <c r="D246" s="25"/>
      <c r="E246" s="25"/>
      <c r="F246" s="25"/>
      <c r="G246" s="68"/>
      <c r="H246" s="25"/>
      <c r="I246" s="68"/>
      <c r="J246" s="72"/>
      <c r="K246" s="72"/>
      <c r="L246" s="72"/>
      <c r="M246" s="72"/>
      <c r="N246" s="25"/>
      <c r="O246" s="25"/>
      <c r="P246" s="25"/>
      <c r="Q246" s="25"/>
    </row>
    <row r="247" spans="1:17" ht="15" customHeight="1" x14ac:dyDescent="0.25">
      <c r="A247" s="25"/>
      <c r="B247" s="25"/>
      <c r="C247" s="25"/>
      <c r="D247" s="25"/>
      <c r="E247" s="25"/>
      <c r="F247" s="25"/>
      <c r="G247" s="68"/>
      <c r="H247" s="25"/>
      <c r="I247" s="68"/>
      <c r="J247" s="72"/>
      <c r="K247" s="72"/>
      <c r="L247" s="72"/>
      <c r="M247" s="72"/>
      <c r="N247" s="25"/>
      <c r="O247" s="25"/>
      <c r="P247" s="25"/>
      <c r="Q247" s="25"/>
    </row>
    <row r="248" spans="1:17" ht="15" customHeight="1" x14ac:dyDescent="0.25">
      <c r="A248" s="25"/>
      <c r="B248" s="25"/>
      <c r="C248" s="25"/>
      <c r="D248" s="25"/>
      <c r="E248" s="25"/>
      <c r="F248" s="25"/>
      <c r="G248" s="68"/>
      <c r="H248" s="25"/>
      <c r="I248" s="68"/>
      <c r="J248" s="72"/>
      <c r="K248" s="72"/>
      <c r="L248" s="72"/>
      <c r="M248" s="72"/>
      <c r="N248" s="25"/>
      <c r="O248" s="25"/>
      <c r="P248" s="25"/>
      <c r="Q248" s="25"/>
    </row>
    <row r="249" spans="1:17" ht="15" customHeight="1" x14ac:dyDescent="0.25">
      <c r="A249" s="25"/>
      <c r="B249" s="25"/>
      <c r="C249" s="25"/>
      <c r="D249" s="25"/>
      <c r="E249" s="25"/>
      <c r="F249" s="25"/>
      <c r="G249" s="68"/>
      <c r="H249" s="25"/>
      <c r="I249" s="68"/>
      <c r="J249" s="72"/>
      <c r="K249" s="72"/>
      <c r="L249" s="72"/>
      <c r="M249" s="72"/>
      <c r="N249" s="25"/>
      <c r="O249" s="25"/>
      <c r="P249" s="25"/>
      <c r="Q249" s="25"/>
    </row>
    <row r="250" spans="1:17" ht="15" customHeight="1" x14ac:dyDescent="0.25">
      <c r="A250" s="25"/>
      <c r="B250" s="25"/>
      <c r="C250" s="25"/>
      <c r="D250" s="25"/>
      <c r="E250" s="25"/>
      <c r="F250" s="25"/>
      <c r="G250" s="68"/>
      <c r="H250" s="25"/>
      <c r="I250" s="68"/>
      <c r="J250" s="72"/>
      <c r="K250" s="72"/>
      <c r="L250" s="72"/>
      <c r="M250" s="72"/>
      <c r="N250" s="25"/>
      <c r="O250" s="25"/>
      <c r="P250" s="25"/>
      <c r="Q250" s="25"/>
    </row>
    <row r="251" spans="1:17" ht="15" customHeight="1" x14ac:dyDescent="0.25">
      <c r="A251" s="25"/>
      <c r="B251" s="25"/>
      <c r="C251" s="25"/>
      <c r="D251" s="25"/>
      <c r="E251" s="25"/>
      <c r="F251" s="25"/>
      <c r="G251" s="68"/>
      <c r="H251" s="25"/>
      <c r="I251" s="68"/>
      <c r="J251" s="72"/>
      <c r="K251" s="72"/>
      <c r="L251" s="72"/>
      <c r="M251" s="72"/>
      <c r="N251" s="25"/>
      <c r="O251" s="25"/>
      <c r="P251" s="25"/>
      <c r="Q251" s="25"/>
    </row>
    <row r="252" spans="1:17" ht="15" customHeight="1" x14ac:dyDescent="0.25">
      <c r="A252" s="25"/>
      <c r="B252" s="25"/>
      <c r="C252" s="25"/>
      <c r="D252" s="25"/>
      <c r="E252" s="25"/>
      <c r="F252" s="25"/>
      <c r="G252" s="68"/>
      <c r="H252" s="25"/>
      <c r="I252" s="68"/>
      <c r="J252" s="72"/>
      <c r="K252" s="72"/>
      <c r="L252" s="72"/>
      <c r="M252" s="72"/>
      <c r="N252" s="25"/>
      <c r="O252" s="25"/>
      <c r="P252" s="25"/>
      <c r="Q252" s="25"/>
    </row>
    <row r="253" spans="1:17" ht="15" customHeight="1" x14ac:dyDescent="0.25">
      <c r="A253" s="25"/>
      <c r="B253" s="25"/>
      <c r="C253" s="25"/>
      <c r="D253" s="25"/>
      <c r="E253" s="25"/>
      <c r="F253" s="25"/>
      <c r="G253" s="68"/>
      <c r="H253" s="25"/>
      <c r="I253" s="68"/>
      <c r="J253" s="72"/>
      <c r="K253" s="72"/>
      <c r="L253" s="72"/>
      <c r="M253" s="72"/>
      <c r="N253" s="25"/>
      <c r="O253" s="25"/>
      <c r="P253" s="25"/>
      <c r="Q253" s="25"/>
    </row>
    <row r="254" spans="1:17" ht="15" customHeight="1" x14ac:dyDescent="0.25">
      <c r="A254" s="25"/>
      <c r="B254" s="25"/>
      <c r="C254" s="25"/>
      <c r="D254" s="25"/>
      <c r="E254" s="25"/>
      <c r="F254" s="25"/>
      <c r="G254" s="68"/>
      <c r="H254" s="25"/>
      <c r="I254" s="68"/>
      <c r="J254" s="72"/>
      <c r="K254" s="72"/>
      <c r="L254" s="72"/>
      <c r="M254" s="72"/>
      <c r="N254" s="25"/>
      <c r="O254" s="25"/>
      <c r="P254" s="25"/>
      <c r="Q254" s="25"/>
    </row>
    <row r="255" spans="1:17" ht="15" customHeight="1" x14ac:dyDescent="0.25">
      <c r="A255" s="25"/>
      <c r="B255" s="25"/>
      <c r="C255" s="25"/>
      <c r="D255" s="25"/>
      <c r="E255" s="25"/>
      <c r="F255" s="25"/>
      <c r="G255" s="68"/>
      <c r="H255" s="25"/>
      <c r="I255" s="68"/>
      <c r="J255" s="72"/>
      <c r="K255" s="72"/>
      <c r="L255" s="72"/>
      <c r="M255" s="72"/>
      <c r="N255" s="25"/>
      <c r="O255" s="25"/>
      <c r="P255" s="25"/>
      <c r="Q255" s="25"/>
    </row>
    <row r="256" spans="1:17" ht="15" customHeight="1" x14ac:dyDescent="0.25">
      <c r="A256" s="25"/>
      <c r="B256" s="25"/>
      <c r="C256" s="25"/>
      <c r="D256" s="25"/>
      <c r="E256" s="25"/>
      <c r="F256" s="25"/>
      <c r="G256" s="68"/>
      <c r="H256" s="25"/>
      <c r="I256" s="68"/>
      <c r="J256" s="72"/>
      <c r="K256" s="72"/>
      <c r="L256" s="72"/>
      <c r="M256" s="72"/>
      <c r="N256" s="25"/>
      <c r="O256" s="25"/>
      <c r="P256" s="25"/>
      <c r="Q256" s="25"/>
    </row>
    <row r="257" spans="1:17" ht="15" customHeight="1" x14ac:dyDescent="0.25">
      <c r="A257" s="25"/>
      <c r="B257" s="25"/>
      <c r="C257" s="25"/>
      <c r="D257" s="25"/>
      <c r="E257" s="25"/>
      <c r="F257" s="25"/>
      <c r="G257" s="68"/>
      <c r="H257" s="25"/>
      <c r="I257" s="68"/>
      <c r="J257" s="72"/>
      <c r="K257" s="72"/>
      <c r="L257" s="72"/>
      <c r="M257" s="72"/>
      <c r="N257" s="25"/>
      <c r="O257" s="25"/>
      <c r="P257" s="25"/>
      <c r="Q257" s="25"/>
    </row>
    <row r="258" spans="1:17" ht="15" customHeight="1" x14ac:dyDescent="0.25">
      <c r="A258" s="25"/>
      <c r="B258" s="25"/>
      <c r="C258" s="25"/>
      <c r="D258" s="25"/>
      <c r="E258" s="25"/>
      <c r="F258" s="25"/>
      <c r="G258" s="68"/>
      <c r="H258" s="25"/>
      <c r="I258" s="68"/>
      <c r="J258" s="72"/>
      <c r="K258" s="72"/>
      <c r="L258" s="72"/>
      <c r="M258" s="72"/>
      <c r="N258" s="25"/>
      <c r="O258" s="25"/>
      <c r="P258" s="25"/>
      <c r="Q258" s="25"/>
    </row>
    <row r="259" spans="1:17" ht="15" customHeight="1" x14ac:dyDescent="0.25">
      <c r="A259" s="25"/>
      <c r="B259" s="25"/>
      <c r="C259" s="25"/>
      <c r="D259" s="25"/>
      <c r="E259" s="25"/>
      <c r="F259" s="25"/>
      <c r="G259" s="68"/>
      <c r="H259" s="25"/>
      <c r="I259" s="68"/>
      <c r="J259" s="72"/>
      <c r="K259" s="72"/>
      <c r="L259" s="72"/>
      <c r="M259" s="72"/>
      <c r="N259" s="25"/>
      <c r="O259" s="25"/>
      <c r="P259" s="25"/>
      <c r="Q259" s="25"/>
    </row>
    <row r="260" spans="1:17" ht="15" customHeight="1" x14ac:dyDescent="0.25">
      <c r="A260" s="25"/>
      <c r="B260" s="25"/>
      <c r="C260" s="25"/>
      <c r="D260" s="25"/>
      <c r="E260" s="25"/>
      <c r="F260" s="25"/>
      <c r="G260" s="68"/>
      <c r="H260" s="25"/>
      <c r="I260" s="68"/>
      <c r="J260" s="72"/>
      <c r="K260" s="72"/>
      <c r="L260" s="72"/>
      <c r="M260" s="72"/>
      <c r="N260" s="25"/>
      <c r="O260" s="25"/>
      <c r="P260" s="25"/>
      <c r="Q260" s="25"/>
    </row>
    <row r="261" spans="1:17" ht="15" customHeight="1" x14ac:dyDescent="0.25">
      <c r="A261" s="25"/>
      <c r="B261" s="25"/>
      <c r="C261" s="25"/>
      <c r="D261" s="25"/>
      <c r="E261" s="25"/>
      <c r="F261" s="25"/>
      <c r="G261" s="68"/>
      <c r="H261" s="25"/>
      <c r="I261" s="68"/>
      <c r="J261" s="72"/>
      <c r="K261" s="72"/>
      <c r="L261" s="72"/>
      <c r="M261" s="72"/>
      <c r="N261" s="25"/>
      <c r="O261" s="25"/>
      <c r="P261" s="25"/>
      <c r="Q261" s="25"/>
    </row>
    <row r="262" spans="1:17" ht="15" customHeight="1" x14ac:dyDescent="0.25">
      <c r="A262" s="25"/>
      <c r="B262" s="25"/>
      <c r="C262" s="25"/>
      <c r="D262" s="25"/>
      <c r="E262" s="25"/>
      <c r="F262" s="25"/>
      <c r="G262" s="68"/>
      <c r="H262" s="25"/>
      <c r="I262" s="68"/>
      <c r="J262" s="72"/>
      <c r="K262" s="72"/>
      <c r="L262" s="72"/>
      <c r="M262" s="72"/>
      <c r="N262" s="25"/>
      <c r="O262" s="25"/>
      <c r="P262" s="25"/>
      <c r="Q262" s="25"/>
    </row>
    <row r="263" spans="1:17" ht="15" customHeight="1" x14ac:dyDescent="0.25">
      <c r="A263" s="25"/>
      <c r="B263" s="25"/>
      <c r="C263" s="25"/>
      <c r="D263" s="25"/>
      <c r="E263" s="25"/>
      <c r="F263" s="25"/>
      <c r="G263" s="68"/>
      <c r="H263" s="25"/>
      <c r="I263" s="68"/>
      <c r="J263" s="72"/>
      <c r="K263" s="72"/>
      <c r="L263" s="72"/>
      <c r="M263" s="72"/>
      <c r="N263" s="25"/>
      <c r="O263" s="25"/>
      <c r="P263" s="25"/>
      <c r="Q263" s="25"/>
    </row>
    <row r="264" spans="1:17" ht="15" customHeight="1" x14ac:dyDescent="0.25">
      <c r="A264" s="25"/>
      <c r="B264" s="25"/>
      <c r="C264" s="25"/>
      <c r="D264" s="25"/>
      <c r="E264" s="25"/>
      <c r="F264" s="25"/>
      <c r="G264" s="68"/>
      <c r="H264" s="25"/>
      <c r="I264" s="68"/>
      <c r="J264" s="72"/>
      <c r="K264" s="72"/>
      <c r="L264" s="72"/>
      <c r="M264" s="72"/>
      <c r="N264" s="25"/>
      <c r="O264" s="25"/>
      <c r="P264" s="25"/>
      <c r="Q264" s="25"/>
    </row>
    <row r="265" spans="1:17" ht="15" customHeight="1" x14ac:dyDescent="0.25">
      <c r="A265" s="25"/>
      <c r="B265" s="25"/>
      <c r="C265" s="25"/>
      <c r="D265" s="25"/>
      <c r="E265" s="25"/>
      <c r="F265" s="25"/>
      <c r="G265" s="68"/>
      <c r="H265" s="25"/>
      <c r="I265" s="68"/>
      <c r="J265" s="72"/>
      <c r="K265" s="72"/>
      <c r="L265" s="72"/>
      <c r="M265" s="72"/>
      <c r="N265" s="25"/>
      <c r="O265" s="25"/>
      <c r="P265" s="25"/>
      <c r="Q265" s="25"/>
    </row>
    <row r="266" spans="1:17" ht="15" customHeight="1" x14ac:dyDescent="0.25">
      <c r="A266" s="25"/>
      <c r="B266" s="25"/>
      <c r="C266" s="25"/>
      <c r="D266" s="25"/>
      <c r="E266" s="25"/>
      <c r="F266" s="25"/>
      <c r="G266" s="68"/>
      <c r="H266" s="25"/>
      <c r="I266" s="68"/>
      <c r="J266" s="72"/>
      <c r="K266" s="72"/>
      <c r="L266" s="72"/>
      <c r="M266" s="72"/>
      <c r="N266" s="25"/>
      <c r="O266" s="25"/>
      <c r="P266" s="25"/>
      <c r="Q266" s="25"/>
    </row>
    <row r="267" spans="1:17" ht="15" customHeight="1" x14ac:dyDescent="0.25">
      <c r="A267" s="25"/>
      <c r="B267" s="25"/>
      <c r="C267" s="25"/>
      <c r="D267" s="25"/>
      <c r="E267" s="25"/>
      <c r="F267" s="25"/>
      <c r="G267" s="68"/>
      <c r="H267" s="25"/>
      <c r="I267" s="68"/>
      <c r="J267" s="72"/>
      <c r="K267" s="72"/>
      <c r="L267" s="72"/>
      <c r="M267" s="72"/>
      <c r="N267" s="25"/>
      <c r="O267" s="25"/>
      <c r="P267" s="25"/>
      <c r="Q267" s="25"/>
    </row>
    <row r="268" spans="1:17" ht="15" customHeight="1" x14ac:dyDescent="0.25">
      <c r="A268" s="25"/>
      <c r="B268" s="25"/>
      <c r="C268" s="25"/>
      <c r="D268" s="25"/>
      <c r="E268" s="25"/>
      <c r="F268" s="25"/>
      <c r="G268" s="68"/>
      <c r="H268" s="25"/>
      <c r="I268" s="68"/>
      <c r="J268" s="72"/>
      <c r="K268" s="72"/>
      <c r="L268" s="72"/>
      <c r="M268" s="72"/>
      <c r="N268" s="25"/>
      <c r="O268" s="25"/>
      <c r="P268" s="25"/>
      <c r="Q268" s="25"/>
    </row>
    <row r="269" spans="1:17" ht="15" customHeight="1" x14ac:dyDescent="0.25">
      <c r="A269" s="25"/>
      <c r="B269" s="25"/>
      <c r="C269" s="25"/>
      <c r="D269" s="25"/>
      <c r="E269" s="25"/>
      <c r="F269" s="25"/>
      <c r="G269" s="68"/>
      <c r="H269" s="25"/>
      <c r="I269" s="68"/>
      <c r="J269" s="72"/>
      <c r="K269" s="72"/>
      <c r="L269" s="72"/>
      <c r="M269" s="72"/>
      <c r="N269" s="25"/>
      <c r="O269" s="25"/>
      <c r="P269" s="25"/>
      <c r="Q269" s="25"/>
    </row>
    <row r="270" spans="1:17" ht="15" customHeight="1" x14ac:dyDescent="0.25">
      <c r="A270" s="25"/>
      <c r="B270" s="25"/>
      <c r="C270" s="25"/>
      <c r="D270" s="25"/>
      <c r="E270" s="25"/>
      <c r="F270" s="25"/>
      <c r="G270" s="68"/>
      <c r="H270" s="25"/>
      <c r="I270" s="68"/>
      <c r="J270" s="72"/>
      <c r="K270" s="72"/>
      <c r="L270" s="72"/>
      <c r="M270" s="72"/>
      <c r="N270" s="25"/>
      <c r="O270" s="25"/>
      <c r="P270" s="25"/>
      <c r="Q270" s="25"/>
    </row>
    <row r="271" spans="1:17" ht="15" customHeight="1" x14ac:dyDescent="0.25">
      <c r="A271" s="25"/>
      <c r="B271" s="25"/>
      <c r="C271" s="25"/>
      <c r="D271" s="25"/>
      <c r="E271" s="25"/>
      <c r="F271" s="25"/>
      <c r="G271" s="68"/>
      <c r="H271" s="25"/>
      <c r="I271" s="68"/>
      <c r="J271" s="72"/>
      <c r="K271" s="72"/>
      <c r="L271" s="72"/>
      <c r="M271" s="72"/>
      <c r="N271" s="25"/>
      <c r="O271" s="25"/>
      <c r="P271" s="25"/>
      <c r="Q271" s="25"/>
    </row>
    <row r="272" spans="1:17" ht="15" customHeight="1" x14ac:dyDescent="0.25">
      <c r="A272" s="25"/>
      <c r="B272" s="25"/>
      <c r="C272" s="25"/>
      <c r="D272" s="25"/>
      <c r="E272" s="25"/>
      <c r="F272" s="25"/>
      <c r="G272" s="68"/>
      <c r="H272" s="25"/>
      <c r="I272" s="68"/>
      <c r="J272" s="72"/>
      <c r="K272" s="72"/>
      <c r="L272" s="72"/>
      <c r="M272" s="72"/>
      <c r="N272" s="25"/>
      <c r="O272" s="25"/>
      <c r="P272" s="25"/>
      <c r="Q272" s="25"/>
    </row>
    <row r="273" spans="1:17" ht="15" customHeight="1" x14ac:dyDescent="0.25">
      <c r="A273" s="25"/>
      <c r="B273" s="25"/>
      <c r="C273" s="25"/>
      <c r="D273" s="25"/>
      <c r="E273" s="25"/>
      <c r="F273" s="25"/>
      <c r="G273" s="68"/>
      <c r="H273" s="25"/>
      <c r="I273" s="68"/>
      <c r="J273" s="72"/>
      <c r="K273" s="72"/>
      <c r="L273" s="72"/>
      <c r="M273" s="72"/>
      <c r="N273" s="25"/>
      <c r="O273" s="25"/>
      <c r="P273" s="25"/>
      <c r="Q273" s="25"/>
    </row>
  </sheetData>
  <phoneticPr fontId="3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D124"/>
  <sheetViews>
    <sheetView workbookViewId="0">
      <selection activeCell="A2" sqref="A2:A122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125" style="23" customWidth="1"/>
    <col min="5" max="5" width="18.8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375" style="23" customWidth="1"/>
    <col min="16" max="16" width="20.5" style="23" customWidth="1"/>
    <col min="17" max="17" width="10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1203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497</v>
      </c>
      <c r="B2" s="71">
        <v>406</v>
      </c>
      <c r="C2" s="68">
        <f t="shared" ref="C2:C33" si="0">ROUND(A2/150,2)</f>
        <v>3.31</v>
      </c>
      <c r="D2" s="68">
        <v>270.77</v>
      </c>
      <c r="E2" s="68">
        <v>211.21</v>
      </c>
      <c r="F2" s="68">
        <f t="shared" ref="F2:F9" si="1">($A$10-A2)/(ROW($A$10)-ROW(A2))</f>
        <v>88.25</v>
      </c>
      <c r="G2" s="68">
        <v>0</v>
      </c>
      <c r="H2" s="68">
        <f t="shared" ref="H2:H9" si="2">($A$10-B2)/(ROW($A$10)-ROW(B2))</f>
        <v>99.625</v>
      </c>
      <c r="I2" s="68">
        <v>0</v>
      </c>
      <c r="J2" s="72"/>
      <c r="K2" s="72"/>
      <c r="L2" s="72"/>
      <c r="M2" s="72">
        <f t="shared" ref="M2:M33" ca="1" si="3">IF(RAND()&lt;0.5,0,1)</f>
        <v>1</v>
      </c>
      <c r="N2" s="33" t="s">
        <v>38</v>
      </c>
      <c r="O2" s="73">
        <v>0.05</v>
      </c>
      <c r="P2" s="32" t="s">
        <v>39</v>
      </c>
      <c r="Q2" s="25">
        <f>LARGE(A:A,2)</f>
        <v>1202</v>
      </c>
      <c r="T2" s="22">
        <v>0</v>
      </c>
      <c r="U2" s="74">
        <f t="shared" ref="U2:U33" si="4">T2-B2</f>
        <v>-406</v>
      </c>
      <c r="V2" s="70">
        <f t="shared" ref="V2:V33" si="5">ROUND(U2,0)</f>
        <v>-406</v>
      </c>
      <c r="W2" s="70">
        <v>4766</v>
      </c>
      <c r="X2" s="70">
        <f t="shared" ref="X2:X33" si="6">B2/$W$2*$W$3</f>
        <v>446.29332773814519</v>
      </c>
      <c r="Y2" s="70">
        <f t="shared" ref="Y2:Y33" si="7">X2-B2</f>
        <v>40.293327738145194</v>
      </c>
      <c r="Z2" s="70">
        <f t="shared" ref="Z2:Z33" si="8">ROUND(Y2,0)</f>
        <v>40</v>
      </c>
      <c r="AA2" s="24">
        <f t="shared" ref="AA2:AA33" si="9">IF(V2&gt;=0,V2,Z2)</f>
        <v>40</v>
      </c>
      <c r="AB2" s="67">
        <f t="shared" ref="AB2:AB33" si="10">B2+AA2</f>
        <v>446</v>
      </c>
    </row>
    <row r="3" spans="1:28" ht="15" customHeight="1" x14ac:dyDescent="0.25">
      <c r="A3" s="71">
        <v>772</v>
      </c>
      <c r="B3" s="71">
        <v>406</v>
      </c>
      <c r="C3" s="68">
        <f t="shared" si="0"/>
        <v>5.15</v>
      </c>
      <c r="D3" s="68">
        <v>270.8</v>
      </c>
      <c r="E3" s="68">
        <v>211.21</v>
      </c>
      <c r="F3" s="68">
        <f t="shared" si="1"/>
        <v>61.571428571428569</v>
      </c>
      <c r="G3" s="68">
        <v>0</v>
      </c>
      <c r="H3" s="68">
        <f t="shared" si="2"/>
        <v>113.85714285714286</v>
      </c>
      <c r="I3" s="68">
        <v>0</v>
      </c>
      <c r="J3" s="72">
        <f t="shared" ref="J3:J34" si="11">IF(ABS(B3-B2)&lt;=50,1,0)</f>
        <v>1</v>
      </c>
      <c r="K3" s="72">
        <f t="shared" ref="K3:K34" si="12">IF(ABS((B3-B2))&lt;=50,1,IF((B3-B2)*($B$4-$B$2)&gt;=0,1,-1))</f>
        <v>1</v>
      </c>
      <c r="L3" s="72"/>
      <c r="M3" s="72">
        <f t="shared" ca="1" si="3"/>
        <v>0</v>
      </c>
      <c r="N3" s="26" t="s">
        <v>40</v>
      </c>
      <c r="O3" s="26">
        <f>COUNT(A:A)</f>
        <v>121</v>
      </c>
      <c r="P3" s="32" t="s">
        <v>41</v>
      </c>
      <c r="Q3" s="25">
        <f>LARGE(A:A,3)</f>
        <v>1138</v>
      </c>
      <c r="T3" s="22">
        <v>0</v>
      </c>
      <c r="U3" s="74">
        <f t="shared" si="4"/>
        <v>-406</v>
      </c>
      <c r="V3" s="70">
        <f t="shared" si="5"/>
        <v>-406</v>
      </c>
      <c r="W3" s="70">
        <v>5239</v>
      </c>
      <c r="X3" s="70">
        <f t="shared" si="6"/>
        <v>446.29332773814519</v>
      </c>
      <c r="Y3" s="70">
        <f t="shared" si="7"/>
        <v>40.293327738145194</v>
      </c>
      <c r="Z3" s="70">
        <f t="shared" si="8"/>
        <v>40</v>
      </c>
      <c r="AA3" s="24">
        <f t="shared" si="9"/>
        <v>40</v>
      </c>
      <c r="AB3" s="67">
        <f t="shared" si="10"/>
        <v>446</v>
      </c>
    </row>
    <row r="4" spans="1:28" ht="15" customHeight="1" x14ac:dyDescent="0.25">
      <c r="A4" s="71">
        <v>589</v>
      </c>
      <c r="B4" s="71">
        <v>406</v>
      </c>
      <c r="C4" s="68">
        <f t="shared" si="0"/>
        <v>3.93</v>
      </c>
      <c r="D4" s="68">
        <v>270.88</v>
      </c>
      <c r="E4" s="68">
        <v>211.21</v>
      </c>
      <c r="F4" s="68">
        <f t="shared" si="1"/>
        <v>102.33333333333333</v>
      </c>
      <c r="G4" s="68">
        <v>0</v>
      </c>
      <c r="H4" s="68">
        <f t="shared" si="2"/>
        <v>132.83333333333334</v>
      </c>
      <c r="I4" s="68">
        <v>0</v>
      </c>
      <c r="J4" s="72">
        <f t="shared" si="11"/>
        <v>1</v>
      </c>
      <c r="K4" s="72">
        <f t="shared" si="12"/>
        <v>1</v>
      </c>
      <c r="L4" s="72"/>
      <c r="M4" s="72">
        <f t="shared" ca="1" si="3"/>
        <v>0</v>
      </c>
      <c r="N4" s="26" t="s">
        <v>42</v>
      </c>
      <c r="O4" s="75">
        <f>MAX(A:A)</f>
        <v>1203</v>
      </c>
      <c r="P4" s="32" t="s">
        <v>43</v>
      </c>
      <c r="Q4" s="25">
        <f>LARGE(B:B,1)</f>
        <v>798</v>
      </c>
      <c r="T4" s="22">
        <v>0</v>
      </c>
      <c r="U4" s="74">
        <f t="shared" si="4"/>
        <v>-406</v>
      </c>
      <c r="V4" s="70">
        <f t="shared" si="5"/>
        <v>-406</v>
      </c>
      <c r="W4" s="70"/>
      <c r="X4" s="70">
        <f t="shared" si="6"/>
        <v>446.29332773814519</v>
      </c>
      <c r="Y4" s="70">
        <f t="shared" si="7"/>
        <v>40.293327738145194</v>
      </c>
      <c r="Z4" s="70">
        <f t="shared" si="8"/>
        <v>40</v>
      </c>
      <c r="AA4" s="24">
        <f t="shared" si="9"/>
        <v>40</v>
      </c>
      <c r="AB4" s="67">
        <f t="shared" si="10"/>
        <v>446</v>
      </c>
    </row>
    <row r="5" spans="1:28" ht="15" customHeight="1" x14ac:dyDescent="0.25">
      <c r="A5" s="71">
        <v>681</v>
      </c>
      <c r="B5" s="71">
        <v>406</v>
      </c>
      <c r="C5" s="68">
        <f t="shared" si="0"/>
        <v>4.54</v>
      </c>
      <c r="D5" s="68">
        <v>270.92</v>
      </c>
      <c r="E5" s="68">
        <v>211.21</v>
      </c>
      <c r="F5" s="68">
        <f t="shared" si="1"/>
        <v>104.4</v>
      </c>
      <c r="G5" s="68">
        <v>0</v>
      </c>
      <c r="H5" s="68">
        <f t="shared" si="2"/>
        <v>159.4</v>
      </c>
      <c r="I5" s="68">
        <v>0</v>
      </c>
      <c r="J5" s="72">
        <f t="shared" si="11"/>
        <v>1</v>
      </c>
      <c r="K5" s="72">
        <f t="shared" si="12"/>
        <v>1</v>
      </c>
      <c r="L5" s="72"/>
      <c r="M5" s="72">
        <f t="shared" ca="1" si="3"/>
        <v>1</v>
      </c>
      <c r="N5" s="26" t="s">
        <v>44</v>
      </c>
      <c r="O5" s="76">
        <v>1.38</v>
      </c>
      <c r="P5" s="32" t="s">
        <v>45</v>
      </c>
      <c r="Q5" s="25">
        <f>LARGE(B:B,2)</f>
        <v>797</v>
      </c>
      <c r="T5" s="22">
        <v>0</v>
      </c>
      <c r="U5" s="74">
        <f t="shared" si="4"/>
        <v>-406</v>
      </c>
      <c r="V5" s="70">
        <f t="shared" si="5"/>
        <v>-406</v>
      </c>
      <c r="W5" s="70"/>
      <c r="X5" s="70">
        <f t="shared" si="6"/>
        <v>446.29332773814519</v>
      </c>
      <c r="Y5" s="70">
        <f t="shared" si="7"/>
        <v>40.293327738145194</v>
      </c>
      <c r="Z5" s="70">
        <f t="shared" si="8"/>
        <v>40</v>
      </c>
      <c r="AA5" s="24">
        <f t="shared" si="9"/>
        <v>40</v>
      </c>
      <c r="AB5" s="67">
        <f t="shared" si="10"/>
        <v>446</v>
      </c>
    </row>
    <row r="6" spans="1:28" ht="15" customHeight="1" x14ac:dyDescent="0.25">
      <c r="A6" s="71">
        <v>1138</v>
      </c>
      <c r="B6" s="71">
        <v>405</v>
      </c>
      <c r="C6" s="68">
        <f t="shared" si="0"/>
        <v>7.59</v>
      </c>
      <c r="D6" s="68">
        <v>270.97000000000003</v>
      </c>
      <c r="E6" s="68">
        <v>211.21</v>
      </c>
      <c r="F6" s="68">
        <f t="shared" si="1"/>
        <v>16.25</v>
      </c>
      <c r="G6" s="68">
        <v>0</v>
      </c>
      <c r="H6" s="68">
        <f t="shared" si="2"/>
        <v>199.5</v>
      </c>
      <c r="I6" s="68">
        <v>0</v>
      </c>
      <c r="J6" s="72">
        <f t="shared" si="11"/>
        <v>1</v>
      </c>
      <c r="K6" s="72">
        <f t="shared" si="12"/>
        <v>1</v>
      </c>
      <c r="L6" s="72"/>
      <c r="M6" s="72">
        <f t="shared" ca="1" si="3"/>
        <v>0</v>
      </c>
      <c r="N6" s="26" t="s">
        <v>46</v>
      </c>
      <c r="O6" s="76">
        <v>1.78</v>
      </c>
      <c r="P6" s="32" t="s">
        <v>47</v>
      </c>
      <c r="Q6" s="25">
        <f>LARGE(B:B,3)</f>
        <v>797</v>
      </c>
      <c r="T6" s="22">
        <v>0</v>
      </c>
      <c r="U6" s="74">
        <f t="shared" si="4"/>
        <v>-405</v>
      </c>
      <c r="V6" s="70">
        <f t="shared" si="5"/>
        <v>-405</v>
      </c>
      <c r="W6" s="70"/>
      <c r="X6" s="70">
        <f t="shared" si="6"/>
        <v>445.19408308854389</v>
      </c>
      <c r="Y6" s="70">
        <f t="shared" si="7"/>
        <v>40.194083088543891</v>
      </c>
      <c r="Z6" s="70">
        <f t="shared" si="8"/>
        <v>40</v>
      </c>
      <c r="AA6" s="24">
        <f t="shared" si="9"/>
        <v>40</v>
      </c>
      <c r="AB6" s="67">
        <f t="shared" si="10"/>
        <v>445</v>
      </c>
    </row>
    <row r="7" spans="1:28" ht="15" customHeight="1" x14ac:dyDescent="0.25">
      <c r="A7" s="71">
        <v>771</v>
      </c>
      <c r="B7" s="71">
        <v>405</v>
      </c>
      <c r="C7" s="68">
        <f t="shared" si="0"/>
        <v>5.14</v>
      </c>
      <c r="D7" s="68">
        <v>271</v>
      </c>
      <c r="E7" s="68">
        <v>211.21</v>
      </c>
      <c r="F7" s="68">
        <f t="shared" si="1"/>
        <v>144</v>
      </c>
      <c r="G7" s="68">
        <v>0</v>
      </c>
      <c r="H7" s="68">
        <f t="shared" si="2"/>
        <v>266</v>
      </c>
      <c r="I7" s="68">
        <v>0</v>
      </c>
      <c r="J7" s="72">
        <f t="shared" si="11"/>
        <v>1</v>
      </c>
      <c r="K7" s="72">
        <f t="shared" si="12"/>
        <v>1</v>
      </c>
      <c r="L7" s="72">
        <f t="shared" ref="L7:L38" si="13">IF(OR(COUNTIF(K3:K7,1)=5,COUNTIF(K3:K7,-1)=5),1,0)</f>
        <v>1</v>
      </c>
      <c r="M7" s="72">
        <f t="shared" ca="1" si="3"/>
        <v>0</v>
      </c>
      <c r="N7" s="26" t="s">
        <v>48</v>
      </c>
      <c r="O7" s="76">
        <v>2.31</v>
      </c>
      <c r="P7" s="25"/>
      <c r="Q7" s="25"/>
      <c r="T7" s="22">
        <v>0</v>
      </c>
      <c r="U7" s="74">
        <f t="shared" si="4"/>
        <v>-405</v>
      </c>
      <c r="V7" s="70">
        <f t="shared" si="5"/>
        <v>-405</v>
      </c>
      <c r="W7" s="70"/>
      <c r="X7" s="70">
        <f t="shared" si="6"/>
        <v>445.19408308854389</v>
      </c>
      <c r="Y7" s="70">
        <f t="shared" si="7"/>
        <v>40.194083088543891</v>
      </c>
      <c r="Z7" s="70">
        <f t="shared" si="8"/>
        <v>40</v>
      </c>
      <c r="AA7" s="24">
        <f t="shared" si="9"/>
        <v>40</v>
      </c>
      <c r="AB7" s="67">
        <f t="shared" si="10"/>
        <v>445</v>
      </c>
    </row>
    <row r="8" spans="1:28" ht="15" customHeight="1" x14ac:dyDescent="0.25">
      <c r="A8" s="71">
        <v>862</v>
      </c>
      <c r="B8" s="71">
        <v>404</v>
      </c>
      <c r="C8" s="68">
        <f t="shared" si="0"/>
        <v>5.75</v>
      </c>
      <c r="D8" s="68">
        <v>271.08</v>
      </c>
      <c r="E8" s="68">
        <v>211.23</v>
      </c>
      <c r="F8" s="68">
        <f t="shared" si="1"/>
        <v>170.5</v>
      </c>
      <c r="G8" s="68">
        <v>0</v>
      </c>
      <c r="H8" s="68">
        <f t="shared" si="2"/>
        <v>399.5</v>
      </c>
      <c r="I8" s="68">
        <v>0</v>
      </c>
      <c r="J8" s="72">
        <f t="shared" si="11"/>
        <v>1</v>
      </c>
      <c r="K8" s="72">
        <f t="shared" si="12"/>
        <v>1</v>
      </c>
      <c r="L8" s="72">
        <f t="shared" si="13"/>
        <v>1</v>
      </c>
      <c r="M8" s="72">
        <f t="shared" ca="1" si="3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4"/>
        <v>-404</v>
      </c>
      <c r="V8" s="70">
        <f t="shared" si="5"/>
        <v>-404</v>
      </c>
      <c r="W8" s="70"/>
      <c r="X8" s="70">
        <f t="shared" si="6"/>
        <v>444.09483843894247</v>
      </c>
      <c r="Y8" s="70">
        <f t="shared" si="7"/>
        <v>40.094838438942475</v>
      </c>
      <c r="Z8" s="70">
        <f t="shared" si="8"/>
        <v>40</v>
      </c>
      <c r="AA8" s="24">
        <f t="shared" si="9"/>
        <v>40</v>
      </c>
      <c r="AB8" s="67">
        <f t="shared" si="10"/>
        <v>444</v>
      </c>
    </row>
    <row r="9" spans="1:28" ht="15" customHeight="1" x14ac:dyDescent="0.25">
      <c r="A9" s="71">
        <v>679</v>
      </c>
      <c r="B9" s="71">
        <v>404</v>
      </c>
      <c r="C9" s="68">
        <f t="shared" si="0"/>
        <v>4.53</v>
      </c>
      <c r="D9" s="68">
        <v>271.11</v>
      </c>
      <c r="E9" s="68">
        <v>211.23</v>
      </c>
      <c r="F9" s="68">
        <f t="shared" si="1"/>
        <v>524</v>
      </c>
      <c r="G9" s="68">
        <v>0</v>
      </c>
      <c r="H9" s="68">
        <f t="shared" si="2"/>
        <v>799</v>
      </c>
      <c r="I9" s="68">
        <v>0</v>
      </c>
      <c r="J9" s="72">
        <f t="shared" si="11"/>
        <v>1</v>
      </c>
      <c r="K9" s="72">
        <f t="shared" si="12"/>
        <v>1</v>
      </c>
      <c r="L9" s="72">
        <f t="shared" si="13"/>
        <v>1</v>
      </c>
      <c r="M9" s="72">
        <f t="shared" ca="1" si="3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4"/>
        <v>-404</v>
      </c>
      <c r="V9" s="70">
        <f t="shared" si="5"/>
        <v>-404</v>
      </c>
      <c r="W9" s="70"/>
      <c r="X9" s="70">
        <f t="shared" si="6"/>
        <v>444.09483843894247</v>
      </c>
      <c r="Y9" s="70">
        <f t="shared" si="7"/>
        <v>40.094838438942475</v>
      </c>
      <c r="Z9" s="70">
        <f t="shared" si="8"/>
        <v>40</v>
      </c>
      <c r="AA9" s="24">
        <f t="shared" si="9"/>
        <v>40</v>
      </c>
      <c r="AB9" s="67">
        <f t="shared" si="10"/>
        <v>444</v>
      </c>
    </row>
    <row r="10" spans="1:28" ht="15" customHeight="1" x14ac:dyDescent="0.25">
      <c r="A10" s="79">
        <v>1203</v>
      </c>
      <c r="B10" s="79">
        <v>403</v>
      </c>
      <c r="C10" s="68">
        <f t="shared" si="0"/>
        <v>8.02</v>
      </c>
      <c r="D10" s="68">
        <v>271.19</v>
      </c>
      <c r="E10" s="68">
        <v>211.21</v>
      </c>
      <c r="F10" s="80">
        <v>0</v>
      </c>
      <c r="G10" s="80">
        <v>0</v>
      </c>
      <c r="H10" s="80">
        <v>0</v>
      </c>
      <c r="I10" s="80">
        <v>0</v>
      </c>
      <c r="J10" s="72">
        <f t="shared" si="11"/>
        <v>1</v>
      </c>
      <c r="K10" s="72">
        <f t="shared" si="12"/>
        <v>1</v>
      </c>
      <c r="L10" s="72">
        <f t="shared" si="13"/>
        <v>1</v>
      </c>
      <c r="M10" s="72">
        <f t="shared" ca="1" si="3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4"/>
        <v>-403</v>
      </c>
      <c r="V10" s="70">
        <f t="shared" si="5"/>
        <v>-403</v>
      </c>
      <c r="W10" s="70"/>
      <c r="X10" s="70">
        <f t="shared" si="6"/>
        <v>442.99559378934117</v>
      </c>
      <c r="Y10" s="70">
        <f t="shared" si="7"/>
        <v>39.995593789341171</v>
      </c>
      <c r="Z10" s="70">
        <f t="shared" si="8"/>
        <v>40</v>
      </c>
      <c r="AA10" s="24">
        <f t="shared" si="9"/>
        <v>40</v>
      </c>
      <c r="AB10" s="67">
        <f t="shared" si="10"/>
        <v>443</v>
      </c>
    </row>
    <row r="11" spans="1:28" ht="15" customHeight="1" x14ac:dyDescent="0.25">
      <c r="A11" s="71">
        <v>703</v>
      </c>
      <c r="B11" s="71">
        <v>403</v>
      </c>
      <c r="C11" s="68">
        <f t="shared" si="0"/>
        <v>4.6900000000000004</v>
      </c>
      <c r="D11" s="68">
        <v>271.22000000000003</v>
      </c>
      <c r="E11" s="68">
        <v>211.23</v>
      </c>
      <c r="F11" s="68">
        <v>0</v>
      </c>
      <c r="G11" s="68">
        <f t="shared" ref="G11:G42" si="14">($A$10-A11)/(ROW(A11)-ROW($A$10))</f>
        <v>500</v>
      </c>
      <c r="H11" s="68">
        <v>0</v>
      </c>
      <c r="I11" s="68">
        <f t="shared" ref="I11:I42" si="15">($A$10-B11)/(ROW(B11)-ROW($A$10))</f>
        <v>800</v>
      </c>
      <c r="J11" s="72">
        <f t="shared" si="11"/>
        <v>1</v>
      </c>
      <c r="K11" s="72">
        <f t="shared" si="12"/>
        <v>1</v>
      </c>
      <c r="L11" s="72">
        <f t="shared" si="13"/>
        <v>1</v>
      </c>
      <c r="M11" s="72">
        <f t="shared" ca="1" si="3"/>
        <v>1</v>
      </c>
      <c r="N11" s="26" t="s">
        <v>52</v>
      </c>
      <c r="O11" s="77">
        <v>280</v>
      </c>
      <c r="P11" s="14" t="s">
        <v>53</v>
      </c>
      <c r="Q11" s="13">
        <f>MIN(D:D)</f>
        <v>270.77</v>
      </c>
      <c r="R11" s="43"/>
      <c r="S11" s="43"/>
      <c r="T11" s="22">
        <v>0</v>
      </c>
      <c r="U11" s="74">
        <f t="shared" si="4"/>
        <v>-403</v>
      </c>
      <c r="V11" s="70">
        <f t="shared" si="5"/>
        <v>-403</v>
      </c>
      <c r="W11" s="70"/>
      <c r="X11" s="70">
        <f t="shared" si="6"/>
        <v>442.99559378934117</v>
      </c>
      <c r="Y11" s="70">
        <f t="shared" si="7"/>
        <v>39.995593789341171</v>
      </c>
      <c r="Z11" s="70">
        <f t="shared" si="8"/>
        <v>40</v>
      </c>
      <c r="AA11" s="24">
        <f t="shared" si="9"/>
        <v>40</v>
      </c>
      <c r="AB11" s="67">
        <f t="shared" si="10"/>
        <v>443</v>
      </c>
    </row>
    <row r="12" spans="1:28" ht="15" customHeight="1" x14ac:dyDescent="0.25">
      <c r="A12" s="71">
        <v>1202</v>
      </c>
      <c r="B12" s="71">
        <v>402</v>
      </c>
      <c r="C12" s="68">
        <f t="shared" si="0"/>
        <v>8.01</v>
      </c>
      <c r="D12" s="68">
        <v>271.27999999999997</v>
      </c>
      <c r="E12" s="68">
        <v>211.22</v>
      </c>
      <c r="F12" s="68">
        <v>0</v>
      </c>
      <c r="G12" s="68">
        <f t="shared" si="14"/>
        <v>0.5</v>
      </c>
      <c r="H12" s="68">
        <v>0</v>
      </c>
      <c r="I12" s="68">
        <f t="shared" si="15"/>
        <v>400.5</v>
      </c>
      <c r="J12" s="72">
        <f t="shared" si="11"/>
        <v>1</v>
      </c>
      <c r="K12" s="72">
        <f t="shared" si="12"/>
        <v>1</v>
      </c>
      <c r="L12" s="72">
        <f t="shared" si="13"/>
        <v>1</v>
      </c>
      <c r="M12" s="72">
        <f t="shared" ca="1" si="3"/>
        <v>0</v>
      </c>
      <c r="N12" s="26" t="s">
        <v>54</v>
      </c>
      <c r="O12" s="77">
        <v>275</v>
      </c>
      <c r="P12" s="15" t="s">
        <v>55</v>
      </c>
      <c r="Q12" s="56">
        <f>D2</f>
        <v>270.77</v>
      </c>
      <c r="R12" s="43"/>
      <c r="S12" s="43"/>
      <c r="T12" s="22">
        <v>0</v>
      </c>
      <c r="U12" s="74">
        <f t="shared" si="4"/>
        <v>-402</v>
      </c>
      <c r="V12" s="70">
        <f t="shared" si="5"/>
        <v>-402</v>
      </c>
      <c r="W12" s="70"/>
      <c r="X12" s="70">
        <f t="shared" si="6"/>
        <v>441.89634913973981</v>
      </c>
      <c r="Y12" s="70">
        <f t="shared" si="7"/>
        <v>39.896349139739812</v>
      </c>
      <c r="Z12" s="70">
        <f t="shared" si="8"/>
        <v>40</v>
      </c>
      <c r="AA12" s="24">
        <f t="shared" si="9"/>
        <v>40</v>
      </c>
      <c r="AB12" s="67">
        <f t="shared" si="10"/>
        <v>442</v>
      </c>
    </row>
    <row r="13" spans="1:28" ht="15" customHeight="1" x14ac:dyDescent="0.25">
      <c r="A13" s="71">
        <v>702</v>
      </c>
      <c r="B13" s="71">
        <v>402</v>
      </c>
      <c r="C13" s="68">
        <f t="shared" si="0"/>
        <v>4.68</v>
      </c>
      <c r="D13" s="68">
        <v>271.33</v>
      </c>
      <c r="E13" s="68">
        <v>211.2</v>
      </c>
      <c r="F13" s="68">
        <v>0</v>
      </c>
      <c r="G13" s="68">
        <f t="shared" si="14"/>
        <v>167</v>
      </c>
      <c r="H13" s="68">
        <v>0</v>
      </c>
      <c r="I13" s="68">
        <f t="shared" si="15"/>
        <v>267</v>
      </c>
      <c r="J13" s="72">
        <f t="shared" si="11"/>
        <v>1</v>
      </c>
      <c r="K13" s="72">
        <f t="shared" si="12"/>
        <v>1</v>
      </c>
      <c r="L13" s="72">
        <f t="shared" si="13"/>
        <v>1</v>
      </c>
      <c r="M13" s="72">
        <f t="shared" ca="1" si="3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4"/>
        <v>-402</v>
      </c>
      <c r="V13" s="70">
        <f t="shared" si="5"/>
        <v>-402</v>
      </c>
      <c r="W13" s="70"/>
      <c r="X13" s="70">
        <f t="shared" si="6"/>
        <v>441.89634913973981</v>
      </c>
      <c r="Y13" s="70">
        <f t="shared" si="7"/>
        <v>39.896349139739812</v>
      </c>
      <c r="Z13" s="70">
        <f t="shared" si="8"/>
        <v>40</v>
      </c>
      <c r="AA13" s="24">
        <f t="shared" si="9"/>
        <v>40</v>
      </c>
      <c r="AB13" s="67">
        <f t="shared" si="10"/>
        <v>442</v>
      </c>
    </row>
    <row r="14" spans="1:28" ht="15" customHeight="1" x14ac:dyDescent="0.25">
      <c r="A14" s="71">
        <v>1002</v>
      </c>
      <c r="B14" s="71">
        <v>402</v>
      </c>
      <c r="C14" s="68">
        <f t="shared" si="0"/>
        <v>6.68</v>
      </c>
      <c r="D14" s="68">
        <v>271.38</v>
      </c>
      <c r="E14" s="68">
        <v>211.2</v>
      </c>
      <c r="F14" s="68">
        <v>0</v>
      </c>
      <c r="G14" s="68">
        <f t="shared" si="14"/>
        <v>50.25</v>
      </c>
      <c r="H14" s="68">
        <v>0</v>
      </c>
      <c r="I14" s="68">
        <f t="shared" si="15"/>
        <v>200.25</v>
      </c>
      <c r="J14" s="72">
        <f t="shared" si="11"/>
        <v>1</v>
      </c>
      <c r="K14" s="72">
        <f t="shared" si="12"/>
        <v>1</v>
      </c>
      <c r="L14" s="72">
        <f t="shared" si="13"/>
        <v>1</v>
      </c>
      <c r="M14" s="72">
        <f t="shared" ca="1" si="3"/>
        <v>1</v>
      </c>
      <c r="N14" s="30" t="s">
        <v>58</v>
      </c>
      <c r="O14" s="77">
        <v>245</v>
      </c>
      <c r="P14" s="14" t="s">
        <v>59</v>
      </c>
      <c r="Q14" s="13">
        <f>MAX(B:B)</f>
        <v>798</v>
      </c>
      <c r="R14" s="43"/>
      <c r="S14" s="43"/>
      <c r="T14" s="22">
        <v>0</v>
      </c>
      <c r="U14" s="74">
        <f t="shared" si="4"/>
        <v>-402</v>
      </c>
      <c r="V14" s="70">
        <f t="shared" si="5"/>
        <v>-402</v>
      </c>
      <c r="W14" s="70"/>
      <c r="X14" s="70">
        <f t="shared" si="6"/>
        <v>441.89634913973981</v>
      </c>
      <c r="Y14" s="70">
        <f t="shared" si="7"/>
        <v>39.896349139739812</v>
      </c>
      <c r="Z14" s="70">
        <f t="shared" si="8"/>
        <v>40</v>
      </c>
      <c r="AA14" s="24">
        <f t="shared" si="9"/>
        <v>40</v>
      </c>
      <c r="AB14" s="67">
        <f t="shared" si="10"/>
        <v>442</v>
      </c>
    </row>
    <row r="15" spans="1:28" ht="15" customHeight="1" x14ac:dyDescent="0.25">
      <c r="A15" s="71">
        <v>901</v>
      </c>
      <c r="B15" s="71">
        <v>401</v>
      </c>
      <c r="C15" s="68">
        <f t="shared" si="0"/>
        <v>6.01</v>
      </c>
      <c r="D15" s="68">
        <v>271.41000000000003</v>
      </c>
      <c r="E15" s="68">
        <v>211.2</v>
      </c>
      <c r="F15" s="68">
        <v>0</v>
      </c>
      <c r="G15" s="68">
        <f t="shared" si="14"/>
        <v>60.4</v>
      </c>
      <c r="H15" s="68">
        <v>0</v>
      </c>
      <c r="I15" s="68">
        <f t="shared" si="15"/>
        <v>160.4</v>
      </c>
      <c r="J15" s="72">
        <f t="shared" si="11"/>
        <v>1</v>
      </c>
      <c r="K15" s="72">
        <f t="shared" si="12"/>
        <v>1</v>
      </c>
      <c r="L15" s="72">
        <f t="shared" si="13"/>
        <v>1</v>
      </c>
      <c r="M15" s="72">
        <f t="shared" ca="1" si="3"/>
        <v>0</v>
      </c>
      <c r="N15" s="26" t="s">
        <v>60</v>
      </c>
      <c r="O15" s="26">
        <f>COUNT(C:C)</f>
        <v>121</v>
      </c>
      <c r="P15" s="14" t="s">
        <v>61</v>
      </c>
      <c r="Q15" s="13">
        <f>MAX(D:D)</f>
        <v>272.27</v>
      </c>
      <c r="R15" s="43">
        <f ca="1">TREND(OFFSET('Z-V'!B1,MATCH(Q15,'Z-V'!A:A,1)-1,,2,1),OFFSET('Z-V'!A1,MATCH(Q15,'Z-V'!A:A,1)-1,,2,1),Q15)</f>
        <v>60371.999999999884</v>
      </c>
      <c r="S15" s="43"/>
      <c r="T15" s="22">
        <v>0</v>
      </c>
      <c r="U15" s="74">
        <f t="shared" si="4"/>
        <v>-401</v>
      </c>
      <c r="V15" s="70">
        <f t="shared" si="5"/>
        <v>-401</v>
      </c>
      <c r="W15" s="70"/>
      <c r="X15" s="70">
        <f t="shared" si="6"/>
        <v>440.79710449013845</v>
      </c>
      <c r="Y15" s="70">
        <f t="shared" si="7"/>
        <v>39.797104490138452</v>
      </c>
      <c r="Z15" s="70">
        <f t="shared" si="8"/>
        <v>40</v>
      </c>
      <c r="AA15" s="24">
        <f t="shared" si="9"/>
        <v>40</v>
      </c>
      <c r="AB15" s="67">
        <f t="shared" si="10"/>
        <v>441</v>
      </c>
    </row>
    <row r="16" spans="1:28" ht="15" customHeight="1" x14ac:dyDescent="0.25">
      <c r="A16" s="71">
        <v>901</v>
      </c>
      <c r="B16" s="71">
        <v>401</v>
      </c>
      <c r="C16" s="68">
        <f t="shared" si="0"/>
        <v>6.01</v>
      </c>
      <c r="D16" s="68">
        <v>271.45</v>
      </c>
      <c r="E16" s="68">
        <v>211.2</v>
      </c>
      <c r="F16" s="68">
        <v>0</v>
      </c>
      <c r="G16" s="68">
        <f t="shared" si="14"/>
        <v>50.333333333333336</v>
      </c>
      <c r="H16" s="68">
        <v>0</v>
      </c>
      <c r="I16" s="68">
        <f t="shared" si="15"/>
        <v>133.66666666666666</v>
      </c>
      <c r="J16" s="72">
        <f t="shared" si="11"/>
        <v>1</v>
      </c>
      <c r="K16" s="72">
        <f t="shared" si="12"/>
        <v>1</v>
      </c>
      <c r="L16" s="72">
        <f t="shared" si="13"/>
        <v>1</v>
      </c>
      <c r="M16" s="72">
        <f t="shared" ca="1" si="3"/>
        <v>1</v>
      </c>
      <c r="N16" s="26" t="s">
        <v>62</v>
      </c>
      <c r="O16" s="78">
        <f>MAX(C:C)</f>
        <v>8.02</v>
      </c>
      <c r="P16" s="14" t="s">
        <v>63</v>
      </c>
      <c r="Q16" s="56">
        <f>D2</f>
        <v>270.77</v>
      </c>
      <c r="R16" s="43">
        <f ca="1">TREND(OFFSET('Z-V'!B1,MATCH(Q16,'Z-V'!A:A,1)-1,,2,1),OFFSET('Z-V'!A1,MATCH(Q16,'Z-V'!A:A,1)-1,,2,1),Q16)</f>
        <v>55040.999999999884</v>
      </c>
      <c r="S16" s="43"/>
      <c r="T16" s="22">
        <v>0</v>
      </c>
      <c r="U16" s="74">
        <f t="shared" si="4"/>
        <v>-401</v>
      </c>
      <c r="V16" s="70">
        <f t="shared" si="5"/>
        <v>-401</v>
      </c>
      <c r="W16" s="70"/>
      <c r="X16" s="70">
        <f t="shared" si="6"/>
        <v>440.79710449013845</v>
      </c>
      <c r="Y16" s="70">
        <f t="shared" si="7"/>
        <v>39.797104490138452</v>
      </c>
      <c r="Z16" s="70">
        <f t="shared" si="8"/>
        <v>40</v>
      </c>
      <c r="AA16" s="24">
        <f t="shared" si="9"/>
        <v>40</v>
      </c>
      <c r="AB16" s="67">
        <f t="shared" si="10"/>
        <v>441</v>
      </c>
    </row>
    <row r="17" spans="1:28" ht="15" customHeight="1" x14ac:dyDescent="0.25">
      <c r="A17" s="71">
        <v>700</v>
      </c>
      <c r="B17" s="71">
        <v>400</v>
      </c>
      <c r="C17" s="68">
        <f t="shared" si="0"/>
        <v>4.67</v>
      </c>
      <c r="D17" s="68">
        <v>271.49</v>
      </c>
      <c r="E17" s="68">
        <v>211.2</v>
      </c>
      <c r="F17" s="68">
        <v>0</v>
      </c>
      <c r="G17" s="68">
        <f t="shared" si="14"/>
        <v>71.857142857142861</v>
      </c>
      <c r="H17" s="68">
        <v>0</v>
      </c>
      <c r="I17" s="68">
        <f t="shared" si="15"/>
        <v>114.71428571428571</v>
      </c>
      <c r="J17" s="72">
        <f t="shared" si="11"/>
        <v>1</v>
      </c>
      <c r="K17" s="72">
        <f t="shared" si="12"/>
        <v>1</v>
      </c>
      <c r="L17" s="72">
        <f t="shared" si="13"/>
        <v>1</v>
      </c>
      <c r="M17" s="72">
        <f t="shared" ca="1" si="3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271.91000000000003</v>
      </c>
      <c r="R17" s="43"/>
      <c r="S17" s="43"/>
      <c r="T17" s="22">
        <v>0</v>
      </c>
      <c r="U17" s="74">
        <f t="shared" si="4"/>
        <v>-400</v>
      </c>
      <c r="V17" s="70">
        <f t="shared" si="5"/>
        <v>-400</v>
      </c>
      <c r="W17" s="70"/>
      <c r="X17" s="70">
        <f t="shared" si="6"/>
        <v>439.69785984053715</v>
      </c>
      <c r="Y17" s="70">
        <f t="shared" si="7"/>
        <v>39.697859840537149</v>
      </c>
      <c r="Z17" s="70">
        <f t="shared" si="8"/>
        <v>40</v>
      </c>
      <c r="AA17" s="24">
        <f t="shared" si="9"/>
        <v>40</v>
      </c>
      <c r="AB17" s="67">
        <f t="shared" si="10"/>
        <v>440</v>
      </c>
    </row>
    <row r="18" spans="1:28" ht="15" customHeight="1" x14ac:dyDescent="0.2">
      <c r="A18" s="71">
        <v>800</v>
      </c>
      <c r="B18" s="71">
        <v>400</v>
      </c>
      <c r="C18" s="68">
        <f t="shared" si="0"/>
        <v>5.33</v>
      </c>
      <c r="D18" s="68">
        <v>271.52</v>
      </c>
      <c r="E18" s="68">
        <v>211.21</v>
      </c>
      <c r="F18" s="68">
        <v>0</v>
      </c>
      <c r="G18" s="68">
        <f t="shared" si="14"/>
        <v>50.375</v>
      </c>
      <c r="H18" s="68">
        <v>0</v>
      </c>
      <c r="I18" s="68">
        <f t="shared" si="15"/>
        <v>100.375</v>
      </c>
      <c r="J18" s="72">
        <f t="shared" si="11"/>
        <v>1</v>
      </c>
      <c r="K18" s="72">
        <f t="shared" si="12"/>
        <v>1</v>
      </c>
      <c r="L18" s="72">
        <f t="shared" si="13"/>
        <v>1</v>
      </c>
      <c r="M18" s="72">
        <f t="shared" ca="1" si="3"/>
        <v>0</v>
      </c>
      <c r="N18" s="26" t="s">
        <v>66</v>
      </c>
      <c r="O18" s="26">
        <f>MAX(B:B)</f>
        <v>798</v>
      </c>
      <c r="R18" s="43"/>
      <c r="S18" s="43"/>
      <c r="T18" s="22">
        <v>0</v>
      </c>
      <c r="U18" s="74">
        <f t="shared" si="4"/>
        <v>-400</v>
      </c>
      <c r="V18" s="70">
        <f t="shared" si="5"/>
        <v>-400</v>
      </c>
      <c r="W18" s="70"/>
      <c r="X18" s="70">
        <f t="shared" si="6"/>
        <v>439.69785984053715</v>
      </c>
      <c r="Y18" s="70">
        <f t="shared" si="7"/>
        <v>39.697859840537149</v>
      </c>
      <c r="Z18" s="70">
        <f t="shared" si="8"/>
        <v>40</v>
      </c>
      <c r="AA18" s="24">
        <f t="shared" si="9"/>
        <v>40</v>
      </c>
      <c r="AB18" s="67">
        <f t="shared" si="10"/>
        <v>440</v>
      </c>
    </row>
    <row r="19" spans="1:28" ht="15" customHeight="1" x14ac:dyDescent="0.25">
      <c r="A19" s="71">
        <v>800</v>
      </c>
      <c r="B19" s="71">
        <v>400</v>
      </c>
      <c r="C19" s="68">
        <f t="shared" si="0"/>
        <v>5.33</v>
      </c>
      <c r="D19" s="68">
        <v>271.54000000000002</v>
      </c>
      <c r="E19" s="68">
        <v>211.21</v>
      </c>
      <c r="F19" s="68">
        <v>0</v>
      </c>
      <c r="G19" s="68">
        <f t="shared" si="14"/>
        <v>44.777777777777779</v>
      </c>
      <c r="H19" s="68">
        <v>0</v>
      </c>
      <c r="I19" s="68">
        <f t="shared" si="15"/>
        <v>89.222222222222229</v>
      </c>
      <c r="J19" s="72">
        <f t="shared" si="11"/>
        <v>1</v>
      </c>
      <c r="K19" s="72">
        <f t="shared" si="12"/>
        <v>1</v>
      </c>
      <c r="L19" s="72">
        <f t="shared" si="13"/>
        <v>1</v>
      </c>
      <c r="M19" s="72">
        <f t="shared" ca="1" si="3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0.90242532576010692</v>
      </c>
      <c r="R19" s="58">
        <f>MAX(AB:AB)</f>
        <v>877</v>
      </c>
      <c r="S19" s="58">
        <f>'Z-V'!P8-R19</f>
        <v>8102</v>
      </c>
      <c r="T19" s="22">
        <v>0</v>
      </c>
      <c r="U19" s="74">
        <f t="shared" si="4"/>
        <v>-400</v>
      </c>
      <c r="V19" s="70">
        <f t="shared" si="5"/>
        <v>-400</v>
      </c>
      <c r="W19" s="70"/>
      <c r="X19" s="70">
        <f t="shared" si="6"/>
        <v>439.69785984053715</v>
      </c>
      <c r="Y19" s="70">
        <f t="shared" si="7"/>
        <v>39.697859840537149</v>
      </c>
      <c r="Z19" s="70">
        <f t="shared" si="8"/>
        <v>40</v>
      </c>
      <c r="AA19" s="24">
        <f t="shared" si="9"/>
        <v>40</v>
      </c>
      <c r="AB19" s="67">
        <f t="shared" si="10"/>
        <v>440</v>
      </c>
    </row>
    <row r="20" spans="1:28" ht="15" customHeight="1" x14ac:dyDescent="0.25">
      <c r="A20" s="71">
        <v>700</v>
      </c>
      <c r="B20" s="71">
        <v>400</v>
      </c>
      <c r="C20" s="68">
        <f t="shared" si="0"/>
        <v>4.67</v>
      </c>
      <c r="D20" s="68">
        <v>271.56</v>
      </c>
      <c r="E20" s="68">
        <v>211.21</v>
      </c>
      <c r="F20" s="68">
        <v>0</v>
      </c>
      <c r="G20" s="68">
        <f t="shared" si="14"/>
        <v>50.3</v>
      </c>
      <c r="H20" s="68">
        <v>0</v>
      </c>
      <c r="I20" s="68">
        <f t="shared" si="15"/>
        <v>80.3</v>
      </c>
      <c r="J20" s="72">
        <f t="shared" si="11"/>
        <v>1</v>
      </c>
      <c r="K20" s="72">
        <f t="shared" si="12"/>
        <v>1</v>
      </c>
      <c r="L20" s="72">
        <f t="shared" si="13"/>
        <v>1</v>
      </c>
      <c r="M20" s="72">
        <f t="shared" ca="1" si="3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0.90041755796559464</v>
      </c>
      <c r="R20" s="43">
        <f ca="1">R15-R16</f>
        <v>5331</v>
      </c>
      <c r="S20" s="43">
        <f ca="1">'Z-V'!P9-R20</f>
        <v>48149</v>
      </c>
      <c r="T20" s="22">
        <v>0</v>
      </c>
      <c r="U20" s="74">
        <f t="shared" si="4"/>
        <v>-400</v>
      </c>
      <c r="V20" s="70">
        <f t="shared" si="5"/>
        <v>-400</v>
      </c>
      <c r="W20" s="70"/>
      <c r="X20" s="70">
        <f t="shared" si="6"/>
        <v>439.69785984053715</v>
      </c>
      <c r="Y20" s="70">
        <f t="shared" si="7"/>
        <v>39.697859840537149</v>
      </c>
      <c r="Z20" s="70">
        <f t="shared" si="8"/>
        <v>40</v>
      </c>
      <c r="AA20" s="24">
        <f t="shared" si="9"/>
        <v>40</v>
      </c>
      <c r="AB20" s="67">
        <f t="shared" si="10"/>
        <v>440</v>
      </c>
    </row>
    <row r="21" spans="1:28" ht="15" customHeight="1" x14ac:dyDescent="0.25">
      <c r="A21" s="71">
        <v>599</v>
      </c>
      <c r="B21" s="71">
        <v>399</v>
      </c>
      <c r="C21" s="68">
        <f t="shared" si="0"/>
        <v>3.99</v>
      </c>
      <c r="D21" s="68">
        <v>271.57</v>
      </c>
      <c r="E21" s="68">
        <v>211.21</v>
      </c>
      <c r="F21" s="68">
        <v>0</v>
      </c>
      <c r="G21" s="68">
        <f t="shared" si="14"/>
        <v>54.909090909090907</v>
      </c>
      <c r="H21" s="68">
        <v>0</v>
      </c>
      <c r="I21" s="68">
        <f t="shared" si="15"/>
        <v>73.090909090909093</v>
      </c>
      <c r="J21" s="72">
        <f t="shared" si="11"/>
        <v>1</v>
      </c>
      <c r="K21" s="72">
        <f t="shared" si="12"/>
        <v>1</v>
      </c>
      <c r="L21" s="72">
        <f t="shared" si="13"/>
        <v>1</v>
      </c>
      <c r="M21" s="72">
        <f t="shared" ca="1" si="3"/>
        <v>0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0.94797350388304968</v>
      </c>
      <c r="R21" s="43">
        <f>ABS(Q12-Q17)</f>
        <v>1.1400000000000432</v>
      </c>
      <c r="S21" s="43">
        <f>'Z-V'!P10-R21</f>
        <v>20.749999999999957</v>
      </c>
      <c r="T21" s="22">
        <v>0</v>
      </c>
      <c r="U21" s="74">
        <f t="shared" si="4"/>
        <v>-399</v>
      </c>
      <c r="V21" s="70">
        <f t="shared" si="5"/>
        <v>-399</v>
      </c>
      <c r="W21" s="70"/>
      <c r="X21" s="70">
        <f t="shared" si="6"/>
        <v>438.59861519093579</v>
      </c>
      <c r="Y21" s="70">
        <f t="shared" si="7"/>
        <v>39.598615190935789</v>
      </c>
      <c r="Z21" s="70">
        <f t="shared" si="8"/>
        <v>40</v>
      </c>
      <c r="AA21" s="24">
        <f t="shared" si="9"/>
        <v>40</v>
      </c>
      <c r="AB21" s="67">
        <f t="shared" si="10"/>
        <v>439</v>
      </c>
    </row>
    <row r="22" spans="1:28" ht="15" customHeight="1" x14ac:dyDescent="0.25">
      <c r="A22" s="71">
        <v>599</v>
      </c>
      <c r="B22" s="71">
        <v>399</v>
      </c>
      <c r="C22" s="68">
        <f t="shared" si="0"/>
        <v>3.99</v>
      </c>
      <c r="D22" s="68">
        <v>271.62</v>
      </c>
      <c r="E22" s="68">
        <v>211.2</v>
      </c>
      <c r="F22" s="68">
        <v>0</v>
      </c>
      <c r="G22" s="68">
        <f t="shared" si="14"/>
        <v>50.333333333333336</v>
      </c>
      <c r="H22" s="68">
        <v>0</v>
      </c>
      <c r="I22" s="68">
        <f t="shared" si="15"/>
        <v>67</v>
      </c>
      <c r="J22" s="72">
        <f t="shared" si="11"/>
        <v>1</v>
      </c>
      <c r="K22" s="72">
        <f t="shared" si="12"/>
        <v>1</v>
      </c>
      <c r="L22" s="72">
        <f t="shared" si="13"/>
        <v>1</v>
      </c>
      <c r="M22" s="72">
        <f t="shared" ca="1" si="3"/>
        <v>0</v>
      </c>
      <c r="N22" s="27"/>
      <c r="O22" s="27"/>
      <c r="P22" s="16" t="s">
        <v>71</v>
      </c>
      <c r="Q22" s="12">
        <f ca="1">ROUND(('Z-V'!R21*Q19+'Z-V'!R22*Q20+'Z-V'!R23*Q21)/'Z-V'!R19,4)</f>
        <v>0.92769999999999997</v>
      </c>
      <c r="R22" s="43"/>
      <c r="S22" s="43"/>
      <c r="T22" s="22">
        <v>0</v>
      </c>
      <c r="U22" s="74">
        <f t="shared" si="4"/>
        <v>-399</v>
      </c>
      <c r="V22" s="70">
        <f t="shared" si="5"/>
        <v>-399</v>
      </c>
      <c r="W22" s="70"/>
      <c r="X22" s="70">
        <f t="shared" si="6"/>
        <v>438.59861519093579</v>
      </c>
      <c r="Y22" s="70">
        <f t="shared" si="7"/>
        <v>39.598615190935789</v>
      </c>
      <c r="Z22" s="70">
        <f t="shared" si="8"/>
        <v>40</v>
      </c>
      <c r="AA22" s="24">
        <f t="shared" si="9"/>
        <v>40</v>
      </c>
      <c r="AB22" s="67">
        <f t="shared" si="10"/>
        <v>439</v>
      </c>
    </row>
    <row r="23" spans="1:28" ht="15" customHeight="1" x14ac:dyDescent="0.25">
      <c r="A23" s="71">
        <v>499</v>
      </c>
      <c r="B23" s="71">
        <v>399</v>
      </c>
      <c r="C23" s="68">
        <f t="shared" si="0"/>
        <v>3.33</v>
      </c>
      <c r="D23" s="68">
        <v>271.63</v>
      </c>
      <c r="E23" s="68">
        <v>211.21</v>
      </c>
      <c r="F23" s="68">
        <v>0</v>
      </c>
      <c r="G23" s="68">
        <f t="shared" si="14"/>
        <v>54.153846153846153</v>
      </c>
      <c r="H23" s="68">
        <v>0</v>
      </c>
      <c r="I23" s="68">
        <f t="shared" si="15"/>
        <v>61.846153846153847</v>
      </c>
      <c r="J23" s="72">
        <f t="shared" si="11"/>
        <v>1</v>
      </c>
      <c r="K23" s="72">
        <f t="shared" si="12"/>
        <v>1</v>
      </c>
      <c r="L23" s="72">
        <f t="shared" si="13"/>
        <v>1</v>
      </c>
      <c r="M23" s="72">
        <f t="shared" ca="1" si="3"/>
        <v>0</v>
      </c>
      <c r="N23" s="26"/>
      <c r="O23" s="26"/>
      <c r="P23" s="25"/>
      <c r="Q23" s="25"/>
      <c r="T23" s="22">
        <v>0</v>
      </c>
      <c r="U23" s="74">
        <f t="shared" si="4"/>
        <v>-399</v>
      </c>
      <c r="V23" s="70">
        <f t="shared" si="5"/>
        <v>-399</v>
      </c>
      <c r="W23" s="70"/>
      <c r="X23" s="70">
        <f t="shared" si="6"/>
        <v>438.59861519093579</v>
      </c>
      <c r="Y23" s="70">
        <f t="shared" si="7"/>
        <v>39.598615190935789</v>
      </c>
      <c r="Z23" s="70">
        <f t="shared" si="8"/>
        <v>40</v>
      </c>
      <c r="AA23" s="24">
        <f t="shared" si="9"/>
        <v>40</v>
      </c>
      <c r="AB23" s="67">
        <f t="shared" si="10"/>
        <v>439</v>
      </c>
    </row>
    <row r="24" spans="1:28" ht="15" customHeight="1" x14ac:dyDescent="0.25">
      <c r="A24" s="71">
        <v>899</v>
      </c>
      <c r="B24" s="71">
        <v>399</v>
      </c>
      <c r="C24" s="68">
        <f t="shared" si="0"/>
        <v>5.99</v>
      </c>
      <c r="D24" s="68">
        <v>271.64999999999998</v>
      </c>
      <c r="E24" s="68">
        <v>211.2</v>
      </c>
      <c r="F24" s="68">
        <v>0</v>
      </c>
      <c r="G24" s="68">
        <f t="shared" si="14"/>
        <v>21.714285714285715</v>
      </c>
      <c r="H24" s="68">
        <v>0</v>
      </c>
      <c r="I24" s="68">
        <f t="shared" si="15"/>
        <v>57.428571428571431</v>
      </c>
      <c r="J24" s="72">
        <f t="shared" si="11"/>
        <v>1</v>
      </c>
      <c r="K24" s="72">
        <f t="shared" si="12"/>
        <v>1</v>
      </c>
      <c r="L24" s="72">
        <f t="shared" si="13"/>
        <v>1</v>
      </c>
      <c r="M24" s="72">
        <f t="shared" ca="1" si="3"/>
        <v>1</v>
      </c>
      <c r="N24" s="26"/>
      <c r="O24" s="26"/>
      <c r="P24" s="25"/>
      <c r="Q24" s="25"/>
      <c r="T24" s="22">
        <v>0</v>
      </c>
      <c r="U24" s="74">
        <f t="shared" si="4"/>
        <v>-399</v>
      </c>
      <c r="V24" s="70">
        <f t="shared" si="5"/>
        <v>-399</v>
      </c>
      <c r="W24" s="70"/>
      <c r="X24" s="70">
        <f t="shared" si="6"/>
        <v>438.59861519093579</v>
      </c>
      <c r="Y24" s="70">
        <f t="shared" si="7"/>
        <v>39.598615190935789</v>
      </c>
      <c r="Z24" s="70">
        <f t="shared" si="8"/>
        <v>40</v>
      </c>
      <c r="AA24" s="24">
        <f t="shared" si="9"/>
        <v>40</v>
      </c>
      <c r="AB24" s="67">
        <f t="shared" si="10"/>
        <v>439</v>
      </c>
    </row>
    <row r="25" spans="1:28" ht="15" customHeight="1" x14ac:dyDescent="0.25">
      <c r="A25" s="71">
        <v>499</v>
      </c>
      <c r="B25" s="71">
        <v>399</v>
      </c>
      <c r="C25" s="68">
        <f t="shared" si="0"/>
        <v>3.33</v>
      </c>
      <c r="D25" s="68">
        <v>271.66000000000003</v>
      </c>
      <c r="E25" s="68">
        <v>211.21</v>
      </c>
      <c r="F25" s="68">
        <v>0</v>
      </c>
      <c r="G25" s="68">
        <f t="shared" si="14"/>
        <v>46.93333333333333</v>
      </c>
      <c r="H25" s="68">
        <v>0</v>
      </c>
      <c r="I25" s="68">
        <f t="shared" si="15"/>
        <v>53.6</v>
      </c>
      <c r="J25" s="72">
        <f t="shared" si="11"/>
        <v>1</v>
      </c>
      <c r="K25" s="72">
        <f t="shared" si="12"/>
        <v>1</v>
      </c>
      <c r="L25" s="72">
        <f t="shared" si="13"/>
        <v>1</v>
      </c>
      <c r="M25" s="72">
        <f t="shared" ca="1" si="3"/>
        <v>0</v>
      </c>
      <c r="N25" s="26"/>
      <c r="O25" s="26"/>
      <c r="P25" s="25"/>
      <c r="Q25" s="25"/>
      <c r="T25" s="22">
        <v>0</v>
      </c>
      <c r="U25" s="74">
        <f t="shared" si="4"/>
        <v>-399</v>
      </c>
      <c r="V25" s="70">
        <f t="shared" si="5"/>
        <v>-399</v>
      </c>
      <c r="W25" s="70"/>
      <c r="X25" s="70">
        <f t="shared" si="6"/>
        <v>438.59861519093579</v>
      </c>
      <c r="Y25" s="70">
        <f t="shared" si="7"/>
        <v>39.598615190935789</v>
      </c>
      <c r="Z25" s="70">
        <f t="shared" si="8"/>
        <v>40</v>
      </c>
      <c r="AA25" s="24">
        <f t="shared" si="9"/>
        <v>40</v>
      </c>
      <c r="AB25" s="67">
        <f t="shared" si="10"/>
        <v>439</v>
      </c>
    </row>
    <row r="26" spans="1:28" ht="15" customHeight="1" x14ac:dyDescent="0.25">
      <c r="A26" s="71">
        <v>599</v>
      </c>
      <c r="B26" s="71">
        <v>399</v>
      </c>
      <c r="C26" s="68">
        <f t="shared" si="0"/>
        <v>3.99</v>
      </c>
      <c r="D26" s="68">
        <v>271.67</v>
      </c>
      <c r="E26" s="68">
        <v>211.2</v>
      </c>
      <c r="F26" s="68">
        <v>0</v>
      </c>
      <c r="G26" s="68">
        <f t="shared" si="14"/>
        <v>37.75</v>
      </c>
      <c r="H26" s="68">
        <v>0</v>
      </c>
      <c r="I26" s="68">
        <f t="shared" si="15"/>
        <v>50.25</v>
      </c>
      <c r="J26" s="72">
        <f t="shared" si="11"/>
        <v>1</v>
      </c>
      <c r="K26" s="72">
        <f t="shared" si="12"/>
        <v>1</v>
      </c>
      <c r="L26" s="72">
        <f t="shared" si="13"/>
        <v>1</v>
      </c>
      <c r="M26" s="72">
        <f t="shared" ca="1" si="3"/>
        <v>0</v>
      </c>
      <c r="N26" s="26"/>
      <c r="O26" s="26"/>
      <c r="P26" s="25"/>
      <c r="Q26" s="25"/>
      <c r="T26" s="22">
        <v>0</v>
      </c>
      <c r="U26" s="74">
        <f t="shared" si="4"/>
        <v>-399</v>
      </c>
      <c r="V26" s="70">
        <f t="shared" si="5"/>
        <v>-399</v>
      </c>
      <c r="W26" s="70"/>
      <c r="X26" s="70">
        <f t="shared" si="6"/>
        <v>438.59861519093579</v>
      </c>
      <c r="Y26" s="70">
        <f t="shared" si="7"/>
        <v>39.598615190935789</v>
      </c>
      <c r="Z26" s="70">
        <f t="shared" si="8"/>
        <v>40</v>
      </c>
      <c r="AA26" s="24">
        <f t="shared" si="9"/>
        <v>40</v>
      </c>
      <c r="AB26" s="67">
        <f t="shared" si="10"/>
        <v>439</v>
      </c>
    </row>
    <row r="27" spans="1:28" ht="15" customHeight="1" x14ac:dyDescent="0.25">
      <c r="A27" s="71">
        <v>498</v>
      </c>
      <c r="B27" s="71">
        <v>398</v>
      </c>
      <c r="C27" s="68">
        <f t="shared" si="0"/>
        <v>3.32</v>
      </c>
      <c r="D27" s="68">
        <v>271.68</v>
      </c>
      <c r="E27" s="68">
        <v>211.19</v>
      </c>
      <c r="F27" s="68">
        <v>0</v>
      </c>
      <c r="G27" s="68">
        <f t="shared" si="14"/>
        <v>41.470588235294116</v>
      </c>
      <c r="H27" s="68">
        <v>0</v>
      </c>
      <c r="I27" s="68">
        <f t="shared" si="15"/>
        <v>47.352941176470587</v>
      </c>
      <c r="J27" s="72">
        <f t="shared" si="11"/>
        <v>1</v>
      </c>
      <c r="K27" s="72">
        <f t="shared" si="12"/>
        <v>1</v>
      </c>
      <c r="L27" s="72">
        <f t="shared" si="13"/>
        <v>1</v>
      </c>
      <c r="M27" s="72">
        <f t="shared" ca="1" si="3"/>
        <v>1</v>
      </c>
      <c r="N27" s="26"/>
      <c r="O27" s="26"/>
      <c r="P27" s="25"/>
      <c r="Q27" s="25"/>
      <c r="T27" s="22">
        <v>0</v>
      </c>
      <c r="U27" s="74">
        <f t="shared" si="4"/>
        <v>-398</v>
      </c>
      <c r="V27" s="70">
        <f t="shared" si="5"/>
        <v>-398</v>
      </c>
      <c r="W27" s="70"/>
      <c r="X27" s="70">
        <f t="shared" si="6"/>
        <v>437.49937054133449</v>
      </c>
      <c r="Y27" s="70">
        <f t="shared" si="7"/>
        <v>39.499370541334486</v>
      </c>
      <c r="Z27" s="70">
        <f t="shared" si="8"/>
        <v>39</v>
      </c>
      <c r="AA27" s="24">
        <f t="shared" si="9"/>
        <v>39</v>
      </c>
      <c r="AB27" s="67">
        <f t="shared" si="10"/>
        <v>437</v>
      </c>
    </row>
    <row r="28" spans="1:28" ht="15" customHeight="1" x14ac:dyDescent="0.25">
      <c r="A28" s="71">
        <v>498</v>
      </c>
      <c r="B28" s="71">
        <v>398</v>
      </c>
      <c r="C28" s="68">
        <f t="shared" si="0"/>
        <v>3.32</v>
      </c>
      <c r="D28" s="68">
        <v>271.69</v>
      </c>
      <c r="E28" s="68">
        <v>211.2</v>
      </c>
      <c r="F28" s="68">
        <v>0</v>
      </c>
      <c r="G28" s="68">
        <f t="shared" si="14"/>
        <v>39.166666666666664</v>
      </c>
      <c r="H28" s="68">
        <v>0</v>
      </c>
      <c r="I28" s="68">
        <f t="shared" si="15"/>
        <v>44.722222222222221</v>
      </c>
      <c r="J28" s="72">
        <f t="shared" si="11"/>
        <v>1</v>
      </c>
      <c r="K28" s="72">
        <f t="shared" si="12"/>
        <v>1</v>
      </c>
      <c r="L28" s="72">
        <f t="shared" si="13"/>
        <v>1</v>
      </c>
      <c r="M28" s="72">
        <f t="shared" ca="1" si="3"/>
        <v>1</v>
      </c>
      <c r="N28" s="26"/>
      <c r="O28" s="26"/>
      <c r="P28" s="25"/>
      <c r="Q28" s="25"/>
      <c r="T28" s="22">
        <v>0</v>
      </c>
      <c r="U28" s="74">
        <f t="shared" si="4"/>
        <v>-398</v>
      </c>
      <c r="V28" s="70">
        <f t="shared" si="5"/>
        <v>-398</v>
      </c>
      <c r="W28" s="70"/>
      <c r="X28" s="70">
        <f t="shared" si="6"/>
        <v>437.49937054133449</v>
      </c>
      <c r="Y28" s="70">
        <f t="shared" si="7"/>
        <v>39.499370541334486</v>
      </c>
      <c r="Z28" s="70">
        <f t="shared" si="8"/>
        <v>39</v>
      </c>
      <c r="AA28" s="24">
        <f t="shared" si="9"/>
        <v>39</v>
      </c>
      <c r="AB28" s="67">
        <f t="shared" si="10"/>
        <v>437</v>
      </c>
    </row>
    <row r="29" spans="1:28" ht="15" customHeight="1" x14ac:dyDescent="0.25">
      <c r="A29" s="71">
        <v>498</v>
      </c>
      <c r="B29" s="71">
        <v>398</v>
      </c>
      <c r="C29" s="68">
        <f t="shared" si="0"/>
        <v>3.32</v>
      </c>
      <c r="D29" s="68">
        <v>271.72000000000003</v>
      </c>
      <c r="E29" s="68">
        <v>211.2</v>
      </c>
      <c r="F29" s="68">
        <v>0</v>
      </c>
      <c r="G29" s="68">
        <f t="shared" si="14"/>
        <v>37.10526315789474</v>
      </c>
      <c r="H29" s="68">
        <v>0</v>
      </c>
      <c r="I29" s="68">
        <f t="shared" si="15"/>
        <v>42.368421052631582</v>
      </c>
      <c r="J29" s="72">
        <f t="shared" si="11"/>
        <v>1</v>
      </c>
      <c r="K29" s="72">
        <f t="shared" si="12"/>
        <v>1</v>
      </c>
      <c r="L29" s="72">
        <f t="shared" si="13"/>
        <v>1</v>
      </c>
      <c r="M29" s="72">
        <f t="shared" ca="1" si="3"/>
        <v>1</v>
      </c>
      <c r="N29" s="26"/>
      <c r="O29" s="26"/>
      <c r="P29" s="25"/>
      <c r="Q29" s="25"/>
      <c r="T29" s="22">
        <v>0</v>
      </c>
      <c r="U29" s="74">
        <f t="shared" si="4"/>
        <v>-398</v>
      </c>
      <c r="V29" s="70">
        <f t="shared" si="5"/>
        <v>-398</v>
      </c>
      <c r="W29" s="70"/>
      <c r="X29" s="70">
        <f t="shared" si="6"/>
        <v>437.49937054133449</v>
      </c>
      <c r="Y29" s="70">
        <f t="shared" si="7"/>
        <v>39.499370541334486</v>
      </c>
      <c r="Z29" s="70">
        <f t="shared" si="8"/>
        <v>39</v>
      </c>
      <c r="AA29" s="24">
        <f t="shared" si="9"/>
        <v>39</v>
      </c>
      <c r="AB29" s="67">
        <f t="shared" si="10"/>
        <v>437</v>
      </c>
    </row>
    <row r="30" spans="1:28" ht="15" customHeight="1" x14ac:dyDescent="0.25">
      <c r="A30" s="71">
        <v>498</v>
      </c>
      <c r="B30" s="71">
        <v>398</v>
      </c>
      <c r="C30" s="68">
        <f t="shared" si="0"/>
        <v>3.32</v>
      </c>
      <c r="D30" s="68">
        <v>271.69</v>
      </c>
      <c r="E30" s="68">
        <v>211.2</v>
      </c>
      <c r="F30" s="68">
        <v>0</v>
      </c>
      <c r="G30" s="68">
        <f t="shared" si="14"/>
        <v>35.25</v>
      </c>
      <c r="H30" s="68">
        <v>0</v>
      </c>
      <c r="I30" s="68">
        <f t="shared" si="15"/>
        <v>40.25</v>
      </c>
      <c r="J30" s="72">
        <f t="shared" si="11"/>
        <v>1</v>
      </c>
      <c r="K30" s="72">
        <f t="shared" si="12"/>
        <v>1</v>
      </c>
      <c r="L30" s="72">
        <f t="shared" si="13"/>
        <v>1</v>
      </c>
      <c r="M30" s="72">
        <f t="shared" ca="1" si="3"/>
        <v>1</v>
      </c>
      <c r="N30" s="26"/>
      <c r="O30" s="26"/>
      <c r="P30" s="25"/>
      <c r="Q30" s="25"/>
      <c r="T30" s="22">
        <v>0</v>
      </c>
      <c r="U30" s="74">
        <f t="shared" si="4"/>
        <v>-398</v>
      </c>
      <c r="V30" s="70">
        <f t="shared" si="5"/>
        <v>-398</v>
      </c>
      <c r="W30" s="70"/>
      <c r="X30" s="70">
        <f t="shared" si="6"/>
        <v>437.49937054133449</v>
      </c>
      <c r="Y30" s="70">
        <f t="shared" si="7"/>
        <v>39.499370541334486</v>
      </c>
      <c r="Z30" s="70">
        <f t="shared" si="8"/>
        <v>39</v>
      </c>
      <c r="AA30" s="24">
        <f t="shared" si="9"/>
        <v>39</v>
      </c>
      <c r="AB30" s="67">
        <f t="shared" si="10"/>
        <v>437</v>
      </c>
    </row>
    <row r="31" spans="1:28" ht="15" customHeight="1" x14ac:dyDescent="0.25">
      <c r="A31" s="71">
        <v>698</v>
      </c>
      <c r="B31" s="71">
        <v>398</v>
      </c>
      <c r="C31" s="68">
        <f t="shared" si="0"/>
        <v>4.6500000000000004</v>
      </c>
      <c r="D31" s="68">
        <v>271.7</v>
      </c>
      <c r="E31" s="68">
        <v>211.19</v>
      </c>
      <c r="F31" s="68">
        <v>0</v>
      </c>
      <c r="G31" s="68">
        <f t="shared" si="14"/>
        <v>24.047619047619047</v>
      </c>
      <c r="H31" s="68">
        <v>0</v>
      </c>
      <c r="I31" s="68">
        <f t="shared" si="15"/>
        <v>38.333333333333336</v>
      </c>
      <c r="J31" s="72">
        <f t="shared" si="11"/>
        <v>1</v>
      </c>
      <c r="K31" s="72">
        <f t="shared" si="12"/>
        <v>1</v>
      </c>
      <c r="L31" s="72">
        <f t="shared" si="13"/>
        <v>1</v>
      </c>
      <c r="M31" s="72">
        <f t="shared" ca="1" si="3"/>
        <v>0</v>
      </c>
      <c r="N31" s="26"/>
      <c r="O31" s="26"/>
      <c r="P31" s="25"/>
      <c r="Q31" s="25"/>
      <c r="T31" s="22">
        <v>0</v>
      </c>
      <c r="U31" s="74">
        <f t="shared" si="4"/>
        <v>-398</v>
      </c>
      <c r="V31" s="70">
        <f t="shared" si="5"/>
        <v>-398</v>
      </c>
      <c r="W31" s="70"/>
      <c r="X31" s="70">
        <f t="shared" si="6"/>
        <v>437.49937054133449</v>
      </c>
      <c r="Y31" s="70">
        <f t="shared" si="7"/>
        <v>39.499370541334486</v>
      </c>
      <c r="Z31" s="70">
        <f t="shared" si="8"/>
        <v>39</v>
      </c>
      <c r="AA31" s="24">
        <f t="shared" si="9"/>
        <v>39</v>
      </c>
      <c r="AB31" s="67">
        <f t="shared" si="10"/>
        <v>437</v>
      </c>
    </row>
    <row r="32" spans="1:28" ht="15" customHeight="1" x14ac:dyDescent="0.25">
      <c r="A32" s="71">
        <v>98</v>
      </c>
      <c r="B32" s="71">
        <v>398</v>
      </c>
      <c r="C32" s="68">
        <f t="shared" si="0"/>
        <v>0.65</v>
      </c>
      <c r="D32" s="68">
        <v>271.70999999999998</v>
      </c>
      <c r="E32" s="68">
        <v>211.21</v>
      </c>
      <c r="F32" s="68">
        <v>0</v>
      </c>
      <c r="G32" s="68">
        <f t="shared" si="14"/>
        <v>50.227272727272727</v>
      </c>
      <c r="H32" s="68">
        <v>0</v>
      </c>
      <c r="I32" s="68">
        <f t="shared" si="15"/>
        <v>36.590909090909093</v>
      </c>
      <c r="J32" s="72">
        <f t="shared" si="11"/>
        <v>1</v>
      </c>
      <c r="K32" s="72">
        <f t="shared" si="12"/>
        <v>1</v>
      </c>
      <c r="L32" s="72">
        <f t="shared" si="13"/>
        <v>1</v>
      </c>
      <c r="M32" s="72">
        <f t="shared" ca="1" si="3"/>
        <v>1</v>
      </c>
      <c r="N32" s="26"/>
      <c r="O32" s="26"/>
      <c r="P32" s="25"/>
      <c r="Q32" s="25"/>
      <c r="T32" s="22">
        <v>0</v>
      </c>
      <c r="U32" s="74">
        <f t="shared" si="4"/>
        <v>-398</v>
      </c>
      <c r="V32" s="70">
        <f t="shared" si="5"/>
        <v>-398</v>
      </c>
      <c r="W32" s="70"/>
      <c r="X32" s="70">
        <f t="shared" si="6"/>
        <v>437.49937054133449</v>
      </c>
      <c r="Y32" s="70">
        <f t="shared" si="7"/>
        <v>39.499370541334486</v>
      </c>
      <c r="Z32" s="70">
        <f t="shared" si="8"/>
        <v>39</v>
      </c>
      <c r="AA32" s="24">
        <f t="shared" si="9"/>
        <v>39</v>
      </c>
      <c r="AB32" s="67">
        <f t="shared" si="10"/>
        <v>437</v>
      </c>
    </row>
    <row r="33" spans="1:28" ht="15" customHeight="1" x14ac:dyDescent="0.25">
      <c r="A33" s="71">
        <v>498</v>
      </c>
      <c r="B33" s="71">
        <v>398</v>
      </c>
      <c r="C33" s="68">
        <f t="shared" si="0"/>
        <v>3.32</v>
      </c>
      <c r="D33" s="68">
        <v>271.7</v>
      </c>
      <c r="E33" s="68">
        <v>211.2</v>
      </c>
      <c r="F33" s="68">
        <v>0</v>
      </c>
      <c r="G33" s="68">
        <f t="shared" si="14"/>
        <v>30.652173913043477</v>
      </c>
      <c r="H33" s="68">
        <v>0</v>
      </c>
      <c r="I33" s="68">
        <f t="shared" si="15"/>
        <v>35</v>
      </c>
      <c r="J33" s="72">
        <f t="shared" si="11"/>
        <v>1</v>
      </c>
      <c r="K33" s="72">
        <f t="shared" si="12"/>
        <v>1</v>
      </c>
      <c r="L33" s="72">
        <f t="shared" si="13"/>
        <v>1</v>
      </c>
      <c r="M33" s="72">
        <f t="shared" ca="1" si="3"/>
        <v>1</v>
      </c>
      <c r="N33" s="26"/>
      <c r="O33" s="26"/>
      <c r="P33" s="25"/>
      <c r="Q33" s="25"/>
      <c r="T33" s="22">
        <v>0</v>
      </c>
      <c r="U33" s="74">
        <f t="shared" si="4"/>
        <v>-398</v>
      </c>
      <c r="V33" s="70">
        <f t="shared" si="5"/>
        <v>-398</v>
      </c>
      <c r="W33" s="70"/>
      <c r="X33" s="70">
        <f t="shared" si="6"/>
        <v>437.49937054133449</v>
      </c>
      <c r="Y33" s="70">
        <f t="shared" si="7"/>
        <v>39.499370541334486</v>
      </c>
      <c r="Z33" s="70">
        <f t="shared" si="8"/>
        <v>39</v>
      </c>
      <c r="AA33" s="24">
        <f t="shared" si="9"/>
        <v>39</v>
      </c>
      <c r="AB33" s="67">
        <f t="shared" si="10"/>
        <v>437</v>
      </c>
    </row>
    <row r="34" spans="1:28" ht="15" customHeight="1" x14ac:dyDescent="0.25">
      <c r="A34" s="71">
        <v>498</v>
      </c>
      <c r="B34" s="71">
        <v>398</v>
      </c>
      <c r="C34" s="68">
        <f t="shared" ref="C34:C65" si="16">ROUND(A34/150,2)</f>
        <v>3.32</v>
      </c>
      <c r="D34" s="68">
        <v>271.70999999999998</v>
      </c>
      <c r="E34" s="68">
        <v>211.04</v>
      </c>
      <c r="F34" s="68">
        <v>0</v>
      </c>
      <c r="G34" s="68">
        <f t="shared" si="14"/>
        <v>29.375</v>
      </c>
      <c r="H34" s="68">
        <v>0</v>
      </c>
      <c r="I34" s="68">
        <f t="shared" si="15"/>
        <v>33.541666666666664</v>
      </c>
      <c r="J34" s="72">
        <f t="shared" si="11"/>
        <v>1</v>
      </c>
      <c r="K34" s="72">
        <f t="shared" si="12"/>
        <v>1</v>
      </c>
      <c r="L34" s="72">
        <f t="shared" si="13"/>
        <v>1</v>
      </c>
      <c r="M34" s="72">
        <f t="shared" ref="M34:M65" ca="1" si="17">IF(RAND()&lt;0.5,0,1)</f>
        <v>0</v>
      </c>
      <c r="N34" s="26"/>
      <c r="O34" s="26"/>
      <c r="P34" s="25"/>
      <c r="Q34" s="25"/>
      <c r="T34" s="22">
        <v>0</v>
      </c>
      <c r="U34" s="74">
        <f t="shared" ref="U34:U65" si="18">T34-B34</f>
        <v>-398</v>
      </c>
      <c r="V34" s="70">
        <f t="shared" ref="V34:V65" si="19">ROUND(U34,0)</f>
        <v>-398</v>
      </c>
      <c r="W34" s="70"/>
      <c r="X34" s="70">
        <f t="shared" ref="X34:X65" si="20">B34/$W$2*$W$3</f>
        <v>437.49937054133449</v>
      </c>
      <c r="Y34" s="70">
        <f t="shared" ref="Y34:Y65" si="21">X34-B34</f>
        <v>39.499370541334486</v>
      </c>
      <c r="Z34" s="70">
        <f t="shared" ref="Z34:Z65" si="22">ROUND(Y34,0)</f>
        <v>39</v>
      </c>
      <c r="AA34" s="24">
        <f t="shared" ref="AA34:AA65" si="23">IF(V34&gt;=0,V34,Z34)</f>
        <v>39</v>
      </c>
      <c r="AB34" s="67">
        <f t="shared" ref="AB34:AB65" si="24">B34+AA34</f>
        <v>437</v>
      </c>
    </row>
    <row r="35" spans="1:28" ht="15" customHeight="1" x14ac:dyDescent="0.25">
      <c r="A35" s="71">
        <v>298</v>
      </c>
      <c r="B35" s="71">
        <v>398</v>
      </c>
      <c r="C35" s="68">
        <f t="shared" si="16"/>
        <v>1.99</v>
      </c>
      <c r="D35" s="68">
        <v>271.70999999999998</v>
      </c>
      <c r="E35" s="68">
        <v>211.04</v>
      </c>
      <c r="F35" s="68">
        <v>0</v>
      </c>
      <c r="G35" s="68">
        <f t="shared" si="14"/>
        <v>36.200000000000003</v>
      </c>
      <c r="H35" s="68">
        <v>0</v>
      </c>
      <c r="I35" s="68">
        <f t="shared" si="15"/>
        <v>32.200000000000003</v>
      </c>
      <c r="J35" s="72">
        <f t="shared" ref="J35:J66" si="25">IF(ABS(B35-B34)&lt;=50,1,0)</f>
        <v>1</v>
      </c>
      <c r="K35" s="72">
        <f t="shared" ref="K35:K66" si="26">IF(ABS((B35-B34))&lt;=50,1,IF((B35-B34)*($B$4-$B$2)&gt;=0,1,-1))</f>
        <v>1</v>
      </c>
      <c r="L35" s="72">
        <f t="shared" si="13"/>
        <v>1</v>
      </c>
      <c r="M35" s="72">
        <f t="shared" ca="1" si="17"/>
        <v>1</v>
      </c>
      <c r="N35" s="26"/>
      <c r="O35" s="26"/>
      <c r="P35" s="25"/>
      <c r="Q35" s="25"/>
      <c r="T35" s="22">
        <v>0</v>
      </c>
      <c r="U35" s="74">
        <f t="shared" si="18"/>
        <v>-398</v>
      </c>
      <c r="V35" s="70">
        <f t="shared" si="19"/>
        <v>-398</v>
      </c>
      <c r="W35" s="70"/>
      <c r="X35" s="70">
        <f t="shared" si="20"/>
        <v>437.49937054133449</v>
      </c>
      <c r="Y35" s="70">
        <f t="shared" si="21"/>
        <v>39.499370541334486</v>
      </c>
      <c r="Z35" s="70">
        <f t="shared" si="22"/>
        <v>39</v>
      </c>
      <c r="AA35" s="24">
        <f t="shared" si="23"/>
        <v>39</v>
      </c>
      <c r="AB35" s="67">
        <f t="shared" si="24"/>
        <v>437</v>
      </c>
    </row>
    <row r="36" spans="1:28" ht="15" customHeight="1" x14ac:dyDescent="0.25">
      <c r="A36" s="71">
        <v>498</v>
      </c>
      <c r="B36" s="71">
        <v>398</v>
      </c>
      <c r="C36" s="68">
        <f t="shared" si="16"/>
        <v>3.32</v>
      </c>
      <c r="D36" s="68">
        <v>271.73</v>
      </c>
      <c r="E36" s="68">
        <v>211.04</v>
      </c>
      <c r="F36" s="68">
        <v>0</v>
      </c>
      <c r="G36" s="68">
        <f t="shared" si="14"/>
        <v>27.115384615384617</v>
      </c>
      <c r="H36" s="68">
        <v>0</v>
      </c>
      <c r="I36" s="68">
        <f t="shared" si="15"/>
        <v>30.96153846153846</v>
      </c>
      <c r="J36" s="72">
        <f t="shared" si="25"/>
        <v>1</v>
      </c>
      <c r="K36" s="72">
        <f t="shared" si="26"/>
        <v>1</v>
      </c>
      <c r="L36" s="72">
        <f t="shared" si="13"/>
        <v>1</v>
      </c>
      <c r="M36" s="72">
        <f t="shared" ca="1" si="17"/>
        <v>0</v>
      </c>
      <c r="N36" s="26"/>
      <c r="O36" s="26"/>
      <c r="P36" s="25"/>
      <c r="Q36" s="25"/>
      <c r="T36" s="22">
        <v>0</v>
      </c>
      <c r="U36" s="74">
        <f t="shared" si="18"/>
        <v>-398</v>
      </c>
      <c r="V36" s="70">
        <f t="shared" si="19"/>
        <v>-398</v>
      </c>
      <c r="W36" s="70"/>
      <c r="X36" s="70">
        <f t="shared" si="20"/>
        <v>437.49937054133449</v>
      </c>
      <c r="Y36" s="70">
        <f t="shared" si="21"/>
        <v>39.499370541334486</v>
      </c>
      <c r="Z36" s="70">
        <f t="shared" si="22"/>
        <v>39</v>
      </c>
      <c r="AA36" s="24">
        <f t="shared" si="23"/>
        <v>39</v>
      </c>
      <c r="AB36" s="67">
        <f t="shared" si="24"/>
        <v>437</v>
      </c>
    </row>
    <row r="37" spans="1:28" ht="15" customHeight="1" x14ac:dyDescent="0.25">
      <c r="A37" s="71">
        <v>397</v>
      </c>
      <c r="B37" s="71">
        <v>397</v>
      </c>
      <c r="C37" s="68">
        <f t="shared" si="16"/>
        <v>2.65</v>
      </c>
      <c r="D37" s="68">
        <v>271.73</v>
      </c>
      <c r="E37" s="68">
        <v>211.05</v>
      </c>
      <c r="F37" s="68">
        <v>0</v>
      </c>
      <c r="G37" s="68">
        <f t="shared" si="14"/>
        <v>29.851851851851851</v>
      </c>
      <c r="H37" s="68">
        <v>0</v>
      </c>
      <c r="I37" s="68">
        <f t="shared" si="15"/>
        <v>29.851851851851851</v>
      </c>
      <c r="J37" s="72">
        <f t="shared" si="25"/>
        <v>1</v>
      </c>
      <c r="K37" s="72">
        <f t="shared" si="26"/>
        <v>1</v>
      </c>
      <c r="L37" s="72">
        <f t="shared" si="13"/>
        <v>1</v>
      </c>
      <c r="M37" s="72">
        <f t="shared" ca="1" si="17"/>
        <v>0</v>
      </c>
      <c r="N37" s="26"/>
      <c r="O37" s="26"/>
      <c r="P37" s="25"/>
      <c r="Q37" s="25"/>
      <c r="T37" s="22">
        <v>0</v>
      </c>
      <c r="U37" s="74">
        <f t="shared" si="18"/>
        <v>-397</v>
      </c>
      <c r="V37" s="70">
        <f t="shared" si="19"/>
        <v>-397</v>
      </c>
      <c r="W37" s="70"/>
      <c r="X37" s="70">
        <f t="shared" si="20"/>
        <v>436.40012589173307</v>
      </c>
      <c r="Y37" s="70">
        <f t="shared" si="21"/>
        <v>39.400125891733069</v>
      </c>
      <c r="Z37" s="70">
        <f t="shared" si="22"/>
        <v>39</v>
      </c>
      <c r="AA37" s="24">
        <f t="shared" si="23"/>
        <v>39</v>
      </c>
      <c r="AB37" s="67">
        <f t="shared" si="24"/>
        <v>436</v>
      </c>
    </row>
    <row r="38" spans="1:28" ht="15" customHeight="1" x14ac:dyDescent="0.25">
      <c r="A38" s="71">
        <v>597</v>
      </c>
      <c r="B38" s="71">
        <v>397</v>
      </c>
      <c r="C38" s="68">
        <f t="shared" si="16"/>
        <v>3.98</v>
      </c>
      <c r="D38" s="68">
        <v>271.73</v>
      </c>
      <c r="E38" s="68">
        <v>211.05</v>
      </c>
      <c r="F38" s="68">
        <v>0</v>
      </c>
      <c r="G38" s="68">
        <f t="shared" si="14"/>
        <v>21.642857142857142</v>
      </c>
      <c r="H38" s="68">
        <v>0</v>
      </c>
      <c r="I38" s="68">
        <f t="shared" si="15"/>
        <v>28.785714285714285</v>
      </c>
      <c r="J38" s="72">
        <f t="shared" si="25"/>
        <v>1</v>
      </c>
      <c r="K38" s="72">
        <f t="shared" si="26"/>
        <v>1</v>
      </c>
      <c r="L38" s="72">
        <f t="shared" si="13"/>
        <v>1</v>
      </c>
      <c r="M38" s="72">
        <f t="shared" ca="1" si="17"/>
        <v>1</v>
      </c>
      <c r="N38" s="26"/>
      <c r="O38" s="26"/>
      <c r="P38" s="25"/>
      <c r="Q38" s="25"/>
      <c r="T38" s="22">
        <v>0</v>
      </c>
      <c r="U38" s="74">
        <f t="shared" si="18"/>
        <v>-397</v>
      </c>
      <c r="V38" s="70">
        <f t="shared" si="19"/>
        <v>-397</v>
      </c>
      <c r="W38" s="70"/>
      <c r="X38" s="70">
        <f t="shared" si="20"/>
        <v>436.40012589173307</v>
      </c>
      <c r="Y38" s="70">
        <f t="shared" si="21"/>
        <v>39.400125891733069</v>
      </c>
      <c r="Z38" s="70">
        <f t="shared" si="22"/>
        <v>39</v>
      </c>
      <c r="AA38" s="24">
        <f t="shared" si="23"/>
        <v>39</v>
      </c>
      <c r="AB38" s="67">
        <f t="shared" si="24"/>
        <v>436</v>
      </c>
    </row>
    <row r="39" spans="1:28" ht="15" customHeight="1" x14ac:dyDescent="0.25">
      <c r="A39" s="71">
        <v>397</v>
      </c>
      <c r="B39" s="71">
        <v>397</v>
      </c>
      <c r="C39" s="68">
        <f t="shared" si="16"/>
        <v>2.65</v>
      </c>
      <c r="D39" s="68">
        <v>271.74</v>
      </c>
      <c r="E39" s="68">
        <v>211.05</v>
      </c>
      <c r="F39" s="68">
        <v>0</v>
      </c>
      <c r="G39" s="68">
        <f t="shared" si="14"/>
        <v>27.793103448275861</v>
      </c>
      <c r="H39" s="68">
        <v>0</v>
      </c>
      <c r="I39" s="68">
        <f t="shared" si="15"/>
        <v>27.793103448275861</v>
      </c>
      <c r="J39" s="72">
        <f t="shared" si="25"/>
        <v>1</v>
      </c>
      <c r="K39" s="72">
        <f t="shared" si="26"/>
        <v>1</v>
      </c>
      <c r="L39" s="72">
        <f t="shared" ref="L39:L70" si="27">IF(OR(COUNTIF(K35:K39,1)=5,COUNTIF(K35:K39,-1)=5),1,0)</f>
        <v>1</v>
      </c>
      <c r="M39" s="72">
        <f t="shared" ca="1" si="17"/>
        <v>1</v>
      </c>
      <c r="N39" s="26"/>
      <c r="O39" s="26"/>
      <c r="P39" s="25"/>
      <c r="Q39" s="25"/>
      <c r="T39" s="22">
        <v>0</v>
      </c>
      <c r="U39" s="74">
        <f t="shared" si="18"/>
        <v>-397</v>
      </c>
      <c r="V39" s="70">
        <f t="shared" si="19"/>
        <v>-397</v>
      </c>
      <c r="W39" s="70"/>
      <c r="X39" s="70">
        <f t="shared" si="20"/>
        <v>436.40012589173307</v>
      </c>
      <c r="Y39" s="70">
        <f t="shared" si="21"/>
        <v>39.400125891733069</v>
      </c>
      <c r="Z39" s="70">
        <f t="shared" si="22"/>
        <v>39</v>
      </c>
      <c r="AA39" s="24">
        <f t="shared" si="23"/>
        <v>39</v>
      </c>
      <c r="AB39" s="67">
        <f t="shared" si="24"/>
        <v>436</v>
      </c>
    </row>
    <row r="40" spans="1:28" ht="15" customHeight="1" x14ac:dyDescent="0.25">
      <c r="A40" s="71">
        <v>397</v>
      </c>
      <c r="B40" s="71">
        <v>397</v>
      </c>
      <c r="C40" s="68">
        <f t="shared" si="16"/>
        <v>2.65</v>
      </c>
      <c r="D40" s="68">
        <v>271.75</v>
      </c>
      <c r="E40" s="68">
        <v>211.05</v>
      </c>
      <c r="F40" s="68">
        <v>0</v>
      </c>
      <c r="G40" s="68">
        <f t="shared" si="14"/>
        <v>26.866666666666667</v>
      </c>
      <c r="H40" s="68">
        <v>0</v>
      </c>
      <c r="I40" s="68">
        <f t="shared" si="15"/>
        <v>26.866666666666667</v>
      </c>
      <c r="J40" s="72">
        <f t="shared" si="25"/>
        <v>1</v>
      </c>
      <c r="K40" s="72">
        <f t="shared" si="26"/>
        <v>1</v>
      </c>
      <c r="L40" s="72">
        <f t="shared" si="27"/>
        <v>1</v>
      </c>
      <c r="M40" s="72">
        <f t="shared" ca="1" si="17"/>
        <v>0</v>
      </c>
      <c r="N40" s="26"/>
      <c r="O40" s="26"/>
      <c r="P40" s="25"/>
      <c r="Q40" s="25"/>
      <c r="T40" s="22">
        <v>0</v>
      </c>
      <c r="U40" s="74">
        <f t="shared" si="18"/>
        <v>-397</v>
      </c>
      <c r="V40" s="70">
        <f t="shared" si="19"/>
        <v>-397</v>
      </c>
      <c r="W40" s="70"/>
      <c r="X40" s="70">
        <f t="shared" si="20"/>
        <v>436.40012589173307</v>
      </c>
      <c r="Y40" s="70">
        <f t="shared" si="21"/>
        <v>39.400125891733069</v>
      </c>
      <c r="Z40" s="70">
        <f t="shared" si="22"/>
        <v>39</v>
      </c>
      <c r="AA40" s="24">
        <f t="shared" si="23"/>
        <v>39</v>
      </c>
      <c r="AB40" s="67">
        <f t="shared" si="24"/>
        <v>436</v>
      </c>
    </row>
    <row r="41" spans="1:28" ht="15" customHeight="1" x14ac:dyDescent="0.25">
      <c r="A41" s="71">
        <v>497</v>
      </c>
      <c r="B41" s="71">
        <v>397</v>
      </c>
      <c r="C41" s="68">
        <f t="shared" si="16"/>
        <v>3.31</v>
      </c>
      <c r="D41" s="68">
        <v>271.75</v>
      </c>
      <c r="E41" s="68">
        <v>211.05</v>
      </c>
      <c r="F41" s="68">
        <v>0</v>
      </c>
      <c r="G41" s="68">
        <f t="shared" si="14"/>
        <v>22.774193548387096</v>
      </c>
      <c r="H41" s="68">
        <v>0</v>
      </c>
      <c r="I41" s="68">
        <f t="shared" si="15"/>
        <v>26</v>
      </c>
      <c r="J41" s="72">
        <f t="shared" si="25"/>
        <v>1</v>
      </c>
      <c r="K41" s="72">
        <f t="shared" si="26"/>
        <v>1</v>
      </c>
      <c r="L41" s="72">
        <f t="shared" si="27"/>
        <v>1</v>
      </c>
      <c r="M41" s="72">
        <f t="shared" ca="1" si="17"/>
        <v>1</v>
      </c>
      <c r="N41" s="26"/>
      <c r="O41" s="26"/>
      <c r="P41" s="25"/>
      <c r="Q41" s="25"/>
      <c r="T41" s="22">
        <v>0</v>
      </c>
      <c r="U41" s="74">
        <f t="shared" si="18"/>
        <v>-397</v>
      </c>
      <c r="V41" s="70">
        <f t="shared" si="19"/>
        <v>-397</v>
      </c>
      <c r="W41" s="70"/>
      <c r="X41" s="70">
        <f t="shared" si="20"/>
        <v>436.40012589173307</v>
      </c>
      <c r="Y41" s="70">
        <f t="shared" si="21"/>
        <v>39.400125891733069</v>
      </c>
      <c r="Z41" s="70">
        <f t="shared" si="22"/>
        <v>39</v>
      </c>
      <c r="AA41" s="24">
        <f t="shared" si="23"/>
        <v>39</v>
      </c>
      <c r="AB41" s="67">
        <f t="shared" si="24"/>
        <v>436</v>
      </c>
    </row>
    <row r="42" spans="1:28" ht="15" customHeight="1" x14ac:dyDescent="0.25">
      <c r="A42" s="71">
        <v>497</v>
      </c>
      <c r="B42" s="71">
        <v>397</v>
      </c>
      <c r="C42" s="68">
        <f t="shared" si="16"/>
        <v>3.31</v>
      </c>
      <c r="D42" s="68">
        <v>271.76</v>
      </c>
      <c r="E42" s="68">
        <v>211.05</v>
      </c>
      <c r="F42" s="68">
        <v>0</v>
      </c>
      <c r="G42" s="68">
        <f t="shared" si="14"/>
        <v>22.0625</v>
      </c>
      <c r="H42" s="68">
        <v>0</v>
      </c>
      <c r="I42" s="68">
        <f t="shared" si="15"/>
        <v>25.1875</v>
      </c>
      <c r="J42" s="72">
        <f t="shared" si="25"/>
        <v>1</v>
      </c>
      <c r="K42" s="72">
        <f t="shared" si="26"/>
        <v>1</v>
      </c>
      <c r="L42" s="72">
        <f t="shared" si="27"/>
        <v>1</v>
      </c>
      <c r="M42" s="72">
        <f t="shared" ca="1" si="17"/>
        <v>1</v>
      </c>
      <c r="N42" s="26"/>
      <c r="O42" s="26"/>
      <c r="P42" s="25"/>
      <c r="Q42" s="25"/>
      <c r="T42" s="22">
        <v>0</v>
      </c>
      <c r="U42" s="74">
        <f t="shared" si="18"/>
        <v>-397</v>
      </c>
      <c r="V42" s="70">
        <f t="shared" si="19"/>
        <v>-397</v>
      </c>
      <c r="W42" s="70"/>
      <c r="X42" s="70">
        <f t="shared" si="20"/>
        <v>436.40012589173307</v>
      </c>
      <c r="Y42" s="70">
        <f t="shared" si="21"/>
        <v>39.400125891733069</v>
      </c>
      <c r="Z42" s="70">
        <f t="shared" si="22"/>
        <v>39</v>
      </c>
      <c r="AA42" s="24">
        <f t="shared" si="23"/>
        <v>39</v>
      </c>
      <c r="AB42" s="67">
        <f t="shared" si="24"/>
        <v>436</v>
      </c>
    </row>
    <row r="43" spans="1:28" ht="15" customHeight="1" x14ac:dyDescent="0.25">
      <c r="A43" s="71">
        <v>397</v>
      </c>
      <c r="B43" s="71">
        <v>397</v>
      </c>
      <c r="C43" s="68">
        <f t="shared" si="16"/>
        <v>2.65</v>
      </c>
      <c r="D43" s="68">
        <v>271.77</v>
      </c>
      <c r="E43" s="68">
        <v>211.04</v>
      </c>
      <c r="F43" s="68">
        <v>0</v>
      </c>
      <c r="G43" s="68">
        <f t="shared" ref="G43:G74" si="28">($A$10-A43)/(ROW(A43)-ROW($A$10))</f>
        <v>24.424242424242426</v>
      </c>
      <c r="H43" s="68">
        <v>0</v>
      </c>
      <c r="I43" s="68">
        <f t="shared" ref="I43:I74" si="29">($A$10-B43)/(ROW(B43)-ROW($A$10))</f>
        <v>24.424242424242426</v>
      </c>
      <c r="J43" s="72">
        <f t="shared" si="25"/>
        <v>1</v>
      </c>
      <c r="K43" s="72">
        <f t="shared" si="26"/>
        <v>1</v>
      </c>
      <c r="L43" s="72">
        <f t="shared" si="27"/>
        <v>1</v>
      </c>
      <c r="M43" s="72">
        <f t="shared" ca="1" si="17"/>
        <v>0</v>
      </c>
      <c r="N43" s="26"/>
      <c r="O43" s="26"/>
      <c r="P43" s="25"/>
      <c r="Q43" s="25"/>
      <c r="T43" s="22">
        <v>0</v>
      </c>
      <c r="U43" s="74">
        <f t="shared" si="18"/>
        <v>-397</v>
      </c>
      <c r="V43" s="70">
        <f t="shared" si="19"/>
        <v>-397</v>
      </c>
      <c r="W43" s="70"/>
      <c r="X43" s="70">
        <f t="shared" si="20"/>
        <v>436.40012589173307</v>
      </c>
      <c r="Y43" s="70">
        <f t="shared" si="21"/>
        <v>39.400125891733069</v>
      </c>
      <c r="Z43" s="70">
        <f t="shared" si="22"/>
        <v>39</v>
      </c>
      <c r="AA43" s="24">
        <f t="shared" si="23"/>
        <v>39</v>
      </c>
      <c r="AB43" s="67">
        <f t="shared" si="24"/>
        <v>436</v>
      </c>
    </row>
    <row r="44" spans="1:28" ht="15" customHeight="1" x14ac:dyDescent="0.25">
      <c r="A44" s="71">
        <v>495</v>
      </c>
      <c r="B44" s="71">
        <v>395</v>
      </c>
      <c r="C44" s="68">
        <f t="shared" si="16"/>
        <v>3.3</v>
      </c>
      <c r="D44" s="68">
        <v>271.77999999999997</v>
      </c>
      <c r="E44" s="68">
        <v>211.04</v>
      </c>
      <c r="F44" s="68">
        <v>0</v>
      </c>
      <c r="G44" s="68">
        <f t="shared" si="28"/>
        <v>20.823529411764707</v>
      </c>
      <c r="H44" s="68">
        <v>0</v>
      </c>
      <c r="I44" s="68">
        <f t="shared" si="29"/>
        <v>23.764705882352942</v>
      </c>
      <c r="J44" s="72">
        <f t="shared" si="25"/>
        <v>1</v>
      </c>
      <c r="K44" s="72">
        <f t="shared" si="26"/>
        <v>1</v>
      </c>
      <c r="L44" s="72">
        <f t="shared" si="27"/>
        <v>1</v>
      </c>
      <c r="M44" s="72">
        <f t="shared" ca="1" si="17"/>
        <v>0</v>
      </c>
      <c r="N44" s="26"/>
      <c r="O44" s="26"/>
      <c r="P44" s="25"/>
      <c r="Q44" s="25"/>
      <c r="T44" s="22">
        <v>0</v>
      </c>
      <c r="U44" s="74">
        <f t="shared" si="18"/>
        <v>-395</v>
      </c>
      <c r="V44" s="70">
        <f t="shared" si="19"/>
        <v>-395</v>
      </c>
      <c r="W44" s="70"/>
      <c r="X44" s="70">
        <f t="shared" si="20"/>
        <v>434.20163659253046</v>
      </c>
      <c r="Y44" s="70">
        <f t="shared" si="21"/>
        <v>39.201636592530463</v>
      </c>
      <c r="Z44" s="70">
        <f t="shared" si="22"/>
        <v>39</v>
      </c>
      <c r="AA44" s="24">
        <f t="shared" si="23"/>
        <v>39</v>
      </c>
      <c r="AB44" s="67">
        <f t="shared" si="24"/>
        <v>434</v>
      </c>
    </row>
    <row r="45" spans="1:28" ht="15" customHeight="1" x14ac:dyDescent="0.25">
      <c r="A45" s="71">
        <v>496</v>
      </c>
      <c r="B45" s="71">
        <v>396</v>
      </c>
      <c r="C45" s="68">
        <f t="shared" si="16"/>
        <v>3.31</v>
      </c>
      <c r="D45" s="68">
        <v>271.79000000000002</v>
      </c>
      <c r="E45" s="68">
        <v>211.04</v>
      </c>
      <c r="F45" s="68">
        <v>0</v>
      </c>
      <c r="G45" s="68">
        <f t="shared" si="28"/>
        <v>20.2</v>
      </c>
      <c r="H45" s="68">
        <v>0</v>
      </c>
      <c r="I45" s="68">
        <f t="shared" si="29"/>
        <v>23.057142857142857</v>
      </c>
      <c r="J45" s="72">
        <f t="shared" si="25"/>
        <v>1</v>
      </c>
      <c r="K45" s="72">
        <f t="shared" si="26"/>
        <v>1</v>
      </c>
      <c r="L45" s="72">
        <f t="shared" si="27"/>
        <v>1</v>
      </c>
      <c r="M45" s="72">
        <f t="shared" ca="1" si="17"/>
        <v>0</v>
      </c>
      <c r="N45" s="26"/>
      <c r="O45" s="26"/>
      <c r="P45" s="25"/>
      <c r="Q45" s="25"/>
      <c r="T45" s="22">
        <v>0</v>
      </c>
      <c r="U45" s="74">
        <f t="shared" si="18"/>
        <v>-396</v>
      </c>
      <c r="V45" s="70">
        <f t="shared" si="19"/>
        <v>-396</v>
      </c>
      <c r="W45" s="70"/>
      <c r="X45" s="70">
        <f t="shared" si="20"/>
        <v>435.30088124213177</v>
      </c>
      <c r="Y45" s="70">
        <f t="shared" si="21"/>
        <v>39.300881242131766</v>
      </c>
      <c r="Z45" s="70">
        <f t="shared" si="22"/>
        <v>39</v>
      </c>
      <c r="AA45" s="24">
        <f t="shared" si="23"/>
        <v>39</v>
      </c>
      <c r="AB45" s="67">
        <f t="shared" si="24"/>
        <v>435</v>
      </c>
    </row>
    <row r="46" spans="1:28" ht="15" customHeight="1" x14ac:dyDescent="0.25">
      <c r="A46" s="71">
        <v>496</v>
      </c>
      <c r="B46" s="71">
        <v>396</v>
      </c>
      <c r="C46" s="68">
        <f t="shared" si="16"/>
        <v>3.31</v>
      </c>
      <c r="D46" s="68">
        <v>271.8</v>
      </c>
      <c r="E46" s="68">
        <v>211.04</v>
      </c>
      <c r="F46" s="68">
        <v>0</v>
      </c>
      <c r="G46" s="68">
        <f t="shared" si="28"/>
        <v>19.638888888888889</v>
      </c>
      <c r="H46" s="68">
        <v>0</v>
      </c>
      <c r="I46" s="68">
        <f t="shared" si="29"/>
        <v>22.416666666666668</v>
      </c>
      <c r="J46" s="72">
        <f t="shared" si="25"/>
        <v>1</v>
      </c>
      <c r="K46" s="72">
        <f t="shared" si="26"/>
        <v>1</v>
      </c>
      <c r="L46" s="72">
        <f t="shared" si="27"/>
        <v>1</v>
      </c>
      <c r="M46" s="72">
        <f t="shared" ca="1" si="17"/>
        <v>0</v>
      </c>
      <c r="N46" s="26"/>
      <c r="O46" s="26"/>
      <c r="P46" s="25"/>
      <c r="Q46" s="25"/>
      <c r="T46" s="22">
        <v>0</v>
      </c>
      <c r="U46" s="74">
        <f t="shared" si="18"/>
        <v>-396</v>
      </c>
      <c r="V46" s="70">
        <f t="shared" si="19"/>
        <v>-396</v>
      </c>
      <c r="W46" s="70"/>
      <c r="X46" s="70">
        <f t="shared" si="20"/>
        <v>435.30088124213177</v>
      </c>
      <c r="Y46" s="70">
        <f t="shared" si="21"/>
        <v>39.300881242131766</v>
      </c>
      <c r="Z46" s="70">
        <f t="shared" si="22"/>
        <v>39</v>
      </c>
      <c r="AA46" s="24">
        <f t="shared" si="23"/>
        <v>39</v>
      </c>
      <c r="AB46" s="67">
        <f t="shared" si="24"/>
        <v>435</v>
      </c>
    </row>
    <row r="47" spans="1:28" ht="15" customHeight="1" x14ac:dyDescent="0.25">
      <c r="A47" s="71">
        <v>496</v>
      </c>
      <c r="B47" s="71">
        <v>396</v>
      </c>
      <c r="C47" s="68">
        <f t="shared" si="16"/>
        <v>3.31</v>
      </c>
      <c r="D47" s="68">
        <v>271.82</v>
      </c>
      <c r="E47" s="68">
        <v>211.04</v>
      </c>
      <c r="F47" s="68">
        <v>0</v>
      </c>
      <c r="G47" s="68">
        <f t="shared" si="28"/>
        <v>19.108108108108109</v>
      </c>
      <c r="H47" s="68">
        <v>0</v>
      </c>
      <c r="I47" s="68">
        <f t="shared" si="29"/>
        <v>21.810810810810811</v>
      </c>
      <c r="J47" s="72">
        <f t="shared" si="25"/>
        <v>1</v>
      </c>
      <c r="K47" s="72">
        <f t="shared" si="26"/>
        <v>1</v>
      </c>
      <c r="L47" s="72">
        <f t="shared" si="27"/>
        <v>1</v>
      </c>
      <c r="M47" s="72">
        <f t="shared" ca="1" si="17"/>
        <v>1</v>
      </c>
      <c r="N47" s="26"/>
      <c r="O47" s="26"/>
      <c r="P47" s="25"/>
      <c r="Q47" s="25"/>
      <c r="T47" s="22">
        <v>0</v>
      </c>
      <c r="U47" s="74">
        <f t="shared" si="18"/>
        <v>-396</v>
      </c>
      <c r="V47" s="70">
        <f t="shared" si="19"/>
        <v>-396</v>
      </c>
      <c r="W47" s="70"/>
      <c r="X47" s="70">
        <f t="shared" si="20"/>
        <v>435.30088124213177</v>
      </c>
      <c r="Y47" s="70">
        <f t="shared" si="21"/>
        <v>39.300881242131766</v>
      </c>
      <c r="Z47" s="70">
        <f t="shared" si="22"/>
        <v>39</v>
      </c>
      <c r="AA47" s="24">
        <f t="shared" si="23"/>
        <v>39</v>
      </c>
      <c r="AB47" s="67">
        <f t="shared" si="24"/>
        <v>435</v>
      </c>
    </row>
    <row r="48" spans="1:28" ht="15" customHeight="1" x14ac:dyDescent="0.25">
      <c r="A48" s="71">
        <v>495</v>
      </c>
      <c r="B48" s="71">
        <v>395</v>
      </c>
      <c r="C48" s="68">
        <f t="shared" si="16"/>
        <v>3.3</v>
      </c>
      <c r="D48" s="68">
        <v>271.83</v>
      </c>
      <c r="E48" s="68">
        <v>211.04</v>
      </c>
      <c r="F48" s="68">
        <v>0</v>
      </c>
      <c r="G48" s="68">
        <f t="shared" si="28"/>
        <v>18.631578947368421</v>
      </c>
      <c r="H48" s="68">
        <v>0</v>
      </c>
      <c r="I48" s="68">
        <f t="shared" si="29"/>
        <v>21.263157894736842</v>
      </c>
      <c r="J48" s="72">
        <f t="shared" si="25"/>
        <v>1</v>
      </c>
      <c r="K48" s="72">
        <f t="shared" si="26"/>
        <v>1</v>
      </c>
      <c r="L48" s="72">
        <f t="shared" si="27"/>
        <v>1</v>
      </c>
      <c r="M48" s="72">
        <f t="shared" ca="1" si="17"/>
        <v>0</v>
      </c>
      <c r="N48" s="26"/>
      <c r="O48" s="26"/>
      <c r="P48" s="25"/>
      <c r="Q48" s="25"/>
      <c r="T48" s="22">
        <v>0</v>
      </c>
      <c r="U48" s="74">
        <f t="shared" si="18"/>
        <v>-395</v>
      </c>
      <c r="V48" s="70">
        <f t="shared" si="19"/>
        <v>-395</v>
      </c>
      <c r="W48" s="70"/>
      <c r="X48" s="70">
        <f t="shared" si="20"/>
        <v>434.20163659253046</v>
      </c>
      <c r="Y48" s="70">
        <f t="shared" si="21"/>
        <v>39.201636592530463</v>
      </c>
      <c r="Z48" s="70">
        <f t="shared" si="22"/>
        <v>39</v>
      </c>
      <c r="AA48" s="24">
        <f t="shared" si="23"/>
        <v>39</v>
      </c>
      <c r="AB48" s="67">
        <f t="shared" si="24"/>
        <v>434</v>
      </c>
    </row>
    <row r="49" spans="1:28" ht="15" customHeight="1" x14ac:dyDescent="0.25">
      <c r="A49" s="71">
        <v>595</v>
      </c>
      <c r="B49" s="71">
        <v>395</v>
      </c>
      <c r="C49" s="68">
        <f t="shared" si="16"/>
        <v>3.97</v>
      </c>
      <c r="D49" s="68">
        <v>271.85000000000002</v>
      </c>
      <c r="E49" s="68">
        <v>211.04</v>
      </c>
      <c r="F49" s="68">
        <v>0</v>
      </c>
      <c r="G49" s="68">
        <f t="shared" si="28"/>
        <v>15.589743589743589</v>
      </c>
      <c r="H49" s="68">
        <v>0</v>
      </c>
      <c r="I49" s="68">
        <f t="shared" si="29"/>
        <v>20.717948717948719</v>
      </c>
      <c r="J49" s="72">
        <f t="shared" si="25"/>
        <v>1</v>
      </c>
      <c r="K49" s="72">
        <f t="shared" si="26"/>
        <v>1</v>
      </c>
      <c r="L49" s="72">
        <f t="shared" si="27"/>
        <v>1</v>
      </c>
      <c r="M49" s="72">
        <f t="shared" ca="1" si="17"/>
        <v>0</v>
      </c>
      <c r="N49" s="26"/>
      <c r="O49" s="26"/>
      <c r="P49" s="25"/>
      <c r="Q49" s="25"/>
      <c r="T49" s="22">
        <v>0</v>
      </c>
      <c r="U49" s="74">
        <f t="shared" si="18"/>
        <v>-395</v>
      </c>
      <c r="V49" s="70">
        <f t="shared" si="19"/>
        <v>-395</v>
      </c>
      <c r="W49" s="70"/>
      <c r="X49" s="70">
        <f t="shared" si="20"/>
        <v>434.20163659253046</v>
      </c>
      <c r="Y49" s="70">
        <f t="shared" si="21"/>
        <v>39.201636592530463</v>
      </c>
      <c r="Z49" s="70">
        <f t="shared" si="22"/>
        <v>39</v>
      </c>
      <c r="AA49" s="24">
        <f t="shared" si="23"/>
        <v>39</v>
      </c>
      <c r="AB49" s="67">
        <f t="shared" si="24"/>
        <v>434</v>
      </c>
    </row>
    <row r="50" spans="1:28" ht="15" customHeight="1" x14ac:dyDescent="0.25">
      <c r="A50" s="71">
        <v>495</v>
      </c>
      <c r="B50" s="71">
        <v>395</v>
      </c>
      <c r="C50" s="68">
        <f t="shared" si="16"/>
        <v>3.3</v>
      </c>
      <c r="D50" s="68">
        <v>271.87</v>
      </c>
      <c r="E50" s="68">
        <v>211.04</v>
      </c>
      <c r="F50" s="68">
        <v>0</v>
      </c>
      <c r="G50" s="68">
        <f t="shared" si="28"/>
        <v>17.7</v>
      </c>
      <c r="H50" s="68">
        <v>0</v>
      </c>
      <c r="I50" s="68">
        <f t="shared" si="29"/>
        <v>20.2</v>
      </c>
      <c r="J50" s="72">
        <f t="shared" si="25"/>
        <v>1</v>
      </c>
      <c r="K50" s="72">
        <f t="shared" si="26"/>
        <v>1</v>
      </c>
      <c r="L50" s="72">
        <f t="shared" si="27"/>
        <v>1</v>
      </c>
      <c r="M50" s="72">
        <f t="shared" ca="1" si="17"/>
        <v>0</v>
      </c>
      <c r="N50" s="26"/>
      <c r="O50" s="26"/>
      <c r="P50" s="25"/>
      <c r="Q50" s="25"/>
      <c r="T50" s="22">
        <v>0</v>
      </c>
      <c r="U50" s="74">
        <f t="shared" si="18"/>
        <v>-395</v>
      </c>
      <c r="V50" s="70">
        <f t="shared" si="19"/>
        <v>-395</v>
      </c>
      <c r="W50" s="70"/>
      <c r="X50" s="70">
        <f t="shared" si="20"/>
        <v>434.20163659253046</v>
      </c>
      <c r="Y50" s="70">
        <f t="shared" si="21"/>
        <v>39.201636592530463</v>
      </c>
      <c r="Z50" s="70">
        <f t="shared" si="22"/>
        <v>39</v>
      </c>
      <c r="AA50" s="24">
        <f t="shared" si="23"/>
        <v>39</v>
      </c>
      <c r="AB50" s="67">
        <f t="shared" si="24"/>
        <v>434</v>
      </c>
    </row>
    <row r="51" spans="1:28" ht="15" customHeight="1" x14ac:dyDescent="0.25">
      <c r="A51" s="71">
        <v>595</v>
      </c>
      <c r="B51" s="71">
        <v>395</v>
      </c>
      <c r="C51" s="68">
        <f t="shared" si="16"/>
        <v>3.97</v>
      </c>
      <c r="D51" s="68">
        <v>271.89</v>
      </c>
      <c r="E51" s="68">
        <v>211.04</v>
      </c>
      <c r="F51" s="68">
        <v>0</v>
      </c>
      <c r="G51" s="68">
        <f t="shared" si="28"/>
        <v>14.829268292682928</v>
      </c>
      <c r="H51" s="68">
        <v>0</v>
      </c>
      <c r="I51" s="68">
        <f t="shared" si="29"/>
        <v>19.707317073170731</v>
      </c>
      <c r="J51" s="72">
        <f t="shared" si="25"/>
        <v>1</v>
      </c>
      <c r="K51" s="72">
        <f t="shared" si="26"/>
        <v>1</v>
      </c>
      <c r="L51" s="72">
        <f t="shared" si="27"/>
        <v>1</v>
      </c>
      <c r="M51" s="72">
        <f t="shared" ca="1" si="17"/>
        <v>0</v>
      </c>
      <c r="N51" s="26"/>
      <c r="O51" s="26"/>
      <c r="P51" s="25"/>
      <c r="Q51" s="25"/>
      <c r="T51" s="22">
        <v>0</v>
      </c>
      <c r="U51" s="74">
        <f t="shared" si="18"/>
        <v>-395</v>
      </c>
      <c r="V51" s="70">
        <f t="shared" si="19"/>
        <v>-395</v>
      </c>
      <c r="W51" s="70"/>
      <c r="X51" s="70">
        <f t="shared" si="20"/>
        <v>434.20163659253046</v>
      </c>
      <c r="Y51" s="70">
        <f t="shared" si="21"/>
        <v>39.201636592530463</v>
      </c>
      <c r="Z51" s="70">
        <f t="shared" si="22"/>
        <v>39</v>
      </c>
      <c r="AA51" s="24">
        <f t="shared" si="23"/>
        <v>39</v>
      </c>
      <c r="AB51" s="67">
        <f t="shared" si="24"/>
        <v>434</v>
      </c>
    </row>
    <row r="52" spans="1:28" ht="15" customHeight="1" x14ac:dyDescent="0.25">
      <c r="A52" s="71">
        <v>595</v>
      </c>
      <c r="B52" s="71">
        <v>395</v>
      </c>
      <c r="C52" s="68">
        <f t="shared" si="16"/>
        <v>3.97</v>
      </c>
      <c r="D52" s="68">
        <v>271.91000000000003</v>
      </c>
      <c r="E52" s="68">
        <v>211.04</v>
      </c>
      <c r="F52" s="68">
        <v>0</v>
      </c>
      <c r="G52" s="68">
        <f t="shared" si="28"/>
        <v>14.476190476190476</v>
      </c>
      <c r="H52" s="68">
        <v>0</v>
      </c>
      <c r="I52" s="68">
        <f t="shared" si="29"/>
        <v>19.238095238095237</v>
      </c>
      <c r="J52" s="72">
        <f t="shared" si="25"/>
        <v>1</v>
      </c>
      <c r="K52" s="72">
        <f t="shared" si="26"/>
        <v>1</v>
      </c>
      <c r="L52" s="72">
        <f t="shared" si="27"/>
        <v>1</v>
      </c>
      <c r="M52" s="72">
        <f t="shared" ca="1" si="17"/>
        <v>1</v>
      </c>
      <c r="N52" s="26"/>
      <c r="O52" s="26"/>
      <c r="P52" s="25"/>
      <c r="Q52" s="25"/>
      <c r="T52" s="22">
        <v>0</v>
      </c>
      <c r="U52" s="74">
        <f t="shared" si="18"/>
        <v>-395</v>
      </c>
      <c r="V52" s="70">
        <f t="shared" si="19"/>
        <v>-395</v>
      </c>
      <c r="W52" s="70"/>
      <c r="X52" s="70">
        <f t="shared" si="20"/>
        <v>434.20163659253046</v>
      </c>
      <c r="Y52" s="70">
        <f t="shared" si="21"/>
        <v>39.201636592530463</v>
      </c>
      <c r="Z52" s="70">
        <f t="shared" si="22"/>
        <v>39</v>
      </c>
      <c r="AA52" s="24">
        <f t="shared" si="23"/>
        <v>39</v>
      </c>
      <c r="AB52" s="67">
        <f t="shared" si="24"/>
        <v>434</v>
      </c>
    </row>
    <row r="53" spans="1:28" ht="15" customHeight="1" x14ac:dyDescent="0.25">
      <c r="A53" s="71">
        <v>595</v>
      </c>
      <c r="B53" s="71">
        <v>395</v>
      </c>
      <c r="C53" s="68">
        <f t="shared" si="16"/>
        <v>3.97</v>
      </c>
      <c r="D53" s="68">
        <v>271.93</v>
      </c>
      <c r="E53" s="68">
        <v>211.04</v>
      </c>
      <c r="F53" s="68">
        <v>0</v>
      </c>
      <c r="G53" s="68">
        <f t="shared" si="28"/>
        <v>14.13953488372093</v>
      </c>
      <c r="H53" s="68">
        <v>0</v>
      </c>
      <c r="I53" s="68">
        <f t="shared" si="29"/>
        <v>18.790697674418606</v>
      </c>
      <c r="J53" s="72">
        <f t="shared" si="25"/>
        <v>1</v>
      </c>
      <c r="K53" s="72">
        <f t="shared" si="26"/>
        <v>1</v>
      </c>
      <c r="L53" s="72">
        <f t="shared" si="27"/>
        <v>1</v>
      </c>
      <c r="M53" s="72">
        <f t="shared" ca="1" si="17"/>
        <v>1</v>
      </c>
      <c r="N53" s="26"/>
      <c r="O53" s="26"/>
      <c r="P53" s="25"/>
      <c r="Q53" s="25"/>
      <c r="T53" s="22">
        <v>0</v>
      </c>
      <c r="U53" s="74">
        <f t="shared" si="18"/>
        <v>-395</v>
      </c>
      <c r="V53" s="70">
        <f t="shared" si="19"/>
        <v>-395</v>
      </c>
      <c r="W53" s="70"/>
      <c r="X53" s="70">
        <f t="shared" si="20"/>
        <v>434.20163659253046</v>
      </c>
      <c r="Y53" s="70">
        <f t="shared" si="21"/>
        <v>39.201636592530463</v>
      </c>
      <c r="Z53" s="70">
        <f t="shared" si="22"/>
        <v>39</v>
      </c>
      <c r="AA53" s="24">
        <f t="shared" si="23"/>
        <v>39</v>
      </c>
      <c r="AB53" s="67">
        <f t="shared" si="24"/>
        <v>434</v>
      </c>
    </row>
    <row r="54" spans="1:28" ht="15" customHeight="1" x14ac:dyDescent="0.25">
      <c r="A54" s="71">
        <v>595</v>
      </c>
      <c r="B54" s="71">
        <v>395</v>
      </c>
      <c r="C54" s="68">
        <f t="shared" si="16"/>
        <v>3.97</v>
      </c>
      <c r="D54" s="68">
        <v>271.94</v>
      </c>
      <c r="E54" s="68">
        <v>211.04</v>
      </c>
      <c r="F54" s="68">
        <v>0</v>
      </c>
      <c r="G54" s="68">
        <f t="shared" si="28"/>
        <v>13.818181818181818</v>
      </c>
      <c r="H54" s="68">
        <v>0</v>
      </c>
      <c r="I54" s="68">
        <f t="shared" si="29"/>
        <v>18.363636363636363</v>
      </c>
      <c r="J54" s="72">
        <f t="shared" si="25"/>
        <v>1</v>
      </c>
      <c r="K54" s="72">
        <f t="shared" si="26"/>
        <v>1</v>
      </c>
      <c r="L54" s="72">
        <f t="shared" si="27"/>
        <v>1</v>
      </c>
      <c r="M54" s="72">
        <f t="shared" ca="1" si="17"/>
        <v>0</v>
      </c>
      <c r="N54" s="26"/>
      <c r="O54" s="26"/>
      <c r="P54" s="25"/>
      <c r="Q54" s="25"/>
      <c r="T54" s="22">
        <v>0</v>
      </c>
      <c r="U54" s="74">
        <f t="shared" si="18"/>
        <v>-395</v>
      </c>
      <c r="V54" s="70">
        <f t="shared" si="19"/>
        <v>-395</v>
      </c>
      <c r="W54" s="70"/>
      <c r="X54" s="70">
        <f t="shared" si="20"/>
        <v>434.20163659253046</v>
      </c>
      <c r="Y54" s="70">
        <f t="shared" si="21"/>
        <v>39.201636592530463</v>
      </c>
      <c r="Z54" s="70">
        <f t="shared" si="22"/>
        <v>39</v>
      </c>
      <c r="AA54" s="24">
        <f t="shared" si="23"/>
        <v>39</v>
      </c>
      <c r="AB54" s="67">
        <f t="shared" si="24"/>
        <v>434</v>
      </c>
    </row>
    <row r="55" spans="1:28" ht="15" customHeight="1" x14ac:dyDescent="0.25">
      <c r="A55" s="71">
        <v>595</v>
      </c>
      <c r="B55" s="71">
        <v>395</v>
      </c>
      <c r="C55" s="68">
        <f t="shared" si="16"/>
        <v>3.97</v>
      </c>
      <c r="D55" s="68">
        <v>271.98</v>
      </c>
      <c r="E55" s="68">
        <v>211.04</v>
      </c>
      <c r="F55" s="68">
        <v>0</v>
      </c>
      <c r="G55" s="68">
        <f t="shared" si="28"/>
        <v>13.511111111111111</v>
      </c>
      <c r="H55" s="68">
        <v>0</v>
      </c>
      <c r="I55" s="68">
        <f t="shared" si="29"/>
        <v>17.955555555555556</v>
      </c>
      <c r="J55" s="72">
        <f t="shared" si="25"/>
        <v>1</v>
      </c>
      <c r="K55" s="72">
        <f t="shared" si="26"/>
        <v>1</v>
      </c>
      <c r="L55" s="72">
        <f t="shared" si="27"/>
        <v>1</v>
      </c>
      <c r="M55" s="72">
        <f t="shared" ca="1" si="17"/>
        <v>0</v>
      </c>
      <c r="N55" s="26"/>
      <c r="O55" s="26"/>
      <c r="P55" s="25"/>
      <c r="Q55" s="25"/>
      <c r="T55" s="22">
        <v>0</v>
      </c>
      <c r="U55" s="74">
        <f t="shared" si="18"/>
        <v>-395</v>
      </c>
      <c r="V55" s="70">
        <f t="shared" si="19"/>
        <v>-395</v>
      </c>
      <c r="W55" s="70"/>
      <c r="X55" s="70">
        <f t="shared" si="20"/>
        <v>434.20163659253046</v>
      </c>
      <c r="Y55" s="70">
        <f t="shared" si="21"/>
        <v>39.201636592530463</v>
      </c>
      <c r="Z55" s="70">
        <f t="shared" si="22"/>
        <v>39</v>
      </c>
      <c r="AA55" s="24">
        <f t="shared" si="23"/>
        <v>39</v>
      </c>
      <c r="AB55" s="67">
        <f t="shared" si="24"/>
        <v>434</v>
      </c>
    </row>
    <row r="56" spans="1:28" ht="15" customHeight="1" x14ac:dyDescent="0.25">
      <c r="A56" s="71">
        <v>495</v>
      </c>
      <c r="B56" s="71">
        <v>395</v>
      </c>
      <c r="C56" s="68">
        <f t="shared" si="16"/>
        <v>3.3</v>
      </c>
      <c r="D56" s="68">
        <v>271.98</v>
      </c>
      <c r="E56" s="68">
        <v>211.03</v>
      </c>
      <c r="F56" s="68">
        <v>0</v>
      </c>
      <c r="G56" s="68">
        <f t="shared" si="28"/>
        <v>15.391304347826088</v>
      </c>
      <c r="H56" s="68">
        <v>0</v>
      </c>
      <c r="I56" s="68">
        <f t="shared" si="29"/>
        <v>17.565217391304348</v>
      </c>
      <c r="J56" s="72">
        <f t="shared" si="25"/>
        <v>1</v>
      </c>
      <c r="K56" s="72">
        <f t="shared" si="26"/>
        <v>1</v>
      </c>
      <c r="L56" s="72">
        <f t="shared" si="27"/>
        <v>1</v>
      </c>
      <c r="M56" s="72">
        <f t="shared" ca="1" si="17"/>
        <v>0</v>
      </c>
      <c r="N56" s="26"/>
      <c r="O56" s="26"/>
      <c r="P56" s="25"/>
      <c r="Q56" s="25"/>
      <c r="T56" s="22">
        <v>0</v>
      </c>
      <c r="U56" s="74">
        <f t="shared" si="18"/>
        <v>-395</v>
      </c>
      <c r="V56" s="70">
        <f t="shared" si="19"/>
        <v>-395</v>
      </c>
      <c r="W56" s="70"/>
      <c r="X56" s="70">
        <f t="shared" si="20"/>
        <v>434.20163659253046</v>
      </c>
      <c r="Y56" s="70">
        <f t="shared" si="21"/>
        <v>39.201636592530463</v>
      </c>
      <c r="Z56" s="70">
        <f t="shared" si="22"/>
        <v>39</v>
      </c>
      <c r="AA56" s="24">
        <f t="shared" si="23"/>
        <v>39</v>
      </c>
      <c r="AB56" s="67">
        <f t="shared" si="24"/>
        <v>434</v>
      </c>
    </row>
    <row r="57" spans="1:28" ht="15" customHeight="1" x14ac:dyDescent="0.25">
      <c r="A57" s="71">
        <v>795</v>
      </c>
      <c r="B57" s="71">
        <v>395</v>
      </c>
      <c r="C57" s="68">
        <f t="shared" si="16"/>
        <v>5.3</v>
      </c>
      <c r="D57" s="68">
        <v>272.02999999999997</v>
      </c>
      <c r="E57" s="68">
        <v>211.03</v>
      </c>
      <c r="F57" s="68">
        <v>0</v>
      </c>
      <c r="G57" s="68">
        <f t="shared" si="28"/>
        <v>8.6808510638297864</v>
      </c>
      <c r="H57" s="68">
        <v>0</v>
      </c>
      <c r="I57" s="68">
        <f t="shared" si="29"/>
        <v>17.191489361702128</v>
      </c>
      <c r="J57" s="72">
        <f t="shared" si="25"/>
        <v>1</v>
      </c>
      <c r="K57" s="72">
        <f t="shared" si="26"/>
        <v>1</v>
      </c>
      <c r="L57" s="72">
        <f t="shared" si="27"/>
        <v>1</v>
      </c>
      <c r="M57" s="72">
        <f t="shared" ca="1" si="17"/>
        <v>0</v>
      </c>
      <c r="N57" s="26"/>
      <c r="O57" s="26"/>
      <c r="P57" s="25"/>
      <c r="Q57" s="25"/>
      <c r="T57" s="22">
        <v>0</v>
      </c>
      <c r="U57" s="74">
        <f t="shared" si="18"/>
        <v>-395</v>
      </c>
      <c r="V57" s="70">
        <f t="shared" si="19"/>
        <v>-395</v>
      </c>
      <c r="W57" s="70"/>
      <c r="X57" s="70">
        <f t="shared" si="20"/>
        <v>434.20163659253046</v>
      </c>
      <c r="Y57" s="70">
        <f t="shared" si="21"/>
        <v>39.201636592530463</v>
      </c>
      <c r="Z57" s="70">
        <f t="shared" si="22"/>
        <v>39</v>
      </c>
      <c r="AA57" s="24">
        <f t="shared" si="23"/>
        <v>39</v>
      </c>
      <c r="AB57" s="67">
        <f t="shared" si="24"/>
        <v>434</v>
      </c>
    </row>
    <row r="58" spans="1:28" ht="15" customHeight="1" x14ac:dyDescent="0.25">
      <c r="A58" s="71">
        <v>394</v>
      </c>
      <c r="B58" s="71">
        <v>394</v>
      </c>
      <c r="C58" s="68">
        <f t="shared" si="16"/>
        <v>2.63</v>
      </c>
      <c r="D58" s="68">
        <v>272.02999999999997</v>
      </c>
      <c r="E58" s="68">
        <v>211.03</v>
      </c>
      <c r="F58" s="68">
        <v>0</v>
      </c>
      <c r="G58" s="68">
        <f t="shared" si="28"/>
        <v>16.854166666666668</v>
      </c>
      <c r="H58" s="68">
        <v>0</v>
      </c>
      <c r="I58" s="68">
        <f t="shared" si="29"/>
        <v>16.854166666666668</v>
      </c>
      <c r="J58" s="72">
        <f t="shared" si="25"/>
        <v>1</v>
      </c>
      <c r="K58" s="72">
        <f t="shared" si="26"/>
        <v>1</v>
      </c>
      <c r="L58" s="72">
        <f t="shared" si="27"/>
        <v>1</v>
      </c>
      <c r="M58" s="72">
        <f t="shared" ca="1" si="17"/>
        <v>1</v>
      </c>
      <c r="N58" s="26"/>
      <c r="O58" s="26"/>
      <c r="P58" s="25"/>
      <c r="Q58" s="25"/>
      <c r="T58" s="22">
        <v>0</v>
      </c>
      <c r="U58" s="74">
        <f t="shared" si="18"/>
        <v>-394</v>
      </c>
      <c r="V58" s="70">
        <f t="shared" si="19"/>
        <v>-394</v>
      </c>
      <c r="W58" s="70"/>
      <c r="X58" s="70">
        <f t="shared" si="20"/>
        <v>433.10239194292905</v>
      </c>
      <c r="Y58" s="70">
        <f t="shared" si="21"/>
        <v>39.102391942929046</v>
      </c>
      <c r="Z58" s="70">
        <f t="shared" si="22"/>
        <v>39</v>
      </c>
      <c r="AA58" s="24">
        <f t="shared" si="23"/>
        <v>39</v>
      </c>
      <c r="AB58" s="67">
        <f t="shared" si="24"/>
        <v>433</v>
      </c>
    </row>
    <row r="59" spans="1:28" ht="15" customHeight="1" x14ac:dyDescent="0.25">
      <c r="A59" s="71">
        <v>894</v>
      </c>
      <c r="B59" s="71">
        <v>394</v>
      </c>
      <c r="C59" s="68">
        <f t="shared" si="16"/>
        <v>5.96</v>
      </c>
      <c r="D59" s="68">
        <v>272.06</v>
      </c>
      <c r="E59" s="68">
        <v>211.03</v>
      </c>
      <c r="F59" s="68">
        <v>0</v>
      </c>
      <c r="G59" s="68">
        <f t="shared" si="28"/>
        <v>6.3061224489795915</v>
      </c>
      <c r="H59" s="68">
        <v>0</v>
      </c>
      <c r="I59" s="68">
        <f t="shared" si="29"/>
        <v>16.510204081632654</v>
      </c>
      <c r="J59" s="72">
        <f t="shared" si="25"/>
        <v>1</v>
      </c>
      <c r="K59" s="72">
        <f t="shared" si="26"/>
        <v>1</v>
      </c>
      <c r="L59" s="72">
        <f t="shared" si="27"/>
        <v>1</v>
      </c>
      <c r="M59" s="72">
        <f t="shared" ca="1" si="17"/>
        <v>1</v>
      </c>
      <c r="N59" s="26"/>
      <c r="O59" s="26"/>
      <c r="P59" s="25"/>
      <c r="Q59" s="25"/>
      <c r="T59" s="22">
        <v>0</v>
      </c>
      <c r="U59" s="74">
        <f t="shared" si="18"/>
        <v>-394</v>
      </c>
      <c r="V59" s="70">
        <f t="shared" si="19"/>
        <v>-394</v>
      </c>
      <c r="W59" s="70"/>
      <c r="X59" s="70">
        <f t="shared" si="20"/>
        <v>433.10239194292905</v>
      </c>
      <c r="Y59" s="70">
        <f t="shared" si="21"/>
        <v>39.102391942929046</v>
      </c>
      <c r="Z59" s="70">
        <f t="shared" si="22"/>
        <v>39</v>
      </c>
      <c r="AA59" s="24">
        <f t="shared" si="23"/>
        <v>39</v>
      </c>
      <c r="AB59" s="67">
        <f t="shared" si="24"/>
        <v>433</v>
      </c>
    </row>
    <row r="60" spans="1:28" ht="15" customHeight="1" x14ac:dyDescent="0.25">
      <c r="A60" s="71">
        <v>394</v>
      </c>
      <c r="B60" s="71">
        <v>394</v>
      </c>
      <c r="C60" s="68">
        <f t="shared" si="16"/>
        <v>2.63</v>
      </c>
      <c r="D60" s="68">
        <v>272.07</v>
      </c>
      <c r="E60" s="68">
        <v>211.03</v>
      </c>
      <c r="F60" s="68">
        <v>0</v>
      </c>
      <c r="G60" s="68">
        <f t="shared" si="28"/>
        <v>16.18</v>
      </c>
      <c r="H60" s="68">
        <v>0</v>
      </c>
      <c r="I60" s="68">
        <f t="shared" si="29"/>
        <v>16.18</v>
      </c>
      <c r="J60" s="72">
        <f t="shared" si="25"/>
        <v>1</v>
      </c>
      <c r="K60" s="72">
        <f t="shared" si="26"/>
        <v>1</v>
      </c>
      <c r="L60" s="72">
        <f t="shared" si="27"/>
        <v>1</v>
      </c>
      <c r="M60" s="72">
        <f t="shared" ca="1" si="17"/>
        <v>0</v>
      </c>
      <c r="N60" s="26"/>
      <c r="O60" s="26"/>
      <c r="P60" s="25"/>
      <c r="Q60" s="25"/>
      <c r="T60" s="22">
        <v>0</v>
      </c>
      <c r="U60" s="74">
        <f t="shared" si="18"/>
        <v>-394</v>
      </c>
      <c r="V60" s="70">
        <f t="shared" si="19"/>
        <v>-394</v>
      </c>
      <c r="W60" s="70"/>
      <c r="X60" s="70">
        <f t="shared" si="20"/>
        <v>433.10239194292905</v>
      </c>
      <c r="Y60" s="70">
        <f t="shared" si="21"/>
        <v>39.102391942929046</v>
      </c>
      <c r="Z60" s="70">
        <f t="shared" si="22"/>
        <v>39</v>
      </c>
      <c r="AA60" s="24">
        <f t="shared" si="23"/>
        <v>39</v>
      </c>
      <c r="AB60" s="67">
        <f t="shared" si="24"/>
        <v>433</v>
      </c>
    </row>
    <row r="61" spans="1:28" ht="15" customHeight="1" x14ac:dyDescent="0.25">
      <c r="A61" s="71">
        <v>694</v>
      </c>
      <c r="B61" s="71">
        <v>394</v>
      </c>
      <c r="C61" s="68">
        <f t="shared" si="16"/>
        <v>4.63</v>
      </c>
      <c r="D61" s="68">
        <v>272.10000000000002</v>
      </c>
      <c r="E61" s="68">
        <v>211.03</v>
      </c>
      <c r="F61" s="68">
        <v>0</v>
      </c>
      <c r="G61" s="68">
        <f t="shared" si="28"/>
        <v>9.9803921568627452</v>
      </c>
      <c r="H61" s="68">
        <v>0</v>
      </c>
      <c r="I61" s="68">
        <f t="shared" si="29"/>
        <v>15.862745098039216</v>
      </c>
      <c r="J61" s="72">
        <f t="shared" si="25"/>
        <v>1</v>
      </c>
      <c r="K61" s="72">
        <f t="shared" si="26"/>
        <v>1</v>
      </c>
      <c r="L61" s="72">
        <f t="shared" si="27"/>
        <v>1</v>
      </c>
      <c r="M61" s="72">
        <f t="shared" ca="1" si="17"/>
        <v>1</v>
      </c>
      <c r="N61" s="26"/>
      <c r="O61" s="26"/>
      <c r="P61" s="25"/>
      <c r="Q61" s="25"/>
      <c r="T61" s="22">
        <v>0</v>
      </c>
      <c r="U61" s="74">
        <f t="shared" si="18"/>
        <v>-394</v>
      </c>
      <c r="V61" s="70">
        <f t="shared" si="19"/>
        <v>-394</v>
      </c>
      <c r="W61" s="70"/>
      <c r="X61" s="70">
        <f t="shared" si="20"/>
        <v>433.10239194292905</v>
      </c>
      <c r="Y61" s="70">
        <f t="shared" si="21"/>
        <v>39.102391942929046</v>
      </c>
      <c r="Z61" s="70">
        <f t="shared" si="22"/>
        <v>39</v>
      </c>
      <c r="AA61" s="24">
        <f t="shared" si="23"/>
        <v>39</v>
      </c>
      <c r="AB61" s="67">
        <f t="shared" si="24"/>
        <v>433</v>
      </c>
    </row>
    <row r="62" spans="1:28" ht="15" customHeight="1" x14ac:dyDescent="0.25">
      <c r="A62" s="71">
        <v>494</v>
      </c>
      <c r="B62" s="71">
        <v>394</v>
      </c>
      <c r="C62" s="68">
        <f t="shared" si="16"/>
        <v>3.29</v>
      </c>
      <c r="D62" s="68">
        <v>272.11</v>
      </c>
      <c r="E62" s="68">
        <v>211.03</v>
      </c>
      <c r="F62" s="68">
        <v>0</v>
      </c>
      <c r="G62" s="68">
        <f t="shared" si="28"/>
        <v>13.634615384615385</v>
      </c>
      <c r="H62" s="68">
        <v>0</v>
      </c>
      <c r="I62" s="68">
        <f t="shared" si="29"/>
        <v>15.557692307692308</v>
      </c>
      <c r="J62" s="72">
        <f t="shared" si="25"/>
        <v>1</v>
      </c>
      <c r="K62" s="72">
        <f t="shared" si="26"/>
        <v>1</v>
      </c>
      <c r="L62" s="72">
        <f t="shared" si="27"/>
        <v>1</v>
      </c>
      <c r="M62" s="72">
        <f t="shared" ca="1" si="17"/>
        <v>0</v>
      </c>
      <c r="N62" s="26"/>
      <c r="O62" s="26"/>
      <c r="P62" s="25"/>
      <c r="Q62" s="25"/>
      <c r="T62" s="22">
        <v>0</v>
      </c>
      <c r="U62" s="74">
        <f t="shared" si="18"/>
        <v>-394</v>
      </c>
      <c r="V62" s="70">
        <f t="shared" si="19"/>
        <v>-394</v>
      </c>
      <c r="W62" s="70"/>
      <c r="X62" s="70">
        <f t="shared" si="20"/>
        <v>433.10239194292905</v>
      </c>
      <c r="Y62" s="70">
        <f t="shared" si="21"/>
        <v>39.102391942929046</v>
      </c>
      <c r="Z62" s="70">
        <f t="shared" si="22"/>
        <v>39</v>
      </c>
      <c r="AA62" s="24">
        <f t="shared" si="23"/>
        <v>39</v>
      </c>
      <c r="AB62" s="67">
        <f t="shared" si="24"/>
        <v>433</v>
      </c>
    </row>
    <row r="63" spans="1:28" ht="15" customHeight="1" x14ac:dyDescent="0.25">
      <c r="A63" s="71">
        <v>694</v>
      </c>
      <c r="B63" s="71">
        <v>394</v>
      </c>
      <c r="C63" s="68">
        <f t="shared" si="16"/>
        <v>4.63</v>
      </c>
      <c r="D63" s="68">
        <v>272.13</v>
      </c>
      <c r="E63" s="68">
        <v>211.03</v>
      </c>
      <c r="F63" s="68">
        <v>0</v>
      </c>
      <c r="G63" s="68">
        <f t="shared" si="28"/>
        <v>9.6037735849056602</v>
      </c>
      <c r="H63" s="68">
        <v>0</v>
      </c>
      <c r="I63" s="68">
        <f t="shared" si="29"/>
        <v>15.264150943396226</v>
      </c>
      <c r="J63" s="72">
        <f t="shared" si="25"/>
        <v>1</v>
      </c>
      <c r="K63" s="72">
        <f t="shared" si="26"/>
        <v>1</v>
      </c>
      <c r="L63" s="72">
        <f t="shared" si="27"/>
        <v>1</v>
      </c>
      <c r="M63" s="72">
        <f t="shared" ca="1" si="17"/>
        <v>0</v>
      </c>
      <c r="N63" s="26"/>
      <c r="O63" s="26"/>
      <c r="P63" s="25"/>
      <c r="Q63" s="25"/>
      <c r="T63" s="22">
        <v>0</v>
      </c>
      <c r="U63" s="74">
        <f t="shared" si="18"/>
        <v>-394</v>
      </c>
      <c r="V63" s="70">
        <f t="shared" si="19"/>
        <v>-394</v>
      </c>
      <c r="W63" s="70"/>
      <c r="X63" s="70">
        <f t="shared" si="20"/>
        <v>433.10239194292905</v>
      </c>
      <c r="Y63" s="70">
        <f t="shared" si="21"/>
        <v>39.102391942929046</v>
      </c>
      <c r="Z63" s="70">
        <f t="shared" si="22"/>
        <v>39</v>
      </c>
      <c r="AA63" s="24">
        <f t="shared" si="23"/>
        <v>39</v>
      </c>
      <c r="AB63" s="67">
        <f t="shared" si="24"/>
        <v>433</v>
      </c>
    </row>
    <row r="64" spans="1:28" ht="15" customHeight="1" x14ac:dyDescent="0.25">
      <c r="A64" s="71">
        <v>494</v>
      </c>
      <c r="B64" s="71">
        <v>394</v>
      </c>
      <c r="C64" s="68">
        <f t="shared" si="16"/>
        <v>3.29</v>
      </c>
      <c r="D64" s="68">
        <v>272.14</v>
      </c>
      <c r="E64" s="68">
        <v>211.03</v>
      </c>
      <c r="F64" s="68">
        <v>0</v>
      </c>
      <c r="G64" s="68">
        <f t="shared" si="28"/>
        <v>13.12962962962963</v>
      </c>
      <c r="H64" s="68">
        <v>0</v>
      </c>
      <c r="I64" s="68">
        <f t="shared" si="29"/>
        <v>14.981481481481481</v>
      </c>
      <c r="J64" s="72">
        <f t="shared" si="25"/>
        <v>1</v>
      </c>
      <c r="K64" s="72">
        <f t="shared" si="26"/>
        <v>1</v>
      </c>
      <c r="L64" s="72">
        <f t="shared" si="27"/>
        <v>1</v>
      </c>
      <c r="M64" s="72">
        <f t="shared" ca="1" si="17"/>
        <v>1</v>
      </c>
      <c r="N64" s="26"/>
      <c r="O64" s="26"/>
      <c r="P64" s="25"/>
      <c r="Q64" s="25"/>
      <c r="T64" s="22">
        <v>0</v>
      </c>
      <c r="U64" s="74">
        <f t="shared" si="18"/>
        <v>-394</v>
      </c>
      <c r="V64" s="70">
        <f t="shared" si="19"/>
        <v>-394</v>
      </c>
      <c r="W64" s="70"/>
      <c r="X64" s="70">
        <f t="shared" si="20"/>
        <v>433.10239194292905</v>
      </c>
      <c r="Y64" s="70">
        <f t="shared" si="21"/>
        <v>39.102391942929046</v>
      </c>
      <c r="Z64" s="70">
        <f t="shared" si="22"/>
        <v>39</v>
      </c>
      <c r="AA64" s="24">
        <f t="shared" si="23"/>
        <v>39</v>
      </c>
      <c r="AB64" s="67">
        <f t="shared" si="24"/>
        <v>433</v>
      </c>
    </row>
    <row r="65" spans="1:28" ht="15" customHeight="1" x14ac:dyDescent="0.25">
      <c r="A65" s="71">
        <v>594</v>
      </c>
      <c r="B65" s="71">
        <v>394</v>
      </c>
      <c r="C65" s="68">
        <f t="shared" si="16"/>
        <v>3.96</v>
      </c>
      <c r="D65" s="68">
        <v>272.14999999999998</v>
      </c>
      <c r="E65" s="68">
        <v>211.16</v>
      </c>
      <c r="F65" s="68">
        <v>0</v>
      </c>
      <c r="G65" s="68">
        <f t="shared" si="28"/>
        <v>11.072727272727272</v>
      </c>
      <c r="H65" s="68">
        <v>0</v>
      </c>
      <c r="I65" s="68">
        <f t="shared" si="29"/>
        <v>14.709090909090909</v>
      </c>
      <c r="J65" s="72">
        <f t="shared" si="25"/>
        <v>1</v>
      </c>
      <c r="K65" s="72">
        <f t="shared" si="26"/>
        <v>1</v>
      </c>
      <c r="L65" s="72">
        <f t="shared" si="27"/>
        <v>1</v>
      </c>
      <c r="M65" s="72">
        <f t="shared" ca="1" si="17"/>
        <v>1</v>
      </c>
      <c r="N65" s="26"/>
      <c r="O65" s="26"/>
      <c r="P65" s="25"/>
      <c r="Q65" s="25"/>
      <c r="T65" s="22">
        <v>0</v>
      </c>
      <c r="U65" s="74">
        <f t="shared" si="18"/>
        <v>-394</v>
      </c>
      <c r="V65" s="70">
        <f t="shared" si="19"/>
        <v>-394</v>
      </c>
      <c r="W65" s="70"/>
      <c r="X65" s="70">
        <f t="shared" si="20"/>
        <v>433.10239194292905</v>
      </c>
      <c r="Y65" s="70">
        <f t="shared" si="21"/>
        <v>39.102391942929046</v>
      </c>
      <c r="Z65" s="70">
        <f t="shared" si="22"/>
        <v>39</v>
      </c>
      <c r="AA65" s="24">
        <f t="shared" si="23"/>
        <v>39</v>
      </c>
      <c r="AB65" s="67">
        <f t="shared" si="24"/>
        <v>433</v>
      </c>
    </row>
    <row r="66" spans="1:28" ht="15" customHeight="1" x14ac:dyDescent="0.25">
      <c r="A66" s="71">
        <v>495</v>
      </c>
      <c r="B66" s="71">
        <v>395</v>
      </c>
      <c r="C66" s="68">
        <f t="shared" ref="C66:C97" si="30">ROUND(A66/150,2)</f>
        <v>3.3</v>
      </c>
      <c r="D66" s="68">
        <v>272.14999999999998</v>
      </c>
      <c r="E66" s="68">
        <v>211.18</v>
      </c>
      <c r="F66" s="68">
        <v>0</v>
      </c>
      <c r="G66" s="68">
        <f t="shared" si="28"/>
        <v>12.642857142857142</v>
      </c>
      <c r="H66" s="68">
        <v>0</v>
      </c>
      <c r="I66" s="68">
        <f t="shared" si="29"/>
        <v>14.428571428571429</v>
      </c>
      <c r="J66" s="72">
        <f t="shared" si="25"/>
        <v>1</v>
      </c>
      <c r="K66" s="72">
        <f t="shared" si="26"/>
        <v>1</v>
      </c>
      <c r="L66" s="72">
        <f t="shared" si="27"/>
        <v>1</v>
      </c>
      <c r="M66" s="72">
        <f t="shared" ref="M66:M97" ca="1" si="31">IF(RAND()&lt;0.5,0,1)</f>
        <v>1</v>
      </c>
      <c r="N66" s="26"/>
      <c r="O66" s="26"/>
      <c r="P66" s="25"/>
      <c r="Q66" s="25"/>
      <c r="T66" s="22">
        <v>0</v>
      </c>
      <c r="U66" s="74">
        <f t="shared" ref="U66:U97" si="32">T66-B66</f>
        <v>-395</v>
      </c>
      <c r="V66" s="70">
        <f t="shared" ref="V66:V97" si="33">ROUND(U66,0)</f>
        <v>-395</v>
      </c>
      <c r="W66" s="70"/>
      <c r="X66" s="70">
        <f t="shared" ref="X66:X97" si="34">B66/$W$2*$W$3</f>
        <v>434.20163659253046</v>
      </c>
      <c r="Y66" s="70">
        <f t="shared" ref="Y66:Y97" si="35">X66-B66</f>
        <v>39.201636592530463</v>
      </c>
      <c r="Z66" s="70">
        <f t="shared" ref="Z66:Z97" si="36">ROUND(Y66,0)</f>
        <v>39</v>
      </c>
      <c r="AA66" s="24">
        <f t="shared" ref="AA66:AA97" si="37">IF(V66&gt;=0,V66,Z66)</f>
        <v>39</v>
      </c>
      <c r="AB66" s="67">
        <f t="shared" ref="AB66:AB97" si="38">B66+AA66</f>
        <v>434</v>
      </c>
    </row>
    <row r="67" spans="1:28" ht="15" customHeight="1" x14ac:dyDescent="0.25">
      <c r="A67" s="71">
        <v>543</v>
      </c>
      <c r="B67" s="71">
        <v>443</v>
      </c>
      <c r="C67" s="68">
        <f t="shared" si="30"/>
        <v>3.62</v>
      </c>
      <c r="D67" s="68">
        <v>272.16000000000003</v>
      </c>
      <c r="E67" s="68">
        <v>211.18</v>
      </c>
      <c r="F67" s="68">
        <v>0</v>
      </c>
      <c r="G67" s="68">
        <f t="shared" si="28"/>
        <v>11.578947368421053</v>
      </c>
      <c r="H67" s="68">
        <v>0</v>
      </c>
      <c r="I67" s="68">
        <f t="shared" si="29"/>
        <v>13.333333333333334</v>
      </c>
      <c r="J67" s="72">
        <f t="shared" ref="J67:J98" si="39">IF(ABS(B67-B66)&lt;=50,1,0)</f>
        <v>1</v>
      </c>
      <c r="K67" s="72">
        <f t="shared" ref="K67:K98" si="40">IF(ABS((B67-B66))&lt;=50,1,IF((B67-B66)*($B$4-$B$2)&gt;=0,1,-1))</f>
        <v>1</v>
      </c>
      <c r="L67" s="72">
        <f t="shared" si="27"/>
        <v>1</v>
      </c>
      <c r="M67" s="72">
        <f t="shared" ca="1" si="31"/>
        <v>0</v>
      </c>
      <c r="N67" s="26"/>
      <c r="O67" s="26"/>
      <c r="P67" s="25"/>
      <c r="Q67" s="25"/>
      <c r="T67" s="22">
        <v>0</v>
      </c>
      <c r="U67" s="74">
        <f t="shared" si="32"/>
        <v>-443</v>
      </c>
      <c r="V67" s="70">
        <f t="shared" si="33"/>
        <v>-443</v>
      </c>
      <c r="W67" s="70"/>
      <c r="X67" s="70">
        <f t="shared" si="34"/>
        <v>486.96537977339489</v>
      </c>
      <c r="Y67" s="70">
        <f t="shared" si="35"/>
        <v>43.965379773394886</v>
      </c>
      <c r="Z67" s="70">
        <f t="shared" si="36"/>
        <v>44</v>
      </c>
      <c r="AA67" s="24">
        <f t="shared" si="37"/>
        <v>44</v>
      </c>
      <c r="AB67" s="67">
        <f t="shared" si="38"/>
        <v>487</v>
      </c>
    </row>
    <row r="68" spans="1:28" ht="15" customHeight="1" x14ac:dyDescent="0.25">
      <c r="A68" s="71">
        <v>443</v>
      </c>
      <c r="B68" s="71">
        <v>443</v>
      </c>
      <c r="C68" s="68">
        <f t="shared" si="30"/>
        <v>2.95</v>
      </c>
      <c r="D68" s="68">
        <v>272.16000000000003</v>
      </c>
      <c r="E68" s="68">
        <v>211.22</v>
      </c>
      <c r="F68" s="68">
        <v>0</v>
      </c>
      <c r="G68" s="68">
        <f t="shared" si="28"/>
        <v>13.103448275862069</v>
      </c>
      <c r="H68" s="68">
        <v>0</v>
      </c>
      <c r="I68" s="68">
        <f t="shared" si="29"/>
        <v>13.103448275862069</v>
      </c>
      <c r="J68" s="72">
        <f t="shared" si="39"/>
        <v>1</v>
      </c>
      <c r="K68" s="72">
        <f t="shared" si="40"/>
        <v>1</v>
      </c>
      <c r="L68" s="72">
        <f t="shared" si="27"/>
        <v>1</v>
      </c>
      <c r="M68" s="72">
        <f t="shared" ca="1" si="31"/>
        <v>0</v>
      </c>
      <c r="N68" s="26"/>
      <c r="O68" s="26"/>
      <c r="P68" s="25"/>
      <c r="Q68" s="25"/>
      <c r="T68" s="22">
        <v>0</v>
      </c>
      <c r="U68" s="74">
        <f t="shared" si="32"/>
        <v>-443</v>
      </c>
      <c r="V68" s="70">
        <f t="shared" si="33"/>
        <v>-443</v>
      </c>
      <c r="W68" s="70"/>
      <c r="X68" s="70">
        <f t="shared" si="34"/>
        <v>486.96537977339489</v>
      </c>
      <c r="Y68" s="70">
        <f t="shared" si="35"/>
        <v>43.965379773394886</v>
      </c>
      <c r="Z68" s="70">
        <f t="shared" si="36"/>
        <v>44</v>
      </c>
      <c r="AA68" s="24">
        <f t="shared" si="37"/>
        <v>44</v>
      </c>
      <c r="AB68" s="67">
        <f t="shared" si="38"/>
        <v>487</v>
      </c>
    </row>
    <row r="69" spans="1:28" ht="15" customHeight="1" x14ac:dyDescent="0.25">
      <c r="A69" s="71">
        <v>543</v>
      </c>
      <c r="B69" s="71">
        <v>443</v>
      </c>
      <c r="C69" s="68">
        <f t="shared" si="30"/>
        <v>3.62</v>
      </c>
      <c r="D69" s="68">
        <v>272.16000000000003</v>
      </c>
      <c r="E69" s="68">
        <v>211.24</v>
      </c>
      <c r="F69" s="68">
        <v>0</v>
      </c>
      <c r="G69" s="68">
        <f t="shared" si="28"/>
        <v>11.186440677966102</v>
      </c>
      <c r="H69" s="68">
        <v>0</v>
      </c>
      <c r="I69" s="68">
        <f t="shared" si="29"/>
        <v>12.881355932203389</v>
      </c>
      <c r="J69" s="72">
        <f t="shared" si="39"/>
        <v>1</v>
      </c>
      <c r="K69" s="72">
        <f t="shared" si="40"/>
        <v>1</v>
      </c>
      <c r="L69" s="72">
        <f t="shared" si="27"/>
        <v>1</v>
      </c>
      <c r="M69" s="72">
        <f t="shared" ca="1" si="31"/>
        <v>1</v>
      </c>
      <c r="N69" s="26"/>
      <c r="O69" s="26"/>
      <c r="P69" s="25"/>
      <c r="Q69" s="25"/>
      <c r="T69" s="22">
        <v>0</v>
      </c>
      <c r="U69" s="74">
        <f t="shared" si="32"/>
        <v>-443</v>
      </c>
      <c r="V69" s="70">
        <f t="shared" si="33"/>
        <v>-443</v>
      </c>
      <c r="W69" s="70"/>
      <c r="X69" s="70">
        <f t="shared" si="34"/>
        <v>486.96537977339489</v>
      </c>
      <c r="Y69" s="70">
        <f t="shared" si="35"/>
        <v>43.965379773394886</v>
      </c>
      <c r="Z69" s="70">
        <f t="shared" si="36"/>
        <v>44</v>
      </c>
      <c r="AA69" s="24">
        <f t="shared" si="37"/>
        <v>44</v>
      </c>
      <c r="AB69" s="67">
        <f t="shared" si="38"/>
        <v>487</v>
      </c>
    </row>
    <row r="70" spans="1:28" ht="15" customHeight="1" x14ac:dyDescent="0.25">
      <c r="A70" s="71">
        <v>594</v>
      </c>
      <c r="B70" s="71">
        <v>594</v>
      </c>
      <c r="C70" s="68">
        <f t="shared" si="30"/>
        <v>3.96</v>
      </c>
      <c r="D70" s="68">
        <v>272.18</v>
      </c>
      <c r="E70" s="68">
        <v>211.24</v>
      </c>
      <c r="F70" s="68">
        <v>0</v>
      </c>
      <c r="G70" s="68">
        <f t="shared" si="28"/>
        <v>10.15</v>
      </c>
      <c r="H70" s="68">
        <v>0</v>
      </c>
      <c r="I70" s="68">
        <f t="shared" si="29"/>
        <v>10.15</v>
      </c>
      <c r="J70" s="72">
        <f t="shared" si="39"/>
        <v>0</v>
      </c>
      <c r="K70" s="72">
        <f t="shared" si="40"/>
        <v>1</v>
      </c>
      <c r="L70" s="72">
        <f t="shared" si="27"/>
        <v>1</v>
      </c>
      <c r="M70" s="72">
        <f t="shared" ca="1" si="31"/>
        <v>1</v>
      </c>
      <c r="N70" s="26"/>
      <c r="O70" s="26"/>
      <c r="P70" s="25"/>
      <c r="Q70" s="25"/>
      <c r="T70" s="22">
        <v>0</v>
      </c>
      <c r="U70" s="74">
        <f t="shared" si="32"/>
        <v>-594</v>
      </c>
      <c r="V70" s="70">
        <f t="shared" si="33"/>
        <v>-594</v>
      </c>
      <c r="W70" s="70"/>
      <c r="X70" s="70">
        <f t="shared" si="34"/>
        <v>652.95132186319768</v>
      </c>
      <c r="Y70" s="70">
        <f t="shared" si="35"/>
        <v>58.951321863197677</v>
      </c>
      <c r="Z70" s="70">
        <f t="shared" si="36"/>
        <v>59</v>
      </c>
      <c r="AA70" s="24">
        <f t="shared" si="37"/>
        <v>59</v>
      </c>
      <c r="AB70" s="67">
        <f t="shared" si="38"/>
        <v>653</v>
      </c>
    </row>
    <row r="71" spans="1:28" ht="15" customHeight="1" x14ac:dyDescent="0.25">
      <c r="A71" s="71">
        <v>594</v>
      </c>
      <c r="B71" s="71">
        <v>594</v>
      </c>
      <c r="C71" s="68">
        <f t="shared" si="30"/>
        <v>3.96</v>
      </c>
      <c r="D71" s="68">
        <v>272.19</v>
      </c>
      <c r="E71" s="68">
        <v>211.03</v>
      </c>
      <c r="F71" s="68">
        <v>0</v>
      </c>
      <c r="G71" s="68">
        <f t="shared" si="28"/>
        <v>9.9836065573770494</v>
      </c>
      <c r="H71" s="68">
        <v>0</v>
      </c>
      <c r="I71" s="68">
        <f t="shared" si="29"/>
        <v>9.9836065573770494</v>
      </c>
      <c r="J71" s="72">
        <f t="shared" si="39"/>
        <v>1</v>
      </c>
      <c r="K71" s="72">
        <f t="shared" si="40"/>
        <v>1</v>
      </c>
      <c r="L71" s="72">
        <f t="shared" ref="L71:L102" si="41">IF(OR(COUNTIF(K67:K71,1)=5,COUNTIF(K67:K71,-1)=5),1,0)</f>
        <v>1</v>
      </c>
      <c r="M71" s="72">
        <f t="shared" ca="1" si="31"/>
        <v>0</v>
      </c>
      <c r="N71" s="26"/>
      <c r="O71" s="26"/>
      <c r="P71" s="25"/>
      <c r="Q71" s="25"/>
      <c r="T71" s="22">
        <v>0</v>
      </c>
      <c r="U71" s="74">
        <f t="shared" si="32"/>
        <v>-594</v>
      </c>
      <c r="V71" s="70">
        <f t="shared" si="33"/>
        <v>-594</v>
      </c>
      <c r="W71" s="70"/>
      <c r="X71" s="70">
        <f t="shared" si="34"/>
        <v>652.95132186319768</v>
      </c>
      <c r="Y71" s="70">
        <f t="shared" si="35"/>
        <v>58.951321863197677</v>
      </c>
      <c r="Z71" s="70">
        <f t="shared" si="36"/>
        <v>59</v>
      </c>
      <c r="AA71" s="24">
        <f t="shared" si="37"/>
        <v>59</v>
      </c>
      <c r="AB71" s="67">
        <f t="shared" si="38"/>
        <v>653</v>
      </c>
    </row>
    <row r="72" spans="1:28" ht="15" customHeight="1" x14ac:dyDescent="0.25">
      <c r="A72" s="71">
        <v>794</v>
      </c>
      <c r="B72" s="71">
        <v>594</v>
      </c>
      <c r="C72" s="68">
        <f t="shared" si="30"/>
        <v>5.29</v>
      </c>
      <c r="D72" s="68">
        <v>272.2</v>
      </c>
      <c r="E72" s="68">
        <v>210.42</v>
      </c>
      <c r="F72" s="68">
        <v>0</v>
      </c>
      <c r="G72" s="68">
        <f t="shared" si="28"/>
        <v>6.596774193548387</v>
      </c>
      <c r="H72" s="68">
        <v>0</v>
      </c>
      <c r="I72" s="68">
        <f t="shared" si="29"/>
        <v>9.82258064516129</v>
      </c>
      <c r="J72" s="72">
        <f t="shared" si="39"/>
        <v>1</v>
      </c>
      <c r="K72" s="72">
        <f t="shared" si="40"/>
        <v>1</v>
      </c>
      <c r="L72" s="72">
        <f t="shared" si="41"/>
        <v>1</v>
      </c>
      <c r="M72" s="72">
        <f t="shared" ca="1" si="31"/>
        <v>1</v>
      </c>
      <c r="N72" s="26"/>
      <c r="O72" s="26"/>
      <c r="P72" s="25"/>
      <c r="Q72" s="25"/>
      <c r="T72" s="22">
        <v>0</v>
      </c>
      <c r="U72" s="74">
        <f t="shared" si="32"/>
        <v>-594</v>
      </c>
      <c r="V72" s="70">
        <f t="shared" si="33"/>
        <v>-594</v>
      </c>
      <c r="W72" s="70"/>
      <c r="X72" s="70">
        <f t="shared" si="34"/>
        <v>652.95132186319768</v>
      </c>
      <c r="Y72" s="70">
        <f t="shared" si="35"/>
        <v>58.951321863197677</v>
      </c>
      <c r="Z72" s="70">
        <f t="shared" si="36"/>
        <v>59</v>
      </c>
      <c r="AA72" s="24">
        <f t="shared" si="37"/>
        <v>59</v>
      </c>
      <c r="AB72" s="67">
        <f t="shared" si="38"/>
        <v>653</v>
      </c>
    </row>
    <row r="73" spans="1:28" ht="15" customHeight="1" x14ac:dyDescent="0.25">
      <c r="A73" s="71">
        <v>658</v>
      </c>
      <c r="B73" s="71">
        <v>558</v>
      </c>
      <c r="C73" s="68">
        <f t="shared" si="30"/>
        <v>4.3899999999999997</v>
      </c>
      <c r="D73" s="68">
        <v>272.22000000000003</v>
      </c>
      <c r="E73" s="68">
        <v>210.42</v>
      </c>
      <c r="F73" s="68">
        <v>0</v>
      </c>
      <c r="G73" s="68">
        <f t="shared" si="28"/>
        <v>8.6507936507936503</v>
      </c>
      <c r="H73" s="68">
        <v>0</v>
      </c>
      <c r="I73" s="68">
        <f t="shared" si="29"/>
        <v>10.238095238095237</v>
      </c>
      <c r="J73" s="72">
        <f t="shared" si="39"/>
        <v>1</v>
      </c>
      <c r="K73" s="72">
        <f t="shared" si="40"/>
        <v>1</v>
      </c>
      <c r="L73" s="72">
        <f t="shared" si="41"/>
        <v>1</v>
      </c>
      <c r="M73" s="72">
        <f t="shared" ca="1" si="31"/>
        <v>1</v>
      </c>
      <c r="N73" s="26"/>
      <c r="O73" s="26"/>
      <c r="P73" s="25"/>
      <c r="Q73" s="25"/>
      <c r="T73" s="22">
        <v>0</v>
      </c>
      <c r="U73" s="74">
        <f t="shared" si="32"/>
        <v>-558</v>
      </c>
      <c r="V73" s="70">
        <f t="shared" si="33"/>
        <v>-558</v>
      </c>
      <c r="W73" s="70"/>
      <c r="X73" s="70">
        <f t="shared" si="34"/>
        <v>613.37851447754929</v>
      </c>
      <c r="Y73" s="70">
        <f t="shared" si="35"/>
        <v>55.378514477549288</v>
      </c>
      <c r="Z73" s="70">
        <f t="shared" si="36"/>
        <v>55</v>
      </c>
      <c r="AA73" s="24">
        <f t="shared" si="37"/>
        <v>55</v>
      </c>
      <c r="AB73" s="67">
        <f t="shared" si="38"/>
        <v>613</v>
      </c>
    </row>
    <row r="74" spans="1:28" ht="15" customHeight="1" x14ac:dyDescent="0.25">
      <c r="A74" s="71">
        <v>612</v>
      </c>
      <c r="B74" s="71">
        <v>512</v>
      </c>
      <c r="C74" s="68">
        <f t="shared" si="30"/>
        <v>4.08</v>
      </c>
      <c r="D74" s="68">
        <v>272.24</v>
      </c>
      <c r="E74" s="68">
        <v>210.45</v>
      </c>
      <c r="F74" s="68">
        <v>0</v>
      </c>
      <c r="G74" s="68">
        <f t="shared" si="28"/>
        <v>9.234375</v>
      </c>
      <c r="H74" s="68">
        <v>0</v>
      </c>
      <c r="I74" s="68">
        <f t="shared" si="29"/>
        <v>10.796875</v>
      </c>
      <c r="J74" s="72">
        <f t="shared" si="39"/>
        <v>1</v>
      </c>
      <c r="K74" s="72">
        <f t="shared" si="40"/>
        <v>1</v>
      </c>
      <c r="L74" s="72">
        <f t="shared" si="41"/>
        <v>1</v>
      </c>
      <c r="M74" s="72">
        <f t="shared" ca="1" si="31"/>
        <v>0</v>
      </c>
      <c r="N74" s="26"/>
      <c r="O74" s="26"/>
      <c r="P74" s="25"/>
      <c r="Q74" s="25"/>
      <c r="T74" s="22">
        <v>0</v>
      </c>
      <c r="U74" s="74">
        <f t="shared" si="32"/>
        <v>-512</v>
      </c>
      <c r="V74" s="70">
        <f t="shared" si="33"/>
        <v>-512</v>
      </c>
      <c r="W74" s="70"/>
      <c r="X74" s="70">
        <f t="shared" si="34"/>
        <v>562.81326059588753</v>
      </c>
      <c r="Y74" s="70">
        <f t="shared" si="35"/>
        <v>50.813260595887527</v>
      </c>
      <c r="Z74" s="70">
        <f t="shared" si="36"/>
        <v>51</v>
      </c>
      <c r="AA74" s="24">
        <f t="shared" si="37"/>
        <v>51</v>
      </c>
      <c r="AB74" s="67">
        <f t="shared" si="38"/>
        <v>563</v>
      </c>
    </row>
    <row r="75" spans="1:28" ht="15" customHeight="1" x14ac:dyDescent="0.25">
      <c r="A75" s="71">
        <v>712</v>
      </c>
      <c r="B75" s="71">
        <v>512</v>
      </c>
      <c r="C75" s="68">
        <f t="shared" si="30"/>
        <v>4.75</v>
      </c>
      <c r="D75" s="68">
        <v>272.24</v>
      </c>
      <c r="E75" s="68">
        <v>211.13</v>
      </c>
      <c r="F75" s="68">
        <v>0</v>
      </c>
      <c r="G75" s="68">
        <f t="shared" ref="G75:G106" si="42">($A$10-A75)/(ROW(A75)-ROW($A$10))</f>
        <v>7.5538461538461537</v>
      </c>
      <c r="H75" s="68">
        <v>0</v>
      </c>
      <c r="I75" s="68">
        <f t="shared" ref="I75:I106" si="43">($A$10-B75)/(ROW(B75)-ROW($A$10))</f>
        <v>10.63076923076923</v>
      </c>
      <c r="J75" s="72">
        <f t="shared" si="39"/>
        <v>1</v>
      </c>
      <c r="K75" s="72">
        <f t="shared" si="40"/>
        <v>1</v>
      </c>
      <c r="L75" s="72">
        <f t="shared" si="41"/>
        <v>1</v>
      </c>
      <c r="M75" s="72">
        <f t="shared" ca="1" si="31"/>
        <v>1</v>
      </c>
      <c r="N75" s="26"/>
      <c r="O75" s="26"/>
      <c r="P75" s="25"/>
      <c r="Q75" s="25"/>
      <c r="T75" s="22">
        <v>0</v>
      </c>
      <c r="U75" s="74">
        <f t="shared" si="32"/>
        <v>-512</v>
      </c>
      <c r="V75" s="70">
        <f t="shared" si="33"/>
        <v>-512</v>
      </c>
      <c r="W75" s="70"/>
      <c r="X75" s="70">
        <f t="shared" si="34"/>
        <v>562.81326059588753</v>
      </c>
      <c r="Y75" s="70">
        <f t="shared" si="35"/>
        <v>50.813260595887527</v>
      </c>
      <c r="Z75" s="70">
        <f t="shared" si="36"/>
        <v>51</v>
      </c>
      <c r="AA75" s="24">
        <f t="shared" si="37"/>
        <v>51</v>
      </c>
      <c r="AB75" s="67">
        <f t="shared" si="38"/>
        <v>563</v>
      </c>
    </row>
    <row r="76" spans="1:28" ht="15" customHeight="1" x14ac:dyDescent="0.25">
      <c r="A76" s="25">
        <v>712</v>
      </c>
      <c r="B76" s="25">
        <v>512</v>
      </c>
      <c r="C76" s="68">
        <f t="shared" si="30"/>
        <v>4.75</v>
      </c>
      <c r="D76" s="25">
        <v>272.25</v>
      </c>
      <c r="E76" s="25">
        <v>211.17</v>
      </c>
      <c r="F76" s="68">
        <v>0</v>
      </c>
      <c r="G76" s="68">
        <f t="shared" si="42"/>
        <v>7.4393939393939394</v>
      </c>
      <c r="H76" s="68">
        <v>0</v>
      </c>
      <c r="I76" s="68">
        <f t="shared" si="43"/>
        <v>10.469696969696969</v>
      </c>
      <c r="J76" s="72">
        <f t="shared" si="39"/>
        <v>1</v>
      </c>
      <c r="K76" s="72">
        <f t="shared" si="40"/>
        <v>1</v>
      </c>
      <c r="L76" s="72">
        <f t="shared" si="41"/>
        <v>1</v>
      </c>
      <c r="M76" s="72">
        <f t="shared" ca="1" si="31"/>
        <v>0</v>
      </c>
      <c r="N76" s="25"/>
      <c r="O76" s="25"/>
      <c r="P76" s="25"/>
      <c r="Q76" s="25"/>
      <c r="T76" s="22">
        <v>0</v>
      </c>
      <c r="U76" s="74">
        <f t="shared" si="32"/>
        <v>-512</v>
      </c>
      <c r="V76" s="70">
        <f t="shared" si="33"/>
        <v>-512</v>
      </c>
      <c r="W76" s="70"/>
      <c r="X76" s="70">
        <f t="shared" si="34"/>
        <v>562.81326059588753</v>
      </c>
      <c r="Y76" s="70">
        <f t="shared" si="35"/>
        <v>50.813260595887527</v>
      </c>
      <c r="Z76" s="70">
        <f t="shared" si="36"/>
        <v>51</v>
      </c>
      <c r="AA76" s="24">
        <f t="shared" si="37"/>
        <v>51</v>
      </c>
      <c r="AB76" s="67">
        <f t="shared" si="38"/>
        <v>563</v>
      </c>
    </row>
    <row r="77" spans="1:28" ht="15" customHeight="1" x14ac:dyDescent="0.25">
      <c r="A77" s="25">
        <v>638</v>
      </c>
      <c r="B77" s="25">
        <v>638</v>
      </c>
      <c r="C77" s="68">
        <f t="shared" si="30"/>
        <v>4.25</v>
      </c>
      <c r="D77" s="25">
        <v>272.27</v>
      </c>
      <c r="E77" s="25">
        <v>211.16</v>
      </c>
      <c r="F77" s="68">
        <v>0</v>
      </c>
      <c r="G77" s="68">
        <f t="shared" si="42"/>
        <v>8.432835820895523</v>
      </c>
      <c r="H77" s="68">
        <v>0</v>
      </c>
      <c r="I77" s="68">
        <f t="shared" si="43"/>
        <v>8.432835820895523</v>
      </c>
      <c r="J77" s="72">
        <f t="shared" si="39"/>
        <v>0</v>
      </c>
      <c r="K77" s="72">
        <f t="shared" si="40"/>
        <v>1</v>
      </c>
      <c r="L77" s="72">
        <f t="shared" si="41"/>
        <v>1</v>
      </c>
      <c r="M77" s="72">
        <f t="shared" ca="1" si="31"/>
        <v>0</v>
      </c>
      <c r="N77" s="25"/>
      <c r="O77" s="25"/>
      <c r="P77" s="25"/>
      <c r="Q77" s="25"/>
      <c r="T77" s="22">
        <v>0</v>
      </c>
      <c r="U77" s="74">
        <f t="shared" si="32"/>
        <v>-638</v>
      </c>
      <c r="V77" s="70">
        <f t="shared" si="33"/>
        <v>-638</v>
      </c>
      <c r="W77" s="70"/>
      <c r="X77" s="70">
        <f t="shared" si="34"/>
        <v>701.31808644565683</v>
      </c>
      <c r="Y77" s="70">
        <f t="shared" si="35"/>
        <v>63.318086445656832</v>
      </c>
      <c r="Z77" s="70">
        <f t="shared" si="36"/>
        <v>63</v>
      </c>
      <c r="AA77" s="24">
        <f t="shared" si="37"/>
        <v>63</v>
      </c>
      <c r="AB77" s="67">
        <f t="shared" si="38"/>
        <v>701</v>
      </c>
    </row>
    <row r="78" spans="1:28" ht="15" customHeight="1" x14ac:dyDescent="0.25">
      <c r="A78" s="25">
        <v>799</v>
      </c>
      <c r="B78" s="25">
        <v>699</v>
      </c>
      <c r="C78" s="68">
        <f t="shared" si="30"/>
        <v>5.33</v>
      </c>
      <c r="D78" s="25">
        <v>272.24</v>
      </c>
      <c r="E78" s="25">
        <v>211.16</v>
      </c>
      <c r="F78" s="68">
        <v>0</v>
      </c>
      <c r="G78" s="68">
        <f t="shared" si="42"/>
        <v>5.9411764705882355</v>
      </c>
      <c r="H78" s="68">
        <v>0</v>
      </c>
      <c r="I78" s="68">
        <f t="shared" si="43"/>
        <v>7.4117647058823533</v>
      </c>
      <c r="J78" s="72">
        <f t="shared" si="39"/>
        <v>0</v>
      </c>
      <c r="K78" s="72">
        <f t="shared" si="40"/>
        <v>1</v>
      </c>
      <c r="L78" s="72">
        <f t="shared" si="41"/>
        <v>1</v>
      </c>
      <c r="M78" s="72">
        <f t="shared" ca="1" si="31"/>
        <v>1</v>
      </c>
      <c r="N78" s="25"/>
      <c r="O78" s="25"/>
      <c r="P78" s="25"/>
      <c r="Q78" s="25"/>
      <c r="T78" s="22">
        <v>0</v>
      </c>
      <c r="U78" s="74">
        <f t="shared" si="32"/>
        <v>-699</v>
      </c>
      <c r="V78" s="70">
        <f t="shared" si="33"/>
        <v>-699</v>
      </c>
      <c r="W78" s="70"/>
      <c r="X78" s="70">
        <f t="shared" si="34"/>
        <v>768.37201007133865</v>
      </c>
      <c r="Y78" s="70">
        <f t="shared" si="35"/>
        <v>69.37201007133865</v>
      </c>
      <c r="Z78" s="70">
        <f t="shared" si="36"/>
        <v>69</v>
      </c>
      <c r="AA78" s="24">
        <f t="shared" si="37"/>
        <v>69</v>
      </c>
      <c r="AB78" s="67">
        <f t="shared" si="38"/>
        <v>768</v>
      </c>
    </row>
    <row r="79" spans="1:28" ht="15" customHeight="1" x14ac:dyDescent="0.25">
      <c r="A79" s="25">
        <v>899</v>
      </c>
      <c r="B79" s="25">
        <v>699</v>
      </c>
      <c r="C79" s="68">
        <f t="shared" si="30"/>
        <v>5.99</v>
      </c>
      <c r="D79" s="25">
        <v>272.25</v>
      </c>
      <c r="E79" s="25">
        <v>211.16</v>
      </c>
      <c r="F79" s="68">
        <v>0</v>
      </c>
      <c r="G79" s="68">
        <f t="shared" si="42"/>
        <v>4.4057971014492754</v>
      </c>
      <c r="H79" s="68">
        <v>0</v>
      </c>
      <c r="I79" s="68">
        <f t="shared" si="43"/>
        <v>7.3043478260869561</v>
      </c>
      <c r="J79" s="72">
        <f t="shared" si="39"/>
        <v>1</v>
      </c>
      <c r="K79" s="72">
        <f t="shared" si="40"/>
        <v>1</v>
      </c>
      <c r="L79" s="72">
        <f t="shared" si="41"/>
        <v>1</v>
      </c>
      <c r="M79" s="72">
        <f t="shared" ca="1" si="31"/>
        <v>1</v>
      </c>
      <c r="N79" s="25"/>
      <c r="O79" s="25"/>
      <c r="P79" s="25"/>
      <c r="Q79" s="25"/>
      <c r="T79" s="22">
        <v>0</v>
      </c>
      <c r="U79" s="74">
        <f t="shared" si="32"/>
        <v>-699</v>
      </c>
      <c r="V79" s="70">
        <f t="shared" si="33"/>
        <v>-699</v>
      </c>
      <c r="W79" s="70"/>
      <c r="X79" s="70">
        <f t="shared" si="34"/>
        <v>768.37201007133865</v>
      </c>
      <c r="Y79" s="70">
        <f t="shared" si="35"/>
        <v>69.37201007133865</v>
      </c>
      <c r="Z79" s="70">
        <f t="shared" si="36"/>
        <v>69</v>
      </c>
      <c r="AA79" s="24">
        <f t="shared" si="37"/>
        <v>69</v>
      </c>
      <c r="AB79" s="67">
        <f t="shared" si="38"/>
        <v>768</v>
      </c>
    </row>
    <row r="80" spans="1:28" ht="15" customHeight="1" x14ac:dyDescent="0.25">
      <c r="A80" s="25">
        <v>399</v>
      </c>
      <c r="B80" s="25">
        <v>699</v>
      </c>
      <c r="C80" s="68">
        <f t="shared" si="30"/>
        <v>2.66</v>
      </c>
      <c r="D80" s="25">
        <v>272.23</v>
      </c>
      <c r="E80" s="25">
        <v>211.16</v>
      </c>
      <c r="F80" s="68">
        <v>0</v>
      </c>
      <c r="G80" s="68">
        <f t="shared" si="42"/>
        <v>11.485714285714286</v>
      </c>
      <c r="H80" s="68">
        <v>0</v>
      </c>
      <c r="I80" s="68">
        <f t="shared" si="43"/>
        <v>7.2</v>
      </c>
      <c r="J80" s="72">
        <f t="shared" si="39"/>
        <v>1</v>
      </c>
      <c r="K80" s="72">
        <f t="shared" si="40"/>
        <v>1</v>
      </c>
      <c r="L80" s="72">
        <f t="shared" si="41"/>
        <v>1</v>
      </c>
      <c r="M80" s="72">
        <f t="shared" ca="1" si="31"/>
        <v>0</v>
      </c>
      <c r="N80" s="25"/>
      <c r="O80" s="25"/>
      <c r="P80" s="25"/>
      <c r="Q80" s="25"/>
      <c r="T80" s="22">
        <v>0</v>
      </c>
      <c r="U80" s="74">
        <f t="shared" si="32"/>
        <v>-699</v>
      </c>
      <c r="V80" s="70">
        <f t="shared" si="33"/>
        <v>-699</v>
      </c>
      <c r="W80" s="70"/>
      <c r="X80" s="70">
        <f t="shared" si="34"/>
        <v>768.37201007133865</v>
      </c>
      <c r="Y80" s="70">
        <f t="shared" si="35"/>
        <v>69.37201007133865</v>
      </c>
      <c r="Z80" s="70">
        <f t="shared" si="36"/>
        <v>69</v>
      </c>
      <c r="AA80" s="24">
        <f t="shared" si="37"/>
        <v>69</v>
      </c>
      <c r="AB80" s="67">
        <f t="shared" si="38"/>
        <v>768</v>
      </c>
    </row>
    <row r="81" spans="1:28" ht="15" customHeight="1" x14ac:dyDescent="0.25">
      <c r="A81" s="25">
        <v>799</v>
      </c>
      <c r="B81" s="25">
        <v>699</v>
      </c>
      <c r="C81" s="68">
        <f t="shared" si="30"/>
        <v>5.33</v>
      </c>
      <c r="D81" s="25">
        <v>272.2</v>
      </c>
      <c r="E81" s="25">
        <v>211.15</v>
      </c>
      <c r="F81" s="68">
        <v>0</v>
      </c>
      <c r="G81" s="68">
        <f t="shared" si="42"/>
        <v>5.6901408450704229</v>
      </c>
      <c r="H81" s="68">
        <v>0</v>
      </c>
      <c r="I81" s="68">
        <f t="shared" si="43"/>
        <v>7.098591549295775</v>
      </c>
      <c r="J81" s="72">
        <f t="shared" si="39"/>
        <v>1</v>
      </c>
      <c r="K81" s="72">
        <f t="shared" si="40"/>
        <v>1</v>
      </c>
      <c r="L81" s="72">
        <f t="shared" si="41"/>
        <v>1</v>
      </c>
      <c r="M81" s="72">
        <f t="shared" ca="1" si="31"/>
        <v>0</v>
      </c>
      <c r="N81" s="25"/>
      <c r="O81" s="25"/>
      <c r="P81" s="25"/>
      <c r="Q81" s="25"/>
      <c r="T81" s="22">
        <v>0</v>
      </c>
      <c r="U81" s="74">
        <f t="shared" si="32"/>
        <v>-699</v>
      </c>
      <c r="V81" s="70">
        <f t="shared" si="33"/>
        <v>-699</v>
      </c>
      <c r="W81" s="70"/>
      <c r="X81" s="70">
        <f t="shared" si="34"/>
        <v>768.37201007133865</v>
      </c>
      <c r="Y81" s="70">
        <f t="shared" si="35"/>
        <v>69.37201007133865</v>
      </c>
      <c r="Z81" s="70">
        <f t="shared" si="36"/>
        <v>69</v>
      </c>
      <c r="AA81" s="24">
        <f t="shared" si="37"/>
        <v>69</v>
      </c>
      <c r="AB81" s="67">
        <f t="shared" si="38"/>
        <v>768</v>
      </c>
    </row>
    <row r="82" spans="1:28" ht="15" customHeight="1" x14ac:dyDescent="0.25">
      <c r="A82" s="25">
        <v>499</v>
      </c>
      <c r="B82" s="25">
        <v>699</v>
      </c>
      <c r="C82" s="68">
        <f t="shared" si="30"/>
        <v>3.33</v>
      </c>
      <c r="D82" s="25">
        <v>272.20999999999998</v>
      </c>
      <c r="E82" s="25">
        <v>211.14</v>
      </c>
      <c r="F82" s="68">
        <v>0</v>
      </c>
      <c r="G82" s="68">
        <f t="shared" si="42"/>
        <v>9.7777777777777786</v>
      </c>
      <c r="H82" s="68">
        <v>0</v>
      </c>
      <c r="I82" s="68">
        <f t="shared" si="43"/>
        <v>7</v>
      </c>
      <c r="J82" s="72">
        <f t="shared" si="39"/>
        <v>1</v>
      </c>
      <c r="K82" s="72">
        <f t="shared" si="40"/>
        <v>1</v>
      </c>
      <c r="L82" s="72">
        <f t="shared" si="41"/>
        <v>1</v>
      </c>
      <c r="M82" s="72">
        <f t="shared" ca="1" si="31"/>
        <v>0</v>
      </c>
      <c r="N82" s="25"/>
      <c r="O82" s="25"/>
      <c r="P82" s="25"/>
      <c r="Q82" s="25"/>
      <c r="T82" s="22">
        <v>0</v>
      </c>
      <c r="U82" s="74">
        <f t="shared" si="32"/>
        <v>-699</v>
      </c>
      <c r="V82" s="70">
        <f t="shared" si="33"/>
        <v>-699</v>
      </c>
      <c r="W82" s="70"/>
      <c r="X82" s="70">
        <f t="shared" si="34"/>
        <v>768.37201007133865</v>
      </c>
      <c r="Y82" s="70">
        <f t="shared" si="35"/>
        <v>69.37201007133865</v>
      </c>
      <c r="Z82" s="70">
        <f t="shared" si="36"/>
        <v>69</v>
      </c>
      <c r="AA82" s="24">
        <f t="shared" si="37"/>
        <v>69</v>
      </c>
      <c r="AB82" s="67">
        <f t="shared" si="38"/>
        <v>768</v>
      </c>
    </row>
    <row r="83" spans="1:28" ht="15" customHeight="1" x14ac:dyDescent="0.25">
      <c r="A83" s="25">
        <v>398</v>
      </c>
      <c r="B83" s="25">
        <v>698</v>
      </c>
      <c r="C83" s="68">
        <f t="shared" si="30"/>
        <v>2.65</v>
      </c>
      <c r="D83" s="25">
        <v>272.2</v>
      </c>
      <c r="E83" s="25">
        <v>211.17</v>
      </c>
      <c r="F83" s="68">
        <v>0</v>
      </c>
      <c r="G83" s="68">
        <f t="shared" si="42"/>
        <v>11.027397260273972</v>
      </c>
      <c r="H83" s="68">
        <v>0</v>
      </c>
      <c r="I83" s="68">
        <f t="shared" si="43"/>
        <v>6.9178082191780819</v>
      </c>
      <c r="J83" s="72">
        <f t="shared" si="39"/>
        <v>1</v>
      </c>
      <c r="K83" s="72">
        <f t="shared" si="40"/>
        <v>1</v>
      </c>
      <c r="L83" s="72">
        <f t="shared" si="41"/>
        <v>1</v>
      </c>
      <c r="M83" s="72">
        <f t="shared" ca="1" si="31"/>
        <v>0</v>
      </c>
      <c r="N83" s="25"/>
      <c r="O83" s="25"/>
      <c r="P83" s="25"/>
      <c r="Q83" s="25"/>
      <c r="T83" s="22">
        <v>0</v>
      </c>
      <c r="U83" s="74">
        <f t="shared" si="32"/>
        <v>-698</v>
      </c>
      <c r="V83" s="70">
        <f t="shared" si="33"/>
        <v>-698</v>
      </c>
      <c r="W83" s="70"/>
      <c r="X83" s="70">
        <f t="shared" si="34"/>
        <v>767.27276542173729</v>
      </c>
      <c r="Y83" s="70">
        <f t="shared" si="35"/>
        <v>69.27276542173729</v>
      </c>
      <c r="Z83" s="70">
        <f t="shared" si="36"/>
        <v>69</v>
      </c>
      <c r="AA83" s="24">
        <f t="shared" si="37"/>
        <v>69</v>
      </c>
      <c r="AB83" s="67">
        <f t="shared" si="38"/>
        <v>767</v>
      </c>
    </row>
    <row r="84" spans="1:28" ht="15" customHeight="1" x14ac:dyDescent="0.25">
      <c r="A84" s="25">
        <v>798</v>
      </c>
      <c r="B84" s="25">
        <v>698</v>
      </c>
      <c r="C84" s="68">
        <f t="shared" si="30"/>
        <v>5.32</v>
      </c>
      <c r="D84" s="25">
        <v>272.2</v>
      </c>
      <c r="E84" s="25">
        <v>211.16</v>
      </c>
      <c r="F84" s="68">
        <v>0</v>
      </c>
      <c r="G84" s="68">
        <f t="shared" si="42"/>
        <v>5.4729729729729728</v>
      </c>
      <c r="H84" s="68">
        <v>0</v>
      </c>
      <c r="I84" s="68">
        <f t="shared" si="43"/>
        <v>6.8243243243243246</v>
      </c>
      <c r="J84" s="72">
        <f t="shared" si="39"/>
        <v>1</v>
      </c>
      <c r="K84" s="72">
        <f t="shared" si="40"/>
        <v>1</v>
      </c>
      <c r="L84" s="72">
        <f t="shared" si="41"/>
        <v>1</v>
      </c>
      <c r="M84" s="72">
        <f t="shared" ca="1" si="31"/>
        <v>1</v>
      </c>
      <c r="N84" s="25"/>
      <c r="O84" s="25"/>
      <c r="P84" s="25"/>
      <c r="Q84" s="25"/>
      <c r="T84" s="22">
        <v>0</v>
      </c>
      <c r="U84" s="74">
        <f t="shared" si="32"/>
        <v>-698</v>
      </c>
      <c r="V84" s="70">
        <f t="shared" si="33"/>
        <v>-698</v>
      </c>
      <c r="W84" s="70"/>
      <c r="X84" s="70">
        <f t="shared" si="34"/>
        <v>767.27276542173729</v>
      </c>
      <c r="Y84" s="70">
        <f t="shared" si="35"/>
        <v>69.27276542173729</v>
      </c>
      <c r="Z84" s="70">
        <f t="shared" si="36"/>
        <v>69</v>
      </c>
      <c r="AA84" s="24">
        <f t="shared" si="37"/>
        <v>69</v>
      </c>
      <c r="AB84" s="67">
        <f t="shared" si="38"/>
        <v>767</v>
      </c>
    </row>
    <row r="85" spans="1:28" ht="15" customHeight="1" x14ac:dyDescent="0.25">
      <c r="A85" s="25">
        <v>598</v>
      </c>
      <c r="B85" s="25">
        <v>698</v>
      </c>
      <c r="C85" s="68">
        <f t="shared" si="30"/>
        <v>3.99</v>
      </c>
      <c r="D85" s="25">
        <v>272.13</v>
      </c>
      <c r="E85" s="25">
        <v>211.11</v>
      </c>
      <c r="F85" s="68">
        <v>0</v>
      </c>
      <c r="G85" s="68">
        <f t="shared" si="42"/>
        <v>8.0666666666666664</v>
      </c>
      <c r="H85" s="68">
        <v>0</v>
      </c>
      <c r="I85" s="68">
        <f t="shared" si="43"/>
        <v>6.7333333333333334</v>
      </c>
      <c r="J85" s="72">
        <f t="shared" si="39"/>
        <v>1</v>
      </c>
      <c r="K85" s="72">
        <f t="shared" si="40"/>
        <v>1</v>
      </c>
      <c r="L85" s="72">
        <f t="shared" si="41"/>
        <v>1</v>
      </c>
      <c r="M85" s="72">
        <f t="shared" ca="1" si="31"/>
        <v>0</v>
      </c>
      <c r="N85" s="25"/>
      <c r="O85" s="25"/>
      <c r="P85" s="25"/>
      <c r="Q85" s="25"/>
      <c r="T85" s="22">
        <v>0</v>
      </c>
      <c r="U85" s="74">
        <f t="shared" si="32"/>
        <v>-698</v>
      </c>
      <c r="V85" s="70">
        <f t="shared" si="33"/>
        <v>-698</v>
      </c>
      <c r="W85" s="70"/>
      <c r="X85" s="70">
        <f t="shared" si="34"/>
        <v>767.27276542173729</v>
      </c>
      <c r="Y85" s="70">
        <f t="shared" si="35"/>
        <v>69.27276542173729</v>
      </c>
      <c r="Z85" s="70">
        <f t="shared" si="36"/>
        <v>69</v>
      </c>
      <c r="AA85" s="24">
        <f t="shared" si="37"/>
        <v>69</v>
      </c>
      <c r="AB85" s="67">
        <f t="shared" si="38"/>
        <v>767</v>
      </c>
    </row>
    <row r="86" spans="1:28" ht="15" customHeight="1" x14ac:dyDescent="0.25">
      <c r="A86" s="25">
        <v>698</v>
      </c>
      <c r="B86" s="25">
        <v>698</v>
      </c>
      <c r="C86" s="68">
        <f t="shared" si="30"/>
        <v>4.6500000000000004</v>
      </c>
      <c r="D86" s="25">
        <v>272.14</v>
      </c>
      <c r="E86" s="25">
        <v>211.11</v>
      </c>
      <c r="F86" s="68">
        <v>0</v>
      </c>
      <c r="G86" s="68">
        <f t="shared" si="42"/>
        <v>6.6447368421052628</v>
      </c>
      <c r="H86" s="68">
        <v>0</v>
      </c>
      <c r="I86" s="68">
        <f t="shared" si="43"/>
        <v>6.6447368421052628</v>
      </c>
      <c r="J86" s="72">
        <f t="shared" si="39"/>
        <v>1</v>
      </c>
      <c r="K86" s="72">
        <f t="shared" si="40"/>
        <v>1</v>
      </c>
      <c r="L86" s="72">
        <f t="shared" si="41"/>
        <v>1</v>
      </c>
      <c r="M86" s="72">
        <f t="shared" ca="1" si="31"/>
        <v>0</v>
      </c>
      <c r="N86" s="25"/>
      <c r="O86" s="25"/>
      <c r="P86" s="25"/>
      <c r="Q86" s="25"/>
      <c r="T86" s="22">
        <v>0</v>
      </c>
      <c r="U86" s="74">
        <f t="shared" si="32"/>
        <v>-698</v>
      </c>
      <c r="V86" s="70">
        <f t="shared" si="33"/>
        <v>-698</v>
      </c>
      <c r="W86" s="70"/>
      <c r="X86" s="70">
        <f t="shared" si="34"/>
        <v>767.27276542173729</v>
      </c>
      <c r="Y86" s="70">
        <f t="shared" si="35"/>
        <v>69.27276542173729</v>
      </c>
      <c r="Z86" s="70">
        <f t="shared" si="36"/>
        <v>69</v>
      </c>
      <c r="AA86" s="24">
        <f t="shared" si="37"/>
        <v>69</v>
      </c>
      <c r="AB86" s="67">
        <f t="shared" si="38"/>
        <v>767</v>
      </c>
    </row>
    <row r="87" spans="1:28" ht="15" customHeight="1" x14ac:dyDescent="0.25">
      <c r="A87" s="25">
        <v>97</v>
      </c>
      <c r="B87" s="25">
        <v>797</v>
      </c>
      <c r="C87" s="68">
        <f t="shared" si="30"/>
        <v>0.65</v>
      </c>
      <c r="D87" s="25">
        <v>272.11</v>
      </c>
      <c r="E87" s="25">
        <v>211.12</v>
      </c>
      <c r="F87" s="68">
        <v>0</v>
      </c>
      <c r="G87" s="68">
        <f t="shared" si="42"/>
        <v>14.363636363636363</v>
      </c>
      <c r="H87" s="68">
        <v>0</v>
      </c>
      <c r="I87" s="68">
        <f t="shared" si="43"/>
        <v>5.2727272727272725</v>
      </c>
      <c r="J87" s="72">
        <f t="shared" si="39"/>
        <v>0</v>
      </c>
      <c r="K87" s="72">
        <f t="shared" si="40"/>
        <v>1</v>
      </c>
      <c r="L87" s="72">
        <f t="shared" si="41"/>
        <v>1</v>
      </c>
      <c r="M87" s="72">
        <f t="shared" ca="1" si="31"/>
        <v>0</v>
      </c>
      <c r="N87" s="25"/>
      <c r="O87" s="25"/>
      <c r="P87" s="25"/>
      <c r="Q87" s="25"/>
      <c r="T87" s="22">
        <v>0</v>
      </c>
      <c r="U87" s="74">
        <f t="shared" si="32"/>
        <v>-797</v>
      </c>
      <c r="V87" s="70">
        <f t="shared" si="33"/>
        <v>-797</v>
      </c>
      <c r="W87" s="70"/>
      <c r="X87" s="70">
        <f t="shared" si="34"/>
        <v>876.09798573227033</v>
      </c>
      <c r="Y87" s="70">
        <f t="shared" si="35"/>
        <v>79.097985732270331</v>
      </c>
      <c r="Z87" s="70">
        <f t="shared" si="36"/>
        <v>79</v>
      </c>
      <c r="AA87" s="24">
        <f t="shared" si="37"/>
        <v>79</v>
      </c>
      <c r="AB87" s="67">
        <f t="shared" si="38"/>
        <v>876</v>
      </c>
    </row>
    <row r="88" spans="1:28" ht="15" customHeight="1" x14ac:dyDescent="0.25">
      <c r="A88" s="25">
        <v>898</v>
      </c>
      <c r="B88" s="25">
        <v>798</v>
      </c>
      <c r="C88" s="68">
        <f t="shared" si="30"/>
        <v>5.99</v>
      </c>
      <c r="D88" s="25">
        <v>272.07</v>
      </c>
      <c r="E88" s="25">
        <v>211.11</v>
      </c>
      <c r="F88" s="68">
        <v>0</v>
      </c>
      <c r="G88" s="68">
        <f t="shared" si="42"/>
        <v>3.9102564102564101</v>
      </c>
      <c r="H88" s="68">
        <v>0</v>
      </c>
      <c r="I88" s="68">
        <f t="shared" si="43"/>
        <v>5.1923076923076925</v>
      </c>
      <c r="J88" s="72">
        <f t="shared" si="39"/>
        <v>1</v>
      </c>
      <c r="K88" s="72">
        <f t="shared" si="40"/>
        <v>1</v>
      </c>
      <c r="L88" s="72">
        <f t="shared" si="41"/>
        <v>1</v>
      </c>
      <c r="M88" s="72">
        <f t="shared" ca="1" si="31"/>
        <v>1</v>
      </c>
      <c r="N88" s="25"/>
      <c r="O88" s="25"/>
      <c r="P88" s="25"/>
      <c r="Q88" s="25"/>
      <c r="T88" s="22">
        <v>0</v>
      </c>
      <c r="U88" s="74">
        <f t="shared" si="32"/>
        <v>-798</v>
      </c>
      <c r="V88" s="70">
        <f t="shared" si="33"/>
        <v>-798</v>
      </c>
      <c r="W88" s="70"/>
      <c r="X88" s="70">
        <f t="shared" si="34"/>
        <v>877.19723038187158</v>
      </c>
      <c r="Y88" s="70">
        <f t="shared" si="35"/>
        <v>79.197230381871577</v>
      </c>
      <c r="Z88" s="70">
        <f t="shared" si="36"/>
        <v>79</v>
      </c>
      <c r="AA88" s="24">
        <f t="shared" si="37"/>
        <v>79</v>
      </c>
      <c r="AB88" s="67">
        <f t="shared" si="38"/>
        <v>877</v>
      </c>
    </row>
    <row r="89" spans="1:28" ht="15" customHeight="1" x14ac:dyDescent="0.25">
      <c r="A89" s="25">
        <v>497</v>
      </c>
      <c r="B89" s="25">
        <v>797</v>
      </c>
      <c r="C89" s="68">
        <f t="shared" si="30"/>
        <v>3.31</v>
      </c>
      <c r="D89" s="25">
        <v>272.02999999999997</v>
      </c>
      <c r="E89" s="25">
        <v>211.11</v>
      </c>
      <c r="F89" s="68">
        <v>0</v>
      </c>
      <c r="G89" s="68">
        <f t="shared" si="42"/>
        <v>8.9367088607594933</v>
      </c>
      <c r="H89" s="68">
        <v>0</v>
      </c>
      <c r="I89" s="68">
        <f t="shared" si="43"/>
        <v>5.1392405063291138</v>
      </c>
      <c r="J89" s="72">
        <f t="shared" si="39"/>
        <v>1</v>
      </c>
      <c r="K89" s="72">
        <f t="shared" si="40"/>
        <v>1</v>
      </c>
      <c r="L89" s="72">
        <f t="shared" si="41"/>
        <v>1</v>
      </c>
      <c r="M89" s="72">
        <f t="shared" ca="1" si="31"/>
        <v>1</v>
      </c>
      <c r="N89" s="25"/>
      <c r="O89" s="25"/>
      <c r="P89" s="25"/>
      <c r="Q89" s="25"/>
      <c r="T89" s="22">
        <v>0</v>
      </c>
      <c r="U89" s="74">
        <f t="shared" si="32"/>
        <v>-797</v>
      </c>
      <c r="V89" s="70">
        <f t="shared" si="33"/>
        <v>-797</v>
      </c>
      <c r="W89" s="70"/>
      <c r="X89" s="70">
        <f t="shared" si="34"/>
        <v>876.09798573227033</v>
      </c>
      <c r="Y89" s="70">
        <f t="shared" si="35"/>
        <v>79.097985732270331</v>
      </c>
      <c r="Z89" s="70">
        <f t="shared" si="36"/>
        <v>79</v>
      </c>
      <c r="AA89" s="24">
        <f t="shared" si="37"/>
        <v>79</v>
      </c>
      <c r="AB89" s="67">
        <f t="shared" si="38"/>
        <v>876</v>
      </c>
    </row>
    <row r="90" spans="1:28" ht="15" customHeight="1" x14ac:dyDescent="0.25">
      <c r="A90" s="25">
        <v>396</v>
      </c>
      <c r="B90" s="25">
        <v>796</v>
      </c>
      <c r="C90" s="68">
        <f t="shared" si="30"/>
        <v>2.64</v>
      </c>
      <c r="D90" s="25">
        <v>272.02</v>
      </c>
      <c r="E90" s="25">
        <v>211.11</v>
      </c>
      <c r="F90" s="68">
        <v>0</v>
      </c>
      <c r="G90" s="68">
        <f t="shared" si="42"/>
        <v>10.0875</v>
      </c>
      <c r="H90" s="68">
        <v>0</v>
      </c>
      <c r="I90" s="68">
        <f t="shared" si="43"/>
        <v>5.0875000000000004</v>
      </c>
      <c r="J90" s="72">
        <f t="shared" si="39"/>
        <v>1</v>
      </c>
      <c r="K90" s="72">
        <f t="shared" si="40"/>
        <v>1</v>
      </c>
      <c r="L90" s="72">
        <f t="shared" si="41"/>
        <v>1</v>
      </c>
      <c r="M90" s="72">
        <f t="shared" ca="1" si="31"/>
        <v>0</v>
      </c>
      <c r="N90" s="25"/>
      <c r="O90" s="25"/>
      <c r="P90" s="25"/>
      <c r="Q90" s="25"/>
      <c r="T90" s="22">
        <v>0</v>
      </c>
      <c r="U90" s="74">
        <f t="shared" si="32"/>
        <v>-796</v>
      </c>
      <c r="V90" s="70">
        <f t="shared" si="33"/>
        <v>-796</v>
      </c>
      <c r="W90" s="70"/>
      <c r="X90" s="70">
        <f t="shared" si="34"/>
        <v>874.99874108266897</v>
      </c>
      <c r="Y90" s="70">
        <f t="shared" si="35"/>
        <v>78.998741082668971</v>
      </c>
      <c r="Z90" s="70">
        <f t="shared" si="36"/>
        <v>79</v>
      </c>
      <c r="AA90" s="24">
        <f t="shared" si="37"/>
        <v>79</v>
      </c>
      <c r="AB90" s="67">
        <f t="shared" si="38"/>
        <v>875</v>
      </c>
    </row>
    <row r="91" spans="1:28" ht="15" customHeight="1" x14ac:dyDescent="0.25">
      <c r="A91" s="25">
        <v>396</v>
      </c>
      <c r="B91" s="25">
        <v>796</v>
      </c>
      <c r="C91" s="68">
        <f t="shared" si="30"/>
        <v>2.64</v>
      </c>
      <c r="D91" s="25">
        <v>271.99</v>
      </c>
      <c r="E91" s="25">
        <v>211.09</v>
      </c>
      <c r="F91" s="68">
        <v>0</v>
      </c>
      <c r="G91" s="68">
        <f t="shared" si="42"/>
        <v>9.9629629629629637</v>
      </c>
      <c r="H91" s="68">
        <v>0</v>
      </c>
      <c r="I91" s="68">
        <f t="shared" si="43"/>
        <v>5.0246913580246915</v>
      </c>
      <c r="J91" s="72">
        <f t="shared" si="39"/>
        <v>1</v>
      </c>
      <c r="K91" s="72">
        <f t="shared" si="40"/>
        <v>1</v>
      </c>
      <c r="L91" s="72">
        <f t="shared" si="41"/>
        <v>1</v>
      </c>
      <c r="M91" s="72">
        <f t="shared" ca="1" si="31"/>
        <v>0</v>
      </c>
      <c r="N91" s="25"/>
      <c r="O91" s="25"/>
      <c r="P91" s="25"/>
      <c r="Q91" s="25"/>
      <c r="T91" s="22">
        <v>0</v>
      </c>
      <c r="U91" s="74">
        <f t="shared" si="32"/>
        <v>-796</v>
      </c>
      <c r="V91" s="70">
        <f t="shared" si="33"/>
        <v>-796</v>
      </c>
      <c r="W91" s="70"/>
      <c r="X91" s="70">
        <f t="shared" si="34"/>
        <v>874.99874108266897</v>
      </c>
      <c r="Y91" s="70">
        <f t="shared" si="35"/>
        <v>78.998741082668971</v>
      </c>
      <c r="Z91" s="70">
        <f t="shared" si="36"/>
        <v>79</v>
      </c>
      <c r="AA91" s="24">
        <f t="shared" si="37"/>
        <v>79</v>
      </c>
      <c r="AB91" s="67">
        <f t="shared" si="38"/>
        <v>875</v>
      </c>
    </row>
    <row r="92" spans="1:28" ht="15" customHeight="1" x14ac:dyDescent="0.25">
      <c r="A92" s="25">
        <v>695</v>
      </c>
      <c r="B92" s="25">
        <v>795</v>
      </c>
      <c r="C92" s="68">
        <f t="shared" si="30"/>
        <v>4.63</v>
      </c>
      <c r="D92" s="25">
        <v>271.97000000000003</v>
      </c>
      <c r="E92" s="25">
        <v>211.15</v>
      </c>
      <c r="F92" s="68">
        <v>0</v>
      </c>
      <c r="G92" s="68">
        <f t="shared" si="42"/>
        <v>6.1951219512195124</v>
      </c>
      <c r="H92" s="68">
        <v>0</v>
      </c>
      <c r="I92" s="68">
        <f t="shared" si="43"/>
        <v>4.975609756097561</v>
      </c>
      <c r="J92" s="72">
        <f t="shared" si="39"/>
        <v>1</v>
      </c>
      <c r="K92" s="72">
        <f t="shared" si="40"/>
        <v>1</v>
      </c>
      <c r="L92" s="72">
        <f t="shared" si="41"/>
        <v>1</v>
      </c>
      <c r="M92" s="72">
        <f t="shared" ca="1" si="31"/>
        <v>0</v>
      </c>
      <c r="N92" s="25"/>
      <c r="O92" s="25"/>
      <c r="P92" s="25"/>
      <c r="Q92" s="25"/>
      <c r="T92" s="22">
        <v>0</v>
      </c>
      <c r="U92" s="74">
        <f t="shared" si="32"/>
        <v>-795</v>
      </c>
      <c r="V92" s="70">
        <f t="shared" si="33"/>
        <v>-795</v>
      </c>
      <c r="W92" s="70"/>
      <c r="X92" s="70">
        <f t="shared" si="34"/>
        <v>873.8994964330675</v>
      </c>
      <c r="Y92" s="70">
        <f t="shared" si="35"/>
        <v>78.899496433067497</v>
      </c>
      <c r="Z92" s="70">
        <f t="shared" si="36"/>
        <v>79</v>
      </c>
      <c r="AA92" s="24">
        <f t="shared" si="37"/>
        <v>79</v>
      </c>
      <c r="AB92" s="67">
        <f t="shared" si="38"/>
        <v>874</v>
      </c>
    </row>
    <row r="93" spans="1:28" ht="15" customHeight="1" x14ac:dyDescent="0.25">
      <c r="A93" s="25">
        <v>494</v>
      </c>
      <c r="B93" s="25">
        <v>794</v>
      </c>
      <c r="C93" s="68">
        <f t="shared" si="30"/>
        <v>3.29</v>
      </c>
      <c r="D93" s="25">
        <v>271.95</v>
      </c>
      <c r="E93" s="25">
        <v>211.24</v>
      </c>
      <c r="F93" s="68">
        <v>0</v>
      </c>
      <c r="G93" s="68">
        <f t="shared" si="42"/>
        <v>8.5421686746987948</v>
      </c>
      <c r="H93" s="68">
        <v>0</v>
      </c>
      <c r="I93" s="68">
        <f t="shared" si="43"/>
        <v>4.927710843373494</v>
      </c>
      <c r="J93" s="72">
        <f t="shared" si="39"/>
        <v>1</v>
      </c>
      <c r="K93" s="72">
        <f t="shared" si="40"/>
        <v>1</v>
      </c>
      <c r="L93" s="72">
        <f t="shared" si="41"/>
        <v>1</v>
      </c>
      <c r="M93" s="72">
        <f t="shared" ca="1" si="31"/>
        <v>0</v>
      </c>
      <c r="N93" s="25"/>
      <c r="O93" s="25"/>
      <c r="P93" s="25"/>
      <c r="Q93" s="25"/>
      <c r="T93" s="22">
        <v>0</v>
      </c>
      <c r="U93" s="74">
        <f t="shared" si="32"/>
        <v>-794</v>
      </c>
      <c r="V93" s="70">
        <f t="shared" si="33"/>
        <v>-794</v>
      </c>
      <c r="W93" s="70"/>
      <c r="X93" s="70">
        <f t="shared" si="34"/>
        <v>872.80025178346614</v>
      </c>
      <c r="Y93" s="70">
        <f t="shared" si="35"/>
        <v>78.800251783466138</v>
      </c>
      <c r="Z93" s="70">
        <f t="shared" si="36"/>
        <v>79</v>
      </c>
      <c r="AA93" s="24">
        <f t="shared" si="37"/>
        <v>79</v>
      </c>
      <c r="AB93" s="67">
        <f t="shared" si="38"/>
        <v>873</v>
      </c>
    </row>
    <row r="94" spans="1:28" ht="15" customHeight="1" x14ac:dyDescent="0.25">
      <c r="A94" s="25">
        <v>398</v>
      </c>
      <c r="B94" s="25">
        <v>598</v>
      </c>
      <c r="C94" s="68">
        <f t="shared" si="30"/>
        <v>2.65</v>
      </c>
      <c r="D94" s="25">
        <v>271.95999999999998</v>
      </c>
      <c r="E94" s="25">
        <v>211.25</v>
      </c>
      <c r="F94" s="68">
        <v>0</v>
      </c>
      <c r="G94" s="68">
        <f t="shared" si="42"/>
        <v>9.5833333333333339</v>
      </c>
      <c r="H94" s="68">
        <v>0</v>
      </c>
      <c r="I94" s="68">
        <f t="shared" si="43"/>
        <v>7.2023809523809526</v>
      </c>
      <c r="J94" s="72">
        <f t="shared" si="39"/>
        <v>0</v>
      </c>
      <c r="K94" s="72">
        <f t="shared" si="40"/>
        <v>1</v>
      </c>
      <c r="L94" s="72">
        <f t="shared" si="41"/>
        <v>1</v>
      </c>
      <c r="M94" s="72">
        <f t="shared" ca="1" si="31"/>
        <v>0</v>
      </c>
      <c r="N94" s="25"/>
      <c r="O94" s="25"/>
      <c r="P94" s="25"/>
      <c r="Q94" s="25"/>
      <c r="T94" s="22">
        <v>0</v>
      </c>
      <c r="U94" s="74">
        <f t="shared" si="32"/>
        <v>-598</v>
      </c>
      <c r="V94" s="70">
        <f t="shared" si="33"/>
        <v>-598</v>
      </c>
      <c r="W94" s="70"/>
      <c r="X94" s="70">
        <f t="shared" si="34"/>
        <v>657.34830046160312</v>
      </c>
      <c r="Y94" s="70">
        <f t="shared" si="35"/>
        <v>59.348300461603117</v>
      </c>
      <c r="Z94" s="70">
        <f t="shared" si="36"/>
        <v>59</v>
      </c>
      <c r="AA94" s="24">
        <f t="shared" si="37"/>
        <v>59</v>
      </c>
      <c r="AB94" s="67">
        <f t="shared" si="38"/>
        <v>657</v>
      </c>
    </row>
    <row r="95" spans="1:28" ht="15" customHeight="1" x14ac:dyDescent="0.25">
      <c r="A95" s="25">
        <v>397</v>
      </c>
      <c r="B95" s="25">
        <v>597</v>
      </c>
      <c r="C95" s="68">
        <f t="shared" si="30"/>
        <v>2.65</v>
      </c>
      <c r="D95" s="25">
        <v>271.95</v>
      </c>
      <c r="E95" s="25">
        <v>211.25</v>
      </c>
      <c r="F95" s="68">
        <v>0</v>
      </c>
      <c r="G95" s="68">
        <f t="shared" si="42"/>
        <v>9.4823529411764707</v>
      </c>
      <c r="H95" s="68">
        <v>0</v>
      </c>
      <c r="I95" s="68">
        <f t="shared" si="43"/>
        <v>7.1294117647058828</v>
      </c>
      <c r="J95" s="72">
        <f t="shared" si="39"/>
        <v>1</v>
      </c>
      <c r="K95" s="72">
        <f t="shared" si="40"/>
        <v>1</v>
      </c>
      <c r="L95" s="72">
        <f t="shared" si="41"/>
        <v>1</v>
      </c>
      <c r="M95" s="72">
        <f t="shared" ca="1" si="31"/>
        <v>0</v>
      </c>
      <c r="N95" s="25"/>
      <c r="O95" s="25"/>
      <c r="P95" s="25"/>
      <c r="Q95" s="25"/>
      <c r="T95" s="22">
        <v>0</v>
      </c>
      <c r="U95" s="74">
        <f t="shared" si="32"/>
        <v>-597</v>
      </c>
      <c r="V95" s="70">
        <f t="shared" si="33"/>
        <v>-597</v>
      </c>
      <c r="W95" s="70"/>
      <c r="X95" s="70">
        <f t="shared" si="34"/>
        <v>656.24905581200164</v>
      </c>
      <c r="Y95" s="70">
        <f t="shared" si="35"/>
        <v>59.249055812001643</v>
      </c>
      <c r="Z95" s="70">
        <f t="shared" si="36"/>
        <v>59</v>
      </c>
      <c r="AA95" s="24">
        <f t="shared" si="37"/>
        <v>59</v>
      </c>
      <c r="AB95" s="67">
        <f t="shared" si="38"/>
        <v>656</v>
      </c>
    </row>
    <row r="96" spans="1:28" ht="15" customHeight="1" x14ac:dyDescent="0.25">
      <c r="A96" s="25">
        <v>696</v>
      </c>
      <c r="B96" s="25">
        <v>596</v>
      </c>
      <c r="C96" s="68">
        <f t="shared" si="30"/>
        <v>4.6399999999999997</v>
      </c>
      <c r="D96" s="25">
        <v>271.95</v>
      </c>
      <c r="E96" s="25">
        <v>211.25</v>
      </c>
      <c r="F96" s="68">
        <v>0</v>
      </c>
      <c r="G96" s="68">
        <f t="shared" si="42"/>
        <v>5.8953488372093021</v>
      </c>
      <c r="H96" s="68">
        <v>0</v>
      </c>
      <c r="I96" s="68">
        <f t="shared" si="43"/>
        <v>7.058139534883721</v>
      </c>
      <c r="J96" s="72">
        <f t="shared" si="39"/>
        <v>1</v>
      </c>
      <c r="K96" s="72">
        <f t="shared" si="40"/>
        <v>1</v>
      </c>
      <c r="L96" s="72">
        <f t="shared" si="41"/>
        <v>1</v>
      </c>
      <c r="M96" s="72">
        <f t="shared" ca="1" si="31"/>
        <v>1</v>
      </c>
      <c r="N96" s="25"/>
      <c r="O96" s="25"/>
      <c r="P96" s="25"/>
      <c r="Q96" s="25"/>
      <c r="T96" s="22">
        <v>0</v>
      </c>
      <c r="U96" s="74">
        <f t="shared" si="32"/>
        <v>-596</v>
      </c>
      <c r="V96" s="70">
        <f t="shared" si="33"/>
        <v>-596</v>
      </c>
      <c r="W96" s="70"/>
      <c r="X96" s="70">
        <f t="shared" si="34"/>
        <v>655.14981116240028</v>
      </c>
      <c r="Y96" s="70">
        <f t="shared" si="35"/>
        <v>59.149811162400283</v>
      </c>
      <c r="Z96" s="70">
        <f t="shared" si="36"/>
        <v>59</v>
      </c>
      <c r="AA96" s="24">
        <f t="shared" si="37"/>
        <v>59</v>
      </c>
      <c r="AB96" s="67">
        <f t="shared" si="38"/>
        <v>655</v>
      </c>
    </row>
    <row r="97" spans="1:28" ht="15" customHeight="1" x14ac:dyDescent="0.25">
      <c r="A97" s="25">
        <v>497</v>
      </c>
      <c r="B97" s="25">
        <v>597</v>
      </c>
      <c r="C97" s="68">
        <f t="shared" si="30"/>
        <v>3.31</v>
      </c>
      <c r="D97" s="25">
        <v>271.94</v>
      </c>
      <c r="E97" s="25">
        <v>211.25</v>
      </c>
      <c r="F97" s="68">
        <v>0</v>
      </c>
      <c r="G97" s="68">
        <f t="shared" si="42"/>
        <v>8.1149425287356323</v>
      </c>
      <c r="H97" s="68">
        <v>0</v>
      </c>
      <c r="I97" s="68">
        <f t="shared" si="43"/>
        <v>6.9655172413793105</v>
      </c>
      <c r="J97" s="72">
        <f t="shared" si="39"/>
        <v>1</v>
      </c>
      <c r="K97" s="72">
        <f t="shared" si="40"/>
        <v>1</v>
      </c>
      <c r="L97" s="72">
        <f t="shared" si="41"/>
        <v>1</v>
      </c>
      <c r="M97" s="72">
        <f t="shared" ca="1" si="31"/>
        <v>1</v>
      </c>
      <c r="N97" s="25"/>
      <c r="O97" s="25"/>
      <c r="P97" s="25"/>
      <c r="Q97" s="25"/>
      <c r="T97" s="22">
        <v>0</v>
      </c>
      <c r="U97" s="74">
        <f t="shared" si="32"/>
        <v>-597</v>
      </c>
      <c r="V97" s="70">
        <f t="shared" si="33"/>
        <v>-597</v>
      </c>
      <c r="W97" s="70"/>
      <c r="X97" s="70">
        <f t="shared" si="34"/>
        <v>656.24905581200164</v>
      </c>
      <c r="Y97" s="70">
        <f t="shared" si="35"/>
        <v>59.249055812001643</v>
      </c>
      <c r="Z97" s="70">
        <f t="shared" si="36"/>
        <v>59</v>
      </c>
      <c r="AA97" s="24">
        <f t="shared" si="37"/>
        <v>59</v>
      </c>
      <c r="AB97" s="67">
        <f t="shared" si="38"/>
        <v>656</v>
      </c>
    </row>
    <row r="98" spans="1:28" ht="15" customHeight="1" x14ac:dyDescent="0.25">
      <c r="A98" s="25">
        <v>597</v>
      </c>
      <c r="B98" s="25">
        <v>597</v>
      </c>
      <c r="C98" s="68">
        <f t="shared" ref="C98:C122" si="44">ROUND(A98/150,2)</f>
        <v>3.98</v>
      </c>
      <c r="D98" s="25">
        <v>271.95</v>
      </c>
      <c r="E98" s="25">
        <v>211.26</v>
      </c>
      <c r="F98" s="68">
        <v>0</v>
      </c>
      <c r="G98" s="68">
        <f t="shared" si="42"/>
        <v>6.8863636363636367</v>
      </c>
      <c r="H98" s="68">
        <v>0</v>
      </c>
      <c r="I98" s="68">
        <f t="shared" si="43"/>
        <v>6.8863636363636367</v>
      </c>
      <c r="J98" s="72">
        <f t="shared" si="39"/>
        <v>1</v>
      </c>
      <c r="K98" s="72">
        <f t="shared" si="40"/>
        <v>1</v>
      </c>
      <c r="L98" s="72">
        <f t="shared" si="41"/>
        <v>1</v>
      </c>
      <c r="M98" s="72">
        <f t="shared" ref="M98:M122" ca="1" si="45">IF(RAND()&lt;0.5,0,1)</f>
        <v>1</v>
      </c>
      <c r="N98" s="25"/>
      <c r="O98" s="25"/>
      <c r="P98" s="25"/>
      <c r="Q98" s="25"/>
      <c r="T98" s="22">
        <v>0</v>
      </c>
      <c r="U98" s="74">
        <f t="shared" ref="U98:U122" si="46">T98-B98</f>
        <v>-597</v>
      </c>
      <c r="V98" s="70">
        <f t="shared" ref="V98:V122" si="47">ROUND(U98,0)</f>
        <v>-597</v>
      </c>
      <c r="W98" s="70"/>
      <c r="X98" s="70">
        <f t="shared" ref="X98:X122" si="48">B98/$W$2*$W$3</f>
        <v>656.24905581200164</v>
      </c>
      <c r="Y98" s="70">
        <f t="shared" ref="Y98:Y122" si="49">X98-B98</f>
        <v>59.249055812001643</v>
      </c>
      <c r="Z98" s="70">
        <f t="shared" ref="Z98:Z122" si="50">ROUND(Y98,0)</f>
        <v>59</v>
      </c>
      <c r="AA98" s="24">
        <f t="shared" ref="AA98:AA122" si="51">IF(V98&gt;=0,V98,Z98)</f>
        <v>59</v>
      </c>
      <c r="AB98" s="67">
        <f t="shared" ref="AB98:AB122" si="52">B98+AA98</f>
        <v>656</v>
      </c>
    </row>
    <row r="99" spans="1:28" ht="15" customHeight="1" x14ac:dyDescent="0.25">
      <c r="A99" s="25">
        <v>497</v>
      </c>
      <c r="B99" s="25">
        <v>597</v>
      </c>
      <c r="C99" s="68">
        <f t="shared" si="44"/>
        <v>3.31</v>
      </c>
      <c r="D99" s="25">
        <v>271.95</v>
      </c>
      <c r="E99" s="25">
        <v>211.27</v>
      </c>
      <c r="F99" s="68">
        <v>0</v>
      </c>
      <c r="G99" s="68">
        <f t="shared" si="42"/>
        <v>7.9325842696629216</v>
      </c>
      <c r="H99" s="68">
        <v>0</v>
      </c>
      <c r="I99" s="68">
        <f t="shared" si="43"/>
        <v>6.808988764044944</v>
      </c>
      <c r="J99" s="72">
        <f t="shared" ref="J99:J122" si="53">IF(ABS(B99-B98)&lt;=50,1,0)</f>
        <v>1</v>
      </c>
      <c r="K99" s="72">
        <f t="shared" ref="K99:K122" si="54">IF(ABS((B99-B98))&lt;=50,1,IF((B99-B98)*($B$4-$B$2)&gt;=0,1,-1))</f>
        <v>1</v>
      </c>
      <c r="L99" s="72">
        <f t="shared" si="41"/>
        <v>1</v>
      </c>
      <c r="M99" s="72">
        <f t="shared" ca="1" si="45"/>
        <v>1</v>
      </c>
      <c r="N99" s="25"/>
      <c r="O99" s="25"/>
      <c r="P99" s="25"/>
      <c r="Q99" s="25"/>
      <c r="T99" s="22">
        <v>0</v>
      </c>
      <c r="U99" s="74">
        <f t="shared" si="46"/>
        <v>-597</v>
      </c>
      <c r="V99" s="70">
        <f t="shared" si="47"/>
        <v>-597</v>
      </c>
      <c r="W99" s="70"/>
      <c r="X99" s="70">
        <f t="shared" si="48"/>
        <v>656.24905581200164</v>
      </c>
      <c r="Y99" s="70">
        <f t="shared" si="49"/>
        <v>59.249055812001643</v>
      </c>
      <c r="Z99" s="70">
        <f t="shared" si="50"/>
        <v>59</v>
      </c>
      <c r="AA99" s="24">
        <f t="shared" si="51"/>
        <v>59</v>
      </c>
      <c r="AB99" s="67">
        <f t="shared" si="52"/>
        <v>656</v>
      </c>
    </row>
    <row r="100" spans="1:28" ht="15" customHeight="1" x14ac:dyDescent="0.25">
      <c r="A100" s="25">
        <v>697</v>
      </c>
      <c r="B100" s="25">
        <v>597</v>
      </c>
      <c r="C100" s="68">
        <f t="shared" si="44"/>
        <v>4.6500000000000004</v>
      </c>
      <c r="D100" s="25">
        <v>271.95</v>
      </c>
      <c r="E100" s="25">
        <v>211.27</v>
      </c>
      <c r="F100" s="68">
        <v>0</v>
      </c>
      <c r="G100" s="68">
        <f t="shared" si="42"/>
        <v>5.6222222222222218</v>
      </c>
      <c r="H100" s="68">
        <v>0</v>
      </c>
      <c r="I100" s="68">
        <f t="shared" si="43"/>
        <v>6.7333333333333334</v>
      </c>
      <c r="J100" s="72">
        <f t="shared" si="53"/>
        <v>1</v>
      </c>
      <c r="K100" s="72">
        <f t="shared" si="54"/>
        <v>1</v>
      </c>
      <c r="L100" s="72">
        <f t="shared" si="41"/>
        <v>1</v>
      </c>
      <c r="M100" s="72">
        <f t="shared" ca="1" si="45"/>
        <v>0</v>
      </c>
      <c r="N100" s="25"/>
      <c r="O100" s="25"/>
      <c r="P100" s="25"/>
      <c r="Q100" s="25"/>
      <c r="T100" s="22">
        <v>0</v>
      </c>
      <c r="U100" s="74">
        <f t="shared" si="46"/>
        <v>-597</v>
      </c>
      <c r="V100" s="70">
        <f t="shared" si="47"/>
        <v>-597</v>
      </c>
      <c r="W100" s="70"/>
      <c r="X100" s="70">
        <f t="shared" si="48"/>
        <v>656.24905581200164</v>
      </c>
      <c r="Y100" s="70">
        <f t="shared" si="49"/>
        <v>59.249055812001643</v>
      </c>
      <c r="Z100" s="70">
        <f t="shared" si="50"/>
        <v>59</v>
      </c>
      <c r="AA100" s="24">
        <f t="shared" si="51"/>
        <v>59</v>
      </c>
      <c r="AB100" s="67">
        <f t="shared" si="52"/>
        <v>656</v>
      </c>
    </row>
    <row r="101" spans="1:28" ht="15" customHeight="1" x14ac:dyDescent="0.25">
      <c r="A101" s="25">
        <v>598</v>
      </c>
      <c r="B101" s="25">
        <v>598</v>
      </c>
      <c r="C101" s="68">
        <f t="shared" si="44"/>
        <v>3.99</v>
      </c>
      <c r="D101" s="25">
        <v>271.93</v>
      </c>
      <c r="E101" s="25">
        <v>211.26</v>
      </c>
      <c r="F101" s="68">
        <v>0</v>
      </c>
      <c r="G101" s="68">
        <f t="shared" si="42"/>
        <v>6.6483516483516487</v>
      </c>
      <c r="H101" s="68">
        <v>0</v>
      </c>
      <c r="I101" s="68">
        <f t="shared" si="43"/>
        <v>6.6483516483516487</v>
      </c>
      <c r="J101" s="72">
        <f t="shared" si="53"/>
        <v>1</v>
      </c>
      <c r="K101" s="72">
        <f t="shared" si="54"/>
        <v>1</v>
      </c>
      <c r="L101" s="72">
        <f t="shared" si="41"/>
        <v>1</v>
      </c>
      <c r="M101" s="72">
        <f t="shared" ca="1" si="45"/>
        <v>1</v>
      </c>
      <c r="N101" s="25"/>
      <c r="O101" s="25"/>
      <c r="P101" s="25"/>
      <c r="Q101" s="25"/>
      <c r="T101" s="22">
        <v>0</v>
      </c>
      <c r="U101" s="74">
        <f t="shared" si="46"/>
        <v>-598</v>
      </c>
      <c r="V101" s="70">
        <f t="shared" si="47"/>
        <v>-598</v>
      </c>
      <c r="W101" s="70"/>
      <c r="X101" s="70">
        <f t="shared" si="48"/>
        <v>657.34830046160312</v>
      </c>
      <c r="Y101" s="70">
        <f t="shared" si="49"/>
        <v>59.348300461603117</v>
      </c>
      <c r="Z101" s="70">
        <f t="shared" si="50"/>
        <v>59</v>
      </c>
      <c r="AA101" s="24">
        <f t="shared" si="51"/>
        <v>59</v>
      </c>
      <c r="AB101" s="67">
        <f t="shared" si="52"/>
        <v>657</v>
      </c>
    </row>
    <row r="102" spans="1:28" ht="15" customHeight="1" x14ac:dyDescent="0.25">
      <c r="A102" s="25">
        <v>598</v>
      </c>
      <c r="B102" s="25">
        <v>598</v>
      </c>
      <c r="C102" s="68">
        <f t="shared" si="44"/>
        <v>3.99</v>
      </c>
      <c r="D102" s="25">
        <v>271.93</v>
      </c>
      <c r="E102" s="25">
        <v>211.26</v>
      </c>
      <c r="F102" s="68">
        <v>0</v>
      </c>
      <c r="G102" s="68">
        <f t="shared" si="42"/>
        <v>6.5760869565217392</v>
      </c>
      <c r="H102" s="68">
        <v>0</v>
      </c>
      <c r="I102" s="68">
        <f t="shared" si="43"/>
        <v>6.5760869565217392</v>
      </c>
      <c r="J102" s="72">
        <f t="shared" si="53"/>
        <v>1</v>
      </c>
      <c r="K102" s="72">
        <f t="shared" si="54"/>
        <v>1</v>
      </c>
      <c r="L102" s="72">
        <f t="shared" si="41"/>
        <v>1</v>
      </c>
      <c r="M102" s="72">
        <f t="shared" ca="1" si="45"/>
        <v>1</v>
      </c>
      <c r="N102" s="25"/>
      <c r="O102" s="25"/>
      <c r="P102" s="25"/>
      <c r="Q102" s="25"/>
      <c r="T102" s="22">
        <v>0</v>
      </c>
      <c r="U102" s="74">
        <f t="shared" si="46"/>
        <v>-598</v>
      </c>
      <c r="V102" s="70">
        <f t="shared" si="47"/>
        <v>-598</v>
      </c>
      <c r="W102" s="70"/>
      <c r="X102" s="70">
        <f t="shared" si="48"/>
        <v>657.34830046160312</v>
      </c>
      <c r="Y102" s="70">
        <f t="shared" si="49"/>
        <v>59.348300461603117</v>
      </c>
      <c r="Z102" s="70">
        <f t="shared" si="50"/>
        <v>59</v>
      </c>
      <c r="AA102" s="24">
        <f t="shared" si="51"/>
        <v>59</v>
      </c>
      <c r="AB102" s="67">
        <f t="shared" si="52"/>
        <v>657</v>
      </c>
    </row>
    <row r="103" spans="1:28" ht="15" customHeight="1" x14ac:dyDescent="0.25">
      <c r="A103" s="25">
        <v>398</v>
      </c>
      <c r="B103" s="25">
        <v>598</v>
      </c>
      <c r="C103" s="68">
        <f t="shared" si="44"/>
        <v>2.65</v>
      </c>
      <c r="D103" s="25">
        <v>271.92</v>
      </c>
      <c r="E103" s="25">
        <v>211.26</v>
      </c>
      <c r="F103" s="68">
        <v>0</v>
      </c>
      <c r="G103" s="68">
        <f t="shared" si="42"/>
        <v>8.655913978494624</v>
      </c>
      <c r="H103" s="68">
        <v>0</v>
      </c>
      <c r="I103" s="68">
        <f t="shared" si="43"/>
        <v>6.5053763440860219</v>
      </c>
      <c r="J103" s="72">
        <f t="shared" si="53"/>
        <v>1</v>
      </c>
      <c r="K103" s="72">
        <f t="shared" si="54"/>
        <v>1</v>
      </c>
      <c r="L103" s="72">
        <f t="shared" ref="L103:L122" si="55">IF(OR(COUNTIF(K99:K103,1)=5,COUNTIF(K99:K103,-1)=5),1,0)</f>
        <v>1</v>
      </c>
      <c r="M103" s="72">
        <f t="shared" ca="1" si="45"/>
        <v>1</v>
      </c>
      <c r="N103" s="25"/>
      <c r="O103" s="25"/>
      <c r="P103" s="25"/>
      <c r="Q103" s="25"/>
      <c r="T103" s="22">
        <v>0</v>
      </c>
      <c r="U103" s="74">
        <f t="shared" si="46"/>
        <v>-598</v>
      </c>
      <c r="V103" s="70">
        <f t="shared" si="47"/>
        <v>-598</v>
      </c>
      <c r="W103" s="70"/>
      <c r="X103" s="70">
        <f t="shared" si="48"/>
        <v>657.34830046160312</v>
      </c>
      <c r="Y103" s="70">
        <f t="shared" si="49"/>
        <v>59.348300461603117</v>
      </c>
      <c r="Z103" s="70">
        <f t="shared" si="50"/>
        <v>59</v>
      </c>
      <c r="AA103" s="24">
        <f t="shared" si="51"/>
        <v>59</v>
      </c>
      <c r="AB103" s="67">
        <f t="shared" si="52"/>
        <v>657</v>
      </c>
    </row>
    <row r="104" spans="1:28" ht="15" customHeight="1" x14ac:dyDescent="0.25">
      <c r="A104" s="25">
        <v>597</v>
      </c>
      <c r="B104" s="25">
        <v>597</v>
      </c>
      <c r="C104" s="68">
        <f t="shared" si="44"/>
        <v>3.98</v>
      </c>
      <c r="D104" s="25">
        <v>271.93</v>
      </c>
      <c r="E104" s="25">
        <v>211.26</v>
      </c>
      <c r="F104" s="68">
        <v>0</v>
      </c>
      <c r="G104" s="68">
        <f t="shared" si="42"/>
        <v>6.4468085106382977</v>
      </c>
      <c r="H104" s="68">
        <v>0</v>
      </c>
      <c r="I104" s="68">
        <f t="shared" si="43"/>
        <v>6.4468085106382977</v>
      </c>
      <c r="J104" s="72">
        <f t="shared" si="53"/>
        <v>1</v>
      </c>
      <c r="K104" s="72">
        <f t="shared" si="54"/>
        <v>1</v>
      </c>
      <c r="L104" s="72">
        <f t="shared" si="55"/>
        <v>1</v>
      </c>
      <c r="M104" s="72">
        <f t="shared" ca="1" si="45"/>
        <v>1</v>
      </c>
      <c r="N104" s="25"/>
      <c r="O104" s="25"/>
      <c r="P104" s="25"/>
      <c r="Q104" s="25"/>
      <c r="T104" s="22">
        <v>0</v>
      </c>
      <c r="U104" s="74">
        <f t="shared" si="46"/>
        <v>-597</v>
      </c>
      <c r="V104" s="70">
        <f t="shared" si="47"/>
        <v>-597</v>
      </c>
      <c r="W104" s="70"/>
      <c r="X104" s="70">
        <f t="shared" si="48"/>
        <v>656.24905581200164</v>
      </c>
      <c r="Y104" s="70">
        <f t="shared" si="49"/>
        <v>59.249055812001643</v>
      </c>
      <c r="Z104" s="70">
        <f t="shared" si="50"/>
        <v>59</v>
      </c>
      <c r="AA104" s="24">
        <f t="shared" si="51"/>
        <v>59</v>
      </c>
      <c r="AB104" s="67">
        <f t="shared" si="52"/>
        <v>656</v>
      </c>
    </row>
    <row r="105" spans="1:28" ht="15" customHeight="1" x14ac:dyDescent="0.25">
      <c r="A105" s="25">
        <v>497</v>
      </c>
      <c r="B105" s="25">
        <v>597</v>
      </c>
      <c r="C105" s="68">
        <f t="shared" si="44"/>
        <v>3.31</v>
      </c>
      <c r="D105" s="25">
        <v>271.91000000000003</v>
      </c>
      <c r="E105" s="25">
        <v>211.18</v>
      </c>
      <c r="F105" s="68">
        <v>0</v>
      </c>
      <c r="G105" s="68">
        <f t="shared" si="42"/>
        <v>7.4315789473684211</v>
      </c>
      <c r="H105" s="68">
        <v>0</v>
      </c>
      <c r="I105" s="68">
        <f t="shared" si="43"/>
        <v>6.3789473684210529</v>
      </c>
      <c r="J105" s="72">
        <f t="shared" si="53"/>
        <v>1</v>
      </c>
      <c r="K105" s="72">
        <f t="shared" si="54"/>
        <v>1</v>
      </c>
      <c r="L105" s="72">
        <f t="shared" si="55"/>
        <v>1</v>
      </c>
      <c r="M105" s="72">
        <f t="shared" ca="1" si="45"/>
        <v>1</v>
      </c>
      <c r="N105" s="25"/>
      <c r="O105" s="25"/>
      <c r="P105" s="25"/>
      <c r="Q105" s="25"/>
      <c r="T105" s="22">
        <v>0</v>
      </c>
      <c r="U105" s="74">
        <f t="shared" si="46"/>
        <v>-597</v>
      </c>
      <c r="V105" s="70">
        <f t="shared" si="47"/>
        <v>-597</v>
      </c>
      <c r="W105" s="70"/>
      <c r="X105" s="70">
        <f t="shared" si="48"/>
        <v>656.24905581200164</v>
      </c>
      <c r="Y105" s="70">
        <f t="shared" si="49"/>
        <v>59.249055812001643</v>
      </c>
      <c r="Z105" s="70">
        <f t="shared" si="50"/>
        <v>59</v>
      </c>
      <c r="AA105" s="24">
        <f t="shared" si="51"/>
        <v>59</v>
      </c>
      <c r="AB105" s="67">
        <f t="shared" si="52"/>
        <v>656</v>
      </c>
    </row>
    <row r="106" spans="1:28" ht="15" customHeight="1" x14ac:dyDescent="0.25">
      <c r="A106" s="25">
        <v>548</v>
      </c>
      <c r="B106" s="25">
        <v>448</v>
      </c>
      <c r="C106" s="68">
        <f t="shared" si="44"/>
        <v>3.65</v>
      </c>
      <c r="D106" s="25">
        <v>271.92</v>
      </c>
      <c r="E106" s="25">
        <v>211.2</v>
      </c>
      <c r="F106" s="68">
        <v>0</v>
      </c>
      <c r="G106" s="68">
        <f t="shared" si="42"/>
        <v>6.822916666666667</v>
      </c>
      <c r="H106" s="68">
        <v>0</v>
      </c>
      <c r="I106" s="68">
        <f t="shared" si="43"/>
        <v>7.864583333333333</v>
      </c>
      <c r="J106" s="72">
        <f t="shared" si="53"/>
        <v>0</v>
      </c>
      <c r="K106" s="72">
        <f t="shared" si="54"/>
        <v>1</v>
      </c>
      <c r="L106" s="72">
        <f t="shared" si="55"/>
        <v>1</v>
      </c>
      <c r="M106" s="72">
        <f t="shared" ca="1" si="45"/>
        <v>1</v>
      </c>
      <c r="N106" s="25"/>
      <c r="O106" s="25"/>
      <c r="P106" s="25"/>
      <c r="Q106" s="25"/>
      <c r="T106" s="22">
        <v>0</v>
      </c>
      <c r="U106" s="74">
        <f t="shared" si="46"/>
        <v>-448</v>
      </c>
      <c r="V106" s="70">
        <f t="shared" si="47"/>
        <v>-448</v>
      </c>
      <c r="W106" s="70"/>
      <c r="X106" s="70">
        <f t="shared" si="48"/>
        <v>492.46160302140163</v>
      </c>
      <c r="Y106" s="70">
        <f t="shared" si="49"/>
        <v>44.461603021401629</v>
      </c>
      <c r="Z106" s="70">
        <f t="shared" si="50"/>
        <v>44</v>
      </c>
      <c r="AA106" s="24">
        <f t="shared" si="51"/>
        <v>44</v>
      </c>
      <c r="AB106" s="67">
        <f t="shared" si="52"/>
        <v>492</v>
      </c>
    </row>
    <row r="107" spans="1:28" ht="15" customHeight="1" x14ac:dyDescent="0.25">
      <c r="A107" s="25">
        <v>248</v>
      </c>
      <c r="B107" s="25">
        <v>448</v>
      </c>
      <c r="C107" s="68">
        <f t="shared" si="44"/>
        <v>1.65</v>
      </c>
      <c r="D107" s="25">
        <v>271.91000000000003</v>
      </c>
      <c r="E107" s="25">
        <v>211.21</v>
      </c>
      <c r="F107" s="68">
        <v>0</v>
      </c>
      <c r="G107" s="68">
        <f t="shared" ref="G107:G122" si="56">($A$10-A107)/(ROW(A107)-ROW($A$10))</f>
        <v>9.8453608247422686</v>
      </c>
      <c r="H107" s="68">
        <v>0</v>
      </c>
      <c r="I107" s="68">
        <f t="shared" ref="I107:I122" si="57">($A$10-B107)/(ROW(B107)-ROW($A$10))</f>
        <v>7.7835051546391751</v>
      </c>
      <c r="J107" s="72">
        <f t="shared" si="53"/>
        <v>1</v>
      </c>
      <c r="K107" s="72">
        <f t="shared" si="54"/>
        <v>1</v>
      </c>
      <c r="L107" s="72">
        <f t="shared" si="55"/>
        <v>1</v>
      </c>
      <c r="M107" s="72">
        <f t="shared" ca="1" si="45"/>
        <v>1</v>
      </c>
      <c r="N107" s="25"/>
      <c r="O107" s="25"/>
      <c r="P107" s="25"/>
      <c r="Q107" s="25"/>
      <c r="T107" s="22">
        <v>0</v>
      </c>
      <c r="U107" s="74">
        <f t="shared" si="46"/>
        <v>-448</v>
      </c>
      <c r="V107" s="70">
        <f t="shared" si="47"/>
        <v>-448</v>
      </c>
      <c r="W107" s="70"/>
      <c r="X107" s="70">
        <f t="shared" si="48"/>
        <v>492.46160302140163</v>
      </c>
      <c r="Y107" s="70">
        <f t="shared" si="49"/>
        <v>44.461603021401629</v>
      </c>
      <c r="Z107" s="70">
        <f t="shared" si="50"/>
        <v>44</v>
      </c>
      <c r="AA107" s="24">
        <f t="shared" si="51"/>
        <v>44</v>
      </c>
      <c r="AB107" s="67">
        <f t="shared" si="52"/>
        <v>492</v>
      </c>
    </row>
    <row r="108" spans="1:28" ht="15" customHeight="1" x14ac:dyDescent="0.25">
      <c r="A108" s="25">
        <v>548</v>
      </c>
      <c r="B108" s="25">
        <v>448</v>
      </c>
      <c r="C108" s="68">
        <f t="shared" si="44"/>
        <v>3.65</v>
      </c>
      <c r="D108" s="25">
        <v>271.91000000000003</v>
      </c>
      <c r="E108" s="25">
        <v>211.18</v>
      </c>
      <c r="F108" s="68">
        <v>0</v>
      </c>
      <c r="G108" s="68">
        <f t="shared" si="56"/>
        <v>6.6836734693877551</v>
      </c>
      <c r="H108" s="68">
        <v>0</v>
      </c>
      <c r="I108" s="68">
        <f t="shared" si="57"/>
        <v>7.704081632653061</v>
      </c>
      <c r="J108" s="72">
        <f t="shared" si="53"/>
        <v>1</v>
      </c>
      <c r="K108" s="72">
        <f t="shared" si="54"/>
        <v>1</v>
      </c>
      <c r="L108" s="72">
        <f t="shared" si="55"/>
        <v>1</v>
      </c>
      <c r="M108" s="72">
        <f t="shared" ca="1" si="45"/>
        <v>1</v>
      </c>
      <c r="N108" s="25"/>
      <c r="O108" s="25"/>
      <c r="P108" s="25"/>
      <c r="Q108" s="25"/>
      <c r="T108" s="22">
        <v>0</v>
      </c>
      <c r="U108" s="74">
        <f t="shared" si="46"/>
        <v>-448</v>
      </c>
      <c r="V108" s="70">
        <f t="shared" si="47"/>
        <v>-448</v>
      </c>
      <c r="W108" s="70"/>
      <c r="X108" s="70">
        <f t="shared" si="48"/>
        <v>492.46160302140163</v>
      </c>
      <c r="Y108" s="70">
        <f t="shared" si="49"/>
        <v>44.461603021401629</v>
      </c>
      <c r="Z108" s="70">
        <f t="shared" si="50"/>
        <v>44</v>
      </c>
      <c r="AA108" s="24">
        <f t="shared" si="51"/>
        <v>44</v>
      </c>
      <c r="AB108" s="67">
        <f t="shared" si="52"/>
        <v>492</v>
      </c>
    </row>
    <row r="109" spans="1:28" ht="15" customHeight="1" x14ac:dyDescent="0.25">
      <c r="A109" s="25">
        <v>348</v>
      </c>
      <c r="B109" s="25">
        <v>448</v>
      </c>
      <c r="C109" s="68">
        <f t="shared" si="44"/>
        <v>2.3199999999999998</v>
      </c>
      <c r="D109" s="25">
        <v>271.89999999999998</v>
      </c>
      <c r="E109" s="25">
        <v>211.2</v>
      </c>
      <c r="F109" s="68">
        <v>0</v>
      </c>
      <c r="G109" s="68">
        <f t="shared" si="56"/>
        <v>8.6363636363636367</v>
      </c>
      <c r="H109" s="68">
        <v>0</v>
      </c>
      <c r="I109" s="68">
        <f t="shared" si="57"/>
        <v>7.6262626262626263</v>
      </c>
      <c r="J109" s="72">
        <f t="shared" si="53"/>
        <v>1</v>
      </c>
      <c r="K109" s="72">
        <f t="shared" si="54"/>
        <v>1</v>
      </c>
      <c r="L109" s="72">
        <f t="shared" si="55"/>
        <v>1</v>
      </c>
      <c r="M109" s="72">
        <f t="shared" ca="1" si="45"/>
        <v>0</v>
      </c>
      <c r="N109" s="25"/>
      <c r="O109" s="25"/>
      <c r="P109" s="25"/>
      <c r="Q109" s="25"/>
      <c r="T109" s="22">
        <v>0</v>
      </c>
      <c r="U109" s="74">
        <f t="shared" si="46"/>
        <v>-448</v>
      </c>
      <c r="V109" s="70">
        <f t="shared" si="47"/>
        <v>-448</v>
      </c>
      <c r="W109" s="70"/>
      <c r="X109" s="70">
        <f t="shared" si="48"/>
        <v>492.46160302140163</v>
      </c>
      <c r="Y109" s="70">
        <f t="shared" si="49"/>
        <v>44.461603021401629</v>
      </c>
      <c r="Z109" s="70">
        <f t="shared" si="50"/>
        <v>44</v>
      </c>
      <c r="AA109" s="24">
        <f t="shared" si="51"/>
        <v>44</v>
      </c>
      <c r="AB109" s="67">
        <f t="shared" si="52"/>
        <v>492</v>
      </c>
    </row>
    <row r="110" spans="1:28" ht="15" customHeight="1" x14ac:dyDescent="0.25">
      <c r="A110" s="25">
        <v>448</v>
      </c>
      <c r="B110" s="25">
        <v>448</v>
      </c>
      <c r="C110" s="68">
        <f t="shared" si="44"/>
        <v>2.99</v>
      </c>
      <c r="D110" s="25">
        <v>271.89999999999998</v>
      </c>
      <c r="E110" s="25">
        <v>211.19</v>
      </c>
      <c r="F110" s="68">
        <v>0</v>
      </c>
      <c r="G110" s="68">
        <f t="shared" si="56"/>
        <v>7.55</v>
      </c>
      <c r="H110" s="68">
        <v>0</v>
      </c>
      <c r="I110" s="68">
        <f t="shared" si="57"/>
        <v>7.55</v>
      </c>
      <c r="J110" s="72">
        <f t="shared" si="53"/>
        <v>1</v>
      </c>
      <c r="K110" s="72">
        <f t="shared" si="54"/>
        <v>1</v>
      </c>
      <c r="L110" s="72">
        <f t="shared" si="55"/>
        <v>1</v>
      </c>
      <c r="M110" s="72">
        <f t="shared" ca="1" si="45"/>
        <v>0</v>
      </c>
      <c r="N110" s="25"/>
      <c r="O110" s="25"/>
      <c r="P110" s="25"/>
      <c r="Q110" s="25"/>
      <c r="T110" s="22">
        <v>0</v>
      </c>
      <c r="U110" s="74">
        <f t="shared" si="46"/>
        <v>-448</v>
      </c>
      <c r="V110" s="70">
        <f t="shared" si="47"/>
        <v>-448</v>
      </c>
      <c r="W110" s="70"/>
      <c r="X110" s="70">
        <f t="shared" si="48"/>
        <v>492.46160302140163</v>
      </c>
      <c r="Y110" s="70">
        <f t="shared" si="49"/>
        <v>44.461603021401629</v>
      </c>
      <c r="Z110" s="70">
        <f t="shared" si="50"/>
        <v>44</v>
      </c>
      <c r="AA110" s="24">
        <f t="shared" si="51"/>
        <v>44</v>
      </c>
      <c r="AB110" s="67">
        <f t="shared" si="52"/>
        <v>492</v>
      </c>
    </row>
    <row r="111" spans="1:28" ht="15" customHeight="1" x14ac:dyDescent="0.25">
      <c r="A111" s="25">
        <v>348</v>
      </c>
      <c r="B111" s="25">
        <v>448</v>
      </c>
      <c r="C111" s="68">
        <f t="shared" si="44"/>
        <v>2.3199999999999998</v>
      </c>
      <c r="D111" s="25">
        <v>271.89</v>
      </c>
      <c r="E111" s="25">
        <v>211.18</v>
      </c>
      <c r="F111" s="68">
        <v>0</v>
      </c>
      <c r="G111" s="68">
        <f t="shared" si="56"/>
        <v>8.4653465346534649</v>
      </c>
      <c r="H111" s="68">
        <v>0</v>
      </c>
      <c r="I111" s="68">
        <f t="shared" si="57"/>
        <v>7.4752475247524757</v>
      </c>
      <c r="J111" s="72">
        <f t="shared" si="53"/>
        <v>1</v>
      </c>
      <c r="K111" s="72">
        <f t="shared" si="54"/>
        <v>1</v>
      </c>
      <c r="L111" s="72">
        <f t="shared" si="55"/>
        <v>1</v>
      </c>
      <c r="M111" s="72">
        <f t="shared" ca="1" si="45"/>
        <v>0</v>
      </c>
      <c r="N111" s="25"/>
      <c r="O111" s="25"/>
      <c r="P111" s="25"/>
      <c r="Q111" s="25"/>
      <c r="T111" s="22">
        <v>0</v>
      </c>
      <c r="U111" s="74">
        <f t="shared" si="46"/>
        <v>-448</v>
      </c>
      <c r="V111" s="70">
        <f t="shared" si="47"/>
        <v>-448</v>
      </c>
      <c r="W111" s="70"/>
      <c r="X111" s="70">
        <f t="shared" si="48"/>
        <v>492.46160302140163</v>
      </c>
      <c r="Y111" s="70">
        <f t="shared" si="49"/>
        <v>44.461603021401629</v>
      </c>
      <c r="Z111" s="70">
        <f t="shared" si="50"/>
        <v>44</v>
      </c>
      <c r="AA111" s="24">
        <f t="shared" si="51"/>
        <v>44</v>
      </c>
      <c r="AB111" s="67">
        <f t="shared" si="52"/>
        <v>492</v>
      </c>
    </row>
    <row r="112" spans="1:28" ht="15" customHeight="1" x14ac:dyDescent="0.25">
      <c r="A112" s="25">
        <v>448</v>
      </c>
      <c r="B112" s="25">
        <v>448</v>
      </c>
      <c r="C112" s="68">
        <f t="shared" si="44"/>
        <v>2.99</v>
      </c>
      <c r="D112" s="25">
        <v>271.88</v>
      </c>
      <c r="E112" s="25">
        <v>211.2</v>
      </c>
      <c r="F112" s="68">
        <v>0</v>
      </c>
      <c r="G112" s="68">
        <f t="shared" si="56"/>
        <v>7.4019607843137258</v>
      </c>
      <c r="H112" s="68">
        <v>0</v>
      </c>
      <c r="I112" s="68">
        <f t="shared" si="57"/>
        <v>7.4019607843137258</v>
      </c>
      <c r="J112" s="72">
        <f t="shared" si="53"/>
        <v>1</v>
      </c>
      <c r="K112" s="72">
        <f t="shared" si="54"/>
        <v>1</v>
      </c>
      <c r="L112" s="72">
        <f t="shared" si="55"/>
        <v>1</v>
      </c>
      <c r="M112" s="72">
        <f t="shared" ca="1" si="45"/>
        <v>1</v>
      </c>
      <c r="N112" s="25"/>
      <c r="O112" s="25"/>
      <c r="P112" s="25"/>
      <c r="Q112" s="25"/>
      <c r="T112" s="22">
        <v>0</v>
      </c>
      <c r="U112" s="74">
        <f t="shared" si="46"/>
        <v>-448</v>
      </c>
      <c r="V112" s="70">
        <f t="shared" si="47"/>
        <v>-448</v>
      </c>
      <c r="W112" s="70"/>
      <c r="X112" s="70">
        <f t="shared" si="48"/>
        <v>492.46160302140163</v>
      </c>
      <c r="Y112" s="70">
        <f t="shared" si="49"/>
        <v>44.461603021401629</v>
      </c>
      <c r="Z112" s="70">
        <f t="shared" si="50"/>
        <v>44</v>
      </c>
      <c r="AA112" s="24">
        <f t="shared" si="51"/>
        <v>44</v>
      </c>
      <c r="AB112" s="67">
        <f t="shared" si="52"/>
        <v>492</v>
      </c>
    </row>
    <row r="113" spans="1:30" ht="15" customHeight="1" x14ac:dyDescent="0.25">
      <c r="A113" s="25">
        <v>348</v>
      </c>
      <c r="B113" s="25">
        <v>448</v>
      </c>
      <c r="C113" s="68">
        <f t="shared" si="44"/>
        <v>2.3199999999999998</v>
      </c>
      <c r="D113" s="25">
        <v>271.87</v>
      </c>
      <c r="E113" s="25">
        <v>211.2</v>
      </c>
      <c r="F113" s="68">
        <v>0</v>
      </c>
      <c r="G113" s="68">
        <f t="shared" si="56"/>
        <v>8.3009708737864081</v>
      </c>
      <c r="H113" s="68">
        <v>0</v>
      </c>
      <c r="I113" s="68">
        <f t="shared" si="57"/>
        <v>7.3300970873786406</v>
      </c>
      <c r="J113" s="72">
        <f t="shared" si="53"/>
        <v>1</v>
      </c>
      <c r="K113" s="72">
        <f t="shared" si="54"/>
        <v>1</v>
      </c>
      <c r="L113" s="72">
        <f t="shared" si="55"/>
        <v>1</v>
      </c>
      <c r="M113" s="72">
        <f t="shared" ca="1" si="45"/>
        <v>1</v>
      </c>
      <c r="N113" s="25"/>
      <c r="O113" s="25"/>
      <c r="P113" s="25"/>
      <c r="Q113" s="25"/>
      <c r="T113" s="22">
        <v>0</v>
      </c>
      <c r="U113" s="74">
        <f t="shared" si="46"/>
        <v>-448</v>
      </c>
      <c r="V113" s="70">
        <f t="shared" si="47"/>
        <v>-448</v>
      </c>
      <c r="W113" s="70"/>
      <c r="X113" s="70">
        <f t="shared" si="48"/>
        <v>492.46160302140163</v>
      </c>
      <c r="Y113" s="70">
        <f t="shared" si="49"/>
        <v>44.461603021401629</v>
      </c>
      <c r="Z113" s="70">
        <f t="shared" si="50"/>
        <v>44</v>
      </c>
      <c r="AA113" s="24">
        <f t="shared" si="51"/>
        <v>44</v>
      </c>
      <c r="AB113" s="67">
        <f t="shared" si="52"/>
        <v>492</v>
      </c>
    </row>
    <row r="114" spans="1:30" ht="15" customHeight="1" x14ac:dyDescent="0.25">
      <c r="A114" s="25">
        <v>348</v>
      </c>
      <c r="B114" s="25">
        <v>448</v>
      </c>
      <c r="C114" s="68">
        <f t="shared" si="44"/>
        <v>2.3199999999999998</v>
      </c>
      <c r="D114" s="25">
        <v>271.86</v>
      </c>
      <c r="E114" s="25">
        <v>211.19</v>
      </c>
      <c r="F114" s="68">
        <v>0</v>
      </c>
      <c r="G114" s="68">
        <f t="shared" si="56"/>
        <v>8.2211538461538467</v>
      </c>
      <c r="H114" s="68">
        <v>0</v>
      </c>
      <c r="I114" s="68">
        <f t="shared" si="57"/>
        <v>7.259615384615385</v>
      </c>
      <c r="J114" s="72">
        <f t="shared" si="53"/>
        <v>1</v>
      </c>
      <c r="K114" s="72">
        <f t="shared" si="54"/>
        <v>1</v>
      </c>
      <c r="L114" s="72">
        <f t="shared" si="55"/>
        <v>1</v>
      </c>
      <c r="M114" s="72">
        <f t="shared" ca="1" si="45"/>
        <v>0</v>
      </c>
      <c r="N114" s="25"/>
      <c r="O114" s="25"/>
      <c r="P114" s="25"/>
      <c r="Q114" s="25"/>
      <c r="T114" s="22">
        <v>0</v>
      </c>
      <c r="U114" s="74">
        <f t="shared" si="46"/>
        <v>-448</v>
      </c>
      <c r="V114" s="70">
        <f t="shared" si="47"/>
        <v>-448</v>
      </c>
      <c r="W114" s="70"/>
      <c r="X114" s="70">
        <f t="shared" si="48"/>
        <v>492.46160302140163</v>
      </c>
      <c r="Y114" s="70">
        <f t="shared" si="49"/>
        <v>44.461603021401629</v>
      </c>
      <c r="Z114" s="70">
        <f t="shared" si="50"/>
        <v>44</v>
      </c>
      <c r="AA114" s="24">
        <f t="shared" si="51"/>
        <v>44</v>
      </c>
      <c r="AB114" s="67">
        <f t="shared" si="52"/>
        <v>492</v>
      </c>
    </row>
    <row r="115" spans="1:30" ht="15" customHeight="1" x14ac:dyDescent="0.25">
      <c r="A115" s="25">
        <v>348</v>
      </c>
      <c r="B115" s="25">
        <v>448</v>
      </c>
      <c r="C115" s="68">
        <f t="shared" si="44"/>
        <v>2.3199999999999998</v>
      </c>
      <c r="D115" s="25">
        <v>271.85000000000002</v>
      </c>
      <c r="E115" s="25">
        <v>211.2</v>
      </c>
      <c r="F115" s="68">
        <v>0</v>
      </c>
      <c r="G115" s="68">
        <f t="shared" si="56"/>
        <v>8.1428571428571423</v>
      </c>
      <c r="H115" s="68">
        <v>0</v>
      </c>
      <c r="I115" s="68">
        <f t="shared" si="57"/>
        <v>7.1904761904761907</v>
      </c>
      <c r="J115" s="72">
        <f t="shared" si="53"/>
        <v>1</v>
      </c>
      <c r="K115" s="72">
        <f t="shared" si="54"/>
        <v>1</v>
      </c>
      <c r="L115" s="72">
        <f t="shared" si="55"/>
        <v>1</v>
      </c>
      <c r="M115" s="72">
        <f t="shared" ca="1" si="45"/>
        <v>1</v>
      </c>
      <c r="N115" s="25"/>
      <c r="O115" s="25"/>
      <c r="P115" s="25"/>
      <c r="Q115" s="25"/>
      <c r="T115" s="22">
        <v>0</v>
      </c>
      <c r="U115" s="74">
        <f t="shared" si="46"/>
        <v>-448</v>
      </c>
      <c r="V115" s="70">
        <f t="shared" si="47"/>
        <v>-448</v>
      </c>
      <c r="W115" s="70"/>
      <c r="X115" s="70">
        <f t="shared" si="48"/>
        <v>492.46160302140163</v>
      </c>
      <c r="Y115" s="70">
        <f t="shared" si="49"/>
        <v>44.461603021401629</v>
      </c>
      <c r="Z115" s="70">
        <f t="shared" si="50"/>
        <v>44</v>
      </c>
      <c r="AA115" s="24">
        <f t="shared" si="51"/>
        <v>44</v>
      </c>
      <c r="AB115" s="67">
        <f t="shared" si="52"/>
        <v>492</v>
      </c>
    </row>
    <row r="116" spans="1:30" ht="15" customHeight="1" x14ac:dyDescent="0.25">
      <c r="A116" s="25">
        <v>349</v>
      </c>
      <c r="B116" s="25">
        <v>449</v>
      </c>
      <c r="C116" s="68">
        <f t="shared" si="44"/>
        <v>2.33</v>
      </c>
      <c r="D116" s="25">
        <v>271.85000000000002</v>
      </c>
      <c r="E116" s="25">
        <v>211.18</v>
      </c>
      <c r="F116" s="68">
        <v>0</v>
      </c>
      <c r="G116" s="68">
        <f t="shared" si="56"/>
        <v>8.0566037735849054</v>
      </c>
      <c r="H116" s="68">
        <v>0</v>
      </c>
      <c r="I116" s="68">
        <f t="shared" si="57"/>
        <v>7.1132075471698117</v>
      </c>
      <c r="J116" s="72">
        <f t="shared" si="53"/>
        <v>1</v>
      </c>
      <c r="K116" s="72">
        <f t="shared" si="54"/>
        <v>1</v>
      </c>
      <c r="L116" s="72">
        <f t="shared" si="55"/>
        <v>1</v>
      </c>
      <c r="M116" s="72">
        <f t="shared" ca="1" si="45"/>
        <v>1</v>
      </c>
      <c r="N116" s="25"/>
      <c r="O116" s="25"/>
      <c r="P116" s="25"/>
      <c r="Q116" s="25"/>
      <c r="T116" s="22">
        <v>0</v>
      </c>
      <c r="U116" s="74">
        <f t="shared" si="46"/>
        <v>-449</v>
      </c>
      <c r="V116" s="70">
        <f t="shared" si="47"/>
        <v>-449</v>
      </c>
      <c r="W116" s="70"/>
      <c r="X116" s="70">
        <f t="shared" si="48"/>
        <v>493.56084767100293</v>
      </c>
      <c r="Y116" s="70">
        <f t="shared" si="49"/>
        <v>44.560847671002932</v>
      </c>
      <c r="Z116" s="70">
        <f t="shared" si="50"/>
        <v>45</v>
      </c>
      <c r="AA116" s="24">
        <f t="shared" si="51"/>
        <v>45</v>
      </c>
      <c r="AB116" s="67">
        <f t="shared" si="52"/>
        <v>494</v>
      </c>
      <c r="AC116" s="25"/>
      <c r="AD116" s="25"/>
    </row>
    <row r="117" spans="1:30" ht="15" customHeight="1" x14ac:dyDescent="0.25">
      <c r="A117" s="25">
        <v>349</v>
      </c>
      <c r="B117" s="25">
        <v>449</v>
      </c>
      <c r="C117" s="68">
        <f t="shared" si="44"/>
        <v>2.33</v>
      </c>
      <c r="D117" s="25">
        <v>271.83999999999997</v>
      </c>
      <c r="E117" s="25">
        <v>211.19</v>
      </c>
      <c r="F117" s="68">
        <v>0</v>
      </c>
      <c r="G117" s="68">
        <f t="shared" si="56"/>
        <v>7.981308411214953</v>
      </c>
      <c r="H117" s="68">
        <v>0</v>
      </c>
      <c r="I117" s="68">
        <f t="shared" si="57"/>
        <v>7.0467289719626169</v>
      </c>
      <c r="J117" s="72">
        <f t="shared" si="53"/>
        <v>1</v>
      </c>
      <c r="K117" s="72">
        <f t="shared" si="54"/>
        <v>1</v>
      </c>
      <c r="L117" s="72">
        <f t="shared" si="55"/>
        <v>1</v>
      </c>
      <c r="M117" s="72">
        <f t="shared" ca="1" si="45"/>
        <v>1</v>
      </c>
      <c r="N117" s="25"/>
      <c r="O117" s="25"/>
      <c r="P117" s="25"/>
      <c r="Q117" s="25"/>
      <c r="T117" s="22">
        <v>0</v>
      </c>
      <c r="U117" s="74">
        <f t="shared" si="46"/>
        <v>-449</v>
      </c>
      <c r="V117" s="70">
        <f t="shared" si="47"/>
        <v>-449</v>
      </c>
      <c r="W117" s="70"/>
      <c r="X117" s="70">
        <f t="shared" si="48"/>
        <v>493.56084767100293</v>
      </c>
      <c r="Y117" s="70">
        <f t="shared" si="49"/>
        <v>44.560847671002932</v>
      </c>
      <c r="Z117" s="70">
        <f t="shared" si="50"/>
        <v>45</v>
      </c>
      <c r="AA117" s="24">
        <f t="shared" si="51"/>
        <v>45</v>
      </c>
      <c r="AB117" s="67">
        <f t="shared" si="52"/>
        <v>494</v>
      </c>
      <c r="AC117" s="25"/>
      <c r="AD117" s="25"/>
    </row>
    <row r="118" spans="1:30" ht="15" customHeight="1" x14ac:dyDescent="0.25">
      <c r="A118" s="25">
        <v>449</v>
      </c>
      <c r="B118" s="25">
        <v>449</v>
      </c>
      <c r="C118" s="68">
        <f t="shared" si="44"/>
        <v>2.99</v>
      </c>
      <c r="D118" s="25">
        <v>271.83999999999997</v>
      </c>
      <c r="E118" s="25">
        <v>211.19</v>
      </c>
      <c r="F118" s="68">
        <v>0</v>
      </c>
      <c r="G118" s="68">
        <f t="shared" si="56"/>
        <v>6.9814814814814818</v>
      </c>
      <c r="H118" s="68">
        <v>0</v>
      </c>
      <c r="I118" s="68">
        <f t="shared" si="57"/>
        <v>6.9814814814814818</v>
      </c>
      <c r="J118" s="72">
        <f t="shared" si="53"/>
        <v>1</v>
      </c>
      <c r="K118" s="72">
        <f t="shared" si="54"/>
        <v>1</v>
      </c>
      <c r="L118" s="72">
        <f t="shared" si="55"/>
        <v>1</v>
      </c>
      <c r="M118" s="72">
        <f t="shared" ca="1" si="45"/>
        <v>0</v>
      </c>
      <c r="N118" s="25"/>
      <c r="O118" s="25"/>
      <c r="P118" s="25"/>
      <c r="Q118" s="25"/>
      <c r="T118" s="22">
        <v>0</v>
      </c>
      <c r="U118" s="74">
        <f t="shared" si="46"/>
        <v>-449</v>
      </c>
      <c r="V118" s="70">
        <f t="shared" si="47"/>
        <v>-449</v>
      </c>
      <c r="W118" s="70"/>
      <c r="X118" s="70">
        <f t="shared" si="48"/>
        <v>493.56084767100293</v>
      </c>
      <c r="Y118" s="70">
        <f t="shared" si="49"/>
        <v>44.560847671002932</v>
      </c>
      <c r="Z118" s="70">
        <f t="shared" si="50"/>
        <v>45</v>
      </c>
      <c r="AA118" s="24">
        <f t="shared" si="51"/>
        <v>45</v>
      </c>
      <c r="AB118" s="67">
        <f t="shared" si="52"/>
        <v>494</v>
      </c>
      <c r="AC118" s="25"/>
      <c r="AD118" s="25"/>
    </row>
    <row r="119" spans="1:30" ht="15" customHeight="1" x14ac:dyDescent="0.25">
      <c r="A119" s="25">
        <v>349</v>
      </c>
      <c r="B119" s="25">
        <v>449</v>
      </c>
      <c r="C119" s="68">
        <f t="shared" si="44"/>
        <v>2.33</v>
      </c>
      <c r="D119" s="25">
        <v>271.85000000000002</v>
      </c>
      <c r="E119" s="25">
        <v>211.2</v>
      </c>
      <c r="F119" s="68">
        <v>0</v>
      </c>
      <c r="G119" s="68">
        <f t="shared" si="56"/>
        <v>7.8348623853211006</v>
      </c>
      <c r="H119" s="68">
        <v>0</v>
      </c>
      <c r="I119" s="68">
        <f t="shared" si="57"/>
        <v>6.9174311926605503</v>
      </c>
      <c r="J119" s="72">
        <f t="shared" si="53"/>
        <v>1</v>
      </c>
      <c r="K119" s="72">
        <f t="shared" si="54"/>
        <v>1</v>
      </c>
      <c r="L119" s="72">
        <f t="shared" si="55"/>
        <v>1</v>
      </c>
      <c r="M119" s="72">
        <f t="shared" ca="1" si="45"/>
        <v>0</v>
      </c>
      <c r="N119" s="25"/>
      <c r="O119" s="25"/>
      <c r="P119" s="25"/>
      <c r="Q119" s="25"/>
      <c r="T119" s="22">
        <v>0</v>
      </c>
      <c r="U119" s="74">
        <f t="shared" si="46"/>
        <v>-449</v>
      </c>
      <c r="V119" s="70">
        <f t="shared" si="47"/>
        <v>-449</v>
      </c>
      <c r="W119" s="70"/>
      <c r="X119" s="70">
        <f t="shared" si="48"/>
        <v>493.56084767100293</v>
      </c>
      <c r="Y119" s="70">
        <f t="shared" si="49"/>
        <v>44.560847671002932</v>
      </c>
      <c r="Z119" s="70">
        <f t="shared" si="50"/>
        <v>45</v>
      </c>
      <c r="AA119" s="24">
        <f t="shared" si="51"/>
        <v>45</v>
      </c>
      <c r="AB119" s="67">
        <f t="shared" si="52"/>
        <v>494</v>
      </c>
      <c r="AC119" s="25"/>
      <c r="AD119" s="25"/>
    </row>
    <row r="120" spans="1:30" ht="15" customHeight="1" x14ac:dyDescent="0.25">
      <c r="A120" s="25">
        <v>449</v>
      </c>
      <c r="B120" s="25">
        <v>449</v>
      </c>
      <c r="C120" s="68">
        <f t="shared" si="44"/>
        <v>2.99</v>
      </c>
      <c r="D120" s="25">
        <v>271.85000000000002</v>
      </c>
      <c r="E120" s="25">
        <v>211.2</v>
      </c>
      <c r="F120" s="68">
        <v>0</v>
      </c>
      <c r="G120" s="68">
        <f t="shared" si="56"/>
        <v>6.8545454545454545</v>
      </c>
      <c r="H120" s="68">
        <v>0</v>
      </c>
      <c r="I120" s="68">
        <f t="shared" si="57"/>
        <v>6.8545454545454545</v>
      </c>
      <c r="J120" s="72">
        <f t="shared" si="53"/>
        <v>1</v>
      </c>
      <c r="K120" s="72">
        <f t="shared" si="54"/>
        <v>1</v>
      </c>
      <c r="L120" s="72">
        <f t="shared" si="55"/>
        <v>1</v>
      </c>
      <c r="M120" s="72">
        <f t="shared" ca="1" si="45"/>
        <v>0</v>
      </c>
      <c r="N120" s="25"/>
      <c r="O120" s="25"/>
      <c r="P120" s="25"/>
      <c r="Q120" s="25"/>
      <c r="T120" s="22">
        <v>0</v>
      </c>
      <c r="U120" s="74">
        <f t="shared" si="46"/>
        <v>-449</v>
      </c>
      <c r="V120" s="70">
        <f t="shared" si="47"/>
        <v>-449</v>
      </c>
      <c r="W120" s="70"/>
      <c r="X120" s="70">
        <f t="shared" si="48"/>
        <v>493.56084767100293</v>
      </c>
      <c r="Y120" s="70">
        <f t="shared" si="49"/>
        <v>44.560847671002932</v>
      </c>
      <c r="Z120" s="70">
        <f t="shared" si="50"/>
        <v>45</v>
      </c>
      <c r="AA120" s="24">
        <f t="shared" si="51"/>
        <v>45</v>
      </c>
      <c r="AB120" s="67">
        <f t="shared" si="52"/>
        <v>494</v>
      </c>
      <c r="AC120" s="25"/>
      <c r="AD120" s="25"/>
    </row>
    <row r="121" spans="1:30" ht="15" customHeight="1" x14ac:dyDescent="0.25">
      <c r="A121" s="25">
        <v>548</v>
      </c>
      <c r="B121" s="25">
        <v>448</v>
      </c>
      <c r="C121" s="68">
        <f t="shared" si="44"/>
        <v>3.65</v>
      </c>
      <c r="D121" s="25">
        <v>271.88</v>
      </c>
      <c r="E121" s="25">
        <v>211.2</v>
      </c>
      <c r="F121" s="68">
        <v>0</v>
      </c>
      <c r="G121" s="68">
        <f t="shared" si="56"/>
        <v>5.9009009009009006</v>
      </c>
      <c r="H121" s="68">
        <v>0</v>
      </c>
      <c r="I121" s="68">
        <f t="shared" si="57"/>
        <v>6.801801801801802</v>
      </c>
      <c r="J121" s="72">
        <f t="shared" si="53"/>
        <v>1</v>
      </c>
      <c r="K121" s="72">
        <f t="shared" si="54"/>
        <v>1</v>
      </c>
      <c r="L121" s="72">
        <f t="shared" si="55"/>
        <v>1</v>
      </c>
      <c r="M121" s="72">
        <f t="shared" ca="1" si="45"/>
        <v>1</v>
      </c>
      <c r="N121" s="25"/>
      <c r="O121" s="25"/>
      <c r="P121" s="25"/>
      <c r="Q121" s="25"/>
      <c r="T121" s="22">
        <v>0</v>
      </c>
      <c r="U121" s="74">
        <f t="shared" si="46"/>
        <v>-448</v>
      </c>
      <c r="V121" s="70">
        <f t="shared" si="47"/>
        <v>-448</v>
      </c>
      <c r="W121" s="70"/>
      <c r="X121" s="70">
        <f t="shared" si="48"/>
        <v>492.46160302140163</v>
      </c>
      <c r="Y121" s="70">
        <f t="shared" si="49"/>
        <v>44.461603021401629</v>
      </c>
      <c r="Z121" s="70">
        <f t="shared" si="50"/>
        <v>44</v>
      </c>
      <c r="AA121" s="24">
        <f t="shared" si="51"/>
        <v>44</v>
      </c>
      <c r="AB121" s="67">
        <f t="shared" si="52"/>
        <v>492</v>
      </c>
      <c r="AC121" s="25"/>
      <c r="AD121" s="25"/>
    </row>
    <row r="122" spans="1:30" ht="15" customHeight="1" x14ac:dyDescent="0.25">
      <c r="A122" s="25">
        <v>448</v>
      </c>
      <c r="B122" s="25">
        <v>448</v>
      </c>
      <c r="C122" s="68">
        <f t="shared" si="44"/>
        <v>2.99</v>
      </c>
      <c r="D122" s="25">
        <v>271.91000000000003</v>
      </c>
      <c r="E122" s="25">
        <v>211.2</v>
      </c>
      <c r="F122" s="68">
        <v>0</v>
      </c>
      <c r="G122" s="68">
        <f t="shared" si="56"/>
        <v>6.7410714285714288</v>
      </c>
      <c r="H122" s="68">
        <v>0</v>
      </c>
      <c r="I122" s="68">
        <f t="shared" si="57"/>
        <v>6.7410714285714288</v>
      </c>
      <c r="J122" s="72">
        <f t="shared" si="53"/>
        <v>1</v>
      </c>
      <c r="K122" s="72">
        <f t="shared" si="54"/>
        <v>1</v>
      </c>
      <c r="L122" s="72">
        <f t="shared" si="55"/>
        <v>1</v>
      </c>
      <c r="M122" s="72">
        <f t="shared" ca="1" si="45"/>
        <v>0</v>
      </c>
      <c r="N122" s="25"/>
      <c r="O122" s="25"/>
      <c r="P122" s="25"/>
      <c r="Q122" s="25"/>
      <c r="T122" s="22">
        <v>0</v>
      </c>
      <c r="U122" s="74">
        <f t="shared" si="46"/>
        <v>-448</v>
      </c>
      <c r="V122" s="70">
        <f t="shared" si="47"/>
        <v>-448</v>
      </c>
      <c r="W122" s="70"/>
      <c r="X122" s="70">
        <f t="shared" si="48"/>
        <v>492.46160302140163</v>
      </c>
      <c r="Y122" s="70">
        <f t="shared" si="49"/>
        <v>44.461603021401629</v>
      </c>
      <c r="Z122" s="70">
        <f t="shared" si="50"/>
        <v>44</v>
      </c>
      <c r="AA122" s="24">
        <f t="shared" si="51"/>
        <v>44</v>
      </c>
      <c r="AB122" s="67">
        <f t="shared" si="52"/>
        <v>492</v>
      </c>
      <c r="AC122" s="25"/>
      <c r="AD122" s="25"/>
    </row>
    <row r="123" spans="1:30" ht="15" customHeight="1" x14ac:dyDescent="0.25">
      <c r="A123" s="25"/>
      <c r="B123" s="25"/>
      <c r="C123" s="68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U123" s="74"/>
      <c r="V123" s="70"/>
      <c r="W123" s="70"/>
      <c r="X123" s="70"/>
      <c r="Y123" s="70"/>
      <c r="Z123" s="70"/>
      <c r="AA123" s="24"/>
      <c r="AC123" s="25"/>
      <c r="AD123" s="25"/>
    </row>
    <row r="124" spans="1:30" ht="15" customHeight="1" x14ac:dyDescent="0.25">
      <c r="A124" s="25"/>
      <c r="B124" s="25"/>
      <c r="C124" s="68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U124" s="74"/>
      <c r="V124" s="70"/>
      <c r="W124" s="70"/>
      <c r="X124" s="70"/>
      <c r="Y124" s="70"/>
      <c r="Z124" s="70"/>
      <c r="AA124" s="24"/>
      <c r="AC124" s="25"/>
      <c r="AD124" s="25"/>
    </row>
  </sheetData>
  <phoneticPr fontId="3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B155"/>
  <sheetViews>
    <sheetView workbookViewId="0">
      <selection activeCell="A2" sqref="A2:A139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8" style="23" customWidth="1"/>
    <col min="5" max="5" width="19.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1.25" style="23" customWidth="1"/>
    <col min="16" max="16" width="17.5" style="23" customWidth="1"/>
    <col min="17" max="17" width="9.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1177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478</v>
      </c>
      <c r="B2" s="71">
        <v>400</v>
      </c>
      <c r="C2" s="68">
        <f t="shared" ref="C2:C33" si="0">ROUND(A2/150,2)</f>
        <v>3.19</v>
      </c>
      <c r="D2" s="68">
        <v>265.56</v>
      </c>
      <c r="E2" s="68">
        <v>211.45</v>
      </c>
      <c r="F2" s="68">
        <f t="shared" ref="F2:F27" si="1">($A$28-A2)/(ROW($A$28)-ROW(A2))</f>
        <v>26.884615384615383</v>
      </c>
      <c r="G2" s="68">
        <v>0</v>
      </c>
      <c r="H2" s="68">
        <f t="shared" ref="H2:H27" si="2">($A$28-B2)/(ROW($A$28)-ROW(B2))</f>
        <v>29.884615384615383</v>
      </c>
      <c r="I2" s="68">
        <v>0</v>
      </c>
      <c r="J2" s="72"/>
      <c r="K2" s="72"/>
      <c r="L2" s="72"/>
      <c r="M2" s="72">
        <f t="shared" ref="M2:M33" ca="1" si="3">IF(RAND()&lt;0.5,0,1)</f>
        <v>1</v>
      </c>
      <c r="N2" s="33" t="s">
        <v>38</v>
      </c>
      <c r="O2" s="73">
        <v>0.05</v>
      </c>
      <c r="P2" s="32" t="s">
        <v>39</v>
      </c>
      <c r="Q2" s="25">
        <f>LARGE(A:A,2)</f>
        <v>1174</v>
      </c>
      <c r="T2" s="22">
        <v>0</v>
      </c>
      <c r="U2" s="74">
        <f t="shared" ref="U2:U33" si="4">T2-B2</f>
        <v>-400</v>
      </c>
      <c r="V2" s="70">
        <f t="shared" ref="V2:V33" si="5">ROUND(U2,0)</f>
        <v>-400</v>
      </c>
      <c r="W2" s="70">
        <v>4766</v>
      </c>
      <c r="X2" s="70">
        <f t="shared" ref="X2:X33" si="6">B2/$W$2*$W$3</f>
        <v>439.69785984053715</v>
      </c>
      <c r="Y2" s="70">
        <f t="shared" ref="Y2:Y33" si="7">X2-B2</f>
        <v>39.697859840537149</v>
      </c>
      <c r="Z2" s="70">
        <f t="shared" ref="Z2:Z33" si="8">ROUND(Y2,0)</f>
        <v>40</v>
      </c>
      <c r="AA2" s="24">
        <f t="shared" ref="AA2:AA33" si="9">IF(V2&gt;=0,V2,Z2)</f>
        <v>40</v>
      </c>
      <c r="AB2" s="67">
        <f t="shared" ref="AB2:AB33" si="10">B2+AA2</f>
        <v>440</v>
      </c>
    </row>
    <row r="3" spans="1:28" ht="15" customHeight="1" x14ac:dyDescent="0.25">
      <c r="A3" s="71">
        <v>478</v>
      </c>
      <c r="B3" s="71">
        <v>400</v>
      </c>
      <c r="C3" s="68">
        <f t="shared" si="0"/>
        <v>3.19</v>
      </c>
      <c r="D3" s="68">
        <v>265.57</v>
      </c>
      <c r="E3" s="68">
        <v>211.45</v>
      </c>
      <c r="F3" s="68">
        <f t="shared" si="1"/>
        <v>27.96</v>
      </c>
      <c r="G3" s="68">
        <v>0</v>
      </c>
      <c r="H3" s="68">
        <f t="shared" si="2"/>
        <v>31.08</v>
      </c>
      <c r="I3" s="68">
        <v>0</v>
      </c>
      <c r="J3" s="72">
        <f t="shared" ref="J3:J34" si="11">IF(ABS(B3-B2)&lt;=50,1,0)</f>
        <v>1</v>
      </c>
      <c r="K3" s="72">
        <f t="shared" ref="K3:K34" si="12">IF(ABS((B3-B2))&lt;=50,1,IF((B3-B2)*(1)&gt;=0,1,-1))</f>
        <v>1</v>
      </c>
      <c r="L3" s="72"/>
      <c r="M3" s="72">
        <f t="shared" ca="1" si="3"/>
        <v>0</v>
      </c>
      <c r="N3" s="26" t="s">
        <v>40</v>
      </c>
      <c r="O3" s="26">
        <f>COUNT(A:A)</f>
        <v>138</v>
      </c>
      <c r="P3" s="32" t="s">
        <v>41</v>
      </c>
      <c r="Q3" s="25">
        <f>LARGE(A:A,3)</f>
        <v>1045</v>
      </c>
      <c r="T3" s="22">
        <v>0</v>
      </c>
      <c r="U3" s="74">
        <f t="shared" si="4"/>
        <v>-400</v>
      </c>
      <c r="V3" s="70">
        <f t="shared" si="5"/>
        <v>-400</v>
      </c>
      <c r="W3" s="70">
        <v>5239</v>
      </c>
      <c r="X3" s="70">
        <f t="shared" si="6"/>
        <v>439.69785984053715</v>
      </c>
      <c r="Y3" s="70">
        <f t="shared" si="7"/>
        <v>39.697859840537149</v>
      </c>
      <c r="Z3" s="70">
        <f t="shared" si="8"/>
        <v>40</v>
      </c>
      <c r="AA3" s="24">
        <f t="shared" si="9"/>
        <v>40</v>
      </c>
      <c r="AB3" s="67">
        <f t="shared" si="10"/>
        <v>440</v>
      </c>
    </row>
    <row r="4" spans="1:28" ht="15" customHeight="1" x14ac:dyDescent="0.25">
      <c r="A4" s="71">
        <v>478</v>
      </c>
      <c r="B4" s="71">
        <v>400</v>
      </c>
      <c r="C4" s="68">
        <f t="shared" si="0"/>
        <v>3.19</v>
      </c>
      <c r="D4" s="68">
        <v>265.58999999999997</v>
      </c>
      <c r="E4" s="68">
        <v>211.45</v>
      </c>
      <c r="F4" s="68">
        <f t="shared" si="1"/>
        <v>29.125</v>
      </c>
      <c r="G4" s="68">
        <v>0</v>
      </c>
      <c r="H4" s="68">
        <f t="shared" si="2"/>
        <v>32.375</v>
      </c>
      <c r="I4" s="68">
        <v>0</v>
      </c>
      <c r="J4" s="72">
        <f t="shared" si="11"/>
        <v>1</v>
      </c>
      <c r="K4" s="72">
        <f t="shared" si="12"/>
        <v>1</v>
      </c>
      <c r="L4" s="72"/>
      <c r="M4" s="72">
        <f t="shared" ca="1" si="3"/>
        <v>1</v>
      </c>
      <c r="N4" s="26" t="s">
        <v>42</v>
      </c>
      <c r="O4" s="75">
        <f>MAX(A:A)</f>
        <v>1177</v>
      </c>
      <c r="P4" s="32" t="s">
        <v>43</v>
      </c>
      <c r="Q4" s="25">
        <f>LARGE(B:B,1)</f>
        <v>400</v>
      </c>
      <c r="T4" s="22">
        <v>0</v>
      </c>
      <c r="U4" s="74">
        <f t="shared" si="4"/>
        <v>-400</v>
      </c>
      <c r="V4" s="70">
        <f t="shared" si="5"/>
        <v>-400</v>
      </c>
      <c r="W4" s="70"/>
      <c r="X4" s="70">
        <f t="shared" si="6"/>
        <v>439.69785984053715</v>
      </c>
      <c r="Y4" s="70">
        <f t="shared" si="7"/>
        <v>39.697859840537149</v>
      </c>
      <c r="Z4" s="70">
        <f t="shared" si="8"/>
        <v>40</v>
      </c>
      <c r="AA4" s="24">
        <f t="shared" si="9"/>
        <v>40</v>
      </c>
      <c r="AB4" s="67">
        <f t="shared" si="10"/>
        <v>440</v>
      </c>
    </row>
    <row r="5" spans="1:28" ht="15" customHeight="1" x14ac:dyDescent="0.25">
      <c r="A5" s="71">
        <v>478</v>
      </c>
      <c r="B5" s="71">
        <v>400</v>
      </c>
      <c r="C5" s="68">
        <f t="shared" si="0"/>
        <v>3.19</v>
      </c>
      <c r="D5" s="68">
        <v>265.60000000000002</v>
      </c>
      <c r="E5" s="68">
        <v>211.45</v>
      </c>
      <c r="F5" s="68">
        <f t="shared" si="1"/>
        <v>30.391304347826086</v>
      </c>
      <c r="G5" s="68">
        <v>0</v>
      </c>
      <c r="H5" s="68">
        <f t="shared" si="2"/>
        <v>33.782608695652172</v>
      </c>
      <c r="I5" s="68">
        <v>0</v>
      </c>
      <c r="J5" s="72">
        <f t="shared" si="11"/>
        <v>1</v>
      </c>
      <c r="K5" s="72">
        <f t="shared" si="12"/>
        <v>1</v>
      </c>
      <c r="L5" s="72"/>
      <c r="M5" s="72">
        <f t="shared" ca="1" si="3"/>
        <v>0</v>
      </c>
      <c r="N5" s="26" t="s">
        <v>44</v>
      </c>
      <c r="O5" s="76">
        <v>1.55</v>
      </c>
      <c r="P5" s="32" t="s">
        <v>45</v>
      </c>
      <c r="Q5" s="25">
        <f>LARGE(B:B,2)</f>
        <v>400</v>
      </c>
      <c r="T5" s="22">
        <v>0</v>
      </c>
      <c r="U5" s="74">
        <f t="shared" si="4"/>
        <v>-400</v>
      </c>
      <c r="V5" s="70">
        <f t="shared" si="5"/>
        <v>-400</v>
      </c>
      <c r="W5" s="70"/>
      <c r="X5" s="70">
        <f t="shared" si="6"/>
        <v>439.69785984053715</v>
      </c>
      <c r="Y5" s="70">
        <f t="shared" si="7"/>
        <v>39.697859840537149</v>
      </c>
      <c r="Z5" s="70">
        <f t="shared" si="8"/>
        <v>40</v>
      </c>
      <c r="AA5" s="24">
        <f t="shared" si="9"/>
        <v>40</v>
      </c>
      <c r="AB5" s="67">
        <f t="shared" si="10"/>
        <v>440</v>
      </c>
    </row>
    <row r="6" spans="1:28" ht="15" customHeight="1" x14ac:dyDescent="0.25">
      <c r="A6" s="71">
        <v>402</v>
      </c>
      <c r="B6" s="71">
        <v>400</v>
      </c>
      <c r="C6" s="68">
        <f t="shared" si="0"/>
        <v>2.68</v>
      </c>
      <c r="D6" s="68">
        <v>265.60000000000002</v>
      </c>
      <c r="E6" s="68">
        <v>211.45</v>
      </c>
      <c r="F6" s="68">
        <f t="shared" si="1"/>
        <v>35.227272727272727</v>
      </c>
      <c r="G6" s="68">
        <v>0</v>
      </c>
      <c r="H6" s="68">
        <f t="shared" si="2"/>
        <v>35.31818181818182</v>
      </c>
      <c r="I6" s="68">
        <v>0</v>
      </c>
      <c r="J6" s="72">
        <f t="shared" si="11"/>
        <v>1</v>
      </c>
      <c r="K6" s="72">
        <f t="shared" si="12"/>
        <v>1</v>
      </c>
      <c r="L6" s="72"/>
      <c r="M6" s="72">
        <f t="shared" ca="1" si="3"/>
        <v>1</v>
      </c>
      <c r="N6" s="26" t="s">
        <v>46</v>
      </c>
      <c r="O6" s="76">
        <v>1.76</v>
      </c>
      <c r="P6" s="32" t="s">
        <v>47</v>
      </c>
      <c r="Q6" s="25">
        <f>LARGE(B:B,3)</f>
        <v>400</v>
      </c>
      <c r="T6" s="22">
        <v>0</v>
      </c>
      <c r="U6" s="74">
        <f t="shared" si="4"/>
        <v>-400</v>
      </c>
      <c r="V6" s="70">
        <f t="shared" si="5"/>
        <v>-400</v>
      </c>
      <c r="W6" s="70"/>
      <c r="X6" s="70">
        <f t="shared" si="6"/>
        <v>439.69785984053715</v>
      </c>
      <c r="Y6" s="70">
        <f t="shared" si="7"/>
        <v>39.697859840537149</v>
      </c>
      <c r="Z6" s="70">
        <f t="shared" si="8"/>
        <v>40</v>
      </c>
      <c r="AA6" s="24">
        <f t="shared" si="9"/>
        <v>40</v>
      </c>
      <c r="AB6" s="67">
        <f t="shared" si="10"/>
        <v>440</v>
      </c>
    </row>
    <row r="7" spans="1:28" ht="15" customHeight="1" x14ac:dyDescent="0.25">
      <c r="A7" s="71">
        <v>478</v>
      </c>
      <c r="B7" s="71">
        <v>400</v>
      </c>
      <c r="C7" s="68">
        <f t="shared" si="0"/>
        <v>3.19</v>
      </c>
      <c r="D7" s="68">
        <v>265.61</v>
      </c>
      <c r="E7" s="68">
        <v>211.45</v>
      </c>
      <c r="F7" s="68">
        <f t="shared" si="1"/>
        <v>33.285714285714285</v>
      </c>
      <c r="G7" s="68">
        <v>0</v>
      </c>
      <c r="H7" s="68">
        <f t="shared" si="2"/>
        <v>37</v>
      </c>
      <c r="I7" s="68">
        <v>0</v>
      </c>
      <c r="J7" s="72">
        <f t="shared" si="11"/>
        <v>1</v>
      </c>
      <c r="K7" s="72">
        <f t="shared" si="12"/>
        <v>1</v>
      </c>
      <c r="L7" s="72">
        <f t="shared" ref="L7:L38" si="13">IF(OR(COUNTIF(K3:K7,1)=5,COUNTIF(K3:K7,-1)=5),1,0)</f>
        <v>1</v>
      </c>
      <c r="M7" s="72">
        <f t="shared" ca="1" si="3"/>
        <v>0</v>
      </c>
      <c r="N7" s="26" t="s">
        <v>48</v>
      </c>
      <c r="O7" s="76">
        <v>1.92</v>
      </c>
      <c r="P7" s="25"/>
      <c r="Q7" s="25"/>
      <c r="T7" s="22">
        <v>0</v>
      </c>
      <c r="U7" s="74">
        <f t="shared" si="4"/>
        <v>-400</v>
      </c>
      <c r="V7" s="70">
        <f t="shared" si="5"/>
        <v>-400</v>
      </c>
      <c r="W7" s="70"/>
      <c r="X7" s="70">
        <f t="shared" si="6"/>
        <v>439.69785984053715</v>
      </c>
      <c r="Y7" s="70">
        <f t="shared" si="7"/>
        <v>39.697859840537149</v>
      </c>
      <c r="Z7" s="70">
        <f t="shared" si="8"/>
        <v>40</v>
      </c>
      <c r="AA7" s="24">
        <f t="shared" si="9"/>
        <v>40</v>
      </c>
      <c r="AB7" s="67">
        <f t="shared" si="10"/>
        <v>440</v>
      </c>
    </row>
    <row r="8" spans="1:28" ht="15" customHeight="1" x14ac:dyDescent="0.25">
      <c r="A8" s="71">
        <v>401</v>
      </c>
      <c r="B8" s="71">
        <v>400</v>
      </c>
      <c r="C8" s="68">
        <f t="shared" si="0"/>
        <v>2.67</v>
      </c>
      <c r="D8" s="68">
        <v>265.61</v>
      </c>
      <c r="E8" s="68">
        <v>211.45</v>
      </c>
      <c r="F8" s="68">
        <f t="shared" si="1"/>
        <v>38.799999999999997</v>
      </c>
      <c r="G8" s="68">
        <v>0</v>
      </c>
      <c r="H8" s="68">
        <f t="shared" si="2"/>
        <v>38.85</v>
      </c>
      <c r="I8" s="68">
        <v>0</v>
      </c>
      <c r="J8" s="72">
        <f t="shared" si="11"/>
        <v>1</v>
      </c>
      <c r="K8" s="72">
        <f t="shared" si="12"/>
        <v>1</v>
      </c>
      <c r="L8" s="72">
        <f t="shared" si="13"/>
        <v>1</v>
      </c>
      <c r="M8" s="72">
        <f t="shared" ca="1" si="3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4"/>
        <v>-400</v>
      </c>
      <c r="V8" s="70">
        <f t="shared" si="5"/>
        <v>-400</v>
      </c>
      <c r="W8" s="70"/>
      <c r="X8" s="70">
        <f t="shared" si="6"/>
        <v>439.69785984053715</v>
      </c>
      <c r="Y8" s="70">
        <f t="shared" si="7"/>
        <v>39.697859840537149</v>
      </c>
      <c r="Z8" s="70">
        <f t="shared" si="8"/>
        <v>40</v>
      </c>
      <c r="AA8" s="24">
        <f t="shared" si="9"/>
        <v>40</v>
      </c>
      <c r="AB8" s="67">
        <f t="shared" si="10"/>
        <v>440</v>
      </c>
    </row>
    <row r="9" spans="1:28" ht="15" customHeight="1" x14ac:dyDescent="0.25">
      <c r="A9" s="71">
        <v>401</v>
      </c>
      <c r="B9" s="71">
        <v>400</v>
      </c>
      <c r="C9" s="68">
        <f t="shared" si="0"/>
        <v>2.67</v>
      </c>
      <c r="D9" s="68">
        <v>265.61</v>
      </c>
      <c r="E9" s="68">
        <v>211.45</v>
      </c>
      <c r="F9" s="68">
        <f t="shared" si="1"/>
        <v>40.842105263157897</v>
      </c>
      <c r="G9" s="68">
        <v>0</v>
      </c>
      <c r="H9" s="68">
        <f t="shared" si="2"/>
        <v>40.89473684210526</v>
      </c>
      <c r="I9" s="68">
        <v>0</v>
      </c>
      <c r="J9" s="72">
        <f t="shared" si="11"/>
        <v>1</v>
      </c>
      <c r="K9" s="72">
        <f t="shared" si="12"/>
        <v>1</v>
      </c>
      <c r="L9" s="72">
        <f t="shared" si="13"/>
        <v>1</v>
      </c>
      <c r="M9" s="72">
        <f t="shared" ca="1" si="3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4"/>
        <v>-400</v>
      </c>
      <c r="V9" s="70">
        <f t="shared" si="5"/>
        <v>-400</v>
      </c>
      <c r="W9" s="70"/>
      <c r="X9" s="70">
        <f t="shared" si="6"/>
        <v>439.69785984053715</v>
      </c>
      <c r="Y9" s="70">
        <f t="shared" si="7"/>
        <v>39.697859840537149</v>
      </c>
      <c r="Z9" s="70">
        <f t="shared" si="8"/>
        <v>40</v>
      </c>
      <c r="AA9" s="24">
        <f t="shared" si="9"/>
        <v>40</v>
      </c>
      <c r="AB9" s="67">
        <f t="shared" si="10"/>
        <v>440</v>
      </c>
    </row>
    <row r="10" spans="1:28" ht="15" customHeight="1" x14ac:dyDescent="0.25">
      <c r="A10" s="71">
        <v>401</v>
      </c>
      <c r="B10" s="71">
        <v>400</v>
      </c>
      <c r="C10" s="68">
        <f t="shared" si="0"/>
        <v>2.67</v>
      </c>
      <c r="D10" s="68">
        <v>265.61</v>
      </c>
      <c r="E10" s="68">
        <v>211.45</v>
      </c>
      <c r="F10" s="68">
        <f t="shared" si="1"/>
        <v>43.111111111111114</v>
      </c>
      <c r="G10" s="68">
        <v>0</v>
      </c>
      <c r="H10" s="68">
        <f t="shared" si="2"/>
        <v>43.166666666666664</v>
      </c>
      <c r="I10" s="68">
        <v>0</v>
      </c>
      <c r="J10" s="72">
        <f t="shared" si="11"/>
        <v>1</v>
      </c>
      <c r="K10" s="72">
        <f t="shared" si="12"/>
        <v>1</v>
      </c>
      <c r="L10" s="72">
        <f t="shared" si="13"/>
        <v>1</v>
      </c>
      <c r="M10" s="72">
        <f t="shared" ca="1" si="3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4"/>
        <v>-400</v>
      </c>
      <c r="V10" s="70">
        <f t="shared" si="5"/>
        <v>-400</v>
      </c>
      <c r="W10" s="70"/>
      <c r="X10" s="70">
        <f t="shared" si="6"/>
        <v>439.69785984053715</v>
      </c>
      <c r="Y10" s="70">
        <f t="shared" si="7"/>
        <v>39.697859840537149</v>
      </c>
      <c r="Z10" s="70">
        <f t="shared" si="8"/>
        <v>40</v>
      </c>
      <c r="AA10" s="24">
        <f t="shared" si="9"/>
        <v>40</v>
      </c>
      <c r="AB10" s="67">
        <f t="shared" si="10"/>
        <v>440</v>
      </c>
    </row>
    <row r="11" spans="1:28" ht="15" customHeight="1" x14ac:dyDescent="0.25">
      <c r="A11" s="71">
        <v>478</v>
      </c>
      <c r="B11" s="71">
        <v>400</v>
      </c>
      <c r="C11" s="68">
        <f t="shared" si="0"/>
        <v>3.19</v>
      </c>
      <c r="D11" s="68">
        <v>265.62</v>
      </c>
      <c r="E11" s="68">
        <v>211.45</v>
      </c>
      <c r="F11" s="68">
        <f t="shared" si="1"/>
        <v>41.117647058823529</v>
      </c>
      <c r="G11" s="68">
        <v>0</v>
      </c>
      <c r="H11" s="68">
        <f t="shared" si="2"/>
        <v>45.705882352941174</v>
      </c>
      <c r="I11" s="68">
        <v>0</v>
      </c>
      <c r="J11" s="72">
        <f t="shared" si="11"/>
        <v>1</v>
      </c>
      <c r="K11" s="72">
        <f t="shared" si="12"/>
        <v>1</v>
      </c>
      <c r="L11" s="72">
        <f t="shared" si="13"/>
        <v>1</v>
      </c>
      <c r="M11" s="72">
        <f t="shared" ca="1" si="3"/>
        <v>1</v>
      </c>
      <c r="N11" s="26" t="s">
        <v>52</v>
      </c>
      <c r="O11" s="77">
        <v>280</v>
      </c>
      <c r="P11" s="14" t="s">
        <v>53</v>
      </c>
      <c r="Q11" s="13">
        <f>MIN(D:D)</f>
        <v>265.56</v>
      </c>
      <c r="R11" s="43"/>
      <c r="S11" s="43"/>
      <c r="T11" s="22">
        <v>0</v>
      </c>
      <c r="U11" s="74">
        <f t="shared" si="4"/>
        <v>-400</v>
      </c>
      <c r="V11" s="70">
        <f t="shared" si="5"/>
        <v>-400</v>
      </c>
      <c r="W11" s="70"/>
      <c r="X11" s="70">
        <f t="shared" si="6"/>
        <v>439.69785984053715</v>
      </c>
      <c r="Y11" s="70">
        <f t="shared" si="7"/>
        <v>39.697859840537149</v>
      </c>
      <c r="Z11" s="70">
        <f t="shared" si="8"/>
        <v>40</v>
      </c>
      <c r="AA11" s="24">
        <f t="shared" si="9"/>
        <v>40</v>
      </c>
      <c r="AB11" s="67">
        <f t="shared" si="10"/>
        <v>440</v>
      </c>
    </row>
    <row r="12" spans="1:28" ht="15" customHeight="1" x14ac:dyDescent="0.25">
      <c r="A12" s="71">
        <v>401</v>
      </c>
      <c r="B12" s="71">
        <v>400</v>
      </c>
      <c r="C12" s="68">
        <f t="shared" si="0"/>
        <v>2.67</v>
      </c>
      <c r="D12" s="68">
        <v>265.62</v>
      </c>
      <c r="E12" s="68">
        <v>211.45</v>
      </c>
      <c r="F12" s="68">
        <f t="shared" si="1"/>
        <v>48.5</v>
      </c>
      <c r="G12" s="68">
        <v>0</v>
      </c>
      <c r="H12" s="68">
        <f t="shared" si="2"/>
        <v>48.5625</v>
      </c>
      <c r="I12" s="68">
        <v>0</v>
      </c>
      <c r="J12" s="72">
        <f t="shared" si="11"/>
        <v>1</v>
      </c>
      <c r="K12" s="72">
        <f t="shared" si="12"/>
        <v>1</v>
      </c>
      <c r="L12" s="72">
        <f t="shared" si="13"/>
        <v>1</v>
      </c>
      <c r="M12" s="72">
        <f t="shared" ca="1" si="3"/>
        <v>1</v>
      </c>
      <c r="N12" s="26" t="s">
        <v>54</v>
      </c>
      <c r="O12" s="77">
        <v>275</v>
      </c>
      <c r="P12" s="15" t="s">
        <v>55</v>
      </c>
      <c r="Q12" s="56">
        <f>D2</f>
        <v>265.56</v>
      </c>
      <c r="R12" s="43"/>
      <c r="S12" s="43"/>
      <c r="T12" s="22">
        <v>0</v>
      </c>
      <c r="U12" s="74">
        <f t="shared" si="4"/>
        <v>-400</v>
      </c>
      <c r="V12" s="70">
        <f t="shared" si="5"/>
        <v>-400</v>
      </c>
      <c r="W12" s="70"/>
      <c r="X12" s="70">
        <f t="shared" si="6"/>
        <v>439.69785984053715</v>
      </c>
      <c r="Y12" s="70">
        <f t="shared" si="7"/>
        <v>39.697859840537149</v>
      </c>
      <c r="Z12" s="70">
        <f t="shared" si="8"/>
        <v>40</v>
      </c>
      <c r="AA12" s="24">
        <f t="shared" si="9"/>
        <v>40</v>
      </c>
      <c r="AB12" s="67">
        <f t="shared" si="10"/>
        <v>440</v>
      </c>
    </row>
    <row r="13" spans="1:28" ht="15" customHeight="1" x14ac:dyDescent="0.25">
      <c r="A13" s="71">
        <v>403</v>
      </c>
      <c r="B13" s="71">
        <v>400</v>
      </c>
      <c r="C13" s="68">
        <f t="shared" si="0"/>
        <v>2.69</v>
      </c>
      <c r="D13" s="68">
        <v>265.62</v>
      </c>
      <c r="E13" s="68">
        <v>211.45</v>
      </c>
      <c r="F13" s="68">
        <f t="shared" si="1"/>
        <v>51.6</v>
      </c>
      <c r="G13" s="68">
        <v>0</v>
      </c>
      <c r="H13" s="68">
        <f t="shared" si="2"/>
        <v>51.8</v>
      </c>
      <c r="I13" s="68">
        <v>0</v>
      </c>
      <c r="J13" s="72">
        <f t="shared" si="11"/>
        <v>1</v>
      </c>
      <c r="K13" s="72">
        <f t="shared" si="12"/>
        <v>1</v>
      </c>
      <c r="L13" s="72">
        <f t="shared" si="13"/>
        <v>1</v>
      </c>
      <c r="M13" s="72">
        <f t="shared" ca="1" si="3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4"/>
        <v>-400</v>
      </c>
      <c r="V13" s="70">
        <f t="shared" si="5"/>
        <v>-400</v>
      </c>
      <c r="W13" s="70"/>
      <c r="X13" s="70">
        <f t="shared" si="6"/>
        <v>439.69785984053715</v>
      </c>
      <c r="Y13" s="70">
        <f t="shared" si="7"/>
        <v>39.697859840537149</v>
      </c>
      <c r="Z13" s="70">
        <f t="shared" si="8"/>
        <v>40</v>
      </c>
      <c r="AA13" s="24">
        <f t="shared" si="9"/>
        <v>40</v>
      </c>
      <c r="AB13" s="67">
        <f t="shared" si="10"/>
        <v>440</v>
      </c>
    </row>
    <row r="14" spans="1:28" ht="15" customHeight="1" x14ac:dyDescent="0.25">
      <c r="A14" s="71">
        <v>325</v>
      </c>
      <c r="B14" s="71">
        <v>400</v>
      </c>
      <c r="C14" s="68">
        <f t="shared" si="0"/>
        <v>2.17</v>
      </c>
      <c r="D14" s="68">
        <v>265.61</v>
      </c>
      <c r="E14" s="68">
        <v>211.45</v>
      </c>
      <c r="F14" s="68">
        <f t="shared" si="1"/>
        <v>60.857142857142854</v>
      </c>
      <c r="G14" s="68">
        <v>0</v>
      </c>
      <c r="H14" s="68">
        <f t="shared" si="2"/>
        <v>55.5</v>
      </c>
      <c r="I14" s="68">
        <v>0</v>
      </c>
      <c r="J14" s="72">
        <f t="shared" si="11"/>
        <v>1</v>
      </c>
      <c r="K14" s="72">
        <f t="shared" si="12"/>
        <v>1</v>
      </c>
      <c r="L14" s="72">
        <f t="shared" si="13"/>
        <v>1</v>
      </c>
      <c r="M14" s="72">
        <f t="shared" ca="1" si="3"/>
        <v>0</v>
      </c>
      <c r="N14" s="30" t="s">
        <v>58</v>
      </c>
      <c r="O14" s="77">
        <v>245</v>
      </c>
      <c r="P14" s="14" t="s">
        <v>59</v>
      </c>
      <c r="Q14" s="13">
        <f>MAX(B:B)</f>
        <v>400</v>
      </c>
      <c r="R14" s="43"/>
      <c r="S14" s="43"/>
      <c r="T14" s="22">
        <v>0</v>
      </c>
      <c r="U14" s="74">
        <f t="shared" si="4"/>
        <v>-400</v>
      </c>
      <c r="V14" s="70">
        <f t="shared" si="5"/>
        <v>-400</v>
      </c>
      <c r="W14" s="70"/>
      <c r="X14" s="70">
        <f t="shared" si="6"/>
        <v>439.69785984053715</v>
      </c>
      <c r="Y14" s="70">
        <f t="shared" si="7"/>
        <v>39.697859840537149</v>
      </c>
      <c r="Z14" s="70">
        <f t="shared" si="8"/>
        <v>40</v>
      </c>
      <c r="AA14" s="24">
        <f t="shared" si="9"/>
        <v>40</v>
      </c>
      <c r="AB14" s="67">
        <f t="shared" si="10"/>
        <v>440</v>
      </c>
    </row>
    <row r="15" spans="1:28" ht="15" customHeight="1" x14ac:dyDescent="0.25">
      <c r="A15" s="71">
        <v>478</v>
      </c>
      <c r="B15" s="71">
        <v>400</v>
      </c>
      <c r="C15" s="68">
        <f t="shared" si="0"/>
        <v>3.19</v>
      </c>
      <c r="D15" s="68">
        <v>265.63</v>
      </c>
      <c r="E15" s="68">
        <v>211.45</v>
      </c>
      <c r="F15" s="68">
        <f t="shared" si="1"/>
        <v>53.769230769230766</v>
      </c>
      <c r="G15" s="68">
        <v>0</v>
      </c>
      <c r="H15" s="68">
        <f t="shared" si="2"/>
        <v>59.769230769230766</v>
      </c>
      <c r="I15" s="68">
        <v>0</v>
      </c>
      <c r="J15" s="72">
        <f t="shared" si="11"/>
        <v>1</v>
      </c>
      <c r="K15" s="72">
        <f t="shared" si="12"/>
        <v>1</v>
      </c>
      <c r="L15" s="72">
        <f t="shared" si="13"/>
        <v>1</v>
      </c>
      <c r="M15" s="72">
        <f t="shared" ca="1" si="3"/>
        <v>0</v>
      </c>
      <c r="N15" s="26" t="s">
        <v>60</v>
      </c>
      <c r="O15" s="26">
        <f>COUNT(C:C)</f>
        <v>138</v>
      </c>
      <c r="P15" s="14" t="s">
        <v>61</v>
      </c>
      <c r="Q15" s="13">
        <f>MAX(D:D)</f>
        <v>269.26</v>
      </c>
      <c r="R15" s="43">
        <f ca="1">TREND(OFFSET('Z-V'!B1,MATCH(Q15,'Z-V'!A:A,1)-1,,2,1),OFFSET('Z-V'!A1,MATCH(Q15,'Z-V'!A:A,1)-1,,2,1),Q15)</f>
        <v>50206</v>
      </c>
      <c r="S15" s="43"/>
      <c r="T15" s="22">
        <v>0</v>
      </c>
      <c r="U15" s="74">
        <f t="shared" si="4"/>
        <v>-400</v>
      </c>
      <c r="V15" s="70">
        <f t="shared" si="5"/>
        <v>-400</v>
      </c>
      <c r="W15" s="70"/>
      <c r="X15" s="70">
        <f t="shared" si="6"/>
        <v>439.69785984053715</v>
      </c>
      <c r="Y15" s="70">
        <f t="shared" si="7"/>
        <v>39.697859840537149</v>
      </c>
      <c r="Z15" s="70">
        <f t="shared" si="8"/>
        <v>40</v>
      </c>
      <c r="AA15" s="24">
        <f t="shared" si="9"/>
        <v>40</v>
      </c>
      <c r="AB15" s="67">
        <f t="shared" si="10"/>
        <v>440</v>
      </c>
    </row>
    <row r="16" spans="1:28" ht="15" customHeight="1" x14ac:dyDescent="0.25">
      <c r="A16" s="71">
        <v>401</v>
      </c>
      <c r="B16" s="71">
        <v>400</v>
      </c>
      <c r="C16" s="68">
        <f t="shared" si="0"/>
        <v>2.67</v>
      </c>
      <c r="D16" s="68">
        <v>265.63</v>
      </c>
      <c r="E16" s="68">
        <v>211.45</v>
      </c>
      <c r="F16" s="68">
        <f t="shared" si="1"/>
        <v>64.666666666666671</v>
      </c>
      <c r="G16" s="68">
        <v>0</v>
      </c>
      <c r="H16" s="68">
        <f t="shared" si="2"/>
        <v>64.75</v>
      </c>
      <c r="I16" s="68">
        <v>0</v>
      </c>
      <c r="J16" s="72">
        <f t="shared" si="11"/>
        <v>1</v>
      </c>
      <c r="K16" s="72">
        <f t="shared" si="12"/>
        <v>1</v>
      </c>
      <c r="L16" s="72">
        <f t="shared" si="13"/>
        <v>1</v>
      </c>
      <c r="M16" s="72">
        <f t="shared" ca="1" si="3"/>
        <v>1</v>
      </c>
      <c r="N16" s="26" t="s">
        <v>62</v>
      </c>
      <c r="O16" s="78">
        <f>MAX(C:C)</f>
        <v>7.85</v>
      </c>
      <c r="P16" s="14" t="s">
        <v>63</v>
      </c>
      <c r="Q16" s="56">
        <f>D2</f>
        <v>265.56</v>
      </c>
      <c r="R16" s="43">
        <f ca="1">TREND(OFFSET('Z-V'!B1,MATCH(Q16,'Z-V'!A:A,1)-1,,2,1),OFFSET('Z-V'!A1,MATCH(Q16,'Z-V'!A:A,1)-1,,2,1),Q16)</f>
        <v>40588</v>
      </c>
      <c r="S16" s="43"/>
      <c r="T16" s="22">
        <v>0</v>
      </c>
      <c r="U16" s="74">
        <f t="shared" si="4"/>
        <v>-400</v>
      </c>
      <c r="V16" s="70">
        <f t="shared" si="5"/>
        <v>-400</v>
      </c>
      <c r="W16" s="70"/>
      <c r="X16" s="70">
        <f t="shared" si="6"/>
        <v>439.69785984053715</v>
      </c>
      <c r="Y16" s="70">
        <f t="shared" si="7"/>
        <v>39.697859840537149</v>
      </c>
      <c r="Z16" s="70">
        <f t="shared" si="8"/>
        <v>40</v>
      </c>
      <c r="AA16" s="24">
        <f t="shared" si="9"/>
        <v>40</v>
      </c>
      <c r="AB16" s="67">
        <f t="shared" si="10"/>
        <v>440</v>
      </c>
    </row>
    <row r="17" spans="1:28" ht="15" customHeight="1" x14ac:dyDescent="0.25">
      <c r="A17" s="71">
        <v>401</v>
      </c>
      <c r="B17" s="71">
        <v>400</v>
      </c>
      <c r="C17" s="68">
        <f t="shared" si="0"/>
        <v>2.67</v>
      </c>
      <c r="D17" s="68">
        <v>265.63</v>
      </c>
      <c r="E17" s="68">
        <v>211.45</v>
      </c>
      <c r="F17" s="68">
        <f t="shared" si="1"/>
        <v>70.545454545454547</v>
      </c>
      <c r="G17" s="68">
        <v>0</v>
      </c>
      <c r="H17" s="68">
        <f t="shared" si="2"/>
        <v>70.63636363636364</v>
      </c>
      <c r="I17" s="68">
        <v>0</v>
      </c>
      <c r="J17" s="72">
        <f t="shared" si="11"/>
        <v>1</v>
      </c>
      <c r="K17" s="72">
        <f t="shared" si="12"/>
        <v>1</v>
      </c>
      <c r="L17" s="72">
        <f t="shared" si="13"/>
        <v>1</v>
      </c>
      <c r="M17" s="72">
        <f t="shared" ca="1" si="3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269.26</v>
      </c>
      <c r="R17" s="43"/>
      <c r="S17" s="43"/>
      <c r="T17" s="22">
        <v>0</v>
      </c>
      <c r="U17" s="74">
        <f t="shared" si="4"/>
        <v>-400</v>
      </c>
      <c r="V17" s="70">
        <f t="shared" si="5"/>
        <v>-400</v>
      </c>
      <c r="W17" s="70"/>
      <c r="X17" s="70">
        <f t="shared" si="6"/>
        <v>439.69785984053715</v>
      </c>
      <c r="Y17" s="70">
        <f t="shared" si="7"/>
        <v>39.697859840537149</v>
      </c>
      <c r="Z17" s="70">
        <f t="shared" si="8"/>
        <v>40</v>
      </c>
      <c r="AA17" s="24">
        <f t="shared" si="9"/>
        <v>40</v>
      </c>
      <c r="AB17" s="67">
        <f t="shared" si="10"/>
        <v>440</v>
      </c>
    </row>
    <row r="18" spans="1:28" ht="15" customHeight="1" x14ac:dyDescent="0.2">
      <c r="A18" s="71">
        <v>401</v>
      </c>
      <c r="B18" s="71">
        <v>400</v>
      </c>
      <c r="C18" s="68">
        <f t="shared" si="0"/>
        <v>2.67</v>
      </c>
      <c r="D18" s="68">
        <v>265.63</v>
      </c>
      <c r="E18" s="68">
        <v>211.45</v>
      </c>
      <c r="F18" s="68">
        <f t="shared" si="1"/>
        <v>77.599999999999994</v>
      </c>
      <c r="G18" s="68">
        <v>0</v>
      </c>
      <c r="H18" s="68">
        <f t="shared" si="2"/>
        <v>77.7</v>
      </c>
      <c r="I18" s="68">
        <v>0</v>
      </c>
      <c r="J18" s="72">
        <f t="shared" si="11"/>
        <v>1</v>
      </c>
      <c r="K18" s="72">
        <f t="shared" si="12"/>
        <v>1</v>
      </c>
      <c r="L18" s="72">
        <f t="shared" si="13"/>
        <v>1</v>
      </c>
      <c r="M18" s="72">
        <f t="shared" ca="1" si="3"/>
        <v>1</v>
      </c>
      <c r="N18" s="26" t="s">
        <v>66</v>
      </c>
      <c r="O18" s="26">
        <f>MAX(B:B)</f>
        <v>400</v>
      </c>
      <c r="R18" s="43"/>
      <c r="S18" s="43"/>
      <c r="T18" s="22">
        <v>0</v>
      </c>
      <c r="U18" s="74">
        <f t="shared" si="4"/>
        <v>-400</v>
      </c>
      <c r="V18" s="70">
        <f t="shared" si="5"/>
        <v>-400</v>
      </c>
      <c r="W18" s="70"/>
      <c r="X18" s="70">
        <f t="shared" si="6"/>
        <v>439.69785984053715</v>
      </c>
      <c r="Y18" s="70">
        <f t="shared" si="7"/>
        <v>39.697859840537149</v>
      </c>
      <c r="Z18" s="70">
        <f t="shared" si="8"/>
        <v>40</v>
      </c>
      <c r="AA18" s="24">
        <f t="shared" si="9"/>
        <v>40</v>
      </c>
      <c r="AB18" s="67">
        <f t="shared" si="10"/>
        <v>440</v>
      </c>
    </row>
    <row r="19" spans="1:28" ht="15" customHeight="1" x14ac:dyDescent="0.25">
      <c r="A19" s="71">
        <v>401</v>
      </c>
      <c r="B19" s="71">
        <v>400</v>
      </c>
      <c r="C19" s="68">
        <f t="shared" si="0"/>
        <v>2.67</v>
      </c>
      <c r="D19" s="68">
        <v>265.63</v>
      </c>
      <c r="E19" s="68">
        <v>211.45</v>
      </c>
      <c r="F19" s="68">
        <f t="shared" si="1"/>
        <v>86.222222222222229</v>
      </c>
      <c r="G19" s="68">
        <v>0</v>
      </c>
      <c r="H19" s="68">
        <f t="shared" si="2"/>
        <v>86.333333333333329</v>
      </c>
      <c r="I19" s="68">
        <v>0</v>
      </c>
      <c r="J19" s="72">
        <f t="shared" si="11"/>
        <v>1</v>
      </c>
      <c r="K19" s="72">
        <f t="shared" si="12"/>
        <v>1</v>
      </c>
      <c r="L19" s="72">
        <f t="shared" si="13"/>
        <v>1</v>
      </c>
      <c r="M19" s="72">
        <f t="shared" ca="1" si="3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0.95104577347143326</v>
      </c>
      <c r="R19" s="58">
        <f>MAX(AB:AB)</f>
        <v>440</v>
      </c>
      <c r="S19" s="58">
        <f>'Z-V'!P8-R19</f>
        <v>8539</v>
      </c>
      <c r="T19" s="22">
        <v>0</v>
      </c>
      <c r="U19" s="74">
        <f t="shared" si="4"/>
        <v>-400</v>
      </c>
      <c r="V19" s="70">
        <f t="shared" si="5"/>
        <v>-400</v>
      </c>
      <c r="W19" s="70"/>
      <c r="X19" s="70">
        <f t="shared" si="6"/>
        <v>439.69785984053715</v>
      </c>
      <c r="Y19" s="70">
        <f t="shared" si="7"/>
        <v>39.697859840537149</v>
      </c>
      <c r="Z19" s="70">
        <f t="shared" si="8"/>
        <v>40</v>
      </c>
      <c r="AA19" s="24">
        <f t="shared" si="9"/>
        <v>40</v>
      </c>
      <c r="AB19" s="67">
        <f t="shared" si="10"/>
        <v>440</v>
      </c>
    </row>
    <row r="20" spans="1:28" ht="15" customHeight="1" x14ac:dyDescent="0.25">
      <c r="A20" s="71">
        <v>478</v>
      </c>
      <c r="B20" s="71">
        <v>400</v>
      </c>
      <c r="C20" s="68">
        <f t="shared" si="0"/>
        <v>3.19</v>
      </c>
      <c r="D20" s="68">
        <v>265.64</v>
      </c>
      <c r="E20" s="68">
        <v>211.45</v>
      </c>
      <c r="F20" s="68">
        <f t="shared" si="1"/>
        <v>87.375</v>
      </c>
      <c r="G20" s="68">
        <v>0</v>
      </c>
      <c r="H20" s="68">
        <f t="shared" si="2"/>
        <v>97.125</v>
      </c>
      <c r="I20" s="68">
        <v>0</v>
      </c>
      <c r="J20" s="72">
        <f t="shared" si="11"/>
        <v>1</v>
      </c>
      <c r="K20" s="72">
        <f t="shared" si="12"/>
        <v>1</v>
      </c>
      <c r="L20" s="72">
        <f t="shared" si="13"/>
        <v>1</v>
      </c>
      <c r="M20" s="72">
        <f t="shared" ca="1" si="3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0.82033691099476436</v>
      </c>
      <c r="R20" s="43">
        <f ca="1">R15-R16</f>
        <v>9618</v>
      </c>
      <c r="S20" s="43">
        <f ca="1">'Z-V'!P9-R20</f>
        <v>43862</v>
      </c>
      <c r="T20" s="22">
        <v>0</v>
      </c>
      <c r="U20" s="74">
        <f t="shared" si="4"/>
        <v>-400</v>
      </c>
      <c r="V20" s="70">
        <f t="shared" si="5"/>
        <v>-400</v>
      </c>
      <c r="W20" s="70"/>
      <c r="X20" s="70">
        <f t="shared" si="6"/>
        <v>439.69785984053715</v>
      </c>
      <c r="Y20" s="70">
        <f t="shared" si="7"/>
        <v>39.697859840537149</v>
      </c>
      <c r="Z20" s="70">
        <f t="shared" si="8"/>
        <v>40</v>
      </c>
      <c r="AA20" s="24">
        <f t="shared" si="9"/>
        <v>40</v>
      </c>
      <c r="AB20" s="67">
        <f t="shared" si="10"/>
        <v>440</v>
      </c>
    </row>
    <row r="21" spans="1:28" ht="15" customHeight="1" x14ac:dyDescent="0.25">
      <c r="A21" s="71">
        <v>631</v>
      </c>
      <c r="B21" s="71">
        <v>400</v>
      </c>
      <c r="C21" s="68">
        <f t="shared" si="0"/>
        <v>4.21</v>
      </c>
      <c r="D21" s="68">
        <v>265.67</v>
      </c>
      <c r="E21" s="68">
        <v>211.45</v>
      </c>
      <c r="F21" s="68">
        <f t="shared" si="1"/>
        <v>78</v>
      </c>
      <c r="G21" s="68">
        <v>0</v>
      </c>
      <c r="H21" s="68">
        <f t="shared" si="2"/>
        <v>111</v>
      </c>
      <c r="I21" s="68">
        <v>0</v>
      </c>
      <c r="J21" s="72">
        <f t="shared" si="11"/>
        <v>1</v>
      </c>
      <c r="K21" s="72">
        <f t="shared" si="12"/>
        <v>1</v>
      </c>
      <c r="L21" s="72">
        <f t="shared" si="13"/>
        <v>1</v>
      </c>
      <c r="M21" s="72">
        <f t="shared" ca="1" si="3"/>
        <v>0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0.83114207400639606</v>
      </c>
      <c r="R21" s="43">
        <f>ABS(Q12-Q17)</f>
        <v>3.6999999999999886</v>
      </c>
      <c r="S21" s="43">
        <f>'Z-V'!P10-R21</f>
        <v>18.190000000000012</v>
      </c>
      <c r="T21" s="22">
        <v>0</v>
      </c>
      <c r="U21" s="74">
        <f t="shared" si="4"/>
        <v>-400</v>
      </c>
      <c r="V21" s="70">
        <f t="shared" si="5"/>
        <v>-400</v>
      </c>
      <c r="W21" s="70"/>
      <c r="X21" s="70">
        <f t="shared" si="6"/>
        <v>439.69785984053715</v>
      </c>
      <c r="Y21" s="70">
        <f t="shared" si="7"/>
        <v>39.697859840537149</v>
      </c>
      <c r="Z21" s="70">
        <f t="shared" si="8"/>
        <v>40</v>
      </c>
      <c r="AA21" s="24">
        <f t="shared" si="9"/>
        <v>40</v>
      </c>
      <c r="AB21" s="67">
        <f t="shared" si="10"/>
        <v>440</v>
      </c>
    </row>
    <row r="22" spans="1:28" ht="15" customHeight="1" x14ac:dyDescent="0.25">
      <c r="A22" s="71">
        <v>496</v>
      </c>
      <c r="B22" s="79">
        <v>400</v>
      </c>
      <c r="C22" s="68">
        <f t="shared" si="0"/>
        <v>3.31</v>
      </c>
      <c r="D22" s="68">
        <v>265.69</v>
      </c>
      <c r="E22" s="68">
        <v>211.45</v>
      </c>
      <c r="F22" s="68">
        <f t="shared" si="1"/>
        <v>113.5</v>
      </c>
      <c r="G22" s="68">
        <v>0</v>
      </c>
      <c r="H22" s="68">
        <f t="shared" si="2"/>
        <v>129.5</v>
      </c>
      <c r="I22" s="68">
        <v>0</v>
      </c>
      <c r="J22" s="72">
        <f t="shared" si="11"/>
        <v>1</v>
      </c>
      <c r="K22" s="72">
        <f t="shared" si="12"/>
        <v>1</v>
      </c>
      <c r="L22" s="72">
        <f t="shared" si="13"/>
        <v>1</v>
      </c>
      <c r="M22" s="72">
        <f t="shared" ca="1" si="3"/>
        <v>0</v>
      </c>
      <c r="N22" s="27"/>
      <c r="O22" s="27"/>
      <c r="P22" s="16" t="s">
        <v>71</v>
      </c>
      <c r="Q22" s="12">
        <f ca="1">ROUND(('Z-V'!R21*Q19+'Z-V'!R22*Q20+'Z-V'!R23*Q21)/'Z-V'!R19,4)</f>
        <v>0.88370000000000004</v>
      </c>
      <c r="R22" s="43"/>
      <c r="S22" s="43"/>
      <c r="T22" s="22">
        <v>0</v>
      </c>
      <c r="U22" s="74">
        <f t="shared" si="4"/>
        <v>-400</v>
      </c>
      <c r="V22" s="70">
        <f t="shared" si="5"/>
        <v>-400</v>
      </c>
      <c r="W22" s="70"/>
      <c r="X22" s="70">
        <f t="shared" si="6"/>
        <v>439.69785984053715</v>
      </c>
      <c r="Y22" s="70">
        <f t="shared" si="7"/>
        <v>39.697859840537149</v>
      </c>
      <c r="Z22" s="70">
        <f t="shared" si="8"/>
        <v>40</v>
      </c>
      <c r="AA22" s="24">
        <f t="shared" si="9"/>
        <v>40</v>
      </c>
      <c r="AB22" s="67">
        <f t="shared" si="10"/>
        <v>440</v>
      </c>
    </row>
    <row r="23" spans="1:28" ht="15" customHeight="1" x14ac:dyDescent="0.25">
      <c r="A23" s="71">
        <v>943</v>
      </c>
      <c r="B23" s="71">
        <v>400</v>
      </c>
      <c r="C23" s="68">
        <f t="shared" si="0"/>
        <v>6.29</v>
      </c>
      <c r="D23" s="68">
        <v>265.77</v>
      </c>
      <c r="E23" s="68">
        <v>211.45</v>
      </c>
      <c r="F23" s="68">
        <f t="shared" si="1"/>
        <v>46.8</v>
      </c>
      <c r="G23" s="68">
        <v>0</v>
      </c>
      <c r="H23" s="68">
        <f t="shared" si="2"/>
        <v>155.4</v>
      </c>
      <c r="I23" s="68">
        <v>0</v>
      </c>
      <c r="J23" s="72">
        <f t="shared" si="11"/>
        <v>1</v>
      </c>
      <c r="K23" s="72">
        <f t="shared" si="12"/>
        <v>1</v>
      </c>
      <c r="L23" s="72">
        <f t="shared" si="13"/>
        <v>1</v>
      </c>
      <c r="M23" s="72">
        <f t="shared" ca="1" si="3"/>
        <v>1</v>
      </c>
      <c r="N23" s="26"/>
      <c r="O23" s="26"/>
      <c r="P23" s="25"/>
      <c r="Q23" s="25"/>
      <c r="T23" s="22">
        <v>0</v>
      </c>
      <c r="U23" s="74">
        <f t="shared" si="4"/>
        <v>-400</v>
      </c>
      <c r="V23" s="70">
        <f t="shared" si="5"/>
        <v>-400</v>
      </c>
      <c r="W23" s="70"/>
      <c r="X23" s="70">
        <f t="shared" si="6"/>
        <v>439.69785984053715</v>
      </c>
      <c r="Y23" s="70">
        <f t="shared" si="7"/>
        <v>39.697859840537149</v>
      </c>
      <c r="Z23" s="70">
        <f t="shared" si="8"/>
        <v>40</v>
      </c>
      <c r="AA23" s="24">
        <f t="shared" si="9"/>
        <v>40</v>
      </c>
      <c r="AB23" s="67">
        <f t="shared" si="10"/>
        <v>440</v>
      </c>
    </row>
    <row r="24" spans="1:28" ht="15" customHeight="1" x14ac:dyDescent="0.25">
      <c r="A24" s="71">
        <v>794</v>
      </c>
      <c r="B24" s="71">
        <v>400</v>
      </c>
      <c r="C24" s="68">
        <f t="shared" si="0"/>
        <v>5.29</v>
      </c>
      <c r="D24" s="68">
        <v>265.83999999999997</v>
      </c>
      <c r="E24" s="68">
        <v>211.45</v>
      </c>
      <c r="F24" s="68">
        <f t="shared" si="1"/>
        <v>95.75</v>
      </c>
      <c r="G24" s="68">
        <v>0</v>
      </c>
      <c r="H24" s="68">
        <f t="shared" si="2"/>
        <v>194.25</v>
      </c>
      <c r="I24" s="68">
        <v>0</v>
      </c>
      <c r="J24" s="72">
        <f t="shared" si="11"/>
        <v>1</v>
      </c>
      <c r="K24" s="72">
        <f t="shared" si="12"/>
        <v>1</v>
      </c>
      <c r="L24" s="72">
        <f t="shared" si="13"/>
        <v>1</v>
      </c>
      <c r="M24" s="72">
        <f t="shared" ca="1" si="3"/>
        <v>0</v>
      </c>
      <c r="N24" s="26"/>
      <c r="O24" s="26"/>
      <c r="P24" s="25"/>
      <c r="Q24" s="25"/>
      <c r="T24" s="22">
        <v>0</v>
      </c>
      <c r="U24" s="74">
        <f t="shared" si="4"/>
        <v>-400</v>
      </c>
      <c r="V24" s="70">
        <f t="shared" si="5"/>
        <v>-400</v>
      </c>
      <c r="W24" s="70"/>
      <c r="X24" s="70">
        <f t="shared" si="6"/>
        <v>439.69785984053715</v>
      </c>
      <c r="Y24" s="70">
        <f t="shared" si="7"/>
        <v>39.697859840537149</v>
      </c>
      <c r="Z24" s="70">
        <f t="shared" si="8"/>
        <v>40</v>
      </c>
      <c r="AA24" s="24">
        <f t="shared" si="9"/>
        <v>40</v>
      </c>
      <c r="AB24" s="67">
        <f t="shared" si="10"/>
        <v>440</v>
      </c>
    </row>
    <row r="25" spans="1:28" ht="15" customHeight="1" x14ac:dyDescent="0.25">
      <c r="A25" s="71">
        <v>1025</v>
      </c>
      <c r="B25" s="71">
        <v>400</v>
      </c>
      <c r="C25" s="68">
        <f t="shared" si="0"/>
        <v>6.83</v>
      </c>
      <c r="D25" s="68">
        <v>265.93</v>
      </c>
      <c r="E25" s="68">
        <v>211.45</v>
      </c>
      <c r="F25" s="68">
        <f t="shared" si="1"/>
        <v>50.666666666666664</v>
      </c>
      <c r="G25" s="68">
        <v>0</v>
      </c>
      <c r="H25" s="68">
        <f t="shared" si="2"/>
        <v>259</v>
      </c>
      <c r="I25" s="68">
        <v>0</v>
      </c>
      <c r="J25" s="72">
        <f t="shared" si="11"/>
        <v>1</v>
      </c>
      <c r="K25" s="72">
        <f t="shared" si="12"/>
        <v>1</v>
      </c>
      <c r="L25" s="72">
        <f t="shared" si="13"/>
        <v>1</v>
      </c>
      <c r="M25" s="72">
        <f t="shared" ca="1" si="3"/>
        <v>1</v>
      </c>
      <c r="N25" s="26"/>
      <c r="O25" s="26"/>
      <c r="P25" s="25"/>
      <c r="Q25" s="25"/>
      <c r="T25" s="22">
        <v>0</v>
      </c>
      <c r="U25" s="74">
        <f t="shared" si="4"/>
        <v>-400</v>
      </c>
      <c r="V25" s="70">
        <f t="shared" si="5"/>
        <v>-400</v>
      </c>
      <c r="W25" s="70"/>
      <c r="X25" s="70">
        <f t="shared" si="6"/>
        <v>439.69785984053715</v>
      </c>
      <c r="Y25" s="70">
        <f t="shared" si="7"/>
        <v>39.697859840537149</v>
      </c>
      <c r="Z25" s="70">
        <f t="shared" si="8"/>
        <v>40</v>
      </c>
      <c r="AA25" s="24">
        <f t="shared" si="9"/>
        <v>40</v>
      </c>
      <c r="AB25" s="67">
        <f t="shared" si="10"/>
        <v>440</v>
      </c>
    </row>
    <row r="26" spans="1:28" ht="15" customHeight="1" x14ac:dyDescent="0.25">
      <c r="A26" s="71">
        <v>794</v>
      </c>
      <c r="B26" s="71">
        <v>400</v>
      </c>
      <c r="C26" s="68">
        <f t="shared" si="0"/>
        <v>5.29</v>
      </c>
      <c r="D26" s="68">
        <v>266</v>
      </c>
      <c r="E26" s="68">
        <v>211.45</v>
      </c>
      <c r="F26" s="68">
        <f t="shared" si="1"/>
        <v>191.5</v>
      </c>
      <c r="G26" s="68">
        <v>0</v>
      </c>
      <c r="H26" s="68">
        <f t="shared" si="2"/>
        <v>388.5</v>
      </c>
      <c r="I26" s="68">
        <v>0</v>
      </c>
      <c r="J26" s="72">
        <f t="shared" si="11"/>
        <v>1</v>
      </c>
      <c r="K26" s="72">
        <f t="shared" si="12"/>
        <v>1</v>
      </c>
      <c r="L26" s="72">
        <f t="shared" si="13"/>
        <v>1</v>
      </c>
      <c r="M26" s="72">
        <f t="shared" ca="1" si="3"/>
        <v>0</v>
      </c>
      <c r="N26" s="26"/>
      <c r="O26" s="26"/>
      <c r="P26" s="25"/>
      <c r="Q26" s="25"/>
      <c r="T26" s="22">
        <v>0</v>
      </c>
      <c r="U26" s="74">
        <f t="shared" si="4"/>
        <v>-400</v>
      </c>
      <c r="V26" s="70">
        <f t="shared" si="5"/>
        <v>-400</v>
      </c>
      <c r="W26" s="70"/>
      <c r="X26" s="70">
        <f t="shared" si="6"/>
        <v>439.69785984053715</v>
      </c>
      <c r="Y26" s="70">
        <f t="shared" si="7"/>
        <v>39.697859840537149</v>
      </c>
      <c r="Z26" s="70">
        <f t="shared" si="8"/>
        <v>40</v>
      </c>
      <c r="AA26" s="24">
        <f t="shared" si="9"/>
        <v>40</v>
      </c>
      <c r="AB26" s="67">
        <f t="shared" si="10"/>
        <v>440</v>
      </c>
    </row>
    <row r="27" spans="1:28" ht="15" customHeight="1" x14ac:dyDescent="0.25">
      <c r="A27" s="71">
        <v>1025</v>
      </c>
      <c r="B27" s="71">
        <v>400</v>
      </c>
      <c r="C27" s="68">
        <f t="shared" si="0"/>
        <v>6.83</v>
      </c>
      <c r="D27" s="68">
        <v>266.08999999999997</v>
      </c>
      <c r="E27" s="68">
        <v>211.45</v>
      </c>
      <c r="F27" s="68">
        <f t="shared" si="1"/>
        <v>152</v>
      </c>
      <c r="G27" s="68">
        <v>0</v>
      </c>
      <c r="H27" s="68">
        <f t="shared" si="2"/>
        <v>777</v>
      </c>
      <c r="I27" s="68">
        <v>0</v>
      </c>
      <c r="J27" s="72">
        <f t="shared" si="11"/>
        <v>1</v>
      </c>
      <c r="K27" s="72">
        <f t="shared" si="12"/>
        <v>1</v>
      </c>
      <c r="L27" s="72">
        <f t="shared" si="13"/>
        <v>1</v>
      </c>
      <c r="M27" s="72">
        <f t="shared" ca="1" si="3"/>
        <v>1</v>
      </c>
      <c r="N27" s="26"/>
      <c r="O27" s="26"/>
      <c r="P27" s="25"/>
      <c r="Q27" s="25"/>
      <c r="T27" s="22">
        <v>0</v>
      </c>
      <c r="U27" s="74">
        <f t="shared" si="4"/>
        <v>-400</v>
      </c>
      <c r="V27" s="70">
        <f t="shared" si="5"/>
        <v>-400</v>
      </c>
      <c r="W27" s="70"/>
      <c r="X27" s="70">
        <f t="shared" si="6"/>
        <v>439.69785984053715</v>
      </c>
      <c r="Y27" s="70">
        <f t="shared" si="7"/>
        <v>39.697859840537149</v>
      </c>
      <c r="Z27" s="70">
        <f t="shared" si="8"/>
        <v>40</v>
      </c>
      <c r="AA27" s="24">
        <f t="shared" si="9"/>
        <v>40</v>
      </c>
      <c r="AB27" s="67">
        <f t="shared" si="10"/>
        <v>440</v>
      </c>
    </row>
    <row r="28" spans="1:28" ht="15" customHeight="1" x14ac:dyDescent="0.25">
      <c r="A28" s="79">
        <v>1177</v>
      </c>
      <c r="B28" s="71">
        <v>400</v>
      </c>
      <c r="C28" s="68">
        <f t="shared" si="0"/>
        <v>7.85</v>
      </c>
      <c r="D28" s="68">
        <v>266.20999999999998</v>
      </c>
      <c r="E28" s="68">
        <v>211.45</v>
      </c>
      <c r="F28" s="80">
        <v>0</v>
      </c>
      <c r="G28" s="80">
        <v>0</v>
      </c>
      <c r="H28" s="80">
        <v>0</v>
      </c>
      <c r="I28" s="80">
        <v>0</v>
      </c>
      <c r="J28" s="72">
        <f t="shared" si="11"/>
        <v>1</v>
      </c>
      <c r="K28" s="72">
        <f t="shared" si="12"/>
        <v>1</v>
      </c>
      <c r="L28" s="72">
        <f t="shared" si="13"/>
        <v>1</v>
      </c>
      <c r="M28" s="72">
        <f t="shared" ca="1" si="3"/>
        <v>1</v>
      </c>
      <c r="N28" s="26"/>
      <c r="O28" s="26"/>
      <c r="P28" s="25"/>
      <c r="Q28" s="25"/>
      <c r="T28" s="22">
        <v>0</v>
      </c>
      <c r="U28" s="74">
        <f t="shared" si="4"/>
        <v>-400</v>
      </c>
      <c r="V28" s="70">
        <f t="shared" si="5"/>
        <v>-400</v>
      </c>
      <c r="W28" s="70"/>
      <c r="X28" s="70">
        <f t="shared" si="6"/>
        <v>439.69785984053715</v>
      </c>
      <c r="Y28" s="70">
        <f t="shared" si="7"/>
        <v>39.697859840537149</v>
      </c>
      <c r="Z28" s="70">
        <f t="shared" si="8"/>
        <v>40</v>
      </c>
      <c r="AA28" s="24">
        <f t="shared" si="9"/>
        <v>40</v>
      </c>
      <c r="AB28" s="67">
        <f t="shared" si="10"/>
        <v>440</v>
      </c>
    </row>
    <row r="29" spans="1:28" ht="15" customHeight="1" x14ac:dyDescent="0.25">
      <c r="A29" s="71">
        <v>1022</v>
      </c>
      <c r="B29" s="71">
        <v>400</v>
      </c>
      <c r="C29" s="68">
        <f t="shared" si="0"/>
        <v>6.81</v>
      </c>
      <c r="D29" s="68">
        <v>266.3</v>
      </c>
      <c r="E29" s="68">
        <v>211.45</v>
      </c>
      <c r="F29" s="68">
        <v>0</v>
      </c>
      <c r="G29" s="68">
        <f t="shared" ref="G29:G60" si="14">($A$28-A29)/(ROW(A29)-ROW($A$28))</f>
        <v>155</v>
      </c>
      <c r="H29" s="68">
        <v>0</v>
      </c>
      <c r="I29" s="68">
        <f t="shared" ref="I29:I60" si="15">($A$28-B29)/(ROW(B29)-ROW($A$28))</f>
        <v>777</v>
      </c>
      <c r="J29" s="72">
        <f t="shared" si="11"/>
        <v>1</v>
      </c>
      <c r="K29" s="72">
        <f t="shared" si="12"/>
        <v>1</v>
      </c>
      <c r="L29" s="72">
        <f t="shared" si="13"/>
        <v>1</v>
      </c>
      <c r="M29" s="72">
        <f t="shared" ca="1" si="3"/>
        <v>0</v>
      </c>
      <c r="N29" s="26"/>
      <c r="O29" s="26"/>
      <c r="P29" s="25"/>
      <c r="Q29" s="25"/>
      <c r="T29" s="22">
        <v>0</v>
      </c>
      <c r="U29" s="74">
        <f t="shared" si="4"/>
        <v>-400</v>
      </c>
      <c r="V29" s="70">
        <f t="shared" si="5"/>
        <v>-400</v>
      </c>
      <c r="W29" s="70"/>
      <c r="X29" s="70">
        <f t="shared" si="6"/>
        <v>439.69785984053715</v>
      </c>
      <c r="Y29" s="70">
        <f t="shared" si="7"/>
        <v>39.697859840537149</v>
      </c>
      <c r="Z29" s="70">
        <f t="shared" si="8"/>
        <v>40</v>
      </c>
      <c r="AA29" s="24">
        <f t="shared" si="9"/>
        <v>40</v>
      </c>
      <c r="AB29" s="67">
        <f t="shared" si="10"/>
        <v>440</v>
      </c>
    </row>
    <row r="30" spans="1:28" ht="15" customHeight="1" x14ac:dyDescent="0.25">
      <c r="A30" s="71">
        <v>1174</v>
      </c>
      <c r="B30" s="71">
        <v>400</v>
      </c>
      <c r="C30" s="68">
        <f t="shared" si="0"/>
        <v>7.83</v>
      </c>
      <c r="D30" s="68">
        <v>266.42</v>
      </c>
      <c r="E30" s="68">
        <v>211.45</v>
      </c>
      <c r="F30" s="68">
        <v>0</v>
      </c>
      <c r="G30" s="68">
        <f t="shared" si="14"/>
        <v>1.5</v>
      </c>
      <c r="H30" s="68">
        <v>0</v>
      </c>
      <c r="I30" s="68">
        <f t="shared" si="15"/>
        <v>388.5</v>
      </c>
      <c r="J30" s="72">
        <f t="shared" si="11"/>
        <v>1</v>
      </c>
      <c r="K30" s="72">
        <f t="shared" si="12"/>
        <v>1</v>
      </c>
      <c r="L30" s="72">
        <f t="shared" si="13"/>
        <v>1</v>
      </c>
      <c r="M30" s="72">
        <f t="shared" ca="1" si="3"/>
        <v>0</v>
      </c>
      <c r="N30" s="26"/>
      <c r="O30" s="26"/>
      <c r="P30" s="25"/>
      <c r="Q30" s="25"/>
      <c r="T30" s="22">
        <v>0</v>
      </c>
      <c r="U30" s="74">
        <f t="shared" si="4"/>
        <v>-400</v>
      </c>
      <c r="V30" s="70">
        <f t="shared" si="5"/>
        <v>-400</v>
      </c>
      <c r="W30" s="70"/>
      <c r="X30" s="70">
        <f t="shared" si="6"/>
        <v>439.69785984053715</v>
      </c>
      <c r="Y30" s="70">
        <f t="shared" si="7"/>
        <v>39.697859840537149</v>
      </c>
      <c r="Z30" s="70">
        <f t="shared" si="8"/>
        <v>40</v>
      </c>
      <c r="AA30" s="24">
        <f t="shared" si="9"/>
        <v>40</v>
      </c>
      <c r="AB30" s="67">
        <f t="shared" si="10"/>
        <v>440</v>
      </c>
    </row>
    <row r="31" spans="1:28" ht="15" customHeight="1" x14ac:dyDescent="0.25">
      <c r="A31" s="71">
        <v>877</v>
      </c>
      <c r="B31" s="71">
        <v>400</v>
      </c>
      <c r="C31" s="68">
        <f t="shared" si="0"/>
        <v>5.85</v>
      </c>
      <c r="D31" s="68">
        <v>266.49</v>
      </c>
      <c r="E31" s="68">
        <v>211.45</v>
      </c>
      <c r="F31" s="68">
        <v>0</v>
      </c>
      <c r="G31" s="68">
        <f t="shared" si="14"/>
        <v>100</v>
      </c>
      <c r="H31" s="68">
        <v>0</v>
      </c>
      <c r="I31" s="68">
        <f t="shared" si="15"/>
        <v>259</v>
      </c>
      <c r="J31" s="72">
        <f t="shared" si="11"/>
        <v>1</v>
      </c>
      <c r="K31" s="72">
        <f t="shared" si="12"/>
        <v>1</v>
      </c>
      <c r="L31" s="72">
        <f t="shared" si="13"/>
        <v>1</v>
      </c>
      <c r="M31" s="72">
        <f t="shared" ca="1" si="3"/>
        <v>1</v>
      </c>
      <c r="N31" s="26"/>
      <c r="O31" s="26"/>
      <c r="P31" s="25"/>
      <c r="Q31" s="25"/>
      <c r="T31" s="22">
        <v>0</v>
      </c>
      <c r="U31" s="74">
        <f t="shared" si="4"/>
        <v>-400</v>
      </c>
      <c r="V31" s="70">
        <f t="shared" si="5"/>
        <v>-400</v>
      </c>
      <c r="W31" s="70"/>
      <c r="X31" s="70">
        <f t="shared" si="6"/>
        <v>439.69785984053715</v>
      </c>
      <c r="Y31" s="70">
        <f t="shared" si="7"/>
        <v>39.697859840537149</v>
      </c>
      <c r="Z31" s="70">
        <f t="shared" si="8"/>
        <v>40</v>
      </c>
      <c r="AA31" s="24">
        <f t="shared" si="9"/>
        <v>40</v>
      </c>
      <c r="AB31" s="67">
        <f t="shared" si="10"/>
        <v>440</v>
      </c>
    </row>
    <row r="32" spans="1:28" ht="15" customHeight="1" x14ac:dyDescent="0.25">
      <c r="A32" s="71">
        <v>1045</v>
      </c>
      <c r="B32" s="71">
        <v>400</v>
      </c>
      <c r="C32" s="68">
        <f t="shared" si="0"/>
        <v>6.97</v>
      </c>
      <c r="D32" s="68">
        <v>266.58</v>
      </c>
      <c r="E32" s="68">
        <v>211.45</v>
      </c>
      <c r="F32" s="68">
        <v>0</v>
      </c>
      <c r="G32" s="68">
        <f t="shared" si="14"/>
        <v>33</v>
      </c>
      <c r="H32" s="68">
        <v>0</v>
      </c>
      <c r="I32" s="68">
        <f t="shared" si="15"/>
        <v>194.25</v>
      </c>
      <c r="J32" s="72">
        <f t="shared" si="11"/>
        <v>1</v>
      </c>
      <c r="K32" s="72">
        <f t="shared" si="12"/>
        <v>1</v>
      </c>
      <c r="L32" s="72">
        <f t="shared" si="13"/>
        <v>1</v>
      </c>
      <c r="M32" s="72">
        <f t="shared" ca="1" si="3"/>
        <v>1</v>
      </c>
      <c r="N32" s="26"/>
      <c r="O32" s="26"/>
      <c r="P32" s="25"/>
      <c r="Q32" s="25"/>
      <c r="T32" s="22">
        <v>0</v>
      </c>
      <c r="U32" s="74">
        <f t="shared" si="4"/>
        <v>-400</v>
      </c>
      <c r="V32" s="70">
        <f t="shared" si="5"/>
        <v>-400</v>
      </c>
      <c r="W32" s="70"/>
      <c r="X32" s="70">
        <f t="shared" si="6"/>
        <v>439.69785984053715</v>
      </c>
      <c r="Y32" s="70">
        <f t="shared" si="7"/>
        <v>39.697859840537149</v>
      </c>
      <c r="Z32" s="70">
        <f t="shared" si="8"/>
        <v>40</v>
      </c>
      <c r="AA32" s="24">
        <f t="shared" si="9"/>
        <v>40</v>
      </c>
      <c r="AB32" s="67">
        <f t="shared" si="10"/>
        <v>440</v>
      </c>
    </row>
    <row r="33" spans="1:28" ht="15" customHeight="1" x14ac:dyDescent="0.25">
      <c r="A33" s="71">
        <v>884</v>
      </c>
      <c r="B33" s="71">
        <v>400</v>
      </c>
      <c r="C33" s="68">
        <f t="shared" si="0"/>
        <v>5.89</v>
      </c>
      <c r="D33" s="68">
        <v>266.66000000000003</v>
      </c>
      <c r="E33" s="68">
        <v>211.45</v>
      </c>
      <c r="F33" s="68">
        <v>0</v>
      </c>
      <c r="G33" s="68">
        <f t="shared" si="14"/>
        <v>58.6</v>
      </c>
      <c r="H33" s="68">
        <v>0</v>
      </c>
      <c r="I33" s="68">
        <f t="shared" si="15"/>
        <v>155.4</v>
      </c>
      <c r="J33" s="72">
        <f t="shared" si="11"/>
        <v>1</v>
      </c>
      <c r="K33" s="72">
        <f t="shared" si="12"/>
        <v>1</v>
      </c>
      <c r="L33" s="72">
        <f t="shared" si="13"/>
        <v>1</v>
      </c>
      <c r="M33" s="72">
        <f t="shared" ca="1" si="3"/>
        <v>0</v>
      </c>
      <c r="N33" s="26"/>
      <c r="O33" s="26"/>
      <c r="P33" s="25"/>
      <c r="Q33" s="25"/>
      <c r="T33" s="22">
        <v>0</v>
      </c>
      <c r="U33" s="74">
        <f t="shared" si="4"/>
        <v>-400</v>
      </c>
      <c r="V33" s="70">
        <f t="shared" si="5"/>
        <v>-400</v>
      </c>
      <c r="W33" s="70"/>
      <c r="X33" s="70">
        <f t="shared" si="6"/>
        <v>439.69785984053715</v>
      </c>
      <c r="Y33" s="70">
        <f t="shared" si="7"/>
        <v>39.697859840537149</v>
      </c>
      <c r="Z33" s="70">
        <f t="shared" si="8"/>
        <v>40</v>
      </c>
      <c r="AA33" s="24">
        <f t="shared" si="9"/>
        <v>40</v>
      </c>
      <c r="AB33" s="67">
        <f t="shared" si="10"/>
        <v>440</v>
      </c>
    </row>
    <row r="34" spans="1:28" ht="15" customHeight="1" x14ac:dyDescent="0.25">
      <c r="A34" s="71">
        <v>964</v>
      </c>
      <c r="B34" s="71">
        <v>400</v>
      </c>
      <c r="C34" s="68">
        <f t="shared" ref="C34:C65" si="16">ROUND(A34/150,2)</f>
        <v>6.43</v>
      </c>
      <c r="D34" s="68">
        <v>266.74</v>
      </c>
      <c r="E34" s="68">
        <v>211.45</v>
      </c>
      <c r="F34" s="68">
        <v>0</v>
      </c>
      <c r="G34" s="68">
        <f t="shared" si="14"/>
        <v>35.5</v>
      </c>
      <c r="H34" s="68">
        <v>0</v>
      </c>
      <c r="I34" s="68">
        <f t="shared" si="15"/>
        <v>129.5</v>
      </c>
      <c r="J34" s="72">
        <f t="shared" si="11"/>
        <v>1</v>
      </c>
      <c r="K34" s="72">
        <f t="shared" si="12"/>
        <v>1</v>
      </c>
      <c r="L34" s="72">
        <f t="shared" si="13"/>
        <v>1</v>
      </c>
      <c r="M34" s="72">
        <f t="shared" ref="M34:M65" ca="1" si="17">IF(RAND()&lt;0.5,0,1)</f>
        <v>0</v>
      </c>
      <c r="N34" s="26"/>
      <c r="O34" s="26"/>
      <c r="P34" s="25"/>
      <c r="Q34" s="25"/>
      <c r="T34" s="22">
        <v>0</v>
      </c>
      <c r="U34" s="74">
        <f t="shared" ref="U34:U65" si="18">T34-B34</f>
        <v>-400</v>
      </c>
      <c r="V34" s="70">
        <f t="shared" ref="V34:V65" si="19">ROUND(U34,0)</f>
        <v>-400</v>
      </c>
      <c r="W34" s="70"/>
      <c r="X34" s="70">
        <f t="shared" ref="X34:X65" si="20">B34/$W$2*$W$3</f>
        <v>439.69785984053715</v>
      </c>
      <c r="Y34" s="70">
        <f t="shared" ref="Y34:Y65" si="21">X34-B34</f>
        <v>39.697859840537149</v>
      </c>
      <c r="Z34" s="70">
        <f t="shared" ref="Z34:Z65" si="22">ROUND(Y34,0)</f>
        <v>40</v>
      </c>
      <c r="AA34" s="24">
        <f t="shared" ref="AA34:AA65" si="23">IF(V34&gt;=0,V34,Z34)</f>
        <v>40</v>
      </c>
      <c r="AB34" s="67">
        <f t="shared" ref="AB34:AB65" si="24">B34+AA34</f>
        <v>440</v>
      </c>
    </row>
    <row r="35" spans="1:28" ht="15" customHeight="1" x14ac:dyDescent="0.25">
      <c r="A35" s="71">
        <v>746</v>
      </c>
      <c r="B35" s="71">
        <v>400</v>
      </c>
      <c r="C35" s="68">
        <f t="shared" si="16"/>
        <v>4.97</v>
      </c>
      <c r="D35" s="68">
        <v>266.79000000000002</v>
      </c>
      <c r="E35" s="68">
        <v>211.45</v>
      </c>
      <c r="F35" s="68">
        <v>0</v>
      </c>
      <c r="G35" s="68">
        <f t="shared" si="14"/>
        <v>61.571428571428569</v>
      </c>
      <c r="H35" s="68">
        <v>0</v>
      </c>
      <c r="I35" s="68">
        <f t="shared" si="15"/>
        <v>111</v>
      </c>
      <c r="J35" s="72">
        <f t="shared" ref="J35:J66" si="25">IF(ABS(B35-B34)&lt;=50,1,0)</f>
        <v>1</v>
      </c>
      <c r="K35" s="72">
        <f t="shared" ref="K35:K66" si="26">IF(ABS((B35-B34))&lt;=50,1,IF((B35-B34)*(1)&gt;=0,1,-1))</f>
        <v>1</v>
      </c>
      <c r="L35" s="72">
        <f t="shared" si="13"/>
        <v>1</v>
      </c>
      <c r="M35" s="72">
        <f t="shared" ca="1" si="17"/>
        <v>1</v>
      </c>
      <c r="N35" s="26"/>
      <c r="O35" s="26"/>
      <c r="P35" s="25"/>
      <c r="Q35" s="25"/>
      <c r="T35" s="22">
        <v>0</v>
      </c>
      <c r="U35" s="74">
        <f t="shared" si="18"/>
        <v>-400</v>
      </c>
      <c r="V35" s="70">
        <f t="shared" si="19"/>
        <v>-400</v>
      </c>
      <c r="W35" s="70"/>
      <c r="X35" s="70">
        <f t="shared" si="20"/>
        <v>439.69785984053715</v>
      </c>
      <c r="Y35" s="70">
        <f t="shared" si="21"/>
        <v>39.697859840537149</v>
      </c>
      <c r="Z35" s="70">
        <f t="shared" si="22"/>
        <v>40</v>
      </c>
      <c r="AA35" s="24">
        <f t="shared" si="23"/>
        <v>40</v>
      </c>
      <c r="AB35" s="67">
        <f t="shared" si="24"/>
        <v>440</v>
      </c>
    </row>
    <row r="36" spans="1:28" ht="15" customHeight="1" x14ac:dyDescent="0.25">
      <c r="A36" s="71">
        <v>876</v>
      </c>
      <c r="B36" s="71">
        <v>400</v>
      </c>
      <c r="C36" s="68">
        <f t="shared" si="16"/>
        <v>5.84</v>
      </c>
      <c r="D36" s="68">
        <v>266.86</v>
      </c>
      <c r="E36" s="68">
        <v>211.45</v>
      </c>
      <c r="F36" s="68">
        <v>0</v>
      </c>
      <c r="G36" s="68">
        <f t="shared" si="14"/>
        <v>37.625</v>
      </c>
      <c r="H36" s="68">
        <v>0</v>
      </c>
      <c r="I36" s="68">
        <f t="shared" si="15"/>
        <v>97.125</v>
      </c>
      <c r="J36" s="72">
        <f t="shared" si="25"/>
        <v>1</v>
      </c>
      <c r="K36" s="72">
        <f t="shared" si="26"/>
        <v>1</v>
      </c>
      <c r="L36" s="72">
        <f t="shared" si="13"/>
        <v>1</v>
      </c>
      <c r="M36" s="72">
        <f t="shared" ca="1" si="17"/>
        <v>1</v>
      </c>
      <c r="N36" s="26"/>
      <c r="O36" s="26"/>
      <c r="P36" s="25"/>
      <c r="Q36" s="25"/>
      <c r="T36" s="22">
        <v>0</v>
      </c>
      <c r="U36" s="74">
        <f t="shared" si="18"/>
        <v>-400</v>
      </c>
      <c r="V36" s="70">
        <f t="shared" si="19"/>
        <v>-400</v>
      </c>
      <c r="W36" s="70"/>
      <c r="X36" s="70">
        <f t="shared" si="20"/>
        <v>439.69785984053715</v>
      </c>
      <c r="Y36" s="70">
        <f t="shared" si="21"/>
        <v>39.697859840537149</v>
      </c>
      <c r="Z36" s="70">
        <f t="shared" si="22"/>
        <v>40</v>
      </c>
      <c r="AA36" s="24">
        <f t="shared" si="23"/>
        <v>40</v>
      </c>
      <c r="AB36" s="67">
        <f t="shared" si="24"/>
        <v>440</v>
      </c>
    </row>
    <row r="37" spans="1:28" ht="15" customHeight="1" x14ac:dyDescent="0.25">
      <c r="A37" s="71">
        <v>876</v>
      </c>
      <c r="B37" s="71">
        <v>400</v>
      </c>
      <c r="C37" s="68">
        <f t="shared" si="16"/>
        <v>5.84</v>
      </c>
      <c r="D37" s="68">
        <v>266.94</v>
      </c>
      <c r="E37" s="68">
        <v>211.45</v>
      </c>
      <c r="F37" s="68">
        <v>0</v>
      </c>
      <c r="G37" s="68">
        <f t="shared" si="14"/>
        <v>33.444444444444443</v>
      </c>
      <c r="H37" s="68">
        <v>0</v>
      </c>
      <c r="I37" s="68">
        <f t="shared" si="15"/>
        <v>86.333333333333329</v>
      </c>
      <c r="J37" s="72">
        <f t="shared" si="25"/>
        <v>1</v>
      </c>
      <c r="K37" s="72">
        <f t="shared" si="26"/>
        <v>1</v>
      </c>
      <c r="L37" s="72">
        <f t="shared" si="13"/>
        <v>1</v>
      </c>
      <c r="M37" s="72">
        <f t="shared" ca="1" si="17"/>
        <v>1</v>
      </c>
      <c r="N37" s="26"/>
      <c r="O37" s="26"/>
      <c r="P37" s="25"/>
      <c r="Q37" s="25"/>
      <c r="T37" s="22">
        <v>0</v>
      </c>
      <c r="U37" s="74">
        <f t="shared" si="18"/>
        <v>-400</v>
      </c>
      <c r="V37" s="70">
        <f t="shared" si="19"/>
        <v>-400</v>
      </c>
      <c r="W37" s="70"/>
      <c r="X37" s="70">
        <f t="shared" si="20"/>
        <v>439.69785984053715</v>
      </c>
      <c r="Y37" s="70">
        <f t="shared" si="21"/>
        <v>39.697859840537149</v>
      </c>
      <c r="Z37" s="70">
        <f t="shared" si="22"/>
        <v>40</v>
      </c>
      <c r="AA37" s="24">
        <f t="shared" si="23"/>
        <v>40</v>
      </c>
      <c r="AB37" s="67">
        <f t="shared" si="24"/>
        <v>440</v>
      </c>
    </row>
    <row r="38" spans="1:28" ht="15" customHeight="1" x14ac:dyDescent="0.25">
      <c r="A38" s="71">
        <v>636</v>
      </c>
      <c r="B38" s="71">
        <v>400</v>
      </c>
      <c r="C38" s="68">
        <f t="shared" si="16"/>
        <v>4.24</v>
      </c>
      <c r="D38" s="68">
        <v>266.97000000000003</v>
      </c>
      <c r="E38" s="68">
        <v>211.45</v>
      </c>
      <c r="F38" s="68">
        <v>0</v>
      </c>
      <c r="G38" s="68">
        <f t="shared" si="14"/>
        <v>54.1</v>
      </c>
      <c r="H38" s="68">
        <v>0</v>
      </c>
      <c r="I38" s="68">
        <f t="shared" si="15"/>
        <v>77.7</v>
      </c>
      <c r="J38" s="72">
        <f t="shared" si="25"/>
        <v>1</v>
      </c>
      <c r="K38" s="72">
        <f t="shared" si="26"/>
        <v>1</v>
      </c>
      <c r="L38" s="72">
        <f t="shared" si="13"/>
        <v>1</v>
      </c>
      <c r="M38" s="72">
        <f t="shared" ca="1" si="17"/>
        <v>0</v>
      </c>
      <c r="N38" s="26"/>
      <c r="O38" s="26"/>
      <c r="P38" s="25"/>
      <c r="Q38" s="25"/>
      <c r="T38" s="22">
        <v>0</v>
      </c>
      <c r="U38" s="74">
        <f t="shared" si="18"/>
        <v>-400</v>
      </c>
      <c r="V38" s="70">
        <f t="shared" si="19"/>
        <v>-400</v>
      </c>
      <c r="W38" s="70"/>
      <c r="X38" s="70">
        <f t="shared" si="20"/>
        <v>439.69785984053715</v>
      </c>
      <c r="Y38" s="70">
        <f t="shared" si="21"/>
        <v>39.697859840537149</v>
      </c>
      <c r="Z38" s="70">
        <f t="shared" si="22"/>
        <v>40</v>
      </c>
      <c r="AA38" s="24">
        <f t="shared" si="23"/>
        <v>40</v>
      </c>
      <c r="AB38" s="67">
        <f t="shared" si="24"/>
        <v>440</v>
      </c>
    </row>
    <row r="39" spans="1:28" ht="15" customHeight="1" x14ac:dyDescent="0.25">
      <c r="A39" s="71">
        <v>876</v>
      </c>
      <c r="B39" s="71">
        <v>400</v>
      </c>
      <c r="C39" s="68">
        <f t="shared" si="16"/>
        <v>5.84</v>
      </c>
      <c r="D39" s="68">
        <v>267.04000000000002</v>
      </c>
      <c r="E39" s="68">
        <v>211.45</v>
      </c>
      <c r="F39" s="68">
        <v>0</v>
      </c>
      <c r="G39" s="68">
        <f t="shared" si="14"/>
        <v>27.363636363636363</v>
      </c>
      <c r="H39" s="68">
        <v>0</v>
      </c>
      <c r="I39" s="68">
        <f t="shared" si="15"/>
        <v>70.63636363636364</v>
      </c>
      <c r="J39" s="72">
        <f t="shared" si="25"/>
        <v>1</v>
      </c>
      <c r="K39" s="72">
        <f t="shared" si="26"/>
        <v>1</v>
      </c>
      <c r="L39" s="72">
        <f t="shared" ref="L39:L70" si="27">IF(OR(COUNTIF(K35:K39,1)=5,COUNTIF(K35:K39,-1)=5),1,0)</f>
        <v>1</v>
      </c>
      <c r="M39" s="72">
        <f t="shared" ca="1" si="17"/>
        <v>1</v>
      </c>
      <c r="N39" s="26"/>
      <c r="O39" s="26"/>
      <c r="P39" s="25"/>
      <c r="Q39" s="25"/>
      <c r="T39" s="22">
        <v>0</v>
      </c>
      <c r="U39" s="74">
        <f t="shared" si="18"/>
        <v>-400</v>
      </c>
      <c r="V39" s="70">
        <f t="shared" si="19"/>
        <v>-400</v>
      </c>
      <c r="W39" s="70"/>
      <c r="X39" s="70">
        <f t="shared" si="20"/>
        <v>439.69785984053715</v>
      </c>
      <c r="Y39" s="70">
        <f t="shared" si="21"/>
        <v>39.697859840537149</v>
      </c>
      <c r="Z39" s="70">
        <f t="shared" si="22"/>
        <v>40</v>
      </c>
      <c r="AA39" s="24">
        <f t="shared" si="23"/>
        <v>40</v>
      </c>
      <c r="AB39" s="67">
        <f t="shared" si="24"/>
        <v>440</v>
      </c>
    </row>
    <row r="40" spans="1:28" ht="15" customHeight="1" x14ac:dyDescent="0.25">
      <c r="A40" s="71">
        <v>556</v>
      </c>
      <c r="B40" s="71">
        <v>400</v>
      </c>
      <c r="C40" s="68">
        <f t="shared" si="16"/>
        <v>3.71</v>
      </c>
      <c r="D40" s="68">
        <v>267.06</v>
      </c>
      <c r="E40" s="68">
        <v>211.45</v>
      </c>
      <c r="F40" s="68">
        <v>0</v>
      </c>
      <c r="G40" s="68">
        <f t="shared" si="14"/>
        <v>51.75</v>
      </c>
      <c r="H40" s="68">
        <v>0</v>
      </c>
      <c r="I40" s="68">
        <f t="shared" si="15"/>
        <v>64.75</v>
      </c>
      <c r="J40" s="72">
        <f t="shared" si="25"/>
        <v>1</v>
      </c>
      <c r="K40" s="72">
        <f t="shared" si="26"/>
        <v>1</v>
      </c>
      <c r="L40" s="72">
        <f t="shared" si="27"/>
        <v>1</v>
      </c>
      <c r="M40" s="72">
        <f t="shared" ca="1" si="17"/>
        <v>0</v>
      </c>
      <c r="N40" s="26"/>
      <c r="O40" s="26"/>
      <c r="P40" s="25"/>
      <c r="Q40" s="25"/>
      <c r="T40" s="22">
        <v>0</v>
      </c>
      <c r="U40" s="74">
        <f t="shared" si="18"/>
        <v>-400</v>
      </c>
      <c r="V40" s="70">
        <f t="shared" si="19"/>
        <v>-400</v>
      </c>
      <c r="W40" s="70"/>
      <c r="X40" s="70">
        <f t="shared" si="20"/>
        <v>439.69785984053715</v>
      </c>
      <c r="Y40" s="70">
        <f t="shared" si="21"/>
        <v>39.697859840537149</v>
      </c>
      <c r="Z40" s="70">
        <f t="shared" si="22"/>
        <v>40</v>
      </c>
      <c r="AA40" s="24">
        <f t="shared" si="23"/>
        <v>40</v>
      </c>
      <c r="AB40" s="67">
        <f t="shared" si="24"/>
        <v>440</v>
      </c>
    </row>
    <row r="41" spans="1:28" ht="15" customHeight="1" x14ac:dyDescent="0.25">
      <c r="A41" s="71">
        <v>716</v>
      </c>
      <c r="B41" s="71">
        <v>400</v>
      </c>
      <c r="C41" s="68">
        <f t="shared" si="16"/>
        <v>4.7699999999999996</v>
      </c>
      <c r="D41" s="68">
        <v>267.10000000000002</v>
      </c>
      <c r="E41" s="68">
        <v>211.45</v>
      </c>
      <c r="F41" s="68">
        <v>0</v>
      </c>
      <c r="G41" s="68">
        <f t="shared" si="14"/>
        <v>35.46153846153846</v>
      </c>
      <c r="H41" s="68">
        <v>0</v>
      </c>
      <c r="I41" s="68">
        <f t="shared" si="15"/>
        <v>59.769230769230766</v>
      </c>
      <c r="J41" s="72">
        <f t="shared" si="25"/>
        <v>1</v>
      </c>
      <c r="K41" s="72">
        <f t="shared" si="26"/>
        <v>1</v>
      </c>
      <c r="L41" s="72">
        <f t="shared" si="27"/>
        <v>1</v>
      </c>
      <c r="M41" s="72">
        <f t="shared" ca="1" si="17"/>
        <v>1</v>
      </c>
      <c r="N41" s="26"/>
      <c r="O41" s="26"/>
      <c r="P41" s="25"/>
      <c r="Q41" s="25"/>
      <c r="T41" s="22">
        <v>0</v>
      </c>
      <c r="U41" s="74">
        <f t="shared" si="18"/>
        <v>-400</v>
      </c>
      <c r="V41" s="70">
        <f t="shared" si="19"/>
        <v>-400</v>
      </c>
      <c r="W41" s="70"/>
      <c r="X41" s="70">
        <f t="shared" si="20"/>
        <v>439.69785984053715</v>
      </c>
      <c r="Y41" s="70">
        <f t="shared" si="21"/>
        <v>39.697859840537149</v>
      </c>
      <c r="Z41" s="70">
        <f t="shared" si="22"/>
        <v>40</v>
      </c>
      <c r="AA41" s="24">
        <f t="shared" si="23"/>
        <v>40</v>
      </c>
      <c r="AB41" s="67">
        <f t="shared" si="24"/>
        <v>440</v>
      </c>
    </row>
    <row r="42" spans="1:28" ht="15" customHeight="1" x14ac:dyDescent="0.25">
      <c r="A42" s="71">
        <v>636</v>
      </c>
      <c r="B42" s="71">
        <v>400</v>
      </c>
      <c r="C42" s="68">
        <f t="shared" si="16"/>
        <v>4.24</v>
      </c>
      <c r="D42" s="68">
        <v>267.14</v>
      </c>
      <c r="E42" s="68">
        <v>211.45</v>
      </c>
      <c r="F42" s="68">
        <v>0</v>
      </c>
      <c r="G42" s="68">
        <f t="shared" si="14"/>
        <v>38.642857142857146</v>
      </c>
      <c r="H42" s="68">
        <v>0</v>
      </c>
      <c r="I42" s="68">
        <f t="shared" si="15"/>
        <v>55.5</v>
      </c>
      <c r="J42" s="72">
        <f t="shared" si="25"/>
        <v>1</v>
      </c>
      <c r="K42" s="72">
        <f t="shared" si="26"/>
        <v>1</v>
      </c>
      <c r="L42" s="72">
        <f t="shared" si="27"/>
        <v>1</v>
      </c>
      <c r="M42" s="72">
        <f t="shared" ca="1" si="17"/>
        <v>0</v>
      </c>
      <c r="N42" s="26"/>
      <c r="O42" s="26"/>
      <c r="P42" s="25"/>
      <c r="Q42" s="25"/>
      <c r="T42" s="22">
        <v>0</v>
      </c>
      <c r="U42" s="74">
        <f t="shared" si="18"/>
        <v>-400</v>
      </c>
      <c r="V42" s="70">
        <f t="shared" si="19"/>
        <v>-400</v>
      </c>
      <c r="W42" s="70"/>
      <c r="X42" s="70">
        <f t="shared" si="20"/>
        <v>439.69785984053715</v>
      </c>
      <c r="Y42" s="70">
        <f t="shared" si="21"/>
        <v>39.697859840537149</v>
      </c>
      <c r="Z42" s="70">
        <f t="shared" si="22"/>
        <v>40</v>
      </c>
      <c r="AA42" s="24">
        <f t="shared" si="23"/>
        <v>40</v>
      </c>
      <c r="AB42" s="67">
        <f t="shared" si="24"/>
        <v>440</v>
      </c>
    </row>
    <row r="43" spans="1:28" ht="15" customHeight="1" x14ac:dyDescent="0.25">
      <c r="A43" s="71">
        <v>557</v>
      </c>
      <c r="B43" s="71">
        <v>400</v>
      </c>
      <c r="C43" s="68">
        <f t="shared" si="16"/>
        <v>3.71</v>
      </c>
      <c r="D43" s="68">
        <v>267.16000000000003</v>
      </c>
      <c r="E43" s="68">
        <v>211.45</v>
      </c>
      <c r="F43" s="68">
        <v>0</v>
      </c>
      <c r="G43" s="68">
        <f t="shared" si="14"/>
        <v>41.333333333333336</v>
      </c>
      <c r="H43" s="68">
        <v>0</v>
      </c>
      <c r="I43" s="68">
        <f t="shared" si="15"/>
        <v>51.8</v>
      </c>
      <c r="J43" s="72">
        <f t="shared" si="25"/>
        <v>1</v>
      </c>
      <c r="K43" s="72">
        <f t="shared" si="26"/>
        <v>1</v>
      </c>
      <c r="L43" s="72">
        <f t="shared" si="27"/>
        <v>1</v>
      </c>
      <c r="M43" s="72">
        <f t="shared" ca="1" si="17"/>
        <v>1</v>
      </c>
      <c r="N43" s="26"/>
      <c r="O43" s="26"/>
      <c r="P43" s="25"/>
      <c r="Q43" s="25"/>
      <c r="T43" s="22">
        <v>0</v>
      </c>
      <c r="U43" s="74">
        <f t="shared" si="18"/>
        <v>-400</v>
      </c>
      <c r="V43" s="70">
        <f t="shared" si="19"/>
        <v>-400</v>
      </c>
      <c r="W43" s="70"/>
      <c r="X43" s="70">
        <f t="shared" si="20"/>
        <v>439.69785984053715</v>
      </c>
      <c r="Y43" s="70">
        <f t="shared" si="21"/>
        <v>39.697859840537149</v>
      </c>
      <c r="Z43" s="70">
        <f t="shared" si="22"/>
        <v>40</v>
      </c>
      <c r="AA43" s="24">
        <f t="shared" si="23"/>
        <v>40</v>
      </c>
      <c r="AB43" s="67">
        <f t="shared" si="24"/>
        <v>440</v>
      </c>
    </row>
    <row r="44" spans="1:28" ht="15" customHeight="1" x14ac:dyDescent="0.25">
      <c r="A44" s="71">
        <v>716</v>
      </c>
      <c r="B44" s="71">
        <v>400</v>
      </c>
      <c r="C44" s="68">
        <f t="shared" si="16"/>
        <v>4.7699999999999996</v>
      </c>
      <c r="D44" s="68">
        <v>267.2</v>
      </c>
      <c r="E44" s="68">
        <v>211.45</v>
      </c>
      <c r="F44" s="68">
        <v>0</v>
      </c>
      <c r="G44" s="68">
        <f t="shared" si="14"/>
        <v>28.8125</v>
      </c>
      <c r="H44" s="68">
        <v>0</v>
      </c>
      <c r="I44" s="68">
        <f t="shared" si="15"/>
        <v>48.5625</v>
      </c>
      <c r="J44" s="72">
        <f t="shared" si="25"/>
        <v>1</v>
      </c>
      <c r="K44" s="72">
        <f t="shared" si="26"/>
        <v>1</v>
      </c>
      <c r="L44" s="72">
        <f t="shared" si="27"/>
        <v>1</v>
      </c>
      <c r="M44" s="72">
        <f t="shared" ca="1" si="17"/>
        <v>0</v>
      </c>
      <c r="N44" s="26"/>
      <c r="O44" s="26"/>
      <c r="P44" s="25"/>
      <c r="Q44" s="25"/>
      <c r="T44" s="22">
        <v>0</v>
      </c>
      <c r="U44" s="74">
        <f t="shared" si="18"/>
        <v>-400</v>
      </c>
      <c r="V44" s="70">
        <f t="shared" si="19"/>
        <v>-400</v>
      </c>
      <c r="W44" s="70"/>
      <c r="X44" s="70">
        <f t="shared" si="20"/>
        <v>439.69785984053715</v>
      </c>
      <c r="Y44" s="70">
        <f t="shared" si="21"/>
        <v>39.697859840537149</v>
      </c>
      <c r="Z44" s="70">
        <f t="shared" si="22"/>
        <v>40</v>
      </c>
      <c r="AA44" s="24">
        <f t="shared" si="23"/>
        <v>40</v>
      </c>
      <c r="AB44" s="67">
        <f t="shared" si="24"/>
        <v>440</v>
      </c>
    </row>
    <row r="45" spans="1:28" ht="15" customHeight="1" x14ac:dyDescent="0.25">
      <c r="A45" s="71">
        <v>476</v>
      </c>
      <c r="B45" s="71">
        <v>400</v>
      </c>
      <c r="C45" s="68">
        <f t="shared" si="16"/>
        <v>3.17</v>
      </c>
      <c r="D45" s="68">
        <v>267.20999999999998</v>
      </c>
      <c r="E45" s="68">
        <v>211.45</v>
      </c>
      <c r="F45" s="68">
        <v>0</v>
      </c>
      <c r="G45" s="68">
        <f t="shared" si="14"/>
        <v>41.235294117647058</v>
      </c>
      <c r="H45" s="68">
        <v>0</v>
      </c>
      <c r="I45" s="68">
        <f t="shared" si="15"/>
        <v>45.705882352941174</v>
      </c>
      <c r="J45" s="72">
        <f t="shared" si="25"/>
        <v>1</v>
      </c>
      <c r="K45" s="72">
        <f t="shared" si="26"/>
        <v>1</v>
      </c>
      <c r="L45" s="72">
        <f t="shared" si="27"/>
        <v>1</v>
      </c>
      <c r="M45" s="72">
        <f t="shared" ca="1" si="17"/>
        <v>1</v>
      </c>
      <c r="N45" s="26"/>
      <c r="O45" s="26"/>
      <c r="P45" s="25"/>
      <c r="Q45" s="25"/>
      <c r="T45" s="22">
        <v>0</v>
      </c>
      <c r="U45" s="74">
        <f t="shared" si="18"/>
        <v>-400</v>
      </c>
      <c r="V45" s="70">
        <f t="shared" si="19"/>
        <v>-400</v>
      </c>
      <c r="W45" s="70"/>
      <c r="X45" s="70">
        <f t="shared" si="20"/>
        <v>439.69785984053715</v>
      </c>
      <c r="Y45" s="70">
        <f t="shared" si="21"/>
        <v>39.697859840537149</v>
      </c>
      <c r="Z45" s="70">
        <f t="shared" si="22"/>
        <v>40</v>
      </c>
      <c r="AA45" s="24">
        <f t="shared" si="23"/>
        <v>40</v>
      </c>
      <c r="AB45" s="67">
        <f t="shared" si="24"/>
        <v>440</v>
      </c>
    </row>
    <row r="46" spans="1:28" ht="15" customHeight="1" x14ac:dyDescent="0.25">
      <c r="A46" s="71">
        <v>636</v>
      </c>
      <c r="B46" s="71">
        <v>400</v>
      </c>
      <c r="C46" s="68">
        <f t="shared" si="16"/>
        <v>4.24</v>
      </c>
      <c r="D46" s="68">
        <v>267.25</v>
      </c>
      <c r="E46" s="68">
        <v>211.45</v>
      </c>
      <c r="F46" s="68">
        <v>0</v>
      </c>
      <c r="G46" s="68">
        <f t="shared" si="14"/>
        <v>30.055555555555557</v>
      </c>
      <c r="H46" s="68">
        <v>0</v>
      </c>
      <c r="I46" s="68">
        <f t="shared" si="15"/>
        <v>43.166666666666664</v>
      </c>
      <c r="J46" s="72">
        <f t="shared" si="25"/>
        <v>1</v>
      </c>
      <c r="K46" s="72">
        <f t="shared" si="26"/>
        <v>1</v>
      </c>
      <c r="L46" s="72">
        <f t="shared" si="27"/>
        <v>1</v>
      </c>
      <c r="M46" s="72">
        <f t="shared" ca="1" si="17"/>
        <v>0</v>
      </c>
      <c r="N46" s="26"/>
      <c r="O46" s="26"/>
      <c r="P46" s="25"/>
      <c r="Q46" s="25"/>
      <c r="T46" s="22">
        <v>0</v>
      </c>
      <c r="U46" s="74">
        <f t="shared" si="18"/>
        <v>-400</v>
      </c>
      <c r="V46" s="70">
        <f t="shared" si="19"/>
        <v>-400</v>
      </c>
      <c r="W46" s="70"/>
      <c r="X46" s="70">
        <f t="shared" si="20"/>
        <v>439.69785984053715</v>
      </c>
      <c r="Y46" s="70">
        <f t="shared" si="21"/>
        <v>39.697859840537149</v>
      </c>
      <c r="Z46" s="70">
        <f t="shared" si="22"/>
        <v>40</v>
      </c>
      <c r="AA46" s="24">
        <f t="shared" si="23"/>
        <v>40</v>
      </c>
      <c r="AB46" s="67">
        <f t="shared" si="24"/>
        <v>440</v>
      </c>
    </row>
    <row r="47" spans="1:28" ht="15" customHeight="1" x14ac:dyDescent="0.25">
      <c r="A47" s="71">
        <v>485</v>
      </c>
      <c r="B47" s="71">
        <v>400</v>
      </c>
      <c r="C47" s="68">
        <f t="shared" si="16"/>
        <v>3.23</v>
      </c>
      <c r="D47" s="68">
        <v>267.26</v>
      </c>
      <c r="E47" s="68">
        <v>211.45</v>
      </c>
      <c r="F47" s="68">
        <v>0</v>
      </c>
      <c r="G47" s="68">
        <f t="shared" si="14"/>
        <v>36.421052631578945</v>
      </c>
      <c r="H47" s="68">
        <v>0</v>
      </c>
      <c r="I47" s="68">
        <f t="shared" si="15"/>
        <v>40.89473684210526</v>
      </c>
      <c r="J47" s="72">
        <f t="shared" si="25"/>
        <v>1</v>
      </c>
      <c r="K47" s="72">
        <f t="shared" si="26"/>
        <v>1</v>
      </c>
      <c r="L47" s="72">
        <f t="shared" si="27"/>
        <v>1</v>
      </c>
      <c r="M47" s="72">
        <f t="shared" ca="1" si="17"/>
        <v>0</v>
      </c>
      <c r="N47" s="26"/>
      <c r="O47" s="26"/>
      <c r="P47" s="25"/>
      <c r="Q47" s="25"/>
      <c r="T47" s="22">
        <v>0</v>
      </c>
      <c r="U47" s="74">
        <f t="shared" si="18"/>
        <v>-400</v>
      </c>
      <c r="V47" s="70">
        <f t="shared" si="19"/>
        <v>-400</v>
      </c>
      <c r="W47" s="70"/>
      <c r="X47" s="70">
        <f t="shared" si="20"/>
        <v>439.69785984053715</v>
      </c>
      <c r="Y47" s="70">
        <f t="shared" si="21"/>
        <v>39.697859840537149</v>
      </c>
      <c r="Z47" s="70">
        <f t="shared" si="22"/>
        <v>40</v>
      </c>
      <c r="AA47" s="24">
        <f t="shared" si="23"/>
        <v>40</v>
      </c>
      <c r="AB47" s="67">
        <f t="shared" si="24"/>
        <v>440</v>
      </c>
    </row>
    <row r="48" spans="1:28" ht="15" customHeight="1" x14ac:dyDescent="0.25">
      <c r="A48" s="71">
        <v>566</v>
      </c>
      <c r="B48" s="71">
        <v>400</v>
      </c>
      <c r="C48" s="68">
        <f t="shared" si="16"/>
        <v>3.77</v>
      </c>
      <c r="D48" s="68">
        <v>267.27999999999997</v>
      </c>
      <c r="E48" s="68">
        <v>211.45</v>
      </c>
      <c r="F48" s="68">
        <v>0</v>
      </c>
      <c r="G48" s="68">
        <f t="shared" si="14"/>
        <v>30.55</v>
      </c>
      <c r="H48" s="68">
        <v>0</v>
      </c>
      <c r="I48" s="68">
        <f t="shared" si="15"/>
        <v>38.85</v>
      </c>
      <c r="J48" s="72">
        <f t="shared" si="25"/>
        <v>1</v>
      </c>
      <c r="K48" s="72">
        <f t="shared" si="26"/>
        <v>1</v>
      </c>
      <c r="L48" s="72">
        <f t="shared" si="27"/>
        <v>1</v>
      </c>
      <c r="M48" s="72">
        <f t="shared" ca="1" si="17"/>
        <v>0</v>
      </c>
      <c r="N48" s="26"/>
      <c r="O48" s="26"/>
      <c r="P48" s="25"/>
      <c r="Q48" s="25"/>
      <c r="T48" s="22">
        <v>0</v>
      </c>
      <c r="U48" s="74">
        <f t="shared" si="18"/>
        <v>-400</v>
      </c>
      <c r="V48" s="70">
        <f t="shared" si="19"/>
        <v>-400</v>
      </c>
      <c r="W48" s="70"/>
      <c r="X48" s="70">
        <f t="shared" si="20"/>
        <v>439.69785984053715</v>
      </c>
      <c r="Y48" s="70">
        <f t="shared" si="21"/>
        <v>39.697859840537149</v>
      </c>
      <c r="Z48" s="70">
        <f t="shared" si="22"/>
        <v>40</v>
      </c>
      <c r="AA48" s="24">
        <f t="shared" si="23"/>
        <v>40</v>
      </c>
      <c r="AB48" s="67">
        <f t="shared" si="24"/>
        <v>440</v>
      </c>
    </row>
    <row r="49" spans="1:28" ht="15" customHeight="1" x14ac:dyDescent="0.25">
      <c r="A49" s="71">
        <v>566</v>
      </c>
      <c r="B49" s="71">
        <v>400</v>
      </c>
      <c r="C49" s="68">
        <f t="shared" si="16"/>
        <v>3.77</v>
      </c>
      <c r="D49" s="68">
        <v>267.3</v>
      </c>
      <c r="E49" s="68">
        <v>211.45</v>
      </c>
      <c r="F49" s="68">
        <v>0</v>
      </c>
      <c r="G49" s="68">
        <f t="shared" si="14"/>
        <v>29.095238095238095</v>
      </c>
      <c r="H49" s="68">
        <v>0</v>
      </c>
      <c r="I49" s="68">
        <f t="shared" si="15"/>
        <v>37</v>
      </c>
      <c r="J49" s="72">
        <f t="shared" si="25"/>
        <v>1</v>
      </c>
      <c r="K49" s="72">
        <f t="shared" si="26"/>
        <v>1</v>
      </c>
      <c r="L49" s="72">
        <f t="shared" si="27"/>
        <v>1</v>
      </c>
      <c r="M49" s="72">
        <f t="shared" ca="1" si="17"/>
        <v>1</v>
      </c>
      <c r="N49" s="26"/>
      <c r="O49" s="26"/>
      <c r="P49" s="25"/>
      <c r="Q49" s="25"/>
      <c r="T49" s="22">
        <v>0</v>
      </c>
      <c r="U49" s="74">
        <f t="shared" si="18"/>
        <v>-400</v>
      </c>
      <c r="V49" s="70">
        <f t="shared" si="19"/>
        <v>-400</v>
      </c>
      <c r="W49" s="70"/>
      <c r="X49" s="70">
        <f t="shared" si="20"/>
        <v>439.69785984053715</v>
      </c>
      <c r="Y49" s="70">
        <f t="shared" si="21"/>
        <v>39.697859840537149</v>
      </c>
      <c r="Z49" s="70">
        <f t="shared" si="22"/>
        <v>40</v>
      </c>
      <c r="AA49" s="24">
        <f t="shared" si="23"/>
        <v>40</v>
      </c>
      <c r="AB49" s="67">
        <f t="shared" si="24"/>
        <v>440</v>
      </c>
    </row>
    <row r="50" spans="1:28" ht="15" customHeight="1" x14ac:dyDescent="0.25">
      <c r="A50" s="71">
        <v>407</v>
      </c>
      <c r="B50" s="71">
        <v>400</v>
      </c>
      <c r="C50" s="68">
        <f t="shared" si="16"/>
        <v>2.71</v>
      </c>
      <c r="D50" s="68">
        <v>267.3</v>
      </c>
      <c r="E50" s="68">
        <v>211.45</v>
      </c>
      <c r="F50" s="68">
        <v>0</v>
      </c>
      <c r="G50" s="68">
        <f t="shared" si="14"/>
        <v>35</v>
      </c>
      <c r="H50" s="68">
        <v>0</v>
      </c>
      <c r="I50" s="68">
        <f t="shared" si="15"/>
        <v>35.31818181818182</v>
      </c>
      <c r="J50" s="72">
        <f t="shared" si="25"/>
        <v>1</v>
      </c>
      <c r="K50" s="72">
        <f t="shared" si="26"/>
        <v>1</v>
      </c>
      <c r="L50" s="72">
        <f t="shared" si="27"/>
        <v>1</v>
      </c>
      <c r="M50" s="72">
        <f t="shared" ca="1" si="17"/>
        <v>1</v>
      </c>
      <c r="N50" s="26"/>
      <c r="O50" s="26"/>
      <c r="P50" s="25"/>
      <c r="Q50" s="25"/>
      <c r="T50" s="22">
        <v>0</v>
      </c>
      <c r="U50" s="74">
        <f t="shared" si="18"/>
        <v>-400</v>
      </c>
      <c r="V50" s="70">
        <f t="shared" si="19"/>
        <v>-400</v>
      </c>
      <c r="W50" s="70"/>
      <c r="X50" s="70">
        <f t="shared" si="20"/>
        <v>439.69785984053715</v>
      </c>
      <c r="Y50" s="70">
        <f t="shared" si="21"/>
        <v>39.697859840537149</v>
      </c>
      <c r="Z50" s="70">
        <f t="shared" si="22"/>
        <v>40</v>
      </c>
      <c r="AA50" s="24">
        <f t="shared" si="23"/>
        <v>40</v>
      </c>
      <c r="AB50" s="67">
        <f t="shared" si="24"/>
        <v>440</v>
      </c>
    </row>
    <row r="51" spans="1:28" ht="15" customHeight="1" x14ac:dyDescent="0.25">
      <c r="A51" s="71">
        <v>486</v>
      </c>
      <c r="B51" s="71">
        <v>400</v>
      </c>
      <c r="C51" s="68">
        <f t="shared" si="16"/>
        <v>3.24</v>
      </c>
      <c r="D51" s="68">
        <v>267.32</v>
      </c>
      <c r="E51" s="68">
        <v>211.45</v>
      </c>
      <c r="F51" s="68">
        <v>0</v>
      </c>
      <c r="G51" s="68">
        <f t="shared" si="14"/>
        <v>30.043478260869566</v>
      </c>
      <c r="H51" s="68">
        <v>0</v>
      </c>
      <c r="I51" s="68">
        <f t="shared" si="15"/>
        <v>33.782608695652172</v>
      </c>
      <c r="J51" s="72">
        <f t="shared" si="25"/>
        <v>1</v>
      </c>
      <c r="K51" s="72">
        <f t="shared" si="26"/>
        <v>1</v>
      </c>
      <c r="L51" s="72">
        <f t="shared" si="27"/>
        <v>1</v>
      </c>
      <c r="M51" s="72">
        <f t="shared" ca="1" si="17"/>
        <v>1</v>
      </c>
      <c r="N51" s="26"/>
      <c r="O51" s="26"/>
      <c r="P51" s="25"/>
      <c r="Q51" s="25"/>
      <c r="T51" s="22">
        <v>0</v>
      </c>
      <c r="U51" s="74">
        <f t="shared" si="18"/>
        <v>-400</v>
      </c>
      <c r="V51" s="70">
        <f t="shared" si="19"/>
        <v>-400</v>
      </c>
      <c r="W51" s="70"/>
      <c r="X51" s="70">
        <f t="shared" si="20"/>
        <v>439.69785984053715</v>
      </c>
      <c r="Y51" s="70">
        <f t="shared" si="21"/>
        <v>39.697859840537149</v>
      </c>
      <c r="Z51" s="70">
        <f t="shared" si="22"/>
        <v>40</v>
      </c>
      <c r="AA51" s="24">
        <f t="shared" si="23"/>
        <v>40</v>
      </c>
      <c r="AB51" s="67">
        <f t="shared" si="24"/>
        <v>440</v>
      </c>
    </row>
    <row r="52" spans="1:28" ht="15" customHeight="1" x14ac:dyDescent="0.25">
      <c r="A52" s="71">
        <v>407</v>
      </c>
      <c r="B52" s="71">
        <v>400</v>
      </c>
      <c r="C52" s="68">
        <f t="shared" si="16"/>
        <v>2.71</v>
      </c>
      <c r="D52" s="68">
        <v>267.32</v>
      </c>
      <c r="E52" s="68">
        <v>211.45</v>
      </c>
      <c r="F52" s="68">
        <v>0</v>
      </c>
      <c r="G52" s="68">
        <f t="shared" si="14"/>
        <v>32.083333333333336</v>
      </c>
      <c r="H52" s="68">
        <v>0</v>
      </c>
      <c r="I52" s="68">
        <f t="shared" si="15"/>
        <v>32.375</v>
      </c>
      <c r="J52" s="72">
        <f t="shared" si="25"/>
        <v>1</v>
      </c>
      <c r="K52" s="72">
        <f t="shared" si="26"/>
        <v>1</v>
      </c>
      <c r="L52" s="72">
        <f t="shared" si="27"/>
        <v>1</v>
      </c>
      <c r="M52" s="72">
        <f t="shared" ca="1" si="17"/>
        <v>0</v>
      </c>
      <c r="N52" s="26"/>
      <c r="O52" s="26"/>
      <c r="P52" s="25"/>
      <c r="Q52" s="25"/>
      <c r="T52" s="22">
        <v>0</v>
      </c>
      <c r="U52" s="74">
        <f t="shared" si="18"/>
        <v>-400</v>
      </c>
      <c r="V52" s="70">
        <f t="shared" si="19"/>
        <v>-400</v>
      </c>
      <c r="W52" s="70"/>
      <c r="X52" s="70">
        <f t="shared" si="20"/>
        <v>439.69785984053715</v>
      </c>
      <c r="Y52" s="70">
        <f t="shared" si="21"/>
        <v>39.697859840537149</v>
      </c>
      <c r="Z52" s="70">
        <f t="shared" si="22"/>
        <v>40</v>
      </c>
      <c r="AA52" s="24">
        <f t="shared" si="23"/>
        <v>40</v>
      </c>
      <c r="AB52" s="67">
        <f t="shared" si="24"/>
        <v>440</v>
      </c>
    </row>
    <row r="53" spans="1:28" ht="15" customHeight="1" x14ac:dyDescent="0.25">
      <c r="A53" s="71">
        <v>407</v>
      </c>
      <c r="B53" s="71">
        <v>400</v>
      </c>
      <c r="C53" s="68">
        <f t="shared" si="16"/>
        <v>2.71</v>
      </c>
      <c r="D53" s="68">
        <v>267.32</v>
      </c>
      <c r="E53" s="68">
        <v>211.45</v>
      </c>
      <c r="F53" s="68">
        <v>0</v>
      </c>
      <c r="G53" s="68">
        <f t="shared" si="14"/>
        <v>30.8</v>
      </c>
      <c r="H53" s="68">
        <v>0</v>
      </c>
      <c r="I53" s="68">
        <f t="shared" si="15"/>
        <v>31.08</v>
      </c>
      <c r="J53" s="72">
        <f t="shared" si="25"/>
        <v>1</v>
      </c>
      <c r="K53" s="72">
        <f t="shared" si="26"/>
        <v>1</v>
      </c>
      <c r="L53" s="72">
        <f t="shared" si="27"/>
        <v>1</v>
      </c>
      <c r="M53" s="72">
        <f t="shared" ca="1" si="17"/>
        <v>0</v>
      </c>
      <c r="N53" s="26"/>
      <c r="O53" s="26"/>
      <c r="P53" s="25"/>
      <c r="Q53" s="25"/>
      <c r="T53" s="22">
        <v>0</v>
      </c>
      <c r="U53" s="74">
        <f t="shared" si="18"/>
        <v>-400</v>
      </c>
      <c r="V53" s="70">
        <f t="shared" si="19"/>
        <v>-400</v>
      </c>
      <c r="W53" s="70"/>
      <c r="X53" s="70">
        <f t="shared" si="20"/>
        <v>439.69785984053715</v>
      </c>
      <c r="Y53" s="70">
        <f t="shared" si="21"/>
        <v>39.697859840537149</v>
      </c>
      <c r="Z53" s="70">
        <f t="shared" si="22"/>
        <v>40</v>
      </c>
      <c r="AA53" s="24">
        <f t="shared" si="23"/>
        <v>40</v>
      </c>
      <c r="AB53" s="67">
        <f t="shared" si="24"/>
        <v>440</v>
      </c>
    </row>
    <row r="54" spans="1:28" ht="15" customHeight="1" x14ac:dyDescent="0.25">
      <c r="A54" s="71">
        <v>486</v>
      </c>
      <c r="B54" s="71">
        <v>400</v>
      </c>
      <c r="C54" s="68">
        <f t="shared" si="16"/>
        <v>3.24</v>
      </c>
      <c r="D54" s="68">
        <v>267.33</v>
      </c>
      <c r="E54" s="68">
        <v>211.45</v>
      </c>
      <c r="F54" s="68">
        <v>0</v>
      </c>
      <c r="G54" s="68">
        <f t="shared" si="14"/>
        <v>26.576923076923077</v>
      </c>
      <c r="H54" s="68">
        <v>0</v>
      </c>
      <c r="I54" s="68">
        <f t="shared" si="15"/>
        <v>29.884615384615383</v>
      </c>
      <c r="J54" s="72">
        <f t="shared" si="25"/>
        <v>1</v>
      </c>
      <c r="K54" s="72">
        <f t="shared" si="26"/>
        <v>1</v>
      </c>
      <c r="L54" s="72">
        <f t="shared" si="27"/>
        <v>1</v>
      </c>
      <c r="M54" s="72">
        <f t="shared" ca="1" si="17"/>
        <v>0</v>
      </c>
      <c r="N54" s="26"/>
      <c r="O54" s="26"/>
      <c r="P54" s="25"/>
      <c r="Q54" s="25"/>
      <c r="T54" s="22">
        <v>0</v>
      </c>
      <c r="U54" s="74">
        <f t="shared" si="18"/>
        <v>-400</v>
      </c>
      <c r="V54" s="70">
        <f t="shared" si="19"/>
        <v>-400</v>
      </c>
      <c r="W54" s="70"/>
      <c r="X54" s="70">
        <f t="shared" si="20"/>
        <v>439.69785984053715</v>
      </c>
      <c r="Y54" s="70">
        <f t="shared" si="21"/>
        <v>39.697859840537149</v>
      </c>
      <c r="Z54" s="70">
        <f t="shared" si="22"/>
        <v>40</v>
      </c>
      <c r="AA54" s="24">
        <f t="shared" si="23"/>
        <v>40</v>
      </c>
      <c r="AB54" s="67">
        <f t="shared" si="24"/>
        <v>440</v>
      </c>
    </row>
    <row r="55" spans="1:28" ht="15" customHeight="1" x14ac:dyDescent="0.25">
      <c r="A55" s="71">
        <v>486</v>
      </c>
      <c r="B55" s="71">
        <v>400</v>
      </c>
      <c r="C55" s="68">
        <f t="shared" si="16"/>
        <v>3.24</v>
      </c>
      <c r="D55" s="68">
        <v>267.33999999999997</v>
      </c>
      <c r="E55" s="68">
        <v>211.45</v>
      </c>
      <c r="F55" s="68">
        <v>0</v>
      </c>
      <c r="G55" s="68">
        <f t="shared" si="14"/>
        <v>25.592592592592592</v>
      </c>
      <c r="H55" s="68">
        <v>0</v>
      </c>
      <c r="I55" s="68">
        <f t="shared" si="15"/>
        <v>28.777777777777779</v>
      </c>
      <c r="J55" s="72">
        <f t="shared" si="25"/>
        <v>1</v>
      </c>
      <c r="K55" s="72">
        <f t="shared" si="26"/>
        <v>1</v>
      </c>
      <c r="L55" s="72">
        <f t="shared" si="27"/>
        <v>1</v>
      </c>
      <c r="M55" s="72">
        <f t="shared" ca="1" si="17"/>
        <v>1</v>
      </c>
      <c r="N55" s="26"/>
      <c r="O55" s="26"/>
      <c r="P55" s="25"/>
      <c r="Q55" s="25"/>
      <c r="T55" s="22">
        <v>0</v>
      </c>
      <c r="U55" s="74">
        <f t="shared" si="18"/>
        <v>-400</v>
      </c>
      <c r="V55" s="70">
        <f t="shared" si="19"/>
        <v>-400</v>
      </c>
      <c r="W55" s="70"/>
      <c r="X55" s="70">
        <f t="shared" si="20"/>
        <v>439.69785984053715</v>
      </c>
      <c r="Y55" s="70">
        <f t="shared" si="21"/>
        <v>39.697859840537149</v>
      </c>
      <c r="Z55" s="70">
        <f t="shared" si="22"/>
        <v>40</v>
      </c>
      <c r="AA55" s="24">
        <f t="shared" si="23"/>
        <v>40</v>
      </c>
      <c r="AB55" s="67">
        <f t="shared" si="24"/>
        <v>440</v>
      </c>
    </row>
    <row r="56" spans="1:28" ht="15" customHeight="1" x14ac:dyDescent="0.25">
      <c r="A56" s="71">
        <v>407</v>
      </c>
      <c r="B56" s="71">
        <v>400</v>
      </c>
      <c r="C56" s="68">
        <f t="shared" si="16"/>
        <v>2.71</v>
      </c>
      <c r="D56" s="68">
        <v>267.33999999999997</v>
      </c>
      <c r="E56" s="68">
        <v>211.45</v>
      </c>
      <c r="F56" s="68">
        <v>0</v>
      </c>
      <c r="G56" s="68">
        <f t="shared" si="14"/>
        <v>27.5</v>
      </c>
      <c r="H56" s="68">
        <v>0</v>
      </c>
      <c r="I56" s="68">
        <f t="shared" si="15"/>
        <v>27.75</v>
      </c>
      <c r="J56" s="72">
        <f t="shared" si="25"/>
        <v>1</v>
      </c>
      <c r="K56" s="72">
        <f t="shared" si="26"/>
        <v>1</v>
      </c>
      <c r="L56" s="72">
        <f t="shared" si="27"/>
        <v>1</v>
      </c>
      <c r="M56" s="72">
        <f t="shared" ca="1" si="17"/>
        <v>1</v>
      </c>
      <c r="N56" s="26"/>
      <c r="O56" s="26"/>
      <c r="P56" s="25"/>
      <c r="Q56" s="25"/>
      <c r="T56" s="22">
        <v>0</v>
      </c>
      <c r="U56" s="74">
        <f t="shared" si="18"/>
        <v>-400</v>
      </c>
      <c r="V56" s="70">
        <f t="shared" si="19"/>
        <v>-400</v>
      </c>
      <c r="W56" s="70"/>
      <c r="X56" s="70">
        <f t="shared" si="20"/>
        <v>439.69785984053715</v>
      </c>
      <c r="Y56" s="70">
        <f t="shared" si="21"/>
        <v>39.697859840537149</v>
      </c>
      <c r="Z56" s="70">
        <f t="shared" si="22"/>
        <v>40</v>
      </c>
      <c r="AA56" s="24">
        <f t="shared" si="23"/>
        <v>40</v>
      </c>
      <c r="AB56" s="67">
        <f t="shared" si="24"/>
        <v>440</v>
      </c>
    </row>
    <row r="57" spans="1:28" ht="15" customHeight="1" x14ac:dyDescent="0.25">
      <c r="A57" s="71">
        <v>407</v>
      </c>
      <c r="B57" s="71">
        <v>400</v>
      </c>
      <c r="C57" s="68">
        <f t="shared" si="16"/>
        <v>2.71</v>
      </c>
      <c r="D57" s="68">
        <v>267.33999999999997</v>
      </c>
      <c r="E57" s="68">
        <v>211.45</v>
      </c>
      <c r="F57" s="68">
        <v>0</v>
      </c>
      <c r="G57" s="68">
        <f t="shared" si="14"/>
        <v>26.551724137931036</v>
      </c>
      <c r="H57" s="68">
        <v>0</v>
      </c>
      <c r="I57" s="68">
        <f t="shared" si="15"/>
        <v>26.793103448275861</v>
      </c>
      <c r="J57" s="72">
        <f t="shared" si="25"/>
        <v>1</v>
      </c>
      <c r="K57" s="72">
        <f t="shared" si="26"/>
        <v>1</v>
      </c>
      <c r="L57" s="72">
        <f t="shared" si="27"/>
        <v>1</v>
      </c>
      <c r="M57" s="72">
        <f t="shared" ca="1" si="17"/>
        <v>1</v>
      </c>
      <c r="N57" s="26"/>
      <c r="O57" s="26"/>
      <c r="P57" s="25"/>
      <c r="Q57" s="25"/>
      <c r="T57" s="22">
        <v>0</v>
      </c>
      <c r="U57" s="74">
        <f t="shared" si="18"/>
        <v>-400</v>
      </c>
      <c r="V57" s="70">
        <f t="shared" si="19"/>
        <v>-400</v>
      </c>
      <c r="W57" s="70"/>
      <c r="X57" s="70">
        <f t="shared" si="20"/>
        <v>439.69785984053715</v>
      </c>
      <c r="Y57" s="70">
        <f t="shared" si="21"/>
        <v>39.697859840537149</v>
      </c>
      <c r="Z57" s="70">
        <f t="shared" si="22"/>
        <v>40</v>
      </c>
      <c r="AA57" s="24">
        <f t="shared" si="23"/>
        <v>40</v>
      </c>
      <c r="AB57" s="67">
        <f t="shared" si="24"/>
        <v>440</v>
      </c>
    </row>
    <row r="58" spans="1:28" ht="15" customHeight="1" x14ac:dyDescent="0.25">
      <c r="A58" s="71">
        <v>486</v>
      </c>
      <c r="B58" s="71">
        <v>400</v>
      </c>
      <c r="C58" s="68">
        <f t="shared" si="16"/>
        <v>3.24</v>
      </c>
      <c r="D58" s="68">
        <v>267.36</v>
      </c>
      <c r="E58" s="68">
        <v>211.45</v>
      </c>
      <c r="F58" s="68">
        <v>0</v>
      </c>
      <c r="G58" s="68">
        <f t="shared" si="14"/>
        <v>23.033333333333335</v>
      </c>
      <c r="H58" s="68">
        <v>0</v>
      </c>
      <c r="I58" s="68">
        <f t="shared" si="15"/>
        <v>25.9</v>
      </c>
      <c r="J58" s="72">
        <f t="shared" si="25"/>
        <v>1</v>
      </c>
      <c r="K58" s="72">
        <f t="shared" si="26"/>
        <v>1</v>
      </c>
      <c r="L58" s="72">
        <f t="shared" si="27"/>
        <v>1</v>
      </c>
      <c r="M58" s="72">
        <f t="shared" ca="1" si="17"/>
        <v>1</v>
      </c>
      <c r="N58" s="26"/>
      <c r="O58" s="26"/>
      <c r="P58" s="25"/>
      <c r="Q58" s="25"/>
      <c r="T58" s="22">
        <v>0</v>
      </c>
      <c r="U58" s="74">
        <f t="shared" si="18"/>
        <v>-400</v>
      </c>
      <c r="V58" s="70">
        <f t="shared" si="19"/>
        <v>-400</v>
      </c>
      <c r="W58" s="70"/>
      <c r="X58" s="70">
        <f t="shared" si="20"/>
        <v>439.69785984053715</v>
      </c>
      <c r="Y58" s="70">
        <f t="shared" si="21"/>
        <v>39.697859840537149</v>
      </c>
      <c r="Z58" s="70">
        <f t="shared" si="22"/>
        <v>40</v>
      </c>
      <c r="AA58" s="24">
        <f t="shared" si="23"/>
        <v>40</v>
      </c>
      <c r="AB58" s="67">
        <f t="shared" si="24"/>
        <v>440</v>
      </c>
    </row>
    <row r="59" spans="1:28" ht="15" customHeight="1" x14ac:dyDescent="0.25">
      <c r="A59" s="71">
        <v>486</v>
      </c>
      <c r="B59" s="71">
        <v>400</v>
      </c>
      <c r="C59" s="68">
        <f t="shared" si="16"/>
        <v>3.24</v>
      </c>
      <c r="D59" s="68">
        <v>267.37</v>
      </c>
      <c r="E59" s="68">
        <v>211.45</v>
      </c>
      <c r="F59" s="68">
        <v>0</v>
      </c>
      <c r="G59" s="68">
        <f t="shared" si="14"/>
        <v>22.29032258064516</v>
      </c>
      <c r="H59" s="68">
        <v>0</v>
      </c>
      <c r="I59" s="68">
        <f t="shared" si="15"/>
        <v>25.06451612903226</v>
      </c>
      <c r="J59" s="72">
        <f t="shared" si="25"/>
        <v>1</v>
      </c>
      <c r="K59" s="72">
        <f t="shared" si="26"/>
        <v>1</v>
      </c>
      <c r="L59" s="72">
        <f t="shared" si="27"/>
        <v>1</v>
      </c>
      <c r="M59" s="72">
        <f t="shared" ca="1" si="17"/>
        <v>0</v>
      </c>
      <c r="N59" s="26"/>
      <c r="O59" s="26"/>
      <c r="P59" s="25"/>
      <c r="Q59" s="25"/>
      <c r="T59" s="22">
        <v>0</v>
      </c>
      <c r="U59" s="74">
        <f t="shared" si="18"/>
        <v>-400</v>
      </c>
      <c r="V59" s="70">
        <f t="shared" si="19"/>
        <v>-400</v>
      </c>
      <c r="W59" s="70"/>
      <c r="X59" s="70">
        <f t="shared" si="20"/>
        <v>439.69785984053715</v>
      </c>
      <c r="Y59" s="70">
        <f t="shared" si="21"/>
        <v>39.697859840537149</v>
      </c>
      <c r="Z59" s="70">
        <f t="shared" si="22"/>
        <v>40</v>
      </c>
      <c r="AA59" s="24">
        <f t="shared" si="23"/>
        <v>40</v>
      </c>
      <c r="AB59" s="67">
        <f t="shared" si="24"/>
        <v>440</v>
      </c>
    </row>
    <row r="60" spans="1:28" ht="15" customHeight="1" x14ac:dyDescent="0.25">
      <c r="A60" s="71">
        <v>407</v>
      </c>
      <c r="B60" s="71">
        <v>400</v>
      </c>
      <c r="C60" s="68">
        <f t="shared" si="16"/>
        <v>2.71</v>
      </c>
      <c r="D60" s="68">
        <v>267.37</v>
      </c>
      <c r="E60" s="68">
        <v>211.45</v>
      </c>
      <c r="F60" s="68">
        <v>0</v>
      </c>
      <c r="G60" s="68">
        <f t="shared" si="14"/>
        <v>24.0625</v>
      </c>
      <c r="H60" s="68">
        <v>0</v>
      </c>
      <c r="I60" s="68">
        <f t="shared" si="15"/>
        <v>24.28125</v>
      </c>
      <c r="J60" s="72">
        <f t="shared" si="25"/>
        <v>1</v>
      </c>
      <c r="K60" s="72">
        <f t="shared" si="26"/>
        <v>1</v>
      </c>
      <c r="L60" s="72">
        <f t="shared" si="27"/>
        <v>1</v>
      </c>
      <c r="M60" s="72">
        <f t="shared" ca="1" si="17"/>
        <v>1</v>
      </c>
      <c r="N60" s="26"/>
      <c r="O60" s="26"/>
      <c r="P60" s="25"/>
      <c r="Q60" s="25"/>
      <c r="T60" s="22">
        <v>0</v>
      </c>
      <c r="U60" s="74">
        <f t="shared" si="18"/>
        <v>-400</v>
      </c>
      <c r="V60" s="70">
        <f t="shared" si="19"/>
        <v>-400</v>
      </c>
      <c r="W60" s="70"/>
      <c r="X60" s="70">
        <f t="shared" si="20"/>
        <v>439.69785984053715</v>
      </c>
      <c r="Y60" s="70">
        <f t="shared" si="21"/>
        <v>39.697859840537149</v>
      </c>
      <c r="Z60" s="70">
        <f t="shared" si="22"/>
        <v>40</v>
      </c>
      <c r="AA60" s="24">
        <f t="shared" si="23"/>
        <v>40</v>
      </c>
      <c r="AB60" s="67">
        <f t="shared" si="24"/>
        <v>440</v>
      </c>
    </row>
    <row r="61" spans="1:28" ht="15" customHeight="1" x14ac:dyDescent="0.25">
      <c r="A61" s="71">
        <v>486</v>
      </c>
      <c r="B61" s="71">
        <v>400</v>
      </c>
      <c r="C61" s="68">
        <f t="shared" si="16"/>
        <v>3.24</v>
      </c>
      <c r="D61" s="68">
        <v>267.38</v>
      </c>
      <c r="E61" s="68">
        <v>211.45</v>
      </c>
      <c r="F61" s="68">
        <v>0</v>
      </c>
      <c r="G61" s="68">
        <f t="shared" ref="G61:G92" si="28">($A$28-A61)/(ROW(A61)-ROW($A$28))</f>
        <v>20.939393939393938</v>
      </c>
      <c r="H61" s="68">
        <v>0</v>
      </c>
      <c r="I61" s="68">
        <f t="shared" ref="I61:I92" si="29">($A$28-B61)/(ROW(B61)-ROW($A$28))</f>
        <v>23.545454545454547</v>
      </c>
      <c r="J61" s="72">
        <f t="shared" si="25"/>
        <v>1</v>
      </c>
      <c r="K61" s="72">
        <f t="shared" si="26"/>
        <v>1</v>
      </c>
      <c r="L61" s="72">
        <f t="shared" si="27"/>
        <v>1</v>
      </c>
      <c r="M61" s="72">
        <f t="shared" ca="1" si="17"/>
        <v>0</v>
      </c>
      <c r="N61" s="26"/>
      <c r="O61" s="26"/>
      <c r="P61" s="25"/>
      <c r="Q61" s="25"/>
      <c r="T61" s="22">
        <v>0</v>
      </c>
      <c r="U61" s="74">
        <f t="shared" si="18"/>
        <v>-400</v>
      </c>
      <c r="V61" s="70">
        <f t="shared" si="19"/>
        <v>-400</v>
      </c>
      <c r="W61" s="70"/>
      <c r="X61" s="70">
        <f t="shared" si="20"/>
        <v>439.69785984053715</v>
      </c>
      <c r="Y61" s="70">
        <f t="shared" si="21"/>
        <v>39.697859840537149</v>
      </c>
      <c r="Z61" s="70">
        <f t="shared" si="22"/>
        <v>40</v>
      </c>
      <c r="AA61" s="24">
        <f t="shared" si="23"/>
        <v>40</v>
      </c>
      <c r="AB61" s="67">
        <f t="shared" si="24"/>
        <v>440</v>
      </c>
    </row>
    <row r="62" spans="1:28" ht="15" customHeight="1" x14ac:dyDescent="0.25">
      <c r="A62" s="71">
        <v>407</v>
      </c>
      <c r="B62" s="71">
        <v>400</v>
      </c>
      <c r="C62" s="68">
        <f t="shared" si="16"/>
        <v>2.71</v>
      </c>
      <c r="D62" s="68">
        <v>267.38</v>
      </c>
      <c r="E62" s="68">
        <v>211.45</v>
      </c>
      <c r="F62" s="68">
        <v>0</v>
      </c>
      <c r="G62" s="68">
        <f t="shared" si="28"/>
        <v>22.647058823529413</v>
      </c>
      <c r="H62" s="68">
        <v>0</v>
      </c>
      <c r="I62" s="68">
        <f t="shared" si="29"/>
        <v>22.852941176470587</v>
      </c>
      <c r="J62" s="72">
        <f t="shared" si="25"/>
        <v>1</v>
      </c>
      <c r="K62" s="72">
        <f t="shared" si="26"/>
        <v>1</v>
      </c>
      <c r="L62" s="72">
        <f t="shared" si="27"/>
        <v>1</v>
      </c>
      <c r="M62" s="72">
        <f t="shared" ca="1" si="17"/>
        <v>0</v>
      </c>
      <c r="N62" s="26"/>
      <c r="O62" s="26"/>
      <c r="P62" s="25"/>
      <c r="Q62" s="25"/>
      <c r="T62" s="22">
        <v>0</v>
      </c>
      <c r="U62" s="74">
        <f t="shared" si="18"/>
        <v>-400</v>
      </c>
      <c r="V62" s="70">
        <f t="shared" si="19"/>
        <v>-400</v>
      </c>
      <c r="W62" s="70"/>
      <c r="X62" s="70">
        <f t="shared" si="20"/>
        <v>439.69785984053715</v>
      </c>
      <c r="Y62" s="70">
        <f t="shared" si="21"/>
        <v>39.697859840537149</v>
      </c>
      <c r="Z62" s="70">
        <f t="shared" si="22"/>
        <v>40</v>
      </c>
      <c r="AA62" s="24">
        <f t="shared" si="23"/>
        <v>40</v>
      </c>
      <c r="AB62" s="67">
        <f t="shared" si="24"/>
        <v>440</v>
      </c>
    </row>
    <row r="63" spans="1:28" ht="15" customHeight="1" x14ac:dyDescent="0.25">
      <c r="A63" s="71">
        <v>408</v>
      </c>
      <c r="B63" s="71">
        <v>400</v>
      </c>
      <c r="C63" s="68">
        <f t="shared" si="16"/>
        <v>2.72</v>
      </c>
      <c r="D63" s="68">
        <v>267.38</v>
      </c>
      <c r="E63" s="68">
        <v>211.45</v>
      </c>
      <c r="F63" s="68">
        <v>0</v>
      </c>
      <c r="G63" s="68">
        <f t="shared" si="28"/>
        <v>21.971428571428572</v>
      </c>
      <c r="H63" s="68">
        <v>0</v>
      </c>
      <c r="I63" s="68">
        <f t="shared" si="29"/>
        <v>22.2</v>
      </c>
      <c r="J63" s="72">
        <f t="shared" si="25"/>
        <v>1</v>
      </c>
      <c r="K63" s="72">
        <f t="shared" si="26"/>
        <v>1</v>
      </c>
      <c r="L63" s="72">
        <f t="shared" si="27"/>
        <v>1</v>
      </c>
      <c r="M63" s="72">
        <f t="shared" ca="1" si="17"/>
        <v>0</v>
      </c>
      <c r="N63" s="26"/>
      <c r="O63" s="26"/>
      <c r="P63" s="25"/>
      <c r="Q63" s="25"/>
      <c r="T63" s="22">
        <v>0</v>
      </c>
      <c r="U63" s="74">
        <f t="shared" si="18"/>
        <v>-400</v>
      </c>
      <c r="V63" s="70">
        <f t="shared" si="19"/>
        <v>-400</v>
      </c>
      <c r="W63" s="70"/>
      <c r="X63" s="70">
        <f t="shared" si="20"/>
        <v>439.69785984053715</v>
      </c>
      <c r="Y63" s="70">
        <f t="shared" si="21"/>
        <v>39.697859840537149</v>
      </c>
      <c r="Z63" s="70">
        <f t="shared" si="22"/>
        <v>40</v>
      </c>
      <c r="AA63" s="24">
        <f t="shared" si="23"/>
        <v>40</v>
      </c>
      <c r="AB63" s="67">
        <f t="shared" si="24"/>
        <v>440</v>
      </c>
    </row>
    <row r="64" spans="1:28" ht="15" customHeight="1" x14ac:dyDescent="0.25">
      <c r="A64" s="71">
        <v>488</v>
      </c>
      <c r="B64" s="71">
        <v>400</v>
      </c>
      <c r="C64" s="68">
        <f t="shared" si="16"/>
        <v>3.25</v>
      </c>
      <c r="D64" s="68">
        <v>267.39</v>
      </c>
      <c r="E64" s="68">
        <v>211.45</v>
      </c>
      <c r="F64" s="68">
        <v>0</v>
      </c>
      <c r="G64" s="68">
        <f t="shared" si="28"/>
        <v>19.138888888888889</v>
      </c>
      <c r="H64" s="68">
        <v>0</v>
      </c>
      <c r="I64" s="68">
        <f t="shared" si="29"/>
        <v>21.583333333333332</v>
      </c>
      <c r="J64" s="72">
        <f t="shared" si="25"/>
        <v>1</v>
      </c>
      <c r="K64" s="72">
        <f t="shared" si="26"/>
        <v>1</v>
      </c>
      <c r="L64" s="72">
        <f t="shared" si="27"/>
        <v>1</v>
      </c>
      <c r="M64" s="72">
        <f t="shared" ca="1" si="17"/>
        <v>1</v>
      </c>
      <c r="N64" s="26"/>
      <c r="O64" s="26"/>
      <c r="P64" s="25"/>
      <c r="Q64" s="25"/>
      <c r="T64" s="22">
        <v>0</v>
      </c>
      <c r="U64" s="74">
        <f t="shared" si="18"/>
        <v>-400</v>
      </c>
      <c r="V64" s="70">
        <f t="shared" si="19"/>
        <v>-400</v>
      </c>
      <c r="W64" s="70"/>
      <c r="X64" s="70">
        <f t="shared" si="20"/>
        <v>439.69785984053715</v>
      </c>
      <c r="Y64" s="70">
        <f t="shared" si="21"/>
        <v>39.697859840537149</v>
      </c>
      <c r="Z64" s="70">
        <f t="shared" si="22"/>
        <v>40</v>
      </c>
      <c r="AA64" s="24">
        <f t="shared" si="23"/>
        <v>40</v>
      </c>
      <c r="AB64" s="67">
        <f t="shared" si="24"/>
        <v>440</v>
      </c>
    </row>
    <row r="65" spans="1:28" ht="15" customHeight="1" x14ac:dyDescent="0.25">
      <c r="A65" s="71">
        <v>487</v>
      </c>
      <c r="B65" s="71">
        <v>400</v>
      </c>
      <c r="C65" s="68">
        <f t="shared" si="16"/>
        <v>3.25</v>
      </c>
      <c r="D65" s="68">
        <v>267.41000000000003</v>
      </c>
      <c r="E65" s="68">
        <v>211.45</v>
      </c>
      <c r="F65" s="68">
        <v>0</v>
      </c>
      <c r="G65" s="68">
        <f t="shared" si="28"/>
        <v>18.648648648648649</v>
      </c>
      <c r="H65" s="68">
        <v>0</v>
      </c>
      <c r="I65" s="68">
        <f t="shared" si="29"/>
        <v>21</v>
      </c>
      <c r="J65" s="72">
        <f t="shared" si="25"/>
        <v>1</v>
      </c>
      <c r="K65" s="72">
        <f t="shared" si="26"/>
        <v>1</v>
      </c>
      <c r="L65" s="72">
        <f t="shared" si="27"/>
        <v>1</v>
      </c>
      <c r="M65" s="72">
        <f t="shared" ca="1" si="17"/>
        <v>1</v>
      </c>
      <c r="N65" s="26"/>
      <c r="O65" s="26"/>
      <c r="P65" s="25"/>
      <c r="Q65" s="25"/>
      <c r="T65" s="22">
        <v>0</v>
      </c>
      <c r="U65" s="74">
        <f t="shared" si="18"/>
        <v>-400</v>
      </c>
      <c r="V65" s="70">
        <f t="shared" si="19"/>
        <v>-400</v>
      </c>
      <c r="W65" s="70"/>
      <c r="X65" s="70">
        <f t="shared" si="20"/>
        <v>439.69785984053715</v>
      </c>
      <c r="Y65" s="70">
        <f t="shared" si="21"/>
        <v>39.697859840537149</v>
      </c>
      <c r="Z65" s="70">
        <f t="shared" si="22"/>
        <v>40</v>
      </c>
      <c r="AA65" s="24">
        <f t="shared" si="23"/>
        <v>40</v>
      </c>
      <c r="AB65" s="67">
        <f t="shared" si="24"/>
        <v>440</v>
      </c>
    </row>
    <row r="66" spans="1:28" ht="15" customHeight="1" x14ac:dyDescent="0.25">
      <c r="A66" s="71">
        <v>408</v>
      </c>
      <c r="B66" s="71">
        <v>400</v>
      </c>
      <c r="C66" s="68">
        <f t="shared" ref="C66:C97" si="30">ROUND(A66/150,2)</f>
        <v>2.72</v>
      </c>
      <c r="D66" s="68">
        <v>267.41000000000003</v>
      </c>
      <c r="E66" s="68">
        <v>211.45</v>
      </c>
      <c r="F66" s="68">
        <v>0</v>
      </c>
      <c r="G66" s="68">
        <f t="shared" si="28"/>
        <v>20.236842105263158</v>
      </c>
      <c r="H66" s="68">
        <v>0</v>
      </c>
      <c r="I66" s="68">
        <f t="shared" si="29"/>
        <v>20.44736842105263</v>
      </c>
      <c r="J66" s="72">
        <f t="shared" si="25"/>
        <v>1</v>
      </c>
      <c r="K66" s="72">
        <f t="shared" si="26"/>
        <v>1</v>
      </c>
      <c r="L66" s="72">
        <f t="shared" si="27"/>
        <v>1</v>
      </c>
      <c r="M66" s="72">
        <f t="shared" ref="M66:M97" ca="1" si="31">IF(RAND()&lt;0.5,0,1)</f>
        <v>1</v>
      </c>
      <c r="N66" s="26"/>
      <c r="O66" s="26"/>
      <c r="P66" s="25"/>
      <c r="Q66" s="25"/>
      <c r="T66" s="22">
        <v>0</v>
      </c>
      <c r="U66" s="74">
        <f t="shared" ref="U66:U97" si="32">T66-B66</f>
        <v>-400</v>
      </c>
      <c r="V66" s="70">
        <f t="shared" ref="V66:V97" si="33">ROUND(U66,0)</f>
        <v>-400</v>
      </c>
      <c r="W66" s="70"/>
      <c r="X66" s="70">
        <f t="shared" ref="X66:X97" si="34">B66/$W$2*$W$3</f>
        <v>439.69785984053715</v>
      </c>
      <c r="Y66" s="70">
        <f t="shared" ref="Y66:Y97" si="35">X66-B66</f>
        <v>39.697859840537149</v>
      </c>
      <c r="Z66" s="70">
        <f t="shared" ref="Z66:Z97" si="36">ROUND(Y66,0)</f>
        <v>40</v>
      </c>
      <c r="AA66" s="24">
        <f t="shared" ref="AA66:AA97" si="37">IF(V66&gt;=0,V66,Z66)</f>
        <v>40</v>
      </c>
      <c r="AB66" s="67">
        <f t="shared" ref="AB66:AB97" si="38">B66+AA66</f>
        <v>440</v>
      </c>
    </row>
    <row r="67" spans="1:28" ht="15" customHeight="1" x14ac:dyDescent="0.25">
      <c r="A67" s="71">
        <v>487</v>
      </c>
      <c r="B67" s="71">
        <v>400</v>
      </c>
      <c r="C67" s="68">
        <f t="shared" si="30"/>
        <v>3.25</v>
      </c>
      <c r="D67" s="68">
        <v>267.42</v>
      </c>
      <c r="E67" s="68">
        <v>211.45</v>
      </c>
      <c r="F67" s="68">
        <v>0</v>
      </c>
      <c r="G67" s="68">
        <f t="shared" si="28"/>
        <v>17.692307692307693</v>
      </c>
      <c r="H67" s="68">
        <v>0</v>
      </c>
      <c r="I67" s="68">
        <f t="shared" si="29"/>
        <v>19.923076923076923</v>
      </c>
      <c r="J67" s="72">
        <f t="shared" ref="J67:J98" si="39">IF(ABS(B67-B66)&lt;=50,1,0)</f>
        <v>1</v>
      </c>
      <c r="K67" s="72">
        <f t="shared" ref="K67:K98" si="40">IF(ABS((B67-B66))&lt;=50,1,IF((B67-B66)*(1)&gt;=0,1,-1))</f>
        <v>1</v>
      </c>
      <c r="L67" s="72">
        <f t="shared" si="27"/>
        <v>1</v>
      </c>
      <c r="M67" s="72">
        <f t="shared" ca="1" si="31"/>
        <v>1</v>
      </c>
      <c r="N67" s="26"/>
      <c r="O67" s="26"/>
      <c r="P67" s="25"/>
      <c r="Q67" s="25"/>
      <c r="T67" s="22">
        <v>0</v>
      </c>
      <c r="U67" s="74">
        <f t="shared" si="32"/>
        <v>-400</v>
      </c>
      <c r="V67" s="70">
        <f t="shared" si="33"/>
        <v>-400</v>
      </c>
      <c r="W67" s="70"/>
      <c r="X67" s="70">
        <f t="shared" si="34"/>
        <v>439.69785984053715</v>
      </c>
      <c r="Y67" s="70">
        <f t="shared" si="35"/>
        <v>39.697859840537149</v>
      </c>
      <c r="Z67" s="70">
        <f t="shared" si="36"/>
        <v>40</v>
      </c>
      <c r="AA67" s="24">
        <f t="shared" si="37"/>
        <v>40</v>
      </c>
      <c r="AB67" s="67">
        <f t="shared" si="38"/>
        <v>440</v>
      </c>
    </row>
    <row r="68" spans="1:28" ht="15" customHeight="1" x14ac:dyDescent="0.25">
      <c r="A68" s="71">
        <v>328</v>
      </c>
      <c r="B68" s="71">
        <v>400</v>
      </c>
      <c r="C68" s="68">
        <f t="shared" si="30"/>
        <v>2.19</v>
      </c>
      <c r="D68" s="68">
        <v>267.41000000000003</v>
      </c>
      <c r="E68" s="68">
        <v>211.45</v>
      </c>
      <c r="F68" s="68">
        <v>0</v>
      </c>
      <c r="G68" s="68">
        <f t="shared" si="28"/>
        <v>21.225000000000001</v>
      </c>
      <c r="H68" s="68">
        <v>0</v>
      </c>
      <c r="I68" s="68">
        <f t="shared" si="29"/>
        <v>19.425000000000001</v>
      </c>
      <c r="J68" s="72">
        <f t="shared" si="39"/>
        <v>1</v>
      </c>
      <c r="K68" s="72">
        <f t="shared" si="40"/>
        <v>1</v>
      </c>
      <c r="L68" s="72">
        <f t="shared" si="27"/>
        <v>1</v>
      </c>
      <c r="M68" s="72">
        <f t="shared" ca="1" si="31"/>
        <v>1</v>
      </c>
      <c r="N68" s="26"/>
      <c r="O68" s="26"/>
      <c r="P68" s="25"/>
      <c r="Q68" s="25"/>
      <c r="T68" s="22">
        <v>0</v>
      </c>
      <c r="U68" s="74">
        <f t="shared" si="32"/>
        <v>-400</v>
      </c>
      <c r="V68" s="70">
        <f t="shared" si="33"/>
        <v>-400</v>
      </c>
      <c r="W68" s="70"/>
      <c r="X68" s="70">
        <f t="shared" si="34"/>
        <v>439.69785984053715</v>
      </c>
      <c r="Y68" s="70">
        <f t="shared" si="35"/>
        <v>39.697859840537149</v>
      </c>
      <c r="Z68" s="70">
        <f t="shared" si="36"/>
        <v>40</v>
      </c>
      <c r="AA68" s="24">
        <f t="shared" si="37"/>
        <v>40</v>
      </c>
      <c r="AB68" s="67">
        <f t="shared" si="38"/>
        <v>440</v>
      </c>
    </row>
    <row r="69" spans="1:28" ht="15" customHeight="1" x14ac:dyDescent="0.25">
      <c r="A69" s="71">
        <v>408</v>
      </c>
      <c r="B69" s="71">
        <v>400</v>
      </c>
      <c r="C69" s="68">
        <f t="shared" si="30"/>
        <v>2.72</v>
      </c>
      <c r="D69" s="68">
        <v>267.41000000000003</v>
      </c>
      <c r="E69" s="68">
        <v>211.45</v>
      </c>
      <c r="F69" s="68">
        <v>0</v>
      </c>
      <c r="G69" s="68">
        <f t="shared" si="28"/>
        <v>18.756097560975611</v>
      </c>
      <c r="H69" s="68">
        <v>0</v>
      </c>
      <c r="I69" s="68">
        <f t="shared" si="29"/>
        <v>18.951219512195124</v>
      </c>
      <c r="J69" s="72">
        <f t="shared" si="39"/>
        <v>1</v>
      </c>
      <c r="K69" s="72">
        <f t="shared" si="40"/>
        <v>1</v>
      </c>
      <c r="L69" s="72">
        <f t="shared" si="27"/>
        <v>1</v>
      </c>
      <c r="M69" s="72">
        <f t="shared" ca="1" si="31"/>
        <v>0</v>
      </c>
      <c r="N69" s="26"/>
      <c r="O69" s="26"/>
      <c r="P69" s="25"/>
      <c r="Q69" s="25"/>
      <c r="T69" s="22">
        <v>0</v>
      </c>
      <c r="U69" s="74">
        <f t="shared" si="32"/>
        <v>-400</v>
      </c>
      <c r="V69" s="70">
        <f t="shared" si="33"/>
        <v>-400</v>
      </c>
      <c r="W69" s="70"/>
      <c r="X69" s="70">
        <f t="shared" si="34"/>
        <v>439.69785984053715</v>
      </c>
      <c r="Y69" s="70">
        <f t="shared" si="35"/>
        <v>39.697859840537149</v>
      </c>
      <c r="Z69" s="70">
        <f t="shared" si="36"/>
        <v>40</v>
      </c>
      <c r="AA69" s="24">
        <f t="shared" si="37"/>
        <v>40</v>
      </c>
      <c r="AB69" s="67">
        <f t="shared" si="38"/>
        <v>440</v>
      </c>
    </row>
    <row r="70" spans="1:28" ht="15" customHeight="1" x14ac:dyDescent="0.25">
      <c r="A70" s="71">
        <v>559</v>
      </c>
      <c r="B70" s="71">
        <v>400</v>
      </c>
      <c r="C70" s="68">
        <f t="shared" si="30"/>
        <v>3.73</v>
      </c>
      <c r="D70" s="68">
        <v>267.43</v>
      </c>
      <c r="E70" s="68">
        <v>211.45</v>
      </c>
      <c r="F70" s="68">
        <v>0</v>
      </c>
      <c r="G70" s="68">
        <f t="shared" si="28"/>
        <v>14.714285714285714</v>
      </c>
      <c r="H70" s="68">
        <v>0</v>
      </c>
      <c r="I70" s="68">
        <f t="shared" si="29"/>
        <v>18.5</v>
      </c>
      <c r="J70" s="72">
        <f t="shared" si="39"/>
        <v>1</v>
      </c>
      <c r="K70" s="72">
        <f t="shared" si="40"/>
        <v>1</v>
      </c>
      <c r="L70" s="72">
        <f t="shared" si="27"/>
        <v>1</v>
      </c>
      <c r="M70" s="72">
        <f t="shared" ca="1" si="31"/>
        <v>1</v>
      </c>
      <c r="N70" s="26"/>
      <c r="O70" s="26"/>
      <c r="P70" s="25"/>
      <c r="Q70" s="25"/>
      <c r="T70" s="22">
        <v>0</v>
      </c>
      <c r="U70" s="74">
        <f t="shared" si="32"/>
        <v>-400</v>
      </c>
      <c r="V70" s="70">
        <f t="shared" si="33"/>
        <v>-400</v>
      </c>
      <c r="W70" s="70"/>
      <c r="X70" s="70">
        <f t="shared" si="34"/>
        <v>439.69785984053715</v>
      </c>
      <c r="Y70" s="70">
        <f t="shared" si="35"/>
        <v>39.697859840537149</v>
      </c>
      <c r="Z70" s="70">
        <f t="shared" si="36"/>
        <v>40</v>
      </c>
      <c r="AA70" s="24">
        <f t="shared" si="37"/>
        <v>40</v>
      </c>
      <c r="AB70" s="67">
        <f t="shared" si="38"/>
        <v>440</v>
      </c>
    </row>
    <row r="71" spans="1:28" ht="15" customHeight="1" x14ac:dyDescent="0.25">
      <c r="A71" s="71">
        <v>109</v>
      </c>
      <c r="B71" s="71">
        <v>400</v>
      </c>
      <c r="C71" s="68">
        <f t="shared" si="30"/>
        <v>0.73</v>
      </c>
      <c r="D71" s="68">
        <v>267.39</v>
      </c>
      <c r="E71" s="68">
        <v>211.45</v>
      </c>
      <c r="F71" s="68">
        <v>0</v>
      </c>
      <c r="G71" s="68">
        <f t="shared" si="28"/>
        <v>24.837209302325583</v>
      </c>
      <c r="H71" s="68">
        <v>0</v>
      </c>
      <c r="I71" s="68">
        <f t="shared" si="29"/>
        <v>18.069767441860463</v>
      </c>
      <c r="J71" s="72">
        <f t="shared" si="39"/>
        <v>1</v>
      </c>
      <c r="K71" s="72">
        <f t="shared" si="40"/>
        <v>1</v>
      </c>
      <c r="L71" s="72">
        <f t="shared" ref="L71:L102" si="41">IF(OR(COUNTIF(K67:K71,1)=5,COUNTIF(K67:K71,-1)=5),1,0)</f>
        <v>1</v>
      </c>
      <c r="M71" s="72">
        <f t="shared" ca="1" si="31"/>
        <v>0</v>
      </c>
      <c r="N71" s="26"/>
      <c r="O71" s="26"/>
      <c r="P71" s="25"/>
      <c r="Q71" s="25"/>
      <c r="T71" s="22">
        <v>0</v>
      </c>
      <c r="U71" s="74">
        <f t="shared" si="32"/>
        <v>-400</v>
      </c>
      <c r="V71" s="70">
        <f t="shared" si="33"/>
        <v>-400</v>
      </c>
      <c r="W71" s="70"/>
      <c r="X71" s="70">
        <f t="shared" si="34"/>
        <v>439.69785984053715</v>
      </c>
      <c r="Y71" s="70">
        <f t="shared" si="35"/>
        <v>39.697859840537149</v>
      </c>
      <c r="Z71" s="70">
        <f t="shared" si="36"/>
        <v>40</v>
      </c>
      <c r="AA71" s="24">
        <f t="shared" si="37"/>
        <v>40</v>
      </c>
      <c r="AB71" s="67">
        <f t="shared" si="38"/>
        <v>440</v>
      </c>
    </row>
    <row r="72" spans="1:28" ht="15" customHeight="1" x14ac:dyDescent="0.25">
      <c r="A72" s="71">
        <v>647</v>
      </c>
      <c r="B72" s="71">
        <v>400</v>
      </c>
      <c r="C72" s="68">
        <f t="shared" si="30"/>
        <v>4.3099999999999996</v>
      </c>
      <c r="D72" s="68">
        <v>267.43</v>
      </c>
      <c r="E72" s="68">
        <v>211.45</v>
      </c>
      <c r="F72" s="68">
        <v>0</v>
      </c>
      <c r="G72" s="68">
        <f t="shared" si="28"/>
        <v>12.045454545454545</v>
      </c>
      <c r="H72" s="68">
        <v>0</v>
      </c>
      <c r="I72" s="68">
        <f t="shared" si="29"/>
        <v>17.65909090909091</v>
      </c>
      <c r="J72" s="72">
        <f t="shared" si="39"/>
        <v>1</v>
      </c>
      <c r="K72" s="72">
        <f t="shared" si="40"/>
        <v>1</v>
      </c>
      <c r="L72" s="72">
        <f t="shared" si="41"/>
        <v>1</v>
      </c>
      <c r="M72" s="72">
        <f t="shared" ca="1" si="31"/>
        <v>0</v>
      </c>
      <c r="N72" s="26"/>
      <c r="O72" s="26"/>
      <c r="P72" s="25"/>
      <c r="Q72" s="25"/>
      <c r="T72" s="22">
        <v>0</v>
      </c>
      <c r="U72" s="74">
        <f t="shared" si="32"/>
        <v>-400</v>
      </c>
      <c r="V72" s="70">
        <f t="shared" si="33"/>
        <v>-400</v>
      </c>
      <c r="W72" s="70"/>
      <c r="X72" s="70">
        <f t="shared" si="34"/>
        <v>439.69785984053715</v>
      </c>
      <c r="Y72" s="70">
        <f t="shared" si="35"/>
        <v>39.697859840537149</v>
      </c>
      <c r="Z72" s="70">
        <f t="shared" si="36"/>
        <v>40</v>
      </c>
      <c r="AA72" s="24">
        <f t="shared" si="37"/>
        <v>40</v>
      </c>
      <c r="AB72" s="67">
        <f t="shared" si="38"/>
        <v>440</v>
      </c>
    </row>
    <row r="73" spans="1:28" ht="15" customHeight="1" x14ac:dyDescent="0.25">
      <c r="A73" s="71">
        <v>326</v>
      </c>
      <c r="B73" s="71">
        <v>400</v>
      </c>
      <c r="C73" s="68">
        <f t="shared" si="30"/>
        <v>2.17</v>
      </c>
      <c r="D73" s="68">
        <v>267.42</v>
      </c>
      <c r="E73" s="68">
        <v>211.45</v>
      </c>
      <c r="F73" s="68">
        <v>0</v>
      </c>
      <c r="G73" s="68">
        <f t="shared" si="28"/>
        <v>18.911111111111111</v>
      </c>
      <c r="H73" s="68">
        <v>0</v>
      </c>
      <c r="I73" s="68">
        <f t="shared" si="29"/>
        <v>17.266666666666666</v>
      </c>
      <c r="J73" s="72">
        <f t="shared" si="39"/>
        <v>1</v>
      </c>
      <c r="K73" s="72">
        <f t="shared" si="40"/>
        <v>1</v>
      </c>
      <c r="L73" s="72">
        <f t="shared" si="41"/>
        <v>1</v>
      </c>
      <c r="M73" s="72">
        <f t="shared" ca="1" si="31"/>
        <v>0</v>
      </c>
      <c r="N73" s="26"/>
      <c r="O73" s="26"/>
      <c r="P73" s="25"/>
      <c r="Q73" s="25"/>
      <c r="T73" s="22">
        <v>0</v>
      </c>
      <c r="U73" s="74">
        <f t="shared" si="32"/>
        <v>-400</v>
      </c>
      <c r="V73" s="70">
        <f t="shared" si="33"/>
        <v>-400</v>
      </c>
      <c r="W73" s="70"/>
      <c r="X73" s="70">
        <f t="shared" si="34"/>
        <v>439.69785984053715</v>
      </c>
      <c r="Y73" s="70">
        <f t="shared" si="35"/>
        <v>39.697859840537149</v>
      </c>
      <c r="Z73" s="70">
        <f t="shared" si="36"/>
        <v>40</v>
      </c>
      <c r="AA73" s="24">
        <f t="shared" si="37"/>
        <v>40</v>
      </c>
      <c r="AB73" s="67">
        <f t="shared" si="38"/>
        <v>440</v>
      </c>
    </row>
    <row r="74" spans="1:28" ht="15" customHeight="1" x14ac:dyDescent="0.25">
      <c r="A74" s="71">
        <v>487</v>
      </c>
      <c r="B74" s="71">
        <v>400</v>
      </c>
      <c r="C74" s="68">
        <f t="shared" si="30"/>
        <v>3.25</v>
      </c>
      <c r="D74" s="68">
        <v>267.43</v>
      </c>
      <c r="E74" s="68">
        <v>211.45</v>
      </c>
      <c r="F74" s="68">
        <v>0</v>
      </c>
      <c r="G74" s="68">
        <f t="shared" si="28"/>
        <v>15</v>
      </c>
      <c r="H74" s="68">
        <v>0</v>
      </c>
      <c r="I74" s="68">
        <f t="shared" si="29"/>
        <v>16.891304347826086</v>
      </c>
      <c r="J74" s="72">
        <f t="shared" si="39"/>
        <v>1</v>
      </c>
      <c r="K74" s="72">
        <f t="shared" si="40"/>
        <v>1</v>
      </c>
      <c r="L74" s="72">
        <f t="shared" si="41"/>
        <v>1</v>
      </c>
      <c r="M74" s="72">
        <f t="shared" ca="1" si="31"/>
        <v>1</v>
      </c>
      <c r="N74" s="26"/>
      <c r="O74" s="26"/>
      <c r="P74" s="25"/>
      <c r="Q74" s="25"/>
      <c r="T74" s="22">
        <v>0</v>
      </c>
      <c r="U74" s="74">
        <f t="shared" si="32"/>
        <v>-400</v>
      </c>
      <c r="V74" s="70">
        <f t="shared" si="33"/>
        <v>-400</v>
      </c>
      <c r="W74" s="70"/>
      <c r="X74" s="70">
        <f t="shared" si="34"/>
        <v>439.69785984053715</v>
      </c>
      <c r="Y74" s="70">
        <f t="shared" si="35"/>
        <v>39.697859840537149</v>
      </c>
      <c r="Z74" s="70">
        <f t="shared" si="36"/>
        <v>40</v>
      </c>
      <c r="AA74" s="24">
        <f t="shared" si="37"/>
        <v>40</v>
      </c>
      <c r="AB74" s="67">
        <f t="shared" si="38"/>
        <v>440</v>
      </c>
    </row>
    <row r="75" spans="1:28" ht="15" customHeight="1" x14ac:dyDescent="0.25">
      <c r="A75" s="71">
        <v>487</v>
      </c>
      <c r="B75" s="71">
        <v>400</v>
      </c>
      <c r="C75" s="68">
        <f t="shared" si="30"/>
        <v>3.25</v>
      </c>
      <c r="D75" s="68">
        <v>267.44</v>
      </c>
      <c r="E75" s="68">
        <v>211.45</v>
      </c>
      <c r="F75" s="68">
        <v>0</v>
      </c>
      <c r="G75" s="68">
        <f t="shared" si="28"/>
        <v>14.680851063829786</v>
      </c>
      <c r="H75" s="68">
        <v>0</v>
      </c>
      <c r="I75" s="68">
        <f t="shared" si="29"/>
        <v>16.531914893617021</v>
      </c>
      <c r="J75" s="72">
        <f t="shared" si="39"/>
        <v>1</v>
      </c>
      <c r="K75" s="72">
        <f t="shared" si="40"/>
        <v>1</v>
      </c>
      <c r="L75" s="72">
        <f t="shared" si="41"/>
        <v>1</v>
      </c>
      <c r="M75" s="72">
        <f t="shared" ca="1" si="31"/>
        <v>1</v>
      </c>
      <c r="N75" s="26"/>
      <c r="O75" s="26"/>
      <c r="P75" s="25"/>
      <c r="Q75" s="25"/>
      <c r="T75" s="22">
        <v>0</v>
      </c>
      <c r="U75" s="74">
        <f t="shared" si="32"/>
        <v>-400</v>
      </c>
      <c r="V75" s="70">
        <f t="shared" si="33"/>
        <v>-400</v>
      </c>
      <c r="W75" s="70"/>
      <c r="X75" s="70">
        <f t="shared" si="34"/>
        <v>439.69785984053715</v>
      </c>
      <c r="Y75" s="70">
        <f t="shared" si="35"/>
        <v>39.697859840537149</v>
      </c>
      <c r="Z75" s="70">
        <f t="shared" si="36"/>
        <v>40</v>
      </c>
      <c r="AA75" s="24">
        <f t="shared" si="37"/>
        <v>40</v>
      </c>
      <c r="AB75" s="67">
        <f t="shared" si="38"/>
        <v>440</v>
      </c>
    </row>
    <row r="76" spans="1:28" ht="15" customHeight="1" x14ac:dyDescent="0.25">
      <c r="A76" s="71">
        <v>328</v>
      </c>
      <c r="B76" s="71">
        <v>400</v>
      </c>
      <c r="C76" s="68">
        <f t="shared" si="30"/>
        <v>2.19</v>
      </c>
      <c r="D76" s="68">
        <v>267.43</v>
      </c>
      <c r="E76" s="68">
        <v>211.45</v>
      </c>
      <c r="F76" s="68">
        <v>0</v>
      </c>
      <c r="G76" s="68">
        <f t="shared" si="28"/>
        <v>17.6875</v>
      </c>
      <c r="H76" s="68">
        <v>0</v>
      </c>
      <c r="I76" s="68">
        <f t="shared" si="29"/>
        <v>16.1875</v>
      </c>
      <c r="J76" s="72">
        <f t="shared" si="39"/>
        <v>1</v>
      </c>
      <c r="K76" s="72">
        <f t="shared" si="40"/>
        <v>1</v>
      </c>
      <c r="L76" s="72">
        <f t="shared" si="41"/>
        <v>1</v>
      </c>
      <c r="M76" s="72">
        <f t="shared" ca="1" si="31"/>
        <v>1</v>
      </c>
      <c r="N76" s="25"/>
      <c r="O76" s="25"/>
      <c r="P76" s="25"/>
      <c r="Q76" s="25"/>
      <c r="T76" s="22">
        <v>0</v>
      </c>
      <c r="U76" s="74">
        <f t="shared" si="32"/>
        <v>-400</v>
      </c>
      <c r="V76" s="70">
        <f t="shared" si="33"/>
        <v>-400</v>
      </c>
      <c r="W76" s="70"/>
      <c r="X76" s="70">
        <f t="shared" si="34"/>
        <v>439.69785984053715</v>
      </c>
      <c r="Y76" s="70">
        <f t="shared" si="35"/>
        <v>39.697859840537149</v>
      </c>
      <c r="Z76" s="70">
        <f t="shared" si="36"/>
        <v>40</v>
      </c>
      <c r="AA76" s="24">
        <f t="shared" si="37"/>
        <v>40</v>
      </c>
      <c r="AB76" s="67">
        <f t="shared" si="38"/>
        <v>440</v>
      </c>
    </row>
    <row r="77" spans="1:28" ht="15" customHeight="1" x14ac:dyDescent="0.25">
      <c r="A77" s="71">
        <v>647</v>
      </c>
      <c r="B77" s="71">
        <v>400</v>
      </c>
      <c r="C77" s="68">
        <f t="shared" si="30"/>
        <v>4.3099999999999996</v>
      </c>
      <c r="D77" s="68">
        <v>267.47000000000003</v>
      </c>
      <c r="E77" s="68">
        <v>211.45</v>
      </c>
      <c r="F77" s="68">
        <v>0</v>
      </c>
      <c r="G77" s="68">
        <f t="shared" si="28"/>
        <v>10.816326530612244</v>
      </c>
      <c r="H77" s="68">
        <v>0</v>
      </c>
      <c r="I77" s="68">
        <f t="shared" si="29"/>
        <v>15.857142857142858</v>
      </c>
      <c r="J77" s="72">
        <f t="shared" si="39"/>
        <v>1</v>
      </c>
      <c r="K77" s="72">
        <f t="shared" si="40"/>
        <v>1</v>
      </c>
      <c r="L77" s="72">
        <f t="shared" si="41"/>
        <v>1</v>
      </c>
      <c r="M77" s="72">
        <f t="shared" ca="1" si="31"/>
        <v>1</v>
      </c>
      <c r="N77" s="25"/>
      <c r="O77" s="25"/>
      <c r="P77" s="25"/>
      <c r="Q77" s="25"/>
      <c r="T77" s="22">
        <v>0</v>
      </c>
      <c r="U77" s="74">
        <f t="shared" si="32"/>
        <v>-400</v>
      </c>
      <c r="V77" s="70">
        <f t="shared" si="33"/>
        <v>-400</v>
      </c>
      <c r="W77" s="70"/>
      <c r="X77" s="70">
        <f t="shared" si="34"/>
        <v>439.69785984053715</v>
      </c>
      <c r="Y77" s="70">
        <f t="shared" si="35"/>
        <v>39.697859840537149</v>
      </c>
      <c r="Z77" s="70">
        <f t="shared" si="36"/>
        <v>40</v>
      </c>
      <c r="AA77" s="24">
        <f t="shared" si="37"/>
        <v>40</v>
      </c>
      <c r="AB77" s="67">
        <f t="shared" si="38"/>
        <v>440</v>
      </c>
    </row>
    <row r="78" spans="1:28" ht="15" customHeight="1" x14ac:dyDescent="0.25">
      <c r="A78" s="71">
        <v>247</v>
      </c>
      <c r="B78" s="71">
        <v>400</v>
      </c>
      <c r="C78" s="68">
        <f t="shared" si="30"/>
        <v>1.65</v>
      </c>
      <c r="D78" s="68">
        <v>267.44</v>
      </c>
      <c r="E78" s="68">
        <v>211.45</v>
      </c>
      <c r="F78" s="68">
        <v>0</v>
      </c>
      <c r="G78" s="68">
        <f t="shared" si="28"/>
        <v>18.600000000000001</v>
      </c>
      <c r="H78" s="68">
        <v>0</v>
      </c>
      <c r="I78" s="68">
        <f t="shared" si="29"/>
        <v>15.54</v>
      </c>
      <c r="J78" s="72">
        <f t="shared" si="39"/>
        <v>1</v>
      </c>
      <c r="K78" s="72">
        <f t="shared" si="40"/>
        <v>1</v>
      </c>
      <c r="L78" s="72">
        <f t="shared" si="41"/>
        <v>1</v>
      </c>
      <c r="M78" s="72">
        <f t="shared" ca="1" si="31"/>
        <v>0</v>
      </c>
      <c r="N78" s="25"/>
      <c r="O78" s="25"/>
      <c r="P78" s="25"/>
      <c r="Q78" s="25"/>
      <c r="T78" s="22">
        <v>0</v>
      </c>
      <c r="U78" s="74">
        <f t="shared" si="32"/>
        <v>-400</v>
      </c>
      <c r="V78" s="70">
        <f t="shared" si="33"/>
        <v>-400</v>
      </c>
      <c r="W78" s="70"/>
      <c r="X78" s="70">
        <f t="shared" si="34"/>
        <v>439.69785984053715</v>
      </c>
      <c r="Y78" s="70">
        <f t="shared" si="35"/>
        <v>39.697859840537149</v>
      </c>
      <c r="Z78" s="70">
        <f t="shared" si="36"/>
        <v>40</v>
      </c>
      <c r="AA78" s="24">
        <f t="shared" si="37"/>
        <v>40</v>
      </c>
      <c r="AB78" s="67">
        <f t="shared" si="38"/>
        <v>440</v>
      </c>
    </row>
    <row r="79" spans="1:28" ht="15" customHeight="1" x14ac:dyDescent="0.25">
      <c r="A79" s="71">
        <v>487</v>
      </c>
      <c r="B79" s="71">
        <v>400</v>
      </c>
      <c r="C79" s="68">
        <f t="shared" si="30"/>
        <v>3.25</v>
      </c>
      <c r="D79" s="68">
        <v>267.45999999999998</v>
      </c>
      <c r="E79" s="68">
        <v>211.45</v>
      </c>
      <c r="F79" s="68">
        <v>0</v>
      </c>
      <c r="G79" s="68">
        <f t="shared" si="28"/>
        <v>13.529411764705882</v>
      </c>
      <c r="H79" s="68">
        <v>0</v>
      </c>
      <c r="I79" s="68">
        <f t="shared" si="29"/>
        <v>15.235294117647058</v>
      </c>
      <c r="J79" s="72">
        <f t="shared" si="39"/>
        <v>1</v>
      </c>
      <c r="K79" s="72">
        <f t="shared" si="40"/>
        <v>1</v>
      </c>
      <c r="L79" s="72">
        <f t="shared" si="41"/>
        <v>1</v>
      </c>
      <c r="M79" s="72">
        <f t="shared" ca="1" si="31"/>
        <v>0</v>
      </c>
      <c r="N79" s="25"/>
      <c r="O79" s="25"/>
      <c r="P79" s="25"/>
      <c r="Q79" s="25"/>
      <c r="T79" s="22">
        <v>0</v>
      </c>
      <c r="U79" s="74">
        <f t="shared" si="32"/>
        <v>-400</v>
      </c>
      <c r="V79" s="70">
        <f t="shared" si="33"/>
        <v>-400</v>
      </c>
      <c r="W79" s="70"/>
      <c r="X79" s="70">
        <f t="shared" si="34"/>
        <v>439.69785984053715</v>
      </c>
      <c r="Y79" s="70">
        <f t="shared" si="35"/>
        <v>39.697859840537149</v>
      </c>
      <c r="Z79" s="70">
        <f t="shared" si="36"/>
        <v>40</v>
      </c>
      <c r="AA79" s="24">
        <f t="shared" si="37"/>
        <v>40</v>
      </c>
      <c r="AB79" s="67">
        <f t="shared" si="38"/>
        <v>440</v>
      </c>
    </row>
    <row r="80" spans="1:28" ht="15" customHeight="1" x14ac:dyDescent="0.25">
      <c r="A80" s="71">
        <v>326</v>
      </c>
      <c r="B80" s="71">
        <v>400</v>
      </c>
      <c r="C80" s="68">
        <f t="shared" si="30"/>
        <v>2.17</v>
      </c>
      <c r="D80" s="68">
        <v>267.45</v>
      </c>
      <c r="E80" s="68">
        <v>211.45</v>
      </c>
      <c r="F80" s="68">
        <v>0</v>
      </c>
      <c r="G80" s="68">
        <f t="shared" si="28"/>
        <v>16.365384615384617</v>
      </c>
      <c r="H80" s="68">
        <v>0</v>
      </c>
      <c r="I80" s="68">
        <f t="shared" si="29"/>
        <v>14.942307692307692</v>
      </c>
      <c r="J80" s="72">
        <f t="shared" si="39"/>
        <v>1</v>
      </c>
      <c r="K80" s="72">
        <f t="shared" si="40"/>
        <v>1</v>
      </c>
      <c r="L80" s="72">
        <f t="shared" si="41"/>
        <v>1</v>
      </c>
      <c r="M80" s="72">
        <f t="shared" ca="1" si="31"/>
        <v>1</v>
      </c>
      <c r="N80" s="25"/>
      <c r="O80" s="25"/>
      <c r="P80" s="25"/>
      <c r="Q80" s="25"/>
      <c r="T80" s="22">
        <v>0</v>
      </c>
      <c r="U80" s="74">
        <f t="shared" si="32"/>
        <v>-400</v>
      </c>
      <c r="V80" s="70">
        <f t="shared" si="33"/>
        <v>-400</v>
      </c>
      <c r="W80" s="70"/>
      <c r="X80" s="70">
        <f t="shared" si="34"/>
        <v>439.69785984053715</v>
      </c>
      <c r="Y80" s="70">
        <f t="shared" si="35"/>
        <v>39.697859840537149</v>
      </c>
      <c r="Z80" s="70">
        <f t="shared" si="36"/>
        <v>40</v>
      </c>
      <c r="AA80" s="24">
        <f t="shared" si="37"/>
        <v>40</v>
      </c>
      <c r="AB80" s="67">
        <f t="shared" si="38"/>
        <v>440</v>
      </c>
    </row>
    <row r="81" spans="1:28" ht="15" customHeight="1" x14ac:dyDescent="0.25">
      <c r="A81" s="71">
        <v>407</v>
      </c>
      <c r="B81" s="71">
        <v>400</v>
      </c>
      <c r="C81" s="68">
        <f t="shared" si="30"/>
        <v>2.71</v>
      </c>
      <c r="D81" s="68">
        <v>267.45</v>
      </c>
      <c r="E81" s="68">
        <v>211.45</v>
      </c>
      <c r="F81" s="68">
        <v>0</v>
      </c>
      <c r="G81" s="68">
        <f t="shared" si="28"/>
        <v>14.528301886792454</v>
      </c>
      <c r="H81" s="68">
        <v>0</v>
      </c>
      <c r="I81" s="68">
        <f t="shared" si="29"/>
        <v>14.660377358490566</v>
      </c>
      <c r="J81" s="72">
        <f t="shared" si="39"/>
        <v>1</v>
      </c>
      <c r="K81" s="72">
        <f t="shared" si="40"/>
        <v>1</v>
      </c>
      <c r="L81" s="72">
        <f t="shared" si="41"/>
        <v>1</v>
      </c>
      <c r="M81" s="72">
        <f t="shared" ca="1" si="31"/>
        <v>0</v>
      </c>
      <c r="N81" s="25"/>
      <c r="O81" s="25"/>
      <c r="P81" s="25"/>
      <c r="Q81" s="25"/>
      <c r="T81" s="22">
        <v>0</v>
      </c>
      <c r="U81" s="74">
        <f t="shared" si="32"/>
        <v>-400</v>
      </c>
      <c r="V81" s="70">
        <f t="shared" si="33"/>
        <v>-400</v>
      </c>
      <c r="W81" s="70"/>
      <c r="X81" s="70">
        <f t="shared" si="34"/>
        <v>439.69785984053715</v>
      </c>
      <c r="Y81" s="70">
        <f t="shared" si="35"/>
        <v>39.697859840537149</v>
      </c>
      <c r="Z81" s="70">
        <f t="shared" si="36"/>
        <v>40</v>
      </c>
      <c r="AA81" s="24">
        <f t="shared" si="37"/>
        <v>40</v>
      </c>
      <c r="AB81" s="67">
        <f t="shared" si="38"/>
        <v>440</v>
      </c>
    </row>
    <row r="82" spans="1:28" ht="15" customHeight="1" x14ac:dyDescent="0.25">
      <c r="A82" s="71">
        <v>326</v>
      </c>
      <c r="B82" s="71">
        <v>400</v>
      </c>
      <c r="C82" s="68">
        <f t="shared" si="30"/>
        <v>2.17</v>
      </c>
      <c r="D82" s="68">
        <v>267.44</v>
      </c>
      <c r="E82" s="68">
        <v>211.45</v>
      </c>
      <c r="F82" s="68">
        <v>0</v>
      </c>
      <c r="G82" s="68">
        <f t="shared" si="28"/>
        <v>15.75925925925926</v>
      </c>
      <c r="H82" s="68">
        <v>0</v>
      </c>
      <c r="I82" s="68">
        <f t="shared" si="29"/>
        <v>14.388888888888889</v>
      </c>
      <c r="J82" s="72">
        <f t="shared" si="39"/>
        <v>1</v>
      </c>
      <c r="K82" s="72">
        <f t="shared" si="40"/>
        <v>1</v>
      </c>
      <c r="L82" s="72">
        <f t="shared" si="41"/>
        <v>1</v>
      </c>
      <c r="M82" s="72">
        <f t="shared" ca="1" si="31"/>
        <v>0</v>
      </c>
      <c r="N82" s="25"/>
      <c r="O82" s="25"/>
      <c r="P82" s="25"/>
      <c r="Q82" s="25"/>
      <c r="T82" s="22">
        <v>0</v>
      </c>
      <c r="U82" s="74">
        <f t="shared" si="32"/>
        <v>-400</v>
      </c>
      <c r="V82" s="70">
        <f t="shared" si="33"/>
        <v>-400</v>
      </c>
      <c r="W82" s="70"/>
      <c r="X82" s="70">
        <f t="shared" si="34"/>
        <v>439.69785984053715</v>
      </c>
      <c r="Y82" s="70">
        <f t="shared" si="35"/>
        <v>39.697859840537149</v>
      </c>
      <c r="Z82" s="70">
        <f t="shared" si="36"/>
        <v>40</v>
      </c>
      <c r="AA82" s="24">
        <f t="shared" si="37"/>
        <v>40</v>
      </c>
      <c r="AB82" s="67">
        <f t="shared" si="38"/>
        <v>440</v>
      </c>
    </row>
    <row r="83" spans="1:28" ht="15" customHeight="1" x14ac:dyDescent="0.25">
      <c r="A83" s="71">
        <v>206</v>
      </c>
      <c r="B83" s="71">
        <v>400</v>
      </c>
      <c r="C83" s="68">
        <f t="shared" si="30"/>
        <v>1.37</v>
      </c>
      <c r="D83" s="68">
        <v>267.41000000000003</v>
      </c>
      <c r="E83" s="68">
        <v>211.45</v>
      </c>
      <c r="F83" s="68">
        <v>0</v>
      </c>
      <c r="G83" s="68">
        <f t="shared" si="28"/>
        <v>17.654545454545456</v>
      </c>
      <c r="H83" s="68">
        <v>0</v>
      </c>
      <c r="I83" s="68">
        <f t="shared" si="29"/>
        <v>14.127272727272727</v>
      </c>
      <c r="J83" s="72">
        <f t="shared" si="39"/>
        <v>1</v>
      </c>
      <c r="K83" s="72">
        <f t="shared" si="40"/>
        <v>1</v>
      </c>
      <c r="L83" s="72">
        <f t="shared" si="41"/>
        <v>1</v>
      </c>
      <c r="M83" s="72">
        <f t="shared" ca="1" si="31"/>
        <v>1</v>
      </c>
      <c r="N83" s="25"/>
      <c r="O83" s="25"/>
      <c r="P83" s="25"/>
      <c r="Q83" s="25"/>
      <c r="T83" s="22">
        <v>0</v>
      </c>
      <c r="U83" s="74">
        <f t="shared" si="32"/>
        <v>-400</v>
      </c>
      <c r="V83" s="70">
        <f t="shared" si="33"/>
        <v>-400</v>
      </c>
      <c r="W83" s="70"/>
      <c r="X83" s="70">
        <f t="shared" si="34"/>
        <v>439.69785984053715</v>
      </c>
      <c r="Y83" s="70">
        <f t="shared" si="35"/>
        <v>39.697859840537149</v>
      </c>
      <c r="Z83" s="70">
        <f t="shared" si="36"/>
        <v>40</v>
      </c>
      <c r="AA83" s="24">
        <f t="shared" si="37"/>
        <v>40</v>
      </c>
      <c r="AB83" s="67">
        <f t="shared" si="38"/>
        <v>440</v>
      </c>
    </row>
    <row r="84" spans="1:28" ht="15" customHeight="1" x14ac:dyDescent="0.25">
      <c r="A84" s="71">
        <v>714</v>
      </c>
      <c r="B84" s="71">
        <v>400</v>
      </c>
      <c r="C84" s="68">
        <f t="shared" si="30"/>
        <v>4.76</v>
      </c>
      <c r="D84" s="68">
        <v>267.45</v>
      </c>
      <c r="E84" s="68">
        <v>211.45</v>
      </c>
      <c r="F84" s="68">
        <v>0</v>
      </c>
      <c r="G84" s="68">
        <f t="shared" si="28"/>
        <v>8.2678571428571423</v>
      </c>
      <c r="H84" s="68">
        <v>0</v>
      </c>
      <c r="I84" s="68">
        <f t="shared" si="29"/>
        <v>13.875</v>
      </c>
      <c r="J84" s="72">
        <f t="shared" si="39"/>
        <v>1</v>
      </c>
      <c r="K84" s="72">
        <f t="shared" si="40"/>
        <v>1</v>
      </c>
      <c r="L84" s="72">
        <f t="shared" si="41"/>
        <v>1</v>
      </c>
      <c r="M84" s="72">
        <f t="shared" ca="1" si="31"/>
        <v>0</v>
      </c>
      <c r="N84" s="25"/>
      <c r="O84" s="25"/>
      <c r="P84" s="25"/>
      <c r="Q84" s="25"/>
      <c r="T84" s="22">
        <v>0</v>
      </c>
      <c r="U84" s="74">
        <f t="shared" si="32"/>
        <v>-400</v>
      </c>
      <c r="V84" s="70">
        <f t="shared" si="33"/>
        <v>-400</v>
      </c>
      <c r="W84" s="70"/>
      <c r="X84" s="70">
        <f t="shared" si="34"/>
        <v>439.69785984053715</v>
      </c>
      <c r="Y84" s="70">
        <f t="shared" si="35"/>
        <v>39.697859840537149</v>
      </c>
      <c r="Z84" s="70">
        <f t="shared" si="36"/>
        <v>40</v>
      </c>
      <c r="AA84" s="24">
        <f t="shared" si="37"/>
        <v>40</v>
      </c>
      <c r="AB84" s="67">
        <f t="shared" si="38"/>
        <v>440</v>
      </c>
    </row>
    <row r="85" spans="1:28" ht="15" customHeight="1" x14ac:dyDescent="0.25">
      <c r="A85" s="71">
        <v>679</v>
      </c>
      <c r="B85" s="71">
        <v>400</v>
      </c>
      <c r="C85" s="68">
        <f t="shared" si="30"/>
        <v>4.53</v>
      </c>
      <c r="D85" s="68">
        <v>267.49</v>
      </c>
      <c r="E85" s="68">
        <v>211.45</v>
      </c>
      <c r="F85" s="68">
        <v>0</v>
      </c>
      <c r="G85" s="68">
        <f t="shared" si="28"/>
        <v>8.7368421052631575</v>
      </c>
      <c r="H85" s="68">
        <v>0</v>
      </c>
      <c r="I85" s="68">
        <f t="shared" si="29"/>
        <v>13.631578947368421</v>
      </c>
      <c r="J85" s="72">
        <f t="shared" si="39"/>
        <v>1</v>
      </c>
      <c r="K85" s="72">
        <f t="shared" si="40"/>
        <v>1</v>
      </c>
      <c r="L85" s="72">
        <f t="shared" si="41"/>
        <v>1</v>
      </c>
      <c r="M85" s="72">
        <f t="shared" ca="1" si="31"/>
        <v>0</v>
      </c>
      <c r="N85" s="25"/>
      <c r="O85" s="25"/>
      <c r="P85" s="25"/>
      <c r="Q85" s="25"/>
      <c r="T85" s="22">
        <v>0</v>
      </c>
      <c r="U85" s="74">
        <f t="shared" si="32"/>
        <v>-400</v>
      </c>
      <c r="V85" s="70">
        <f t="shared" si="33"/>
        <v>-400</v>
      </c>
      <c r="W85" s="70"/>
      <c r="X85" s="70">
        <f t="shared" si="34"/>
        <v>439.69785984053715</v>
      </c>
      <c r="Y85" s="70">
        <f t="shared" si="35"/>
        <v>39.697859840537149</v>
      </c>
      <c r="Z85" s="70">
        <f t="shared" si="36"/>
        <v>40</v>
      </c>
      <c r="AA85" s="24">
        <f t="shared" si="37"/>
        <v>40</v>
      </c>
      <c r="AB85" s="67">
        <f t="shared" si="38"/>
        <v>440</v>
      </c>
    </row>
    <row r="86" spans="1:28" ht="15" customHeight="1" x14ac:dyDescent="0.25">
      <c r="A86" s="71">
        <v>644</v>
      </c>
      <c r="B86" s="71">
        <v>400</v>
      </c>
      <c r="C86" s="68">
        <f t="shared" si="30"/>
        <v>4.29</v>
      </c>
      <c r="D86" s="68">
        <v>267.52999999999997</v>
      </c>
      <c r="E86" s="68">
        <v>211.45</v>
      </c>
      <c r="F86" s="68">
        <v>0</v>
      </c>
      <c r="G86" s="68">
        <f t="shared" si="28"/>
        <v>9.1896551724137936</v>
      </c>
      <c r="H86" s="68">
        <v>0</v>
      </c>
      <c r="I86" s="68">
        <f t="shared" si="29"/>
        <v>13.396551724137931</v>
      </c>
      <c r="J86" s="72">
        <f t="shared" si="39"/>
        <v>1</v>
      </c>
      <c r="K86" s="72">
        <f t="shared" si="40"/>
        <v>1</v>
      </c>
      <c r="L86" s="72">
        <f t="shared" si="41"/>
        <v>1</v>
      </c>
      <c r="M86" s="72">
        <f t="shared" ca="1" si="31"/>
        <v>1</v>
      </c>
      <c r="N86" s="25"/>
      <c r="O86" s="25"/>
      <c r="P86" s="25"/>
      <c r="Q86" s="25"/>
      <c r="T86" s="22">
        <v>0</v>
      </c>
      <c r="U86" s="74">
        <f t="shared" si="32"/>
        <v>-400</v>
      </c>
      <c r="V86" s="70">
        <f t="shared" si="33"/>
        <v>-400</v>
      </c>
      <c r="W86" s="70"/>
      <c r="X86" s="70">
        <f t="shared" si="34"/>
        <v>439.69785984053715</v>
      </c>
      <c r="Y86" s="70">
        <f t="shared" si="35"/>
        <v>39.697859840537149</v>
      </c>
      <c r="Z86" s="70">
        <f t="shared" si="36"/>
        <v>40</v>
      </c>
      <c r="AA86" s="24">
        <f t="shared" si="37"/>
        <v>40</v>
      </c>
      <c r="AB86" s="67">
        <f t="shared" si="38"/>
        <v>440</v>
      </c>
    </row>
    <row r="87" spans="1:28" ht="15" customHeight="1" x14ac:dyDescent="0.25">
      <c r="A87" s="71">
        <v>481</v>
      </c>
      <c r="B87" s="71">
        <v>400</v>
      </c>
      <c r="C87" s="68">
        <f t="shared" si="30"/>
        <v>3.21</v>
      </c>
      <c r="D87" s="68">
        <v>267.54000000000002</v>
      </c>
      <c r="E87" s="68">
        <v>211.45</v>
      </c>
      <c r="F87" s="68">
        <v>0</v>
      </c>
      <c r="G87" s="68">
        <f t="shared" si="28"/>
        <v>11.796610169491526</v>
      </c>
      <c r="H87" s="68">
        <v>0</v>
      </c>
      <c r="I87" s="68">
        <f t="shared" si="29"/>
        <v>13.169491525423728</v>
      </c>
      <c r="J87" s="72">
        <f t="shared" si="39"/>
        <v>1</v>
      </c>
      <c r="K87" s="72">
        <f t="shared" si="40"/>
        <v>1</v>
      </c>
      <c r="L87" s="72">
        <f t="shared" si="41"/>
        <v>1</v>
      </c>
      <c r="M87" s="72">
        <f t="shared" ca="1" si="31"/>
        <v>1</v>
      </c>
      <c r="N87" s="25"/>
      <c r="O87" s="25"/>
      <c r="P87" s="25"/>
      <c r="Q87" s="25"/>
      <c r="T87" s="22">
        <v>0</v>
      </c>
      <c r="U87" s="74">
        <f t="shared" si="32"/>
        <v>-400</v>
      </c>
      <c r="V87" s="70">
        <f t="shared" si="33"/>
        <v>-400</v>
      </c>
      <c r="W87" s="70"/>
      <c r="X87" s="70">
        <f t="shared" si="34"/>
        <v>439.69785984053715</v>
      </c>
      <c r="Y87" s="70">
        <f t="shared" si="35"/>
        <v>39.697859840537149</v>
      </c>
      <c r="Z87" s="70">
        <f t="shared" si="36"/>
        <v>40</v>
      </c>
      <c r="AA87" s="24">
        <f t="shared" si="37"/>
        <v>40</v>
      </c>
      <c r="AB87" s="67">
        <f t="shared" si="38"/>
        <v>440</v>
      </c>
    </row>
    <row r="88" spans="1:28" ht="15" customHeight="1" x14ac:dyDescent="0.25">
      <c r="A88" s="71">
        <v>403</v>
      </c>
      <c r="B88" s="71">
        <v>400</v>
      </c>
      <c r="C88" s="68">
        <f t="shared" si="30"/>
        <v>2.69</v>
      </c>
      <c r="D88" s="68">
        <v>267.54000000000002</v>
      </c>
      <c r="E88" s="68">
        <v>211.45</v>
      </c>
      <c r="F88" s="68">
        <v>0</v>
      </c>
      <c r="G88" s="68">
        <f t="shared" si="28"/>
        <v>12.9</v>
      </c>
      <c r="H88" s="68">
        <v>0</v>
      </c>
      <c r="I88" s="68">
        <f t="shared" si="29"/>
        <v>12.95</v>
      </c>
      <c r="J88" s="72">
        <f t="shared" si="39"/>
        <v>1</v>
      </c>
      <c r="K88" s="72">
        <f t="shared" si="40"/>
        <v>1</v>
      </c>
      <c r="L88" s="72">
        <f t="shared" si="41"/>
        <v>1</v>
      </c>
      <c r="M88" s="72">
        <f t="shared" ca="1" si="31"/>
        <v>1</v>
      </c>
      <c r="N88" s="25"/>
      <c r="O88" s="25"/>
      <c r="P88" s="25"/>
      <c r="Q88" s="25"/>
      <c r="T88" s="22">
        <v>0</v>
      </c>
      <c r="U88" s="74">
        <f t="shared" si="32"/>
        <v>-400</v>
      </c>
      <c r="V88" s="70">
        <f t="shared" si="33"/>
        <v>-400</v>
      </c>
      <c r="W88" s="70"/>
      <c r="X88" s="70">
        <f t="shared" si="34"/>
        <v>439.69785984053715</v>
      </c>
      <c r="Y88" s="70">
        <f t="shared" si="35"/>
        <v>39.697859840537149</v>
      </c>
      <c r="Z88" s="70">
        <f t="shared" si="36"/>
        <v>40</v>
      </c>
      <c r="AA88" s="24">
        <f t="shared" si="37"/>
        <v>40</v>
      </c>
      <c r="AB88" s="67">
        <f t="shared" si="38"/>
        <v>440</v>
      </c>
    </row>
    <row r="89" spans="1:28" ht="15" customHeight="1" x14ac:dyDescent="0.25">
      <c r="A89" s="71">
        <v>564</v>
      </c>
      <c r="B89" s="71">
        <v>400</v>
      </c>
      <c r="C89" s="68">
        <f t="shared" si="30"/>
        <v>3.76</v>
      </c>
      <c r="D89" s="68">
        <v>267.56</v>
      </c>
      <c r="E89" s="68">
        <v>211.45</v>
      </c>
      <c r="F89" s="68">
        <v>0</v>
      </c>
      <c r="G89" s="68">
        <f t="shared" si="28"/>
        <v>10.049180327868852</v>
      </c>
      <c r="H89" s="68">
        <v>0</v>
      </c>
      <c r="I89" s="68">
        <f t="shared" si="29"/>
        <v>12.737704918032787</v>
      </c>
      <c r="J89" s="72">
        <f t="shared" si="39"/>
        <v>1</v>
      </c>
      <c r="K89" s="72">
        <f t="shared" si="40"/>
        <v>1</v>
      </c>
      <c r="L89" s="72">
        <f t="shared" si="41"/>
        <v>1</v>
      </c>
      <c r="M89" s="72">
        <f t="shared" ca="1" si="31"/>
        <v>1</v>
      </c>
      <c r="N89" s="25"/>
      <c r="O89" s="25"/>
      <c r="P89" s="25"/>
      <c r="Q89" s="25"/>
      <c r="T89" s="22">
        <v>0</v>
      </c>
      <c r="U89" s="74">
        <f t="shared" si="32"/>
        <v>-400</v>
      </c>
      <c r="V89" s="70">
        <f t="shared" si="33"/>
        <v>-400</v>
      </c>
      <c r="W89" s="70"/>
      <c r="X89" s="70">
        <f t="shared" si="34"/>
        <v>439.69785984053715</v>
      </c>
      <c r="Y89" s="70">
        <f t="shared" si="35"/>
        <v>39.697859840537149</v>
      </c>
      <c r="Z89" s="70">
        <f t="shared" si="36"/>
        <v>40</v>
      </c>
      <c r="AA89" s="24">
        <f t="shared" si="37"/>
        <v>40</v>
      </c>
      <c r="AB89" s="67">
        <f t="shared" si="38"/>
        <v>440</v>
      </c>
    </row>
    <row r="90" spans="1:28" ht="15" customHeight="1" x14ac:dyDescent="0.25">
      <c r="A90" s="71">
        <v>323</v>
      </c>
      <c r="B90" s="71">
        <v>400</v>
      </c>
      <c r="C90" s="68">
        <f t="shared" si="30"/>
        <v>2.15</v>
      </c>
      <c r="D90" s="68">
        <v>267.55</v>
      </c>
      <c r="E90" s="68">
        <v>211.45</v>
      </c>
      <c r="F90" s="68">
        <v>0</v>
      </c>
      <c r="G90" s="68">
        <f t="shared" si="28"/>
        <v>13.774193548387096</v>
      </c>
      <c r="H90" s="68">
        <v>0</v>
      </c>
      <c r="I90" s="68">
        <f t="shared" si="29"/>
        <v>12.53225806451613</v>
      </c>
      <c r="J90" s="72">
        <f t="shared" si="39"/>
        <v>1</v>
      </c>
      <c r="K90" s="72">
        <f t="shared" si="40"/>
        <v>1</v>
      </c>
      <c r="L90" s="72">
        <f t="shared" si="41"/>
        <v>1</v>
      </c>
      <c r="M90" s="72">
        <f t="shared" ca="1" si="31"/>
        <v>0</v>
      </c>
      <c r="N90" s="25"/>
      <c r="O90" s="25"/>
      <c r="P90" s="25"/>
      <c r="Q90" s="25"/>
      <c r="T90" s="22">
        <v>0</v>
      </c>
      <c r="U90" s="74">
        <f t="shared" si="32"/>
        <v>-400</v>
      </c>
      <c r="V90" s="70">
        <f t="shared" si="33"/>
        <v>-400</v>
      </c>
      <c r="W90" s="70"/>
      <c r="X90" s="70">
        <f t="shared" si="34"/>
        <v>439.69785984053715</v>
      </c>
      <c r="Y90" s="70">
        <f t="shared" si="35"/>
        <v>39.697859840537149</v>
      </c>
      <c r="Z90" s="70">
        <f t="shared" si="36"/>
        <v>40</v>
      </c>
      <c r="AA90" s="24">
        <f t="shared" si="37"/>
        <v>40</v>
      </c>
      <c r="AB90" s="67">
        <f t="shared" si="38"/>
        <v>440</v>
      </c>
    </row>
    <row r="91" spans="1:28" ht="15" customHeight="1" x14ac:dyDescent="0.25">
      <c r="A91" s="71">
        <v>643</v>
      </c>
      <c r="B91" s="71">
        <v>400</v>
      </c>
      <c r="C91" s="68">
        <f t="shared" si="30"/>
        <v>4.29</v>
      </c>
      <c r="D91" s="68">
        <v>267.58</v>
      </c>
      <c r="E91" s="68">
        <v>211.45</v>
      </c>
      <c r="F91" s="68">
        <v>0</v>
      </c>
      <c r="G91" s="68">
        <f t="shared" si="28"/>
        <v>8.4761904761904763</v>
      </c>
      <c r="H91" s="68">
        <v>0</v>
      </c>
      <c r="I91" s="68">
        <f t="shared" si="29"/>
        <v>12.333333333333334</v>
      </c>
      <c r="J91" s="72">
        <f t="shared" si="39"/>
        <v>1</v>
      </c>
      <c r="K91" s="72">
        <f t="shared" si="40"/>
        <v>1</v>
      </c>
      <c r="L91" s="72">
        <f t="shared" si="41"/>
        <v>1</v>
      </c>
      <c r="M91" s="72">
        <f t="shared" ca="1" si="31"/>
        <v>0</v>
      </c>
      <c r="N91" s="25"/>
      <c r="O91" s="25"/>
      <c r="P91" s="25"/>
      <c r="Q91" s="25"/>
      <c r="T91" s="22">
        <v>0</v>
      </c>
      <c r="U91" s="74">
        <f t="shared" si="32"/>
        <v>-400</v>
      </c>
      <c r="V91" s="70">
        <f t="shared" si="33"/>
        <v>-400</v>
      </c>
      <c r="W91" s="70"/>
      <c r="X91" s="70">
        <f t="shared" si="34"/>
        <v>439.69785984053715</v>
      </c>
      <c r="Y91" s="70">
        <f t="shared" si="35"/>
        <v>39.697859840537149</v>
      </c>
      <c r="Z91" s="70">
        <f t="shared" si="36"/>
        <v>40</v>
      </c>
      <c r="AA91" s="24">
        <f t="shared" si="37"/>
        <v>40</v>
      </c>
      <c r="AB91" s="67">
        <f t="shared" si="38"/>
        <v>440</v>
      </c>
    </row>
    <row r="92" spans="1:28" ht="15" customHeight="1" x14ac:dyDescent="0.25">
      <c r="A92" s="71">
        <v>484</v>
      </c>
      <c r="B92" s="71">
        <v>400</v>
      </c>
      <c r="C92" s="68">
        <f t="shared" si="30"/>
        <v>3.23</v>
      </c>
      <c r="D92" s="68">
        <v>267.58999999999997</v>
      </c>
      <c r="E92" s="68">
        <v>211.45</v>
      </c>
      <c r="F92" s="68">
        <v>0</v>
      </c>
      <c r="G92" s="68">
        <f t="shared" si="28"/>
        <v>10.828125</v>
      </c>
      <c r="H92" s="68">
        <v>0</v>
      </c>
      <c r="I92" s="68">
        <f t="shared" si="29"/>
        <v>12.140625</v>
      </c>
      <c r="J92" s="72">
        <f t="shared" si="39"/>
        <v>1</v>
      </c>
      <c r="K92" s="72">
        <f t="shared" si="40"/>
        <v>1</v>
      </c>
      <c r="L92" s="72">
        <f t="shared" si="41"/>
        <v>1</v>
      </c>
      <c r="M92" s="72">
        <f t="shared" ca="1" si="31"/>
        <v>1</v>
      </c>
      <c r="N92" s="25"/>
      <c r="O92" s="25"/>
      <c r="P92" s="25"/>
      <c r="Q92" s="25"/>
      <c r="T92" s="22">
        <v>0</v>
      </c>
      <c r="U92" s="74">
        <f t="shared" si="32"/>
        <v>-400</v>
      </c>
      <c r="V92" s="70">
        <f t="shared" si="33"/>
        <v>-400</v>
      </c>
      <c r="W92" s="70"/>
      <c r="X92" s="70">
        <f t="shared" si="34"/>
        <v>439.69785984053715</v>
      </c>
      <c r="Y92" s="70">
        <f t="shared" si="35"/>
        <v>39.697859840537149</v>
      </c>
      <c r="Z92" s="70">
        <f t="shared" si="36"/>
        <v>40</v>
      </c>
      <c r="AA92" s="24">
        <f t="shared" si="37"/>
        <v>40</v>
      </c>
      <c r="AB92" s="67">
        <f t="shared" si="38"/>
        <v>440</v>
      </c>
    </row>
    <row r="93" spans="1:28" ht="15" customHeight="1" x14ac:dyDescent="0.25">
      <c r="A93" s="71">
        <v>563</v>
      </c>
      <c r="B93" s="71">
        <v>400</v>
      </c>
      <c r="C93" s="68">
        <f t="shared" si="30"/>
        <v>3.75</v>
      </c>
      <c r="D93" s="68">
        <v>267.62</v>
      </c>
      <c r="E93" s="68">
        <v>211.45</v>
      </c>
      <c r="F93" s="68">
        <v>0</v>
      </c>
      <c r="G93" s="68">
        <f t="shared" ref="G93:G124" si="42">($A$28-A93)/(ROW(A93)-ROW($A$28))</f>
        <v>9.4461538461538463</v>
      </c>
      <c r="H93" s="68">
        <v>0</v>
      </c>
      <c r="I93" s="68">
        <f t="shared" ref="I93:I124" si="43">($A$28-B93)/(ROW(B93)-ROW($A$28))</f>
        <v>11.953846153846154</v>
      </c>
      <c r="J93" s="72">
        <f t="shared" si="39"/>
        <v>1</v>
      </c>
      <c r="K93" s="72">
        <f t="shared" si="40"/>
        <v>1</v>
      </c>
      <c r="L93" s="72">
        <f t="shared" si="41"/>
        <v>1</v>
      </c>
      <c r="M93" s="72">
        <f t="shared" ca="1" si="31"/>
        <v>1</v>
      </c>
      <c r="N93" s="25"/>
      <c r="O93" s="25"/>
      <c r="P93" s="25"/>
      <c r="Q93" s="25"/>
      <c r="T93" s="22">
        <v>0</v>
      </c>
      <c r="U93" s="74">
        <f t="shared" si="32"/>
        <v>-400</v>
      </c>
      <c r="V93" s="70">
        <f t="shared" si="33"/>
        <v>-400</v>
      </c>
      <c r="W93" s="70"/>
      <c r="X93" s="70">
        <f t="shared" si="34"/>
        <v>439.69785984053715</v>
      </c>
      <c r="Y93" s="70">
        <f t="shared" si="35"/>
        <v>39.697859840537149</v>
      </c>
      <c r="Z93" s="70">
        <f t="shared" si="36"/>
        <v>40</v>
      </c>
      <c r="AA93" s="24">
        <f t="shared" si="37"/>
        <v>40</v>
      </c>
      <c r="AB93" s="67">
        <f t="shared" si="38"/>
        <v>440</v>
      </c>
    </row>
    <row r="94" spans="1:28" ht="15" customHeight="1" x14ac:dyDescent="0.25">
      <c r="A94" s="71">
        <v>563</v>
      </c>
      <c r="B94" s="71">
        <v>400</v>
      </c>
      <c r="C94" s="68">
        <f t="shared" si="30"/>
        <v>3.75</v>
      </c>
      <c r="D94" s="68">
        <v>267.64</v>
      </c>
      <c r="E94" s="68">
        <v>211.45</v>
      </c>
      <c r="F94" s="68">
        <v>0</v>
      </c>
      <c r="G94" s="68">
        <f t="shared" si="42"/>
        <v>9.3030303030303028</v>
      </c>
      <c r="H94" s="68">
        <v>0</v>
      </c>
      <c r="I94" s="68">
        <f t="shared" si="43"/>
        <v>11.772727272727273</v>
      </c>
      <c r="J94" s="72">
        <f t="shared" si="39"/>
        <v>1</v>
      </c>
      <c r="K94" s="72">
        <f t="shared" si="40"/>
        <v>1</v>
      </c>
      <c r="L94" s="72">
        <f t="shared" si="41"/>
        <v>1</v>
      </c>
      <c r="M94" s="72">
        <f t="shared" ca="1" si="31"/>
        <v>1</v>
      </c>
      <c r="N94" s="25"/>
      <c r="O94" s="25"/>
      <c r="P94" s="25"/>
      <c r="Q94" s="25"/>
      <c r="T94" s="22">
        <v>0</v>
      </c>
      <c r="U94" s="74">
        <f t="shared" si="32"/>
        <v>-400</v>
      </c>
      <c r="V94" s="70">
        <f t="shared" si="33"/>
        <v>-400</v>
      </c>
      <c r="W94" s="70"/>
      <c r="X94" s="70">
        <f t="shared" si="34"/>
        <v>439.69785984053715</v>
      </c>
      <c r="Y94" s="70">
        <f t="shared" si="35"/>
        <v>39.697859840537149</v>
      </c>
      <c r="Z94" s="70">
        <f t="shared" si="36"/>
        <v>40</v>
      </c>
      <c r="AA94" s="24">
        <f t="shared" si="37"/>
        <v>40</v>
      </c>
      <c r="AB94" s="67">
        <f t="shared" si="38"/>
        <v>440</v>
      </c>
    </row>
    <row r="95" spans="1:28" ht="15" customHeight="1" x14ac:dyDescent="0.25">
      <c r="A95" s="71">
        <v>643</v>
      </c>
      <c r="B95" s="71">
        <v>400</v>
      </c>
      <c r="C95" s="68">
        <f t="shared" si="30"/>
        <v>4.29</v>
      </c>
      <c r="D95" s="68">
        <v>267.67</v>
      </c>
      <c r="E95" s="68">
        <v>211.45</v>
      </c>
      <c r="F95" s="68">
        <v>0</v>
      </c>
      <c r="G95" s="68">
        <f t="shared" si="42"/>
        <v>7.9701492537313436</v>
      </c>
      <c r="H95" s="68">
        <v>0</v>
      </c>
      <c r="I95" s="68">
        <f t="shared" si="43"/>
        <v>11.597014925373134</v>
      </c>
      <c r="J95" s="72">
        <f t="shared" si="39"/>
        <v>1</v>
      </c>
      <c r="K95" s="72">
        <f t="shared" si="40"/>
        <v>1</v>
      </c>
      <c r="L95" s="72">
        <f t="shared" si="41"/>
        <v>1</v>
      </c>
      <c r="M95" s="72">
        <f t="shared" ca="1" si="31"/>
        <v>1</v>
      </c>
      <c r="N95" s="25"/>
      <c r="O95" s="25"/>
      <c r="P95" s="25"/>
      <c r="Q95" s="25"/>
      <c r="T95" s="22">
        <v>0</v>
      </c>
      <c r="U95" s="74">
        <f t="shared" si="32"/>
        <v>-400</v>
      </c>
      <c r="V95" s="70">
        <f t="shared" si="33"/>
        <v>-400</v>
      </c>
      <c r="W95" s="70"/>
      <c r="X95" s="70">
        <f t="shared" si="34"/>
        <v>439.69785984053715</v>
      </c>
      <c r="Y95" s="70">
        <f t="shared" si="35"/>
        <v>39.697859840537149</v>
      </c>
      <c r="Z95" s="70">
        <f t="shared" si="36"/>
        <v>40</v>
      </c>
      <c r="AA95" s="24">
        <f t="shared" si="37"/>
        <v>40</v>
      </c>
      <c r="AB95" s="67">
        <f t="shared" si="38"/>
        <v>440</v>
      </c>
    </row>
    <row r="96" spans="1:28" ht="15" customHeight="1" x14ac:dyDescent="0.25">
      <c r="A96" s="71">
        <v>803</v>
      </c>
      <c r="B96" s="71">
        <v>400</v>
      </c>
      <c r="C96" s="68">
        <f t="shared" si="30"/>
        <v>5.35</v>
      </c>
      <c r="D96" s="68">
        <v>267.73</v>
      </c>
      <c r="E96" s="68">
        <v>211.45</v>
      </c>
      <c r="F96" s="68">
        <v>0</v>
      </c>
      <c r="G96" s="68">
        <f t="shared" si="42"/>
        <v>5.5</v>
      </c>
      <c r="H96" s="68">
        <v>0</v>
      </c>
      <c r="I96" s="68">
        <f t="shared" si="43"/>
        <v>11.426470588235293</v>
      </c>
      <c r="J96" s="72">
        <f t="shared" si="39"/>
        <v>1</v>
      </c>
      <c r="K96" s="72">
        <f t="shared" si="40"/>
        <v>1</v>
      </c>
      <c r="L96" s="72">
        <f t="shared" si="41"/>
        <v>1</v>
      </c>
      <c r="M96" s="72">
        <f t="shared" ca="1" si="31"/>
        <v>0</v>
      </c>
      <c r="N96" s="25"/>
      <c r="O96" s="25"/>
      <c r="P96" s="25"/>
      <c r="Q96" s="25"/>
      <c r="T96" s="22">
        <v>0</v>
      </c>
      <c r="U96" s="74">
        <f t="shared" si="32"/>
        <v>-400</v>
      </c>
      <c r="V96" s="70">
        <f t="shared" si="33"/>
        <v>-400</v>
      </c>
      <c r="W96" s="70"/>
      <c r="X96" s="70">
        <f t="shared" si="34"/>
        <v>439.69785984053715</v>
      </c>
      <c r="Y96" s="70">
        <f t="shared" si="35"/>
        <v>39.697859840537149</v>
      </c>
      <c r="Z96" s="70">
        <f t="shared" si="36"/>
        <v>40</v>
      </c>
      <c r="AA96" s="24">
        <f t="shared" si="37"/>
        <v>40</v>
      </c>
      <c r="AB96" s="67">
        <f t="shared" si="38"/>
        <v>440</v>
      </c>
    </row>
    <row r="97" spans="1:28" ht="15" customHeight="1" x14ac:dyDescent="0.25">
      <c r="A97" s="71">
        <v>724</v>
      </c>
      <c r="B97" s="71">
        <v>400</v>
      </c>
      <c r="C97" s="68">
        <f t="shared" si="30"/>
        <v>4.83</v>
      </c>
      <c r="D97" s="68">
        <v>267.77</v>
      </c>
      <c r="E97" s="68">
        <v>211.45</v>
      </c>
      <c r="F97" s="68">
        <v>0</v>
      </c>
      <c r="G97" s="68">
        <f t="shared" si="42"/>
        <v>6.5652173913043477</v>
      </c>
      <c r="H97" s="68">
        <v>0</v>
      </c>
      <c r="I97" s="68">
        <f t="shared" si="43"/>
        <v>11.260869565217391</v>
      </c>
      <c r="J97" s="72">
        <f t="shared" si="39"/>
        <v>1</v>
      </c>
      <c r="K97" s="72">
        <f t="shared" si="40"/>
        <v>1</v>
      </c>
      <c r="L97" s="72">
        <f t="shared" si="41"/>
        <v>1</v>
      </c>
      <c r="M97" s="72">
        <f t="shared" ca="1" si="31"/>
        <v>0</v>
      </c>
      <c r="N97" s="25"/>
      <c r="O97" s="25"/>
      <c r="P97" s="25"/>
      <c r="Q97" s="25"/>
      <c r="T97" s="22">
        <v>0</v>
      </c>
      <c r="U97" s="74">
        <f t="shared" si="32"/>
        <v>-400</v>
      </c>
      <c r="V97" s="70">
        <f t="shared" si="33"/>
        <v>-400</v>
      </c>
      <c r="W97" s="70"/>
      <c r="X97" s="70">
        <f t="shared" si="34"/>
        <v>439.69785984053715</v>
      </c>
      <c r="Y97" s="70">
        <f t="shared" si="35"/>
        <v>39.697859840537149</v>
      </c>
      <c r="Z97" s="70">
        <f t="shared" si="36"/>
        <v>40</v>
      </c>
      <c r="AA97" s="24">
        <f t="shared" si="37"/>
        <v>40</v>
      </c>
      <c r="AB97" s="67">
        <f t="shared" si="38"/>
        <v>440</v>
      </c>
    </row>
    <row r="98" spans="1:28" ht="15" customHeight="1" x14ac:dyDescent="0.25">
      <c r="A98" s="71">
        <v>804</v>
      </c>
      <c r="B98" s="71">
        <v>400</v>
      </c>
      <c r="C98" s="68">
        <f t="shared" ref="C98:C129" si="44">ROUND(A98/150,2)</f>
        <v>5.36</v>
      </c>
      <c r="D98" s="68">
        <v>267.83</v>
      </c>
      <c r="E98" s="68">
        <v>211.45</v>
      </c>
      <c r="F98" s="68">
        <v>0</v>
      </c>
      <c r="G98" s="68">
        <f t="shared" si="42"/>
        <v>5.3285714285714283</v>
      </c>
      <c r="H98" s="68">
        <v>0</v>
      </c>
      <c r="I98" s="68">
        <f t="shared" si="43"/>
        <v>11.1</v>
      </c>
      <c r="J98" s="72">
        <f t="shared" si="39"/>
        <v>1</v>
      </c>
      <c r="K98" s="72">
        <f t="shared" si="40"/>
        <v>1</v>
      </c>
      <c r="L98" s="72">
        <f t="shared" si="41"/>
        <v>1</v>
      </c>
      <c r="M98" s="72">
        <f t="shared" ref="M98:M129" ca="1" si="45">IF(RAND()&lt;0.5,0,1)</f>
        <v>0</v>
      </c>
      <c r="N98" s="25"/>
      <c r="O98" s="25"/>
      <c r="P98" s="25"/>
      <c r="Q98" s="25"/>
      <c r="T98" s="22">
        <v>0</v>
      </c>
      <c r="U98" s="74">
        <f t="shared" ref="U98:U129" si="46">T98-B98</f>
        <v>-400</v>
      </c>
      <c r="V98" s="70">
        <f t="shared" ref="V98:V129" si="47">ROUND(U98,0)</f>
        <v>-400</v>
      </c>
      <c r="W98" s="70"/>
      <c r="X98" s="70">
        <f t="shared" ref="X98:X129" si="48">B98/$W$2*$W$3</f>
        <v>439.69785984053715</v>
      </c>
      <c r="Y98" s="70">
        <f t="shared" ref="Y98:Y129" si="49">X98-B98</f>
        <v>39.697859840537149</v>
      </c>
      <c r="Z98" s="70">
        <f t="shared" ref="Z98:Z129" si="50">ROUND(Y98,0)</f>
        <v>40</v>
      </c>
      <c r="AA98" s="24">
        <f t="shared" ref="AA98:AA129" si="51">IF(V98&gt;=0,V98,Z98)</f>
        <v>40</v>
      </c>
      <c r="AB98" s="67">
        <f t="shared" ref="AB98:AB129" si="52">B98+AA98</f>
        <v>440</v>
      </c>
    </row>
    <row r="99" spans="1:28" ht="15" customHeight="1" x14ac:dyDescent="0.25">
      <c r="A99" s="71">
        <v>883</v>
      </c>
      <c r="B99" s="71">
        <v>400</v>
      </c>
      <c r="C99" s="68">
        <f t="shared" si="44"/>
        <v>5.89</v>
      </c>
      <c r="D99" s="68">
        <v>267.89999999999998</v>
      </c>
      <c r="E99" s="68">
        <v>211.45</v>
      </c>
      <c r="F99" s="68">
        <v>0</v>
      </c>
      <c r="G99" s="68">
        <f t="shared" si="42"/>
        <v>4.140845070422535</v>
      </c>
      <c r="H99" s="68">
        <v>0</v>
      </c>
      <c r="I99" s="68">
        <f t="shared" si="43"/>
        <v>10.943661971830986</v>
      </c>
      <c r="J99" s="72">
        <f t="shared" ref="J99:J130" si="53">IF(ABS(B99-B98)&lt;=50,1,0)</f>
        <v>1</v>
      </c>
      <c r="K99" s="72">
        <f t="shared" ref="K99:K130" si="54">IF(ABS((B99-B98))&lt;=50,1,IF((B99-B98)*(1)&gt;=0,1,-1))</f>
        <v>1</v>
      </c>
      <c r="L99" s="72">
        <f t="shared" si="41"/>
        <v>1</v>
      </c>
      <c r="M99" s="72">
        <f t="shared" ca="1" si="45"/>
        <v>0</v>
      </c>
      <c r="N99" s="25"/>
      <c r="O99" s="25"/>
      <c r="P99" s="25"/>
      <c r="Q99" s="25"/>
      <c r="T99" s="22">
        <v>0</v>
      </c>
      <c r="U99" s="74">
        <f t="shared" si="46"/>
        <v>-400</v>
      </c>
      <c r="V99" s="70">
        <f t="shared" si="47"/>
        <v>-400</v>
      </c>
      <c r="W99" s="70"/>
      <c r="X99" s="70">
        <f t="shared" si="48"/>
        <v>439.69785984053715</v>
      </c>
      <c r="Y99" s="70">
        <f t="shared" si="49"/>
        <v>39.697859840537149</v>
      </c>
      <c r="Z99" s="70">
        <f t="shared" si="50"/>
        <v>40</v>
      </c>
      <c r="AA99" s="24">
        <f t="shared" si="51"/>
        <v>40</v>
      </c>
      <c r="AB99" s="67">
        <f t="shared" si="52"/>
        <v>440</v>
      </c>
    </row>
    <row r="100" spans="1:28" ht="15" customHeight="1" x14ac:dyDescent="0.25">
      <c r="A100" s="71">
        <v>724</v>
      </c>
      <c r="B100" s="71">
        <v>400</v>
      </c>
      <c r="C100" s="68">
        <f t="shared" si="44"/>
        <v>4.83</v>
      </c>
      <c r="D100" s="68">
        <v>267.94</v>
      </c>
      <c r="E100" s="68">
        <v>211.45</v>
      </c>
      <c r="F100" s="68">
        <v>0</v>
      </c>
      <c r="G100" s="68">
        <f t="shared" si="42"/>
        <v>6.291666666666667</v>
      </c>
      <c r="H100" s="68">
        <v>0</v>
      </c>
      <c r="I100" s="68">
        <f t="shared" si="43"/>
        <v>10.791666666666666</v>
      </c>
      <c r="J100" s="72">
        <f t="shared" si="53"/>
        <v>1</v>
      </c>
      <c r="K100" s="72">
        <f t="shared" si="54"/>
        <v>1</v>
      </c>
      <c r="L100" s="72">
        <f t="shared" si="41"/>
        <v>1</v>
      </c>
      <c r="M100" s="72">
        <f t="shared" ca="1" si="45"/>
        <v>0</v>
      </c>
      <c r="N100" s="25"/>
      <c r="O100" s="25"/>
      <c r="P100" s="25"/>
      <c r="Q100" s="25"/>
      <c r="T100" s="22">
        <v>0</v>
      </c>
      <c r="U100" s="74">
        <f t="shared" si="46"/>
        <v>-400</v>
      </c>
      <c r="V100" s="70">
        <f t="shared" si="47"/>
        <v>-400</v>
      </c>
      <c r="W100" s="70"/>
      <c r="X100" s="70">
        <f t="shared" si="48"/>
        <v>439.69785984053715</v>
      </c>
      <c r="Y100" s="70">
        <f t="shared" si="49"/>
        <v>39.697859840537149</v>
      </c>
      <c r="Z100" s="70">
        <f t="shared" si="50"/>
        <v>40</v>
      </c>
      <c r="AA100" s="24">
        <f t="shared" si="51"/>
        <v>40</v>
      </c>
      <c r="AB100" s="67">
        <f t="shared" si="52"/>
        <v>440</v>
      </c>
    </row>
    <row r="101" spans="1:28" ht="15" customHeight="1" x14ac:dyDescent="0.25">
      <c r="A101" s="71">
        <v>724</v>
      </c>
      <c r="B101" s="71">
        <v>400</v>
      </c>
      <c r="C101" s="68">
        <f t="shared" si="44"/>
        <v>4.83</v>
      </c>
      <c r="D101" s="68">
        <v>267.99</v>
      </c>
      <c r="E101" s="68">
        <v>211.45</v>
      </c>
      <c r="F101" s="68">
        <v>0</v>
      </c>
      <c r="G101" s="68">
        <f t="shared" si="42"/>
        <v>6.2054794520547949</v>
      </c>
      <c r="H101" s="68">
        <v>0</v>
      </c>
      <c r="I101" s="68">
        <f t="shared" si="43"/>
        <v>10.643835616438356</v>
      </c>
      <c r="J101" s="72">
        <f t="shared" si="53"/>
        <v>1</v>
      </c>
      <c r="K101" s="72">
        <f t="shared" si="54"/>
        <v>1</v>
      </c>
      <c r="L101" s="72">
        <f t="shared" si="41"/>
        <v>1</v>
      </c>
      <c r="M101" s="72">
        <f t="shared" ca="1" si="45"/>
        <v>0</v>
      </c>
      <c r="N101" s="25"/>
      <c r="O101" s="25"/>
      <c r="P101" s="25"/>
      <c r="Q101" s="25"/>
      <c r="T101" s="22">
        <v>0</v>
      </c>
      <c r="U101" s="74">
        <f t="shared" si="46"/>
        <v>-400</v>
      </c>
      <c r="V101" s="70">
        <f t="shared" si="47"/>
        <v>-400</v>
      </c>
      <c r="W101" s="70"/>
      <c r="X101" s="70">
        <f t="shared" si="48"/>
        <v>439.69785984053715</v>
      </c>
      <c r="Y101" s="70">
        <f t="shared" si="49"/>
        <v>39.697859840537149</v>
      </c>
      <c r="Z101" s="70">
        <f t="shared" si="50"/>
        <v>40</v>
      </c>
      <c r="AA101" s="24">
        <f t="shared" si="51"/>
        <v>40</v>
      </c>
      <c r="AB101" s="67">
        <f t="shared" si="52"/>
        <v>440</v>
      </c>
    </row>
    <row r="102" spans="1:28" ht="15" customHeight="1" x14ac:dyDescent="0.25">
      <c r="A102" s="71">
        <v>804</v>
      </c>
      <c r="B102" s="71">
        <v>400</v>
      </c>
      <c r="C102" s="68">
        <f t="shared" si="44"/>
        <v>5.36</v>
      </c>
      <c r="D102" s="68">
        <v>268.04000000000002</v>
      </c>
      <c r="E102" s="68">
        <v>211.45</v>
      </c>
      <c r="F102" s="68">
        <v>0</v>
      </c>
      <c r="G102" s="68">
        <f t="shared" si="42"/>
        <v>5.0405405405405403</v>
      </c>
      <c r="H102" s="68">
        <v>0</v>
      </c>
      <c r="I102" s="68">
        <f t="shared" si="43"/>
        <v>10.5</v>
      </c>
      <c r="J102" s="72">
        <f t="shared" si="53"/>
        <v>1</v>
      </c>
      <c r="K102" s="72">
        <f t="shared" si="54"/>
        <v>1</v>
      </c>
      <c r="L102" s="72">
        <f t="shared" si="41"/>
        <v>1</v>
      </c>
      <c r="M102" s="72">
        <f t="shared" ca="1" si="45"/>
        <v>1</v>
      </c>
      <c r="N102" s="25"/>
      <c r="O102" s="25"/>
      <c r="P102" s="25"/>
      <c r="Q102" s="25"/>
      <c r="T102" s="22">
        <v>0</v>
      </c>
      <c r="U102" s="74">
        <f t="shared" si="46"/>
        <v>-400</v>
      </c>
      <c r="V102" s="70">
        <f t="shared" si="47"/>
        <v>-400</v>
      </c>
      <c r="W102" s="70"/>
      <c r="X102" s="70">
        <f t="shared" si="48"/>
        <v>439.69785984053715</v>
      </c>
      <c r="Y102" s="70">
        <f t="shared" si="49"/>
        <v>39.697859840537149</v>
      </c>
      <c r="Z102" s="70">
        <f t="shared" si="50"/>
        <v>40</v>
      </c>
      <c r="AA102" s="24">
        <f t="shared" si="51"/>
        <v>40</v>
      </c>
      <c r="AB102" s="67">
        <f t="shared" si="52"/>
        <v>440</v>
      </c>
    </row>
    <row r="103" spans="1:28" ht="15" customHeight="1" x14ac:dyDescent="0.25">
      <c r="A103" s="71">
        <v>644</v>
      </c>
      <c r="B103" s="71">
        <v>400</v>
      </c>
      <c r="C103" s="68">
        <f t="shared" si="44"/>
        <v>4.29</v>
      </c>
      <c r="D103" s="68">
        <v>268.07</v>
      </c>
      <c r="E103" s="68">
        <v>211.45</v>
      </c>
      <c r="F103" s="68">
        <v>0</v>
      </c>
      <c r="G103" s="68">
        <f t="shared" si="42"/>
        <v>7.1066666666666665</v>
      </c>
      <c r="H103" s="68">
        <v>0</v>
      </c>
      <c r="I103" s="68">
        <f t="shared" si="43"/>
        <v>10.36</v>
      </c>
      <c r="J103" s="72">
        <f t="shared" si="53"/>
        <v>1</v>
      </c>
      <c r="K103" s="72">
        <f t="shared" si="54"/>
        <v>1</v>
      </c>
      <c r="L103" s="72">
        <f t="shared" ref="L103:L134" si="55">IF(OR(COUNTIF(K99:K103,1)=5,COUNTIF(K99:K103,-1)=5),1,0)</f>
        <v>1</v>
      </c>
      <c r="M103" s="72">
        <f t="shared" ca="1" si="45"/>
        <v>1</v>
      </c>
      <c r="N103" s="25"/>
      <c r="O103" s="25"/>
      <c r="P103" s="25"/>
      <c r="Q103" s="25"/>
      <c r="T103" s="22">
        <v>0</v>
      </c>
      <c r="U103" s="74">
        <f t="shared" si="46"/>
        <v>-400</v>
      </c>
      <c r="V103" s="70">
        <f t="shared" si="47"/>
        <v>-400</v>
      </c>
      <c r="W103" s="70"/>
      <c r="X103" s="70">
        <f t="shared" si="48"/>
        <v>439.69785984053715</v>
      </c>
      <c r="Y103" s="70">
        <f t="shared" si="49"/>
        <v>39.697859840537149</v>
      </c>
      <c r="Z103" s="70">
        <f t="shared" si="50"/>
        <v>40</v>
      </c>
      <c r="AA103" s="24">
        <f t="shared" si="51"/>
        <v>40</v>
      </c>
      <c r="AB103" s="67">
        <f t="shared" si="52"/>
        <v>440</v>
      </c>
    </row>
    <row r="104" spans="1:28" ht="15" customHeight="1" x14ac:dyDescent="0.25">
      <c r="A104" s="71">
        <v>725</v>
      </c>
      <c r="B104" s="71">
        <v>400</v>
      </c>
      <c r="C104" s="68">
        <f t="shared" si="44"/>
        <v>4.83</v>
      </c>
      <c r="D104" s="68">
        <v>268.11</v>
      </c>
      <c r="E104" s="68">
        <v>211.45</v>
      </c>
      <c r="F104" s="68">
        <v>0</v>
      </c>
      <c r="G104" s="68">
        <f t="shared" si="42"/>
        <v>5.9473684210526319</v>
      </c>
      <c r="H104" s="68">
        <v>0</v>
      </c>
      <c r="I104" s="68">
        <f t="shared" si="43"/>
        <v>10.223684210526315</v>
      </c>
      <c r="J104" s="72">
        <f t="shared" si="53"/>
        <v>1</v>
      </c>
      <c r="K104" s="72">
        <f t="shared" si="54"/>
        <v>1</v>
      </c>
      <c r="L104" s="72">
        <f t="shared" si="55"/>
        <v>1</v>
      </c>
      <c r="M104" s="72">
        <f t="shared" ca="1" si="45"/>
        <v>0</v>
      </c>
      <c r="N104" s="25"/>
      <c r="O104" s="25"/>
      <c r="P104" s="25"/>
      <c r="Q104" s="25"/>
      <c r="T104" s="22">
        <v>0</v>
      </c>
      <c r="U104" s="74">
        <f t="shared" si="46"/>
        <v>-400</v>
      </c>
      <c r="V104" s="70">
        <f t="shared" si="47"/>
        <v>-400</v>
      </c>
      <c r="W104" s="70"/>
      <c r="X104" s="70">
        <f t="shared" si="48"/>
        <v>439.69785984053715</v>
      </c>
      <c r="Y104" s="70">
        <f t="shared" si="49"/>
        <v>39.697859840537149</v>
      </c>
      <c r="Z104" s="70">
        <f t="shared" si="50"/>
        <v>40</v>
      </c>
      <c r="AA104" s="24">
        <f t="shared" si="51"/>
        <v>40</v>
      </c>
      <c r="AB104" s="67">
        <f t="shared" si="52"/>
        <v>440</v>
      </c>
    </row>
    <row r="105" spans="1:28" ht="15" customHeight="1" x14ac:dyDescent="0.25">
      <c r="A105" s="71">
        <v>644</v>
      </c>
      <c r="B105" s="71">
        <v>400</v>
      </c>
      <c r="C105" s="68">
        <f t="shared" si="44"/>
        <v>4.29</v>
      </c>
      <c r="D105" s="68">
        <v>268.14</v>
      </c>
      <c r="E105" s="68">
        <v>211.45</v>
      </c>
      <c r="F105" s="68">
        <v>0</v>
      </c>
      <c r="G105" s="68">
        <f t="shared" si="42"/>
        <v>6.9220779220779223</v>
      </c>
      <c r="H105" s="68">
        <v>0</v>
      </c>
      <c r="I105" s="68">
        <f t="shared" si="43"/>
        <v>10.090909090909092</v>
      </c>
      <c r="J105" s="72">
        <f t="shared" si="53"/>
        <v>1</v>
      </c>
      <c r="K105" s="72">
        <f t="shared" si="54"/>
        <v>1</v>
      </c>
      <c r="L105" s="72">
        <f t="shared" si="55"/>
        <v>1</v>
      </c>
      <c r="M105" s="72">
        <f t="shared" ca="1" si="45"/>
        <v>1</v>
      </c>
      <c r="N105" s="25"/>
      <c r="O105" s="25"/>
      <c r="P105" s="25"/>
      <c r="Q105" s="25"/>
      <c r="T105" s="22">
        <v>0</v>
      </c>
      <c r="U105" s="74">
        <f t="shared" si="46"/>
        <v>-400</v>
      </c>
      <c r="V105" s="70">
        <f t="shared" si="47"/>
        <v>-400</v>
      </c>
      <c r="W105" s="70"/>
      <c r="X105" s="70">
        <f t="shared" si="48"/>
        <v>439.69785984053715</v>
      </c>
      <c r="Y105" s="70">
        <f t="shared" si="49"/>
        <v>39.697859840537149</v>
      </c>
      <c r="Z105" s="70">
        <f t="shared" si="50"/>
        <v>40</v>
      </c>
      <c r="AA105" s="24">
        <f t="shared" si="51"/>
        <v>40</v>
      </c>
      <c r="AB105" s="67">
        <f t="shared" si="52"/>
        <v>440</v>
      </c>
    </row>
    <row r="106" spans="1:28" ht="15" customHeight="1" x14ac:dyDescent="0.25">
      <c r="A106" s="71">
        <v>724</v>
      </c>
      <c r="B106" s="71">
        <v>400</v>
      </c>
      <c r="C106" s="68">
        <f t="shared" si="44"/>
        <v>4.83</v>
      </c>
      <c r="D106" s="68">
        <v>268.19</v>
      </c>
      <c r="E106" s="68">
        <v>211.45</v>
      </c>
      <c r="F106" s="68">
        <v>0</v>
      </c>
      <c r="G106" s="68">
        <f t="shared" si="42"/>
        <v>5.8076923076923075</v>
      </c>
      <c r="H106" s="68">
        <v>0</v>
      </c>
      <c r="I106" s="68">
        <f t="shared" si="43"/>
        <v>9.9615384615384617</v>
      </c>
      <c r="J106" s="72">
        <f t="shared" si="53"/>
        <v>1</v>
      </c>
      <c r="K106" s="72">
        <f t="shared" si="54"/>
        <v>1</v>
      </c>
      <c r="L106" s="72">
        <f t="shared" si="55"/>
        <v>1</v>
      </c>
      <c r="M106" s="72">
        <f t="shared" ca="1" si="45"/>
        <v>0</v>
      </c>
      <c r="N106" s="25"/>
      <c r="O106" s="25"/>
      <c r="P106" s="25"/>
      <c r="Q106" s="25"/>
      <c r="T106" s="22">
        <v>0</v>
      </c>
      <c r="U106" s="74">
        <f t="shared" si="46"/>
        <v>-400</v>
      </c>
      <c r="V106" s="70">
        <f t="shared" si="47"/>
        <v>-400</v>
      </c>
      <c r="W106" s="70"/>
      <c r="X106" s="70">
        <f t="shared" si="48"/>
        <v>439.69785984053715</v>
      </c>
      <c r="Y106" s="70">
        <f t="shared" si="49"/>
        <v>39.697859840537149</v>
      </c>
      <c r="Z106" s="70">
        <f t="shared" si="50"/>
        <v>40</v>
      </c>
      <c r="AA106" s="24">
        <f t="shared" si="51"/>
        <v>40</v>
      </c>
      <c r="AB106" s="67">
        <f t="shared" si="52"/>
        <v>440</v>
      </c>
    </row>
    <row r="107" spans="1:28" ht="15" customHeight="1" x14ac:dyDescent="0.25">
      <c r="A107" s="71">
        <v>725</v>
      </c>
      <c r="B107" s="71">
        <v>400</v>
      </c>
      <c r="C107" s="68">
        <f t="shared" si="44"/>
        <v>4.83</v>
      </c>
      <c r="D107" s="68">
        <v>268.23</v>
      </c>
      <c r="E107" s="68">
        <v>211.45</v>
      </c>
      <c r="F107" s="68">
        <v>0</v>
      </c>
      <c r="G107" s="68">
        <f t="shared" si="42"/>
        <v>5.7215189873417724</v>
      </c>
      <c r="H107" s="68">
        <v>0</v>
      </c>
      <c r="I107" s="68">
        <f t="shared" si="43"/>
        <v>9.8354430379746827</v>
      </c>
      <c r="J107" s="72">
        <f t="shared" si="53"/>
        <v>1</v>
      </c>
      <c r="K107" s="72">
        <f t="shared" si="54"/>
        <v>1</v>
      </c>
      <c r="L107" s="72">
        <f t="shared" si="55"/>
        <v>1</v>
      </c>
      <c r="M107" s="72">
        <f t="shared" ca="1" si="45"/>
        <v>0</v>
      </c>
      <c r="N107" s="25"/>
      <c r="O107" s="25"/>
      <c r="P107" s="25"/>
      <c r="Q107" s="25"/>
      <c r="T107" s="22">
        <v>0</v>
      </c>
      <c r="U107" s="74">
        <f t="shared" si="46"/>
        <v>-400</v>
      </c>
      <c r="V107" s="70">
        <f t="shared" si="47"/>
        <v>-400</v>
      </c>
      <c r="W107" s="70"/>
      <c r="X107" s="70">
        <f t="shared" si="48"/>
        <v>439.69785984053715</v>
      </c>
      <c r="Y107" s="70">
        <f t="shared" si="49"/>
        <v>39.697859840537149</v>
      </c>
      <c r="Z107" s="70">
        <f t="shared" si="50"/>
        <v>40</v>
      </c>
      <c r="AA107" s="24">
        <f t="shared" si="51"/>
        <v>40</v>
      </c>
      <c r="AB107" s="67">
        <f t="shared" si="52"/>
        <v>440</v>
      </c>
    </row>
    <row r="108" spans="1:28" ht="15" customHeight="1" x14ac:dyDescent="0.25">
      <c r="A108" s="71">
        <v>564</v>
      </c>
      <c r="B108" s="71">
        <v>400</v>
      </c>
      <c r="C108" s="68">
        <f t="shared" si="44"/>
        <v>3.76</v>
      </c>
      <c r="D108" s="68">
        <v>268.25</v>
      </c>
      <c r="E108" s="68">
        <v>211.45</v>
      </c>
      <c r="F108" s="68">
        <v>0</v>
      </c>
      <c r="G108" s="68">
        <f t="shared" si="42"/>
        <v>7.6624999999999996</v>
      </c>
      <c r="H108" s="68">
        <v>0</v>
      </c>
      <c r="I108" s="68">
        <f t="shared" si="43"/>
        <v>9.7125000000000004</v>
      </c>
      <c r="J108" s="72">
        <f t="shared" si="53"/>
        <v>1</v>
      </c>
      <c r="K108" s="72">
        <f t="shared" si="54"/>
        <v>1</v>
      </c>
      <c r="L108" s="72">
        <f t="shared" si="55"/>
        <v>1</v>
      </c>
      <c r="M108" s="72">
        <f t="shared" ca="1" si="45"/>
        <v>1</v>
      </c>
      <c r="N108" s="25"/>
      <c r="O108" s="25"/>
      <c r="P108" s="25"/>
      <c r="Q108" s="25"/>
      <c r="T108" s="22">
        <v>0</v>
      </c>
      <c r="U108" s="74">
        <f t="shared" si="46"/>
        <v>-400</v>
      </c>
      <c r="V108" s="70">
        <f t="shared" si="47"/>
        <v>-400</v>
      </c>
      <c r="W108" s="70"/>
      <c r="X108" s="70">
        <f t="shared" si="48"/>
        <v>439.69785984053715</v>
      </c>
      <c r="Y108" s="70">
        <f t="shared" si="49"/>
        <v>39.697859840537149</v>
      </c>
      <c r="Z108" s="70">
        <f t="shared" si="50"/>
        <v>40</v>
      </c>
      <c r="AA108" s="24">
        <f t="shared" si="51"/>
        <v>40</v>
      </c>
      <c r="AB108" s="67">
        <f t="shared" si="52"/>
        <v>440</v>
      </c>
    </row>
    <row r="109" spans="1:28" ht="15" customHeight="1" x14ac:dyDescent="0.25">
      <c r="A109" s="71">
        <v>644</v>
      </c>
      <c r="B109" s="71">
        <v>400</v>
      </c>
      <c r="C109" s="68">
        <f t="shared" si="44"/>
        <v>4.29</v>
      </c>
      <c r="D109" s="68">
        <v>268.27999999999997</v>
      </c>
      <c r="E109" s="68">
        <v>211.45</v>
      </c>
      <c r="F109" s="68">
        <v>0</v>
      </c>
      <c r="G109" s="68">
        <f t="shared" si="42"/>
        <v>6.5802469135802468</v>
      </c>
      <c r="H109" s="68">
        <v>0</v>
      </c>
      <c r="I109" s="68">
        <f t="shared" si="43"/>
        <v>9.5925925925925934</v>
      </c>
      <c r="J109" s="72">
        <f t="shared" si="53"/>
        <v>1</v>
      </c>
      <c r="K109" s="72">
        <f t="shared" si="54"/>
        <v>1</v>
      </c>
      <c r="L109" s="72">
        <f t="shared" si="55"/>
        <v>1</v>
      </c>
      <c r="M109" s="72">
        <f t="shared" ca="1" si="45"/>
        <v>1</v>
      </c>
      <c r="N109" s="25"/>
      <c r="O109" s="25"/>
      <c r="P109" s="25"/>
      <c r="Q109" s="25"/>
      <c r="T109" s="22">
        <v>0</v>
      </c>
      <c r="U109" s="74">
        <f t="shared" si="46"/>
        <v>-400</v>
      </c>
      <c r="V109" s="70">
        <f t="shared" si="47"/>
        <v>-400</v>
      </c>
      <c r="W109" s="70"/>
      <c r="X109" s="70">
        <f t="shared" si="48"/>
        <v>439.69785984053715</v>
      </c>
      <c r="Y109" s="70">
        <f t="shared" si="49"/>
        <v>39.697859840537149</v>
      </c>
      <c r="Z109" s="70">
        <f t="shared" si="50"/>
        <v>40</v>
      </c>
      <c r="AA109" s="24">
        <f t="shared" si="51"/>
        <v>40</v>
      </c>
      <c r="AB109" s="67">
        <f t="shared" si="52"/>
        <v>440</v>
      </c>
    </row>
    <row r="110" spans="1:28" ht="15" customHeight="1" x14ac:dyDescent="0.25">
      <c r="A110" s="71">
        <v>644</v>
      </c>
      <c r="B110" s="71">
        <v>400</v>
      </c>
      <c r="C110" s="68">
        <f t="shared" si="44"/>
        <v>4.29</v>
      </c>
      <c r="D110" s="68">
        <v>268.31</v>
      </c>
      <c r="E110" s="68">
        <v>211.45</v>
      </c>
      <c r="F110" s="68">
        <v>0</v>
      </c>
      <c r="G110" s="68">
        <f t="shared" si="42"/>
        <v>6.5</v>
      </c>
      <c r="H110" s="68">
        <v>0</v>
      </c>
      <c r="I110" s="68">
        <f t="shared" si="43"/>
        <v>9.4756097560975618</v>
      </c>
      <c r="J110" s="72">
        <f t="shared" si="53"/>
        <v>1</v>
      </c>
      <c r="K110" s="72">
        <f t="shared" si="54"/>
        <v>1</v>
      </c>
      <c r="L110" s="72">
        <f t="shared" si="55"/>
        <v>1</v>
      </c>
      <c r="M110" s="72">
        <f t="shared" ca="1" si="45"/>
        <v>1</v>
      </c>
      <c r="N110" s="25"/>
      <c r="O110" s="25"/>
      <c r="P110" s="25"/>
      <c r="Q110" s="25"/>
      <c r="T110" s="22">
        <v>0</v>
      </c>
      <c r="U110" s="74">
        <f t="shared" si="46"/>
        <v>-400</v>
      </c>
      <c r="V110" s="70">
        <f t="shared" si="47"/>
        <v>-400</v>
      </c>
      <c r="W110" s="70"/>
      <c r="X110" s="70">
        <f t="shared" si="48"/>
        <v>439.69785984053715</v>
      </c>
      <c r="Y110" s="70">
        <f t="shared" si="49"/>
        <v>39.697859840537149</v>
      </c>
      <c r="Z110" s="70">
        <f t="shared" si="50"/>
        <v>40</v>
      </c>
      <c r="AA110" s="24">
        <f t="shared" si="51"/>
        <v>40</v>
      </c>
      <c r="AB110" s="67">
        <f t="shared" si="52"/>
        <v>440</v>
      </c>
    </row>
    <row r="111" spans="1:28" ht="15" customHeight="1" x14ac:dyDescent="0.25">
      <c r="A111" s="71">
        <v>644</v>
      </c>
      <c r="B111" s="71">
        <v>400</v>
      </c>
      <c r="C111" s="68">
        <f t="shared" si="44"/>
        <v>4.29</v>
      </c>
      <c r="D111" s="68">
        <v>268.33999999999997</v>
      </c>
      <c r="E111" s="68">
        <v>211.45</v>
      </c>
      <c r="F111" s="68">
        <v>0</v>
      </c>
      <c r="G111" s="68">
        <f t="shared" si="42"/>
        <v>6.4216867469879517</v>
      </c>
      <c r="H111" s="68">
        <v>0</v>
      </c>
      <c r="I111" s="68">
        <f t="shared" si="43"/>
        <v>9.3614457831325293</v>
      </c>
      <c r="J111" s="72">
        <f t="shared" si="53"/>
        <v>1</v>
      </c>
      <c r="K111" s="72">
        <f t="shared" si="54"/>
        <v>1</v>
      </c>
      <c r="L111" s="72">
        <f t="shared" si="55"/>
        <v>1</v>
      </c>
      <c r="M111" s="72">
        <f t="shared" ca="1" si="45"/>
        <v>0</v>
      </c>
      <c r="N111" s="25"/>
      <c r="O111" s="25"/>
      <c r="P111" s="25"/>
      <c r="Q111" s="25"/>
      <c r="T111" s="22">
        <v>0</v>
      </c>
      <c r="U111" s="74">
        <f t="shared" si="46"/>
        <v>-400</v>
      </c>
      <c r="V111" s="70">
        <f t="shared" si="47"/>
        <v>-400</v>
      </c>
      <c r="W111" s="70"/>
      <c r="X111" s="70">
        <f t="shared" si="48"/>
        <v>439.69785984053715</v>
      </c>
      <c r="Y111" s="70">
        <f t="shared" si="49"/>
        <v>39.697859840537149</v>
      </c>
      <c r="Z111" s="70">
        <f t="shared" si="50"/>
        <v>40</v>
      </c>
      <c r="AA111" s="24">
        <f t="shared" si="51"/>
        <v>40</v>
      </c>
      <c r="AB111" s="67">
        <f t="shared" si="52"/>
        <v>440</v>
      </c>
    </row>
    <row r="112" spans="1:28" ht="15" customHeight="1" x14ac:dyDescent="0.25">
      <c r="A112" s="71">
        <v>565</v>
      </c>
      <c r="B112" s="71">
        <v>400</v>
      </c>
      <c r="C112" s="68">
        <f t="shared" si="44"/>
        <v>3.77</v>
      </c>
      <c r="D112" s="68">
        <v>268.36</v>
      </c>
      <c r="E112" s="68">
        <v>211.45</v>
      </c>
      <c r="F112" s="68">
        <v>0</v>
      </c>
      <c r="G112" s="68">
        <f t="shared" si="42"/>
        <v>7.2857142857142856</v>
      </c>
      <c r="H112" s="68">
        <v>0</v>
      </c>
      <c r="I112" s="68">
        <f t="shared" si="43"/>
        <v>9.25</v>
      </c>
      <c r="J112" s="72">
        <f t="shared" si="53"/>
        <v>1</v>
      </c>
      <c r="K112" s="72">
        <f t="shared" si="54"/>
        <v>1</v>
      </c>
      <c r="L112" s="72">
        <f t="shared" si="55"/>
        <v>1</v>
      </c>
      <c r="M112" s="72">
        <f t="shared" ca="1" si="45"/>
        <v>0</v>
      </c>
      <c r="N112" s="25"/>
      <c r="O112" s="25"/>
      <c r="P112" s="25"/>
      <c r="Q112" s="25"/>
      <c r="T112" s="22">
        <v>0</v>
      </c>
      <c r="U112" s="74">
        <f t="shared" si="46"/>
        <v>-400</v>
      </c>
      <c r="V112" s="70">
        <f t="shared" si="47"/>
        <v>-400</v>
      </c>
      <c r="W112" s="70"/>
      <c r="X112" s="70">
        <f t="shared" si="48"/>
        <v>439.69785984053715</v>
      </c>
      <c r="Y112" s="70">
        <f t="shared" si="49"/>
        <v>39.697859840537149</v>
      </c>
      <c r="Z112" s="70">
        <f t="shared" si="50"/>
        <v>40</v>
      </c>
      <c r="AA112" s="24">
        <f t="shared" si="51"/>
        <v>40</v>
      </c>
      <c r="AB112" s="67">
        <f t="shared" si="52"/>
        <v>440</v>
      </c>
    </row>
    <row r="113" spans="1:28" ht="15" customHeight="1" x14ac:dyDescent="0.25">
      <c r="A113" s="71">
        <v>725</v>
      </c>
      <c r="B113" s="71">
        <v>400</v>
      </c>
      <c r="C113" s="68">
        <f t="shared" si="44"/>
        <v>4.83</v>
      </c>
      <c r="D113" s="68">
        <v>268.41000000000003</v>
      </c>
      <c r="E113" s="68">
        <v>211.45</v>
      </c>
      <c r="F113" s="68">
        <v>0</v>
      </c>
      <c r="G113" s="68">
        <f t="shared" si="42"/>
        <v>5.3176470588235292</v>
      </c>
      <c r="H113" s="68">
        <v>0</v>
      </c>
      <c r="I113" s="68">
        <f t="shared" si="43"/>
        <v>9.1411764705882348</v>
      </c>
      <c r="J113" s="72">
        <f t="shared" si="53"/>
        <v>1</v>
      </c>
      <c r="K113" s="72">
        <f t="shared" si="54"/>
        <v>1</v>
      </c>
      <c r="L113" s="72">
        <f t="shared" si="55"/>
        <v>1</v>
      </c>
      <c r="M113" s="72">
        <f t="shared" ca="1" si="45"/>
        <v>0</v>
      </c>
      <c r="N113" s="25"/>
      <c r="O113" s="25"/>
      <c r="P113" s="25"/>
      <c r="Q113" s="25"/>
      <c r="T113" s="22">
        <v>0</v>
      </c>
      <c r="U113" s="74">
        <f t="shared" si="46"/>
        <v>-400</v>
      </c>
      <c r="V113" s="70">
        <f t="shared" si="47"/>
        <v>-400</v>
      </c>
      <c r="W113" s="70"/>
      <c r="X113" s="70">
        <f t="shared" si="48"/>
        <v>439.69785984053715</v>
      </c>
      <c r="Y113" s="70">
        <f t="shared" si="49"/>
        <v>39.697859840537149</v>
      </c>
      <c r="Z113" s="70">
        <f t="shared" si="50"/>
        <v>40</v>
      </c>
      <c r="AA113" s="24">
        <f t="shared" si="51"/>
        <v>40</v>
      </c>
      <c r="AB113" s="67">
        <f t="shared" si="52"/>
        <v>440</v>
      </c>
    </row>
    <row r="114" spans="1:28" ht="15" customHeight="1" x14ac:dyDescent="0.25">
      <c r="A114" s="71">
        <v>565</v>
      </c>
      <c r="B114" s="71">
        <v>400</v>
      </c>
      <c r="C114" s="68">
        <f t="shared" si="44"/>
        <v>3.77</v>
      </c>
      <c r="D114" s="68">
        <v>268.43</v>
      </c>
      <c r="E114" s="68">
        <v>211.45</v>
      </c>
      <c r="F114" s="68">
        <v>0</v>
      </c>
      <c r="G114" s="68">
        <f t="shared" si="42"/>
        <v>7.1162790697674421</v>
      </c>
      <c r="H114" s="68">
        <v>0</v>
      </c>
      <c r="I114" s="68">
        <f t="shared" si="43"/>
        <v>9.0348837209302317</v>
      </c>
      <c r="J114" s="72">
        <f t="shared" si="53"/>
        <v>1</v>
      </c>
      <c r="K114" s="72">
        <f t="shared" si="54"/>
        <v>1</v>
      </c>
      <c r="L114" s="72">
        <f t="shared" si="55"/>
        <v>1</v>
      </c>
      <c r="M114" s="72">
        <f t="shared" ca="1" si="45"/>
        <v>0</v>
      </c>
      <c r="N114" s="25"/>
      <c r="O114" s="25"/>
      <c r="P114" s="25"/>
      <c r="Q114" s="25"/>
      <c r="T114" s="22">
        <v>0</v>
      </c>
      <c r="U114" s="74">
        <f t="shared" si="46"/>
        <v>-400</v>
      </c>
      <c r="V114" s="70">
        <f t="shared" si="47"/>
        <v>-400</v>
      </c>
      <c r="W114" s="70"/>
      <c r="X114" s="70">
        <f t="shared" si="48"/>
        <v>439.69785984053715</v>
      </c>
      <c r="Y114" s="70">
        <f t="shared" si="49"/>
        <v>39.697859840537149</v>
      </c>
      <c r="Z114" s="70">
        <f t="shared" si="50"/>
        <v>40</v>
      </c>
      <c r="AA114" s="24">
        <f t="shared" si="51"/>
        <v>40</v>
      </c>
      <c r="AB114" s="67">
        <f t="shared" si="52"/>
        <v>440</v>
      </c>
    </row>
    <row r="115" spans="1:28" ht="15" customHeight="1" x14ac:dyDescent="0.25">
      <c r="A115" s="71">
        <v>485</v>
      </c>
      <c r="B115" s="71">
        <v>400</v>
      </c>
      <c r="C115" s="68">
        <f t="shared" si="44"/>
        <v>3.23</v>
      </c>
      <c r="D115" s="68">
        <v>268.44</v>
      </c>
      <c r="E115" s="68">
        <v>211.45</v>
      </c>
      <c r="F115" s="68">
        <v>0</v>
      </c>
      <c r="G115" s="68">
        <f t="shared" si="42"/>
        <v>7.9540229885057467</v>
      </c>
      <c r="H115" s="68">
        <v>0</v>
      </c>
      <c r="I115" s="68">
        <f t="shared" si="43"/>
        <v>8.931034482758621</v>
      </c>
      <c r="J115" s="72">
        <f t="shared" si="53"/>
        <v>1</v>
      </c>
      <c r="K115" s="72">
        <f t="shared" si="54"/>
        <v>1</v>
      </c>
      <c r="L115" s="72">
        <f t="shared" si="55"/>
        <v>1</v>
      </c>
      <c r="M115" s="72">
        <f t="shared" ca="1" si="45"/>
        <v>0</v>
      </c>
      <c r="N115" s="25"/>
      <c r="O115" s="25"/>
      <c r="P115" s="25"/>
      <c r="Q115" s="25"/>
      <c r="T115" s="22">
        <v>0</v>
      </c>
      <c r="U115" s="74">
        <f t="shared" si="46"/>
        <v>-400</v>
      </c>
      <c r="V115" s="70">
        <f t="shared" si="47"/>
        <v>-400</v>
      </c>
      <c r="W115" s="70"/>
      <c r="X115" s="70">
        <f t="shared" si="48"/>
        <v>439.69785984053715</v>
      </c>
      <c r="Y115" s="70">
        <f t="shared" si="49"/>
        <v>39.697859840537149</v>
      </c>
      <c r="Z115" s="70">
        <f t="shared" si="50"/>
        <v>40</v>
      </c>
      <c r="AA115" s="24">
        <f t="shared" si="51"/>
        <v>40</v>
      </c>
      <c r="AB115" s="67">
        <f t="shared" si="52"/>
        <v>440</v>
      </c>
    </row>
    <row r="116" spans="1:28" ht="15" customHeight="1" x14ac:dyDescent="0.25">
      <c r="A116" s="71">
        <v>644</v>
      </c>
      <c r="B116" s="71">
        <v>400</v>
      </c>
      <c r="C116" s="68">
        <f t="shared" si="44"/>
        <v>4.29</v>
      </c>
      <c r="D116" s="68">
        <v>268.47000000000003</v>
      </c>
      <c r="E116" s="68">
        <v>211.45</v>
      </c>
      <c r="F116" s="68">
        <v>0</v>
      </c>
      <c r="G116" s="68">
        <f t="shared" si="42"/>
        <v>6.0568181818181817</v>
      </c>
      <c r="H116" s="68">
        <v>0</v>
      </c>
      <c r="I116" s="68">
        <f t="shared" si="43"/>
        <v>8.829545454545455</v>
      </c>
      <c r="J116" s="72">
        <f t="shared" si="53"/>
        <v>1</v>
      </c>
      <c r="K116" s="72">
        <f t="shared" si="54"/>
        <v>1</v>
      </c>
      <c r="L116" s="72">
        <f t="shared" si="55"/>
        <v>1</v>
      </c>
      <c r="M116" s="72">
        <f t="shared" ca="1" si="45"/>
        <v>1</v>
      </c>
      <c r="N116" s="25"/>
      <c r="O116" s="25"/>
      <c r="P116" s="25"/>
      <c r="Q116" s="25"/>
      <c r="T116" s="22">
        <v>0</v>
      </c>
      <c r="U116" s="74">
        <f t="shared" si="46"/>
        <v>-400</v>
      </c>
      <c r="V116" s="70">
        <f t="shared" si="47"/>
        <v>-400</v>
      </c>
      <c r="W116" s="70"/>
      <c r="X116" s="70">
        <f t="shared" si="48"/>
        <v>439.69785984053715</v>
      </c>
      <c r="Y116" s="70">
        <f t="shared" si="49"/>
        <v>39.697859840537149</v>
      </c>
      <c r="Z116" s="70">
        <f t="shared" si="50"/>
        <v>40</v>
      </c>
      <c r="AA116" s="24">
        <f t="shared" si="51"/>
        <v>40</v>
      </c>
      <c r="AB116" s="67">
        <f t="shared" si="52"/>
        <v>440</v>
      </c>
    </row>
    <row r="117" spans="1:28" ht="15" customHeight="1" x14ac:dyDescent="0.25">
      <c r="A117" s="71">
        <v>485</v>
      </c>
      <c r="B117" s="71">
        <v>400</v>
      </c>
      <c r="C117" s="68">
        <f t="shared" si="44"/>
        <v>3.23</v>
      </c>
      <c r="D117" s="68">
        <v>268.48</v>
      </c>
      <c r="E117" s="68">
        <v>211.45</v>
      </c>
      <c r="F117" s="68">
        <v>0</v>
      </c>
      <c r="G117" s="68">
        <f t="shared" si="42"/>
        <v>7.7752808988764048</v>
      </c>
      <c r="H117" s="68">
        <v>0</v>
      </c>
      <c r="I117" s="68">
        <f t="shared" si="43"/>
        <v>8.7303370786516847</v>
      </c>
      <c r="J117" s="72">
        <f t="shared" si="53"/>
        <v>1</v>
      </c>
      <c r="K117" s="72">
        <f t="shared" si="54"/>
        <v>1</v>
      </c>
      <c r="L117" s="72">
        <f t="shared" si="55"/>
        <v>1</v>
      </c>
      <c r="M117" s="72">
        <f t="shared" ca="1" si="45"/>
        <v>1</v>
      </c>
      <c r="N117" s="25"/>
      <c r="O117" s="25"/>
      <c r="P117" s="25"/>
      <c r="Q117" s="25"/>
      <c r="T117" s="22">
        <v>0</v>
      </c>
      <c r="U117" s="74">
        <f t="shared" si="46"/>
        <v>-400</v>
      </c>
      <c r="V117" s="70">
        <f t="shared" si="47"/>
        <v>-400</v>
      </c>
      <c r="W117" s="70"/>
      <c r="X117" s="70">
        <f t="shared" si="48"/>
        <v>439.69785984053715</v>
      </c>
      <c r="Y117" s="70">
        <f t="shared" si="49"/>
        <v>39.697859840537149</v>
      </c>
      <c r="Z117" s="70">
        <f t="shared" si="50"/>
        <v>40</v>
      </c>
      <c r="AA117" s="24">
        <f t="shared" si="51"/>
        <v>40</v>
      </c>
      <c r="AB117" s="67">
        <f t="shared" si="52"/>
        <v>440</v>
      </c>
    </row>
    <row r="118" spans="1:28" ht="15" customHeight="1" x14ac:dyDescent="0.25">
      <c r="A118" s="71">
        <v>725</v>
      </c>
      <c r="B118" s="71">
        <v>400</v>
      </c>
      <c r="C118" s="68">
        <f t="shared" si="44"/>
        <v>4.83</v>
      </c>
      <c r="D118" s="68">
        <v>268.52</v>
      </c>
      <c r="E118" s="68">
        <v>211.45</v>
      </c>
      <c r="F118" s="68">
        <v>0</v>
      </c>
      <c r="G118" s="68">
        <f t="shared" si="42"/>
        <v>5.0222222222222221</v>
      </c>
      <c r="H118" s="68">
        <v>0</v>
      </c>
      <c r="I118" s="68">
        <f t="shared" si="43"/>
        <v>8.6333333333333329</v>
      </c>
      <c r="J118" s="72">
        <f t="shared" si="53"/>
        <v>1</v>
      </c>
      <c r="K118" s="72">
        <f t="shared" si="54"/>
        <v>1</v>
      </c>
      <c r="L118" s="72">
        <f t="shared" si="55"/>
        <v>1</v>
      </c>
      <c r="M118" s="72">
        <f t="shared" ca="1" si="45"/>
        <v>0</v>
      </c>
      <c r="N118" s="25"/>
      <c r="O118" s="25"/>
      <c r="P118" s="25"/>
      <c r="Q118" s="25"/>
      <c r="T118" s="22">
        <v>0</v>
      </c>
      <c r="U118" s="74">
        <f t="shared" si="46"/>
        <v>-400</v>
      </c>
      <c r="V118" s="70">
        <f t="shared" si="47"/>
        <v>-400</v>
      </c>
      <c r="W118" s="70"/>
      <c r="X118" s="70">
        <f t="shared" si="48"/>
        <v>439.69785984053715</v>
      </c>
      <c r="Y118" s="70">
        <f t="shared" si="49"/>
        <v>39.697859840537149</v>
      </c>
      <c r="Z118" s="70">
        <f t="shared" si="50"/>
        <v>40</v>
      </c>
      <c r="AA118" s="24">
        <f t="shared" si="51"/>
        <v>40</v>
      </c>
      <c r="AB118" s="67">
        <f t="shared" si="52"/>
        <v>440</v>
      </c>
    </row>
    <row r="119" spans="1:28" ht="15" customHeight="1" x14ac:dyDescent="0.25">
      <c r="A119" s="71">
        <v>644</v>
      </c>
      <c r="B119" s="71">
        <v>400</v>
      </c>
      <c r="C119" s="68">
        <f t="shared" si="44"/>
        <v>4.29</v>
      </c>
      <c r="D119" s="68">
        <v>268.55</v>
      </c>
      <c r="E119" s="68">
        <v>211.45</v>
      </c>
      <c r="F119" s="68">
        <v>0</v>
      </c>
      <c r="G119" s="68">
        <f t="shared" si="42"/>
        <v>5.8571428571428568</v>
      </c>
      <c r="H119" s="68">
        <v>0</v>
      </c>
      <c r="I119" s="68">
        <f t="shared" si="43"/>
        <v>8.5384615384615383</v>
      </c>
      <c r="J119" s="72">
        <f t="shared" si="53"/>
        <v>1</v>
      </c>
      <c r="K119" s="72">
        <f t="shared" si="54"/>
        <v>1</v>
      </c>
      <c r="L119" s="72">
        <f t="shared" si="55"/>
        <v>1</v>
      </c>
      <c r="M119" s="72">
        <f t="shared" ca="1" si="45"/>
        <v>0</v>
      </c>
      <c r="N119" s="25"/>
      <c r="O119" s="25"/>
      <c r="P119" s="25"/>
      <c r="Q119" s="25"/>
      <c r="T119" s="22">
        <v>0</v>
      </c>
      <c r="U119" s="74">
        <f t="shared" si="46"/>
        <v>-400</v>
      </c>
      <c r="V119" s="70">
        <f t="shared" si="47"/>
        <v>-400</v>
      </c>
      <c r="W119" s="70"/>
      <c r="X119" s="70">
        <f t="shared" si="48"/>
        <v>439.69785984053715</v>
      </c>
      <c r="Y119" s="70">
        <f t="shared" si="49"/>
        <v>39.697859840537149</v>
      </c>
      <c r="Z119" s="70">
        <f t="shared" si="50"/>
        <v>40</v>
      </c>
      <c r="AA119" s="24">
        <f t="shared" si="51"/>
        <v>40</v>
      </c>
      <c r="AB119" s="67">
        <f t="shared" si="52"/>
        <v>440</v>
      </c>
    </row>
    <row r="120" spans="1:28" ht="15" customHeight="1" x14ac:dyDescent="0.25">
      <c r="A120" s="71">
        <v>649</v>
      </c>
      <c r="B120" s="71">
        <v>400</v>
      </c>
      <c r="C120" s="68">
        <f t="shared" si="44"/>
        <v>4.33</v>
      </c>
      <c r="D120" s="68">
        <v>268.58999999999997</v>
      </c>
      <c r="E120" s="68">
        <v>211.45</v>
      </c>
      <c r="F120" s="68">
        <v>0</v>
      </c>
      <c r="G120" s="68">
        <f t="shared" si="42"/>
        <v>5.7391304347826084</v>
      </c>
      <c r="H120" s="68">
        <v>0</v>
      </c>
      <c r="I120" s="68">
        <f t="shared" si="43"/>
        <v>8.445652173913043</v>
      </c>
      <c r="J120" s="72">
        <f t="shared" si="53"/>
        <v>1</v>
      </c>
      <c r="K120" s="72">
        <f t="shared" si="54"/>
        <v>1</v>
      </c>
      <c r="L120" s="72">
        <f t="shared" si="55"/>
        <v>1</v>
      </c>
      <c r="M120" s="72">
        <f t="shared" ca="1" si="45"/>
        <v>1</v>
      </c>
      <c r="N120" s="25"/>
      <c r="O120" s="25"/>
      <c r="P120" s="25"/>
      <c r="Q120" s="25"/>
      <c r="T120" s="22">
        <v>0</v>
      </c>
      <c r="U120" s="74">
        <f t="shared" si="46"/>
        <v>-400</v>
      </c>
      <c r="V120" s="70">
        <f t="shared" si="47"/>
        <v>-400</v>
      </c>
      <c r="W120" s="70"/>
      <c r="X120" s="70">
        <f t="shared" si="48"/>
        <v>439.69785984053715</v>
      </c>
      <c r="Y120" s="70">
        <f t="shared" si="49"/>
        <v>39.697859840537149</v>
      </c>
      <c r="Z120" s="70">
        <f t="shared" si="50"/>
        <v>40</v>
      </c>
      <c r="AA120" s="24">
        <f t="shared" si="51"/>
        <v>40</v>
      </c>
      <c r="AB120" s="67">
        <f t="shared" si="52"/>
        <v>440</v>
      </c>
    </row>
    <row r="121" spans="1:28" ht="15" customHeight="1" x14ac:dyDescent="0.25">
      <c r="A121" s="71">
        <v>565</v>
      </c>
      <c r="B121" s="71">
        <v>400</v>
      </c>
      <c r="C121" s="68">
        <f t="shared" si="44"/>
        <v>3.77</v>
      </c>
      <c r="D121" s="68">
        <v>268.61</v>
      </c>
      <c r="E121" s="68">
        <v>211.45</v>
      </c>
      <c r="F121" s="68">
        <v>0</v>
      </c>
      <c r="G121" s="68">
        <f t="shared" si="42"/>
        <v>6.580645161290323</v>
      </c>
      <c r="H121" s="68">
        <v>0</v>
      </c>
      <c r="I121" s="68">
        <f t="shared" si="43"/>
        <v>8.3548387096774199</v>
      </c>
      <c r="J121" s="72">
        <f t="shared" si="53"/>
        <v>1</v>
      </c>
      <c r="K121" s="72">
        <f t="shared" si="54"/>
        <v>1</v>
      </c>
      <c r="L121" s="72">
        <f t="shared" si="55"/>
        <v>1</v>
      </c>
      <c r="M121" s="72">
        <f t="shared" ca="1" si="45"/>
        <v>1</v>
      </c>
      <c r="N121" s="25"/>
      <c r="O121" s="25"/>
      <c r="P121" s="25"/>
      <c r="Q121" s="25"/>
      <c r="T121" s="22">
        <v>0</v>
      </c>
      <c r="U121" s="74">
        <f t="shared" si="46"/>
        <v>-400</v>
      </c>
      <c r="V121" s="70">
        <f t="shared" si="47"/>
        <v>-400</v>
      </c>
      <c r="W121" s="70"/>
      <c r="X121" s="70">
        <f t="shared" si="48"/>
        <v>439.69785984053715</v>
      </c>
      <c r="Y121" s="70">
        <f t="shared" si="49"/>
        <v>39.697859840537149</v>
      </c>
      <c r="Z121" s="70">
        <f t="shared" si="50"/>
        <v>40</v>
      </c>
      <c r="AA121" s="24">
        <f t="shared" si="51"/>
        <v>40</v>
      </c>
      <c r="AB121" s="67">
        <f t="shared" si="52"/>
        <v>440</v>
      </c>
    </row>
    <row r="122" spans="1:28" ht="15" customHeight="1" x14ac:dyDescent="0.25">
      <c r="A122" s="71">
        <v>634</v>
      </c>
      <c r="B122" s="71">
        <v>400</v>
      </c>
      <c r="C122" s="68">
        <f t="shared" si="44"/>
        <v>4.2300000000000004</v>
      </c>
      <c r="D122" s="68">
        <v>268.64</v>
      </c>
      <c r="E122" s="68">
        <v>211.45</v>
      </c>
      <c r="F122" s="68">
        <v>0</v>
      </c>
      <c r="G122" s="68">
        <f t="shared" si="42"/>
        <v>5.7765957446808507</v>
      </c>
      <c r="H122" s="68">
        <v>0</v>
      </c>
      <c r="I122" s="68">
        <f t="shared" si="43"/>
        <v>8.2659574468085104</v>
      </c>
      <c r="J122" s="72">
        <f t="shared" si="53"/>
        <v>1</v>
      </c>
      <c r="K122" s="72">
        <f t="shared" si="54"/>
        <v>1</v>
      </c>
      <c r="L122" s="72">
        <f t="shared" si="55"/>
        <v>1</v>
      </c>
      <c r="M122" s="72">
        <f t="shared" ca="1" si="45"/>
        <v>0</v>
      </c>
      <c r="N122" s="25"/>
      <c r="O122" s="25"/>
      <c r="P122" s="25"/>
      <c r="Q122" s="25"/>
      <c r="T122" s="22">
        <v>0</v>
      </c>
      <c r="U122" s="74">
        <f t="shared" si="46"/>
        <v>-400</v>
      </c>
      <c r="V122" s="70">
        <f t="shared" si="47"/>
        <v>-400</v>
      </c>
      <c r="W122" s="70"/>
      <c r="X122" s="70">
        <f t="shared" si="48"/>
        <v>439.69785984053715</v>
      </c>
      <c r="Y122" s="70">
        <f t="shared" si="49"/>
        <v>39.697859840537149</v>
      </c>
      <c r="Z122" s="70">
        <f t="shared" si="50"/>
        <v>40</v>
      </c>
      <c r="AA122" s="24">
        <f t="shared" si="51"/>
        <v>40</v>
      </c>
      <c r="AB122" s="67">
        <f t="shared" si="52"/>
        <v>440</v>
      </c>
    </row>
    <row r="123" spans="1:28" ht="15" customHeight="1" x14ac:dyDescent="0.25">
      <c r="A123" s="71">
        <v>655</v>
      </c>
      <c r="B123" s="71">
        <v>400</v>
      </c>
      <c r="C123" s="68">
        <f t="shared" si="44"/>
        <v>4.37</v>
      </c>
      <c r="D123" s="68">
        <v>268.67</v>
      </c>
      <c r="E123" s="68">
        <v>211.45</v>
      </c>
      <c r="F123" s="68">
        <v>0</v>
      </c>
      <c r="G123" s="68">
        <f t="shared" si="42"/>
        <v>5.4947368421052634</v>
      </c>
      <c r="H123" s="68">
        <v>0</v>
      </c>
      <c r="I123" s="68">
        <f t="shared" si="43"/>
        <v>8.1789473684210527</v>
      </c>
      <c r="J123" s="72">
        <f t="shared" si="53"/>
        <v>1</v>
      </c>
      <c r="K123" s="72">
        <f t="shared" si="54"/>
        <v>1</v>
      </c>
      <c r="L123" s="72">
        <f t="shared" si="55"/>
        <v>1</v>
      </c>
      <c r="M123" s="72">
        <f t="shared" ca="1" si="45"/>
        <v>1</v>
      </c>
      <c r="N123" s="25"/>
      <c r="O123" s="25"/>
      <c r="P123" s="25"/>
      <c r="Q123" s="25"/>
      <c r="T123" s="22">
        <v>0</v>
      </c>
      <c r="U123" s="74">
        <f t="shared" si="46"/>
        <v>-400</v>
      </c>
      <c r="V123" s="70">
        <f t="shared" si="47"/>
        <v>-400</v>
      </c>
      <c r="W123" s="70"/>
      <c r="X123" s="70">
        <f t="shared" si="48"/>
        <v>439.69785984053715</v>
      </c>
      <c r="Y123" s="70">
        <f t="shared" si="49"/>
        <v>39.697859840537149</v>
      </c>
      <c r="Z123" s="70">
        <f t="shared" si="50"/>
        <v>40</v>
      </c>
      <c r="AA123" s="24">
        <f t="shared" si="51"/>
        <v>40</v>
      </c>
      <c r="AB123" s="67">
        <f t="shared" si="52"/>
        <v>440</v>
      </c>
    </row>
    <row r="124" spans="1:28" ht="15" customHeight="1" x14ac:dyDescent="0.25">
      <c r="A124" s="71">
        <v>655</v>
      </c>
      <c r="B124" s="71">
        <v>400</v>
      </c>
      <c r="C124" s="68">
        <f t="shared" si="44"/>
        <v>4.37</v>
      </c>
      <c r="D124" s="68">
        <v>268.7</v>
      </c>
      <c r="E124" s="68">
        <v>211.45</v>
      </c>
      <c r="F124" s="68">
        <v>0</v>
      </c>
      <c r="G124" s="68">
        <f t="shared" si="42"/>
        <v>5.4375</v>
      </c>
      <c r="H124" s="68">
        <v>0</v>
      </c>
      <c r="I124" s="68">
        <f t="shared" si="43"/>
        <v>8.09375</v>
      </c>
      <c r="J124" s="72">
        <f t="shared" si="53"/>
        <v>1</v>
      </c>
      <c r="K124" s="72">
        <f t="shared" si="54"/>
        <v>1</v>
      </c>
      <c r="L124" s="72">
        <f t="shared" si="55"/>
        <v>1</v>
      </c>
      <c r="M124" s="72">
        <f t="shared" ca="1" si="45"/>
        <v>0</v>
      </c>
      <c r="N124" s="25"/>
      <c r="O124" s="25"/>
      <c r="P124" s="25"/>
      <c r="Q124" s="25"/>
      <c r="T124" s="22">
        <v>0</v>
      </c>
      <c r="U124" s="74">
        <f t="shared" si="46"/>
        <v>-400</v>
      </c>
      <c r="V124" s="70">
        <f t="shared" si="47"/>
        <v>-400</v>
      </c>
      <c r="W124" s="70"/>
      <c r="X124" s="70">
        <f t="shared" si="48"/>
        <v>439.69785984053715</v>
      </c>
      <c r="Y124" s="70">
        <f t="shared" si="49"/>
        <v>39.697859840537149</v>
      </c>
      <c r="Z124" s="70">
        <f t="shared" si="50"/>
        <v>40</v>
      </c>
      <c r="AA124" s="24">
        <f t="shared" si="51"/>
        <v>40</v>
      </c>
      <c r="AB124" s="67">
        <f t="shared" si="52"/>
        <v>440</v>
      </c>
    </row>
    <row r="125" spans="1:28" ht="15" customHeight="1" x14ac:dyDescent="0.25">
      <c r="A125" s="71">
        <v>829</v>
      </c>
      <c r="B125" s="71">
        <v>400</v>
      </c>
      <c r="C125" s="68">
        <f t="shared" si="44"/>
        <v>5.53</v>
      </c>
      <c r="D125" s="68">
        <v>268.76</v>
      </c>
      <c r="E125" s="68">
        <v>211.45</v>
      </c>
      <c r="F125" s="68">
        <v>0</v>
      </c>
      <c r="G125" s="68">
        <f t="shared" ref="G125:G139" si="56">($A$28-A125)/(ROW(A125)-ROW($A$28))</f>
        <v>3.5876288659793816</v>
      </c>
      <c r="H125" s="68">
        <v>0</v>
      </c>
      <c r="I125" s="68">
        <f t="shared" ref="I125:I139" si="57">($A$28-B125)/(ROW(B125)-ROW($A$28))</f>
        <v>8.0103092783505154</v>
      </c>
      <c r="J125" s="72">
        <f t="shared" si="53"/>
        <v>1</v>
      </c>
      <c r="K125" s="72">
        <f t="shared" si="54"/>
        <v>1</v>
      </c>
      <c r="L125" s="72">
        <f t="shared" si="55"/>
        <v>1</v>
      </c>
      <c r="M125" s="72">
        <f t="shared" ca="1" si="45"/>
        <v>1</v>
      </c>
      <c r="N125" s="25"/>
      <c r="O125" s="25"/>
      <c r="P125" s="25"/>
      <c r="Q125" s="25"/>
      <c r="T125" s="22">
        <v>0</v>
      </c>
      <c r="U125" s="74">
        <f t="shared" si="46"/>
        <v>-400</v>
      </c>
      <c r="V125" s="70">
        <f t="shared" si="47"/>
        <v>-400</v>
      </c>
      <c r="W125" s="70"/>
      <c r="X125" s="70">
        <f t="shared" si="48"/>
        <v>439.69785984053715</v>
      </c>
      <c r="Y125" s="70">
        <f t="shared" si="49"/>
        <v>39.697859840537149</v>
      </c>
      <c r="Z125" s="70">
        <f t="shared" si="50"/>
        <v>40</v>
      </c>
      <c r="AA125" s="24">
        <f t="shared" si="51"/>
        <v>40</v>
      </c>
      <c r="AB125" s="67">
        <f t="shared" si="52"/>
        <v>440</v>
      </c>
    </row>
    <row r="126" spans="1:28" ht="15" customHeight="1" x14ac:dyDescent="0.25">
      <c r="A126" s="71">
        <v>481</v>
      </c>
      <c r="B126" s="71">
        <v>400</v>
      </c>
      <c r="C126" s="68">
        <f t="shared" si="44"/>
        <v>3.21</v>
      </c>
      <c r="D126" s="68">
        <v>268.77</v>
      </c>
      <c r="E126" s="68">
        <v>211.45</v>
      </c>
      <c r="F126" s="68">
        <v>0</v>
      </c>
      <c r="G126" s="68">
        <f t="shared" si="56"/>
        <v>7.1020408163265305</v>
      </c>
      <c r="H126" s="68">
        <v>0</v>
      </c>
      <c r="I126" s="68">
        <f t="shared" si="57"/>
        <v>7.9285714285714288</v>
      </c>
      <c r="J126" s="72">
        <f t="shared" si="53"/>
        <v>1</v>
      </c>
      <c r="K126" s="72">
        <f t="shared" si="54"/>
        <v>1</v>
      </c>
      <c r="L126" s="72">
        <f t="shared" si="55"/>
        <v>1</v>
      </c>
      <c r="M126" s="72">
        <f t="shared" ca="1" si="45"/>
        <v>1</v>
      </c>
      <c r="N126" s="25"/>
      <c r="O126" s="25"/>
      <c r="P126" s="25"/>
      <c r="Q126" s="25"/>
      <c r="T126" s="22">
        <v>0</v>
      </c>
      <c r="U126" s="74">
        <f t="shared" si="46"/>
        <v>-400</v>
      </c>
      <c r="V126" s="70">
        <f t="shared" si="47"/>
        <v>-400</v>
      </c>
      <c r="W126" s="70"/>
      <c r="X126" s="70">
        <f t="shared" si="48"/>
        <v>439.69785984053715</v>
      </c>
      <c r="Y126" s="70">
        <f t="shared" si="49"/>
        <v>39.697859840537149</v>
      </c>
      <c r="Z126" s="70">
        <f t="shared" si="50"/>
        <v>40</v>
      </c>
      <c r="AA126" s="24">
        <f t="shared" si="51"/>
        <v>40</v>
      </c>
      <c r="AB126" s="67">
        <f t="shared" si="52"/>
        <v>440</v>
      </c>
    </row>
    <row r="127" spans="1:28" ht="15" customHeight="1" x14ac:dyDescent="0.25">
      <c r="A127" s="71">
        <v>828</v>
      </c>
      <c r="B127" s="71">
        <v>400</v>
      </c>
      <c r="C127" s="68">
        <f t="shared" si="44"/>
        <v>5.52</v>
      </c>
      <c r="D127" s="68">
        <v>268.82</v>
      </c>
      <c r="E127" s="68">
        <v>211.45</v>
      </c>
      <c r="F127" s="68">
        <v>0</v>
      </c>
      <c r="G127" s="68">
        <f t="shared" si="56"/>
        <v>3.5252525252525251</v>
      </c>
      <c r="H127" s="68">
        <v>0</v>
      </c>
      <c r="I127" s="68">
        <f t="shared" si="57"/>
        <v>7.8484848484848486</v>
      </c>
      <c r="J127" s="72">
        <f t="shared" si="53"/>
        <v>1</v>
      </c>
      <c r="K127" s="72">
        <f t="shared" si="54"/>
        <v>1</v>
      </c>
      <c r="L127" s="72">
        <f t="shared" si="55"/>
        <v>1</v>
      </c>
      <c r="M127" s="72">
        <f t="shared" ca="1" si="45"/>
        <v>0</v>
      </c>
      <c r="N127" s="25"/>
      <c r="O127" s="25"/>
      <c r="P127" s="25"/>
      <c r="Q127" s="25"/>
      <c r="T127" s="22">
        <v>0</v>
      </c>
      <c r="U127" s="74">
        <f t="shared" si="46"/>
        <v>-400</v>
      </c>
      <c r="V127" s="70">
        <f t="shared" si="47"/>
        <v>-400</v>
      </c>
      <c r="W127" s="70"/>
      <c r="X127" s="70">
        <f t="shared" si="48"/>
        <v>439.69785984053715</v>
      </c>
      <c r="Y127" s="70">
        <f t="shared" si="49"/>
        <v>39.697859840537149</v>
      </c>
      <c r="Z127" s="70">
        <f t="shared" si="50"/>
        <v>40</v>
      </c>
      <c r="AA127" s="24">
        <f t="shared" si="51"/>
        <v>40</v>
      </c>
      <c r="AB127" s="67">
        <f t="shared" si="52"/>
        <v>440</v>
      </c>
    </row>
    <row r="128" spans="1:28" ht="15" customHeight="1" x14ac:dyDescent="0.25">
      <c r="A128" s="71">
        <v>568</v>
      </c>
      <c r="B128" s="71">
        <v>400</v>
      </c>
      <c r="C128" s="68">
        <f t="shared" si="44"/>
        <v>3.79</v>
      </c>
      <c r="D128" s="68">
        <v>268.83999999999997</v>
      </c>
      <c r="E128" s="68">
        <v>211.45</v>
      </c>
      <c r="F128" s="68">
        <v>0</v>
      </c>
      <c r="G128" s="68">
        <f t="shared" si="56"/>
        <v>6.09</v>
      </c>
      <c r="H128" s="68">
        <v>0</v>
      </c>
      <c r="I128" s="68">
        <f t="shared" si="57"/>
        <v>7.77</v>
      </c>
      <c r="J128" s="72">
        <f t="shared" si="53"/>
        <v>1</v>
      </c>
      <c r="K128" s="72">
        <f t="shared" si="54"/>
        <v>1</v>
      </c>
      <c r="L128" s="72">
        <f t="shared" si="55"/>
        <v>1</v>
      </c>
      <c r="M128" s="72">
        <f t="shared" ca="1" si="45"/>
        <v>0</v>
      </c>
      <c r="N128" s="25"/>
      <c r="O128" s="25"/>
      <c r="P128" s="25"/>
      <c r="Q128" s="25"/>
      <c r="T128" s="22">
        <v>0</v>
      </c>
      <c r="U128" s="74">
        <f t="shared" si="46"/>
        <v>-400</v>
      </c>
      <c r="V128" s="70">
        <f t="shared" si="47"/>
        <v>-400</v>
      </c>
      <c r="W128" s="70"/>
      <c r="X128" s="70">
        <f t="shared" si="48"/>
        <v>439.69785984053715</v>
      </c>
      <c r="Y128" s="70">
        <f t="shared" si="49"/>
        <v>39.697859840537149</v>
      </c>
      <c r="Z128" s="70">
        <f t="shared" si="50"/>
        <v>40</v>
      </c>
      <c r="AA128" s="24">
        <f t="shared" si="51"/>
        <v>40</v>
      </c>
      <c r="AB128" s="67">
        <f t="shared" si="52"/>
        <v>440</v>
      </c>
    </row>
    <row r="129" spans="1:28" ht="15" customHeight="1" x14ac:dyDescent="0.25">
      <c r="A129" s="71">
        <v>828</v>
      </c>
      <c r="B129" s="71">
        <v>400</v>
      </c>
      <c r="C129" s="68">
        <f t="shared" si="44"/>
        <v>5.52</v>
      </c>
      <c r="D129" s="68">
        <v>268.89999999999998</v>
      </c>
      <c r="E129" s="68">
        <v>211.45</v>
      </c>
      <c r="F129" s="68">
        <v>0</v>
      </c>
      <c r="G129" s="68">
        <f t="shared" si="56"/>
        <v>3.4554455445544554</v>
      </c>
      <c r="H129" s="68">
        <v>0</v>
      </c>
      <c r="I129" s="68">
        <f t="shared" si="57"/>
        <v>7.6930693069306928</v>
      </c>
      <c r="J129" s="72">
        <f t="shared" si="53"/>
        <v>1</v>
      </c>
      <c r="K129" s="72">
        <f t="shared" si="54"/>
        <v>1</v>
      </c>
      <c r="L129" s="72">
        <f t="shared" si="55"/>
        <v>1</v>
      </c>
      <c r="M129" s="72">
        <f t="shared" ca="1" si="45"/>
        <v>0</v>
      </c>
      <c r="N129" s="25"/>
      <c r="O129" s="25"/>
      <c r="P129" s="25"/>
      <c r="Q129" s="25"/>
      <c r="T129" s="22">
        <v>0</v>
      </c>
      <c r="U129" s="74">
        <f t="shared" si="46"/>
        <v>-400</v>
      </c>
      <c r="V129" s="70">
        <f t="shared" si="47"/>
        <v>-400</v>
      </c>
      <c r="W129" s="70"/>
      <c r="X129" s="70">
        <f t="shared" si="48"/>
        <v>439.69785984053715</v>
      </c>
      <c r="Y129" s="70">
        <f t="shared" si="49"/>
        <v>39.697859840537149</v>
      </c>
      <c r="Z129" s="70">
        <f t="shared" si="50"/>
        <v>40</v>
      </c>
      <c r="AA129" s="24">
        <f t="shared" si="51"/>
        <v>40</v>
      </c>
      <c r="AB129" s="67">
        <f t="shared" si="52"/>
        <v>440</v>
      </c>
    </row>
    <row r="130" spans="1:28" ht="15" customHeight="1" x14ac:dyDescent="0.25">
      <c r="A130" s="71">
        <v>655</v>
      </c>
      <c r="B130" s="71">
        <v>400</v>
      </c>
      <c r="C130" s="68">
        <f t="shared" ref="C130:C139" si="58">ROUND(A130/150,2)</f>
        <v>4.37</v>
      </c>
      <c r="D130" s="68">
        <v>268.93</v>
      </c>
      <c r="E130" s="68">
        <v>211.45</v>
      </c>
      <c r="F130" s="68">
        <v>0</v>
      </c>
      <c r="G130" s="68">
        <f t="shared" si="56"/>
        <v>5.117647058823529</v>
      </c>
      <c r="H130" s="68">
        <v>0</v>
      </c>
      <c r="I130" s="68">
        <f t="shared" si="57"/>
        <v>7.617647058823529</v>
      </c>
      <c r="J130" s="72">
        <f t="shared" si="53"/>
        <v>1</v>
      </c>
      <c r="K130" s="72">
        <f t="shared" si="54"/>
        <v>1</v>
      </c>
      <c r="L130" s="72">
        <f t="shared" si="55"/>
        <v>1</v>
      </c>
      <c r="M130" s="72">
        <f t="shared" ref="M130:M139" ca="1" si="59">IF(RAND()&lt;0.5,0,1)</f>
        <v>0</v>
      </c>
      <c r="N130" s="25"/>
      <c r="O130" s="25"/>
      <c r="P130" s="25"/>
      <c r="Q130" s="25"/>
      <c r="T130" s="22">
        <v>0</v>
      </c>
      <c r="U130" s="74">
        <f t="shared" ref="U130:U139" si="60">T130-B130</f>
        <v>-400</v>
      </c>
      <c r="V130" s="70">
        <f t="shared" ref="V130:V139" si="61">ROUND(U130,0)</f>
        <v>-400</v>
      </c>
      <c r="W130" s="70"/>
      <c r="X130" s="70">
        <f t="shared" ref="X130:X139" si="62">B130/$W$2*$W$3</f>
        <v>439.69785984053715</v>
      </c>
      <c r="Y130" s="70">
        <f t="shared" ref="Y130:Y139" si="63">X130-B130</f>
        <v>39.697859840537149</v>
      </c>
      <c r="Z130" s="70">
        <f t="shared" ref="Z130:Z139" si="64">ROUND(Y130,0)</f>
        <v>40</v>
      </c>
      <c r="AA130" s="24">
        <f t="shared" ref="AA130:AA139" si="65">IF(V130&gt;=0,V130,Z130)</f>
        <v>40</v>
      </c>
      <c r="AB130" s="67">
        <f t="shared" ref="AB130:AB139" si="66">B130+AA130</f>
        <v>440</v>
      </c>
    </row>
    <row r="131" spans="1:28" ht="15" customHeight="1" x14ac:dyDescent="0.25">
      <c r="A131" s="71">
        <v>656</v>
      </c>
      <c r="B131" s="71">
        <v>400</v>
      </c>
      <c r="C131" s="68">
        <f t="shared" si="58"/>
        <v>4.37</v>
      </c>
      <c r="D131" s="68">
        <v>268.97000000000003</v>
      </c>
      <c r="E131" s="68">
        <v>211.45</v>
      </c>
      <c r="F131" s="68">
        <v>0</v>
      </c>
      <c r="G131" s="68">
        <f t="shared" si="56"/>
        <v>5.058252427184466</v>
      </c>
      <c r="H131" s="68">
        <v>0</v>
      </c>
      <c r="I131" s="68">
        <f t="shared" si="57"/>
        <v>7.5436893203883493</v>
      </c>
      <c r="J131" s="72">
        <f t="shared" ref="J131:J139" si="67">IF(ABS(B131-B130)&lt;=50,1,0)</f>
        <v>1</v>
      </c>
      <c r="K131" s="72">
        <f t="shared" ref="K131:K139" si="68">IF(ABS((B131-B130))&lt;=50,1,IF((B131-B130)*(1)&gt;=0,1,-1))</f>
        <v>1</v>
      </c>
      <c r="L131" s="72">
        <f t="shared" si="55"/>
        <v>1</v>
      </c>
      <c r="M131" s="72">
        <f t="shared" ca="1" si="59"/>
        <v>0</v>
      </c>
      <c r="N131" s="25"/>
      <c r="O131" s="25"/>
      <c r="P131" s="25"/>
      <c r="Q131" s="25"/>
      <c r="T131" s="22">
        <v>0</v>
      </c>
      <c r="U131" s="74">
        <f t="shared" si="60"/>
        <v>-400</v>
      </c>
      <c r="V131" s="70">
        <f t="shared" si="61"/>
        <v>-400</v>
      </c>
      <c r="W131" s="70"/>
      <c r="X131" s="70">
        <f t="shared" si="62"/>
        <v>439.69785984053715</v>
      </c>
      <c r="Y131" s="70">
        <f t="shared" si="63"/>
        <v>39.697859840537149</v>
      </c>
      <c r="Z131" s="70">
        <f t="shared" si="64"/>
        <v>40</v>
      </c>
      <c r="AA131" s="24">
        <f t="shared" si="65"/>
        <v>40</v>
      </c>
      <c r="AB131" s="67">
        <f t="shared" si="66"/>
        <v>440</v>
      </c>
    </row>
    <row r="132" spans="1:28" ht="15" customHeight="1" x14ac:dyDescent="0.25">
      <c r="A132" s="71">
        <v>829</v>
      </c>
      <c r="B132" s="71">
        <v>400</v>
      </c>
      <c r="C132" s="68">
        <f t="shared" si="58"/>
        <v>5.53</v>
      </c>
      <c r="D132" s="68">
        <v>269.02</v>
      </c>
      <c r="E132" s="68">
        <v>211.45</v>
      </c>
      <c r="F132" s="68">
        <v>0</v>
      </c>
      <c r="G132" s="68">
        <f t="shared" si="56"/>
        <v>3.3461538461538463</v>
      </c>
      <c r="H132" s="68">
        <v>0</v>
      </c>
      <c r="I132" s="68">
        <f t="shared" si="57"/>
        <v>7.4711538461538458</v>
      </c>
      <c r="J132" s="72">
        <f t="shared" si="67"/>
        <v>1</v>
      </c>
      <c r="K132" s="72">
        <f t="shared" si="68"/>
        <v>1</v>
      </c>
      <c r="L132" s="72">
        <f t="shared" si="55"/>
        <v>1</v>
      </c>
      <c r="M132" s="72">
        <f t="shared" ca="1" si="59"/>
        <v>1</v>
      </c>
      <c r="N132" s="25"/>
      <c r="O132" s="25"/>
      <c r="P132" s="25"/>
      <c r="Q132" s="25"/>
      <c r="T132" s="22">
        <v>0</v>
      </c>
      <c r="U132" s="74">
        <f t="shared" si="60"/>
        <v>-400</v>
      </c>
      <c r="V132" s="70">
        <f t="shared" si="61"/>
        <v>-400</v>
      </c>
      <c r="W132" s="70"/>
      <c r="X132" s="70">
        <f t="shared" si="62"/>
        <v>439.69785984053715</v>
      </c>
      <c r="Y132" s="70">
        <f t="shared" si="63"/>
        <v>39.697859840537149</v>
      </c>
      <c r="Z132" s="70">
        <f t="shared" si="64"/>
        <v>40</v>
      </c>
      <c r="AA132" s="24">
        <f t="shared" si="65"/>
        <v>40</v>
      </c>
      <c r="AB132" s="67">
        <f t="shared" si="66"/>
        <v>440</v>
      </c>
    </row>
    <row r="133" spans="1:28" ht="15" customHeight="1" x14ac:dyDescent="0.25">
      <c r="A133" s="71">
        <v>570</v>
      </c>
      <c r="B133" s="71">
        <v>400</v>
      </c>
      <c r="C133" s="68">
        <f t="shared" si="58"/>
        <v>3.8</v>
      </c>
      <c r="D133" s="68">
        <v>269.04000000000002</v>
      </c>
      <c r="E133" s="68">
        <v>211.45</v>
      </c>
      <c r="F133" s="68">
        <v>0</v>
      </c>
      <c r="G133" s="68">
        <f t="shared" si="56"/>
        <v>5.7809523809523808</v>
      </c>
      <c r="H133" s="68">
        <v>0</v>
      </c>
      <c r="I133" s="68">
        <f t="shared" si="57"/>
        <v>7.4</v>
      </c>
      <c r="J133" s="72">
        <f t="shared" si="67"/>
        <v>1</v>
      </c>
      <c r="K133" s="72">
        <f t="shared" si="68"/>
        <v>1</v>
      </c>
      <c r="L133" s="72">
        <f t="shared" si="55"/>
        <v>1</v>
      </c>
      <c r="M133" s="72">
        <f t="shared" ca="1" si="59"/>
        <v>0</v>
      </c>
      <c r="N133" s="25"/>
      <c r="O133" s="25"/>
      <c r="P133" s="25"/>
      <c r="Q133" s="25"/>
      <c r="T133" s="22">
        <v>0</v>
      </c>
      <c r="U133" s="74">
        <f t="shared" si="60"/>
        <v>-400</v>
      </c>
      <c r="V133" s="70">
        <f t="shared" si="61"/>
        <v>-400</v>
      </c>
      <c r="W133" s="70"/>
      <c r="X133" s="70">
        <f t="shared" si="62"/>
        <v>439.69785984053715</v>
      </c>
      <c r="Y133" s="70">
        <f t="shared" si="63"/>
        <v>39.697859840537149</v>
      </c>
      <c r="Z133" s="70">
        <f t="shared" si="64"/>
        <v>40</v>
      </c>
      <c r="AA133" s="24">
        <f t="shared" si="65"/>
        <v>40</v>
      </c>
      <c r="AB133" s="67">
        <f t="shared" si="66"/>
        <v>440</v>
      </c>
    </row>
    <row r="134" spans="1:28" ht="15" customHeight="1" x14ac:dyDescent="0.25">
      <c r="A134" s="71">
        <v>830</v>
      </c>
      <c r="B134" s="71">
        <v>400</v>
      </c>
      <c r="C134" s="68">
        <f t="shared" si="58"/>
        <v>5.53</v>
      </c>
      <c r="D134" s="68">
        <v>269.08999999999997</v>
      </c>
      <c r="E134" s="68">
        <v>211.45</v>
      </c>
      <c r="F134" s="68">
        <v>0</v>
      </c>
      <c r="G134" s="68">
        <f t="shared" si="56"/>
        <v>3.2735849056603774</v>
      </c>
      <c r="H134" s="68">
        <v>0</v>
      </c>
      <c r="I134" s="68">
        <f t="shared" si="57"/>
        <v>7.3301886792452828</v>
      </c>
      <c r="J134" s="72">
        <f t="shared" si="67"/>
        <v>1</v>
      </c>
      <c r="K134" s="72">
        <f t="shared" si="68"/>
        <v>1</v>
      </c>
      <c r="L134" s="72">
        <f t="shared" si="55"/>
        <v>1</v>
      </c>
      <c r="M134" s="72">
        <f t="shared" ca="1" si="59"/>
        <v>1</v>
      </c>
      <c r="N134" s="25"/>
      <c r="O134" s="25"/>
      <c r="P134" s="25"/>
      <c r="Q134" s="25"/>
      <c r="T134" s="22">
        <v>0</v>
      </c>
      <c r="U134" s="74">
        <f t="shared" si="60"/>
        <v>-400</v>
      </c>
      <c r="V134" s="70">
        <f t="shared" si="61"/>
        <v>-400</v>
      </c>
      <c r="W134" s="70"/>
      <c r="X134" s="70">
        <f t="shared" si="62"/>
        <v>439.69785984053715</v>
      </c>
      <c r="Y134" s="70">
        <f t="shared" si="63"/>
        <v>39.697859840537149</v>
      </c>
      <c r="Z134" s="70">
        <f t="shared" si="64"/>
        <v>40</v>
      </c>
      <c r="AA134" s="24">
        <f t="shared" si="65"/>
        <v>40</v>
      </c>
      <c r="AB134" s="67">
        <f t="shared" si="66"/>
        <v>440</v>
      </c>
    </row>
    <row r="135" spans="1:28" ht="15" customHeight="1" x14ac:dyDescent="0.25">
      <c r="A135" s="71">
        <v>570</v>
      </c>
      <c r="B135" s="71">
        <v>400</v>
      </c>
      <c r="C135" s="68">
        <f t="shared" si="58"/>
        <v>3.8</v>
      </c>
      <c r="D135" s="68">
        <v>269.11</v>
      </c>
      <c r="E135" s="68">
        <v>211.45</v>
      </c>
      <c r="F135" s="68">
        <v>0</v>
      </c>
      <c r="G135" s="68">
        <f t="shared" si="56"/>
        <v>5.6728971962616823</v>
      </c>
      <c r="H135" s="68">
        <v>0</v>
      </c>
      <c r="I135" s="68">
        <f t="shared" si="57"/>
        <v>7.2616822429906538</v>
      </c>
      <c r="J135" s="72">
        <f t="shared" si="67"/>
        <v>1</v>
      </c>
      <c r="K135" s="72">
        <f t="shared" si="68"/>
        <v>1</v>
      </c>
      <c r="L135" s="72">
        <f t="shared" ref="L135:L139" si="69">IF(OR(COUNTIF(K131:K135,1)=5,COUNTIF(K131:K135,-1)=5),1,0)</f>
        <v>1</v>
      </c>
      <c r="M135" s="72">
        <f t="shared" ca="1" si="59"/>
        <v>0</v>
      </c>
      <c r="N135" s="25"/>
      <c r="O135" s="25"/>
      <c r="P135" s="25"/>
      <c r="Q135" s="25"/>
      <c r="T135" s="22">
        <v>0</v>
      </c>
      <c r="U135" s="74">
        <f t="shared" si="60"/>
        <v>-400</v>
      </c>
      <c r="V135" s="70">
        <f t="shared" si="61"/>
        <v>-400</v>
      </c>
      <c r="W135" s="70"/>
      <c r="X135" s="70">
        <f t="shared" si="62"/>
        <v>439.69785984053715</v>
      </c>
      <c r="Y135" s="70">
        <f t="shared" si="63"/>
        <v>39.697859840537149</v>
      </c>
      <c r="Z135" s="70">
        <f t="shared" si="64"/>
        <v>40</v>
      </c>
      <c r="AA135" s="24">
        <f t="shared" si="65"/>
        <v>40</v>
      </c>
      <c r="AB135" s="67">
        <f t="shared" si="66"/>
        <v>440</v>
      </c>
    </row>
    <row r="136" spans="1:28" ht="15" customHeight="1" x14ac:dyDescent="0.25">
      <c r="A136" s="71">
        <v>829</v>
      </c>
      <c r="B136" s="71">
        <v>400</v>
      </c>
      <c r="C136" s="68">
        <f t="shared" si="58"/>
        <v>5.53</v>
      </c>
      <c r="D136" s="68">
        <v>269.16000000000003</v>
      </c>
      <c r="E136" s="68">
        <v>211.45</v>
      </c>
      <c r="F136" s="68">
        <v>0</v>
      </c>
      <c r="G136" s="68">
        <f t="shared" si="56"/>
        <v>3.2222222222222223</v>
      </c>
      <c r="H136" s="68">
        <v>0</v>
      </c>
      <c r="I136" s="68">
        <f t="shared" si="57"/>
        <v>7.1944444444444446</v>
      </c>
      <c r="J136" s="72">
        <f t="shared" si="67"/>
        <v>1</v>
      </c>
      <c r="K136" s="72">
        <f t="shared" si="68"/>
        <v>1</v>
      </c>
      <c r="L136" s="72">
        <f t="shared" si="69"/>
        <v>1</v>
      </c>
      <c r="M136" s="72">
        <f t="shared" ca="1" si="59"/>
        <v>0</v>
      </c>
      <c r="N136" s="25"/>
      <c r="O136" s="25"/>
      <c r="P136" s="25"/>
      <c r="Q136" s="25"/>
      <c r="T136" s="22">
        <v>0</v>
      </c>
      <c r="U136" s="74">
        <f t="shared" si="60"/>
        <v>-400</v>
      </c>
      <c r="V136" s="70">
        <f t="shared" si="61"/>
        <v>-400</v>
      </c>
      <c r="W136" s="70"/>
      <c r="X136" s="70">
        <f t="shared" si="62"/>
        <v>439.69785984053715</v>
      </c>
      <c r="Y136" s="70">
        <f t="shared" si="63"/>
        <v>39.697859840537149</v>
      </c>
      <c r="Z136" s="70">
        <f t="shared" si="64"/>
        <v>40</v>
      </c>
      <c r="AA136" s="24">
        <f t="shared" si="65"/>
        <v>40</v>
      </c>
      <c r="AB136" s="67">
        <f t="shared" si="66"/>
        <v>440</v>
      </c>
    </row>
    <row r="137" spans="1:28" ht="15" customHeight="1" x14ac:dyDescent="0.25">
      <c r="A137" s="71">
        <v>744</v>
      </c>
      <c r="B137" s="71">
        <v>400</v>
      </c>
      <c r="C137" s="68">
        <f t="shared" si="58"/>
        <v>4.96</v>
      </c>
      <c r="D137" s="68">
        <v>269.2</v>
      </c>
      <c r="E137" s="68">
        <v>211.45</v>
      </c>
      <c r="F137" s="68">
        <v>0</v>
      </c>
      <c r="G137" s="68">
        <f t="shared" si="56"/>
        <v>3.9724770642201834</v>
      </c>
      <c r="H137" s="68">
        <v>0</v>
      </c>
      <c r="I137" s="68">
        <f t="shared" si="57"/>
        <v>7.1284403669724767</v>
      </c>
      <c r="J137" s="72">
        <f t="shared" si="67"/>
        <v>1</v>
      </c>
      <c r="K137" s="72">
        <f t="shared" si="68"/>
        <v>1</v>
      </c>
      <c r="L137" s="72">
        <f t="shared" si="69"/>
        <v>1</v>
      </c>
      <c r="M137" s="72">
        <f t="shared" ca="1" si="59"/>
        <v>1</v>
      </c>
      <c r="N137" s="25"/>
      <c r="O137" s="25"/>
      <c r="P137" s="25"/>
      <c r="Q137" s="25"/>
      <c r="T137" s="22">
        <v>0</v>
      </c>
      <c r="U137" s="74">
        <f t="shared" si="60"/>
        <v>-400</v>
      </c>
      <c r="V137" s="70">
        <f t="shared" si="61"/>
        <v>-400</v>
      </c>
      <c r="W137" s="70"/>
      <c r="X137" s="70">
        <f t="shared" si="62"/>
        <v>439.69785984053715</v>
      </c>
      <c r="Y137" s="70">
        <f t="shared" si="63"/>
        <v>39.697859840537149</v>
      </c>
      <c r="Z137" s="70">
        <f t="shared" si="64"/>
        <v>40</v>
      </c>
      <c r="AA137" s="24">
        <f t="shared" si="65"/>
        <v>40</v>
      </c>
      <c r="AB137" s="67">
        <f t="shared" si="66"/>
        <v>440</v>
      </c>
    </row>
    <row r="138" spans="1:28" ht="15" customHeight="1" x14ac:dyDescent="0.25">
      <c r="A138" s="71">
        <v>570</v>
      </c>
      <c r="B138" s="71">
        <v>400</v>
      </c>
      <c r="C138" s="68">
        <f t="shared" si="58"/>
        <v>3.8</v>
      </c>
      <c r="D138" s="68">
        <v>269.22000000000003</v>
      </c>
      <c r="E138" s="68">
        <v>211.45</v>
      </c>
      <c r="F138" s="68">
        <v>0</v>
      </c>
      <c r="G138" s="68">
        <f t="shared" si="56"/>
        <v>5.5181818181818185</v>
      </c>
      <c r="H138" s="68">
        <v>0</v>
      </c>
      <c r="I138" s="68">
        <f t="shared" si="57"/>
        <v>7.0636363636363635</v>
      </c>
      <c r="J138" s="72">
        <f t="shared" si="67"/>
        <v>1</v>
      </c>
      <c r="K138" s="72">
        <f t="shared" si="68"/>
        <v>1</v>
      </c>
      <c r="L138" s="72">
        <f t="shared" si="69"/>
        <v>1</v>
      </c>
      <c r="M138" s="72">
        <f t="shared" ca="1" si="59"/>
        <v>0</v>
      </c>
      <c r="N138" s="25"/>
      <c r="O138" s="25"/>
      <c r="P138" s="25"/>
      <c r="Q138" s="25"/>
      <c r="T138" s="22">
        <v>0</v>
      </c>
      <c r="U138" s="74">
        <f t="shared" si="60"/>
        <v>-400</v>
      </c>
      <c r="V138" s="70">
        <f t="shared" si="61"/>
        <v>-400</v>
      </c>
      <c r="W138" s="70"/>
      <c r="X138" s="70">
        <f t="shared" si="62"/>
        <v>439.69785984053715</v>
      </c>
      <c r="Y138" s="70">
        <f t="shared" si="63"/>
        <v>39.697859840537149</v>
      </c>
      <c r="Z138" s="70">
        <f t="shared" si="64"/>
        <v>40</v>
      </c>
      <c r="AA138" s="24">
        <f t="shared" si="65"/>
        <v>40</v>
      </c>
      <c r="AB138" s="67">
        <f t="shared" si="66"/>
        <v>440</v>
      </c>
    </row>
    <row r="139" spans="1:28" ht="14.25" customHeight="1" x14ac:dyDescent="0.25">
      <c r="A139" s="71">
        <v>743</v>
      </c>
      <c r="B139" s="71">
        <v>400</v>
      </c>
      <c r="C139" s="68">
        <f t="shared" si="58"/>
        <v>4.95</v>
      </c>
      <c r="D139" s="68">
        <v>269.26</v>
      </c>
      <c r="E139" s="68">
        <v>211.45</v>
      </c>
      <c r="F139" s="68">
        <v>0</v>
      </c>
      <c r="G139" s="68">
        <f t="shared" si="56"/>
        <v>3.9099099099099099</v>
      </c>
      <c r="H139" s="68">
        <v>0</v>
      </c>
      <c r="I139" s="68">
        <f t="shared" si="57"/>
        <v>7</v>
      </c>
      <c r="J139" s="72">
        <f t="shared" si="67"/>
        <v>1</v>
      </c>
      <c r="K139" s="72">
        <f t="shared" si="68"/>
        <v>1</v>
      </c>
      <c r="L139" s="72">
        <f t="shared" si="69"/>
        <v>1</v>
      </c>
      <c r="M139" s="72">
        <f t="shared" ca="1" si="59"/>
        <v>1</v>
      </c>
      <c r="N139" s="25"/>
      <c r="O139" s="25"/>
      <c r="P139" s="25"/>
      <c r="Q139" s="25"/>
      <c r="T139" s="22">
        <v>0</v>
      </c>
      <c r="U139" s="74">
        <f t="shared" si="60"/>
        <v>-400</v>
      </c>
      <c r="V139" s="70">
        <f t="shared" si="61"/>
        <v>-400</v>
      </c>
      <c r="W139" s="70"/>
      <c r="X139" s="70">
        <f t="shared" si="62"/>
        <v>439.69785984053715</v>
      </c>
      <c r="Y139" s="70">
        <f t="shared" si="63"/>
        <v>39.697859840537149</v>
      </c>
      <c r="Z139" s="70">
        <f t="shared" si="64"/>
        <v>40</v>
      </c>
      <c r="AA139" s="24">
        <f t="shared" si="65"/>
        <v>40</v>
      </c>
      <c r="AB139" s="67">
        <f t="shared" si="66"/>
        <v>440</v>
      </c>
    </row>
    <row r="140" spans="1:28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5"/>
      <c r="O140" s="25"/>
      <c r="P140" s="25"/>
      <c r="Q140" s="25"/>
    </row>
    <row r="141" spans="1:28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5"/>
      <c r="O141" s="25"/>
      <c r="P141" s="25"/>
      <c r="Q141" s="25"/>
    </row>
    <row r="142" spans="1:28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5"/>
      <c r="O142" s="25"/>
      <c r="P142" s="25"/>
      <c r="Q142" s="25"/>
    </row>
    <row r="143" spans="1:28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5"/>
      <c r="O143" s="25"/>
      <c r="P143" s="25"/>
      <c r="Q143" s="25"/>
    </row>
    <row r="144" spans="1:28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5"/>
      <c r="O144" s="25"/>
      <c r="P144" s="25"/>
      <c r="Q144" s="25"/>
    </row>
    <row r="145" spans="1:1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5"/>
      <c r="O145" s="25"/>
      <c r="P145" s="25"/>
      <c r="Q145" s="25"/>
    </row>
    <row r="146" spans="1:1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5"/>
      <c r="O146" s="25"/>
      <c r="P146" s="25"/>
      <c r="Q146" s="25"/>
    </row>
    <row r="147" spans="1:1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5"/>
      <c r="O147" s="25"/>
      <c r="P147" s="25"/>
      <c r="Q147" s="25"/>
    </row>
    <row r="148" spans="1:17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</row>
    <row r="149" spans="1:17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</row>
    <row r="150" spans="1:17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</row>
    <row r="151" spans="1:17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</row>
    <row r="152" spans="1:17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</row>
    <row r="153" spans="1:17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</row>
    <row r="154" spans="1:17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</row>
    <row r="155" spans="1:17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</row>
  </sheetData>
  <phoneticPr fontId="3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50"/>
  <dimension ref="A1:AB278"/>
  <sheetViews>
    <sheetView topLeftCell="J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125" style="23" customWidth="1"/>
    <col min="5" max="5" width="22.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625" style="23" customWidth="1"/>
    <col min="16" max="16" width="20.25" style="23" customWidth="1"/>
    <col min="17" max="17" width="10.8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3906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384</v>
      </c>
      <c r="B2" s="71">
        <v>290</v>
      </c>
      <c r="C2" s="68">
        <v>0</v>
      </c>
      <c r="D2" s="68">
        <v>264.63</v>
      </c>
      <c r="E2" s="68">
        <v>211.2</v>
      </c>
      <c r="F2" s="68">
        <f t="shared" ref="F2:F33" si="0">($A$74-A2)/(ROW($A$74)-ROW(A2))</f>
        <v>48.916666666666664</v>
      </c>
      <c r="G2" s="68">
        <v>0</v>
      </c>
      <c r="H2" s="68">
        <f t="shared" ref="H2:H33" si="1">($A$74-B2)/(ROW($A$74)-ROW(B2))</f>
        <v>50.222222222222221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0.02</v>
      </c>
      <c r="P2" s="32" t="s">
        <v>39</v>
      </c>
      <c r="Q2" s="25">
        <f>LARGE(A:A,2)</f>
        <v>3774</v>
      </c>
      <c r="T2" s="22">
        <v>0</v>
      </c>
      <c r="U2" s="74">
        <f t="shared" ref="U2:U33" si="3">T2-B2</f>
        <v>-290</v>
      </c>
      <c r="V2" s="70">
        <f t="shared" ref="V2:V33" si="4">ROUND(U2,0)</f>
        <v>-290</v>
      </c>
      <c r="W2" s="70">
        <v>4766</v>
      </c>
      <c r="X2" s="70">
        <f t="shared" ref="X2:X33" si="5">B2/$W$2*$W$3</f>
        <v>318.78094838438943</v>
      </c>
      <c r="Y2" s="70">
        <f t="shared" ref="Y2:Y33" si="6">X2-B2</f>
        <v>28.780948384389433</v>
      </c>
      <c r="Z2" s="70">
        <f t="shared" ref="Z2:Z33" si="7">ROUND(Y2,0)</f>
        <v>29</v>
      </c>
      <c r="AA2" s="24">
        <f t="shared" ref="AA2:AA33" si="8">IF(V2&gt;=0,V2,Z2)</f>
        <v>29</v>
      </c>
      <c r="AB2" s="67">
        <f t="shared" ref="AB2:AB33" si="9">B2+AA2</f>
        <v>319</v>
      </c>
    </row>
    <row r="3" spans="1:28" ht="15" customHeight="1" x14ac:dyDescent="0.25">
      <c r="A3" s="71">
        <v>384</v>
      </c>
      <c r="B3" s="71">
        <v>290</v>
      </c>
      <c r="C3" s="68">
        <v>0</v>
      </c>
      <c r="D3" s="68">
        <v>264.64999999999998</v>
      </c>
      <c r="E3" s="68">
        <v>211.2</v>
      </c>
      <c r="F3" s="68">
        <f t="shared" si="0"/>
        <v>49.605633802816904</v>
      </c>
      <c r="G3" s="68">
        <v>0</v>
      </c>
      <c r="H3" s="68">
        <f t="shared" si="1"/>
        <v>50.929577464788736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172</v>
      </c>
      <c r="P3" s="32" t="s">
        <v>41</v>
      </c>
      <c r="Q3" s="25">
        <f>LARGE(A:A,3)</f>
        <v>3676</v>
      </c>
      <c r="T3" s="22">
        <v>0</v>
      </c>
      <c r="U3" s="74">
        <f t="shared" si="3"/>
        <v>-290</v>
      </c>
      <c r="V3" s="70">
        <f t="shared" si="4"/>
        <v>-290</v>
      </c>
      <c r="W3" s="70">
        <v>5239</v>
      </c>
      <c r="X3" s="70">
        <f t="shared" si="5"/>
        <v>318.78094838438943</v>
      </c>
      <c r="Y3" s="70">
        <f t="shared" si="6"/>
        <v>28.780948384389433</v>
      </c>
      <c r="Z3" s="70">
        <f t="shared" si="7"/>
        <v>29</v>
      </c>
      <c r="AA3" s="24">
        <f t="shared" si="8"/>
        <v>29</v>
      </c>
      <c r="AB3" s="67">
        <f t="shared" si="9"/>
        <v>319</v>
      </c>
    </row>
    <row r="4" spans="1:28" ht="15" customHeight="1" x14ac:dyDescent="0.25">
      <c r="A4" s="71">
        <v>384</v>
      </c>
      <c r="B4" s="71">
        <v>290</v>
      </c>
      <c r="C4" s="68">
        <v>0</v>
      </c>
      <c r="D4" s="68">
        <v>264.66000000000003</v>
      </c>
      <c r="E4" s="68">
        <v>211.2</v>
      </c>
      <c r="F4" s="68">
        <f t="shared" si="0"/>
        <v>50.314285714285717</v>
      </c>
      <c r="G4" s="68">
        <v>0</v>
      </c>
      <c r="H4" s="68">
        <f t="shared" si="1"/>
        <v>51.657142857142858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3906</v>
      </c>
      <c r="P4" s="32" t="s">
        <v>43</v>
      </c>
      <c r="Q4" s="25">
        <f>LARGE(B:B,1)</f>
        <v>3225</v>
      </c>
      <c r="T4" s="22">
        <v>0</v>
      </c>
      <c r="U4" s="74">
        <f t="shared" si="3"/>
        <v>-290</v>
      </c>
      <c r="V4" s="70">
        <f t="shared" si="4"/>
        <v>-290</v>
      </c>
      <c r="W4" s="70"/>
      <c r="X4" s="70">
        <f t="shared" si="5"/>
        <v>318.78094838438943</v>
      </c>
      <c r="Y4" s="70">
        <f t="shared" si="6"/>
        <v>28.780948384389433</v>
      </c>
      <c r="Z4" s="70">
        <f t="shared" si="7"/>
        <v>29</v>
      </c>
      <c r="AA4" s="24">
        <f t="shared" si="8"/>
        <v>29</v>
      </c>
      <c r="AB4" s="67">
        <f t="shared" si="9"/>
        <v>319</v>
      </c>
    </row>
    <row r="5" spans="1:28" ht="15" customHeight="1" x14ac:dyDescent="0.25">
      <c r="A5" s="71">
        <v>384</v>
      </c>
      <c r="B5" s="71">
        <v>290</v>
      </c>
      <c r="C5" s="68">
        <v>0</v>
      </c>
      <c r="D5" s="68">
        <v>264.68</v>
      </c>
      <c r="E5" s="68">
        <v>211.2</v>
      </c>
      <c r="F5" s="68">
        <f t="shared" si="0"/>
        <v>51.043478260869563</v>
      </c>
      <c r="G5" s="68">
        <v>0</v>
      </c>
      <c r="H5" s="68">
        <f t="shared" si="1"/>
        <v>52.405797101449274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1.8</v>
      </c>
      <c r="P5" s="32" t="s">
        <v>45</v>
      </c>
      <c r="Q5" s="25">
        <f>LARGE(B:B,2)</f>
        <v>3225</v>
      </c>
      <c r="T5" s="22">
        <v>0</v>
      </c>
      <c r="U5" s="74">
        <f t="shared" si="3"/>
        <v>-290</v>
      </c>
      <c r="V5" s="70">
        <f t="shared" si="4"/>
        <v>-290</v>
      </c>
      <c r="W5" s="70"/>
      <c r="X5" s="70">
        <f t="shared" si="5"/>
        <v>318.78094838438943</v>
      </c>
      <c r="Y5" s="70">
        <f t="shared" si="6"/>
        <v>28.780948384389433</v>
      </c>
      <c r="Z5" s="70">
        <f t="shared" si="7"/>
        <v>29</v>
      </c>
      <c r="AA5" s="24">
        <f t="shared" si="8"/>
        <v>29</v>
      </c>
      <c r="AB5" s="67">
        <f t="shared" si="9"/>
        <v>319</v>
      </c>
    </row>
    <row r="6" spans="1:28" ht="15" customHeight="1" x14ac:dyDescent="0.25">
      <c r="A6" s="71">
        <v>424</v>
      </c>
      <c r="B6" s="71">
        <v>400</v>
      </c>
      <c r="C6" s="68">
        <v>0</v>
      </c>
      <c r="D6" s="68">
        <v>264.68</v>
      </c>
      <c r="E6" s="68">
        <v>211.45</v>
      </c>
      <c r="F6" s="68">
        <f t="shared" si="0"/>
        <v>51.205882352941174</v>
      </c>
      <c r="G6" s="68">
        <v>0</v>
      </c>
      <c r="H6" s="68">
        <f t="shared" si="1"/>
        <v>51.558823529411768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2.76</v>
      </c>
      <c r="P6" s="32" t="s">
        <v>47</v>
      </c>
      <c r="Q6" s="25">
        <f>LARGE(B:B,3)</f>
        <v>3177</v>
      </c>
      <c r="T6" s="22">
        <v>0</v>
      </c>
      <c r="U6" s="74">
        <f t="shared" si="3"/>
        <v>-400</v>
      </c>
      <c r="V6" s="70">
        <f t="shared" si="4"/>
        <v>-400</v>
      </c>
      <c r="W6" s="70"/>
      <c r="X6" s="70">
        <f t="shared" si="5"/>
        <v>439.69785984053715</v>
      </c>
      <c r="Y6" s="70">
        <f t="shared" si="6"/>
        <v>39.697859840537149</v>
      </c>
      <c r="Z6" s="70">
        <f t="shared" si="7"/>
        <v>40</v>
      </c>
      <c r="AA6" s="24">
        <f t="shared" si="8"/>
        <v>40</v>
      </c>
      <c r="AB6" s="67">
        <f t="shared" si="9"/>
        <v>440</v>
      </c>
    </row>
    <row r="7" spans="1:28" ht="15" customHeight="1" x14ac:dyDescent="0.25">
      <c r="A7" s="71">
        <v>465</v>
      </c>
      <c r="B7" s="71">
        <v>400</v>
      </c>
      <c r="C7" s="68">
        <f t="shared" ref="C7:C38" si="12">ROUND(A7/150,2)</f>
        <v>3.1</v>
      </c>
      <c r="D7" s="68">
        <v>264.69</v>
      </c>
      <c r="E7" s="68">
        <v>211.45</v>
      </c>
      <c r="F7" s="68">
        <f t="shared" si="0"/>
        <v>51.35820895522388</v>
      </c>
      <c r="G7" s="68">
        <v>0</v>
      </c>
      <c r="H7" s="68">
        <f t="shared" si="1"/>
        <v>52.328358208955223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3">IF(OR(COUNTIF(K3:K7,1)=5,COUNTIF(K3:K7,-1)=5),1,0)</f>
        <v>1</v>
      </c>
      <c r="M7" s="72">
        <f t="shared" ca="1" si="2"/>
        <v>0</v>
      </c>
      <c r="N7" s="26" t="s">
        <v>48</v>
      </c>
      <c r="O7" s="76">
        <v>2.85</v>
      </c>
      <c r="P7" s="25"/>
      <c r="Q7" s="25"/>
      <c r="T7" s="22">
        <v>0</v>
      </c>
      <c r="U7" s="74">
        <f t="shared" si="3"/>
        <v>-400</v>
      </c>
      <c r="V7" s="70">
        <f t="shared" si="4"/>
        <v>-400</v>
      </c>
      <c r="W7" s="70"/>
      <c r="X7" s="70">
        <f t="shared" si="5"/>
        <v>439.69785984053715</v>
      </c>
      <c r="Y7" s="70">
        <f t="shared" si="6"/>
        <v>39.697859840537149</v>
      </c>
      <c r="Z7" s="70">
        <f t="shared" si="7"/>
        <v>40</v>
      </c>
      <c r="AA7" s="24">
        <f t="shared" si="8"/>
        <v>40</v>
      </c>
      <c r="AB7" s="67">
        <f t="shared" si="9"/>
        <v>440</v>
      </c>
    </row>
    <row r="8" spans="1:28" ht="15" customHeight="1" x14ac:dyDescent="0.25">
      <c r="A8" s="71">
        <v>504</v>
      </c>
      <c r="B8" s="71">
        <v>400</v>
      </c>
      <c r="C8" s="68">
        <f t="shared" si="12"/>
        <v>3.36</v>
      </c>
      <c r="D8" s="68">
        <v>264.70999999999998</v>
      </c>
      <c r="E8" s="68">
        <v>211.45</v>
      </c>
      <c r="F8" s="68">
        <f t="shared" si="0"/>
        <v>51.545454545454547</v>
      </c>
      <c r="G8" s="68">
        <v>0</v>
      </c>
      <c r="H8" s="68">
        <f t="shared" si="1"/>
        <v>53.121212121212125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3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-400</v>
      </c>
      <c r="V8" s="70">
        <f t="shared" si="4"/>
        <v>-400</v>
      </c>
      <c r="W8" s="70"/>
      <c r="X8" s="70">
        <f t="shared" si="5"/>
        <v>439.69785984053715</v>
      </c>
      <c r="Y8" s="70">
        <f t="shared" si="6"/>
        <v>39.697859840537149</v>
      </c>
      <c r="Z8" s="70">
        <f t="shared" si="7"/>
        <v>40</v>
      </c>
      <c r="AA8" s="24">
        <f t="shared" si="8"/>
        <v>40</v>
      </c>
      <c r="AB8" s="67">
        <f t="shared" si="9"/>
        <v>440</v>
      </c>
    </row>
    <row r="9" spans="1:28" ht="15" customHeight="1" x14ac:dyDescent="0.25">
      <c r="A9" s="71">
        <v>584</v>
      </c>
      <c r="B9" s="71">
        <v>400</v>
      </c>
      <c r="C9" s="68">
        <f t="shared" si="12"/>
        <v>3.89</v>
      </c>
      <c r="D9" s="68">
        <v>264.74</v>
      </c>
      <c r="E9" s="68">
        <v>211.45</v>
      </c>
      <c r="F9" s="68">
        <f t="shared" si="0"/>
        <v>51.107692307692311</v>
      </c>
      <c r="G9" s="68">
        <v>0</v>
      </c>
      <c r="H9" s="68">
        <f t="shared" si="1"/>
        <v>53.938461538461539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3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-400</v>
      </c>
      <c r="V9" s="70">
        <f t="shared" si="4"/>
        <v>-400</v>
      </c>
      <c r="W9" s="70"/>
      <c r="X9" s="70">
        <f t="shared" si="5"/>
        <v>439.69785984053715</v>
      </c>
      <c r="Y9" s="70">
        <f t="shared" si="6"/>
        <v>39.697859840537149</v>
      </c>
      <c r="Z9" s="70">
        <f t="shared" si="7"/>
        <v>40</v>
      </c>
      <c r="AA9" s="24">
        <f t="shared" si="8"/>
        <v>40</v>
      </c>
      <c r="AB9" s="67">
        <f t="shared" si="9"/>
        <v>440</v>
      </c>
    </row>
    <row r="10" spans="1:28" ht="15" customHeight="1" x14ac:dyDescent="0.25">
      <c r="A10" s="71">
        <v>663</v>
      </c>
      <c r="B10" s="71">
        <v>510</v>
      </c>
      <c r="C10" s="68">
        <f t="shared" si="12"/>
        <v>4.42</v>
      </c>
      <c r="D10" s="68">
        <v>264.76</v>
      </c>
      <c r="E10" s="68">
        <v>211.62</v>
      </c>
      <c r="F10" s="68">
        <f t="shared" si="0"/>
        <v>50.671875</v>
      </c>
      <c r="G10" s="68">
        <v>0</v>
      </c>
      <c r="H10" s="68">
        <f t="shared" si="1"/>
        <v>53.0625</v>
      </c>
      <c r="I10" s="68">
        <v>0</v>
      </c>
      <c r="J10" s="72">
        <f t="shared" si="10"/>
        <v>0</v>
      </c>
      <c r="K10" s="72">
        <f t="shared" si="11"/>
        <v>1</v>
      </c>
      <c r="L10" s="72">
        <f t="shared" si="13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-510</v>
      </c>
      <c r="V10" s="70">
        <f t="shared" si="4"/>
        <v>-510</v>
      </c>
      <c r="W10" s="70"/>
      <c r="X10" s="70">
        <f t="shared" si="5"/>
        <v>560.61477129668492</v>
      </c>
      <c r="Y10" s="70">
        <f t="shared" si="6"/>
        <v>50.614771296684921</v>
      </c>
      <c r="Z10" s="70">
        <f t="shared" si="7"/>
        <v>51</v>
      </c>
      <c r="AA10" s="24">
        <f t="shared" si="8"/>
        <v>51</v>
      </c>
      <c r="AB10" s="67">
        <f t="shared" si="9"/>
        <v>561</v>
      </c>
    </row>
    <row r="11" spans="1:28" ht="15" customHeight="1" x14ac:dyDescent="0.25">
      <c r="A11" s="71">
        <v>741</v>
      </c>
      <c r="B11" s="71">
        <v>510</v>
      </c>
      <c r="C11" s="68">
        <f t="shared" si="12"/>
        <v>4.9400000000000004</v>
      </c>
      <c r="D11" s="68">
        <v>264.8</v>
      </c>
      <c r="E11" s="68">
        <v>211.62</v>
      </c>
      <c r="F11" s="68">
        <f t="shared" si="0"/>
        <v>50.238095238095241</v>
      </c>
      <c r="G11" s="68">
        <v>0</v>
      </c>
      <c r="H11" s="68">
        <f t="shared" si="1"/>
        <v>53.904761904761905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3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263.5</v>
      </c>
      <c r="R11" s="43"/>
      <c r="S11" s="43"/>
      <c r="T11" s="22">
        <v>0</v>
      </c>
      <c r="U11" s="74">
        <f t="shared" si="3"/>
        <v>-510</v>
      </c>
      <c r="V11" s="70">
        <f t="shared" si="4"/>
        <v>-510</v>
      </c>
      <c r="W11" s="70"/>
      <c r="X11" s="70">
        <f t="shared" si="5"/>
        <v>560.61477129668492</v>
      </c>
      <c r="Y11" s="70">
        <f t="shared" si="6"/>
        <v>50.614771296684921</v>
      </c>
      <c r="Z11" s="70">
        <f t="shared" si="7"/>
        <v>51</v>
      </c>
      <c r="AA11" s="24">
        <f t="shared" si="8"/>
        <v>51</v>
      </c>
      <c r="AB11" s="67">
        <f t="shared" si="9"/>
        <v>561</v>
      </c>
    </row>
    <row r="12" spans="1:28" ht="15" customHeight="1" x14ac:dyDescent="0.25">
      <c r="A12" s="71">
        <v>842</v>
      </c>
      <c r="B12" s="71">
        <v>510</v>
      </c>
      <c r="C12" s="68">
        <f t="shared" si="12"/>
        <v>5.61</v>
      </c>
      <c r="D12" s="68">
        <v>264.85000000000002</v>
      </c>
      <c r="E12" s="68">
        <v>211.62</v>
      </c>
      <c r="F12" s="68">
        <f t="shared" si="0"/>
        <v>49.41935483870968</v>
      </c>
      <c r="G12" s="68">
        <v>0</v>
      </c>
      <c r="H12" s="68">
        <f t="shared" si="1"/>
        <v>54.774193548387096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3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264.63</v>
      </c>
      <c r="R12" s="43"/>
      <c r="S12" s="43"/>
      <c r="T12" s="22">
        <v>0</v>
      </c>
      <c r="U12" s="74">
        <f t="shared" si="3"/>
        <v>-510</v>
      </c>
      <c r="V12" s="70">
        <f t="shared" si="4"/>
        <v>-510</v>
      </c>
      <c r="W12" s="70"/>
      <c r="X12" s="70">
        <f t="shared" si="5"/>
        <v>560.61477129668492</v>
      </c>
      <c r="Y12" s="70">
        <f t="shared" si="6"/>
        <v>50.614771296684921</v>
      </c>
      <c r="Z12" s="70">
        <f t="shared" si="7"/>
        <v>51</v>
      </c>
      <c r="AA12" s="24">
        <f t="shared" si="8"/>
        <v>51</v>
      </c>
      <c r="AB12" s="67">
        <f t="shared" si="9"/>
        <v>561</v>
      </c>
    </row>
    <row r="13" spans="1:28" ht="15" customHeight="1" x14ac:dyDescent="0.25">
      <c r="A13" s="71">
        <v>942</v>
      </c>
      <c r="B13" s="71">
        <v>510</v>
      </c>
      <c r="C13" s="68">
        <f t="shared" si="12"/>
        <v>6.28</v>
      </c>
      <c r="D13" s="68">
        <v>264.92</v>
      </c>
      <c r="E13" s="68">
        <v>211.62</v>
      </c>
      <c r="F13" s="68">
        <f t="shared" si="0"/>
        <v>48.590163934426229</v>
      </c>
      <c r="G13" s="68">
        <v>0</v>
      </c>
      <c r="H13" s="68">
        <f t="shared" si="1"/>
        <v>55.672131147540981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3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-510</v>
      </c>
      <c r="V13" s="70">
        <f t="shared" si="4"/>
        <v>-510</v>
      </c>
      <c r="W13" s="70"/>
      <c r="X13" s="70">
        <f t="shared" si="5"/>
        <v>560.61477129668492</v>
      </c>
      <c r="Y13" s="70">
        <f t="shared" si="6"/>
        <v>50.614771296684921</v>
      </c>
      <c r="Z13" s="70">
        <f t="shared" si="7"/>
        <v>51</v>
      </c>
      <c r="AA13" s="24">
        <f t="shared" si="8"/>
        <v>51</v>
      </c>
      <c r="AB13" s="67">
        <f t="shared" si="9"/>
        <v>561</v>
      </c>
    </row>
    <row r="14" spans="1:28" ht="15" customHeight="1" x14ac:dyDescent="0.25">
      <c r="A14" s="71">
        <v>1042</v>
      </c>
      <c r="B14" s="71">
        <v>630</v>
      </c>
      <c r="C14" s="68">
        <f t="shared" si="12"/>
        <v>6.95</v>
      </c>
      <c r="D14" s="68">
        <v>264.98</v>
      </c>
      <c r="E14" s="68">
        <v>211.78</v>
      </c>
      <c r="F14" s="68">
        <f t="shared" si="0"/>
        <v>47.733333333333334</v>
      </c>
      <c r="G14" s="68">
        <v>0</v>
      </c>
      <c r="H14" s="68">
        <f t="shared" si="1"/>
        <v>54.6</v>
      </c>
      <c r="I14" s="68">
        <v>0</v>
      </c>
      <c r="J14" s="72">
        <f t="shared" si="10"/>
        <v>0</v>
      </c>
      <c r="K14" s="72">
        <f t="shared" si="11"/>
        <v>1</v>
      </c>
      <c r="L14" s="72">
        <f t="shared" si="13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3225</v>
      </c>
      <c r="R14" s="43"/>
      <c r="S14" s="43"/>
      <c r="T14" s="22">
        <v>0</v>
      </c>
      <c r="U14" s="74">
        <f t="shared" si="3"/>
        <v>-630</v>
      </c>
      <c r="V14" s="70">
        <f t="shared" si="4"/>
        <v>-630</v>
      </c>
      <c r="W14" s="70"/>
      <c r="X14" s="70">
        <f t="shared" si="5"/>
        <v>692.52412924884595</v>
      </c>
      <c r="Y14" s="70">
        <f t="shared" si="6"/>
        <v>62.524129248845952</v>
      </c>
      <c r="Z14" s="70">
        <f t="shared" si="7"/>
        <v>63</v>
      </c>
      <c r="AA14" s="24">
        <f t="shared" si="8"/>
        <v>63</v>
      </c>
      <c r="AB14" s="67">
        <f t="shared" si="9"/>
        <v>693</v>
      </c>
    </row>
    <row r="15" spans="1:28" ht="15" customHeight="1" x14ac:dyDescent="0.25">
      <c r="A15" s="71">
        <v>1084</v>
      </c>
      <c r="B15" s="71">
        <v>630</v>
      </c>
      <c r="C15" s="68">
        <f t="shared" si="12"/>
        <v>7.23</v>
      </c>
      <c r="D15" s="68">
        <v>265.05</v>
      </c>
      <c r="E15" s="68">
        <v>211.78</v>
      </c>
      <c r="F15" s="68">
        <f t="shared" si="0"/>
        <v>47.83050847457627</v>
      </c>
      <c r="G15" s="68">
        <v>0</v>
      </c>
      <c r="H15" s="68">
        <f t="shared" si="1"/>
        <v>55.525423728813557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3"/>
        <v>1</v>
      </c>
      <c r="M15" s="72">
        <f t="shared" ca="1" si="2"/>
        <v>1</v>
      </c>
      <c r="N15" s="26" t="s">
        <v>60</v>
      </c>
      <c r="O15" s="26">
        <f>COUNT(C:C)</f>
        <v>172</v>
      </c>
      <c r="P15" s="14" t="s">
        <v>61</v>
      </c>
      <c r="Q15" s="13">
        <f>MAX(D:D)</f>
        <v>272.3</v>
      </c>
      <c r="R15" s="43">
        <f ca="1">TREND(OFFSET('Z-V'!B1,MATCH(Q15,'Z-V'!A:A,1)-1,,2,1),OFFSET('Z-V'!A1,MATCH(Q15,'Z-V'!A:A,1)-1,,2,1),Q15)</f>
        <v>60479.999999999884</v>
      </c>
      <c r="S15" s="43"/>
      <c r="T15" s="22">
        <v>0</v>
      </c>
      <c r="U15" s="74">
        <f t="shared" si="3"/>
        <v>-630</v>
      </c>
      <c r="V15" s="70">
        <f t="shared" si="4"/>
        <v>-630</v>
      </c>
      <c r="W15" s="70"/>
      <c r="X15" s="70">
        <f t="shared" si="5"/>
        <v>692.52412924884595</v>
      </c>
      <c r="Y15" s="70">
        <f t="shared" si="6"/>
        <v>62.524129248845952</v>
      </c>
      <c r="Z15" s="70">
        <f t="shared" si="7"/>
        <v>63</v>
      </c>
      <c r="AA15" s="24">
        <f t="shared" si="8"/>
        <v>63</v>
      </c>
      <c r="AB15" s="67">
        <f t="shared" si="9"/>
        <v>693</v>
      </c>
    </row>
    <row r="16" spans="1:28" ht="15" customHeight="1" x14ac:dyDescent="0.25">
      <c r="A16" s="71">
        <v>1126</v>
      </c>
      <c r="B16" s="71">
        <v>630</v>
      </c>
      <c r="C16" s="68">
        <f t="shared" si="12"/>
        <v>7.51</v>
      </c>
      <c r="D16" s="68">
        <v>265.13</v>
      </c>
      <c r="E16" s="68">
        <v>211.78</v>
      </c>
      <c r="F16" s="68">
        <f t="shared" si="0"/>
        <v>47.931034482758619</v>
      </c>
      <c r="G16" s="68">
        <v>0</v>
      </c>
      <c r="H16" s="68">
        <f t="shared" si="1"/>
        <v>56.482758620689658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3"/>
        <v>1</v>
      </c>
      <c r="M16" s="72">
        <f t="shared" ca="1" si="2"/>
        <v>0</v>
      </c>
      <c r="N16" s="26" t="s">
        <v>62</v>
      </c>
      <c r="O16" s="78">
        <f>MAX(C:C)</f>
        <v>26.04</v>
      </c>
      <c r="P16" s="14" t="s">
        <v>63</v>
      </c>
      <c r="Q16" s="56">
        <f>D2</f>
        <v>264.63</v>
      </c>
      <c r="R16" s="43">
        <f ca="1">TREND(OFFSET('Z-V'!B1,MATCH(Q16,'Z-V'!A:A,1)-1,,2,1),OFFSET('Z-V'!A1,MATCH(Q16,'Z-V'!A:A,1)-1,,2,1),Q16)</f>
        <v>38449</v>
      </c>
      <c r="S16" s="43"/>
      <c r="T16" s="22">
        <v>0</v>
      </c>
      <c r="U16" s="74">
        <f t="shared" si="3"/>
        <v>-630</v>
      </c>
      <c r="V16" s="70">
        <f t="shared" si="4"/>
        <v>-630</v>
      </c>
      <c r="W16" s="70"/>
      <c r="X16" s="70">
        <f t="shared" si="5"/>
        <v>692.52412924884595</v>
      </c>
      <c r="Y16" s="70">
        <f t="shared" si="6"/>
        <v>62.524129248845952</v>
      </c>
      <c r="Z16" s="70">
        <f t="shared" si="7"/>
        <v>63</v>
      </c>
      <c r="AA16" s="24">
        <f t="shared" si="8"/>
        <v>63</v>
      </c>
      <c r="AB16" s="67">
        <f t="shared" si="9"/>
        <v>693</v>
      </c>
    </row>
    <row r="17" spans="1:28" ht="15" customHeight="1" x14ac:dyDescent="0.25">
      <c r="A17" s="71">
        <v>1167</v>
      </c>
      <c r="B17" s="71">
        <v>630</v>
      </c>
      <c r="C17" s="68">
        <f t="shared" si="12"/>
        <v>7.78</v>
      </c>
      <c r="D17" s="68">
        <v>265.20999999999998</v>
      </c>
      <c r="E17" s="68">
        <v>211.78</v>
      </c>
      <c r="F17" s="68">
        <f t="shared" si="0"/>
        <v>48.05263157894737</v>
      </c>
      <c r="G17" s="68">
        <v>0</v>
      </c>
      <c r="H17" s="68">
        <f t="shared" si="1"/>
        <v>57.473684210526315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3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270.5</v>
      </c>
      <c r="R17" s="43"/>
      <c r="S17" s="43"/>
      <c r="T17" s="22">
        <v>0</v>
      </c>
      <c r="U17" s="74">
        <f t="shared" si="3"/>
        <v>-630</v>
      </c>
      <c r="V17" s="70">
        <f t="shared" si="4"/>
        <v>-630</v>
      </c>
      <c r="W17" s="70"/>
      <c r="X17" s="70">
        <f t="shared" si="5"/>
        <v>692.52412924884595</v>
      </c>
      <c r="Y17" s="70">
        <f t="shared" si="6"/>
        <v>62.524129248845952</v>
      </c>
      <c r="Z17" s="70">
        <f t="shared" si="7"/>
        <v>63</v>
      </c>
      <c r="AA17" s="24">
        <f t="shared" si="8"/>
        <v>63</v>
      </c>
      <c r="AB17" s="67">
        <f t="shared" si="9"/>
        <v>693</v>
      </c>
    </row>
    <row r="18" spans="1:28" ht="15" customHeight="1" x14ac:dyDescent="0.2">
      <c r="A18" s="71">
        <v>1112</v>
      </c>
      <c r="B18" s="71">
        <v>740</v>
      </c>
      <c r="C18" s="68">
        <f t="shared" si="12"/>
        <v>7.41</v>
      </c>
      <c r="D18" s="68">
        <v>265.27</v>
      </c>
      <c r="E18" s="68">
        <v>211.92</v>
      </c>
      <c r="F18" s="68">
        <f t="shared" si="0"/>
        <v>49.892857142857146</v>
      </c>
      <c r="G18" s="68">
        <v>0</v>
      </c>
      <c r="H18" s="68">
        <f t="shared" si="1"/>
        <v>56.535714285714285</v>
      </c>
      <c r="I18" s="68">
        <v>0</v>
      </c>
      <c r="J18" s="72">
        <f t="shared" si="10"/>
        <v>0</v>
      </c>
      <c r="K18" s="72">
        <f t="shared" si="11"/>
        <v>1</v>
      </c>
      <c r="L18" s="72">
        <f t="shared" si="13"/>
        <v>1</v>
      </c>
      <c r="M18" s="72">
        <f t="shared" ca="1" si="2"/>
        <v>0</v>
      </c>
      <c r="N18" s="26" t="s">
        <v>66</v>
      </c>
      <c r="O18" s="26">
        <f>MAX(B:B)</f>
        <v>3225</v>
      </c>
      <c r="R18" s="43"/>
      <c r="S18" s="43"/>
      <c r="T18" s="22">
        <v>0</v>
      </c>
      <c r="U18" s="74">
        <f t="shared" si="3"/>
        <v>-740</v>
      </c>
      <c r="V18" s="70">
        <f t="shared" si="4"/>
        <v>-740</v>
      </c>
      <c r="W18" s="70"/>
      <c r="X18" s="70">
        <f t="shared" si="5"/>
        <v>813.44104070499372</v>
      </c>
      <c r="Y18" s="70">
        <f t="shared" si="6"/>
        <v>73.441040704993725</v>
      </c>
      <c r="Z18" s="70">
        <f t="shared" si="7"/>
        <v>73</v>
      </c>
      <c r="AA18" s="24">
        <f t="shared" si="8"/>
        <v>73</v>
      </c>
      <c r="AB18" s="67">
        <f t="shared" si="9"/>
        <v>813</v>
      </c>
    </row>
    <row r="19" spans="1:28" ht="15" customHeight="1" x14ac:dyDescent="0.25">
      <c r="A19" s="71">
        <v>1056</v>
      </c>
      <c r="B19" s="71">
        <v>740</v>
      </c>
      <c r="C19" s="68">
        <f t="shared" si="12"/>
        <v>7.04</v>
      </c>
      <c r="D19" s="68">
        <v>265.32</v>
      </c>
      <c r="E19" s="68">
        <v>211.92</v>
      </c>
      <c r="F19" s="68">
        <f t="shared" si="0"/>
        <v>51.81818181818182</v>
      </c>
      <c r="G19" s="68">
        <v>0</v>
      </c>
      <c r="H19" s="68">
        <f t="shared" si="1"/>
        <v>57.563636363636363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3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0.60558469762779821</v>
      </c>
      <c r="R19" s="58">
        <f>MAX(AB:AB)</f>
        <v>3545</v>
      </c>
      <c r="S19" s="58">
        <f>'Z-V'!P8-R19</f>
        <v>5434</v>
      </c>
      <c r="T19" s="22">
        <v>0</v>
      </c>
      <c r="U19" s="74">
        <f t="shared" si="3"/>
        <v>-740</v>
      </c>
      <c r="V19" s="70">
        <f t="shared" si="4"/>
        <v>-740</v>
      </c>
      <c r="W19" s="70"/>
      <c r="X19" s="70">
        <f t="shared" si="5"/>
        <v>813.44104070499372</v>
      </c>
      <c r="Y19" s="70">
        <f t="shared" si="6"/>
        <v>73.441040704993725</v>
      </c>
      <c r="Z19" s="70">
        <f t="shared" si="7"/>
        <v>73</v>
      </c>
      <c r="AA19" s="24">
        <f t="shared" si="8"/>
        <v>73</v>
      </c>
      <c r="AB19" s="67">
        <f t="shared" si="9"/>
        <v>813</v>
      </c>
    </row>
    <row r="20" spans="1:28" ht="15" customHeight="1" x14ac:dyDescent="0.25">
      <c r="A20" s="71">
        <v>999</v>
      </c>
      <c r="B20" s="71">
        <v>740</v>
      </c>
      <c r="C20" s="68">
        <f t="shared" si="12"/>
        <v>6.66</v>
      </c>
      <c r="D20" s="68">
        <v>265.36</v>
      </c>
      <c r="E20" s="68">
        <v>211.92</v>
      </c>
      <c r="F20" s="68">
        <f t="shared" si="0"/>
        <v>53.833333333333336</v>
      </c>
      <c r="G20" s="68">
        <v>0</v>
      </c>
      <c r="H20" s="68">
        <f t="shared" si="1"/>
        <v>58.629629629629626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3"/>
        <v>1</v>
      </c>
      <c r="M20" s="72">
        <f t="shared" ca="1" si="2"/>
        <v>1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0.58846355646971049</v>
      </c>
      <c r="R20" s="43">
        <f ca="1">R15-R16</f>
        <v>22030.999999999884</v>
      </c>
      <c r="S20" s="43">
        <f ca="1">'Z-V'!P9-R20</f>
        <v>31449.000000000116</v>
      </c>
      <c r="T20" s="22">
        <v>0</v>
      </c>
      <c r="U20" s="74">
        <f t="shared" si="3"/>
        <v>-740</v>
      </c>
      <c r="V20" s="70">
        <f t="shared" si="4"/>
        <v>-740</v>
      </c>
      <c r="W20" s="70"/>
      <c r="X20" s="70">
        <f t="shared" si="5"/>
        <v>813.44104070499372</v>
      </c>
      <c r="Y20" s="70">
        <f t="shared" si="6"/>
        <v>73.441040704993725</v>
      </c>
      <c r="Z20" s="70">
        <f t="shared" si="7"/>
        <v>73</v>
      </c>
      <c r="AA20" s="24">
        <f t="shared" si="8"/>
        <v>73</v>
      </c>
      <c r="AB20" s="67">
        <f t="shared" si="9"/>
        <v>813</v>
      </c>
    </row>
    <row r="21" spans="1:28" ht="15" customHeight="1" x14ac:dyDescent="0.25">
      <c r="A21" s="71">
        <v>956</v>
      </c>
      <c r="B21" s="71">
        <v>740</v>
      </c>
      <c r="C21" s="68">
        <f t="shared" si="12"/>
        <v>6.37</v>
      </c>
      <c r="D21" s="68">
        <v>265.39999999999998</v>
      </c>
      <c r="E21" s="68">
        <v>211.92</v>
      </c>
      <c r="F21" s="68">
        <f t="shared" si="0"/>
        <v>55.660377358490564</v>
      </c>
      <c r="G21" s="68">
        <v>0</v>
      </c>
      <c r="H21" s="68">
        <f t="shared" si="1"/>
        <v>59.735849056603776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3"/>
        <v>1</v>
      </c>
      <c r="M21" s="72">
        <f t="shared" ca="1" si="2"/>
        <v>1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0.73210918227501121</v>
      </c>
      <c r="R21" s="43">
        <f>ABS(Q12-Q17)</f>
        <v>5.8700000000000045</v>
      </c>
      <c r="S21" s="43">
        <f>'Z-V'!P10-R21</f>
        <v>16.019999999999996</v>
      </c>
      <c r="T21" s="22">
        <v>0</v>
      </c>
      <c r="U21" s="74">
        <f t="shared" si="3"/>
        <v>-740</v>
      </c>
      <c r="V21" s="70">
        <f t="shared" si="4"/>
        <v>-740</v>
      </c>
      <c r="W21" s="70"/>
      <c r="X21" s="70">
        <f t="shared" si="5"/>
        <v>813.44104070499372</v>
      </c>
      <c r="Y21" s="70">
        <f t="shared" si="6"/>
        <v>73.441040704993725</v>
      </c>
      <c r="Z21" s="70">
        <f t="shared" si="7"/>
        <v>73</v>
      </c>
      <c r="AA21" s="24">
        <f t="shared" si="8"/>
        <v>73</v>
      </c>
      <c r="AB21" s="67">
        <f t="shared" si="9"/>
        <v>813</v>
      </c>
    </row>
    <row r="22" spans="1:28" ht="15" customHeight="1" x14ac:dyDescent="0.25">
      <c r="A22" s="71">
        <v>912</v>
      </c>
      <c r="B22" s="71">
        <v>850</v>
      </c>
      <c r="C22" s="68">
        <f t="shared" si="12"/>
        <v>6.08</v>
      </c>
      <c r="D22" s="68">
        <v>265.41000000000003</v>
      </c>
      <c r="E22" s="68">
        <v>212.05</v>
      </c>
      <c r="F22" s="68">
        <f t="shared" si="0"/>
        <v>57.57692307692308</v>
      </c>
      <c r="G22" s="68">
        <v>0</v>
      </c>
      <c r="H22" s="68">
        <f t="shared" si="1"/>
        <v>58.769230769230766</v>
      </c>
      <c r="I22" s="68">
        <v>0</v>
      </c>
      <c r="J22" s="72">
        <f t="shared" si="10"/>
        <v>0</v>
      </c>
      <c r="K22" s="72">
        <f t="shared" si="11"/>
        <v>1</v>
      </c>
      <c r="L22" s="72">
        <f t="shared" si="13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0.64729999999999999</v>
      </c>
      <c r="R22" s="43"/>
      <c r="S22" s="43"/>
      <c r="T22" s="22">
        <v>0</v>
      </c>
      <c r="U22" s="74">
        <f t="shared" si="3"/>
        <v>-850</v>
      </c>
      <c r="V22" s="70">
        <f t="shared" si="4"/>
        <v>-850</v>
      </c>
      <c r="W22" s="70"/>
      <c r="X22" s="70">
        <f t="shared" si="5"/>
        <v>934.3579521611415</v>
      </c>
      <c r="Y22" s="70">
        <f t="shared" si="6"/>
        <v>84.357952161141498</v>
      </c>
      <c r="Z22" s="70">
        <f t="shared" si="7"/>
        <v>84</v>
      </c>
      <c r="AA22" s="24">
        <f t="shared" si="8"/>
        <v>84</v>
      </c>
      <c r="AB22" s="67">
        <f t="shared" si="9"/>
        <v>934</v>
      </c>
    </row>
    <row r="23" spans="1:28" ht="15" customHeight="1" x14ac:dyDescent="0.25">
      <c r="A23" s="71">
        <v>870</v>
      </c>
      <c r="B23" s="71">
        <v>850</v>
      </c>
      <c r="C23" s="68">
        <f t="shared" si="12"/>
        <v>5.8</v>
      </c>
      <c r="D23" s="68">
        <v>265.41000000000003</v>
      </c>
      <c r="E23" s="68">
        <v>212.05</v>
      </c>
      <c r="F23" s="68">
        <f t="shared" si="0"/>
        <v>59.529411764705884</v>
      </c>
      <c r="G23" s="68">
        <v>0</v>
      </c>
      <c r="H23" s="68">
        <f t="shared" si="1"/>
        <v>59.921568627450981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3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-850</v>
      </c>
      <c r="V23" s="70">
        <f t="shared" si="4"/>
        <v>-850</v>
      </c>
      <c r="W23" s="70"/>
      <c r="X23" s="70">
        <f t="shared" si="5"/>
        <v>934.3579521611415</v>
      </c>
      <c r="Y23" s="70">
        <f t="shared" si="6"/>
        <v>84.357952161141498</v>
      </c>
      <c r="Z23" s="70">
        <f t="shared" si="7"/>
        <v>84</v>
      </c>
      <c r="AA23" s="24">
        <f t="shared" si="8"/>
        <v>84</v>
      </c>
      <c r="AB23" s="67">
        <f t="shared" si="9"/>
        <v>934</v>
      </c>
    </row>
    <row r="24" spans="1:28" ht="15" customHeight="1" x14ac:dyDescent="0.25">
      <c r="A24" s="71">
        <v>826</v>
      </c>
      <c r="B24" s="71">
        <v>850</v>
      </c>
      <c r="C24" s="68">
        <f t="shared" si="12"/>
        <v>5.51</v>
      </c>
      <c r="D24" s="68">
        <v>265.41000000000003</v>
      </c>
      <c r="E24" s="68">
        <v>212.05</v>
      </c>
      <c r="F24" s="68">
        <f t="shared" si="0"/>
        <v>61.6</v>
      </c>
      <c r="G24" s="68">
        <v>0</v>
      </c>
      <c r="H24" s="68">
        <f t="shared" si="1"/>
        <v>61.12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3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-850</v>
      </c>
      <c r="V24" s="70">
        <f t="shared" si="4"/>
        <v>-850</v>
      </c>
      <c r="W24" s="70"/>
      <c r="X24" s="70">
        <f t="shared" si="5"/>
        <v>934.3579521611415</v>
      </c>
      <c r="Y24" s="70">
        <f t="shared" si="6"/>
        <v>84.357952161141498</v>
      </c>
      <c r="Z24" s="70">
        <f t="shared" si="7"/>
        <v>84</v>
      </c>
      <c r="AA24" s="24">
        <f t="shared" si="8"/>
        <v>84</v>
      </c>
      <c r="AB24" s="67">
        <f t="shared" si="9"/>
        <v>934</v>
      </c>
    </row>
    <row r="25" spans="1:28" ht="15" customHeight="1" x14ac:dyDescent="0.25">
      <c r="A25" s="71">
        <v>783</v>
      </c>
      <c r="B25" s="71">
        <v>850</v>
      </c>
      <c r="C25" s="68">
        <f t="shared" si="12"/>
        <v>5.22</v>
      </c>
      <c r="D25" s="68">
        <v>265.39999999999998</v>
      </c>
      <c r="E25" s="68">
        <v>212.05</v>
      </c>
      <c r="F25" s="68">
        <f t="shared" si="0"/>
        <v>63.734693877551024</v>
      </c>
      <c r="G25" s="68">
        <v>0</v>
      </c>
      <c r="H25" s="68">
        <f t="shared" si="1"/>
        <v>62.367346938775512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3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-850</v>
      </c>
      <c r="V25" s="70">
        <f t="shared" si="4"/>
        <v>-850</v>
      </c>
      <c r="W25" s="70"/>
      <c r="X25" s="70">
        <f t="shared" si="5"/>
        <v>934.3579521611415</v>
      </c>
      <c r="Y25" s="70">
        <f t="shared" si="6"/>
        <v>84.357952161141498</v>
      </c>
      <c r="Z25" s="70">
        <f t="shared" si="7"/>
        <v>84</v>
      </c>
      <c r="AA25" s="24">
        <f t="shared" si="8"/>
        <v>84</v>
      </c>
      <c r="AB25" s="67">
        <f t="shared" si="9"/>
        <v>934</v>
      </c>
    </row>
    <row r="26" spans="1:28" ht="15" customHeight="1" x14ac:dyDescent="0.25">
      <c r="A26" s="71">
        <v>741</v>
      </c>
      <c r="B26" s="71">
        <v>960</v>
      </c>
      <c r="C26" s="68">
        <f t="shared" si="12"/>
        <v>4.9400000000000004</v>
      </c>
      <c r="D26" s="68">
        <v>265.36</v>
      </c>
      <c r="E26" s="68">
        <v>212.15</v>
      </c>
      <c r="F26" s="68">
        <f t="shared" si="0"/>
        <v>65.9375</v>
      </c>
      <c r="G26" s="68">
        <v>0</v>
      </c>
      <c r="H26" s="68">
        <f t="shared" si="1"/>
        <v>61.375</v>
      </c>
      <c r="I26" s="68">
        <v>0</v>
      </c>
      <c r="J26" s="72">
        <f t="shared" si="10"/>
        <v>0</v>
      </c>
      <c r="K26" s="72">
        <f t="shared" si="11"/>
        <v>1</v>
      </c>
      <c r="L26" s="72">
        <f t="shared" si="13"/>
        <v>1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-960</v>
      </c>
      <c r="V26" s="70">
        <f t="shared" si="4"/>
        <v>-960</v>
      </c>
      <c r="W26" s="70"/>
      <c r="X26" s="70">
        <f t="shared" si="5"/>
        <v>1055.2748636172892</v>
      </c>
      <c r="Y26" s="70">
        <f t="shared" si="6"/>
        <v>95.274863617289157</v>
      </c>
      <c r="Z26" s="70">
        <f t="shared" si="7"/>
        <v>95</v>
      </c>
      <c r="AA26" s="24">
        <f t="shared" si="8"/>
        <v>95</v>
      </c>
      <c r="AB26" s="67">
        <f t="shared" si="9"/>
        <v>1055</v>
      </c>
    </row>
    <row r="27" spans="1:28" ht="15" customHeight="1" x14ac:dyDescent="0.25">
      <c r="A27" s="71">
        <v>759</v>
      </c>
      <c r="B27" s="71">
        <v>960</v>
      </c>
      <c r="C27" s="68">
        <f t="shared" si="12"/>
        <v>5.0599999999999996</v>
      </c>
      <c r="D27" s="68">
        <v>265.33</v>
      </c>
      <c r="E27" s="68">
        <v>212.15</v>
      </c>
      <c r="F27" s="68">
        <f t="shared" si="0"/>
        <v>66.957446808510639</v>
      </c>
      <c r="G27" s="68">
        <v>0</v>
      </c>
      <c r="H27" s="68">
        <f t="shared" si="1"/>
        <v>62.680851063829785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3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-960</v>
      </c>
      <c r="V27" s="70">
        <f t="shared" si="4"/>
        <v>-960</v>
      </c>
      <c r="W27" s="70"/>
      <c r="X27" s="70">
        <f t="shared" si="5"/>
        <v>1055.2748636172892</v>
      </c>
      <c r="Y27" s="70">
        <f t="shared" si="6"/>
        <v>95.274863617289157</v>
      </c>
      <c r="Z27" s="70">
        <f t="shared" si="7"/>
        <v>95</v>
      </c>
      <c r="AA27" s="24">
        <f t="shared" si="8"/>
        <v>95</v>
      </c>
      <c r="AB27" s="67">
        <f t="shared" si="9"/>
        <v>1055</v>
      </c>
    </row>
    <row r="28" spans="1:28" ht="15" customHeight="1" x14ac:dyDescent="0.25">
      <c r="A28" s="71">
        <v>777</v>
      </c>
      <c r="B28" s="71">
        <v>960</v>
      </c>
      <c r="C28" s="68">
        <f t="shared" si="12"/>
        <v>5.18</v>
      </c>
      <c r="D28" s="68">
        <v>265.3</v>
      </c>
      <c r="E28" s="68">
        <v>212.15</v>
      </c>
      <c r="F28" s="68">
        <f t="shared" si="0"/>
        <v>68.021739130434781</v>
      </c>
      <c r="G28" s="68">
        <v>0</v>
      </c>
      <c r="H28" s="68">
        <f t="shared" si="1"/>
        <v>64.043478260869563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3"/>
        <v>1</v>
      </c>
      <c r="M28" s="72">
        <f t="shared" ca="1" si="2"/>
        <v>0</v>
      </c>
      <c r="N28" s="26"/>
      <c r="O28" s="26"/>
      <c r="P28" s="25"/>
      <c r="Q28" s="25"/>
      <c r="T28" s="22">
        <v>0</v>
      </c>
      <c r="U28" s="74">
        <f t="shared" si="3"/>
        <v>-960</v>
      </c>
      <c r="V28" s="70">
        <f t="shared" si="4"/>
        <v>-960</v>
      </c>
      <c r="W28" s="70"/>
      <c r="X28" s="70">
        <f t="shared" si="5"/>
        <v>1055.2748636172892</v>
      </c>
      <c r="Y28" s="70">
        <f t="shared" si="6"/>
        <v>95.274863617289157</v>
      </c>
      <c r="Z28" s="70">
        <f t="shared" si="7"/>
        <v>95</v>
      </c>
      <c r="AA28" s="24">
        <f t="shared" si="8"/>
        <v>95</v>
      </c>
      <c r="AB28" s="67">
        <f t="shared" si="9"/>
        <v>1055</v>
      </c>
    </row>
    <row r="29" spans="1:28" ht="15" customHeight="1" x14ac:dyDescent="0.25">
      <c r="A29" s="71">
        <v>795</v>
      </c>
      <c r="B29" s="71">
        <v>960</v>
      </c>
      <c r="C29" s="68">
        <f t="shared" si="12"/>
        <v>5.3</v>
      </c>
      <c r="D29" s="68">
        <v>265.27999999999997</v>
      </c>
      <c r="E29" s="68">
        <v>212.15</v>
      </c>
      <c r="F29" s="68">
        <f t="shared" si="0"/>
        <v>69.13333333333334</v>
      </c>
      <c r="G29" s="68">
        <v>0</v>
      </c>
      <c r="H29" s="68">
        <f t="shared" si="1"/>
        <v>65.466666666666669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3"/>
        <v>1</v>
      </c>
      <c r="M29" s="72">
        <f t="shared" ca="1" si="2"/>
        <v>0</v>
      </c>
      <c r="N29" s="26"/>
      <c r="O29" s="26"/>
      <c r="P29" s="25"/>
      <c r="Q29" s="25"/>
      <c r="T29" s="22">
        <v>0</v>
      </c>
      <c r="U29" s="74">
        <f t="shared" si="3"/>
        <v>-960</v>
      </c>
      <c r="V29" s="70">
        <f t="shared" si="4"/>
        <v>-960</v>
      </c>
      <c r="W29" s="70"/>
      <c r="X29" s="70">
        <f t="shared" si="5"/>
        <v>1055.2748636172892</v>
      </c>
      <c r="Y29" s="70">
        <f t="shared" si="6"/>
        <v>95.274863617289157</v>
      </c>
      <c r="Z29" s="70">
        <f t="shared" si="7"/>
        <v>95</v>
      </c>
      <c r="AA29" s="24">
        <f t="shared" si="8"/>
        <v>95</v>
      </c>
      <c r="AB29" s="67">
        <f t="shared" si="9"/>
        <v>1055</v>
      </c>
    </row>
    <row r="30" spans="1:28" ht="15" customHeight="1" x14ac:dyDescent="0.25">
      <c r="A30" s="71">
        <v>814</v>
      </c>
      <c r="B30" s="71">
        <v>1080</v>
      </c>
      <c r="C30" s="68">
        <f t="shared" si="12"/>
        <v>5.43</v>
      </c>
      <c r="D30" s="68">
        <v>265.23</v>
      </c>
      <c r="E30" s="68">
        <v>212.25</v>
      </c>
      <c r="F30" s="68">
        <f t="shared" si="0"/>
        <v>70.272727272727266</v>
      </c>
      <c r="G30" s="68">
        <v>0</v>
      </c>
      <c r="H30" s="68">
        <f t="shared" si="1"/>
        <v>64.227272727272734</v>
      </c>
      <c r="I30" s="68">
        <v>0</v>
      </c>
      <c r="J30" s="72">
        <f t="shared" si="10"/>
        <v>0</v>
      </c>
      <c r="K30" s="72">
        <f t="shared" si="11"/>
        <v>1</v>
      </c>
      <c r="L30" s="72">
        <f t="shared" si="13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-1080</v>
      </c>
      <c r="V30" s="70">
        <f t="shared" si="4"/>
        <v>-1080</v>
      </c>
      <c r="W30" s="70"/>
      <c r="X30" s="70">
        <f t="shared" si="5"/>
        <v>1187.1842215694503</v>
      </c>
      <c r="Y30" s="70">
        <f t="shared" si="6"/>
        <v>107.1842215694503</v>
      </c>
      <c r="Z30" s="70">
        <f t="shared" si="7"/>
        <v>107</v>
      </c>
      <c r="AA30" s="24">
        <f t="shared" si="8"/>
        <v>107</v>
      </c>
      <c r="AB30" s="67">
        <f t="shared" si="9"/>
        <v>1187</v>
      </c>
    </row>
    <row r="31" spans="1:28" ht="15" customHeight="1" x14ac:dyDescent="0.25">
      <c r="A31" s="71">
        <v>834</v>
      </c>
      <c r="B31" s="71">
        <v>1080</v>
      </c>
      <c r="C31" s="68">
        <f t="shared" si="12"/>
        <v>5.56</v>
      </c>
      <c r="D31" s="68">
        <v>265.2</v>
      </c>
      <c r="E31" s="68">
        <v>212.25</v>
      </c>
      <c r="F31" s="68">
        <f t="shared" si="0"/>
        <v>71.441860465116278</v>
      </c>
      <c r="G31" s="68">
        <v>0</v>
      </c>
      <c r="H31" s="68">
        <f t="shared" si="1"/>
        <v>65.720930232558146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3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-1080</v>
      </c>
      <c r="V31" s="70">
        <f t="shared" si="4"/>
        <v>-1080</v>
      </c>
      <c r="W31" s="70"/>
      <c r="X31" s="70">
        <f t="shared" si="5"/>
        <v>1187.1842215694503</v>
      </c>
      <c r="Y31" s="70">
        <f t="shared" si="6"/>
        <v>107.1842215694503</v>
      </c>
      <c r="Z31" s="70">
        <f t="shared" si="7"/>
        <v>107</v>
      </c>
      <c r="AA31" s="24">
        <f t="shared" si="8"/>
        <v>107</v>
      </c>
      <c r="AB31" s="67">
        <f t="shared" si="9"/>
        <v>1187</v>
      </c>
    </row>
    <row r="32" spans="1:28" ht="15" customHeight="1" x14ac:dyDescent="0.25">
      <c r="A32" s="71">
        <v>855</v>
      </c>
      <c r="B32" s="71">
        <v>1080</v>
      </c>
      <c r="C32" s="68">
        <f t="shared" si="12"/>
        <v>5.7</v>
      </c>
      <c r="D32" s="68">
        <v>265.16000000000003</v>
      </c>
      <c r="E32" s="68">
        <v>212.25</v>
      </c>
      <c r="F32" s="68">
        <f t="shared" si="0"/>
        <v>72.642857142857139</v>
      </c>
      <c r="G32" s="68">
        <v>0</v>
      </c>
      <c r="H32" s="68">
        <f t="shared" si="1"/>
        <v>67.285714285714292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3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-1080</v>
      </c>
      <c r="V32" s="70">
        <f t="shared" si="4"/>
        <v>-1080</v>
      </c>
      <c r="W32" s="70"/>
      <c r="X32" s="70">
        <f t="shared" si="5"/>
        <v>1187.1842215694503</v>
      </c>
      <c r="Y32" s="70">
        <f t="shared" si="6"/>
        <v>107.1842215694503</v>
      </c>
      <c r="Z32" s="70">
        <f t="shared" si="7"/>
        <v>107</v>
      </c>
      <c r="AA32" s="24">
        <f t="shared" si="8"/>
        <v>107</v>
      </c>
      <c r="AB32" s="67">
        <f t="shared" si="9"/>
        <v>1187</v>
      </c>
    </row>
    <row r="33" spans="1:28" ht="15" customHeight="1" x14ac:dyDescent="0.25">
      <c r="A33" s="71">
        <v>824</v>
      </c>
      <c r="B33" s="71">
        <v>1080</v>
      </c>
      <c r="C33" s="68">
        <f t="shared" si="12"/>
        <v>5.49</v>
      </c>
      <c r="D33" s="68">
        <v>265.12</v>
      </c>
      <c r="E33" s="68">
        <v>212.25</v>
      </c>
      <c r="F33" s="68">
        <f t="shared" si="0"/>
        <v>75.170731707317074</v>
      </c>
      <c r="G33" s="68">
        <v>0</v>
      </c>
      <c r="H33" s="68">
        <f t="shared" si="1"/>
        <v>68.926829268292678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3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-1080</v>
      </c>
      <c r="V33" s="70">
        <f t="shared" si="4"/>
        <v>-1080</v>
      </c>
      <c r="W33" s="70"/>
      <c r="X33" s="70">
        <f t="shared" si="5"/>
        <v>1187.1842215694503</v>
      </c>
      <c r="Y33" s="70">
        <f t="shared" si="6"/>
        <v>107.1842215694503</v>
      </c>
      <c r="Z33" s="70">
        <f t="shared" si="7"/>
        <v>107</v>
      </c>
      <c r="AA33" s="24">
        <f t="shared" si="8"/>
        <v>107</v>
      </c>
      <c r="AB33" s="67">
        <f t="shared" si="9"/>
        <v>1187</v>
      </c>
    </row>
    <row r="34" spans="1:28" ht="15" customHeight="1" x14ac:dyDescent="0.25">
      <c r="A34" s="71">
        <v>792</v>
      </c>
      <c r="B34" s="71">
        <v>1190</v>
      </c>
      <c r="C34" s="68">
        <f t="shared" si="12"/>
        <v>5.28</v>
      </c>
      <c r="D34" s="68">
        <v>265.06</v>
      </c>
      <c r="E34" s="68">
        <v>212.32</v>
      </c>
      <c r="F34" s="68">
        <f t="shared" ref="F34:F65" si="14">($A$74-A34)/(ROW($A$74)-ROW(A34))</f>
        <v>77.849999999999994</v>
      </c>
      <c r="G34" s="68">
        <v>0</v>
      </c>
      <c r="H34" s="68">
        <f t="shared" ref="H34:H65" si="15">($A$74-B34)/(ROW($A$74)-ROW(B34))</f>
        <v>67.900000000000006</v>
      </c>
      <c r="I34" s="68">
        <v>0</v>
      </c>
      <c r="J34" s="72">
        <f t="shared" si="10"/>
        <v>0</v>
      </c>
      <c r="K34" s="72">
        <f t="shared" si="11"/>
        <v>1</v>
      </c>
      <c r="L34" s="72">
        <f t="shared" si="13"/>
        <v>1</v>
      </c>
      <c r="M34" s="72">
        <f t="shared" ref="M34:M65" ca="1" si="16">IF(RAND()&lt;0.5,0,1)</f>
        <v>1</v>
      </c>
      <c r="N34" s="26"/>
      <c r="O34" s="26"/>
      <c r="P34" s="25"/>
      <c r="Q34" s="25"/>
      <c r="T34" s="22">
        <v>0</v>
      </c>
      <c r="U34" s="74">
        <f t="shared" ref="U34:U65" si="17">T34-B34</f>
        <v>-1190</v>
      </c>
      <c r="V34" s="70">
        <f t="shared" ref="V34:V65" si="18">ROUND(U34,0)</f>
        <v>-1190</v>
      </c>
      <c r="W34" s="70"/>
      <c r="X34" s="70">
        <f t="shared" ref="X34:X65" si="19">B34/$W$2*$W$3</f>
        <v>1308.1011330255978</v>
      </c>
      <c r="Y34" s="70">
        <f t="shared" ref="Y34:Y65" si="20">X34-B34</f>
        <v>118.10113302559785</v>
      </c>
      <c r="Z34" s="70">
        <f t="shared" ref="Z34:Z65" si="21">ROUND(Y34,0)</f>
        <v>118</v>
      </c>
      <c r="AA34" s="24">
        <f t="shared" ref="AA34:AA65" si="22">IF(V34&gt;=0,V34,Z34)</f>
        <v>118</v>
      </c>
      <c r="AB34" s="67">
        <f t="shared" ref="AB34:AB65" si="23">B34+AA34</f>
        <v>1308</v>
      </c>
    </row>
    <row r="35" spans="1:28" ht="15" customHeight="1" x14ac:dyDescent="0.25">
      <c r="A35" s="71">
        <v>762</v>
      </c>
      <c r="B35" s="71">
        <v>1190</v>
      </c>
      <c r="C35" s="68">
        <f t="shared" si="12"/>
        <v>5.08</v>
      </c>
      <c r="D35" s="68">
        <v>264.99</v>
      </c>
      <c r="E35" s="68">
        <v>212.32</v>
      </c>
      <c r="F35" s="68">
        <f t="shared" si="14"/>
        <v>80.615384615384613</v>
      </c>
      <c r="G35" s="68">
        <v>0</v>
      </c>
      <c r="H35" s="68">
        <f t="shared" si="15"/>
        <v>69.641025641025635</v>
      </c>
      <c r="I35" s="68">
        <v>0</v>
      </c>
      <c r="J35" s="72">
        <f t="shared" ref="J35:J66" si="24">IF(ABS(B35-B34)&lt;=50,1,0)</f>
        <v>1</v>
      </c>
      <c r="K35" s="72">
        <f t="shared" ref="K35:K66" si="25">IF(ABS((B35-B34))&lt;=50,1,IF((B35-B34)*(1)&gt;=0,1,-1))</f>
        <v>1</v>
      </c>
      <c r="L35" s="72">
        <f t="shared" si="13"/>
        <v>1</v>
      </c>
      <c r="M35" s="72">
        <f t="shared" ca="1" si="16"/>
        <v>0</v>
      </c>
      <c r="N35" s="26"/>
      <c r="O35" s="26"/>
      <c r="P35" s="25"/>
      <c r="Q35" s="25"/>
      <c r="T35" s="22">
        <v>0</v>
      </c>
      <c r="U35" s="74">
        <f t="shared" si="17"/>
        <v>-1190</v>
      </c>
      <c r="V35" s="70">
        <f t="shared" si="18"/>
        <v>-1190</v>
      </c>
      <c r="W35" s="70"/>
      <c r="X35" s="70">
        <f t="shared" si="19"/>
        <v>1308.1011330255978</v>
      </c>
      <c r="Y35" s="70">
        <f t="shared" si="20"/>
        <v>118.10113302559785</v>
      </c>
      <c r="Z35" s="70">
        <f t="shared" si="21"/>
        <v>118</v>
      </c>
      <c r="AA35" s="24">
        <f t="shared" si="22"/>
        <v>118</v>
      </c>
      <c r="AB35" s="67">
        <f t="shared" si="23"/>
        <v>1308</v>
      </c>
    </row>
    <row r="36" spans="1:28" ht="15" customHeight="1" x14ac:dyDescent="0.25">
      <c r="A36" s="71">
        <v>777</v>
      </c>
      <c r="B36" s="71">
        <v>1190</v>
      </c>
      <c r="C36" s="68">
        <f t="shared" si="12"/>
        <v>5.18</v>
      </c>
      <c r="D36" s="68">
        <v>264.93</v>
      </c>
      <c r="E36" s="68">
        <v>212.32</v>
      </c>
      <c r="F36" s="68">
        <f t="shared" si="14"/>
        <v>82.34210526315789</v>
      </c>
      <c r="G36" s="68">
        <v>0</v>
      </c>
      <c r="H36" s="68">
        <f t="shared" si="15"/>
        <v>71.473684210526315</v>
      </c>
      <c r="I36" s="68">
        <v>0</v>
      </c>
      <c r="J36" s="72">
        <f t="shared" si="24"/>
        <v>1</v>
      </c>
      <c r="K36" s="72">
        <f t="shared" si="25"/>
        <v>1</v>
      </c>
      <c r="L36" s="72">
        <f t="shared" si="13"/>
        <v>1</v>
      </c>
      <c r="M36" s="72">
        <f t="shared" ca="1" si="16"/>
        <v>0</v>
      </c>
      <c r="N36" s="26"/>
      <c r="O36" s="26"/>
      <c r="P36" s="25"/>
      <c r="Q36" s="25"/>
      <c r="T36" s="22">
        <v>0</v>
      </c>
      <c r="U36" s="74">
        <f t="shared" si="17"/>
        <v>-1190</v>
      </c>
      <c r="V36" s="70">
        <f t="shared" si="18"/>
        <v>-1190</v>
      </c>
      <c r="W36" s="70"/>
      <c r="X36" s="70">
        <f t="shared" si="19"/>
        <v>1308.1011330255978</v>
      </c>
      <c r="Y36" s="70">
        <f t="shared" si="20"/>
        <v>118.10113302559785</v>
      </c>
      <c r="Z36" s="70">
        <f t="shared" si="21"/>
        <v>118</v>
      </c>
      <c r="AA36" s="24">
        <f t="shared" si="22"/>
        <v>118</v>
      </c>
      <c r="AB36" s="67">
        <f t="shared" si="23"/>
        <v>1308</v>
      </c>
    </row>
    <row r="37" spans="1:28" ht="15" customHeight="1" x14ac:dyDescent="0.25">
      <c r="A37" s="71">
        <v>792</v>
      </c>
      <c r="B37" s="71">
        <v>1190</v>
      </c>
      <c r="C37" s="68">
        <f t="shared" si="12"/>
        <v>5.28</v>
      </c>
      <c r="D37" s="68">
        <v>264.86</v>
      </c>
      <c r="E37" s="68">
        <v>212.32</v>
      </c>
      <c r="F37" s="68">
        <f t="shared" si="14"/>
        <v>84.162162162162161</v>
      </c>
      <c r="G37" s="68">
        <v>0</v>
      </c>
      <c r="H37" s="68">
        <f t="shared" si="15"/>
        <v>73.405405405405403</v>
      </c>
      <c r="I37" s="68">
        <v>0</v>
      </c>
      <c r="J37" s="72">
        <f t="shared" si="24"/>
        <v>1</v>
      </c>
      <c r="K37" s="72">
        <f t="shared" si="25"/>
        <v>1</v>
      </c>
      <c r="L37" s="72">
        <f t="shared" si="13"/>
        <v>1</v>
      </c>
      <c r="M37" s="72">
        <f t="shared" ca="1" si="16"/>
        <v>0</v>
      </c>
      <c r="N37" s="26"/>
      <c r="O37" s="26"/>
      <c r="P37" s="25"/>
      <c r="Q37" s="25"/>
      <c r="T37" s="22">
        <v>0</v>
      </c>
      <c r="U37" s="74">
        <f t="shared" si="17"/>
        <v>-1190</v>
      </c>
      <c r="V37" s="70">
        <f t="shared" si="18"/>
        <v>-1190</v>
      </c>
      <c r="W37" s="70"/>
      <c r="X37" s="70">
        <f t="shared" si="19"/>
        <v>1308.1011330255978</v>
      </c>
      <c r="Y37" s="70">
        <f t="shared" si="20"/>
        <v>118.10113302559785</v>
      </c>
      <c r="Z37" s="70">
        <f t="shared" si="21"/>
        <v>118</v>
      </c>
      <c r="AA37" s="24">
        <f t="shared" si="22"/>
        <v>118</v>
      </c>
      <c r="AB37" s="67">
        <f t="shared" si="23"/>
        <v>1308</v>
      </c>
    </row>
    <row r="38" spans="1:28" ht="15" customHeight="1" x14ac:dyDescent="0.25">
      <c r="A38" s="71">
        <v>808</v>
      </c>
      <c r="B38" s="71">
        <v>1300</v>
      </c>
      <c r="C38" s="68">
        <f t="shared" si="12"/>
        <v>5.39</v>
      </c>
      <c r="D38" s="68">
        <v>264.79000000000002</v>
      </c>
      <c r="E38" s="68">
        <v>212.35</v>
      </c>
      <c r="F38" s="68">
        <f t="shared" si="14"/>
        <v>86.055555555555557</v>
      </c>
      <c r="G38" s="68">
        <v>0</v>
      </c>
      <c r="H38" s="68">
        <f t="shared" si="15"/>
        <v>72.388888888888886</v>
      </c>
      <c r="I38" s="68">
        <v>0</v>
      </c>
      <c r="J38" s="72">
        <f t="shared" si="24"/>
        <v>0</v>
      </c>
      <c r="K38" s="72">
        <f t="shared" si="25"/>
        <v>1</v>
      </c>
      <c r="L38" s="72">
        <f t="shared" si="13"/>
        <v>1</v>
      </c>
      <c r="M38" s="72">
        <f t="shared" ca="1" si="16"/>
        <v>0</v>
      </c>
      <c r="N38" s="26"/>
      <c r="O38" s="26"/>
      <c r="P38" s="25"/>
      <c r="Q38" s="25"/>
      <c r="T38" s="22">
        <v>0</v>
      </c>
      <c r="U38" s="74">
        <f t="shared" si="17"/>
        <v>-1300</v>
      </c>
      <c r="V38" s="70">
        <f t="shared" si="18"/>
        <v>-1300</v>
      </c>
      <c r="W38" s="70"/>
      <c r="X38" s="70">
        <f t="shared" si="19"/>
        <v>1429.0180444817456</v>
      </c>
      <c r="Y38" s="70">
        <f t="shared" si="20"/>
        <v>129.01804448174562</v>
      </c>
      <c r="Z38" s="70">
        <f t="shared" si="21"/>
        <v>129</v>
      </c>
      <c r="AA38" s="24">
        <f t="shared" si="22"/>
        <v>129</v>
      </c>
      <c r="AB38" s="67">
        <f t="shared" si="23"/>
        <v>1429</v>
      </c>
    </row>
    <row r="39" spans="1:28" ht="15" customHeight="1" x14ac:dyDescent="0.25">
      <c r="A39" s="71">
        <v>831</v>
      </c>
      <c r="B39" s="71">
        <v>1300</v>
      </c>
      <c r="C39" s="68">
        <f t="shared" ref="C39:C70" si="26">ROUND(A39/150,2)</f>
        <v>5.54</v>
      </c>
      <c r="D39" s="68">
        <v>264.70999999999998</v>
      </c>
      <c r="E39" s="68">
        <v>212.35</v>
      </c>
      <c r="F39" s="68">
        <f t="shared" si="14"/>
        <v>87.857142857142861</v>
      </c>
      <c r="G39" s="68">
        <v>0</v>
      </c>
      <c r="H39" s="68">
        <f t="shared" si="15"/>
        <v>74.457142857142856</v>
      </c>
      <c r="I39" s="68">
        <v>0</v>
      </c>
      <c r="J39" s="72">
        <f t="shared" si="24"/>
        <v>1</v>
      </c>
      <c r="K39" s="72">
        <f t="shared" si="25"/>
        <v>1</v>
      </c>
      <c r="L39" s="72">
        <f t="shared" ref="L39:L70" si="27">IF(OR(COUNTIF(K35:K39,1)=5,COUNTIF(K35:K39,-1)=5),1,0)</f>
        <v>1</v>
      </c>
      <c r="M39" s="72">
        <f t="shared" ca="1" si="16"/>
        <v>0</v>
      </c>
      <c r="N39" s="26"/>
      <c r="O39" s="26"/>
      <c r="P39" s="25"/>
      <c r="Q39" s="25"/>
      <c r="T39" s="22">
        <v>0</v>
      </c>
      <c r="U39" s="74">
        <f t="shared" si="17"/>
        <v>-1300</v>
      </c>
      <c r="V39" s="70">
        <f t="shared" si="18"/>
        <v>-1300</v>
      </c>
      <c r="W39" s="70"/>
      <c r="X39" s="70">
        <f t="shared" si="19"/>
        <v>1429.0180444817456</v>
      </c>
      <c r="Y39" s="70">
        <f t="shared" si="20"/>
        <v>129.01804448174562</v>
      </c>
      <c r="Z39" s="70">
        <f t="shared" si="21"/>
        <v>129</v>
      </c>
      <c r="AA39" s="24">
        <f t="shared" si="22"/>
        <v>129</v>
      </c>
      <c r="AB39" s="67">
        <f t="shared" si="23"/>
        <v>1429</v>
      </c>
    </row>
    <row r="40" spans="1:28" ht="15" customHeight="1" x14ac:dyDescent="0.25">
      <c r="A40" s="71">
        <v>854</v>
      </c>
      <c r="B40" s="71">
        <v>1300</v>
      </c>
      <c r="C40" s="68">
        <f t="shared" si="26"/>
        <v>5.69</v>
      </c>
      <c r="D40" s="68">
        <v>264.64</v>
      </c>
      <c r="E40" s="68">
        <v>212.35</v>
      </c>
      <c r="F40" s="68">
        <f t="shared" si="14"/>
        <v>89.764705882352942</v>
      </c>
      <c r="G40" s="68">
        <v>0</v>
      </c>
      <c r="H40" s="68">
        <f t="shared" si="15"/>
        <v>76.647058823529406</v>
      </c>
      <c r="I40" s="68">
        <v>0</v>
      </c>
      <c r="J40" s="72">
        <f t="shared" si="24"/>
        <v>1</v>
      </c>
      <c r="K40" s="72">
        <f t="shared" si="25"/>
        <v>1</v>
      </c>
      <c r="L40" s="72">
        <f t="shared" si="27"/>
        <v>1</v>
      </c>
      <c r="M40" s="72">
        <f t="shared" ca="1" si="16"/>
        <v>0</v>
      </c>
      <c r="N40" s="26"/>
      <c r="O40" s="26"/>
      <c r="P40" s="25"/>
      <c r="Q40" s="25"/>
      <c r="T40" s="22">
        <v>0</v>
      </c>
      <c r="U40" s="74">
        <f t="shared" si="17"/>
        <v>-1300</v>
      </c>
      <c r="V40" s="70">
        <f t="shared" si="18"/>
        <v>-1300</v>
      </c>
      <c r="W40" s="70"/>
      <c r="X40" s="70">
        <f t="shared" si="19"/>
        <v>1429.0180444817456</v>
      </c>
      <c r="Y40" s="70">
        <f t="shared" si="20"/>
        <v>129.01804448174562</v>
      </c>
      <c r="Z40" s="70">
        <f t="shared" si="21"/>
        <v>129</v>
      </c>
      <c r="AA40" s="24">
        <f t="shared" si="22"/>
        <v>129</v>
      </c>
      <c r="AB40" s="67">
        <f t="shared" si="23"/>
        <v>1429</v>
      </c>
    </row>
    <row r="41" spans="1:28" ht="15" customHeight="1" x14ac:dyDescent="0.25">
      <c r="A41" s="71">
        <v>878</v>
      </c>
      <c r="B41" s="71">
        <v>1300</v>
      </c>
      <c r="C41" s="68">
        <f t="shared" si="26"/>
        <v>5.85</v>
      </c>
      <c r="D41" s="68">
        <v>264.58</v>
      </c>
      <c r="E41" s="68">
        <v>212.35</v>
      </c>
      <c r="F41" s="68">
        <f t="shared" si="14"/>
        <v>91.757575757575751</v>
      </c>
      <c r="G41" s="68">
        <v>0</v>
      </c>
      <c r="H41" s="68">
        <f t="shared" si="15"/>
        <v>78.969696969696969</v>
      </c>
      <c r="I41" s="68">
        <v>0</v>
      </c>
      <c r="J41" s="72">
        <f t="shared" si="24"/>
        <v>1</v>
      </c>
      <c r="K41" s="72">
        <f t="shared" si="25"/>
        <v>1</v>
      </c>
      <c r="L41" s="72">
        <f t="shared" si="27"/>
        <v>1</v>
      </c>
      <c r="M41" s="72">
        <f t="shared" ca="1" si="16"/>
        <v>1</v>
      </c>
      <c r="N41" s="26"/>
      <c r="O41" s="26"/>
      <c r="P41" s="25"/>
      <c r="Q41" s="25"/>
      <c r="T41" s="22">
        <v>0</v>
      </c>
      <c r="U41" s="74">
        <f t="shared" si="17"/>
        <v>-1300</v>
      </c>
      <c r="V41" s="70">
        <f t="shared" si="18"/>
        <v>-1300</v>
      </c>
      <c r="W41" s="70"/>
      <c r="X41" s="70">
        <f t="shared" si="19"/>
        <v>1429.0180444817456</v>
      </c>
      <c r="Y41" s="70">
        <f t="shared" si="20"/>
        <v>129.01804448174562</v>
      </c>
      <c r="Z41" s="70">
        <f t="shared" si="21"/>
        <v>129</v>
      </c>
      <c r="AA41" s="24">
        <f t="shared" si="22"/>
        <v>129</v>
      </c>
      <c r="AB41" s="67">
        <f t="shared" si="23"/>
        <v>1429</v>
      </c>
    </row>
    <row r="42" spans="1:28" ht="15" customHeight="1" x14ac:dyDescent="0.25">
      <c r="A42" s="71">
        <v>838</v>
      </c>
      <c r="B42" s="71">
        <v>1410</v>
      </c>
      <c r="C42" s="68">
        <f t="shared" si="26"/>
        <v>5.59</v>
      </c>
      <c r="D42" s="68">
        <v>264.49</v>
      </c>
      <c r="E42" s="68">
        <v>212.38</v>
      </c>
      <c r="F42" s="68">
        <f t="shared" si="14"/>
        <v>95.875</v>
      </c>
      <c r="G42" s="68">
        <v>0</v>
      </c>
      <c r="H42" s="68">
        <f t="shared" si="15"/>
        <v>78</v>
      </c>
      <c r="I42" s="68">
        <v>0</v>
      </c>
      <c r="J42" s="72">
        <f t="shared" si="24"/>
        <v>0</v>
      </c>
      <c r="K42" s="72">
        <f t="shared" si="25"/>
        <v>1</v>
      </c>
      <c r="L42" s="72">
        <f t="shared" si="27"/>
        <v>1</v>
      </c>
      <c r="M42" s="72">
        <f t="shared" ca="1" si="16"/>
        <v>1</v>
      </c>
      <c r="N42" s="26"/>
      <c r="O42" s="26"/>
      <c r="P42" s="25"/>
      <c r="Q42" s="25"/>
      <c r="T42" s="22">
        <v>0</v>
      </c>
      <c r="U42" s="74">
        <f t="shared" si="17"/>
        <v>-1410</v>
      </c>
      <c r="V42" s="70">
        <f t="shared" si="18"/>
        <v>-1410</v>
      </c>
      <c r="W42" s="70"/>
      <c r="X42" s="70">
        <f t="shared" si="19"/>
        <v>1549.9349559378934</v>
      </c>
      <c r="Y42" s="70">
        <f t="shared" si="20"/>
        <v>139.93495593789339</v>
      </c>
      <c r="Z42" s="70">
        <f t="shared" si="21"/>
        <v>140</v>
      </c>
      <c r="AA42" s="24">
        <f t="shared" si="22"/>
        <v>140</v>
      </c>
      <c r="AB42" s="67">
        <f t="shared" si="23"/>
        <v>1550</v>
      </c>
    </row>
    <row r="43" spans="1:28" ht="15" customHeight="1" x14ac:dyDescent="0.25">
      <c r="A43" s="71">
        <v>800</v>
      </c>
      <c r="B43" s="71">
        <v>1410</v>
      </c>
      <c r="C43" s="68">
        <f t="shared" si="26"/>
        <v>5.33</v>
      </c>
      <c r="D43" s="68">
        <v>264.39</v>
      </c>
      <c r="E43" s="68">
        <v>212.38</v>
      </c>
      <c r="F43" s="68">
        <f t="shared" si="14"/>
        <v>100.19354838709677</v>
      </c>
      <c r="G43" s="68">
        <v>0</v>
      </c>
      <c r="H43" s="68">
        <f t="shared" si="15"/>
        <v>80.516129032258064</v>
      </c>
      <c r="I43" s="68">
        <v>0</v>
      </c>
      <c r="J43" s="72">
        <f t="shared" si="24"/>
        <v>1</v>
      </c>
      <c r="K43" s="72">
        <f t="shared" si="25"/>
        <v>1</v>
      </c>
      <c r="L43" s="72">
        <f t="shared" si="27"/>
        <v>1</v>
      </c>
      <c r="M43" s="72">
        <f t="shared" ca="1" si="16"/>
        <v>0</v>
      </c>
      <c r="N43" s="26"/>
      <c r="O43" s="26"/>
      <c r="P43" s="25"/>
      <c r="Q43" s="25"/>
      <c r="T43" s="22">
        <v>0</v>
      </c>
      <c r="U43" s="74">
        <f t="shared" si="17"/>
        <v>-1410</v>
      </c>
      <c r="V43" s="70">
        <f t="shared" si="18"/>
        <v>-1410</v>
      </c>
      <c r="W43" s="70"/>
      <c r="X43" s="70">
        <f t="shared" si="19"/>
        <v>1549.9349559378934</v>
      </c>
      <c r="Y43" s="70">
        <f t="shared" si="20"/>
        <v>139.93495593789339</v>
      </c>
      <c r="Z43" s="70">
        <f t="shared" si="21"/>
        <v>140</v>
      </c>
      <c r="AA43" s="24">
        <f t="shared" si="22"/>
        <v>140</v>
      </c>
      <c r="AB43" s="67">
        <f t="shared" si="23"/>
        <v>1550</v>
      </c>
    </row>
    <row r="44" spans="1:28" ht="15" customHeight="1" x14ac:dyDescent="0.25">
      <c r="A44" s="71">
        <v>762</v>
      </c>
      <c r="B44" s="71">
        <v>1410</v>
      </c>
      <c r="C44" s="68">
        <f t="shared" si="26"/>
        <v>5.08</v>
      </c>
      <c r="D44" s="68">
        <v>264.29000000000002</v>
      </c>
      <c r="E44" s="68">
        <v>212.38</v>
      </c>
      <c r="F44" s="68">
        <f t="shared" si="14"/>
        <v>104.8</v>
      </c>
      <c r="G44" s="68">
        <v>0</v>
      </c>
      <c r="H44" s="68">
        <f t="shared" si="15"/>
        <v>83.2</v>
      </c>
      <c r="I44" s="68">
        <v>0</v>
      </c>
      <c r="J44" s="72">
        <f t="shared" si="24"/>
        <v>1</v>
      </c>
      <c r="K44" s="72">
        <f t="shared" si="25"/>
        <v>1</v>
      </c>
      <c r="L44" s="72">
        <f t="shared" si="27"/>
        <v>1</v>
      </c>
      <c r="M44" s="72">
        <f t="shared" ca="1" si="16"/>
        <v>0</v>
      </c>
      <c r="N44" s="26"/>
      <c r="O44" s="26"/>
      <c r="P44" s="25"/>
      <c r="Q44" s="25"/>
      <c r="T44" s="22">
        <v>0</v>
      </c>
      <c r="U44" s="74">
        <f t="shared" si="17"/>
        <v>-1410</v>
      </c>
      <c r="V44" s="70">
        <f t="shared" si="18"/>
        <v>-1410</v>
      </c>
      <c r="W44" s="70"/>
      <c r="X44" s="70">
        <f t="shared" si="19"/>
        <v>1549.9349559378934</v>
      </c>
      <c r="Y44" s="70">
        <f t="shared" si="20"/>
        <v>139.93495593789339</v>
      </c>
      <c r="Z44" s="70">
        <f t="shared" si="21"/>
        <v>140</v>
      </c>
      <c r="AA44" s="24">
        <f t="shared" si="22"/>
        <v>140</v>
      </c>
      <c r="AB44" s="67">
        <f t="shared" si="23"/>
        <v>1550</v>
      </c>
    </row>
    <row r="45" spans="1:28" ht="15" customHeight="1" x14ac:dyDescent="0.25">
      <c r="A45" s="71">
        <v>764</v>
      </c>
      <c r="B45" s="71">
        <v>1410</v>
      </c>
      <c r="C45" s="68">
        <f t="shared" si="26"/>
        <v>5.09</v>
      </c>
      <c r="D45" s="68">
        <v>264.19</v>
      </c>
      <c r="E45" s="68">
        <v>212.38</v>
      </c>
      <c r="F45" s="68">
        <f t="shared" si="14"/>
        <v>108.34482758620689</v>
      </c>
      <c r="G45" s="68">
        <v>0</v>
      </c>
      <c r="H45" s="68">
        <f t="shared" si="15"/>
        <v>86.068965517241381</v>
      </c>
      <c r="I45" s="68">
        <v>0</v>
      </c>
      <c r="J45" s="72">
        <f t="shared" si="24"/>
        <v>1</v>
      </c>
      <c r="K45" s="72">
        <f t="shared" si="25"/>
        <v>1</v>
      </c>
      <c r="L45" s="72">
        <f t="shared" si="27"/>
        <v>1</v>
      </c>
      <c r="M45" s="72">
        <f t="shared" ca="1" si="16"/>
        <v>0</v>
      </c>
      <c r="N45" s="26"/>
      <c r="O45" s="26"/>
      <c r="P45" s="25"/>
      <c r="Q45" s="25"/>
      <c r="T45" s="22">
        <v>0</v>
      </c>
      <c r="U45" s="74">
        <f t="shared" si="17"/>
        <v>-1410</v>
      </c>
      <c r="V45" s="70">
        <f t="shared" si="18"/>
        <v>-1410</v>
      </c>
      <c r="W45" s="70"/>
      <c r="X45" s="70">
        <f t="shared" si="19"/>
        <v>1549.9349559378934</v>
      </c>
      <c r="Y45" s="70">
        <f t="shared" si="20"/>
        <v>139.93495593789339</v>
      </c>
      <c r="Z45" s="70">
        <f t="shared" si="21"/>
        <v>140</v>
      </c>
      <c r="AA45" s="24">
        <f t="shared" si="22"/>
        <v>140</v>
      </c>
      <c r="AB45" s="67">
        <f t="shared" si="23"/>
        <v>1550</v>
      </c>
    </row>
    <row r="46" spans="1:28" ht="15" customHeight="1" x14ac:dyDescent="0.25">
      <c r="A46" s="71">
        <v>765</v>
      </c>
      <c r="B46" s="71">
        <v>1530</v>
      </c>
      <c r="C46" s="68">
        <f t="shared" si="26"/>
        <v>5.0999999999999996</v>
      </c>
      <c r="D46" s="68">
        <v>264.07</v>
      </c>
      <c r="E46" s="68">
        <v>212.42</v>
      </c>
      <c r="F46" s="68">
        <f t="shared" si="14"/>
        <v>112.17857142857143</v>
      </c>
      <c r="G46" s="68">
        <v>0</v>
      </c>
      <c r="H46" s="68">
        <f t="shared" si="15"/>
        <v>84.857142857142861</v>
      </c>
      <c r="I46" s="68">
        <v>0</v>
      </c>
      <c r="J46" s="72">
        <f t="shared" si="24"/>
        <v>0</v>
      </c>
      <c r="K46" s="72">
        <f t="shared" si="25"/>
        <v>1</v>
      </c>
      <c r="L46" s="72">
        <f t="shared" si="27"/>
        <v>1</v>
      </c>
      <c r="M46" s="72">
        <f t="shared" ca="1" si="16"/>
        <v>1</v>
      </c>
      <c r="N46" s="26"/>
      <c r="O46" s="26"/>
      <c r="P46" s="25"/>
      <c r="Q46" s="25"/>
      <c r="T46" s="22">
        <v>0</v>
      </c>
      <c r="U46" s="74">
        <f t="shared" si="17"/>
        <v>-1530</v>
      </c>
      <c r="V46" s="70">
        <f t="shared" si="18"/>
        <v>-1530</v>
      </c>
      <c r="W46" s="70"/>
      <c r="X46" s="70">
        <f t="shared" si="19"/>
        <v>1681.8443138900545</v>
      </c>
      <c r="Y46" s="70">
        <f t="shared" si="20"/>
        <v>151.84431389005454</v>
      </c>
      <c r="Z46" s="70">
        <f t="shared" si="21"/>
        <v>152</v>
      </c>
      <c r="AA46" s="24">
        <f t="shared" si="22"/>
        <v>152</v>
      </c>
      <c r="AB46" s="67">
        <f t="shared" si="23"/>
        <v>1682</v>
      </c>
    </row>
    <row r="47" spans="1:28" ht="15" customHeight="1" x14ac:dyDescent="0.25">
      <c r="A47" s="71">
        <v>765</v>
      </c>
      <c r="B47" s="71">
        <v>1530</v>
      </c>
      <c r="C47" s="68">
        <f t="shared" si="26"/>
        <v>5.0999999999999996</v>
      </c>
      <c r="D47" s="68">
        <v>263.95</v>
      </c>
      <c r="E47" s="68">
        <v>212.42</v>
      </c>
      <c r="F47" s="68">
        <f t="shared" si="14"/>
        <v>116.33333333333333</v>
      </c>
      <c r="G47" s="68">
        <v>0</v>
      </c>
      <c r="H47" s="68">
        <f t="shared" si="15"/>
        <v>88</v>
      </c>
      <c r="I47" s="68">
        <v>0</v>
      </c>
      <c r="J47" s="72">
        <f t="shared" si="24"/>
        <v>1</v>
      </c>
      <c r="K47" s="72">
        <f t="shared" si="25"/>
        <v>1</v>
      </c>
      <c r="L47" s="72">
        <f t="shared" si="27"/>
        <v>1</v>
      </c>
      <c r="M47" s="72">
        <f t="shared" ca="1" si="16"/>
        <v>0</v>
      </c>
      <c r="N47" s="26"/>
      <c r="O47" s="26"/>
      <c r="P47" s="25"/>
      <c r="Q47" s="25"/>
      <c r="T47" s="22">
        <v>0</v>
      </c>
      <c r="U47" s="74">
        <f t="shared" si="17"/>
        <v>-1530</v>
      </c>
      <c r="V47" s="70">
        <f t="shared" si="18"/>
        <v>-1530</v>
      </c>
      <c r="W47" s="70"/>
      <c r="X47" s="70">
        <f t="shared" si="19"/>
        <v>1681.8443138900545</v>
      </c>
      <c r="Y47" s="70">
        <f t="shared" si="20"/>
        <v>151.84431389005454</v>
      </c>
      <c r="Z47" s="70">
        <f t="shared" si="21"/>
        <v>152</v>
      </c>
      <c r="AA47" s="24">
        <f t="shared" si="22"/>
        <v>152</v>
      </c>
      <c r="AB47" s="67">
        <f t="shared" si="23"/>
        <v>1682</v>
      </c>
    </row>
    <row r="48" spans="1:28" ht="15" customHeight="1" x14ac:dyDescent="0.25">
      <c r="A48" s="71">
        <v>765</v>
      </c>
      <c r="B48" s="71">
        <v>1530</v>
      </c>
      <c r="C48" s="68">
        <f t="shared" si="26"/>
        <v>5.0999999999999996</v>
      </c>
      <c r="D48" s="68">
        <v>263.83</v>
      </c>
      <c r="E48" s="68">
        <v>212.42</v>
      </c>
      <c r="F48" s="68">
        <f t="shared" si="14"/>
        <v>120.80769230769231</v>
      </c>
      <c r="G48" s="68">
        <v>0</v>
      </c>
      <c r="H48" s="68">
        <f t="shared" si="15"/>
        <v>91.384615384615387</v>
      </c>
      <c r="I48" s="68">
        <v>0</v>
      </c>
      <c r="J48" s="72">
        <f t="shared" si="24"/>
        <v>1</v>
      </c>
      <c r="K48" s="72">
        <f t="shared" si="25"/>
        <v>1</v>
      </c>
      <c r="L48" s="72">
        <f t="shared" si="27"/>
        <v>1</v>
      </c>
      <c r="M48" s="72">
        <f t="shared" ca="1" si="16"/>
        <v>0</v>
      </c>
      <c r="N48" s="26"/>
      <c r="O48" s="26"/>
      <c r="P48" s="25"/>
      <c r="Q48" s="25"/>
      <c r="T48" s="22">
        <v>0</v>
      </c>
      <c r="U48" s="74">
        <f t="shared" si="17"/>
        <v>-1530</v>
      </c>
      <c r="V48" s="70">
        <f t="shared" si="18"/>
        <v>-1530</v>
      </c>
      <c r="W48" s="70"/>
      <c r="X48" s="70">
        <f t="shared" si="19"/>
        <v>1681.8443138900545</v>
      </c>
      <c r="Y48" s="70">
        <f t="shared" si="20"/>
        <v>151.84431389005454</v>
      </c>
      <c r="Z48" s="70">
        <f t="shared" si="21"/>
        <v>152</v>
      </c>
      <c r="AA48" s="24">
        <f t="shared" si="22"/>
        <v>152</v>
      </c>
      <c r="AB48" s="67">
        <f t="shared" si="23"/>
        <v>1682</v>
      </c>
    </row>
    <row r="49" spans="1:28" ht="15" customHeight="1" x14ac:dyDescent="0.25">
      <c r="A49" s="71">
        <v>765</v>
      </c>
      <c r="B49" s="71">
        <v>1530</v>
      </c>
      <c r="C49" s="68">
        <f t="shared" si="26"/>
        <v>5.0999999999999996</v>
      </c>
      <c r="D49" s="68">
        <v>263.70999999999998</v>
      </c>
      <c r="E49" s="68">
        <v>212.42</v>
      </c>
      <c r="F49" s="68">
        <f t="shared" si="14"/>
        <v>125.64</v>
      </c>
      <c r="G49" s="68">
        <v>0</v>
      </c>
      <c r="H49" s="68">
        <f t="shared" si="15"/>
        <v>95.04</v>
      </c>
      <c r="I49" s="68">
        <v>0</v>
      </c>
      <c r="J49" s="72">
        <f t="shared" si="24"/>
        <v>1</v>
      </c>
      <c r="K49" s="72">
        <f t="shared" si="25"/>
        <v>1</v>
      </c>
      <c r="L49" s="72">
        <f t="shared" si="27"/>
        <v>1</v>
      </c>
      <c r="M49" s="72">
        <f t="shared" ca="1" si="16"/>
        <v>1</v>
      </c>
      <c r="N49" s="26"/>
      <c r="O49" s="26"/>
      <c r="P49" s="25"/>
      <c r="Q49" s="25"/>
      <c r="T49" s="22">
        <v>0</v>
      </c>
      <c r="U49" s="74">
        <f t="shared" si="17"/>
        <v>-1530</v>
      </c>
      <c r="V49" s="70">
        <f t="shared" si="18"/>
        <v>-1530</v>
      </c>
      <c r="W49" s="70"/>
      <c r="X49" s="70">
        <f t="shared" si="19"/>
        <v>1681.8443138900545</v>
      </c>
      <c r="Y49" s="70">
        <f t="shared" si="20"/>
        <v>151.84431389005454</v>
      </c>
      <c r="Z49" s="70">
        <f t="shared" si="21"/>
        <v>152</v>
      </c>
      <c r="AA49" s="24">
        <f t="shared" si="22"/>
        <v>152</v>
      </c>
      <c r="AB49" s="67">
        <f t="shared" si="23"/>
        <v>1682</v>
      </c>
    </row>
    <row r="50" spans="1:28" ht="15" customHeight="1" x14ac:dyDescent="0.25">
      <c r="A50" s="71">
        <v>765</v>
      </c>
      <c r="B50" s="71">
        <v>1640</v>
      </c>
      <c r="C50" s="68">
        <f t="shared" si="26"/>
        <v>5.0999999999999996</v>
      </c>
      <c r="D50" s="68">
        <v>263.57</v>
      </c>
      <c r="E50" s="68">
        <v>212.45</v>
      </c>
      <c r="F50" s="68">
        <f t="shared" si="14"/>
        <v>130.875</v>
      </c>
      <c r="G50" s="68">
        <v>0</v>
      </c>
      <c r="H50" s="68">
        <f t="shared" si="15"/>
        <v>94.416666666666671</v>
      </c>
      <c r="I50" s="68">
        <v>0</v>
      </c>
      <c r="J50" s="72">
        <f t="shared" si="24"/>
        <v>0</v>
      </c>
      <c r="K50" s="72">
        <f t="shared" si="25"/>
        <v>1</v>
      </c>
      <c r="L50" s="72">
        <f t="shared" si="27"/>
        <v>1</v>
      </c>
      <c r="M50" s="72">
        <f t="shared" ca="1" si="16"/>
        <v>0</v>
      </c>
      <c r="N50" s="26"/>
      <c r="O50" s="26"/>
      <c r="P50" s="25"/>
      <c r="Q50" s="25"/>
      <c r="T50" s="22">
        <v>0</v>
      </c>
      <c r="U50" s="74">
        <f t="shared" si="17"/>
        <v>-1640</v>
      </c>
      <c r="V50" s="70">
        <f t="shared" si="18"/>
        <v>-1640</v>
      </c>
      <c r="W50" s="70"/>
      <c r="X50" s="70">
        <f t="shared" si="19"/>
        <v>1802.7612253462023</v>
      </c>
      <c r="Y50" s="70">
        <f t="shared" si="20"/>
        <v>162.76122534620231</v>
      </c>
      <c r="Z50" s="70">
        <f t="shared" si="21"/>
        <v>163</v>
      </c>
      <c r="AA50" s="24">
        <f t="shared" si="22"/>
        <v>163</v>
      </c>
      <c r="AB50" s="67">
        <f t="shared" si="23"/>
        <v>1803</v>
      </c>
    </row>
    <row r="51" spans="1:28" ht="15" customHeight="1" x14ac:dyDescent="0.25">
      <c r="A51" s="71">
        <v>1196</v>
      </c>
      <c r="B51" s="71">
        <v>1640</v>
      </c>
      <c r="C51" s="68">
        <f t="shared" si="26"/>
        <v>7.97</v>
      </c>
      <c r="D51" s="68">
        <v>263.5</v>
      </c>
      <c r="E51" s="68">
        <v>212.45</v>
      </c>
      <c r="F51" s="68">
        <f t="shared" si="14"/>
        <v>117.82608695652173</v>
      </c>
      <c r="G51" s="68">
        <v>0</v>
      </c>
      <c r="H51" s="68">
        <f t="shared" si="15"/>
        <v>98.521739130434781</v>
      </c>
      <c r="I51" s="68">
        <v>0</v>
      </c>
      <c r="J51" s="72">
        <f t="shared" si="24"/>
        <v>1</v>
      </c>
      <c r="K51" s="72">
        <f t="shared" si="25"/>
        <v>1</v>
      </c>
      <c r="L51" s="72">
        <f t="shared" si="27"/>
        <v>1</v>
      </c>
      <c r="M51" s="72">
        <f t="shared" ca="1" si="16"/>
        <v>0</v>
      </c>
      <c r="N51" s="26"/>
      <c r="O51" s="26"/>
      <c r="P51" s="25"/>
      <c r="Q51" s="25"/>
      <c r="T51" s="22">
        <v>0</v>
      </c>
      <c r="U51" s="74">
        <f t="shared" si="17"/>
        <v>-1640</v>
      </c>
      <c r="V51" s="70">
        <f t="shared" si="18"/>
        <v>-1640</v>
      </c>
      <c r="W51" s="70"/>
      <c r="X51" s="70">
        <f t="shared" si="19"/>
        <v>1802.7612253462023</v>
      </c>
      <c r="Y51" s="70">
        <f t="shared" si="20"/>
        <v>162.76122534620231</v>
      </c>
      <c r="Z51" s="70">
        <f t="shared" si="21"/>
        <v>163</v>
      </c>
      <c r="AA51" s="24">
        <f t="shared" si="22"/>
        <v>163</v>
      </c>
      <c r="AB51" s="67">
        <f t="shared" si="23"/>
        <v>1803</v>
      </c>
    </row>
    <row r="52" spans="1:28" ht="15" customHeight="1" x14ac:dyDescent="0.25">
      <c r="A52" s="71">
        <v>1626</v>
      </c>
      <c r="B52" s="71">
        <v>1640</v>
      </c>
      <c r="C52" s="68">
        <f t="shared" si="26"/>
        <v>10.84</v>
      </c>
      <c r="D52" s="68">
        <v>263.5</v>
      </c>
      <c r="E52" s="68">
        <v>212.45</v>
      </c>
      <c r="F52" s="68">
        <f t="shared" si="14"/>
        <v>103.63636363636364</v>
      </c>
      <c r="G52" s="68">
        <v>0</v>
      </c>
      <c r="H52" s="68">
        <f t="shared" si="15"/>
        <v>103</v>
      </c>
      <c r="I52" s="68">
        <v>0</v>
      </c>
      <c r="J52" s="72">
        <f t="shared" si="24"/>
        <v>1</v>
      </c>
      <c r="K52" s="72">
        <f t="shared" si="25"/>
        <v>1</v>
      </c>
      <c r="L52" s="72">
        <f t="shared" si="27"/>
        <v>1</v>
      </c>
      <c r="M52" s="72">
        <f t="shared" ca="1" si="16"/>
        <v>0</v>
      </c>
      <c r="N52" s="26"/>
      <c r="O52" s="26"/>
      <c r="P52" s="25"/>
      <c r="Q52" s="25"/>
      <c r="T52" s="22">
        <v>0</v>
      </c>
      <c r="U52" s="74">
        <f t="shared" si="17"/>
        <v>-1640</v>
      </c>
      <c r="V52" s="70">
        <f t="shared" si="18"/>
        <v>-1640</v>
      </c>
      <c r="W52" s="70"/>
      <c r="X52" s="70">
        <f t="shared" si="19"/>
        <v>1802.7612253462023</v>
      </c>
      <c r="Y52" s="70">
        <f t="shared" si="20"/>
        <v>162.76122534620231</v>
      </c>
      <c r="Z52" s="70">
        <f t="shared" si="21"/>
        <v>163</v>
      </c>
      <c r="AA52" s="24">
        <f t="shared" si="22"/>
        <v>163</v>
      </c>
      <c r="AB52" s="67">
        <f t="shared" si="23"/>
        <v>1803</v>
      </c>
    </row>
    <row r="53" spans="1:28" ht="15" customHeight="1" x14ac:dyDescent="0.25">
      <c r="A53" s="71">
        <v>2058</v>
      </c>
      <c r="B53" s="71">
        <v>1640</v>
      </c>
      <c r="C53" s="68">
        <f t="shared" si="26"/>
        <v>13.72</v>
      </c>
      <c r="D53" s="68">
        <v>263.57</v>
      </c>
      <c r="E53" s="68">
        <v>212.45</v>
      </c>
      <c r="F53" s="68">
        <f t="shared" si="14"/>
        <v>88</v>
      </c>
      <c r="G53" s="68">
        <v>0</v>
      </c>
      <c r="H53" s="68">
        <f t="shared" si="15"/>
        <v>107.9047619047619</v>
      </c>
      <c r="I53" s="68">
        <v>0</v>
      </c>
      <c r="J53" s="72">
        <f t="shared" si="24"/>
        <v>1</v>
      </c>
      <c r="K53" s="72">
        <f t="shared" si="25"/>
        <v>1</v>
      </c>
      <c r="L53" s="72">
        <f t="shared" si="27"/>
        <v>1</v>
      </c>
      <c r="M53" s="72">
        <f t="shared" ca="1" si="16"/>
        <v>1</v>
      </c>
      <c r="N53" s="26"/>
      <c r="O53" s="26"/>
      <c r="P53" s="25"/>
      <c r="Q53" s="25"/>
      <c r="T53" s="22">
        <v>0</v>
      </c>
      <c r="U53" s="74">
        <f t="shared" si="17"/>
        <v>-1640</v>
      </c>
      <c r="V53" s="70">
        <f t="shared" si="18"/>
        <v>-1640</v>
      </c>
      <c r="W53" s="70"/>
      <c r="X53" s="70">
        <f t="shared" si="19"/>
        <v>1802.7612253462023</v>
      </c>
      <c r="Y53" s="70">
        <f t="shared" si="20"/>
        <v>162.76122534620231</v>
      </c>
      <c r="Z53" s="70">
        <f t="shared" si="21"/>
        <v>163</v>
      </c>
      <c r="AA53" s="24">
        <f t="shared" si="22"/>
        <v>163</v>
      </c>
      <c r="AB53" s="67">
        <f t="shared" si="23"/>
        <v>1803</v>
      </c>
    </row>
    <row r="54" spans="1:28" ht="15" customHeight="1" x14ac:dyDescent="0.25">
      <c r="A54" s="71">
        <v>2328</v>
      </c>
      <c r="B54" s="71">
        <v>1640</v>
      </c>
      <c r="C54" s="68">
        <f t="shared" si="26"/>
        <v>15.52</v>
      </c>
      <c r="D54" s="68">
        <v>263.68</v>
      </c>
      <c r="E54" s="68">
        <v>212.45</v>
      </c>
      <c r="F54" s="68">
        <f t="shared" si="14"/>
        <v>78.900000000000006</v>
      </c>
      <c r="G54" s="68">
        <v>0</v>
      </c>
      <c r="H54" s="68">
        <f t="shared" si="15"/>
        <v>113.3</v>
      </c>
      <c r="I54" s="68">
        <v>0</v>
      </c>
      <c r="J54" s="72">
        <f t="shared" si="24"/>
        <v>1</v>
      </c>
      <c r="K54" s="72">
        <f t="shared" si="25"/>
        <v>1</v>
      </c>
      <c r="L54" s="72">
        <f t="shared" si="27"/>
        <v>1</v>
      </c>
      <c r="M54" s="72">
        <f t="shared" ca="1" si="16"/>
        <v>0</v>
      </c>
      <c r="N54" s="26"/>
      <c r="O54" s="26"/>
      <c r="P54" s="25"/>
      <c r="Q54" s="25"/>
      <c r="T54" s="22">
        <v>0</v>
      </c>
      <c r="U54" s="74">
        <f t="shared" si="17"/>
        <v>-1640</v>
      </c>
      <c r="V54" s="70">
        <f t="shared" si="18"/>
        <v>-1640</v>
      </c>
      <c r="W54" s="70"/>
      <c r="X54" s="70">
        <f t="shared" si="19"/>
        <v>1802.7612253462023</v>
      </c>
      <c r="Y54" s="70">
        <f t="shared" si="20"/>
        <v>162.76122534620231</v>
      </c>
      <c r="Z54" s="70">
        <f t="shared" si="21"/>
        <v>163</v>
      </c>
      <c r="AA54" s="24">
        <f t="shared" si="22"/>
        <v>163</v>
      </c>
      <c r="AB54" s="67">
        <f t="shared" si="23"/>
        <v>1803</v>
      </c>
    </row>
    <row r="55" spans="1:28" ht="15" customHeight="1" x14ac:dyDescent="0.25">
      <c r="A55" s="71">
        <v>2598</v>
      </c>
      <c r="B55" s="71">
        <v>1640</v>
      </c>
      <c r="C55" s="68">
        <f t="shared" si="26"/>
        <v>17.32</v>
      </c>
      <c r="D55" s="68">
        <v>263.83</v>
      </c>
      <c r="E55" s="68">
        <v>212.45</v>
      </c>
      <c r="F55" s="68">
        <f t="shared" si="14"/>
        <v>68.84210526315789</v>
      </c>
      <c r="G55" s="68">
        <v>0</v>
      </c>
      <c r="H55" s="68">
        <f t="shared" si="15"/>
        <v>119.26315789473684</v>
      </c>
      <c r="I55" s="68">
        <v>0</v>
      </c>
      <c r="J55" s="72">
        <f t="shared" si="24"/>
        <v>1</v>
      </c>
      <c r="K55" s="72">
        <f t="shared" si="25"/>
        <v>1</v>
      </c>
      <c r="L55" s="72">
        <f t="shared" si="27"/>
        <v>1</v>
      </c>
      <c r="M55" s="72">
        <f t="shared" ca="1" si="16"/>
        <v>0</v>
      </c>
      <c r="N55" s="26"/>
      <c r="O55" s="26"/>
      <c r="P55" s="25"/>
      <c r="Q55" s="25"/>
      <c r="T55" s="22">
        <v>0</v>
      </c>
      <c r="U55" s="74">
        <f t="shared" si="17"/>
        <v>-1640</v>
      </c>
      <c r="V55" s="70">
        <f t="shared" si="18"/>
        <v>-1640</v>
      </c>
      <c r="W55" s="70"/>
      <c r="X55" s="70">
        <f t="shared" si="19"/>
        <v>1802.7612253462023</v>
      </c>
      <c r="Y55" s="70">
        <f t="shared" si="20"/>
        <v>162.76122534620231</v>
      </c>
      <c r="Z55" s="70">
        <f t="shared" si="21"/>
        <v>163</v>
      </c>
      <c r="AA55" s="24">
        <f t="shared" si="22"/>
        <v>163</v>
      </c>
      <c r="AB55" s="67">
        <f t="shared" si="23"/>
        <v>1803</v>
      </c>
    </row>
    <row r="56" spans="1:28" ht="15" customHeight="1" x14ac:dyDescent="0.25">
      <c r="A56" s="71">
        <v>2866</v>
      </c>
      <c r="B56" s="71">
        <v>1640</v>
      </c>
      <c r="C56" s="68">
        <f t="shared" si="26"/>
        <v>19.11</v>
      </c>
      <c r="D56" s="68">
        <v>264.02</v>
      </c>
      <c r="E56" s="68">
        <v>212.45</v>
      </c>
      <c r="F56" s="68">
        <f t="shared" si="14"/>
        <v>57.777777777777779</v>
      </c>
      <c r="G56" s="68">
        <v>0</v>
      </c>
      <c r="H56" s="68">
        <f t="shared" si="15"/>
        <v>125.88888888888889</v>
      </c>
      <c r="I56" s="68">
        <v>0</v>
      </c>
      <c r="J56" s="72">
        <f t="shared" si="24"/>
        <v>1</v>
      </c>
      <c r="K56" s="72">
        <f t="shared" si="25"/>
        <v>1</v>
      </c>
      <c r="L56" s="72">
        <f t="shared" si="27"/>
        <v>1</v>
      </c>
      <c r="M56" s="72">
        <f t="shared" ca="1" si="16"/>
        <v>0</v>
      </c>
      <c r="N56" s="26"/>
      <c r="O56" s="26"/>
      <c r="P56" s="25"/>
      <c r="Q56" s="25"/>
      <c r="T56" s="22">
        <v>0</v>
      </c>
      <c r="U56" s="74">
        <f t="shared" si="17"/>
        <v>-1640</v>
      </c>
      <c r="V56" s="70">
        <f t="shared" si="18"/>
        <v>-1640</v>
      </c>
      <c r="W56" s="70"/>
      <c r="X56" s="70">
        <f t="shared" si="19"/>
        <v>1802.7612253462023</v>
      </c>
      <c r="Y56" s="70">
        <f t="shared" si="20"/>
        <v>162.76122534620231</v>
      </c>
      <c r="Z56" s="70">
        <f t="shared" si="21"/>
        <v>163</v>
      </c>
      <c r="AA56" s="24">
        <f t="shared" si="22"/>
        <v>163</v>
      </c>
      <c r="AB56" s="67">
        <f t="shared" si="23"/>
        <v>1803</v>
      </c>
    </row>
    <row r="57" spans="1:28" ht="15" customHeight="1" x14ac:dyDescent="0.25">
      <c r="A57" s="71">
        <v>3009</v>
      </c>
      <c r="B57" s="71">
        <v>1640</v>
      </c>
      <c r="C57" s="68">
        <f t="shared" si="26"/>
        <v>20.059999999999999</v>
      </c>
      <c r="D57" s="68">
        <v>264.23</v>
      </c>
      <c r="E57" s="68">
        <v>212.45</v>
      </c>
      <c r="F57" s="68">
        <f t="shared" si="14"/>
        <v>52.764705882352942</v>
      </c>
      <c r="G57" s="68">
        <v>0</v>
      </c>
      <c r="H57" s="68">
        <f t="shared" si="15"/>
        <v>133.29411764705881</v>
      </c>
      <c r="I57" s="68">
        <v>0</v>
      </c>
      <c r="J57" s="72">
        <f t="shared" si="24"/>
        <v>1</v>
      </c>
      <c r="K57" s="72">
        <f t="shared" si="25"/>
        <v>1</v>
      </c>
      <c r="L57" s="72">
        <f t="shared" si="27"/>
        <v>1</v>
      </c>
      <c r="M57" s="72">
        <f t="shared" ca="1" si="16"/>
        <v>1</v>
      </c>
      <c r="N57" s="26"/>
      <c r="O57" s="26"/>
      <c r="P57" s="25"/>
      <c r="Q57" s="25"/>
      <c r="T57" s="22">
        <v>0</v>
      </c>
      <c r="U57" s="74">
        <f t="shared" si="17"/>
        <v>-1640</v>
      </c>
      <c r="V57" s="70">
        <f t="shared" si="18"/>
        <v>-1640</v>
      </c>
      <c r="W57" s="70"/>
      <c r="X57" s="70">
        <f t="shared" si="19"/>
        <v>1802.7612253462023</v>
      </c>
      <c r="Y57" s="70">
        <f t="shared" si="20"/>
        <v>162.76122534620231</v>
      </c>
      <c r="Z57" s="70">
        <f t="shared" si="21"/>
        <v>163</v>
      </c>
      <c r="AA57" s="24">
        <f t="shared" si="22"/>
        <v>163</v>
      </c>
      <c r="AB57" s="67">
        <f t="shared" si="23"/>
        <v>1803</v>
      </c>
    </row>
    <row r="58" spans="1:28" ht="15" customHeight="1" x14ac:dyDescent="0.25">
      <c r="A58" s="71">
        <v>3152</v>
      </c>
      <c r="B58" s="71">
        <v>1640</v>
      </c>
      <c r="C58" s="68">
        <f t="shared" si="26"/>
        <v>21.01</v>
      </c>
      <c r="D58" s="68">
        <v>264.47000000000003</v>
      </c>
      <c r="E58" s="68">
        <v>212.45</v>
      </c>
      <c r="F58" s="68">
        <f t="shared" si="14"/>
        <v>47.125</v>
      </c>
      <c r="G58" s="68">
        <v>0</v>
      </c>
      <c r="H58" s="68">
        <f t="shared" si="15"/>
        <v>141.625</v>
      </c>
      <c r="I58" s="68">
        <v>0</v>
      </c>
      <c r="J58" s="72">
        <f t="shared" si="24"/>
        <v>1</v>
      </c>
      <c r="K58" s="72">
        <f t="shared" si="25"/>
        <v>1</v>
      </c>
      <c r="L58" s="72">
        <f t="shared" si="27"/>
        <v>1</v>
      </c>
      <c r="M58" s="72">
        <f t="shared" ca="1" si="16"/>
        <v>1</v>
      </c>
      <c r="N58" s="26"/>
      <c r="O58" s="26"/>
      <c r="P58" s="25"/>
      <c r="Q58" s="25"/>
      <c r="T58" s="22">
        <v>0</v>
      </c>
      <c r="U58" s="74">
        <f t="shared" si="17"/>
        <v>-1640</v>
      </c>
      <c r="V58" s="70">
        <f t="shared" si="18"/>
        <v>-1640</v>
      </c>
      <c r="W58" s="70"/>
      <c r="X58" s="70">
        <f t="shared" si="19"/>
        <v>1802.7612253462023</v>
      </c>
      <c r="Y58" s="70">
        <f t="shared" si="20"/>
        <v>162.76122534620231</v>
      </c>
      <c r="Z58" s="70">
        <f t="shared" si="21"/>
        <v>163</v>
      </c>
      <c r="AA58" s="24">
        <f t="shared" si="22"/>
        <v>163</v>
      </c>
      <c r="AB58" s="67">
        <f t="shared" si="23"/>
        <v>1803</v>
      </c>
    </row>
    <row r="59" spans="1:28" ht="15" customHeight="1" x14ac:dyDescent="0.25">
      <c r="A59" s="71">
        <v>3294</v>
      </c>
      <c r="B59" s="71">
        <v>1640</v>
      </c>
      <c r="C59" s="68">
        <f t="shared" si="26"/>
        <v>21.96</v>
      </c>
      <c r="D59" s="68">
        <v>264.73</v>
      </c>
      <c r="E59" s="68">
        <v>212.45</v>
      </c>
      <c r="F59" s="68">
        <f t="shared" si="14"/>
        <v>40.799999999999997</v>
      </c>
      <c r="G59" s="68">
        <v>0</v>
      </c>
      <c r="H59" s="68">
        <f t="shared" si="15"/>
        <v>151.06666666666666</v>
      </c>
      <c r="I59" s="68">
        <v>0</v>
      </c>
      <c r="J59" s="72">
        <f t="shared" si="24"/>
        <v>1</v>
      </c>
      <c r="K59" s="72">
        <f t="shared" si="25"/>
        <v>1</v>
      </c>
      <c r="L59" s="72">
        <f t="shared" si="27"/>
        <v>1</v>
      </c>
      <c r="M59" s="72">
        <f t="shared" ca="1" si="16"/>
        <v>0</v>
      </c>
      <c r="N59" s="26"/>
      <c r="O59" s="26"/>
      <c r="P59" s="25"/>
      <c r="Q59" s="25"/>
      <c r="T59" s="22">
        <v>0</v>
      </c>
      <c r="U59" s="74">
        <f t="shared" si="17"/>
        <v>-1640</v>
      </c>
      <c r="V59" s="70">
        <f t="shared" si="18"/>
        <v>-1640</v>
      </c>
      <c r="W59" s="70"/>
      <c r="X59" s="70">
        <f t="shared" si="19"/>
        <v>1802.7612253462023</v>
      </c>
      <c r="Y59" s="70">
        <f t="shared" si="20"/>
        <v>162.76122534620231</v>
      </c>
      <c r="Z59" s="70">
        <f t="shared" si="21"/>
        <v>163</v>
      </c>
      <c r="AA59" s="24">
        <f t="shared" si="22"/>
        <v>163</v>
      </c>
      <c r="AB59" s="67">
        <f t="shared" si="23"/>
        <v>1803</v>
      </c>
    </row>
    <row r="60" spans="1:28" ht="15" customHeight="1" x14ac:dyDescent="0.25">
      <c r="A60" s="71">
        <v>3294</v>
      </c>
      <c r="B60" s="71">
        <v>1640</v>
      </c>
      <c r="C60" s="68">
        <f t="shared" si="26"/>
        <v>21.96</v>
      </c>
      <c r="D60" s="68">
        <v>264.99</v>
      </c>
      <c r="E60" s="68">
        <v>212.45</v>
      </c>
      <c r="F60" s="68">
        <f t="shared" si="14"/>
        <v>43.714285714285715</v>
      </c>
      <c r="G60" s="68">
        <v>0</v>
      </c>
      <c r="H60" s="68">
        <f t="shared" si="15"/>
        <v>161.85714285714286</v>
      </c>
      <c r="I60" s="68">
        <v>0</v>
      </c>
      <c r="J60" s="72">
        <f t="shared" si="24"/>
        <v>1</v>
      </c>
      <c r="K60" s="72">
        <f t="shared" si="25"/>
        <v>1</v>
      </c>
      <c r="L60" s="72">
        <f t="shared" si="27"/>
        <v>1</v>
      </c>
      <c r="M60" s="72">
        <f t="shared" ca="1" si="16"/>
        <v>0</v>
      </c>
      <c r="N60" s="26"/>
      <c r="O60" s="26"/>
      <c r="P60" s="25"/>
      <c r="Q60" s="25"/>
      <c r="T60" s="22">
        <v>0</v>
      </c>
      <c r="U60" s="74">
        <f t="shared" si="17"/>
        <v>-1640</v>
      </c>
      <c r="V60" s="70">
        <f t="shared" si="18"/>
        <v>-1640</v>
      </c>
      <c r="W60" s="70"/>
      <c r="X60" s="70">
        <f t="shared" si="19"/>
        <v>1802.7612253462023</v>
      </c>
      <c r="Y60" s="70">
        <f t="shared" si="20"/>
        <v>162.76122534620231</v>
      </c>
      <c r="Z60" s="70">
        <f t="shared" si="21"/>
        <v>163</v>
      </c>
      <c r="AA60" s="24">
        <f t="shared" si="22"/>
        <v>163</v>
      </c>
      <c r="AB60" s="67">
        <f t="shared" si="23"/>
        <v>1803</v>
      </c>
    </row>
    <row r="61" spans="1:28" ht="15" customHeight="1" x14ac:dyDescent="0.25">
      <c r="A61" s="71">
        <v>3294</v>
      </c>
      <c r="B61" s="71">
        <v>1640</v>
      </c>
      <c r="C61" s="68">
        <f t="shared" si="26"/>
        <v>21.96</v>
      </c>
      <c r="D61" s="68">
        <v>265.24</v>
      </c>
      <c r="E61" s="68">
        <v>212.45</v>
      </c>
      <c r="F61" s="68">
        <f t="shared" si="14"/>
        <v>47.07692307692308</v>
      </c>
      <c r="G61" s="68">
        <v>0</v>
      </c>
      <c r="H61" s="68">
        <f t="shared" si="15"/>
        <v>174.30769230769232</v>
      </c>
      <c r="I61" s="68">
        <v>0</v>
      </c>
      <c r="J61" s="72">
        <f t="shared" si="24"/>
        <v>1</v>
      </c>
      <c r="K61" s="72">
        <f t="shared" si="25"/>
        <v>1</v>
      </c>
      <c r="L61" s="72">
        <f t="shared" si="27"/>
        <v>1</v>
      </c>
      <c r="M61" s="72">
        <f t="shared" ca="1" si="16"/>
        <v>0</v>
      </c>
      <c r="N61" s="26"/>
      <c r="O61" s="26"/>
      <c r="P61" s="25"/>
      <c r="Q61" s="25"/>
      <c r="T61" s="22">
        <v>0</v>
      </c>
      <c r="U61" s="74">
        <f t="shared" si="17"/>
        <v>-1640</v>
      </c>
      <c r="V61" s="70">
        <f t="shared" si="18"/>
        <v>-1640</v>
      </c>
      <c r="W61" s="70"/>
      <c r="X61" s="70">
        <f t="shared" si="19"/>
        <v>1802.7612253462023</v>
      </c>
      <c r="Y61" s="70">
        <f t="shared" si="20"/>
        <v>162.76122534620231</v>
      </c>
      <c r="Z61" s="70">
        <f t="shared" si="21"/>
        <v>163</v>
      </c>
      <c r="AA61" s="24">
        <f t="shared" si="22"/>
        <v>163</v>
      </c>
      <c r="AB61" s="67">
        <f t="shared" si="23"/>
        <v>1803</v>
      </c>
    </row>
    <row r="62" spans="1:28" ht="15" customHeight="1" x14ac:dyDescent="0.25">
      <c r="A62" s="71">
        <v>3294</v>
      </c>
      <c r="B62" s="71">
        <v>1640</v>
      </c>
      <c r="C62" s="68">
        <f t="shared" si="26"/>
        <v>21.96</v>
      </c>
      <c r="D62" s="68">
        <v>265.5</v>
      </c>
      <c r="E62" s="68">
        <v>212.45</v>
      </c>
      <c r="F62" s="68">
        <f t="shared" si="14"/>
        <v>51</v>
      </c>
      <c r="G62" s="68">
        <v>0</v>
      </c>
      <c r="H62" s="68">
        <f t="shared" si="15"/>
        <v>188.83333333333334</v>
      </c>
      <c r="I62" s="68">
        <v>0</v>
      </c>
      <c r="J62" s="72">
        <f t="shared" si="24"/>
        <v>1</v>
      </c>
      <c r="K62" s="72">
        <f t="shared" si="25"/>
        <v>1</v>
      </c>
      <c r="L62" s="72">
        <f t="shared" si="27"/>
        <v>1</v>
      </c>
      <c r="M62" s="72">
        <f t="shared" ca="1" si="16"/>
        <v>1</v>
      </c>
      <c r="N62" s="26"/>
      <c r="O62" s="26"/>
      <c r="P62" s="25"/>
      <c r="Q62" s="25"/>
      <c r="T62" s="22">
        <v>0</v>
      </c>
      <c r="U62" s="74">
        <f t="shared" si="17"/>
        <v>-1640</v>
      </c>
      <c r="V62" s="70">
        <f t="shared" si="18"/>
        <v>-1640</v>
      </c>
      <c r="W62" s="70"/>
      <c r="X62" s="70">
        <f t="shared" si="19"/>
        <v>1802.7612253462023</v>
      </c>
      <c r="Y62" s="70">
        <f t="shared" si="20"/>
        <v>162.76122534620231</v>
      </c>
      <c r="Z62" s="70">
        <f t="shared" si="21"/>
        <v>163</v>
      </c>
      <c r="AA62" s="24">
        <f t="shared" si="22"/>
        <v>163</v>
      </c>
      <c r="AB62" s="67">
        <f t="shared" si="23"/>
        <v>1803</v>
      </c>
    </row>
    <row r="63" spans="1:28" ht="15" customHeight="1" x14ac:dyDescent="0.25">
      <c r="A63" s="71">
        <v>3252</v>
      </c>
      <c r="B63" s="71">
        <v>1640</v>
      </c>
      <c r="C63" s="68">
        <f t="shared" si="26"/>
        <v>21.68</v>
      </c>
      <c r="D63" s="68">
        <v>265.76</v>
      </c>
      <c r="E63" s="68">
        <v>212.45</v>
      </c>
      <c r="F63" s="68">
        <f t="shared" si="14"/>
        <v>59.454545454545453</v>
      </c>
      <c r="G63" s="68">
        <v>0</v>
      </c>
      <c r="H63" s="68">
        <f t="shared" si="15"/>
        <v>206</v>
      </c>
      <c r="I63" s="68">
        <v>0</v>
      </c>
      <c r="J63" s="72">
        <f t="shared" si="24"/>
        <v>1</v>
      </c>
      <c r="K63" s="72">
        <f t="shared" si="25"/>
        <v>1</v>
      </c>
      <c r="L63" s="72">
        <f t="shared" si="27"/>
        <v>1</v>
      </c>
      <c r="M63" s="72">
        <f t="shared" ca="1" si="16"/>
        <v>1</v>
      </c>
      <c r="N63" s="26"/>
      <c r="O63" s="26"/>
      <c r="P63" s="25"/>
      <c r="Q63" s="25"/>
      <c r="T63" s="22">
        <v>0</v>
      </c>
      <c r="U63" s="74">
        <f t="shared" si="17"/>
        <v>-1640</v>
      </c>
      <c r="V63" s="70">
        <f t="shared" si="18"/>
        <v>-1640</v>
      </c>
      <c r="W63" s="70"/>
      <c r="X63" s="70">
        <f t="shared" si="19"/>
        <v>1802.7612253462023</v>
      </c>
      <c r="Y63" s="70">
        <f t="shared" si="20"/>
        <v>162.76122534620231</v>
      </c>
      <c r="Z63" s="70">
        <f t="shared" si="21"/>
        <v>163</v>
      </c>
      <c r="AA63" s="24">
        <f t="shared" si="22"/>
        <v>163</v>
      </c>
      <c r="AB63" s="67">
        <f t="shared" si="23"/>
        <v>1803</v>
      </c>
    </row>
    <row r="64" spans="1:28" ht="15" customHeight="1" x14ac:dyDescent="0.25">
      <c r="A64" s="71">
        <v>3210</v>
      </c>
      <c r="B64" s="71">
        <v>1640</v>
      </c>
      <c r="C64" s="68">
        <f t="shared" si="26"/>
        <v>21.4</v>
      </c>
      <c r="D64" s="68">
        <v>266</v>
      </c>
      <c r="E64" s="68">
        <v>212.45</v>
      </c>
      <c r="F64" s="68">
        <f t="shared" si="14"/>
        <v>69.599999999999994</v>
      </c>
      <c r="G64" s="68">
        <v>0</v>
      </c>
      <c r="H64" s="68">
        <f t="shared" si="15"/>
        <v>226.6</v>
      </c>
      <c r="I64" s="68">
        <v>0</v>
      </c>
      <c r="J64" s="72">
        <f t="shared" si="24"/>
        <v>1</v>
      </c>
      <c r="K64" s="72">
        <f t="shared" si="25"/>
        <v>1</v>
      </c>
      <c r="L64" s="72">
        <f t="shared" si="27"/>
        <v>1</v>
      </c>
      <c r="M64" s="72">
        <f t="shared" ca="1" si="16"/>
        <v>1</v>
      </c>
      <c r="N64" s="26"/>
      <c r="O64" s="26"/>
      <c r="P64" s="25"/>
      <c r="Q64" s="25"/>
      <c r="T64" s="22">
        <v>0</v>
      </c>
      <c r="U64" s="74">
        <f t="shared" si="17"/>
        <v>-1640</v>
      </c>
      <c r="V64" s="70">
        <f t="shared" si="18"/>
        <v>-1640</v>
      </c>
      <c r="W64" s="70"/>
      <c r="X64" s="70">
        <f t="shared" si="19"/>
        <v>1802.7612253462023</v>
      </c>
      <c r="Y64" s="70">
        <f t="shared" si="20"/>
        <v>162.76122534620231</v>
      </c>
      <c r="Z64" s="70">
        <f t="shared" si="21"/>
        <v>163</v>
      </c>
      <c r="AA64" s="24">
        <f t="shared" si="22"/>
        <v>163</v>
      </c>
      <c r="AB64" s="67">
        <f t="shared" si="23"/>
        <v>1803</v>
      </c>
    </row>
    <row r="65" spans="1:28" ht="15" customHeight="1" x14ac:dyDescent="0.25">
      <c r="A65" s="71">
        <v>3168</v>
      </c>
      <c r="B65" s="71">
        <v>1640</v>
      </c>
      <c r="C65" s="68">
        <f t="shared" si="26"/>
        <v>21.12</v>
      </c>
      <c r="D65" s="68">
        <v>266.23</v>
      </c>
      <c r="E65" s="68">
        <v>212.45</v>
      </c>
      <c r="F65" s="68">
        <f t="shared" si="14"/>
        <v>82</v>
      </c>
      <c r="G65" s="68">
        <v>0</v>
      </c>
      <c r="H65" s="68">
        <f t="shared" si="15"/>
        <v>251.77777777777777</v>
      </c>
      <c r="I65" s="68">
        <v>0</v>
      </c>
      <c r="J65" s="72">
        <f t="shared" si="24"/>
        <v>1</v>
      </c>
      <c r="K65" s="72">
        <f t="shared" si="25"/>
        <v>1</v>
      </c>
      <c r="L65" s="72">
        <f t="shared" si="27"/>
        <v>1</v>
      </c>
      <c r="M65" s="72">
        <f t="shared" ca="1" si="16"/>
        <v>0</v>
      </c>
      <c r="N65" s="26"/>
      <c r="O65" s="26"/>
      <c r="P65" s="25"/>
      <c r="Q65" s="25"/>
      <c r="T65" s="22">
        <v>0</v>
      </c>
      <c r="U65" s="74">
        <f t="shared" si="17"/>
        <v>-1640</v>
      </c>
      <c r="V65" s="70">
        <f t="shared" si="18"/>
        <v>-1640</v>
      </c>
      <c r="W65" s="70"/>
      <c r="X65" s="70">
        <f t="shared" si="19"/>
        <v>1802.7612253462023</v>
      </c>
      <c r="Y65" s="70">
        <f t="shared" si="20"/>
        <v>162.76122534620231</v>
      </c>
      <c r="Z65" s="70">
        <f t="shared" si="21"/>
        <v>163</v>
      </c>
      <c r="AA65" s="24">
        <f t="shared" si="22"/>
        <v>163</v>
      </c>
      <c r="AB65" s="67">
        <f t="shared" si="23"/>
        <v>1803</v>
      </c>
    </row>
    <row r="66" spans="1:28" ht="15" customHeight="1" x14ac:dyDescent="0.25">
      <c r="A66" s="71">
        <v>3286</v>
      </c>
      <c r="B66" s="71">
        <v>1640</v>
      </c>
      <c r="C66" s="68">
        <f t="shared" si="26"/>
        <v>21.91</v>
      </c>
      <c r="D66" s="68">
        <v>266.48</v>
      </c>
      <c r="E66" s="68">
        <v>212.45</v>
      </c>
      <c r="F66" s="68">
        <f t="shared" ref="F66:F73" si="28">($A$74-A66)/(ROW($A$74)-ROW(A66))</f>
        <v>77.5</v>
      </c>
      <c r="G66" s="68">
        <v>0</v>
      </c>
      <c r="H66" s="68">
        <f t="shared" ref="H66:H73" si="29">($A$74-B66)/(ROW($A$74)-ROW(B66))</f>
        <v>283.25</v>
      </c>
      <c r="I66" s="68">
        <v>0</v>
      </c>
      <c r="J66" s="72">
        <f t="shared" si="24"/>
        <v>1</v>
      </c>
      <c r="K66" s="72">
        <f t="shared" si="25"/>
        <v>1</v>
      </c>
      <c r="L66" s="72">
        <f t="shared" si="27"/>
        <v>1</v>
      </c>
      <c r="M66" s="72">
        <f t="shared" ref="M66:M97" ca="1" si="30">IF(RAND()&lt;0.5,0,1)</f>
        <v>1</v>
      </c>
      <c r="N66" s="26"/>
      <c r="O66" s="26"/>
      <c r="P66" s="25"/>
      <c r="Q66" s="25"/>
      <c r="T66" s="22">
        <v>0</v>
      </c>
      <c r="U66" s="74">
        <f t="shared" ref="U66:U97" si="31">T66-B66</f>
        <v>-1640</v>
      </c>
      <c r="V66" s="70">
        <f t="shared" ref="V66:V97" si="32">ROUND(U66,0)</f>
        <v>-1640</v>
      </c>
      <c r="W66" s="70"/>
      <c r="X66" s="70">
        <f t="shared" ref="X66:X97" si="33">B66/$W$2*$W$3</f>
        <v>1802.7612253462023</v>
      </c>
      <c r="Y66" s="70">
        <f t="shared" ref="Y66:Y97" si="34">X66-B66</f>
        <v>162.76122534620231</v>
      </c>
      <c r="Z66" s="70">
        <f t="shared" ref="Z66:Z97" si="35">ROUND(Y66,0)</f>
        <v>163</v>
      </c>
      <c r="AA66" s="24">
        <f t="shared" ref="AA66:AA97" si="36">IF(V66&gt;=0,V66,Z66)</f>
        <v>163</v>
      </c>
      <c r="AB66" s="67">
        <f t="shared" ref="AB66:AB97" si="37">B66+AA66</f>
        <v>1803</v>
      </c>
    </row>
    <row r="67" spans="1:28" ht="15" customHeight="1" x14ac:dyDescent="0.25">
      <c r="A67" s="71">
        <v>3405</v>
      </c>
      <c r="B67" s="71">
        <v>1640</v>
      </c>
      <c r="C67" s="68">
        <f t="shared" si="26"/>
        <v>22.7</v>
      </c>
      <c r="D67" s="68">
        <v>266.74</v>
      </c>
      <c r="E67" s="68">
        <v>212.45</v>
      </c>
      <c r="F67" s="68">
        <f t="shared" si="28"/>
        <v>71.571428571428569</v>
      </c>
      <c r="G67" s="68">
        <v>0</v>
      </c>
      <c r="H67" s="68">
        <f t="shared" si="29"/>
        <v>323.71428571428572</v>
      </c>
      <c r="I67" s="68">
        <v>0</v>
      </c>
      <c r="J67" s="72">
        <f t="shared" ref="J67:J98" si="38">IF(ABS(B67-B66)&lt;=50,1,0)</f>
        <v>1</v>
      </c>
      <c r="K67" s="72">
        <f t="shared" ref="K67:K98" si="39">IF(ABS((B67-B66))&lt;=50,1,IF((B67-B66)*(1)&gt;=0,1,-1))</f>
        <v>1</v>
      </c>
      <c r="L67" s="72">
        <f t="shared" si="27"/>
        <v>1</v>
      </c>
      <c r="M67" s="72">
        <f t="shared" ca="1" si="30"/>
        <v>0</v>
      </c>
      <c r="N67" s="26"/>
      <c r="O67" s="26"/>
      <c r="P67" s="25"/>
      <c r="Q67" s="25"/>
      <c r="T67" s="22">
        <v>0</v>
      </c>
      <c r="U67" s="74">
        <f t="shared" si="31"/>
        <v>-1640</v>
      </c>
      <c r="V67" s="70">
        <f t="shared" si="32"/>
        <v>-1640</v>
      </c>
      <c r="W67" s="70"/>
      <c r="X67" s="70">
        <f t="shared" si="33"/>
        <v>1802.7612253462023</v>
      </c>
      <c r="Y67" s="70">
        <f t="shared" si="34"/>
        <v>162.76122534620231</v>
      </c>
      <c r="Z67" s="70">
        <f t="shared" si="35"/>
        <v>163</v>
      </c>
      <c r="AA67" s="24">
        <f t="shared" si="36"/>
        <v>163</v>
      </c>
      <c r="AB67" s="67">
        <f t="shared" si="37"/>
        <v>1803</v>
      </c>
    </row>
    <row r="68" spans="1:28" ht="15" customHeight="1" x14ac:dyDescent="0.25">
      <c r="A68" s="71">
        <v>3525</v>
      </c>
      <c r="B68" s="71">
        <v>1640</v>
      </c>
      <c r="C68" s="68">
        <f t="shared" si="26"/>
        <v>23.5</v>
      </c>
      <c r="D68" s="68">
        <v>267.02</v>
      </c>
      <c r="E68" s="68">
        <v>212.45</v>
      </c>
      <c r="F68" s="68">
        <f t="shared" si="28"/>
        <v>63.5</v>
      </c>
      <c r="G68" s="68">
        <v>0</v>
      </c>
      <c r="H68" s="68">
        <f t="shared" si="29"/>
        <v>377.66666666666669</v>
      </c>
      <c r="I68" s="68">
        <v>0</v>
      </c>
      <c r="J68" s="72">
        <f t="shared" si="38"/>
        <v>1</v>
      </c>
      <c r="K68" s="72">
        <f t="shared" si="39"/>
        <v>1</v>
      </c>
      <c r="L68" s="72">
        <f t="shared" si="27"/>
        <v>1</v>
      </c>
      <c r="M68" s="72">
        <f t="shared" ca="1" si="30"/>
        <v>1</v>
      </c>
      <c r="N68" s="26"/>
      <c r="O68" s="26"/>
      <c r="P68" s="25"/>
      <c r="Q68" s="25"/>
      <c r="T68" s="22">
        <v>0</v>
      </c>
      <c r="U68" s="74">
        <f t="shared" si="31"/>
        <v>-1640</v>
      </c>
      <c r="V68" s="70">
        <f t="shared" si="32"/>
        <v>-1640</v>
      </c>
      <c r="W68" s="70"/>
      <c r="X68" s="70">
        <f t="shared" si="33"/>
        <v>1802.7612253462023</v>
      </c>
      <c r="Y68" s="70">
        <f t="shared" si="34"/>
        <v>162.76122534620231</v>
      </c>
      <c r="Z68" s="70">
        <f t="shared" si="35"/>
        <v>163</v>
      </c>
      <c r="AA68" s="24">
        <f t="shared" si="36"/>
        <v>163</v>
      </c>
      <c r="AB68" s="67">
        <f t="shared" si="37"/>
        <v>1803</v>
      </c>
    </row>
    <row r="69" spans="1:28" ht="15" customHeight="1" x14ac:dyDescent="0.25">
      <c r="A69" s="71">
        <v>3270</v>
      </c>
      <c r="B69" s="71">
        <v>1640</v>
      </c>
      <c r="C69" s="68">
        <f t="shared" si="26"/>
        <v>21.8</v>
      </c>
      <c r="D69" s="68">
        <v>267.25</v>
      </c>
      <c r="E69" s="68">
        <v>212.45</v>
      </c>
      <c r="F69" s="68">
        <f t="shared" si="28"/>
        <v>127.2</v>
      </c>
      <c r="G69" s="68">
        <v>0</v>
      </c>
      <c r="H69" s="68">
        <f t="shared" si="29"/>
        <v>453.2</v>
      </c>
      <c r="I69" s="68">
        <v>0</v>
      </c>
      <c r="J69" s="72">
        <f t="shared" si="38"/>
        <v>1</v>
      </c>
      <c r="K69" s="72">
        <f t="shared" si="39"/>
        <v>1</v>
      </c>
      <c r="L69" s="72">
        <f t="shared" si="27"/>
        <v>1</v>
      </c>
      <c r="M69" s="72">
        <f t="shared" ca="1" si="30"/>
        <v>0</v>
      </c>
      <c r="N69" s="26"/>
      <c r="O69" s="26"/>
      <c r="P69" s="25"/>
      <c r="Q69" s="25"/>
      <c r="T69" s="22">
        <v>0</v>
      </c>
      <c r="U69" s="74">
        <f t="shared" si="31"/>
        <v>-1640</v>
      </c>
      <c r="V69" s="70">
        <f t="shared" si="32"/>
        <v>-1640</v>
      </c>
      <c r="W69" s="70"/>
      <c r="X69" s="70">
        <f t="shared" si="33"/>
        <v>1802.7612253462023</v>
      </c>
      <c r="Y69" s="70">
        <f t="shared" si="34"/>
        <v>162.76122534620231</v>
      </c>
      <c r="Z69" s="70">
        <f t="shared" si="35"/>
        <v>163</v>
      </c>
      <c r="AA69" s="24">
        <f t="shared" si="36"/>
        <v>163</v>
      </c>
      <c r="AB69" s="67">
        <f t="shared" si="37"/>
        <v>1803</v>
      </c>
    </row>
    <row r="70" spans="1:28" ht="15" customHeight="1" x14ac:dyDescent="0.25">
      <c r="A70" s="71">
        <v>3015</v>
      </c>
      <c r="B70" s="71">
        <v>1640</v>
      </c>
      <c r="C70" s="68">
        <f t="shared" si="26"/>
        <v>20.100000000000001</v>
      </c>
      <c r="D70" s="68">
        <v>267.44</v>
      </c>
      <c r="E70" s="68">
        <v>212.45</v>
      </c>
      <c r="F70" s="68">
        <f t="shared" si="28"/>
        <v>222.75</v>
      </c>
      <c r="G70" s="68">
        <v>0</v>
      </c>
      <c r="H70" s="68">
        <f t="shared" si="29"/>
        <v>566.5</v>
      </c>
      <c r="I70" s="68">
        <v>0</v>
      </c>
      <c r="J70" s="72">
        <f t="shared" si="38"/>
        <v>1</v>
      </c>
      <c r="K70" s="72">
        <f t="shared" si="39"/>
        <v>1</v>
      </c>
      <c r="L70" s="72">
        <f t="shared" si="27"/>
        <v>1</v>
      </c>
      <c r="M70" s="72">
        <f t="shared" ca="1" si="30"/>
        <v>0</v>
      </c>
      <c r="N70" s="26"/>
      <c r="O70" s="26"/>
      <c r="P70" s="25"/>
      <c r="Q70" s="25"/>
      <c r="T70" s="22">
        <v>0</v>
      </c>
      <c r="U70" s="74">
        <f t="shared" si="31"/>
        <v>-1640</v>
      </c>
      <c r="V70" s="70">
        <f t="shared" si="32"/>
        <v>-1640</v>
      </c>
      <c r="W70" s="70"/>
      <c r="X70" s="70">
        <f t="shared" si="33"/>
        <v>1802.7612253462023</v>
      </c>
      <c r="Y70" s="70">
        <f t="shared" si="34"/>
        <v>162.76122534620231</v>
      </c>
      <c r="Z70" s="70">
        <f t="shared" si="35"/>
        <v>163</v>
      </c>
      <c r="AA70" s="24">
        <f t="shared" si="36"/>
        <v>163</v>
      </c>
      <c r="AB70" s="67">
        <f t="shared" si="37"/>
        <v>1803</v>
      </c>
    </row>
    <row r="71" spans="1:28" ht="15" customHeight="1" x14ac:dyDescent="0.25">
      <c r="A71" s="71">
        <v>2758</v>
      </c>
      <c r="B71" s="71">
        <v>1640</v>
      </c>
      <c r="C71" s="68">
        <f t="shared" ref="C71:C93" si="40">ROUND(A71/150,2)</f>
        <v>18.39</v>
      </c>
      <c r="D71" s="68">
        <v>267.58999999999997</v>
      </c>
      <c r="E71" s="68">
        <v>212.45</v>
      </c>
      <c r="F71" s="68">
        <f t="shared" si="28"/>
        <v>382.66666666666669</v>
      </c>
      <c r="G71" s="68">
        <v>0</v>
      </c>
      <c r="H71" s="68">
        <f t="shared" si="29"/>
        <v>755.33333333333337</v>
      </c>
      <c r="I71" s="68">
        <v>0</v>
      </c>
      <c r="J71" s="72">
        <f t="shared" si="38"/>
        <v>1</v>
      </c>
      <c r="K71" s="72">
        <f t="shared" si="39"/>
        <v>1</v>
      </c>
      <c r="L71" s="72">
        <f t="shared" ref="L71:L102" si="41">IF(OR(COUNTIF(K67:K71,1)=5,COUNTIF(K67:K71,-1)=5),1,0)</f>
        <v>1</v>
      </c>
      <c r="M71" s="72">
        <f t="shared" ca="1" si="30"/>
        <v>1</v>
      </c>
      <c r="N71" s="26"/>
      <c r="O71" s="26"/>
      <c r="P71" s="25"/>
      <c r="Q71" s="25"/>
      <c r="T71" s="22">
        <v>0</v>
      </c>
      <c r="U71" s="74">
        <f t="shared" si="31"/>
        <v>-1640</v>
      </c>
      <c r="V71" s="70">
        <f t="shared" si="32"/>
        <v>-1640</v>
      </c>
      <c r="W71" s="70"/>
      <c r="X71" s="70">
        <f t="shared" si="33"/>
        <v>1802.7612253462023</v>
      </c>
      <c r="Y71" s="70">
        <f t="shared" si="34"/>
        <v>162.76122534620231</v>
      </c>
      <c r="Z71" s="70">
        <f t="shared" si="35"/>
        <v>163</v>
      </c>
      <c r="AA71" s="24">
        <f t="shared" si="36"/>
        <v>163</v>
      </c>
      <c r="AB71" s="67">
        <f t="shared" si="37"/>
        <v>1803</v>
      </c>
    </row>
    <row r="72" spans="1:28" ht="15" customHeight="1" x14ac:dyDescent="0.25">
      <c r="A72" s="71">
        <v>3141</v>
      </c>
      <c r="B72" s="71">
        <v>1640</v>
      </c>
      <c r="C72" s="68">
        <f t="shared" si="40"/>
        <v>20.94</v>
      </c>
      <c r="D72" s="68">
        <v>267.8</v>
      </c>
      <c r="E72" s="68">
        <v>212.45</v>
      </c>
      <c r="F72" s="68">
        <f t="shared" si="28"/>
        <v>382.5</v>
      </c>
      <c r="G72" s="68">
        <v>0</v>
      </c>
      <c r="H72" s="68">
        <f t="shared" si="29"/>
        <v>1133</v>
      </c>
      <c r="I72" s="68">
        <v>0</v>
      </c>
      <c r="J72" s="72">
        <f t="shared" si="38"/>
        <v>1</v>
      </c>
      <c r="K72" s="72">
        <f t="shared" si="39"/>
        <v>1</v>
      </c>
      <c r="L72" s="72">
        <f t="shared" si="41"/>
        <v>1</v>
      </c>
      <c r="M72" s="72">
        <f t="shared" ca="1" si="30"/>
        <v>1</v>
      </c>
      <c r="N72" s="26"/>
      <c r="O72" s="26"/>
      <c r="P72" s="25"/>
      <c r="Q72" s="25"/>
      <c r="T72" s="22">
        <v>0</v>
      </c>
      <c r="U72" s="74">
        <f t="shared" si="31"/>
        <v>-1640</v>
      </c>
      <c r="V72" s="70">
        <f t="shared" si="32"/>
        <v>-1640</v>
      </c>
      <c r="W72" s="70"/>
      <c r="X72" s="70">
        <f t="shared" si="33"/>
        <v>1802.7612253462023</v>
      </c>
      <c r="Y72" s="70">
        <f t="shared" si="34"/>
        <v>162.76122534620231</v>
      </c>
      <c r="Z72" s="70">
        <f t="shared" si="35"/>
        <v>163</v>
      </c>
      <c r="AA72" s="24">
        <f t="shared" si="36"/>
        <v>163</v>
      </c>
      <c r="AB72" s="67">
        <f t="shared" si="37"/>
        <v>1803</v>
      </c>
    </row>
    <row r="73" spans="1:28" ht="15" customHeight="1" x14ac:dyDescent="0.25">
      <c r="A73" s="71">
        <v>3524</v>
      </c>
      <c r="B73" s="71">
        <v>1640</v>
      </c>
      <c r="C73" s="68">
        <f t="shared" si="40"/>
        <v>23.49</v>
      </c>
      <c r="D73" s="68">
        <v>268.06</v>
      </c>
      <c r="E73" s="68">
        <v>212.45</v>
      </c>
      <c r="F73" s="68">
        <f t="shared" si="28"/>
        <v>382</v>
      </c>
      <c r="G73" s="68">
        <v>0</v>
      </c>
      <c r="H73" s="68">
        <f t="shared" si="29"/>
        <v>2266</v>
      </c>
      <c r="I73" s="68">
        <v>0</v>
      </c>
      <c r="J73" s="72">
        <f t="shared" si="38"/>
        <v>1</v>
      </c>
      <c r="K73" s="72">
        <f t="shared" si="39"/>
        <v>1</v>
      </c>
      <c r="L73" s="72">
        <f t="shared" si="41"/>
        <v>1</v>
      </c>
      <c r="M73" s="72">
        <f t="shared" ca="1" si="30"/>
        <v>0</v>
      </c>
      <c r="N73" s="26"/>
      <c r="O73" s="26"/>
      <c r="P73" s="25"/>
      <c r="Q73" s="25"/>
      <c r="T73" s="22">
        <v>0</v>
      </c>
      <c r="U73" s="74">
        <f t="shared" si="31"/>
        <v>-1640</v>
      </c>
      <c r="V73" s="70">
        <f t="shared" si="32"/>
        <v>-1640</v>
      </c>
      <c r="W73" s="70"/>
      <c r="X73" s="70">
        <f t="shared" si="33"/>
        <v>1802.7612253462023</v>
      </c>
      <c r="Y73" s="70">
        <f t="shared" si="34"/>
        <v>162.76122534620231</v>
      </c>
      <c r="Z73" s="70">
        <f t="shared" si="35"/>
        <v>163</v>
      </c>
      <c r="AA73" s="24">
        <f t="shared" si="36"/>
        <v>163</v>
      </c>
      <c r="AB73" s="67">
        <f t="shared" si="37"/>
        <v>1803</v>
      </c>
    </row>
    <row r="74" spans="1:28" ht="15" customHeight="1" x14ac:dyDescent="0.25">
      <c r="A74" s="79">
        <v>3906</v>
      </c>
      <c r="B74" s="71">
        <v>1640</v>
      </c>
      <c r="C74" s="68">
        <f t="shared" si="40"/>
        <v>26.04</v>
      </c>
      <c r="D74" s="68">
        <v>268.35000000000002</v>
      </c>
      <c r="E74" s="68">
        <v>212.45</v>
      </c>
      <c r="F74" s="80">
        <v>0</v>
      </c>
      <c r="G74" s="80">
        <v>0</v>
      </c>
      <c r="H74" s="80">
        <v>0</v>
      </c>
      <c r="I74" s="80">
        <v>0</v>
      </c>
      <c r="J74" s="72">
        <f t="shared" si="38"/>
        <v>1</v>
      </c>
      <c r="K74" s="72">
        <f t="shared" si="39"/>
        <v>1</v>
      </c>
      <c r="L74" s="72">
        <f t="shared" si="41"/>
        <v>1</v>
      </c>
      <c r="M74" s="72">
        <f t="shared" ca="1" si="30"/>
        <v>0</v>
      </c>
      <c r="N74" s="26"/>
      <c r="O74" s="26"/>
      <c r="P74" s="25"/>
      <c r="Q74" s="25"/>
      <c r="T74" s="22">
        <v>0</v>
      </c>
      <c r="U74" s="74">
        <f t="shared" si="31"/>
        <v>-1640</v>
      </c>
      <c r="V74" s="70">
        <f t="shared" si="32"/>
        <v>-1640</v>
      </c>
      <c r="W74" s="70"/>
      <c r="X74" s="70">
        <f t="shared" si="33"/>
        <v>1802.7612253462023</v>
      </c>
      <c r="Y74" s="70">
        <f t="shared" si="34"/>
        <v>162.76122534620231</v>
      </c>
      <c r="Z74" s="70">
        <f t="shared" si="35"/>
        <v>163</v>
      </c>
      <c r="AA74" s="24">
        <f t="shared" si="36"/>
        <v>163</v>
      </c>
      <c r="AB74" s="67">
        <f t="shared" si="37"/>
        <v>1803</v>
      </c>
    </row>
    <row r="75" spans="1:28" ht="15" customHeight="1" x14ac:dyDescent="0.25">
      <c r="A75" s="71">
        <v>3520</v>
      </c>
      <c r="B75" s="71">
        <v>1640</v>
      </c>
      <c r="C75" s="68">
        <f t="shared" si="40"/>
        <v>23.47</v>
      </c>
      <c r="D75" s="68">
        <v>268.58999999999997</v>
      </c>
      <c r="E75" s="68">
        <v>212.45</v>
      </c>
      <c r="F75" s="68">
        <v>0</v>
      </c>
      <c r="G75" s="68">
        <f t="shared" ref="G75:G106" si="42">($A$74-A75)/(ROW(A75)-ROW($A$74))</f>
        <v>386</v>
      </c>
      <c r="H75" s="68">
        <v>0</v>
      </c>
      <c r="I75" s="68">
        <f t="shared" ref="I75:I106" si="43">($A$74-B75)/(ROW(B75)-ROW($A$74))</f>
        <v>2266</v>
      </c>
      <c r="J75" s="72">
        <f t="shared" si="38"/>
        <v>1</v>
      </c>
      <c r="K75" s="72">
        <f t="shared" si="39"/>
        <v>1</v>
      </c>
      <c r="L75" s="72">
        <f t="shared" si="41"/>
        <v>1</v>
      </c>
      <c r="M75" s="72">
        <f t="shared" ca="1" si="30"/>
        <v>0</v>
      </c>
      <c r="N75" s="26"/>
      <c r="O75" s="26"/>
      <c r="P75" s="25"/>
      <c r="Q75" s="25"/>
      <c r="T75" s="22">
        <v>0</v>
      </c>
      <c r="U75" s="74">
        <f t="shared" si="31"/>
        <v>-1640</v>
      </c>
      <c r="V75" s="70">
        <f t="shared" si="32"/>
        <v>-1640</v>
      </c>
      <c r="W75" s="70"/>
      <c r="X75" s="70">
        <f t="shared" si="33"/>
        <v>1802.7612253462023</v>
      </c>
      <c r="Y75" s="70">
        <f t="shared" si="34"/>
        <v>162.76122534620231</v>
      </c>
      <c r="Z75" s="70">
        <f t="shared" si="35"/>
        <v>163</v>
      </c>
      <c r="AA75" s="24">
        <f t="shared" si="36"/>
        <v>163</v>
      </c>
      <c r="AB75" s="67">
        <f t="shared" si="37"/>
        <v>1803</v>
      </c>
    </row>
    <row r="76" spans="1:28" ht="15" customHeight="1" x14ac:dyDescent="0.25">
      <c r="A76" s="71">
        <v>3135</v>
      </c>
      <c r="B76" s="71">
        <v>1640</v>
      </c>
      <c r="C76" s="68">
        <f t="shared" si="40"/>
        <v>20.9</v>
      </c>
      <c r="D76" s="68">
        <v>268.77999999999997</v>
      </c>
      <c r="E76" s="68">
        <v>212.45</v>
      </c>
      <c r="F76" s="68">
        <v>0</v>
      </c>
      <c r="G76" s="68">
        <f t="shared" si="42"/>
        <v>385.5</v>
      </c>
      <c r="H76" s="68">
        <v>0</v>
      </c>
      <c r="I76" s="68">
        <f t="shared" si="43"/>
        <v>1133</v>
      </c>
      <c r="J76" s="72">
        <f t="shared" si="38"/>
        <v>1</v>
      </c>
      <c r="K76" s="72">
        <f t="shared" si="39"/>
        <v>1</v>
      </c>
      <c r="L76" s="72">
        <f t="shared" si="41"/>
        <v>1</v>
      </c>
      <c r="M76" s="72">
        <f t="shared" ca="1" si="30"/>
        <v>0</v>
      </c>
      <c r="N76" s="25"/>
      <c r="O76" s="25"/>
      <c r="P76" s="25"/>
      <c r="Q76" s="25"/>
      <c r="T76" s="22">
        <v>0</v>
      </c>
      <c r="U76" s="74">
        <f t="shared" si="31"/>
        <v>-1640</v>
      </c>
      <c r="V76" s="70">
        <f t="shared" si="32"/>
        <v>-1640</v>
      </c>
      <c r="W76" s="70"/>
      <c r="X76" s="70">
        <f t="shared" si="33"/>
        <v>1802.7612253462023</v>
      </c>
      <c r="Y76" s="70">
        <f t="shared" si="34"/>
        <v>162.76122534620231</v>
      </c>
      <c r="Z76" s="70">
        <f t="shared" si="35"/>
        <v>163</v>
      </c>
      <c r="AA76" s="24">
        <f t="shared" si="36"/>
        <v>163</v>
      </c>
      <c r="AB76" s="67">
        <f t="shared" si="37"/>
        <v>1803</v>
      </c>
    </row>
    <row r="77" spans="1:28" ht="15" customHeight="1" x14ac:dyDescent="0.25">
      <c r="A77" s="71">
        <v>2748</v>
      </c>
      <c r="B77" s="71">
        <v>1640</v>
      </c>
      <c r="C77" s="68">
        <f t="shared" si="40"/>
        <v>18.32</v>
      </c>
      <c r="D77" s="68">
        <v>268.93</v>
      </c>
      <c r="E77" s="68">
        <v>212.45</v>
      </c>
      <c r="F77" s="68">
        <v>0</v>
      </c>
      <c r="G77" s="68">
        <f t="shared" si="42"/>
        <v>386</v>
      </c>
      <c r="H77" s="68">
        <v>0</v>
      </c>
      <c r="I77" s="68">
        <f t="shared" si="43"/>
        <v>755.33333333333337</v>
      </c>
      <c r="J77" s="72">
        <f t="shared" si="38"/>
        <v>1</v>
      </c>
      <c r="K77" s="72">
        <f t="shared" si="39"/>
        <v>1</v>
      </c>
      <c r="L77" s="72">
        <f t="shared" si="41"/>
        <v>1</v>
      </c>
      <c r="M77" s="72">
        <f t="shared" ca="1" si="30"/>
        <v>0</v>
      </c>
      <c r="N77" s="25"/>
      <c r="O77" s="25"/>
      <c r="P77" s="25"/>
      <c r="Q77" s="25"/>
      <c r="T77" s="22">
        <v>0</v>
      </c>
      <c r="U77" s="74">
        <f t="shared" si="31"/>
        <v>-1640</v>
      </c>
      <c r="V77" s="70">
        <f t="shared" si="32"/>
        <v>-1640</v>
      </c>
      <c r="W77" s="70"/>
      <c r="X77" s="70">
        <f t="shared" si="33"/>
        <v>1802.7612253462023</v>
      </c>
      <c r="Y77" s="70">
        <f t="shared" si="34"/>
        <v>162.76122534620231</v>
      </c>
      <c r="Z77" s="70">
        <f t="shared" si="35"/>
        <v>163</v>
      </c>
      <c r="AA77" s="24">
        <f t="shared" si="36"/>
        <v>163</v>
      </c>
      <c r="AB77" s="67">
        <f t="shared" si="37"/>
        <v>1803</v>
      </c>
    </row>
    <row r="78" spans="1:28" ht="15" customHeight="1" x14ac:dyDescent="0.25">
      <c r="A78" s="71">
        <v>2744</v>
      </c>
      <c r="B78" s="71">
        <v>1640</v>
      </c>
      <c r="C78" s="68">
        <f t="shared" si="40"/>
        <v>18.29</v>
      </c>
      <c r="D78" s="68">
        <v>269.06</v>
      </c>
      <c r="E78" s="68">
        <v>212.45</v>
      </c>
      <c r="F78" s="68">
        <v>0</v>
      </c>
      <c r="G78" s="68">
        <f t="shared" si="42"/>
        <v>290.5</v>
      </c>
      <c r="H78" s="68">
        <v>0</v>
      </c>
      <c r="I78" s="68">
        <f t="shared" si="43"/>
        <v>566.5</v>
      </c>
      <c r="J78" s="72">
        <f t="shared" si="38"/>
        <v>1</v>
      </c>
      <c r="K78" s="72">
        <f t="shared" si="39"/>
        <v>1</v>
      </c>
      <c r="L78" s="72">
        <f t="shared" si="41"/>
        <v>1</v>
      </c>
      <c r="M78" s="72">
        <f t="shared" ca="1" si="30"/>
        <v>1</v>
      </c>
      <c r="N78" s="25"/>
      <c r="O78" s="25"/>
      <c r="P78" s="25"/>
      <c r="Q78" s="25"/>
      <c r="T78" s="22">
        <v>0</v>
      </c>
      <c r="U78" s="74">
        <f t="shared" si="31"/>
        <v>-1640</v>
      </c>
      <c r="V78" s="70">
        <f t="shared" si="32"/>
        <v>-1640</v>
      </c>
      <c r="W78" s="70"/>
      <c r="X78" s="70">
        <f t="shared" si="33"/>
        <v>1802.7612253462023</v>
      </c>
      <c r="Y78" s="70">
        <f t="shared" si="34"/>
        <v>162.76122534620231</v>
      </c>
      <c r="Z78" s="70">
        <f t="shared" si="35"/>
        <v>163</v>
      </c>
      <c r="AA78" s="24">
        <f t="shared" si="36"/>
        <v>163</v>
      </c>
      <c r="AB78" s="67">
        <f t="shared" si="37"/>
        <v>1803</v>
      </c>
    </row>
    <row r="79" spans="1:28" ht="15" customHeight="1" x14ac:dyDescent="0.25">
      <c r="A79" s="71">
        <v>2739</v>
      </c>
      <c r="B79" s="71">
        <v>1640</v>
      </c>
      <c r="C79" s="68">
        <f t="shared" si="40"/>
        <v>18.260000000000002</v>
      </c>
      <c r="D79" s="68">
        <v>269.19</v>
      </c>
      <c r="E79" s="68">
        <v>212.45</v>
      </c>
      <c r="F79" s="68">
        <v>0</v>
      </c>
      <c r="G79" s="68">
        <f t="shared" si="42"/>
        <v>233.4</v>
      </c>
      <c r="H79" s="68">
        <v>0</v>
      </c>
      <c r="I79" s="68">
        <f t="shared" si="43"/>
        <v>453.2</v>
      </c>
      <c r="J79" s="72">
        <f t="shared" si="38"/>
        <v>1</v>
      </c>
      <c r="K79" s="72">
        <f t="shared" si="39"/>
        <v>1</v>
      </c>
      <c r="L79" s="72">
        <f t="shared" si="41"/>
        <v>1</v>
      </c>
      <c r="M79" s="72">
        <f t="shared" ca="1" si="30"/>
        <v>1</v>
      </c>
      <c r="N79" s="25"/>
      <c r="O79" s="25"/>
      <c r="P79" s="25"/>
      <c r="Q79" s="25"/>
      <c r="T79" s="22">
        <v>0</v>
      </c>
      <c r="U79" s="74">
        <f t="shared" si="31"/>
        <v>-1640</v>
      </c>
      <c r="V79" s="70">
        <f t="shared" si="32"/>
        <v>-1640</v>
      </c>
      <c r="W79" s="70"/>
      <c r="X79" s="70">
        <f t="shared" si="33"/>
        <v>1802.7612253462023</v>
      </c>
      <c r="Y79" s="70">
        <f t="shared" si="34"/>
        <v>162.76122534620231</v>
      </c>
      <c r="Z79" s="70">
        <f t="shared" si="35"/>
        <v>163</v>
      </c>
      <c r="AA79" s="24">
        <f t="shared" si="36"/>
        <v>163</v>
      </c>
      <c r="AB79" s="67">
        <f t="shared" si="37"/>
        <v>1803</v>
      </c>
    </row>
    <row r="80" spans="1:28" ht="15" customHeight="1" x14ac:dyDescent="0.25">
      <c r="A80" s="71">
        <v>2733</v>
      </c>
      <c r="B80" s="71">
        <v>1640</v>
      </c>
      <c r="C80" s="68">
        <f t="shared" si="40"/>
        <v>18.22</v>
      </c>
      <c r="D80" s="68">
        <v>269.32</v>
      </c>
      <c r="E80" s="68">
        <v>212.45</v>
      </c>
      <c r="F80" s="68">
        <v>0</v>
      </c>
      <c r="G80" s="68">
        <f t="shared" si="42"/>
        <v>195.5</v>
      </c>
      <c r="H80" s="68">
        <v>0</v>
      </c>
      <c r="I80" s="68">
        <f t="shared" si="43"/>
        <v>377.66666666666669</v>
      </c>
      <c r="J80" s="72">
        <f t="shared" si="38"/>
        <v>1</v>
      </c>
      <c r="K80" s="72">
        <f t="shared" si="39"/>
        <v>1</v>
      </c>
      <c r="L80" s="72">
        <f t="shared" si="41"/>
        <v>1</v>
      </c>
      <c r="M80" s="72">
        <f t="shared" ca="1" si="30"/>
        <v>1</v>
      </c>
      <c r="N80" s="25"/>
      <c r="O80" s="25"/>
      <c r="P80" s="25"/>
      <c r="Q80" s="25"/>
      <c r="T80" s="22">
        <v>0</v>
      </c>
      <c r="U80" s="74">
        <f t="shared" si="31"/>
        <v>-1640</v>
      </c>
      <c r="V80" s="70">
        <f t="shared" si="32"/>
        <v>-1640</v>
      </c>
      <c r="W80" s="70"/>
      <c r="X80" s="70">
        <f t="shared" si="33"/>
        <v>1802.7612253462023</v>
      </c>
      <c r="Y80" s="70">
        <f t="shared" si="34"/>
        <v>162.76122534620231</v>
      </c>
      <c r="Z80" s="70">
        <f t="shared" si="35"/>
        <v>163</v>
      </c>
      <c r="AA80" s="24">
        <f t="shared" si="36"/>
        <v>163</v>
      </c>
      <c r="AB80" s="67">
        <f t="shared" si="37"/>
        <v>1803</v>
      </c>
    </row>
    <row r="81" spans="1:28" ht="15" customHeight="1" x14ac:dyDescent="0.25">
      <c r="A81" s="71">
        <v>3080</v>
      </c>
      <c r="B81" s="71">
        <v>1640</v>
      </c>
      <c r="C81" s="68">
        <f t="shared" si="40"/>
        <v>20.53</v>
      </c>
      <c r="D81" s="68">
        <v>269.48</v>
      </c>
      <c r="E81" s="68">
        <v>212.45</v>
      </c>
      <c r="F81" s="68">
        <v>0</v>
      </c>
      <c r="G81" s="68">
        <f t="shared" si="42"/>
        <v>118</v>
      </c>
      <c r="H81" s="68">
        <v>0</v>
      </c>
      <c r="I81" s="68">
        <f t="shared" si="43"/>
        <v>323.71428571428572</v>
      </c>
      <c r="J81" s="72">
        <f t="shared" si="38"/>
        <v>1</v>
      </c>
      <c r="K81" s="72">
        <f t="shared" si="39"/>
        <v>1</v>
      </c>
      <c r="L81" s="72">
        <f t="shared" si="41"/>
        <v>1</v>
      </c>
      <c r="M81" s="72">
        <f t="shared" ca="1" si="30"/>
        <v>1</v>
      </c>
      <c r="N81" s="25"/>
      <c r="O81" s="25"/>
      <c r="P81" s="25"/>
      <c r="Q81" s="25"/>
      <c r="T81" s="22">
        <v>0</v>
      </c>
      <c r="U81" s="74">
        <f t="shared" si="31"/>
        <v>-1640</v>
      </c>
      <c r="V81" s="70">
        <f t="shared" si="32"/>
        <v>-1640</v>
      </c>
      <c r="W81" s="70"/>
      <c r="X81" s="70">
        <f t="shared" si="33"/>
        <v>1802.7612253462023</v>
      </c>
      <c r="Y81" s="70">
        <f t="shared" si="34"/>
        <v>162.76122534620231</v>
      </c>
      <c r="Z81" s="70">
        <f t="shared" si="35"/>
        <v>163</v>
      </c>
      <c r="AA81" s="24">
        <f t="shared" si="36"/>
        <v>163</v>
      </c>
      <c r="AB81" s="67">
        <f t="shared" si="37"/>
        <v>1803</v>
      </c>
    </row>
    <row r="82" spans="1:28" ht="15" customHeight="1" x14ac:dyDescent="0.25">
      <c r="A82" s="71">
        <v>3426</v>
      </c>
      <c r="B82" s="71">
        <v>1640</v>
      </c>
      <c r="C82" s="68">
        <f t="shared" si="40"/>
        <v>22.84</v>
      </c>
      <c r="D82" s="68">
        <v>269.69</v>
      </c>
      <c r="E82" s="68">
        <v>212.45</v>
      </c>
      <c r="F82" s="68">
        <v>0</v>
      </c>
      <c r="G82" s="68">
        <f t="shared" si="42"/>
        <v>60</v>
      </c>
      <c r="H82" s="68">
        <v>0</v>
      </c>
      <c r="I82" s="68">
        <f t="shared" si="43"/>
        <v>283.25</v>
      </c>
      <c r="J82" s="72">
        <f t="shared" si="38"/>
        <v>1</v>
      </c>
      <c r="K82" s="72">
        <f t="shared" si="39"/>
        <v>1</v>
      </c>
      <c r="L82" s="72">
        <f t="shared" si="41"/>
        <v>1</v>
      </c>
      <c r="M82" s="72">
        <f t="shared" ca="1" si="30"/>
        <v>0</v>
      </c>
      <c r="N82" s="25"/>
      <c r="O82" s="25"/>
      <c r="P82" s="25"/>
      <c r="Q82" s="25"/>
      <c r="T82" s="22">
        <v>0</v>
      </c>
      <c r="U82" s="74">
        <f t="shared" si="31"/>
        <v>-1640</v>
      </c>
      <c r="V82" s="70">
        <f t="shared" si="32"/>
        <v>-1640</v>
      </c>
      <c r="W82" s="70"/>
      <c r="X82" s="70">
        <f t="shared" si="33"/>
        <v>1802.7612253462023</v>
      </c>
      <c r="Y82" s="70">
        <f t="shared" si="34"/>
        <v>162.76122534620231</v>
      </c>
      <c r="Z82" s="70">
        <f t="shared" si="35"/>
        <v>163</v>
      </c>
      <c r="AA82" s="24">
        <f t="shared" si="36"/>
        <v>163</v>
      </c>
      <c r="AB82" s="67">
        <f t="shared" si="37"/>
        <v>1803</v>
      </c>
    </row>
    <row r="83" spans="1:28" ht="15" customHeight="1" x14ac:dyDescent="0.25">
      <c r="A83" s="71">
        <v>3774</v>
      </c>
      <c r="B83" s="71">
        <v>1640</v>
      </c>
      <c r="C83" s="68">
        <f t="shared" si="40"/>
        <v>25.16</v>
      </c>
      <c r="D83" s="68">
        <v>269.94</v>
      </c>
      <c r="E83" s="68">
        <v>212.45</v>
      </c>
      <c r="F83" s="68">
        <v>0</v>
      </c>
      <c r="G83" s="68">
        <f t="shared" si="42"/>
        <v>14.666666666666666</v>
      </c>
      <c r="H83" s="68">
        <v>0</v>
      </c>
      <c r="I83" s="68">
        <f t="shared" si="43"/>
        <v>251.77777777777777</v>
      </c>
      <c r="J83" s="72">
        <f t="shared" si="38"/>
        <v>1</v>
      </c>
      <c r="K83" s="72">
        <f t="shared" si="39"/>
        <v>1</v>
      </c>
      <c r="L83" s="72">
        <f t="shared" si="41"/>
        <v>1</v>
      </c>
      <c r="M83" s="72">
        <f t="shared" ca="1" si="30"/>
        <v>0</v>
      </c>
      <c r="N83" s="25"/>
      <c r="O83" s="25"/>
      <c r="P83" s="25"/>
      <c r="Q83" s="25"/>
      <c r="T83" s="22">
        <v>0</v>
      </c>
      <c r="U83" s="74">
        <f t="shared" si="31"/>
        <v>-1640</v>
      </c>
      <c r="V83" s="70">
        <f t="shared" si="32"/>
        <v>-1640</v>
      </c>
      <c r="W83" s="70"/>
      <c r="X83" s="70">
        <f t="shared" si="33"/>
        <v>1802.7612253462023</v>
      </c>
      <c r="Y83" s="70">
        <f t="shared" si="34"/>
        <v>162.76122534620231</v>
      </c>
      <c r="Z83" s="70">
        <f t="shared" si="35"/>
        <v>163</v>
      </c>
      <c r="AA83" s="24">
        <f t="shared" si="36"/>
        <v>163</v>
      </c>
      <c r="AB83" s="67">
        <f t="shared" si="37"/>
        <v>1803</v>
      </c>
    </row>
    <row r="84" spans="1:28" ht="15" customHeight="1" x14ac:dyDescent="0.25">
      <c r="A84" s="71">
        <v>3676</v>
      </c>
      <c r="B84" s="71">
        <v>1640</v>
      </c>
      <c r="C84" s="68">
        <f t="shared" si="40"/>
        <v>24.51</v>
      </c>
      <c r="D84" s="68">
        <v>270.16000000000003</v>
      </c>
      <c r="E84" s="68">
        <v>212.45</v>
      </c>
      <c r="F84" s="68">
        <v>0</v>
      </c>
      <c r="G84" s="68">
        <f t="shared" si="42"/>
        <v>23</v>
      </c>
      <c r="H84" s="68">
        <v>0</v>
      </c>
      <c r="I84" s="68">
        <f t="shared" si="43"/>
        <v>226.6</v>
      </c>
      <c r="J84" s="72">
        <f t="shared" si="38"/>
        <v>1</v>
      </c>
      <c r="K84" s="72">
        <f t="shared" si="39"/>
        <v>1</v>
      </c>
      <c r="L84" s="72">
        <f t="shared" si="41"/>
        <v>1</v>
      </c>
      <c r="M84" s="72">
        <f t="shared" ca="1" si="30"/>
        <v>1</v>
      </c>
      <c r="N84" s="25"/>
      <c r="O84" s="25"/>
      <c r="P84" s="25"/>
      <c r="Q84" s="25"/>
      <c r="T84" s="22">
        <v>0</v>
      </c>
      <c r="U84" s="74">
        <f t="shared" si="31"/>
        <v>-1640</v>
      </c>
      <c r="V84" s="70">
        <f t="shared" si="32"/>
        <v>-1640</v>
      </c>
      <c r="W84" s="70"/>
      <c r="X84" s="70">
        <f t="shared" si="33"/>
        <v>1802.7612253462023</v>
      </c>
      <c r="Y84" s="70">
        <f t="shared" si="34"/>
        <v>162.76122534620231</v>
      </c>
      <c r="Z84" s="70">
        <f t="shared" si="35"/>
        <v>163</v>
      </c>
      <c r="AA84" s="24">
        <f t="shared" si="36"/>
        <v>163</v>
      </c>
      <c r="AB84" s="67">
        <f t="shared" si="37"/>
        <v>1803</v>
      </c>
    </row>
    <row r="85" spans="1:28" ht="15" customHeight="1" x14ac:dyDescent="0.2">
      <c r="A85" s="71">
        <v>3579</v>
      </c>
      <c r="B85" s="71">
        <v>1640</v>
      </c>
      <c r="C85" s="68">
        <f t="shared" si="40"/>
        <v>23.86</v>
      </c>
      <c r="D85" s="68">
        <v>270.38</v>
      </c>
      <c r="E85" s="68">
        <v>212.45</v>
      </c>
      <c r="F85" s="68">
        <v>0</v>
      </c>
      <c r="G85" s="68">
        <f t="shared" si="42"/>
        <v>29.727272727272727</v>
      </c>
      <c r="H85" s="68">
        <v>0</v>
      </c>
      <c r="I85" s="68">
        <f t="shared" si="43"/>
        <v>206</v>
      </c>
      <c r="J85" s="72">
        <f t="shared" si="38"/>
        <v>1</v>
      </c>
      <c r="K85" s="72">
        <f t="shared" si="39"/>
        <v>1</v>
      </c>
      <c r="L85" s="72">
        <f t="shared" si="41"/>
        <v>1</v>
      </c>
      <c r="M85" s="72">
        <f t="shared" ca="1" si="30"/>
        <v>1</v>
      </c>
      <c r="T85" s="22">
        <v>0</v>
      </c>
      <c r="U85" s="74">
        <f t="shared" si="31"/>
        <v>-1640</v>
      </c>
      <c r="V85" s="70">
        <f t="shared" si="32"/>
        <v>-1640</v>
      </c>
      <c r="W85" s="70"/>
      <c r="X85" s="70">
        <f t="shared" si="33"/>
        <v>1802.7612253462023</v>
      </c>
      <c r="Y85" s="70">
        <f t="shared" si="34"/>
        <v>162.76122534620231</v>
      </c>
      <c r="Z85" s="70">
        <f t="shared" si="35"/>
        <v>163</v>
      </c>
      <c r="AA85" s="24">
        <f t="shared" si="36"/>
        <v>163</v>
      </c>
      <c r="AB85" s="67">
        <f t="shared" si="37"/>
        <v>1803</v>
      </c>
    </row>
    <row r="86" spans="1:28" ht="15" customHeight="1" x14ac:dyDescent="0.2">
      <c r="A86" s="71">
        <v>3483</v>
      </c>
      <c r="B86" s="71">
        <v>1640</v>
      </c>
      <c r="C86" s="68">
        <f t="shared" si="40"/>
        <v>23.22</v>
      </c>
      <c r="D86" s="68">
        <v>270.58</v>
      </c>
      <c r="E86" s="68">
        <v>212.45</v>
      </c>
      <c r="F86" s="68">
        <v>0</v>
      </c>
      <c r="G86" s="68">
        <f t="shared" si="42"/>
        <v>35.25</v>
      </c>
      <c r="H86" s="68">
        <v>0</v>
      </c>
      <c r="I86" s="68">
        <f t="shared" si="43"/>
        <v>188.83333333333334</v>
      </c>
      <c r="J86" s="72">
        <f t="shared" si="38"/>
        <v>1</v>
      </c>
      <c r="K86" s="72">
        <f t="shared" si="39"/>
        <v>1</v>
      </c>
      <c r="L86" s="72">
        <f t="shared" si="41"/>
        <v>1</v>
      </c>
      <c r="M86" s="72">
        <f t="shared" ca="1" si="30"/>
        <v>1</v>
      </c>
      <c r="T86" s="22">
        <v>0</v>
      </c>
      <c r="U86" s="74">
        <f t="shared" si="31"/>
        <v>-1640</v>
      </c>
      <c r="V86" s="70">
        <f t="shared" si="32"/>
        <v>-1640</v>
      </c>
      <c r="W86" s="70"/>
      <c r="X86" s="70">
        <f t="shared" si="33"/>
        <v>1802.7612253462023</v>
      </c>
      <c r="Y86" s="70">
        <f t="shared" si="34"/>
        <v>162.76122534620231</v>
      </c>
      <c r="Z86" s="70">
        <f t="shared" si="35"/>
        <v>163</v>
      </c>
      <c r="AA86" s="24">
        <f t="shared" si="36"/>
        <v>163</v>
      </c>
      <c r="AB86" s="67">
        <f t="shared" si="37"/>
        <v>1803</v>
      </c>
    </row>
    <row r="87" spans="1:28" ht="15" customHeight="1" x14ac:dyDescent="0.2">
      <c r="A87" s="71">
        <v>3386</v>
      </c>
      <c r="B87" s="71">
        <v>1640</v>
      </c>
      <c r="C87" s="68">
        <f t="shared" si="40"/>
        <v>22.57</v>
      </c>
      <c r="D87" s="68">
        <v>270.77</v>
      </c>
      <c r="E87" s="68">
        <v>212.45</v>
      </c>
      <c r="F87" s="68">
        <v>0</v>
      </c>
      <c r="G87" s="68">
        <f t="shared" si="42"/>
        <v>40</v>
      </c>
      <c r="H87" s="68">
        <v>0</v>
      </c>
      <c r="I87" s="68">
        <f t="shared" si="43"/>
        <v>174.30769230769232</v>
      </c>
      <c r="J87" s="72">
        <f t="shared" si="38"/>
        <v>1</v>
      </c>
      <c r="K87" s="72">
        <f t="shared" si="39"/>
        <v>1</v>
      </c>
      <c r="L87" s="72">
        <f t="shared" si="41"/>
        <v>1</v>
      </c>
      <c r="M87" s="72">
        <f t="shared" ca="1" si="30"/>
        <v>1</v>
      </c>
      <c r="T87" s="22">
        <v>0</v>
      </c>
      <c r="U87" s="74">
        <f t="shared" si="31"/>
        <v>-1640</v>
      </c>
      <c r="V87" s="70">
        <f t="shared" si="32"/>
        <v>-1640</v>
      </c>
      <c r="W87" s="70"/>
      <c r="X87" s="70">
        <f t="shared" si="33"/>
        <v>1802.7612253462023</v>
      </c>
      <c r="Y87" s="70">
        <f t="shared" si="34"/>
        <v>162.76122534620231</v>
      </c>
      <c r="Z87" s="70">
        <f t="shared" si="35"/>
        <v>163</v>
      </c>
      <c r="AA87" s="24">
        <f t="shared" si="36"/>
        <v>163</v>
      </c>
      <c r="AB87" s="67">
        <f t="shared" si="37"/>
        <v>1803</v>
      </c>
    </row>
    <row r="88" spans="1:28" ht="15" customHeight="1" x14ac:dyDescent="0.2">
      <c r="A88" s="71">
        <v>3288</v>
      </c>
      <c r="B88" s="71">
        <v>1640</v>
      </c>
      <c r="C88" s="68">
        <f t="shared" si="40"/>
        <v>21.92</v>
      </c>
      <c r="D88" s="68">
        <v>270.95</v>
      </c>
      <c r="E88" s="68">
        <v>212.45</v>
      </c>
      <c r="F88" s="68">
        <v>0</v>
      </c>
      <c r="G88" s="68">
        <f t="shared" si="42"/>
        <v>44.142857142857146</v>
      </c>
      <c r="H88" s="68">
        <v>0</v>
      </c>
      <c r="I88" s="68">
        <f t="shared" si="43"/>
        <v>161.85714285714286</v>
      </c>
      <c r="J88" s="72">
        <f t="shared" si="38"/>
        <v>1</v>
      </c>
      <c r="K88" s="72">
        <f t="shared" si="39"/>
        <v>1</v>
      </c>
      <c r="L88" s="72">
        <f t="shared" si="41"/>
        <v>1</v>
      </c>
      <c r="M88" s="72">
        <f t="shared" ca="1" si="30"/>
        <v>0</v>
      </c>
      <c r="T88" s="22">
        <v>0</v>
      </c>
      <c r="U88" s="74">
        <f t="shared" si="31"/>
        <v>-1640</v>
      </c>
      <c r="V88" s="70">
        <f t="shared" si="32"/>
        <v>-1640</v>
      </c>
      <c r="W88" s="70"/>
      <c r="X88" s="70">
        <f t="shared" si="33"/>
        <v>1802.7612253462023</v>
      </c>
      <c r="Y88" s="70">
        <f t="shared" si="34"/>
        <v>162.76122534620231</v>
      </c>
      <c r="Z88" s="70">
        <f t="shared" si="35"/>
        <v>163</v>
      </c>
      <c r="AA88" s="24">
        <f t="shared" si="36"/>
        <v>163</v>
      </c>
      <c r="AB88" s="67">
        <f t="shared" si="37"/>
        <v>1803</v>
      </c>
    </row>
    <row r="89" spans="1:28" ht="15" customHeight="1" x14ac:dyDescent="0.2">
      <c r="A89" s="71">
        <v>3190</v>
      </c>
      <c r="B89" s="71">
        <v>1640</v>
      </c>
      <c r="C89" s="68">
        <f t="shared" si="40"/>
        <v>21.27</v>
      </c>
      <c r="D89" s="68">
        <v>271.11</v>
      </c>
      <c r="E89" s="68">
        <v>212.45</v>
      </c>
      <c r="F89" s="68">
        <v>0</v>
      </c>
      <c r="G89" s="68">
        <f t="shared" si="42"/>
        <v>47.733333333333334</v>
      </c>
      <c r="H89" s="68">
        <v>0</v>
      </c>
      <c r="I89" s="68">
        <f t="shared" si="43"/>
        <v>151.06666666666666</v>
      </c>
      <c r="J89" s="72">
        <f t="shared" si="38"/>
        <v>1</v>
      </c>
      <c r="K89" s="72">
        <f t="shared" si="39"/>
        <v>1</v>
      </c>
      <c r="L89" s="72">
        <f t="shared" si="41"/>
        <v>1</v>
      </c>
      <c r="M89" s="72">
        <f t="shared" ca="1" si="30"/>
        <v>0</v>
      </c>
      <c r="T89" s="22">
        <v>0</v>
      </c>
      <c r="U89" s="74">
        <f t="shared" si="31"/>
        <v>-1640</v>
      </c>
      <c r="V89" s="70">
        <f t="shared" si="32"/>
        <v>-1640</v>
      </c>
      <c r="W89" s="70"/>
      <c r="X89" s="70">
        <f t="shared" si="33"/>
        <v>1802.7612253462023</v>
      </c>
      <c r="Y89" s="70">
        <f t="shared" si="34"/>
        <v>162.76122534620231</v>
      </c>
      <c r="Z89" s="70">
        <f t="shared" si="35"/>
        <v>163</v>
      </c>
      <c r="AA89" s="24">
        <f t="shared" si="36"/>
        <v>163</v>
      </c>
      <c r="AB89" s="67">
        <f t="shared" si="37"/>
        <v>1803</v>
      </c>
    </row>
    <row r="90" spans="1:28" ht="15" customHeight="1" x14ac:dyDescent="0.2">
      <c r="A90" s="71">
        <v>3324</v>
      </c>
      <c r="B90" s="71">
        <v>1640</v>
      </c>
      <c r="C90" s="68">
        <f t="shared" si="40"/>
        <v>22.16</v>
      </c>
      <c r="D90" s="68">
        <v>271.27</v>
      </c>
      <c r="E90" s="68">
        <v>212.45</v>
      </c>
      <c r="F90" s="68">
        <v>0</v>
      </c>
      <c r="G90" s="68">
        <f t="shared" si="42"/>
        <v>36.375</v>
      </c>
      <c r="H90" s="68">
        <v>0</v>
      </c>
      <c r="I90" s="68">
        <f t="shared" si="43"/>
        <v>141.625</v>
      </c>
      <c r="J90" s="72">
        <f t="shared" si="38"/>
        <v>1</v>
      </c>
      <c r="K90" s="72">
        <f t="shared" si="39"/>
        <v>1</v>
      </c>
      <c r="L90" s="72">
        <f t="shared" si="41"/>
        <v>1</v>
      </c>
      <c r="M90" s="72">
        <f t="shared" ca="1" si="30"/>
        <v>1</v>
      </c>
      <c r="T90" s="22">
        <v>0</v>
      </c>
      <c r="U90" s="74">
        <f t="shared" si="31"/>
        <v>-1640</v>
      </c>
      <c r="V90" s="70">
        <f t="shared" si="32"/>
        <v>-1640</v>
      </c>
      <c r="W90" s="70"/>
      <c r="X90" s="70">
        <f t="shared" si="33"/>
        <v>1802.7612253462023</v>
      </c>
      <c r="Y90" s="70">
        <f t="shared" si="34"/>
        <v>162.76122534620231</v>
      </c>
      <c r="Z90" s="70">
        <f t="shared" si="35"/>
        <v>163</v>
      </c>
      <c r="AA90" s="24">
        <f t="shared" si="36"/>
        <v>163</v>
      </c>
      <c r="AB90" s="67">
        <f t="shared" si="37"/>
        <v>1803</v>
      </c>
    </row>
    <row r="91" spans="1:28" ht="15" customHeight="1" x14ac:dyDescent="0.2">
      <c r="A91" s="71">
        <v>3458</v>
      </c>
      <c r="B91" s="71">
        <v>1640</v>
      </c>
      <c r="C91" s="68">
        <f t="shared" si="40"/>
        <v>23.05</v>
      </c>
      <c r="D91" s="68">
        <v>271.45999999999998</v>
      </c>
      <c r="E91" s="68">
        <v>212.45</v>
      </c>
      <c r="F91" s="68">
        <v>0</v>
      </c>
      <c r="G91" s="68">
        <f t="shared" si="42"/>
        <v>26.352941176470587</v>
      </c>
      <c r="H91" s="68">
        <v>0</v>
      </c>
      <c r="I91" s="68">
        <f t="shared" si="43"/>
        <v>133.29411764705881</v>
      </c>
      <c r="J91" s="72">
        <f t="shared" si="38"/>
        <v>1</v>
      </c>
      <c r="K91" s="72">
        <f t="shared" si="39"/>
        <v>1</v>
      </c>
      <c r="L91" s="72">
        <f t="shared" si="41"/>
        <v>1</v>
      </c>
      <c r="M91" s="72">
        <f t="shared" ca="1" si="30"/>
        <v>1</v>
      </c>
      <c r="T91" s="22">
        <v>0</v>
      </c>
      <c r="U91" s="74">
        <f t="shared" si="31"/>
        <v>-1640</v>
      </c>
      <c r="V91" s="70">
        <f t="shared" si="32"/>
        <v>-1640</v>
      </c>
      <c r="W91" s="70"/>
      <c r="X91" s="70">
        <f t="shared" si="33"/>
        <v>1802.7612253462023</v>
      </c>
      <c r="Y91" s="70">
        <f t="shared" si="34"/>
        <v>162.76122534620231</v>
      </c>
      <c r="Z91" s="70">
        <f t="shared" si="35"/>
        <v>163</v>
      </c>
      <c r="AA91" s="24">
        <f t="shared" si="36"/>
        <v>163</v>
      </c>
      <c r="AB91" s="67">
        <f t="shared" si="37"/>
        <v>1803</v>
      </c>
    </row>
    <row r="92" spans="1:28" ht="15" customHeight="1" x14ac:dyDescent="0.2">
      <c r="A92" s="71">
        <v>3590</v>
      </c>
      <c r="B92" s="71">
        <v>1640</v>
      </c>
      <c r="C92" s="68">
        <f t="shared" si="40"/>
        <v>23.93</v>
      </c>
      <c r="D92" s="68">
        <v>271.64999999999998</v>
      </c>
      <c r="E92" s="68">
        <v>212.45</v>
      </c>
      <c r="F92" s="68">
        <v>0</v>
      </c>
      <c r="G92" s="68">
        <f t="shared" si="42"/>
        <v>17.555555555555557</v>
      </c>
      <c r="H92" s="68">
        <v>0</v>
      </c>
      <c r="I92" s="68">
        <f t="shared" si="43"/>
        <v>125.88888888888889</v>
      </c>
      <c r="J92" s="72">
        <f t="shared" si="38"/>
        <v>1</v>
      </c>
      <c r="K92" s="72">
        <f t="shared" si="39"/>
        <v>1</v>
      </c>
      <c r="L92" s="72">
        <f t="shared" si="41"/>
        <v>1</v>
      </c>
      <c r="M92" s="72">
        <f t="shared" ca="1" si="30"/>
        <v>0</v>
      </c>
      <c r="T92" s="22">
        <v>0</v>
      </c>
      <c r="U92" s="74">
        <f t="shared" si="31"/>
        <v>-1640</v>
      </c>
      <c r="V92" s="70">
        <f t="shared" si="32"/>
        <v>-1640</v>
      </c>
      <c r="W92" s="70"/>
      <c r="X92" s="70">
        <f t="shared" si="33"/>
        <v>1802.7612253462023</v>
      </c>
      <c r="Y92" s="70">
        <f t="shared" si="34"/>
        <v>162.76122534620231</v>
      </c>
      <c r="Z92" s="70">
        <f t="shared" si="35"/>
        <v>163</v>
      </c>
      <c r="AA92" s="24">
        <f t="shared" si="36"/>
        <v>163</v>
      </c>
      <c r="AB92" s="67">
        <f t="shared" si="37"/>
        <v>1803</v>
      </c>
    </row>
    <row r="93" spans="1:28" ht="15" customHeight="1" x14ac:dyDescent="0.2">
      <c r="A93" s="71">
        <v>3468</v>
      </c>
      <c r="B93" s="71">
        <v>1640</v>
      </c>
      <c r="C93" s="68">
        <f t="shared" si="40"/>
        <v>23.12</v>
      </c>
      <c r="D93" s="68">
        <v>271.83</v>
      </c>
      <c r="E93" s="68">
        <v>212.45</v>
      </c>
      <c r="F93" s="68">
        <v>0</v>
      </c>
      <c r="G93" s="68">
        <f t="shared" si="42"/>
        <v>23.05263157894737</v>
      </c>
      <c r="H93" s="68">
        <v>0</v>
      </c>
      <c r="I93" s="68">
        <f t="shared" si="43"/>
        <v>119.26315789473684</v>
      </c>
      <c r="J93" s="72">
        <f t="shared" si="38"/>
        <v>1</v>
      </c>
      <c r="K93" s="72">
        <f t="shared" si="39"/>
        <v>1</v>
      </c>
      <c r="L93" s="72">
        <f t="shared" si="41"/>
        <v>1</v>
      </c>
      <c r="M93" s="72">
        <f t="shared" ca="1" si="30"/>
        <v>1</v>
      </c>
      <c r="T93" s="22">
        <v>0</v>
      </c>
      <c r="U93" s="74">
        <f t="shared" si="31"/>
        <v>-1640</v>
      </c>
      <c r="V93" s="70">
        <f t="shared" si="32"/>
        <v>-1640</v>
      </c>
      <c r="W93" s="70"/>
      <c r="X93" s="70">
        <f t="shared" si="33"/>
        <v>1802.7612253462023</v>
      </c>
      <c r="Y93" s="70">
        <f t="shared" si="34"/>
        <v>162.76122534620231</v>
      </c>
      <c r="Z93" s="70">
        <f t="shared" si="35"/>
        <v>163</v>
      </c>
      <c r="AA93" s="24">
        <f t="shared" si="36"/>
        <v>163</v>
      </c>
      <c r="AB93" s="67">
        <f t="shared" si="37"/>
        <v>1803</v>
      </c>
    </row>
    <row r="94" spans="1:28" ht="15" customHeight="1" x14ac:dyDescent="0.2">
      <c r="A94" s="71">
        <v>3346</v>
      </c>
      <c r="B94" s="71">
        <v>1640</v>
      </c>
      <c r="C94" s="68">
        <v>0</v>
      </c>
      <c r="D94" s="68">
        <v>272.01</v>
      </c>
      <c r="E94" s="68">
        <v>212.45</v>
      </c>
      <c r="F94" s="68">
        <v>0</v>
      </c>
      <c r="G94" s="68">
        <f t="shared" si="42"/>
        <v>28</v>
      </c>
      <c r="H94" s="68">
        <v>0</v>
      </c>
      <c r="I94" s="68">
        <f t="shared" si="43"/>
        <v>113.3</v>
      </c>
      <c r="J94" s="72">
        <f t="shared" si="38"/>
        <v>1</v>
      </c>
      <c r="K94" s="72">
        <f t="shared" si="39"/>
        <v>1</v>
      </c>
      <c r="L94" s="72">
        <f t="shared" si="41"/>
        <v>1</v>
      </c>
      <c r="M94" s="72">
        <f t="shared" ca="1" si="30"/>
        <v>1</v>
      </c>
      <c r="T94" s="22">
        <v>0</v>
      </c>
      <c r="U94" s="74">
        <f t="shared" si="31"/>
        <v>-1640</v>
      </c>
      <c r="V94" s="70">
        <f t="shared" si="32"/>
        <v>-1640</v>
      </c>
      <c r="W94" s="70"/>
      <c r="X94" s="70">
        <f t="shared" si="33"/>
        <v>1802.7612253462023</v>
      </c>
      <c r="Y94" s="70">
        <f t="shared" si="34"/>
        <v>162.76122534620231</v>
      </c>
      <c r="Z94" s="70">
        <f t="shared" si="35"/>
        <v>163</v>
      </c>
      <c r="AA94" s="24">
        <f t="shared" si="36"/>
        <v>163</v>
      </c>
      <c r="AB94" s="67">
        <f t="shared" si="37"/>
        <v>1803</v>
      </c>
    </row>
    <row r="95" spans="1:28" ht="15" customHeight="1" x14ac:dyDescent="0.2">
      <c r="A95" s="71">
        <v>3225</v>
      </c>
      <c r="B95" s="71">
        <v>1640</v>
      </c>
      <c r="C95" s="68">
        <v>0</v>
      </c>
      <c r="D95" s="68">
        <v>272.16000000000003</v>
      </c>
      <c r="E95" s="68">
        <v>212.45</v>
      </c>
      <c r="F95" s="68">
        <v>0</v>
      </c>
      <c r="G95" s="68">
        <f t="shared" si="42"/>
        <v>32.428571428571431</v>
      </c>
      <c r="H95" s="68">
        <v>0</v>
      </c>
      <c r="I95" s="68">
        <f t="shared" si="43"/>
        <v>107.9047619047619</v>
      </c>
      <c r="J95" s="72">
        <f t="shared" si="38"/>
        <v>1</v>
      </c>
      <c r="K95" s="72">
        <f t="shared" si="39"/>
        <v>1</v>
      </c>
      <c r="L95" s="72">
        <f t="shared" si="41"/>
        <v>1</v>
      </c>
      <c r="M95" s="72">
        <f t="shared" ca="1" si="30"/>
        <v>0</v>
      </c>
      <c r="T95" s="22">
        <v>0</v>
      </c>
      <c r="U95" s="74">
        <f t="shared" si="31"/>
        <v>-1640</v>
      </c>
      <c r="V95" s="70">
        <f t="shared" si="32"/>
        <v>-1640</v>
      </c>
      <c r="W95" s="70"/>
      <c r="X95" s="70">
        <f t="shared" si="33"/>
        <v>1802.7612253462023</v>
      </c>
      <c r="Y95" s="70">
        <f t="shared" si="34"/>
        <v>162.76122534620231</v>
      </c>
      <c r="Z95" s="70">
        <f t="shared" si="35"/>
        <v>163</v>
      </c>
      <c r="AA95" s="24">
        <f t="shared" si="36"/>
        <v>163</v>
      </c>
      <c r="AB95" s="67">
        <f t="shared" si="37"/>
        <v>1803</v>
      </c>
    </row>
    <row r="96" spans="1:28" ht="15" customHeight="1" x14ac:dyDescent="0.2">
      <c r="A96" s="71">
        <v>3225</v>
      </c>
      <c r="B96" s="71">
        <v>1860</v>
      </c>
      <c r="C96" s="68">
        <v>0</v>
      </c>
      <c r="D96" s="68">
        <v>272.3</v>
      </c>
      <c r="E96" s="68">
        <v>212.51</v>
      </c>
      <c r="F96" s="68">
        <v>0</v>
      </c>
      <c r="G96" s="68">
        <f t="shared" si="42"/>
        <v>30.954545454545453</v>
      </c>
      <c r="H96" s="68">
        <v>0</v>
      </c>
      <c r="I96" s="68">
        <f t="shared" si="43"/>
        <v>93</v>
      </c>
      <c r="J96" s="72">
        <f t="shared" si="38"/>
        <v>0</v>
      </c>
      <c r="K96" s="72">
        <f t="shared" si="39"/>
        <v>1</v>
      </c>
      <c r="L96" s="72">
        <f t="shared" si="41"/>
        <v>1</v>
      </c>
      <c r="M96" s="72">
        <f t="shared" ca="1" si="30"/>
        <v>0</v>
      </c>
      <c r="T96" s="22">
        <v>0</v>
      </c>
      <c r="U96" s="74">
        <f t="shared" si="31"/>
        <v>-1860</v>
      </c>
      <c r="V96" s="70">
        <f t="shared" si="32"/>
        <v>-1860</v>
      </c>
      <c r="W96" s="70"/>
      <c r="X96" s="70">
        <f t="shared" si="33"/>
        <v>2044.5950482584976</v>
      </c>
      <c r="Y96" s="70">
        <f t="shared" si="34"/>
        <v>184.59504825849763</v>
      </c>
      <c r="Z96" s="70">
        <f t="shared" si="35"/>
        <v>185</v>
      </c>
      <c r="AA96" s="24">
        <f t="shared" si="36"/>
        <v>185</v>
      </c>
      <c r="AB96" s="67">
        <f t="shared" si="37"/>
        <v>2045</v>
      </c>
    </row>
    <row r="97" spans="1:28" ht="15" customHeight="1" x14ac:dyDescent="0.2">
      <c r="A97" s="71">
        <v>3225</v>
      </c>
      <c r="B97" s="71">
        <v>3225</v>
      </c>
      <c r="C97" s="68">
        <f>ROUND(A97/150,2)</f>
        <v>21.5</v>
      </c>
      <c r="D97" s="68">
        <v>272.3</v>
      </c>
      <c r="E97" s="68">
        <v>212.74</v>
      </c>
      <c r="F97" s="68">
        <v>0</v>
      </c>
      <c r="G97" s="68">
        <f t="shared" si="42"/>
        <v>29.608695652173914</v>
      </c>
      <c r="H97" s="68">
        <v>0</v>
      </c>
      <c r="I97" s="68">
        <f t="shared" si="43"/>
        <v>29.608695652173914</v>
      </c>
      <c r="J97" s="72">
        <f t="shared" si="38"/>
        <v>0</v>
      </c>
      <c r="K97" s="72">
        <f t="shared" si="39"/>
        <v>1</v>
      </c>
      <c r="L97" s="72">
        <f t="shared" si="41"/>
        <v>1</v>
      </c>
      <c r="M97" s="72">
        <f t="shared" ca="1" si="30"/>
        <v>0</v>
      </c>
      <c r="T97" s="22">
        <v>0</v>
      </c>
      <c r="U97" s="74">
        <f t="shared" si="31"/>
        <v>-3225</v>
      </c>
      <c r="V97" s="70">
        <f t="shared" si="32"/>
        <v>-3225</v>
      </c>
      <c r="W97" s="70"/>
      <c r="X97" s="70">
        <f t="shared" si="33"/>
        <v>3545.0639949643305</v>
      </c>
      <c r="Y97" s="70">
        <f t="shared" si="34"/>
        <v>320.0639949643305</v>
      </c>
      <c r="Z97" s="70">
        <f t="shared" si="35"/>
        <v>320</v>
      </c>
      <c r="AA97" s="24">
        <f t="shared" si="36"/>
        <v>320</v>
      </c>
      <c r="AB97" s="67">
        <f t="shared" si="37"/>
        <v>3545</v>
      </c>
    </row>
    <row r="98" spans="1:28" ht="15" customHeight="1" x14ac:dyDescent="0.2">
      <c r="A98" s="71">
        <v>3225</v>
      </c>
      <c r="B98" s="71">
        <v>3225</v>
      </c>
      <c r="C98" s="68">
        <f>ROUND(A98/150,2)</f>
        <v>21.5</v>
      </c>
      <c r="D98" s="68">
        <v>272.3</v>
      </c>
      <c r="E98" s="68">
        <v>212.74</v>
      </c>
      <c r="F98" s="68">
        <v>0</v>
      </c>
      <c r="G98" s="68">
        <f t="shared" si="42"/>
        <v>28.375</v>
      </c>
      <c r="H98" s="68">
        <v>0</v>
      </c>
      <c r="I98" s="68">
        <f t="shared" si="43"/>
        <v>28.375</v>
      </c>
      <c r="J98" s="72">
        <f t="shared" si="38"/>
        <v>1</v>
      </c>
      <c r="K98" s="72">
        <f t="shared" si="39"/>
        <v>1</v>
      </c>
      <c r="L98" s="72">
        <f t="shared" si="41"/>
        <v>1</v>
      </c>
      <c r="M98" s="72">
        <f t="shared" ref="M98:M129" ca="1" si="44">IF(RAND()&lt;0.5,0,1)</f>
        <v>1</v>
      </c>
      <c r="T98" s="22">
        <v>0</v>
      </c>
      <c r="U98" s="74">
        <f t="shared" ref="U98:U129" si="45">T98-B98</f>
        <v>-3225</v>
      </c>
      <c r="V98" s="70">
        <f t="shared" ref="V98:V129" si="46">ROUND(U98,0)</f>
        <v>-3225</v>
      </c>
      <c r="W98" s="70"/>
      <c r="X98" s="70">
        <f t="shared" ref="X98:X129" si="47">B98/$W$2*$W$3</f>
        <v>3545.0639949643305</v>
      </c>
      <c r="Y98" s="70">
        <f t="shared" ref="Y98:Y129" si="48">X98-B98</f>
        <v>320.0639949643305</v>
      </c>
      <c r="Z98" s="70">
        <f t="shared" ref="Z98:Z129" si="49">ROUND(Y98,0)</f>
        <v>320</v>
      </c>
      <c r="AA98" s="24">
        <f t="shared" ref="AA98:AA129" si="50">IF(V98&gt;=0,V98,Z98)</f>
        <v>320</v>
      </c>
      <c r="AB98" s="67">
        <f t="shared" ref="AB98:AB129" si="51">B98+AA98</f>
        <v>3545</v>
      </c>
    </row>
    <row r="99" spans="1:28" ht="15" customHeight="1" x14ac:dyDescent="0.2">
      <c r="A99" s="71">
        <v>3177</v>
      </c>
      <c r="B99" s="71">
        <v>3177</v>
      </c>
      <c r="C99" s="68">
        <f>ROUND(A99/150,2)</f>
        <v>21.18</v>
      </c>
      <c r="D99" s="68">
        <v>272.3</v>
      </c>
      <c r="E99" s="68">
        <v>212.73</v>
      </c>
      <c r="F99" s="68">
        <v>0</v>
      </c>
      <c r="G99" s="68">
        <f t="shared" si="42"/>
        <v>29.16</v>
      </c>
      <c r="H99" s="68">
        <v>0</v>
      </c>
      <c r="I99" s="68">
        <f t="shared" si="43"/>
        <v>29.16</v>
      </c>
      <c r="J99" s="72">
        <f t="shared" ref="J99:J130" si="52">IF(ABS(B99-B98)&lt;=50,1,0)</f>
        <v>1</v>
      </c>
      <c r="K99" s="72">
        <f t="shared" ref="K99:K130" si="53">IF(ABS((B99-B98))&lt;=50,1,IF((B99-B98)*(1)&gt;=0,1,-1))</f>
        <v>1</v>
      </c>
      <c r="L99" s="72">
        <f t="shared" si="41"/>
        <v>1</v>
      </c>
      <c r="M99" s="72">
        <f t="shared" ca="1" si="44"/>
        <v>0</v>
      </c>
      <c r="T99" s="22">
        <v>0</v>
      </c>
      <c r="U99" s="74">
        <f t="shared" si="45"/>
        <v>-3177</v>
      </c>
      <c r="V99" s="70">
        <f t="shared" si="46"/>
        <v>-3177</v>
      </c>
      <c r="W99" s="70"/>
      <c r="X99" s="70">
        <f t="shared" si="47"/>
        <v>3492.3002517834666</v>
      </c>
      <c r="Y99" s="70">
        <f t="shared" si="48"/>
        <v>315.30025178346659</v>
      </c>
      <c r="Z99" s="70">
        <f t="shared" si="49"/>
        <v>315</v>
      </c>
      <c r="AA99" s="24">
        <f t="shared" si="50"/>
        <v>315</v>
      </c>
      <c r="AB99" s="67">
        <f t="shared" si="51"/>
        <v>3492</v>
      </c>
    </row>
    <row r="100" spans="1:28" ht="15" customHeight="1" x14ac:dyDescent="0.2">
      <c r="A100" s="71">
        <v>3129</v>
      </c>
      <c r="B100" s="71">
        <v>3129</v>
      </c>
      <c r="C100" s="68">
        <f>ROUND(A100/150,2)</f>
        <v>20.86</v>
      </c>
      <c r="D100" s="68">
        <v>272.3</v>
      </c>
      <c r="E100" s="68">
        <v>212.72</v>
      </c>
      <c r="F100" s="68">
        <v>0</v>
      </c>
      <c r="G100" s="68">
        <f t="shared" si="42"/>
        <v>29.884615384615383</v>
      </c>
      <c r="H100" s="68">
        <v>0</v>
      </c>
      <c r="I100" s="68">
        <f t="shared" si="43"/>
        <v>29.884615384615383</v>
      </c>
      <c r="J100" s="72">
        <f t="shared" si="52"/>
        <v>1</v>
      </c>
      <c r="K100" s="72">
        <f t="shared" si="53"/>
        <v>1</v>
      </c>
      <c r="L100" s="72">
        <f t="shared" si="41"/>
        <v>1</v>
      </c>
      <c r="M100" s="72">
        <f t="shared" ca="1" si="44"/>
        <v>1</v>
      </c>
      <c r="T100" s="22">
        <v>0</v>
      </c>
      <c r="U100" s="74">
        <f t="shared" si="45"/>
        <v>-3129</v>
      </c>
      <c r="V100" s="70">
        <f t="shared" si="46"/>
        <v>-3129</v>
      </c>
      <c r="W100" s="70"/>
      <c r="X100" s="70">
        <f t="shared" si="47"/>
        <v>3439.5365086026018</v>
      </c>
      <c r="Y100" s="70">
        <f t="shared" si="48"/>
        <v>310.53650860260177</v>
      </c>
      <c r="Z100" s="70">
        <f t="shared" si="49"/>
        <v>311</v>
      </c>
      <c r="AA100" s="24">
        <f t="shared" si="50"/>
        <v>311</v>
      </c>
      <c r="AB100" s="67">
        <f t="shared" si="51"/>
        <v>3440</v>
      </c>
    </row>
    <row r="101" spans="1:28" ht="15" customHeight="1" x14ac:dyDescent="0.2">
      <c r="A101" s="71">
        <v>3080</v>
      </c>
      <c r="B101" s="79">
        <v>3080</v>
      </c>
      <c r="C101" s="68">
        <f>ROUND(A101/150,2)</f>
        <v>20.53</v>
      </c>
      <c r="D101" s="68">
        <v>272.3</v>
      </c>
      <c r="E101" s="68">
        <v>212.71</v>
      </c>
      <c r="F101" s="68">
        <v>0</v>
      </c>
      <c r="G101" s="68">
        <f t="shared" si="42"/>
        <v>30.592592592592592</v>
      </c>
      <c r="H101" s="68">
        <v>0</v>
      </c>
      <c r="I101" s="68">
        <f t="shared" si="43"/>
        <v>30.592592592592592</v>
      </c>
      <c r="J101" s="72">
        <f t="shared" si="52"/>
        <v>1</v>
      </c>
      <c r="K101" s="72">
        <f t="shared" si="53"/>
        <v>1</v>
      </c>
      <c r="L101" s="72">
        <f t="shared" si="41"/>
        <v>1</v>
      </c>
      <c r="M101" s="72">
        <f t="shared" ca="1" si="44"/>
        <v>0</v>
      </c>
      <c r="T101" s="22">
        <v>0</v>
      </c>
      <c r="U101" s="74">
        <f t="shared" si="45"/>
        <v>-3080</v>
      </c>
      <c r="V101" s="70">
        <f t="shared" si="46"/>
        <v>-3080</v>
      </c>
      <c r="W101" s="70"/>
      <c r="X101" s="70">
        <f t="shared" si="47"/>
        <v>3385.6735207721363</v>
      </c>
      <c r="Y101" s="70">
        <f t="shared" si="48"/>
        <v>305.67352077213627</v>
      </c>
      <c r="Z101" s="70">
        <f t="shared" si="49"/>
        <v>306</v>
      </c>
      <c r="AA101" s="24">
        <f t="shared" si="50"/>
        <v>306</v>
      </c>
      <c r="AB101" s="67">
        <f t="shared" si="51"/>
        <v>3386</v>
      </c>
    </row>
    <row r="102" spans="1:28" ht="15" customHeight="1" x14ac:dyDescent="0.2">
      <c r="A102" s="71">
        <v>3032</v>
      </c>
      <c r="B102" s="71">
        <v>3032</v>
      </c>
      <c r="C102" s="68">
        <v>0</v>
      </c>
      <c r="D102" s="68">
        <v>272.3</v>
      </c>
      <c r="E102" s="68">
        <v>212.71</v>
      </c>
      <c r="F102" s="68">
        <v>0</v>
      </c>
      <c r="G102" s="68">
        <f t="shared" si="42"/>
        <v>31.214285714285715</v>
      </c>
      <c r="H102" s="68">
        <v>0</v>
      </c>
      <c r="I102" s="68">
        <f t="shared" si="43"/>
        <v>31.214285714285715</v>
      </c>
      <c r="J102" s="72">
        <f t="shared" si="52"/>
        <v>1</v>
      </c>
      <c r="K102" s="72">
        <f t="shared" si="53"/>
        <v>1</v>
      </c>
      <c r="L102" s="72">
        <f t="shared" si="41"/>
        <v>1</v>
      </c>
      <c r="M102" s="72">
        <f t="shared" ca="1" si="44"/>
        <v>0</v>
      </c>
      <c r="T102" s="22">
        <v>0</v>
      </c>
      <c r="U102" s="74">
        <f t="shared" si="45"/>
        <v>-3032</v>
      </c>
      <c r="V102" s="70">
        <f t="shared" si="46"/>
        <v>-3032</v>
      </c>
      <c r="W102" s="70"/>
      <c r="X102" s="70">
        <f t="shared" si="47"/>
        <v>3332.9097775912714</v>
      </c>
      <c r="Y102" s="70">
        <f t="shared" si="48"/>
        <v>300.90977759127145</v>
      </c>
      <c r="Z102" s="70">
        <f t="shared" si="49"/>
        <v>301</v>
      </c>
      <c r="AA102" s="24">
        <f t="shared" si="50"/>
        <v>301</v>
      </c>
      <c r="AB102" s="67">
        <f t="shared" si="51"/>
        <v>3333</v>
      </c>
    </row>
    <row r="103" spans="1:28" ht="15" customHeight="1" x14ac:dyDescent="0.2">
      <c r="A103" s="71">
        <v>2984</v>
      </c>
      <c r="B103" s="71">
        <v>2984</v>
      </c>
      <c r="C103" s="68">
        <f t="shared" ref="C103:C109" si="54">ROUND(A103/150,2)</f>
        <v>19.89</v>
      </c>
      <c r="D103" s="68">
        <v>272.3</v>
      </c>
      <c r="E103" s="68">
        <v>212.7</v>
      </c>
      <c r="F103" s="68">
        <v>0</v>
      </c>
      <c r="G103" s="68">
        <f t="shared" si="42"/>
        <v>31.793103448275861</v>
      </c>
      <c r="H103" s="68">
        <v>0</v>
      </c>
      <c r="I103" s="68">
        <f t="shared" si="43"/>
        <v>31.793103448275861</v>
      </c>
      <c r="J103" s="72">
        <f t="shared" si="52"/>
        <v>1</v>
      </c>
      <c r="K103" s="72">
        <f t="shared" si="53"/>
        <v>1</v>
      </c>
      <c r="L103" s="72">
        <f t="shared" ref="L103:L134" si="55">IF(OR(COUNTIF(K99:K103,1)=5,COUNTIF(K99:K103,-1)=5),1,0)</f>
        <v>1</v>
      </c>
      <c r="M103" s="72">
        <f t="shared" ca="1" si="44"/>
        <v>1</v>
      </c>
      <c r="T103" s="22">
        <v>0</v>
      </c>
      <c r="U103" s="74">
        <f t="shared" si="45"/>
        <v>-2984</v>
      </c>
      <c r="V103" s="70">
        <f t="shared" si="46"/>
        <v>-2984</v>
      </c>
      <c r="W103" s="70"/>
      <c r="X103" s="70">
        <f t="shared" si="47"/>
        <v>3280.1460344104071</v>
      </c>
      <c r="Y103" s="70">
        <f t="shared" si="48"/>
        <v>296.14603441040708</v>
      </c>
      <c r="Z103" s="70">
        <f t="shared" si="49"/>
        <v>296</v>
      </c>
      <c r="AA103" s="24">
        <f t="shared" si="50"/>
        <v>296</v>
      </c>
      <c r="AB103" s="67">
        <f t="shared" si="51"/>
        <v>3280</v>
      </c>
    </row>
    <row r="104" spans="1:28" ht="15" customHeight="1" x14ac:dyDescent="0.2">
      <c r="A104" s="71">
        <v>2934</v>
      </c>
      <c r="B104" s="71">
        <v>2934</v>
      </c>
      <c r="C104" s="68">
        <f t="shared" si="54"/>
        <v>19.559999999999999</v>
      </c>
      <c r="D104" s="68">
        <v>272.3</v>
      </c>
      <c r="E104" s="68">
        <v>212.69</v>
      </c>
      <c r="F104" s="68">
        <v>0</v>
      </c>
      <c r="G104" s="68">
        <f t="shared" si="42"/>
        <v>32.4</v>
      </c>
      <c r="H104" s="68">
        <v>0</v>
      </c>
      <c r="I104" s="68">
        <f t="shared" si="43"/>
        <v>32.4</v>
      </c>
      <c r="J104" s="72">
        <f t="shared" si="52"/>
        <v>1</v>
      </c>
      <c r="K104" s="72">
        <f t="shared" si="53"/>
        <v>1</v>
      </c>
      <c r="L104" s="72">
        <f t="shared" si="55"/>
        <v>1</v>
      </c>
      <c r="M104" s="72">
        <f t="shared" ca="1" si="44"/>
        <v>1</v>
      </c>
      <c r="T104" s="22">
        <v>0</v>
      </c>
      <c r="U104" s="74">
        <f t="shared" si="45"/>
        <v>-2934</v>
      </c>
      <c r="V104" s="70">
        <f t="shared" si="46"/>
        <v>-2934</v>
      </c>
      <c r="W104" s="70"/>
      <c r="X104" s="70">
        <f t="shared" si="47"/>
        <v>3225.18380193034</v>
      </c>
      <c r="Y104" s="70">
        <f t="shared" si="48"/>
        <v>291.18380193034</v>
      </c>
      <c r="Z104" s="70">
        <f t="shared" si="49"/>
        <v>291</v>
      </c>
      <c r="AA104" s="24">
        <f t="shared" si="50"/>
        <v>291</v>
      </c>
      <c r="AB104" s="67">
        <f t="shared" si="51"/>
        <v>3225</v>
      </c>
    </row>
    <row r="105" spans="1:28" ht="15" customHeight="1" x14ac:dyDescent="0.2">
      <c r="A105" s="71">
        <v>2884</v>
      </c>
      <c r="B105" s="71">
        <v>2884</v>
      </c>
      <c r="C105" s="68">
        <f t="shared" si="54"/>
        <v>19.23</v>
      </c>
      <c r="D105" s="68">
        <v>272.3</v>
      </c>
      <c r="E105" s="68">
        <v>212.68</v>
      </c>
      <c r="F105" s="68">
        <v>0</v>
      </c>
      <c r="G105" s="68">
        <f t="shared" si="42"/>
        <v>32.967741935483872</v>
      </c>
      <c r="H105" s="68">
        <v>0</v>
      </c>
      <c r="I105" s="68">
        <f t="shared" si="43"/>
        <v>32.967741935483872</v>
      </c>
      <c r="J105" s="72">
        <f t="shared" si="52"/>
        <v>1</v>
      </c>
      <c r="K105" s="72">
        <f t="shared" si="53"/>
        <v>1</v>
      </c>
      <c r="L105" s="72">
        <f t="shared" si="55"/>
        <v>1</v>
      </c>
      <c r="M105" s="72">
        <f t="shared" ca="1" si="44"/>
        <v>1</v>
      </c>
      <c r="T105" s="22">
        <v>0</v>
      </c>
      <c r="U105" s="74">
        <f t="shared" si="45"/>
        <v>-2884</v>
      </c>
      <c r="V105" s="70">
        <f t="shared" si="46"/>
        <v>-2884</v>
      </c>
      <c r="W105" s="70"/>
      <c r="X105" s="70">
        <f t="shared" si="47"/>
        <v>3170.2215694502725</v>
      </c>
      <c r="Y105" s="70">
        <f t="shared" si="48"/>
        <v>286.22156945027245</v>
      </c>
      <c r="Z105" s="70">
        <f t="shared" si="49"/>
        <v>286</v>
      </c>
      <c r="AA105" s="24">
        <f t="shared" si="50"/>
        <v>286</v>
      </c>
      <c r="AB105" s="67">
        <f t="shared" si="51"/>
        <v>3170</v>
      </c>
    </row>
    <row r="106" spans="1:28" ht="15" customHeight="1" x14ac:dyDescent="0.2">
      <c r="A106" s="71">
        <v>2835</v>
      </c>
      <c r="B106" s="71">
        <v>2835</v>
      </c>
      <c r="C106" s="68">
        <f t="shared" si="54"/>
        <v>18.899999999999999</v>
      </c>
      <c r="D106" s="68">
        <v>272.3</v>
      </c>
      <c r="E106" s="68">
        <v>212.67</v>
      </c>
      <c r="F106" s="68">
        <v>0</v>
      </c>
      <c r="G106" s="68">
        <f t="shared" si="42"/>
        <v>33.46875</v>
      </c>
      <c r="H106" s="68">
        <v>0</v>
      </c>
      <c r="I106" s="68">
        <f t="shared" si="43"/>
        <v>33.46875</v>
      </c>
      <c r="J106" s="72">
        <f t="shared" si="52"/>
        <v>1</v>
      </c>
      <c r="K106" s="72">
        <f t="shared" si="53"/>
        <v>1</v>
      </c>
      <c r="L106" s="72">
        <f t="shared" si="55"/>
        <v>1</v>
      </c>
      <c r="M106" s="72">
        <f t="shared" ca="1" si="44"/>
        <v>1</v>
      </c>
      <c r="T106" s="22">
        <v>0</v>
      </c>
      <c r="U106" s="74">
        <f t="shared" si="45"/>
        <v>-2835</v>
      </c>
      <c r="V106" s="70">
        <f t="shared" si="46"/>
        <v>-2835</v>
      </c>
      <c r="W106" s="70"/>
      <c r="X106" s="70">
        <f t="shared" si="47"/>
        <v>3116.358581619807</v>
      </c>
      <c r="Y106" s="70">
        <f t="shared" si="48"/>
        <v>281.35858161980696</v>
      </c>
      <c r="Z106" s="70">
        <f t="shared" si="49"/>
        <v>281</v>
      </c>
      <c r="AA106" s="24">
        <f t="shared" si="50"/>
        <v>281</v>
      </c>
      <c r="AB106" s="67">
        <f t="shared" si="51"/>
        <v>3116</v>
      </c>
    </row>
    <row r="107" spans="1:28" ht="15" customHeight="1" x14ac:dyDescent="0.2">
      <c r="A107" s="71">
        <v>2787</v>
      </c>
      <c r="B107" s="71">
        <v>2787</v>
      </c>
      <c r="C107" s="68">
        <f t="shared" si="54"/>
        <v>18.579999999999998</v>
      </c>
      <c r="D107" s="68">
        <v>272.3</v>
      </c>
      <c r="E107" s="68">
        <v>212.66</v>
      </c>
      <c r="F107" s="68">
        <v>0</v>
      </c>
      <c r="G107" s="68">
        <f t="shared" ref="G107:G138" si="56">($A$74-A107)/(ROW(A107)-ROW($A$74))</f>
        <v>33.909090909090907</v>
      </c>
      <c r="H107" s="68">
        <v>0</v>
      </c>
      <c r="I107" s="68">
        <f t="shared" ref="I107:I138" si="57">($A$74-B107)/(ROW(B107)-ROW($A$74))</f>
        <v>33.909090909090907</v>
      </c>
      <c r="J107" s="72">
        <f t="shared" si="52"/>
        <v>1</v>
      </c>
      <c r="K107" s="72">
        <f t="shared" si="53"/>
        <v>1</v>
      </c>
      <c r="L107" s="72">
        <f t="shared" si="55"/>
        <v>1</v>
      </c>
      <c r="M107" s="72">
        <f t="shared" ca="1" si="44"/>
        <v>1</v>
      </c>
      <c r="T107" s="22">
        <v>0</v>
      </c>
      <c r="U107" s="74">
        <f t="shared" si="45"/>
        <v>-2787</v>
      </c>
      <c r="V107" s="70">
        <f t="shared" si="46"/>
        <v>-2787</v>
      </c>
      <c r="W107" s="70"/>
      <c r="X107" s="70">
        <f t="shared" si="47"/>
        <v>3063.5948384389421</v>
      </c>
      <c r="Y107" s="70">
        <f t="shared" si="48"/>
        <v>276.59483843894213</v>
      </c>
      <c r="Z107" s="70">
        <f t="shared" si="49"/>
        <v>277</v>
      </c>
      <c r="AA107" s="24">
        <f t="shared" si="50"/>
        <v>277</v>
      </c>
      <c r="AB107" s="67">
        <f t="shared" si="51"/>
        <v>3064</v>
      </c>
    </row>
    <row r="108" spans="1:28" ht="15" customHeight="1" x14ac:dyDescent="0.2">
      <c r="A108" s="71">
        <v>2787</v>
      </c>
      <c r="B108" s="71">
        <v>2787</v>
      </c>
      <c r="C108" s="68">
        <f t="shared" si="54"/>
        <v>18.579999999999998</v>
      </c>
      <c r="D108" s="68">
        <v>272.3</v>
      </c>
      <c r="E108" s="68">
        <v>212.66</v>
      </c>
      <c r="F108" s="68">
        <v>0</v>
      </c>
      <c r="G108" s="68">
        <f t="shared" si="56"/>
        <v>32.911764705882355</v>
      </c>
      <c r="H108" s="68">
        <v>0</v>
      </c>
      <c r="I108" s="68">
        <f t="shared" si="57"/>
        <v>32.911764705882355</v>
      </c>
      <c r="J108" s="72">
        <f t="shared" si="52"/>
        <v>1</v>
      </c>
      <c r="K108" s="72">
        <f t="shared" si="53"/>
        <v>1</v>
      </c>
      <c r="L108" s="72">
        <f t="shared" si="55"/>
        <v>1</v>
      </c>
      <c r="M108" s="72">
        <f t="shared" ca="1" si="44"/>
        <v>1</v>
      </c>
      <c r="T108" s="22">
        <v>0</v>
      </c>
      <c r="U108" s="74">
        <f t="shared" si="45"/>
        <v>-2787</v>
      </c>
      <c r="V108" s="70">
        <f t="shared" si="46"/>
        <v>-2787</v>
      </c>
      <c r="W108" s="70"/>
      <c r="X108" s="70">
        <f t="shared" si="47"/>
        <v>3063.5948384389421</v>
      </c>
      <c r="Y108" s="70">
        <f t="shared" si="48"/>
        <v>276.59483843894213</v>
      </c>
      <c r="Z108" s="70">
        <f t="shared" si="49"/>
        <v>277</v>
      </c>
      <c r="AA108" s="24">
        <f t="shared" si="50"/>
        <v>277</v>
      </c>
      <c r="AB108" s="67">
        <f t="shared" si="51"/>
        <v>3064</v>
      </c>
    </row>
    <row r="109" spans="1:28" ht="15" customHeight="1" x14ac:dyDescent="0.2">
      <c r="A109" s="71">
        <v>2787</v>
      </c>
      <c r="B109" s="71">
        <v>2787</v>
      </c>
      <c r="C109" s="68">
        <f t="shared" si="54"/>
        <v>18.579999999999998</v>
      </c>
      <c r="D109" s="68">
        <v>272.3</v>
      </c>
      <c r="E109" s="68">
        <v>212.66</v>
      </c>
      <c r="F109" s="68">
        <v>0</v>
      </c>
      <c r="G109" s="68">
        <f t="shared" si="56"/>
        <v>31.971428571428572</v>
      </c>
      <c r="H109" s="68">
        <v>0</v>
      </c>
      <c r="I109" s="68">
        <f t="shared" si="57"/>
        <v>31.971428571428572</v>
      </c>
      <c r="J109" s="72">
        <f t="shared" si="52"/>
        <v>1</v>
      </c>
      <c r="K109" s="72">
        <f t="shared" si="53"/>
        <v>1</v>
      </c>
      <c r="L109" s="72">
        <f t="shared" si="55"/>
        <v>1</v>
      </c>
      <c r="M109" s="72">
        <f t="shared" ca="1" si="44"/>
        <v>0</v>
      </c>
      <c r="T109" s="22">
        <v>0</v>
      </c>
      <c r="U109" s="74">
        <f t="shared" si="45"/>
        <v>-2787</v>
      </c>
      <c r="V109" s="70">
        <f t="shared" si="46"/>
        <v>-2787</v>
      </c>
      <c r="W109" s="70"/>
      <c r="X109" s="70">
        <f t="shared" si="47"/>
        <v>3063.5948384389421</v>
      </c>
      <c r="Y109" s="70">
        <f t="shared" si="48"/>
        <v>276.59483843894213</v>
      </c>
      <c r="Z109" s="70">
        <f t="shared" si="49"/>
        <v>277</v>
      </c>
      <c r="AA109" s="24">
        <f t="shared" si="50"/>
        <v>277</v>
      </c>
      <c r="AB109" s="67">
        <f t="shared" si="51"/>
        <v>3064</v>
      </c>
    </row>
    <row r="110" spans="1:28" ht="15" customHeight="1" x14ac:dyDescent="0.2">
      <c r="A110" s="71">
        <v>2787</v>
      </c>
      <c r="B110" s="71">
        <v>2787</v>
      </c>
      <c r="C110" s="68">
        <v>0</v>
      </c>
      <c r="D110" s="68">
        <v>272.3</v>
      </c>
      <c r="E110" s="68">
        <v>212.66</v>
      </c>
      <c r="F110" s="68">
        <v>0</v>
      </c>
      <c r="G110" s="68">
        <f t="shared" si="56"/>
        <v>31.083333333333332</v>
      </c>
      <c r="H110" s="68">
        <v>0</v>
      </c>
      <c r="I110" s="68">
        <f t="shared" si="57"/>
        <v>31.083333333333332</v>
      </c>
      <c r="J110" s="72">
        <f t="shared" si="52"/>
        <v>1</v>
      </c>
      <c r="K110" s="72">
        <f t="shared" si="53"/>
        <v>1</v>
      </c>
      <c r="L110" s="72">
        <f t="shared" si="55"/>
        <v>1</v>
      </c>
      <c r="M110" s="72">
        <f t="shared" ca="1" si="44"/>
        <v>1</v>
      </c>
      <c r="T110" s="22">
        <v>0</v>
      </c>
      <c r="U110" s="74">
        <f t="shared" si="45"/>
        <v>-2787</v>
      </c>
      <c r="V110" s="70">
        <f t="shared" si="46"/>
        <v>-2787</v>
      </c>
      <c r="W110" s="70"/>
      <c r="X110" s="70">
        <f t="shared" si="47"/>
        <v>3063.5948384389421</v>
      </c>
      <c r="Y110" s="70">
        <f t="shared" si="48"/>
        <v>276.59483843894213</v>
      </c>
      <c r="Z110" s="70">
        <f t="shared" si="49"/>
        <v>277</v>
      </c>
      <c r="AA110" s="24">
        <f t="shared" si="50"/>
        <v>277</v>
      </c>
      <c r="AB110" s="67">
        <f t="shared" si="51"/>
        <v>3064</v>
      </c>
    </row>
    <row r="111" spans="1:28" ht="15" customHeight="1" x14ac:dyDescent="0.2">
      <c r="A111" s="71">
        <v>2673</v>
      </c>
      <c r="B111" s="71">
        <v>2673</v>
      </c>
      <c r="C111" s="68">
        <f t="shared" ref="C111:C122" si="58">ROUND(A111/150,2)</f>
        <v>17.82</v>
      </c>
      <c r="D111" s="68">
        <v>272.3</v>
      </c>
      <c r="E111" s="68">
        <v>212.65</v>
      </c>
      <c r="F111" s="68">
        <v>0</v>
      </c>
      <c r="G111" s="68">
        <f t="shared" si="56"/>
        <v>33.324324324324323</v>
      </c>
      <c r="H111" s="68">
        <v>0</v>
      </c>
      <c r="I111" s="68">
        <f t="shared" si="57"/>
        <v>33.324324324324323</v>
      </c>
      <c r="J111" s="72">
        <f t="shared" si="52"/>
        <v>0</v>
      </c>
      <c r="K111" s="72">
        <f t="shared" si="53"/>
        <v>-1</v>
      </c>
      <c r="L111" s="72">
        <f t="shared" si="55"/>
        <v>0</v>
      </c>
      <c r="M111" s="72">
        <f t="shared" ca="1" si="44"/>
        <v>1</v>
      </c>
      <c r="T111" s="22">
        <v>0</v>
      </c>
      <c r="U111" s="74">
        <f t="shared" si="45"/>
        <v>-2673</v>
      </c>
      <c r="V111" s="70">
        <f t="shared" si="46"/>
        <v>-2673</v>
      </c>
      <c r="W111" s="70"/>
      <c r="X111" s="70">
        <f t="shared" si="47"/>
        <v>2938.2809483843889</v>
      </c>
      <c r="Y111" s="70">
        <f t="shared" si="48"/>
        <v>265.28094838438892</v>
      </c>
      <c r="Z111" s="70">
        <f t="shared" si="49"/>
        <v>265</v>
      </c>
      <c r="AA111" s="24">
        <f t="shared" si="50"/>
        <v>265</v>
      </c>
      <c r="AB111" s="67">
        <f t="shared" si="51"/>
        <v>2938</v>
      </c>
    </row>
    <row r="112" spans="1:28" ht="15" customHeight="1" x14ac:dyDescent="0.2">
      <c r="A112" s="71">
        <v>2559</v>
      </c>
      <c r="B112" s="71">
        <v>2559</v>
      </c>
      <c r="C112" s="68">
        <f t="shared" si="58"/>
        <v>17.059999999999999</v>
      </c>
      <c r="D112" s="68">
        <v>272.3</v>
      </c>
      <c r="E112" s="68">
        <v>212.63</v>
      </c>
      <c r="F112" s="68">
        <v>0</v>
      </c>
      <c r="G112" s="68">
        <f t="shared" si="56"/>
        <v>35.44736842105263</v>
      </c>
      <c r="H112" s="68">
        <v>0</v>
      </c>
      <c r="I112" s="68">
        <f t="shared" si="57"/>
        <v>35.44736842105263</v>
      </c>
      <c r="J112" s="72">
        <f t="shared" si="52"/>
        <v>0</v>
      </c>
      <c r="K112" s="72">
        <f t="shared" si="53"/>
        <v>-1</v>
      </c>
      <c r="L112" s="72">
        <f t="shared" si="55"/>
        <v>0</v>
      </c>
      <c r="M112" s="72">
        <f t="shared" ca="1" si="44"/>
        <v>0</v>
      </c>
      <c r="T112" s="22">
        <v>0</v>
      </c>
      <c r="U112" s="74">
        <f t="shared" si="45"/>
        <v>-2559</v>
      </c>
      <c r="V112" s="70">
        <f t="shared" si="46"/>
        <v>-2559</v>
      </c>
      <c r="W112" s="70"/>
      <c r="X112" s="70">
        <f t="shared" si="47"/>
        <v>2812.9670583298366</v>
      </c>
      <c r="Y112" s="70">
        <f t="shared" si="48"/>
        <v>253.96705832983662</v>
      </c>
      <c r="Z112" s="70">
        <f t="shared" si="49"/>
        <v>254</v>
      </c>
      <c r="AA112" s="24">
        <f t="shared" si="50"/>
        <v>254</v>
      </c>
      <c r="AB112" s="67">
        <f t="shared" si="51"/>
        <v>2813</v>
      </c>
    </row>
    <row r="113" spans="1:28" ht="15" customHeight="1" x14ac:dyDescent="0.2">
      <c r="A113" s="71">
        <v>2445</v>
      </c>
      <c r="B113" s="71">
        <v>2445</v>
      </c>
      <c r="C113" s="68">
        <f t="shared" si="58"/>
        <v>16.3</v>
      </c>
      <c r="D113" s="68">
        <v>272.3</v>
      </c>
      <c r="E113" s="68">
        <v>212.61</v>
      </c>
      <c r="F113" s="68">
        <v>0</v>
      </c>
      <c r="G113" s="68">
        <f t="shared" si="56"/>
        <v>37.46153846153846</v>
      </c>
      <c r="H113" s="68">
        <v>0</v>
      </c>
      <c r="I113" s="68">
        <f t="shared" si="57"/>
        <v>37.46153846153846</v>
      </c>
      <c r="J113" s="72">
        <f t="shared" si="52"/>
        <v>0</v>
      </c>
      <c r="K113" s="72">
        <f t="shared" si="53"/>
        <v>-1</v>
      </c>
      <c r="L113" s="72">
        <f t="shared" si="55"/>
        <v>0</v>
      </c>
      <c r="M113" s="72">
        <f t="shared" ca="1" si="44"/>
        <v>0</v>
      </c>
      <c r="T113" s="22">
        <v>0</v>
      </c>
      <c r="U113" s="74">
        <f t="shared" si="45"/>
        <v>-2445</v>
      </c>
      <c r="V113" s="70">
        <f t="shared" si="46"/>
        <v>-2445</v>
      </c>
      <c r="W113" s="70"/>
      <c r="X113" s="70">
        <f t="shared" si="47"/>
        <v>2687.6531682752834</v>
      </c>
      <c r="Y113" s="70">
        <f t="shared" si="48"/>
        <v>242.65316827528341</v>
      </c>
      <c r="Z113" s="70">
        <f t="shared" si="49"/>
        <v>243</v>
      </c>
      <c r="AA113" s="24">
        <f t="shared" si="50"/>
        <v>243</v>
      </c>
      <c r="AB113" s="67">
        <f t="shared" si="51"/>
        <v>2688</v>
      </c>
    </row>
    <row r="114" spans="1:28" ht="15" customHeight="1" x14ac:dyDescent="0.2">
      <c r="A114" s="71">
        <v>2348</v>
      </c>
      <c r="B114" s="71">
        <v>2348</v>
      </c>
      <c r="C114" s="68">
        <f t="shared" si="58"/>
        <v>15.65</v>
      </c>
      <c r="D114" s="68">
        <v>272.3</v>
      </c>
      <c r="E114" s="68">
        <v>212.59</v>
      </c>
      <c r="F114" s="68">
        <v>0</v>
      </c>
      <c r="G114" s="68">
        <f t="shared" si="56"/>
        <v>38.950000000000003</v>
      </c>
      <c r="H114" s="68">
        <v>0</v>
      </c>
      <c r="I114" s="68">
        <f t="shared" si="57"/>
        <v>38.950000000000003</v>
      </c>
      <c r="J114" s="72">
        <f t="shared" si="52"/>
        <v>0</v>
      </c>
      <c r="K114" s="72">
        <f t="shared" si="53"/>
        <v>-1</v>
      </c>
      <c r="L114" s="72">
        <f t="shared" si="55"/>
        <v>0</v>
      </c>
      <c r="M114" s="72">
        <f t="shared" ca="1" si="44"/>
        <v>1</v>
      </c>
      <c r="T114" s="22">
        <v>0</v>
      </c>
      <c r="U114" s="74">
        <f t="shared" si="45"/>
        <v>-2348</v>
      </c>
      <c r="V114" s="70">
        <f t="shared" si="46"/>
        <v>-2348</v>
      </c>
      <c r="W114" s="70"/>
      <c r="X114" s="70">
        <f t="shared" si="47"/>
        <v>2581.0264372639531</v>
      </c>
      <c r="Y114" s="70">
        <f t="shared" si="48"/>
        <v>233.02643726395308</v>
      </c>
      <c r="Z114" s="70">
        <f t="shared" si="49"/>
        <v>233</v>
      </c>
      <c r="AA114" s="24">
        <f t="shared" si="50"/>
        <v>233</v>
      </c>
      <c r="AB114" s="67">
        <f t="shared" si="51"/>
        <v>2581</v>
      </c>
    </row>
    <row r="115" spans="1:28" ht="15" customHeight="1" x14ac:dyDescent="0.2">
      <c r="A115" s="71">
        <v>2250</v>
      </c>
      <c r="B115" s="71">
        <v>2250</v>
      </c>
      <c r="C115" s="68">
        <f t="shared" si="58"/>
        <v>15</v>
      </c>
      <c r="D115" s="68">
        <v>272.3</v>
      </c>
      <c r="E115" s="68">
        <v>212.58</v>
      </c>
      <c r="F115" s="68">
        <v>0</v>
      </c>
      <c r="G115" s="68">
        <f t="shared" si="56"/>
        <v>40.390243902439025</v>
      </c>
      <c r="H115" s="68">
        <v>0</v>
      </c>
      <c r="I115" s="68">
        <f t="shared" si="57"/>
        <v>40.390243902439025</v>
      </c>
      <c r="J115" s="72">
        <f t="shared" si="52"/>
        <v>0</v>
      </c>
      <c r="K115" s="72">
        <f t="shared" si="53"/>
        <v>-1</v>
      </c>
      <c r="L115" s="72">
        <f t="shared" si="55"/>
        <v>1</v>
      </c>
      <c r="M115" s="72">
        <f t="shared" ca="1" si="44"/>
        <v>1</v>
      </c>
      <c r="T115" s="22">
        <v>0</v>
      </c>
      <c r="U115" s="74">
        <f t="shared" si="45"/>
        <v>-2250</v>
      </c>
      <c r="V115" s="70">
        <f t="shared" si="46"/>
        <v>-2250</v>
      </c>
      <c r="W115" s="70"/>
      <c r="X115" s="70">
        <f t="shared" si="47"/>
        <v>2473.3004616030212</v>
      </c>
      <c r="Y115" s="70">
        <f t="shared" si="48"/>
        <v>223.30046160302118</v>
      </c>
      <c r="Z115" s="70">
        <f t="shared" si="49"/>
        <v>223</v>
      </c>
      <c r="AA115" s="24">
        <f t="shared" si="50"/>
        <v>223</v>
      </c>
      <c r="AB115" s="67">
        <f t="shared" si="51"/>
        <v>2473</v>
      </c>
    </row>
    <row r="116" spans="1:28" ht="15" customHeight="1" x14ac:dyDescent="0.2">
      <c r="A116" s="71">
        <v>2152</v>
      </c>
      <c r="B116" s="71">
        <v>2152</v>
      </c>
      <c r="C116" s="68">
        <f t="shared" si="58"/>
        <v>14.35</v>
      </c>
      <c r="D116" s="68">
        <v>272.3</v>
      </c>
      <c r="E116" s="68">
        <v>212.56</v>
      </c>
      <c r="F116" s="68">
        <v>0</v>
      </c>
      <c r="G116" s="68">
        <f t="shared" si="56"/>
        <v>41.761904761904759</v>
      </c>
      <c r="H116" s="68">
        <v>0</v>
      </c>
      <c r="I116" s="68">
        <f t="shared" si="57"/>
        <v>41.761904761904759</v>
      </c>
      <c r="J116" s="72">
        <f t="shared" si="52"/>
        <v>0</v>
      </c>
      <c r="K116" s="72">
        <f t="shared" si="53"/>
        <v>-1</v>
      </c>
      <c r="L116" s="72">
        <f t="shared" si="55"/>
        <v>1</v>
      </c>
      <c r="M116" s="72">
        <f t="shared" ca="1" si="44"/>
        <v>1</v>
      </c>
      <c r="T116" s="22">
        <v>0</v>
      </c>
      <c r="U116" s="74">
        <f t="shared" si="45"/>
        <v>-2152</v>
      </c>
      <c r="V116" s="70">
        <f t="shared" si="46"/>
        <v>-2152</v>
      </c>
      <c r="W116" s="70"/>
      <c r="X116" s="70">
        <f t="shared" si="47"/>
        <v>2365.5744859420897</v>
      </c>
      <c r="Y116" s="70">
        <f t="shared" si="48"/>
        <v>213.57448594208972</v>
      </c>
      <c r="Z116" s="70">
        <f t="shared" si="49"/>
        <v>214</v>
      </c>
      <c r="AA116" s="24">
        <f t="shared" si="50"/>
        <v>214</v>
      </c>
      <c r="AB116" s="67">
        <f t="shared" si="51"/>
        <v>2366</v>
      </c>
    </row>
    <row r="117" spans="1:28" ht="15" customHeight="1" x14ac:dyDescent="0.2">
      <c r="A117" s="71">
        <v>2134</v>
      </c>
      <c r="B117" s="71">
        <v>2134</v>
      </c>
      <c r="C117" s="68">
        <f t="shared" si="58"/>
        <v>14.23</v>
      </c>
      <c r="D117" s="68">
        <v>272.3</v>
      </c>
      <c r="E117" s="68">
        <v>212.56</v>
      </c>
      <c r="F117" s="68">
        <v>0</v>
      </c>
      <c r="G117" s="68">
        <f t="shared" si="56"/>
        <v>41.209302325581397</v>
      </c>
      <c r="H117" s="68">
        <v>0</v>
      </c>
      <c r="I117" s="68">
        <f t="shared" si="57"/>
        <v>41.209302325581397</v>
      </c>
      <c r="J117" s="72">
        <f t="shared" si="52"/>
        <v>1</v>
      </c>
      <c r="K117" s="72">
        <f t="shared" si="53"/>
        <v>1</v>
      </c>
      <c r="L117" s="72">
        <f t="shared" si="55"/>
        <v>0</v>
      </c>
      <c r="M117" s="72">
        <f t="shared" ca="1" si="44"/>
        <v>1</v>
      </c>
      <c r="T117" s="22">
        <v>0</v>
      </c>
      <c r="U117" s="74">
        <f t="shared" si="45"/>
        <v>-2134</v>
      </c>
      <c r="V117" s="70">
        <f t="shared" si="46"/>
        <v>-2134</v>
      </c>
      <c r="W117" s="70"/>
      <c r="X117" s="70">
        <f t="shared" si="47"/>
        <v>2345.7880822492657</v>
      </c>
      <c r="Y117" s="70">
        <f t="shared" si="48"/>
        <v>211.7880822492657</v>
      </c>
      <c r="Z117" s="70">
        <f t="shared" si="49"/>
        <v>212</v>
      </c>
      <c r="AA117" s="24">
        <f t="shared" si="50"/>
        <v>212</v>
      </c>
      <c r="AB117" s="67">
        <f t="shared" si="51"/>
        <v>2346</v>
      </c>
    </row>
    <row r="118" spans="1:28" ht="15" customHeight="1" x14ac:dyDescent="0.2">
      <c r="A118" s="71">
        <v>2116</v>
      </c>
      <c r="B118" s="71">
        <v>2116</v>
      </c>
      <c r="C118" s="68">
        <f t="shared" si="58"/>
        <v>14.11</v>
      </c>
      <c r="D118" s="68">
        <v>272.3</v>
      </c>
      <c r="E118" s="68">
        <v>212.55</v>
      </c>
      <c r="F118" s="68">
        <v>0</v>
      </c>
      <c r="G118" s="68">
        <f t="shared" si="56"/>
        <v>40.68181818181818</v>
      </c>
      <c r="H118" s="68">
        <v>0</v>
      </c>
      <c r="I118" s="68">
        <f t="shared" si="57"/>
        <v>40.68181818181818</v>
      </c>
      <c r="J118" s="72">
        <f t="shared" si="52"/>
        <v>1</v>
      </c>
      <c r="K118" s="72">
        <f t="shared" si="53"/>
        <v>1</v>
      </c>
      <c r="L118" s="72">
        <f t="shared" si="55"/>
        <v>0</v>
      </c>
      <c r="M118" s="72">
        <f t="shared" ca="1" si="44"/>
        <v>0</v>
      </c>
      <c r="T118" s="22">
        <v>0</v>
      </c>
      <c r="U118" s="74">
        <f t="shared" si="45"/>
        <v>-2116</v>
      </c>
      <c r="V118" s="70">
        <f t="shared" si="46"/>
        <v>-2116</v>
      </c>
      <c r="W118" s="70"/>
      <c r="X118" s="70">
        <f t="shared" si="47"/>
        <v>2326.0016785564412</v>
      </c>
      <c r="Y118" s="70">
        <f t="shared" si="48"/>
        <v>210.00167855644122</v>
      </c>
      <c r="Z118" s="70">
        <f t="shared" si="49"/>
        <v>210</v>
      </c>
      <c r="AA118" s="24">
        <f t="shared" si="50"/>
        <v>210</v>
      </c>
      <c r="AB118" s="67">
        <f t="shared" si="51"/>
        <v>2326</v>
      </c>
    </row>
    <row r="119" spans="1:28" ht="15" customHeight="1" x14ac:dyDescent="0.2">
      <c r="A119" s="71">
        <v>2100</v>
      </c>
      <c r="B119" s="71">
        <v>2100</v>
      </c>
      <c r="C119" s="68">
        <f t="shared" si="58"/>
        <v>14</v>
      </c>
      <c r="D119" s="68">
        <v>272.3</v>
      </c>
      <c r="E119" s="68">
        <v>212.55</v>
      </c>
      <c r="F119" s="68">
        <v>0</v>
      </c>
      <c r="G119" s="68">
        <f t="shared" si="56"/>
        <v>40.133333333333333</v>
      </c>
      <c r="H119" s="68">
        <v>0</v>
      </c>
      <c r="I119" s="68">
        <f t="shared" si="57"/>
        <v>40.133333333333333</v>
      </c>
      <c r="J119" s="72">
        <f t="shared" si="52"/>
        <v>1</v>
      </c>
      <c r="K119" s="72">
        <f t="shared" si="53"/>
        <v>1</v>
      </c>
      <c r="L119" s="72">
        <f t="shared" si="55"/>
        <v>0</v>
      </c>
      <c r="M119" s="72">
        <f t="shared" ca="1" si="44"/>
        <v>1</v>
      </c>
      <c r="T119" s="22">
        <v>0</v>
      </c>
      <c r="U119" s="74">
        <f t="shared" si="45"/>
        <v>-2100</v>
      </c>
      <c r="V119" s="70">
        <f t="shared" si="46"/>
        <v>-2100</v>
      </c>
      <c r="W119" s="70"/>
      <c r="X119" s="70">
        <f t="shared" si="47"/>
        <v>2308.4137641628199</v>
      </c>
      <c r="Y119" s="70">
        <f t="shared" si="48"/>
        <v>208.41376416281992</v>
      </c>
      <c r="Z119" s="70">
        <f t="shared" si="49"/>
        <v>208</v>
      </c>
      <c r="AA119" s="24">
        <f t="shared" si="50"/>
        <v>208</v>
      </c>
      <c r="AB119" s="67">
        <f t="shared" si="51"/>
        <v>2308</v>
      </c>
    </row>
    <row r="120" spans="1:28" ht="15" customHeight="1" x14ac:dyDescent="0.2">
      <c r="A120" s="71">
        <v>2052</v>
      </c>
      <c r="B120" s="71">
        <v>2052</v>
      </c>
      <c r="C120" s="68">
        <f t="shared" si="58"/>
        <v>13.68</v>
      </c>
      <c r="D120" s="68">
        <v>272.3</v>
      </c>
      <c r="E120" s="68">
        <v>212.54</v>
      </c>
      <c r="F120" s="68">
        <v>0</v>
      </c>
      <c r="G120" s="68">
        <f t="shared" si="56"/>
        <v>40.304347826086953</v>
      </c>
      <c r="H120" s="68">
        <v>0</v>
      </c>
      <c r="I120" s="68">
        <f t="shared" si="57"/>
        <v>40.304347826086953</v>
      </c>
      <c r="J120" s="72">
        <f t="shared" si="52"/>
        <v>1</v>
      </c>
      <c r="K120" s="72">
        <f t="shared" si="53"/>
        <v>1</v>
      </c>
      <c r="L120" s="72">
        <f t="shared" si="55"/>
        <v>0</v>
      </c>
      <c r="M120" s="72">
        <f t="shared" ca="1" si="44"/>
        <v>0</v>
      </c>
      <c r="T120" s="22">
        <v>0</v>
      </c>
      <c r="U120" s="74">
        <f t="shared" si="45"/>
        <v>-2052</v>
      </c>
      <c r="V120" s="70">
        <f t="shared" si="46"/>
        <v>-2052</v>
      </c>
      <c r="W120" s="70"/>
      <c r="X120" s="70">
        <f t="shared" si="47"/>
        <v>2255.6500209819555</v>
      </c>
      <c r="Y120" s="70">
        <f t="shared" si="48"/>
        <v>203.65002098195555</v>
      </c>
      <c r="Z120" s="70">
        <f t="shared" si="49"/>
        <v>204</v>
      </c>
      <c r="AA120" s="24">
        <f t="shared" si="50"/>
        <v>204</v>
      </c>
      <c r="AB120" s="67">
        <f t="shared" si="51"/>
        <v>2256</v>
      </c>
    </row>
    <row r="121" spans="1:28" ht="15" customHeight="1" x14ac:dyDescent="0.2">
      <c r="A121" s="71">
        <v>2004</v>
      </c>
      <c r="B121" s="71">
        <v>2004</v>
      </c>
      <c r="C121" s="68">
        <f t="shared" si="58"/>
        <v>13.36</v>
      </c>
      <c r="D121" s="68">
        <v>272.3</v>
      </c>
      <c r="E121" s="68">
        <v>212.54</v>
      </c>
      <c r="F121" s="68">
        <v>0</v>
      </c>
      <c r="G121" s="68">
        <f t="shared" si="56"/>
        <v>40.468085106382979</v>
      </c>
      <c r="H121" s="68">
        <v>0</v>
      </c>
      <c r="I121" s="68">
        <f t="shared" si="57"/>
        <v>40.468085106382979</v>
      </c>
      <c r="J121" s="72">
        <f t="shared" si="52"/>
        <v>1</v>
      </c>
      <c r="K121" s="72">
        <f t="shared" si="53"/>
        <v>1</v>
      </c>
      <c r="L121" s="72">
        <f t="shared" si="55"/>
        <v>1</v>
      </c>
      <c r="M121" s="72">
        <f t="shared" ca="1" si="44"/>
        <v>0</v>
      </c>
      <c r="T121" s="22">
        <v>0</v>
      </c>
      <c r="U121" s="74">
        <f t="shared" si="45"/>
        <v>-2004</v>
      </c>
      <c r="V121" s="70">
        <f t="shared" si="46"/>
        <v>-2004</v>
      </c>
      <c r="W121" s="70"/>
      <c r="X121" s="70">
        <f t="shared" si="47"/>
        <v>2202.8862778010912</v>
      </c>
      <c r="Y121" s="70">
        <f t="shared" si="48"/>
        <v>198.88627780109118</v>
      </c>
      <c r="Z121" s="70">
        <f t="shared" si="49"/>
        <v>199</v>
      </c>
      <c r="AA121" s="24">
        <f t="shared" si="50"/>
        <v>199</v>
      </c>
      <c r="AB121" s="67">
        <f t="shared" si="51"/>
        <v>2203</v>
      </c>
    </row>
    <row r="122" spans="1:28" ht="15" customHeight="1" x14ac:dyDescent="0.2">
      <c r="A122" s="71">
        <v>1954</v>
      </c>
      <c r="B122" s="71">
        <v>1954</v>
      </c>
      <c r="C122" s="68">
        <f t="shared" si="58"/>
        <v>13.03</v>
      </c>
      <c r="D122" s="68">
        <v>272.3</v>
      </c>
      <c r="E122" s="68">
        <v>212.53</v>
      </c>
      <c r="F122" s="68">
        <v>0</v>
      </c>
      <c r="G122" s="68">
        <f t="shared" si="56"/>
        <v>40.666666666666664</v>
      </c>
      <c r="H122" s="68">
        <v>0</v>
      </c>
      <c r="I122" s="68">
        <f t="shared" si="57"/>
        <v>40.666666666666664</v>
      </c>
      <c r="J122" s="72">
        <f t="shared" si="52"/>
        <v>1</v>
      </c>
      <c r="K122" s="72">
        <f t="shared" si="53"/>
        <v>1</v>
      </c>
      <c r="L122" s="72">
        <f t="shared" si="55"/>
        <v>1</v>
      </c>
      <c r="M122" s="72">
        <f t="shared" ca="1" si="44"/>
        <v>1</v>
      </c>
      <c r="T122" s="22">
        <v>0</v>
      </c>
      <c r="U122" s="74">
        <f t="shared" si="45"/>
        <v>-1954</v>
      </c>
      <c r="V122" s="70">
        <f t="shared" si="46"/>
        <v>-1954</v>
      </c>
      <c r="W122" s="70"/>
      <c r="X122" s="70">
        <f t="shared" si="47"/>
        <v>2147.9240453210241</v>
      </c>
      <c r="Y122" s="70">
        <f t="shared" si="48"/>
        <v>193.9240453210241</v>
      </c>
      <c r="Z122" s="70">
        <f t="shared" si="49"/>
        <v>194</v>
      </c>
      <c r="AA122" s="24">
        <f t="shared" si="50"/>
        <v>194</v>
      </c>
      <c r="AB122" s="67">
        <f t="shared" si="51"/>
        <v>2148</v>
      </c>
    </row>
    <row r="123" spans="1:28" ht="15" customHeight="1" x14ac:dyDescent="0.2">
      <c r="A123" s="71">
        <v>2002</v>
      </c>
      <c r="B123" s="71">
        <v>2002</v>
      </c>
      <c r="C123" s="68">
        <v>0</v>
      </c>
      <c r="D123" s="68">
        <v>272.3</v>
      </c>
      <c r="E123" s="68">
        <v>212.54</v>
      </c>
      <c r="F123" s="68">
        <v>0</v>
      </c>
      <c r="G123" s="68">
        <f t="shared" si="56"/>
        <v>38.857142857142854</v>
      </c>
      <c r="H123" s="68">
        <v>0</v>
      </c>
      <c r="I123" s="68">
        <f t="shared" si="57"/>
        <v>38.857142857142854</v>
      </c>
      <c r="J123" s="72">
        <f t="shared" si="52"/>
        <v>1</v>
      </c>
      <c r="K123" s="72">
        <f t="shared" si="53"/>
        <v>1</v>
      </c>
      <c r="L123" s="72">
        <f t="shared" si="55"/>
        <v>1</v>
      </c>
      <c r="M123" s="72">
        <f t="shared" ca="1" si="44"/>
        <v>1</v>
      </c>
      <c r="T123" s="22">
        <v>0</v>
      </c>
      <c r="U123" s="74">
        <f t="shared" si="45"/>
        <v>-2002</v>
      </c>
      <c r="V123" s="70">
        <f t="shared" si="46"/>
        <v>-2002</v>
      </c>
      <c r="W123" s="70"/>
      <c r="X123" s="70">
        <f t="shared" si="47"/>
        <v>2200.6877885018885</v>
      </c>
      <c r="Y123" s="70">
        <f t="shared" si="48"/>
        <v>198.68778850188846</v>
      </c>
      <c r="Z123" s="70">
        <f t="shared" si="49"/>
        <v>199</v>
      </c>
      <c r="AA123" s="24">
        <f t="shared" si="50"/>
        <v>199</v>
      </c>
      <c r="AB123" s="67">
        <f t="shared" si="51"/>
        <v>2201</v>
      </c>
    </row>
    <row r="124" spans="1:28" ht="15" customHeight="1" x14ac:dyDescent="0.2">
      <c r="A124" s="71">
        <v>2050</v>
      </c>
      <c r="B124" s="71">
        <v>2050</v>
      </c>
      <c r="C124" s="68">
        <f>ROUND(A124/150,2)</f>
        <v>13.67</v>
      </c>
      <c r="D124" s="68">
        <v>272.3</v>
      </c>
      <c r="E124" s="68">
        <v>212.54</v>
      </c>
      <c r="F124" s="68">
        <v>0</v>
      </c>
      <c r="G124" s="68">
        <f t="shared" si="56"/>
        <v>37.119999999999997</v>
      </c>
      <c r="H124" s="68">
        <v>0</v>
      </c>
      <c r="I124" s="68">
        <f t="shared" si="57"/>
        <v>37.119999999999997</v>
      </c>
      <c r="J124" s="72">
        <f t="shared" si="52"/>
        <v>1</v>
      </c>
      <c r="K124" s="72">
        <f t="shared" si="53"/>
        <v>1</v>
      </c>
      <c r="L124" s="72">
        <f t="shared" si="55"/>
        <v>1</v>
      </c>
      <c r="M124" s="72">
        <f t="shared" ca="1" si="44"/>
        <v>0</v>
      </c>
      <c r="T124" s="22">
        <v>0</v>
      </c>
      <c r="U124" s="74">
        <f t="shared" si="45"/>
        <v>-2050</v>
      </c>
      <c r="V124" s="70">
        <f t="shared" si="46"/>
        <v>-2050</v>
      </c>
      <c r="W124" s="70"/>
      <c r="X124" s="70">
        <f t="shared" si="47"/>
        <v>2253.4515316827528</v>
      </c>
      <c r="Y124" s="70">
        <f t="shared" si="48"/>
        <v>203.45153168275283</v>
      </c>
      <c r="Z124" s="70">
        <f t="shared" si="49"/>
        <v>203</v>
      </c>
      <c r="AA124" s="24">
        <f t="shared" si="50"/>
        <v>203</v>
      </c>
      <c r="AB124" s="67">
        <f t="shared" si="51"/>
        <v>2253</v>
      </c>
    </row>
    <row r="125" spans="1:28" ht="15" customHeight="1" x14ac:dyDescent="0.2">
      <c r="A125" s="71">
        <v>2100</v>
      </c>
      <c r="B125" s="71">
        <v>2100</v>
      </c>
      <c r="C125" s="68">
        <f>ROUND(A125/150,2)</f>
        <v>14</v>
      </c>
      <c r="D125" s="68">
        <v>272.3</v>
      </c>
      <c r="E125" s="68">
        <v>212.55</v>
      </c>
      <c r="F125" s="68">
        <v>0</v>
      </c>
      <c r="G125" s="68">
        <f t="shared" si="56"/>
        <v>35.411764705882355</v>
      </c>
      <c r="H125" s="68">
        <v>0</v>
      </c>
      <c r="I125" s="68">
        <f t="shared" si="57"/>
        <v>35.411764705882355</v>
      </c>
      <c r="J125" s="72">
        <f t="shared" si="52"/>
        <v>1</v>
      </c>
      <c r="K125" s="72">
        <f t="shared" si="53"/>
        <v>1</v>
      </c>
      <c r="L125" s="72">
        <f t="shared" si="55"/>
        <v>1</v>
      </c>
      <c r="M125" s="72">
        <f t="shared" ca="1" si="44"/>
        <v>1</v>
      </c>
      <c r="T125" s="22">
        <v>0</v>
      </c>
      <c r="U125" s="74">
        <f t="shared" si="45"/>
        <v>-2100</v>
      </c>
      <c r="V125" s="70">
        <f t="shared" si="46"/>
        <v>-2100</v>
      </c>
      <c r="W125" s="70"/>
      <c r="X125" s="70">
        <f t="shared" si="47"/>
        <v>2308.4137641628199</v>
      </c>
      <c r="Y125" s="70">
        <f t="shared" si="48"/>
        <v>208.41376416281992</v>
      </c>
      <c r="Z125" s="70">
        <f t="shared" si="49"/>
        <v>208</v>
      </c>
      <c r="AA125" s="24">
        <f t="shared" si="50"/>
        <v>208</v>
      </c>
      <c r="AB125" s="67">
        <f t="shared" si="51"/>
        <v>2308</v>
      </c>
    </row>
    <row r="126" spans="1:28" ht="15" customHeight="1" x14ac:dyDescent="0.2">
      <c r="A126" s="71">
        <v>2034</v>
      </c>
      <c r="B126" s="71">
        <v>2034</v>
      </c>
      <c r="C126" s="68">
        <f>ROUND(A126/150,2)</f>
        <v>13.56</v>
      </c>
      <c r="D126" s="68">
        <v>272.3</v>
      </c>
      <c r="E126" s="68">
        <v>212.54</v>
      </c>
      <c r="F126" s="68">
        <v>0</v>
      </c>
      <c r="G126" s="68">
        <f t="shared" si="56"/>
        <v>36</v>
      </c>
      <c r="H126" s="68">
        <v>0</v>
      </c>
      <c r="I126" s="68">
        <f t="shared" si="57"/>
        <v>36</v>
      </c>
      <c r="J126" s="72">
        <f t="shared" si="52"/>
        <v>0</v>
      </c>
      <c r="K126" s="72">
        <f t="shared" si="53"/>
        <v>-1</v>
      </c>
      <c r="L126" s="72">
        <f t="shared" si="55"/>
        <v>0</v>
      </c>
      <c r="M126" s="72">
        <f t="shared" ca="1" si="44"/>
        <v>1</v>
      </c>
      <c r="T126" s="22">
        <v>0</v>
      </c>
      <c r="U126" s="74">
        <f t="shared" si="45"/>
        <v>-2034</v>
      </c>
      <c r="V126" s="70">
        <f t="shared" si="46"/>
        <v>-2034</v>
      </c>
      <c r="W126" s="70"/>
      <c r="X126" s="70">
        <f t="shared" si="47"/>
        <v>2235.8636172891315</v>
      </c>
      <c r="Y126" s="70">
        <f t="shared" si="48"/>
        <v>201.86361728913153</v>
      </c>
      <c r="Z126" s="70">
        <f t="shared" si="49"/>
        <v>202</v>
      </c>
      <c r="AA126" s="24">
        <f t="shared" si="50"/>
        <v>202</v>
      </c>
      <c r="AB126" s="67">
        <f t="shared" si="51"/>
        <v>2236</v>
      </c>
    </row>
    <row r="127" spans="1:28" ht="15" customHeight="1" x14ac:dyDescent="0.2">
      <c r="A127" s="71">
        <v>1968</v>
      </c>
      <c r="B127" s="71">
        <v>1968</v>
      </c>
      <c r="C127" s="68">
        <v>0</v>
      </c>
      <c r="D127" s="68">
        <v>272.3</v>
      </c>
      <c r="E127" s="68">
        <v>212.53</v>
      </c>
      <c r="F127" s="68">
        <v>0</v>
      </c>
      <c r="G127" s="68">
        <f t="shared" si="56"/>
        <v>36.566037735849058</v>
      </c>
      <c r="H127" s="68">
        <v>0</v>
      </c>
      <c r="I127" s="68">
        <f t="shared" si="57"/>
        <v>36.566037735849058</v>
      </c>
      <c r="J127" s="72">
        <f t="shared" si="52"/>
        <v>0</v>
      </c>
      <c r="K127" s="72">
        <f t="shared" si="53"/>
        <v>-1</v>
      </c>
      <c r="L127" s="72">
        <f t="shared" si="55"/>
        <v>0</v>
      </c>
      <c r="M127" s="72">
        <f t="shared" ca="1" si="44"/>
        <v>1</v>
      </c>
      <c r="T127" s="22">
        <v>0</v>
      </c>
      <c r="U127" s="74">
        <f t="shared" si="45"/>
        <v>-1968</v>
      </c>
      <c r="V127" s="70">
        <f t="shared" si="46"/>
        <v>-1968</v>
      </c>
      <c r="W127" s="70"/>
      <c r="X127" s="70">
        <f t="shared" si="47"/>
        <v>2163.3134704154427</v>
      </c>
      <c r="Y127" s="70">
        <f t="shared" si="48"/>
        <v>195.31347041544268</v>
      </c>
      <c r="Z127" s="70">
        <f t="shared" si="49"/>
        <v>195</v>
      </c>
      <c r="AA127" s="24">
        <f t="shared" si="50"/>
        <v>195</v>
      </c>
      <c r="AB127" s="67">
        <f t="shared" si="51"/>
        <v>2163</v>
      </c>
    </row>
    <row r="128" spans="1:28" ht="15" customHeight="1" x14ac:dyDescent="0.2">
      <c r="A128" s="71">
        <v>1904</v>
      </c>
      <c r="B128" s="71">
        <v>1904</v>
      </c>
      <c r="C128" s="68">
        <f t="shared" ref="C128:C155" si="59">ROUND(A128/150,2)</f>
        <v>12.69</v>
      </c>
      <c r="D128" s="68">
        <v>272.3</v>
      </c>
      <c r="E128" s="68">
        <v>212.52</v>
      </c>
      <c r="F128" s="68">
        <v>0</v>
      </c>
      <c r="G128" s="68">
        <f t="shared" si="56"/>
        <v>37.074074074074076</v>
      </c>
      <c r="H128" s="68">
        <v>0</v>
      </c>
      <c r="I128" s="68">
        <f t="shared" si="57"/>
        <v>37.074074074074076</v>
      </c>
      <c r="J128" s="72">
        <f t="shared" si="52"/>
        <v>0</v>
      </c>
      <c r="K128" s="72">
        <f t="shared" si="53"/>
        <v>-1</v>
      </c>
      <c r="L128" s="72">
        <f t="shared" si="55"/>
        <v>0</v>
      </c>
      <c r="M128" s="72">
        <f t="shared" ca="1" si="44"/>
        <v>1</v>
      </c>
      <c r="T128" s="22">
        <v>0</v>
      </c>
      <c r="U128" s="74">
        <f t="shared" si="45"/>
        <v>-1904</v>
      </c>
      <c r="V128" s="70">
        <f t="shared" si="46"/>
        <v>-1904</v>
      </c>
      <c r="W128" s="70"/>
      <c r="X128" s="70">
        <f t="shared" si="47"/>
        <v>2092.9618128409566</v>
      </c>
      <c r="Y128" s="70">
        <f t="shared" si="48"/>
        <v>188.96181284095655</v>
      </c>
      <c r="Z128" s="70">
        <f t="shared" si="49"/>
        <v>189</v>
      </c>
      <c r="AA128" s="24">
        <f t="shared" si="50"/>
        <v>189</v>
      </c>
      <c r="AB128" s="67">
        <f t="shared" si="51"/>
        <v>2093</v>
      </c>
    </row>
    <row r="129" spans="1:28" ht="15" customHeight="1" x14ac:dyDescent="0.2">
      <c r="A129" s="71">
        <v>1833</v>
      </c>
      <c r="B129" s="71">
        <v>1833</v>
      </c>
      <c r="C129" s="68">
        <f t="shared" si="59"/>
        <v>12.22</v>
      </c>
      <c r="D129" s="68">
        <v>272.3</v>
      </c>
      <c r="E129" s="68">
        <v>212.51</v>
      </c>
      <c r="F129" s="68">
        <v>0</v>
      </c>
      <c r="G129" s="68">
        <f t="shared" si="56"/>
        <v>37.690909090909088</v>
      </c>
      <c r="H129" s="68">
        <v>0</v>
      </c>
      <c r="I129" s="68">
        <f t="shared" si="57"/>
        <v>37.690909090909088</v>
      </c>
      <c r="J129" s="72">
        <f t="shared" si="52"/>
        <v>0</v>
      </c>
      <c r="K129" s="72">
        <f t="shared" si="53"/>
        <v>-1</v>
      </c>
      <c r="L129" s="72">
        <f t="shared" si="55"/>
        <v>0</v>
      </c>
      <c r="M129" s="72">
        <f t="shared" ca="1" si="44"/>
        <v>0</v>
      </c>
      <c r="T129" s="22">
        <v>0</v>
      </c>
      <c r="U129" s="74">
        <f t="shared" si="45"/>
        <v>-1833</v>
      </c>
      <c r="V129" s="70">
        <f t="shared" si="46"/>
        <v>-1833</v>
      </c>
      <c r="W129" s="70"/>
      <c r="X129" s="70">
        <f t="shared" si="47"/>
        <v>2014.9154427192614</v>
      </c>
      <c r="Y129" s="70">
        <f t="shared" si="48"/>
        <v>181.91544271926136</v>
      </c>
      <c r="Z129" s="70">
        <f t="shared" si="49"/>
        <v>182</v>
      </c>
      <c r="AA129" s="24">
        <f t="shared" si="50"/>
        <v>182</v>
      </c>
      <c r="AB129" s="67">
        <f t="shared" si="51"/>
        <v>2015</v>
      </c>
    </row>
    <row r="130" spans="1:28" ht="15" customHeight="1" x14ac:dyDescent="0.2">
      <c r="A130" s="71">
        <v>1762</v>
      </c>
      <c r="B130" s="71">
        <v>1762</v>
      </c>
      <c r="C130" s="68">
        <f t="shared" si="59"/>
        <v>11.75</v>
      </c>
      <c r="D130" s="68">
        <v>272.3</v>
      </c>
      <c r="E130" s="68">
        <v>212.49</v>
      </c>
      <c r="F130" s="68">
        <v>0</v>
      </c>
      <c r="G130" s="68">
        <f t="shared" si="56"/>
        <v>38.285714285714285</v>
      </c>
      <c r="H130" s="68">
        <v>0</v>
      </c>
      <c r="I130" s="68">
        <f t="shared" si="57"/>
        <v>38.285714285714285</v>
      </c>
      <c r="J130" s="72">
        <f t="shared" si="52"/>
        <v>0</v>
      </c>
      <c r="K130" s="72">
        <f t="shared" si="53"/>
        <v>-1</v>
      </c>
      <c r="L130" s="72">
        <f t="shared" si="55"/>
        <v>1</v>
      </c>
      <c r="M130" s="72">
        <f t="shared" ref="M130:M161" ca="1" si="60">IF(RAND()&lt;0.5,0,1)</f>
        <v>1</v>
      </c>
      <c r="T130" s="22">
        <v>0</v>
      </c>
      <c r="U130" s="74">
        <f t="shared" ref="U130:U161" si="61">T130-B130</f>
        <v>-1762</v>
      </c>
      <c r="V130" s="70">
        <f t="shared" ref="V130:V161" si="62">ROUND(U130,0)</f>
        <v>-1762</v>
      </c>
      <c r="W130" s="70"/>
      <c r="X130" s="70">
        <f t="shared" ref="X130:X161" si="63">B130/$W$2*$W$3</f>
        <v>1936.8690725975659</v>
      </c>
      <c r="Y130" s="70">
        <f t="shared" ref="Y130:Y161" si="64">X130-B130</f>
        <v>174.86907259756595</v>
      </c>
      <c r="Z130" s="70">
        <f t="shared" ref="Z130:Z161" si="65">ROUND(Y130,0)</f>
        <v>175</v>
      </c>
      <c r="AA130" s="24">
        <f t="shared" ref="AA130:AA161" si="66">IF(V130&gt;=0,V130,Z130)</f>
        <v>175</v>
      </c>
      <c r="AB130" s="67">
        <f t="shared" ref="AB130:AB161" si="67">B130+AA130</f>
        <v>1937</v>
      </c>
    </row>
    <row r="131" spans="1:28" ht="15" customHeight="1" x14ac:dyDescent="0.2">
      <c r="A131" s="71">
        <v>1694</v>
      </c>
      <c r="B131" s="71">
        <v>1694</v>
      </c>
      <c r="C131" s="68">
        <f t="shared" si="59"/>
        <v>11.29</v>
      </c>
      <c r="D131" s="68">
        <v>272.3</v>
      </c>
      <c r="E131" s="68">
        <v>212.47</v>
      </c>
      <c r="F131" s="68">
        <v>0</v>
      </c>
      <c r="G131" s="68">
        <f t="shared" si="56"/>
        <v>38.807017543859651</v>
      </c>
      <c r="H131" s="68">
        <v>0</v>
      </c>
      <c r="I131" s="68">
        <f t="shared" si="57"/>
        <v>38.807017543859651</v>
      </c>
      <c r="J131" s="72">
        <f t="shared" ref="J131:J162" si="68">IF(ABS(B131-B130)&lt;=50,1,0)</f>
        <v>0</v>
      </c>
      <c r="K131" s="72">
        <f t="shared" ref="K131:K162" si="69">IF(ABS((B131-B130))&lt;=50,1,IF((B131-B130)*(1)&gt;=0,1,-1))</f>
        <v>-1</v>
      </c>
      <c r="L131" s="72">
        <f t="shared" si="55"/>
        <v>1</v>
      </c>
      <c r="M131" s="72">
        <f t="shared" ca="1" si="60"/>
        <v>1</v>
      </c>
      <c r="T131" s="22">
        <v>0</v>
      </c>
      <c r="U131" s="74">
        <f t="shared" si="61"/>
        <v>-1694</v>
      </c>
      <c r="V131" s="70">
        <f t="shared" si="62"/>
        <v>-1694</v>
      </c>
      <c r="W131" s="70"/>
      <c r="X131" s="70">
        <f t="shared" si="63"/>
        <v>1862.1204364246746</v>
      </c>
      <c r="Y131" s="70">
        <f t="shared" si="64"/>
        <v>168.12043642467461</v>
      </c>
      <c r="Z131" s="70">
        <f t="shared" si="65"/>
        <v>168</v>
      </c>
      <c r="AA131" s="24">
        <f t="shared" si="66"/>
        <v>168</v>
      </c>
      <c r="AB131" s="67">
        <f t="shared" si="67"/>
        <v>1862</v>
      </c>
    </row>
    <row r="132" spans="1:28" ht="15" customHeight="1" x14ac:dyDescent="0.2">
      <c r="A132" s="71">
        <v>1768</v>
      </c>
      <c r="B132" s="71">
        <v>1768</v>
      </c>
      <c r="C132" s="68">
        <f t="shared" si="59"/>
        <v>11.79</v>
      </c>
      <c r="D132" s="68">
        <v>272.3</v>
      </c>
      <c r="E132" s="68">
        <v>212.49</v>
      </c>
      <c r="F132" s="68">
        <v>0</v>
      </c>
      <c r="G132" s="68">
        <f t="shared" si="56"/>
        <v>36.862068965517238</v>
      </c>
      <c r="H132" s="68">
        <v>0</v>
      </c>
      <c r="I132" s="68">
        <f t="shared" si="57"/>
        <v>36.862068965517238</v>
      </c>
      <c r="J132" s="72">
        <f t="shared" si="68"/>
        <v>0</v>
      </c>
      <c r="K132" s="72">
        <f t="shared" si="69"/>
        <v>1</v>
      </c>
      <c r="L132" s="72">
        <f t="shared" si="55"/>
        <v>0</v>
      </c>
      <c r="M132" s="72">
        <f t="shared" ca="1" si="60"/>
        <v>0</v>
      </c>
      <c r="T132" s="22">
        <v>0</v>
      </c>
      <c r="U132" s="74">
        <f t="shared" si="61"/>
        <v>-1768</v>
      </c>
      <c r="V132" s="70">
        <f t="shared" si="62"/>
        <v>-1768</v>
      </c>
      <c r="W132" s="70"/>
      <c r="X132" s="70">
        <f t="shared" si="63"/>
        <v>1943.4645404951741</v>
      </c>
      <c r="Y132" s="70">
        <f t="shared" si="64"/>
        <v>175.46454049517411</v>
      </c>
      <c r="Z132" s="70">
        <f t="shared" si="65"/>
        <v>175</v>
      </c>
      <c r="AA132" s="24">
        <f t="shared" si="66"/>
        <v>175</v>
      </c>
      <c r="AB132" s="67">
        <f t="shared" si="67"/>
        <v>1943</v>
      </c>
    </row>
    <row r="133" spans="1:28" ht="15" customHeight="1" x14ac:dyDescent="0.2">
      <c r="A133" s="71">
        <v>1844</v>
      </c>
      <c r="B133" s="71">
        <v>1844</v>
      </c>
      <c r="C133" s="68">
        <f t="shared" si="59"/>
        <v>12.29</v>
      </c>
      <c r="D133" s="68">
        <v>272.3</v>
      </c>
      <c r="E133" s="68">
        <v>212.51</v>
      </c>
      <c r="F133" s="68">
        <v>0</v>
      </c>
      <c r="G133" s="68">
        <f t="shared" si="56"/>
        <v>34.949152542372879</v>
      </c>
      <c r="H133" s="68">
        <v>0</v>
      </c>
      <c r="I133" s="68">
        <f t="shared" si="57"/>
        <v>34.949152542372879</v>
      </c>
      <c r="J133" s="72">
        <f t="shared" si="68"/>
        <v>0</v>
      </c>
      <c r="K133" s="72">
        <f t="shared" si="69"/>
        <v>1</v>
      </c>
      <c r="L133" s="72">
        <f t="shared" si="55"/>
        <v>0</v>
      </c>
      <c r="M133" s="72">
        <f t="shared" ca="1" si="60"/>
        <v>0</v>
      </c>
      <c r="T133" s="22">
        <v>0</v>
      </c>
      <c r="U133" s="74">
        <f t="shared" si="61"/>
        <v>-1844</v>
      </c>
      <c r="V133" s="70">
        <f t="shared" si="62"/>
        <v>-1844</v>
      </c>
      <c r="W133" s="70"/>
      <c r="X133" s="70">
        <f t="shared" si="63"/>
        <v>2027.0071338648763</v>
      </c>
      <c r="Y133" s="70">
        <f t="shared" si="64"/>
        <v>183.00713386487632</v>
      </c>
      <c r="Z133" s="70">
        <f t="shared" si="65"/>
        <v>183</v>
      </c>
      <c r="AA133" s="24">
        <f t="shared" si="66"/>
        <v>183</v>
      </c>
      <c r="AB133" s="67">
        <f t="shared" si="67"/>
        <v>2027</v>
      </c>
    </row>
    <row r="134" spans="1:28" ht="15" customHeight="1" x14ac:dyDescent="0.2">
      <c r="A134" s="71">
        <v>1918</v>
      </c>
      <c r="B134" s="71">
        <v>1918</v>
      </c>
      <c r="C134" s="68">
        <f t="shared" si="59"/>
        <v>12.79</v>
      </c>
      <c r="D134" s="68">
        <v>272.3</v>
      </c>
      <c r="E134" s="68">
        <v>212.52</v>
      </c>
      <c r="F134" s="68">
        <v>0</v>
      </c>
      <c r="G134" s="68">
        <f t="shared" si="56"/>
        <v>33.133333333333333</v>
      </c>
      <c r="H134" s="68">
        <v>0</v>
      </c>
      <c r="I134" s="68">
        <f t="shared" si="57"/>
        <v>33.133333333333333</v>
      </c>
      <c r="J134" s="72">
        <f t="shared" si="68"/>
        <v>0</v>
      </c>
      <c r="K134" s="72">
        <f t="shared" si="69"/>
        <v>1</v>
      </c>
      <c r="L134" s="72">
        <f t="shared" si="55"/>
        <v>0</v>
      </c>
      <c r="M134" s="72">
        <f t="shared" ca="1" si="60"/>
        <v>0</v>
      </c>
      <c r="T134" s="22">
        <v>0</v>
      </c>
      <c r="U134" s="74">
        <f t="shared" si="61"/>
        <v>-1918</v>
      </c>
      <c r="V134" s="70">
        <f t="shared" si="62"/>
        <v>-1918</v>
      </c>
      <c r="W134" s="70"/>
      <c r="X134" s="70">
        <f t="shared" si="63"/>
        <v>2108.3512379353756</v>
      </c>
      <c r="Y134" s="70">
        <f t="shared" si="64"/>
        <v>190.35123793537559</v>
      </c>
      <c r="Z134" s="70">
        <f t="shared" si="65"/>
        <v>190</v>
      </c>
      <c r="AA134" s="24">
        <f t="shared" si="66"/>
        <v>190</v>
      </c>
      <c r="AB134" s="67">
        <f t="shared" si="67"/>
        <v>2108</v>
      </c>
    </row>
    <row r="135" spans="1:28" ht="15" customHeight="1" x14ac:dyDescent="0.2">
      <c r="A135" s="71">
        <v>1832</v>
      </c>
      <c r="B135" s="71">
        <v>1832</v>
      </c>
      <c r="C135" s="68">
        <f t="shared" si="59"/>
        <v>12.21</v>
      </c>
      <c r="D135" s="68">
        <v>272.3</v>
      </c>
      <c r="E135" s="68">
        <v>212.51</v>
      </c>
      <c r="F135" s="68">
        <v>0</v>
      </c>
      <c r="G135" s="68">
        <f t="shared" si="56"/>
        <v>34</v>
      </c>
      <c r="H135" s="68">
        <v>0</v>
      </c>
      <c r="I135" s="68">
        <f t="shared" si="57"/>
        <v>34</v>
      </c>
      <c r="J135" s="72">
        <f t="shared" si="68"/>
        <v>0</v>
      </c>
      <c r="K135" s="72">
        <f t="shared" si="69"/>
        <v>-1</v>
      </c>
      <c r="L135" s="72">
        <f t="shared" ref="L135:L166" si="70">IF(OR(COUNTIF(K131:K135,1)=5,COUNTIF(K131:K135,-1)=5),1,0)</f>
        <v>0</v>
      </c>
      <c r="M135" s="72">
        <f t="shared" ca="1" si="60"/>
        <v>1</v>
      </c>
      <c r="T135" s="22">
        <v>0</v>
      </c>
      <c r="U135" s="74">
        <f t="shared" si="61"/>
        <v>-1832</v>
      </c>
      <c r="V135" s="70">
        <f t="shared" si="62"/>
        <v>-1832</v>
      </c>
      <c r="W135" s="70"/>
      <c r="X135" s="70">
        <f t="shared" si="63"/>
        <v>2013.8161980696602</v>
      </c>
      <c r="Y135" s="70">
        <f t="shared" si="64"/>
        <v>181.81619806966023</v>
      </c>
      <c r="Z135" s="70">
        <f t="shared" si="65"/>
        <v>182</v>
      </c>
      <c r="AA135" s="24">
        <f t="shared" si="66"/>
        <v>182</v>
      </c>
      <c r="AB135" s="67">
        <f t="shared" si="67"/>
        <v>2014</v>
      </c>
    </row>
    <row r="136" spans="1:28" ht="15" customHeight="1" x14ac:dyDescent="0.2">
      <c r="A136" s="71">
        <v>1744</v>
      </c>
      <c r="B136" s="71">
        <v>1744</v>
      </c>
      <c r="C136" s="68">
        <f t="shared" si="59"/>
        <v>11.63</v>
      </c>
      <c r="D136" s="68">
        <v>272.3</v>
      </c>
      <c r="E136" s="68">
        <v>212.49</v>
      </c>
      <c r="F136" s="68">
        <v>0</v>
      </c>
      <c r="G136" s="68">
        <f t="shared" si="56"/>
        <v>34.87096774193548</v>
      </c>
      <c r="H136" s="68">
        <v>0</v>
      </c>
      <c r="I136" s="68">
        <f t="shared" si="57"/>
        <v>34.87096774193548</v>
      </c>
      <c r="J136" s="72">
        <f t="shared" si="68"/>
        <v>0</v>
      </c>
      <c r="K136" s="72">
        <f t="shared" si="69"/>
        <v>-1</v>
      </c>
      <c r="L136" s="72">
        <f t="shared" si="70"/>
        <v>0</v>
      </c>
      <c r="M136" s="72">
        <f t="shared" ca="1" si="60"/>
        <v>1</v>
      </c>
      <c r="T136" s="22">
        <v>0</v>
      </c>
      <c r="U136" s="74">
        <f t="shared" si="61"/>
        <v>-1744</v>
      </c>
      <c r="V136" s="70">
        <f t="shared" si="62"/>
        <v>-1744</v>
      </c>
      <c r="W136" s="70"/>
      <c r="X136" s="70">
        <f t="shared" si="63"/>
        <v>1917.0826689047419</v>
      </c>
      <c r="Y136" s="70">
        <f t="shared" si="64"/>
        <v>173.08266890474192</v>
      </c>
      <c r="Z136" s="70">
        <f t="shared" si="65"/>
        <v>173</v>
      </c>
      <c r="AA136" s="24">
        <f t="shared" si="66"/>
        <v>173</v>
      </c>
      <c r="AB136" s="67">
        <f t="shared" si="67"/>
        <v>1917</v>
      </c>
    </row>
    <row r="137" spans="1:28" ht="15" customHeight="1" x14ac:dyDescent="0.2">
      <c r="A137" s="71">
        <v>1658</v>
      </c>
      <c r="B137" s="71">
        <v>1658</v>
      </c>
      <c r="C137" s="68">
        <f t="shared" si="59"/>
        <v>11.05</v>
      </c>
      <c r="D137" s="68">
        <v>272.3</v>
      </c>
      <c r="E137" s="68">
        <v>212.46</v>
      </c>
      <c r="F137" s="68">
        <v>0</v>
      </c>
      <c r="G137" s="68">
        <f t="shared" si="56"/>
        <v>35.682539682539684</v>
      </c>
      <c r="H137" s="68">
        <v>0</v>
      </c>
      <c r="I137" s="68">
        <f t="shared" si="57"/>
        <v>35.682539682539684</v>
      </c>
      <c r="J137" s="72">
        <f t="shared" si="68"/>
        <v>0</v>
      </c>
      <c r="K137" s="72">
        <f t="shared" si="69"/>
        <v>-1</v>
      </c>
      <c r="L137" s="72">
        <f t="shared" si="70"/>
        <v>0</v>
      </c>
      <c r="M137" s="72">
        <f t="shared" ca="1" si="60"/>
        <v>0</v>
      </c>
      <c r="T137" s="22">
        <v>0</v>
      </c>
      <c r="U137" s="74">
        <f t="shared" si="61"/>
        <v>-1658</v>
      </c>
      <c r="V137" s="70">
        <f t="shared" si="62"/>
        <v>-1658</v>
      </c>
      <c r="W137" s="70"/>
      <c r="X137" s="70">
        <f t="shared" si="63"/>
        <v>1822.5476290390266</v>
      </c>
      <c r="Y137" s="70">
        <f t="shared" si="64"/>
        <v>164.54762903902656</v>
      </c>
      <c r="Z137" s="70">
        <f t="shared" si="65"/>
        <v>165</v>
      </c>
      <c r="AA137" s="24">
        <f t="shared" si="66"/>
        <v>165</v>
      </c>
      <c r="AB137" s="67">
        <f t="shared" si="67"/>
        <v>1823</v>
      </c>
    </row>
    <row r="138" spans="1:28" ht="15" customHeight="1" x14ac:dyDescent="0.2">
      <c r="A138" s="71">
        <v>1624</v>
      </c>
      <c r="B138" s="71">
        <v>1640</v>
      </c>
      <c r="C138" s="68">
        <f t="shared" si="59"/>
        <v>10.83</v>
      </c>
      <c r="D138" s="68">
        <v>272.3</v>
      </c>
      <c r="E138" s="68">
        <v>212.45</v>
      </c>
      <c r="F138" s="68">
        <v>0</v>
      </c>
      <c r="G138" s="68">
        <f t="shared" si="56"/>
        <v>35.65625</v>
      </c>
      <c r="H138" s="68">
        <v>0</v>
      </c>
      <c r="I138" s="68">
        <f t="shared" si="57"/>
        <v>35.40625</v>
      </c>
      <c r="J138" s="72">
        <f t="shared" si="68"/>
        <v>1</v>
      </c>
      <c r="K138" s="72">
        <f t="shared" si="69"/>
        <v>1</v>
      </c>
      <c r="L138" s="72">
        <f t="shared" si="70"/>
        <v>0</v>
      </c>
      <c r="M138" s="72">
        <f t="shared" ca="1" si="60"/>
        <v>0</v>
      </c>
      <c r="T138" s="22">
        <v>0</v>
      </c>
      <c r="U138" s="74">
        <f t="shared" si="61"/>
        <v>-1640</v>
      </c>
      <c r="V138" s="70">
        <f t="shared" si="62"/>
        <v>-1640</v>
      </c>
      <c r="W138" s="70"/>
      <c r="X138" s="70">
        <f t="shared" si="63"/>
        <v>1802.7612253462023</v>
      </c>
      <c r="Y138" s="70">
        <f t="shared" si="64"/>
        <v>162.76122534620231</v>
      </c>
      <c r="Z138" s="70">
        <f t="shared" si="65"/>
        <v>163</v>
      </c>
      <c r="AA138" s="24">
        <f t="shared" si="66"/>
        <v>163</v>
      </c>
      <c r="AB138" s="67">
        <f t="shared" si="67"/>
        <v>1803</v>
      </c>
    </row>
    <row r="139" spans="1:28" ht="15" customHeight="1" x14ac:dyDescent="0.2">
      <c r="A139" s="71">
        <v>1592</v>
      </c>
      <c r="B139" s="71">
        <v>1640</v>
      </c>
      <c r="C139" s="68">
        <f t="shared" si="59"/>
        <v>10.61</v>
      </c>
      <c r="D139" s="68">
        <v>272.29000000000002</v>
      </c>
      <c r="E139" s="68">
        <v>212.45</v>
      </c>
      <c r="F139" s="68">
        <v>0</v>
      </c>
      <c r="G139" s="68">
        <f t="shared" ref="G139:G173" si="71">($A$74-A139)/(ROW(A139)-ROW($A$74))</f>
        <v>35.6</v>
      </c>
      <c r="H139" s="68">
        <v>0</v>
      </c>
      <c r="I139" s="68">
        <f t="shared" ref="I139:I173" si="72">($A$74-B139)/(ROW(B139)-ROW($A$74))</f>
        <v>34.861538461538458</v>
      </c>
      <c r="J139" s="72">
        <f t="shared" si="68"/>
        <v>1</v>
      </c>
      <c r="K139" s="72">
        <f t="shared" si="69"/>
        <v>1</v>
      </c>
      <c r="L139" s="72">
        <f t="shared" si="70"/>
        <v>0</v>
      </c>
      <c r="M139" s="72">
        <f t="shared" ca="1" si="60"/>
        <v>0</v>
      </c>
      <c r="T139" s="22">
        <v>0</v>
      </c>
      <c r="U139" s="74">
        <f t="shared" si="61"/>
        <v>-1640</v>
      </c>
      <c r="V139" s="70">
        <f t="shared" si="62"/>
        <v>-1640</v>
      </c>
      <c r="W139" s="70"/>
      <c r="X139" s="70">
        <f t="shared" si="63"/>
        <v>1802.7612253462023</v>
      </c>
      <c r="Y139" s="70">
        <f t="shared" si="64"/>
        <v>162.76122534620231</v>
      </c>
      <c r="Z139" s="70">
        <f t="shared" si="65"/>
        <v>163</v>
      </c>
      <c r="AA139" s="24">
        <f t="shared" si="66"/>
        <v>163</v>
      </c>
      <c r="AB139" s="67">
        <f t="shared" si="67"/>
        <v>1803</v>
      </c>
    </row>
    <row r="140" spans="1:28" ht="15" customHeight="1" x14ac:dyDescent="0.2">
      <c r="A140" s="71">
        <v>1560</v>
      </c>
      <c r="B140" s="71">
        <v>1640</v>
      </c>
      <c r="C140" s="68">
        <f t="shared" si="59"/>
        <v>10.4</v>
      </c>
      <c r="D140" s="68">
        <v>272.29000000000002</v>
      </c>
      <c r="E140" s="68">
        <v>212.45</v>
      </c>
      <c r="F140" s="68">
        <v>0</v>
      </c>
      <c r="G140" s="68">
        <f t="shared" si="71"/>
        <v>35.545454545454547</v>
      </c>
      <c r="H140" s="68">
        <v>0</v>
      </c>
      <c r="I140" s="68">
        <f t="shared" si="72"/>
        <v>34.333333333333336</v>
      </c>
      <c r="J140" s="72">
        <f t="shared" si="68"/>
        <v>1</v>
      </c>
      <c r="K140" s="72">
        <f t="shared" si="69"/>
        <v>1</v>
      </c>
      <c r="L140" s="72">
        <f t="shared" si="70"/>
        <v>0</v>
      </c>
      <c r="M140" s="72">
        <f t="shared" ca="1" si="60"/>
        <v>0</v>
      </c>
      <c r="T140" s="22">
        <v>0</v>
      </c>
      <c r="U140" s="74">
        <f t="shared" si="61"/>
        <v>-1640</v>
      </c>
      <c r="V140" s="70">
        <f t="shared" si="62"/>
        <v>-1640</v>
      </c>
      <c r="W140" s="70"/>
      <c r="X140" s="70">
        <f t="shared" si="63"/>
        <v>1802.7612253462023</v>
      </c>
      <c r="Y140" s="70">
        <f t="shared" si="64"/>
        <v>162.76122534620231</v>
      </c>
      <c r="Z140" s="70">
        <f t="shared" si="65"/>
        <v>163</v>
      </c>
      <c r="AA140" s="24">
        <f t="shared" si="66"/>
        <v>163</v>
      </c>
      <c r="AB140" s="67">
        <f t="shared" si="67"/>
        <v>1803</v>
      </c>
    </row>
    <row r="141" spans="1:28" ht="15" customHeight="1" x14ac:dyDescent="0.2">
      <c r="A141" s="71">
        <v>1504</v>
      </c>
      <c r="B141" s="71">
        <v>1640</v>
      </c>
      <c r="C141" s="68">
        <f t="shared" si="59"/>
        <v>10.029999999999999</v>
      </c>
      <c r="D141" s="68">
        <v>272.27</v>
      </c>
      <c r="E141" s="68">
        <v>212.45</v>
      </c>
      <c r="F141" s="68">
        <v>0</v>
      </c>
      <c r="G141" s="68">
        <f t="shared" si="71"/>
        <v>35.850746268656714</v>
      </c>
      <c r="H141" s="68">
        <v>0</v>
      </c>
      <c r="I141" s="68">
        <f t="shared" si="72"/>
        <v>33.820895522388057</v>
      </c>
      <c r="J141" s="72">
        <f t="shared" si="68"/>
        <v>1</v>
      </c>
      <c r="K141" s="72">
        <f t="shared" si="69"/>
        <v>1</v>
      </c>
      <c r="L141" s="72">
        <f t="shared" si="70"/>
        <v>0</v>
      </c>
      <c r="M141" s="72">
        <f t="shared" ca="1" si="60"/>
        <v>1</v>
      </c>
      <c r="T141" s="22">
        <v>0</v>
      </c>
      <c r="U141" s="74">
        <f t="shared" si="61"/>
        <v>-1640</v>
      </c>
      <c r="V141" s="70">
        <f t="shared" si="62"/>
        <v>-1640</v>
      </c>
      <c r="W141" s="70"/>
      <c r="X141" s="70">
        <f t="shared" si="63"/>
        <v>1802.7612253462023</v>
      </c>
      <c r="Y141" s="70">
        <f t="shared" si="64"/>
        <v>162.76122534620231</v>
      </c>
      <c r="Z141" s="70">
        <f t="shared" si="65"/>
        <v>163</v>
      </c>
      <c r="AA141" s="24">
        <f t="shared" si="66"/>
        <v>163</v>
      </c>
      <c r="AB141" s="67">
        <f t="shared" si="67"/>
        <v>1803</v>
      </c>
    </row>
    <row r="142" spans="1:28" ht="15" customHeight="1" x14ac:dyDescent="0.2">
      <c r="A142" s="71">
        <v>1449</v>
      </c>
      <c r="B142" s="71">
        <v>1640</v>
      </c>
      <c r="C142" s="68">
        <f t="shared" si="59"/>
        <v>9.66</v>
      </c>
      <c r="D142" s="68">
        <v>272.25</v>
      </c>
      <c r="E142" s="68">
        <v>212.45</v>
      </c>
      <c r="F142" s="68">
        <v>0</v>
      </c>
      <c r="G142" s="68">
        <f t="shared" si="71"/>
        <v>36.132352941176471</v>
      </c>
      <c r="H142" s="68">
        <v>0</v>
      </c>
      <c r="I142" s="68">
        <f t="shared" si="72"/>
        <v>33.323529411764703</v>
      </c>
      <c r="J142" s="72">
        <f t="shared" si="68"/>
        <v>1</v>
      </c>
      <c r="K142" s="72">
        <f t="shared" si="69"/>
        <v>1</v>
      </c>
      <c r="L142" s="72">
        <f t="shared" si="70"/>
        <v>1</v>
      </c>
      <c r="M142" s="72">
        <f t="shared" ca="1" si="60"/>
        <v>0</v>
      </c>
      <c r="T142" s="22">
        <v>0</v>
      </c>
      <c r="U142" s="74">
        <f t="shared" si="61"/>
        <v>-1640</v>
      </c>
      <c r="V142" s="70">
        <f t="shared" si="62"/>
        <v>-1640</v>
      </c>
      <c r="W142" s="70"/>
      <c r="X142" s="70">
        <f t="shared" si="63"/>
        <v>1802.7612253462023</v>
      </c>
      <c r="Y142" s="70">
        <f t="shared" si="64"/>
        <v>162.76122534620231</v>
      </c>
      <c r="Z142" s="70">
        <f t="shared" si="65"/>
        <v>163</v>
      </c>
      <c r="AA142" s="24">
        <f t="shared" si="66"/>
        <v>163</v>
      </c>
      <c r="AB142" s="67">
        <f t="shared" si="67"/>
        <v>1803</v>
      </c>
    </row>
    <row r="143" spans="1:28" ht="15" customHeight="1" x14ac:dyDescent="0.2">
      <c r="A143" s="71">
        <v>1392</v>
      </c>
      <c r="B143" s="71">
        <v>1640</v>
      </c>
      <c r="C143" s="68">
        <f t="shared" si="59"/>
        <v>9.2799999999999994</v>
      </c>
      <c r="D143" s="68">
        <v>272.23</v>
      </c>
      <c r="E143" s="68">
        <v>212.45</v>
      </c>
      <c r="F143" s="68">
        <v>0</v>
      </c>
      <c r="G143" s="68">
        <f t="shared" si="71"/>
        <v>36.434782608695649</v>
      </c>
      <c r="H143" s="68">
        <v>0</v>
      </c>
      <c r="I143" s="68">
        <f t="shared" si="72"/>
        <v>32.840579710144929</v>
      </c>
      <c r="J143" s="72">
        <f t="shared" si="68"/>
        <v>1</v>
      </c>
      <c r="K143" s="72">
        <f t="shared" si="69"/>
        <v>1</v>
      </c>
      <c r="L143" s="72">
        <f t="shared" si="70"/>
        <v>1</v>
      </c>
      <c r="M143" s="72">
        <f t="shared" ca="1" si="60"/>
        <v>0</v>
      </c>
      <c r="T143" s="22">
        <v>0</v>
      </c>
      <c r="U143" s="74">
        <f t="shared" si="61"/>
        <v>-1640</v>
      </c>
      <c r="V143" s="70">
        <f t="shared" si="62"/>
        <v>-1640</v>
      </c>
      <c r="W143" s="70"/>
      <c r="X143" s="70">
        <f t="shared" si="63"/>
        <v>1802.7612253462023</v>
      </c>
      <c r="Y143" s="70">
        <f t="shared" si="64"/>
        <v>162.76122534620231</v>
      </c>
      <c r="Z143" s="70">
        <f t="shared" si="65"/>
        <v>163</v>
      </c>
      <c r="AA143" s="24">
        <f t="shared" si="66"/>
        <v>163</v>
      </c>
      <c r="AB143" s="67">
        <f t="shared" si="67"/>
        <v>1803</v>
      </c>
    </row>
    <row r="144" spans="1:28" ht="15" customHeight="1" x14ac:dyDescent="0.2">
      <c r="A144" s="71">
        <v>1434</v>
      </c>
      <c r="B144" s="71">
        <v>1640</v>
      </c>
      <c r="C144" s="68">
        <f t="shared" si="59"/>
        <v>9.56</v>
      </c>
      <c r="D144" s="68">
        <v>272.20999999999998</v>
      </c>
      <c r="E144" s="68">
        <v>212.45</v>
      </c>
      <c r="F144" s="68">
        <v>0</v>
      </c>
      <c r="G144" s="68">
        <f t="shared" si="71"/>
        <v>35.314285714285717</v>
      </c>
      <c r="H144" s="68">
        <v>0</v>
      </c>
      <c r="I144" s="68">
        <f t="shared" si="72"/>
        <v>32.371428571428574</v>
      </c>
      <c r="J144" s="72">
        <f t="shared" si="68"/>
        <v>1</v>
      </c>
      <c r="K144" s="72">
        <f t="shared" si="69"/>
        <v>1</v>
      </c>
      <c r="L144" s="72">
        <f t="shared" si="70"/>
        <v>1</v>
      </c>
      <c r="M144" s="72">
        <f t="shared" ca="1" si="60"/>
        <v>1</v>
      </c>
      <c r="T144" s="22">
        <v>0</v>
      </c>
      <c r="U144" s="74">
        <f t="shared" si="61"/>
        <v>-1640</v>
      </c>
      <c r="V144" s="70">
        <f t="shared" si="62"/>
        <v>-1640</v>
      </c>
      <c r="W144" s="70"/>
      <c r="X144" s="70">
        <f t="shared" si="63"/>
        <v>1802.7612253462023</v>
      </c>
      <c r="Y144" s="70">
        <f t="shared" si="64"/>
        <v>162.76122534620231</v>
      </c>
      <c r="Z144" s="70">
        <f t="shared" si="65"/>
        <v>163</v>
      </c>
      <c r="AA144" s="24">
        <f t="shared" si="66"/>
        <v>163</v>
      </c>
      <c r="AB144" s="67">
        <f t="shared" si="67"/>
        <v>1803</v>
      </c>
    </row>
    <row r="145" spans="1:28" ht="15" customHeight="1" x14ac:dyDescent="0.2">
      <c r="A145" s="71">
        <v>1476</v>
      </c>
      <c r="B145" s="71">
        <v>1640</v>
      </c>
      <c r="C145" s="68">
        <f t="shared" si="59"/>
        <v>9.84</v>
      </c>
      <c r="D145" s="68">
        <v>272.19</v>
      </c>
      <c r="E145" s="68">
        <v>212.45</v>
      </c>
      <c r="F145" s="68">
        <v>0</v>
      </c>
      <c r="G145" s="68">
        <f t="shared" si="71"/>
        <v>34.225352112676056</v>
      </c>
      <c r="H145" s="68">
        <v>0</v>
      </c>
      <c r="I145" s="68">
        <f t="shared" si="72"/>
        <v>31.91549295774648</v>
      </c>
      <c r="J145" s="72">
        <f t="shared" si="68"/>
        <v>1</v>
      </c>
      <c r="K145" s="72">
        <f t="shared" si="69"/>
        <v>1</v>
      </c>
      <c r="L145" s="72">
        <f t="shared" si="70"/>
        <v>1</v>
      </c>
      <c r="M145" s="72">
        <f t="shared" ca="1" si="60"/>
        <v>1</v>
      </c>
      <c r="T145" s="22">
        <v>0</v>
      </c>
      <c r="U145" s="74">
        <f t="shared" si="61"/>
        <v>-1640</v>
      </c>
      <c r="V145" s="70">
        <f t="shared" si="62"/>
        <v>-1640</v>
      </c>
      <c r="W145" s="70"/>
      <c r="X145" s="70">
        <f t="shared" si="63"/>
        <v>1802.7612253462023</v>
      </c>
      <c r="Y145" s="70">
        <f t="shared" si="64"/>
        <v>162.76122534620231</v>
      </c>
      <c r="Z145" s="70">
        <f t="shared" si="65"/>
        <v>163</v>
      </c>
      <c r="AA145" s="24">
        <f t="shared" si="66"/>
        <v>163</v>
      </c>
      <c r="AB145" s="67">
        <f t="shared" si="67"/>
        <v>1803</v>
      </c>
    </row>
    <row r="146" spans="1:28" ht="15" customHeight="1" x14ac:dyDescent="0.2">
      <c r="A146" s="71">
        <v>1518</v>
      </c>
      <c r="B146" s="71">
        <v>1640</v>
      </c>
      <c r="C146" s="68">
        <f t="shared" si="59"/>
        <v>10.119999999999999</v>
      </c>
      <c r="D146" s="68">
        <v>272.18</v>
      </c>
      <c r="E146" s="68">
        <v>212.45</v>
      </c>
      <c r="F146" s="68">
        <v>0</v>
      </c>
      <c r="G146" s="68">
        <f t="shared" si="71"/>
        <v>33.166666666666664</v>
      </c>
      <c r="H146" s="68">
        <v>0</v>
      </c>
      <c r="I146" s="68">
        <f t="shared" si="72"/>
        <v>31.472222222222221</v>
      </c>
      <c r="J146" s="72">
        <f t="shared" si="68"/>
        <v>1</v>
      </c>
      <c r="K146" s="72">
        <f t="shared" si="69"/>
        <v>1</v>
      </c>
      <c r="L146" s="72">
        <f t="shared" si="70"/>
        <v>1</v>
      </c>
      <c r="M146" s="72">
        <f t="shared" ca="1" si="60"/>
        <v>1</v>
      </c>
      <c r="T146" s="22">
        <v>0</v>
      </c>
      <c r="U146" s="74">
        <f t="shared" si="61"/>
        <v>-1640</v>
      </c>
      <c r="V146" s="70">
        <f t="shared" si="62"/>
        <v>-1640</v>
      </c>
      <c r="W146" s="70"/>
      <c r="X146" s="70">
        <f t="shared" si="63"/>
        <v>1802.7612253462023</v>
      </c>
      <c r="Y146" s="70">
        <f t="shared" si="64"/>
        <v>162.76122534620231</v>
      </c>
      <c r="Z146" s="70">
        <f t="shared" si="65"/>
        <v>163</v>
      </c>
      <c r="AA146" s="24">
        <f t="shared" si="66"/>
        <v>163</v>
      </c>
      <c r="AB146" s="67">
        <f t="shared" si="67"/>
        <v>1803</v>
      </c>
    </row>
    <row r="147" spans="1:28" ht="15" customHeight="1" x14ac:dyDescent="0.2">
      <c r="A147" s="71">
        <v>1449</v>
      </c>
      <c r="B147" s="71">
        <v>1640</v>
      </c>
      <c r="C147" s="68">
        <f t="shared" si="59"/>
        <v>9.66</v>
      </c>
      <c r="D147" s="68">
        <v>272.16000000000003</v>
      </c>
      <c r="E147" s="68">
        <v>212.45</v>
      </c>
      <c r="F147" s="68">
        <v>0</v>
      </c>
      <c r="G147" s="68">
        <f t="shared" si="71"/>
        <v>33.657534246575345</v>
      </c>
      <c r="H147" s="68">
        <v>0</v>
      </c>
      <c r="I147" s="68">
        <f t="shared" si="72"/>
        <v>31.041095890410958</v>
      </c>
      <c r="J147" s="72">
        <f t="shared" si="68"/>
        <v>1</v>
      </c>
      <c r="K147" s="72">
        <f t="shared" si="69"/>
        <v>1</v>
      </c>
      <c r="L147" s="72">
        <f t="shared" si="70"/>
        <v>1</v>
      </c>
      <c r="M147" s="72">
        <f t="shared" ca="1" si="60"/>
        <v>1</v>
      </c>
      <c r="T147" s="22">
        <v>0</v>
      </c>
      <c r="U147" s="74">
        <f t="shared" si="61"/>
        <v>-1640</v>
      </c>
      <c r="V147" s="70">
        <f t="shared" si="62"/>
        <v>-1640</v>
      </c>
      <c r="W147" s="70"/>
      <c r="X147" s="70">
        <f t="shared" si="63"/>
        <v>1802.7612253462023</v>
      </c>
      <c r="Y147" s="70">
        <f t="shared" si="64"/>
        <v>162.76122534620231</v>
      </c>
      <c r="Z147" s="70">
        <f t="shared" si="65"/>
        <v>163</v>
      </c>
      <c r="AA147" s="24">
        <f t="shared" si="66"/>
        <v>163</v>
      </c>
      <c r="AB147" s="67">
        <f t="shared" si="67"/>
        <v>1803</v>
      </c>
    </row>
    <row r="148" spans="1:28" ht="15" customHeight="1" x14ac:dyDescent="0.2">
      <c r="A148" s="71">
        <v>1380</v>
      </c>
      <c r="B148" s="71">
        <v>1640</v>
      </c>
      <c r="C148" s="68">
        <f t="shared" si="59"/>
        <v>9.1999999999999993</v>
      </c>
      <c r="D148" s="68">
        <v>272.13</v>
      </c>
      <c r="E148" s="68">
        <v>212.45</v>
      </c>
      <c r="F148" s="68">
        <v>0</v>
      </c>
      <c r="G148" s="68">
        <f t="shared" si="71"/>
        <v>34.135135135135137</v>
      </c>
      <c r="H148" s="68">
        <v>0</v>
      </c>
      <c r="I148" s="68">
        <f t="shared" si="72"/>
        <v>30.621621621621621</v>
      </c>
      <c r="J148" s="72">
        <f t="shared" si="68"/>
        <v>1</v>
      </c>
      <c r="K148" s="72">
        <f t="shared" si="69"/>
        <v>1</v>
      </c>
      <c r="L148" s="72">
        <f t="shared" si="70"/>
        <v>1</v>
      </c>
      <c r="M148" s="72">
        <f t="shared" ca="1" si="60"/>
        <v>1</v>
      </c>
      <c r="T148" s="22">
        <v>0</v>
      </c>
      <c r="U148" s="74">
        <f t="shared" si="61"/>
        <v>-1640</v>
      </c>
      <c r="V148" s="70">
        <f t="shared" si="62"/>
        <v>-1640</v>
      </c>
      <c r="W148" s="70"/>
      <c r="X148" s="70">
        <f t="shared" si="63"/>
        <v>1802.7612253462023</v>
      </c>
      <c r="Y148" s="70">
        <f t="shared" si="64"/>
        <v>162.76122534620231</v>
      </c>
      <c r="Z148" s="70">
        <f t="shared" si="65"/>
        <v>163</v>
      </c>
      <c r="AA148" s="24">
        <f t="shared" si="66"/>
        <v>163</v>
      </c>
      <c r="AB148" s="67">
        <f t="shared" si="67"/>
        <v>1803</v>
      </c>
    </row>
    <row r="149" spans="1:28" ht="15" customHeight="1" x14ac:dyDescent="0.2">
      <c r="A149" s="71">
        <v>1312</v>
      </c>
      <c r="B149" s="71">
        <v>1640</v>
      </c>
      <c r="C149" s="68">
        <f t="shared" si="59"/>
        <v>8.75</v>
      </c>
      <c r="D149" s="68">
        <v>272.10000000000002</v>
      </c>
      <c r="E149" s="68">
        <v>212.45</v>
      </c>
      <c r="F149" s="68">
        <v>0</v>
      </c>
      <c r="G149" s="68">
        <f t="shared" si="71"/>
        <v>34.586666666666666</v>
      </c>
      <c r="H149" s="68">
        <v>0</v>
      </c>
      <c r="I149" s="68">
        <f t="shared" si="72"/>
        <v>30.213333333333335</v>
      </c>
      <c r="J149" s="72">
        <f t="shared" si="68"/>
        <v>1</v>
      </c>
      <c r="K149" s="72">
        <f t="shared" si="69"/>
        <v>1</v>
      </c>
      <c r="L149" s="72">
        <f t="shared" si="70"/>
        <v>1</v>
      </c>
      <c r="M149" s="72">
        <f t="shared" ca="1" si="60"/>
        <v>1</v>
      </c>
      <c r="T149" s="22">
        <v>0</v>
      </c>
      <c r="U149" s="74">
        <f t="shared" si="61"/>
        <v>-1640</v>
      </c>
      <c r="V149" s="70">
        <f t="shared" si="62"/>
        <v>-1640</v>
      </c>
      <c r="W149" s="70"/>
      <c r="X149" s="70">
        <f t="shared" si="63"/>
        <v>1802.7612253462023</v>
      </c>
      <c r="Y149" s="70">
        <f t="shared" si="64"/>
        <v>162.76122534620231</v>
      </c>
      <c r="Z149" s="70">
        <f t="shared" si="65"/>
        <v>163</v>
      </c>
      <c r="AA149" s="24">
        <f t="shared" si="66"/>
        <v>163</v>
      </c>
      <c r="AB149" s="67">
        <f t="shared" si="67"/>
        <v>1803</v>
      </c>
    </row>
    <row r="150" spans="1:28" ht="15" customHeight="1" x14ac:dyDescent="0.2">
      <c r="A150" s="71">
        <v>1280</v>
      </c>
      <c r="B150" s="71">
        <v>1640</v>
      </c>
      <c r="C150" s="68">
        <f t="shared" si="59"/>
        <v>8.5299999999999994</v>
      </c>
      <c r="D150" s="68">
        <v>272.07</v>
      </c>
      <c r="E150" s="68">
        <v>212.45</v>
      </c>
      <c r="F150" s="68">
        <v>0</v>
      </c>
      <c r="G150" s="68">
        <f t="shared" si="71"/>
        <v>34.55263157894737</v>
      </c>
      <c r="H150" s="68">
        <v>0</v>
      </c>
      <c r="I150" s="68">
        <f t="shared" si="72"/>
        <v>29.815789473684209</v>
      </c>
      <c r="J150" s="72">
        <f t="shared" si="68"/>
        <v>1</v>
      </c>
      <c r="K150" s="72">
        <f t="shared" si="69"/>
        <v>1</v>
      </c>
      <c r="L150" s="72">
        <f t="shared" si="70"/>
        <v>1</v>
      </c>
      <c r="M150" s="72">
        <f t="shared" ca="1" si="60"/>
        <v>1</v>
      </c>
      <c r="T150" s="22">
        <v>0</v>
      </c>
      <c r="U150" s="74">
        <f t="shared" si="61"/>
        <v>-1640</v>
      </c>
      <c r="V150" s="70">
        <f t="shared" si="62"/>
        <v>-1640</v>
      </c>
      <c r="W150" s="70"/>
      <c r="X150" s="70">
        <f t="shared" si="63"/>
        <v>1802.7612253462023</v>
      </c>
      <c r="Y150" s="70">
        <f t="shared" si="64"/>
        <v>162.76122534620231</v>
      </c>
      <c r="Z150" s="70">
        <f t="shared" si="65"/>
        <v>163</v>
      </c>
      <c r="AA150" s="24">
        <f t="shared" si="66"/>
        <v>163</v>
      </c>
      <c r="AB150" s="67">
        <f t="shared" si="67"/>
        <v>1803</v>
      </c>
    </row>
    <row r="151" spans="1:28" ht="15" customHeight="1" x14ac:dyDescent="0.2">
      <c r="A151" s="71">
        <v>1246</v>
      </c>
      <c r="B151" s="71">
        <v>1640</v>
      </c>
      <c r="C151" s="68">
        <f t="shared" si="59"/>
        <v>8.31</v>
      </c>
      <c r="D151" s="68">
        <v>272.02999999999997</v>
      </c>
      <c r="E151" s="68">
        <v>212.45</v>
      </c>
      <c r="F151" s="68">
        <v>0</v>
      </c>
      <c r="G151" s="68">
        <f t="shared" si="71"/>
        <v>34.545454545454547</v>
      </c>
      <c r="H151" s="68">
        <v>0</v>
      </c>
      <c r="I151" s="68">
        <f t="shared" si="72"/>
        <v>29.428571428571427</v>
      </c>
      <c r="J151" s="72">
        <f t="shared" si="68"/>
        <v>1</v>
      </c>
      <c r="K151" s="72">
        <f t="shared" si="69"/>
        <v>1</v>
      </c>
      <c r="L151" s="72">
        <f t="shared" si="70"/>
        <v>1</v>
      </c>
      <c r="M151" s="72">
        <f t="shared" ca="1" si="60"/>
        <v>0</v>
      </c>
      <c r="T151" s="22">
        <v>0</v>
      </c>
      <c r="U151" s="74">
        <f t="shared" si="61"/>
        <v>-1640</v>
      </c>
      <c r="V151" s="70">
        <f t="shared" si="62"/>
        <v>-1640</v>
      </c>
      <c r="W151" s="70"/>
      <c r="X151" s="70">
        <f t="shared" si="63"/>
        <v>1802.7612253462023</v>
      </c>
      <c r="Y151" s="70">
        <f t="shared" si="64"/>
        <v>162.76122534620231</v>
      </c>
      <c r="Z151" s="70">
        <f t="shared" si="65"/>
        <v>163</v>
      </c>
      <c r="AA151" s="24">
        <f t="shared" si="66"/>
        <v>163</v>
      </c>
      <c r="AB151" s="67">
        <f t="shared" si="67"/>
        <v>1803</v>
      </c>
    </row>
    <row r="152" spans="1:28" ht="15" customHeight="1" x14ac:dyDescent="0.2">
      <c r="A152" s="71">
        <v>1214</v>
      </c>
      <c r="B152" s="71">
        <v>1640</v>
      </c>
      <c r="C152" s="68">
        <f t="shared" si="59"/>
        <v>8.09</v>
      </c>
      <c r="D152" s="68">
        <v>271.98</v>
      </c>
      <c r="E152" s="68">
        <v>212.45</v>
      </c>
      <c r="F152" s="68">
        <v>0</v>
      </c>
      <c r="G152" s="68">
        <f t="shared" si="71"/>
        <v>34.512820512820511</v>
      </c>
      <c r="H152" s="68">
        <v>0</v>
      </c>
      <c r="I152" s="68">
        <f t="shared" si="72"/>
        <v>29.051282051282051</v>
      </c>
      <c r="J152" s="72">
        <f t="shared" si="68"/>
        <v>1</v>
      </c>
      <c r="K152" s="72">
        <f t="shared" si="69"/>
        <v>1</v>
      </c>
      <c r="L152" s="72">
        <f t="shared" si="70"/>
        <v>1</v>
      </c>
      <c r="M152" s="72">
        <f t="shared" ca="1" si="60"/>
        <v>1</v>
      </c>
      <c r="T152" s="22">
        <v>0</v>
      </c>
      <c r="U152" s="74">
        <f t="shared" si="61"/>
        <v>-1640</v>
      </c>
      <c r="V152" s="70">
        <f t="shared" si="62"/>
        <v>-1640</v>
      </c>
      <c r="W152" s="70"/>
      <c r="X152" s="70">
        <f t="shared" si="63"/>
        <v>1802.7612253462023</v>
      </c>
      <c r="Y152" s="70">
        <f t="shared" si="64"/>
        <v>162.76122534620231</v>
      </c>
      <c r="Z152" s="70">
        <f t="shared" si="65"/>
        <v>163</v>
      </c>
      <c r="AA152" s="24">
        <f t="shared" si="66"/>
        <v>163</v>
      </c>
      <c r="AB152" s="67">
        <f t="shared" si="67"/>
        <v>1803</v>
      </c>
    </row>
    <row r="153" spans="1:28" ht="15" customHeight="1" x14ac:dyDescent="0.2">
      <c r="A153" s="71">
        <v>1176</v>
      </c>
      <c r="B153" s="71">
        <v>1640</v>
      </c>
      <c r="C153" s="68">
        <f t="shared" si="59"/>
        <v>7.84</v>
      </c>
      <c r="D153" s="68">
        <v>271.94</v>
      </c>
      <c r="E153" s="68">
        <v>212.45</v>
      </c>
      <c r="F153" s="68">
        <v>0</v>
      </c>
      <c r="G153" s="68">
        <f t="shared" si="71"/>
        <v>34.556962025316459</v>
      </c>
      <c r="H153" s="68">
        <v>0</v>
      </c>
      <c r="I153" s="68">
        <f t="shared" si="72"/>
        <v>28.683544303797468</v>
      </c>
      <c r="J153" s="72">
        <f t="shared" si="68"/>
        <v>1</v>
      </c>
      <c r="K153" s="72">
        <f t="shared" si="69"/>
        <v>1</v>
      </c>
      <c r="L153" s="72">
        <f t="shared" si="70"/>
        <v>1</v>
      </c>
      <c r="M153" s="72">
        <f t="shared" ca="1" si="60"/>
        <v>0</v>
      </c>
      <c r="T153" s="22">
        <v>0</v>
      </c>
      <c r="U153" s="74">
        <f t="shared" si="61"/>
        <v>-1640</v>
      </c>
      <c r="V153" s="70">
        <f t="shared" si="62"/>
        <v>-1640</v>
      </c>
      <c r="W153" s="70"/>
      <c r="X153" s="70">
        <f t="shared" si="63"/>
        <v>1802.7612253462023</v>
      </c>
      <c r="Y153" s="70">
        <f t="shared" si="64"/>
        <v>162.76122534620231</v>
      </c>
      <c r="Z153" s="70">
        <f t="shared" si="65"/>
        <v>163</v>
      </c>
      <c r="AA153" s="24">
        <f t="shared" si="66"/>
        <v>163</v>
      </c>
      <c r="AB153" s="67">
        <f t="shared" si="67"/>
        <v>1803</v>
      </c>
    </row>
    <row r="154" spans="1:28" ht="15" customHeight="1" x14ac:dyDescent="0.2">
      <c r="A154" s="71">
        <v>1138</v>
      </c>
      <c r="B154" s="71">
        <v>1640</v>
      </c>
      <c r="C154" s="68">
        <f t="shared" si="59"/>
        <v>7.59</v>
      </c>
      <c r="D154" s="68">
        <v>271.89</v>
      </c>
      <c r="E154" s="68">
        <v>212.45</v>
      </c>
      <c r="F154" s="68">
        <v>0</v>
      </c>
      <c r="G154" s="68">
        <f t="shared" si="71"/>
        <v>34.6</v>
      </c>
      <c r="H154" s="68">
        <v>0</v>
      </c>
      <c r="I154" s="68">
        <f t="shared" si="72"/>
        <v>28.324999999999999</v>
      </c>
      <c r="J154" s="72">
        <f t="shared" si="68"/>
        <v>1</v>
      </c>
      <c r="K154" s="72">
        <f t="shared" si="69"/>
        <v>1</v>
      </c>
      <c r="L154" s="72">
        <f t="shared" si="70"/>
        <v>1</v>
      </c>
      <c r="M154" s="72">
        <f t="shared" ca="1" si="60"/>
        <v>0</v>
      </c>
      <c r="T154" s="22">
        <v>0</v>
      </c>
      <c r="U154" s="74">
        <f t="shared" si="61"/>
        <v>-1640</v>
      </c>
      <c r="V154" s="70">
        <f t="shared" si="62"/>
        <v>-1640</v>
      </c>
      <c r="W154" s="70"/>
      <c r="X154" s="70">
        <f t="shared" si="63"/>
        <v>1802.7612253462023</v>
      </c>
      <c r="Y154" s="70">
        <f t="shared" si="64"/>
        <v>162.76122534620231</v>
      </c>
      <c r="Z154" s="70">
        <f t="shared" si="65"/>
        <v>163</v>
      </c>
      <c r="AA154" s="24">
        <f t="shared" si="66"/>
        <v>163</v>
      </c>
      <c r="AB154" s="67">
        <f t="shared" si="67"/>
        <v>1803</v>
      </c>
    </row>
    <row r="155" spans="1:28" ht="15" customHeight="1" x14ac:dyDescent="0.2">
      <c r="A155" s="71">
        <v>1100</v>
      </c>
      <c r="B155" s="71">
        <v>1640</v>
      </c>
      <c r="C155" s="68">
        <f t="shared" si="59"/>
        <v>7.33</v>
      </c>
      <c r="D155" s="68">
        <v>271.83</v>
      </c>
      <c r="E155" s="68">
        <v>212.45</v>
      </c>
      <c r="F155" s="68">
        <v>0</v>
      </c>
      <c r="G155" s="68">
        <f t="shared" si="71"/>
        <v>34.641975308641975</v>
      </c>
      <c r="H155" s="68">
        <v>0</v>
      </c>
      <c r="I155" s="68">
        <f t="shared" si="72"/>
        <v>27.97530864197531</v>
      </c>
      <c r="J155" s="72">
        <f t="shared" si="68"/>
        <v>1</v>
      </c>
      <c r="K155" s="72">
        <f t="shared" si="69"/>
        <v>1</v>
      </c>
      <c r="L155" s="72">
        <f t="shared" si="70"/>
        <v>1</v>
      </c>
      <c r="M155" s="72">
        <f t="shared" ca="1" si="60"/>
        <v>1</v>
      </c>
      <c r="T155" s="22">
        <v>0</v>
      </c>
      <c r="U155" s="74">
        <f t="shared" si="61"/>
        <v>-1640</v>
      </c>
      <c r="V155" s="70">
        <f t="shared" si="62"/>
        <v>-1640</v>
      </c>
      <c r="W155" s="70"/>
      <c r="X155" s="70">
        <f t="shared" si="63"/>
        <v>1802.7612253462023</v>
      </c>
      <c r="Y155" s="70">
        <f t="shared" si="64"/>
        <v>162.76122534620231</v>
      </c>
      <c r="Z155" s="70">
        <f t="shared" si="65"/>
        <v>163</v>
      </c>
      <c r="AA155" s="24">
        <f t="shared" si="66"/>
        <v>163</v>
      </c>
      <c r="AB155" s="67">
        <f t="shared" si="67"/>
        <v>1803</v>
      </c>
    </row>
    <row r="156" spans="1:28" ht="15" customHeight="1" x14ac:dyDescent="0.2">
      <c r="A156" s="71">
        <v>1132</v>
      </c>
      <c r="B156" s="71">
        <v>1640</v>
      </c>
      <c r="C156" s="68">
        <v>0</v>
      </c>
      <c r="D156" s="68">
        <v>271.77999999999997</v>
      </c>
      <c r="E156" s="68">
        <v>212.45</v>
      </c>
      <c r="F156" s="68">
        <v>0</v>
      </c>
      <c r="G156" s="68">
        <f t="shared" si="71"/>
        <v>33.829268292682926</v>
      </c>
      <c r="H156" s="68">
        <v>0</v>
      </c>
      <c r="I156" s="68">
        <f t="shared" si="72"/>
        <v>27.634146341463413</v>
      </c>
      <c r="J156" s="72">
        <f t="shared" si="68"/>
        <v>1</v>
      </c>
      <c r="K156" s="72">
        <f t="shared" si="69"/>
        <v>1</v>
      </c>
      <c r="L156" s="72">
        <f t="shared" si="70"/>
        <v>1</v>
      </c>
      <c r="M156" s="72">
        <f t="shared" ca="1" si="60"/>
        <v>1</v>
      </c>
      <c r="T156" s="22">
        <v>0</v>
      </c>
      <c r="U156" s="74">
        <f t="shared" si="61"/>
        <v>-1640</v>
      </c>
      <c r="V156" s="70">
        <f t="shared" si="62"/>
        <v>-1640</v>
      </c>
      <c r="W156" s="70"/>
      <c r="X156" s="70">
        <f t="shared" si="63"/>
        <v>1802.7612253462023</v>
      </c>
      <c r="Y156" s="70">
        <f t="shared" si="64"/>
        <v>162.76122534620231</v>
      </c>
      <c r="Z156" s="70">
        <f t="shared" si="65"/>
        <v>163</v>
      </c>
      <c r="AA156" s="24">
        <f t="shared" si="66"/>
        <v>163</v>
      </c>
      <c r="AB156" s="67">
        <f t="shared" si="67"/>
        <v>1803</v>
      </c>
    </row>
    <row r="157" spans="1:28" ht="15" customHeight="1" x14ac:dyDescent="0.2">
      <c r="A157" s="71">
        <v>1166</v>
      </c>
      <c r="B157" s="71">
        <v>1640</v>
      </c>
      <c r="C157" s="68">
        <f>ROUND(A157/150,2)</f>
        <v>7.77</v>
      </c>
      <c r="D157" s="68">
        <v>271.73</v>
      </c>
      <c r="E157" s="68">
        <v>212.45</v>
      </c>
      <c r="F157" s="68">
        <v>0</v>
      </c>
      <c r="G157" s="68">
        <f t="shared" si="71"/>
        <v>33.012048192771083</v>
      </c>
      <c r="H157" s="68">
        <v>0</v>
      </c>
      <c r="I157" s="68">
        <f t="shared" si="72"/>
        <v>27.301204819277107</v>
      </c>
      <c r="J157" s="72">
        <f t="shared" si="68"/>
        <v>1</v>
      </c>
      <c r="K157" s="72">
        <f t="shared" si="69"/>
        <v>1</v>
      </c>
      <c r="L157" s="72">
        <f t="shared" si="70"/>
        <v>1</v>
      </c>
      <c r="M157" s="72">
        <f t="shared" ca="1" si="60"/>
        <v>1</v>
      </c>
      <c r="T157" s="22">
        <v>0</v>
      </c>
      <c r="U157" s="74">
        <f t="shared" si="61"/>
        <v>-1640</v>
      </c>
      <c r="V157" s="70">
        <f t="shared" si="62"/>
        <v>-1640</v>
      </c>
      <c r="W157" s="70"/>
      <c r="X157" s="70">
        <f t="shared" si="63"/>
        <v>1802.7612253462023</v>
      </c>
      <c r="Y157" s="70">
        <f t="shared" si="64"/>
        <v>162.76122534620231</v>
      </c>
      <c r="Z157" s="70">
        <f t="shared" si="65"/>
        <v>163</v>
      </c>
      <c r="AA157" s="24">
        <f t="shared" si="66"/>
        <v>163</v>
      </c>
      <c r="AB157" s="67">
        <f t="shared" si="67"/>
        <v>1803</v>
      </c>
    </row>
    <row r="158" spans="1:28" ht="15" customHeight="1" x14ac:dyDescent="0.2">
      <c r="A158" s="71">
        <v>1200</v>
      </c>
      <c r="B158" s="71">
        <v>1640</v>
      </c>
      <c r="C158" s="68">
        <f>ROUND(A158/150,2)</f>
        <v>8</v>
      </c>
      <c r="D158" s="68">
        <v>271.69</v>
      </c>
      <c r="E158" s="68">
        <v>212.45</v>
      </c>
      <c r="F158" s="68">
        <v>0</v>
      </c>
      <c r="G158" s="68">
        <f t="shared" si="71"/>
        <v>32.214285714285715</v>
      </c>
      <c r="H158" s="68">
        <v>0</v>
      </c>
      <c r="I158" s="68">
        <f t="shared" si="72"/>
        <v>26.976190476190474</v>
      </c>
      <c r="J158" s="72">
        <f t="shared" si="68"/>
        <v>1</v>
      </c>
      <c r="K158" s="72">
        <f t="shared" si="69"/>
        <v>1</v>
      </c>
      <c r="L158" s="72">
        <f t="shared" si="70"/>
        <v>1</v>
      </c>
      <c r="M158" s="72">
        <f t="shared" ca="1" si="60"/>
        <v>0</v>
      </c>
      <c r="T158" s="22">
        <v>0</v>
      </c>
      <c r="U158" s="74">
        <f t="shared" si="61"/>
        <v>-1640</v>
      </c>
      <c r="V158" s="70">
        <f t="shared" si="62"/>
        <v>-1640</v>
      </c>
      <c r="W158" s="70"/>
      <c r="X158" s="70">
        <f t="shared" si="63"/>
        <v>1802.7612253462023</v>
      </c>
      <c r="Y158" s="70">
        <f t="shared" si="64"/>
        <v>162.76122534620231</v>
      </c>
      <c r="Z158" s="70">
        <f t="shared" si="65"/>
        <v>163</v>
      </c>
      <c r="AA158" s="24">
        <f t="shared" si="66"/>
        <v>163</v>
      </c>
      <c r="AB158" s="67">
        <f t="shared" si="67"/>
        <v>1803</v>
      </c>
    </row>
    <row r="159" spans="1:28" ht="15" customHeight="1" x14ac:dyDescent="0.2">
      <c r="A159" s="71">
        <v>1150</v>
      </c>
      <c r="B159" s="71">
        <v>1640</v>
      </c>
      <c r="C159" s="68">
        <f>ROUND(A159/150,2)</f>
        <v>7.67</v>
      </c>
      <c r="D159" s="68">
        <v>271.64</v>
      </c>
      <c r="E159" s="68">
        <v>212.45</v>
      </c>
      <c r="F159" s="68">
        <v>0</v>
      </c>
      <c r="G159" s="68">
        <f t="shared" si="71"/>
        <v>32.423529411764704</v>
      </c>
      <c r="H159" s="68">
        <v>0</v>
      </c>
      <c r="I159" s="68">
        <f t="shared" si="72"/>
        <v>26.658823529411766</v>
      </c>
      <c r="J159" s="72">
        <f t="shared" si="68"/>
        <v>1</v>
      </c>
      <c r="K159" s="72">
        <f t="shared" si="69"/>
        <v>1</v>
      </c>
      <c r="L159" s="72">
        <f t="shared" si="70"/>
        <v>1</v>
      </c>
      <c r="M159" s="72">
        <f t="shared" ca="1" si="60"/>
        <v>1</v>
      </c>
      <c r="T159" s="22">
        <v>0</v>
      </c>
      <c r="U159" s="74">
        <f t="shared" si="61"/>
        <v>-1640</v>
      </c>
      <c r="V159" s="70">
        <f t="shared" si="62"/>
        <v>-1640</v>
      </c>
      <c r="W159" s="70"/>
      <c r="X159" s="70">
        <f t="shared" si="63"/>
        <v>1802.7612253462023</v>
      </c>
      <c r="Y159" s="70">
        <f t="shared" si="64"/>
        <v>162.76122534620231</v>
      </c>
      <c r="Z159" s="70">
        <f t="shared" si="65"/>
        <v>163</v>
      </c>
      <c r="AA159" s="24">
        <f t="shared" si="66"/>
        <v>163</v>
      </c>
      <c r="AB159" s="67">
        <f t="shared" si="67"/>
        <v>1803</v>
      </c>
    </row>
    <row r="160" spans="1:28" ht="15" customHeight="1" x14ac:dyDescent="0.2">
      <c r="A160" s="71">
        <v>1101</v>
      </c>
      <c r="B160" s="71">
        <v>1640</v>
      </c>
      <c r="C160" s="68">
        <f>ROUND(A160/150,2)</f>
        <v>7.34</v>
      </c>
      <c r="D160" s="68">
        <v>271.58999999999997</v>
      </c>
      <c r="E160" s="68">
        <v>212.45</v>
      </c>
      <c r="F160" s="68">
        <v>0</v>
      </c>
      <c r="G160" s="68">
        <f t="shared" si="71"/>
        <v>32.616279069767444</v>
      </c>
      <c r="H160" s="68">
        <v>0</v>
      </c>
      <c r="I160" s="68">
        <f t="shared" si="72"/>
        <v>26.348837209302324</v>
      </c>
      <c r="J160" s="72">
        <f t="shared" si="68"/>
        <v>1</v>
      </c>
      <c r="K160" s="72">
        <f t="shared" si="69"/>
        <v>1</v>
      </c>
      <c r="L160" s="72">
        <f t="shared" si="70"/>
        <v>1</v>
      </c>
      <c r="M160" s="72">
        <f t="shared" ca="1" si="60"/>
        <v>1</v>
      </c>
      <c r="T160" s="22">
        <v>0</v>
      </c>
      <c r="U160" s="74">
        <f t="shared" si="61"/>
        <v>-1640</v>
      </c>
      <c r="V160" s="70">
        <f t="shared" si="62"/>
        <v>-1640</v>
      </c>
      <c r="W160" s="70"/>
      <c r="X160" s="70">
        <f t="shared" si="63"/>
        <v>1802.7612253462023</v>
      </c>
      <c r="Y160" s="70">
        <f t="shared" si="64"/>
        <v>162.76122534620231</v>
      </c>
      <c r="Z160" s="70">
        <f t="shared" si="65"/>
        <v>163</v>
      </c>
      <c r="AA160" s="24">
        <f t="shared" si="66"/>
        <v>163</v>
      </c>
      <c r="AB160" s="67">
        <f t="shared" si="67"/>
        <v>1803</v>
      </c>
    </row>
    <row r="161" spans="1:28" ht="15" customHeight="1" x14ac:dyDescent="0.2">
      <c r="A161" s="71">
        <v>1050</v>
      </c>
      <c r="B161" s="71">
        <v>1640</v>
      </c>
      <c r="C161" s="68">
        <v>0</v>
      </c>
      <c r="D161" s="68">
        <v>271.52999999999997</v>
      </c>
      <c r="E161" s="68">
        <v>212.45</v>
      </c>
      <c r="F161" s="68">
        <v>0</v>
      </c>
      <c r="G161" s="68">
        <f t="shared" si="71"/>
        <v>32.827586206896555</v>
      </c>
      <c r="H161" s="68">
        <v>0</v>
      </c>
      <c r="I161" s="68">
        <f t="shared" si="72"/>
        <v>26.045977011494251</v>
      </c>
      <c r="J161" s="72">
        <f t="shared" si="68"/>
        <v>1</v>
      </c>
      <c r="K161" s="72">
        <f t="shared" si="69"/>
        <v>1</v>
      </c>
      <c r="L161" s="72">
        <f t="shared" si="70"/>
        <v>1</v>
      </c>
      <c r="M161" s="72">
        <f t="shared" ca="1" si="60"/>
        <v>1</v>
      </c>
      <c r="T161" s="22">
        <v>0</v>
      </c>
      <c r="U161" s="74">
        <f t="shared" si="61"/>
        <v>-1640</v>
      </c>
      <c r="V161" s="70">
        <f t="shared" si="62"/>
        <v>-1640</v>
      </c>
      <c r="W161" s="70"/>
      <c r="X161" s="70">
        <f t="shared" si="63"/>
        <v>1802.7612253462023</v>
      </c>
      <c r="Y161" s="70">
        <f t="shared" si="64"/>
        <v>162.76122534620231</v>
      </c>
      <c r="Z161" s="70">
        <f t="shared" si="65"/>
        <v>163</v>
      </c>
      <c r="AA161" s="24">
        <f t="shared" si="66"/>
        <v>163</v>
      </c>
      <c r="AB161" s="67">
        <f t="shared" si="67"/>
        <v>1803</v>
      </c>
    </row>
    <row r="162" spans="1:28" ht="15" customHeight="1" x14ac:dyDescent="0.2">
      <c r="A162" s="71">
        <v>992</v>
      </c>
      <c r="B162" s="71">
        <v>1640</v>
      </c>
      <c r="C162" s="68">
        <f t="shared" ref="C162:C167" si="73">ROUND(A162/150,2)</f>
        <v>6.61</v>
      </c>
      <c r="D162" s="68">
        <v>271.45999999999998</v>
      </c>
      <c r="E162" s="68">
        <v>212.45</v>
      </c>
      <c r="F162" s="68">
        <v>0</v>
      </c>
      <c r="G162" s="68">
        <f t="shared" si="71"/>
        <v>33.113636363636367</v>
      </c>
      <c r="H162" s="68">
        <v>0</v>
      </c>
      <c r="I162" s="68">
        <f t="shared" si="72"/>
        <v>25.75</v>
      </c>
      <c r="J162" s="72">
        <f t="shared" si="68"/>
        <v>1</v>
      </c>
      <c r="K162" s="72">
        <f t="shared" si="69"/>
        <v>1</v>
      </c>
      <c r="L162" s="72">
        <f t="shared" si="70"/>
        <v>1</v>
      </c>
      <c r="M162" s="72">
        <f t="shared" ref="M162:M173" ca="1" si="74">IF(RAND()&lt;0.5,0,1)</f>
        <v>0</v>
      </c>
      <c r="T162" s="22">
        <v>0</v>
      </c>
      <c r="U162" s="74">
        <f t="shared" ref="U162:U173" si="75">T162-B162</f>
        <v>-1640</v>
      </c>
      <c r="V162" s="70">
        <f t="shared" ref="V162:V173" si="76">ROUND(U162,0)</f>
        <v>-1640</v>
      </c>
      <c r="W162" s="70"/>
      <c r="X162" s="70">
        <f t="shared" ref="X162:X173" si="77">B162/$W$2*$W$3</f>
        <v>1802.7612253462023</v>
      </c>
      <c r="Y162" s="70">
        <f t="shared" ref="Y162:Y173" si="78">X162-B162</f>
        <v>162.76122534620231</v>
      </c>
      <c r="Z162" s="70">
        <f t="shared" ref="Z162:Z173" si="79">ROUND(Y162,0)</f>
        <v>163</v>
      </c>
      <c r="AA162" s="24">
        <f t="shared" ref="AA162:AA173" si="80">IF(V162&gt;=0,V162,Z162)</f>
        <v>163</v>
      </c>
      <c r="AB162" s="67">
        <f t="shared" ref="AB162:AB173" si="81">B162+AA162</f>
        <v>1803</v>
      </c>
    </row>
    <row r="163" spans="1:28" ht="15" customHeight="1" x14ac:dyDescent="0.2">
      <c r="A163" s="71">
        <v>933</v>
      </c>
      <c r="B163" s="71">
        <v>1640</v>
      </c>
      <c r="C163" s="68">
        <f t="shared" si="73"/>
        <v>6.22</v>
      </c>
      <c r="D163" s="68">
        <v>271.39</v>
      </c>
      <c r="E163" s="68">
        <v>212.45</v>
      </c>
      <c r="F163" s="68">
        <v>0</v>
      </c>
      <c r="G163" s="68">
        <f t="shared" si="71"/>
        <v>33.40449438202247</v>
      </c>
      <c r="H163" s="68">
        <v>0</v>
      </c>
      <c r="I163" s="68">
        <f t="shared" si="72"/>
        <v>25.460674157303369</v>
      </c>
      <c r="J163" s="72">
        <f t="shared" ref="J163:J173" si="82">IF(ABS(B163-B162)&lt;=50,1,0)</f>
        <v>1</v>
      </c>
      <c r="K163" s="72">
        <f t="shared" ref="K163:K173" si="83">IF(ABS((B163-B162))&lt;=50,1,IF((B163-B162)*(1)&gt;=0,1,-1))</f>
        <v>1</v>
      </c>
      <c r="L163" s="72">
        <f t="shared" si="70"/>
        <v>1</v>
      </c>
      <c r="M163" s="72">
        <f t="shared" ca="1" si="74"/>
        <v>0</v>
      </c>
      <c r="T163" s="22">
        <v>0</v>
      </c>
      <c r="U163" s="74">
        <f t="shared" si="75"/>
        <v>-1640</v>
      </c>
      <c r="V163" s="70">
        <f t="shared" si="76"/>
        <v>-1640</v>
      </c>
      <c r="W163" s="70"/>
      <c r="X163" s="70">
        <f t="shared" si="77"/>
        <v>1802.7612253462023</v>
      </c>
      <c r="Y163" s="70">
        <f t="shared" si="78"/>
        <v>162.76122534620231</v>
      </c>
      <c r="Z163" s="70">
        <f t="shared" si="79"/>
        <v>163</v>
      </c>
      <c r="AA163" s="24">
        <f t="shared" si="80"/>
        <v>163</v>
      </c>
      <c r="AB163" s="67">
        <f t="shared" si="81"/>
        <v>1803</v>
      </c>
    </row>
    <row r="164" spans="1:28" ht="15" customHeight="1" x14ac:dyDescent="0.2">
      <c r="A164" s="71">
        <v>874</v>
      </c>
      <c r="B164" s="71">
        <v>1640</v>
      </c>
      <c r="C164" s="68">
        <f t="shared" si="73"/>
        <v>5.83</v>
      </c>
      <c r="D164" s="68">
        <v>271.32</v>
      </c>
      <c r="E164" s="68">
        <v>212.45</v>
      </c>
      <c r="F164" s="68">
        <v>0</v>
      </c>
      <c r="G164" s="68">
        <f t="shared" si="71"/>
        <v>33.68888888888889</v>
      </c>
      <c r="H164" s="68">
        <v>0</v>
      </c>
      <c r="I164" s="68">
        <f t="shared" si="72"/>
        <v>25.177777777777777</v>
      </c>
      <c r="J164" s="72">
        <f t="shared" si="82"/>
        <v>1</v>
      </c>
      <c r="K164" s="72">
        <f t="shared" si="83"/>
        <v>1</v>
      </c>
      <c r="L164" s="72">
        <f t="shared" si="70"/>
        <v>1</v>
      </c>
      <c r="M164" s="72">
        <f t="shared" ca="1" si="74"/>
        <v>0</v>
      </c>
      <c r="T164" s="22">
        <v>0</v>
      </c>
      <c r="U164" s="74">
        <f t="shared" si="75"/>
        <v>-1640</v>
      </c>
      <c r="V164" s="70">
        <f t="shared" si="76"/>
        <v>-1640</v>
      </c>
      <c r="W164" s="70"/>
      <c r="X164" s="70">
        <f t="shared" si="77"/>
        <v>1802.7612253462023</v>
      </c>
      <c r="Y164" s="70">
        <f t="shared" si="78"/>
        <v>162.76122534620231</v>
      </c>
      <c r="Z164" s="70">
        <f t="shared" si="79"/>
        <v>163</v>
      </c>
      <c r="AA164" s="24">
        <f t="shared" si="80"/>
        <v>163</v>
      </c>
      <c r="AB164" s="67">
        <f t="shared" si="81"/>
        <v>1803</v>
      </c>
    </row>
    <row r="165" spans="1:28" ht="15" customHeight="1" x14ac:dyDescent="0.2">
      <c r="A165" s="71">
        <v>856</v>
      </c>
      <c r="B165" s="71">
        <v>1640</v>
      </c>
      <c r="C165" s="68">
        <f t="shared" si="73"/>
        <v>5.71</v>
      </c>
      <c r="D165" s="68">
        <v>271.24</v>
      </c>
      <c r="E165" s="68">
        <v>212.45</v>
      </c>
      <c r="F165" s="68">
        <v>0</v>
      </c>
      <c r="G165" s="68">
        <f t="shared" si="71"/>
        <v>33.516483516483518</v>
      </c>
      <c r="H165" s="68">
        <v>0</v>
      </c>
      <c r="I165" s="68">
        <f t="shared" si="72"/>
        <v>24.901098901098901</v>
      </c>
      <c r="J165" s="72">
        <f t="shared" si="82"/>
        <v>1</v>
      </c>
      <c r="K165" s="72">
        <f t="shared" si="83"/>
        <v>1</v>
      </c>
      <c r="L165" s="72">
        <f t="shared" si="70"/>
        <v>1</v>
      </c>
      <c r="M165" s="72">
        <f t="shared" ca="1" si="74"/>
        <v>0</v>
      </c>
      <c r="T165" s="22">
        <v>0</v>
      </c>
      <c r="U165" s="74">
        <f t="shared" si="75"/>
        <v>-1640</v>
      </c>
      <c r="V165" s="70">
        <f t="shared" si="76"/>
        <v>-1640</v>
      </c>
      <c r="W165" s="70"/>
      <c r="X165" s="70">
        <f t="shared" si="77"/>
        <v>1802.7612253462023</v>
      </c>
      <c r="Y165" s="70">
        <f t="shared" si="78"/>
        <v>162.76122534620231</v>
      </c>
      <c r="Z165" s="70">
        <f t="shared" si="79"/>
        <v>163</v>
      </c>
      <c r="AA165" s="24">
        <f t="shared" si="80"/>
        <v>163</v>
      </c>
      <c r="AB165" s="67">
        <f t="shared" si="81"/>
        <v>1803</v>
      </c>
    </row>
    <row r="166" spans="1:28" ht="15" customHeight="1" x14ac:dyDescent="0.2">
      <c r="A166" s="71">
        <v>838</v>
      </c>
      <c r="B166" s="71">
        <v>1640</v>
      </c>
      <c r="C166" s="68">
        <f t="shared" si="73"/>
        <v>5.59</v>
      </c>
      <c r="D166" s="68">
        <v>271.16000000000003</v>
      </c>
      <c r="E166" s="68">
        <v>212.45</v>
      </c>
      <c r="F166" s="68">
        <v>0</v>
      </c>
      <c r="G166" s="68">
        <f t="shared" si="71"/>
        <v>33.347826086956523</v>
      </c>
      <c r="H166" s="68">
        <v>0</v>
      </c>
      <c r="I166" s="68">
        <f t="shared" si="72"/>
        <v>24.630434782608695</v>
      </c>
      <c r="J166" s="72">
        <f t="shared" si="82"/>
        <v>1</v>
      </c>
      <c r="K166" s="72">
        <f t="shared" si="83"/>
        <v>1</v>
      </c>
      <c r="L166" s="72">
        <f t="shared" si="70"/>
        <v>1</v>
      </c>
      <c r="M166" s="72">
        <f t="shared" ca="1" si="74"/>
        <v>0</v>
      </c>
      <c r="T166" s="22">
        <v>0</v>
      </c>
      <c r="U166" s="74">
        <f t="shared" si="75"/>
        <v>-1640</v>
      </c>
      <c r="V166" s="70">
        <f t="shared" si="76"/>
        <v>-1640</v>
      </c>
      <c r="W166" s="70"/>
      <c r="X166" s="70">
        <f t="shared" si="77"/>
        <v>1802.7612253462023</v>
      </c>
      <c r="Y166" s="70">
        <f t="shared" si="78"/>
        <v>162.76122534620231</v>
      </c>
      <c r="Z166" s="70">
        <f t="shared" si="79"/>
        <v>163</v>
      </c>
      <c r="AA166" s="24">
        <f t="shared" si="80"/>
        <v>163</v>
      </c>
      <c r="AB166" s="67">
        <f t="shared" si="81"/>
        <v>1803</v>
      </c>
    </row>
    <row r="167" spans="1:28" ht="15" customHeight="1" x14ac:dyDescent="0.2">
      <c r="A167" s="71">
        <v>820</v>
      </c>
      <c r="B167" s="71">
        <v>1640</v>
      </c>
      <c r="C167" s="68">
        <f t="shared" si="73"/>
        <v>5.47</v>
      </c>
      <c r="D167" s="68">
        <v>271.08</v>
      </c>
      <c r="E167" s="68">
        <v>212.45</v>
      </c>
      <c r="F167" s="68">
        <v>0</v>
      </c>
      <c r="G167" s="68">
        <f t="shared" si="71"/>
        <v>33.182795698924728</v>
      </c>
      <c r="H167" s="68">
        <v>0</v>
      </c>
      <c r="I167" s="68">
        <f t="shared" si="72"/>
        <v>24.365591397849464</v>
      </c>
      <c r="J167" s="72">
        <f t="shared" si="82"/>
        <v>1</v>
      </c>
      <c r="K167" s="72">
        <f t="shared" si="83"/>
        <v>1</v>
      </c>
      <c r="L167" s="72">
        <f t="shared" ref="L167:L173" si="84">IF(OR(COUNTIF(K163:K167,1)=5,COUNTIF(K163:K167,-1)=5),1,0)</f>
        <v>1</v>
      </c>
      <c r="M167" s="72">
        <f t="shared" ca="1" si="74"/>
        <v>0</v>
      </c>
      <c r="T167" s="22">
        <v>0</v>
      </c>
      <c r="U167" s="74">
        <f t="shared" si="75"/>
        <v>-1640</v>
      </c>
      <c r="V167" s="70">
        <f t="shared" si="76"/>
        <v>-1640</v>
      </c>
      <c r="W167" s="70"/>
      <c r="X167" s="70">
        <f t="shared" si="77"/>
        <v>1802.7612253462023</v>
      </c>
      <c r="Y167" s="70">
        <f t="shared" si="78"/>
        <v>162.76122534620231</v>
      </c>
      <c r="Z167" s="70">
        <f t="shared" si="79"/>
        <v>163</v>
      </c>
      <c r="AA167" s="24">
        <f t="shared" si="80"/>
        <v>163</v>
      </c>
      <c r="AB167" s="67">
        <f t="shared" si="81"/>
        <v>1803</v>
      </c>
    </row>
    <row r="168" spans="1:28" ht="15" customHeight="1" x14ac:dyDescent="0.2">
      <c r="A168" s="71">
        <v>796</v>
      </c>
      <c r="B168" s="71">
        <v>1640</v>
      </c>
      <c r="C168" s="68">
        <v>0</v>
      </c>
      <c r="D168" s="68">
        <v>270.99</v>
      </c>
      <c r="E168" s="68">
        <v>212.45</v>
      </c>
      <c r="F168" s="68">
        <v>0</v>
      </c>
      <c r="G168" s="68">
        <f t="shared" si="71"/>
        <v>33.085106382978722</v>
      </c>
      <c r="H168" s="68">
        <v>0</v>
      </c>
      <c r="I168" s="68">
        <f t="shared" si="72"/>
        <v>24.106382978723403</v>
      </c>
      <c r="J168" s="72">
        <f t="shared" si="82"/>
        <v>1</v>
      </c>
      <c r="K168" s="72">
        <f t="shared" si="83"/>
        <v>1</v>
      </c>
      <c r="L168" s="72">
        <f t="shared" si="84"/>
        <v>1</v>
      </c>
      <c r="M168" s="72">
        <f t="shared" ca="1" si="74"/>
        <v>1</v>
      </c>
      <c r="T168" s="22">
        <v>0</v>
      </c>
      <c r="U168" s="74">
        <f t="shared" si="75"/>
        <v>-1640</v>
      </c>
      <c r="V168" s="70">
        <f t="shared" si="76"/>
        <v>-1640</v>
      </c>
      <c r="W168" s="70"/>
      <c r="X168" s="70">
        <f t="shared" si="77"/>
        <v>1802.7612253462023</v>
      </c>
      <c r="Y168" s="70">
        <f t="shared" si="78"/>
        <v>162.76122534620231</v>
      </c>
      <c r="Z168" s="70">
        <f t="shared" si="79"/>
        <v>163</v>
      </c>
      <c r="AA168" s="24">
        <f t="shared" si="80"/>
        <v>163</v>
      </c>
      <c r="AB168" s="67">
        <f t="shared" si="81"/>
        <v>1803</v>
      </c>
    </row>
    <row r="169" spans="1:28" ht="15" customHeight="1" x14ac:dyDescent="0.2">
      <c r="A169" s="71">
        <v>772</v>
      </c>
      <c r="B169" s="71">
        <v>1640</v>
      </c>
      <c r="C169" s="68">
        <f>ROUND(A169/150,2)</f>
        <v>5.15</v>
      </c>
      <c r="D169" s="68">
        <v>270.89999999999998</v>
      </c>
      <c r="E169" s="68">
        <v>212.45</v>
      </c>
      <c r="F169" s="68">
        <v>0</v>
      </c>
      <c r="G169" s="68">
        <f t="shared" si="71"/>
        <v>32.989473684210523</v>
      </c>
      <c r="H169" s="68">
        <v>0</v>
      </c>
      <c r="I169" s="68">
        <f t="shared" si="72"/>
        <v>23.852631578947367</v>
      </c>
      <c r="J169" s="72">
        <f t="shared" si="82"/>
        <v>1</v>
      </c>
      <c r="K169" s="72">
        <f t="shared" si="83"/>
        <v>1</v>
      </c>
      <c r="L169" s="72">
        <f t="shared" si="84"/>
        <v>1</v>
      </c>
      <c r="M169" s="72">
        <f t="shared" ca="1" si="74"/>
        <v>1</v>
      </c>
      <c r="T169" s="22">
        <v>0</v>
      </c>
      <c r="U169" s="74">
        <f t="shared" si="75"/>
        <v>-1640</v>
      </c>
      <c r="V169" s="70">
        <f t="shared" si="76"/>
        <v>-1640</v>
      </c>
      <c r="W169" s="70"/>
      <c r="X169" s="70">
        <f t="shared" si="77"/>
        <v>1802.7612253462023</v>
      </c>
      <c r="Y169" s="70">
        <f t="shared" si="78"/>
        <v>162.76122534620231</v>
      </c>
      <c r="Z169" s="70">
        <f t="shared" si="79"/>
        <v>163</v>
      </c>
      <c r="AA169" s="24">
        <f t="shared" si="80"/>
        <v>163</v>
      </c>
      <c r="AB169" s="67">
        <f t="shared" si="81"/>
        <v>1803</v>
      </c>
    </row>
    <row r="170" spans="1:28" ht="15" customHeight="1" x14ac:dyDescent="0.2">
      <c r="A170" s="71">
        <v>750</v>
      </c>
      <c r="B170" s="71">
        <v>1640</v>
      </c>
      <c r="C170" s="68">
        <f>ROUND(A170/150,2)</f>
        <v>5</v>
      </c>
      <c r="D170" s="68">
        <v>270.8</v>
      </c>
      <c r="E170" s="68">
        <v>212.45</v>
      </c>
      <c r="F170" s="68">
        <v>0</v>
      </c>
      <c r="G170" s="68">
        <f t="shared" si="71"/>
        <v>32.875</v>
      </c>
      <c r="H170" s="68">
        <v>0</v>
      </c>
      <c r="I170" s="68">
        <f t="shared" si="72"/>
        <v>23.604166666666668</v>
      </c>
      <c r="J170" s="72">
        <f t="shared" si="82"/>
        <v>1</v>
      </c>
      <c r="K170" s="72">
        <f t="shared" si="83"/>
        <v>1</v>
      </c>
      <c r="L170" s="72">
        <f t="shared" si="84"/>
        <v>1</v>
      </c>
      <c r="M170" s="72">
        <f t="shared" ca="1" si="74"/>
        <v>0</v>
      </c>
      <c r="T170" s="22">
        <v>0</v>
      </c>
      <c r="U170" s="74">
        <f t="shared" si="75"/>
        <v>-1640</v>
      </c>
      <c r="V170" s="70">
        <f t="shared" si="76"/>
        <v>-1640</v>
      </c>
      <c r="W170" s="70"/>
      <c r="X170" s="70">
        <f t="shared" si="77"/>
        <v>1802.7612253462023</v>
      </c>
      <c r="Y170" s="70">
        <f t="shared" si="78"/>
        <v>162.76122534620231</v>
      </c>
      <c r="Z170" s="70">
        <f t="shared" si="79"/>
        <v>163</v>
      </c>
      <c r="AA170" s="24">
        <f t="shared" si="80"/>
        <v>163</v>
      </c>
      <c r="AB170" s="67">
        <f t="shared" si="81"/>
        <v>1803</v>
      </c>
    </row>
    <row r="171" spans="1:28" ht="15" customHeight="1" x14ac:dyDescent="0.2">
      <c r="A171" s="71">
        <v>742</v>
      </c>
      <c r="B171" s="71">
        <v>1640</v>
      </c>
      <c r="C171" s="68">
        <f>ROUND(A171/150,2)</f>
        <v>4.95</v>
      </c>
      <c r="D171" s="68">
        <v>270.7</v>
      </c>
      <c r="E171" s="68">
        <v>212.45</v>
      </c>
      <c r="F171" s="68">
        <v>0</v>
      </c>
      <c r="G171" s="68">
        <f t="shared" si="71"/>
        <v>32.618556701030926</v>
      </c>
      <c r="H171" s="68">
        <v>0</v>
      </c>
      <c r="I171" s="68">
        <f t="shared" si="72"/>
        <v>23.36082474226804</v>
      </c>
      <c r="J171" s="72">
        <f t="shared" si="82"/>
        <v>1</v>
      </c>
      <c r="K171" s="72">
        <f t="shared" si="83"/>
        <v>1</v>
      </c>
      <c r="L171" s="72">
        <f t="shared" si="84"/>
        <v>1</v>
      </c>
      <c r="M171" s="72">
        <f t="shared" ca="1" si="74"/>
        <v>1</v>
      </c>
      <c r="T171" s="22">
        <v>0</v>
      </c>
      <c r="U171" s="74">
        <f t="shared" si="75"/>
        <v>-1640</v>
      </c>
      <c r="V171" s="70">
        <f t="shared" si="76"/>
        <v>-1640</v>
      </c>
      <c r="W171" s="70"/>
      <c r="X171" s="70">
        <f t="shared" si="77"/>
        <v>1802.7612253462023</v>
      </c>
      <c r="Y171" s="70">
        <f t="shared" si="78"/>
        <v>162.76122534620231</v>
      </c>
      <c r="Z171" s="70">
        <f t="shared" si="79"/>
        <v>163</v>
      </c>
      <c r="AA171" s="24">
        <f t="shared" si="80"/>
        <v>163</v>
      </c>
      <c r="AB171" s="67">
        <f t="shared" si="81"/>
        <v>1803</v>
      </c>
    </row>
    <row r="172" spans="1:28" ht="15" customHeight="1" x14ac:dyDescent="0.2">
      <c r="A172" s="71">
        <v>735</v>
      </c>
      <c r="B172" s="71">
        <v>1640</v>
      </c>
      <c r="C172" s="68">
        <f>ROUND(A172/150,2)</f>
        <v>4.9000000000000004</v>
      </c>
      <c r="D172" s="68">
        <v>270.60000000000002</v>
      </c>
      <c r="E172" s="68">
        <v>212.45</v>
      </c>
      <c r="F172" s="68">
        <v>0</v>
      </c>
      <c r="G172" s="68">
        <f t="shared" si="71"/>
        <v>32.357142857142854</v>
      </c>
      <c r="H172" s="68">
        <v>0</v>
      </c>
      <c r="I172" s="68">
        <f t="shared" si="72"/>
        <v>23.122448979591837</v>
      </c>
      <c r="J172" s="72">
        <f t="shared" si="82"/>
        <v>1</v>
      </c>
      <c r="K172" s="72">
        <f t="shared" si="83"/>
        <v>1</v>
      </c>
      <c r="L172" s="72">
        <f t="shared" si="84"/>
        <v>1</v>
      </c>
      <c r="M172" s="72">
        <f t="shared" ca="1" si="74"/>
        <v>0</v>
      </c>
      <c r="T172" s="22">
        <v>0</v>
      </c>
      <c r="U172" s="74">
        <f t="shared" si="75"/>
        <v>-1640</v>
      </c>
      <c r="V172" s="70">
        <f t="shared" si="76"/>
        <v>-1640</v>
      </c>
      <c r="W172" s="70"/>
      <c r="X172" s="70">
        <f t="shared" si="77"/>
        <v>1802.7612253462023</v>
      </c>
      <c r="Y172" s="70">
        <f t="shared" si="78"/>
        <v>162.76122534620231</v>
      </c>
      <c r="Z172" s="70">
        <f t="shared" si="79"/>
        <v>163</v>
      </c>
      <c r="AA172" s="24">
        <f t="shared" si="80"/>
        <v>163</v>
      </c>
      <c r="AB172" s="67">
        <f t="shared" si="81"/>
        <v>1803</v>
      </c>
    </row>
    <row r="173" spans="1:28" ht="15" customHeight="1" x14ac:dyDescent="0.2">
      <c r="A173" s="71">
        <v>726</v>
      </c>
      <c r="B173" s="71">
        <v>1640</v>
      </c>
      <c r="C173" s="68">
        <f>ROUND(A173/150,2)</f>
        <v>4.84</v>
      </c>
      <c r="D173" s="68">
        <v>270.5</v>
      </c>
      <c r="E173" s="68">
        <v>212.45</v>
      </c>
      <c r="F173" s="68">
        <v>0</v>
      </c>
      <c r="G173" s="68">
        <f t="shared" si="71"/>
        <v>32.121212121212125</v>
      </c>
      <c r="H173" s="68">
        <v>0</v>
      </c>
      <c r="I173" s="68">
        <f t="shared" si="72"/>
        <v>22.888888888888889</v>
      </c>
      <c r="J173" s="72">
        <f t="shared" si="82"/>
        <v>1</v>
      </c>
      <c r="K173" s="72">
        <f t="shared" si="83"/>
        <v>1</v>
      </c>
      <c r="L173" s="72">
        <f t="shared" si="84"/>
        <v>1</v>
      </c>
      <c r="M173" s="72">
        <f t="shared" ca="1" si="74"/>
        <v>0</v>
      </c>
      <c r="T173" s="22">
        <v>0</v>
      </c>
      <c r="U173" s="74">
        <f t="shared" si="75"/>
        <v>-1640</v>
      </c>
      <c r="V173" s="70">
        <f t="shared" si="76"/>
        <v>-1640</v>
      </c>
      <c r="W173" s="70"/>
      <c r="X173" s="70">
        <f t="shared" si="77"/>
        <v>1802.7612253462023</v>
      </c>
      <c r="Y173" s="70">
        <f t="shared" si="78"/>
        <v>162.76122534620231</v>
      </c>
      <c r="Z173" s="70">
        <f t="shared" si="79"/>
        <v>163</v>
      </c>
      <c r="AA173" s="24">
        <f t="shared" si="80"/>
        <v>163</v>
      </c>
      <c r="AB173" s="67">
        <f t="shared" si="81"/>
        <v>1803</v>
      </c>
    </row>
    <row r="174" spans="1:28" ht="15" customHeight="1" x14ac:dyDescent="0.2">
      <c r="A174" s="71"/>
      <c r="B174" s="71"/>
      <c r="C174" s="68"/>
      <c r="D174" s="68"/>
      <c r="E174" s="68"/>
      <c r="F174" s="68"/>
      <c r="G174" s="68"/>
      <c r="H174" s="68"/>
      <c r="I174" s="68"/>
      <c r="J174" s="72"/>
      <c r="K174" s="72"/>
      <c r="L174" s="72"/>
      <c r="M174" s="72"/>
      <c r="U174" s="74"/>
      <c r="V174" s="70"/>
      <c r="W174" s="70"/>
      <c r="X174" s="70"/>
      <c r="Y174" s="70"/>
      <c r="Z174" s="70"/>
      <c r="AA174" s="24"/>
    </row>
    <row r="175" spans="1:28" ht="15" customHeight="1" x14ac:dyDescent="0.2">
      <c r="A175" s="71"/>
      <c r="B175" s="71"/>
      <c r="C175" s="68"/>
      <c r="D175" s="68"/>
      <c r="E175" s="68"/>
      <c r="F175" s="68"/>
      <c r="G175" s="68"/>
      <c r="H175" s="68"/>
      <c r="I175" s="68"/>
      <c r="J175" s="72"/>
      <c r="K175" s="72"/>
      <c r="L175" s="72"/>
      <c r="M175" s="72"/>
      <c r="U175" s="74"/>
      <c r="V175" s="70"/>
      <c r="W175" s="70"/>
      <c r="X175" s="70"/>
      <c r="Y175" s="70"/>
      <c r="Z175" s="70"/>
      <c r="AA175" s="24"/>
    </row>
    <row r="176" spans="1:28" ht="15" customHeight="1" x14ac:dyDescent="0.2">
      <c r="A176" s="71"/>
      <c r="B176" s="71"/>
      <c r="C176" s="68"/>
      <c r="D176" s="68"/>
      <c r="E176" s="68"/>
      <c r="F176" s="68"/>
      <c r="G176" s="68"/>
      <c r="H176" s="68"/>
      <c r="I176" s="68"/>
      <c r="J176" s="72"/>
      <c r="K176" s="72"/>
      <c r="L176" s="72"/>
      <c r="M176" s="72"/>
      <c r="U176" s="74"/>
      <c r="V176" s="70"/>
      <c r="W176" s="70"/>
      <c r="X176" s="70"/>
      <c r="Y176" s="70"/>
      <c r="Z176" s="70"/>
      <c r="AA176" s="24"/>
    </row>
    <row r="177" spans="1:27" ht="15" customHeight="1" x14ac:dyDescent="0.2">
      <c r="A177" s="71"/>
      <c r="B177" s="71"/>
      <c r="C177" s="68"/>
      <c r="D177" s="68"/>
      <c r="E177" s="68"/>
      <c r="F177" s="68"/>
      <c r="G177" s="68"/>
      <c r="H177" s="68"/>
      <c r="I177" s="68"/>
      <c r="J177" s="72"/>
      <c r="K177" s="72"/>
      <c r="L177" s="72"/>
      <c r="M177" s="72"/>
      <c r="U177" s="74"/>
      <c r="V177" s="70"/>
      <c r="W177" s="70"/>
      <c r="X177" s="70"/>
      <c r="Y177" s="70"/>
      <c r="Z177" s="70"/>
      <c r="AA177" s="24"/>
    </row>
    <row r="178" spans="1:27" ht="15" customHeight="1" x14ac:dyDescent="0.2">
      <c r="A178" s="71"/>
      <c r="B178" s="71"/>
      <c r="C178" s="68"/>
      <c r="D178" s="68"/>
      <c r="E178" s="68"/>
      <c r="F178" s="68"/>
      <c r="G178" s="68"/>
      <c r="H178" s="68"/>
      <c r="I178" s="68"/>
      <c r="J178" s="72"/>
      <c r="K178" s="72"/>
      <c r="L178" s="72"/>
      <c r="M178" s="72"/>
      <c r="U178" s="74"/>
      <c r="V178" s="70"/>
      <c r="W178" s="70"/>
      <c r="X178" s="70"/>
      <c r="Y178" s="70"/>
      <c r="Z178" s="70"/>
      <c r="AA178" s="24"/>
    </row>
    <row r="179" spans="1:27" ht="15" customHeight="1" x14ac:dyDescent="0.2">
      <c r="A179" s="71"/>
      <c r="B179" s="71"/>
      <c r="C179" s="68"/>
      <c r="D179" s="68"/>
      <c r="E179" s="68"/>
      <c r="F179" s="68"/>
      <c r="G179" s="68"/>
      <c r="H179" s="68"/>
      <c r="I179" s="68"/>
      <c r="J179" s="72"/>
      <c r="K179" s="72"/>
      <c r="L179" s="72"/>
      <c r="M179" s="72"/>
      <c r="U179" s="74"/>
      <c r="V179" s="70"/>
      <c r="W179" s="70"/>
      <c r="X179" s="70"/>
      <c r="Y179" s="70"/>
      <c r="Z179" s="70"/>
      <c r="AA179" s="24"/>
    </row>
    <row r="180" spans="1:27" ht="15" customHeight="1" x14ac:dyDescent="0.2">
      <c r="A180" s="71"/>
      <c r="B180" s="71"/>
      <c r="C180" s="68"/>
      <c r="D180" s="68"/>
      <c r="E180" s="68"/>
      <c r="F180" s="68"/>
      <c r="G180" s="68"/>
      <c r="H180" s="68"/>
      <c r="I180" s="68"/>
      <c r="J180" s="72"/>
      <c r="K180" s="72"/>
      <c r="L180" s="72"/>
      <c r="M180" s="72"/>
      <c r="U180" s="74"/>
      <c r="V180" s="70"/>
      <c r="W180" s="70"/>
      <c r="X180" s="70"/>
      <c r="Y180" s="70"/>
      <c r="Z180" s="70"/>
      <c r="AA180" s="24"/>
    </row>
    <row r="181" spans="1:27" ht="15" customHeight="1" x14ac:dyDescent="0.2">
      <c r="A181" s="71"/>
      <c r="B181" s="71"/>
      <c r="C181" s="68"/>
      <c r="D181" s="68"/>
      <c r="E181" s="68"/>
      <c r="F181" s="68"/>
      <c r="G181" s="68"/>
      <c r="H181" s="68"/>
      <c r="I181" s="68"/>
      <c r="J181" s="72"/>
      <c r="K181" s="72"/>
      <c r="L181" s="72"/>
      <c r="M181" s="72"/>
      <c r="U181" s="74"/>
      <c r="V181" s="70"/>
      <c r="W181" s="70"/>
      <c r="X181" s="70"/>
      <c r="Y181" s="70"/>
      <c r="Z181" s="70"/>
      <c r="AA181" s="24"/>
    </row>
    <row r="182" spans="1:27" ht="15" customHeight="1" x14ac:dyDescent="0.2">
      <c r="A182" s="71"/>
      <c r="B182" s="71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U182" s="74"/>
      <c r="V182" s="70"/>
      <c r="W182" s="70"/>
      <c r="X182" s="70"/>
      <c r="Y182" s="70"/>
      <c r="Z182" s="70"/>
      <c r="AA182" s="24"/>
    </row>
    <row r="183" spans="1:27" ht="15" customHeight="1" x14ac:dyDescent="0.2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U183" s="74"/>
      <c r="V183" s="70"/>
      <c r="W183" s="70"/>
      <c r="X183" s="70"/>
      <c r="Y183" s="70"/>
      <c r="Z183" s="70"/>
      <c r="AA183" s="24"/>
    </row>
    <row r="184" spans="1:27" ht="15" customHeight="1" x14ac:dyDescent="0.2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U184" s="74"/>
      <c r="V184" s="70"/>
      <c r="W184" s="70"/>
      <c r="X184" s="70"/>
      <c r="Y184" s="70"/>
      <c r="Z184" s="70"/>
      <c r="AA184" s="24"/>
    </row>
    <row r="185" spans="1:27" ht="15" customHeight="1" x14ac:dyDescent="0.2">
      <c r="A185" s="71"/>
      <c r="B185" s="71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  <c r="U185" s="74"/>
      <c r="V185" s="70"/>
      <c r="W185" s="70"/>
      <c r="X185" s="70"/>
      <c r="Y185" s="70"/>
      <c r="Z185" s="70"/>
      <c r="AA185" s="24"/>
    </row>
    <row r="186" spans="1:27" ht="15" customHeight="1" x14ac:dyDescent="0.2">
      <c r="A186" s="71"/>
      <c r="B186" s="71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  <c r="U186" s="74"/>
      <c r="V186" s="70"/>
      <c r="W186" s="70"/>
      <c r="X186" s="70"/>
      <c r="Y186" s="70"/>
      <c r="Z186" s="70"/>
      <c r="AA186" s="24"/>
    </row>
    <row r="187" spans="1:27" ht="15" customHeight="1" x14ac:dyDescent="0.2">
      <c r="A187" s="71"/>
      <c r="B187" s="71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  <c r="U187" s="74"/>
      <c r="V187" s="70"/>
      <c r="W187" s="70"/>
      <c r="X187" s="70"/>
      <c r="Y187" s="70"/>
      <c r="Z187" s="70"/>
      <c r="AA187" s="24"/>
    </row>
    <row r="188" spans="1:27" ht="15" customHeight="1" x14ac:dyDescent="0.2">
      <c r="A188" s="71"/>
      <c r="B188" s="71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  <c r="U188" s="74"/>
      <c r="V188" s="70"/>
      <c r="W188" s="70"/>
      <c r="X188" s="70"/>
      <c r="Y188" s="70"/>
      <c r="Z188" s="70"/>
      <c r="AA188" s="24"/>
    </row>
    <row r="189" spans="1:27" ht="15" customHeight="1" x14ac:dyDescent="0.2">
      <c r="A189" s="71"/>
      <c r="B189" s="71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  <c r="U189" s="74"/>
      <c r="V189" s="70"/>
      <c r="W189" s="70"/>
      <c r="X189" s="70"/>
      <c r="Y189" s="70"/>
      <c r="Z189" s="70"/>
      <c r="AA189" s="24"/>
    </row>
    <row r="190" spans="1:27" ht="15" customHeight="1" x14ac:dyDescent="0.25">
      <c r="A190" s="25"/>
      <c r="B190" s="25"/>
      <c r="C190" s="25"/>
      <c r="D190" s="68"/>
      <c r="E190" s="25"/>
      <c r="F190" s="25"/>
      <c r="G190" s="68"/>
      <c r="H190" s="25"/>
      <c r="I190" s="68"/>
      <c r="J190" s="72"/>
      <c r="K190" s="72"/>
      <c r="L190" s="72"/>
      <c r="M190" s="72"/>
      <c r="U190" s="74"/>
      <c r="V190" s="70"/>
      <c r="W190" s="70"/>
      <c r="X190" s="70"/>
      <c r="Y190" s="70"/>
      <c r="Z190" s="70"/>
      <c r="AA190" s="24"/>
    </row>
    <row r="191" spans="1:27" ht="15" customHeight="1" x14ac:dyDescent="0.25">
      <c r="A191" s="25"/>
      <c r="B191" s="25"/>
      <c r="C191" s="25"/>
      <c r="D191" s="68"/>
      <c r="E191" s="25"/>
      <c r="F191" s="25"/>
      <c r="G191" s="68"/>
      <c r="H191" s="25"/>
      <c r="I191" s="68"/>
      <c r="J191" s="72"/>
      <c r="K191" s="72"/>
      <c r="L191" s="72"/>
      <c r="M191" s="72"/>
      <c r="U191" s="74"/>
      <c r="V191" s="70"/>
      <c r="W191" s="70"/>
      <c r="X191" s="70"/>
      <c r="Y191" s="70"/>
      <c r="Z191" s="70"/>
      <c r="AA191" s="24"/>
    </row>
    <row r="192" spans="1:27" ht="15" customHeight="1" x14ac:dyDescent="0.25">
      <c r="A192" s="25"/>
      <c r="B192" s="25"/>
      <c r="C192" s="25"/>
      <c r="D192" s="68"/>
      <c r="E192" s="25"/>
      <c r="F192" s="25"/>
      <c r="G192" s="68"/>
      <c r="H192" s="25"/>
      <c r="I192" s="68"/>
      <c r="J192" s="72"/>
      <c r="K192" s="72"/>
      <c r="L192" s="72"/>
      <c r="M192" s="72"/>
      <c r="U192" s="74"/>
      <c r="V192" s="70"/>
      <c r="W192" s="70"/>
      <c r="X192" s="70"/>
      <c r="Y192" s="70"/>
      <c r="Z192" s="70"/>
      <c r="AA192" s="24"/>
    </row>
    <row r="193" spans="1:27" ht="15" customHeight="1" x14ac:dyDescent="0.25">
      <c r="A193" s="25"/>
      <c r="B193" s="25"/>
      <c r="C193" s="25"/>
      <c r="D193" s="68"/>
      <c r="E193" s="25"/>
      <c r="F193" s="25"/>
      <c r="G193" s="68"/>
      <c r="H193" s="25"/>
      <c r="I193" s="68"/>
      <c r="J193" s="72"/>
      <c r="K193" s="72"/>
      <c r="L193" s="72"/>
      <c r="M193" s="72"/>
      <c r="U193" s="74"/>
      <c r="V193" s="70"/>
      <c r="W193" s="70"/>
      <c r="X193" s="70"/>
      <c r="Y193" s="70"/>
      <c r="Z193" s="70"/>
      <c r="AA193" s="24"/>
    </row>
    <row r="194" spans="1:27" ht="15" customHeight="1" x14ac:dyDescent="0.25">
      <c r="A194" s="25"/>
      <c r="B194" s="25"/>
      <c r="C194" s="25"/>
      <c r="D194" s="68"/>
      <c r="E194" s="25"/>
      <c r="F194" s="25"/>
      <c r="G194" s="68"/>
      <c r="H194" s="25"/>
      <c r="I194" s="68"/>
      <c r="J194" s="72"/>
      <c r="K194" s="72"/>
      <c r="L194" s="72"/>
      <c r="M194" s="72"/>
      <c r="U194" s="74"/>
      <c r="V194" s="70"/>
      <c r="W194" s="70"/>
      <c r="X194" s="70"/>
      <c r="Y194" s="70"/>
      <c r="Z194" s="70"/>
      <c r="AA194" s="24"/>
    </row>
    <row r="195" spans="1:27" ht="15" customHeight="1" x14ac:dyDescent="0.25">
      <c r="A195" s="25"/>
      <c r="B195" s="25"/>
      <c r="C195" s="25"/>
      <c r="D195" s="68"/>
      <c r="E195" s="25"/>
      <c r="F195" s="25"/>
      <c r="G195" s="68"/>
      <c r="H195" s="25"/>
      <c r="I195" s="68"/>
      <c r="J195" s="72"/>
      <c r="K195" s="72"/>
      <c r="L195" s="72"/>
      <c r="M195" s="72"/>
      <c r="U195" s="74"/>
      <c r="V195" s="70"/>
      <c r="W195" s="70"/>
      <c r="X195" s="70"/>
      <c r="Y195" s="70"/>
      <c r="Z195" s="70"/>
      <c r="AA195" s="24"/>
    </row>
    <row r="196" spans="1:27" ht="15" customHeight="1" x14ac:dyDescent="0.25">
      <c r="A196" s="25"/>
      <c r="B196" s="25"/>
      <c r="C196" s="25"/>
      <c r="D196" s="68"/>
      <c r="E196" s="25"/>
      <c r="F196" s="25"/>
      <c r="G196" s="68"/>
      <c r="H196" s="25"/>
      <c r="I196" s="68"/>
      <c r="J196" s="72"/>
      <c r="K196" s="72"/>
      <c r="L196" s="72"/>
      <c r="M196" s="72"/>
      <c r="U196" s="74"/>
      <c r="V196" s="70"/>
      <c r="W196" s="70"/>
      <c r="X196" s="70"/>
      <c r="Y196" s="70"/>
      <c r="Z196" s="70"/>
      <c r="AA196" s="24"/>
    </row>
    <row r="197" spans="1:27" ht="15" customHeight="1" x14ac:dyDescent="0.25">
      <c r="A197" s="25"/>
      <c r="B197" s="25"/>
      <c r="C197" s="25"/>
      <c r="D197" s="68"/>
      <c r="E197" s="25"/>
      <c r="F197" s="25"/>
      <c r="G197" s="68"/>
      <c r="H197" s="25"/>
      <c r="I197" s="68"/>
      <c r="J197" s="72"/>
      <c r="K197" s="72"/>
      <c r="L197" s="72"/>
      <c r="M197" s="72"/>
      <c r="U197" s="74"/>
      <c r="V197" s="70"/>
      <c r="W197" s="70"/>
      <c r="X197" s="70"/>
      <c r="Y197" s="70"/>
      <c r="Z197" s="70"/>
      <c r="AA197" s="24"/>
    </row>
    <row r="198" spans="1:27" ht="15" customHeight="1" x14ac:dyDescent="0.25">
      <c r="A198" s="25"/>
      <c r="B198" s="25"/>
      <c r="C198" s="25"/>
      <c r="D198" s="68"/>
      <c r="E198" s="25"/>
      <c r="F198" s="25"/>
      <c r="G198" s="68"/>
      <c r="H198" s="25"/>
      <c r="I198" s="68"/>
      <c r="J198" s="72"/>
      <c r="K198" s="72"/>
      <c r="L198" s="72"/>
      <c r="M198" s="72"/>
      <c r="U198" s="74"/>
      <c r="V198" s="70"/>
      <c r="W198" s="70"/>
      <c r="X198" s="70"/>
      <c r="Y198" s="70"/>
      <c r="Z198" s="70"/>
      <c r="AA198" s="24"/>
    </row>
    <row r="199" spans="1:27" x14ac:dyDescent="0.2">
      <c r="U199" s="74"/>
      <c r="V199" s="70"/>
      <c r="W199" s="70"/>
      <c r="X199" s="70"/>
      <c r="Y199" s="70"/>
      <c r="Z199" s="70"/>
      <c r="AA199" s="24"/>
    </row>
    <row r="200" spans="1:27" x14ac:dyDescent="0.2">
      <c r="U200" s="74"/>
      <c r="V200" s="70"/>
      <c r="W200" s="70"/>
      <c r="X200" s="70"/>
      <c r="Y200" s="70"/>
      <c r="Z200" s="70"/>
      <c r="AA200" s="24"/>
    </row>
    <row r="201" spans="1:27" x14ac:dyDescent="0.2">
      <c r="U201" s="74"/>
      <c r="V201" s="70"/>
      <c r="W201" s="70"/>
      <c r="X201" s="70"/>
      <c r="Y201" s="70"/>
      <c r="Z201" s="70"/>
      <c r="AA201" s="24"/>
    </row>
    <row r="202" spans="1:27" x14ac:dyDescent="0.2">
      <c r="U202" s="74"/>
      <c r="V202" s="70"/>
      <c r="W202" s="70"/>
      <c r="X202" s="70"/>
      <c r="Y202" s="70"/>
      <c r="Z202" s="70"/>
      <c r="AA202" s="24"/>
    </row>
    <row r="203" spans="1:27" x14ac:dyDescent="0.2">
      <c r="U203" s="74"/>
      <c r="V203" s="70"/>
      <c r="W203" s="70"/>
      <c r="X203" s="70"/>
      <c r="Y203" s="70"/>
      <c r="Z203" s="70"/>
      <c r="AA203" s="24"/>
    </row>
    <row r="204" spans="1:27" x14ac:dyDescent="0.2">
      <c r="U204" s="74"/>
      <c r="V204" s="70"/>
      <c r="W204" s="70"/>
      <c r="X204" s="70"/>
      <c r="Y204" s="70"/>
      <c r="Z204" s="70"/>
      <c r="AA204" s="24"/>
    </row>
    <row r="205" spans="1:27" x14ac:dyDescent="0.2">
      <c r="U205" s="74"/>
      <c r="V205" s="70"/>
      <c r="W205" s="70"/>
      <c r="X205" s="70"/>
      <c r="Y205" s="70"/>
      <c r="Z205" s="70"/>
      <c r="AA205" s="24"/>
    </row>
    <row r="206" spans="1:27" x14ac:dyDescent="0.2">
      <c r="U206" s="74"/>
      <c r="V206" s="70"/>
      <c r="W206" s="70"/>
      <c r="X206" s="70"/>
      <c r="Y206" s="70"/>
      <c r="Z206" s="70"/>
      <c r="AA206" s="24"/>
    </row>
    <row r="207" spans="1:27" x14ac:dyDescent="0.2">
      <c r="U207" s="74"/>
      <c r="V207" s="70"/>
      <c r="W207" s="70"/>
      <c r="X207" s="70"/>
      <c r="Y207" s="70"/>
      <c r="Z207" s="70"/>
      <c r="AA207" s="24"/>
    </row>
    <row r="208" spans="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51"/>
  <dimension ref="A1:AB278"/>
  <sheetViews>
    <sheetView topLeftCell="J1" workbookViewId="0">
      <selection activeCell="R19" sqref="R19:S21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8.75" style="23" customWidth="1"/>
    <col min="5" max="5" width="19.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1.875" style="23" customWidth="1"/>
    <col min="16" max="16" width="19.5" style="23" customWidth="1"/>
    <col min="17" max="17" width="9.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5034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300</v>
      </c>
      <c r="B2" s="71">
        <v>340</v>
      </c>
      <c r="C2" s="68">
        <v>0</v>
      </c>
      <c r="D2" s="68">
        <v>268.75</v>
      </c>
      <c r="E2" s="68">
        <v>211.32</v>
      </c>
      <c r="F2" s="68">
        <f t="shared" ref="F2:F33" si="0">($A$56-A2)/(ROW($A$56)-ROW(A2))</f>
        <v>87.666666666666671</v>
      </c>
      <c r="G2" s="68">
        <v>0</v>
      </c>
      <c r="H2" s="68">
        <f t="shared" ref="H2:H33" si="1">($B$62-B2)/(ROW($B$62)-ROW(B2))</f>
        <v>24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89">
        <v>0.02</v>
      </c>
      <c r="P2" s="32" t="s">
        <v>39</v>
      </c>
      <c r="Q2" s="25">
        <f>LARGE(A:A,2)</f>
        <v>4982</v>
      </c>
      <c r="T2" s="22">
        <v>0</v>
      </c>
      <c r="U2" s="74">
        <f t="shared" ref="U2:U33" si="3">T2-B2</f>
        <v>-340</v>
      </c>
      <c r="V2" s="70">
        <f t="shared" ref="V2:V33" si="4">ROUND(U2,0)</f>
        <v>-340</v>
      </c>
      <c r="W2" s="70">
        <v>4766</v>
      </c>
      <c r="X2" s="70">
        <f t="shared" ref="X2:X33" si="5">B2/$W$2*$W$3</f>
        <v>373.74318086445658</v>
      </c>
      <c r="Y2" s="70">
        <f t="shared" ref="Y2:Y33" si="6">X2-B2</f>
        <v>33.743180864456576</v>
      </c>
      <c r="Z2" s="70">
        <f t="shared" ref="Z2:Z33" si="7">ROUND(Y2,0)</f>
        <v>34</v>
      </c>
      <c r="AA2" s="24">
        <f t="shared" ref="AA2:AA33" si="8">IF(V2&gt;=0,V2,Z2)</f>
        <v>34</v>
      </c>
      <c r="AB2" s="67">
        <f t="shared" ref="AB2:AB33" si="9">B2+AA2</f>
        <v>374</v>
      </c>
    </row>
    <row r="3" spans="1:28" ht="15" customHeight="1" x14ac:dyDescent="0.25">
      <c r="A3" s="71">
        <v>333</v>
      </c>
      <c r="B3" s="71">
        <v>340</v>
      </c>
      <c r="C3" s="68">
        <v>0</v>
      </c>
      <c r="D3" s="68">
        <v>268.75</v>
      </c>
      <c r="E3" s="68">
        <v>211.32</v>
      </c>
      <c r="F3" s="68">
        <f t="shared" si="0"/>
        <v>88.698113207547166</v>
      </c>
      <c r="G3" s="68">
        <v>0</v>
      </c>
      <c r="H3" s="68">
        <f t="shared" si="1"/>
        <v>24.406779661016948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124</v>
      </c>
      <c r="P3" s="32" t="s">
        <v>41</v>
      </c>
      <c r="Q3" s="25">
        <f>LARGE(A:A,3)</f>
        <v>4929</v>
      </c>
      <c r="T3" s="22">
        <v>0</v>
      </c>
      <c r="U3" s="74">
        <f t="shared" si="3"/>
        <v>-340</v>
      </c>
      <c r="V3" s="70">
        <f t="shared" si="4"/>
        <v>-340</v>
      </c>
      <c r="W3" s="70">
        <v>5239</v>
      </c>
      <c r="X3" s="70">
        <f t="shared" si="5"/>
        <v>373.74318086445658</v>
      </c>
      <c r="Y3" s="70">
        <f t="shared" si="6"/>
        <v>33.743180864456576</v>
      </c>
      <c r="Z3" s="70">
        <f t="shared" si="7"/>
        <v>34</v>
      </c>
      <c r="AA3" s="24">
        <f t="shared" si="8"/>
        <v>34</v>
      </c>
      <c r="AB3" s="67">
        <f t="shared" si="9"/>
        <v>374</v>
      </c>
    </row>
    <row r="4" spans="1:28" ht="15" customHeight="1" x14ac:dyDescent="0.25">
      <c r="A4" s="71">
        <v>366</v>
      </c>
      <c r="B4" s="71">
        <v>340</v>
      </c>
      <c r="C4" s="68">
        <v>0</v>
      </c>
      <c r="D4" s="68">
        <v>268.76</v>
      </c>
      <c r="E4" s="68">
        <v>211.32</v>
      </c>
      <c r="F4" s="68">
        <f t="shared" si="0"/>
        <v>89.769230769230774</v>
      </c>
      <c r="G4" s="68">
        <v>0</v>
      </c>
      <c r="H4" s="68">
        <f t="shared" si="1"/>
        <v>24.827586206896552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5034</v>
      </c>
      <c r="P4" s="32" t="s">
        <v>43</v>
      </c>
      <c r="Q4" s="25">
        <f>LARGE(B:B,1)</f>
        <v>3056</v>
      </c>
      <c r="T4" s="22">
        <v>0</v>
      </c>
      <c r="U4" s="74">
        <f t="shared" si="3"/>
        <v>-340</v>
      </c>
      <c r="V4" s="70">
        <f t="shared" si="4"/>
        <v>-340</v>
      </c>
      <c r="W4" s="70"/>
      <c r="X4" s="70">
        <f t="shared" si="5"/>
        <v>373.74318086445658</v>
      </c>
      <c r="Y4" s="70">
        <f t="shared" si="6"/>
        <v>33.743180864456576</v>
      </c>
      <c r="Z4" s="70">
        <f t="shared" si="7"/>
        <v>34</v>
      </c>
      <c r="AA4" s="24">
        <f t="shared" si="8"/>
        <v>34</v>
      </c>
      <c r="AB4" s="67">
        <f t="shared" si="9"/>
        <v>374</v>
      </c>
    </row>
    <row r="5" spans="1:28" ht="15" customHeight="1" x14ac:dyDescent="0.25">
      <c r="A5" s="71">
        <v>398</v>
      </c>
      <c r="B5" s="71">
        <v>340</v>
      </c>
      <c r="C5" s="68">
        <v>0</v>
      </c>
      <c r="D5" s="68">
        <v>268.76</v>
      </c>
      <c r="E5" s="68">
        <v>211.32</v>
      </c>
      <c r="F5" s="68">
        <f t="shared" si="0"/>
        <v>90.901960784313729</v>
      </c>
      <c r="G5" s="68">
        <v>0</v>
      </c>
      <c r="H5" s="68">
        <f t="shared" si="1"/>
        <v>25.263157894736842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1.9</v>
      </c>
      <c r="P5" s="32" t="s">
        <v>45</v>
      </c>
      <c r="Q5" s="25">
        <f>LARGE(B:B,2)</f>
        <v>2794</v>
      </c>
      <c r="T5" s="22">
        <v>0</v>
      </c>
      <c r="U5" s="74">
        <f t="shared" si="3"/>
        <v>-340</v>
      </c>
      <c r="V5" s="70">
        <f t="shared" si="4"/>
        <v>-340</v>
      </c>
      <c r="W5" s="70"/>
      <c r="X5" s="70">
        <f t="shared" si="5"/>
        <v>373.74318086445658</v>
      </c>
      <c r="Y5" s="70">
        <f t="shared" si="6"/>
        <v>33.743180864456576</v>
      </c>
      <c r="Z5" s="70">
        <f t="shared" si="7"/>
        <v>34</v>
      </c>
      <c r="AA5" s="24">
        <f t="shared" si="8"/>
        <v>34</v>
      </c>
      <c r="AB5" s="67">
        <f t="shared" si="9"/>
        <v>374</v>
      </c>
    </row>
    <row r="6" spans="1:28" ht="15" customHeight="1" x14ac:dyDescent="0.25">
      <c r="A6" s="71">
        <v>364</v>
      </c>
      <c r="B6" s="71">
        <v>490</v>
      </c>
      <c r="C6" s="68">
        <v>0</v>
      </c>
      <c r="D6" s="68">
        <v>268.75</v>
      </c>
      <c r="E6" s="68">
        <v>211.59</v>
      </c>
      <c r="F6" s="68">
        <f t="shared" si="0"/>
        <v>93.4</v>
      </c>
      <c r="G6" s="68">
        <v>0</v>
      </c>
      <c r="H6" s="68">
        <f t="shared" si="1"/>
        <v>23.035714285714285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2.48</v>
      </c>
      <c r="P6" s="32" t="s">
        <v>47</v>
      </c>
      <c r="Q6" s="25">
        <f>LARGE(B:B,3)</f>
        <v>2759</v>
      </c>
      <c r="T6" s="22">
        <v>0</v>
      </c>
      <c r="U6" s="74">
        <f t="shared" si="3"/>
        <v>-490</v>
      </c>
      <c r="V6" s="70">
        <f t="shared" si="4"/>
        <v>-490</v>
      </c>
      <c r="W6" s="70"/>
      <c r="X6" s="70">
        <f t="shared" si="5"/>
        <v>538.62987830465795</v>
      </c>
      <c r="Y6" s="70">
        <f t="shared" si="6"/>
        <v>48.62987830465795</v>
      </c>
      <c r="Z6" s="70">
        <f t="shared" si="7"/>
        <v>49</v>
      </c>
      <c r="AA6" s="24">
        <f t="shared" si="8"/>
        <v>49</v>
      </c>
      <c r="AB6" s="67">
        <f t="shared" si="9"/>
        <v>539</v>
      </c>
    </row>
    <row r="7" spans="1:28" ht="15" customHeight="1" x14ac:dyDescent="0.25">
      <c r="A7" s="71">
        <v>332</v>
      </c>
      <c r="B7" s="71">
        <v>490</v>
      </c>
      <c r="C7" s="68">
        <v>0</v>
      </c>
      <c r="D7" s="68">
        <v>268.73</v>
      </c>
      <c r="E7" s="68">
        <v>211.59</v>
      </c>
      <c r="F7" s="68">
        <f t="shared" si="0"/>
        <v>95.959183673469383</v>
      </c>
      <c r="G7" s="68">
        <v>0</v>
      </c>
      <c r="H7" s="68">
        <f t="shared" si="1"/>
        <v>23.454545454545453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2.94</v>
      </c>
      <c r="P7" s="25"/>
      <c r="Q7" s="25"/>
      <c r="T7" s="22">
        <v>0</v>
      </c>
      <c r="U7" s="74">
        <f t="shared" si="3"/>
        <v>-490</v>
      </c>
      <c r="V7" s="70">
        <f t="shared" si="4"/>
        <v>-490</v>
      </c>
      <c r="W7" s="70"/>
      <c r="X7" s="70">
        <f t="shared" si="5"/>
        <v>538.62987830465795</v>
      </c>
      <c r="Y7" s="70">
        <f t="shared" si="6"/>
        <v>48.62987830465795</v>
      </c>
      <c r="Z7" s="70">
        <f t="shared" si="7"/>
        <v>49</v>
      </c>
      <c r="AA7" s="24">
        <f t="shared" si="8"/>
        <v>49</v>
      </c>
      <c r="AB7" s="67">
        <f t="shared" si="9"/>
        <v>539</v>
      </c>
    </row>
    <row r="8" spans="1:28" ht="15" customHeight="1" x14ac:dyDescent="0.25">
      <c r="A8" s="71">
        <v>300</v>
      </c>
      <c r="B8" s="71">
        <v>490</v>
      </c>
      <c r="C8" s="68">
        <v>0</v>
      </c>
      <c r="D8" s="68">
        <v>268.7</v>
      </c>
      <c r="E8" s="68">
        <v>211.59</v>
      </c>
      <c r="F8" s="68">
        <f t="shared" si="0"/>
        <v>98.625</v>
      </c>
      <c r="G8" s="68">
        <v>0</v>
      </c>
      <c r="H8" s="68">
        <f t="shared" si="1"/>
        <v>23.888888888888889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-490</v>
      </c>
      <c r="V8" s="70">
        <f t="shared" si="4"/>
        <v>-490</v>
      </c>
      <c r="W8" s="70"/>
      <c r="X8" s="70">
        <f t="shared" si="5"/>
        <v>538.62987830465795</v>
      </c>
      <c r="Y8" s="70">
        <f t="shared" si="6"/>
        <v>48.62987830465795</v>
      </c>
      <c r="Z8" s="70">
        <f t="shared" si="7"/>
        <v>49</v>
      </c>
      <c r="AA8" s="24">
        <f t="shared" si="8"/>
        <v>49</v>
      </c>
      <c r="AB8" s="67">
        <f t="shared" si="9"/>
        <v>539</v>
      </c>
    </row>
    <row r="9" spans="1:28" ht="15" customHeight="1" x14ac:dyDescent="0.25">
      <c r="A9" s="71">
        <v>429</v>
      </c>
      <c r="B9" s="71">
        <v>490</v>
      </c>
      <c r="C9" s="68">
        <v>0</v>
      </c>
      <c r="D9" s="68">
        <v>268.7</v>
      </c>
      <c r="E9" s="68">
        <v>211.59</v>
      </c>
      <c r="F9" s="68">
        <f t="shared" si="0"/>
        <v>97.978723404255319</v>
      </c>
      <c r="G9" s="68">
        <v>0</v>
      </c>
      <c r="H9" s="68">
        <f t="shared" si="1"/>
        <v>24.339622641509433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-490</v>
      </c>
      <c r="V9" s="70">
        <f t="shared" si="4"/>
        <v>-490</v>
      </c>
      <c r="W9" s="70"/>
      <c r="X9" s="70">
        <f t="shared" si="5"/>
        <v>538.62987830465795</v>
      </c>
      <c r="Y9" s="70">
        <f t="shared" si="6"/>
        <v>48.62987830465795</v>
      </c>
      <c r="Z9" s="70">
        <f t="shared" si="7"/>
        <v>49</v>
      </c>
      <c r="AA9" s="24">
        <f t="shared" si="8"/>
        <v>49</v>
      </c>
      <c r="AB9" s="67">
        <f t="shared" si="9"/>
        <v>539</v>
      </c>
    </row>
    <row r="10" spans="1:28" ht="15" customHeight="1" x14ac:dyDescent="0.25">
      <c r="A10" s="71">
        <v>558</v>
      </c>
      <c r="B10" s="71">
        <v>630</v>
      </c>
      <c r="C10" s="68">
        <v>0</v>
      </c>
      <c r="D10" s="68">
        <v>268.69</v>
      </c>
      <c r="E10" s="68">
        <v>211.78</v>
      </c>
      <c r="F10" s="68">
        <f t="shared" si="0"/>
        <v>97.304347826086953</v>
      </c>
      <c r="G10" s="68">
        <v>0</v>
      </c>
      <c r="H10" s="68">
        <f t="shared" si="1"/>
        <v>22.115384615384617</v>
      </c>
      <c r="I10" s="68">
        <v>0</v>
      </c>
      <c r="J10" s="72">
        <f t="shared" si="10"/>
        <v>0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-630</v>
      </c>
      <c r="V10" s="70">
        <f t="shared" si="4"/>
        <v>-630</v>
      </c>
      <c r="W10" s="70"/>
      <c r="X10" s="70">
        <f t="shared" si="5"/>
        <v>692.52412924884595</v>
      </c>
      <c r="Y10" s="70">
        <f t="shared" si="6"/>
        <v>62.524129248845952</v>
      </c>
      <c r="Z10" s="70">
        <f t="shared" si="7"/>
        <v>63</v>
      </c>
      <c r="AA10" s="24">
        <f t="shared" si="8"/>
        <v>63</v>
      </c>
      <c r="AB10" s="67">
        <f t="shared" si="9"/>
        <v>693</v>
      </c>
    </row>
    <row r="11" spans="1:28" ht="15" customHeight="1" x14ac:dyDescent="0.25">
      <c r="A11" s="71">
        <v>688</v>
      </c>
      <c r="B11" s="71">
        <v>630</v>
      </c>
      <c r="C11" s="68">
        <v>3.06</v>
      </c>
      <c r="D11" s="68">
        <v>268.69</v>
      </c>
      <c r="E11" s="68">
        <v>211.78</v>
      </c>
      <c r="F11" s="68">
        <f t="shared" si="0"/>
        <v>96.577777777777783</v>
      </c>
      <c r="G11" s="68">
        <v>0</v>
      </c>
      <c r="H11" s="68">
        <f t="shared" si="1"/>
        <v>22.549019607843139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267.52</v>
      </c>
      <c r="R11" s="43"/>
      <c r="S11" s="43"/>
      <c r="T11" s="22">
        <v>0</v>
      </c>
      <c r="U11" s="74">
        <f t="shared" si="3"/>
        <v>-630</v>
      </c>
      <c r="V11" s="70">
        <f t="shared" si="4"/>
        <v>-630</v>
      </c>
      <c r="W11" s="70"/>
      <c r="X11" s="70">
        <f t="shared" si="5"/>
        <v>692.52412924884595</v>
      </c>
      <c r="Y11" s="70">
        <f t="shared" si="6"/>
        <v>62.524129248845952</v>
      </c>
      <c r="Z11" s="70">
        <f t="shared" si="7"/>
        <v>63</v>
      </c>
      <c r="AA11" s="24">
        <f t="shared" si="8"/>
        <v>63</v>
      </c>
      <c r="AB11" s="67">
        <f t="shared" si="9"/>
        <v>693</v>
      </c>
    </row>
    <row r="12" spans="1:28" ht="15" customHeight="1" x14ac:dyDescent="0.25">
      <c r="A12" s="71">
        <v>656</v>
      </c>
      <c r="B12" s="71">
        <v>630</v>
      </c>
      <c r="C12" s="68">
        <v>2.91</v>
      </c>
      <c r="D12" s="68">
        <v>268.7</v>
      </c>
      <c r="E12" s="68">
        <v>211.78</v>
      </c>
      <c r="F12" s="68">
        <f t="shared" si="0"/>
        <v>99.5</v>
      </c>
      <c r="G12" s="68">
        <v>0</v>
      </c>
      <c r="H12" s="68">
        <f t="shared" si="1"/>
        <v>23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268.75</v>
      </c>
      <c r="R12" s="43"/>
      <c r="S12" s="43"/>
      <c r="T12" s="22">
        <v>0</v>
      </c>
      <c r="U12" s="74">
        <f t="shared" si="3"/>
        <v>-630</v>
      </c>
      <c r="V12" s="70">
        <f t="shared" si="4"/>
        <v>-630</v>
      </c>
      <c r="W12" s="70"/>
      <c r="X12" s="70">
        <f t="shared" si="5"/>
        <v>692.52412924884595</v>
      </c>
      <c r="Y12" s="70">
        <f t="shared" si="6"/>
        <v>62.524129248845952</v>
      </c>
      <c r="Z12" s="70">
        <f t="shared" si="7"/>
        <v>63</v>
      </c>
      <c r="AA12" s="24">
        <f t="shared" si="8"/>
        <v>63</v>
      </c>
      <c r="AB12" s="67">
        <f t="shared" si="9"/>
        <v>693</v>
      </c>
    </row>
    <row r="13" spans="1:28" ht="15" customHeight="1" x14ac:dyDescent="0.25">
      <c r="A13" s="71">
        <v>622</v>
      </c>
      <c r="B13" s="71">
        <v>630</v>
      </c>
      <c r="C13" s="68">
        <v>2.77</v>
      </c>
      <c r="D13" s="68">
        <v>268.7</v>
      </c>
      <c r="E13" s="68">
        <v>211.78</v>
      </c>
      <c r="F13" s="68">
        <f t="shared" si="0"/>
        <v>102.6046511627907</v>
      </c>
      <c r="G13" s="68">
        <v>0</v>
      </c>
      <c r="H13" s="68">
        <f t="shared" si="1"/>
        <v>23.469387755102041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-630</v>
      </c>
      <c r="V13" s="70">
        <f t="shared" si="4"/>
        <v>-630</v>
      </c>
      <c r="W13" s="70"/>
      <c r="X13" s="70">
        <f t="shared" si="5"/>
        <v>692.52412924884595</v>
      </c>
      <c r="Y13" s="70">
        <f t="shared" si="6"/>
        <v>62.524129248845952</v>
      </c>
      <c r="Z13" s="70">
        <f t="shared" si="7"/>
        <v>63</v>
      </c>
      <c r="AA13" s="24">
        <f t="shared" si="8"/>
        <v>63</v>
      </c>
      <c r="AB13" s="67">
        <f t="shared" si="9"/>
        <v>693</v>
      </c>
    </row>
    <row r="14" spans="1:28" ht="15" customHeight="1" x14ac:dyDescent="0.25">
      <c r="A14" s="71">
        <v>591</v>
      </c>
      <c r="B14" s="71">
        <v>770</v>
      </c>
      <c r="C14" s="68">
        <v>2.63</v>
      </c>
      <c r="D14" s="68">
        <v>268.67</v>
      </c>
      <c r="E14" s="68">
        <v>211.96</v>
      </c>
      <c r="F14" s="68">
        <f t="shared" si="0"/>
        <v>105.78571428571429</v>
      </c>
      <c r="G14" s="68">
        <v>0</v>
      </c>
      <c r="H14" s="68">
        <f t="shared" si="1"/>
        <v>21.041666666666668</v>
      </c>
      <c r="I14" s="68">
        <v>0</v>
      </c>
      <c r="J14" s="72">
        <f t="shared" si="10"/>
        <v>0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3056</v>
      </c>
      <c r="R14" s="43"/>
      <c r="S14" s="43"/>
      <c r="T14" s="22">
        <v>0</v>
      </c>
      <c r="U14" s="74">
        <f t="shared" si="3"/>
        <v>-770</v>
      </c>
      <c r="V14" s="70">
        <f t="shared" si="4"/>
        <v>-770</v>
      </c>
      <c r="W14" s="70"/>
      <c r="X14" s="70">
        <f t="shared" si="5"/>
        <v>846.41838019303407</v>
      </c>
      <c r="Y14" s="70">
        <f t="shared" si="6"/>
        <v>76.418380193034068</v>
      </c>
      <c r="Z14" s="70">
        <f t="shared" si="7"/>
        <v>76</v>
      </c>
      <c r="AA14" s="24">
        <f t="shared" si="8"/>
        <v>76</v>
      </c>
      <c r="AB14" s="67">
        <f t="shared" si="9"/>
        <v>846</v>
      </c>
    </row>
    <row r="15" spans="1:28" ht="15" customHeight="1" x14ac:dyDescent="0.25">
      <c r="A15" s="71">
        <v>555</v>
      </c>
      <c r="B15" s="71">
        <v>770</v>
      </c>
      <c r="C15" s="68">
        <v>2.4700000000000002</v>
      </c>
      <c r="D15" s="68">
        <v>268.64999999999998</v>
      </c>
      <c r="E15" s="68">
        <v>211.96</v>
      </c>
      <c r="F15" s="68">
        <f t="shared" si="0"/>
        <v>109.2439024390244</v>
      </c>
      <c r="G15" s="68">
        <v>0</v>
      </c>
      <c r="H15" s="68">
        <f t="shared" si="1"/>
        <v>21.48936170212766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124</v>
      </c>
      <c r="P15" s="14" t="s">
        <v>61</v>
      </c>
      <c r="Q15" s="13">
        <f>MAX(D:D)</f>
        <v>272.3</v>
      </c>
      <c r="R15" s="43">
        <f ca="1">TREND(OFFSET('Z-V'!B1,MATCH(Q15,'Z-V'!A:A,1)-1,,2,1),OFFSET('Z-V'!A1,MATCH(Q15,'Z-V'!A:A,1)-1,,2,1),Q15)</f>
        <v>60479.999999999884</v>
      </c>
      <c r="S15" s="43"/>
      <c r="T15" s="22">
        <v>0</v>
      </c>
      <c r="U15" s="74">
        <f t="shared" si="3"/>
        <v>-770</v>
      </c>
      <c r="V15" s="70">
        <f t="shared" si="4"/>
        <v>-770</v>
      </c>
      <c r="W15" s="70"/>
      <c r="X15" s="70">
        <f t="shared" si="5"/>
        <v>846.41838019303407</v>
      </c>
      <c r="Y15" s="70">
        <f t="shared" si="6"/>
        <v>76.418380193034068</v>
      </c>
      <c r="Z15" s="70">
        <f t="shared" si="7"/>
        <v>76</v>
      </c>
      <c r="AA15" s="24">
        <f t="shared" si="8"/>
        <v>76</v>
      </c>
      <c r="AB15" s="67">
        <f t="shared" si="9"/>
        <v>846</v>
      </c>
    </row>
    <row r="16" spans="1:28" ht="15" customHeight="1" x14ac:dyDescent="0.25">
      <c r="A16" s="71">
        <v>519</v>
      </c>
      <c r="B16" s="71">
        <v>770</v>
      </c>
      <c r="C16" s="68">
        <v>2.31</v>
      </c>
      <c r="D16" s="68">
        <v>268.61</v>
      </c>
      <c r="E16" s="68">
        <v>211.96</v>
      </c>
      <c r="F16" s="68">
        <f t="shared" si="0"/>
        <v>112.875</v>
      </c>
      <c r="G16" s="68">
        <v>0</v>
      </c>
      <c r="H16" s="68">
        <f t="shared" si="1"/>
        <v>21.956521739130434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22.37</v>
      </c>
      <c r="P16" s="14" t="s">
        <v>63</v>
      </c>
      <c r="Q16" s="56">
        <f>D2</f>
        <v>268.75</v>
      </c>
      <c r="R16" s="43">
        <f ca="1">TREND(OFFSET('Z-V'!B1,MATCH(Q16,'Z-V'!A:A,1)-1,,2,1),OFFSET('Z-V'!A1,MATCH(Q16,'Z-V'!A:A,1)-1,,2,1),Q16)</f>
        <v>48700</v>
      </c>
      <c r="S16" s="43"/>
      <c r="T16" s="22">
        <v>0</v>
      </c>
      <c r="U16" s="74">
        <f t="shared" si="3"/>
        <v>-770</v>
      </c>
      <c r="V16" s="70">
        <f t="shared" si="4"/>
        <v>-770</v>
      </c>
      <c r="W16" s="70"/>
      <c r="X16" s="70">
        <f t="shared" si="5"/>
        <v>846.41838019303407</v>
      </c>
      <c r="Y16" s="70">
        <f t="shared" si="6"/>
        <v>76.418380193034068</v>
      </c>
      <c r="Z16" s="70">
        <f t="shared" si="7"/>
        <v>76</v>
      </c>
      <c r="AA16" s="24">
        <f t="shared" si="8"/>
        <v>76</v>
      </c>
      <c r="AB16" s="67">
        <f t="shared" si="9"/>
        <v>846</v>
      </c>
    </row>
    <row r="17" spans="1:28" ht="15" customHeight="1" x14ac:dyDescent="0.25">
      <c r="A17" s="71">
        <v>483</v>
      </c>
      <c r="B17" s="71">
        <v>770</v>
      </c>
      <c r="C17" s="68">
        <v>2.15</v>
      </c>
      <c r="D17" s="68">
        <v>268.58</v>
      </c>
      <c r="E17" s="68">
        <v>211.96</v>
      </c>
      <c r="F17" s="68">
        <f t="shared" si="0"/>
        <v>116.69230769230769</v>
      </c>
      <c r="G17" s="68">
        <v>0</v>
      </c>
      <c r="H17" s="68">
        <f t="shared" si="1"/>
        <v>22.444444444444443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268.16000000000003</v>
      </c>
      <c r="R17" s="43"/>
      <c r="S17" s="43"/>
      <c r="T17" s="22">
        <v>0</v>
      </c>
      <c r="U17" s="74">
        <f t="shared" si="3"/>
        <v>-770</v>
      </c>
      <c r="V17" s="70">
        <f t="shared" si="4"/>
        <v>-770</v>
      </c>
      <c r="W17" s="70"/>
      <c r="X17" s="70">
        <f t="shared" si="5"/>
        <v>846.41838019303407</v>
      </c>
      <c r="Y17" s="70">
        <f t="shared" si="6"/>
        <v>76.418380193034068</v>
      </c>
      <c r="Z17" s="70">
        <f t="shared" si="7"/>
        <v>76</v>
      </c>
      <c r="AA17" s="24">
        <f t="shared" si="8"/>
        <v>76</v>
      </c>
      <c r="AB17" s="67">
        <f t="shared" si="9"/>
        <v>846</v>
      </c>
    </row>
    <row r="18" spans="1:28" ht="15" customHeight="1" x14ac:dyDescent="0.2">
      <c r="A18" s="71">
        <v>450</v>
      </c>
      <c r="B18" s="71">
        <v>920</v>
      </c>
      <c r="C18" s="68">
        <v>2</v>
      </c>
      <c r="D18" s="68">
        <v>268.52</v>
      </c>
      <c r="E18" s="68">
        <v>212.11</v>
      </c>
      <c r="F18" s="68">
        <f t="shared" si="0"/>
        <v>120.63157894736842</v>
      </c>
      <c r="G18" s="68">
        <v>0</v>
      </c>
      <c r="H18" s="68">
        <f t="shared" si="1"/>
        <v>19.545454545454547</v>
      </c>
      <c r="I18" s="68">
        <v>0</v>
      </c>
      <c r="J18" s="72">
        <f t="shared" si="10"/>
        <v>0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3056</v>
      </c>
      <c r="R18" s="43"/>
      <c r="S18" s="43"/>
      <c r="T18" s="22">
        <v>0</v>
      </c>
      <c r="U18" s="74">
        <f t="shared" si="3"/>
        <v>-920</v>
      </c>
      <c r="V18" s="70">
        <f t="shared" si="4"/>
        <v>-920</v>
      </c>
      <c r="W18" s="70"/>
      <c r="X18" s="70">
        <f t="shared" si="5"/>
        <v>1011.3050776332353</v>
      </c>
      <c r="Y18" s="70">
        <f t="shared" si="6"/>
        <v>91.305077633235328</v>
      </c>
      <c r="Z18" s="70">
        <f t="shared" si="7"/>
        <v>91</v>
      </c>
      <c r="AA18" s="24">
        <f t="shared" si="8"/>
        <v>91</v>
      </c>
      <c r="AB18" s="67">
        <f t="shared" si="9"/>
        <v>1011</v>
      </c>
    </row>
    <row r="19" spans="1:28" ht="15" customHeight="1" x14ac:dyDescent="0.25">
      <c r="A19" s="71">
        <v>417</v>
      </c>
      <c r="B19" s="71">
        <v>920</v>
      </c>
      <c r="C19" s="68">
        <v>0</v>
      </c>
      <c r="D19" s="68">
        <v>268.45</v>
      </c>
      <c r="E19" s="68">
        <v>212.11</v>
      </c>
      <c r="F19" s="68">
        <f t="shared" si="0"/>
        <v>124.78378378378379</v>
      </c>
      <c r="G19" s="68">
        <v>0</v>
      </c>
      <c r="H19" s="68">
        <f t="shared" si="1"/>
        <v>20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0.62627898429669226</v>
      </c>
      <c r="R19" s="58">
        <f>MAX(AB:AB)</f>
        <v>3359</v>
      </c>
      <c r="S19" s="58">
        <f>'Z-V'!P8-R19</f>
        <v>5620</v>
      </c>
      <c r="T19" s="22">
        <v>0</v>
      </c>
      <c r="U19" s="74">
        <f t="shared" si="3"/>
        <v>-920</v>
      </c>
      <c r="V19" s="70">
        <f t="shared" si="4"/>
        <v>-920</v>
      </c>
      <c r="W19" s="70"/>
      <c r="X19" s="70">
        <f t="shared" si="5"/>
        <v>1011.3050776332353</v>
      </c>
      <c r="Y19" s="70">
        <f t="shared" si="6"/>
        <v>91.305077633235328</v>
      </c>
      <c r="Z19" s="70">
        <f t="shared" si="7"/>
        <v>91</v>
      </c>
      <c r="AA19" s="24">
        <f t="shared" si="8"/>
        <v>91</v>
      </c>
      <c r="AB19" s="67">
        <f t="shared" si="9"/>
        <v>1011</v>
      </c>
    </row>
    <row r="20" spans="1:28" ht="15" customHeight="1" x14ac:dyDescent="0.25">
      <c r="A20" s="71">
        <v>384</v>
      </c>
      <c r="B20" s="71">
        <v>920</v>
      </c>
      <c r="C20" s="68">
        <v>0</v>
      </c>
      <c r="D20" s="68">
        <v>268.38</v>
      </c>
      <c r="E20" s="68">
        <v>212.11</v>
      </c>
      <c r="F20" s="68">
        <f t="shared" si="0"/>
        <v>129.16666666666666</v>
      </c>
      <c r="G20" s="68">
        <v>0</v>
      </c>
      <c r="H20" s="68">
        <f t="shared" si="1"/>
        <v>20.476190476190474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0.77995100972326326</v>
      </c>
      <c r="R20" s="43">
        <f ca="1">R15-R16</f>
        <v>11779.999999999884</v>
      </c>
      <c r="S20" s="43">
        <f ca="1">'Z-V'!P9-R20</f>
        <v>41700.000000000116</v>
      </c>
      <c r="T20" s="22">
        <v>0</v>
      </c>
      <c r="U20" s="74">
        <f t="shared" si="3"/>
        <v>-920</v>
      </c>
      <c r="V20" s="70">
        <f t="shared" si="4"/>
        <v>-920</v>
      </c>
      <c r="W20" s="70"/>
      <c r="X20" s="70">
        <f t="shared" si="5"/>
        <v>1011.3050776332353</v>
      </c>
      <c r="Y20" s="70">
        <f t="shared" si="6"/>
        <v>91.305077633235328</v>
      </c>
      <c r="Z20" s="70">
        <f t="shared" si="7"/>
        <v>91</v>
      </c>
      <c r="AA20" s="24">
        <f t="shared" si="8"/>
        <v>91</v>
      </c>
      <c r="AB20" s="67">
        <f t="shared" si="9"/>
        <v>1011</v>
      </c>
    </row>
    <row r="21" spans="1:28" ht="15" customHeight="1" x14ac:dyDescent="0.25">
      <c r="A21" s="71">
        <v>522</v>
      </c>
      <c r="B21" s="71">
        <v>920</v>
      </c>
      <c r="C21" s="68">
        <v>2.3199999999999998</v>
      </c>
      <c r="D21" s="68">
        <v>268.33</v>
      </c>
      <c r="E21" s="68">
        <v>212.11</v>
      </c>
      <c r="F21" s="68">
        <f t="shared" si="0"/>
        <v>128.91428571428571</v>
      </c>
      <c r="G21" s="68">
        <v>0</v>
      </c>
      <c r="H21" s="68">
        <f t="shared" si="1"/>
        <v>20.975609756097562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0.97307400639561559</v>
      </c>
      <c r="R21" s="43">
        <f>ABS(Q12-Q17)</f>
        <v>0.58999999999997499</v>
      </c>
      <c r="S21" s="43">
        <f>'Z-V'!P10-R21</f>
        <v>21.300000000000026</v>
      </c>
      <c r="T21" s="22">
        <v>0</v>
      </c>
      <c r="U21" s="74">
        <f t="shared" si="3"/>
        <v>-920</v>
      </c>
      <c r="V21" s="70">
        <f t="shared" si="4"/>
        <v>-920</v>
      </c>
      <c r="W21" s="70"/>
      <c r="X21" s="70">
        <f t="shared" si="5"/>
        <v>1011.3050776332353</v>
      </c>
      <c r="Y21" s="70">
        <f t="shared" si="6"/>
        <v>91.305077633235328</v>
      </c>
      <c r="Z21" s="70">
        <f t="shared" si="7"/>
        <v>91</v>
      </c>
      <c r="AA21" s="24">
        <f t="shared" si="8"/>
        <v>91</v>
      </c>
      <c r="AB21" s="67">
        <f t="shared" si="9"/>
        <v>1011</v>
      </c>
    </row>
    <row r="22" spans="1:28" ht="15" customHeight="1" x14ac:dyDescent="0.25">
      <c r="A22" s="71">
        <v>660</v>
      </c>
      <c r="B22" s="71">
        <v>1060</v>
      </c>
      <c r="C22" s="68">
        <v>2.93</v>
      </c>
      <c r="D22" s="68">
        <v>268.27999999999997</v>
      </c>
      <c r="E22" s="68">
        <v>212.24</v>
      </c>
      <c r="F22" s="68">
        <f t="shared" si="0"/>
        <v>128.64705882352942</v>
      </c>
      <c r="G22" s="68">
        <v>0</v>
      </c>
      <c r="H22" s="68">
        <f t="shared" si="1"/>
        <v>18</v>
      </c>
      <c r="I22" s="68">
        <v>0</v>
      </c>
      <c r="J22" s="72">
        <f t="shared" si="10"/>
        <v>0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0.79210000000000003</v>
      </c>
      <c r="R22" s="43"/>
      <c r="S22" s="43"/>
      <c r="T22" s="22">
        <v>0</v>
      </c>
      <c r="U22" s="74">
        <f t="shared" si="3"/>
        <v>-1060</v>
      </c>
      <c r="V22" s="70">
        <f t="shared" si="4"/>
        <v>-1060</v>
      </c>
      <c r="W22" s="70"/>
      <c r="X22" s="70">
        <f t="shared" si="5"/>
        <v>1165.1993285774236</v>
      </c>
      <c r="Y22" s="70">
        <f t="shared" si="6"/>
        <v>105.19932857742356</v>
      </c>
      <c r="Z22" s="70">
        <f t="shared" si="7"/>
        <v>105</v>
      </c>
      <c r="AA22" s="24">
        <f t="shared" si="8"/>
        <v>105</v>
      </c>
      <c r="AB22" s="67">
        <f t="shared" si="9"/>
        <v>1165</v>
      </c>
    </row>
    <row r="23" spans="1:28" ht="15" customHeight="1" x14ac:dyDescent="0.25">
      <c r="A23" s="71">
        <v>798</v>
      </c>
      <c r="B23" s="71">
        <v>1060</v>
      </c>
      <c r="C23" s="68">
        <v>3.55</v>
      </c>
      <c r="D23" s="68">
        <v>268.25</v>
      </c>
      <c r="E23" s="68">
        <v>212.24</v>
      </c>
      <c r="F23" s="68">
        <f t="shared" si="0"/>
        <v>128.36363636363637</v>
      </c>
      <c r="G23" s="68">
        <v>0</v>
      </c>
      <c r="H23" s="68">
        <f t="shared" si="1"/>
        <v>18.46153846153846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-1060</v>
      </c>
      <c r="V23" s="70">
        <f t="shared" si="4"/>
        <v>-1060</v>
      </c>
      <c r="W23" s="70"/>
      <c r="X23" s="70">
        <f t="shared" si="5"/>
        <v>1165.1993285774236</v>
      </c>
      <c r="Y23" s="70">
        <f t="shared" si="6"/>
        <v>105.19932857742356</v>
      </c>
      <c r="Z23" s="70">
        <f t="shared" si="7"/>
        <v>105</v>
      </c>
      <c r="AA23" s="24">
        <f t="shared" si="8"/>
        <v>105</v>
      </c>
      <c r="AB23" s="67">
        <f t="shared" si="9"/>
        <v>1165</v>
      </c>
    </row>
    <row r="24" spans="1:28" ht="15" customHeight="1" x14ac:dyDescent="0.25">
      <c r="A24" s="71">
        <v>782</v>
      </c>
      <c r="B24" s="71">
        <v>1060</v>
      </c>
      <c r="C24" s="68">
        <v>3.47</v>
      </c>
      <c r="D24" s="68">
        <v>268.20999999999998</v>
      </c>
      <c r="E24" s="68">
        <v>212.24</v>
      </c>
      <c r="F24" s="68">
        <f t="shared" si="0"/>
        <v>132.875</v>
      </c>
      <c r="G24" s="68">
        <v>0</v>
      </c>
      <c r="H24" s="68">
        <f t="shared" si="1"/>
        <v>18.94736842105263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-1060</v>
      </c>
      <c r="V24" s="70">
        <f t="shared" si="4"/>
        <v>-1060</v>
      </c>
      <c r="W24" s="70"/>
      <c r="X24" s="70">
        <f t="shared" si="5"/>
        <v>1165.1993285774236</v>
      </c>
      <c r="Y24" s="70">
        <f t="shared" si="6"/>
        <v>105.19932857742356</v>
      </c>
      <c r="Z24" s="70">
        <f t="shared" si="7"/>
        <v>105</v>
      </c>
      <c r="AA24" s="24">
        <f t="shared" si="8"/>
        <v>105</v>
      </c>
      <c r="AB24" s="67">
        <f t="shared" si="9"/>
        <v>1165</v>
      </c>
    </row>
    <row r="25" spans="1:28" ht="15" customHeight="1" x14ac:dyDescent="0.25">
      <c r="A25" s="71">
        <v>765</v>
      </c>
      <c r="B25" s="71">
        <v>1060</v>
      </c>
      <c r="C25" s="68">
        <v>3.4</v>
      </c>
      <c r="D25" s="68">
        <v>268.17</v>
      </c>
      <c r="E25" s="68">
        <v>212.24</v>
      </c>
      <c r="F25" s="68">
        <f t="shared" si="0"/>
        <v>137.70967741935485</v>
      </c>
      <c r="G25" s="68">
        <v>0</v>
      </c>
      <c r="H25" s="68">
        <f t="shared" si="1"/>
        <v>19.45945945945946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-1060</v>
      </c>
      <c r="V25" s="70">
        <f t="shared" si="4"/>
        <v>-1060</v>
      </c>
      <c r="W25" s="70"/>
      <c r="X25" s="70">
        <f t="shared" si="5"/>
        <v>1165.1993285774236</v>
      </c>
      <c r="Y25" s="70">
        <f t="shared" si="6"/>
        <v>105.19932857742356</v>
      </c>
      <c r="Z25" s="70">
        <f t="shared" si="7"/>
        <v>105</v>
      </c>
      <c r="AA25" s="24">
        <f t="shared" si="8"/>
        <v>105</v>
      </c>
      <c r="AB25" s="67">
        <f t="shared" si="9"/>
        <v>1165</v>
      </c>
    </row>
    <row r="26" spans="1:28" ht="15" customHeight="1" x14ac:dyDescent="0.25">
      <c r="A26" s="71">
        <v>750</v>
      </c>
      <c r="B26" s="71">
        <v>1200</v>
      </c>
      <c r="C26" s="68">
        <v>3.33</v>
      </c>
      <c r="D26" s="68">
        <v>268.11</v>
      </c>
      <c r="E26" s="68">
        <v>212.32</v>
      </c>
      <c r="F26" s="68">
        <f t="shared" si="0"/>
        <v>142.80000000000001</v>
      </c>
      <c r="G26" s="68">
        <v>0</v>
      </c>
      <c r="H26" s="68">
        <f t="shared" si="1"/>
        <v>16.111111111111111</v>
      </c>
      <c r="I26" s="68">
        <v>0</v>
      </c>
      <c r="J26" s="72">
        <f t="shared" si="10"/>
        <v>0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-1200</v>
      </c>
      <c r="V26" s="70">
        <f t="shared" si="4"/>
        <v>-1200</v>
      </c>
      <c r="W26" s="70"/>
      <c r="X26" s="70">
        <f t="shared" si="5"/>
        <v>1319.0935795216114</v>
      </c>
      <c r="Y26" s="70">
        <f t="shared" si="6"/>
        <v>119.09357952161145</v>
      </c>
      <c r="Z26" s="70">
        <f t="shared" si="7"/>
        <v>119</v>
      </c>
      <c r="AA26" s="24">
        <f t="shared" si="8"/>
        <v>119</v>
      </c>
      <c r="AB26" s="67">
        <f t="shared" si="9"/>
        <v>1319</v>
      </c>
    </row>
    <row r="27" spans="1:28" ht="15" customHeight="1" x14ac:dyDescent="0.25">
      <c r="A27" s="71">
        <v>782</v>
      </c>
      <c r="B27" s="71">
        <v>1200</v>
      </c>
      <c r="C27" s="68">
        <v>3.47</v>
      </c>
      <c r="D27" s="68">
        <v>268.06</v>
      </c>
      <c r="E27" s="68">
        <v>212.32</v>
      </c>
      <c r="F27" s="68">
        <f t="shared" si="0"/>
        <v>146.62068965517241</v>
      </c>
      <c r="G27" s="68">
        <v>0</v>
      </c>
      <c r="H27" s="68">
        <f t="shared" si="1"/>
        <v>16.571428571428573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0</v>
      </c>
      <c r="U27" s="74">
        <f t="shared" si="3"/>
        <v>-1200</v>
      </c>
      <c r="V27" s="70">
        <f t="shared" si="4"/>
        <v>-1200</v>
      </c>
      <c r="W27" s="70"/>
      <c r="X27" s="70">
        <f t="shared" si="5"/>
        <v>1319.0935795216114</v>
      </c>
      <c r="Y27" s="70">
        <f t="shared" si="6"/>
        <v>119.09357952161145</v>
      </c>
      <c r="Z27" s="70">
        <f t="shared" si="7"/>
        <v>119</v>
      </c>
      <c r="AA27" s="24">
        <f t="shared" si="8"/>
        <v>119</v>
      </c>
      <c r="AB27" s="67">
        <f t="shared" si="9"/>
        <v>1319</v>
      </c>
    </row>
    <row r="28" spans="1:28" ht="15" customHeight="1" x14ac:dyDescent="0.25">
      <c r="A28" s="71">
        <v>813</v>
      </c>
      <c r="B28" s="71">
        <v>1200</v>
      </c>
      <c r="C28" s="68">
        <v>3.61</v>
      </c>
      <c r="D28" s="68">
        <v>268.01</v>
      </c>
      <c r="E28" s="68">
        <v>212.32</v>
      </c>
      <c r="F28" s="68">
        <f t="shared" si="0"/>
        <v>150.75</v>
      </c>
      <c r="G28" s="68">
        <v>0</v>
      </c>
      <c r="H28" s="68">
        <f t="shared" si="1"/>
        <v>17.058823529411764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-1200</v>
      </c>
      <c r="V28" s="70">
        <f t="shared" si="4"/>
        <v>-1200</v>
      </c>
      <c r="W28" s="70"/>
      <c r="X28" s="70">
        <f t="shared" si="5"/>
        <v>1319.0935795216114</v>
      </c>
      <c r="Y28" s="70">
        <f t="shared" si="6"/>
        <v>119.09357952161145</v>
      </c>
      <c r="Z28" s="70">
        <f t="shared" si="7"/>
        <v>119</v>
      </c>
      <c r="AA28" s="24">
        <f t="shared" si="8"/>
        <v>119</v>
      </c>
      <c r="AB28" s="67">
        <f t="shared" si="9"/>
        <v>1319</v>
      </c>
    </row>
    <row r="29" spans="1:28" ht="15" customHeight="1" x14ac:dyDescent="0.25">
      <c r="A29" s="71">
        <v>846</v>
      </c>
      <c r="B29" s="71">
        <v>1200</v>
      </c>
      <c r="C29" s="68">
        <v>3.76</v>
      </c>
      <c r="D29" s="68">
        <v>267.95999999999998</v>
      </c>
      <c r="E29" s="68">
        <v>212.32</v>
      </c>
      <c r="F29" s="68">
        <f t="shared" si="0"/>
        <v>155.11111111111111</v>
      </c>
      <c r="G29" s="68">
        <v>0</v>
      </c>
      <c r="H29" s="68">
        <f t="shared" si="1"/>
        <v>17.575757575757574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-1200</v>
      </c>
      <c r="V29" s="70">
        <f t="shared" si="4"/>
        <v>-1200</v>
      </c>
      <c r="W29" s="70"/>
      <c r="X29" s="70">
        <f t="shared" si="5"/>
        <v>1319.0935795216114</v>
      </c>
      <c r="Y29" s="70">
        <f t="shared" si="6"/>
        <v>119.09357952161145</v>
      </c>
      <c r="Z29" s="70">
        <f t="shared" si="7"/>
        <v>119</v>
      </c>
      <c r="AA29" s="24">
        <f t="shared" si="8"/>
        <v>119</v>
      </c>
      <c r="AB29" s="67">
        <f t="shared" si="9"/>
        <v>1319</v>
      </c>
    </row>
    <row r="30" spans="1:28" ht="15" customHeight="1" x14ac:dyDescent="0.25">
      <c r="A30" s="71">
        <v>862</v>
      </c>
      <c r="B30" s="71">
        <v>1350</v>
      </c>
      <c r="C30" s="68">
        <v>3.83</v>
      </c>
      <c r="D30" s="68">
        <v>267.89999999999998</v>
      </c>
      <c r="E30" s="68">
        <v>212.37</v>
      </c>
      <c r="F30" s="68">
        <f t="shared" si="0"/>
        <v>160.46153846153845</v>
      </c>
      <c r="G30" s="68">
        <v>0</v>
      </c>
      <c r="H30" s="68">
        <f t="shared" si="1"/>
        <v>13.4375</v>
      </c>
      <c r="I30" s="68">
        <v>0</v>
      </c>
      <c r="J30" s="72">
        <f t="shared" si="10"/>
        <v>0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-1350</v>
      </c>
      <c r="V30" s="70">
        <f t="shared" si="4"/>
        <v>-1350</v>
      </c>
      <c r="W30" s="70"/>
      <c r="X30" s="70">
        <f t="shared" si="5"/>
        <v>1483.9802769618127</v>
      </c>
      <c r="Y30" s="70">
        <f t="shared" si="6"/>
        <v>133.98027696181271</v>
      </c>
      <c r="Z30" s="70">
        <f t="shared" si="7"/>
        <v>134</v>
      </c>
      <c r="AA30" s="24">
        <f t="shared" si="8"/>
        <v>134</v>
      </c>
      <c r="AB30" s="67">
        <f t="shared" si="9"/>
        <v>1484</v>
      </c>
    </row>
    <row r="31" spans="1:28" ht="15" customHeight="1" x14ac:dyDescent="0.25">
      <c r="A31" s="71">
        <v>879</v>
      </c>
      <c r="B31" s="71">
        <v>1350</v>
      </c>
      <c r="C31" s="68">
        <v>3.91</v>
      </c>
      <c r="D31" s="68">
        <v>267.83</v>
      </c>
      <c r="E31" s="68">
        <v>212.37</v>
      </c>
      <c r="F31" s="68">
        <f t="shared" si="0"/>
        <v>166.2</v>
      </c>
      <c r="G31" s="68">
        <v>0</v>
      </c>
      <c r="H31" s="68">
        <f t="shared" si="1"/>
        <v>13.870967741935484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-1350</v>
      </c>
      <c r="V31" s="70">
        <f t="shared" si="4"/>
        <v>-1350</v>
      </c>
      <c r="W31" s="70"/>
      <c r="X31" s="70">
        <f t="shared" si="5"/>
        <v>1483.9802769618127</v>
      </c>
      <c r="Y31" s="70">
        <f t="shared" si="6"/>
        <v>133.98027696181271</v>
      </c>
      <c r="Z31" s="70">
        <f t="shared" si="7"/>
        <v>134</v>
      </c>
      <c r="AA31" s="24">
        <f t="shared" si="8"/>
        <v>134</v>
      </c>
      <c r="AB31" s="67">
        <f t="shared" si="9"/>
        <v>1484</v>
      </c>
    </row>
    <row r="32" spans="1:28" ht="15" customHeight="1" x14ac:dyDescent="0.25">
      <c r="A32" s="71">
        <v>896</v>
      </c>
      <c r="B32" s="71">
        <v>1350</v>
      </c>
      <c r="C32" s="68">
        <v>3.98</v>
      </c>
      <c r="D32" s="68">
        <v>267.77</v>
      </c>
      <c r="E32" s="68">
        <v>212.37</v>
      </c>
      <c r="F32" s="68">
        <f t="shared" si="0"/>
        <v>172.41666666666666</v>
      </c>
      <c r="G32" s="68">
        <v>0</v>
      </c>
      <c r="H32" s="68">
        <f t="shared" si="1"/>
        <v>14.333333333333334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-1350</v>
      </c>
      <c r="V32" s="70">
        <f t="shared" si="4"/>
        <v>-1350</v>
      </c>
      <c r="W32" s="70"/>
      <c r="X32" s="70">
        <f t="shared" si="5"/>
        <v>1483.9802769618127</v>
      </c>
      <c r="Y32" s="70">
        <f t="shared" si="6"/>
        <v>133.98027696181271</v>
      </c>
      <c r="Z32" s="70">
        <f t="shared" si="7"/>
        <v>134</v>
      </c>
      <c r="AA32" s="24">
        <f t="shared" si="8"/>
        <v>134</v>
      </c>
      <c r="AB32" s="67">
        <f t="shared" si="9"/>
        <v>1484</v>
      </c>
    </row>
    <row r="33" spans="1:28" ht="15" customHeight="1" x14ac:dyDescent="0.25">
      <c r="A33" s="71">
        <v>978</v>
      </c>
      <c r="B33" s="71">
        <v>1350</v>
      </c>
      <c r="C33" s="68">
        <v>4.3499999999999996</v>
      </c>
      <c r="D33" s="68">
        <v>267.72000000000003</v>
      </c>
      <c r="E33" s="68">
        <v>212.37</v>
      </c>
      <c r="F33" s="68">
        <f t="shared" si="0"/>
        <v>176.34782608695653</v>
      </c>
      <c r="G33" s="68">
        <v>0</v>
      </c>
      <c r="H33" s="68">
        <f t="shared" si="1"/>
        <v>14.827586206896552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-1350</v>
      </c>
      <c r="V33" s="70">
        <f t="shared" si="4"/>
        <v>-1350</v>
      </c>
      <c r="W33" s="70"/>
      <c r="X33" s="70">
        <f t="shared" si="5"/>
        <v>1483.9802769618127</v>
      </c>
      <c r="Y33" s="70">
        <f t="shared" si="6"/>
        <v>133.98027696181271</v>
      </c>
      <c r="Z33" s="70">
        <f t="shared" si="7"/>
        <v>134</v>
      </c>
      <c r="AA33" s="24">
        <f t="shared" si="8"/>
        <v>134</v>
      </c>
      <c r="AB33" s="67">
        <f t="shared" si="9"/>
        <v>1484</v>
      </c>
    </row>
    <row r="34" spans="1:28" ht="15" customHeight="1" x14ac:dyDescent="0.25">
      <c r="A34" s="71">
        <v>1060</v>
      </c>
      <c r="B34" s="71">
        <v>1490</v>
      </c>
      <c r="C34" s="68">
        <v>4.71</v>
      </c>
      <c r="D34" s="68">
        <v>267.66000000000003</v>
      </c>
      <c r="E34" s="68">
        <v>212.41</v>
      </c>
      <c r="F34" s="68">
        <f t="shared" ref="F34:F55" si="13">($A$56-A34)/(ROW($A$56)-ROW(A34))</f>
        <v>180.63636363636363</v>
      </c>
      <c r="G34" s="68">
        <v>0</v>
      </c>
      <c r="H34" s="68">
        <f t="shared" ref="H34:H55" si="14">($B$62-B34)/(ROW($B$62)-ROW(B34))</f>
        <v>10.357142857142858</v>
      </c>
      <c r="I34" s="68">
        <v>0</v>
      </c>
      <c r="J34" s="72">
        <f t="shared" si="10"/>
        <v>0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-1490</v>
      </c>
      <c r="V34" s="70">
        <f t="shared" ref="V34:V65" si="17">ROUND(U34,0)</f>
        <v>-1490</v>
      </c>
      <c r="W34" s="70"/>
      <c r="X34" s="70">
        <f t="shared" ref="X34:X65" si="18">B34/$W$2*$W$3</f>
        <v>1637.8745279060008</v>
      </c>
      <c r="Y34" s="70">
        <f t="shared" ref="Y34:Y65" si="19">X34-B34</f>
        <v>147.87452790600082</v>
      </c>
      <c r="Z34" s="70">
        <f t="shared" ref="Z34:Z65" si="20">ROUND(Y34,0)</f>
        <v>148</v>
      </c>
      <c r="AA34" s="24">
        <f t="shared" ref="AA34:AA65" si="21">IF(V34&gt;=0,V34,Z34)</f>
        <v>148</v>
      </c>
      <c r="AB34" s="67">
        <f t="shared" ref="AB34:AB65" si="22">B34+AA34</f>
        <v>1638</v>
      </c>
    </row>
    <row r="35" spans="1:28" ht="15" customHeight="1" x14ac:dyDescent="0.25">
      <c r="A35" s="71">
        <v>1142</v>
      </c>
      <c r="B35" s="71">
        <v>1490</v>
      </c>
      <c r="C35" s="68">
        <v>5.07</v>
      </c>
      <c r="D35" s="68">
        <v>267.61</v>
      </c>
      <c r="E35" s="68">
        <v>212.41</v>
      </c>
      <c r="F35" s="68">
        <f t="shared" si="13"/>
        <v>185.33333333333334</v>
      </c>
      <c r="G35" s="68">
        <v>0</v>
      </c>
      <c r="H35" s="68">
        <f t="shared" si="14"/>
        <v>10.74074074074074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-1490</v>
      </c>
      <c r="V35" s="70">
        <f t="shared" si="17"/>
        <v>-1490</v>
      </c>
      <c r="W35" s="70"/>
      <c r="X35" s="70">
        <f t="shared" si="18"/>
        <v>1637.8745279060008</v>
      </c>
      <c r="Y35" s="70">
        <f t="shared" si="19"/>
        <v>147.87452790600082</v>
      </c>
      <c r="Z35" s="70">
        <f t="shared" si="20"/>
        <v>148</v>
      </c>
      <c r="AA35" s="24">
        <f t="shared" si="21"/>
        <v>148</v>
      </c>
      <c r="AB35" s="67">
        <f t="shared" si="22"/>
        <v>1638</v>
      </c>
    </row>
    <row r="36" spans="1:28" ht="15" customHeight="1" x14ac:dyDescent="0.25">
      <c r="A36" s="71">
        <v>1244</v>
      </c>
      <c r="B36" s="71">
        <v>1490</v>
      </c>
      <c r="C36" s="68">
        <v>5.53</v>
      </c>
      <c r="D36" s="68">
        <v>267.57</v>
      </c>
      <c r="E36" s="68">
        <v>212.41</v>
      </c>
      <c r="F36" s="68">
        <f t="shared" si="13"/>
        <v>189.5</v>
      </c>
      <c r="G36" s="68">
        <v>0</v>
      </c>
      <c r="H36" s="68">
        <f t="shared" si="14"/>
        <v>11.153846153846153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0</v>
      </c>
      <c r="U36" s="74">
        <f t="shared" si="16"/>
        <v>-1490</v>
      </c>
      <c r="V36" s="70">
        <f t="shared" si="17"/>
        <v>-1490</v>
      </c>
      <c r="W36" s="70"/>
      <c r="X36" s="70">
        <f t="shared" si="18"/>
        <v>1637.8745279060008</v>
      </c>
      <c r="Y36" s="70">
        <f t="shared" si="19"/>
        <v>147.87452790600082</v>
      </c>
      <c r="Z36" s="70">
        <f t="shared" si="20"/>
        <v>148</v>
      </c>
      <c r="AA36" s="24">
        <f t="shared" si="21"/>
        <v>148</v>
      </c>
      <c r="AB36" s="67">
        <f t="shared" si="22"/>
        <v>1638</v>
      </c>
    </row>
    <row r="37" spans="1:28" ht="15" customHeight="1" x14ac:dyDescent="0.25">
      <c r="A37" s="71">
        <v>1346</v>
      </c>
      <c r="B37" s="71">
        <v>1490</v>
      </c>
      <c r="C37" s="68">
        <v>0</v>
      </c>
      <c r="D37" s="68">
        <v>267.55</v>
      </c>
      <c r="E37" s="68">
        <v>212.41</v>
      </c>
      <c r="F37" s="68">
        <f t="shared" si="13"/>
        <v>194.10526315789474</v>
      </c>
      <c r="G37" s="68">
        <v>0</v>
      </c>
      <c r="H37" s="68">
        <f t="shared" si="14"/>
        <v>11.6</v>
      </c>
      <c r="I37" s="68">
        <v>0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-1490</v>
      </c>
      <c r="V37" s="70">
        <f t="shared" si="17"/>
        <v>-1490</v>
      </c>
      <c r="W37" s="70"/>
      <c r="X37" s="70">
        <f t="shared" si="18"/>
        <v>1637.8745279060008</v>
      </c>
      <c r="Y37" s="70">
        <f t="shared" si="19"/>
        <v>147.87452790600082</v>
      </c>
      <c r="Z37" s="70">
        <f t="shared" si="20"/>
        <v>148</v>
      </c>
      <c r="AA37" s="24">
        <f t="shared" si="21"/>
        <v>148</v>
      </c>
      <c r="AB37" s="67">
        <f t="shared" si="22"/>
        <v>1638</v>
      </c>
    </row>
    <row r="38" spans="1:28" ht="15" customHeight="1" x14ac:dyDescent="0.25">
      <c r="A38" s="71">
        <v>1446</v>
      </c>
      <c r="B38" s="71">
        <v>1630</v>
      </c>
      <c r="C38" s="68">
        <v>6.43</v>
      </c>
      <c r="D38" s="68">
        <v>267.52999999999997</v>
      </c>
      <c r="E38" s="68">
        <v>212.45</v>
      </c>
      <c r="F38" s="68">
        <f t="shared" si="13"/>
        <v>199.33333333333334</v>
      </c>
      <c r="G38" s="68">
        <v>0</v>
      </c>
      <c r="H38" s="68">
        <f t="shared" si="14"/>
        <v>6.25</v>
      </c>
      <c r="I38" s="68">
        <v>0</v>
      </c>
      <c r="J38" s="72">
        <f t="shared" si="23"/>
        <v>0</v>
      </c>
      <c r="K38" s="72">
        <f t="shared" si="24"/>
        <v>1</v>
      </c>
      <c r="L38" s="72">
        <f t="shared" si="12"/>
        <v>1</v>
      </c>
      <c r="M38" s="72">
        <f t="shared" ca="1" si="15"/>
        <v>1</v>
      </c>
      <c r="N38" s="26"/>
      <c r="O38" s="26"/>
      <c r="P38" s="25"/>
      <c r="Q38" s="25"/>
      <c r="T38" s="22">
        <v>0</v>
      </c>
      <c r="U38" s="74">
        <f t="shared" si="16"/>
        <v>-1630</v>
      </c>
      <c r="V38" s="70">
        <f t="shared" si="17"/>
        <v>-1630</v>
      </c>
      <c r="W38" s="70"/>
      <c r="X38" s="70">
        <f t="shared" si="18"/>
        <v>1791.7687788501887</v>
      </c>
      <c r="Y38" s="70">
        <f t="shared" si="19"/>
        <v>161.76877885018871</v>
      </c>
      <c r="Z38" s="70">
        <f t="shared" si="20"/>
        <v>162</v>
      </c>
      <c r="AA38" s="24">
        <f t="shared" si="21"/>
        <v>162</v>
      </c>
      <c r="AB38" s="67">
        <f t="shared" si="22"/>
        <v>1792</v>
      </c>
    </row>
    <row r="39" spans="1:28" ht="15" customHeight="1" x14ac:dyDescent="0.25">
      <c r="A39" s="71">
        <v>1548</v>
      </c>
      <c r="B39" s="71">
        <v>1630</v>
      </c>
      <c r="C39" s="68">
        <v>6.88</v>
      </c>
      <c r="D39" s="68">
        <v>267.52</v>
      </c>
      <c r="E39" s="68">
        <v>212.45</v>
      </c>
      <c r="F39" s="68">
        <f t="shared" si="13"/>
        <v>205.05882352941177</v>
      </c>
      <c r="G39" s="68">
        <v>0</v>
      </c>
      <c r="H39" s="68">
        <f t="shared" si="14"/>
        <v>6.5217391304347823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1</v>
      </c>
      <c r="N39" s="26"/>
      <c r="O39" s="26"/>
      <c r="P39" s="25"/>
      <c r="Q39" s="25"/>
      <c r="T39" s="22">
        <v>0</v>
      </c>
      <c r="U39" s="74">
        <f t="shared" si="16"/>
        <v>-1630</v>
      </c>
      <c r="V39" s="70">
        <f t="shared" si="17"/>
        <v>-1630</v>
      </c>
      <c r="W39" s="70"/>
      <c r="X39" s="70">
        <f t="shared" si="18"/>
        <v>1791.7687788501887</v>
      </c>
      <c r="Y39" s="70">
        <f t="shared" si="19"/>
        <v>161.76877885018871</v>
      </c>
      <c r="Z39" s="70">
        <f t="shared" si="20"/>
        <v>162</v>
      </c>
      <c r="AA39" s="24">
        <f t="shared" si="21"/>
        <v>162</v>
      </c>
      <c r="AB39" s="67">
        <f t="shared" si="22"/>
        <v>1792</v>
      </c>
    </row>
    <row r="40" spans="1:28" ht="15" customHeight="1" x14ac:dyDescent="0.25">
      <c r="A40" s="71">
        <v>1650</v>
      </c>
      <c r="B40" s="71">
        <v>1630</v>
      </c>
      <c r="C40" s="68">
        <v>7.33</v>
      </c>
      <c r="D40" s="68">
        <v>267.52</v>
      </c>
      <c r="E40" s="68">
        <v>212.45</v>
      </c>
      <c r="F40" s="68">
        <f t="shared" si="13"/>
        <v>211.5</v>
      </c>
      <c r="G40" s="68">
        <v>0</v>
      </c>
      <c r="H40" s="68">
        <f t="shared" si="14"/>
        <v>6.8181818181818183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0</v>
      </c>
      <c r="N40" s="26"/>
      <c r="O40" s="26"/>
      <c r="P40" s="25"/>
      <c r="Q40" s="25"/>
      <c r="T40" s="22">
        <v>0</v>
      </c>
      <c r="U40" s="74">
        <f t="shared" si="16"/>
        <v>-1630</v>
      </c>
      <c r="V40" s="70">
        <f t="shared" si="17"/>
        <v>-1630</v>
      </c>
      <c r="W40" s="70"/>
      <c r="X40" s="70">
        <f t="shared" si="18"/>
        <v>1791.7687788501887</v>
      </c>
      <c r="Y40" s="70">
        <f t="shared" si="19"/>
        <v>161.76877885018871</v>
      </c>
      <c r="Z40" s="70">
        <f t="shared" si="20"/>
        <v>162</v>
      </c>
      <c r="AA40" s="24">
        <f t="shared" si="21"/>
        <v>162</v>
      </c>
      <c r="AB40" s="67">
        <f t="shared" si="22"/>
        <v>1792</v>
      </c>
    </row>
    <row r="41" spans="1:28" ht="15" customHeight="1" x14ac:dyDescent="0.25">
      <c r="A41" s="71">
        <v>1752</v>
      </c>
      <c r="B41" s="71">
        <v>1630</v>
      </c>
      <c r="C41" s="68">
        <v>7.79</v>
      </c>
      <c r="D41" s="68">
        <v>267.54000000000002</v>
      </c>
      <c r="E41" s="68">
        <v>212.45</v>
      </c>
      <c r="F41" s="68">
        <f t="shared" si="13"/>
        <v>218.8</v>
      </c>
      <c r="G41" s="68">
        <v>0</v>
      </c>
      <c r="H41" s="68">
        <f t="shared" si="14"/>
        <v>7.1428571428571432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0</v>
      </c>
      <c r="N41" s="26"/>
      <c r="O41" s="26"/>
      <c r="P41" s="25"/>
      <c r="Q41" s="25"/>
      <c r="T41" s="22">
        <v>0</v>
      </c>
      <c r="U41" s="74">
        <f t="shared" si="16"/>
        <v>-1630</v>
      </c>
      <c r="V41" s="70">
        <f t="shared" si="17"/>
        <v>-1630</v>
      </c>
      <c r="W41" s="70"/>
      <c r="X41" s="70">
        <f t="shared" si="18"/>
        <v>1791.7687788501887</v>
      </c>
      <c r="Y41" s="70">
        <f t="shared" si="19"/>
        <v>161.76877885018871</v>
      </c>
      <c r="Z41" s="70">
        <f t="shared" si="20"/>
        <v>162</v>
      </c>
      <c r="AA41" s="24">
        <f t="shared" si="21"/>
        <v>162</v>
      </c>
      <c r="AB41" s="67">
        <f t="shared" si="22"/>
        <v>1792</v>
      </c>
    </row>
    <row r="42" spans="1:28" ht="15" customHeight="1" x14ac:dyDescent="0.25">
      <c r="A42" s="71">
        <v>1816</v>
      </c>
      <c r="B42" s="71">
        <v>1780</v>
      </c>
      <c r="C42" s="68">
        <v>8.07</v>
      </c>
      <c r="D42" s="68">
        <v>267.54000000000002</v>
      </c>
      <c r="E42" s="68">
        <v>212.5</v>
      </c>
      <c r="F42" s="68">
        <f t="shared" si="13"/>
        <v>229.85714285714286</v>
      </c>
      <c r="G42" s="68">
        <v>0</v>
      </c>
      <c r="H42" s="68">
        <f t="shared" si="14"/>
        <v>0</v>
      </c>
      <c r="I42" s="68">
        <v>0</v>
      </c>
      <c r="J42" s="72">
        <f t="shared" si="23"/>
        <v>0</v>
      </c>
      <c r="K42" s="72">
        <f t="shared" si="24"/>
        <v>1</v>
      </c>
      <c r="L42" s="72">
        <f t="shared" si="25"/>
        <v>1</v>
      </c>
      <c r="M42" s="72">
        <f t="shared" ca="1" si="15"/>
        <v>1</v>
      </c>
      <c r="N42" s="26"/>
      <c r="O42" s="26"/>
      <c r="P42" s="25"/>
      <c r="Q42" s="25"/>
      <c r="T42" s="22">
        <v>0</v>
      </c>
      <c r="U42" s="74">
        <f t="shared" si="16"/>
        <v>-1780</v>
      </c>
      <c r="V42" s="70">
        <f t="shared" si="17"/>
        <v>-1780</v>
      </c>
      <c r="W42" s="70"/>
      <c r="X42" s="70">
        <f t="shared" si="18"/>
        <v>1956.6554762903904</v>
      </c>
      <c r="Y42" s="70">
        <f t="shared" si="19"/>
        <v>176.65547629039042</v>
      </c>
      <c r="Z42" s="70">
        <f t="shared" si="20"/>
        <v>177</v>
      </c>
      <c r="AA42" s="24">
        <f t="shared" si="21"/>
        <v>177</v>
      </c>
      <c r="AB42" s="67">
        <f t="shared" si="22"/>
        <v>1957</v>
      </c>
    </row>
    <row r="43" spans="1:28" ht="15" customHeight="1" x14ac:dyDescent="0.25">
      <c r="A43" s="71">
        <v>1881</v>
      </c>
      <c r="B43" s="71">
        <v>1780</v>
      </c>
      <c r="C43" s="68">
        <v>8.36</v>
      </c>
      <c r="D43" s="68">
        <v>267.56</v>
      </c>
      <c r="E43" s="68">
        <v>212.5</v>
      </c>
      <c r="F43" s="68">
        <f t="shared" si="13"/>
        <v>242.53846153846155</v>
      </c>
      <c r="G43" s="68">
        <v>0</v>
      </c>
      <c r="H43" s="68">
        <f t="shared" si="14"/>
        <v>0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0</v>
      </c>
      <c r="N43" s="26"/>
      <c r="O43" s="26"/>
      <c r="P43" s="25"/>
      <c r="Q43" s="25"/>
      <c r="T43" s="22">
        <v>0</v>
      </c>
      <c r="U43" s="74">
        <f t="shared" si="16"/>
        <v>-1780</v>
      </c>
      <c r="V43" s="70">
        <f t="shared" si="17"/>
        <v>-1780</v>
      </c>
      <c r="W43" s="70"/>
      <c r="X43" s="70">
        <f t="shared" si="18"/>
        <v>1956.6554762903904</v>
      </c>
      <c r="Y43" s="70">
        <f t="shared" si="19"/>
        <v>176.65547629039042</v>
      </c>
      <c r="Z43" s="70">
        <f t="shared" si="20"/>
        <v>177</v>
      </c>
      <c r="AA43" s="24">
        <f t="shared" si="21"/>
        <v>177</v>
      </c>
      <c r="AB43" s="67">
        <f t="shared" si="22"/>
        <v>1957</v>
      </c>
    </row>
    <row r="44" spans="1:28" ht="15" customHeight="1" x14ac:dyDescent="0.25">
      <c r="A44" s="71">
        <v>1946</v>
      </c>
      <c r="B44" s="71">
        <v>1780</v>
      </c>
      <c r="C44" s="68">
        <v>8.65</v>
      </c>
      <c r="D44" s="68">
        <v>267.58</v>
      </c>
      <c r="E44" s="68">
        <v>212.5</v>
      </c>
      <c r="F44" s="68">
        <f t="shared" si="13"/>
        <v>257.33333333333331</v>
      </c>
      <c r="G44" s="68">
        <v>0</v>
      </c>
      <c r="H44" s="68">
        <f t="shared" si="14"/>
        <v>0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-1780</v>
      </c>
      <c r="V44" s="70">
        <f t="shared" si="17"/>
        <v>-1780</v>
      </c>
      <c r="W44" s="70"/>
      <c r="X44" s="70">
        <f t="shared" si="18"/>
        <v>1956.6554762903904</v>
      </c>
      <c r="Y44" s="70">
        <f t="shared" si="19"/>
        <v>176.65547629039042</v>
      </c>
      <c r="Z44" s="70">
        <f t="shared" si="20"/>
        <v>177</v>
      </c>
      <c r="AA44" s="24">
        <f t="shared" si="21"/>
        <v>177</v>
      </c>
      <c r="AB44" s="67">
        <f t="shared" si="22"/>
        <v>1957</v>
      </c>
    </row>
    <row r="45" spans="1:28" ht="15" customHeight="1" x14ac:dyDescent="0.25">
      <c r="A45" s="71">
        <v>1948</v>
      </c>
      <c r="B45" s="71">
        <v>1780</v>
      </c>
      <c r="C45" s="68">
        <v>8.66</v>
      </c>
      <c r="D45" s="68">
        <v>267.60000000000002</v>
      </c>
      <c r="E45" s="68">
        <v>212.5</v>
      </c>
      <c r="F45" s="68">
        <f t="shared" si="13"/>
        <v>280.54545454545456</v>
      </c>
      <c r="G45" s="68">
        <v>0</v>
      </c>
      <c r="H45" s="68">
        <f t="shared" si="14"/>
        <v>0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-1780</v>
      </c>
      <c r="V45" s="70">
        <f t="shared" si="17"/>
        <v>-1780</v>
      </c>
      <c r="W45" s="70"/>
      <c r="X45" s="70">
        <f t="shared" si="18"/>
        <v>1956.6554762903904</v>
      </c>
      <c r="Y45" s="70">
        <f t="shared" si="19"/>
        <v>176.65547629039042</v>
      </c>
      <c r="Z45" s="70">
        <f t="shared" si="20"/>
        <v>177</v>
      </c>
      <c r="AA45" s="24">
        <f t="shared" si="21"/>
        <v>177</v>
      </c>
      <c r="AB45" s="67">
        <f t="shared" si="22"/>
        <v>1957</v>
      </c>
    </row>
    <row r="46" spans="1:28" ht="15" customHeight="1" x14ac:dyDescent="0.25">
      <c r="A46" s="71">
        <v>1952</v>
      </c>
      <c r="B46" s="71">
        <v>1780</v>
      </c>
      <c r="C46" s="68">
        <v>8.67</v>
      </c>
      <c r="D46" s="68">
        <v>267.63</v>
      </c>
      <c r="E46" s="68">
        <v>212.5</v>
      </c>
      <c r="F46" s="68">
        <f t="shared" si="13"/>
        <v>308.2</v>
      </c>
      <c r="G46" s="68">
        <v>0</v>
      </c>
      <c r="H46" s="68">
        <f t="shared" si="14"/>
        <v>0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0</v>
      </c>
      <c r="N46" s="26"/>
      <c r="O46" s="26"/>
      <c r="P46" s="25"/>
      <c r="Q46" s="25"/>
      <c r="T46" s="22">
        <v>0</v>
      </c>
      <c r="U46" s="74">
        <f t="shared" si="16"/>
        <v>-1780</v>
      </c>
      <c r="V46" s="70">
        <f t="shared" si="17"/>
        <v>-1780</v>
      </c>
      <c r="W46" s="70"/>
      <c r="X46" s="70">
        <f t="shared" si="18"/>
        <v>1956.6554762903904</v>
      </c>
      <c r="Y46" s="70">
        <f t="shared" si="19"/>
        <v>176.65547629039042</v>
      </c>
      <c r="Z46" s="70">
        <f t="shared" si="20"/>
        <v>177</v>
      </c>
      <c r="AA46" s="24">
        <f t="shared" si="21"/>
        <v>177</v>
      </c>
      <c r="AB46" s="67">
        <f t="shared" si="22"/>
        <v>1957</v>
      </c>
    </row>
    <row r="47" spans="1:28" ht="15" customHeight="1" x14ac:dyDescent="0.25">
      <c r="A47" s="71">
        <v>1954</v>
      </c>
      <c r="B47" s="71">
        <v>1780</v>
      </c>
      <c r="C47" s="68">
        <v>8.69</v>
      </c>
      <c r="D47" s="68">
        <v>267.64999999999998</v>
      </c>
      <c r="E47" s="68">
        <v>212.5</v>
      </c>
      <c r="F47" s="68">
        <f t="shared" si="13"/>
        <v>342.22222222222223</v>
      </c>
      <c r="G47" s="68">
        <v>0</v>
      </c>
      <c r="H47" s="68">
        <f t="shared" si="14"/>
        <v>0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0</v>
      </c>
      <c r="U47" s="74">
        <f t="shared" si="16"/>
        <v>-1780</v>
      </c>
      <c r="V47" s="70">
        <f t="shared" si="17"/>
        <v>-1780</v>
      </c>
      <c r="W47" s="70"/>
      <c r="X47" s="70">
        <f t="shared" si="18"/>
        <v>1956.6554762903904</v>
      </c>
      <c r="Y47" s="70">
        <f t="shared" si="19"/>
        <v>176.65547629039042</v>
      </c>
      <c r="Z47" s="70">
        <f t="shared" si="20"/>
        <v>177</v>
      </c>
      <c r="AA47" s="24">
        <f t="shared" si="21"/>
        <v>177</v>
      </c>
      <c r="AB47" s="67">
        <f t="shared" si="22"/>
        <v>1957</v>
      </c>
    </row>
    <row r="48" spans="1:28" ht="15" customHeight="1" x14ac:dyDescent="0.25">
      <c r="A48" s="71">
        <v>2420</v>
      </c>
      <c r="B48" s="71">
        <v>1780</v>
      </c>
      <c r="C48" s="68">
        <v>10.75</v>
      </c>
      <c r="D48" s="68">
        <v>267.74</v>
      </c>
      <c r="E48" s="68">
        <v>212.5</v>
      </c>
      <c r="F48" s="68">
        <f t="shared" si="13"/>
        <v>326.75</v>
      </c>
      <c r="G48" s="68">
        <v>0</v>
      </c>
      <c r="H48" s="68">
        <f t="shared" si="14"/>
        <v>0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0</v>
      </c>
      <c r="U48" s="74">
        <f t="shared" si="16"/>
        <v>-1780</v>
      </c>
      <c r="V48" s="70">
        <f t="shared" si="17"/>
        <v>-1780</v>
      </c>
      <c r="W48" s="70"/>
      <c r="X48" s="70">
        <f t="shared" si="18"/>
        <v>1956.6554762903904</v>
      </c>
      <c r="Y48" s="70">
        <f t="shared" si="19"/>
        <v>176.65547629039042</v>
      </c>
      <c r="Z48" s="70">
        <f t="shared" si="20"/>
        <v>177</v>
      </c>
      <c r="AA48" s="24">
        <f t="shared" si="21"/>
        <v>177</v>
      </c>
      <c r="AB48" s="67">
        <f t="shared" si="22"/>
        <v>1957</v>
      </c>
    </row>
    <row r="49" spans="1:28" ht="15" customHeight="1" x14ac:dyDescent="0.25">
      <c r="A49" s="71">
        <v>2884</v>
      </c>
      <c r="B49" s="71">
        <v>1780</v>
      </c>
      <c r="C49" s="68">
        <v>12.82</v>
      </c>
      <c r="D49" s="68">
        <v>267.89</v>
      </c>
      <c r="E49" s="68">
        <v>212.5</v>
      </c>
      <c r="F49" s="68">
        <f t="shared" si="13"/>
        <v>307.14285714285717</v>
      </c>
      <c r="G49" s="68">
        <v>0</v>
      </c>
      <c r="H49" s="68">
        <f t="shared" si="14"/>
        <v>0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1</v>
      </c>
      <c r="N49" s="26"/>
      <c r="O49" s="26"/>
      <c r="P49" s="25"/>
      <c r="Q49" s="25"/>
      <c r="T49" s="22">
        <v>0</v>
      </c>
      <c r="U49" s="74">
        <f t="shared" si="16"/>
        <v>-1780</v>
      </c>
      <c r="V49" s="70">
        <f t="shared" si="17"/>
        <v>-1780</v>
      </c>
      <c r="W49" s="70"/>
      <c r="X49" s="70">
        <f t="shared" si="18"/>
        <v>1956.6554762903904</v>
      </c>
      <c r="Y49" s="70">
        <f t="shared" si="19"/>
        <v>176.65547629039042</v>
      </c>
      <c r="Z49" s="70">
        <f t="shared" si="20"/>
        <v>177</v>
      </c>
      <c r="AA49" s="24">
        <f t="shared" si="21"/>
        <v>177</v>
      </c>
      <c r="AB49" s="67">
        <f t="shared" si="22"/>
        <v>1957</v>
      </c>
    </row>
    <row r="50" spans="1:28" ht="15" customHeight="1" x14ac:dyDescent="0.25">
      <c r="A50" s="71">
        <v>3351</v>
      </c>
      <c r="B50" s="71">
        <v>1780</v>
      </c>
      <c r="C50" s="68">
        <v>14.89</v>
      </c>
      <c r="D50" s="68">
        <v>268.10000000000002</v>
      </c>
      <c r="E50" s="68">
        <v>212.5</v>
      </c>
      <c r="F50" s="68">
        <f t="shared" si="13"/>
        <v>280.5</v>
      </c>
      <c r="G50" s="68">
        <v>0</v>
      </c>
      <c r="H50" s="68">
        <f t="shared" si="14"/>
        <v>0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25"/>
      <c r="T50" s="22">
        <v>0</v>
      </c>
      <c r="U50" s="74">
        <f t="shared" si="16"/>
        <v>-1780</v>
      </c>
      <c r="V50" s="70">
        <f t="shared" si="17"/>
        <v>-1780</v>
      </c>
      <c r="W50" s="70"/>
      <c r="X50" s="70">
        <f t="shared" si="18"/>
        <v>1956.6554762903904</v>
      </c>
      <c r="Y50" s="70">
        <f t="shared" si="19"/>
        <v>176.65547629039042</v>
      </c>
      <c r="Z50" s="70">
        <f t="shared" si="20"/>
        <v>177</v>
      </c>
      <c r="AA50" s="24">
        <f t="shared" si="21"/>
        <v>177</v>
      </c>
      <c r="AB50" s="67">
        <f t="shared" si="22"/>
        <v>1957</v>
      </c>
    </row>
    <row r="51" spans="1:28" ht="15" customHeight="1" x14ac:dyDescent="0.25">
      <c r="A51" s="71">
        <v>3776</v>
      </c>
      <c r="B51" s="71">
        <v>1780</v>
      </c>
      <c r="C51" s="68">
        <v>16.78</v>
      </c>
      <c r="D51" s="68">
        <v>268.36</v>
      </c>
      <c r="E51" s="68">
        <v>212.5</v>
      </c>
      <c r="F51" s="68">
        <f t="shared" si="13"/>
        <v>251.6</v>
      </c>
      <c r="G51" s="68">
        <v>0</v>
      </c>
      <c r="H51" s="68">
        <f t="shared" si="14"/>
        <v>0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0</v>
      </c>
      <c r="U51" s="74">
        <f t="shared" si="16"/>
        <v>-1780</v>
      </c>
      <c r="V51" s="70">
        <f t="shared" si="17"/>
        <v>-1780</v>
      </c>
      <c r="W51" s="70"/>
      <c r="X51" s="70">
        <f t="shared" si="18"/>
        <v>1956.6554762903904</v>
      </c>
      <c r="Y51" s="70">
        <f t="shared" si="19"/>
        <v>176.65547629039042</v>
      </c>
      <c r="Z51" s="70">
        <f t="shared" si="20"/>
        <v>177</v>
      </c>
      <c r="AA51" s="24">
        <f t="shared" si="21"/>
        <v>177</v>
      </c>
      <c r="AB51" s="67">
        <f t="shared" si="22"/>
        <v>1957</v>
      </c>
    </row>
    <row r="52" spans="1:28" ht="15" customHeight="1" x14ac:dyDescent="0.25">
      <c r="A52" s="71">
        <v>4200</v>
      </c>
      <c r="B52" s="71">
        <v>1780</v>
      </c>
      <c r="C52" s="68">
        <v>18.670000000000002</v>
      </c>
      <c r="D52" s="68">
        <v>268.67</v>
      </c>
      <c r="E52" s="68">
        <v>212.5</v>
      </c>
      <c r="F52" s="68">
        <f t="shared" si="13"/>
        <v>208.5</v>
      </c>
      <c r="G52" s="68">
        <v>0</v>
      </c>
      <c r="H52" s="68">
        <f t="shared" si="14"/>
        <v>0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0</v>
      </c>
      <c r="U52" s="74">
        <f t="shared" si="16"/>
        <v>-1780</v>
      </c>
      <c r="V52" s="70">
        <f t="shared" si="17"/>
        <v>-1780</v>
      </c>
      <c r="W52" s="70"/>
      <c r="X52" s="70">
        <f t="shared" si="18"/>
        <v>1956.6554762903904</v>
      </c>
      <c r="Y52" s="70">
        <f t="shared" si="19"/>
        <v>176.65547629039042</v>
      </c>
      <c r="Z52" s="70">
        <f t="shared" si="20"/>
        <v>177</v>
      </c>
      <c r="AA52" s="24">
        <f t="shared" si="21"/>
        <v>177</v>
      </c>
      <c r="AB52" s="67">
        <f t="shared" si="22"/>
        <v>1957</v>
      </c>
    </row>
    <row r="53" spans="1:28" ht="15" customHeight="1" x14ac:dyDescent="0.25">
      <c r="A53" s="71">
        <v>4626</v>
      </c>
      <c r="B53" s="71">
        <v>1780</v>
      </c>
      <c r="C53" s="68">
        <v>20.56</v>
      </c>
      <c r="D53" s="68">
        <v>269.02999999999997</v>
      </c>
      <c r="E53" s="68">
        <v>212.5</v>
      </c>
      <c r="F53" s="68">
        <f t="shared" si="13"/>
        <v>136</v>
      </c>
      <c r="G53" s="68">
        <v>0</v>
      </c>
      <c r="H53" s="68">
        <f t="shared" si="14"/>
        <v>0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25"/>
      <c r="T53" s="22">
        <v>0</v>
      </c>
      <c r="U53" s="74">
        <f t="shared" si="16"/>
        <v>-1780</v>
      </c>
      <c r="V53" s="70">
        <f t="shared" si="17"/>
        <v>-1780</v>
      </c>
      <c r="W53" s="70"/>
      <c r="X53" s="70">
        <f t="shared" si="18"/>
        <v>1956.6554762903904</v>
      </c>
      <c r="Y53" s="70">
        <f t="shared" si="19"/>
        <v>176.65547629039042</v>
      </c>
      <c r="Z53" s="70">
        <f t="shared" si="20"/>
        <v>177</v>
      </c>
      <c r="AA53" s="24">
        <f t="shared" si="21"/>
        <v>177</v>
      </c>
      <c r="AB53" s="67">
        <f t="shared" si="22"/>
        <v>1957</v>
      </c>
    </row>
    <row r="54" spans="1:28" ht="15" customHeight="1" x14ac:dyDescent="0.25">
      <c r="A54" s="71">
        <v>4762</v>
      </c>
      <c r="B54" s="71">
        <v>1780</v>
      </c>
      <c r="C54" s="68">
        <v>21.17</v>
      </c>
      <c r="D54" s="68">
        <v>269.38</v>
      </c>
      <c r="E54" s="68">
        <v>212.5</v>
      </c>
      <c r="F54" s="68">
        <f t="shared" si="13"/>
        <v>136</v>
      </c>
      <c r="G54" s="68">
        <v>0</v>
      </c>
      <c r="H54" s="68">
        <f t="shared" si="14"/>
        <v>0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0</v>
      </c>
      <c r="N54" s="26"/>
      <c r="O54" s="26"/>
      <c r="P54" s="25"/>
      <c r="Q54" s="25"/>
      <c r="T54" s="22">
        <v>0</v>
      </c>
      <c r="U54" s="74">
        <f t="shared" si="16"/>
        <v>-1780</v>
      </c>
      <c r="V54" s="70">
        <f t="shared" si="17"/>
        <v>-1780</v>
      </c>
      <c r="W54" s="70"/>
      <c r="X54" s="70">
        <f t="shared" si="18"/>
        <v>1956.6554762903904</v>
      </c>
      <c r="Y54" s="70">
        <f t="shared" si="19"/>
        <v>176.65547629039042</v>
      </c>
      <c r="Z54" s="70">
        <f t="shared" si="20"/>
        <v>177</v>
      </c>
      <c r="AA54" s="24">
        <f t="shared" si="21"/>
        <v>177</v>
      </c>
      <c r="AB54" s="67">
        <f t="shared" si="22"/>
        <v>1957</v>
      </c>
    </row>
    <row r="55" spans="1:28" ht="15" customHeight="1" x14ac:dyDescent="0.25">
      <c r="A55" s="71">
        <v>4899</v>
      </c>
      <c r="B55" s="71">
        <v>1780</v>
      </c>
      <c r="C55" s="68">
        <v>21.77</v>
      </c>
      <c r="D55" s="68">
        <v>269.74</v>
      </c>
      <c r="E55" s="68">
        <v>212.5</v>
      </c>
      <c r="F55" s="68">
        <f t="shared" si="13"/>
        <v>135</v>
      </c>
      <c r="G55" s="68">
        <v>0</v>
      </c>
      <c r="H55" s="68">
        <f t="shared" si="14"/>
        <v>0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0</v>
      </c>
      <c r="U55" s="74">
        <f t="shared" si="16"/>
        <v>-1780</v>
      </c>
      <c r="V55" s="70">
        <f t="shared" si="17"/>
        <v>-1780</v>
      </c>
      <c r="W55" s="70"/>
      <c r="X55" s="70">
        <f t="shared" si="18"/>
        <v>1956.6554762903904</v>
      </c>
      <c r="Y55" s="70">
        <f t="shared" si="19"/>
        <v>176.65547629039042</v>
      </c>
      <c r="Z55" s="70">
        <f t="shared" si="20"/>
        <v>177</v>
      </c>
      <c r="AA55" s="24">
        <f t="shared" si="21"/>
        <v>177</v>
      </c>
      <c r="AB55" s="67">
        <f t="shared" si="22"/>
        <v>1957</v>
      </c>
    </row>
    <row r="56" spans="1:28" ht="15" customHeight="1" x14ac:dyDescent="0.25">
      <c r="A56" s="79">
        <v>5034</v>
      </c>
      <c r="B56" s="71">
        <v>1780</v>
      </c>
      <c r="C56" s="68">
        <v>22.37</v>
      </c>
      <c r="D56" s="68">
        <v>270.11</v>
      </c>
      <c r="E56" s="68">
        <v>212.5</v>
      </c>
      <c r="F56" s="80">
        <v>0</v>
      </c>
      <c r="G56" s="80">
        <v>0</v>
      </c>
      <c r="H56" s="80">
        <v>0</v>
      </c>
      <c r="I56" s="80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0</v>
      </c>
      <c r="N56" s="26"/>
      <c r="O56" s="26"/>
      <c r="P56" s="25"/>
      <c r="Q56" s="25"/>
      <c r="T56" s="22">
        <v>0</v>
      </c>
      <c r="U56" s="74">
        <f t="shared" si="16"/>
        <v>-1780</v>
      </c>
      <c r="V56" s="70">
        <f t="shared" si="17"/>
        <v>-1780</v>
      </c>
      <c r="W56" s="70"/>
      <c r="X56" s="70">
        <f t="shared" si="18"/>
        <v>1956.6554762903904</v>
      </c>
      <c r="Y56" s="70">
        <f t="shared" si="19"/>
        <v>176.65547629039042</v>
      </c>
      <c r="Z56" s="70">
        <f t="shared" si="20"/>
        <v>177</v>
      </c>
      <c r="AA56" s="24">
        <f t="shared" si="21"/>
        <v>177</v>
      </c>
      <c r="AB56" s="67">
        <f t="shared" si="22"/>
        <v>1957</v>
      </c>
    </row>
    <row r="57" spans="1:28" ht="15" customHeight="1" x14ac:dyDescent="0.25">
      <c r="A57" s="71">
        <v>4982</v>
      </c>
      <c r="B57" s="71">
        <v>1780</v>
      </c>
      <c r="C57" s="68">
        <v>22.14</v>
      </c>
      <c r="D57" s="68">
        <v>270.45999999999998</v>
      </c>
      <c r="E57" s="68">
        <v>212.5</v>
      </c>
      <c r="F57" s="68">
        <v>0</v>
      </c>
      <c r="G57" s="68">
        <f t="shared" ref="G57:G88" si="26">($A$56-A57)/(ROW(A57)-ROW($A$56))</f>
        <v>52</v>
      </c>
      <c r="H57" s="68">
        <v>0</v>
      </c>
      <c r="I57" s="68">
        <f t="shared" ref="I57:I88" si="27">($A$56-B57)/(ROW(B57)-ROW($A$56))</f>
        <v>3254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0</v>
      </c>
      <c r="N57" s="26"/>
      <c r="O57" s="26"/>
      <c r="P57" s="25"/>
      <c r="Q57" s="25"/>
      <c r="T57" s="22">
        <v>0</v>
      </c>
      <c r="U57" s="74">
        <f t="shared" si="16"/>
        <v>-1780</v>
      </c>
      <c r="V57" s="70">
        <f t="shared" si="17"/>
        <v>-1780</v>
      </c>
      <c r="W57" s="70"/>
      <c r="X57" s="70">
        <f t="shared" si="18"/>
        <v>1956.6554762903904</v>
      </c>
      <c r="Y57" s="70">
        <f t="shared" si="19"/>
        <v>176.65547629039042</v>
      </c>
      <c r="Z57" s="70">
        <f t="shared" si="20"/>
        <v>177</v>
      </c>
      <c r="AA57" s="24">
        <f t="shared" si="21"/>
        <v>177</v>
      </c>
      <c r="AB57" s="67">
        <f t="shared" si="22"/>
        <v>1957</v>
      </c>
    </row>
    <row r="58" spans="1:28" ht="15" customHeight="1" x14ac:dyDescent="0.25">
      <c r="A58" s="71">
        <v>4929</v>
      </c>
      <c r="B58" s="71">
        <v>1780</v>
      </c>
      <c r="C58" s="68">
        <v>21.91</v>
      </c>
      <c r="D58" s="68">
        <v>270.8</v>
      </c>
      <c r="E58" s="68">
        <v>212.5</v>
      </c>
      <c r="F58" s="68">
        <v>0</v>
      </c>
      <c r="G58" s="68">
        <f t="shared" si="26"/>
        <v>52.5</v>
      </c>
      <c r="H58" s="68">
        <v>0</v>
      </c>
      <c r="I58" s="68">
        <f t="shared" si="27"/>
        <v>1627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25"/>
      <c r="T58" s="22">
        <v>0</v>
      </c>
      <c r="U58" s="74">
        <f t="shared" si="16"/>
        <v>-1780</v>
      </c>
      <c r="V58" s="70">
        <f t="shared" si="17"/>
        <v>-1780</v>
      </c>
      <c r="W58" s="70"/>
      <c r="X58" s="70">
        <f t="shared" si="18"/>
        <v>1956.6554762903904</v>
      </c>
      <c r="Y58" s="70">
        <f t="shared" si="19"/>
        <v>176.65547629039042</v>
      </c>
      <c r="Z58" s="70">
        <f t="shared" si="20"/>
        <v>177</v>
      </c>
      <c r="AA58" s="24">
        <f t="shared" si="21"/>
        <v>177</v>
      </c>
      <c r="AB58" s="67">
        <f t="shared" si="22"/>
        <v>1957</v>
      </c>
    </row>
    <row r="59" spans="1:28" ht="15" customHeight="1" x14ac:dyDescent="0.25">
      <c r="A59" s="71">
        <v>4875</v>
      </c>
      <c r="B59" s="71">
        <v>1780</v>
      </c>
      <c r="C59" s="68">
        <v>21.67</v>
      </c>
      <c r="D59" s="68">
        <v>271.13</v>
      </c>
      <c r="E59" s="68">
        <v>212.5</v>
      </c>
      <c r="F59" s="68">
        <v>0</v>
      </c>
      <c r="G59" s="68">
        <f t="shared" si="26"/>
        <v>53</v>
      </c>
      <c r="H59" s="68">
        <v>0</v>
      </c>
      <c r="I59" s="68">
        <f t="shared" si="27"/>
        <v>1084.6666666666667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0</v>
      </c>
      <c r="U59" s="74">
        <f t="shared" si="16"/>
        <v>-1780</v>
      </c>
      <c r="V59" s="70">
        <f t="shared" si="17"/>
        <v>-1780</v>
      </c>
      <c r="W59" s="70"/>
      <c r="X59" s="70">
        <f t="shared" si="18"/>
        <v>1956.6554762903904</v>
      </c>
      <c r="Y59" s="70">
        <f t="shared" si="19"/>
        <v>176.65547629039042</v>
      </c>
      <c r="Z59" s="70">
        <f t="shared" si="20"/>
        <v>177</v>
      </c>
      <c r="AA59" s="24">
        <f t="shared" si="21"/>
        <v>177</v>
      </c>
      <c r="AB59" s="67">
        <f t="shared" si="22"/>
        <v>1957</v>
      </c>
    </row>
    <row r="60" spans="1:28" ht="15" customHeight="1" x14ac:dyDescent="0.25">
      <c r="A60" s="71">
        <v>4568</v>
      </c>
      <c r="B60" s="71">
        <v>1780</v>
      </c>
      <c r="C60" s="68">
        <v>20.3</v>
      </c>
      <c r="D60" s="68">
        <v>271.41000000000003</v>
      </c>
      <c r="E60" s="68">
        <v>212.5</v>
      </c>
      <c r="F60" s="68">
        <v>0</v>
      </c>
      <c r="G60" s="68">
        <f t="shared" si="26"/>
        <v>116.5</v>
      </c>
      <c r="H60" s="68">
        <v>0</v>
      </c>
      <c r="I60" s="68">
        <f t="shared" si="27"/>
        <v>813.5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0</v>
      </c>
      <c r="U60" s="74">
        <f t="shared" si="16"/>
        <v>-1780</v>
      </c>
      <c r="V60" s="70">
        <f t="shared" si="17"/>
        <v>-1780</v>
      </c>
      <c r="W60" s="70"/>
      <c r="X60" s="70">
        <f t="shared" si="18"/>
        <v>1956.6554762903904</v>
      </c>
      <c r="Y60" s="70">
        <f t="shared" si="19"/>
        <v>176.65547629039042</v>
      </c>
      <c r="Z60" s="70">
        <f t="shared" si="20"/>
        <v>177</v>
      </c>
      <c r="AA60" s="24">
        <f t="shared" si="21"/>
        <v>177</v>
      </c>
      <c r="AB60" s="67">
        <f t="shared" si="22"/>
        <v>1957</v>
      </c>
    </row>
    <row r="61" spans="1:28" ht="15" customHeight="1" x14ac:dyDescent="0.25">
      <c r="A61" s="71">
        <v>4260</v>
      </c>
      <c r="B61" s="71">
        <v>1780</v>
      </c>
      <c r="C61" s="68">
        <v>18.93</v>
      </c>
      <c r="D61" s="68">
        <v>271.66000000000003</v>
      </c>
      <c r="E61" s="68">
        <v>212.5</v>
      </c>
      <c r="F61" s="68">
        <v>0</v>
      </c>
      <c r="G61" s="68">
        <f t="shared" si="26"/>
        <v>154.80000000000001</v>
      </c>
      <c r="H61" s="68">
        <v>0</v>
      </c>
      <c r="I61" s="68">
        <f t="shared" si="27"/>
        <v>650.79999999999995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0</v>
      </c>
      <c r="U61" s="74">
        <f t="shared" si="16"/>
        <v>-1780</v>
      </c>
      <c r="V61" s="70">
        <f t="shared" si="17"/>
        <v>-1780</v>
      </c>
      <c r="W61" s="70"/>
      <c r="X61" s="70">
        <f t="shared" si="18"/>
        <v>1956.6554762903904</v>
      </c>
      <c r="Y61" s="70">
        <f t="shared" si="19"/>
        <v>176.65547629039042</v>
      </c>
      <c r="Z61" s="70">
        <f t="shared" si="20"/>
        <v>177</v>
      </c>
      <c r="AA61" s="24">
        <f t="shared" si="21"/>
        <v>177</v>
      </c>
      <c r="AB61" s="67">
        <f t="shared" si="22"/>
        <v>1957</v>
      </c>
    </row>
    <row r="62" spans="1:28" ht="15" customHeight="1" x14ac:dyDescent="0.25">
      <c r="A62" s="71">
        <v>3951</v>
      </c>
      <c r="B62" s="79">
        <v>1780</v>
      </c>
      <c r="C62" s="68">
        <v>17.559999999999999</v>
      </c>
      <c r="D62" s="68">
        <v>271.87</v>
      </c>
      <c r="E62" s="68">
        <v>212.5</v>
      </c>
      <c r="F62" s="68">
        <v>0</v>
      </c>
      <c r="G62" s="68">
        <f t="shared" si="26"/>
        <v>180.5</v>
      </c>
      <c r="H62" s="68">
        <v>0</v>
      </c>
      <c r="I62" s="68">
        <f t="shared" si="27"/>
        <v>542.33333333333337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0</v>
      </c>
      <c r="N62" s="26"/>
      <c r="O62" s="26"/>
      <c r="P62" s="25"/>
      <c r="Q62" s="25"/>
      <c r="T62" s="22">
        <v>0</v>
      </c>
      <c r="U62" s="74">
        <f t="shared" si="16"/>
        <v>-1780</v>
      </c>
      <c r="V62" s="70">
        <f t="shared" si="17"/>
        <v>-1780</v>
      </c>
      <c r="W62" s="70"/>
      <c r="X62" s="70">
        <f t="shared" si="18"/>
        <v>1956.6554762903904</v>
      </c>
      <c r="Y62" s="70">
        <f t="shared" si="19"/>
        <v>176.65547629039042</v>
      </c>
      <c r="Z62" s="70">
        <f t="shared" si="20"/>
        <v>177</v>
      </c>
      <c r="AA62" s="24">
        <f t="shared" si="21"/>
        <v>177</v>
      </c>
      <c r="AB62" s="67">
        <f t="shared" si="22"/>
        <v>1957</v>
      </c>
    </row>
    <row r="63" spans="1:28" ht="15" customHeight="1" x14ac:dyDescent="0.25">
      <c r="A63" s="71">
        <v>3740</v>
      </c>
      <c r="B63" s="71">
        <v>1780</v>
      </c>
      <c r="C63" s="68">
        <v>16.62</v>
      </c>
      <c r="D63" s="68">
        <v>272.07</v>
      </c>
      <c r="E63" s="68">
        <v>212.5</v>
      </c>
      <c r="F63" s="68">
        <v>0</v>
      </c>
      <c r="G63" s="68">
        <f t="shared" si="26"/>
        <v>184.85714285714286</v>
      </c>
      <c r="H63" s="68">
        <v>0</v>
      </c>
      <c r="I63" s="68">
        <f t="shared" si="27"/>
        <v>464.85714285714283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-1780</v>
      </c>
      <c r="V63" s="70">
        <f t="shared" si="17"/>
        <v>-1780</v>
      </c>
      <c r="W63" s="70"/>
      <c r="X63" s="70">
        <f t="shared" si="18"/>
        <v>1956.6554762903904</v>
      </c>
      <c r="Y63" s="70">
        <f t="shared" si="19"/>
        <v>176.65547629039042</v>
      </c>
      <c r="Z63" s="70">
        <f t="shared" si="20"/>
        <v>177</v>
      </c>
      <c r="AA63" s="24">
        <f t="shared" si="21"/>
        <v>177</v>
      </c>
      <c r="AB63" s="67">
        <f t="shared" si="22"/>
        <v>1957</v>
      </c>
    </row>
    <row r="64" spans="1:28" ht="15" customHeight="1" x14ac:dyDescent="0.25">
      <c r="A64" s="71">
        <v>3528</v>
      </c>
      <c r="B64" s="71">
        <v>1780</v>
      </c>
      <c r="C64" s="68">
        <v>15.68</v>
      </c>
      <c r="D64" s="68">
        <v>272.24</v>
      </c>
      <c r="E64" s="68">
        <v>212.5</v>
      </c>
      <c r="F64" s="68">
        <v>0</v>
      </c>
      <c r="G64" s="68">
        <f t="shared" si="26"/>
        <v>188.25</v>
      </c>
      <c r="H64" s="68">
        <v>0</v>
      </c>
      <c r="I64" s="68">
        <f t="shared" si="27"/>
        <v>406.75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0</v>
      </c>
      <c r="U64" s="74">
        <f t="shared" si="16"/>
        <v>-1780</v>
      </c>
      <c r="V64" s="70">
        <f t="shared" si="17"/>
        <v>-1780</v>
      </c>
      <c r="W64" s="70"/>
      <c r="X64" s="70">
        <f t="shared" si="18"/>
        <v>1956.6554762903904</v>
      </c>
      <c r="Y64" s="70">
        <f t="shared" si="19"/>
        <v>176.65547629039042</v>
      </c>
      <c r="Z64" s="70">
        <f t="shared" si="20"/>
        <v>177</v>
      </c>
      <c r="AA64" s="24">
        <f t="shared" si="21"/>
        <v>177</v>
      </c>
      <c r="AB64" s="67">
        <f t="shared" si="22"/>
        <v>1957</v>
      </c>
    </row>
    <row r="65" spans="1:28" ht="15" customHeight="1" x14ac:dyDescent="0.25">
      <c r="A65" s="71">
        <v>3316</v>
      </c>
      <c r="B65" s="71">
        <v>2759</v>
      </c>
      <c r="C65" s="68">
        <v>14.74</v>
      </c>
      <c r="D65" s="68">
        <v>272.3</v>
      </c>
      <c r="E65" s="68">
        <v>212.66</v>
      </c>
      <c r="F65" s="68">
        <v>0</v>
      </c>
      <c r="G65" s="68">
        <f t="shared" si="26"/>
        <v>190.88888888888889</v>
      </c>
      <c r="H65" s="68">
        <v>0</v>
      </c>
      <c r="I65" s="68">
        <f t="shared" si="27"/>
        <v>252.77777777777777</v>
      </c>
      <c r="J65" s="72">
        <f t="shared" si="23"/>
        <v>0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0</v>
      </c>
      <c r="U65" s="74">
        <f t="shared" si="16"/>
        <v>-2759</v>
      </c>
      <c r="V65" s="70">
        <f t="shared" si="17"/>
        <v>-2759</v>
      </c>
      <c r="W65" s="70"/>
      <c r="X65" s="70">
        <f t="shared" si="18"/>
        <v>3032.815988250105</v>
      </c>
      <c r="Y65" s="70">
        <f t="shared" si="19"/>
        <v>273.81598825010497</v>
      </c>
      <c r="Z65" s="70">
        <f t="shared" si="20"/>
        <v>274</v>
      </c>
      <c r="AA65" s="24">
        <f t="shared" si="21"/>
        <v>274</v>
      </c>
      <c r="AB65" s="67">
        <f t="shared" si="22"/>
        <v>3033</v>
      </c>
    </row>
    <row r="66" spans="1:28" ht="15" customHeight="1" x14ac:dyDescent="0.25">
      <c r="A66" s="71">
        <v>3056</v>
      </c>
      <c r="B66" s="71">
        <v>3056</v>
      </c>
      <c r="C66" s="68">
        <v>13.58</v>
      </c>
      <c r="D66" s="68">
        <v>272.3</v>
      </c>
      <c r="E66" s="68">
        <v>212.71</v>
      </c>
      <c r="F66" s="68">
        <v>0</v>
      </c>
      <c r="G66" s="68">
        <f t="shared" si="26"/>
        <v>197.8</v>
      </c>
      <c r="H66" s="68">
        <v>0</v>
      </c>
      <c r="I66" s="68">
        <f t="shared" si="27"/>
        <v>197.8</v>
      </c>
      <c r="J66" s="72">
        <f t="shared" si="23"/>
        <v>0</v>
      </c>
      <c r="K66" s="72">
        <f t="shared" si="24"/>
        <v>1</v>
      </c>
      <c r="L66" s="72">
        <f t="shared" si="25"/>
        <v>1</v>
      </c>
      <c r="M66" s="72">
        <f t="shared" ref="M66:M97" ca="1" si="28">IF(RAND()&lt;0.5,0,1)</f>
        <v>0</v>
      </c>
      <c r="N66" s="26"/>
      <c r="O66" s="26"/>
      <c r="P66" s="25"/>
      <c r="Q66" s="25"/>
      <c r="T66" s="22">
        <v>0</v>
      </c>
      <c r="U66" s="74">
        <f t="shared" ref="U66:U97" si="29">T66-B66</f>
        <v>-3056</v>
      </c>
      <c r="V66" s="70">
        <f t="shared" ref="V66:V97" si="30">ROUND(U66,0)</f>
        <v>-3056</v>
      </c>
      <c r="W66" s="70"/>
      <c r="X66" s="70">
        <f t="shared" ref="X66:X97" si="31">B66/$W$2*$W$3</f>
        <v>3359.2916491817041</v>
      </c>
      <c r="Y66" s="70">
        <f t="shared" ref="Y66:Y97" si="32">X66-B66</f>
        <v>303.29164918170409</v>
      </c>
      <c r="Z66" s="70">
        <f t="shared" ref="Z66:Z97" si="33">ROUND(Y66,0)</f>
        <v>303</v>
      </c>
      <c r="AA66" s="24">
        <f t="shared" ref="AA66:AA97" si="34">IF(V66&gt;=0,V66,Z66)</f>
        <v>303</v>
      </c>
      <c r="AB66" s="67">
        <f t="shared" ref="AB66:AB97" si="35">B66+AA66</f>
        <v>3359</v>
      </c>
    </row>
    <row r="67" spans="1:28" ht="15" customHeight="1" x14ac:dyDescent="0.25">
      <c r="A67" s="71">
        <v>2794</v>
      </c>
      <c r="B67" s="71">
        <v>2794</v>
      </c>
      <c r="C67" s="68">
        <v>12.42</v>
      </c>
      <c r="D67" s="68">
        <v>272.3</v>
      </c>
      <c r="E67" s="68">
        <v>212.67</v>
      </c>
      <c r="F67" s="68">
        <v>0</v>
      </c>
      <c r="G67" s="68">
        <f t="shared" si="26"/>
        <v>203.63636363636363</v>
      </c>
      <c r="H67" s="68">
        <v>0</v>
      </c>
      <c r="I67" s="68">
        <f t="shared" si="27"/>
        <v>203.63636363636363</v>
      </c>
      <c r="J67" s="72">
        <f t="shared" ref="J67:J98" si="36">IF(ABS(B67-B66)&lt;=50,1,0)</f>
        <v>0</v>
      </c>
      <c r="K67" s="72">
        <f t="shared" ref="K67:K98" si="37">IF(ABS((B67-B66))&lt;=50,1,IF((B67-B66)*(1)&gt;=0,1,-1))</f>
        <v>-1</v>
      </c>
      <c r="L67" s="72">
        <f t="shared" si="25"/>
        <v>0</v>
      </c>
      <c r="M67" s="72">
        <f t="shared" ca="1" si="28"/>
        <v>0</v>
      </c>
      <c r="N67" s="26"/>
      <c r="O67" s="26"/>
      <c r="P67" s="25"/>
      <c r="Q67" s="25"/>
      <c r="T67" s="22">
        <v>0</v>
      </c>
      <c r="U67" s="74">
        <f t="shared" si="29"/>
        <v>-2794</v>
      </c>
      <c r="V67" s="70">
        <f t="shared" si="30"/>
        <v>-2794</v>
      </c>
      <c r="W67" s="70"/>
      <c r="X67" s="70">
        <f t="shared" si="31"/>
        <v>3071.2895509861519</v>
      </c>
      <c r="Y67" s="70">
        <f t="shared" si="32"/>
        <v>277.28955098615188</v>
      </c>
      <c r="Z67" s="70">
        <f t="shared" si="33"/>
        <v>277</v>
      </c>
      <c r="AA67" s="24">
        <f t="shared" si="34"/>
        <v>277</v>
      </c>
      <c r="AB67" s="67">
        <f t="shared" si="35"/>
        <v>3071</v>
      </c>
    </row>
    <row r="68" spans="1:28" ht="15" customHeight="1" x14ac:dyDescent="0.25">
      <c r="A68" s="71">
        <v>2532</v>
      </c>
      <c r="B68" s="71">
        <v>2532</v>
      </c>
      <c r="C68" s="68">
        <v>11.25</v>
      </c>
      <c r="D68" s="68">
        <v>272.3</v>
      </c>
      <c r="E68" s="68">
        <v>212.62</v>
      </c>
      <c r="F68" s="68">
        <v>0</v>
      </c>
      <c r="G68" s="68">
        <f t="shared" si="26"/>
        <v>208.5</v>
      </c>
      <c r="H68" s="68">
        <v>0</v>
      </c>
      <c r="I68" s="68">
        <f t="shared" si="27"/>
        <v>208.5</v>
      </c>
      <c r="J68" s="72">
        <f t="shared" si="36"/>
        <v>0</v>
      </c>
      <c r="K68" s="72">
        <f t="shared" si="37"/>
        <v>-1</v>
      </c>
      <c r="L68" s="72">
        <f t="shared" si="25"/>
        <v>0</v>
      </c>
      <c r="M68" s="72">
        <f t="shared" ca="1" si="28"/>
        <v>1</v>
      </c>
      <c r="N68" s="26"/>
      <c r="O68" s="26"/>
      <c r="P68" s="25"/>
      <c r="Q68" s="25"/>
      <c r="T68" s="22">
        <v>0</v>
      </c>
      <c r="U68" s="74">
        <f t="shared" si="29"/>
        <v>-2532</v>
      </c>
      <c r="V68" s="70">
        <f t="shared" si="30"/>
        <v>-2532</v>
      </c>
      <c r="W68" s="70"/>
      <c r="X68" s="70">
        <f t="shared" si="31"/>
        <v>2783.2874527906001</v>
      </c>
      <c r="Y68" s="70">
        <f t="shared" si="32"/>
        <v>251.28745279060013</v>
      </c>
      <c r="Z68" s="70">
        <f t="shared" si="33"/>
        <v>251</v>
      </c>
      <c r="AA68" s="24">
        <f t="shared" si="34"/>
        <v>251</v>
      </c>
      <c r="AB68" s="67">
        <f t="shared" si="35"/>
        <v>2783</v>
      </c>
    </row>
    <row r="69" spans="1:28" ht="15" customHeight="1" x14ac:dyDescent="0.25">
      <c r="A69" s="71">
        <v>2368</v>
      </c>
      <c r="B69" s="71">
        <v>2368</v>
      </c>
      <c r="C69" s="68">
        <v>10.53</v>
      </c>
      <c r="D69" s="68">
        <v>272.3</v>
      </c>
      <c r="E69" s="68">
        <v>212.6</v>
      </c>
      <c r="F69" s="68">
        <v>0</v>
      </c>
      <c r="G69" s="68">
        <f t="shared" si="26"/>
        <v>205.07692307692307</v>
      </c>
      <c r="H69" s="68">
        <v>0</v>
      </c>
      <c r="I69" s="68">
        <f t="shared" si="27"/>
        <v>205.07692307692307</v>
      </c>
      <c r="J69" s="72">
        <f t="shared" si="36"/>
        <v>0</v>
      </c>
      <c r="K69" s="72">
        <f t="shared" si="37"/>
        <v>-1</v>
      </c>
      <c r="L69" s="72">
        <f t="shared" si="25"/>
        <v>0</v>
      </c>
      <c r="M69" s="72">
        <f t="shared" ca="1" si="28"/>
        <v>0</v>
      </c>
      <c r="N69" s="26"/>
      <c r="O69" s="26"/>
      <c r="P69" s="25"/>
      <c r="Q69" s="25"/>
      <c r="T69" s="22">
        <v>0</v>
      </c>
      <c r="U69" s="74">
        <f t="shared" si="29"/>
        <v>-2368</v>
      </c>
      <c r="V69" s="70">
        <f t="shared" si="30"/>
        <v>-2368</v>
      </c>
      <c r="W69" s="70"/>
      <c r="X69" s="70">
        <f t="shared" si="31"/>
        <v>2603.0113302559798</v>
      </c>
      <c r="Y69" s="70">
        <f t="shared" si="32"/>
        <v>235.01133025597983</v>
      </c>
      <c r="Z69" s="70">
        <f t="shared" si="33"/>
        <v>235</v>
      </c>
      <c r="AA69" s="24">
        <f t="shared" si="34"/>
        <v>235</v>
      </c>
      <c r="AB69" s="67">
        <f t="shared" si="35"/>
        <v>2603</v>
      </c>
    </row>
    <row r="70" spans="1:28" ht="15" customHeight="1" x14ac:dyDescent="0.25">
      <c r="A70" s="71">
        <v>2205</v>
      </c>
      <c r="B70" s="71">
        <v>2205</v>
      </c>
      <c r="C70" s="68">
        <v>9.8000000000000007</v>
      </c>
      <c r="D70" s="68">
        <v>272.3</v>
      </c>
      <c r="E70" s="68">
        <v>212.57</v>
      </c>
      <c r="F70" s="68">
        <v>0</v>
      </c>
      <c r="G70" s="68">
        <f t="shared" si="26"/>
        <v>202.07142857142858</v>
      </c>
      <c r="H70" s="68">
        <v>0</v>
      </c>
      <c r="I70" s="68">
        <f t="shared" si="27"/>
        <v>202.07142857142858</v>
      </c>
      <c r="J70" s="72">
        <f t="shared" si="36"/>
        <v>0</v>
      </c>
      <c r="K70" s="72">
        <f t="shared" si="37"/>
        <v>-1</v>
      </c>
      <c r="L70" s="72">
        <f t="shared" si="25"/>
        <v>0</v>
      </c>
      <c r="M70" s="72">
        <f t="shared" ca="1" si="28"/>
        <v>1</v>
      </c>
      <c r="N70" s="26"/>
      <c r="O70" s="26"/>
      <c r="P70" s="25"/>
      <c r="Q70" s="25"/>
      <c r="T70" s="22">
        <v>0</v>
      </c>
      <c r="U70" s="74">
        <f t="shared" si="29"/>
        <v>-2205</v>
      </c>
      <c r="V70" s="70">
        <f t="shared" si="30"/>
        <v>-2205</v>
      </c>
      <c r="W70" s="70"/>
      <c r="X70" s="70">
        <f t="shared" si="31"/>
        <v>2423.8344523709611</v>
      </c>
      <c r="Y70" s="70">
        <f t="shared" si="32"/>
        <v>218.83445237096112</v>
      </c>
      <c r="Z70" s="70">
        <f t="shared" si="33"/>
        <v>219</v>
      </c>
      <c r="AA70" s="24">
        <f t="shared" si="34"/>
        <v>219</v>
      </c>
      <c r="AB70" s="67">
        <f t="shared" si="35"/>
        <v>2424</v>
      </c>
    </row>
    <row r="71" spans="1:28" ht="15" customHeight="1" x14ac:dyDescent="0.25">
      <c r="A71" s="71">
        <v>2042</v>
      </c>
      <c r="B71" s="71">
        <v>2042</v>
      </c>
      <c r="C71" s="68">
        <v>9.07</v>
      </c>
      <c r="D71" s="68">
        <v>272.3</v>
      </c>
      <c r="E71" s="68">
        <v>212.54</v>
      </c>
      <c r="F71" s="68">
        <v>0</v>
      </c>
      <c r="G71" s="68">
        <f t="shared" si="26"/>
        <v>199.46666666666667</v>
      </c>
      <c r="H71" s="68">
        <v>0</v>
      </c>
      <c r="I71" s="68">
        <f t="shared" si="27"/>
        <v>199.46666666666667</v>
      </c>
      <c r="J71" s="72">
        <f t="shared" si="36"/>
        <v>0</v>
      </c>
      <c r="K71" s="72">
        <f t="shared" si="37"/>
        <v>-1</v>
      </c>
      <c r="L71" s="72">
        <f t="shared" ref="L71:L102" si="38">IF(OR(COUNTIF(K67:K71,1)=5,COUNTIF(K67:K71,-1)=5),1,0)</f>
        <v>1</v>
      </c>
      <c r="M71" s="72">
        <f t="shared" ca="1" si="28"/>
        <v>1</v>
      </c>
      <c r="N71" s="26"/>
      <c r="O71" s="26"/>
      <c r="P71" s="25"/>
      <c r="Q71" s="25"/>
      <c r="T71" s="22">
        <v>0</v>
      </c>
      <c r="U71" s="74">
        <f t="shared" si="29"/>
        <v>-2042</v>
      </c>
      <c r="V71" s="70">
        <f t="shared" si="30"/>
        <v>-2042</v>
      </c>
      <c r="W71" s="70"/>
      <c r="X71" s="70">
        <f t="shared" si="31"/>
        <v>2244.6575744859424</v>
      </c>
      <c r="Y71" s="70">
        <f t="shared" si="32"/>
        <v>202.6575744859424</v>
      </c>
      <c r="Z71" s="70">
        <f t="shared" si="33"/>
        <v>203</v>
      </c>
      <c r="AA71" s="24">
        <f t="shared" si="34"/>
        <v>203</v>
      </c>
      <c r="AB71" s="67">
        <f t="shared" si="35"/>
        <v>2245</v>
      </c>
    </row>
    <row r="72" spans="1:28" ht="15" customHeight="1" x14ac:dyDescent="0.25">
      <c r="A72" s="71">
        <v>1863</v>
      </c>
      <c r="B72" s="71">
        <v>1863</v>
      </c>
      <c r="C72" s="68">
        <v>8.2799999999999994</v>
      </c>
      <c r="D72" s="68">
        <v>272.3</v>
      </c>
      <c r="E72" s="68">
        <v>212.51</v>
      </c>
      <c r="F72" s="68">
        <v>0</v>
      </c>
      <c r="G72" s="68">
        <f t="shared" si="26"/>
        <v>198.1875</v>
      </c>
      <c r="H72" s="68">
        <v>0</v>
      </c>
      <c r="I72" s="68">
        <f t="shared" si="27"/>
        <v>198.1875</v>
      </c>
      <c r="J72" s="72">
        <f t="shared" si="36"/>
        <v>0</v>
      </c>
      <c r="K72" s="72">
        <f t="shared" si="37"/>
        <v>-1</v>
      </c>
      <c r="L72" s="72">
        <f t="shared" si="38"/>
        <v>1</v>
      </c>
      <c r="M72" s="72">
        <f t="shared" ca="1" si="28"/>
        <v>0</v>
      </c>
      <c r="N72" s="26"/>
      <c r="O72" s="26"/>
      <c r="P72" s="25"/>
      <c r="Q72" s="25"/>
      <c r="T72" s="22">
        <v>0</v>
      </c>
      <c r="U72" s="74">
        <f t="shared" si="29"/>
        <v>-1863</v>
      </c>
      <c r="V72" s="70">
        <f t="shared" si="30"/>
        <v>-1863</v>
      </c>
      <c r="W72" s="70"/>
      <c r="X72" s="70">
        <f t="shared" si="31"/>
        <v>2047.8927822073019</v>
      </c>
      <c r="Y72" s="70">
        <f t="shared" si="32"/>
        <v>184.89278220730193</v>
      </c>
      <c r="Z72" s="70">
        <f t="shared" si="33"/>
        <v>185</v>
      </c>
      <c r="AA72" s="24">
        <f t="shared" si="34"/>
        <v>185</v>
      </c>
      <c r="AB72" s="67">
        <f t="shared" si="35"/>
        <v>2048</v>
      </c>
    </row>
    <row r="73" spans="1:28" ht="15" customHeight="1" x14ac:dyDescent="0.25">
      <c r="A73" s="71">
        <v>1684</v>
      </c>
      <c r="B73" s="71">
        <v>1770</v>
      </c>
      <c r="C73" s="68">
        <v>7.49</v>
      </c>
      <c r="D73" s="68">
        <v>272.29000000000002</v>
      </c>
      <c r="E73" s="68">
        <v>212.49</v>
      </c>
      <c r="F73" s="68">
        <v>0</v>
      </c>
      <c r="G73" s="68">
        <f t="shared" si="26"/>
        <v>197.05882352941177</v>
      </c>
      <c r="H73" s="68">
        <v>0</v>
      </c>
      <c r="I73" s="68">
        <f t="shared" si="27"/>
        <v>192</v>
      </c>
      <c r="J73" s="72">
        <f t="shared" si="36"/>
        <v>0</v>
      </c>
      <c r="K73" s="72">
        <f t="shared" si="37"/>
        <v>-1</v>
      </c>
      <c r="L73" s="72">
        <f t="shared" si="38"/>
        <v>1</v>
      </c>
      <c r="M73" s="72">
        <f t="shared" ca="1" si="28"/>
        <v>1</v>
      </c>
      <c r="N73" s="26"/>
      <c r="O73" s="26"/>
      <c r="P73" s="25"/>
      <c r="Q73" s="25"/>
      <c r="T73" s="22">
        <v>0</v>
      </c>
      <c r="U73" s="74">
        <f t="shared" si="29"/>
        <v>-1770</v>
      </c>
      <c r="V73" s="70">
        <f t="shared" si="30"/>
        <v>-1770</v>
      </c>
      <c r="W73" s="70"/>
      <c r="X73" s="70">
        <f t="shared" si="31"/>
        <v>1945.6630297943768</v>
      </c>
      <c r="Y73" s="70">
        <f t="shared" si="32"/>
        <v>175.66302979437683</v>
      </c>
      <c r="Z73" s="70">
        <f t="shared" si="33"/>
        <v>176</v>
      </c>
      <c r="AA73" s="24">
        <f t="shared" si="34"/>
        <v>176</v>
      </c>
      <c r="AB73" s="67">
        <f t="shared" si="35"/>
        <v>1946</v>
      </c>
    </row>
    <row r="74" spans="1:28" ht="15" customHeight="1" x14ac:dyDescent="0.25">
      <c r="A74" s="71">
        <v>1508</v>
      </c>
      <c r="B74" s="71">
        <v>1770</v>
      </c>
      <c r="C74" s="68">
        <v>6.7</v>
      </c>
      <c r="D74" s="68">
        <v>272.27</v>
      </c>
      <c r="E74" s="68">
        <v>212.49</v>
      </c>
      <c r="F74" s="68">
        <v>0</v>
      </c>
      <c r="G74" s="68">
        <f t="shared" si="26"/>
        <v>195.88888888888889</v>
      </c>
      <c r="H74" s="68">
        <v>0</v>
      </c>
      <c r="I74" s="68">
        <f t="shared" si="27"/>
        <v>181.33333333333334</v>
      </c>
      <c r="J74" s="72">
        <f t="shared" si="36"/>
        <v>1</v>
      </c>
      <c r="K74" s="72">
        <f t="shared" si="37"/>
        <v>1</v>
      </c>
      <c r="L74" s="72">
        <f t="shared" si="38"/>
        <v>0</v>
      </c>
      <c r="M74" s="72">
        <f t="shared" ca="1" si="28"/>
        <v>0</v>
      </c>
      <c r="N74" s="26"/>
      <c r="O74" s="26"/>
      <c r="P74" s="25"/>
      <c r="Q74" s="25"/>
      <c r="T74" s="22">
        <v>0</v>
      </c>
      <c r="U74" s="74">
        <f t="shared" si="29"/>
        <v>-1770</v>
      </c>
      <c r="V74" s="70">
        <f t="shared" si="30"/>
        <v>-1770</v>
      </c>
      <c r="W74" s="70"/>
      <c r="X74" s="70">
        <f t="shared" si="31"/>
        <v>1945.6630297943768</v>
      </c>
      <c r="Y74" s="70">
        <f t="shared" si="32"/>
        <v>175.66302979437683</v>
      </c>
      <c r="Z74" s="70">
        <f t="shared" si="33"/>
        <v>176</v>
      </c>
      <c r="AA74" s="24">
        <f t="shared" si="34"/>
        <v>176</v>
      </c>
      <c r="AB74" s="67">
        <f t="shared" si="35"/>
        <v>1946</v>
      </c>
    </row>
    <row r="75" spans="1:28" ht="15" customHeight="1" x14ac:dyDescent="0.25">
      <c r="A75" s="71">
        <v>1414</v>
      </c>
      <c r="B75" s="71">
        <v>1770</v>
      </c>
      <c r="C75" s="68">
        <v>6.29</v>
      </c>
      <c r="D75" s="68">
        <v>272.23</v>
      </c>
      <c r="E75" s="68">
        <v>212.49</v>
      </c>
      <c r="F75" s="68">
        <v>0</v>
      </c>
      <c r="G75" s="68">
        <f t="shared" si="26"/>
        <v>190.52631578947367</v>
      </c>
      <c r="H75" s="68">
        <v>0</v>
      </c>
      <c r="I75" s="68">
        <f t="shared" si="27"/>
        <v>171.78947368421052</v>
      </c>
      <c r="J75" s="72">
        <f t="shared" si="36"/>
        <v>1</v>
      </c>
      <c r="K75" s="72">
        <f t="shared" si="37"/>
        <v>1</v>
      </c>
      <c r="L75" s="72">
        <f t="shared" si="38"/>
        <v>0</v>
      </c>
      <c r="M75" s="72">
        <f t="shared" ca="1" si="28"/>
        <v>1</v>
      </c>
      <c r="N75" s="26"/>
      <c r="O75" s="26"/>
      <c r="P75" s="25"/>
      <c r="Q75" s="25"/>
      <c r="T75" s="22">
        <v>0</v>
      </c>
      <c r="U75" s="74">
        <f t="shared" si="29"/>
        <v>-1770</v>
      </c>
      <c r="V75" s="70">
        <f t="shared" si="30"/>
        <v>-1770</v>
      </c>
      <c r="W75" s="70"/>
      <c r="X75" s="70">
        <f t="shared" si="31"/>
        <v>1945.6630297943768</v>
      </c>
      <c r="Y75" s="70">
        <f t="shared" si="32"/>
        <v>175.66302979437683</v>
      </c>
      <c r="Z75" s="70">
        <f t="shared" si="33"/>
        <v>176</v>
      </c>
      <c r="AA75" s="24">
        <f t="shared" si="34"/>
        <v>176</v>
      </c>
      <c r="AB75" s="67">
        <f t="shared" si="35"/>
        <v>1946</v>
      </c>
    </row>
    <row r="76" spans="1:28" ht="15" customHeight="1" x14ac:dyDescent="0.25">
      <c r="A76" s="71">
        <v>1322</v>
      </c>
      <c r="B76" s="71">
        <v>1770</v>
      </c>
      <c r="C76" s="68">
        <v>5.87</v>
      </c>
      <c r="D76" s="68">
        <v>272.18</v>
      </c>
      <c r="E76" s="68">
        <v>212.49</v>
      </c>
      <c r="F76" s="68">
        <v>0</v>
      </c>
      <c r="G76" s="68">
        <f t="shared" si="26"/>
        <v>185.6</v>
      </c>
      <c r="H76" s="68">
        <v>0</v>
      </c>
      <c r="I76" s="68">
        <f t="shared" si="27"/>
        <v>163.19999999999999</v>
      </c>
      <c r="J76" s="72">
        <f t="shared" si="36"/>
        <v>1</v>
      </c>
      <c r="K76" s="72">
        <f t="shared" si="37"/>
        <v>1</v>
      </c>
      <c r="L76" s="72">
        <f t="shared" si="38"/>
        <v>0</v>
      </c>
      <c r="M76" s="72">
        <f t="shared" ca="1" si="28"/>
        <v>0</v>
      </c>
      <c r="N76" s="26"/>
      <c r="O76" s="26"/>
      <c r="P76" s="25"/>
      <c r="Q76" s="25"/>
      <c r="T76" s="22">
        <v>0</v>
      </c>
      <c r="U76" s="74">
        <f t="shared" si="29"/>
        <v>-1770</v>
      </c>
      <c r="V76" s="70">
        <f t="shared" si="30"/>
        <v>-1770</v>
      </c>
      <c r="W76" s="70"/>
      <c r="X76" s="70">
        <f t="shared" si="31"/>
        <v>1945.6630297943768</v>
      </c>
      <c r="Y76" s="70">
        <f t="shared" si="32"/>
        <v>175.66302979437683</v>
      </c>
      <c r="Z76" s="70">
        <f t="shared" si="33"/>
        <v>176</v>
      </c>
      <c r="AA76" s="24">
        <f t="shared" si="34"/>
        <v>176</v>
      </c>
      <c r="AB76" s="67">
        <f t="shared" si="35"/>
        <v>1946</v>
      </c>
    </row>
    <row r="77" spans="1:28" ht="15" customHeight="1" x14ac:dyDescent="0.25">
      <c r="A77" s="71">
        <v>1230</v>
      </c>
      <c r="B77" s="71">
        <v>1770</v>
      </c>
      <c r="C77" s="68">
        <v>5.47</v>
      </c>
      <c r="D77" s="68">
        <v>272.13</v>
      </c>
      <c r="E77" s="68">
        <v>212.49</v>
      </c>
      <c r="F77" s="68">
        <v>0</v>
      </c>
      <c r="G77" s="68">
        <f t="shared" si="26"/>
        <v>181.14285714285714</v>
      </c>
      <c r="H77" s="68">
        <v>0</v>
      </c>
      <c r="I77" s="68">
        <f t="shared" si="27"/>
        <v>155.42857142857142</v>
      </c>
      <c r="J77" s="72">
        <f t="shared" si="36"/>
        <v>1</v>
      </c>
      <c r="K77" s="72">
        <f t="shared" si="37"/>
        <v>1</v>
      </c>
      <c r="L77" s="72">
        <f t="shared" si="38"/>
        <v>0</v>
      </c>
      <c r="M77" s="72">
        <f t="shared" ca="1" si="28"/>
        <v>1</v>
      </c>
      <c r="N77" s="26"/>
      <c r="O77" s="26"/>
      <c r="P77" s="25"/>
      <c r="Q77" s="25"/>
      <c r="T77" s="22">
        <v>0</v>
      </c>
      <c r="U77" s="74">
        <f t="shared" si="29"/>
        <v>-1770</v>
      </c>
      <c r="V77" s="70">
        <f t="shared" si="30"/>
        <v>-1770</v>
      </c>
      <c r="W77" s="70"/>
      <c r="X77" s="70">
        <f t="shared" si="31"/>
        <v>1945.6630297943768</v>
      </c>
      <c r="Y77" s="70">
        <f t="shared" si="32"/>
        <v>175.66302979437683</v>
      </c>
      <c r="Z77" s="70">
        <f t="shared" si="33"/>
        <v>176</v>
      </c>
      <c r="AA77" s="24">
        <f t="shared" si="34"/>
        <v>176</v>
      </c>
      <c r="AB77" s="67">
        <f t="shared" si="35"/>
        <v>1946</v>
      </c>
    </row>
    <row r="78" spans="1:28" ht="15" customHeight="1" x14ac:dyDescent="0.25">
      <c r="A78" s="71">
        <v>1230</v>
      </c>
      <c r="B78" s="71">
        <v>1770</v>
      </c>
      <c r="C78" s="68">
        <v>5.47</v>
      </c>
      <c r="D78" s="68">
        <v>272.08</v>
      </c>
      <c r="E78" s="68">
        <v>212.49</v>
      </c>
      <c r="F78" s="68">
        <v>0</v>
      </c>
      <c r="G78" s="68">
        <f t="shared" si="26"/>
        <v>172.90909090909091</v>
      </c>
      <c r="H78" s="68">
        <v>0</v>
      </c>
      <c r="I78" s="68">
        <f t="shared" si="27"/>
        <v>148.36363636363637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0</v>
      </c>
      <c r="N78" s="26"/>
      <c r="O78" s="26"/>
      <c r="P78" s="25"/>
      <c r="Q78" s="25"/>
      <c r="T78" s="22">
        <v>0</v>
      </c>
      <c r="U78" s="74">
        <f t="shared" si="29"/>
        <v>-1770</v>
      </c>
      <c r="V78" s="70">
        <f t="shared" si="30"/>
        <v>-1770</v>
      </c>
      <c r="W78" s="70"/>
      <c r="X78" s="70">
        <f t="shared" si="31"/>
        <v>1945.6630297943768</v>
      </c>
      <c r="Y78" s="70">
        <f t="shared" si="32"/>
        <v>175.66302979437683</v>
      </c>
      <c r="Z78" s="70">
        <f t="shared" si="33"/>
        <v>176</v>
      </c>
      <c r="AA78" s="24">
        <f t="shared" si="34"/>
        <v>176</v>
      </c>
      <c r="AB78" s="67">
        <f t="shared" si="35"/>
        <v>1946</v>
      </c>
    </row>
    <row r="79" spans="1:28" ht="15" customHeight="1" x14ac:dyDescent="0.25">
      <c r="A79" s="71">
        <v>1230</v>
      </c>
      <c r="B79" s="71">
        <v>1760</v>
      </c>
      <c r="C79" s="68">
        <v>5.47</v>
      </c>
      <c r="D79" s="68">
        <v>272.02</v>
      </c>
      <c r="E79" s="68">
        <v>212.49</v>
      </c>
      <c r="F79" s="68">
        <v>0</v>
      </c>
      <c r="G79" s="68">
        <f t="shared" si="26"/>
        <v>165.39130434782609</v>
      </c>
      <c r="H79" s="68">
        <v>0</v>
      </c>
      <c r="I79" s="68">
        <f t="shared" si="27"/>
        <v>142.34782608695653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1</v>
      </c>
      <c r="N79" s="26"/>
      <c r="O79" s="26"/>
      <c r="P79" s="25"/>
      <c r="Q79" s="25"/>
      <c r="T79" s="22">
        <v>0</v>
      </c>
      <c r="U79" s="74">
        <f t="shared" si="29"/>
        <v>-1760</v>
      </c>
      <c r="V79" s="70">
        <f t="shared" si="30"/>
        <v>-1760</v>
      </c>
      <c r="W79" s="70"/>
      <c r="X79" s="70">
        <f t="shared" si="31"/>
        <v>1934.6705832983632</v>
      </c>
      <c r="Y79" s="70">
        <f t="shared" si="32"/>
        <v>174.67058329836323</v>
      </c>
      <c r="Z79" s="70">
        <f t="shared" si="33"/>
        <v>175</v>
      </c>
      <c r="AA79" s="24">
        <f t="shared" si="34"/>
        <v>175</v>
      </c>
      <c r="AB79" s="67">
        <f t="shared" si="35"/>
        <v>1935</v>
      </c>
    </row>
    <row r="80" spans="1:28" ht="15" customHeight="1" x14ac:dyDescent="0.25">
      <c r="A80" s="71">
        <v>1230</v>
      </c>
      <c r="B80" s="71">
        <v>1760</v>
      </c>
      <c r="C80" s="68">
        <v>5.47</v>
      </c>
      <c r="D80" s="68">
        <v>271.97000000000003</v>
      </c>
      <c r="E80" s="68">
        <v>212.49</v>
      </c>
      <c r="F80" s="68">
        <v>0</v>
      </c>
      <c r="G80" s="68">
        <f t="shared" si="26"/>
        <v>158.5</v>
      </c>
      <c r="H80" s="68">
        <v>0</v>
      </c>
      <c r="I80" s="68">
        <f t="shared" si="27"/>
        <v>136.41666666666666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0</v>
      </c>
      <c r="N80" s="26"/>
      <c r="O80" s="26"/>
      <c r="P80" s="25"/>
      <c r="Q80" s="25"/>
      <c r="T80" s="22">
        <v>0</v>
      </c>
      <c r="U80" s="74">
        <f t="shared" si="29"/>
        <v>-1760</v>
      </c>
      <c r="V80" s="70">
        <f t="shared" si="30"/>
        <v>-1760</v>
      </c>
      <c r="W80" s="70"/>
      <c r="X80" s="70">
        <f t="shared" si="31"/>
        <v>1934.6705832983632</v>
      </c>
      <c r="Y80" s="70">
        <f t="shared" si="32"/>
        <v>174.67058329836323</v>
      </c>
      <c r="Z80" s="70">
        <f t="shared" si="33"/>
        <v>175</v>
      </c>
      <c r="AA80" s="24">
        <f t="shared" si="34"/>
        <v>175</v>
      </c>
      <c r="AB80" s="67">
        <f t="shared" si="35"/>
        <v>1935</v>
      </c>
    </row>
    <row r="81" spans="1:28" ht="15" customHeight="1" x14ac:dyDescent="0.25">
      <c r="A81" s="71">
        <v>1116</v>
      </c>
      <c r="B81" s="71">
        <v>1760</v>
      </c>
      <c r="C81" s="68">
        <v>4.96</v>
      </c>
      <c r="D81" s="68">
        <v>271.91000000000003</v>
      </c>
      <c r="E81" s="68">
        <v>212.49</v>
      </c>
      <c r="F81" s="68">
        <v>0</v>
      </c>
      <c r="G81" s="68">
        <f t="shared" si="26"/>
        <v>156.72</v>
      </c>
      <c r="H81" s="68">
        <v>0</v>
      </c>
      <c r="I81" s="68">
        <f t="shared" si="27"/>
        <v>130.96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1</v>
      </c>
      <c r="N81" s="26"/>
      <c r="O81" s="26"/>
      <c r="P81" s="25"/>
      <c r="Q81" s="25"/>
      <c r="T81" s="22">
        <v>0</v>
      </c>
      <c r="U81" s="74">
        <f t="shared" si="29"/>
        <v>-1760</v>
      </c>
      <c r="V81" s="70">
        <f t="shared" si="30"/>
        <v>-1760</v>
      </c>
      <c r="W81" s="70"/>
      <c r="X81" s="70">
        <f t="shared" si="31"/>
        <v>1934.6705832983632</v>
      </c>
      <c r="Y81" s="70">
        <f t="shared" si="32"/>
        <v>174.67058329836323</v>
      </c>
      <c r="Z81" s="70">
        <f t="shared" si="33"/>
        <v>175</v>
      </c>
      <c r="AA81" s="24">
        <f t="shared" si="34"/>
        <v>175</v>
      </c>
      <c r="AB81" s="67">
        <f t="shared" si="35"/>
        <v>1935</v>
      </c>
    </row>
    <row r="82" spans="1:28" ht="15" customHeight="1" x14ac:dyDescent="0.25">
      <c r="A82" s="71">
        <v>1002</v>
      </c>
      <c r="B82" s="71">
        <v>1760</v>
      </c>
      <c r="C82" s="68">
        <v>4.45</v>
      </c>
      <c r="D82" s="68">
        <v>271.83</v>
      </c>
      <c r="E82" s="68">
        <v>212.49</v>
      </c>
      <c r="F82" s="68">
        <v>0</v>
      </c>
      <c r="G82" s="68">
        <f t="shared" si="26"/>
        <v>155.07692307692307</v>
      </c>
      <c r="H82" s="68">
        <v>0</v>
      </c>
      <c r="I82" s="68">
        <f t="shared" si="27"/>
        <v>125.92307692307692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0</v>
      </c>
      <c r="N82" s="26"/>
      <c r="O82" s="26"/>
      <c r="P82" s="25"/>
      <c r="Q82" s="25"/>
      <c r="T82" s="22">
        <v>0</v>
      </c>
      <c r="U82" s="74">
        <f t="shared" si="29"/>
        <v>-1760</v>
      </c>
      <c r="V82" s="70">
        <f t="shared" si="30"/>
        <v>-1760</v>
      </c>
      <c r="W82" s="70"/>
      <c r="X82" s="70">
        <f t="shared" si="31"/>
        <v>1934.6705832983632</v>
      </c>
      <c r="Y82" s="70">
        <f t="shared" si="32"/>
        <v>174.67058329836323</v>
      </c>
      <c r="Z82" s="70">
        <f t="shared" si="33"/>
        <v>175</v>
      </c>
      <c r="AA82" s="24">
        <f t="shared" si="34"/>
        <v>175</v>
      </c>
      <c r="AB82" s="67">
        <f t="shared" si="35"/>
        <v>1935</v>
      </c>
    </row>
    <row r="83" spans="1:28" ht="15" customHeight="1" x14ac:dyDescent="0.25">
      <c r="A83" s="71">
        <v>888</v>
      </c>
      <c r="B83" s="71">
        <v>1760</v>
      </c>
      <c r="C83" s="68">
        <v>3.95</v>
      </c>
      <c r="D83" s="68">
        <v>271.74</v>
      </c>
      <c r="E83" s="68">
        <v>212.49</v>
      </c>
      <c r="F83" s="68">
        <v>0</v>
      </c>
      <c r="G83" s="68">
        <f t="shared" si="26"/>
        <v>153.55555555555554</v>
      </c>
      <c r="H83" s="68">
        <v>0</v>
      </c>
      <c r="I83" s="68">
        <f t="shared" si="27"/>
        <v>121.25925925925925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1</v>
      </c>
      <c r="N83" s="26"/>
      <c r="O83" s="26"/>
      <c r="P83" s="25"/>
      <c r="Q83" s="25"/>
      <c r="T83" s="22">
        <v>0</v>
      </c>
      <c r="U83" s="74">
        <f t="shared" si="29"/>
        <v>-1760</v>
      </c>
      <c r="V83" s="70">
        <f t="shared" si="30"/>
        <v>-1760</v>
      </c>
      <c r="W83" s="70"/>
      <c r="X83" s="70">
        <f t="shared" si="31"/>
        <v>1934.6705832983632</v>
      </c>
      <c r="Y83" s="70">
        <f t="shared" si="32"/>
        <v>174.67058329836323</v>
      </c>
      <c r="Z83" s="70">
        <f t="shared" si="33"/>
        <v>175</v>
      </c>
      <c r="AA83" s="24">
        <f t="shared" si="34"/>
        <v>175</v>
      </c>
      <c r="AB83" s="67">
        <f t="shared" si="35"/>
        <v>1935</v>
      </c>
    </row>
    <row r="84" spans="1:28" ht="15" customHeight="1" x14ac:dyDescent="0.25">
      <c r="A84" s="71">
        <v>1034</v>
      </c>
      <c r="B84" s="71">
        <v>1760</v>
      </c>
      <c r="C84" s="68">
        <v>4.59</v>
      </c>
      <c r="D84" s="68">
        <v>271.67</v>
      </c>
      <c r="E84" s="68">
        <v>212.49</v>
      </c>
      <c r="F84" s="68">
        <v>0</v>
      </c>
      <c r="G84" s="68">
        <f t="shared" si="26"/>
        <v>142.85714285714286</v>
      </c>
      <c r="H84" s="68">
        <v>0</v>
      </c>
      <c r="I84" s="68">
        <f t="shared" si="27"/>
        <v>116.92857142857143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0</v>
      </c>
      <c r="N84" s="26"/>
      <c r="O84" s="26"/>
      <c r="P84" s="25"/>
      <c r="Q84" s="25"/>
      <c r="T84" s="22">
        <v>0</v>
      </c>
      <c r="U84" s="74">
        <f t="shared" si="29"/>
        <v>-1760</v>
      </c>
      <c r="V84" s="70">
        <f t="shared" si="30"/>
        <v>-1760</v>
      </c>
      <c r="W84" s="70"/>
      <c r="X84" s="70">
        <f t="shared" si="31"/>
        <v>1934.6705832983632</v>
      </c>
      <c r="Y84" s="70">
        <f t="shared" si="32"/>
        <v>174.67058329836323</v>
      </c>
      <c r="Z84" s="70">
        <f t="shared" si="33"/>
        <v>175</v>
      </c>
      <c r="AA84" s="24">
        <f t="shared" si="34"/>
        <v>175</v>
      </c>
      <c r="AB84" s="67">
        <f t="shared" si="35"/>
        <v>1935</v>
      </c>
    </row>
    <row r="85" spans="1:28" ht="15" customHeight="1" x14ac:dyDescent="0.25">
      <c r="A85" s="71">
        <v>1179</v>
      </c>
      <c r="B85" s="71">
        <v>1760</v>
      </c>
      <c r="C85" s="68">
        <v>5.24</v>
      </c>
      <c r="D85" s="68">
        <v>271.61</v>
      </c>
      <c r="E85" s="68">
        <v>212.49</v>
      </c>
      <c r="F85" s="68">
        <v>0</v>
      </c>
      <c r="G85" s="68">
        <f t="shared" si="26"/>
        <v>132.93103448275863</v>
      </c>
      <c r="H85" s="68">
        <v>0</v>
      </c>
      <c r="I85" s="68">
        <f t="shared" si="27"/>
        <v>112.89655172413794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0</v>
      </c>
      <c r="N85" s="26"/>
      <c r="O85" s="26"/>
      <c r="P85" s="25"/>
      <c r="Q85" s="25"/>
      <c r="T85" s="22">
        <v>0</v>
      </c>
      <c r="U85" s="74">
        <f t="shared" si="29"/>
        <v>-1760</v>
      </c>
      <c r="V85" s="70">
        <f t="shared" si="30"/>
        <v>-1760</v>
      </c>
      <c r="W85" s="70"/>
      <c r="X85" s="70">
        <f t="shared" si="31"/>
        <v>1934.6705832983632</v>
      </c>
      <c r="Y85" s="70">
        <f t="shared" si="32"/>
        <v>174.67058329836323</v>
      </c>
      <c r="Z85" s="70">
        <f t="shared" si="33"/>
        <v>175</v>
      </c>
      <c r="AA85" s="24">
        <f t="shared" si="34"/>
        <v>175</v>
      </c>
      <c r="AB85" s="67">
        <f t="shared" si="35"/>
        <v>1935</v>
      </c>
    </row>
    <row r="86" spans="1:28" ht="15" customHeight="1" x14ac:dyDescent="0.25">
      <c r="A86" s="71">
        <v>1326</v>
      </c>
      <c r="B86" s="71">
        <v>1760</v>
      </c>
      <c r="C86" s="68">
        <v>5.89</v>
      </c>
      <c r="D86" s="68">
        <v>271.57</v>
      </c>
      <c r="E86" s="68">
        <v>212.49</v>
      </c>
      <c r="F86" s="68">
        <v>0</v>
      </c>
      <c r="G86" s="68">
        <f t="shared" si="26"/>
        <v>123.6</v>
      </c>
      <c r="H86" s="68">
        <v>0</v>
      </c>
      <c r="I86" s="68">
        <f t="shared" si="27"/>
        <v>109.13333333333334</v>
      </c>
      <c r="J86" s="72">
        <f t="shared" si="36"/>
        <v>1</v>
      </c>
      <c r="K86" s="72">
        <f t="shared" si="37"/>
        <v>1</v>
      </c>
      <c r="L86" s="72">
        <f t="shared" si="38"/>
        <v>1</v>
      </c>
      <c r="M86" s="72">
        <f t="shared" ca="1" si="28"/>
        <v>1</v>
      </c>
      <c r="N86" s="26"/>
      <c r="O86" s="26"/>
      <c r="P86" s="25"/>
      <c r="Q86" s="25"/>
      <c r="T86" s="22">
        <v>0</v>
      </c>
      <c r="U86" s="74">
        <f t="shared" si="29"/>
        <v>-1760</v>
      </c>
      <c r="V86" s="70">
        <f t="shared" si="30"/>
        <v>-1760</v>
      </c>
      <c r="W86" s="70"/>
      <c r="X86" s="70">
        <f t="shared" si="31"/>
        <v>1934.6705832983632</v>
      </c>
      <c r="Y86" s="70">
        <f t="shared" si="32"/>
        <v>174.67058329836323</v>
      </c>
      <c r="Z86" s="70">
        <f t="shared" si="33"/>
        <v>175</v>
      </c>
      <c r="AA86" s="24">
        <f t="shared" si="34"/>
        <v>175</v>
      </c>
      <c r="AB86" s="67">
        <f t="shared" si="35"/>
        <v>1935</v>
      </c>
    </row>
    <row r="87" spans="1:28" ht="15" customHeight="1" x14ac:dyDescent="0.25">
      <c r="A87" s="71">
        <v>1293</v>
      </c>
      <c r="B87" s="71">
        <v>1760</v>
      </c>
      <c r="C87" s="68">
        <v>5.75</v>
      </c>
      <c r="D87" s="68">
        <v>271.52</v>
      </c>
      <c r="E87" s="68">
        <v>212.49</v>
      </c>
      <c r="F87" s="68">
        <v>0</v>
      </c>
      <c r="G87" s="68">
        <f t="shared" si="26"/>
        <v>120.6774193548387</v>
      </c>
      <c r="H87" s="68">
        <v>0</v>
      </c>
      <c r="I87" s="68">
        <f t="shared" si="27"/>
        <v>105.61290322580645</v>
      </c>
      <c r="J87" s="72">
        <f t="shared" si="36"/>
        <v>1</v>
      </c>
      <c r="K87" s="72">
        <f t="shared" si="37"/>
        <v>1</v>
      </c>
      <c r="L87" s="72">
        <f t="shared" si="38"/>
        <v>1</v>
      </c>
      <c r="M87" s="72">
        <f t="shared" ca="1" si="28"/>
        <v>1</v>
      </c>
      <c r="N87" s="26"/>
      <c r="O87" s="26"/>
      <c r="P87" s="25"/>
      <c r="Q87" s="25"/>
      <c r="T87" s="22">
        <v>0</v>
      </c>
      <c r="U87" s="74">
        <f t="shared" si="29"/>
        <v>-1760</v>
      </c>
      <c r="V87" s="70">
        <f t="shared" si="30"/>
        <v>-1760</v>
      </c>
      <c r="W87" s="70"/>
      <c r="X87" s="70">
        <f t="shared" si="31"/>
        <v>1934.6705832983632</v>
      </c>
      <c r="Y87" s="70">
        <f t="shared" si="32"/>
        <v>174.67058329836323</v>
      </c>
      <c r="Z87" s="70">
        <f t="shared" si="33"/>
        <v>175</v>
      </c>
      <c r="AA87" s="24">
        <f t="shared" si="34"/>
        <v>175</v>
      </c>
      <c r="AB87" s="67">
        <f t="shared" si="35"/>
        <v>1935</v>
      </c>
    </row>
    <row r="88" spans="1:28" ht="15" customHeight="1" x14ac:dyDescent="0.25">
      <c r="A88" s="71">
        <v>1260</v>
      </c>
      <c r="B88" s="71">
        <v>1760</v>
      </c>
      <c r="C88" s="68">
        <v>5.6</v>
      </c>
      <c r="D88" s="68">
        <v>271.47000000000003</v>
      </c>
      <c r="E88" s="68">
        <v>212.49</v>
      </c>
      <c r="F88" s="68">
        <v>0</v>
      </c>
      <c r="G88" s="68">
        <f t="shared" si="26"/>
        <v>117.9375</v>
      </c>
      <c r="H88" s="68">
        <v>0</v>
      </c>
      <c r="I88" s="68">
        <f t="shared" si="27"/>
        <v>102.3125</v>
      </c>
      <c r="J88" s="72">
        <f t="shared" si="36"/>
        <v>1</v>
      </c>
      <c r="K88" s="72">
        <f t="shared" si="37"/>
        <v>1</v>
      </c>
      <c r="L88" s="72">
        <f t="shared" si="38"/>
        <v>1</v>
      </c>
      <c r="M88" s="72">
        <f t="shared" ca="1" si="28"/>
        <v>1</v>
      </c>
      <c r="N88" s="26"/>
      <c r="O88" s="26"/>
      <c r="P88" s="25"/>
      <c r="Q88" s="25"/>
      <c r="T88" s="22">
        <v>0</v>
      </c>
      <c r="U88" s="74">
        <f t="shared" si="29"/>
        <v>-1760</v>
      </c>
      <c r="V88" s="70">
        <f t="shared" si="30"/>
        <v>-1760</v>
      </c>
      <c r="W88" s="70"/>
      <c r="X88" s="70">
        <f t="shared" si="31"/>
        <v>1934.6705832983632</v>
      </c>
      <c r="Y88" s="70">
        <f t="shared" si="32"/>
        <v>174.67058329836323</v>
      </c>
      <c r="Z88" s="70">
        <f t="shared" si="33"/>
        <v>175</v>
      </c>
      <c r="AA88" s="24">
        <f t="shared" si="34"/>
        <v>175</v>
      </c>
      <c r="AB88" s="67">
        <f t="shared" si="35"/>
        <v>1935</v>
      </c>
    </row>
    <row r="89" spans="1:28" ht="15" customHeight="1" x14ac:dyDescent="0.25">
      <c r="A89" s="71">
        <v>1227</v>
      </c>
      <c r="B89" s="71">
        <v>1750</v>
      </c>
      <c r="C89" s="68">
        <v>0</v>
      </c>
      <c r="D89" s="68">
        <v>271.42</v>
      </c>
      <c r="E89" s="68">
        <v>212.49</v>
      </c>
      <c r="F89" s="68">
        <v>0</v>
      </c>
      <c r="G89" s="68">
        <f t="shared" ref="G89:G125" si="39">($A$56-A89)/(ROW(A89)-ROW($A$56))</f>
        <v>115.36363636363636</v>
      </c>
      <c r="H89" s="68">
        <v>0</v>
      </c>
      <c r="I89" s="68">
        <f t="shared" ref="I89:I125" si="40">($A$56-B89)/(ROW(B89)-ROW($A$56))</f>
        <v>99.515151515151516</v>
      </c>
      <c r="J89" s="72">
        <f t="shared" si="36"/>
        <v>1</v>
      </c>
      <c r="K89" s="72">
        <f t="shared" si="37"/>
        <v>1</v>
      </c>
      <c r="L89" s="72">
        <f t="shared" si="38"/>
        <v>1</v>
      </c>
      <c r="M89" s="72">
        <f t="shared" ca="1" si="28"/>
        <v>1</v>
      </c>
      <c r="N89" s="26"/>
      <c r="O89" s="26"/>
      <c r="P89" s="25"/>
      <c r="Q89" s="25"/>
      <c r="T89" s="22">
        <v>0</v>
      </c>
      <c r="U89" s="74">
        <f t="shared" si="29"/>
        <v>-1750</v>
      </c>
      <c r="V89" s="70">
        <f t="shared" si="30"/>
        <v>-1750</v>
      </c>
      <c r="W89" s="70"/>
      <c r="X89" s="70">
        <f t="shared" si="31"/>
        <v>1923.6781368023501</v>
      </c>
      <c r="Y89" s="70">
        <f t="shared" si="32"/>
        <v>173.67813680235008</v>
      </c>
      <c r="Z89" s="70">
        <f t="shared" si="33"/>
        <v>174</v>
      </c>
      <c r="AA89" s="24">
        <f t="shared" si="34"/>
        <v>174</v>
      </c>
      <c r="AB89" s="67">
        <f t="shared" si="35"/>
        <v>1924</v>
      </c>
    </row>
    <row r="90" spans="1:28" ht="15" customHeight="1" x14ac:dyDescent="0.25">
      <c r="A90" s="71">
        <v>1196</v>
      </c>
      <c r="B90" s="71">
        <v>1750</v>
      </c>
      <c r="C90" s="68">
        <v>0</v>
      </c>
      <c r="D90" s="68">
        <v>271.36</v>
      </c>
      <c r="E90" s="68">
        <v>212.49</v>
      </c>
      <c r="F90" s="68">
        <v>0</v>
      </c>
      <c r="G90" s="68">
        <f t="shared" si="39"/>
        <v>112.88235294117646</v>
      </c>
      <c r="H90" s="68">
        <v>0</v>
      </c>
      <c r="I90" s="68">
        <f t="shared" si="40"/>
        <v>96.588235294117652</v>
      </c>
      <c r="J90" s="72">
        <f t="shared" si="36"/>
        <v>1</v>
      </c>
      <c r="K90" s="72">
        <f t="shared" si="37"/>
        <v>1</v>
      </c>
      <c r="L90" s="72">
        <f t="shared" si="38"/>
        <v>1</v>
      </c>
      <c r="M90" s="72">
        <f t="shared" ca="1" si="28"/>
        <v>1</v>
      </c>
      <c r="N90" s="26"/>
      <c r="O90" s="26"/>
      <c r="P90" s="25"/>
      <c r="Q90" s="25"/>
      <c r="T90" s="22">
        <v>0</v>
      </c>
      <c r="U90" s="74">
        <f t="shared" si="29"/>
        <v>-1750</v>
      </c>
      <c r="V90" s="70">
        <f t="shared" si="30"/>
        <v>-1750</v>
      </c>
      <c r="W90" s="70"/>
      <c r="X90" s="70">
        <f t="shared" si="31"/>
        <v>1923.6781368023501</v>
      </c>
      <c r="Y90" s="70">
        <f t="shared" si="32"/>
        <v>173.67813680235008</v>
      </c>
      <c r="Z90" s="70">
        <f t="shared" si="33"/>
        <v>174</v>
      </c>
      <c r="AA90" s="24">
        <f t="shared" si="34"/>
        <v>174</v>
      </c>
      <c r="AB90" s="67">
        <f t="shared" si="35"/>
        <v>1924</v>
      </c>
    </row>
    <row r="91" spans="1:28" ht="15" customHeight="1" x14ac:dyDescent="0.25">
      <c r="A91" s="71">
        <v>1164</v>
      </c>
      <c r="B91" s="71">
        <v>1750</v>
      </c>
      <c r="C91" s="68">
        <v>0</v>
      </c>
      <c r="D91" s="68">
        <v>271.31</v>
      </c>
      <c r="E91" s="68">
        <v>212.49</v>
      </c>
      <c r="F91" s="68">
        <v>0</v>
      </c>
      <c r="G91" s="68">
        <f t="shared" si="39"/>
        <v>110.57142857142857</v>
      </c>
      <c r="H91" s="68">
        <v>0</v>
      </c>
      <c r="I91" s="68">
        <f t="shared" si="40"/>
        <v>93.828571428571422</v>
      </c>
      <c r="J91" s="72">
        <f t="shared" si="36"/>
        <v>1</v>
      </c>
      <c r="K91" s="72">
        <f t="shared" si="37"/>
        <v>1</v>
      </c>
      <c r="L91" s="72">
        <f t="shared" si="38"/>
        <v>1</v>
      </c>
      <c r="M91" s="72">
        <f t="shared" ca="1" si="28"/>
        <v>1</v>
      </c>
      <c r="N91" s="26"/>
      <c r="O91" s="26"/>
      <c r="P91" s="25"/>
      <c r="Q91" s="25"/>
      <c r="T91" s="22">
        <v>0</v>
      </c>
      <c r="U91" s="74">
        <f t="shared" si="29"/>
        <v>-1750</v>
      </c>
      <c r="V91" s="70">
        <f t="shared" si="30"/>
        <v>-1750</v>
      </c>
      <c r="W91" s="70"/>
      <c r="X91" s="70">
        <f t="shared" si="31"/>
        <v>1923.6781368023501</v>
      </c>
      <c r="Y91" s="70">
        <f t="shared" si="32"/>
        <v>173.67813680235008</v>
      </c>
      <c r="Z91" s="70">
        <f t="shared" si="33"/>
        <v>174</v>
      </c>
      <c r="AA91" s="24">
        <f t="shared" si="34"/>
        <v>174</v>
      </c>
      <c r="AB91" s="67">
        <f t="shared" si="35"/>
        <v>1924</v>
      </c>
    </row>
    <row r="92" spans="1:28" ht="15" customHeight="1" x14ac:dyDescent="0.25">
      <c r="A92" s="71">
        <v>1131</v>
      </c>
      <c r="B92" s="71">
        <v>1750</v>
      </c>
      <c r="C92" s="68">
        <v>5.03</v>
      </c>
      <c r="D92" s="68">
        <v>271.24</v>
      </c>
      <c r="E92" s="68">
        <v>212.49</v>
      </c>
      <c r="F92" s="68">
        <v>0</v>
      </c>
      <c r="G92" s="68">
        <f t="shared" si="39"/>
        <v>108.41666666666667</v>
      </c>
      <c r="H92" s="68">
        <v>0</v>
      </c>
      <c r="I92" s="68">
        <f t="shared" si="40"/>
        <v>91.222222222222229</v>
      </c>
      <c r="J92" s="72">
        <f t="shared" si="36"/>
        <v>1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6"/>
      <c r="O92" s="26"/>
      <c r="P92" s="25"/>
      <c r="Q92" s="25"/>
      <c r="T92" s="22">
        <v>0</v>
      </c>
      <c r="U92" s="74">
        <f t="shared" si="29"/>
        <v>-1750</v>
      </c>
      <c r="V92" s="70">
        <f t="shared" si="30"/>
        <v>-1750</v>
      </c>
      <c r="W92" s="70"/>
      <c r="X92" s="70">
        <f t="shared" si="31"/>
        <v>1923.6781368023501</v>
      </c>
      <c r="Y92" s="70">
        <f t="shared" si="32"/>
        <v>173.67813680235008</v>
      </c>
      <c r="Z92" s="70">
        <f t="shared" si="33"/>
        <v>174</v>
      </c>
      <c r="AA92" s="24">
        <f t="shared" si="34"/>
        <v>174</v>
      </c>
      <c r="AB92" s="67">
        <f t="shared" si="35"/>
        <v>1924</v>
      </c>
    </row>
    <row r="93" spans="1:28" ht="15" customHeight="1" x14ac:dyDescent="0.25">
      <c r="A93" s="71">
        <v>1114</v>
      </c>
      <c r="B93" s="71">
        <v>1750</v>
      </c>
      <c r="C93" s="68">
        <v>4.95</v>
      </c>
      <c r="D93" s="68">
        <v>271.18</v>
      </c>
      <c r="E93" s="68">
        <v>212.49</v>
      </c>
      <c r="F93" s="68">
        <v>0</v>
      </c>
      <c r="G93" s="68">
        <f t="shared" si="39"/>
        <v>105.94594594594595</v>
      </c>
      <c r="H93" s="68">
        <v>0</v>
      </c>
      <c r="I93" s="68">
        <f t="shared" si="40"/>
        <v>88.756756756756758</v>
      </c>
      <c r="J93" s="72">
        <f t="shared" si="36"/>
        <v>1</v>
      </c>
      <c r="K93" s="72">
        <f t="shared" si="37"/>
        <v>1</v>
      </c>
      <c r="L93" s="72">
        <f t="shared" si="38"/>
        <v>1</v>
      </c>
      <c r="M93" s="72">
        <f t="shared" ca="1" si="28"/>
        <v>0</v>
      </c>
      <c r="N93" s="26"/>
      <c r="O93" s="26"/>
      <c r="P93" s="25"/>
      <c r="Q93" s="25"/>
      <c r="T93" s="22">
        <v>0</v>
      </c>
      <c r="U93" s="74">
        <f t="shared" si="29"/>
        <v>-1750</v>
      </c>
      <c r="V93" s="70">
        <f t="shared" si="30"/>
        <v>-1750</v>
      </c>
      <c r="W93" s="70"/>
      <c r="X93" s="70">
        <f t="shared" si="31"/>
        <v>1923.6781368023501</v>
      </c>
      <c r="Y93" s="70">
        <f t="shared" si="32"/>
        <v>173.67813680235008</v>
      </c>
      <c r="Z93" s="70">
        <f t="shared" si="33"/>
        <v>174</v>
      </c>
      <c r="AA93" s="24">
        <f t="shared" si="34"/>
        <v>174</v>
      </c>
      <c r="AB93" s="67">
        <f t="shared" si="35"/>
        <v>1924</v>
      </c>
    </row>
    <row r="94" spans="1:28" ht="15" customHeight="1" x14ac:dyDescent="0.25">
      <c r="A94" s="71">
        <v>1098</v>
      </c>
      <c r="B94" s="71">
        <v>1750</v>
      </c>
      <c r="C94" s="68">
        <v>4.88</v>
      </c>
      <c r="D94" s="68">
        <v>271.12</v>
      </c>
      <c r="E94" s="68">
        <v>212.49</v>
      </c>
      <c r="F94" s="68">
        <v>0</v>
      </c>
      <c r="G94" s="68">
        <f t="shared" si="39"/>
        <v>103.57894736842105</v>
      </c>
      <c r="H94" s="68">
        <v>0</v>
      </c>
      <c r="I94" s="68">
        <f t="shared" si="40"/>
        <v>86.421052631578945</v>
      </c>
      <c r="J94" s="72">
        <f t="shared" si="36"/>
        <v>1</v>
      </c>
      <c r="K94" s="72">
        <f t="shared" si="37"/>
        <v>1</v>
      </c>
      <c r="L94" s="72">
        <f t="shared" si="38"/>
        <v>1</v>
      </c>
      <c r="M94" s="72">
        <f t="shared" ca="1" si="28"/>
        <v>1</v>
      </c>
      <c r="N94" s="26"/>
      <c r="O94" s="26"/>
      <c r="P94" s="25"/>
      <c r="Q94" s="25"/>
      <c r="T94" s="22">
        <v>0</v>
      </c>
      <c r="U94" s="74">
        <f t="shared" si="29"/>
        <v>-1750</v>
      </c>
      <c r="V94" s="70">
        <f t="shared" si="30"/>
        <v>-1750</v>
      </c>
      <c r="W94" s="70"/>
      <c r="X94" s="70">
        <f t="shared" si="31"/>
        <v>1923.6781368023501</v>
      </c>
      <c r="Y94" s="70">
        <f t="shared" si="32"/>
        <v>173.67813680235008</v>
      </c>
      <c r="Z94" s="70">
        <f t="shared" si="33"/>
        <v>174</v>
      </c>
      <c r="AA94" s="24">
        <f t="shared" si="34"/>
        <v>174</v>
      </c>
      <c r="AB94" s="67">
        <f t="shared" si="35"/>
        <v>1924</v>
      </c>
    </row>
    <row r="95" spans="1:28" ht="15" customHeight="1" x14ac:dyDescent="0.25">
      <c r="A95" s="71">
        <v>1082</v>
      </c>
      <c r="B95" s="71">
        <v>1750</v>
      </c>
      <c r="C95" s="68">
        <v>4.8099999999999996</v>
      </c>
      <c r="D95" s="68">
        <v>271.05</v>
      </c>
      <c r="E95" s="68">
        <v>212.49</v>
      </c>
      <c r="F95" s="68">
        <v>0</v>
      </c>
      <c r="G95" s="68">
        <f t="shared" si="39"/>
        <v>101.33333333333333</v>
      </c>
      <c r="H95" s="68">
        <v>0</v>
      </c>
      <c r="I95" s="68">
        <f t="shared" si="40"/>
        <v>84.205128205128204</v>
      </c>
      <c r="J95" s="72">
        <f t="shared" si="36"/>
        <v>1</v>
      </c>
      <c r="K95" s="72">
        <f t="shared" si="37"/>
        <v>1</v>
      </c>
      <c r="L95" s="72">
        <f t="shared" si="38"/>
        <v>1</v>
      </c>
      <c r="M95" s="72">
        <f t="shared" ca="1" si="28"/>
        <v>0</v>
      </c>
      <c r="N95" s="26"/>
      <c r="O95" s="26"/>
      <c r="P95" s="25"/>
      <c r="Q95" s="25"/>
      <c r="T95" s="22">
        <v>0</v>
      </c>
      <c r="U95" s="74">
        <f t="shared" si="29"/>
        <v>-1750</v>
      </c>
      <c r="V95" s="70">
        <f t="shared" si="30"/>
        <v>-1750</v>
      </c>
      <c r="W95" s="70"/>
      <c r="X95" s="70">
        <f t="shared" si="31"/>
        <v>1923.6781368023501</v>
      </c>
      <c r="Y95" s="70">
        <f t="shared" si="32"/>
        <v>173.67813680235008</v>
      </c>
      <c r="Z95" s="70">
        <f t="shared" si="33"/>
        <v>174</v>
      </c>
      <c r="AA95" s="24">
        <f t="shared" si="34"/>
        <v>174</v>
      </c>
      <c r="AB95" s="67">
        <f t="shared" si="35"/>
        <v>1924</v>
      </c>
    </row>
    <row r="96" spans="1:28" ht="15" customHeight="1" x14ac:dyDescent="0.25">
      <c r="A96" s="71">
        <v>1120</v>
      </c>
      <c r="B96" s="71">
        <v>1750</v>
      </c>
      <c r="C96" s="68">
        <v>4.9800000000000004</v>
      </c>
      <c r="D96" s="68">
        <v>270.98</v>
      </c>
      <c r="E96" s="68">
        <v>212.49</v>
      </c>
      <c r="F96" s="68">
        <v>0</v>
      </c>
      <c r="G96" s="68">
        <f t="shared" si="39"/>
        <v>97.85</v>
      </c>
      <c r="H96" s="68">
        <v>0</v>
      </c>
      <c r="I96" s="68">
        <f t="shared" si="40"/>
        <v>82.1</v>
      </c>
      <c r="J96" s="72">
        <f t="shared" si="36"/>
        <v>1</v>
      </c>
      <c r="K96" s="72">
        <f t="shared" si="37"/>
        <v>1</v>
      </c>
      <c r="L96" s="72">
        <f t="shared" si="38"/>
        <v>1</v>
      </c>
      <c r="M96" s="72">
        <f t="shared" ca="1" si="28"/>
        <v>0</v>
      </c>
      <c r="N96" s="26"/>
      <c r="O96" s="26"/>
      <c r="P96" s="25"/>
      <c r="Q96" s="25"/>
      <c r="T96" s="22">
        <v>0</v>
      </c>
      <c r="U96" s="74">
        <f t="shared" si="29"/>
        <v>-1750</v>
      </c>
      <c r="V96" s="70">
        <f t="shared" si="30"/>
        <v>-1750</v>
      </c>
      <c r="W96" s="70"/>
      <c r="X96" s="70">
        <f t="shared" si="31"/>
        <v>1923.6781368023501</v>
      </c>
      <c r="Y96" s="70">
        <f t="shared" si="32"/>
        <v>173.67813680235008</v>
      </c>
      <c r="Z96" s="70">
        <f t="shared" si="33"/>
        <v>174</v>
      </c>
      <c r="AA96" s="24">
        <f t="shared" si="34"/>
        <v>174</v>
      </c>
      <c r="AB96" s="67">
        <f t="shared" si="35"/>
        <v>1924</v>
      </c>
    </row>
    <row r="97" spans="1:28" ht="15" customHeight="1" x14ac:dyDescent="0.25">
      <c r="A97" s="71">
        <v>1160</v>
      </c>
      <c r="B97" s="71">
        <v>1750</v>
      </c>
      <c r="C97" s="68">
        <v>5.15</v>
      </c>
      <c r="D97" s="68">
        <v>270.92</v>
      </c>
      <c r="E97" s="68">
        <v>212.49</v>
      </c>
      <c r="F97" s="68">
        <v>0</v>
      </c>
      <c r="G97" s="68">
        <f t="shared" si="39"/>
        <v>94.487804878048777</v>
      </c>
      <c r="H97" s="68">
        <v>0</v>
      </c>
      <c r="I97" s="68">
        <f t="shared" si="40"/>
        <v>80.097560975609753</v>
      </c>
      <c r="J97" s="72">
        <f t="shared" si="36"/>
        <v>1</v>
      </c>
      <c r="K97" s="72">
        <f t="shared" si="37"/>
        <v>1</v>
      </c>
      <c r="L97" s="72">
        <f t="shared" si="38"/>
        <v>1</v>
      </c>
      <c r="M97" s="72">
        <f t="shared" ca="1" si="28"/>
        <v>0</v>
      </c>
      <c r="N97" s="26"/>
      <c r="O97" s="26"/>
      <c r="P97" s="25"/>
      <c r="Q97" s="25"/>
      <c r="T97" s="22">
        <v>0</v>
      </c>
      <c r="U97" s="74">
        <f t="shared" si="29"/>
        <v>-1750</v>
      </c>
      <c r="V97" s="70">
        <f t="shared" si="30"/>
        <v>-1750</v>
      </c>
      <c r="W97" s="70"/>
      <c r="X97" s="70">
        <f t="shared" si="31"/>
        <v>1923.6781368023501</v>
      </c>
      <c r="Y97" s="70">
        <f t="shared" si="32"/>
        <v>173.67813680235008</v>
      </c>
      <c r="Z97" s="70">
        <f t="shared" si="33"/>
        <v>174</v>
      </c>
      <c r="AA97" s="24">
        <f t="shared" si="34"/>
        <v>174</v>
      </c>
      <c r="AB97" s="67">
        <f t="shared" si="35"/>
        <v>1924</v>
      </c>
    </row>
    <row r="98" spans="1:28" ht="15" customHeight="1" x14ac:dyDescent="0.25">
      <c r="A98" s="71">
        <v>1198</v>
      </c>
      <c r="B98" s="71">
        <v>1750</v>
      </c>
      <c r="C98" s="68">
        <v>5.33</v>
      </c>
      <c r="D98" s="68">
        <v>270.86</v>
      </c>
      <c r="E98" s="68">
        <v>212.49</v>
      </c>
      <c r="F98" s="68">
        <v>0</v>
      </c>
      <c r="G98" s="68">
        <f t="shared" si="39"/>
        <v>91.333333333333329</v>
      </c>
      <c r="H98" s="68">
        <v>0</v>
      </c>
      <c r="I98" s="68">
        <f t="shared" si="40"/>
        <v>78.19047619047619</v>
      </c>
      <c r="J98" s="72">
        <f t="shared" si="36"/>
        <v>1</v>
      </c>
      <c r="K98" s="72">
        <f t="shared" si="37"/>
        <v>1</v>
      </c>
      <c r="L98" s="72">
        <f t="shared" si="38"/>
        <v>1</v>
      </c>
      <c r="M98" s="72">
        <f t="shared" ref="M98:M125" ca="1" si="41">IF(RAND()&lt;0.5,0,1)</f>
        <v>1</v>
      </c>
      <c r="N98" s="26"/>
      <c r="O98" s="26"/>
      <c r="P98" s="25"/>
      <c r="Q98" s="25"/>
      <c r="T98" s="22">
        <v>0</v>
      </c>
      <c r="U98" s="74">
        <f t="shared" ref="U98:U125" si="42">T98-B98</f>
        <v>-1750</v>
      </c>
      <c r="V98" s="70">
        <f t="shared" ref="V98:V125" si="43">ROUND(U98,0)</f>
        <v>-1750</v>
      </c>
      <c r="W98" s="70"/>
      <c r="X98" s="70">
        <f t="shared" ref="X98:X125" si="44">B98/$W$2*$W$3</f>
        <v>1923.6781368023501</v>
      </c>
      <c r="Y98" s="70">
        <f t="shared" ref="Y98:Y125" si="45">X98-B98</f>
        <v>173.67813680235008</v>
      </c>
      <c r="Z98" s="70">
        <f t="shared" ref="Z98:Z125" si="46">ROUND(Y98,0)</f>
        <v>174</v>
      </c>
      <c r="AA98" s="24">
        <f t="shared" ref="AA98:AA125" si="47">IF(V98&gt;=0,V98,Z98)</f>
        <v>174</v>
      </c>
      <c r="AB98" s="67">
        <f t="shared" ref="AB98:AB125" si="48">B98+AA98</f>
        <v>1924</v>
      </c>
    </row>
    <row r="99" spans="1:28" ht="15" customHeight="1" x14ac:dyDescent="0.25">
      <c r="A99" s="71">
        <v>1248</v>
      </c>
      <c r="B99" s="71">
        <v>1740</v>
      </c>
      <c r="C99" s="68">
        <v>5.55</v>
      </c>
      <c r="D99" s="68">
        <v>270.81</v>
      </c>
      <c r="E99" s="68">
        <v>212.48</v>
      </c>
      <c r="F99" s="68">
        <v>0</v>
      </c>
      <c r="G99" s="68">
        <f t="shared" si="39"/>
        <v>88.04651162790698</v>
      </c>
      <c r="H99" s="68">
        <v>0</v>
      </c>
      <c r="I99" s="68">
        <f t="shared" si="40"/>
        <v>76.604651162790702</v>
      </c>
      <c r="J99" s="72">
        <f t="shared" ref="J99:J125" si="49">IF(ABS(B99-B98)&lt;=50,1,0)</f>
        <v>1</v>
      </c>
      <c r="K99" s="72">
        <f t="shared" ref="K99:K125" si="50">IF(ABS((B99-B98))&lt;=50,1,IF((B99-B98)*(1)&gt;=0,1,-1))</f>
        <v>1</v>
      </c>
      <c r="L99" s="72">
        <f t="shared" si="38"/>
        <v>1</v>
      </c>
      <c r="M99" s="72">
        <f t="shared" ca="1" si="41"/>
        <v>1</v>
      </c>
      <c r="N99" s="26"/>
      <c r="O99" s="26"/>
      <c r="P99" s="25"/>
      <c r="Q99" s="25"/>
      <c r="T99" s="22">
        <v>0</v>
      </c>
      <c r="U99" s="74">
        <f t="shared" si="42"/>
        <v>-1740</v>
      </c>
      <c r="V99" s="70">
        <f t="shared" si="43"/>
        <v>-1740</v>
      </c>
      <c r="W99" s="70"/>
      <c r="X99" s="70">
        <f t="shared" si="44"/>
        <v>1912.6856903063367</v>
      </c>
      <c r="Y99" s="70">
        <f t="shared" si="45"/>
        <v>172.68569030633671</v>
      </c>
      <c r="Z99" s="70">
        <f t="shared" si="46"/>
        <v>173</v>
      </c>
      <c r="AA99" s="24">
        <f t="shared" si="47"/>
        <v>173</v>
      </c>
      <c r="AB99" s="67">
        <f t="shared" si="48"/>
        <v>1913</v>
      </c>
    </row>
    <row r="100" spans="1:28" ht="15" customHeight="1" x14ac:dyDescent="0.25">
      <c r="A100" s="71">
        <v>1298</v>
      </c>
      <c r="B100" s="71">
        <v>1740</v>
      </c>
      <c r="C100" s="68">
        <v>5.77</v>
      </c>
      <c r="D100" s="68">
        <v>270.76</v>
      </c>
      <c r="E100" s="68">
        <v>212.48</v>
      </c>
      <c r="F100" s="68">
        <v>0</v>
      </c>
      <c r="G100" s="68">
        <f t="shared" si="39"/>
        <v>84.909090909090907</v>
      </c>
      <c r="H100" s="68">
        <v>0</v>
      </c>
      <c r="I100" s="68">
        <f t="shared" si="40"/>
        <v>74.86363636363636</v>
      </c>
      <c r="J100" s="72">
        <f t="shared" si="49"/>
        <v>1</v>
      </c>
      <c r="K100" s="72">
        <f t="shared" si="50"/>
        <v>1</v>
      </c>
      <c r="L100" s="72">
        <f t="shared" si="38"/>
        <v>1</v>
      </c>
      <c r="M100" s="72">
        <f t="shared" ca="1" si="41"/>
        <v>1</v>
      </c>
      <c r="N100" s="26"/>
      <c r="O100" s="26"/>
      <c r="P100" s="25"/>
      <c r="Q100" s="25"/>
      <c r="T100" s="22">
        <v>0</v>
      </c>
      <c r="U100" s="74">
        <f t="shared" si="42"/>
        <v>-1740</v>
      </c>
      <c r="V100" s="70">
        <f t="shared" si="43"/>
        <v>-1740</v>
      </c>
      <c r="W100" s="70"/>
      <c r="X100" s="70">
        <f t="shared" si="44"/>
        <v>1912.6856903063367</v>
      </c>
      <c r="Y100" s="70">
        <f t="shared" si="45"/>
        <v>172.68569030633671</v>
      </c>
      <c r="Z100" s="70">
        <f t="shared" si="46"/>
        <v>173</v>
      </c>
      <c r="AA100" s="24">
        <f t="shared" si="47"/>
        <v>173</v>
      </c>
      <c r="AB100" s="67">
        <f t="shared" si="48"/>
        <v>1913</v>
      </c>
    </row>
    <row r="101" spans="1:28" ht="15" customHeight="1" x14ac:dyDescent="0.25">
      <c r="A101" s="71">
        <v>1346</v>
      </c>
      <c r="B101" s="71">
        <v>1740</v>
      </c>
      <c r="C101" s="68">
        <v>5.98</v>
      </c>
      <c r="D101" s="68">
        <v>270.72000000000003</v>
      </c>
      <c r="E101" s="68">
        <v>212.48</v>
      </c>
      <c r="F101" s="68">
        <v>0</v>
      </c>
      <c r="G101" s="68">
        <f t="shared" si="39"/>
        <v>81.955555555555549</v>
      </c>
      <c r="H101" s="68">
        <v>0</v>
      </c>
      <c r="I101" s="68">
        <f t="shared" si="40"/>
        <v>73.2</v>
      </c>
      <c r="J101" s="72">
        <f t="shared" si="49"/>
        <v>1</v>
      </c>
      <c r="K101" s="72">
        <f t="shared" si="50"/>
        <v>1</v>
      </c>
      <c r="L101" s="72">
        <f t="shared" si="38"/>
        <v>1</v>
      </c>
      <c r="M101" s="72">
        <f t="shared" ca="1" si="41"/>
        <v>0</v>
      </c>
      <c r="N101" s="26"/>
      <c r="O101" s="26"/>
      <c r="P101" s="25"/>
      <c r="Q101" s="25"/>
      <c r="T101" s="22">
        <v>0</v>
      </c>
      <c r="U101" s="74">
        <f t="shared" si="42"/>
        <v>-1740</v>
      </c>
      <c r="V101" s="70">
        <f t="shared" si="43"/>
        <v>-1740</v>
      </c>
      <c r="W101" s="70"/>
      <c r="X101" s="70">
        <f t="shared" si="44"/>
        <v>1912.6856903063367</v>
      </c>
      <c r="Y101" s="70">
        <f t="shared" si="45"/>
        <v>172.68569030633671</v>
      </c>
      <c r="Z101" s="70">
        <f t="shared" si="46"/>
        <v>173</v>
      </c>
      <c r="AA101" s="24">
        <f t="shared" si="47"/>
        <v>173</v>
      </c>
      <c r="AB101" s="67">
        <f t="shared" si="48"/>
        <v>1913</v>
      </c>
    </row>
    <row r="102" spans="1:28" ht="15" customHeight="1" x14ac:dyDescent="0.25">
      <c r="A102" s="71">
        <v>1172</v>
      </c>
      <c r="B102" s="71">
        <v>1740</v>
      </c>
      <c r="C102" s="68">
        <v>5.21</v>
      </c>
      <c r="D102" s="68">
        <v>270.64999999999998</v>
      </c>
      <c r="E102" s="68">
        <v>212.48</v>
      </c>
      <c r="F102" s="68">
        <v>0</v>
      </c>
      <c r="G102" s="68">
        <f t="shared" si="39"/>
        <v>83.956521739130437</v>
      </c>
      <c r="H102" s="68">
        <v>0</v>
      </c>
      <c r="I102" s="68">
        <f t="shared" si="40"/>
        <v>71.608695652173907</v>
      </c>
      <c r="J102" s="72">
        <f t="shared" si="49"/>
        <v>1</v>
      </c>
      <c r="K102" s="72">
        <f t="shared" si="50"/>
        <v>1</v>
      </c>
      <c r="L102" s="72">
        <f t="shared" si="38"/>
        <v>1</v>
      </c>
      <c r="M102" s="72">
        <f t="shared" ca="1" si="41"/>
        <v>0</v>
      </c>
      <c r="N102" s="26"/>
      <c r="O102" s="26"/>
      <c r="P102" s="25"/>
      <c r="Q102" s="25"/>
      <c r="T102" s="22">
        <v>0</v>
      </c>
      <c r="U102" s="74">
        <f t="shared" si="42"/>
        <v>-1740</v>
      </c>
      <c r="V102" s="70">
        <f t="shared" si="43"/>
        <v>-1740</v>
      </c>
      <c r="W102" s="70"/>
      <c r="X102" s="70">
        <f t="shared" si="44"/>
        <v>1912.6856903063367</v>
      </c>
      <c r="Y102" s="70">
        <f t="shared" si="45"/>
        <v>172.68569030633671</v>
      </c>
      <c r="Z102" s="70">
        <f t="shared" si="46"/>
        <v>173</v>
      </c>
      <c r="AA102" s="24">
        <f t="shared" si="47"/>
        <v>173</v>
      </c>
      <c r="AB102" s="67">
        <f t="shared" si="48"/>
        <v>1913</v>
      </c>
    </row>
    <row r="103" spans="1:28" ht="15" customHeight="1" x14ac:dyDescent="0.25">
      <c r="A103" s="71">
        <v>998</v>
      </c>
      <c r="B103" s="71">
        <v>1740</v>
      </c>
      <c r="C103" s="68">
        <v>4.43</v>
      </c>
      <c r="D103" s="68">
        <v>270.57</v>
      </c>
      <c r="E103" s="68">
        <v>212.48</v>
      </c>
      <c r="F103" s="68">
        <v>0</v>
      </c>
      <c r="G103" s="68">
        <f t="shared" si="39"/>
        <v>85.872340425531917</v>
      </c>
      <c r="H103" s="68">
        <v>0</v>
      </c>
      <c r="I103" s="68">
        <f t="shared" si="40"/>
        <v>70.085106382978722</v>
      </c>
      <c r="J103" s="72">
        <f t="shared" si="49"/>
        <v>1</v>
      </c>
      <c r="K103" s="72">
        <f t="shared" si="50"/>
        <v>1</v>
      </c>
      <c r="L103" s="72">
        <f t="shared" ref="L103:L125" si="51">IF(OR(COUNTIF(K99:K103,1)=5,COUNTIF(K99:K103,-1)=5),1,0)</f>
        <v>1</v>
      </c>
      <c r="M103" s="72">
        <f t="shared" ca="1" si="41"/>
        <v>1</v>
      </c>
      <c r="N103" s="26"/>
      <c r="O103" s="26"/>
      <c r="P103" s="25"/>
      <c r="Q103" s="25"/>
      <c r="T103" s="22">
        <v>0</v>
      </c>
      <c r="U103" s="74">
        <f t="shared" si="42"/>
        <v>-1740</v>
      </c>
      <c r="V103" s="70">
        <f t="shared" si="43"/>
        <v>-1740</v>
      </c>
      <c r="W103" s="70"/>
      <c r="X103" s="70">
        <f t="shared" si="44"/>
        <v>1912.6856903063367</v>
      </c>
      <c r="Y103" s="70">
        <f t="shared" si="45"/>
        <v>172.68569030633671</v>
      </c>
      <c r="Z103" s="70">
        <f t="shared" si="46"/>
        <v>173</v>
      </c>
      <c r="AA103" s="24">
        <f t="shared" si="47"/>
        <v>173</v>
      </c>
      <c r="AB103" s="67">
        <f t="shared" si="48"/>
        <v>1913</v>
      </c>
    </row>
    <row r="104" spans="1:28" ht="15" customHeight="1" x14ac:dyDescent="0.25">
      <c r="A104" s="71">
        <v>824</v>
      </c>
      <c r="B104" s="71">
        <v>1740</v>
      </c>
      <c r="C104" s="68">
        <v>3.66</v>
      </c>
      <c r="D104" s="68">
        <v>270.47000000000003</v>
      </c>
      <c r="E104" s="68">
        <v>212.48</v>
      </c>
      <c r="F104" s="68">
        <v>0</v>
      </c>
      <c r="G104" s="68">
        <f t="shared" si="39"/>
        <v>87.708333333333329</v>
      </c>
      <c r="H104" s="68">
        <v>0</v>
      </c>
      <c r="I104" s="68">
        <f t="shared" si="40"/>
        <v>68.625</v>
      </c>
      <c r="J104" s="72">
        <f t="shared" si="49"/>
        <v>1</v>
      </c>
      <c r="K104" s="72">
        <f t="shared" si="50"/>
        <v>1</v>
      </c>
      <c r="L104" s="72">
        <f t="shared" si="51"/>
        <v>1</v>
      </c>
      <c r="M104" s="72">
        <f t="shared" ca="1" si="41"/>
        <v>0</v>
      </c>
      <c r="N104" s="26"/>
      <c r="O104" s="26"/>
      <c r="P104" s="25"/>
      <c r="Q104" s="25"/>
      <c r="T104" s="22">
        <v>0</v>
      </c>
      <c r="U104" s="74">
        <f t="shared" si="42"/>
        <v>-1740</v>
      </c>
      <c r="V104" s="70">
        <f t="shared" si="43"/>
        <v>-1740</v>
      </c>
      <c r="W104" s="70"/>
      <c r="X104" s="70">
        <f t="shared" si="44"/>
        <v>1912.6856903063367</v>
      </c>
      <c r="Y104" s="70">
        <f t="shared" si="45"/>
        <v>172.68569030633671</v>
      </c>
      <c r="Z104" s="70">
        <f t="shared" si="46"/>
        <v>173</v>
      </c>
      <c r="AA104" s="24">
        <f t="shared" si="47"/>
        <v>173</v>
      </c>
      <c r="AB104" s="67">
        <f t="shared" si="48"/>
        <v>1913</v>
      </c>
    </row>
    <row r="105" spans="1:28" ht="15" customHeight="1" x14ac:dyDescent="0.25">
      <c r="A105" s="71">
        <v>846</v>
      </c>
      <c r="B105" s="71">
        <v>1740</v>
      </c>
      <c r="C105" s="68">
        <v>3.76</v>
      </c>
      <c r="D105" s="68">
        <v>270.37</v>
      </c>
      <c r="E105" s="68">
        <v>212.48</v>
      </c>
      <c r="F105" s="68">
        <v>0</v>
      </c>
      <c r="G105" s="68">
        <f t="shared" si="39"/>
        <v>85.469387755102048</v>
      </c>
      <c r="H105" s="68">
        <v>0</v>
      </c>
      <c r="I105" s="68">
        <f t="shared" si="40"/>
        <v>67.224489795918373</v>
      </c>
      <c r="J105" s="72">
        <f t="shared" si="49"/>
        <v>1</v>
      </c>
      <c r="K105" s="72">
        <f t="shared" si="50"/>
        <v>1</v>
      </c>
      <c r="L105" s="72">
        <f t="shared" si="51"/>
        <v>1</v>
      </c>
      <c r="M105" s="72">
        <f t="shared" ca="1" si="41"/>
        <v>0</v>
      </c>
      <c r="N105" s="26"/>
      <c r="O105" s="26"/>
      <c r="P105" s="25"/>
      <c r="Q105" s="25"/>
      <c r="T105" s="22">
        <v>0</v>
      </c>
      <c r="U105" s="74">
        <f t="shared" si="42"/>
        <v>-1740</v>
      </c>
      <c r="V105" s="70">
        <f t="shared" si="43"/>
        <v>-1740</v>
      </c>
      <c r="W105" s="70"/>
      <c r="X105" s="70">
        <f t="shared" si="44"/>
        <v>1912.6856903063367</v>
      </c>
      <c r="Y105" s="70">
        <f t="shared" si="45"/>
        <v>172.68569030633671</v>
      </c>
      <c r="Z105" s="70">
        <f t="shared" si="46"/>
        <v>173</v>
      </c>
      <c r="AA105" s="24">
        <f t="shared" si="47"/>
        <v>173</v>
      </c>
      <c r="AB105" s="67">
        <f t="shared" si="48"/>
        <v>1913</v>
      </c>
    </row>
    <row r="106" spans="1:28" ht="15" customHeight="1" x14ac:dyDescent="0.25">
      <c r="A106" s="71">
        <v>868</v>
      </c>
      <c r="B106" s="71">
        <v>1740</v>
      </c>
      <c r="C106" s="68">
        <v>3.86</v>
      </c>
      <c r="D106" s="68">
        <v>270.27999999999997</v>
      </c>
      <c r="E106" s="68">
        <v>212.48</v>
      </c>
      <c r="F106" s="68">
        <v>0</v>
      </c>
      <c r="G106" s="68">
        <f t="shared" si="39"/>
        <v>83.32</v>
      </c>
      <c r="H106" s="68">
        <v>0</v>
      </c>
      <c r="I106" s="68">
        <f t="shared" si="40"/>
        <v>65.88</v>
      </c>
      <c r="J106" s="72">
        <f t="shared" si="49"/>
        <v>1</v>
      </c>
      <c r="K106" s="72">
        <f t="shared" si="50"/>
        <v>1</v>
      </c>
      <c r="L106" s="72">
        <f t="shared" si="51"/>
        <v>1</v>
      </c>
      <c r="M106" s="72">
        <f t="shared" ca="1" si="41"/>
        <v>1</v>
      </c>
      <c r="N106" s="26"/>
      <c r="O106" s="26"/>
      <c r="P106" s="25"/>
      <c r="Q106" s="25"/>
      <c r="T106" s="22">
        <v>0</v>
      </c>
      <c r="U106" s="74">
        <f t="shared" si="42"/>
        <v>-1740</v>
      </c>
      <c r="V106" s="70">
        <f t="shared" si="43"/>
        <v>-1740</v>
      </c>
      <c r="W106" s="70"/>
      <c r="X106" s="70">
        <f t="shared" si="44"/>
        <v>1912.6856903063367</v>
      </c>
      <c r="Y106" s="70">
        <f t="shared" si="45"/>
        <v>172.68569030633671</v>
      </c>
      <c r="Z106" s="70">
        <f t="shared" si="46"/>
        <v>173</v>
      </c>
      <c r="AA106" s="24">
        <f t="shared" si="47"/>
        <v>173</v>
      </c>
      <c r="AB106" s="67">
        <f t="shared" si="48"/>
        <v>1913</v>
      </c>
    </row>
    <row r="107" spans="1:28" ht="15" customHeight="1" x14ac:dyDescent="0.25">
      <c r="A107" s="71">
        <v>891</v>
      </c>
      <c r="B107" s="71">
        <v>1740</v>
      </c>
      <c r="C107" s="68">
        <v>3.96</v>
      </c>
      <c r="D107" s="68">
        <v>270.19</v>
      </c>
      <c r="E107" s="68">
        <v>212.48</v>
      </c>
      <c r="F107" s="68">
        <v>0</v>
      </c>
      <c r="G107" s="68">
        <f t="shared" si="39"/>
        <v>81.235294117647058</v>
      </c>
      <c r="H107" s="68">
        <v>0</v>
      </c>
      <c r="I107" s="68">
        <f t="shared" si="40"/>
        <v>64.588235294117652</v>
      </c>
      <c r="J107" s="72">
        <f t="shared" si="49"/>
        <v>1</v>
      </c>
      <c r="K107" s="72">
        <f t="shared" si="50"/>
        <v>1</v>
      </c>
      <c r="L107" s="72">
        <f t="shared" si="51"/>
        <v>1</v>
      </c>
      <c r="M107" s="72">
        <f t="shared" ca="1" si="41"/>
        <v>0</v>
      </c>
      <c r="N107" s="26"/>
      <c r="O107" s="26"/>
      <c r="P107" s="25"/>
      <c r="Q107" s="25"/>
      <c r="T107" s="22">
        <v>0</v>
      </c>
      <c r="U107" s="74">
        <f t="shared" si="42"/>
        <v>-1740</v>
      </c>
      <c r="V107" s="70">
        <f t="shared" si="43"/>
        <v>-1740</v>
      </c>
      <c r="W107" s="70"/>
      <c r="X107" s="70">
        <f t="shared" si="44"/>
        <v>1912.6856903063367</v>
      </c>
      <c r="Y107" s="70">
        <f t="shared" si="45"/>
        <v>172.68569030633671</v>
      </c>
      <c r="Z107" s="70">
        <f t="shared" si="46"/>
        <v>173</v>
      </c>
      <c r="AA107" s="24">
        <f t="shared" si="47"/>
        <v>173</v>
      </c>
      <c r="AB107" s="67">
        <f t="shared" si="48"/>
        <v>1913</v>
      </c>
    </row>
    <row r="108" spans="1:28" ht="15" customHeight="1" x14ac:dyDescent="0.25">
      <c r="A108" s="71">
        <v>891</v>
      </c>
      <c r="B108" s="71">
        <v>1740</v>
      </c>
      <c r="C108" s="68">
        <v>3.96</v>
      </c>
      <c r="D108" s="68">
        <v>270.08999999999997</v>
      </c>
      <c r="E108" s="68">
        <v>212.48</v>
      </c>
      <c r="F108" s="68">
        <v>0</v>
      </c>
      <c r="G108" s="68">
        <f t="shared" si="39"/>
        <v>79.67307692307692</v>
      </c>
      <c r="H108" s="68">
        <v>0</v>
      </c>
      <c r="I108" s="68">
        <f t="shared" si="40"/>
        <v>63.346153846153847</v>
      </c>
      <c r="J108" s="72">
        <f t="shared" si="49"/>
        <v>1</v>
      </c>
      <c r="K108" s="72">
        <f t="shared" si="50"/>
        <v>1</v>
      </c>
      <c r="L108" s="72">
        <f t="shared" si="51"/>
        <v>1</v>
      </c>
      <c r="M108" s="72">
        <f t="shared" ca="1" si="41"/>
        <v>0</v>
      </c>
      <c r="N108" s="26"/>
      <c r="O108" s="26"/>
      <c r="P108" s="25"/>
      <c r="Q108" s="25"/>
      <c r="T108" s="22">
        <v>0</v>
      </c>
      <c r="U108" s="74">
        <f t="shared" si="42"/>
        <v>-1740</v>
      </c>
      <c r="V108" s="70">
        <f t="shared" si="43"/>
        <v>-1740</v>
      </c>
      <c r="W108" s="70"/>
      <c r="X108" s="70">
        <f t="shared" si="44"/>
        <v>1912.6856903063367</v>
      </c>
      <c r="Y108" s="70">
        <f t="shared" si="45"/>
        <v>172.68569030633671</v>
      </c>
      <c r="Z108" s="70">
        <f t="shared" si="46"/>
        <v>173</v>
      </c>
      <c r="AA108" s="24">
        <f t="shared" si="47"/>
        <v>173</v>
      </c>
      <c r="AB108" s="67">
        <f t="shared" si="48"/>
        <v>1913</v>
      </c>
    </row>
    <row r="109" spans="1:28" ht="15" customHeight="1" x14ac:dyDescent="0.25">
      <c r="A109" s="71">
        <v>891</v>
      </c>
      <c r="B109" s="71">
        <v>1730</v>
      </c>
      <c r="C109" s="68">
        <v>3.96</v>
      </c>
      <c r="D109" s="68">
        <v>270</v>
      </c>
      <c r="E109" s="68">
        <v>212.48</v>
      </c>
      <c r="F109" s="68">
        <v>0</v>
      </c>
      <c r="G109" s="68">
        <f t="shared" si="39"/>
        <v>78.169811320754718</v>
      </c>
      <c r="H109" s="68">
        <v>0</v>
      </c>
      <c r="I109" s="68">
        <f t="shared" si="40"/>
        <v>62.339622641509436</v>
      </c>
      <c r="J109" s="72">
        <f t="shared" si="49"/>
        <v>1</v>
      </c>
      <c r="K109" s="72">
        <f t="shared" si="50"/>
        <v>1</v>
      </c>
      <c r="L109" s="72">
        <f t="shared" si="51"/>
        <v>1</v>
      </c>
      <c r="M109" s="72">
        <f t="shared" ca="1" si="41"/>
        <v>1</v>
      </c>
      <c r="N109" s="26"/>
      <c r="O109" s="26"/>
      <c r="P109" s="25"/>
      <c r="Q109" s="25"/>
      <c r="T109" s="22">
        <v>0</v>
      </c>
      <c r="U109" s="74">
        <f t="shared" si="42"/>
        <v>-1730</v>
      </c>
      <c r="V109" s="70">
        <f t="shared" si="43"/>
        <v>-1730</v>
      </c>
      <c r="W109" s="70"/>
      <c r="X109" s="70">
        <f t="shared" si="44"/>
        <v>1901.6932438103231</v>
      </c>
      <c r="Y109" s="70">
        <f t="shared" si="45"/>
        <v>171.69324381032311</v>
      </c>
      <c r="Z109" s="70">
        <f t="shared" si="46"/>
        <v>172</v>
      </c>
      <c r="AA109" s="24">
        <f t="shared" si="47"/>
        <v>172</v>
      </c>
      <c r="AB109" s="67">
        <f t="shared" si="48"/>
        <v>1902</v>
      </c>
    </row>
    <row r="110" spans="1:28" ht="15" customHeight="1" x14ac:dyDescent="0.25">
      <c r="A110" s="71">
        <v>891</v>
      </c>
      <c r="B110" s="71">
        <v>1730</v>
      </c>
      <c r="C110" s="68">
        <v>3.96</v>
      </c>
      <c r="D110" s="68">
        <v>269.91000000000003</v>
      </c>
      <c r="E110" s="68">
        <v>212.48</v>
      </c>
      <c r="F110" s="68">
        <v>0</v>
      </c>
      <c r="G110" s="68">
        <f t="shared" si="39"/>
        <v>76.722222222222229</v>
      </c>
      <c r="H110" s="68">
        <v>0</v>
      </c>
      <c r="I110" s="68">
        <f t="shared" si="40"/>
        <v>61.185185185185183</v>
      </c>
      <c r="J110" s="72">
        <f t="shared" si="49"/>
        <v>1</v>
      </c>
      <c r="K110" s="72">
        <f t="shared" si="50"/>
        <v>1</v>
      </c>
      <c r="L110" s="72">
        <f t="shared" si="51"/>
        <v>1</v>
      </c>
      <c r="M110" s="72">
        <f t="shared" ca="1" si="41"/>
        <v>0</v>
      </c>
      <c r="N110" s="26"/>
      <c r="O110" s="26"/>
      <c r="P110" s="25"/>
      <c r="Q110" s="25"/>
      <c r="T110" s="22">
        <v>0</v>
      </c>
      <c r="U110" s="74">
        <f t="shared" si="42"/>
        <v>-1730</v>
      </c>
      <c r="V110" s="70">
        <f t="shared" si="43"/>
        <v>-1730</v>
      </c>
      <c r="W110" s="70"/>
      <c r="X110" s="70">
        <f t="shared" si="44"/>
        <v>1901.6932438103231</v>
      </c>
      <c r="Y110" s="70">
        <f t="shared" si="45"/>
        <v>171.69324381032311</v>
      </c>
      <c r="Z110" s="70">
        <f t="shared" si="46"/>
        <v>172</v>
      </c>
      <c r="AA110" s="24">
        <f t="shared" si="47"/>
        <v>172</v>
      </c>
      <c r="AB110" s="67">
        <f t="shared" si="48"/>
        <v>1902</v>
      </c>
    </row>
    <row r="111" spans="1:28" ht="15" customHeight="1" x14ac:dyDescent="0.25">
      <c r="A111" s="71">
        <v>820</v>
      </c>
      <c r="B111" s="71">
        <v>1730</v>
      </c>
      <c r="C111" s="68">
        <v>3.65</v>
      </c>
      <c r="D111" s="68">
        <v>269.8</v>
      </c>
      <c r="E111" s="68">
        <v>212.48</v>
      </c>
      <c r="F111" s="68">
        <v>0</v>
      </c>
      <c r="G111" s="68">
        <f t="shared" si="39"/>
        <v>76.618181818181824</v>
      </c>
      <c r="H111" s="68">
        <v>0</v>
      </c>
      <c r="I111" s="68">
        <f t="shared" si="40"/>
        <v>60.072727272727271</v>
      </c>
      <c r="J111" s="72">
        <f t="shared" si="49"/>
        <v>1</v>
      </c>
      <c r="K111" s="72">
        <f t="shared" si="50"/>
        <v>1</v>
      </c>
      <c r="L111" s="72">
        <f t="shared" si="51"/>
        <v>1</v>
      </c>
      <c r="M111" s="72">
        <f t="shared" ca="1" si="41"/>
        <v>0</v>
      </c>
      <c r="N111" s="26"/>
      <c r="O111" s="26"/>
      <c r="P111" s="25"/>
      <c r="Q111" s="25"/>
      <c r="T111" s="22">
        <v>0</v>
      </c>
      <c r="U111" s="74">
        <f t="shared" si="42"/>
        <v>-1730</v>
      </c>
      <c r="V111" s="70">
        <f t="shared" si="43"/>
        <v>-1730</v>
      </c>
      <c r="W111" s="70"/>
      <c r="X111" s="70">
        <f t="shared" si="44"/>
        <v>1901.6932438103231</v>
      </c>
      <c r="Y111" s="70">
        <f t="shared" si="45"/>
        <v>171.69324381032311</v>
      </c>
      <c r="Z111" s="70">
        <f t="shared" si="46"/>
        <v>172</v>
      </c>
      <c r="AA111" s="24">
        <f t="shared" si="47"/>
        <v>172</v>
      </c>
      <c r="AB111" s="67">
        <f t="shared" si="48"/>
        <v>1902</v>
      </c>
    </row>
    <row r="112" spans="1:28" ht="15" customHeight="1" x14ac:dyDescent="0.25">
      <c r="A112" s="71">
        <v>750</v>
      </c>
      <c r="B112" s="71">
        <v>1730</v>
      </c>
      <c r="C112" s="68">
        <v>3.33</v>
      </c>
      <c r="D112" s="68">
        <v>269.69</v>
      </c>
      <c r="E112" s="68">
        <v>212.48</v>
      </c>
      <c r="F112" s="68">
        <v>0</v>
      </c>
      <c r="G112" s="68">
        <f t="shared" si="39"/>
        <v>76.5</v>
      </c>
      <c r="H112" s="68">
        <v>0</v>
      </c>
      <c r="I112" s="68">
        <f t="shared" si="40"/>
        <v>59</v>
      </c>
      <c r="J112" s="72">
        <f t="shared" si="49"/>
        <v>1</v>
      </c>
      <c r="K112" s="72">
        <f t="shared" si="50"/>
        <v>1</v>
      </c>
      <c r="L112" s="72">
        <f t="shared" si="51"/>
        <v>1</v>
      </c>
      <c r="M112" s="72">
        <f t="shared" ca="1" si="41"/>
        <v>0</v>
      </c>
      <c r="N112" s="26"/>
      <c r="O112" s="26"/>
      <c r="P112" s="25"/>
      <c r="Q112" s="25"/>
      <c r="T112" s="22">
        <v>0</v>
      </c>
      <c r="U112" s="74">
        <f t="shared" si="42"/>
        <v>-1730</v>
      </c>
      <c r="V112" s="70">
        <f t="shared" si="43"/>
        <v>-1730</v>
      </c>
      <c r="W112" s="70"/>
      <c r="X112" s="70">
        <f t="shared" si="44"/>
        <v>1901.6932438103231</v>
      </c>
      <c r="Y112" s="70">
        <f t="shared" si="45"/>
        <v>171.69324381032311</v>
      </c>
      <c r="Z112" s="70">
        <f t="shared" si="46"/>
        <v>172</v>
      </c>
      <c r="AA112" s="24">
        <f t="shared" si="47"/>
        <v>172</v>
      </c>
      <c r="AB112" s="67">
        <f t="shared" si="48"/>
        <v>1902</v>
      </c>
    </row>
    <row r="113" spans="1:28" ht="15" customHeight="1" x14ac:dyDescent="0.25">
      <c r="A113" s="71">
        <v>678</v>
      </c>
      <c r="B113" s="71">
        <v>1730</v>
      </c>
      <c r="C113" s="68">
        <v>3.01</v>
      </c>
      <c r="D113" s="68">
        <v>269.56</v>
      </c>
      <c r="E113" s="68">
        <v>212.48</v>
      </c>
      <c r="F113" s="68">
        <v>0</v>
      </c>
      <c r="G113" s="68">
        <f t="shared" si="39"/>
        <v>76.421052631578945</v>
      </c>
      <c r="H113" s="68">
        <v>0</v>
      </c>
      <c r="I113" s="68">
        <f t="shared" si="40"/>
        <v>57.964912280701753</v>
      </c>
      <c r="J113" s="72">
        <f t="shared" si="49"/>
        <v>1</v>
      </c>
      <c r="K113" s="72">
        <f t="shared" si="50"/>
        <v>1</v>
      </c>
      <c r="L113" s="72">
        <f t="shared" si="51"/>
        <v>1</v>
      </c>
      <c r="M113" s="72">
        <f t="shared" ca="1" si="41"/>
        <v>1</v>
      </c>
      <c r="N113" s="26"/>
      <c r="O113" s="26"/>
      <c r="P113" s="25"/>
      <c r="Q113" s="25"/>
      <c r="T113" s="22">
        <v>0</v>
      </c>
      <c r="U113" s="74">
        <f t="shared" si="42"/>
        <v>-1730</v>
      </c>
      <c r="V113" s="70">
        <f t="shared" si="43"/>
        <v>-1730</v>
      </c>
      <c r="W113" s="70"/>
      <c r="X113" s="70">
        <f t="shared" si="44"/>
        <v>1901.6932438103231</v>
      </c>
      <c r="Y113" s="70">
        <f t="shared" si="45"/>
        <v>171.69324381032311</v>
      </c>
      <c r="Z113" s="70">
        <f t="shared" si="46"/>
        <v>172</v>
      </c>
      <c r="AA113" s="24">
        <f t="shared" si="47"/>
        <v>172</v>
      </c>
      <c r="AB113" s="67">
        <f t="shared" si="48"/>
        <v>1902</v>
      </c>
    </row>
    <row r="114" spans="1:28" ht="15" customHeight="1" x14ac:dyDescent="0.25">
      <c r="A114" s="71">
        <v>748</v>
      </c>
      <c r="B114" s="71">
        <v>1730</v>
      </c>
      <c r="C114" s="68">
        <v>3.33</v>
      </c>
      <c r="D114" s="68">
        <v>269.45</v>
      </c>
      <c r="E114" s="68">
        <v>212.48</v>
      </c>
      <c r="F114" s="68">
        <v>0</v>
      </c>
      <c r="G114" s="68">
        <f t="shared" si="39"/>
        <v>73.896551724137936</v>
      </c>
      <c r="H114" s="68">
        <v>0</v>
      </c>
      <c r="I114" s="68">
        <f t="shared" si="40"/>
        <v>56.96551724137931</v>
      </c>
      <c r="J114" s="72">
        <f t="shared" si="49"/>
        <v>1</v>
      </c>
      <c r="K114" s="72">
        <f t="shared" si="50"/>
        <v>1</v>
      </c>
      <c r="L114" s="72">
        <f t="shared" si="51"/>
        <v>1</v>
      </c>
      <c r="M114" s="72">
        <f t="shared" ca="1" si="41"/>
        <v>0</v>
      </c>
      <c r="N114" s="26"/>
      <c r="O114" s="26"/>
      <c r="P114" s="25"/>
      <c r="Q114" s="25"/>
      <c r="T114" s="22">
        <v>0</v>
      </c>
      <c r="U114" s="74">
        <f t="shared" si="42"/>
        <v>-1730</v>
      </c>
      <c r="V114" s="70">
        <f t="shared" si="43"/>
        <v>-1730</v>
      </c>
      <c r="W114" s="70"/>
      <c r="X114" s="70">
        <f t="shared" si="44"/>
        <v>1901.6932438103231</v>
      </c>
      <c r="Y114" s="70">
        <f t="shared" si="45"/>
        <v>171.69324381032311</v>
      </c>
      <c r="Z114" s="70">
        <f t="shared" si="46"/>
        <v>172</v>
      </c>
      <c r="AA114" s="24">
        <f t="shared" si="47"/>
        <v>172</v>
      </c>
      <c r="AB114" s="67">
        <f t="shared" si="48"/>
        <v>1902</v>
      </c>
    </row>
    <row r="115" spans="1:28" ht="15" customHeight="1" x14ac:dyDescent="0.25">
      <c r="A115" s="71">
        <v>819</v>
      </c>
      <c r="B115" s="71">
        <v>1730</v>
      </c>
      <c r="C115" s="68">
        <v>0</v>
      </c>
      <c r="D115" s="68">
        <v>269.33999999999997</v>
      </c>
      <c r="E115" s="68">
        <v>212.48</v>
      </c>
      <c r="F115" s="68">
        <v>0</v>
      </c>
      <c r="G115" s="68">
        <f t="shared" si="39"/>
        <v>71.440677966101688</v>
      </c>
      <c r="H115" s="68">
        <v>0</v>
      </c>
      <c r="I115" s="68">
        <f t="shared" si="40"/>
        <v>56</v>
      </c>
      <c r="J115" s="72">
        <f t="shared" si="49"/>
        <v>1</v>
      </c>
      <c r="K115" s="72">
        <f t="shared" si="50"/>
        <v>1</v>
      </c>
      <c r="L115" s="72">
        <f t="shared" si="51"/>
        <v>1</v>
      </c>
      <c r="M115" s="72">
        <f t="shared" ca="1" si="41"/>
        <v>1</v>
      </c>
      <c r="N115" s="26"/>
      <c r="O115" s="26"/>
      <c r="P115" s="25"/>
      <c r="Q115" s="25"/>
      <c r="T115" s="22">
        <v>0</v>
      </c>
      <c r="U115" s="74">
        <f t="shared" si="42"/>
        <v>-1730</v>
      </c>
      <c r="V115" s="70">
        <f t="shared" si="43"/>
        <v>-1730</v>
      </c>
      <c r="W115" s="70"/>
      <c r="X115" s="70">
        <f t="shared" si="44"/>
        <v>1901.6932438103231</v>
      </c>
      <c r="Y115" s="70">
        <f t="shared" si="45"/>
        <v>171.69324381032311</v>
      </c>
      <c r="Z115" s="70">
        <f t="shared" si="46"/>
        <v>172</v>
      </c>
      <c r="AA115" s="24">
        <f t="shared" si="47"/>
        <v>172</v>
      </c>
      <c r="AB115" s="67">
        <f t="shared" si="48"/>
        <v>1902</v>
      </c>
    </row>
    <row r="116" spans="1:28" ht="15" customHeight="1" x14ac:dyDescent="0.25">
      <c r="A116" s="71">
        <v>891</v>
      </c>
      <c r="B116" s="71">
        <v>1730</v>
      </c>
      <c r="C116" s="68">
        <v>0</v>
      </c>
      <c r="D116" s="68">
        <v>269.25</v>
      </c>
      <c r="E116" s="68">
        <v>212.48</v>
      </c>
      <c r="F116" s="68">
        <v>0</v>
      </c>
      <c r="G116" s="68">
        <f t="shared" si="39"/>
        <v>69.05</v>
      </c>
      <c r="H116" s="68">
        <v>0</v>
      </c>
      <c r="I116" s="68">
        <f t="shared" si="40"/>
        <v>55.06666666666667</v>
      </c>
      <c r="J116" s="72">
        <f t="shared" si="49"/>
        <v>1</v>
      </c>
      <c r="K116" s="72">
        <f t="shared" si="50"/>
        <v>1</v>
      </c>
      <c r="L116" s="72">
        <f t="shared" si="51"/>
        <v>1</v>
      </c>
      <c r="M116" s="72">
        <f t="shared" ca="1" si="41"/>
        <v>1</v>
      </c>
      <c r="N116" s="26"/>
      <c r="O116" s="26"/>
      <c r="P116" s="25"/>
      <c r="Q116" s="25"/>
      <c r="T116" s="22">
        <v>0</v>
      </c>
      <c r="U116" s="74">
        <f t="shared" si="42"/>
        <v>-1730</v>
      </c>
      <c r="V116" s="70">
        <f t="shared" si="43"/>
        <v>-1730</v>
      </c>
      <c r="W116" s="70"/>
      <c r="X116" s="70">
        <f t="shared" si="44"/>
        <v>1901.6932438103231</v>
      </c>
      <c r="Y116" s="70">
        <f t="shared" si="45"/>
        <v>171.69324381032311</v>
      </c>
      <c r="Z116" s="70">
        <f t="shared" si="46"/>
        <v>172</v>
      </c>
      <c r="AA116" s="24">
        <f t="shared" si="47"/>
        <v>172</v>
      </c>
      <c r="AB116" s="67">
        <f t="shared" si="48"/>
        <v>1902</v>
      </c>
    </row>
    <row r="117" spans="1:28" ht="15" customHeight="1" x14ac:dyDescent="0.25">
      <c r="A117" s="71">
        <v>891</v>
      </c>
      <c r="B117" s="71">
        <v>1730</v>
      </c>
      <c r="C117" s="68">
        <v>0</v>
      </c>
      <c r="D117" s="68">
        <v>269.14999999999998</v>
      </c>
      <c r="E117" s="68">
        <v>212.48</v>
      </c>
      <c r="F117" s="68">
        <v>0</v>
      </c>
      <c r="G117" s="68">
        <f t="shared" si="39"/>
        <v>67.918032786885249</v>
      </c>
      <c r="H117" s="68">
        <v>0</v>
      </c>
      <c r="I117" s="68">
        <f t="shared" si="40"/>
        <v>54.16393442622951</v>
      </c>
      <c r="J117" s="72">
        <f t="shared" si="49"/>
        <v>1</v>
      </c>
      <c r="K117" s="72">
        <f t="shared" si="50"/>
        <v>1</v>
      </c>
      <c r="L117" s="72">
        <f t="shared" si="51"/>
        <v>1</v>
      </c>
      <c r="M117" s="72">
        <f t="shared" ca="1" si="41"/>
        <v>0</v>
      </c>
      <c r="N117" s="26"/>
      <c r="O117" s="26"/>
      <c r="P117" s="25"/>
      <c r="Q117" s="25"/>
      <c r="T117" s="22">
        <v>0</v>
      </c>
      <c r="U117" s="74">
        <f t="shared" si="42"/>
        <v>-1730</v>
      </c>
      <c r="V117" s="70">
        <f t="shared" si="43"/>
        <v>-1730</v>
      </c>
      <c r="W117" s="70"/>
      <c r="X117" s="70">
        <f t="shared" si="44"/>
        <v>1901.6932438103231</v>
      </c>
      <c r="Y117" s="70">
        <f t="shared" si="45"/>
        <v>171.69324381032311</v>
      </c>
      <c r="Z117" s="70">
        <f t="shared" si="46"/>
        <v>172</v>
      </c>
      <c r="AA117" s="24">
        <f t="shared" si="47"/>
        <v>172</v>
      </c>
      <c r="AB117" s="67">
        <f t="shared" si="48"/>
        <v>1902</v>
      </c>
    </row>
    <row r="118" spans="1:28" ht="15" customHeight="1" x14ac:dyDescent="0.25">
      <c r="A118" s="71">
        <v>891</v>
      </c>
      <c r="B118" s="71">
        <v>1730</v>
      </c>
      <c r="C118" s="68">
        <v>0</v>
      </c>
      <c r="D118" s="68">
        <v>269.05</v>
      </c>
      <c r="E118" s="68">
        <v>212.48</v>
      </c>
      <c r="F118" s="68">
        <v>0</v>
      </c>
      <c r="G118" s="68">
        <f t="shared" si="39"/>
        <v>66.822580645161295</v>
      </c>
      <c r="H118" s="68">
        <v>0</v>
      </c>
      <c r="I118" s="68">
        <f t="shared" si="40"/>
        <v>53.29032258064516</v>
      </c>
      <c r="J118" s="72">
        <f t="shared" si="49"/>
        <v>1</v>
      </c>
      <c r="K118" s="72">
        <f t="shared" si="50"/>
        <v>1</v>
      </c>
      <c r="L118" s="72">
        <f t="shared" si="51"/>
        <v>1</v>
      </c>
      <c r="M118" s="72">
        <f t="shared" ca="1" si="41"/>
        <v>0</v>
      </c>
      <c r="N118" s="26"/>
      <c r="O118" s="26"/>
      <c r="P118" s="25"/>
      <c r="Q118" s="25"/>
      <c r="T118" s="22">
        <v>0</v>
      </c>
      <c r="U118" s="74">
        <f t="shared" si="42"/>
        <v>-1730</v>
      </c>
      <c r="V118" s="70">
        <f t="shared" si="43"/>
        <v>-1730</v>
      </c>
      <c r="W118" s="70"/>
      <c r="X118" s="70">
        <f t="shared" si="44"/>
        <v>1901.6932438103231</v>
      </c>
      <c r="Y118" s="70">
        <f t="shared" si="45"/>
        <v>171.69324381032311</v>
      </c>
      <c r="Z118" s="70">
        <f t="shared" si="46"/>
        <v>172</v>
      </c>
      <c r="AA118" s="24">
        <f t="shared" si="47"/>
        <v>172</v>
      </c>
      <c r="AB118" s="67">
        <f t="shared" si="48"/>
        <v>1902</v>
      </c>
    </row>
    <row r="119" spans="1:28" ht="15" customHeight="1" x14ac:dyDescent="0.25">
      <c r="A119" s="71">
        <v>891</v>
      </c>
      <c r="B119" s="71">
        <v>1720</v>
      </c>
      <c r="C119" s="68">
        <v>0</v>
      </c>
      <c r="D119" s="68">
        <v>268.95</v>
      </c>
      <c r="E119" s="68">
        <v>212.48</v>
      </c>
      <c r="F119" s="68">
        <v>0</v>
      </c>
      <c r="G119" s="68">
        <f t="shared" si="39"/>
        <v>65.761904761904759</v>
      </c>
      <c r="H119" s="68">
        <v>0</v>
      </c>
      <c r="I119" s="68">
        <f t="shared" si="40"/>
        <v>52.603174603174601</v>
      </c>
      <c r="J119" s="72">
        <f t="shared" si="49"/>
        <v>1</v>
      </c>
      <c r="K119" s="72">
        <f t="shared" si="50"/>
        <v>1</v>
      </c>
      <c r="L119" s="72">
        <f t="shared" si="51"/>
        <v>1</v>
      </c>
      <c r="M119" s="72">
        <f t="shared" ca="1" si="41"/>
        <v>0</v>
      </c>
      <c r="N119" s="26"/>
      <c r="O119" s="26"/>
      <c r="P119" s="25"/>
      <c r="Q119" s="25"/>
      <c r="T119" s="22">
        <v>0</v>
      </c>
      <c r="U119" s="74">
        <f t="shared" si="42"/>
        <v>-1720</v>
      </c>
      <c r="V119" s="70">
        <f t="shared" si="43"/>
        <v>-1720</v>
      </c>
      <c r="W119" s="70"/>
      <c r="X119" s="70">
        <f t="shared" si="44"/>
        <v>1890.7007973143095</v>
      </c>
      <c r="Y119" s="70">
        <f t="shared" si="45"/>
        <v>170.70079731430951</v>
      </c>
      <c r="Z119" s="70">
        <f t="shared" si="46"/>
        <v>171</v>
      </c>
      <c r="AA119" s="24">
        <f t="shared" si="47"/>
        <v>171</v>
      </c>
      <c r="AB119" s="67">
        <f t="shared" si="48"/>
        <v>1891</v>
      </c>
    </row>
    <row r="120" spans="1:28" ht="15" customHeight="1" x14ac:dyDescent="0.25">
      <c r="A120" s="71">
        <v>820</v>
      </c>
      <c r="B120" s="71">
        <v>1720</v>
      </c>
      <c r="C120" s="68">
        <v>0</v>
      </c>
      <c r="D120" s="68">
        <v>268.83999999999997</v>
      </c>
      <c r="E120" s="68">
        <v>212.48</v>
      </c>
      <c r="F120" s="68">
        <v>0</v>
      </c>
      <c r="G120" s="68">
        <f t="shared" si="39"/>
        <v>65.84375</v>
      </c>
      <c r="H120" s="68">
        <v>0</v>
      </c>
      <c r="I120" s="68">
        <f t="shared" si="40"/>
        <v>51.78125</v>
      </c>
      <c r="J120" s="72">
        <f t="shared" si="49"/>
        <v>1</v>
      </c>
      <c r="K120" s="72">
        <f t="shared" si="50"/>
        <v>1</v>
      </c>
      <c r="L120" s="72">
        <f t="shared" si="51"/>
        <v>1</v>
      </c>
      <c r="M120" s="72">
        <f t="shared" ca="1" si="41"/>
        <v>1</v>
      </c>
      <c r="N120" s="26"/>
      <c r="O120" s="26"/>
      <c r="P120" s="25"/>
      <c r="Q120" s="25"/>
      <c r="T120" s="22">
        <v>0</v>
      </c>
      <c r="U120" s="74">
        <f t="shared" si="42"/>
        <v>-1720</v>
      </c>
      <c r="V120" s="70">
        <f t="shared" si="43"/>
        <v>-1720</v>
      </c>
      <c r="W120" s="70"/>
      <c r="X120" s="70">
        <f t="shared" si="44"/>
        <v>1890.7007973143095</v>
      </c>
      <c r="Y120" s="70">
        <f t="shared" si="45"/>
        <v>170.70079731430951</v>
      </c>
      <c r="Z120" s="70">
        <f t="shared" si="46"/>
        <v>171</v>
      </c>
      <c r="AA120" s="24">
        <f t="shared" si="47"/>
        <v>171</v>
      </c>
      <c r="AB120" s="67">
        <f t="shared" si="48"/>
        <v>1891</v>
      </c>
    </row>
    <row r="121" spans="1:28" ht="15" customHeight="1" x14ac:dyDescent="0.25">
      <c r="A121" s="71">
        <v>750</v>
      </c>
      <c r="B121" s="71">
        <v>1720</v>
      </c>
      <c r="C121" s="68">
        <v>3.33</v>
      </c>
      <c r="D121" s="68">
        <v>268.70999999999998</v>
      </c>
      <c r="E121" s="68">
        <v>212.48</v>
      </c>
      <c r="F121" s="68">
        <v>0</v>
      </c>
      <c r="G121" s="68">
        <f t="shared" si="39"/>
        <v>65.907692307692301</v>
      </c>
      <c r="H121" s="68">
        <v>0</v>
      </c>
      <c r="I121" s="68">
        <f t="shared" si="40"/>
        <v>50.984615384615381</v>
      </c>
      <c r="J121" s="72">
        <f t="shared" si="49"/>
        <v>1</v>
      </c>
      <c r="K121" s="72">
        <f t="shared" si="50"/>
        <v>1</v>
      </c>
      <c r="L121" s="72">
        <f t="shared" si="51"/>
        <v>1</v>
      </c>
      <c r="M121" s="72">
        <f t="shared" ca="1" si="41"/>
        <v>1</v>
      </c>
      <c r="N121" s="26"/>
      <c r="O121" s="26"/>
      <c r="P121" s="25"/>
      <c r="Q121" s="25"/>
      <c r="T121" s="22">
        <v>0</v>
      </c>
      <c r="U121" s="74">
        <f t="shared" si="42"/>
        <v>-1720</v>
      </c>
      <c r="V121" s="70">
        <f t="shared" si="43"/>
        <v>-1720</v>
      </c>
      <c r="W121" s="70"/>
      <c r="X121" s="70">
        <f t="shared" si="44"/>
        <v>1890.7007973143095</v>
      </c>
      <c r="Y121" s="70">
        <f t="shared" si="45"/>
        <v>170.70079731430951</v>
      </c>
      <c r="Z121" s="70">
        <f t="shared" si="46"/>
        <v>171</v>
      </c>
      <c r="AA121" s="24">
        <f t="shared" si="47"/>
        <v>171</v>
      </c>
      <c r="AB121" s="67">
        <f t="shared" si="48"/>
        <v>1891</v>
      </c>
    </row>
    <row r="122" spans="1:28" ht="15" customHeight="1" x14ac:dyDescent="0.25">
      <c r="A122" s="71">
        <v>678</v>
      </c>
      <c r="B122" s="71">
        <v>1720</v>
      </c>
      <c r="C122" s="68">
        <v>3.01</v>
      </c>
      <c r="D122" s="68">
        <v>268.58</v>
      </c>
      <c r="E122" s="68">
        <v>212.48</v>
      </c>
      <c r="F122" s="68">
        <v>0</v>
      </c>
      <c r="G122" s="68">
        <f t="shared" si="39"/>
        <v>66</v>
      </c>
      <c r="H122" s="68">
        <v>0</v>
      </c>
      <c r="I122" s="68">
        <f t="shared" si="40"/>
        <v>50.212121212121211</v>
      </c>
      <c r="J122" s="72">
        <f t="shared" si="49"/>
        <v>1</v>
      </c>
      <c r="K122" s="72">
        <f t="shared" si="50"/>
        <v>1</v>
      </c>
      <c r="L122" s="72">
        <f t="shared" si="51"/>
        <v>1</v>
      </c>
      <c r="M122" s="72">
        <f t="shared" ca="1" si="41"/>
        <v>0</v>
      </c>
      <c r="N122" s="26"/>
      <c r="O122" s="26"/>
      <c r="P122" s="25"/>
      <c r="Q122" s="25"/>
      <c r="T122" s="22">
        <v>0</v>
      </c>
      <c r="U122" s="74">
        <f t="shared" si="42"/>
        <v>-1720</v>
      </c>
      <c r="V122" s="70">
        <f t="shared" si="43"/>
        <v>-1720</v>
      </c>
      <c r="W122" s="70"/>
      <c r="X122" s="70">
        <f t="shared" si="44"/>
        <v>1890.7007973143095</v>
      </c>
      <c r="Y122" s="70">
        <f t="shared" si="45"/>
        <v>170.70079731430951</v>
      </c>
      <c r="Z122" s="70">
        <f t="shared" si="46"/>
        <v>171</v>
      </c>
      <c r="AA122" s="24">
        <f t="shared" si="47"/>
        <v>171</v>
      </c>
      <c r="AB122" s="67">
        <f t="shared" si="48"/>
        <v>1891</v>
      </c>
    </row>
    <row r="123" spans="1:28" ht="15" customHeight="1" x14ac:dyDescent="0.25">
      <c r="A123" s="71">
        <v>662</v>
      </c>
      <c r="B123" s="71">
        <v>1720</v>
      </c>
      <c r="C123" s="68">
        <v>2.94</v>
      </c>
      <c r="D123" s="68">
        <v>268.44</v>
      </c>
      <c r="E123" s="68">
        <v>212.48</v>
      </c>
      <c r="F123" s="68">
        <v>0</v>
      </c>
      <c r="G123" s="68">
        <f t="shared" si="39"/>
        <v>65.253731343283576</v>
      </c>
      <c r="H123" s="68">
        <v>0</v>
      </c>
      <c r="I123" s="68">
        <f t="shared" si="40"/>
        <v>49.462686567164177</v>
      </c>
      <c r="J123" s="72">
        <f t="shared" si="49"/>
        <v>1</v>
      </c>
      <c r="K123" s="72">
        <f t="shared" si="50"/>
        <v>1</v>
      </c>
      <c r="L123" s="72">
        <f t="shared" si="51"/>
        <v>1</v>
      </c>
      <c r="M123" s="72">
        <f t="shared" ca="1" si="41"/>
        <v>1</v>
      </c>
      <c r="N123" s="26"/>
      <c r="O123" s="26"/>
      <c r="P123" s="25"/>
      <c r="Q123" s="25"/>
      <c r="T123" s="22">
        <v>0</v>
      </c>
      <c r="U123" s="74">
        <f t="shared" si="42"/>
        <v>-1720</v>
      </c>
      <c r="V123" s="70">
        <f t="shared" si="43"/>
        <v>-1720</v>
      </c>
      <c r="W123" s="70"/>
      <c r="X123" s="70">
        <f t="shared" si="44"/>
        <v>1890.7007973143095</v>
      </c>
      <c r="Y123" s="70">
        <f t="shared" si="45"/>
        <v>170.70079731430951</v>
      </c>
      <c r="Z123" s="70">
        <f t="shared" si="46"/>
        <v>171</v>
      </c>
      <c r="AA123" s="24">
        <f t="shared" si="47"/>
        <v>171</v>
      </c>
      <c r="AB123" s="67">
        <f t="shared" si="48"/>
        <v>1891</v>
      </c>
    </row>
    <row r="124" spans="1:28" ht="15" customHeight="1" x14ac:dyDescent="0.25">
      <c r="A124" s="71">
        <v>645</v>
      </c>
      <c r="B124" s="71">
        <v>1720</v>
      </c>
      <c r="C124" s="68">
        <v>2.87</v>
      </c>
      <c r="D124" s="68">
        <v>268.3</v>
      </c>
      <c r="E124" s="68">
        <v>212.48</v>
      </c>
      <c r="F124" s="68">
        <v>0</v>
      </c>
      <c r="G124" s="68">
        <f t="shared" si="39"/>
        <v>64.544117647058826</v>
      </c>
      <c r="H124" s="68">
        <v>0</v>
      </c>
      <c r="I124" s="68">
        <f t="shared" si="40"/>
        <v>48.735294117647058</v>
      </c>
      <c r="J124" s="72">
        <f t="shared" si="49"/>
        <v>1</v>
      </c>
      <c r="K124" s="72">
        <f t="shared" si="50"/>
        <v>1</v>
      </c>
      <c r="L124" s="72">
        <f t="shared" si="51"/>
        <v>1</v>
      </c>
      <c r="M124" s="72">
        <f t="shared" ca="1" si="41"/>
        <v>0</v>
      </c>
      <c r="N124" s="26"/>
      <c r="O124" s="26"/>
      <c r="P124" s="25"/>
      <c r="Q124" s="25"/>
      <c r="T124" s="22">
        <v>0</v>
      </c>
      <c r="U124" s="74">
        <f t="shared" si="42"/>
        <v>-1720</v>
      </c>
      <c r="V124" s="70">
        <f t="shared" si="43"/>
        <v>-1720</v>
      </c>
      <c r="W124" s="70"/>
      <c r="X124" s="70">
        <f t="shared" si="44"/>
        <v>1890.7007973143095</v>
      </c>
      <c r="Y124" s="70">
        <f t="shared" si="45"/>
        <v>170.70079731430951</v>
      </c>
      <c r="Z124" s="70">
        <f t="shared" si="46"/>
        <v>171</v>
      </c>
      <c r="AA124" s="24">
        <f t="shared" si="47"/>
        <v>171</v>
      </c>
      <c r="AB124" s="67">
        <f t="shared" si="48"/>
        <v>1891</v>
      </c>
    </row>
    <row r="125" spans="1:28" ht="15" customHeight="1" x14ac:dyDescent="0.25">
      <c r="A125" s="71">
        <v>630</v>
      </c>
      <c r="B125" s="71">
        <v>1720</v>
      </c>
      <c r="C125" s="68">
        <v>2.8</v>
      </c>
      <c r="D125" s="68">
        <v>268.16000000000003</v>
      </c>
      <c r="E125" s="68">
        <v>212.48</v>
      </c>
      <c r="F125" s="68">
        <v>0</v>
      </c>
      <c r="G125" s="68">
        <f t="shared" si="39"/>
        <v>63.826086956521742</v>
      </c>
      <c r="H125" s="68">
        <v>0</v>
      </c>
      <c r="I125" s="68">
        <f t="shared" si="40"/>
        <v>48.028985507246375</v>
      </c>
      <c r="J125" s="72">
        <f t="shared" si="49"/>
        <v>1</v>
      </c>
      <c r="K125" s="72">
        <f t="shared" si="50"/>
        <v>1</v>
      </c>
      <c r="L125" s="72">
        <f t="shared" si="51"/>
        <v>1</v>
      </c>
      <c r="M125" s="72">
        <f t="shared" ca="1" si="41"/>
        <v>1</v>
      </c>
      <c r="N125" s="26"/>
      <c r="O125" s="26"/>
      <c r="P125" s="25"/>
      <c r="Q125" s="25"/>
      <c r="T125" s="22">
        <v>0</v>
      </c>
      <c r="U125" s="74">
        <f t="shared" si="42"/>
        <v>-1720</v>
      </c>
      <c r="V125" s="70">
        <f t="shared" si="43"/>
        <v>-1720</v>
      </c>
      <c r="W125" s="70"/>
      <c r="X125" s="70">
        <f t="shared" si="44"/>
        <v>1890.7007973143095</v>
      </c>
      <c r="Y125" s="70">
        <f t="shared" si="45"/>
        <v>170.70079731430951</v>
      </c>
      <c r="Z125" s="70">
        <f t="shared" si="46"/>
        <v>171</v>
      </c>
      <c r="AA125" s="24">
        <f t="shared" si="47"/>
        <v>171</v>
      </c>
      <c r="AB125" s="67">
        <f t="shared" si="48"/>
        <v>1891</v>
      </c>
    </row>
    <row r="126" spans="1:28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6"/>
      <c r="O126" s="26"/>
      <c r="P126" s="25"/>
      <c r="Q126" s="25"/>
      <c r="U126" s="74"/>
      <c r="V126" s="70"/>
      <c r="W126" s="70"/>
      <c r="X126" s="70"/>
      <c r="Y126" s="70"/>
      <c r="Z126" s="70"/>
      <c r="AA126" s="24"/>
    </row>
    <row r="127" spans="1:28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6"/>
      <c r="O127" s="26"/>
      <c r="P127" s="25"/>
      <c r="Q127" s="25"/>
      <c r="U127" s="74"/>
      <c r="V127" s="70"/>
      <c r="W127" s="70"/>
      <c r="X127" s="70"/>
      <c r="Y127" s="70"/>
      <c r="Z127" s="70"/>
      <c r="AA127" s="24"/>
    </row>
    <row r="128" spans="1:28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6"/>
      <c r="O128" s="26"/>
      <c r="P128" s="25"/>
      <c r="Q128" s="25"/>
      <c r="U128" s="74"/>
      <c r="V128" s="70"/>
      <c r="W128" s="70"/>
      <c r="X128" s="70"/>
      <c r="Y128" s="70"/>
      <c r="Z128" s="70"/>
      <c r="AA128" s="24"/>
    </row>
    <row r="129" spans="1:2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  <c r="U134" s="74"/>
      <c r="V134" s="70"/>
      <c r="W134" s="70"/>
      <c r="X134" s="70"/>
      <c r="Y134" s="70"/>
      <c r="Z134" s="70"/>
      <c r="AA134" s="24"/>
    </row>
    <row r="135" spans="1:2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  <c r="U135" s="74"/>
      <c r="V135" s="70"/>
      <c r="W135" s="70"/>
      <c r="X135" s="70"/>
      <c r="Y135" s="70"/>
      <c r="Z135" s="70"/>
      <c r="AA135" s="24"/>
    </row>
    <row r="136" spans="1:2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  <c r="U136" s="74"/>
      <c r="V136" s="70"/>
      <c r="W136" s="70"/>
      <c r="X136" s="70"/>
      <c r="Y136" s="70"/>
      <c r="Z136" s="70"/>
      <c r="AA136" s="24"/>
    </row>
    <row r="137" spans="1:27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  <c r="U137" s="74"/>
      <c r="V137" s="70"/>
      <c r="W137" s="70"/>
      <c r="X137" s="70"/>
      <c r="Y137" s="70"/>
      <c r="Z137" s="70"/>
      <c r="AA137" s="24"/>
    </row>
    <row r="138" spans="1:2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  <c r="U138" s="74"/>
      <c r="V138" s="70"/>
      <c r="W138" s="70"/>
      <c r="X138" s="70"/>
      <c r="Y138" s="70"/>
      <c r="Z138" s="70"/>
      <c r="AA138" s="24"/>
    </row>
    <row r="139" spans="1:2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  <c r="U139" s="74"/>
      <c r="V139" s="70"/>
      <c r="W139" s="70"/>
      <c r="X139" s="70"/>
      <c r="Y139" s="70"/>
      <c r="Z139" s="70"/>
      <c r="AA139" s="24"/>
    </row>
    <row r="140" spans="1:27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  <c r="U140" s="74"/>
      <c r="V140" s="70"/>
      <c r="W140" s="70"/>
      <c r="X140" s="70"/>
      <c r="Y140" s="70"/>
      <c r="Z140" s="70"/>
      <c r="AA140" s="24"/>
    </row>
    <row r="141" spans="1:27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  <c r="U141" s="74"/>
      <c r="V141" s="70"/>
      <c r="W141" s="70"/>
      <c r="X141" s="70"/>
      <c r="Y141" s="70"/>
      <c r="Z141" s="70"/>
      <c r="AA141" s="24"/>
    </row>
    <row r="142" spans="1:27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5"/>
      <c r="O142" s="25"/>
      <c r="P142" s="25"/>
      <c r="Q142" s="25"/>
      <c r="U142" s="74"/>
      <c r="V142" s="70"/>
      <c r="W142" s="70"/>
      <c r="X142" s="70"/>
      <c r="Y142" s="70"/>
      <c r="Z142" s="70"/>
      <c r="AA142" s="24"/>
    </row>
    <row r="143" spans="1:27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5"/>
      <c r="O143" s="25"/>
      <c r="P143" s="25"/>
      <c r="Q143" s="25"/>
      <c r="U143" s="74"/>
      <c r="V143" s="70"/>
      <c r="W143" s="70"/>
      <c r="X143" s="70"/>
      <c r="Y143" s="70"/>
      <c r="Z143" s="70"/>
      <c r="AA143" s="24"/>
    </row>
    <row r="144" spans="1:27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5"/>
      <c r="O144" s="25"/>
      <c r="P144" s="25"/>
      <c r="Q144" s="25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5"/>
      <c r="O145" s="25"/>
      <c r="P145" s="25"/>
      <c r="Q145" s="25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5"/>
      <c r="O146" s="25"/>
      <c r="P146" s="25"/>
      <c r="Q146" s="25"/>
      <c r="U146" s="74"/>
      <c r="V146" s="70"/>
      <c r="W146" s="70"/>
      <c r="X146" s="70"/>
      <c r="Y146" s="70"/>
      <c r="Z146" s="70"/>
      <c r="AA146" s="24"/>
    </row>
    <row r="147" spans="1:2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5"/>
      <c r="O147" s="25"/>
      <c r="P147" s="25"/>
      <c r="Q147" s="25"/>
      <c r="U147" s="74"/>
      <c r="V147" s="70"/>
      <c r="W147" s="70"/>
      <c r="X147" s="70"/>
      <c r="Y147" s="70"/>
      <c r="Z147" s="70"/>
      <c r="AA147" s="24"/>
    </row>
    <row r="148" spans="1:2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5"/>
      <c r="O148" s="25"/>
      <c r="P148" s="25"/>
      <c r="Q148" s="25"/>
      <c r="U148" s="74"/>
      <c r="V148" s="70"/>
      <c r="W148" s="70"/>
      <c r="X148" s="70"/>
      <c r="Y148" s="70"/>
      <c r="Z148" s="70"/>
      <c r="AA148" s="24"/>
    </row>
    <row r="149" spans="1:2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5"/>
      <c r="O149" s="25"/>
      <c r="P149" s="25"/>
      <c r="Q149" s="25"/>
      <c r="U149" s="74"/>
      <c r="V149" s="70"/>
      <c r="W149" s="70"/>
      <c r="X149" s="70"/>
      <c r="Y149" s="70"/>
      <c r="Z149" s="70"/>
      <c r="AA149" s="24"/>
    </row>
    <row r="150" spans="1:27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5"/>
      <c r="O150" s="25"/>
      <c r="P150" s="25"/>
      <c r="Q150" s="25"/>
      <c r="U150" s="74"/>
      <c r="V150" s="70"/>
      <c r="W150" s="70"/>
      <c r="X150" s="70"/>
      <c r="Y150" s="70"/>
      <c r="Z150" s="70"/>
      <c r="AA150" s="24"/>
    </row>
    <row r="151" spans="1:27" ht="15" customHeight="1" x14ac:dyDescent="0.2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U151" s="74"/>
      <c r="V151" s="70"/>
      <c r="W151" s="70"/>
      <c r="X151" s="70"/>
      <c r="Y151" s="70"/>
      <c r="Z151" s="70"/>
      <c r="AA151" s="24"/>
    </row>
    <row r="152" spans="1:27" ht="15" customHeight="1" x14ac:dyDescent="0.2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U152" s="74"/>
      <c r="V152" s="70"/>
      <c r="W152" s="70"/>
      <c r="X152" s="70"/>
      <c r="Y152" s="70"/>
      <c r="Z152" s="70"/>
      <c r="AA152" s="24"/>
    </row>
    <row r="153" spans="1:27" ht="15" customHeight="1" x14ac:dyDescent="0.2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U153" s="74"/>
      <c r="V153" s="70"/>
      <c r="W153" s="70"/>
      <c r="X153" s="70"/>
      <c r="Y153" s="70"/>
      <c r="Z153" s="70"/>
      <c r="AA153" s="24"/>
    </row>
    <row r="154" spans="1:27" ht="15" customHeight="1" x14ac:dyDescent="0.2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U154" s="74"/>
      <c r="V154" s="70"/>
      <c r="W154" s="70"/>
      <c r="X154" s="70"/>
      <c r="Y154" s="70"/>
      <c r="Z154" s="70"/>
      <c r="AA154" s="24"/>
    </row>
    <row r="155" spans="1:27" ht="15" customHeight="1" x14ac:dyDescent="0.2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U155" s="74"/>
      <c r="V155" s="70"/>
      <c r="W155" s="70"/>
      <c r="X155" s="70"/>
      <c r="Y155" s="70"/>
      <c r="Z155" s="70"/>
      <c r="AA155" s="24"/>
    </row>
    <row r="156" spans="1:27" ht="15" customHeight="1" x14ac:dyDescent="0.2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U156" s="74"/>
      <c r="V156" s="70"/>
      <c r="W156" s="70"/>
      <c r="X156" s="70"/>
      <c r="Y156" s="70"/>
      <c r="Z156" s="70"/>
      <c r="AA156" s="24"/>
    </row>
    <row r="157" spans="1:27" ht="15" customHeight="1" x14ac:dyDescent="0.2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U157" s="74"/>
      <c r="V157" s="70"/>
      <c r="W157" s="70"/>
      <c r="X157" s="70"/>
      <c r="Y157" s="70"/>
      <c r="Z157" s="70"/>
      <c r="AA157" s="24"/>
    </row>
    <row r="158" spans="1:27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U158" s="74"/>
      <c r="V158" s="70"/>
      <c r="W158" s="70"/>
      <c r="X158" s="70"/>
      <c r="Y158" s="70"/>
      <c r="Z158" s="70"/>
      <c r="AA158" s="24"/>
    </row>
    <row r="159" spans="1:27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U159" s="74"/>
      <c r="V159" s="70"/>
      <c r="W159" s="70"/>
      <c r="X159" s="70"/>
      <c r="Y159" s="70"/>
      <c r="Z159" s="70"/>
      <c r="AA159" s="24"/>
    </row>
    <row r="160" spans="1:27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U160" s="74"/>
      <c r="V160" s="70"/>
      <c r="W160" s="70"/>
      <c r="X160" s="70"/>
      <c r="Y160" s="70"/>
      <c r="Z160" s="70"/>
      <c r="AA160" s="24"/>
    </row>
    <row r="161" spans="1:27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U161" s="74"/>
      <c r="V161" s="70"/>
      <c r="W161" s="70"/>
      <c r="X161" s="70"/>
      <c r="Y161" s="70"/>
      <c r="Z161" s="70"/>
      <c r="AA161" s="24"/>
    </row>
    <row r="162" spans="1:27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U162" s="74"/>
      <c r="V162" s="70"/>
      <c r="W162" s="70"/>
      <c r="X162" s="70"/>
      <c r="Y162" s="70"/>
      <c r="Z162" s="70"/>
      <c r="AA162" s="24"/>
    </row>
    <row r="163" spans="1:27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U163" s="74"/>
      <c r="V163" s="70"/>
      <c r="W163" s="70"/>
      <c r="X163" s="70"/>
      <c r="Y163" s="70"/>
      <c r="Z163" s="70"/>
      <c r="AA163" s="24"/>
    </row>
    <row r="164" spans="1:27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U164" s="74"/>
      <c r="V164" s="70"/>
      <c r="W164" s="70"/>
      <c r="X164" s="70"/>
      <c r="Y164" s="70"/>
      <c r="Z164" s="70"/>
      <c r="AA164" s="24"/>
    </row>
    <row r="165" spans="1:27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U165" s="74"/>
      <c r="V165" s="70"/>
      <c r="W165" s="70"/>
      <c r="X165" s="70"/>
      <c r="Y165" s="70"/>
      <c r="Z165" s="70"/>
      <c r="AA165" s="24"/>
    </row>
    <row r="166" spans="1:27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U166" s="74"/>
      <c r="V166" s="70"/>
      <c r="W166" s="70"/>
      <c r="X166" s="70"/>
      <c r="Y166" s="70"/>
      <c r="Z166" s="70"/>
      <c r="AA166" s="24"/>
    </row>
    <row r="167" spans="1:27" x14ac:dyDescent="0.2">
      <c r="U167" s="74"/>
      <c r="V167" s="70"/>
      <c r="W167" s="70"/>
      <c r="X167" s="70"/>
      <c r="Y167" s="70"/>
      <c r="Z167" s="70"/>
      <c r="AA167" s="24"/>
    </row>
    <row r="168" spans="1:27" x14ac:dyDescent="0.2">
      <c r="U168" s="74"/>
      <c r="V168" s="70"/>
      <c r="W168" s="70"/>
      <c r="X168" s="70"/>
      <c r="Y168" s="70"/>
      <c r="Z168" s="70"/>
      <c r="AA168" s="24"/>
    </row>
    <row r="169" spans="1:27" x14ac:dyDescent="0.2">
      <c r="U169" s="74"/>
      <c r="V169" s="70"/>
      <c r="W169" s="70"/>
      <c r="X169" s="70"/>
      <c r="Y169" s="70"/>
      <c r="Z169" s="70"/>
      <c r="AA169" s="24"/>
    </row>
    <row r="170" spans="1:27" x14ac:dyDescent="0.2">
      <c r="U170" s="74"/>
      <c r="V170" s="70"/>
      <c r="W170" s="70"/>
      <c r="X170" s="70"/>
      <c r="Y170" s="70"/>
      <c r="Z170" s="70"/>
      <c r="AA170" s="24"/>
    </row>
    <row r="171" spans="1:27" x14ac:dyDescent="0.2">
      <c r="U171" s="74"/>
      <c r="V171" s="70"/>
      <c r="W171" s="70"/>
      <c r="X171" s="70"/>
      <c r="Y171" s="70"/>
      <c r="Z171" s="70"/>
      <c r="AA171" s="24"/>
    </row>
    <row r="172" spans="1:27" x14ac:dyDescent="0.2">
      <c r="U172" s="74"/>
      <c r="V172" s="70"/>
      <c r="W172" s="70"/>
      <c r="X172" s="70"/>
      <c r="Y172" s="70"/>
      <c r="Z172" s="70"/>
      <c r="AA172" s="24"/>
    </row>
    <row r="173" spans="1:27" x14ac:dyDescent="0.2">
      <c r="U173" s="74"/>
      <c r="V173" s="70"/>
      <c r="W173" s="70"/>
      <c r="X173" s="70"/>
      <c r="Y173" s="70"/>
      <c r="Z173" s="70"/>
      <c r="AA173" s="24"/>
    </row>
    <row r="174" spans="1:27" x14ac:dyDescent="0.2">
      <c r="U174" s="74"/>
      <c r="V174" s="70"/>
      <c r="W174" s="70"/>
      <c r="X174" s="70"/>
      <c r="Y174" s="70"/>
      <c r="Z174" s="70"/>
      <c r="AA174" s="24"/>
    </row>
    <row r="175" spans="1:27" x14ac:dyDescent="0.2">
      <c r="U175" s="74"/>
      <c r="V175" s="70"/>
      <c r="W175" s="70"/>
      <c r="X175" s="70"/>
      <c r="Y175" s="70"/>
      <c r="Z175" s="70"/>
      <c r="AA175" s="24"/>
    </row>
    <row r="176" spans="1:27" x14ac:dyDescent="0.2">
      <c r="U176" s="74"/>
      <c r="V176" s="70"/>
      <c r="W176" s="70"/>
      <c r="X176" s="70"/>
      <c r="Y176" s="70"/>
      <c r="Z176" s="70"/>
      <c r="AA176" s="24"/>
    </row>
    <row r="177" spans="21:27" x14ac:dyDescent="0.2">
      <c r="U177" s="74"/>
      <c r="V177" s="70"/>
      <c r="W177" s="70"/>
      <c r="X177" s="70"/>
      <c r="Y177" s="70"/>
      <c r="Z177" s="70"/>
      <c r="AA177" s="24"/>
    </row>
    <row r="178" spans="21:27" x14ac:dyDescent="0.2">
      <c r="U178" s="74"/>
      <c r="V178" s="70"/>
      <c r="W178" s="70"/>
      <c r="X178" s="70"/>
      <c r="Y178" s="70"/>
      <c r="Z178" s="70"/>
      <c r="AA178" s="24"/>
    </row>
    <row r="179" spans="21:27" x14ac:dyDescent="0.2">
      <c r="U179" s="74"/>
      <c r="V179" s="70"/>
      <c r="W179" s="70"/>
      <c r="X179" s="70"/>
      <c r="Y179" s="70"/>
      <c r="Z179" s="70"/>
      <c r="AA179" s="24"/>
    </row>
    <row r="180" spans="21:27" x14ac:dyDescent="0.2">
      <c r="U180" s="74"/>
      <c r="V180" s="70"/>
      <c r="W180" s="70"/>
      <c r="X180" s="70"/>
      <c r="Y180" s="70"/>
      <c r="Z180" s="70"/>
      <c r="AA180" s="24"/>
    </row>
    <row r="181" spans="21:27" x14ac:dyDescent="0.2">
      <c r="U181" s="74"/>
      <c r="V181" s="70"/>
      <c r="W181" s="70"/>
      <c r="X181" s="70"/>
      <c r="Y181" s="70"/>
      <c r="Z181" s="70"/>
      <c r="AA181" s="24"/>
    </row>
    <row r="182" spans="21:27" x14ac:dyDescent="0.2">
      <c r="U182" s="74"/>
      <c r="V182" s="70"/>
      <c r="W182" s="70"/>
      <c r="X182" s="70"/>
      <c r="Y182" s="70"/>
      <c r="Z182" s="70"/>
      <c r="AA182" s="24"/>
    </row>
    <row r="183" spans="21:27" x14ac:dyDescent="0.2">
      <c r="U183" s="74"/>
      <c r="V183" s="70"/>
      <c r="W183" s="70"/>
      <c r="X183" s="70"/>
      <c r="Y183" s="70"/>
      <c r="Z183" s="70"/>
      <c r="AA183" s="24"/>
    </row>
    <row r="184" spans="21:27" x14ac:dyDescent="0.2">
      <c r="U184" s="74"/>
      <c r="V184" s="70"/>
      <c r="W184" s="70"/>
      <c r="X184" s="70"/>
      <c r="Y184" s="70"/>
      <c r="Z184" s="70"/>
      <c r="AA184" s="24"/>
    </row>
    <row r="185" spans="21:27" x14ac:dyDescent="0.2">
      <c r="U185" s="74"/>
      <c r="V185" s="70"/>
      <c r="W185" s="70"/>
      <c r="X185" s="70"/>
      <c r="Y185" s="70"/>
      <c r="Z185" s="70"/>
      <c r="AA185" s="24"/>
    </row>
    <row r="186" spans="21:27" x14ac:dyDescent="0.2">
      <c r="U186" s="74"/>
      <c r="V186" s="70"/>
      <c r="W186" s="70"/>
      <c r="X186" s="70"/>
      <c r="Y186" s="70"/>
      <c r="Z186" s="70"/>
      <c r="AA186" s="24"/>
    </row>
    <row r="187" spans="21:27" x14ac:dyDescent="0.2">
      <c r="U187" s="74"/>
      <c r="V187" s="70"/>
      <c r="W187" s="70"/>
      <c r="X187" s="70"/>
      <c r="Y187" s="70"/>
      <c r="Z187" s="70"/>
      <c r="AA187" s="24"/>
    </row>
    <row r="188" spans="21:27" x14ac:dyDescent="0.2">
      <c r="U188" s="74"/>
      <c r="V188" s="70"/>
      <c r="W188" s="70"/>
      <c r="X188" s="70"/>
      <c r="Y188" s="70"/>
      <c r="Z188" s="70"/>
      <c r="AA188" s="24"/>
    </row>
    <row r="189" spans="21:27" x14ac:dyDescent="0.2">
      <c r="U189" s="74"/>
      <c r="V189" s="70"/>
      <c r="W189" s="70"/>
      <c r="X189" s="70"/>
      <c r="Y189" s="70"/>
      <c r="Z189" s="70"/>
      <c r="AA189" s="24"/>
    </row>
    <row r="190" spans="21:27" x14ac:dyDescent="0.2">
      <c r="U190" s="74"/>
      <c r="V190" s="70"/>
      <c r="W190" s="70"/>
      <c r="X190" s="70"/>
      <c r="Y190" s="70"/>
      <c r="Z190" s="70"/>
      <c r="AA190" s="24"/>
    </row>
    <row r="191" spans="21:27" x14ac:dyDescent="0.2">
      <c r="U191" s="74"/>
      <c r="V191" s="70"/>
      <c r="W191" s="70"/>
      <c r="X191" s="70"/>
      <c r="Y191" s="70"/>
      <c r="Z191" s="70"/>
      <c r="AA191" s="24"/>
    </row>
    <row r="192" spans="2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52"/>
  <dimension ref="A1:AB278"/>
  <sheetViews>
    <sheetView topLeftCell="K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20.875" style="23" customWidth="1"/>
    <col min="5" max="5" width="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5.625" style="23" customWidth="1"/>
    <col min="16" max="16" width="19.875" style="23" customWidth="1"/>
    <col min="17" max="17" width="10.3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5535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390</v>
      </c>
      <c r="B2" s="71">
        <v>730</v>
      </c>
      <c r="C2" s="68">
        <v>0</v>
      </c>
      <c r="D2" s="68">
        <v>268.89</v>
      </c>
      <c r="E2" s="68">
        <v>211.91</v>
      </c>
      <c r="F2" s="68">
        <f t="shared" ref="F2:F31" si="0">($A$32-A2)/(ROW($A$32)-ROW(A2))</f>
        <v>171.5</v>
      </c>
      <c r="G2" s="68">
        <v>0</v>
      </c>
      <c r="H2" s="68">
        <f t="shared" ref="H2:H31" si="1">($A$32-B2)/(ROW($A$32)-ROW(B2))</f>
        <v>160.16666666666666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0.01</v>
      </c>
      <c r="P2" s="32" t="s">
        <v>39</v>
      </c>
      <c r="Q2" s="25">
        <f>LARGE(A:A,2)</f>
        <v>5520</v>
      </c>
      <c r="T2" s="22">
        <v>0</v>
      </c>
      <c r="U2" s="74">
        <f t="shared" ref="U2:U33" si="3">T2-B2</f>
        <v>-730</v>
      </c>
      <c r="V2" s="70">
        <f t="shared" ref="V2:V33" si="4">ROUND(U2,0)</f>
        <v>-730</v>
      </c>
      <c r="W2" s="70">
        <v>4766</v>
      </c>
      <c r="X2" s="70">
        <f t="shared" ref="X2:X33" si="5">B2/$W$2*$W$3</f>
        <v>802.44859420898035</v>
      </c>
      <c r="Y2" s="70">
        <f t="shared" ref="Y2:Y33" si="6">X2-B2</f>
        <v>72.448594208980353</v>
      </c>
      <c r="Z2" s="70">
        <f t="shared" ref="Z2:Z33" si="7">ROUND(Y2,0)</f>
        <v>72</v>
      </c>
      <c r="AA2" s="24">
        <f t="shared" ref="AA2:AA33" si="8">IF(V2&gt;=0,V2,Z2)</f>
        <v>72</v>
      </c>
      <c r="AB2" s="67">
        <f t="shared" ref="AB2:AB33" si="9">B2+AA2</f>
        <v>802</v>
      </c>
    </row>
    <row r="3" spans="1:28" ht="15" customHeight="1" x14ac:dyDescent="0.25">
      <c r="A3" s="71">
        <v>536</v>
      </c>
      <c r="B3" s="71">
        <v>730</v>
      </c>
      <c r="C3" s="68">
        <v>0</v>
      </c>
      <c r="D3" s="68">
        <v>268.86</v>
      </c>
      <c r="E3" s="68">
        <v>211.91</v>
      </c>
      <c r="F3" s="68">
        <f t="shared" si="0"/>
        <v>172.37931034482759</v>
      </c>
      <c r="G3" s="68">
        <v>0</v>
      </c>
      <c r="H3" s="68">
        <f t="shared" si="1"/>
        <v>165.68965517241378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127</v>
      </c>
      <c r="P3" s="32" t="s">
        <v>41</v>
      </c>
      <c r="Q3" s="25">
        <f>LARGE(A:A,3)</f>
        <v>5505</v>
      </c>
      <c r="T3" s="22">
        <v>0</v>
      </c>
      <c r="U3" s="74">
        <f t="shared" si="3"/>
        <v>-730</v>
      </c>
      <c r="V3" s="70">
        <f t="shared" si="4"/>
        <v>-730</v>
      </c>
      <c r="W3" s="70">
        <v>5239</v>
      </c>
      <c r="X3" s="70">
        <f t="shared" si="5"/>
        <v>802.44859420898035</v>
      </c>
      <c r="Y3" s="70">
        <f t="shared" si="6"/>
        <v>72.448594208980353</v>
      </c>
      <c r="Z3" s="70">
        <f t="shared" si="7"/>
        <v>72</v>
      </c>
      <c r="AA3" s="24">
        <f t="shared" si="8"/>
        <v>72</v>
      </c>
      <c r="AB3" s="67">
        <f t="shared" si="9"/>
        <v>802</v>
      </c>
    </row>
    <row r="4" spans="1:28" ht="15" customHeight="1" x14ac:dyDescent="0.25">
      <c r="A4" s="71">
        <v>681</v>
      </c>
      <c r="B4" s="71">
        <v>730</v>
      </c>
      <c r="C4" s="68">
        <v>3.03</v>
      </c>
      <c r="D4" s="68">
        <v>268.86</v>
      </c>
      <c r="E4" s="68">
        <v>211.91</v>
      </c>
      <c r="F4" s="68">
        <f t="shared" si="0"/>
        <v>173.35714285714286</v>
      </c>
      <c r="G4" s="68">
        <v>0</v>
      </c>
      <c r="H4" s="68">
        <f t="shared" si="1"/>
        <v>171.60714285714286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5535</v>
      </c>
      <c r="P4" s="32" t="s">
        <v>43</v>
      </c>
      <c r="Q4" s="25">
        <f>LARGE(B:B,1)</f>
        <v>5040</v>
      </c>
      <c r="T4" s="22">
        <v>0</v>
      </c>
      <c r="U4" s="74">
        <f t="shared" si="3"/>
        <v>-730</v>
      </c>
      <c r="V4" s="70">
        <f t="shared" si="4"/>
        <v>-730</v>
      </c>
      <c r="W4" s="70"/>
      <c r="X4" s="70">
        <f t="shared" si="5"/>
        <v>802.44859420898035</v>
      </c>
      <c r="Y4" s="70">
        <f t="shared" si="6"/>
        <v>72.448594208980353</v>
      </c>
      <c r="Z4" s="70">
        <f t="shared" si="7"/>
        <v>72</v>
      </c>
      <c r="AA4" s="24">
        <f t="shared" si="8"/>
        <v>72</v>
      </c>
      <c r="AB4" s="67">
        <f t="shared" si="9"/>
        <v>802</v>
      </c>
    </row>
    <row r="5" spans="1:28" ht="15" customHeight="1" x14ac:dyDescent="0.25">
      <c r="A5" s="71">
        <v>825</v>
      </c>
      <c r="B5" s="71">
        <v>1000</v>
      </c>
      <c r="C5" s="68">
        <v>3.67</v>
      </c>
      <c r="D5" s="68">
        <v>268.83</v>
      </c>
      <c r="E5" s="68">
        <v>212.18</v>
      </c>
      <c r="F5" s="68">
        <f t="shared" si="0"/>
        <v>174.44444444444446</v>
      </c>
      <c r="G5" s="68">
        <v>0</v>
      </c>
      <c r="H5" s="68">
        <f t="shared" si="1"/>
        <v>167.96296296296296</v>
      </c>
      <c r="I5" s="68">
        <v>0</v>
      </c>
      <c r="J5" s="72">
        <f t="shared" si="10"/>
        <v>0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2.64</v>
      </c>
      <c r="P5" s="32" t="s">
        <v>45</v>
      </c>
      <c r="Q5" s="25">
        <f>LARGE(B:B,2)</f>
        <v>4815</v>
      </c>
      <c r="T5" s="22">
        <v>0</v>
      </c>
      <c r="U5" s="74">
        <f t="shared" si="3"/>
        <v>-1000</v>
      </c>
      <c r="V5" s="70">
        <f t="shared" si="4"/>
        <v>-1000</v>
      </c>
      <c r="W5" s="70"/>
      <c r="X5" s="70">
        <f t="shared" si="5"/>
        <v>1099.2446496013429</v>
      </c>
      <c r="Y5" s="70">
        <f t="shared" si="6"/>
        <v>99.244649601342871</v>
      </c>
      <c r="Z5" s="70">
        <f t="shared" si="7"/>
        <v>99</v>
      </c>
      <c r="AA5" s="24">
        <f t="shared" si="8"/>
        <v>99</v>
      </c>
      <c r="AB5" s="67">
        <f t="shared" si="9"/>
        <v>1099</v>
      </c>
    </row>
    <row r="6" spans="1:28" ht="15" customHeight="1" x14ac:dyDescent="0.25">
      <c r="A6" s="71">
        <v>970</v>
      </c>
      <c r="B6" s="71">
        <v>1000</v>
      </c>
      <c r="C6" s="68">
        <v>4.3099999999999996</v>
      </c>
      <c r="D6" s="68">
        <v>268.83</v>
      </c>
      <c r="E6" s="68">
        <v>212.18</v>
      </c>
      <c r="F6" s="68">
        <f t="shared" si="0"/>
        <v>175.57692307692307</v>
      </c>
      <c r="G6" s="68">
        <v>0</v>
      </c>
      <c r="H6" s="68">
        <f t="shared" si="1"/>
        <v>174.42307692307693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3.79</v>
      </c>
      <c r="P6" s="32" t="s">
        <v>47</v>
      </c>
      <c r="Q6" s="25">
        <f>LARGE(B:B,3)</f>
        <v>4420</v>
      </c>
      <c r="T6" s="22">
        <v>0</v>
      </c>
      <c r="U6" s="74">
        <f t="shared" si="3"/>
        <v>-1000</v>
      </c>
      <c r="V6" s="70">
        <f t="shared" si="4"/>
        <v>-1000</v>
      </c>
      <c r="W6" s="70"/>
      <c r="X6" s="70">
        <f t="shared" si="5"/>
        <v>1099.2446496013429</v>
      </c>
      <c r="Y6" s="70">
        <f t="shared" si="6"/>
        <v>99.244649601342871</v>
      </c>
      <c r="Z6" s="70">
        <f t="shared" si="7"/>
        <v>99</v>
      </c>
      <c r="AA6" s="24">
        <f t="shared" si="8"/>
        <v>99</v>
      </c>
      <c r="AB6" s="67">
        <f t="shared" si="9"/>
        <v>1099</v>
      </c>
    </row>
    <row r="7" spans="1:28" ht="15" customHeight="1" x14ac:dyDescent="0.25">
      <c r="A7" s="71">
        <v>1116</v>
      </c>
      <c r="B7" s="71">
        <v>1000</v>
      </c>
      <c r="C7" s="68">
        <v>4.96</v>
      </c>
      <c r="D7" s="68">
        <v>268.83999999999997</v>
      </c>
      <c r="E7" s="68">
        <v>212.18</v>
      </c>
      <c r="F7" s="68">
        <f t="shared" si="0"/>
        <v>176.76</v>
      </c>
      <c r="G7" s="68">
        <v>0</v>
      </c>
      <c r="H7" s="68">
        <f t="shared" si="1"/>
        <v>181.4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4.05</v>
      </c>
      <c r="P7" s="25"/>
      <c r="Q7" s="25"/>
      <c r="T7" s="22">
        <v>0</v>
      </c>
      <c r="U7" s="74">
        <f t="shared" si="3"/>
        <v>-1000</v>
      </c>
      <c r="V7" s="70">
        <f t="shared" si="4"/>
        <v>-1000</v>
      </c>
      <c r="W7" s="70"/>
      <c r="X7" s="70">
        <f t="shared" si="5"/>
        <v>1099.2446496013429</v>
      </c>
      <c r="Y7" s="70">
        <f t="shared" si="6"/>
        <v>99.244649601342871</v>
      </c>
      <c r="Z7" s="70">
        <f t="shared" si="7"/>
        <v>99</v>
      </c>
      <c r="AA7" s="24">
        <f t="shared" si="8"/>
        <v>99</v>
      </c>
      <c r="AB7" s="67">
        <f t="shared" si="9"/>
        <v>1099</v>
      </c>
    </row>
    <row r="8" spans="1:28" ht="15" customHeight="1" x14ac:dyDescent="0.25">
      <c r="A8" s="71">
        <v>1260</v>
      </c>
      <c r="B8" s="71">
        <v>1000</v>
      </c>
      <c r="C8" s="68">
        <v>0</v>
      </c>
      <c r="D8" s="68">
        <v>268.88</v>
      </c>
      <c r="E8" s="68">
        <v>212.18</v>
      </c>
      <c r="F8" s="68">
        <f t="shared" si="0"/>
        <v>178.125</v>
      </c>
      <c r="G8" s="68">
        <v>0</v>
      </c>
      <c r="H8" s="68">
        <f t="shared" si="1"/>
        <v>188.95833333333334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-1000</v>
      </c>
      <c r="V8" s="70">
        <f t="shared" si="4"/>
        <v>-1000</v>
      </c>
      <c r="W8" s="70"/>
      <c r="X8" s="70">
        <f t="shared" si="5"/>
        <v>1099.2446496013429</v>
      </c>
      <c r="Y8" s="70">
        <f t="shared" si="6"/>
        <v>99.244649601342871</v>
      </c>
      <c r="Z8" s="70">
        <f t="shared" si="7"/>
        <v>99</v>
      </c>
      <c r="AA8" s="24">
        <f t="shared" si="8"/>
        <v>99</v>
      </c>
      <c r="AB8" s="67">
        <f t="shared" si="9"/>
        <v>1099</v>
      </c>
    </row>
    <row r="9" spans="1:28" ht="15" customHeight="1" x14ac:dyDescent="0.25">
      <c r="A9" s="71">
        <v>1354</v>
      </c>
      <c r="B9" s="71">
        <v>1000</v>
      </c>
      <c r="C9" s="68">
        <v>0</v>
      </c>
      <c r="D9" s="68">
        <v>268.92</v>
      </c>
      <c r="E9" s="68">
        <v>212.18</v>
      </c>
      <c r="F9" s="68">
        <f t="shared" si="0"/>
        <v>181.78260869565219</v>
      </c>
      <c r="G9" s="68">
        <v>0</v>
      </c>
      <c r="H9" s="68">
        <f t="shared" si="1"/>
        <v>197.17391304347825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-1000</v>
      </c>
      <c r="V9" s="70">
        <f t="shared" si="4"/>
        <v>-1000</v>
      </c>
      <c r="W9" s="70"/>
      <c r="X9" s="70">
        <f t="shared" si="5"/>
        <v>1099.2446496013429</v>
      </c>
      <c r="Y9" s="70">
        <f t="shared" si="6"/>
        <v>99.244649601342871</v>
      </c>
      <c r="Z9" s="70">
        <f t="shared" si="7"/>
        <v>99</v>
      </c>
      <c r="AA9" s="24">
        <f t="shared" si="8"/>
        <v>99</v>
      </c>
      <c r="AB9" s="67">
        <f t="shared" si="9"/>
        <v>1099</v>
      </c>
    </row>
    <row r="10" spans="1:28" ht="15" customHeight="1" x14ac:dyDescent="0.25">
      <c r="A10" s="71">
        <v>1449</v>
      </c>
      <c r="B10" s="71">
        <v>1000</v>
      </c>
      <c r="C10" s="68">
        <v>0</v>
      </c>
      <c r="D10" s="68">
        <v>268.98</v>
      </c>
      <c r="E10" s="68">
        <v>212.18</v>
      </c>
      <c r="F10" s="68">
        <f t="shared" si="0"/>
        <v>185.72727272727272</v>
      </c>
      <c r="G10" s="68">
        <v>0</v>
      </c>
      <c r="H10" s="68">
        <f t="shared" si="1"/>
        <v>206.13636363636363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-1000</v>
      </c>
      <c r="V10" s="70">
        <f t="shared" si="4"/>
        <v>-1000</v>
      </c>
      <c r="W10" s="70"/>
      <c r="X10" s="70">
        <f t="shared" si="5"/>
        <v>1099.2446496013429</v>
      </c>
      <c r="Y10" s="70">
        <f t="shared" si="6"/>
        <v>99.244649601342871</v>
      </c>
      <c r="Z10" s="70">
        <f t="shared" si="7"/>
        <v>99</v>
      </c>
      <c r="AA10" s="24">
        <f t="shared" si="8"/>
        <v>99</v>
      </c>
      <c r="AB10" s="67">
        <f t="shared" si="9"/>
        <v>1099</v>
      </c>
    </row>
    <row r="11" spans="1:28" ht="15" customHeight="1" x14ac:dyDescent="0.25">
      <c r="A11" s="71">
        <v>1545</v>
      </c>
      <c r="B11" s="71">
        <v>1000</v>
      </c>
      <c r="C11" s="68">
        <v>0</v>
      </c>
      <c r="D11" s="68">
        <v>269.05</v>
      </c>
      <c r="E11" s="68">
        <v>212.18</v>
      </c>
      <c r="F11" s="68">
        <f t="shared" si="0"/>
        <v>190</v>
      </c>
      <c r="G11" s="68">
        <v>0</v>
      </c>
      <c r="H11" s="68">
        <f t="shared" si="1"/>
        <v>215.95238095238096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268.83</v>
      </c>
      <c r="R11" s="43"/>
      <c r="S11" s="43"/>
      <c r="T11" s="22">
        <v>0</v>
      </c>
      <c r="U11" s="74">
        <f t="shared" si="3"/>
        <v>-1000</v>
      </c>
      <c r="V11" s="70">
        <f t="shared" si="4"/>
        <v>-1000</v>
      </c>
      <c r="W11" s="70"/>
      <c r="X11" s="70">
        <f t="shared" si="5"/>
        <v>1099.2446496013429</v>
      </c>
      <c r="Y11" s="70">
        <f t="shared" si="6"/>
        <v>99.244649601342871</v>
      </c>
      <c r="Z11" s="70">
        <f t="shared" si="7"/>
        <v>99</v>
      </c>
      <c r="AA11" s="24">
        <f t="shared" si="8"/>
        <v>99</v>
      </c>
      <c r="AB11" s="67">
        <f t="shared" si="9"/>
        <v>1099</v>
      </c>
    </row>
    <row r="12" spans="1:28" ht="15" customHeight="1" x14ac:dyDescent="0.25">
      <c r="A12" s="71">
        <v>1790</v>
      </c>
      <c r="B12" s="71">
        <v>1000</v>
      </c>
      <c r="C12" s="68">
        <v>0</v>
      </c>
      <c r="D12" s="68">
        <v>269.14</v>
      </c>
      <c r="E12" s="68">
        <v>212.18</v>
      </c>
      <c r="F12" s="68">
        <f t="shared" si="0"/>
        <v>187.25</v>
      </c>
      <c r="G12" s="68">
        <v>0</v>
      </c>
      <c r="H12" s="68">
        <f t="shared" si="1"/>
        <v>226.75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268.89</v>
      </c>
      <c r="R12" s="43"/>
      <c r="S12" s="43"/>
      <c r="T12" s="22">
        <v>0</v>
      </c>
      <c r="U12" s="74">
        <f t="shared" si="3"/>
        <v>-1000</v>
      </c>
      <c r="V12" s="70">
        <f t="shared" si="4"/>
        <v>-1000</v>
      </c>
      <c r="W12" s="70"/>
      <c r="X12" s="70">
        <f t="shared" si="5"/>
        <v>1099.2446496013429</v>
      </c>
      <c r="Y12" s="70">
        <f t="shared" si="6"/>
        <v>99.244649601342871</v>
      </c>
      <c r="Z12" s="70">
        <f t="shared" si="7"/>
        <v>99</v>
      </c>
      <c r="AA12" s="24">
        <f t="shared" si="8"/>
        <v>99</v>
      </c>
      <c r="AB12" s="67">
        <f t="shared" si="9"/>
        <v>1099</v>
      </c>
    </row>
    <row r="13" spans="1:28" ht="15" customHeight="1" x14ac:dyDescent="0.25">
      <c r="A13" s="71">
        <v>2034</v>
      </c>
      <c r="B13" s="71">
        <v>1000</v>
      </c>
      <c r="C13" s="68">
        <v>0</v>
      </c>
      <c r="D13" s="68">
        <v>269.26</v>
      </c>
      <c r="E13" s="68">
        <v>212.18</v>
      </c>
      <c r="F13" s="68">
        <f t="shared" si="0"/>
        <v>184.26315789473685</v>
      </c>
      <c r="G13" s="68">
        <v>0</v>
      </c>
      <c r="H13" s="68">
        <f t="shared" si="1"/>
        <v>238.68421052631578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-1000</v>
      </c>
      <c r="V13" s="70">
        <f t="shared" si="4"/>
        <v>-1000</v>
      </c>
      <c r="W13" s="70"/>
      <c r="X13" s="70">
        <f t="shared" si="5"/>
        <v>1099.2446496013429</v>
      </c>
      <c r="Y13" s="70">
        <f t="shared" si="6"/>
        <v>99.244649601342871</v>
      </c>
      <c r="Z13" s="70">
        <f t="shared" si="7"/>
        <v>99</v>
      </c>
      <c r="AA13" s="24">
        <f t="shared" si="8"/>
        <v>99</v>
      </c>
      <c r="AB13" s="67">
        <f t="shared" si="9"/>
        <v>1099</v>
      </c>
    </row>
    <row r="14" spans="1:28" ht="15" customHeight="1" x14ac:dyDescent="0.25">
      <c r="A14" s="71">
        <v>2280</v>
      </c>
      <c r="B14" s="71">
        <v>1000</v>
      </c>
      <c r="C14" s="68">
        <v>0</v>
      </c>
      <c r="D14" s="68">
        <v>269.41000000000003</v>
      </c>
      <c r="E14" s="68">
        <v>212.18</v>
      </c>
      <c r="F14" s="68">
        <f t="shared" si="0"/>
        <v>180.83333333333334</v>
      </c>
      <c r="G14" s="68">
        <v>0</v>
      </c>
      <c r="H14" s="68">
        <f t="shared" si="1"/>
        <v>251.94444444444446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5040</v>
      </c>
      <c r="R14" s="43"/>
      <c r="S14" s="43"/>
      <c r="T14" s="22">
        <v>0</v>
      </c>
      <c r="U14" s="74">
        <f t="shared" si="3"/>
        <v>-1000</v>
      </c>
      <c r="V14" s="70">
        <f t="shared" si="4"/>
        <v>-1000</v>
      </c>
      <c r="W14" s="70"/>
      <c r="X14" s="70">
        <f t="shared" si="5"/>
        <v>1099.2446496013429</v>
      </c>
      <c r="Y14" s="70">
        <f t="shared" si="6"/>
        <v>99.244649601342871</v>
      </c>
      <c r="Z14" s="70">
        <f t="shared" si="7"/>
        <v>99</v>
      </c>
      <c r="AA14" s="24">
        <f t="shared" si="8"/>
        <v>99</v>
      </c>
      <c r="AB14" s="67">
        <f t="shared" si="9"/>
        <v>1099</v>
      </c>
    </row>
    <row r="15" spans="1:28" ht="15" customHeight="1" x14ac:dyDescent="0.25">
      <c r="A15" s="71">
        <v>2840</v>
      </c>
      <c r="B15" s="71">
        <v>1000</v>
      </c>
      <c r="C15" s="68">
        <v>12.62</v>
      </c>
      <c r="D15" s="68">
        <v>269.62</v>
      </c>
      <c r="E15" s="68">
        <v>212.18</v>
      </c>
      <c r="F15" s="68">
        <f t="shared" si="0"/>
        <v>158.52941176470588</v>
      </c>
      <c r="G15" s="68">
        <v>0</v>
      </c>
      <c r="H15" s="68">
        <f t="shared" si="1"/>
        <v>266.76470588235293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127</v>
      </c>
      <c r="P15" s="14" t="s">
        <v>61</v>
      </c>
      <c r="Q15" s="13">
        <f>MAX(D:D)</f>
        <v>277.43</v>
      </c>
      <c r="R15" s="43">
        <f ca="1">TREND(OFFSET('Z-V'!B1,MATCH(Q15,'Z-V'!A:A,1)-1,,2,1),OFFSET('Z-V'!A1,MATCH(Q15,'Z-V'!A:A,1)-1,,2,1),Q15)</f>
        <v>78720</v>
      </c>
      <c r="S15" s="43"/>
      <c r="T15" s="22">
        <v>0</v>
      </c>
      <c r="U15" s="74">
        <f t="shared" si="3"/>
        <v>-1000</v>
      </c>
      <c r="V15" s="70">
        <f t="shared" si="4"/>
        <v>-1000</v>
      </c>
      <c r="W15" s="70"/>
      <c r="X15" s="70">
        <f t="shared" si="5"/>
        <v>1099.2446496013429</v>
      </c>
      <c r="Y15" s="70">
        <f t="shared" si="6"/>
        <v>99.244649601342871</v>
      </c>
      <c r="Z15" s="70">
        <f t="shared" si="7"/>
        <v>99</v>
      </c>
      <c r="AA15" s="24">
        <f t="shared" si="8"/>
        <v>99</v>
      </c>
      <c r="AB15" s="67">
        <f t="shared" si="9"/>
        <v>1099</v>
      </c>
    </row>
    <row r="16" spans="1:28" ht="15" customHeight="1" x14ac:dyDescent="0.25">
      <c r="A16" s="71">
        <v>3399</v>
      </c>
      <c r="B16" s="71">
        <v>1000</v>
      </c>
      <c r="C16" s="68">
        <v>15.11</v>
      </c>
      <c r="D16" s="68">
        <v>269.89999999999998</v>
      </c>
      <c r="E16" s="68">
        <v>212.18</v>
      </c>
      <c r="F16" s="68">
        <f t="shared" si="0"/>
        <v>133.5</v>
      </c>
      <c r="G16" s="68">
        <v>0</v>
      </c>
      <c r="H16" s="68">
        <f t="shared" si="1"/>
        <v>283.4375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24.6</v>
      </c>
      <c r="P16" s="14" t="s">
        <v>63</v>
      </c>
      <c r="Q16" s="56">
        <f>D2</f>
        <v>268.89</v>
      </c>
      <c r="R16" s="43">
        <f ca="1">TREND(OFFSET('Z-V'!B1,MATCH(Q16,'Z-V'!A:A,1)-1,,2,1),OFFSET('Z-V'!A1,MATCH(Q16,'Z-V'!A:A,1)-1,,2,1),Q16)</f>
        <v>49092</v>
      </c>
      <c r="S16" s="43"/>
      <c r="T16" s="22">
        <v>0</v>
      </c>
      <c r="U16" s="74">
        <f t="shared" si="3"/>
        <v>-1000</v>
      </c>
      <c r="V16" s="70">
        <f t="shared" si="4"/>
        <v>-1000</v>
      </c>
      <c r="W16" s="70"/>
      <c r="X16" s="70">
        <f t="shared" si="5"/>
        <v>1099.2446496013429</v>
      </c>
      <c r="Y16" s="70">
        <f t="shared" si="6"/>
        <v>99.244649601342871</v>
      </c>
      <c r="Z16" s="70">
        <f t="shared" si="7"/>
        <v>99</v>
      </c>
      <c r="AA16" s="24">
        <f t="shared" si="8"/>
        <v>99</v>
      </c>
      <c r="AB16" s="67">
        <f t="shared" si="9"/>
        <v>1099</v>
      </c>
    </row>
    <row r="17" spans="1:28" ht="15" customHeight="1" x14ac:dyDescent="0.25">
      <c r="A17" s="71">
        <v>3960</v>
      </c>
      <c r="B17" s="71">
        <v>1000</v>
      </c>
      <c r="C17" s="68">
        <v>17.600000000000001</v>
      </c>
      <c r="D17" s="68">
        <v>270.23</v>
      </c>
      <c r="E17" s="68">
        <v>212.18</v>
      </c>
      <c r="F17" s="68">
        <f t="shared" si="0"/>
        <v>105</v>
      </c>
      <c r="G17" s="68">
        <v>0</v>
      </c>
      <c r="H17" s="68">
        <f t="shared" si="1"/>
        <v>302.33333333333331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277.43</v>
      </c>
      <c r="R17" s="43"/>
      <c r="S17" s="43"/>
      <c r="T17" s="22">
        <v>0</v>
      </c>
      <c r="U17" s="74">
        <f t="shared" si="3"/>
        <v>-1000</v>
      </c>
      <c r="V17" s="70">
        <f t="shared" si="4"/>
        <v>-1000</v>
      </c>
      <c r="W17" s="70"/>
      <c r="X17" s="70">
        <f t="shared" si="5"/>
        <v>1099.2446496013429</v>
      </c>
      <c r="Y17" s="70">
        <f t="shared" si="6"/>
        <v>99.244649601342871</v>
      </c>
      <c r="Z17" s="70">
        <f t="shared" si="7"/>
        <v>99</v>
      </c>
      <c r="AA17" s="24">
        <f t="shared" si="8"/>
        <v>99</v>
      </c>
      <c r="AB17" s="67">
        <f t="shared" si="9"/>
        <v>1099</v>
      </c>
    </row>
    <row r="18" spans="1:28" ht="15" customHeight="1" x14ac:dyDescent="0.2">
      <c r="A18" s="71">
        <v>4054</v>
      </c>
      <c r="B18" s="71">
        <v>1000</v>
      </c>
      <c r="C18" s="68">
        <v>18.02</v>
      </c>
      <c r="D18" s="68">
        <v>270.56</v>
      </c>
      <c r="E18" s="68">
        <v>212.18</v>
      </c>
      <c r="F18" s="68">
        <f t="shared" si="0"/>
        <v>105.78571428571429</v>
      </c>
      <c r="G18" s="68">
        <v>0</v>
      </c>
      <c r="H18" s="68">
        <f t="shared" si="1"/>
        <v>323.92857142857144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5040</v>
      </c>
      <c r="R18" s="43"/>
      <c r="S18" s="43"/>
      <c r="T18" s="22">
        <v>0</v>
      </c>
      <c r="U18" s="74">
        <f t="shared" si="3"/>
        <v>-1000</v>
      </c>
      <c r="V18" s="70">
        <f t="shared" si="4"/>
        <v>-1000</v>
      </c>
      <c r="W18" s="70"/>
      <c r="X18" s="70">
        <f t="shared" si="5"/>
        <v>1099.2446496013429</v>
      </c>
      <c r="Y18" s="70">
        <f t="shared" si="6"/>
        <v>99.244649601342871</v>
      </c>
      <c r="Z18" s="70">
        <f t="shared" si="7"/>
        <v>99</v>
      </c>
      <c r="AA18" s="24">
        <f t="shared" si="8"/>
        <v>99</v>
      </c>
      <c r="AB18" s="67">
        <f t="shared" si="9"/>
        <v>1099</v>
      </c>
    </row>
    <row r="19" spans="1:28" ht="15" customHeight="1" x14ac:dyDescent="0.25">
      <c r="A19" s="71">
        <v>4149</v>
      </c>
      <c r="B19" s="71">
        <v>1000</v>
      </c>
      <c r="C19" s="68">
        <v>18.440000000000001</v>
      </c>
      <c r="D19" s="68">
        <v>270.89999999999998</v>
      </c>
      <c r="E19" s="68">
        <v>212.18</v>
      </c>
      <c r="F19" s="68">
        <f t="shared" si="0"/>
        <v>106.61538461538461</v>
      </c>
      <c r="G19" s="68">
        <v>0</v>
      </c>
      <c r="H19" s="68">
        <f t="shared" si="1"/>
        <v>348.84615384615387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0.38362178416304715</v>
      </c>
      <c r="R19" s="58">
        <f>MAX(AB:AB)</f>
        <v>5540</v>
      </c>
      <c r="S19" s="58">
        <f>'Z-V'!P8-R19</f>
        <v>3439</v>
      </c>
      <c r="T19" s="22">
        <v>0</v>
      </c>
      <c r="U19" s="74">
        <f t="shared" si="3"/>
        <v>-1000</v>
      </c>
      <c r="V19" s="70">
        <f t="shared" si="4"/>
        <v>-1000</v>
      </c>
      <c r="W19" s="70"/>
      <c r="X19" s="70">
        <f t="shared" si="5"/>
        <v>1099.2446496013429</v>
      </c>
      <c r="Y19" s="70">
        <f t="shared" si="6"/>
        <v>99.244649601342871</v>
      </c>
      <c r="Z19" s="70">
        <f t="shared" si="7"/>
        <v>99</v>
      </c>
      <c r="AA19" s="24">
        <f t="shared" si="8"/>
        <v>99</v>
      </c>
      <c r="AB19" s="67">
        <f t="shared" si="9"/>
        <v>1099</v>
      </c>
    </row>
    <row r="20" spans="1:28" ht="15" customHeight="1" x14ac:dyDescent="0.25">
      <c r="A20" s="71">
        <v>4245</v>
      </c>
      <c r="B20" s="71">
        <v>1000</v>
      </c>
      <c r="C20" s="68">
        <v>18.87</v>
      </c>
      <c r="D20" s="68">
        <v>271.24</v>
      </c>
      <c r="E20" s="68">
        <v>212.18</v>
      </c>
      <c r="F20" s="68">
        <f t="shared" si="0"/>
        <v>107.5</v>
      </c>
      <c r="G20" s="68">
        <v>0</v>
      </c>
      <c r="H20" s="68">
        <f t="shared" si="1"/>
        <v>377.91666666666669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0.44655250560957371</v>
      </c>
      <c r="R20" s="43">
        <f ca="1">R15-R16</f>
        <v>29628</v>
      </c>
      <c r="S20" s="43">
        <f ca="1">'Z-V'!P9-R20</f>
        <v>23852</v>
      </c>
      <c r="T20" s="22">
        <v>0</v>
      </c>
      <c r="U20" s="74">
        <f t="shared" si="3"/>
        <v>-1000</v>
      </c>
      <c r="V20" s="70">
        <f t="shared" si="4"/>
        <v>-1000</v>
      </c>
      <c r="W20" s="70"/>
      <c r="X20" s="70">
        <f t="shared" si="5"/>
        <v>1099.2446496013429</v>
      </c>
      <c r="Y20" s="70">
        <f t="shared" si="6"/>
        <v>99.244649601342871</v>
      </c>
      <c r="Z20" s="70">
        <f t="shared" si="7"/>
        <v>99</v>
      </c>
      <c r="AA20" s="24">
        <f t="shared" si="8"/>
        <v>99</v>
      </c>
      <c r="AB20" s="67">
        <f t="shared" si="9"/>
        <v>1099</v>
      </c>
    </row>
    <row r="21" spans="1:28" ht="15" customHeight="1" x14ac:dyDescent="0.25">
      <c r="A21" s="71">
        <v>4280</v>
      </c>
      <c r="B21" s="71">
        <v>1000</v>
      </c>
      <c r="C21" s="68">
        <v>19.02</v>
      </c>
      <c r="D21" s="68">
        <v>271.56</v>
      </c>
      <c r="E21" s="68">
        <v>212.18</v>
      </c>
      <c r="F21" s="68">
        <f t="shared" si="0"/>
        <v>114.09090909090909</v>
      </c>
      <c r="G21" s="68">
        <v>0</v>
      </c>
      <c r="H21" s="68">
        <f t="shared" si="1"/>
        <v>412.27272727272725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0.61025765189584191</v>
      </c>
      <c r="R21" s="43">
        <f>ABS(Q12-Q17)</f>
        <v>8.5400000000000205</v>
      </c>
      <c r="S21" s="43">
        <f>'Z-V'!P10-R21</f>
        <v>13.34999999999998</v>
      </c>
      <c r="T21" s="22">
        <v>0</v>
      </c>
      <c r="U21" s="74">
        <f t="shared" si="3"/>
        <v>-1000</v>
      </c>
      <c r="V21" s="70">
        <f t="shared" si="4"/>
        <v>-1000</v>
      </c>
      <c r="W21" s="70"/>
      <c r="X21" s="70">
        <f t="shared" si="5"/>
        <v>1099.2446496013429</v>
      </c>
      <c r="Y21" s="70">
        <f t="shared" si="6"/>
        <v>99.244649601342871</v>
      </c>
      <c r="Z21" s="70">
        <f t="shared" si="7"/>
        <v>99</v>
      </c>
      <c r="AA21" s="24">
        <f t="shared" si="8"/>
        <v>99</v>
      </c>
      <c r="AB21" s="67">
        <f t="shared" si="9"/>
        <v>1099</v>
      </c>
    </row>
    <row r="22" spans="1:28" ht="15" customHeight="1" x14ac:dyDescent="0.25">
      <c r="A22" s="71">
        <v>4314</v>
      </c>
      <c r="B22" s="71">
        <v>1000</v>
      </c>
      <c r="C22" s="68">
        <v>19.170000000000002</v>
      </c>
      <c r="D22" s="68">
        <v>271.89999999999998</v>
      </c>
      <c r="E22" s="68">
        <v>212.18</v>
      </c>
      <c r="F22" s="68">
        <f t="shared" si="0"/>
        <v>122.1</v>
      </c>
      <c r="G22" s="68">
        <v>0</v>
      </c>
      <c r="H22" s="68">
        <f t="shared" si="1"/>
        <v>453.5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0.47949999999999998</v>
      </c>
      <c r="R22" s="43"/>
      <c r="S22" s="43"/>
      <c r="T22" s="22">
        <v>0</v>
      </c>
      <c r="U22" s="74">
        <f t="shared" si="3"/>
        <v>-1000</v>
      </c>
      <c r="V22" s="70">
        <f t="shared" si="4"/>
        <v>-1000</v>
      </c>
      <c r="W22" s="70"/>
      <c r="X22" s="70">
        <f t="shared" si="5"/>
        <v>1099.2446496013429</v>
      </c>
      <c r="Y22" s="70">
        <f t="shared" si="6"/>
        <v>99.244649601342871</v>
      </c>
      <c r="Z22" s="70">
        <f t="shared" si="7"/>
        <v>99</v>
      </c>
      <c r="AA22" s="24">
        <f t="shared" si="8"/>
        <v>99</v>
      </c>
      <c r="AB22" s="67">
        <f t="shared" si="9"/>
        <v>1099</v>
      </c>
    </row>
    <row r="23" spans="1:28" ht="15" customHeight="1" x14ac:dyDescent="0.25">
      <c r="A23" s="71">
        <v>4350</v>
      </c>
      <c r="B23" s="71">
        <v>1000</v>
      </c>
      <c r="C23" s="68">
        <v>19.329999999999998</v>
      </c>
      <c r="D23" s="68">
        <v>272.23</v>
      </c>
      <c r="E23" s="68">
        <v>212.18</v>
      </c>
      <c r="F23" s="68">
        <f t="shared" si="0"/>
        <v>131.66666666666666</v>
      </c>
      <c r="G23" s="68">
        <v>0</v>
      </c>
      <c r="H23" s="68">
        <f t="shared" si="1"/>
        <v>503.88888888888891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0</v>
      </c>
      <c r="U23" s="74">
        <f t="shared" si="3"/>
        <v>-1000</v>
      </c>
      <c r="V23" s="70">
        <f t="shared" si="4"/>
        <v>-1000</v>
      </c>
      <c r="W23" s="70"/>
      <c r="X23" s="70">
        <f t="shared" si="5"/>
        <v>1099.2446496013429</v>
      </c>
      <c r="Y23" s="70">
        <f t="shared" si="6"/>
        <v>99.244649601342871</v>
      </c>
      <c r="Z23" s="70">
        <f t="shared" si="7"/>
        <v>99</v>
      </c>
      <c r="AA23" s="24">
        <f t="shared" si="8"/>
        <v>99</v>
      </c>
      <c r="AB23" s="67">
        <f t="shared" si="9"/>
        <v>1099</v>
      </c>
    </row>
    <row r="24" spans="1:28" ht="15" customHeight="1" x14ac:dyDescent="0.25">
      <c r="A24" s="71">
        <v>4350</v>
      </c>
      <c r="B24" s="71">
        <v>1000</v>
      </c>
      <c r="C24" s="68">
        <v>19.329999999999998</v>
      </c>
      <c r="D24" s="68">
        <v>272.57</v>
      </c>
      <c r="E24" s="68">
        <v>212.18</v>
      </c>
      <c r="F24" s="68">
        <f t="shared" si="0"/>
        <v>148.125</v>
      </c>
      <c r="G24" s="68">
        <v>0</v>
      </c>
      <c r="H24" s="68">
        <f t="shared" si="1"/>
        <v>566.875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-1000</v>
      </c>
      <c r="V24" s="70">
        <f t="shared" si="4"/>
        <v>-1000</v>
      </c>
      <c r="W24" s="70"/>
      <c r="X24" s="70">
        <f t="shared" si="5"/>
        <v>1099.2446496013429</v>
      </c>
      <c r="Y24" s="70">
        <f t="shared" si="6"/>
        <v>99.244649601342871</v>
      </c>
      <c r="Z24" s="70">
        <f t="shared" si="7"/>
        <v>99</v>
      </c>
      <c r="AA24" s="24">
        <f t="shared" si="8"/>
        <v>99</v>
      </c>
      <c r="AB24" s="67">
        <f t="shared" si="9"/>
        <v>1099</v>
      </c>
    </row>
    <row r="25" spans="1:28" ht="15" customHeight="1" x14ac:dyDescent="0.25">
      <c r="A25" s="71">
        <v>4350</v>
      </c>
      <c r="B25" s="71">
        <v>1000</v>
      </c>
      <c r="C25" s="68">
        <v>19.329999999999998</v>
      </c>
      <c r="D25" s="68">
        <v>272.89999999999998</v>
      </c>
      <c r="E25" s="68">
        <v>212.18</v>
      </c>
      <c r="F25" s="68">
        <f t="shared" si="0"/>
        <v>169.28571428571428</v>
      </c>
      <c r="G25" s="68">
        <v>0</v>
      </c>
      <c r="H25" s="68">
        <f t="shared" si="1"/>
        <v>647.85714285714289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0</v>
      </c>
      <c r="U25" s="74">
        <f t="shared" si="3"/>
        <v>-1000</v>
      </c>
      <c r="V25" s="70">
        <f t="shared" si="4"/>
        <v>-1000</v>
      </c>
      <c r="W25" s="70"/>
      <c r="X25" s="70">
        <f t="shared" si="5"/>
        <v>1099.2446496013429</v>
      </c>
      <c r="Y25" s="70">
        <f t="shared" si="6"/>
        <v>99.244649601342871</v>
      </c>
      <c r="Z25" s="70">
        <f t="shared" si="7"/>
        <v>99</v>
      </c>
      <c r="AA25" s="24">
        <f t="shared" si="8"/>
        <v>99</v>
      </c>
      <c r="AB25" s="67">
        <f t="shared" si="9"/>
        <v>1099</v>
      </c>
    </row>
    <row r="26" spans="1:28" ht="15" customHeight="1" x14ac:dyDescent="0.25">
      <c r="A26" s="71">
        <v>4350</v>
      </c>
      <c r="B26" s="71">
        <v>1000</v>
      </c>
      <c r="C26" s="68">
        <v>19.329999999999998</v>
      </c>
      <c r="D26" s="68">
        <v>273.24</v>
      </c>
      <c r="E26" s="68">
        <v>212.18</v>
      </c>
      <c r="F26" s="68">
        <f t="shared" si="0"/>
        <v>197.5</v>
      </c>
      <c r="G26" s="68">
        <v>0</v>
      </c>
      <c r="H26" s="68">
        <f t="shared" si="1"/>
        <v>755.83333333333337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-1000</v>
      </c>
      <c r="V26" s="70">
        <f t="shared" si="4"/>
        <v>-1000</v>
      </c>
      <c r="W26" s="70"/>
      <c r="X26" s="70">
        <f t="shared" si="5"/>
        <v>1099.2446496013429</v>
      </c>
      <c r="Y26" s="70">
        <f t="shared" si="6"/>
        <v>99.244649601342871</v>
      </c>
      <c r="Z26" s="70">
        <f t="shared" si="7"/>
        <v>99</v>
      </c>
      <c r="AA26" s="24">
        <f t="shared" si="8"/>
        <v>99</v>
      </c>
      <c r="AB26" s="67">
        <f t="shared" si="9"/>
        <v>1099</v>
      </c>
    </row>
    <row r="27" spans="1:28" ht="15" customHeight="1" x14ac:dyDescent="0.25">
      <c r="A27" s="71">
        <v>4500</v>
      </c>
      <c r="B27" s="71">
        <v>1000</v>
      </c>
      <c r="C27" s="68">
        <v>20</v>
      </c>
      <c r="D27" s="68">
        <v>273.60000000000002</v>
      </c>
      <c r="E27" s="68">
        <v>212.18</v>
      </c>
      <c r="F27" s="68">
        <f t="shared" si="0"/>
        <v>207</v>
      </c>
      <c r="G27" s="68">
        <v>0</v>
      </c>
      <c r="H27" s="68">
        <f t="shared" si="1"/>
        <v>907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-1000</v>
      </c>
      <c r="V27" s="70">
        <f t="shared" si="4"/>
        <v>-1000</v>
      </c>
      <c r="W27" s="70"/>
      <c r="X27" s="70">
        <f t="shared" si="5"/>
        <v>1099.2446496013429</v>
      </c>
      <c r="Y27" s="70">
        <f t="shared" si="6"/>
        <v>99.244649601342871</v>
      </c>
      <c r="Z27" s="70">
        <f t="shared" si="7"/>
        <v>99</v>
      </c>
      <c r="AA27" s="24">
        <f t="shared" si="8"/>
        <v>99</v>
      </c>
      <c r="AB27" s="67">
        <f t="shared" si="9"/>
        <v>1099</v>
      </c>
    </row>
    <row r="28" spans="1:28" ht="15" customHeight="1" x14ac:dyDescent="0.25">
      <c r="A28" s="71">
        <v>4650</v>
      </c>
      <c r="B28" s="71">
        <v>1000</v>
      </c>
      <c r="C28" s="68">
        <v>20.67</v>
      </c>
      <c r="D28" s="68">
        <v>273.98</v>
      </c>
      <c r="E28" s="68">
        <v>212.18</v>
      </c>
      <c r="F28" s="68">
        <f t="shared" si="0"/>
        <v>221.25</v>
      </c>
      <c r="G28" s="68">
        <v>0</v>
      </c>
      <c r="H28" s="68">
        <f t="shared" si="1"/>
        <v>1133.75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-1000</v>
      </c>
      <c r="V28" s="70">
        <f t="shared" si="4"/>
        <v>-1000</v>
      </c>
      <c r="W28" s="70"/>
      <c r="X28" s="70">
        <f t="shared" si="5"/>
        <v>1099.2446496013429</v>
      </c>
      <c r="Y28" s="70">
        <f t="shared" si="6"/>
        <v>99.244649601342871</v>
      </c>
      <c r="Z28" s="70">
        <f t="shared" si="7"/>
        <v>99</v>
      </c>
      <c r="AA28" s="24">
        <f t="shared" si="8"/>
        <v>99</v>
      </c>
      <c r="AB28" s="67">
        <f t="shared" si="9"/>
        <v>1099</v>
      </c>
    </row>
    <row r="29" spans="1:28" ht="15" customHeight="1" x14ac:dyDescent="0.25">
      <c r="A29" s="71">
        <v>4800</v>
      </c>
      <c r="B29" s="71">
        <v>1000</v>
      </c>
      <c r="C29" s="68">
        <v>21.33</v>
      </c>
      <c r="D29" s="68">
        <v>274.37</v>
      </c>
      <c r="E29" s="68">
        <v>212.18</v>
      </c>
      <c r="F29" s="68">
        <f t="shared" si="0"/>
        <v>245</v>
      </c>
      <c r="G29" s="68">
        <v>0</v>
      </c>
      <c r="H29" s="68">
        <f t="shared" si="1"/>
        <v>1511.6666666666667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-1000</v>
      </c>
      <c r="V29" s="70">
        <f t="shared" si="4"/>
        <v>-1000</v>
      </c>
      <c r="W29" s="70"/>
      <c r="X29" s="70">
        <f t="shared" si="5"/>
        <v>1099.2446496013429</v>
      </c>
      <c r="Y29" s="70">
        <f t="shared" si="6"/>
        <v>99.244649601342871</v>
      </c>
      <c r="Z29" s="70">
        <f t="shared" si="7"/>
        <v>99</v>
      </c>
      <c r="AA29" s="24">
        <f t="shared" si="8"/>
        <v>99</v>
      </c>
      <c r="AB29" s="67">
        <f t="shared" si="9"/>
        <v>1099</v>
      </c>
    </row>
    <row r="30" spans="1:28" ht="15" customHeight="1" x14ac:dyDescent="0.25">
      <c r="A30" s="71">
        <v>5044</v>
      </c>
      <c r="B30" s="71">
        <v>1000</v>
      </c>
      <c r="C30" s="68">
        <v>22.42</v>
      </c>
      <c r="D30" s="68">
        <v>274.77999999999997</v>
      </c>
      <c r="E30" s="68">
        <v>212.18</v>
      </c>
      <c r="F30" s="68">
        <f t="shared" si="0"/>
        <v>245.5</v>
      </c>
      <c r="G30" s="68">
        <v>0</v>
      </c>
      <c r="H30" s="68">
        <f t="shared" si="1"/>
        <v>2267.5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0</v>
      </c>
      <c r="U30" s="74">
        <f t="shared" si="3"/>
        <v>-1000</v>
      </c>
      <c r="V30" s="70">
        <f t="shared" si="4"/>
        <v>-1000</v>
      </c>
      <c r="W30" s="70"/>
      <c r="X30" s="70">
        <f t="shared" si="5"/>
        <v>1099.2446496013429</v>
      </c>
      <c r="Y30" s="70">
        <f t="shared" si="6"/>
        <v>99.244649601342871</v>
      </c>
      <c r="Z30" s="70">
        <f t="shared" si="7"/>
        <v>99</v>
      </c>
      <c r="AA30" s="24">
        <f t="shared" si="8"/>
        <v>99</v>
      </c>
      <c r="AB30" s="67">
        <f t="shared" si="9"/>
        <v>1099</v>
      </c>
    </row>
    <row r="31" spans="1:28" ht="15" customHeight="1" x14ac:dyDescent="0.25">
      <c r="A31" s="71">
        <v>5289</v>
      </c>
      <c r="B31" s="71">
        <v>1000</v>
      </c>
      <c r="C31" s="68">
        <v>23.51</v>
      </c>
      <c r="D31" s="68">
        <v>275.23</v>
      </c>
      <c r="E31" s="68">
        <v>212.18</v>
      </c>
      <c r="F31" s="68">
        <f t="shared" si="0"/>
        <v>246</v>
      </c>
      <c r="G31" s="68">
        <v>0</v>
      </c>
      <c r="H31" s="68">
        <f t="shared" si="1"/>
        <v>4535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-1000</v>
      </c>
      <c r="V31" s="70">
        <f t="shared" si="4"/>
        <v>-1000</v>
      </c>
      <c r="W31" s="70"/>
      <c r="X31" s="70">
        <f t="shared" si="5"/>
        <v>1099.2446496013429</v>
      </c>
      <c r="Y31" s="70">
        <f t="shared" si="6"/>
        <v>99.244649601342871</v>
      </c>
      <c r="Z31" s="70">
        <f t="shared" si="7"/>
        <v>99</v>
      </c>
      <c r="AA31" s="24">
        <f t="shared" si="8"/>
        <v>99</v>
      </c>
      <c r="AB31" s="67">
        <f t="shared" si="9"/>
        <v>1099</v>
      </c>
    </row>
    <row r="32" spans="1:28" ht="15" customHeight="1" x14ac:dyDescent="0.25">
      <c r="A32" s="79">
        <v>5535</v>
      </c>
      <c r="B32" s="71">
        <v>1000</v>
      </c>
      <c r="C32" s="68">
        <v>24.6</v>
      </c>
      <c r="D32" s="68">
        <v>275.69</v>
      </c>
      <c r="E32" s="68">
        <v>212.18</v>
      </c>
      <c r="F32" s="80">
        <v>0</v>
      </c>
      <c r="G32" s="80">
        <v>0</v>
      </c>
      <c r="H32" s="80">
        <v>0</v>
      </c>
      <c r="I32" s="80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-1000</v>
      </c>
      <c r="V32" s="70">
        <f t="shared" si="4"/>
        <v>-1000</v>
      </c>
      <c r="W32" s="70"/>
      <c r="X32" s="70">
        <f t="shared" si="5"/>
        <v>1099.2446496013429</v>
      </c>
      <c r="Y32" s="70">
        <f t="shared" si="6"/>
        <v>99.244649601342871</v>
      </c>
      <c r="Z32" s="70">
        <f t="shared" si="7"/>
        <v>99</v>
      </c>
      <c r="AA32" s="24">
        <f t="shared" si="8"/>
        <v>99</v>
      </c>
      <c r="AB32" s="67">
        <f t="shared" si="9"/>
        <v>1099</v>
      </c>
    </row>
    <row r="33" spans="1:28" ht="15" customHeight="1" x14ac:dyDescent="0.25">
      <c r="A33" s="71">
        <v>5520</v>
      </c>
      <c r="B33" s="71">
        <v>1000</v>
      </c>
      <c r="C33" s="68">
        <v>24.53</v>
      </c>
      <c r="D33" s="68">
        <v>276.16000000000003</v>
      </c>
      <c r="E33" s="68">
        <v>212.18</v>
      </c>
      <c r="F33" s="68">
        <v>0</v>
      </c>
      <c r="G33" s="68">
        <f t="shared" ref="G33:G64" si="13">($A$32-A33)/(ROW(A33)-ROW($A$32))</f>
        <v>15</v>
      </c>
      <c r="H33" s="68">
        <v>0</v>
      </c>
      <c r="I33" s="68">
        <f t="shared" ref="I33:I64" si="14">($A$32-B33)/(ROW(B33)-ROW($A$32))</f>
        <v>4535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-1000</v>
      </c>
      <c r="V33" s="70">
        <f t="shared" si="4"/>
        <v>-1000</v>
      </c>
      <c r="W33" s="70"/>
      <c r="X33" s="70">
        <f t="shared" si="5"/>
        <v>1099.2446496013429</v>
      </c>
      <c r="Y33" s="70">
        <f t="shared" si="6"/>
        <v>99.244649601342871</v>
      </c>
      <c r="Z33" s="70">
        <f t="shared" si="7"/>
        <v>99</v>
      </c>
      <c r="AA33" s="24">
        <f t="shared" si="8"/>
        <v>99</v>
      </c>
      <c r="AB33" s="67">
        <f t="shared" si="9"/>
        <v>1099</v>
      </c>
    </row>
    <row r="34" spans="1:28" ht="15" customHeight="1" x14ac:dyDescent="0.25">
      <c r="A34" s="71">
        <v>5505</v>
      </c>
      <c r="B34" s="71">
        <v>1000</v>
      </c>
      <c r="C34" s="68">
        <v>24.47</v>
      </c>
      <c r="D34" s="68">
        <v>276.62</v>
      </c>
      <c r="E34" s="68">
        <v>212.18</v>
      </c>
      <c r="F34" s="68">
        <v>0</v>
      </c>
      <c r="G34" s="68">
        <f t="shared" si="13"/>
        <v>15</v>
      </c>
      <c r="H34" s="68">
        <v>0</v>
      </c>
      <c r="I34" s="68">
        <f t="shared" si="14"/>
        <v>2267.5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1</v>
      </c>
      <c r="N34" s="26"/>
      <c r="O34" s="26"/>
      <c r="P34" s="25"/>
      <c r="Q34" s="25"/>
      <c r="T34" s="22">
        <v>0</v>
      </c>
      <c r="U34" s="74">
        <f t="shared" ref="U34:U65" si="16">T34-B34</f>
        <v>-1000</v>
      </c>
      <c r="V34" s="70">
        <f t="shared" ref="V34:V65" si="17">ROUND(U34,0)</f>
        <v>-1000</v>
      </c>
      <c r="W34" s="70"/>
      <c r="X34" s="70">
        <f t="shared" ref="X34:X65" si="18">B34/$W$2*$W$3</f>
        <v>1099.2446496013429</v>
      </c>
      <c r="Y34" s="70">
        <f t="shared" ref="Y34:Y65" si="19">X34-B34</f>
        <v>99.244649601342871</v>
      </c>
      <c r="Z34" s="70">
        <f t="shared" ref="Z34:Z65" si="20">ROUND(Y34,0)</f>
        <v>99</v>
      </c>
      <c r="AA34" s="24">
        <f t="shared" ref="AA34:AA65" si="21">IF(V34&gt;=0,V34,Z34)</f>
        <v>99</v>
      </c>
      <c r="AB34" s="67">
        <f t="shared" ref="AB34:AB65" si="22">B34+AA34</f>
        <v>1099</v>
      </c>
    </row>
    <row r="35" spans="1:28" ht="15" customHeight="1" x14ac:dyDescent="0.25">
      <c r="A35" s="71">
        <v>5490</v>
      </c>
      <c r="B35" s="71">
        <v>1000</v>
      </c>
      <c r="C35" s="68">
        <v>24.4</v>
      </c>
      <c r="D35" s="68">
        <v>277.07</v>
      </c>
      <c r="E35" s="68">
        <v>212.18</v>
      </c>
      <c r="F35" s="68">
        <v>0</v>
      </c>
      <c r="G35" s="68">
        <f t="shared" si="13"/>
        <v>15</v>
      </c>
      <c r="H35" s="68">
        <v>0</v>
      </c>
      <c r="I35" s="68">
        <f t="shared" si="14"/>
        <v>1511.6666666666667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-1000</v>
      </c>
      <c r="V35" s="70">
        <f t="shared" si="17"/>
        <v>-1000</v>
      </c>
      <c r="W35" s="70"/>
      <c r="X35" s="70">
        <f t="shared" si="18"/>
        <v>1099.2446496013429</v>
      </c>
      <c r="Y35" s="70">
        <f t="shared" si="19"/>
        <v>99.244649601342871</v>
      </c>
      <c r="Z35" s="70">
        <f t="shared" si="20"/>
        <v>99</v>
      </c>
      <c r="AA35" s="24">
        <f t="shared" si="21"/>
        <v>99</v>
      </c>
      <c r="AB35" s="67">
        <f t="shared" si="22"/>
        <v>1099</v>
      </c>
    </row>
    <row r="36" spans="1:28" ht="15" customHeight="1" x14ac:dyDescent="0.25">
      <c r="A36" s="71">
        <v>5265</v>
      </c>
      <c r="B36" s="71">
        <v>1290</v>
      </c>
      <c r="C36" s="68">
        <v>23.4</v>
      </c>
      <c r="D36" s="68">
        <v>277.43</v>
      </c>
      <c r="E36" s="68">
        <v>212.35</v>
      </c>
      <c r="F36" s="68">
        <v>0</v>
      </c>
      <c r="G36" s="68">
        <f t="shared" si="13"/>
        <v>67.5</v>
      </c>
      <c r="H36" s="68">
        <v>0</v>
      </c>
      <c r="I36" s="68">
        <f t="shared" si="14"/>
        <v>1061.25</v>
      </c>
      <c r="J36" s="72">
        <f t="shared" si="23"/>
        <v>0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0</v>
      </c>
      <c r="U36" s="74">
        <f t="shared" si="16"/>
        <v>-1290</v>
      </c>
      <c r="V36" s="70">
        <f t="shared" si="17"/>
        <v>-1290</v>
      </c>
      <c r="W36" s="70"/>
      <c r="X36" s="70">
        <f t="shared" si="18"/>
        <v>1418.0255979857322</v>
      </c>
      <c r="Y36" s="70">
        <f t="shared" si="19"/>
        <v>128.02559798573225</v>
      </c>
      <c r="Z36" s="70">
        <f t="shared" si="20"/>
        <v>128</v>
      </c>
      <c r="AA36" s="24">
        <f t="shared" si="21"/>
        <v>128</v>
      </c>
      <c r="AB36" s="67">
        <f t="shared" si="22"/>
        <v>1418</v>
      </c>
    </row>
    <row r="37" spans="1:28" ht="15" customHeight="1" x14ac:dyDescent="0.25">
      <c r="A37" s="71">
        <v>5040</v>
      </c>
      <c r="B37" s="71">
        <v>5040</v>
      </c>
      <c r="C37" s="68">
        <v>22.4</v>
      </c>
      <c r="D37" s="68">
        <v>277.43</v>
      </c>
      <c r="E37" s="68">
        <v>213.1</v>
      </c>
      <c r="F37" s="68">
        <v>0</v>
      </c>
      <c r="G37" s="68">
        <f t="shared" si="13"/>
        <v>99</v>
      </c>
      <c r="H37" s="68">
        <v>0</v>
      </c>
      <c r="I37" s="68">
        <f t="shared" si="14"/>
        <v>99</v>
      </c>
      <c r="J37" s="72">
        <f t="shared" si="23"/>
        <v>0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-5040</v>
      </c>
      <c r="V37" s="70">
        <f t="shared" si="17"/>
        <v>-5040</v>
      </c>
      <c r="W37" s="70"/>
      <c r="X37" s="70">
        <f t="shared" si="18"/>
        <v>5540.1930339907676</v>
      </c>
      <c r="Y37" s="70">
        <f t="shared" si="19"/>
        <v>500.19303399076762</v>
      </c>
      <c r="Z37" s="70">
        <f t="shared" si="20"/>
        <v>500</v>
      </c>
      <c r="AA37" s="24">
        <f t="shared" si="21"/>
        <v>500</v>
      </c>
      <c r="AB37" s="67">
        <f t="shared" si="22"/>
        <v>5540</v>
      </c>
    </row>
    <row r="38" spans="1:28" ht="15" customHeight="1" x14ac:dyDescent="0.25">
      <c r="A38" s="71">
        <v>4815</v>
      </c>
      <c r="B38" s="71">
        <v>4815</v>
      </c>
      <c r="C38" s="68">
        <v>21.4</v>
      </c>
      <c r="D38" s="68">
        <v>277.43</v>
      </c>
      <c r="E38" s="68">
        <v>213.04</v>
      </c>
      <c r="F38" s="68">
        <v>0</v>
      </c>
      <c r="G38" s="68">
        <f t="shared" si="13"/>
        <v>120</v>
      </c>
      <c r="H38" s="68">
        <v>0</v>
      </c>
      <c r="I38" s="68">
        <f t="shared" si="14"/>
        <v>120</v>
      </c>
      <c r="J38" s="72">
        <f t="shared" si="23"/>
        <v>0</v>
      </c>
      <c r="K38" s="72">
        <f t="shared" si="24"/>
        <v>-1</v>
      </c>
      <c r="L38" s="72">
        <f t="shared" si="12"/>
        <v>0</v>
      </c>
      <c r="M38" s="72">
        <f t="shared" ca="1" si="15"/>
        <v>1</v>
      </c>
      <c r="N38" s="26"/>
      <c r="O38" s="26"/>
      <c r="P38" s="25"/>
      <c r="Q38" s="25"/>
      <c r="T38" s="22">
        <v>0</v>
      </c>
      <c r="U38" s="74">
        <f t="shared" si="16"/>
        <v>-4815</v>
      </c>
      <c r="V38" s="70">
        <f t="shared" si="17"/>
        <v>-4815</v>
      </c>
      <c r="W38" s="70"/>
      <c r="X38" s="70">
        <f t="shared" si="18"/>
        <v>5292.8629878304655</v>
      </c>
      <c r="Y38" s="70">
        <f t="shared" si="19"/>
        <v>477.8629878304655</v>
      </c>
      <c r="Z38" s="70">
        <f t="shared" si="20"/>
        <v>478</v>
      </c>
      <c r="AA38" s="24">
        <f t="shared" si="21"/>
        <v>478</v>
      </c>
      <c r="AB38" s="67">
        <f t="shared" si="22"/>
        <v>5293</v>
      </c>
    </row>
    <row r="39" spans="1:28" ht="15" customHeight="1" x14ac:dyDescent="0.25">
      <c r="A39" s="71">
        <v>4420</v>
      </c>
      <c r="B39" s="71">
        <v>4420</v>
      </c>
      <c r="C39" s="68">
        <v>19.649999999999999</v>
      </c>
      <c r="D39" s="68">
        <v>277.43</v>
      </c>
      <c r="E39" s="68">
        <v>212.96</v>
      </c>
      <c r="F39" s="68">
        <v>0</v>
      </c>
      <c r="G39" s="68">
        <f t="shared" si="13"/>
        <v>159.28571428571428</v>
      </c>
      <c r="H39" s="68">
        <v>0</v>
      </c>
      <c r="I39" s="68">
        <f t="shared" si="14"/>
        <v>159.28571428571428</v>
      </c>
      <c r="J39" s="72">
        <f t="shared" si="23"/>
        <v>0</v>
      </c>
      <c r="K39" s="72">
        <f t="shared" si="24"/>
        <v>-1</v>
      </c>
      <c r="L39" s="72">
        <f t="shared" ref="L39:L70" si="25">IF(OR(COUNTIF(K35:K39,1)=5,COUNTIF(K35:K39,-1)=5),1,0)</f>
        <v>0</v>
      </c>
      <c r="M39" s="72">
        <f t="shared" ca="1" si="15"/>
        <v>1</v>
      </c>
      <c r="N39" s="26"/>
      <c r="O39" s="26"/>
      <c r="P39" s="25"/>
      <c r="Q39" s="25"/>
      <c r="T39" s="22">
        <v>0</v>
      </c>
      <c r="U39" s="74">
        <f t="shared" si="16"/>
        <v>-4420</v>
      </c>
      <c r="V39" s="70">
        <f t="shared" si="17"/>
        <v>-4420</v>
      </c>
      <c r="W39" s="70"/>
      <c r="X39" s="70">
        <f t="shared" si="18"/>
        <v>4858.6613512379354</v>
      </c>
      <c r="Y39" s="70">
        <f t="shared" si="19"/>
        <v>438.66135123793538</v>
      </c>
      <c r="Z39" s="70">
        <f t="shared" si="20"/>
        <v>439</v>
      </c>
      <c r="AA39" s="24">
        <f t="shared" si="21"/>
        <v>439</v>
      </c>
      <c r="AB39" s="67">
        <f t="shared" si="22"/>
        <v>4859</v>
      </c>
    </row>
    <row r="40" spans="1:28" ht="15" customHeight="1" x14ac:dyDescent="0.25">
      <c r="A40" s="71">
        <v>4026</v>
      </c>
      <c r="B40" s="71">
        <v>4026</v>
      </c>
      <c r="C40" s="68">
        <v>17.89</v>
      </c>
      <c r="D40" s="68">
        <v>277.43</v>
      </c>
      <c r="E40" s="68">
        <v>212.89</v>
      </c>
      <c r="F40" s="68">
        <v>0</v>
      </c>
      <c r="G40" s="68">
        <f t="shared" si="13"/>
        <v>188.625</v>
      </c>
      <c r="H40" s="68">
        <v>0</v>
      </c>
      <c r="I40" s="68">
        <f t="shared" si="14"/>
        <v>188.625</v>
      </c>
      <c r="J40" s="72">
        <f t="shared" si="23"/>
        <v>0</v>
      </c>
      <c r="K40" s="72">
        <f t="shared" si="24"/>
        <v>-1</v>
      </c>
      <c r="L40" s="72">
        <f t="shared" si="25"/>
        <v>0</v>
      </c>
      <c r="M40" s="72">
        <f t="shared" ca="1" si="15"/>
        <v>1</v>
      </c>
      <c r="N40" s="26"/>
      <c r="O40" s="26"/>
      <c r="P40" s="25"/>
      <c r="Q40" s="25"/>
      <c r="T40" s="22">
        <v>0</v>
      </c>
      <c r="U40" s="74">
        <f t="shared" si="16"/>
        <v>-4026</v>
      </c>
      <c r="V40" s="70">
        <f t="shared" si="17"/>
        <v>-4026</v>
      </c>
      <c r="W40" s="70"/>
      <c r="X40" s="70">
        <f t="shared" si="18"/>
        <v>4425.5589592950064</v>
      </c>
      <c r="Y40" s="70">
        <f t="shared" si="19"/>
        <v>399.55895929500639</v>
      </c>
      <c r="Z40" s="70">
        <f t="shared" si="20"/>
        <v>400</v>
      </c>
      <c r="AA40" s="24">
        <f t="shared" si="21"/>
        <v>400</v>
      </c>
      <c r="AB40" s="67">
        <f t="shared" si="22"/>
        <v>4426</v>
      </c>
    </row>
    <row r="41" spans="1:28" ht="15" customHeight="1" x14ac:dyDescent="0.25">
      <c r="A41" s="71">
        <v>3630</v>
      </c>
      <c r="B41" s="71">
        <v>3630</v>
      </c>
      <c r="C41" s="68">
        <v>16.13</v>
      </c>
      <c r="D41" s="68">
        <v>277.43</v>
      </c>
      <c r="E41" s="68">
        <v>212.82</v>
      </c>
      <c r="F41" s="68">
        <v>0</v>
      </c>
      <c r="G41" s="68">
        <f t="shared" si="13"/>
        <v>211.66666666666666</v>
      </c>
      <c r="H41" s="68">
        <v>0</v>
      </c>
      <c r="I41" s="68">
        <f t="shared" si="14"/>
        <v>211.66666666666666</v>
      </c>
      <c r="J41" s="72">
        <f t="shared" si="23"/>
        <v>0</v>
      </c>
      <c r="K41" s="72">
        <f t="shared" si="24"/>
        <v>-1</v>
      </c>
      <c r="L41" s="72">
        <f t="shared" si="25"/>
        <v>0</v>
      </c>
      <c r="M41" s="72">
        <f t="shared" ca="1" si="15"/>
        <v>0</v>
      </c>
      <c r="N41" s="26"/>
      <c r="O41" s="26"/>
      <c r="P41" s="25"/>
      <c r="Q41" s="25"/>
      <c r="T41" s="22">
        <v>0</v>
      </c>
      <c r="U41" s="74">
        <f t="shared" si="16"/>
        <v>-3630</v>
      </c>
      <c r="V41" s="70">
        <f t="shared" si="17"/>
        <v>-3630</v>
      </c>
      <c r="W41" s="70"/>
      <c r="X41" s="70">
        <f t="shared" si="18"/>
        <v>3990.2580780528747</v>
      </c>
      <c r="Y41" s="70">
        <f t="shared" si="19"/>
        <v>360.25807805287468</v>
      </c>
      <c r="Z41" s="70">
        <f t="shared" si="20"/>
        <v>360</v>
      </c>
      <c r="AA41" s="24">
        <f t="shared" si="21"/>
        <v>360</v>
      </c>
      <c r="AB41" s="67">
        <f t="shared" si="22"/>
        <v>3990</v>
      </c>
    </row>
    <row r="42" spans="1:28" ht="15" customHeight="1" x14ac:dyDescent="0.25">
      <c r="A42" s="71">
        <v>3260</v>
      </c>
      <c r="B42" s="71">
        <v>3260</v>
      </c>
      <c r="C42" s="68">
        <v>14.49</v>
      </c>
      <c r="D42" s="68">
        <v>277.43</v>
      </c>
      <c r="E42" s="68">
        <v>212.75</v>
      </c>
      <c r="F42" s="68">
        <v>0</v>
      </c>
      <c r="G42" s="68">
        <f t="shared" si="13"/>
        <v>227.5</v>
      </c>
      <c r="H42" s="68">
        <v>0</v>
      </c>
      <c r="I42" s="68">
        <f t="shared" si="14"/>
        <v>227.5</v>
      </c>
      <c r="J42" s="72">
        <f t="shared" si="23"/>
        <v>0</v>
      </c>
      <c r="K42" s="72">
        <f t="shared" si="24"/>
        <v>-1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-3260</v>
      </c>
      <c r="V42" s="70">
        <f t="shared" si="17"/>
        <v>-3260</v>
      </c>
      <c r="W42" s="70"/>
      <c r="X42" s="70">
        <f t="shared" si="18"/>
        <v>3583.5375577003774</v>
      </c>
      <c r="Y42" s="70">
        <f t="shared" si="19"/>
        <v>323.53755770037742</v>
      </c>
      <c r="Z42" s="70">
        <f t="shared" si="20"/>
        <v>324</v>
      </c>
      <c r="AA42" s="24">
        <f t="shared" si="21"/>
        <v>324</v>
      </c>
      <c r="AB42" s="67">
        <f t="shared" si="22"/>
        <v>3584</v>
      </c>
    </row>
    <row r="43" spans="1:28" ht="15" customHeight="1" x14ac:dyDescent="0.25">
      <c r="A43" s="71">
        <v>2889</v>
      </c>
      <c r="B43" s="71">
        <v>2889</v>
      </c>
      <c r="C43" s="68">
        <v>12.84</v>
      </c>
      <c r="D43" s="68">
        <v>277.43</v>
      </c>
      <c r="E43" s="68">
        <v>212.68</v>
      </c>
      <c r="F43" s="68">
        <v>0</v>
      </c>
      <c r="G43" s="68">
        <f t="shared" si="13"/>
        <v>240.54545454545453</v>
      </c>
      <c r="H43" s="68">
        <v>0</v>
      </c>
      <c r="I43" s="68">
        <f t="shared" si="14"/>
        <v>240.54545454545453</v>
      </c>
      <c r="J43" s="72">
        <f t="shared" si="23"/>
        <v>0</v>
      </c>
      <c r="K43" s="72">
        <f t="shared" si="24"/>
        <v>-1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0</v>
      </c>
      <c r="U43" s="74">
        <f t="shared" si="16"/>
        <v>-2889</v>
      </c>
      <c r="V43" s="70">
        <f t="shared" si="17"/>
        <v>-2889</v>
      </c>
      <c r="W43" s="70"/>
      <c r="X43" s="70">
        <f t="shared" si="18"/>
        <v>3175.7177926982795</v>
      </c>
      <c r="Y43" s="70">
        <f t="shared" si="19"/>
        <v>286.71779269827948</v>
      </c>
      <c r="Z43" s="70">
        <f t="shared" si="20"/>
        <v>287</v>
      </c>
      <c r="AA43" s="24">
        <f t="shared" si="21"/>
        <v>287</v>
      </c>
      <c r="AB43" s="67">
        <f t="shared" si="22"/>
        <v>3176</v>
      </c>
    </row>
    <row r="44" spans="1:28" ht="15" customHeight="1" x14ac:dyDescent="0.25">
      <c r="A44" s="71">
        <v>2520</v>
      </c>
      <c r="B44" s="71">
        <v>2520</v>
      </c>
      <c r="C44" s="68">
        <v>11.2</v>
      </c>
      <c r="D44" s="68">
        <v>277.43</v>
      </c>
      <c r="E44" s="68">
        <v>212.62</v>
      </c>
      <c r="F44" s="68">
        <v>0</v>
      </c>
      <c r="G44" s="68">
        <f t="shared" si="13"/>
        <v>251.25</v>
      </c>
      <c r="H44" s="68">
        <v>0</v>
      </c>
      <c r="I44" s="68">
        <f t="shared" si="14"/>
        <v>251.25</v>
      </c>
      <c r="J44" s="72">
        <f t="shared" si="23"/>
        <v>0</v>
      </c>
      <c r="K44" s="72">
        <f t="shared" si="24"/>
        <v>-1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-2520</v>
      </c>
      <c r="V44" s="70">
        <f t="shared" si="17"/>
        <v>-2520</v>
      </c>
      <c r="W44" s="70"/>
      <c r="X44" s="70">
        <f t="shared" si="18"/>
        <v>2770.0965169953838</v>
      </c>
      <c r="Y44" s="70">
        <f t="shared" si="19"/>
        <v>250.09651699538381</v>
      </c>
      <c r="Z44" s="70">
        <f t="shared" si="20"/>
        <v>250</v>
      </c>
      <c r="AA44" s="24">
        <f t="shared" si="21"/>
        <v>250</v>
      </c>
      <c r="AB44" s="67">
        <f t="shared" si="22"/>
        <v>2770</v>
      </c>
    </row>
    <row r="45" spans="1:28" ht="15" customHeight="1" x14ac:dyDescent="0.25">
      <c r="A45" s="71">
        <v>2370</v>
      </c>
      <c r="B45" s="71">
        <v>2370</v>
      </c>
      <c r="C45" s="68">
        <v>10.53</v>
      </c>
      <c r="D45" s="68">
        <v>277.43</v>
      </c>
      <c r="E45" s="68">
        <v>212.6</v>
      </c>
      <c r="F45" s="68">
        <v>0</v>
      </c>
      <c r="G45" s="68">
        <f t="shared" si="13"/>
        <v>243.46153846153845</v>
      </c>
      <c r="H45" s="68">
        <v>0</v>
      </c>
      <c r="I45" s="68">
        <f t="shared" si="14"/>
        <v>243.46153846153845</v>
      </c>
      <c r="J45" s="72">
        <f t="shared" si="23"/>
        <v>0</v>
      </c>
      <c r="K45" s="72">
        <f t="shared" si="24"/>
        <v>-1</v>
      </c>
      <c r="L45" s="72">
        <f t="shared" si="25"/>
        <v>1</v>
      </c>
      <c r="M45" s="72">
        <f t="shared" ca="1" si="15"/>
        <v>0</v>
      </c>
      <c r="N45" s="26"/>
      <c r="O45" s="26"/>
      <c r="P45" s="25"/>
      <c r="Q45" s="25"/>
      <c r="T45" s="22">
        <v>0</v>
      </c>
      <c r="U45" s="74">
        <f t="shared" si="16"/>
        <v>-2370</v>
      </c>
      <c r="V45" s="70">
        <f t="shared" si="17"/>
        <v>-2370</v>
      </c>
      <c r="W45" s="70"/>
      <c r="X45" s="70">
        <f t="shared" si="18"/>
        <v>2605.2098195551825</v>
      </c>
      <c r="Y45" s="70">
        <f t="shared" si="19"/>
        <v>235.20981955518255</v>
      </c>
      <c r="Z45" s="70">
        <f t="shared" si="20"/>
        <v>235</v>
      </c>
      <c r="AA45" s="24">
        <f t="shared" si="21"/>
        <v>235</v>
      </c>
      <c r="AB45" s="67">
        <f t="shared" si="22"/>
        <v>2605</v>
      </c>
    </row>
    <row r="46" spans="1:28" ht="15" customHeight="1" x14ac:dyDescent="0.25">
      <c r="A46" s="71">
        <v>2220</v>
      </c>
      <c r="B46" s="71">
        <v>2220</v>
      </c>
      <c r="C46" s="68">
        <v>9.8699999999999992</v>
      </c>
      <c r="D46" s="68">
        <v>277.43</v>
      </c>
      <c r="E46" s="68">
        <v>212.57</v>
      </c>
      <c r="F46" s="68">
        <v>0</v>
      </c>
      <c r="G46" s="68">
        <f t="shared" si="13"/>
        <v>236.78571428571428</v>
      </c>
      <c r="H46" s="68">
        <v>0</v>
      </c>
      <c r="I46" s="68">
        <f t="shared" si="14"/>
        <v>236.78571428571428</v>
      </c>
      <c r="J46" s="72">
        <f t="shared" si="23"/>
        <v>0</v>
      </c>
      <c r="K46" s="72">
        <f t="shared" si="24"/>
        <v>-1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0</v>
      </c>
      <c r="U46" s="74">
        <f t="shared" si="16"/>
        <v>-2220</v>
      </c>
      <c r="V46" s="70">
        <f t="shared" si="17"/>
        <v>-2220</v>
      </c>
      <c r="W46" s="70"/>
      <c r="X46" s="70">
        <f t="shared" si="18"/>
        <v>2440.3231221149813</v>
      </c>
      <c r="Y46" s="70">
        <f t="shared" si="19"/>
        <v>220.32312211498129</v>
      </c>
      <c r="Z46" s="70">
        <f t="shared" si="20"/>
        <v>220</v>
      </c>
      <c r="AA46" s="24">
        <f t="shared" si="21"/>
        <v>220</v>
      </c>
      <c r="AB46" s="67">
        <f t="shared" si="22"/>
        <v>2440</v>
      </c>
    </row>
    <row r="47" spans="1:28" ht="15" customHeight="1" x14ac:dyDescent="0.25">
      <c r="A47" s="71">
        <v>2070</v>
      </c>
      <c r="B47" s="71">
        <v>2070</v>
      </c>
      <c r="C47" s="68">
        <v>9.1999999999999993</v>
      </c>
      <c r="D47" s="68">
        <v>277.43</v>
      </c>
      <c r="E47" s="68">
        <v>212.55</v>
      </c>
      <c r="F47" s="68">
        <v>0</v>
      </c>
      <c r="G47" s="68">
        <f t="shared" si="13"/>
        <v>231</v>
      </c>
      <c r="H47" s="68">
        <v>0</v>
      </c>
      <c r="I47" s="68">
        <f t="shared" si="14"/>
        <v>231</v>
      </c>
      <c r="J47" s="72">
        <f t="shared" si="23"/>
        <v>0</v>
      </c>
      <c r="K47" s="72">
        <f t="shared" si="24"/>
        <v>-1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25"/>
      <c r="T47" s="22">
        <v>0</v>
      </c>
      <c r="U47" s="74">
        <f t="shared" si="16"/>
        <v>-2070</v>
      </c>
      <c r="V47" s="70">
        <f t="shared" si="17"/>
        <v>-2070</v>
      </c>
      <c r="W47" s="70"/>
      <c r="X47" s="70">
        <f t="shared" si="18"/>
        <v>2275.4364246747796</v>
      </c>
      <c r="Y47" s="70">
        <f t="shared" si="19"/>
        <v>205.43642467477957</v>
      </c>
      <c r="Z47" s="70">
        <f t="shared" si="20"/>
        <v>205</v>
      </c>
      <c r="AA47" s="24">
        <f t="shared" si="21"/>
        <v>205</v>
      </c>
      <c r="AB47" s="67">
        <f t="shared" si="22"/>
        <v>2275</v>
      </c>
    </row>
    <row r="48" spans="1:28" ht="15" customHeight="1" x14ac:dyDescent="0.25">
      <c r="A48" s="71">
        <v>1984</v>
      </c>
      <c r="B48" s="71">
        <v>1984</v>
      </c>
      <c r="C48" s="68">
        <v>8.82</v>
      </c>
      <c r="D48" s="68">
        <v>277.43</v>
      </c>
      <c r="E48" s="68">
        <v>212.53</v>
      </c>
      <c r="F48" s="68">
        <v>0</v>
      </c>
      <c r="G48" s="68">
        <f t="shared" si="13"/>
        <v>221.9375</v>
      </c>
      <c r="H48" s="68">
        <v>0</v>
      </c>
      <c r="I48" s="68">
        <f t="shared" si="14"/>
        <v>221.9375</v>
      </c>
      <c r="J48" s="72">
        <f t="shared" si="23"/>
        <v>0</v>
      </c>
      <c r="K48" s="72">
        <f t="shared" si="24"/>
        <v>-1</v>
      </c>
      <c r="L48" s="72">
        <f t="shared" si="25"/>
        <v>1</v>
      </c>
      <c r="M48" s="72">
        <f t="shared" ca="1" si="15"/>
        <v>1</v>
      </c>
      <c r="N48" s="26"/>
      <c r="O48" s="26"/>
      <c r="P48" s="25"/>
      <c r="Q48" s="25"/>
      <c r="T48" s="22">
        <v>0</v>
      </c>
      <c r="U48" s="74">
        <f t="shared" si="16"/>
        <v>-1984</v>
      </c>
      <c r="V48" s="70">
        <f t="shared" si="17"/>
        <v>-1984</v>
      </c>
      <c r="W48" s="70"/>
      <c r="X48" s="70">
        <f t="shared" si="18"/>
        <v>2180.901384809064</v>
      </c>
      <c r="Y48" s="70">
        <f t="shared" si="19"/>
        <v>196.90138480906398</v>
      </c>
      <c r="Z48" s="70">
        <f t="shared" si="20"/>
        <v>197</v>
      </c>
      <c r="AA48" s="24">
        <f t="shared" si="21"/>
        <v>197</v>
      </c>
      <c r="AB48" s="67">
        <f t="shared" si="22"/>
        <v>2181</v>
      </c>
    </row>
    <row r="49" spans="1:28" ht="15" customHeight="1" x14ac:dyDescent="0.25">
      <c r="A49" s="71">
        <v>1899</v>
      </c>
      <c r="B49" s="71">
        <v>1899</v>
      </c>
      <c r="C49" s="68">
        <v>8.44</v>
      </c>
      <c r="D49" s="68">
        <v>277.43</v>
      </c>
      <c r="E49" s="68">
        <v>212.52</v>
      </c>
      <c r="F49" s="68">
        <v>0</v>
      </c>
      <c r="G49" s="68">
        <f t="shared" si="13"/>
        <v>213.88235294117646</v>
      </c>
      <c r="H49" s="68">
        <v>0</v>
      </c>
      <c r="I49" s="68">
        <f t="shared" si="14"/>
        <v>213.88235294117646</v>
      </c>
      <c r="J49" s="72">
        <f t="shared" si="23"/>
        <v>0</v>
      </c>
      <c r="K49" s="72">
        <f t="shared" si="24"/>
        <v>-1</v>
      </c>
      <c r="L49" s="72">
        <f t="shared" si="25"/>
        <v>1</v>
      </c>
      <c r="M49" s="72">
        <f t="shared" ca="1" si="15"/>
        <v>1</v>
      </c>
      <c r="N49" s="26"/>
      <c r="O49" s="26"/>
      <c r="P49" s="25"/>
      <c r="Q49" s="25"/>
      <c r="T49" s="22">
        <v>0</v>
      </c>
      <c r="U49" s="74">
        <f t="shared" si="16"/>
        <v>-1899</v>
      </c>
      <c r="V49" s="70">
        <f t="shared" si="17"/>
        <v>-1899</v>
      </c>
      <c r="W49" s="70"/>
      <c r="X49" s="70">
        <f t="shared" si="18"/>
        <v>2087.46558959295</v>
      </c>
      <c r="Y49" s="70">
        <f t="shared" si="19"/>
        <v>188.46558959294998</v>
      </c>
      <c r="Z49" s="70">
        <f t="shared" si="20"/>
        <v>188</v>
      </c>
      <c r="AA49" s="24">
        <f t="shared" si="21"/>
        <v>188</v>
      </c>
      <c r="AB49" s="67">
        <f t="shared" si="22"/>
        <v>2087</v>
      </c>
    </row>
    <row r="50" spans="1:28" ht="15" customHeight="1" x14ac:dyDescent="0.25">
      <c r="A50" s="71">
        <v>1815</v>
      </c>
      <c r="B50" s="71">
        <v>1815</v>
      </c>
      <c r="C50" s="68">
        <v>8.07</v>
      </c>
      <c r="D50" s="68">
        <v>277.43</v>
      </c>
      <c r="E50" s="68">
        <v>212.5</v>
      </c>
      <c r="F50" s="68">
        <v>0</v>
      </c>
      <c r="G50" s="68">
        <f t="shared" si="13"/>
        <v>206.66666666666666</v>
      </c>
      <c r="H50" s="68">
        <v>0</v>
      </c>
      <c r="I50" s="68">
        <f t="shared" si="14"/>
        <v>206.66666666666666</v>
      </c>
      <c r="J50" s="72">
        <f t="shared" si="23"/>
        <v>0</v>
      </c>
      <c r="K50" s="72">
        <f t="shared" si="24"/>
        <v>-1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0</v>
      </c>
      <c r="U50" s="74">
        <f t="shared" si="16"/>
        <v>-1815</v>
      </c>
      <c r="V50" s="70">
        <f t="shared" si="17"/>
        <v>-1815</v>
      </c>
      <c r="W50" s="70"/>
      <c r="X50" s="70">
        <f t="shared" si="18"/>
        <v>1995.1290390264373</v>
      </c>
      <c r="Y50" s="70">
        <f t="shared" si="19"/>
        <v>180.12903902643734</v>
      </c>
      <c r="Z50" s="70">
        <f t="shared" si="20"/>
        <v>180</v>
      </c>
      <c r="AA50" s="24">
        <f t="shared" si="21"/>
        <v>180</v>
      </c>
      <c r="AB50" s="67">
        <f t="shared" si="22"/>
        <v>1995</v>
      </c>
    </row>
    <row r="51" spans="1:28" ht="15" customHeight="1" x14ac:dyDescent="0.25">
      <c r="A51" s="71">
        <v>1730</v>
      </c>
      <c r="B51" s="71">
        <v>1730</v>
      </c>
      <c r="C51" s="68">
        <v>7.69</v>
      </c>
      <c r="D51" s="68">
        <v>277.43</v>
      </c>
      <c r="E51" s="68">
        <v>212.48</v>
      </c>
      <c r="F51" s="68">
        <v>0</v>
      </c>
      <c r="G51" s="68">
        <f t="shared" si="13"/>
        <v>200.26315789473685</v>
      </c>
      <c r="H51" s="68">
        <v>0</v>
      </c>
      <c r="I51" s="68">
        <f t="shared" si="14"/>
        <v>200.26315789473685</v>
      </c>
      <c r="J51" s="72">
        <f t="shared" si="23"/>
        <v>0</v>
      </c>
      <c r="K51" s="72">
        <f t="shared" si="24"/>
        <v>-1</v>
      </c>
      <c r="L51" s="72">
        <f t="shared" si="25"/>
        <v>1</v>
      </c>
      <c r="M51" s="72">
        <f t="shared" ca="1" si="15"/>
        <v>1</v>
      </c>
      <c r="N51" s="26"/>
      <c r="O51" s="26"/>
      <c r="P51" s="25"/>
      <c r="Q51" s="25"/>
      <c r="T51" s="22">
        <v>0</v>
      </c>
      <c r="U51" s="74">
        <f t="shared" si="16"/>
        <v>-1730</v>
      </c>
      <c r="V51" s="70">
        <f t="shared" si="17"/>
        <v>-1730</v>
      </c>
      <c r="W51" s="70"/>
      <c r="X51" s="70">
        <f t="shared" si="18"/>
        <v>1901.6932438103231</v>
      </c>
      <c r="Y51" s="70">
        <f t="shared" si="19"/>
        <v>171.69324381032311</v>
      </c>
      <c r="Z51" s="70">
        <f t="shared" si="20"/>
        <v>172</v>
      </c>
      <c r="AA51" s="24">
        <f t="shared" si="21"/>
        <v>172</v>
      </c>
      <c r="AB51" s="67">
        <f t="shared" si="22"/>
        <v>1902</v>
      </c>
    </row>
    <row r="52" spans="1:28" ht="15" customHeight="1" x14ac:dyDescent="0.25">
      <c r="A52" s="71">
        <v>1644</v>
      </c>
      <c r="B52" s="71">
        <v>1644</v>
      </c>
      <c r="C52" s="68">
        <v>7.31</v>
      </c>
      <c r="D52" s="68">
        <v>277.43</v>
      </c>
      <c r="E52" s="68">
        <v>212.46</v>
      </c>
      <c r="F52" s="68">
        <v>0</v>
      </c>
      <c r="G52" s="68">
        <f t="shared" si="13"/>
        <v>194.55</v>
      </c>
      <c r="H52" s="68">
        <v>0</v>
      </c>
      <c r="I52" s="68">
        <f t="shared" si="14"/>
        <v>194.55</v>
      </c>
      <c r="J52" s="72">
        <f t="shared" si="23"/>
        <v>0</v>
      </c>
      <c r="K52" s="72">
        <f t="shared" si="24"/>
        <v>-1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0</v>
      </c>
      <c r="U52" s="74">
        <f t="shared" si="16"/>
        <v>-1644</v>
      </c>
      <c r="V52" s="70">
        <f t="shared" si="17"/>
        <v>-1644</v>
      </c>
      <c r="W52" s="70"/>
      <c r="X52" s="70">
        <f t="shared" si="18"/>
        <v>1807.1582039446077</v>
      </c>
      <c r="Y52" s="70">
        <f t="shared" si="19"/>
        <v>163.15820394460775</v>
      </c>
      <c r="Z52" s="70">
        <f t="shared" si="20"/>
        <v>163</v>
      </c>
      <c r="AA52" s="24">
        <f t="shared" si="21"/>
        <v>163</v>
      </c>
      <c r="AB52" s="67">
        <f t="shared" si="22"/>
        <v>1807</v>
      </c>
    </row>
    <row r="53" spans="1:28" ht="15" customHeight="1" x14ac:dyDescent="0.25">
      <c r="A53" s="71">
        <v>1560</v>
      </c>
      <c r="B53" s="71">
        <v>1560</v>
      </c>
      <c r="C53" s="68">
        <v>6.93</v>
      </c>
      <c r="D53" s="68">
        <v>277.43</v>
      </c>
      <c r="E53" s="68">
        <v>212.43</v>
      </c>
      <c r="F53" s="68">
        <v>0</v>
      </c>
      <c r="G53" s="68">
        <f t="shared" si="13"/>
        <v>189.28571428571428</v>
      </c>
      <c r="H53" s="68">
        <v>0</v>
      </c>
      <c r="I53" s="68">
        <f t="shared" si="14"/>
        <v>189.28571428571428</v>
      </c>
      <c r="J53" s="72">
        <f t="shared" si="23"/>
        <v>0</v>
      </c>
      <c r="K53" s="72">
        <f t="shared" si="24"/>
        <v>-1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0</v>
      </c>
      <c r="U53" s="74">
        <f t="shared" si="16"/>
        <v>-1560</v>
      </c>
      <c r="V53" s="70">
        <f t="shared" si="17"/>
        <v>-1560</v>
      </c>
      <c r="W53" s="70"/>
      <c r="X53" s="70">
        <f t="shared" si="18"/>
        <v>1714.8216533780949</v>
      </c>
      <c r="Y53" s="70">
        <f t="shared" si="19"/>
        <v>154.82165337809488</v>
      </c>
      <c r="Z53" s="70">
        <f t="shared" si="20"/>
        <v>155</v>
      </c>
      <c r="AA53" s="24">
        <f t="shared" si="21"/>
        <v>155</v>
      </c>
      <c r="AB53" s="67">
        <f t="shared" si="22"/>
        <v>1715</v>
      </c>
    </row>
    <row r="54" spans="1:28" ht="15" customHeight="1" x14ac:dyDescent="0.25">
      <c r="A54" s="71">
        <v>1480</v>
      </c>
      <c r="B54" s="71">
        <v>1480</v>
      </c>
      <c r="C54" s="68">
        <v>6.58</v>
      </c>
      <c r="D54" s="68">
        <v>277.43</v>
      </c>
      <c r="E54" s="68">
        <v>212.41</v>
      </c>
      <c r="F54" s="68">
        <v>0</v>
      </c>
      <c r="G54" s="68">
        <f t="shared" si="13"/>
        <v>184.31818181818181</v>
      </c>
      <c r="H54" s="68">
        <v>0</v>
      </c>
      <c r="I54" s="68">
        <f t="shared" si="14"/>
        <v>184.31818181818181</v>
      </c>
      <c r="J54" s="72">
        <f t="shared" si="23"/>
        <v>0</v>
      </c>
      <c r="K54" s="72">
        <f t="shared" si="24"/>
        <v>-1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-1480</v>
      </c>
      <c r="V54" s="70">
        <f t="shared" si="17"/>
        <v>-1480</v>
      </c>
      <c r="W54" s="70"/>
      <c r="X54" s="70">
        <f t="shared" si="18"/>
        <v>1626.8820814099874</v>
      </c>
      <c r="Y54" s="70">
        <f t="shared" si="19"/>
        <v>146.88208140998745</v>
      </c>
      <c r="Z54" s="70">
        <f t="shared" si="20"/>
        <v>147</v>
      </c>
      <c r="AA54" s="24">
        <f t="shared" si="21"/>
        <v>147</v>
      </c>
      <c r="AB54" s="67">
        <f t="shared" si="22"/>
        <v>1627</v>
      </c>
    </row>
    <row r="55" spans="1:28" ht="15" customHeight="1" x14ac:dyDescent="0.25">
      <c r="A55" s="71">
        <v>1401</v>
      </c>
      <c r="B55" s="79">
        <v>1401</v>
      </c>
      <c r="C55" s="68">
        <v>6.23</v>
      </c>
      <c r="D55" s="68">
        <v>277.43</v>
      </c>
      <c r="E55" s="68">
        <v>212.38</v>
      </c>
      <c r="F55" s="68">
        <v>0</v>
      </c>
      <c r="G55" s="68">
        <f t="shared" si="13"/>
        <v>179.7391304347826</v>
      </c>
      <c r="H55" s="68">
        <v>0</v>
      </c>
      <c r="I55" s="68">
        <f t="shared" si="14"/>
        <v>179.7391304347826</v>
      </c>
      <c r="J55" s="72">
        <f t="shared" si="23"/>
        <v>0</v>
      </c>
      <c r="K55" s="72">
        <f t="shared" si="24"/>
        <v>-1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0</v>
      </c>
      <c r="U55" s="74">
        <f t="shared" si="16"/>
        <v>-1401</v>
      </c>
      <c r="V55" s="70">
        <f t="shared" si="17"/>
        <v>-1401</v>
      </c>
      <c r="W55" s="70"/>
      <c r="X55" s="70">
        <f t="shared" si="18"/>
        <v>1540.0417540914814</v>
      </c>
      <c r="Y55" s="70">
        <f t="shared" si="19"/>
        <v>139.04175409148138</v>
      </c>
      <c r="Z55" s="70">
        <f t="shared" si="20"/>
        <v>139</v>
      </c>
      <c r="AA55" s="24">
        <f t="shared" si="21"/>
        <v>139</v>
      </c>
      <c r="AB55" s="67">
        <f t="shared" si="22"/>
        <v>1540</v>
      </c>
    </row>
    <row r="56" spans="1:28" ht="15" customHeight="1" x14ac:dyDescent="0.25">
      <c r="A56" s="71">
        <v>1320</v>
      </c>
      <c r="B56" s="71">
        <v>1320</v>
      </c>
      <c r="C56" s="68">
        <v>5.87</v>
      </c>
      <c r="D56" s="68">
        <v>277.43</v>
      </c>
      <c r="E56" s="68">
        <v>212.36</v>
      </c>
      <c r="F56" s="68">
        <v>0</v>
      </c>
      <c r="G56" s="68">
        <f t="shared" si="13"/>
        <v>175.625</v>
      </c>
      <c r="H56" s="68">
        <v>0</v>
      </c>
      <c r="I56" s="68">
        <f t="shared" si="14"/>
        <v>175.625</v>
      </c>
      <c r="J56" s="72">
        <f t="shared" si="23"/>
        <v>0</v>
      </c>
      <c r="K56" s="72">
        <f t="shared" si="24"/>
        <v>-1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-1320</v>
      </c>
      <c r="V56" s="70">
        <f t="shared" si="17"/>
        <v>-1320</v>
      </c>
      <c r="W56" s="70"/>
      <c r="X56" s="70">
        <f t="shared" si="18"/>
        <v>1451.0029374737726</v>
      </c>
      <c r="Y56" s="70">
        <f t="shared" si="19"/>
        <v>131.00293747377259</v>
      </c>
      <c r="Z56" s="70">
        <f t="shared" si="20"/>
        <v>131</v>
      </c>
      <c r="AA56" s="24">
        <f t="shared" si="21"/>
        <v>131</v>
      </c>
      <c r="AB56" s="67">
        <f t="shared" si="22"/>
        <v>1451</v>
      </c>
    </row>
    <row r="57" spans="1:28" ht="15" customHeight="1" x14ac:dyDescent="0.25">
      <c r="A57" s="71">
        <v>1286</v>
      </c>
      <c r="B57" s="71">
        <v>1286</v>
      </c>
      <c r="C57" s="68">
        <v>5.71</v>
      </c>
      <c r="D57" s="68">
        <v>277.43</v>
      </c>
      <c r="E57" s="68">
        <v>212.35</v>
      </c>
      <c r="F57" s="68">
        <v>0</v>
      </c>
      <c r="G57" s="68">
        <f t="shared" si="13"/>
        <v>169.96</v>
      </c>
      <c r="H57" s="68">
        <v>0</v>
      </c>
      <c r="I57" s="68">
        <f t="shared" si="14"/>
        <v>169.96</v>
      </c>
      <c r="J57" s="72">
        <f t="shared" si="23"/>
        <v>1</v>
      </c>
      <c r="K57" s="72">
        <f t="shared" si="24"/>
        <v>1</v>
      </c>
      <c r="L57" s="72">
        <f t="shared" si="25"/>
        <v>0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-1286</v>
      </c>
      <c r="V57" s="70">
        <f t="shared" si="17"/>
        <v>-1286</v>
      </c>
      <c r="W57" s="70"/>
      <c r="X57" s="70">
        <f t="shared" si="18"/>
        <v>1413.6286193873268</v>
      </c>
      <c r="Y57" s="70">
        <f t="shared" si="19"/>
        <v>127.62861938732681</v>
      </c>
      <c r="Z57" s="70">
        <f t="shared" si="20"/>
        <v>128</v>
      </c>
      <c r="AA57" s="24">
        <f t="shared" si="21"/>
        <v>128</v>
      </c>
      <c r="AB57" s="67">
        <f t="shared" si="22"/>
        <v>1414</v>
      </c>
    </row>
    <row r="58" spans="1:28" ht="15" customHeight="1" x14ac:dyDescent="0.25">
      <c r="A58" s="71">
        <v>1251</v>
      </c>
      <c r="B58" s="71">
        <v>1251</v>
      </c>
      <c r="C58" s="68">
        <v>5.56</v>
      </c>
      <c r="D58" s="68">
        <v>277.43</v>
      </c>
      <c r="E58" s="68">
        <v>212.34</v>
      </c>
      <c r="F58" s="68">
        <v>0</v>
      </c>
      <c r="G58" s="68">
        <f t="shared" si="13"/>
        <v>164.76923076923077</v>
      </c>
      <c r="H58" s="68">
        <v>0</v>
      </c>
      <c r="I58" s="68">
        <f t="shared" si="14"/>
        <v>164.76923076923077</v>
      </c>
      <c r="J58" s="72">
        <f t="shared" si="23"/>
        <v>1</v>
      </c>
      <c r="K58" s="72">
        <f t="shared" si="24"/>
        <v>1</v>
      </c>
      <c r="L58" s="72">
        <f t="shared" si="25"/>
        <v>0</v>
      </c>
      <c r="M58" s="72">
        <f t="shared" ca="1" si="15"/>
        <v>0</v>
      </c>
      <c r="N58" s="26"/>
      <c r="O58" s="26"/>
      <c r="P58" s="25"/>
      <c r="Q58" s="25"/>
      <c r="T58" s="22">
        <v>0</v>
      </c>
      <c r="U58" s="74">
        <f t="shared" si="16"/>
        <v>-1251</v>
      </c>
      <c r="V58" s="70">
        <f t="shared" si="17"/>
        <v>-1251</v>
      </c>
      <c r="W58" s="70"/>
      <c r="X58" s="70">
        <f t="shared" si="18"/>
        <v>1375.1550566512799</v>
      </c>
      <c r="Y58" s="70">
        <f t="shared" si="19"/>
        <v>124.15505665127989</v>
      </c>
      <c r="Z58" s="70">
        <f t="shared" si="20"/>
        <v>124</v>
      </c>
      <c r="AA58" s="24">
        <f t="shared" si="21"/>
        <v>124</v>
      </c>
      <c r="AB58" s="67">
        <f t="shared" si="22"/>
        <v>1375</v>
      </c>
    </row>
    <row r="59" spans="1:28" ht="15" customHeight="1" x14ac:dyDescent="0.25">
      <c r="A59" s="71">
        <v>1215</v>
      </c>
      <c r="B59" s="71">
        <v>1215</v>
      </c>
      <c r="C59" s="68">
        <v>5.4</v>
      </c>
      <c r="D59" s="68">
        <v>277.43</v>
      </c>
      <c r="E59" s="68">
        <v>212.33</v>
      </c>
      <c r="F59" s="68">
        <v>0</v>
      </c>
      <c r="G59" s="68">
        <f t="shared" si="13"/>
        <v>160</v>
      </c>
      <c r="H59" s="68">
        <v>0</v>
      </c>
      <c r="I59" s="68">
        <f t="shared" si="14"/>
        <v>160</v>
      </c>
      <c r="J59" s="72">
        <f t="shared" si="23"/>
        <v>1</v>
      </c>
      <c r="K59" s="72">
        <f t="shared" si="24"/>
        <v>1</v>
      </c>
      <c r="L59" s="72">
        <f t="shared" si="25"/>
        <v>0</v>
      </c>
      <c r="M59" s="72">
        <f t="shared" ca="1" si="15"/>
        <v>1</v>
      </c>
      <c r="N59" s="26"/>
      <c r="O59" s="26"/>
      <c r="P59" s="25"/>
      <c r="Q59" s="25"/>
      <c r="T59" s="22">
        <v>0</v>
      </c>
      <c r="U59" s="74">
        <f t="shared" si="16"/>
        <v>-1215</v>
      </c>
      <c r="V59" s="70">
        <f t="shared" si="17"/>
        <v>-1215</v>
      </c>
      <c r="W59" s="70"/>
      <c r="X59" s="70">
        <f t="shared" si="18"/>
        <v>1335.5822492656316</v>
      </c>
      <c r="Y59" s="70">
        <f t="shared" si="19"/>
        <v>120.58224926563162</v>
      </c>
      <c r="Z59" s="70">
        <f t="shared" si="20"/>
        <v>121</v>
      </c>
      <c r="AA59" s="24">
        <f t="shared" si="21"/>
        <v>121</v>
      </c>
      <c r="AB59" s="67">
        <f t="shared" si="22"/>
        <v>1336</v>
      </c>
    </row>
    <row r="60" spans="1:28" ht="15" customHeight="1" x14ac:dyDescent="0.25">
      <c r="A60" s="71">
        <v>1196</v>
      </c>
      <c r="B60" s="71">
        <v>1196</v>
      </c>
      <c r="C60" s="68">
        <v>5.31</v>
      </c>
      <c r="D60" s="68">
        <v>277.43</v>
      </c>
      <c r="E60" s="68">
        <v>212.32</v>
      </c>
      <c r="F60" s="68">
        <v>0</v>
      </c>
      <c r="G60" s="68">
        <f t="shared" si="13"/>
        <v>154.96428571428572</v>
      </c>
      <c r="H60" s="68">
        <v>0</v>
      </c>
      <c r="I60" s="68">
        <f t="shared" si="14"/>
        <v>154.96428571428572</v>
      </c>
      <c r="J60" s="72">
        <f t="shared" si="23"/>
        <v>1</v>
      </c>
      <c r="K60" s="72">
        <f t="shared" si="24"/>
        <v>1</v>
      </c>
      <c r="L60" s="72">
        <f t="shared" si="25"/>
        <v>0</v>
      </c>
      <c r="M60" s="72">
        <f t="shared" ca="1" si="15"/>
        <v>1</v>
      </c>
      <c r="N60" s="26"/>
      <c r="O60" s="26"/>
      <c r="P60" s="25"/>
      <c r="Q60" s="25"/>
      <c r="T60" s="22">
        <v>0</v>
      </c>
      <c r="U60" s="74">
        <f t="shared" si="16"/>
        <v>-1196</v>
      </c>
      <c r="V60" s="70">
        <f t="shared" si="17"/>
        <v>-1196</v>
      </c>
      <c r="W60" s="70"/>
      <c r="X60" s="70">
        <f t="shared" si="18"/>
        <v>1314.6966009232062</v>
      </c>
      <c r="Y60" s="70">
        <f t="shared" si="19"/>
        <v>118.69660092320623</v>
      </c>
      <c r="Z60" s="70">
        <f t="shared" si="20"/>
        <v>119</v>
      </c>
      <c r="AA60" s="24">
        <f t="shared" si="21"/>
        <v>119</v>
      </c>
      <c r="AB60" s="67">
        <f t="shared" si="22"/>
        <v>1315</v>
      </c>
    </row>
    <row r="61" spans="1:28" ht="15" customHeight="1" x14ac:dyDescent="0.25">
      <c r="A61" s="71">
        <v>1176</v>
      </c>
      <c r="B61" s="71">
        <v>1176</v>
      </c>
      <c r="C61" s="68">
        <v>5.23</v>
      </c>
      <c r="D61" s="68">
        <v>277.43</v>
      </c>
      <c r="E61" s="68">
        <v>212.31</v>
      </c>
      <c r="F61" s="68">
        <v>0</v>
      </c>
      <c r="G61" s="68">
        <f t="shared" si="13"/>
        <v>150.31034482758622</v>
      </c>
      <c r="H61" s="68">
        <v>0</v>
      </c>
      <c r="I61" s="68">
        <f t="shared" si="14"/>
        <v>150.31034482758622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0</v>
      </c>
      <c r="N61" s="26"/>
      <c r="O61" s="26"/>
      <c r="P61" s="25"/>
      <c r="Q61" s="25"/>
      <c r="T61" s="22">
        <v>0</v>
      </c>
      <c r="U61" s="74">
        <f t="shared" si="16"/>
        <v>-1176</v>
      </c>
      <c r="V61" s="70">
        <f t="shared" si="17"/>
        <v>-1176</v>
      </c>
      <c r="W61" s="70"/>
      <c r="X61" s="70">
        <f t="shared" si="18"/>
        <v>1292.7117079311793</v>
      </c>
      <c r="Y61" s="70">
        <f t="shared" si="19"/>
        <v>116.71170793117926</v>
      </c>
      <c r="Z61" s="70">
        <f t="shared" si="20"/>
        <v>117</v>
      </c>
      <c r="AA61" s="24">
        <f t="shared" si="21"/>
        <v>117</v>
      </c>
      <c r="AB61" s="67">
        <f t="shared" si="22"/>
        <v>1293</v>
      </c>
    </row>
    <row r="62" spans="1:28" ht="15" customHeight="1" x14ac:dyDescent="0.25">
      <c r="A62" s="71">
        <v>1155</v>
      </c>
      <c r="B62" s="71">
        <v>1155</v>
      </c>
      <c r="C62" s="68">
        <v>5.13</v>
      </c>
      <c r="D62" s="68">
        <v>277.43</v>
      </c>
      <c r="E62" s="68">
        <v>212.31</v>
      </c>
      <c r="F62" s="68">
        <v>0</v>
      </c>
      <c r="G62" s="68">
        <f t="shared" si="13"/>
        <v>146</v>
      </c>
      <c r="H62" s="68">
        <v>0</v>
      </c>
      <c r="I62" s="68">
        <f t="shared" si="14"/>
        <v>146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0</v>
      </c>
      <c r="U62" s="74">
        <f t="shared" si="16"/>
        <v>-1155</v>
      </c>
      <c r="V62" s="70">
        <f t="shared" si="17"/>
        <v>-1155</v>
      </c>
      <c r="W62" s="70"/>
      <c r="X62" s="70">
        <f t="shared" si="18"/>
        <v>1269.6275702895509</v>
      </c>
      <c r="Y62" s="70">
        <f t="shared" si="19"/>
        <v>114.62757028955093</v>
      </c>
      <c r="Z62" s="70">
        <f t="shared" si="20"/>
        <v>115</v>
      </c>
      <c r="AA62" s="24">
        <f t="shared" si="21"/>
        <v>115</v>
      </c>
      <c r="AB62" s="67">
        <f t="shared" si="22"/>
        <v>1270</v>
      </c>
    </row>
    <row r="63" spans="1:28" ht="15" customHeight="1" x14ac:dyDescent="0.25">
      <c r="A63" s="71">
        <v>1140</v>
      </c>
      <c r="B63" s="71">
        <v>1140</v>
      </c>
      <c r="C63" s="68">
        <v>5.07</v>
      </c>
      <c r="D63" s="68">
        <v>277.43</v>
      </c>
      <c r="E63" s="68">
        <v>212.3</v>
      </c>
      <c r="F63" s="68">
        <v>0</v>
      </c>
      <c r="G63" s="68">
        <f t="shared" si="13"/>
        <v>141.7741935483871</v>
      </c>
      <c r="H63" s="68">
        <v>0</v>
      </c>
      <c r="I63" s="68">
        <f t="shared" si="14"/>
        <v>141.7741935483871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-1140</v>
      </c>
      <c r="V63" s="70">
        <f t="shared" si="17"/>
        <v>-1140</v>
      </c>
      <c r="W63" s="70"/>
      <c r="X63" s="70">
        <f t="shared" si="18"/>
        <v>1253.138900545531</v>
      </c>
      <c r="Y63" s="70">
        <f t="shared" si="19"/>
        <v>113.13890054553099</v>
      </c>
      <c r="Z63" s="70">
        <f t="shared" si="20"/>
        <v>113</v>
      </c>
      <c r="AA63" s="24">
        <f t="shared" si="21"/>
        <v>113</v>
      </c>
      <c r="AB63" s="67">
        <f t="shared" si="22"/>
        <v>1253</v>
      </c>
    </row>
    <row r="64" spans="1:28" ht="15" customHeight="1" x14ac:dyDescent="0.25">
      <c r="A64" s="71">
        <v>1125</v>
      </c>
      <c r="B64" s="71">
        <v>1125</v>
      </c>
      <c r="C64" s="68">
        <v>5</v>
      </c>
      <c r="D64" s="68">
        <v>277.43</v>
      </c>
      <c r="E64" s="68">
        <v>212.3</v>
      </c>
      <c r="F64" s="68">
        <v>0</v>
      </c>
      <c r="G64" s="68">
        <f t="shared" si="13"/>
        <v>137.8125</v>
      </c>
      <c r="H64" s="68">
        <v>0</v>
      </c>
      <c r="I64" s="68">
        <f t="shared" si="14"/>
        <v>137.8125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0</v>
      </c>
      <c r="U64" s="74">
        <f t="shared" si="16"/>
        <v>-1125</v>
      </c>
      <c r="V64" s="70">
        <f t="shared" si="17"/>
        <v>-1125</v>
      </c>
      <c r="W64" s="70"/>
      <c r="X64" s="70">
        <f t="shared" si="18"/>
        <v>1236.6502308015106</v>
      </c>
      <c r="Y64" s="70">
        <f t="shared" si="19"/>
        <v>111.65023080151059</v>
      </c>
      <c r="Z64" s="70">
        <f t="shared" si="20"/>
        <v>112</v>
      </c>
      <c r="AA64" s="24">
        <f t="shared" si="21"/>
        <v>112</v>
      </c>
      <c r="AB64" s="67">
        <f t="shared" si="22"/>
        <v>1237</v>
      </c>
    </row>
    <row r="65" spans="1:28" ht="15" customHeight="1" x14ac:dyDescent="0.25">
      <c r="A65" s="71">
        <v>1110</v>
      </c>
      <c r="B65" s="71">
        <v>1110</v>
      </c>
      <c r="C65" s="68">
        <v>4.93</v>
      </c>
      <c r="D65" s="68">
        <v>277.43</v>
      </c>
      <c r="E65" s="68">
        <v>212.28</v>
      </c>
      <c r="F65" s="68">
        <v>0</v>
      </c>
      <c r="G65" s="68">
        <f t="shared" ref="G65:G96" si="26">($A$32-A65)/(ROW(A65)-ROW($A$32))</f>
        <v>134.09090909090909</v>
      </c>
      <c r="H65" s="68">
        <v>0</v>
      </c>
      <c r="I65" s="68">
        <f t="shared" ref="I65:I96" si="27">($A$32-B65)/(ROW(B65)-ROW($A$32))</f>
        <v>134.09090909090909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25"/>
      <c r="T65" s="22">
        <v>0</v>
      </c>
      <c r="U65" s="74">
        <f t="shared" si="16"/>
        <v>-1110</v>
      </c>
      <c r="V65" s="70">
        <f t="shared" si="17"/>
        <v>-1110</v>
      </c>
      <c r="W65" s="70"/>
      <c r="X65" s="70">
        <f t="shared" si="18"/>
        <v>1220.1615610574906</v>
      </c>
      <c r="Y65" s="70">
        <f t="shared" si="19"/>
        <v>110.16156105749064</v>
      </c>
      <c r="Z65" s="70">
        <f t="shared" si="20"/>
        <v>110</v>
      </c>
      <c r="AA65" s="24">
        <f t="shared" si="21"/>
        <v>110</v>
      </c>
      <c r="AB65" s="67">
        <f t="shared" si="22"/>
        <v>1220</v>
      </c>
    </row>
    <row r="66" spans="1:28" ht="15" customHeight="1" x14ac:dyDescent="0.25">
      <c r="A66" s="71">
        <v>1080</v>
      </c>
      <c r="B66" s="71">
        <v>1080</v>
      </c>
      <c r="C66" s="68">
        <v>4.8</v>
      </c>
      <c r="D66" s="68">
        <v>277.43</v>
      </c>
      <c r="E66" s="68">
        <v>212.25</v>
      </c>
      <c r="F66" s="68">
        <v>0</v>
      </c>
      <c r="G66" s="68">
        <f t="shared" si="26"/>
        <v>131.02941176470588</v>
      </c>
      <c r="H66" s="68">
        <v>0</v>
      </c>
      <c r="I66" s="68">
        <f t="shared" si="27"/>
        <v>131.02941176470588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7" ca="1" si="28">IF(RAND()&lt;0.5,0,1)</f>
        <v>1</v>
      </c>
      <c r="N66" s="26"/>
      <c r="O66" s="26"/>
      <c r="P66" s="25"/>
      <c r="Q66" s="25"/>
      <c r="T66" s="22">
        <v>0</v>
      </c>
      <c r="U66" s="74">
        <f t="shared" ref="U66:U97" si="29">T66-B66</f>
        <v>-1080</v>
      </c>
      <c r="V66" s="70">
        <f t="shared" ref="V66:V97" si="30">ROUND(U66,0)</f>
        <v>-1080</v>
      </c>
      <c r="W66" s="70"/>
      <c r="X66" s="70">
        <f t="shared" ref="X66:X97" si="31">B66/$W$2*$W$3</f>
        <v>1187.1842215694503</v>
      </c>
      <c r="Y66" s="70">
        <f t="shared" ref="Y66:Y97" si="32">X66-B66</f>
        <v>107.1842215694503</v>
      </c>
      <c r="Z66" s="70">
        <f t="shared" ref="Z66:Z97" si="33">ROUND(Y66,0)</f>
        <v>107</v>
      </c>
      <c r="AA66" s="24">
        <f t="shared" ref="AA66:AA97" si="34">IF(V66&gt;=0,V66,Z66)</f>
        <v>107</v>
      </c>
      <c r="AB66" s="67">
        <f t="shared" ref="AB66:AB97" si="35">B66+AA66</f>
        <v>1187</v>
      </c>
    </row>
    <row r="67" spans="1:28" ht="15" customHeight="1" x14ac:dyDescent="0.25">
      <c r="A67" s="71">
        <v>1050</v>
      </c>
      <c r="B67" s="71">
        <v>1050</v>
      </c>
      <c r="C67" s="68">
        <v>4.67</v>
      </c>
      <c r="D67" s="68">
        <v>277.43</v>
      </c>
      <c r="E67" s="68">
        <v>212.23</v>
      </c>
      <c r="F67" s="68">
        <v>0</v>
      </c>
      <c r="G67" s="68">
        <f t="shared" si="26"/>
        <v>128.14285714285714</v>
      </c>
      <c r="H67" s="68">
        <v>0</v>
      </c>
      <c r="I67" s="68">
        <f t="shared" si="27"/>
        <v>128.14285714285714</v>
      </c>
      <c r="J67" s="72">
        <f t="shared" ref="J67:J98" si="36">IF(ABS(B67-B66)&lt;=50,1,0)</f>
        <v>1</v>
      </c>
      <c r="K67" s="72">
        <f t="shared" ref="K67:K98" si="37">IF(ABS((B67-B66))&lt;=50,1,IF((B67-B66)*(1)&gt;=0,1,-1))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0</v>
      </c>
      <c r="U67" s="74">
        <f t="shared" si="29"/>
        <v>-1050</v>
      </c>
      <c r="V67" s="70">
        <f t="shared" si="30"/>
        <v>-1050</v>
      </c>
      <c r="W67" s="70"/>
      <c r="X67" s="70">
        <f t="shared" si="31"/>
        <v>1154.20688208141</v>
      </c>
      <c r="Y67" s="70">
        <f t="shared" si="32"/>
        <v>104.20688208140996</v>
      </c>
      <c r="Z67" s="70">
        <f t="shared" si="33"/>
        <v>104</v>
      </c>
      <c r="AA67" s="24">
        <f t="shared" si="34"/>
        <v>104</v>
      </c>
      <c r="AB67" s="67">
        <f t="shared" si="35"/>
        <v>1154</v>
      </c>
    </row>
    <row r="68" spans="1:28" ht="15" customHeight="1" x14ac:dyDescent="0.25">
      <c r="A68" s="71">
        <v>1020</v>
      </c>
      <c r="B68" s="71">
        <v>1020</v>
      </c>
      <c r="C68" s="68">
        <v>4.53</v>
      </c>
      <c r="D68" s="68">
        <v>277.43</v>
      </c>
      <c r="E68" s="68">
        <v>212.2</v>
      </c>
      <c r="F68" s="68">
        <v>0</v>
      </c>
      <c r="G68" s="68">
        <f t="shared" si="26"/>
        <v>125.41666666666667</v>
      </c>
      <c r="H68" s="68">
        <v>0</v>
      </c>
      <c r="I68" s="68">
        <f t="shared" si="27"/>
        <v>125.41666666666667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1</v>
      </c>
      <c r="N68" s="26"/>
      <c r="O68" s="26"/>
      <c r="P68" s="25"/>
      <c r="Q68" s="25"/>
      <c r="T68" s="22">
        <v>0</v>
      </c>
      <c r="U68" s="74">
        <f t="shared" si="29"/>
        <v>-1020</v>
      </c>
      <c r="V68" s="70">
        <f t="shared" si="30"/>
        <v>-1020</v>
      </c>
      <c r="W68" s="70"/>
      <c r="X68" s="70">
        <f t="shared" si="31"/>
        <v>1121.2295425933698</v>
      </c>
      <c r="Y68" s="70">
        <f t="shared" si="32"/>
        <v>101.22954259336984</v>
      </c>
      <c r="Z68" s="70">
        <f t="shared" si="33"/>
        <v>101</v>
      </c>
      <c r="AA68" s="24">
        <f t="shared" si="34"/>
        <v>101</v>
      </c>
      <c r="AB68" s="67">
        <f t="shared" si="35"/>
        <v>1121</v>
      </c>
    </row>
    <row r="69" spans="1:28" ht="15" customHeight="1" x14ac:dyDescent="0.25">
      <c r="A69" s="71">
        <v>1030</v>
      </c>
      <c r="B69" s="71">
        <v>1030</v>
      </c>
      <c r="C69" s="68">
        <v>4.58</v>
      </c>
      <c r="D69" s="68">
        <v>277.43</v>
      </c>
      <c r="E69" s="68">
        <v>212.21</v>
      </c>
      <c r="F69" s="68">
        <v>0</v>
      </c>
      <c r="G69" s="68">
        <f t="shared" si="26"/>
        <v>121.75675675675676</v>
      </c>
      <c r="H69" s="68">
        <v>0</v>
      </c>
      <c r="I69" s="68">
        <f t="shared" si="27"/>
        <v>121.75675675675676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1</v>
      </c>
      <c r="N69" s="26"/>
      <c r="O69" s="26"/>
      <c r="P69" s="25"/>
      <c r="Q69" s="25"/>
      <c r="T69" s="22">
        <v>0</v>
      </c>
      <c r="U69" s="74">
        <f t="shared" si="29"/>
        <v>-1030</v>
      </c>
      <c r="V69" s="70">
        <f t="shared" si="30"/>
        <v>-1030</v>
      </c>
      <c r="W69" s="70"/>
      <c r="X69" s="70">
        <f t="shared" si="31"/>
        <v>1132.2219890893832</v>
      </c>
      <c r="Y69" s="70">
        <f t="shared" si="32"/>
        <v>102.22198908938321</v>
      </c>
      <c r="Z69" s="70">
        <f t="shared" si="33"/>
        <v>102</v>
      </c>
      <c r="AA69" s="24">
        <f t="shared" si="34"/>
        <v>102</v>
      </c>
      <c r="AB69" s="67">
        <f t="shared" si="35"/>
        <v>1132</v>
      </c>
    </row>
    <row r="70" spans="1:28" ht="15" customHeight="1" x14ac:dyDescent="0.25">
      <c r="A70" s="71">
        <v>1041</v>
      </c>
      <c r="B70" s="71">
        <v>1041</v>
      </c>
      <c r="C70" s="68">
        <v>4.63</v>
      </c>
      <c r="D70" s="68">
        <v>277.43</v>
      </c>
      <c r="E70" s="68">
        <v>212.22</v>
      </c>
      <c r="F70" s="68">
        <v>0</v>
      </c>
      <c r="G70" s="68">
        <f t="shared" si="26"/>
        <v>118.26315789473684</v>
      </c>
      <c r="H70" s="68">
        <v>0</v>
      </c>
      <c r="I70" s="68">
        <f t="shared" si="27"/>
        <v>118.26315789473684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25"/>
      <c r="T70" s="22">
        <v>0</v>
      </c>
      <c r="U70" s="74">
        <f t="shared" si="29"/>
        <v>-1041</v>
      </c>
      <c r="V70" s="70">
        <f t="shared" si="30"/>
        <v>-1041</v>
      </c>
      <c r="W70" s="70"/>
      <c r="X70" s="70">
        <f t="shared" si="31"/>
        <v>1144.3136802349979</v>
      </c>
      <c r="Y70" s="70">
        <f t="shared" si="32"/>
        <v>103.31368023499795</v>
      </c>
      <c r="Z70" s="70">
        <f t="shared" si="33"/>
        <v>103</v>
      </c>
      <c r="AA70" s="24">
        <f t="shared" si="34"/>
        <v>103</v>
      </c>
      <c r="AB70" s="67">
        <f t="shared" si="35"/>
        <v>1144</v>
      </c>
    </row>
    <row r="71" spans="1:28" ht="15" customHeight="1" x14ac:dyDescent="0.25">
      <c r="A71" s="71">
        <v>1050</v>
      </c>
      <c r="B71" s="71">
        <v>1050</v>
      </c>
      <c r="C71" s="68">
        <v>4.67</v>
      </c>
      <c r="D71" s="68">
        <v>277.43</v>
      </c>
      <c r="E71" s="68">
        <v>212.23</v>
      </c>
      <c r="F71" s="68">
        <v>0</v>
      </c>
      <c r="G71" s="68">
        <f t="shared" si="26"/>
        <v>115</v>
      </c>
      <c r="H71" s="68">
        <v>0</v>
      </c>
      <c r="I71" s="68">
        <f t="shared" si="27"/>
        <v>115</v>
      </c>
      <c r="J71" s="72">
        <f t="shared" si="36"/>
        <v>1</v>
      </c>
      <c r="K71" s="72">
        <f t="shared" si="37"/>
        <v>1</v>
      </c>
      <c r="L71" s="72">
        <f t="shared" ref="L71:L102" si="38">IF(OR(COUNTIF(K67:K71,1)=5,COUNTIF(K67:K71,-1)=5),1,0)</f>
        <v>1</v>
      </c>
      <c r="M71" s="72">
        <f t="shared" ca="1" si="28"/>
        <v>1</v>
      </c>
      <c r="N71" s="26"/>
      <c r="O71" s="26"/>
      <c r="P71" s="25"/>
      <c r="Q71" s="25"/>
      <c r="T71" s="22">
        <v>0</v>
      </c>
      <c r="U71" s="74">
        <f t="shared" si="29"/>
        <v>-1050</v>
      </c>
      <c r="V71" s="70">
        <f t="shared" si="30"/>
        <v>-1050</v>
      </c>
      <c r="W71" s="70"/>
      <c r="X71" s="70">
        <f t="shared" si="31"/>
        <v>1154.20688208141</v>
      </c>
      <c r="Y71" s="70">
        <f t="shared" si="32"/>
        <v>104.20688208140996</v>
      </c>
      <c r="Z71" s="70">
        <f t="shared" si="33"/>
        <v>104</v>
      </c>
      <c r="AA71" s="24">
        <f t="shared" si="34"/>
        <v>104</v>
      </c>
      <c r="AB71" s="67">
        <f t="shared" si="35"/>
        <v>1154</v>
      </c>
    </row>
    <row r="72" spans="1:28" ht="15" customHeight="1" x14ac:dyDescent="0.25">
      <c r="A72" s="71">
        <v>830</v>
      </c>
      <c r="B72" s="71">
        <v>1000</v>
      </c>
      <c r="C72" s="68">
        <v>3.69</v>
      </c>
      <c r="D72" s="68">
        <v>277.41000000000003</v>
      </c>
      <c r="E72" s="68">
        <v>212.18</v>
      </c>
      <c r="F72" s="68">
        <v>0</v>
      </c>
      <c r="G72" s="68">
        <f t="shared" si="26"/>
        <v>117.625</v>
      </c>
      <c r="H72" s="68">
        <v>0</v>
      </c>
      <c r="I72" s="68">
        <f t="shared" si="27"/>
        <v>113.375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1</v>
      </c>
      <c r="N72" s="26"/>
      <c r="O72" s="26"/>
      <c r="P72" s="25"/>
      <c r="Q72" s="25"/>
      <c r="T72" s="22">
        <v>0</v>
      </c>
      <c r="U72" s="74">
        <f t="shared" si="29"/>
        <v>-1000</v>
      </c>
      <c r="V72" s="70">
        <f t="shared" si="30"/>
        <v>-1000</v>
      </c>
      <c r="W72" s="70"/>
      <c r="X72" s="70">
        <f t="shared" si="31"/>
        <v>1099.2446496013429</v>
      </c>
      <c r="Y72" s="70">
        <f t="shared" si="32"/>
        <v>99.244649601342871</v>
      </c>
      <c r="Z72" s="70">
        <f t="shared" si="33"/>
        <v>99</v>
      </c>
      <c r="AA72" s="24">
        <f t="shared" si="34"/>
        <v>99</v>
      </c>
      <c r="AB72" s="67">
        <f t="shared" si="35"/>
        <v>1099</v>
      </c>
    </row>
    <row r="73" spans="1:28" ht="15" customHeight="1" x14ac:dyDescent="0.25">
      <c r="A73" s="71">
        <v>609</v>
      </c>
      <c r="B73" s="71">
        <v>1000</v>
      </c>
      <c r="C73" s="68">
        <v>2.71</v>
      </c>
      <c r="D73" s="68">
        <v>277.38</v>
      </c>
      <c r="E73" s="68">
        <v>212.18</v>
      </c>
      <c r="F73" s="68">
        <v>0</v>
      </c>
      <c r="G73" s="68">
        <f t="shared" si="26"/>
        <v>120.14634146341463</v>
      </c>
      <c r="H73" s="68">
        <v>0</v>
      </c>
      <c r="I73" s="68">
        <f t="shared" si="27"/>
        <v>110.60975609756098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1</v>
      </c>
      <c r="N73" s="26"/>
      <c r="O73" s="26"/>
      <c r="P73" s="25"/>
      <c r="Q73" s="25"/>
      <c r="T73" s="22">
        <v>0</v>
      </c>
      <c r="U73" s="74">
        <f t="shared" si="29"/>
        <v>-1000</v>
      </c>
      <c r="V73" s="70">
        <f t="shared" si="30"/>
        <v>-1000</v>
      </c>
      <c r="W73" s="70"/>
      <c r="X73" s="70">
        <f t="shared" si="31"/>
        <v>1099.2446496013429</v>
      </c>
      <c r="Y73" s="70">
        <f t="shared" si="32"/>
        <v>99.244649601342871</v>
      </c>
      <c r="Z73" s="70">
        <f t="shared" si="33"/>
        <v>99</v>
      </c>
      <c r="AA73" s="24">
        <f t="shared" si="34"/>
        <v>99</v>
      </c>
      <c r="AB73" s="67">
        <f t="shared" si="35"/>
        <v>1099</v>
      </c>
    </row>
    <row r="74" spans="1:28" ht="15" customHeight="1" x14ac:dyDescent="0.25">
      <c r="A74" s="71">
        <v>390</v>
      </c>
      <c r="B74" s="71">
        <v>1000</v>
      </c>
      <c r="C74" s="68">
        <v>1.73</v>
      </c>
      <c r="D74" s="68">
        <v>277.32</v>
      </c>
      <c r="E74" s="68">
        <v>212.18</v>
      </c>
      <c r="F74" s="68">
        <v>0</v>
      </c>
      <c r="G74" s="68">
        <f t="shared" si="26"/>
        <v>122.5</v>
      </c>
      <c r="H74" s="68">
        <v>0</v>
      </c>
      <c r="I74" s="68">
        <f t="shared" si="27"/>
        <v>107.97619047619048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25"/>
      <c r="T74" s="22">
        <v>0</v>
      </c>
      <c r="U74" s="74">
        <f t="shared" si="29"/>
        <v>-1000</v>
      </c>
      <c r="V74" s="70">
        <f t="shared" si="30"/>
        <v>-1000</v>
      </c>
      <c r="W74" s="70"/>
      <c r="X74" s="70">
        <f t="shared" si="31"/>
        <v>1099.2446496013429</v>
      </c>
      <c r="Y74" s="70">
        <f t="shared" si="32"/>
        <v>99.244649601342871</v>
      </c>
      <c r="Z74" s="70">
        <f t="shared" si="33"/>
        <v>99</v>
      </c>
      <c r="AA74" s="24">
        <f t="shared" si="34"/>
        <v>99</v>
      </c>
      <c r="AB74" s="67">
        <f t="shared" si="35"/>
        <v>1099</v>
      </c>
    </row>
    <row r="75" spans="1:28" ht="15" customHeight="1" x14ac:dyDescent="0.25">
      <c r="A75" s="71">
        <v>454</v>
      </c>
      <c r="B75" s="71">
        <v>1000</v>
      </c>
      <c r="C75" s="68">
        <v>2.02</v>
      </c>
      <c r="D75" s="68">
        <v>277.27999999999997</v>
      </c>
      <c r="E75" s="68">
        <v>212.18</v>
      </c>
      <c r="F75" s="68">
        <v>0</v>
      </c>
      <c r="G75" s="68">
        <f t="shared" si="26"/>
        <v>118.16279069767442</v>
      </c>
      <c r="H75" s="68">
        <v>0</v>
      </c>
      <c r="I75" s="68">
        <f t="shared" si="27"/>
        <v>105.46511627906976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0</v>
      </c>
      <c r="N75" s="26"/>
      <c r="O75" s="26"/>
      <c r="P75" s="25"/>
      <c r="Q75" s="25"/>
      <c r="T75" s="22">
        <v>0</v>
      </c>
      <c r="U75" s="74">
        <f t="shared" si="29"/>
        <v>-1000</v>
      </c>
      <c r="V75" s="70">
        <f t="shared" si="30"/>
        <v>-1000</v>
      </c>
      <c r="W75" s="70"/>
      <c r="X75" s="70">
        <f t="shared" si="31"/>
        <v>1099.2446496013429</v>
      </c>
      <c r="Y75" s="70">
        <f t="shared" si="32"/>
        <v>99.244649601342871</v>
      </c>
      <c r="Z75" s="70">
        <f t="shared" si="33"/>
        <v>99</v>
      </c>
      <c r="AA75" s="24">
        <f t="shared" si="34"/>
        <v>99</v>
      </c>
      <c r="AB75" s="67">
        <f t="shared" si="35"/>
        <v>1099</v>
      </c>
    </row>
    <row r="76" spans="1:28" ht="15" customHeight="1" x14ac:dyDescent="0.25">
      <c r="A76" s="71">
        <v>519</v>
      </c>
      <c r="B76" s="71">
        <v>1000</v>
      </c>
      <c r="C76" s="68">
        <v>2.31</v>
      </c>
      <c r="D76" s="68">
        <v>277.23</v>
      </c>
      <c r="E76" s="68">
        <v>212.18</v>
      </c>
      <c r="F76" s="68">
        <v>0</v>
      </c>
      <c r="G76" s="68">
        <f t="shared" si="26"/>
        <v>114</v>
      </c>
      <c r="H76" s="68">
        <v>0</v>
      </c>
      <c r="I76" s="68">
        <f t="shared" si="27"/>
        <v>103.06818181818181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0</v>
      </c>
      <c r="N76" s="26"/>
      <c r="O76" s="26"/>
      <c r="P76" s="25"/>
      <c r="Q76" s="25"/>
      <c r="T76" s="22">
        <v>0</v>
      </c>
      <c r="U76" s="74">
        <f t="shared" si="29"/>
        <v>-1000</v>
      </c>
      <c r="V76" s="70">
        <f t="shared" si="30"/>
        <v>-1000</v>
      </c>
      <c r="W76" s="70"/>
      <c r="X76" s="70">
        <f t="shared" si="31"/>
        <v>1099.2446496013429</v>
      </c>
      <c r="Y76" s="70">
        <f t="shared" si="32"/>
        <v>99.244649601342871</v>
      </c>
      <c r="Z76" s="70">
        <f t="shared" si="33"/>
        <v>99</v>
      </c>
      <c r="AA76" s="24">
        <f t="shared" si="34"/>
        <v>99</v>
      </c>
      <c r="AB76" s="67">
        <f t="shared" si="35"/>
        <v>1099</v>
      </c>
    </row>
    <row r="77" spans="1:28" ht="15" customHeight="1" x14ac:dyDescent="0.25">
      <c r="A77" s="71">
        <v>585</v>
      </c>
      <c r="B77" s="71">
        <v>1000</v>
      </c>
      <c r="C77" s="68">
        <v>2.6</v>
      </c>
      <c r="D77" s="68">
        <v>277.19</v>
      </c>
      <c r="E77" s="68">
        <v>212.18</v>
      </c>
      <c r="F77" s="68">
        <v>0</v>
      </c>
      <c r="G77" s="68">
        <f t="shared" si="26"/>
        <v>110</v>
      </c>
      <c r="H77" s="68">
        <v>0</v>
      </c>
      <c r="I77" s="68">
        <f t="shared" si="27"/>
        <v>100.77777777777777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0</v>
      </c>
      <c r="N77" s="26"/>
      <c r="O77" s="26"/>
      <c r="P77" s="25"/>
      <c r="Q77" s="25"/>
      <c r="T77" s="22">
        <v>0</v>
      </c>
      <c r="U77" s="74">
        <f t="shared" si="29"/>
        <v>-1000</v>
      </c>
      <c r="V77" s="70">
        <f t="shared" si="30"/>
        <v>-1000</v>
      </c>
      <c r="W77" s="70"/>
      <c r="X77" s="70">
        <f t="shared" si="31"/>
        <v>1099.2446496013429</v>
      </c>
      <c r="Y77" s="70">
        <f t="shared" si="32"/>
        <v>99.244649601342871</v>
      </c>
      <c r="Z77" s="70">
        <f t="shared" si="33"/>
        <v>99</v>
      </c>
      <c r="AA77" s="24">
        <f t="shared" si="34"/>
        <v>99</v>
      </c>
      <c r="AB77" s="67">
        <f t="shared" si="35"/>
        <v>1099</v>
      </c>
    </row>
    <row r="78" spans="1:28" ht="15" customHeight="1" x14ac:dyDescent="0.25">
      <c r="A78" s="71">
        <v>604</v>
      </c>
      <c r="B78" s="71">
        <v>1000</v>
      </c>
      <c r="C78" s="68">
        <v>2.69</v>
      </c>
      <c r="D78" s="68">
        <v>277.16000000000003</v>
      </c>
      <c r="E78" s="68">
        <v>212.18</v>
      </c>
      <c r="F78" s="68">
        <v>0</v>
      </c>
      <c r="G78" s="68">
        <f t="shared" si="26"/>
        <v>107.19565217391305</v>
      </c>
      <c r="H78" s="68">
        <v>0</v>
      </c>
      <c r="I78" s="68">
        <f t="shared" si="27"/>
        <v>98.586956521739125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1</v>
      </c>
      <c r="N78" s="26"/>
      <c r="O78" s="26"/>
      <c r="P78" s="25"/>
      <c r="Q78" s="25"/>
      <c r="T78" s="22">
        <v>0</v>
      </c>
      <c r="U78" s="74">
        <f t="shared" si="29"/>
        <v>-1000</v>
      </c>
      <c r="V78" s="70">
        <f t="shared" si="30"/>
        <v>-1000</v>
      </c>
      <c r="W78" s="70"/>
      <c r="X78" s="70">
        <f t="shared" si="31"/>
        <v>1099.2446496013429</v>
      </c>
      <c r="Y78" s="70">
        <f t="shared" si="32"/>
        <v>99.244649601342871</v>
      </c>
      <c r="Z78" s="70">
        <f t="shared" si="33"/>
        <v>99</v>
      </c>
      <c r="AA78" s="24">
        <f t="shared" si="34"/>
        <v>99</v>
      </c>
      <c r="AB78" s="67">
        <f t="shared" si="35"/>
        <v>1099</v>
      </c>
    </row>
    <row r="79" spans="1:28" ht="15" customHeight="1" x14ac:dyDescent="0.25">
      <c r="A79" s="71">
        <v>624</v>
      </c>
      <c r="B79" s="71">
        <v>1000</v>
      </c>
      <c r="C79" s="68">
        <v>2.77</v>
      </c>
      <c r="D79" s="68">
        <v>277.13</v>
      </c>
      <c r="E79" s="68">
        <v>212.18</v>
      </c>
      <c r="F79" s="68">
        <v>0</v>
      </c>
      <c r="G79" s="68">
        <f t="shared" si="26"/>
        <v>104.48936170212765</v>
      </c>
      <c r="H79" s="68">
        <v>0</v>
      </c>
      <c r="I79" s="68">
        <f t="shared" si="27"/>
        <v>96.489361702127653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0</v>
      </c>
      <c r="N79" s="26"/>
      <c r="O79" s="26"/>
      <c r="P79" s="25"/>
      <c r="Q79" s="25"/>
      <c r="T79" s="22">
        <v>0</v>
      </c>
      <c r="U79" s="74">
        <f t="shared" si="29"/>
        <v>-1000</v>
      </c>
      <c r="V79" s="70">
        <f t="shared" si="30"/>
        <v>-1000</v>
      </c>
      <c r="W79" s="70"/>
      <c r="X79" s="70">
        <f t="shared" si="31"/>
        <v>1099.2446496013429</v>
      </c>
      <c r="Y79" s="70">
        <f t="shared" si="32"/>
        <v>99.244649601342871</v>
      </c>
      <c r="Z79" s="70">
        <f t="shared" si="33"/>
        <v>99</v>
      </c>
      <c r="AA79" s="24">
        <f t="shared" si="34"/>
        <v>99</v>
      </c>
      <c r="AB79" s="67">
        <f t="shared" si="35"/>
        <v>1099</v>
      </c>
    </row>
    <row r="80" spans="1:28" ht="15" customHeight="1" x14ac:dyDescent="0.25">
      <c r="A80" s="71">
        <v>645</v>
      </c>
      <c r="B80" s="71">
        <v>1000</v>
      </c>
      <c r="C80" s="68">
        <v>2.87</v>
      </c>
      <c r="D80" s="68">
        <v>277.08999999999997</v>
      </c>
      <c r="E80" s="68">
        <v>212.18</v>
      </c>
      <c r="F80" s="68">
        <v>0</v>
      </c>
      <c r="G80" s="68">
        <f t="shared" si="26"/>
        <v>101.875</v>
      </c>
      <c r="H80" s="68">
        <v>0</v>
      </c>
      <c r="I80" s="68">
        <f t="shared" si="27"/>
        <v>94.479166666666671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1</v>
      </c>
      <c r="N80" s="26"/>
      <c r="O80" s="26"/>
      <c r="P80" s="25"/>
      <c r="Q80" s="25"/>
      <c r="T80" s="22">
        <v>0</v>
      </c>
      <c r="U80" s="74">
        <f t="shared" si="29"/>
        <v>-1000</v>
      </c>
      <c r="V80" s="70">
        <f t="shared" si="30"/>
        <v>-1000</v>
      </c>
      <c r="W80" s="70"/>
      <c r="X80" s="70">
        <f t="shared" si="31"/>
        <v>1099.2446496013429</v>
      </c>
      <c r="Y80" s="70">
        <f t="shared" si="32"/>
        <v>99.244649601342871</v>
      </c>
      <c r="Z80" s="70">
        <f t="shared" si="33"/>
        <v>99</v>
      </c>
      <c r="AA80" s="24">
        <f t="shared" si="34"/>
        <v>99</v>
      </c>
      <c r="AB80" s="67">
        <f t="shared" si="35"/>
        <v>1099</v>
      </c>
    </row>
    <row r="81" spans="1:28" ht="15" customHeight="1" x14ac:dyDescent="0.25">
      <c r="A81" s="71">
        <v>645</v>
      </c>
      <c r="B81" s="71">
        <v>1000</v>
      </c>
      <c r="C81" s="68">
        <v>2.87</v>
      </c>
      <c r="D81" s="68">
        <v>277.06</v>
      </c>
      <c r="E81" s="68">
        <v>212.18</v>
      </c>
      <c r="F81" s="68">
        <v>0</v>
      </c>
      <c r="G81" s="68">
        <f t="shared" si="26"/>
        <v>99.795918367346943</v>
      </c>
      <c r="H81" s="68">
        <v>0</v>
      </c>
      <c r="I81" s="68">
        <f t="shared" si="27"/>
        <v>92.551020408163268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1</v>
      </c>
      <c r="N81" s="26"/>
      <c r="O81" s="26"/>
      <c r="P81" s="25"/>
      <c r="Q81" s="25"/>
      <c r="T81" s="22">
        <v>0</v>
      </c>
      <c r="U81" s="74">
        <f t="shared" si="29"/>
        <v>-1000</v>
      </c>
      <c r="V81" s="70">
        <f t="shared" si="30"/>
        <v>-1000</v>
      </c>
      <c r="W81" s="70"/>
      <c r="X81" s="70">
        <f t="shared" si="31"/>
        <v>1099.2446496013429</v>
      </c>
      <c r="Y81" s="70">
        <f t="shared" si="32"/>
        <v>99.244649601342871</v>
      </c>
      <c r="Z81" s="70">
        <f t="shared" si="33"/>
        <v>99</v>
      </c>
      <c r="AA81" s="24">
        <f t="shared" si="34"/>
        <v>99</v>
      </c>
      <c r="AB81" s="67">
        <f t="shared" si="35"/>
        <v>1099</v>
      </c>
    </row>
    <row r="82" spans="1:28" ht="15" customHeight="1" x14ac:dyDescent="0.25">
      <c r="A82" s="71">
        <v>645</v>
      </c>
      <c r="B82" s="71">
        <v>940</v>
      </c>
      <c r="C82" s="68">
        <v>2.87</v>
      </c>
      <c r="D82" s="68">
        <v>277.02999999999997</v>
      </c>
      <c r="E82" s="68">
        <v>212.13</v>
      </c>
      <c r="F82" s="68">
        <v>0</v>
      </c>
      <c r="G82" s="68">
        <f t="shared" si="26"/>
        <v>97.8</v>
      </c>
      <c r="H82" s="68">
        <v>0</v>
      </c>
      <c r="I82" s="68">
        <f t="shared" si="27"/>
        <v>91.9</v>
      </c>
      <c r="J82" s="72">
        <f t="shared" si="36"/>
        <v>0</v>
      </c>
      <c r="K82" s="72">
        <f t="shared" si="37"/>
        <v>-1</v>
      </c>
      <c r="L82" s="72">
        <f t="shared" si="38"/>
        <v>0</v>
      </c>
      <c r="M82" s="72">
        <f t="shared" ca="1" si="28"/>
        <v>0</v>
      </c>
      <c r="N82" s="26"/>
      <c r="O82" s="26"/>
      <c r="P82" s="25"/>
      <c r="Q82" s="25"/>
      <c r="T82" s="22">
        <v>0</v>
      </c>
      <c r="U82" s="74">
        <f t="shared" si="29"/>
        <v>-940</v>
      </c>
      <c r="V82" s="70">
        <f t="shared" si="30"/>
        <v>-940</v>
      </c>
      <c r="W82" s="70"/>
      <c r="X82" s="70">
        <f t="shared" si="31"/>
        <v>1033.2899706252622</v>
      </c>
      <c r="Y82" s="70">
        <f t="shared" si="32"/>
        <v>93.289970625262185</v>
      </c>
      <c r="Z82" s="70">
        <f t="shared" si="33"/>
        <v>93</v>
      </c>
      <c r="AA82" s="24">
        <f t="shared" si="34"/>
        <v>93</v>
      </c>
      <c r="AB82" s="67">
        <f t="shared" si="35"/>
        <v>1033</v>
      </c>
    </row>
    <row r="83" spans="1:28" ht="15" customHeight="1" x14ac:dyDescent="0.25">
      <c r="A83" s="71">
        <v>645</v>
      </c>
      <c r="B83" s="71">
        <v>940</v>
      </c>
      <c r="C83" s="68">
        <v>2.87</v>
      </c>
      <c r="D83" s="68">
        <v>277.01</v>
      </c>
      <c r="E83" s="68">
        <v>212.13</v>
      </c>
      <c r="F83" s="68">
        <v>0</v>
      </c>
      <c r="G83" s="68">
        <f t="shared" si="26"/>
        <v>95.882352941176464</v>
      </c>
      <c r="H83" s="68">
        <v>0</v>
      </c>
      <c r="I83" s="68">
        <f t="shared" si="27"/>
        <v>90.098039215686271</v>
      </c>
      <c r="J83" s="72">
        <f t="shared" si="36"/>
        <v>1</v>
      </c>
      <c r="K83" s="72">
        <f t="shared" si="37"/>
        <v>1</v>
      </c>
      <c r="L83" s="72">
        <f t="shared" si="38"/>
        <v>0</v>
      </c>
      <c r="M83" s="72">
        <f t="shared" ca="1" si="28"/>
        <v>0</v>
      </c>
      <c r="N83" s="26"/>
      <c r="O83" s="26"/>
      <c r="P83" s="25"/>
      <c r="Q83" s="25"/>
      <c r="T83" s="22">
        <v>0</v>
      </c>
      <c r="U83" s="74">
        <f t="shared" si="29"/>
        <v>-940</v>
      </c>
      <c r="V83" s="70">
        <f t="shared" si="30"/>
        <v>-940</v>
      </c>
      <c r="W83" s="70"/>
      <c r="X83" s="70">
        <f t="shared" si="31"/>
        <v>1033.2899706252622</v>
      </c>
      <c r="Y83" s="70">
        <f t="shared" si="32"/>
        <v>93.289970625262185</v>
      </c>
      <c r="Z83" s="70">
        <f t="shared" si="33"/>
        <v>93</v>
      </c>
      <c r="AA83" s="24">
        <f t="shared" si="34"/>
        <v>93</v>
      </c>
      <c r="AB83" s="67">
        <f t="shared" si="35"/>
        <v>1033</v>
      </c>
    </row>
    <row r="84" spans="1:28" ht="15" customHeight="1" x14ac:dyDescent="0.25">
      <c r="A84" s="71">
        <v>710</v>
      </c>
      <c r="B84" s="71">
        <v>940</v>
      </c>
      <c r="C84" s="68">
        <v>3.15</v>
      </c>
      <c r="D84" s="68">
        <v>276.99</v>
      </c>
      <c r="E84" s="68">
        <v>212.13</v>
      </c>
      <c r="F84" s="68">
        <v>0</v>
      </c>
      <c r="G84" s="68">
        <f t="shared" si="26"/>
        <v>92.788461538461533</v>
      </c>
      <c r="H84" s="68">
        <v>0</v>
      </c>
      <c r="I84" s="68">
        <f t="shared" si="27"/>
        <v>88.365384615384613</v>
      </c>
      <c r="J84" s="72">
        <f t="shared" si="36"/>
        <v>1</v>
      </c>
      <c r="K84" s="72">
        <f t="shared" si="37"/>
        <v>1</v>
      </c>
      <c r="L84" s="72">
        <f t="shared" si="38"/>
        <v>0</v>
      </c>
      <c r="M84" s="72">
        <f t="shared" ca="1" si="28"/>
        <v>1</v>
      </c>
      <c r="N84" s="26"/>
      <c r="O84" s="26"/>
      <c r="P84" s="25"/>
      <c r="Q84" s="25"/>
      <c r="T84" s="22">
        <v>0</v>
      </c>
      <c r="U84" s="74">
        <f t="shared" si="29"/>
        <v>-940</v>
      </c>
      <c r="V84" s="70">
        <f t="shared" si="30"/>
        <v>-940</v>
      </c>
      <c r="W84" s="70"/>
      <c r="X84" s="70">
        <f t="shared" si="31"/>
        <v>1033.2899706252622</v>
      </c>
      <c r="Y84" s="70">
        <f t="shared" si="32"/>
        <v>93.289970625262185</v>
      </c>
      <c r="Z84" s="70">
        <f t="shared" si="33"/>
        <v>93</v>
      </c>
      <c r="AA84" s="24">
        <f t="shared" si="34"/>
        <v>93</v>
      </c>
      <c r="AB84" s="67">
        <f t="shared" si="35"/>
        <v>1033</v>
      </c>
    </row>
    <row r="85" spans="1:28" ht="15" customHeight="1" x14ac:dyDescent="0.25">
      <c r="A85" s="71">
        <v>774</v>
      </c>
      <c r="B85" s="71">
        <v>940</v>
      </c>
      <c r="C85" s="68">
        <v>3.44</v>
      </c>
      <c r="D85" s="68">
        <v>276.97000000000003</v>
      </c>
      <c r="E85" s="68">
        <v>212.13</v>
      </c>
      <c r="F85" s="68">
        <v>0</v>
      </c>
      <c r="G85" s="68">
        <f t="shared" si="26"/>
        <v>89.830188679245282</v>
      </c>
      <c r="H85" s="68">
        <v>0</v>
      </c>
      <c r="I85" s="68">
        <f t="shared" si="27"/>
        <v>86.698113207547166</v>
      </c>
      <c r="J85" s="72">
        <f t="shared" si="36"/>
        <v>1</v>
      </c>
      <c r="K85" s="72">
        <f t="shared" si="37"/>
        <v>1</v>
      </c>
      <c r="L85" s="72">
        <f t="shared" si="38"/>
        <v>0</v>
      </c>
      <c r="M85" s="72">
        <f t="shared" ca="1" si="28"/>
        <v>1</v>
      </c>
      <c r="N85" s="26"/>
      <c r="O85" s="26"/>
      <c r="P85" s="25"/>
      <c r="Q85" s="25"/>
      <c r="T85" s="22">
        <v>0</v>
      </c>
      <c r="U85" s="74">
        <f t="shared" si="29"/>
        <v>-940</v>
      </c>
      <c r="V85" s="70">
        <f t="shared" si="30"/>
        <v>-940</v>
      </c>
      <c r="W85" s="70"/>
      <c r="X85" s="70">
        <f t="shared" si="31"/>
        <v>1033.2899706252622</v>
      </c>
      <c r="Y85" s="70">
        <f t="shared" si="32"/>
        <v>93.289970625262185</v>
      </c>
      <c r="Z85" s="70">
        <f t="shared" si="33"/>
        <v>93</v>
      </c>
      <c r="AA85" s="24">
        <f t="shared" si="34"/>
        <v>93</v>
      </c>
      <c r="AB85" s="67">
        <f t="shared" si="35"/>
        <v>1033</v>
      </c>
    </row>
    <row r="86" spans="1:28" ht="15" customHeight="1" x14ac:dyDescent="0.25">
      <c r="A86" s="71">
        <v>840</v>
      </c>
      <c r="B86" s="71">
        <v>940</v>
      </c>
      <c r="C86" s="68">
        <v>3.73</v>
      </c>
      <c r="D86" s="68">
        <v>276.95999999999998</v>
      </c>
      <c r="E86" s="68">
        <v>212.13</v>
      </c>
      <c r="F86" s="68">
        <v>0</v>
      </c>
      <c r="G86" s="68">
        <f t="shared" si="26"/>
        <v>86.944444444444443</v>
      </c>
      <c r="H86" s="68">
        <v>0</v>
      </c>
      <c r="I86" s="68">
        <f t="shared" si="27"/>
        <v>85.092592592592595</v>
      </c>
      <c r="J86" s="72">
        <f t="shared" si="36"/>
        <v>1</v>
      </c>
      <c r="K86" s="72">
        <f t="shared" si="37"/>
        <v>1</v>
      </c>
      <c r="L86" s="72">
        <f t="shared" si="38"/>
        <v>0</v>
      </c>
      <c r="M86" s="72">
        <f t="shared" ca="1" si="28"/>
        <v>1</v>
      </c>
      <c r="N86" s="26"/>
      <c r="O86" s="26"/>
      <c r="P86" s="25"/>
      <c r="Q86" s="25"/>
      <c r="T86" s="22">
        <v>0</v>
      </c>
      <c r="U86" s="74">
        <f t="shared" si="29"/>
        <v>-940</v>
      </c>
      <c r="V86" s="70">
        <f t="shared" si="30"/>
        <v>-940</v>
      </c>
      <c r="W86" s="70"/>
      <c r="X86" s="70">
        <f t="shared" si="31"/>
        <v>1033.2899706252622</v>
      </c>
      <c r="Y86" s="70">
        <f t="shared" si="32"/>
        <v>93.289970625262185</v>
      </c>
      <c r="Z86" s="70">
        <f t="shared" si="33"/>
        <v>93</v>
      </c>
      <c r="AA86" s="24">
        <f t="shared" si="34"/>
        <v>93</v>
      </c>
      <c r="AB86" s="67">
        <f t="shared" si="35"/>
        <v>1033</v>
      </c>
    </row>
    <row r="87" spans="1:28" ht="15" customHeight="1" x14ac:dyDescent="0.25">
      <c r="A87" s="71">
        <v>740</v>
      </c>
      <c r="B87" s="71">
        <v>820</v>
      </c>
      <c r="C87" s="68">
        <v>3.29</v>
      </c>
      <c r="D87" s="68">
        <v>276.95</v>
      </c>
      <c r="E87" s="68">
        <v>212.02</v>
      </c>
      <c r="F87" s="68">
        <v>0</v>
      </c>
      <c r="G87" s="68">
        <f t="shared" si="26"/>
        <v>87.181818181818187</v>
      </c>
      <c r="H87" s="68">
        <v>0</v>
      </c>
      <c r="I87" s="68">
        <f t="shared" si="27"/>
        <v>85.727272727272734</v>
      </c>
      <c r="J87" s="72">
        <f t="shared" si="36"/>
        <v>0</v>
      </c>
      <c r="K87" s="72">
        <f t="shared" si="37"/>
        <v>-1</v>
      </c>
      <c r="L87" s="72">
        <f t="shared" si="38"/>
        <v>0</v>
      </c>
      <c r="M87" s="72">
        <f t="shared" ca="1" si="28"/>
        <v>1</v>
      </c>
      <c r="N87" s="26"/>
      <c r="O87" s="26"/>
      <c r="P87" s="25"/>
      <c r="Q87" s="25"/>
      <c r="T87" s="22">
        <v>0</v>
      </c>
      <c r="U87" s="74">
        <f t="shared" si="29"/>
        <v>-820</v>
      </c>
      <c r="V87" s="70">
        <f t="shared" si="30"/>
        <v>-820</v>
      </c>
      <c r="W87" s="70"/>
      <c r="X87" s="70">
        <f t="shared" si="31"/>
        <v>901.38061267310115</v>
      </c>
      <c r="Y87" s="70">
        <f t="shared" si="32"/>
        <v>81.380612673101155</v>
      </c>
      <c r="Z87" s="70">
        <f t="shared" si="33"/>
        <v>81</v>
      </c>
      <c r="AA87" s="24">
        <f t="shared" si="34"/>
        <v>81</v>
      </c>
      <c r="AB87" s="67">
        <f t="shared" si="35"/>
        <v>901</v>
      </c>
    </row>
    <row r="88" spans="1:28" ht="15" customHeight="1" x14ac:dyDescent="0.25">
      <c r="A88" s="71">
        <v>639</v>
      </c>
      <c r="B88" s="71">
        <v>820</v>
      </c>
      <c r="C88" s="68">
        <v>2.84</v>
      </c>
      <c r="D88" s="68">
        <v>276.93</v>
      </c>
      <c r="E88" s="68">
        <v>212.02</v>
      </c>
      <c r="F88" s="68">
        <v>0</v>
      </c>
      <c r="G88" s="68">
        <f t="shared" si="26"/>
        <v>87.428571428571431</v>
      </c>
      <c r="H88" s="68">
        <v>0</v>
      </c>
      <c r="I88" s="68">
        <f t="shared" si="27"/>
        <v>84.196428571428569</v>
      </c>
      <c r="J88" s="72">
        <f t="shared" si="36"/>
        <v>1</v>
      </c>
      <c r="K88" s="72">
        <f t="shared" si="37"/>
        <v>1</v>
      </c>
      <c r="L88" s="72">
        <f t="shared" si="38"/>
        <v>0</v>
      </c>
      <c r="M88" s="72">
        <f t="shared" ca="1" si="28"/>
        <v>1</v>
      </c>
      <c r="N88" s="26"/>
      <c r="O88" s="26"/>
      <c r="P88" s="25"/>
      <c r="Q88" s="25"/>
      <c r="T88" s="22">
        <v>0</v>
      </c>
      <c r="U88" s="74">
        <f t="shared" si="29"/>
        <v>-820</v>
      </c>
      <c r="V88" s="70">
        <f t="shared" si="30"/>
        <v>-820</v>
      </c>
      <c r="W88" s="70"/>
      <c r="X88" s="70">
        <f t="shared" si="31"/>
        <v>901.38061267310115</v>
      </c>
      <c r="Y88" s="70">
        <f t="shared" si="32"/>
        <v>81.380612673101155</v>
      </c>
      <c r="Z88" s="70">
        <f t="shared" si="33"/>
        <v>81</v>
      </c>
      <c r="AA88" s="24">
        <f t="shared" si="34"/>
        <v>81</v>
      </c>
      <c r="AB88" s="67">
        <f t="shared" si="35"/>
        <v>901</v>
      </c>
    </row>
    <row r="89" spans="1:28" ht="15" customHeight="1" x14ac:dyDescent="0.25">
      <c r="A89" s="71">
        <v>540</v>
      </c>
      <c r="B89" s="71">
        <v>820</v>
      </c>
      <c r="C89" s="68">
        <v>2.4</v>
      </c>
      <c r="D89" s="68">
        <v>276.89999999999998</v>
      </c>
      <c r="E89" s="68">
        <v>212.02</v>
      </c>
      <c r="F89" s="68">
        <v>0</v>
      </c>
      <c r="G89" s="68">
        <f t="shared" si="26"/>
        <v>87.631578947368425</v>
      </c>
      <c r="H89" s="68">
        <v>0</v>
      </c>
      <c r="I89" s="68">
        <f t="shared" si="27"/>
        <v>82.719298245614041</v>
      </c>
      <c r="J89" s="72">
        <f t="shared" si="36"/>
        <v>1</v>
      </c>
      <c r="K89" s="72">
        <f t="shared" si="37"/>
        <v>1</v>
      </c>
      <c r="L89" s="72">
        <f t="shared" si="38"/>
        <v>0</v>
      </c>
      <c r="M89" s="72">
        <f t="shared" ca="1" si="28"/>
        <v>1</v>
      </c>
      <c r="N89" s="26"/>
      <c r="O89" s="26"/>
      <c r="P89" s="25"/>
      <c r="Q89" s="25"/>
      <c r="T89" s="22">
        <v>0</v>
      </c>
      <c r="U89" s="74">
        <f t="shared" si="29"/>
        <v>-820</v>
      </c>
      <c r="V89" s="70">
        <f t="shared" si="30"/>
        <v>-820</v>
      </c>
      <c r="W89" s="70"/>
      <c r="X89" s="70">
        <f t="shared" si="31"/>
        <v>901.38061267310115</v>
      </c>
      <c r="Y89" s="70">
        <f t="shared" si="32"/>
        <v>81.380612673101155</v>
      </c>
      <c r="Z89" s="70">
        <f t="shared" si="33"/>
        <v>81</v>
      </c>
      <c r="AA89" s="24">
        <f t="shared" si="34"/>
        <v>81</v>
      </c>
      <c r="AB89" s="67">
        <f t="shared" si="35"/>
        <v>901</v>
      </c>
    </row>
    <row r="90" spans="1:28" ht="15" customHeight="1" x14ac:dyDescent="0.25">
      <c r="A90" s="71">
        <v>540</v>
      </c>
      <c r="B90" s="71">
        <v>820</v>
      </c>
      <c r="C90" s="68">
        <v>2.4</v>
      </c>
      <c r="D90" s="68">
        <v>276.87</v>
      </c>
      <c r="E90" s="68">
        <v>212.02</v>
      </c>
      <c r="F90" s="68">
        <v>0</v>
      </c>
      <c r="G90" s="68">
        <f t="shared" si="26"/>
        <v>86.120689655172413</v>
      </c>
      <c r="H90" s="68">
        <v>0</v>
      </c>
      <c r="I90" s="68">
        <f t="shared" si="27"/>
        <v>81.293103448275858</v>
      </c>
      <c r="J90" s="72">
        <f t="shared" si="36"/>
        <v>1</v>
      </c>
      <c r="K90" s="72">
        <f t="shared" si="37"/>
        <v>1</v>
      </c>
      <c r="L90" s="72">
        <f t="shared" si="38"/>
        <v>0</v>
      </c>
      <c r="M90" s="72">
        <f t="shared" ca="1" si="28"/>
        <v>0</v>
      </c>
      <c r="N90" s="26"/>
      <c r="O90" s="26"/>
      <c r="P90" s="25"/>
      <c r="Q90" s="25"/>
      <c r="T90" s="22">
        <v>0</v>
      </c>
      <c r="U90" s="74">
        <f t="shared" si="29"/>
        <v>-820</v>
      </c>
      <c r="V90" s="70">
        <f t="shared" si="30"/>
        <v>-820</v>
      </c>
      <c r="W90" s="70"/>
      <c r="X90" s="70">
        <f t="shared" si="31"/>
        <v>901.38061267310115</v>
      </c>
      <c r="Y90" s="70">
        <f t="shared" si="32"/>
        <v>81.380612673101155</v>
      </c>
      <c r="Z90" s="70">
        <f t="shared" si="33"/>
        <v>81</v>
      </c>
      <c r="AA90" s="24">
        <f t="shared" si="34"/>
        <v>81</v>
      </c>
      <c r="AB90" s="67">
        <f t="shared" si="35"/>
        <v>901</v>
      </c>
    </row>
    <row r="91" spans="1:28" ht="15" customHeight="1" x14ac:dyDescent="0.25">
      <c r="A91" s="71">
        <v>540</v>
      </c>
      <c r="B91" s="71">
        <v>820</v>
      </c>
      <c r="C91" s="68">
        <v>2.4</v>
      </c>
      <c r="D91" s="68">
        <v>276.85000000000002</v>
      </c>
      <c r="E91" s="68">
        <v>212.02</v>
      </c>
      <c r="F91" s="68">
        <v>0</v>
      </c>
      <c r="G91" s="68">
        <f t="shared" si="26"/>
        <v>84.66101694915254</v>
      </c>
      <c r="H91" s="68">
        <v>0</v>
      </c>
      <c r="I91" s="68">
        <f t="shared" si="27"/>
        <v>79.915254237288138</v>
      </c>
      <c r="J91" s="72">
        <f t="shared" si="36"/>
        <v>1</v>
      </c>
      <c r="K91" s="72">
        <f t="shared" si="37"/>
        <v>1</v>
      </c>
      <c r="L91" s="72">
        <f t="shared" si="38"/>
        <v>0</v>
      </c>
      <c r="M91" s="72">
        <f t="shared" ca="1" si="28"/>
        <v>0</v>
      </c>
      <c r="N91" s="26"/>
      <c r="O91" s="26"/>
      <c r="P91" s="25"/>
      <c r="Q91" s="25"/>
      <c r="T91" s="22">
        <v>0</v>
      </c>
      <c r="U91" s="74">
        <f t="shared" si="29"/>
        <v>-820</v>
      </c>
      <c r="V91" s="70">
        <f t="shared" si="30"/>
        <v>-820</v>
      </c>
      <c r="W91" s="70"/>
      <c r="X91" s="70">
        <f t="shared" si="31"/>
        <v>901.38061267310115</v>
      </c>
      <c r="Y91" s="70">
        <f t="shared" si="32"/>
        <v>81.380612673101155</v>
      </c>
      <c r="Z91" s="70">
        <f t="shared" si="33"/>
        <v>81</v>
      </c>
      <c r="AA91" s="24">
        <f t="shared" si="34"/>
        <v>81</v>
      </c>
      <c r="AB91" s="67">
        <f t="shared" si="35"/>
        <v>901</v>
      </c>
    </row>
    <row r="92" spans="1:28" ht="15" customHeight="1" x14ac:dyDescent="0.25">
      <c r="A92" s="71">
        <v>540</v>
      </c>
      <c r="B92" s="71">
        <v>700</v>
      </c>
      <c r="C92" s="68">
        <v>0</v>
      </c>
      <c r="D92" s="68">
        <v>276.83</v>
      </c>
      <c r="E92" s="68">
        <v>211.87</v>
      </c>
      <c r="F92" s="68">
        <v>0</v>
      </c>
      <c r="G92" s="68">
        <f t="shared" si="26"/>
        <v>83.25</v>
      </c>
      <c r="H92" s="68">
        <v>0</v>
      </c>
      <c r="I92" s="68">
        <f t="shared" si="27"/>
        <v>80.583333333333329</v>
      </c>
      <c r="J92" s="72">
        <f t="shared" si="36"/>
        <v>0</v>
      </c>
      <c r="K92" s="72">
        <f t="shared" si="37"/>
        <v>-1</v>
      </c>
      <c r="L92" s="72">
        <f t="shared" si="38"/>
        <v>0</v>
      </c>
      <c r="M92" s="72">
        <f t="shared" ca="1" si="28"/>
        <v>1</v>
      </c>
      <c r="N92" s="26"/>
      <c r="O92" s="26"/>
      <c r="P92" s="25"/>
      <c r="Q92" s="25"/>
      <c r="T92" s="22">
        <v>0</v>
      </c>
      <c r="U92" s="74">
        <f t="shared" si="29"/>
        <v>-700</v>
      </c>
      <c r="V92" s="70">
        <f t="shared" si="30"/>
        <v>-700</v>
      </c>
      <c r="W92" s="70"/>
      <c r="X92" s="70">
        <f t="shared" si="31"/>
        <v>769.47125472094001</v>
      </c>
      <c r="Y92" s="70">
        <f t="shared" si="32"/>
        <v>69.47125472094001</v>
      </c>
      <c r="Z92" s="70">
        <f t="shared" si="33"/>
        <v>69</v>
      </c>
      <c r="AA92" s="24">
        <f t="shared" si="34"/>
        <v>69</v>
      </c>
      <c r="AB92" s="67">
        <f t="shared" si="35"/>
        <v>769</v>
      </c>
    </row>
    <row r="93" spans="1:28" ht="15" customHeight="1" x14ac:dyDescent="0.25">
      <c r="A93" s="71">
        <v>525</v>
      </c>
      <c r="B93" s="71">
        <v>700</v>
      </c>
      <c r="C93" s="68">
        <v>0</v>
      </c>
      <c r="D93" s="68">
        <v>276.81</v>
      </c>
      <c r="E93" s="68">
        <v>211.87</v>
      </c>
      <c r="F93" s="68">
        <v>0</v>
      </c>
      <c r="G93" s="68">
        <f t="shared" si="26"/>
        <v>82.131147540983605</v>
      </c>
      <c r="H93" s="68">
        <v>0</v>
      </c>
      <c r="I93" s="68">
        <f t="shared" si="27"/>
        <v>79.26229508196721</v>
      </c>
      <c r="J93" s="72">
        <f t="shared" si="36"/>
        <v>1</v>
      </c>
      <c r="K93" s="72">
        <f t="shared" si="37"/>
        <v>1</v>
      </c>
      <c r="L93" s="72">
        <f t="shared" si="38"/>
        <v>0</v>
      </c>
      <c r="M93" s="72">
        <f t="shared" ca="1" si="28"/>
        <v>0</v>
      </c>
      <c r="N93" s="26"/>
      <c r="O93" s="26"/>
      <c r="P93" s="25"/>
      <c r="Q93" s="25"/>
      <c r="T93" s="22">
        <v>0</v>
      </c>
      <c r="U93" s="74">
        <f t="shared" si="29"/>
        <v>-700</v>
      </c>
      <c r="V93" s="70">
        <f t="shared" si="30"/>
        <v>-700</v>
      </c>
      <c r="W93" s="70"/>
      <c r="X93" s="70">
        <f t="shared" si="31"/>
        <v>769.47125472094001</v>
      </c>
      <c r="Y93" s="70">
        <f t="shared" si="32"/>
        <v>69.47125472094001</v>
      </c>
      <c r="Z93" s="70">
        <f t="shared" si="33"/>
        <v>69</v>
      </c>
      <c r="AA93" s="24">
        <f t="shared" si="34"/>
        <v>69</v>
      </c>
      <c r="AB93" s="67">
        <f t="shared" si="35"/>
        <v>769</v>
      </c>
    </row>
    <row r="94" spans="1:28" ht="15" customHeight="1" x14ac:dyDescent="0.25">
      <c r="A94" s="71">
        <v>510</v>
      </c>
      <c r="B94" s="71">
        <v>700</v>
      </c>
      <c r="C94" s="68">
        <v>0</v>
      </c>
      <c r="D94" s="68">
        <v>276.79000000000002</v>
      </c>
      <c r="E94" s="68">
        <v>211.87</v>
      </c>
      <c r="F94" s="68">
        <v>0</v>
      </c>
      <c r="G94" s="68">
        <f t="shared" si="26"/>
        <v>81.048387096774192</v>
      </c>
      <c r="H94" s="68">
        <v>0</v>
      </c>
      <c r="I94" s="68">
        <f t="shared" si="27"/>
        <v>77.983870967741936</v>
      </c>
      <c r="J94" s="72">
        <f t="shared" si="36"/>
        <v>1</v>
      </c>
      <c r="K94" s="72">
        <f t="shared" si="37"/>
        <v>1</v>
      </c>
      <c r="L94" s="72">
        <f t="shared" si="38"/>
        <v>0</v>
      </c>
      <c r="M94" s="72">
        <f t="shared" ca="1" si="28"/>
        <v>1</v>
      </c>
      <c r="N94" s="26"/>
      <c r="O94" s="26"/>
      <c r="P94" s="25"/>
      <c r="Q94" s="25"/>
      <c r="T94" s="22">
        <v>0</v>
      </c>
      <c r="U94" s="74">
        <f t="shared" si="29"/>
        <v>-700</v>
      </c>
      <c r="V94" s="70">
        <f t="shared" si="30"/>
        <v>-700</v>
      </c>
      <c r="W94" s="70"/>
      <c r="X94" s="70">
        <f t="shared" si="31"/>
        <v>769.47125472094001</v>
      </c>
      <c r="Y94" s="70">
        <f t="shared" si="32"/>
        <v>69.47125472094001</v>
      </c>
      <c r="Z94" s="70">
        <f t="shared" si="33"/>
        <v>69</v>
      </c>
      <c r="AA94" s="24">
        <f t="shared" si="34"/>
        <v>69</v>
      </c>
      <c r="AB94" s="67">
        <f t="shared" si="35"/>
        <v>769</v>
      </c>
    </row>
    <row r="95" spans="1:28" ht="15" customHeight="1" x14ac:dyDescent="0.25">
      <c r="A95" s="71">
        <v>495</v>
      </c>
      <c r="B95" s="71">
        <v>700</v>
      </c>
      <c r="C95" s="68">
        <v>0</v>
      </c>
      <c r="D95" s="68">
        <v>276.77</v>
      </c>
      <c r="E95" s="68">
        <v>211.87</v>
      </c>
      <c r="F95" s="68">
        <v>0</v>
      </c>
      <c r="G95" s="68">
        <f t="shared" si="26"/>
        <v>80</v>
      </c>
      <c r="H95" s="68">
        <v>0</v>
      </c>
      <c r="I95" s="68">
        <f t="shared" si="27"/>
        <v>76.746031746031747</v>
      </c>
      <c r="J95" s="72">
        <f t="shared" si="36"/>
        <v>1</v>
      </c>
      <c r="K95" s="72">
        <f t="shared" si="37"/>
        <v>1</v>
      </c>
      <c r="L95" s="72">
        <f t="shared" si="38"/>
        <v>0</v>
      </c>
      <c r="M95" s="72">
        <f t="shared" ca="1" si="28"/>
        <v>1</v>
      </c>
      <c r="N95" s="26"/>
      <c r="O95" s="26"/>
      <c r="P95" s="25"/>
      <c r="Q95" s="25"/>
      <c r="T95" s="22">
        <v>0</v>
      </c>
      <c r="U95" s="74">
        <f t="shared" si="29"/>
        <v>-700</v>
      </c>
      <c r="V95" s="70">
        <f t="shared" si="30"/>
        <v>-700</v>
      </c>
      <c r="W95" s="70"/>
      <c r="X95" s="70">
        <f t="shared" si="31"/>
        <v>769.47125472094001</v>
      </c>
      <c r="Y95" s="70">
        <f t="shared" si="32"/>
        <v>69.47125472094001</v>
      </c>
      <c r="Z95" s="70">
        <f t="shared" si="33"/>
        <v>69</v>
      </c>
      <c r="AA95" s="24">
        <f t="shared" si="34"/>
        <v>69</v>
      </c>
      <c r="AB95" s="67">
        <f t="shared" si="35"/>
        <v>769</v>
      </c>
    </row>
    <row r="96" spans="1:28" ht="15" customHeight="1" x14ac:dyDescent="0.25">
      <c r="A96" s="71">
        <v>490</v>
      </c>
      <c r="B96" s="71">
        <v>700</v>
      </c>
      <c r="C96" s="68">
        <v>0</v>
      </c>
      <c r="D96" s="68">
        <v>276.75</v>
      </c>
      <c r="E96" s="68">
        <v>211.87</v>
      </c>
      <c r="F96" s="68">
        <v>0</v>
      </c>
      <c r="G96" s="68">
        <f t="shared" si="26"/>
        <v>78.828125</v>
      </c>
      <c r="H96" s="68">
        <v>0</v>
      </c>
      <c r="I96" s="68">
        <f t="shared" si="27"/>
        <v>75.546875</v>
      </c>
      <c r="J96" s="72">
        <f t="shared" si="36"/>
        <v>1</v>
      </c>
      <c r="K96" s="72">
        <f t="shared" si="37"/>
        <v>1</v>
      </c>
      <c r="L96" s="72">
        <f t="shared" si="38"/>
        <v>0</v>
      </c>
      <c r="M96" s="72">
        <f t="shared" ca="1" si="28"/>
        <v>1</v>
      </c>
      <c r="N96" s="26"/>
      <c r="O96" s="26"/>
      <c r="P96" s="25"/>
      <c r="Q96" s="25"/>
      <c r="T96" s="22">
        <v>0</v>
      </c>
      <c r="U96" s="74">
        <f t="shared" si="29"/>
        <v>-700</v>
      </c>
      <c r="V96" s="70">
        <f t="shared" si="30"/>
        <v>-700</v>
      </c>
      <c r="W96" s="70"/>
      <c r="X96" s="70">
        <f t="shared" si="31"/>
        <v>769.47125472094001</v>
      </c>
      <c r="Y96" s="70">
        <f t="shared" si="32"/>
        <v>69.47125472094001</v>
      </c>
      <c r="Z96" s="70">
        <f t="shared" si="33"/>
        <v>69</v>
      </c>
      <c r="AA96" s="24">
        <f t="shared" si="34"/>
        <v>69</v>
      </c>
      <c r="AB96" s="67">
        <f t="shared" si="35"/>
        <v>769</v>
      </c>
    </row>
    <row r="97" spans="1:28" ht="15" customHeight="1" x14ac:dyDescent="0.25">
      <c r="A97" s="71">
        <v>486</v>
      </c>
      <c r="B97" s="71">
        <v>580</v>
      </c>
      <c r="C97" s="68">
        <v>0</v>
      </c>
      <c r="D97" s="68">
        <v>276.74</v>
      </c>
      <c r="E97" s="68">
        <v>211.71</v>
      </c>
      <c r="F97" s="68">
        <v>0</v>
      </c>
      <c r="G97" s="68">
        <f t="shared" ref="G97:G128" si="39">($A$32-A97)/(ROW(A97)-ROW($A$32))</f>
        <v>77.676923076923075</v>
      </c>
      <c r="H97" s="68">
        <v>0</v>
      </c>
      <c r="I97" s="68">
        <f t="shared" ref="I97:I128" si="40">($A$32-B97)/(ROW(B97)-ROW($A$32))</f>
        <v>76.230769230769226</v>
      </c>
      <c r="J97" s="72">
        <f t="shared" si="36"/>
        <v>0</v>
      </c>
      <c r="K97" s="72">
        <f t="shared" si="37"/>
        <v>-1</v>
      </c>
      <c r="L97" s="72">
        <f t="shared" si="38"/>
        <v>0</v>
      </c>
      <c r="M97" s="72">
        <f t="shared" ca="1" si="28"/>
        <v>0</v>
      </c>
      <c r="N97" s="26"/>
      <c r="O97" s="26"/>
      <c r="P97" s="25"/>
      <c r="Q97" s="25"/>
      <c r="T97" s="22">
        <v>0</v>
      </c>
      <c r="U97" s="74">
        <f t="shared" si="29"/>
        <v>-580</v>
      </c>
      <c r="V97" s="70">
        <f t="shared" si="30"/>
        <v>-580</v>
      </c>
      <c r="W97" s="70"/>
      <c r="X97" s="70">
        <f t="shared" si="31"/>
        <v>637.56189676877887</v>
      </c>
      <c r="Y97" s="70">
        <f t="shared" si="32"/>
        <v>57.561896768778865</v>
      </c>
      <c r="Z97" s="70">
        <f t="shared" si="33"/>
        <v>58</v>
      </c>
      <c r="AA97" s="24">
        <f t="shared" si="34"/>
        <v>58</v>
      </c>
      <c r="AB97" s="67">
        <f t="shared" si="35"/>
        <v>638</v>
      </c>
    </row>
    <row r="98" spans="1:28" ht="15" customHeight="1" x14ac:dyDescent="0.25">
      <c r="A98" s="71">
        <v>480</v>
      </c>
      <c r="B98" s="71">
        <v>580</v>
      </c>
      <c r="C98" s="68">
        <v>0</v>
      </c>
      <c r="D98" s="68">
        <v>276.73</v>
      </c>
      <c r="E98" s="68">
        <v>211.71</v>
      </c>
      <c r="F98" s="68">
        <v>0</v>
      </c>
      <c r="G98" s="68">
        <f t="shared" si="39"/>
        <v>76.590909090909093</v>
      </c>
      <c r="H98" s="68">
        <v>0</v>
      </c>
      <c r="I98" s="68">
        <f t="shared" si="40"/>
        <v>75.075757575757578</v>
      </c>
      <c r="J98" s="72">
        <f t="shared" si="36"/>
        <v>1</v>
      </c>
      <c r="K98" s="72">
        <f t="shared" si="37"/>
        <v>1</v>
      </c>
      <c r="L98" s="72">
        <f t="shared" si="38"/>
        <v>0</v>
      </c>
      <c r="M98" s="72">
        <f t="shared" ref="M98:M128" ca="1" si="41">IF(RAND()&lt;0.5,0,1)</f>
        <v>1</v>
      </c>
      <c r="N98" s="26"/>
      <c r="O98" s="26"/>
      <c r="P98" s="25"/>
      <c r="Q98" s="25"/>
      <c r="T98" s="22">
        <v>0</v>
      </c>
      <c r="U98" s="74">
        <f t="shared" ref="U98:U128" si="42">T98-B98</f>
        <v>-580</v>
      </c>
      <c r="V98" s="70">
        <f t="shared" ref="V98:V128" si="43">ROUND(U98,0)</f>
        <v>-580</v>
      </c>
      <c r="W98" s="70"/>
      <c r="X98" s="70">
        <f t="shared" ref="X98:X128" si="44">B98/$W$2*$W$3</f>
        <v>637.56189676877887</v>
      </c>
      <c r="Y98" s="70">
        <f t="shared" ref="Y98:Y128" si="45">X98-B98</f>
        <v>57.561896768778865</v>
      </c>
      <c r="Z98" s="70">
        <f t="shared" ref="Z98:Z128" si="46">ROUND(Y98,0)</f>
        <v>58</v>
      </c>
      <c r="AA98" s="24">
        <f t="shared" ref="AA98:AA128" si="47">IF(V98&gt;=0,V98,Z98)</f>
        <v>58</v>
      </c>
      <c r="AB98" s="67">
        <f t="shared" ref="AB98:AB128" si="48">B98+AA98</f>
        <v>638</v>
      </c>
    </row>
    <row r="99" spans="1:28" ht="15" customHeight="1" x14ac:dyDescent="0.25">
      <c r="A99" s="71">
        <v>610</v>
      </c>
      <c r="B99" s="71">
        <v>580</v>
      </c>
      <c r="C99" s="68">
        <v>0</v>
      </c>
      <c r="D99" s="68">
        <v>276.73</v>
      </c>
      <c r="E99" s="68">
        <v>211.71</v>
      </c>
      <c r="F99" s="68">
        <v>0</v>
      </c>
      <c r="G99" s="68">
        <f t="shared" si="39"/>
        <v>73.507462686567166</v>
      </c>
      <c r="H99" s="68">
        <v>0</v>
      </c>
      <c r="I99" s="68">
        <f t="shared" si="40"/>
        <v>73.955223880597018</v>
      </c>
      <c r="J99" s="72">
        <f t="shared" ref="J99:J128" si="49">IF(ABS(B99-B98)&lt;=50,1,0)</f>
        <v>1</v>
      </c>
      <c r="K99" s="72">
        <f t="shared" ref="K99:K128" si="50">IF(ABS((B99-B98))&lt;=50,1,IF((B99-B98)*(1)&gt;=0,1,-1))</f>
        <v>1</v>
      </c>
      <c r="L99" s="72">
        <f t="shared" si="38"/>
        <v>0</v>
      </c>
      <c r="M99" s="72">
        <f t="shared" ca="1" si="41"/>
        <v>1</v>
      </c>
      <c r="N99" s="26"/>
      <c r="O99" s="26"/>
      <c r="P99" s="25"/>
      <c r="Q99" s="25"/>
      <c r="T99" s="22">
        <v>0</v>
      </c>
      <c r="U99" s="74">
        <f t="shared" si="42"/>
        <v>-580</v>
      </c>
      <c r="V99" s="70">
        <f t="shared" si="43"/>
        <v>-580</v>
      </c>
      <c r="W99" s="70"/>
      <c r="X99" s="70">
        <f t="shared" si="44"/>
        <v>637.56189676877887</v>
      </c>
      <c r="Y99" s="70">
        <f t="shared" si="45"/>
        <v>57.561896768778865</v>
      </c>
      <c r="Z99" s="70">
        <f t="shared" si="46"/>
        <v>58</v>
      </c>
      <c r="AA99" s="24">
        <f t="shared" si="47"/>
        <v>58</v>
      </c>
      <c r="AB99" s="67">
        <f t="shared" si="48"/>
        <v>638</v>
      </c>
    </row>
    <row r="100" spans="1:28" ht="15" customHeight="1" x14ac:dyDescent="0.25">
      <c r="A100" s="71">
        <v>741</v>
      </c>
      <c r="B100" s="71">
        <v>580</v>
      </c>
      <c r="C100" s="68">
        <v>0</v>
      </c>
      <c r="D100" s="68">
        <v>276.75</v>
      </c>
      <c r="E100" s="68">
        <v>211.71</v>
      </c>
      <c r="F100" s="68">
        <v>0</v>
      </c>
      <c r="G100" s="68">
        <f t="shared" si="39"/>
        <v>70.5</v>
      </c>
      <c r="H100" s="68">
        <v>0</v>
      </c>
      <c r="I100" s="68">
        <f t="shared" si="40"/>
        <v>72.867647058823536</v>
      </c>
      <c r="J100" s="72">
        <f t="shared" si="49"/>
        <v>1</v>
      </c>
      <c r="K100" s="72">
        <f t="shared" si="50"/>
        <v>1</v>
      </c>
      <c r="L100" s="72">
        <f t="shared" si="38"/>
        <v>0</v>
      </c>
      <c r="M100" s="72">
        <f t="shared" ca="1" si="41"/>
        <v>1</v>
      </c>
      <c r="N100" s="26"/>
      <c r="O100" s="26"/>
      <c r="P100" s="25"/>
      <c r="Q100" s="25"/>
      <c r="T100" s="22">
        <v>0</v>
      </c>
      <c r="U100" s="74">
        <f t="shared" si="42"/>
        <v>-580</v>
      </c>
      <c r="V100" s="70">
        <f t="shared" si="43"/>
        <v>-580</v>
      </c>
      <c r="W100" s="70"/>
      <c r="X100" s="70">
        <f t="shared" si="44"/>
        <v>637.56189676877887</v>
      </c>
      <c r="Y100" s="70">
        <f t="shared" si="45"/>
        <v>57.561896768778865</v>
      </c>
      <c r="Z100" s="70">
        <f t="shared" si="46"/>
        <v>58</v>
      </c>
      <c r="AA100" s="24">
        <f t="shared" si="47"/>
        <v>58</v>
      </c>
      <c r="AB100" s="67">
        <f t="shared" si="48"/>
        <v>638</v>
      </c>
    </row>
    <row r="101" spans="1:28" ht="15" customHeight="1" x14ac:dyDescent="0.25">
      <c r="A101" s="71">
        <v>870</v>
      </c>
      <c r="B101" s="71">
        <v>580</v>
      </c>
      <c r="C101" s="68">
        <v>3.87</v>
      </c>
      <c r="D101" s="68">
        <v>276.77999999999997</v>
      </c>
      <c r="E101" s="68">
        <v>211.71</v>
      </c>
      <c r="F101" s="68">
        <v>0</v>
      </c>
      <c r="G101" s="68">
        <f t="shared" si="39"/>
        <v>67.608695652173907</v>
      </c>
      <c r="H101" s="68">
        <v>0</v>
      </c>
      <c r="I101" s="68">
        <f t="shared" si="40"/>
        <v>71.811594202898547</v>
      </c>
      <c r="J101" s="72">
        <f t="shared" si="49"/>
        <v>1</v>
      </c>
      <c r="K101" s="72">
        <f t="shared" si="50"/>
        <v>1</v>
      </c>
      <c r="L101" s="72">
        <f t="shared" si="38"/>
        <v>0</v>
      </c>
      <c r="M101" s="72">
        <f t="shared" ca="1" si="41"/>
        <v>1</v>
      </c>
      <c r="N101" s="26"/>
      <c r="O101" s="26"/>
      <c r="P101" s="25"/>
      <c r="Q101" s="25"/>
      <c r="T101" s="22">
        <v>0</v>
      </c>
      <c r="U101" s="74">
        <f t="shared" si="42"/>
        <v>-580</v>
      </c>
      <c r="V101" s="70">
        <f t="shared" si="43"/>
        <v>-580</v>
      </c>
      <c r="W101" s="70"/>
      <c r="X101" s="70">
        <f t="shared" si="44"/>
        <v>637.56189676877887</v>
      </c>
      <c r="Y101" s="70">
        <f t="shared" si="45"/>
        <v>57.561896768778865</v>
      </c>
      <c r="Z101" s="70">
        <f t="shared" si="46"/>
        <v>58</v>
      </c>
      <c r="AA101" s="24">
        <f t="shared" si="47"/>
        <v>58</v>
      </c>
      <c r="AB101" s="67">
        <f t="shared" si="48"/>
        <v>638</v>
      </c>
    </row>
    <row r="102" spans="1:28" ht="15" customHeight="1" x14ac:dyDescent="0.25">
      <c r="A102" s="71">
        <v>820</v>
      </c>
      <c r="B102" s="71">
        <v>460</v>
      </c>
      <c r="C102" s="68">
        <v>3.65</v>
      </c>
      <c r="D102" s="68">
        <v>276.82</v>
      </c>
      <c r="E102" s="68">
        <v>211.55</v>
      </c>
      <c r="F102" s="68">
        <v>0</v>
      </c>
      <c r="G102" s="68">
        <f t="shared" si="39"/>
        <v>67.357142857142861</v>
      </c>
      <c r="H102" s="68">
        <v>0</v>
      </c>
      <c r="I102" s="68">
        <f t="shared" si="40"/>
        <v>72.5</v>
      </c>
      <c r="J102" s="72">
        <f t="shared" si="49"/>
        <v>0</v>
      </c>
      <c r="K102" s="72">
        <f t="shared" si="50"/>
        <v>-1</v>
      </c>
      <c r="L102" s="72">
        <f t="shared" si="38"/>
        <v>0</v>
      </c>
      <c r="M102" s="72">
        <f t="shared" ca="1" si="41"/>
        <v>0</v>
      </c>
      <c r="N102" s="26"/>
      <c r="O102" s="26"/>
      <c r="P102" s="25"/>
      <c r="Q102" s="25"/>
      <c r="T102" s="22">
        <v>0</v>
      </c>
      <c r="U102" s="74">
        <f t="shared" si="42"/>
        <v>-460</v>
      </c>
      <c r="V102" s="70">
        <f t="shared" si="43"/>
        <v>-460</v>
      </c>
      <c r="W102" s="70"/>
      <c r="X102" s="70">
        <f t="shared" si="44"/>
        <v>505.65253881661766</v>
      </c>
      <c r="Y102" s="70">
        <f t="shared" si="45"/>
        <v>45.652538816617664</v>
      </c>
      <c r="Z102" s="70">
        <f t="shared" si="46"/>
        <v>46</v>
      </c>
      <c r="AA102" s="24">
        <f t="shared" si="47"/>
        <v>46</v>
      </c>
      <c r="AB102" s="67">
        <f t="shared" si="48"/>
        <v>506</v>
      </c>
    </row>
    <row r="103" spans="1:28" ht="15" customHeight="1" x14ac:dyDescent="0.25">
      <c r="A103" s="71">
        <v>771</v>
      </c>
      <c r="B103" s="71">
        <v>460</v>
      </c>
      <c r="C103" s="68">
        <v>3.43</v>
      </c>
      <c r="D103" s="68">
        <v>276.85000000000002</v>
      </c>
      <c r="E103" s="68">
        <v>211.55</v>
      </c>
      <c r="F103" s="68">
        <v>0</v>
      </c>
      <c r="G103" s="68">
        <f t="shared" si="39"/>
        <v>67.098591549295776</v>
      </c>
      <c r="H103" s="68">
        <v>0</v>
      </c>
      <c r="I103" s="68">
        <f t="shared" si="40"/>
        <v>71.478873239436624</v>
      </c>
      <c r="J103" s="72">
        <f t="shared" si="49"/>
        <v>1</v>
      </c>
      <c r="K103" s="72">
        <f t="shared" si="50"/>
        <v>1</v>
      </c>
      <c r="L103" s="72">
        <f t="shared" ref="L103:L128" si="51">IF(OR(COUNTIF(K99:K103,1)=5,COUNTIF(K99:K103,-1)=5),1,0)</f>
        <v>0</v>
      </c>
      <c r="M103" s="72">
        <f t="shared" ca="1" si="41"/>
        <v>1</v>
      </c>
      <c r="N103" s="26"/>
      <c r="O103" s="26"/>
      <c r="P103" s="25"/>
      <c r="Q103" s="25"/>
      <c r="T103" s="22">
        <v>0</v>
      </c>
      <c r="U103" s="74">
        <f t="shared" si="42"/>
        <v>-460</v>
      </c>
      <c r="V103" s="70">
        <f t="shared" si="43"/>
        <v>-460</v>
      </c>
      <c r="W103" s="70"/>
      <c r="X103" s="70">
        <f t="shared" si="44"/>
        <v>505.65253881661766</v>
      </c>
      <c r="Y103" s="70">
        <f t="shared" si="45"/>
        <v>45.652538816617664</v>
      </c>
      <c r="Z103" s="70">
        <f t="shared" si="46"/>
        <v>46</v>
      </c>
      <c r="AA103" s="24">
        <f t="shared" si="47"/>
        <v>46</v>
      </c>
      <c r="AB103" s="67">
        <f t="shared" si="48"/>
        <v>506</v>
      </c>
    </row>
    <row r="104" spans="1:28" ht="15" customHeight="1" x14ac:dyDescent="0.25">
      <c r="A104" s="71">
        <v>720</v>
      </c>
      <c r="B104" s="71">
        <v>460</v>
      </c>
      <c r="C104" s="68">
        <v>3.2</v>
      </c>
      <c r="D104" s="68">
        <v>276.87</v>
      </c>
      <c r="E104" s="68">
        <v>211.55</v>
      </c>
      <c r="F104" s="68">
        <v>0</v>
      </c>
      <c r="G104" s="68">
        <f t="shared" si="39"/>
        <v>66.875</v>
      </c>
      <c r="H104" s="68">
        <v>0</v>
      </c>
      <c r="I104" s="68">
        <f t="shared" si="40"/>
        <v>70.486111111111114</v>
      </c>
      <c r="J104" s="72">
        <f t="shared" si="49"/>
        <v>1</v>
      </c>
      <c r="K104" s="72">
        <f t="shared" si="50"/>
        <v>1</v>
      </c>
      <c r="L104" s="72">
        <f t="shared" si="51"/>
        <v>0</v>
      </c>
      <c r="M104" s="72">
        <f t="shared" ca="1" si="41"/>
        <v>0</v>
      </c>
      <c r="N104" s="26"/>
      <c r="O104" s="26"/>
      <c r="P104" s="25"/>
      <c r="Q104" s="25"/>
      <c r="T104" s="22">
        <v>0</v>
      </c>
      <c r="U104" s="74">
        <f t="shared" si="42"/>
        <v>-460</v>
      </c>
      <c r="V104" s="70">
        <f t="shared" si="43"/>
        <v>-460</v>
      </c>
      <c r="W104" s="70"/>
      <c r="X104" s="70">
        <f t="shared" si="44"/>
        <v>505.65253881661766</v>
      </c>
      <c r="Y104" s="70">
        <f t="shared" si="45"/>
        <v>45.652538816617664</v>
      </c>
      <c r="Z104" s="70">
        <f t="shared" si="46"/>
        <v>46</v>
      </c>
      <c r="AA104" s="24">
        <f t="shared" si="47"/>
        <v>46</v>
      </c>
      <c r="AB104" s="67">
        <f t="shared" si="48"/>
        <v>506</v>
      </c>
    </row>
    <row r="105" spans="1:28" ht="15" customHeight="1" x14ac:dyDescent="0.25">
      <c r="A105" s="71">
        <v>650</v>
      </c>
      <c r="B105" s="71">
        <v>460</v>
      </c>
      <c r="C105" s="68">
        <v>2.89</v>
      </c>
      <c r="D105" s="68">
        <v>276.89</v>
      </c>
      <c r="E105" s="68">
        <v>211.55</v>
      </c>
      <c r="F105" s="68">
        <v>0</v>
      </c>
      <c r="G105" s="68">
        <f t="shared" si="39"/>
        <v>66.917808219178085</v>
      </c>
      <c r="H105" s="68">
        <v>0</v>
      </c>
      <c r="I105" s="68">
        <f t="shared" si="40"/>
        <v>69.520547945205479</v>
      </c>
      <c r="J105" s="72">
        <f t="shared" si="49"/>
        <v>1</v>
      </c>
      <c r="K105" s="72">
        <f t="shared" si="50"/>
        <v>1</v>
      </c>
      <c r="L105" s="72">
        <f t="shared" si="51"/>
        <v>0</v>
      </c>
      <c r="M105" s="72">
        <f t="shared" ca="1" si="41"/>
        <v>1</v>
      </c>
      <c r="N105" s="26"/>
      <c r="O105" s="26"/>
      <c r="P105" s="25"/>
      <c r="Q105" s="25"/>
      <c r="T105" s="22">
        <v>0</v>
      </c>
      <c r="U105" s="74">
        <f t="shared" si="42"/>
        <v>-460</v>
      </c>
      <c r="V105" s="70">
        <f t="shared" si="43"/>
        <v>-460</v>
      </c>
      <c r="W105" s="70"/>
      <c r="X105" s="70">
        <f t="shared" si="44"/>
        <v>505.65253881661766</v>
      </c>
      <c r="Y105" s="70">
        <f t="shared" si="45"/>
        <v>45.652538816617664</v>
      </c>
      <c r="Z105" s="70">
        <f t="shared" si="46"/>
        <v>46</v>
      </c>
      <c r="AA105" s="24">
        <f t="shared" si="47"/>
        <v>46</v>
      </c>
      <c r="AB105" s="67">
        <f t="shared" si="48"/>
        <v>506</v>
      </c>
    </row>
    <row r="106" spans="1:28" ht="15" customHeight="1" x14ac:dyDescent="0.25">
      <c r="A106" s="71">
        <v>579</v>
      </c>
      <c r="B106" s="71">
        <v>460</v>
      </c>
      <c r="C106" s="68">
        <v>2.57</v>
      </c>
      <c r="D106" s="68">
        <v>276.91000000000003</v>
      </c>
      <c r="E106" s="68">
        <v>211.55</v>
      </c>
      <c r="F106" s="68">
        <v>0</v>
      </c>
      <c r="G106" s="68">
        <f t="shared" si="39"/>
        <v>66.972972972972968</v>
      </c>
      <c r="H106" s="68">
        <v>0</v>
      </c>
      <c r="I106" s="68">
        <f t="shared" si="40"/>
        <v>68.581081081081081</v>
      </c>
      <c r="J106" s="72">
        <f t="shared" si="49"/>
        <v>1</v>
      </c>
      <c r="K106" s="72">
        <f t="shared" si="50"/>
        <v>1</v>
      </c>
      <c r="L106" s="72">
        <f t="shared" si="51"/>
        <v>0</v>
      </c>
      <c r="M106" s="72">
        <f t="shared" ca="1" si="41"/>
        <v>0</v>
      </c>
      <c r="N106" s="26"/>
      <c r="O106" s="26"/>
      <c r="P106" s="25"/>
      <c r="Q106" s="25"/>
      <c r="T106" s="22">
        <v>0</v>
      </c>
      <c r="U106" s="74">
        <f t="shared" si="42"/>
        <v>-460</v>
      </c>
      <c r="V106" s="70">
        <f t="shared" si="43"/>
        <v>-460</v>
      </c>
      <c r="W106" s="70"/>
      <c r="X106" s="70">
        <f t="shared" si="44"/>
        <v>505.65253881661766</v>
      </c>
      <c r="Y106" s="70">
        <f t="shared" si="45"/>
        <v>45.652538816617664</v>
      </c>
      <c r="Z106" s="70">
        <f t="shared" si="46"/>
        <v>46</v>
      </c>
      <c r="AA106" s="24">
        <f t="shared" si="47"/>
        <v>46</v>
      </c>
      <c r="AB106" s="67">
        <f t="shared" si="48"/>
        <v>506</v>
      </c>
    </row>
    <row r="107" spans="1:28" ht="15" customHeight="1" x14ac:dyDescent="0.25">
      <c r="A107" s="71">
        <v>510</v>
      </c>
      <c r="B107" s="71">
        <v>330</v>
      </c>
      <c r="C107" s="68">
        <v>2.27</v>
      </c>
      <c r="D107" s="68">
        <v>276.92</v>
      </c>
      <c r="E107" s="68">
        <v>211.3</v>
      </c>
      <c r="F107" s="68">
        <v>0</v>
      </c>
      <c r="G107" s="68">
        <f t="shared" si="39"/>
        <v>67</v>
      </c>
      <c r="H107" s="68">
        <v>0</v>
      </c>
      <c r="I107" s="68">
        <f t="shared" si="40"/>
        <v>69.400000000000006</v>
      </c>
      <c r="J107" s="72">
        <f t="shared" si="49"/>
        <v>0</v>
      </c>
      <c r="K107" s="72">
        <f t="shared" si="50"/>
        <v>-1</v>
      </c>
      <c r="L107" s="72">
        <f t="shared" si="51"/>
        <v>0</v>
      </c>
      <c r="M107" s="72">
        <f t="shared" ca="1" si="41"/>
        <v>0</v>
      </c>
      <c r="N107" s="26"/>
      <c r="O107" s="26"/>
      <c r="P107" s="25"/>
      <c r="Q107" s="25"/>
      <c r="T107" s="22">
        <v>0</v>
      </c>
      <c r="U107" s="74">
        <f t="shared" si="42"/>
        <v>-330</v>
      </c>
      <c r="V107" s="70">
        <f t="shared" si="43"/>
        <v>-330</v>
      </c>
      <c r="W107" s="70"/>
      <c r="X107" s="70">
        <f t="shared" si="44"/>
        <v>362.75073436844315</v>
      </c>
      <c r="Y107" s="70">
        <f t="shared" si="45"/>
        <v>32.750734368443148</v>
      </c>
      <c r="Z107" s="70">
        <f t="shared" si="46"/>
        <v>33</v>
      </c>
      <c r="AA107" s="24">
        <f t="shared" si="47"/>
        <v>33</v>
      </c>
      <c r="AB107" s="67">
        <f t="shared" si="48"/>
        <v>363</v>
      </c>
    </row>
    <row r="108" spans="1:28" ht="15" customHeight="1" x14ac:dyDescent="0.25">
      <c r="A108" s="71">
        <v>540</v>
      </c>
      <c r="B108" s="81">
        <v>330</v>
      </c>
      <c r="C108" s="68">
        <v>2.4</v>
      </c>
      <c r="D108" s="68">
        <v>276.95</v>
      </c>
      <c r="E108" s="68">
        <v>211.3</v>
      </c>
      <c r="F108" s="68">
        <v>0</v>
      </c>
      <c r="G108" s="68">
        <f t="shared" si="39"/>
        <v>65.723684210526315</v>
      </c>
      <c r="H108" s="68">
        <v>0</v>
      </c>
      <c r="I108" s="68">
        <f t="shared" si="40"/>
        <v>68.486842105263165</v>
      </c>
      <c r="J108" s="72">
        <f t="shared" si="49"/>
        <v>1</v>
      </c>
      <c r="K108" s="72">
        <f t="shared" si="50"/>
        <v>1</v>
      </c>
      <c r="L108" s="72">
        <f t="shared" si="51"/>
        <v>0</v>
      </c>
      <c r="M108" s="72">
        <f t="shared" ca="1" si="41"/>
        <v>1</v>
      </c>
      <c r="N108" s="26"/>
      <c r="O108" s="26"/>
      <c r="P108" s="25"/>
      <c r="Q108" s="25"/>
      <c r="T108" s="22">
        <v>0</v>
      </c>
      <c r="U108" s="74">
        <f t="shared" si="42"/>
        <v>-330</v>
      </c>
      <c r="V108" s="70">
        <f t="shared" si="43"/>
        <v>-330</v>
      </c>
      <c r="W108" s="70"/>
      <c r="X108" s="70">
        <f t="shared" si="44"/>
        <v>362.75073436844315</v>
      </c>
      <c r="Y108" s="70">
        <f t="shared" si="45"/>
        <v>32.750734368443148</v>
      </c>
      <c r="Z108" s="70">
        <f t="shared" si="46"/>
        <v>33</v>
      </c>
      <c r="AA108" s="24">
        <f t="shared" si="47"/>
        <v>33</v>
      </c>
      <c r="AB108" s="67">
        <f t="shared" si="48"/>
        <v>363</v>
      </c>
    </row>
    <row r="109" spans="1:28" ht="15" customHeight="1" x14ac:dyDescent="0.25">
      <c r="A109" s="71">
        <v>570</v>
      </c>
      <c r="B109" s="71">
        <v>330</v>
      </c>
      <c r="C109" s="68">
        <v>2.5299999999999998</v>
      </c>
      <c r="D109" s="68">
        <v>276.97000000000003</v>
      </c>
      <c r="E109" s="68">
        <v>211.3</v>
      </c>
      <c r="F109" s="68">
        <v>0</v>
      </c>
      <c r="G109" s="68">
        <f t="shared" si="39"/>
        <v>64.480519480519476</v>
      </c>
      <c r="H109" s="68">
        <v>0</v>
      </c>
      <c r="I109" s="68">
        <f t="shared" si="40"/>
        <v>67.597402597402592</v>
      </c>
      <c r="J109" s="72">
        <f t="shared" si="49"/>
        <v>1</v>
      </c>
      <c r="K109" s="72">
        <f t="shared" si="50"/>
        <v>1</v>
      </c>
      <c r="L109" s="72">
        <f t="shared" si="51"/>
        <v>0</v>
      </c>
      <c r="M109" s="72">
        <f t="shared" ca="1" si="41"/>
        <v>0</v>
      </c>
      <c r="N109" s="26"/>
      <c r="O109" s="26"/>
      <c r="P109" s="25"/>
      <c r="Q109" s="25"/>
      <c r="T109" s="22">
        <v>0</v>
      </c>
      <c r="U109" s="74">
        <f t="shared" si="42"/>
        <v>-330</v>
      </c>
      <c r="V109" s="70">
        <f t="shared" si="43"/>
        <v>-330</v>
      </c>
      <c r="W109" s="70"/>
      <c r="X109" s="70">
        <f t="shared" si="44"/>
        <v>362.75073436844315</v>
      </c>
      <c r="Y109" s="70">
        <f t="shared" si="45"/>
        <v>32.750734368443148</v>
      </c>
      <c r="Z109" s="70">
        <f t="shared" si="46"/>
        <v>33</v>
      </c>
      <c r="AA109" s="24">
        <f t="shared" si="47"/>
        <v>33</v>
      </c>
      <c r="AB109" s="67">
        <f t="shared" si="48"/>
        <v>363</v>
      </c>
    </row>
    <row r="110" spans="1:28" ht="15" customHeight="1" x14ac:dyDescent="0.25">
      <c r="A110" s="71">
        <v>600</v>
      </c>
      <c r="B110" s="71">
        <v>330</v>
      </c>
      <c r="C110" s="68">
        <v>2.67</v>
      </c>
      <c r="D110" s="68">
        <v>277</v>
      </c>
      <c r="E110" s="68">
        <v>211.3</v>
      </c>
      <c r="F110" s="68">
        <v>0</v>
      </c>
      <c r="G110" s="68">
        <f t="shared" si="39"/>
        <v>63.269230769230766</v>
      </c>
      <c r="H110" s="68">
        <v>0</v>
      </c>
      <c r="I110" s="68">
        <f t="shared" si="40"/>
        <v>66.730769230769226</v>
      </c>
      <c r="J110" s="72">
        <f t="shared" si="49"/>
        <v>1</v>
      </c>
      <c r="K110" s="72">
        <f t="shared" si="50"/>
        <v>1</v>
      </c>
      <c r="L110" s="72">
        <f t="shared" si="51"/>
        <v>0</v>
      </c>
      <c r="M110" s="72">
        <f t="shared" ca="1" si="41"/>
        <v>0</v>
      </c>
      <c r="N110" s="26"/>
      <c r="O110" s="26"/>
      <c r="P110" s="25"/>
      <c r="Q110" s="25"/>
      <c r="T110" s="22">
        <v>0</v>
      </c>
      <c r="U110" s="74">
        <f t="shared" si="42"/>
        <v>-330</v>
      </c>
      <c r="V110" s="70">
        <f t="shared" si="43"/>
        <v>-330</v>
      </c>
      <c r="W110" s="70"/>
      <c r="X110" s="70">
        <f t="shared" si="44"/>
        <v>362.75073436844315</v>
      </c>
      <c r="Y110" s="70">
        <f t="shared" si="45"/>
        <v>32.750734368443148</v>
      </c>
      <c r="Z110" s="70">
        <f t="shared" si="46"/>
        <v>33</v>
      </c>
      <c r="AA110" s="24">
        <f t="shared" si="47"/>
        <v>33</v>
      </c>
      <c r="AB110" s="67">
        <f t="shared" si="48"/>
        <v>363</v>
      </c>
    </row>
    <row r="111" spans="1:28" ht="15" customHeight="1" x14ac:dyDescent="0.25">
      <c r="A111" s="71">
        <v>615</v>
      </c>
      <c r="B111" s="71">
        <v>330</v>
      </c>
      <c r="C111" s="68">
        <v>2.73</v>
      </c>
      <c r="D111" s="68">
        <v>277.02</v>
      </c>
      <c r="E111" s="68">
        <v>211.3</v>
      </c>
      <c r="F111" s="68">
        <v>0</v>
      </c>
      <c r="G111" s="68">
        <f t="shared" si="39"/>
        <v>62.278481012658226</v>
      </c>
      <c r="H111" s="68">
        <v>0</v>
      </c>
      <c r="I111" s="68">
        <f t="shared" si="40"/>
        <v>65.886075949367083</v>
      </c>
      <c r="J111" s="72">
        <f t="shared" si="49"/>
        <v>1</v>
      </c>
      <c r="K111" s="72">
        <f t="shared" si="50"/>
        <v>1</v>
      </c>
      <c r="L111" s="72">
        <f t="shared" si="51"/>
        <v>0</v>
      </c>
      <c r="M111" s="72">
        <f t="shared" ca="1" si="41"/>
        <v>1</v>
      </c>
      <c r="N111" s="26"/>
      <c r="O111" s="26"/>
      <c r="P111" s="25"/>
      <c r="Q111" s="25"/>
      <c r="T111" s="22">
        <v>0</v>
      </c>
      <c r="U111" s="74">
        <f t="shared" si="42"/>
        <v>-330</v>
      </c>
      <c r="V111" s="70">
        <f t="shared" si="43"/>
        <v>-330</v>
      </c>
      <c r="W111" s="70"/>
      <c r="X111" s="70">
        <f t="shared" si="44"/>
        <v>362.75073436844315</v>
      </c>
      <c r="Y111" s="70">
        <f t="shared" si="45"/>
        <v>32.750734368443148</v>
      </c>
      <c r="Z111" s="70">
        <f t="shared" si="46"/>
        <v>33</v>
      </c>
      <c r="AA111" s="24">
        <f t="shared" si="47"/>
        <v>33</v>
      </c>
      <c r="AB111" s="67">
        <f t="shared" si="48"/>
        <v>363</v>
      </c>
    </row>
    <row r="112" spans="1:28" ht="15" customHeight="1" x14ac:dyDescent="0.25">
      <c r="A112" s="71">
        <v>630</v>
      </c>
      <c r="B112" s="71">
        <v>210</v>
      </c>
      <c r="C112" s="68">
        <v>2.8</v>
      </c>
      <c r="D112" s="68">
        <v>277.06</v>
      </c>
      <c r="E112" s="68">
        <v>211.02</v>
      </c>
      <c r="F112" s="68">
        <v>0</v>
      </c>
      <c r="G112" s="68">
        <f t="shared" si="39"/>
        <v>61.3125</v>
      </c>
      <c r="H112" s="68">
        <v>0</v>
      </c>
      <c r="I112" s="68">
        <f t="shared" si="40"/>
        <v>66.5625</v>
      </c>
      <c r="J112" s="72">
        <f t="shared" si="49"/>
        <v>0</v>
      </c>
      <c r="K112" s="72">
        <f t="shared" si="50"/>
        <v>-1</v>
      </c>
      <c r="L112" s="72">
        <f t="shared" si="51"/>
        <v>0</v>
      </c>
      <c r="M112" s="72">
        <f t="shared" ca="1" si="41"/>
        <v>0</v>
      </c>
      <c r="N112" s="26"/>
      <c r="O112" s="26"/>
      <c r="P112" s="25"/>
      <c r="Q112" s="25"/>
      <c r="T112" s="22">
        <v>0</v>
      </c>
      <c r="U112" s="74">
        <f t="shared" si="42"/>
        <v>-210</v>
      </c>
      <c r="V112" s="70">
        <f t="shared" si="43"/>
        <v>-210</v>
      </c>
      <c r="W112" s="70"/>
      <c r="X112" s="70">
        <f t="shared" si="44"/>
        <v>230.84137641628197</v>
      </c>
      <c r="Y112" s="70">
        <f t="shared" si="45"/>
        <v>20.841376416281975</v>
      </c>
      <c r="Z112" s="70">
        <f t="shared" si="46"/>
        <v>21</v>
      </c>
      <c r="AA112" s="24">
        <f t="shared" si="47"/>
        <v>21</v>
      </c>
      <c r="AB112" s="67">
        <f t="shared" si="48"/>
        <v>231</v>
      </c>
    </row>
    <row r="113" spans="1:28" ht="15" customHeight="1" x14ac:dyDescent="0.25">
      <c r="A113" s="71">
        <v>645</v>
      </c>
      <c r="B113" s="71">
        <v>210</v>
      </c>
      <c r="C113" s="68">
        <v>2.87</v>
      </c>
      <c r="D113" s="68">
        <v>277.10000000000002</v>
      </c>
      <c r="E113" s="68">
        <v>211.02</v>
      </c>
      <c r="F113" s="68">
        <v>0</v>
      </c>
      <c r="G113" s="68">
        <f t="shared" si="39"/>
        <v>60.370370370370374</v>
      </c>
      <c r="H113" s="68">
        <v>0</v>
      </c>
      <c r="I113" s="68">
        <f t="shared" si="40"/>
        <v>65.740740740740748</v>
      </c>
      <c r="J113" s="72">
        <f t="shared" si="49"/>
        <v>1</v>
      </c>
      <c r="K113" s="72">
        <f t="shared" si="50"/>
        <v>1</v>
      </c>
      <c r="L113" s="72">
        <f t="shared" si="51"/>
        <v>0</v>
      </c>
      <c r="M113" s="72">
        <f t="shared" ca="1" si="41"/>
        <v>1</v>
      </c>
      <c r="N113" s="26"/>
      <c r="O113" s="26"/>
      <c r="P113" s="25"/>
      <c r="Q113" s="25"/>
      <c r="T113" s="22">
        <v>0</v>
      </c>
      <c r="U113" s="74">
        <f t="shared" si="42"/>
        <v>-210</v>
      </c>
      <c r="V113" s="70">
        <f t="shared" si="43"/>
        <v>-210</v>
      </c>
      <c r="W113" s="70"/>
      <c r="X113" s="70">
        <f t="shared" si="44"/>
        <v>230.84137641628197</v>
      </c>
      <c r="Y113" s="70">
        <f t="shared" si="45"/>
        <v>20.841376416281975</v>
      </c>
      <c r="Z113" s="70">
        <f t="shared" si="46"/>
        <v>21</v>
      </c>
      <c r="AA113" s="24">
        <f t="shared" si="47"/>
        <v>21</v>
      </c>
      <c r="AB113" s="67">
        <f t="shared" si="48"/>
        <v>231</v>
      </c>
    </row>
    <row r="114" spans="1:28" ht="15" customHeight="1" x14ac:dyDescent="0.25">
      <c r="A114" s="71">
        <v>664</v>
      </c>
      <c r="B114" s="71">
        <v>210</v>
      </c>
      <c r="C114" s="68">
        <v>2.95</v>
      </c>
      <c r="D114" s="68">
        <v>277.14</v>
      </c>
      <c r="E114" s="68">
        <v>211.02</v>
      </c>
      <c r="F114" s="68">
        <v>0</v>
      </c>
      <c r="G114" s="68">
        <f t="shared" si="39"/>
        <v>59.402439024390247</v>
      </c>
      <c r="H114" s="68">
        <v>0</v>
      </c>
      <c r="I114" s="68">
        <f t="shared" si="40"/>
        <v>64.939024390243901</v>
      </c>
      <c r="J114" s="72">
        <f t="shared" si="49"/>
        <v>1</v>
      </c>
      <c r="K114" s="72">
        <f t="shared" si="50"/>
        <v>1</v>
      </c>
      <c r="L114" s="72">
        <f t="shared" si="51"/>
        <v>0</v>
      </c>
      <c r="M114" s="72">
        <f t="shared" ca="1" si="41"/>
        <v>1</v>
      </c>
      <c r="N114" s="26"/>
      <c r="O114" s="26"/>
      <c r="P114" s="25"/>
      <c r="Q114" s="25"/>
      <c r="T114" s="22">
        <v>0</v>
      </c>
      <c r="U114" s="74">
        <f t="shared" si="42"/>
        <v>-210</v>
      </c>
      <c r="V114" s="70">
        <f t="shared" si="43"/>
        <v>-210</v>
      </c>
      <c r="W114" s="70"/>
      <c r="X114" s="70">
        <f t="shared" si="44"/>
        <v>230.84137641628197</v>
      </c>
      <c r="Y114" s="70">
        <f t="shared" si="45"/>
        <v>20.841376416281975</v>
      </c>
      <c r="Z114" s="70">
        <f t="shared" si="46"/>
        <v>21</v>
      </c>
      <c r="AA114" s="24">
        <f t="shared" si="47"/>
        <v>21</v>
      </c>
      <c r="AB114" s="67">
        <f t="shared" si="48"/>
        <v>231</v>
      </c>
    </row>
    <row r="115" spans="1:28" ht="15" customHeight="1" x14ac:dyDescent="0.25">
      <c r="A115" s="71">
        <v>684</v>
      </c>
      <c r="B115" s="71">
        <v>210</v>
      </c>
      <c r="C115" s="68">
        <v>3.04</v>
      </c>
      <c r="D115" s="68">
        <v>277.18</v>
      </c>
      <c r="E115" s="68">
        <v>211.02</v>
      </c>
      <c r="F115" s="68">
        <v>0</v>
      </c>
      <c r="G115" s="68">
        <f t="shared" si="39"/>
        <v>58.445783132530117</v>
      </c>
      <c r="H115" s="68">
        <v>0</v>
      </c>
      <c r="I115" s="68">
        <f t="shared" si="40"/>
        <v>64.156626506024097</v>
      </c>
      <c r="J115" s="72">
        <f t="shared" si="49"/>
        <v>1</v>
      </c>
      <c r="K115" s="72">
        <f t="shared" si="50"/>
        <v>1</v>
      </c>
      <c r="L115" s="72">
        <f t="shared" si="51"/>
        <v>0</v>
      </c>
      <c r="M115" s="72">
        <f t="shared" ca="1" si="41"/>
        <v>1</v>
      </c>
      <c r="N115" s="26"/>
      <c r="O115" s="26"/>
      <c r="P115" s="25"/>
      <c r="Q115" s="25"/>
      <c r="T115" s="22">
        <v>0</v>
      </c>
      <c r="U115" s="74">
        <f t="shared" si="42"/>
        <v>-210</v>
      </c>
      <c r="V115" s="70">
        <f t="shared" si="43"/>
        <v>-210</v>
      </c>
      <c r="W115" s="70"/>
      <c r="X115" s="70">
        <f t="shared" si="44"/>
        <v>230.84137641628197</v>
      </c>
      <c r="Y115" s="70">
        <f t="shared" si="45"/>
        <v>20.841376416281975</v>
      </c>
      <c r="Z115" s="70">
        <f t="shared" si="46"/>
        <v>21</v>
      </c>
      <c r="AA115" s="24">
        <f t="shared" si="47"/>
        <v>21</v>
      </c>
      <c r="AB115" s="67">
        <f t="shared" si="48"/>
        <v>231</v>
      </c>
    </row>
    <row r="116" spans="1:28" ht="15" customHeight="1" x14ac:dyDescent="0.25">
      <c r="A116" s="71">
        <v>705</v>
      </c>
      <c r="B116" s="71">
        <v>210</v>
      </c>
      <c r="C116" s="68">
        <v>3.13</v>
      </c>
      <c r="D116" s="68">
        <v>277.23</v>
      </c>
      <c r="E116" s="68">
        <v>211.02</v>
      </c>
      <c r="F116" s="68">
        <v>0</v>
      </c>
      <c r="G116" s="68">
        <f t="shared" si="39"/>
        <v>57.5</v>
      </c>
      <c r="H116" s="68">
        <v>0</v>
      </c>
      <c r="I116" s="68">
        <f t="shared" si="40"/>
        <v>63.392857142857146</v>
      </c>
      <c r="J116" s="72">
        <f t="shared" si="49"/>
        <v>1</v>
      </c>
      <c r="K116" s="72">
        <f t="shared" si="50"/>
        <v>1</v>
      </c>
      <c r="L116" s="72">
        <f t="shared" si="51"/>
        <v>0</v>
      </c>
      <c r="M116" s="72">
        <f t="shared" ca="1" si="41"/>
        <v>0</v>
      </c>
      <c r="N116" s="26"/>
      <c r="O116" s="26"/>
      <c r="P116" s="25"/>
      <c r="Q116" s="25"/>
      <c r="T116" s="22">
        <v>0</v>
      </c>
      <c r="U116" s="74">
        <f t="shared" si="42"/>
        <v>-210</v>
      </c>
      <c r="V116" s="70">
        <f t="shared" si="43"/>
        <v>-210</v>
      </c>
      <c r="W116" s="70"/>
      <c r="X116" s="70">
        <f t="shared" si="44"/>
        <v>230.84137641628197</v>
      </c>
      <c r="Y116" s="70">
        <f t="shared" si="45"/>
        <v>20.841376416281975</v>
      </c>
      <c r="Z116" s="70">
        <f t="shared" si="46"/>
        <v>21</v>
      </c>
      <c r="AA116" s="24">
        <f t="shared" si="47"/>
        <v>21</v>
      </c>
      <c r="AB116" s="67">
        <f t="shared" si="48"/>
        <v>231</v>
      </c>
    </row>
    <row r="117" spans="1:28" ht="15" customHeight="1" x14ac:dyDescent="0.25">
      <c r="A117" s="71">
        <v>596</v>
      </c>
      <c r="B117" s="71">
        <v>90</v>
      </c>
      <c r="C117" s="68">
        <v>2.65</v>
      </c>
      <c r="D117" s="68">
        <v>277.27</v>
      </c>
      <c r="E117" s="68">
        <v>210.04</v>
      </c>
      <c r="F117" s="68">
        <v>0</v>
      </c>
      <c r="G117" s="68">
        <f t="shared" si="39"/>
        <v>58.10588235294118</v>
      </c>
      <c r="H117" s="68">
        <v>0</v>
      </c>
      <c r="I117" s="68">
        <f t="shared" si="40"/>
        <v>64.058823529411768</v>
      </c>
      <c r="J117" s="72">
        <f t="shared" si="49"/>
        <v>0</v>
      </c>
      <c r="K117" s="72">
        <f t="shared" si="50"/>
        <v>-1</v>
      </c>
      <c r="L117" s="72">
        <f t="shared" si="51"/>
        <v>0</v>
      </c>
      <c r="M117" s="72">
        <f t="shared" ca="1" si="41"/>
        <v>1</v>
      </c>
      <c r="N117" s="26"/>
      <c r="O117" s="26"/>
      <c r="P117" s="25"/>
      <c r="Q117" s="25"/>
      <c r="T117" s="22">
        <v>0</v>
      </c>
      <c r="U117" s="74">
        <f t="shared" si="42"/>
        <v>-90</v>
      </c>
      <c r="V117" s="70">
        <f t="shared" si="43"/>
        <v>-90</v>
      </c>
      <c r="W117" s="70"/>
      <c r="X117" s="70">
        <f t="shared" si="44"/>
        <v>98.932018464120858</v>
      </c>
      <c r="Y117" s="70">
        <f t="shared" si="45"/>
        <v>8.9320184641208584</v>
      </c>
      <c r="Z117" s="70">
        <f t="shared" si="46"/>
        <v>9</v>
      </c>
      <c r="AA117" s="24">
        <f t="shared" si="47"/>
        <v>9</v>
      </c>
      <c r="AB117" s="67">
        <f t="shared" si="48"/>
        <v>99</v>
      </c>
    </row>
    <row r="118" spans="1:28" ht="15" customHeight="1" x14ac:dyDescent="0.25">
      <c r="A118" s="71">
        <v>486</v>
      </c>
      <c r="B118" s="71">
        <v>90</v>
      </c>
      <c r="C118" s="68">
        <v>2.16</v>
      </c>
      <c r="D118" s="68">
        <v>277.31</v>
      </c>
      <c r="E118" s="68">
        <v>210.04</v>
      </c>
      <c r="F118" s="68">
        <v>0</v>
      </c>
      <c r="G118" s="68">
        <f t="shared" si="39"/>
        <v>58.709302325581397</v>
      </c>
      <c r="H118" s="68">
        <v>0</v>
      </c>
      <c r="I118" s="68">
        <f t="shared" si="40"/>
        <v>63.313953488372093</v>
      </c>
      <c r="J118" s="72">
        <f t="shared" si="49"/>
        <v>1</v>
      </c>
      <c r="K118" s="72">
        <f t="shared" si="50"/>
        <v>1</v>
      </c>
      <c r="L118" s="72">
        <f t="shared" si="51"/>
        <v>0</v>
      </c>
      <c r="M118" s="72">
        <f t="shared" ca="1" si="41"/>
        <v>0</v>
      </c>
      <c r="N118" s="26"/>
      <c r="O118" s="26"/>
      <c r="P118" s="25"/>
      <c r="Q118" s="25"/>
      <c r="T118" s="22">
        <v>0</v>
      </c>
      <c r="U118" s="74">
        <f t="shared" si="42"/>
        <v>-90</v>
      </c>
      <c r="V118" s="70">
        <f t="shared" si="43"/>
        <v>-90</v>
      </c>
      <c r="W118" s="70"/>
      <c r="X118" s="70">
        <f t="shared" si="44"/>
        <v>98.932018464120858</v>
      </c>
      <c r="Y118" s="70">
        <f t="shared" si="45"/>
        <v>8.9320184641208584</v>
      </c>
      <c r="Z118" s="70">
        <f t="shared" si="46"/>
        <v>9</v>
      </c>
      <c r="AA118" s="24">
        <f t="shared" si="47"/>
        <v>9</v>
      </c>
      <c r="AB118" s="67">
        <f t="shared" si="48"/>
        <v>99</v>
      </c>
    </row>
    <row r="119" spans="1:28" ht="15" customHeight="1" x14ac:dyDescent="0.25">
      <c r="A119" s="71">
        <v>375</v>
      </c>
      <c r="B119" s="71">
        <v>90</v>
      </c>
      <c r="C119" s="68">
        <v>0</v>
      </c>
      <c r="D119" s="68">
        <v>277.33999999999997</v>
      </c>
      <c r="E119" s="68">
        <v>210.04</v>
      </c>
      <c r="F119" s="68">
        <v>0</v>
      </c>
      <c r="G119" s="68">
        <f t="shared" si="39"/>
        <v>59.310344827586206</v>
      </c>
      <c r="H119" s="68">
        <v>0</v>
      </c>
      <c r="I119" s="68">
        <f t="shared" si="40"/>
        <v>62.586206896551722</v>
      </c>
      <c r="J119" s="72">
        <f t="shared" si="49"/>
        <v>1</v>
      </c>
      <c r="K119" s="72">
        <f t="shared" si="50"/>
        <v>1</v>
      </c>
      <c r="L119" s="72">
        <f t="shared" si="51"/>
        <v>0</v>
      </c>
      <c r="M119" s="72">
        <f t="shared" ca="1" si="41"/>
        <v>1</v>
      </c>
      <c r="N119" s="26"/>
      <c r="O119" s="26"/>
      <c r="P119" s="25"/>
      <c r="Q119" s="25"/>
      <c r="T119" s="22">
        <v>0</v>
      </c>
      <c r="U119" s="74">
        <f t="shared" si="42"/>
        <v>-90</v>
      </c>
      <c r="V119" s="70">
        <f t="shared" si="43"/>
        <v>-90</v>
      </c>
      <c r="W119" s="70"/>
      <c r="X119" s="70">
        <f t="shared" si="44"/>
        <v>98.932018464120858</v>
      </c>
      <c r="Y119" s="70">
        <f t="shared" si="45"/>
        <v>8.9320184641208584</v>
      </c>
      <c r="Z119" s="70">
        <f t="shared" si="46"/>
        <v>9</v>
      </c>
      <c r="AA119" s="24">
        <f t="shared" si="47"/>
        <v>9</v>
      </c>
      <c r="AB119" s="67">
        <f t="shared" si="48"/>
        <v>99</v>
      </c>
    </row>
    <row r="120" spans="1:28" ht="15" customHeight="1" x14ac:dyDescent="0.25">
      <c r="A120" s="71">
        <v>386</v>
      </c>
      <c r="B120" s="71">
        <v>90</v>
      </c>
      <c r="C120" s="68">
        <v>0</v>
      </c>
      <c r="D120" s="68">
        <v>277.36</v>
      </c>
      <c r="E120" s="68">
        <v>210.04</v>
      </c>
      <c r="F120" s="68">
        <v>0</v>
      </c>
      <c r="G120" s="68">
        <f t="shared" si="39"/>
        <v>58.511363636363633</v>
      </c>
      <c r="H120" s="68">
        <v>0</v>
      </c>
      <c r="I120" s="68">
        <f t="shared" si="40"/>
        <v>61.875</v>
      </c>
      <c r="J120" s="72">
        <f t="shared" si="49"/>
        <v>1</v>
      </c>
      <c r="K120" s="72">
        <f t="shared" si="50"/>
        <v>1</v>
      </c>
      <c r="L120" s="72">
        <f t="shared" si="51"/>
        <v>0</v>
      </c>
      <c r="M120" s="72">
        <f t="shared" ca="1" si="41"/>
        <v>0</v>
      </c>
      <c r="N120" s="26"/>
      <c r="O120" s="26"/>
      <c r="P120" s="25"/>
      <c r="Q120" s="25"/>
      <c r="T120" s="22">
        <v>0</v>
      </c>
      <c r="U120" s="74">
        <f t="shared" si="42"/>
        <v>-90</v>
      </c>
      <c r="V120" s="70">
        <f t="shared" si="43"/>
        <v>-90</v>
      </c>
      <c r="W120" s="70"/>
      <c r="X120" s="70">
        <f t="shared" si="44"/>
        <v>98.932018464120858</v>
      </c>
      <c r="Y120" s="70">
        <f t="shared" si="45"/>
        <v>8.9320184641208584</v>
      </c>
      <c r="Z120" s="70">
        <f t="shared" si="46"/>
        <v>9</v>
      </c>
      <c r="AA120" s="24">
        <f t="shared" si="47"/>
        <v>9</v>
      </c>
      <c r="AB120" s="67">
        <f t="shared" si="48"/>
        <v>99</v>
      </c>
    </row>
    <row r="121" spans="1:28" ht="15" customHeight="1" x14ac:dyDescent="0.25">
      <c r="A121" s="71">
        <v>396</v>
      </c>
      <c r="B121" s="71">
        <v>90</v>
      </c>
      <c r="C121" s="68">
        <v>0</v>
      </c>
      <c r="D121" s="68">
        <v>277.39</v>
      </c>
      <c r="E121" s="68">
        <v>210.04</v>
      </c>
      <c r="F121" s="68">
        <v>0</v>
      </c>
      <c r="G121" s="68">
        <f t="shared" si="39"/>
        <v>57.741573033707866</v>
      </c>
      <c r="H121" s="68">
        <v>0</v>
      </c>
      <c r="I121" s="68">
        <f t="shared" si="40"/>
        <v>61.179775280898873</v>
      </c>
      <c r="J121" s="72">
        <f t="shared" si="49"/>
        <v>1</v>
      </c>
      <c r="K121" s="72">
        <f t="shared" si="50"/>
        <v>1</v>
      </c>
      <c r="L121" s="72">
        <f t="shared" si="51"/>
        <v>0</v>
      </c>
      <c r="M121" s="72">
        <f t="shared" ca="1" si="41"/>
        <v>0</v>
      </c>
      <c r="N121" s="26"/>
      <c r="O121" s="26"/>
      <c r="P121" s="25"/>
      <c r="Q121" s="25"/>
      <c r="T121" s="22">
        <v>0</v>
      </c>
      <c r="U121" s="74">
        <f t="shared" si="42"/>
        <v>-90</v>
      </c>
      <c r="V121" s="70">
        <f t="shared" si="43"/>
        <v>-90</v>
      </c>
      <c r="W121" s="70"/>
      <c r="X121" s="70">
        <f t="shared" si="44"/>
        <v>98.932018464120858</v>
      </c>
      <c r="Y121" s="70">
        <f t="shared" si="45"/>
        <v>8.9320184641208584</v>
      </c>
      <c r="Z121" s="70">
        <f t="shared" si="46"/>
        <v>9</v>
      </c>
      <c r="AA121" s="24">
        <f t="shared" si="47"/>
        <v>9</v>
      </c>
      <c r="AB121" s="67">
        <f t="shared" si="48"/>
        <v>99</v>
      </c>
    </row>
    <row r="122" spans="1:28" ht="15" customHeight="1" x14ac:dyDescent="0.25">
      <c r="A122" s="71">
        <v>405</v>
      </c>
      <c r="B122" s="71">
        <v>30</v>
      </c>
      <c r="C122" s="68">
        <v>0</v>
      </c>
      <c r="D122" s="68">
        <v>277.42</v>
      </c>
      <c r="E122" s="68">
        <v>209.4</v>
      </c>
      <c r="F122" s="68">
        <v>0</v>
      </c>
      <c r="G122" s="68">
        <f t="shared" si="39"/>
        <v>57</v>
      </c>
      <c r="H122" s="68">
        <v>0</v>
      </c>
      <c r="I122" s="68">
        <f t="shared" si="40"/>
        <v>61.166666666666664</v>
      </c>
      <c r="J122" s="72">
        <f t="shared" si="49"/>
        <v>0</v>
      </c>
      <c r="K122" s="72">
        <f t="shared" si="50"/>
        <v>-1</v>
      </c>
      <c r="L122" s="72">
        <f t="shared" si="51"/>
        <v>0</v>
      </c>
      <c r="M122" s="72">
        <f t="shared" ca="1" si="41"/>
        <v>1</v>
      </c>
      <c r="N122" s="26"/>
      <c r="O122" s="26"/>
      <c r="P122" s="25"/>
      <c r="Q122" s="25"/>
      <c r="T122" s="22">
        <v>0</v>
      </c>
      <c r="U122" s="74">
        <f t="shared" si="42"/>
        <v>-30</v>
      </c>
      <c r="V122" s="70">
        <f t="shared" si="43"/>
        <v>-30</v>
      </c>
      <c r="W122" s="70"/>
      <c r="X122" s="70">
        <f t="shared" si="44"/>
        <v>32.977339488040286</v>
      </c>
      <c r="Y122" s="70">
        <f t="shared" si="45"/>
        <v>2.9773394880402861</v>
      </c>
      <c r="Z122" s="70">
        <f t="shared" si="46"/>
        <v>3</v>
      </c>
      <c r="AA122" s="24">
        <f t="shared" si="47"/>
        <v>3</v>
      </c>
      <c r="AB122" s="67">
        <f t="shared" si="48"/>
        <v>33</v>
      </c>
    </row>
    <row r="123" spans="1:28" ht="15" customHeight="1" x14ac:dyDescent="0.25">
      <c r="A123" s="71">
        <v>386</v>
      </c>
      <c r="B123" s="71">
        <v>318</v>
      </c>
      <c r="C123" s="68">
        <v>0</v>
      </c>
      <c r="D123" s="68">
        <v>277.43</v>
      </c>
      <c r="E123" s="68">
        <v>211.27</v>
      </c>
      <c r="F123" s="68">
        <v>0</v>
      </c>
      <c r="G123" s="68">
        <f t="shared" si="39"/>
        <v>56.582417582417584</v>
      </c>
      <c r="H123" s="68">
        <v>0</v>
      </c>
      <c r="I123" s="68">
        <f t="shared" si="40"/>
        <v>57.329670329670328</v>
      </c>
      <c r="J123" s="72">
        <f t="shared" si="49"/>
        <v>0</v>
      </c>
      <c r="K123" s="72">
        <f t="shared" si="50"/>
        <v>1</v>
      </c>
      <c r="L123" s="72">
        <f t="shared" si="51"/>
        <v>0</v>
      </c>
      <c r="M123" s="72">
        <f t="shared" ca="1" si="41"/>
        <v>0</v>
      </c>
      <c r="N123" s="26"/>
      <c r="O123" s="26"/>
      <c r="P123" s="25"/>
      <c r="Q123" s="25"/>
      <c r="T123" s="22">
        <v>0</v>
      </c>
      <c r="U123" s="74">
        <f t="shared" si="42"/>
        <v>-318</v>
      </c>
      <c r="V123" s="70">
        <f t="shared" si="43"/>
        <v>-318</v>
      </c>
      <c r="W123" s="70"/>
      <c r="X123" s="70">
        <f t="shared" si="44"/>
        <v>349.559798573227</v>
      </c>
      <c r="Y123" s="70">
        <f t="shared" si="45"/>
        <v>31.559798573226999</v>
      </c>
      <c r="Z123" s="70">
        <f t="shared" si="46"/>
        <v>32</v>
      </c>
      <c r="AA123" s="24">
        <f t="shared" si="47"/>
        <v>32</v>
      </c>
      <c r="AB123" s="67">
        <f t="shared" si="48"/>
        <v>350</v>
      </c>
    </row>
    <row r="124" spans="1:28" ht="15" customHeight="1" x14ac:dyDescent="0.25">
      <c r="A124" s="71">
        <v>366</v>
      </c>
      <c r="B124" s="71">
        <v>366</v>
      </c>
      <c r="C124" s="68">
        <v>0</v>
      </c>
      <c r="D124" s="68">
        <v>277.43</v>
      </c>
      <c r="E124" s="68">
        <v>211.38</v>
      </c>
      <c r="F124" s="68">
        <v>0</v>
      </c>
      <c r="G124" s="68">
        <f t="shared" si="39"/>
        <v>56.184782608695649</v>
      </c>
      <c r="H124" s="68">
        <v>0</v>
      </c>
      <c r="I124" s="68">
        <f t="shared" si="40"/>
        <v>56.184782608695649</v>
      </c>
      <c r="J124" s="72">
        <f t="shared" si="49"/>
        <v>1</v>
      </c>
      <c r="K124" s="72">
        <f t="shared" si="50"/>
        <v>1</v>
      </c>
      <c r="L124" s="72">
        <f t="shared" si="51"/>
        <v>0</v>
      </c>
      <c r="M124" s="72">
        <f t="shared" ca="1" si="41"/>
        <v>1</v>
      </c>
      <c r="N124" s="26"/>
      <c r="O124" s="26"/>
      <c r="P124" s="25"/>
      <c r="Q124" s="25"/>
      <c r="T124" s="22">
        <v>0</v>
      </c>
      <c r="U124" s="74">
        <f t="shared" si="42"/>
        <v>-366</v>
      </c>
      <c r="V124" s="70">
        <f t="shared" si="43"/>
        <v>-366</v>
      </c>
      <c r="W124" s="70"/>
      <c r="X124" s="70">
        <f t="shared" si="44"/>
        <v>402.32354175409148</v>
      </c>
      <c r="Y124" s="70">
        <f t="shared" si="45"/>
        <v>36.32354175409148</v>
      </c>
      <c r="Z124" s="70">
        <f t="shared" si="46"/>
        <v>36</v>
      </c>
      <c r="AA124" s="24">
        <f t="shared" si="47"/>
        <v>36</v>
      </c>
      <c r="AB124" s="67">
        <f t="shared" si="48"/>
        <v>402</v>
      </c>
    </row>
    <row r="125" spans="1:28" ht="15" customHeight="1" x14ac:dyDescent="0.25">
      <c r="A125" s="71">
        <v>345</v>
      </c>
      <c r="B125" s="71">
        <v>345</v>
      </c>
      <c r="C125" s="68">
        <v>0</v>
      </c>
      <c r="D125" s="68">
        <v>277.43</v>
      </c>
      <c r="E125" s="68">
        <v>211.33</v>
      </c>
      <c r="F125" s="68">
        <v>0</v>
      </c>
      <c r="G125" s="68">
        <f t="shared" si="39"/>
        <v>55.806451612903224</v>
      </c>
      <c r="H125" s="68">
        <v>0</v>
      </c>
      <c r="I125" s="68">
        <f t="shared" si="40"/>
        <v>55.806451612903224</v>
      </c>
      <c r="J125" s="72">
        <f t="shared" si="49"/>
        <v>1</v>
      </c>
      <c r="K125" s="72">
        <f t="shared" si="50"/>
        <v>1</v>
      </c>
      <c r="L125" s="72">
        <f t="shared" si="51"/>
        <v>0</v>
      </c>
      <c r="M125" s="72">
        <f t="shared" ca="1" si="41"/>
        <v>1</v>
      </c>
      <c r="N125" s="26"/>
      <c r="O125" s="26"/>
      <c r="P125" s="25"/>
      <c r="Q125" s="25"/>
      <c r="T125" s="22">
        <v>0</v>
      </c>
      <c r="U125" s="74">
        <f t="shared" si="42"/>
        <v>-345</v>
      </c>
      <c r="V125" s="70">
        <f t="shared" si="43"/>
        <v>-345</v>
      </c>
      <c r="W125" s="70"/>
      <c r="X125" s="70">
        <f t="shared" si="44"/>
        <v>379.23940411246332</v>
      </c>
      <c r="Y125" s="70">
        <f t="shared" si="45"/>
        <v>34.239404112463319</v>
      </c>
      <c r="Z125" s="70">
        <f t="shared" si="46"/>
        <v>34</v>
      </c>
      <c r="AA125" s="24">
        <f t="shared" si="47"/>
        <v>34</v>
      </c>
      <c r="AB125" s="67">
        <f t="shared" si="48"/>
        <v>379</v>
      </c>
    </row>
    <row r="126" spans="1:28" ht="15" customHeight="1" x14ac:dyDescent="0.25">
      <c r="A126" s="71">
        <v>364</v>
      </c>
      <c r="B126" s="71">
        <v>364</v>
      </c>
      <c r="C126" s="68">
        <v>0</v>
      </c>
      <c r="D126" s="68">
        <v>277.43</v>
      </c>
      <c r="E126" s="68">
        <v>211.37</v>
      </c>
      <c r="F126" s="68">
        <v>0</v>
      </c>
      <c r="G126" s="68">
        <f t="shared" si="39"/>
        <v>55.01063829787234</v>
      </c>
      <c r="H126" s="68">
        <v>0</v>
      </c>
      <c r="I126" s="68">
        <f t="shared" si="40"/>
        <v>55.01063829787234</v>
      </c>
      <c r="J126" s="72">
        <f t="shared" si="49"/>
        <v>1</v>
      </c>
      <c r="K126" s="72">
        <f t="shared" si="50"/>
        <v>1</v>
      </c>
      <c r="L126" s="72">
        <f t="shared" si="51"/>
        <v>0</v>
      </c>
      <c r="M126" s="72">
        <f t="shared" ca="1" si="41"/>
        <v>1</v>
      </c>
      <c r="N126" s="26"/>
      <c r="O126" s="26"/>
      <c r="P126" s="25"/>
      <c r="Q126" s="25"/>
      <c r="T126" s="22">
        <v>0</v>
      </c>
      <c r="U126" s="74">
        <f t="shared" si="42"/>
        <v>-364</v>
      </c>
      <c r="V126" s="70">
        <f t="shared" si="43"/>
        <v>-364</v>
      </c>
      <c r="W126" s="70"/>
      <c r="X126" s="70">
        <f t="shared" si="44"/>
        <v>400.12505245488876</v>
      </c>
      <c r="Y126" s="70">
        <f t="shared" si="45"/>
        <v>36.12505245488876</v>
      </c>
      <c r="Z126" s="70">
        <f t="shared" si="46"/>
        <v>36</v>
      </c>
      <c r="AA126" s="24">
        <f t="shared" si="47"/>
        <v>36</v>
      </c>
      <c r="AB126" s="67">
        <f t="shared" si="48"/>
        <v>400</v>
      </c>
    </row>
    <row r="127" spans="1:28" ht="15" customHeight="1" x14ac:dyDescent="0.25">
      <c r="A127" s="71">
        <v>384</v>
      </c>
      <c r="B127" s="71">
        <v>384</v>
      </c>
      <c r="C127" s="68">
        <v>0</v>
      </c>
      <c r="D127" s="68">
        <v>277.43</v>
      </c>
      <c r="E127" s="68">
        <v>211.42</v>
      </c>
      <c r="F127" s="68">
        <v>0</v>
      </c>
      <c r="G127" s="68">
        <f t="shared" si="39"/>
        <v>54.221052631578949</v>
      </c>
      <c r="H127" s="68">
        <v>0</v>
      </c>
      <c r="I127" s="68">
        <f t="shared" si="40"/>
        <v>54.221052631578949</v>
      </c>
      <c r="J127" s="72">
        <f t="shared" si="49"/>
        <v>1</v>
      </c>
      <c r="K127" s="72">
        <f t="shared" si="50"/>
        <v>1</v>
      </c>
      <c r="L127" s="72">
        <f t="shared" si="51"/>
        <v>1</v>
      </c>
      <c r="M127" s="72">
        <f t="shared" ca="1" si="41"/>
        <v>1</v>
      </c>
      <c r="N127" s="26"/>
      <c r="O127" s="26"/>
      <c r="P127" s="25"/>
      <c r="Q127" s="25"/>
      <c r="T127" s="22">
        <v>0</v>
      </c>
      <c r="U127" s="74">
        <f t="shared" si="42"/>
        <v>-384</v>
      </c>
      <c r="V127" s="70">
        <f t="shared" si="43"/>
        <v>-384</v>
      </c>
      <c r="W127" s="70"/>
      <c r="X127" s="70">
        <f t="shared" si="44"/>
        <v>422.10994544691562</v>
      </c>
      <c r="Y127" s="70">
        <f t="shared" si="45"/>
        <v>38.109945446915617</v>
      </c>
      <c r="Z127" s="70">
        <f t="shared" si="46"/>
        <v>38</v>
      </c>
      <c r="AA127" s="24">
        <f t="shared" si="47"/>
        <v>38</v>
      </c>
      <c r="AB127" s="67">
        <f t="shared" si="48"/>
        <v>422</v>
      </c>
    </row>
    <row r="128" spans="1:28" ht="15" customHeight="1" x14ac:dyDescent="0.25">
      <c r="A128" s="71">
        <v>405</v>
      </c>
      <c r="B128" s="71">
        <v>405</v>
      </c>
      <c r="C128" s="68">
        <v>0</v>
      </c>
      <c r="D128" s="68">
        <v>277.43</v>
      </c>
      <c r="E128" s="68">
        <v>211.47</v>
      </c>
      <c r="F128" s="68">
        <v>0</v>
      </c>
      <c r="G128" s="68">
        <f t="shared" si="39"/>
        <v>53.4375</v>
      </c>
      <c r="H128" s="68">
        <v>0</v>
      </c>
      <c r="I128" s="68">
        <f t="shared" si="40"/>
        <v>53.4375</v>
      </c>
      <c r="J128" s="72">
        <f t="shared" si="49"/>
        <v>1</v>
      </c>
      <c r="K128" s="72">
        <f t="shared" si="50"/>
        <v>1</v>
      </c>
      <c r="L128" s="72">
        <f t="shared" si="51"/>
        <v>1</v>
      </c>
      <c r="M128" s="72">
        <f t="shared" ca="1" si="41"/>
        <v>0</v>
      </c>
      <c r="N128" s="26"/>
      <c r="O128" s="26"/>
      <c r="P128" s="25"/>
      <c r="Q128" s="25"/>
      <c r="T128" s="22">
        <v>0</v>
      </c>
      <c r="U128" s="74">
        <f t="shared" si="42"/>
        <v>-405</v>
      </c>
      <c r="V128" s="70">
        <f t="shared" si="43"/>
        <v>-405</v>
      </c>
      <c r="W128" s="70"/>
      <c r="X128" s="70">
        <f t="shared" si="44"/>
        <v>445.19408308854389</v>
      </c>
      <c r="Y128" s="70">
        <f t="shared" si="45"/>
        <v>40.194083088543891</v>
      </c>
      <c r="Z128" s="70">
        <f t="shared" si="46"/>
        <v>40</v>
      </c>
      <c r="AA128" s="24">
        <f t="shared" si="47"/>
        <v>40</v>
      </c>
      <c r="AB128" s="67">
        <f t="shared" si="48"/>
        <v>445</v>
      </c>
    </row>
    <row r="129" spans="1:2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  <c r="U129" s="74"/>
      <c r="V129" s="70"/>
      <c r="W129" s="70"/>
      <c r="X129" s="70"/>
      <c r="Y129" s="70"/>
      <c r="Z129" s="70"/>
      <c r="AA129" s="24"/>
    </row>
    <row r="130" spans="1:2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  <c r="U130" s="74"/>
      <c r="V130" s="70"/>
      <c r="W130" s="70"/>
      <c r="X130" s="70"/>
      <c r="Y130" s="70"/>
      <c r="Z130" s="70"/>
      <c r="AA130" s="24"/>
    </row>
    <row r="131" spans="1:2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  <c r="U131" s="74"/>
      <c r="V131" s="70"/>
      <c r="W131" s="70"/>
      <c r="X131" s="70"/>
      <c r="Y131" s="70"/>
      <c r="Z131" s="70"/>
      <c r="AA131" s="24"/>
    </row>
    <row r="132" spans="1:2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  <c r="U132" s="74"/>
      <c r="V132" s="70"/>
      <c r="W132" s="70"/>
      <c r="X132" s="70"/>
      <c r="Y132" s="70"/>
      <c r="Z132" s="70"/>
      <c r="AA132" s="24"/>
    </row>
    <row r="133" spans="1:2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  <c r="U133" s="74"/>
      <c r="V133" s="70"/>
      <c r="W133" s="70"/>
      <c r="X133" s="70"/>
      <c r="Y133" s="70"/>
      <c r="Z133" s="70"/>
      <c r="AA133" s="24"/>
    </row>
    <row r="134" spans="1:2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  <c r="U134" s="74"/>
      <c r="V134" s="70"/>
      <c r="W134" s="70"/>
      <c r="X134" s="70"/>
      <c r="Y134" s="70"/>
      <c r="Z134" s="70"/>
      <c r="AA134" s="24"/>
    </row>
    <row r="135" spans="1:2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  <c r="U135" s="74"/>
      <c r="V135" s="70"/>
      <c r="W135" s="70"/>
      <c r="X135" s="70"/>
      <c r="Y135" s="70"/>
      <c r="Z135" s="70"/>
      <c r="AA135" s="24"/>
    </row>
    <row r="136" spans="1:2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  <c r="U136" s="74"/>
      <c r="V136" s="70"/>
      <c r="W136" s="70"/>
      <c r="X136" s="70"/>
      <c r="Y136" s="70"/>
      <c r="Z136" s="70"/>
      <c r="AA136" s="24"/>
    </row>
    <row r="137" spans="1:27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  <c r="U137" s="74"/>
      <c r="V137" s="70"/>
      <c r="W137" s="70"/>
      <c r="X137" s="70"/>
      <c r="Y137" s="70"/>
      <c r="Z137" s="70"/>
      <c r="AA137" s="24"/>
    </row>
    <row r="138" spans="1:2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  <c r="U138" s="74"/>
      <c r="V138" s="70"/>
      <c r="W138" s="70"/>
      <c r="X138" s="70"/>
      <c r="Y138" s="70"/>
      <c r="Z138" s="70"/>
      <c r="AA138" s="24"/>
    </row>
    <row r="139" spans="1:2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  <c r="U139" s="74"/>
      <c r="V139" s="70"/>
      <c r="W139" s="70"/>
      <c r="X139" s="70"/>
      <c r="Y139" s="70"/>
      <c r="Z139" s="70"/>
      <c r="AA139" s="24"/>
    </row>
    <row r="140" spans="1:27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  <c r="U140" s="74"/>
      <c r="V140" s="70"/>
      <c r="W140" s="70"/>
      <c r="X140" s="70"/>
      <c r="Y140" s="70"/>
      <c r="Z140" s="70"/>
      <c r="AA140" s="24"/>
    </row>
    <row r="141" spans="1:27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  <c r="U141" s="74"/>
      <c r="V141" s="70"/>
      <c r="W141" s="70"/>
      <c r="X141" s="70"/>
      <c r="Y141" s="70"/>
      <c r="Z141" s="70"/>
      <c r="AA141" s="24"/>
    </row>
    <row r="142" spans="1:27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  <c r="U142" s="74"/>
      <c r="V142" s="70"/>
      <c r="W142" s="70"/>
      <c r="X142" s="70"/>
      <c r="Y142" s="70"/>
      <c r="Z142" s="70"/>
      <c r="AA142" s="24"/>
    </row>
    <row r="143" spans="1:27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  <c r="U143" s="74"/>
      <c r="V143" s="70"/>
      <c r="W143" s="70"/>
      <c r="X143" s="70"/>
      <c r="Y143" s="70"/>
      <c r="Z143" s="70"/>
      <c r="AA143" s="24"/>
    </row>
    <row r="144" spans="1:27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5"/>
      <c r="O144" s="25"/>
      <c r="P144" s="25"/>
      <c r="Q144" s="25"/>
      <c r="U144" s="74"/>
      <c r="V144" s="70"/>
      <c r="W144" s="70"/>
      <c r="X144" s="70"/>
      <c r="Y144" s="70"/>
      <c r="Z144" s="70"/>
      <c r="AA144" s="24"/>
    </row>
    <row r="145" spans="1:2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5"/>
      <c r="O145" s="25"/>
      <c r="P145" s="25"/>
      <c r="Q145" s="25"/>
      <c r="U145" s="74"/>
      <c r="V145" s="70"/>
      <c r="W145" s="70"/>
      <c r="X145" s="70"/>
      <c r="Y145" s="70"/>
      <c r="Z145" s="70"/>
      <c r="AA145" s="24"/>
    </row>
    <row r="146" spans="1:2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5"/>
      <c r="O146" s="25"/>
      <c r="P146" s="25"/>
      <c r="Q146" s="25"/>
      <c r="U146" s="74"/>
      <c r="V146" s="70"/>
      <c r="W146" s="70"/>
      <c r="X146" s="70"/>
      <c r="Y146" s="70"/>
      <c r="Z146" s="70"/>
      <c r="AA146" s="24"/>
    </row>
    <row r="147" spans="1:2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5"/>
      <c r="O147" s="25"/>
      <c r="P147" s="25"/>
      <c r="Q147" s="25"/>
      <c r="U147" s="74"/>
      <c r="V147" s="70"/>
      <c r="W147" s="70"/>
      <c r="X147" s="70"/>
      <c r="Y147" s="70"/>
      <c r="Z147" s="70"/>
      <c r="AA147" s="24"/>
    </row>
    <row r="148" spans="1:2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5"/>
      <c r="O148" s="25"/>
      <c r="P148" s="25"/>
      <c r="Q148" s="25"/>
      <c r="U148" s="74"/>
      <c r="V148" s="70"/>
      <c r="W148" s="70"/>
      <c r="X148" s="70"/>
      <c r="Y148" s="70"/>
      <c r="Z148" s="70"/>
      <c r="AA148" s="24"/>
    </row>
    <row r="149" spans="1:2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5"/>
      <c r="O149" s="25"/>
      <c r="P149" s="25"/>
      <c r="Q149" s="25"/>
      <c r="U149" s="74"/>
      <c r="V149" s="70"/>
      <c r="W149" s="70"/>
      <c r="X149" s="70"/>
      <c r="Y149" s="70"/>
      <c r="Z149" s="70"/>
      <c r="AA149" s="24"/>
    </row>
    <row r="150" spans="1:27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5"/>
      <c r="O150" s="25"/>
      <c r="P150" s="25"/>
      <c r="Q150" s="25"/>
      <c r="U150" s="74"/>
      <c r="V150" s="70"/>
      <c r="W150" s="70"/>
      <c r="X150" s="70"/>
      <c r="Y150" s="70"/>
      <c r="Z150" s="70"/>
      <c r="AA150" s="24"/>
    </row>
    <row r="151" spans="1:27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5"/>
      <c r="O151" s="25"/>
      <c r="P151" s="25"/>
      <c r="Q151" s="25"/>
      <c r="U151" s="74"/>
      <c r="V151" s="70"/>
      <c r="W151" s="70"/>
      <c r="X151" s="70"/>
      <c r="Y151" s="70"/>
      <c r="Z151" s="70"/>
      <c r="AA151" s="24"/>
    </row>
    <row r="152" spans="1:27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5"/>
      <c r="O152" s="25"/>
      <c r="P152" s="25"/>
      <c r="Q152" s="25"/>
      <c r="U152" s="74"/>
      <c r="V152" s="70"/>
      <c r="W152" s="70"/>
      <c r="X152" s="70"/>
      <c r="Y152" s="70"/>
      <c r="Z152" s="70"/>
      <c r="AA152" s="24"/>
    </row>
    <row r="153" spans="1:27" ht="15" customHeight="1" x14ac:dyDescent="0.2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U153" s="74"/>
      <c r="V153" s="70"/>
      <c r="W153" s="70"/>
      <c r="X153" s="70"/>
      <c r="Y153" s="70"/>
      <c r="Z153" s="70"/>
      <c r="AA153" s="24"/>
    </row>
    <row r="154" spans="1:27" ht="15" customHeight="1" x14ac:dyDescent="0.2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U154" s="74"/>
      <c r="V154" s="70"/>
      <c r="W154" s="70"/>
      <c r="X154" s="70"/>
      <c r="Y154" s="70"/>
      <c r="Z154" s="70"/>
      <c r="AA154" s="24"/>
    </row>
    <row r="155" spans="1:27" ht="15" customHeight="1" x14ac:dyDescent="0.2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U155" s="74"/>
      <c r="V155" s="70"/>
      <c r="W155" s="70"/>
      <c r="X155" s="70"/>
      <c r="Y155" s="70"/>
      <c r="Z155" s="70"/>
      <c r="AA155" s="24"/>
    </row>
    <row r="156" spans="1:27" ht="15" customHeight="1" x14ac:dyDescent="0.2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U156" s="74"/>
      <c r="V156" s="70"/>
      <c r="W156" s="70"/>
      <c r="X156" s="70"/>
      <c r="Y156" s="70"/>
      <c r="Z156" s="70"/>
      <c r="AA156" s="24"/>
    </row>
    <row r="157" spans="1:27" ht="15" customHeight="1" x14ac:dyDescent="0.2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U157" s="74"/>
      <c r="V157" s="70"/>
      <c r="W157" s="70"/>
      <c r="X157" s="70"/>
      <c r="Y157" s="70"/>
      <c r="Z157" s="70"/>
      <c r="AA157" s="24"/>
    </row>
    <row r="158" spans="1:27" ht="15" customHeight="1" x14ac:dyDescent="0.2">
      <c r="A158" s="71"/>
      <c r="B158" s="71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U158" s="74"/>
      <c r="V158" s="70"/>
      <c r="W158" s="70"/>
      <c r="X158" s="70"/>
      <c r="Y158" s="70"/>
      <c r="Z158" s="70"/>
      <c r="AA158" s="24"/>
    </row>
    <row r="159" spans="1:27" ht="15" customHeight="1" x14ac:dyDescent="0.2">
      <c r="A159" s="71"/>
      <c r="B159" s="71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U159" s="74"/>
      <c r="V159" s="70"/>
      <c r="W159" s="70"/>
      <c r="X159" s="70"/>
      <c r="Y159" s="70"/>
      <c r="Z159" s="70"/>
      <c r="AA159" s="24"/>
    </row>
    <row r="160" spans="1:27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U160" s="74"/>
      <c r="V160" s="70"/>
      <c r="W160" s="70"/>
      <c r="X160" s="70"/>
      <c r="Y160" s="70"/>
      <c r="Z160" s="70"/>
      <c r="AA160" s="24"/>
    </row>
    <row r="161" spans="1:27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U161" s="74"/>
      <c r="V161" s="70"/>
      <c r="W161" s="70"/>
      <c r="X161" s="70"/>
      <c r="Y161" s="70"/>
      <c r="Z161" s="70"/>
      <c r="AA161" s="24"/>
    </row>
    <row r="162" spans="1:27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U162" s="74"/>
      <c r="V162" s="70"/>
      <c r="W162" s="70"/>
      <c r="X162" s="70"/>
      <c r="Y162" s="70"/>
      <c r="Z162" s="70"/>
      <c r="AA162" s="24"/>
    </row>
    <row r="163" spans="1:27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U163" s="74"/>
      <c r="V163" s="70"/>
      <c r="W163" s="70"/>
      <c r="X163" s="70"/>
      <c r="Y163" s="70"/>
      <c r="Z163" s="70"/>
      <c r="AA163" s="24"/>
    </row>
    <row r="164" spans="1:27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U164" s="74"/>
      <c r="V164" s="70"/>
      <c r="W164" s="70"/>
      <c r="X164" s="70"/>
      <c r="Y164" s="70"/>
      <c r="Z164" s="70"/>
      <c r="AA164" s="24"/>
    </row>
    <row r="165" spans="1:27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U165" s="74"/>
      <c r="V165" s="70"/>
      <c r="W165" s="70"/>
      <c r="X165" s="70"/>
      <c r="Y165" s="70"/>
      <c r="Z165" s="70"/>
      <c r="AA165" s="24"/>
    </row>
    <row r="166" spans="1:27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U166" s="74"/>
      <c r="V166" s="70"/>
      <c r="W166" s="70"/>
      <c r="X166" s="70"/>
      <c r="Y166" s="70"/>
      <c r="Z166" s="70"/>
      <c r="AA166" s="24"/>
    </row>
    <row r="167" spans="1:27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U167" s="74"/>
      <c r="V167" s="70"/>
      <c r="W167" s="70"/>
      <c r="X167" s="70"/>
      <c r="Y167" s="70"/>
      <c r="Z167" s="70"/>
      <c r="AA167" s="24"/>
    </row>
    <row r="168" spans="1:27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U168" s="74"/>
      <c r="V168" s="70"/>
      <c r="W168" s="70"/>
      <c r="X168" s="70"/>
      <c r="Y168" s="70"/>
      <c r="Z168" s="70"/>
      <c r="AA168" s="24"/>
    </row>
    <row r="169" spans="1:27" x14ac:dyDescent="0.2">
      <c r="U169" s="74"/>
      <c r="V169" s="70"/>
      <c r="W169" s="70"/>
      <c r="X169" s="70"/>
      <c r="Y169" s="70"/>
      <c r="Z169" s="70"/>
      <c r="AA169" s="24"/>
    </row>
    <row r="170" spans="1:27" x14ac:dyDescent="0.2">
      <c r="U170" s="74"/>
      <c r="V170" s="70"/>
      <c r="W170" s="70"/>
      <c r="X170" s="70"/>
      <c r="Y170" s="70"/>
      <c r="Z170" s="70"/>
      <c r="AA170" s="24"/>
    </row>
    <row r="171" spans="1:27" x14ac:dyDescent="0.2">
      <c r="U171" s="74"/>
      <c r="V171" s="70"/>
      <c r="W171" s="70"/>
      <c r="X171" s="70"/>
      <c r="Y171" s="70"/>
      <c r="Z171" s="70"/>
      <c r="AA171" s="24"/>
    </row>
    <row r="172" spans="1:27" x14ac:dyDescent="0.2">
      <c r="U172" s="74"/>
      <c r="V172" s="70"/>
      <c r="W172" s="70"/>
      <c r="X172" s="70"/>
      <c r="Y172" s="70"/>
      <c r="Z172" s="70"/>
      <c r="AA172" s="24"/>
    </row>
    <row r="173" spans="1:27" x14ac:dyDescent="0.2">
      <c r="U173" s="74"/>
      <c r="V173" s="70"/>
      <c r="W173" s="70"/>
      <c r="X173" s="70"/>
      <c r="Y173" s="70"/>
      <c r="Z173" s="70"/>
      <c r="AA173" s="24"/>
    </row>
    <row r="174" spans="1:27" x14ac:dyDescent="0.2">
      <c r="U174" s="74"/>
      <c r="V174" s="70"/>
      <c r="W174" s="70"/>
      <c r="X174" s="70"/>
      <c r="Y174" s="70"/>
      <c r="Z174" s="70"/>
      <c r="AA174" s="24"/>
    </row>
    <row r="175" spans="1:27" x14ac:dyDescent="0.2">
      <c r="U175" s="74"/>
      <c r="V175" s="70"/>
      <c r="W175" s="70"/>
      <c r="X175" s="70"/>
      <c r="Y175" s="70"/>
      <c r="Z175" s="70"/>
      <c r="AA175" s="24"/>
    </row>
    <row r="176" spans="1:27" x14ac:dyDescent="0.2">
      <c r="U176" s="74"/>
      <c r="V176" s="70"/>
      <c r="W176" s="70"/>
      <c r="X176" s="70"/>
      <c r="Y176" s="70"/>
      <c r="Z176" s="70"/>
      <c r="AA176" s="24"/>
    </row>
    <row r="177" spans="21:27" x14ac:dyDescent="0.2">
      <c r="U177" s="74"/>
      <c r="V177" s="70"/>
      <c r="W177" s="70"/>
      <c r="X177" s="70"/>
      <c r="Y177" s="70"/>
      <c r="Z177" s="70"/>
      <c r="AA177" s="24"/>
    </row>
    <row r="178" spans="21:27" x14ac:dyDescent="0.2">
      <c r="U178" s="74"/>
      <c r="V178" s="70"/>
      <c r="W178" s="70"/>
      <c r="X178" s="70"/>
      <c r="Y178" s="70"/>
      <c r="Z178" s="70"/>
      <c r="AA178" s="24"/>
    </row>
    <row r="179" spans="21:27" x14ac:dyDescent="0.2">
      <c r="U179" s="74"/>
      <c r="V179" s="70"/>
      <c r="W179" s="70"/>
      <c r="X179" s="70"/>
      <c r="Y179" s="70"/>
      <c r="Z179" s="70"/>
      <c r="AA179" s="24"/>
    </row>
    <row r="180" spans="21:27" x14ac:dyDescent="0.2">
      <c r="U180" s="74"/>
      <c r="V180" s="70"/>
      <c r="W180" s="70"/>
      <c r="X180" s="70"/>
      <c r="Y180" s="70"/>
      <c r="Z180" s="70"/>
      <c r="AA180" s="24"/>
    </row>
    <row r="181" spans="21:27" x14ac:dyDescent="0.2">
      <c r="U181" s="74"/>
      <c r="V181" s="70"/>
      <c r="W181" s="70"/>
      <c r="X181" s="70"/>
      <c r="Y181" s="70"/>
      <c r="Z181" s="70"/>
      <c r="AA181" s="24"/>
    </row>
    <row r="182" spans="21:27" x14ac:dyDescent="0.2">
      <c r="U182" s="74"/>
      <c r="V182" s="70"/>
      <c r="W182" s="70"/>
      <c r="X182" s="70"/>
      <c r="Y182" s="70"/>
      <c r="Z182" s="70"/>
      <c r="AA182" s="24"/>
    </row>
    <row r="183" spans="21:27" x14ac:dyDescent="0.2">
      <c r="U183" s="74"/>
      <c r="V183" s="70"/>
      <c r="W183" s="70"/>
      <c r="X183" s="70"/>
      <c r="Y183" s="70"/>
      <c r="Z183" s="70"/>
      <c r="AA183" s="24"/>
    </row>
    <row r="184" spans="21:27" x14ac:dyDescent="0.2">
      <c r="U184" s="74"/>
      <c r="V184" s="70"/>
      <c r="W184" s="70"/>
      <c r="X184" s="70"/>
      <c r="Y184" s="70"/>
      <c r="Z184" s="70"/>
      <c r="AA184" s="24"/>
    </row>
    <row r="185" spans="21:27" x14ac:dyDescent="0.2">
      <c r="U185" s="74"/>
      <c r="V185" s="70"/>
      <c r="W185" s="70"/>
      <c r="X185" s="70"/>
      <c r="Y185" s="70"/>
      <c r="Z185" s="70"/>
      <c r="AA185" s="24"/>
    </row>
    <row r="186" spans="21:27" x14ac:dyDescent="0.2">
      <c r="U186" s="74"/>
      <c r="V186" s="70"/>
      <c r="W186" s="70"/>
      <c r="X186" s="70"/>
      <c r="Y186" s="70"/>
      <c r="Z186" s="70"/>
      <c r="AA186" s="24"/>
    </row>
    <row r="187" spans="21:27" x14ac:dyDescent="0.2">
      <c r="U187" s="74"/>
      <c r="V187" s="70"/>
      <c r="W187" s="70"/>
      <c r="X187" s="70"/>
      <c r="Y187" s="70"/>
      <c r="Z187" s="70"/>
      <c r="AA187" s="24"/>
    </row>
    <row r="188" spans="21:27" x14ac:dyDescent="0.2">
      <c r="U188" s="74"/>
      <c r="V188" s="70"/>
      <c r="W188" s="70"/>
      <c r="X188" s="70"/>
      <c r="Y188" s="70"/>
      <c r="Z188" s="70"/>
      <c r="AA188" s="24"/>
    </row>
    <row r="189" spans="21:27" x14ac:dyDescent="0.2">
      <c r="U189" s="74"/>
      <c r="V189" s="70"/>
      <c r="W189" s="70"/>
      <c r="X189" s="70"/>
      <c r="Y189" s="70"/>
      <c r="Z189" s="70"/>
      <c r="AA189" s="24"/>
    </row>
    <row r="190" spans="21:27" x14ac:dyDescent="0.2">
      <c r="U190" s="74"/>
      <c r="V190" s="70"/>
      <c r="W190" s="70"/>
      <c r="X190" s="70"/>
      <c r="Y190" s="70"/>
      <c r="Z190" s="70"/>
      <c r="AA190" s="24"/>
    </row>
    <row r="191" spans="21:27" x14ac:dyDescent="0.2">
      <c r="U191" s="74"/>
      <c r="V191" s="70"/>
      <c r="W191" s="70"/>
      <c r="X191" s="70"/>
      <c r="Y191" s="70"/>
      <c r="Z191" s="70"/>
      <c r="AA191" s="24"/>
    </row>
    <row r="192" spans="2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53"/>
  <dimension ref="A1:AB278"/>
  <sheetViews>
    <sheetView topLeftCell="K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75" style="23" customWidth="1"/>
    <col min="5" max="5" width="23.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1.75" style="23" customWidth="1"/>
    <col min="16" max="16" width="17.75" style="23" customWidth="1"/>
    <col min="17" max="17" width="10.1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4650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450</v>
      </c>
      <c r="B2" s="71">
        <v>760</v>
      </c>
      <c r="C2" s="68">
        <v>1.66</v>
      </c>
      <c r="D2" s="68">
        <v>263.7</v>
      </c>
      <c r="E2" s="68">
        <v>211.95</v>
      </c>
      <c r="F2" s="68">
        <f t="shared" ref="F2:F33" si="0">($A$101-A2)/(ROW($A$101)-ROW(A2))</f>
        <v>42.424242424242422</v>
      </c>
      <c r="G2" s="68">
        <v>0</v>
      </c>
      <c r="H2" s="68">
        <f t="shared" ref="H2:H33" si="1">($A$101-B2)/(ROW($A$101)-ROW(B2))</f>
        <v>39.292929292929294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5.0000000000000001E-3</v>
      </c>
      <c r="P2" s="32" t="s">
        <v>39</v>
      </c>
      <c r="Q2" s="25">
        <f>LARGE(A:A,2)</f>
        <v>4600</v>
      </c>
      <c r="T2" s="22">
        <v>0</v>
      </c>
      <c r="U2" s="74">
        <f t="shared" ref="U2:U33" si="3">T2-B2</f>
        <v>-760</v>
      </c>
      <c r="V2" s="70">
        <f t="shared" ref="V2:V33" si="4">ROUND(U2,0)</f>
        <v>-760</v>
      </c>
      <c r="W2" s="70">
        <v>4766</v>
      </c>
      <c r="X2" s="70">
        <f t="shared" ref="X2:X33" si="5">B2/$W$2*$W$3</f>
        <v>835.42593369702058</v>
      </c>
      <c r="Y2" s="70">
        <f t="shared" ref="Y2:Y33" si="6">X2-B2</f>
        <v>75.425933697020582</v>
      </c>
      <c r="Z2" s="70">
        <f t="shared" ref="Z2:Z33" si="7">ROUND(Y2,0)</f>
        <v>75</v>
      </c>
      <c r="AA2" s="24">
        <f t="shared" ref="AA2:AA33" si="8">IF(V2&gt;=0,V2,Z2)</f>
        <v>75</v>
      </c>
      <c r="AB2" s="67">
        <f t="shared" ref="AB2:AB33" si="9">B2+AA2</f>
        <v>835</v>
      </c>
    </row>
    <row r="3" spans="1:28" ht="15" customHeight="1" x14ac:dyDescent="0.25">
      <c r="A3" s="71">
        <v>500</v>
      </c>
      <c r="B3" s="71">
        <v>760</v>
      </c>
      <c r="C3" s="68">
        <v>2.04</v>
      </c>
      <c r="D3" s="68">
        <v>263.66000000000003</v>
      </c>
      <c r="E3" s="68">
        <v>211.95</v>
      </c>
      <c r="F3" s="68">
        <f t="shared" si="0"/>
        <v>42.346938775510203</v>
      </c>
      <c r="G3" s="68">
        <v>0</v>
      </c>
      <c r="H3" s="68">
        <f t="shared" si="1"/>
        <v>39.693877551020407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151</v>
      </c>
      <c r="P3" s="32" t="s">
        <v>41</v>
      </c>
      <c r="Q3" s="25">
        <f>LARGE(A:A,3)</f>
        <v>4551</v>
      </c>
      <c r="T3" s="22">
        <v>0</v>
      </c>
      <c r="U3" s="74">
        <f t="shared" si="3"/>
        <v>-760</v>
      </c>
      <c r="V3" s="70">
        <f t="shared" si="4"/>
        <v>-760</v>
      </c>
      <c r="W3" s="70">
        <v>5239</v>
      </c>
      <c r="X3" s="70">
        <f t="shared" si="5"/>
        <v>835.42593369702058</v>
      </c>
      <c r="Y3" s="70">
        <f t="shared" si="6"/>
        <v>75.425933697020582</v>
      </c>
      <c r="Z3" s="70">
        <f t="shared" si="7"/>
        <v>75</v>
      </c>
      <c r="AA3" s="24">
        <f t="shared" si="8"/>
        <v>75</v>
      </c>
      <c r="AB3" s="67">
        <f t="shared" si="9"/>
        <v>835</v>
      </c>
    </row>
    <row r="4" spans="1:28" ht="15" customHeight="1" x14ac:dyDescent="0.25">
      <c r="A4" s="71">
        <v>549</v>
      </c>
      <c r="B4" s="71">
        <v>760</v>
      </c>
      <c r="C4" s="68">
        <v>2.42</v>
      </c>
      <c r="D4" s="68">
        <v>263.63</v>
      </c>
      <c r="E4" s="68">
        <v>211.95</v>
      </c>
      <c r="F4" s="68">
        <f t="shared" si="0"/>
        <v>42.27835051546392</v>
      </c>
      <c r="G4" s="68">
        <v>0</v>
      </c>
      <c r="H4" s="68">
        <f t="shared" si="1"/>
        <v>40.103092783505154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4650</v>
      </c>
      <c r="P4" s="32" t="s">
        <v>43</v>
      </c>
      <c r="Q4" s="25">
        <f>LARGE(B:B,1)</f>
        <v>4650</v>
      </c>
      <c r="T4" s="22">
        <v>0</v>
      </c>
      <c r="U4" s="74">
        <f t="shared" si="3"/>
        <v>-760</v>
      </c>
      <c r="V4" s="70">
        <f t="shared" si="4"/>
        <v>-760</v>
      </c>
      <c r="W4" s="70"/>
      <c r="X4" s="70">
        <f t="shared" si="5"/>
        <v>835.42593369702058</v>
      </c>
      <c r="Y4" s="70">
        <f t="shared" si="6"/>
        <v>75.425933697020582</v>
      </c>
      <c r="Z4" s="70">
        <f t="shared" si="7"/>
        <v>75</v>
      </c>
      <c r="AA4" s="24">
        <f t="shared" si="8"/>
        <v>75</v>
      </c>
      <c r="AB4" s="67">
        <f t="shared" si="9"/>
        <v>835</v>
      </c>
    </row>
    <row r="5" spans="1:28" ht="15" customHeight="1" x14ac:dyDescent="0.25">
      <c r="A5" s="71">
        <v>600</v>
      </c>
      <c r="B5" s="71">
        <v>1320</v>
      </c>
      <c r="C5" s="68">
        <v>2.79</v>
      </c>
      <c r="D5" s="68">
        <v>263.52</v>
      </c>
      <c r="E5" s="68">
        <v>212.36</v>
      </c>
      <c r="F5" s="68">
        <f t="shared" si="0"/>
        <v>42.1875</v>
      </c>
      <c r="G5" s="68">
        <v>0</v>
      </c>
      <c r="H5" s="68">
        <f t="shared" si="1"/>
        <v>34.6875</v>
      </c>
      <c r="I5" s="68">
        <v>0</v>
      </c>
      <c r="J5" s="72">
        <f t="shared" si="10"/>
        <v>0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2.27</v>
      </c>
      <c r="P5" s="32" t="s">
        <v>45</v>
      </c>
      <c r="Q5" s="25">
        <f>LARGE(B:B,2)</f>
        <v>4600</v>
      </c>
      <c r="T5" s="22">
        <v>0</v>
      </c>
      <c r="U5" s="74">
        <f t="shared" si="3"/>
        <v>-1320</v>
      </c>
      <c r="V5" s="70">
        <f t="shared" si="4"/>
        <v>-1320</v>
      </c>
      <c r="W5" s="70"/>
      <c r="X5" s="70">
        <f t="shared" si="5"/>
        <v>1451.0029374737726</v>
      </c>
      <c r="Y5" s="70">
        <f t="shared" si="6"/>
        <v>131.00293747377259</v>
      </c>
      <c r="Z5" s="70">
        <f t="shared" si="7"/>
        <v>131</v>
      </c>
      <c r="AA5" s="24">
        <f t="shared" si="8"/>
        <v>131</v>
      </c>
      <c r="AB5" s="67">
        <f t="shared" si="9"/>
        <v>1451</v>
      </c>
    </row>
    <row r="6" spans="1:28" ht="15" customHeight="1" x14ac:dyDescent="0.25">
      <c r="A6" s="71">
        <v>600</v>
      </c>
      <c r="B6" s="71">
        <v>1320</v>
      </c>
      <c r="C6" s="68">
        <v>6.63</v>
      </c>
      <c r="D6" s="68">
        <v>263.39999999999998</v>
      </c>
      <c r="E6" s="68">
        <v>212.36</v>
      </c>
      <c r="F6" s="68">
        <f t="shared" si="0"/>
        <v>42.631578947368418</v>
      </c>
      <c r="G6" s="68">
        <v>0</v>
      </c>
      <c r="H6" s="68">
        <f t="shared" si="1"/>
        <v>35.05263157894737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4.32</v>
      </c>
      <c r="P6" s="32" t="s">
        <v>47</v>
      </c>
      <c r="Q6" s="25">
        <f>LARGE(B:B,3)</f>
        <v>4551</v>
      </c>
      <c r="T6" s="22">
        <v>0</v>
      </c>
      <c r="U6" s="74">
        <f t="shared" si="3"/>
        <v>-1320</v>
      </c>
      <c r="V6" s="70">
        <f t="shared" si="4"/>
        <v>-1320</v>
      </c>
      <c r="W6" s="70"/>
      <c r="X6" s="70">
        <f t="shared" si="5"/>
        <v>1451.0029374737726</v>
      </c>
      <c r="Y6" s="70">
        <f t="shared" si="6"/>
        <v>131.00293747377259</v>
      </c>
      <c r="Z6" s="70">
        <f t="shared" si="7"/>
        <v>131</v>
      </c>
      <c r="AA6" s="24">
        <f t="shared" si="8"/>
        <v>131</v>
      </c>
      <c r="AB6" s="67">
        <f t="shared" si="9"/>
        <v>1451</v>
      </c>
    </row>
    <row r="7" spans="1:28" ht="15" customHeight="1" x14ac:dyDescent="0.25">
      <c r="A7" s="71">
        <v>600</v>
      </c>
      <c r="B7" s="71">
        <v>1320</v>
      </c>
      <c r="C7" s="68">
        <v>10.47</v>
      </c>
      <c r="D7" s="68">
        <v>263.29000000000002</v>
      </c>
      <c r="E7" s="68">
        <v>212.36</v>
      </c>
      <c r="F7" s="68">
        <f t="shared" si="0"/>
        <v>43.085106382978722</v>
      </c>
      <c r="G7" s="68">
        <v>0</v>
      </c>
      <c r="H7" s="68">
        <f t="shared" si="1"/>
        <v>35.425531914893618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5.72</v>
      </c>
      <c r="P7" s="25"/>
      <c r="Q7" s="25"/>
      <c r="T7" s="22">
        <v>0</v>
      </c>
      <c r="U7" s="74">
        <f t="shared" si="3"/>
        <v>-1320</v>
      </c>
      <c r="V7" s="70">
        <f t="shared" si="4"/>
        <v>-1320</v>
      </c>
      <c r="W7" s="70"/>
      <c r="X7" s="70">
        <f t="shared" si="5"/>
        <v>1451.0029374737726</v>
      </c>
      <c r="Y7" s="70">
        <f t="shared" si="6"/>
        <v>131.00293747377259</v>
      </c>
      <c r="Z7" s="70">
        <f t="shared" si="7"/>
        <v>131</v>
      </c>
      <c r="AA7" s="24">
        <f t="shared" si="8"/>
        <v>131</v>
      </c>
      <c r="AB7" s="67">
        <f t="shared" si="9"/>
        <v>1451</v>
      </c>
    </row>
    <row r="8" spans="1:28" ht="15" customHeight="1" x14ac:dyDescent="0.25">
      <c r="A8" s="71">
        <v>600</v>
      </c>
      <c r="B8" s="71">
        <v>1880</v>
      </c>
      <c r="C8" s="68">
        <v>14.31</v>
      </c>
      <c r="D8" s="68">
        <v>263.08999999999997</v>
      </c>
      <c r="E8" s="68">
        <v>212.51</v>
      </c>
      <c r="F8" s="68">
        <f t="shared" si="0"/>
        <v>43.548387096774192</v>
      </c>
      <c r="G8" s="68">
        <v>0</v>
      </c>
      <c r="H8" s="68">
        <f t="shared" si="1"/>
        <v>29.78494623655914</v>
      </c>
      <c r="I8" s="68">
        <v>0</v>
      </c>
      <c r="J8" s="72">
        <f t="shared" si="10"/>
        <v>0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-1880</v>
      </c>
      <c r="V8" s="70">
        <f t="shared" si="4"/>
        <v>-1880</v>
      </c>
      <c r="W8" s="70"/>
      <c r="X8" s="70">
        <f t="shared" si="5"/>
        <v>2066.5799412505244</v>
      </c>
      <c r="Y8" s="70">
        <f t="shared" si="6"/>
        <v>186.57994125052437</v>
      </c>
      <c r="Z8" s="70">
        <f t="shared" si="7"/>
        <v>187</v>
      </c>
      <c r="AA8" s="24">
        <f t="shared" si="8"/>
        <v>187</v>
      </c>
      <c r="AB8" s="67">
        <f t="shared" si="9"/>
        <v>2067</v>
      </c>
    </row>
    <row r="9" spans="1:28" ht="15" customHeight="1" x14ac:dyDescent="0.25">
      <c r="A9" s="71">
        <v>1084</v>
      </c>
      <c r="B9" s="71">
        <v>1880</v>
      </c>
      <c r="C9" s="68">
        <v>21.93</v>
      </c>
      <c r="D9" s="68">
        <v>262.95999999999998</v>
      </c>
      <c r="E9" s="68">
        <v>212.51</v>
      </c>
      <c r="F9" s="68">
        <f t="shared" si="0"/>
        <v>38.760869565217391</v>
      </c>
      <c r="G9" s="68">
        <v>0</v>
      </c>
      <c r="H9" s="68">
        <f t="shared" si="1"/>
        <v>30.108695652173914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0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-1880</v>
      </c>
      <c r="V9" s="70">
        <f t="shared" si="4"/>
        <v>-1880</v>
      </c>
      <c r="W9" s="70"/>
      <c r="X9" s="70">
        <f t="shared" si="5"/>
        <v>2066.5799412505244</v>
      </c>
      <c r="Y9" s="70">
        <f t="shared" si="6"/>
        <v>186.57994125052437</v>
      </c>
      <c r="Z9" s="70">
        <f t="shared" si="7"/>
        <v>187</v>
      </c>
      <c r="AA9" s="24">
        <f t="shared" si="8"/>
        <v>187</v>
      </c>
      <c r="AB9" s="67">
        <f t="shared" si="9"/>
        <v>2067</v>
      </c>
    </row>
    <row r="10" spans="1:28" ht="15" customHeight="1" x14ac:dyDescent="0.25">
      <c r="A10" s="71">
        <v>1569</v>
      </c>
      <c r="B10" s="71">
        <v>1880</v>
      </c>
      <c r="C10" s="68">
        <v>29.55</v>
      </c>
      <c r="D10" s="68">
        <v>262.92</v>
      </c>
      <c r="E10" s="68">
        <v>212.51</v>
      </c>
      <c r="F10" s="68">
        <f t="shared" si="0"/>
        <v>33.857142857142854</v>
      </c>
      <c r="G10" s="68">
        <v>0</v>
      </c>
      <c r="H10" s="68">
        <f t="shared" si="1"/>
        <v>30.439560439560438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-1880</v>
      </c>
      <c r="V10" s="70">
        <f t="shared" si="4"/>
        <v>-1880</v>
      </c>
      <c r="W10" s="70"/>
      <c r="X10" s="70">
        <f t="shared" si="5"/>
        <v>2066.5799412505244</v>
      </c>
      <c r="Y10" s="70">
        <f t="shared" si="6"/>
        <v>186.57994125052437</v>
      </c>
      <c r="Z10" s="70">
        <f t="shared" si="7"/>
        <v>187</v>
      </c>
      <c r="AA10" s="24">
        <f t="shared" si="8"/>
        <v>187</v>
      </c>
      <c r="AB10" s="67">
        <f t="shared" si="9"/>
        <v>2067</v>
      </c>
    </row>
    <row r="11" spans="1:28" ht="15" customHeight="1" x14ac:dyDescent="0.25">
      <c r="A11" s="71">
        <v>2055</v>
      </c>
      <c r="B11" s="71">
        <v>2000</v>
      </c>
      <c r="C11" s="68">
        <v>37.159999999999997</v>
      </c>
      <c r="D11" s="68">
        <v>262.92</v>
      </c>
      <c r="E11" s="68">
        <v>212.53</v>
      </c>
      <c r="F11" s="68">
        <f t="shared" si="0"/>
        <v>28.833333333333332</v>
      </c>
      <c r="G11" s="68">
        <v>0</v>
      </c>
      <c r="H11" s="68">
        <f t="shared" si="1"/>
        <v>29.444444444444443</v>
      </c>
      <c r="I11" s="68">
        <v>0</v>
      </c>
      <c r="J11" s="72">
        <f t="shared" si="10"/>
        <v>0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262.92</v>
      </c>
      <c r="R11" s="43"/>
      <c r="S11" s="43"/>
      <c r="T11" s="22">
        <v>0</v>
      </c>
      <c r="U11" s="74">
        <f t="shared" si="3"/>
        <v>-2000</v>
      </c>
      <c r="V11" s="70">
        <f t="shared" si="4"/>
        <v>-2000</v>
      </c>
      <c r="W11" s="70"/>
      <c r="X11" s="70">
        <f t="shared" si="5"/>
        <v>2198.4892992026857</v>
      </c>
      <c r="Y11" s="70">
        <f t="shared" si="6"/>
        <v>198.48929920268574</v>
      </c>
      <c r="Z11" s="70">
        <f t="shared" si="7"/>
        <v>198</v>
      </c>
      <c r="AA11" s="24">
        <f t="shared" si="8"/>
        <v>198</v>
      </c>
      <c r="AB11" s="67">
        <f t="shared" si="9"/>
        <v>2198</v>
      </c>
    </row>
    <row r="12" spans="1:28" ht="15" customHeight="1" x14ac:dyDescent="0.25">
      <c r="A12" s="71">
        <v>2726</v>
      </c>
      <c r="B12" s="71">
        <v>2000</v>
      </c>
      <c r="C12" s="68">
        <v>29.54</v>
      </c>
      <c r="D12" s="68">
        <v>263.04000000000002</v>
      </c>
      <c r="E12" s="68">
        <v>212.53</v>
      </c>
      <c r="F12" s="68">
        <f t="shared" si="0"/>
        <v>21.617977528089888</v>
      </c>
      <c r="G12" s="68">
        <v>0</v>
      </c>
      <c r="H12" s="68">
        <f t="shared" si="1"/>
        <v>29.775280898876403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263.7</v>
      </c>
      <c r="R12" s="43"/>
      <c r="S12" s="43"/>
      <c r="T12" s="22">
        <v>0</v>
      </c>
      <c r="U12" s="74">
        <f t="shared" si="3"/>
        <v>-2000</v>
      </c>
      <c r="V12" s="70">
        <f t="shared" si="4"/>
        <v>-2000</v>
      </c>
      <c r="W12" s="70"/>
      <c r="X12" s="70">
        <f t="shared" si="5"/>
        <v>2198.4892992026857</v>
      </c>
      <c r="Y12" s="70">
        <f t="shared" si="6"/>
        <v>198.48929920268574</v>
      </c>
      <c r="Z12" s="70">
        <f t="shared" si="7"/>
        <v>198</v>
      </c>
      <c r="AA12" s="24">
        <f t="shared" si="8"/>
        <v>198</v>
      </c>
      <c r="AB12" s="67">
        <f t="shared" si="9"/>
        <v>2198</v>
      </c>
    </row>
    <row r="13" spans="1:28" ht="15" customHeight="1" x14ac:dyDescent="0.25">
      <c r="A13" s="71">
        <v>3396</v>
      </c>
      <c r="B13" s="71">
        <v>2000</v>
      </c>
      <c r="C13" s="68">
        <v>21.91</v>
      </c>
      <c r="D13" s="68">
        <v>263.26</v>
      </c>
      <c r="E13" s="68">
        <v>212.53</v>
      </c>
      <c r="F13" s="68">
        <f t="shared" si="0"/>
        <v>14.25</v>
      </c>
      <c r="G13" s="68">
        <v>0</v>
      </c>
      <c r="H13" s="68">
        <f t="shared" si="1"/>
        <v>30.113636363636363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-2000</v>
      </c>
      <c r="V13" s="70">
        <f t="shared" si="4"/>
        <v>-2000</v>
      </c>
      <c r="W13" s="70"/>
      <c r="X13" s="70">
        <f t="shared" si="5"/>
        <v>2198.4892992026857</v>
      </c>
      <c r="Y13" s="70">
        <f t="shared" si="6"/>
        <v>198.48929920268574</v>
      </c>
      <c r="Z13" s="70">
        <f t="shared" si="7"/>
        <v>198</v>
      </c>
      <c r="AA13" s="24">
        <f t="shared" si="8"/>
        <v>198</v>
      </c>
      <c r="AB13" s="67">
        <f t="shared" si="9"/>
        <v>2198</v>
      </c>
    </row>
    <row r="14" spans="1:28" ht="15" customHeight="1" x14ac:dyDescent="0.25">
      <c r="A14" s="71">
        <v>4065</v>
      </c>
      <c r="B14" s="71">
        <v>2000</v>
      </c>
      <c r="C14" s="68">
        <v>14.28</v>
      </c>
      <c r="D14" s="68">
        <v>263.58</v>
      </c>
      <c r="E14" s="68">
        <v>212.53</v>
      </c>
      <c r="F14" s="68">
        <f t="shared" si="0"/>
        <v>6.7241379310344831</v>
      </c>
      <c r="G14" s="68">
        <v>0</v>
      </c>
      <c r="H14" s="68">
        <f t="shared" si="1"/>
        <v>30.459770114942529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4650</v>
      </c>
      <c r="R14" s="43"/>
      <c r="S14" s="43"/>
      <c r="T14" s="22">
        <v>0</v>
      </c>
      <c r="U14" s="74">
        <f t="shared" si="3"/>
        <v>-2000</v>
      </c>
      <c r="V14" s="70">
        <f t="shared" si="4"/>
        <v>-2000</v>
      </c>
      <c r="W14" s="70"/>
      <c r="X14" s="70">
        <f t="shared" si="5"/>
        <v>2198.4892992026857</v>
      </c>
      <c r="Y14" s="70">
        <f t="shared" si="6"/>
        <v>198.48929920268574</v>
      </c>
      <c r="Z14" s="70">
        <f t="shared" si="7"/>
        <v>198</v>
      </c>
      <c r="AA14" s="24">
        <f t="shared" si="8"/>
        <v>198</v>
      </c>
      <c r="AB14" s="67">
        <f t="shared" si="9"/>
        <v>2198</v>
      </c>
    </row>
    <row r="15" spans="1:28" ht="15" customHeight="1" x14ac:dyDescent="0.25">
      <c r="A15" s="71">
        <v>4160</v>
      </c>
      <c r="B15" s="71">
        <v>2000</v>
      </c>
      <c r="C15" s="68">
        <v>12.36</v>
      </c>
      <c r="D15" s="68">
        <v>263.92</v>
      </c>
      <c r="E15" s="68">
        <v>212.53</v>
      </c>
      <c r="F15" s="68">
        <f t="shared" si="0"/>
        <v>5.6976744186046515</v>
      </c>
      <c r="G15" s="68">
        <v>0</v>
      </c>
      <c r="H15" s="68">
        <f t="shared" si="1"/>
        <v>30.813953488372093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151</v>
      </c>
      <c r="P15" s="14" t="s">
        <v>61</v>
      </c>
      <c r="Q15" s="13">
        <f>MAX(D:D)</f>
        <v>272.3</v>
      </c>
      <c r="R15" s="43">
        <f ca="1">TREND(OFFSET('Z-V'!B1,MATCH(Q15,'Z-V'!A:A,1)-1,,2,1),OFFSET('Z-V'!A1,MATCH(Q15,'Z-V'!A:A,1)-1,,2,1),Q15)</f>
        <v>60479.999999999884</v>
      </c>
      <c r="S15" s="43"/>
      <c r="T15" s="22">
        <v>0</v>
      </c>
      <c r="U15" s="74">
        <f t="shared" si="3"/>
        <v>-2000</v>
      </c>
      <c r="V15" s="70">
        <f t="shared" si="4"/>
        <v>-2000</v>
      </c>
      <c r="W15" s="70"/>
      <c r="X15" s="70">
        <f t="shared" si="5"/>
        <v>2198.4892992026857</v>
      </c>
      <c r="Y15" s="70">
        <f t="shared" si="6"/>
        <v>198.48929920268574</v>
      </c>
      <c r="Z15" s="70">
        <f t="shared" si="7"/>
        <v>198</v>
      </c>
      <c r="AA15" s="24">
        <f t="shared" si="8"/>
        <v>198</v>
      </c>
      <c r="AB15" s="67">
        <f t="shared" si="9"/>
        <v>2198</v>
      </c>
    </row>
    <row r="16" spans="1:28" ht="15" customHeight="1" x14ac:dyDescent="0.25">
      <c r="A16" s="71">
        <v>4254</v>
      </c>
      <c r="B16" s="71">
        <v>2000</v>
      </c>
      <c r="C16" s="68">
        <v>10.43</v>
      </c>
      <c r="D16" s="68">
        <v>264.27</v>
      </c>
      <c r="E16" s="68">
        <v>212.53</v>
      </c>
      <c r="F16" s="68">
        <f t="shared" si="0"/>
        <v>4.658823529411765</v>
      </c>
      <c r="G16" s="68">
        <v>0</v>
      </c>
      <c r="H16" s="68">
        <f t="shared" si="1"/>
        <v>31.176470588235293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37.159999999999997</v>
      </c>
      <c r="P16" s="14" t="s">
        <v>63</v>
      </c>
      <c r="Q16" s="56">
        <f>D2</f>
        <v>263.7</v>
      </c>
      <c r="R16" s="43">
        <f ca="1">TREND(OFFSET('Z-V'!B1,MATCH(Q16,'Z-V'!A:A,1)-1,,2,1),OFFSET('Z-V'!A1,MATCH(Q16,'Z-V'!A:A,1)-1,,2,1),Q16)</f>
        <v>36310</v>
      </c>
      <c r="S16" s="43"/>
      <c r="T16" s="22">
        <v>0</v>
      </c>
      <c r="U16" s="74">
        <f t="shared" si="3"/>
        <v>-2000</v>
      </c>
      <c r="V16" s="70">
        <f t="shared" si="4"/>
        <v>-2000</v>
      </c>
      <c r="W16" s="70"/>
      <c r="X16" s="70">
        <f t="shared" si="5"/>
        <v>2198.4892992026857</v>
      </c>
      <c r="Y16" s="70">
        <f t="shared" si="6"/>
        <v>198.48929920268574</v>
      </c>
      <c r="Z16" s="70">
        <f t="shared" si="7"/>
        <v>198</v>
      </c>
      <c r="AA16" s="24">
        <f t="shared" si="8"/>
        <v>198</v>
      </c>
      <c r="AB16" s="67">
        <f t="shared" si="9"/>
        <v>2198</v>
      </c>
    </row>
    <row r="17" spans="1:28" ht="15" customHeight="1" x14ac:dyDescent="0.25">
      <c r="A17" s="79">
        <v>4350</v>
      </c>
      <c r="B17" s="71">
        <v>2000</v>
      </c>
      <c r="C17" s="68">
        <v>8.5</v>
      </c>
      <c r="D17" s="68">
        <v>264.64</v>
      </c>
      <c r="E17" s="68">
        <v>212.53</v>
      </c>
      <c r="F17" s="68">
        <f t="shared" si="0"/>
        <v>3.5714285714285716</v>
      </c>
      <c r="G17" s="68">
        <v>0</v>
      </c>
      <c r="H17" s="68">
        <f t="shared" si="1"/>
        <v>31.547619047619047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272.27999999999997</v>
      </c>
      <c r="R17" s="43"/>
      <c r="S17" s="43"/>
      <c r="T17" s="22">
        <v>0</v>
      </c>
      <c r="U17" s="74">
        <f t="shared" si="3"/>
        <v>-2000</v>
      </c>
      <c r="V17" s="70">
        <f t="shared" si="4"/>
        <v>-2000</v>
      </c>
      <c r="W17" s="70"/>
      <c r="X17" s="70">
        <f t="shared" si="5"/>
        <v>2198.4892992026857</v>
      </c>
      <c r="Y17" s="70">
        <f t="shared" si="6"/>
        <v>198.48929920268574</v>
      </c>
      <c r="Z17" s="70">
        <f t="shared" si="7"/>
        <v>198</v>
      </c>
      <c r="AA17" s="24">
        <f t="shared" si="8"/>
        <v>198</v>
      </c>
      <c r="AB17" s="67">
        <f t="shared" si="9"/>
        <v>2198</v>
      </c>
    </row>
    <row r="18" spans="1:28" ht="15" customHeight="1" x14ac:dyDescent="0.2">
      <c r="A18" s="71">
        <v>4200</v>
      </c>
      <c r="B18" s="71">
        <v>2000</v>
      </c>
      <c r="C18" s="68">
        <v>6.29</v>
      </c>
      <c r="D18" s="68">
        <v>264.98</v>
      </c>
      <c r="E18" s="68">
        <v>212.53</v>
      </c>
      <c r="F18" s="68">
        <f t="shared" si="0"/>
        <v>5.4216867469879517</v>
      </c>
      <c r="G18" s="68">
        <v>0</v>
      </c>
      <c r="H18" s="68">
        <f t="shared" si="1"/>
        <v>31.927710843373493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4650</v>
      </c>
      <c r="R18" s="43"/>
      <c r="S18" s="43"/>
      <c r="T18" s="22">
        <v>0</v>
      </c>
      <c r="U18" s="74">
        <f t="shared" si="3"/>
        <v>-2000</v>
      </c>
      <c r="V18" s="70">
        <f t="shared" si="4"/>
        <v>-2000</v>
      </c>
      <c r="W18" s="70"/>
      <c r="X18" s="70">
        <f t="shared" si="5"/>
        <v>2198.4892992026857</v>
      </c>
      <c r="Y18" s="70">
        <f t="shared" si="6"/>
        <v>198.48929920268574</v>
      </c>
      <c r="Z18" s="70">
        <f t="shared" si="7"/>
        <v>198</v>
      </c>
      <c r="AA18" s="24">
        <f t="shared" si="8"/>
        <v>198</v>
      </c>
      <c r="AB18" s="67">
        <f t="shared" si="9"/>
        <v>2198</v>
      </c>
    </row>
    <row r="19" spans="1:28" ht="15" customHeight="1" x14ac:dyDescent="0.25">
      <c r="A19" s="71">
        <v>4050</v>
      </c>
      <c r="B19" s="71">
        <v>2000</v>
      </c>
      <c r="C19" s="68">
        <v>4.08</v>
      </c>
      <c r="D19" s="68">
        <v>265.3</v>
      </c>
      <c r="E19" s="68">
        <v>212.53</v>
      </c>
      <c r="F19" s="68">
        <f t="shared" si="0"/>
        <v>7.3170731707317076</v>
      </c>
      <c r="G19" s="68">
        <v>0</v>
      </c>
      <c r="H19" s="68">
        <f t="shared" si="1"/>
        <v>32.31707317073171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0.43135215502839963</v>
      </c>
      <c r="R19" s="58">
        <f>MAX(AB:AB)</f>
        <v>5111</v>
      </c>
      <c r="S19" s="58">
        <f>'Z-V'!P8-R19</f>
        <v>3868</v>
      </c>
      <c r="T19" s="22">
        <v>0</v>
      </c>
      <c r="U19" s="74">
        <f t="shared" si="3"/>
        <v>-2000</v>
      </c>
      <c r="V19" s="70">
        <f t="shared" si="4"/>
        <v>-2000</v>
      </c>
      <c r="W19" s="70"/>
      <c r="X19" s="70">
        <f t="shared" si="5"/>
        <v>2198.4892992026857</v>
      </c>
      <c r="Y19" s="70">
        <f t="shared" si="6"/>
        <v>198.48929920268574</v>
      </c>
      <c r="Z19" s="70">
        <f t="shared" si="7"/>
        <v>198</v>
      </c>
      <c r="AA19" s="24">
        <f t="shared" si="8"/>
        <v>198</v>
      </c>
      <c r="AB19" s="67">
        <f t="shared" si="9"/>
        <v>2198</v>
      </c>
    </row>
    <row r="20" spans="1:28" ht="15" customHeight="1" x14ac:dyDescent="0.25">
      <c r="A20" s="71">
        <v>3900</v>
      </c>
      <c r="B20" s="71">
        <v>2000</v>
      </c>
      <c r="C20" s="68">
        <v>1.87</v>
      </c>
      <c r="D20" s="68">
        <v>265.60000000000002</v>
      </c>
      <c r="E20" s="68">
        <v>212.53</v>
      </c>
      <c r="F20" s="68">
        <f t="shared" si="0"/>
        <v>9.2592592592592595</v>
      </c>
      <c r="G20" s="68">
        <v>0</v>
      </c>
      <c r="H20" s="68">
        <f t="shared" si="1"/>
        <v>32.716049382716051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0.54850729244577623</v>
      </c>
      <c r="R20" s="43">
        <f ca="1">R15-R16</f>
        <v>24169.999999999884</v>
      </c>
      <c r="S20" s="43">
        <f ca="1">'Z-V'!P9-R20</f>
        <v>29310.000000000116</v>
      </c>
      <c r="T20" s="22">
        <v>0</v>
      </c>
      <c r="U20" s="74">
        <f t="shared" si="3"/>
        <v>-2000</v>
      </c>
      <c r="V20" s="70">
        <f t="shared" si="4"/>
        <v>-2000</v>
      </c>
      <c r="W20" s="70"/>
      <c r="X20" s="70">
        <f t="shared" si="5"/>
        <v>2198.4892992026857</v>
      </c>
      <c r="Y20" s="70">
        <f t="shared" si="6"/>
        <v>198.48929920268574</v>
      </c>
      <c r="Z20" s="70">
        <f t="shared" si="7"/>
        <v>198</v>
      </c>
      <c r="AA20" s="24">
        <f t="shared" si="8"/>
        <v>198</v>
      </c>
      <c r="AB20" s="67">
        <f t="shared" si="9"/>
        <v>2198</v>
      </c>
    </row>
    <row r="21" spans="1:28" ht="15" customHeight="1" x14ac:dyDescent="0.25">
      <c r="A21" s="71">
        <v>3850</v>
      </c>
      <c r="B21" s="71">
        <v>2000</v>
      </c>
      <c r="C21" s="68">
        <v>1.39</v>
      </c>
      <c r="D21" s="68">
        <v>265.89</v>
      </c>
      <c r="E21" s="68">
        <v>212.53</v>
      </c>
      <c r="F21" s="68">
        <f t="shared" si="0"/>
        <v>10</v>
      </c>
      <c r="G21" s="68">
        <v>0</v>
      </c>
      <c r="H21" s="68">
        <f t="shared" si="1"/>
        <v>33.125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0.60843216080402085</v>
      </c>
      <c r="R21" s="43">
        <f>ABS(Q12-Q17)</f>
        <v>8.5799999999999841</v>
      </c>
      <c r="S21" s="43">
        <f>'Z-V'!P10-R21</f>
        <v>13.310000000000016</v>
      </c>
      <c r="T21" s="22">
        <v>0</v>
      </c>
      <c r="U21" s="74">
        <f t="shared" si="3"/>
        <v>-2000</v>
      </c>
      <c r="V21" s="70">
        <f t="shared" si="4"/>
        <v>-2000</v>
      </c>
      <c r="W21" s="70"/>
      <c r="X21" s="70">
        <f t="shared" si="5"/>
        <v>2198.4892992026857</v>
      </c>
      <c r="Y21" s="70">
        <f t="shared" si="6"/>
        <v>198.48929920268574</v>
      </c>
      <c r="Z21" s="70">
        <f t="shared" si="7"/>
        <v>198</v>
      </c>
      <c r="AA21" s="24">
        <f t="shared" si="8"/>
        <v>198</v>
      </c>
      <c r="AB21" s="67">
        <f t="shared" si="9"/>
        <v>2198</v>
      </c>
    </row>
    <row r="22" spans="1:28" ht="15" customHeight="1" x14ac:dyDescent="0.25">
      <c r="A22" s="71">
        <v>3801</v>
      </c>
      <c r="B22" s="71">
        <v>2000</v>
      </c>
      <c r="C22" s="68">
        <v>0.92</v>
      </c>
      <c r="D22" s="68">
        <v>266.17</v>
      </c>
      <c r="E22" s="68">
        <v>212.53</v>
      </c>
      <c r="F22" s="68">
        <f t="shared" si="0"/>
        <v>10.746835443037975</v>
      </c>
      <c r="G22" s="68">
        <v>0</v>
      </c>
      <c r="H22" s="68">
        <f t="shared" si="1"/>
        <v>33.544303797468352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0.53</v>
      </c>
      <c r="R22" s="43"/>
      <c r="S22" s="43"/>
      <c r="T22" s="22">
        <v>0</v>
      </c>
      <c r="U22" s="74">
        <f t="shared" si="3"/>
        <v>-2000</v>
      </c>
      <c r="V22" s="70">
        <f t="shared" si="4"/>
        <v>-2000</v>
      </c>
      <c r="W22" s="70"/>
      <c r="X22" s="70">
        <f t="shared" si="5"/>
        <v>2198.4892992026857</v>
      </c>
      <c r="Y22" s="70">
        <f t="shared" si="6"/>
        <v>198.48929920268574</v>
      </c>
      <c r="Z22" s="70">
        <f t="shared" si="7"/>
        <v>198</v>
      </c>
      <c r="AA22" s="24">
        <f t="shared" si="8"/>
        <v>198</v>
      </c>
      <c r="AB22" s="67">
        <f t="shared" si="9"/>
        <v>2198</v>
      </c>
    </row>
    <row r="23" spans="1:28" ht="15" customHeight="1" x14ac:dyDescent="0.25">
      <c r="A23" s="71">
        <v>3750</v>
      </c>
      <c r="B23" s="71">
        <v>2000</v>
      </c>
      <c r="C23" s="68">
        <v>0.45</v>
      </c>
      <c r="D23" s="68">
        <v>266.43</v>
      </c>
      <c r="E23" s="68">
        <v>212.53</v>
      </c>
      <c r="F23" s="68">
        <f t="shared" si="0"/>
        <v>11.538461538461538</v>
      </c>
      <c r="G23" s="68">
        <v>0</v>
      </c>
      <c r="H23" s="68">
        <f t="shared" si="1"/>
        <v>33.974358974358971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-2000</v>
      </c>
      <c r="V23" s="70">
        <f t="shared" si="4"/>
        <v>-2000</v>
      </c>
      <c r="W23" s="70"/>
      <c r="X23" s="70">
        <f t="shared" si="5"/>
        <v>2198.4892992026857</v>
      </c>
      <c r="Y23" s="70">
        <f t="shared" si="6"/>
        <v>198.48929920268574</v>
      </c>
      <c r="Z23" s="70">
        <f t="shared" si="7"/>
        <v>198</v>
      </c>
      <c r="AA23" s="24">
        <f t="shared" si="8"/>
        <v>198</v>
      </c>
      <c r="AB23" s="67">
        <f t="shared" si="9"/>
        <v>2198</v>
      </c>
    </row>
    <row r="24" spans="1:28" ht="15" customHeight="1" x14ac:dyDescent="0.25">
      <c r="A24" s="71">
        <v>3596</v>
      </c>
      <c r="B24" s="71">
        <v>2000</v>
      </c>
      <c r="C24" s="68">
        <v>0.8</v>
      </c>
      <c r="D24" s="68">
        <v>266.67</v>
      </c>
      <c r="E24" s="68">
        <v>212.53</v>
      </c>
      <c r="F24" s="68">
        <f t="shared" si="0"/>
        <v>13.688311688311689</v>
      </c>
      <c r="G24" s="68">
        <v>0</v>
      </c>
      <c r="H24" s="68">
        <f t="shared" si="1"/>
        <v>34.415584415584412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-2000</v>
      </c>
      <c r="V24" s="70">
        <f t="shared" si="4"/>
        <v>-2000</v>
      </c>
      <c r="W24" s="70"/>
      <c r="X24" s="70">
        <f t="shared" si="5"/>
        <v>2198.4892992026857</v>
      </c>
      <c r="Y24" s="70">
        <f t="shared" si="6"/>
        <v>198.48929920268574</v>
      </c>
      <c r="Z24" s="70">
        <f t="shared" si="7"/>
        <v>198</v>
      </c>
      <c r="AA24" s="24">
        <f t="shared" si="8"/>
        <v>198</v>
      </c>
      <c r="AB24" s="67">
        <f t="shared" si="9"/>
        <v>2198</v>
      </c>
    </row>
    <row r="25" spans="1:28" ht="15" customHeight="1" x14ac:dyDescent="0.25">
      <c r="A25" s="71">
        <v>3441</v>
      </c>
      <c r="B25" s="71">
        <v>2000</v>
      </c>
      <c r="C25" s="68">
        <v>1.1499999999999999</v>
      </c>
      <c r="D25" s="68">
        <v>266.88</v>
      </c>
      <c r="E25" s="68">
        <v>212.53</v>
      </c>
      <c r="F25" s="68">
        <f t="shared" si="0"/>
        <v>15.907894736842104</v>
      </c>
      <c r="G25" s="68">
        <v>0</v>
      </c>
      <c r="H25" s="68">
        <f t="shared" si="1"/>
        <v>34.868421052631582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0</v>
      </c>
      <c r="U25" s="74">
        <f t="shared" si="3"/>
        <v>-2000</v>
      </c>
      <c r="V25" s="70">
        <f t="shared" si="4"/>
        <v>-2000</v>
      </c>
      <c r="W25" s="70"/>
      <c r="X25" s="70">
        <f t="shared" si="5"/>
        <v>2198.4892992026857</v>
      </c>
      <c r="Y25" s="70">
        <f t="shared" si="6"/>
        <v>198.48929920268574</v>
      </c>
      <c r="Z25" s="70">
        <f t="shared" si="7"/>
        <v>198</v>
      </c>
      <c r="AA25" s="24">
        <f t="shared" si="8"/>
        <v>198</v>
      </c>
      <c r="AB25" s="67">
        <f t="shared" si="9"/>
        <v>2198</v>
      </c>
    </row>
    <row r="26" spans="1:28" ht="15" customHeight="1" x14ac:dyDescent="0.25">
      <c r="A26" s="71">
        <v>3285</v>
      </c>
      <c r="B26" s="71">
        <v>2000</v>
      </c>
      <c r="C26" s="68">
        <v>1.51</v>
      </c>
      <c r="D26" s="68">
        <v>267.07</v>
      </c>
      <c r="E26" s="68">
        <v>212.53</v>
      </c>
      <c r="F26" s="68">
        <f t="shared" si="0"/>
        <v>18.2</v>
      </c>
      <c r="G26" s="68">
        <v>0</v>
      </c>
      <c r="H26" s="68">
        <f t="shared" si="1"/>
        <v>35.333333333333336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-2000</v>
      </c>
      <c r="V26" s="70">
        <f t="shared" si="4"/>
        <v>-2000</v>
      </c>
      <c r="W26" s="70"/>
      <c r="X26" s="70">
        <f t="shared" si="5"/>
        <v>2198.4892992026857</v>
      </c>
      <c r="Y26" s="70">
        <f t="shared" si="6"/>
        <v>198.48929920268574</v>
      </c>
      <c r="Z26" s="70">
        <f t="shared" si="7"/>
        <v>198</v>
      </c>
      <c r="AA26" s="24">
        <f t="shared" si="8"/>
        <v>198</v>
      </c>
      <c r="AB26" s="67">
        <f t="shared" si="9"/>
        <v>2198</v>
      </c>
    </row>
    <row r="27" spans="1:28" ht="15" customHeight="1" x14ac:dyDescent="0.25">
      <c r="A27" s="71">
        <v>3090</v>
      </c>
      <c r="B27" s="71">
        <v>2000</v>
      </c>
      <c r="C27" s="68">
        <v>4.2</v>
      </c>
      <c r="D27" s="68">
        <v>267.22000000000003</v>
      </c>
      <c r="E27" s="68">
        <v>212.53</v>
      </c>
      <c r="F27" s="68">
        <f t="shared" si="0"/>
        <v>21.081081081081081</v>
      </c>
      <c r="G27" s="68">
        <v>0</v>
      </c>
      <c r="H27" s="68">
        <f t="shared" si="1"/>
        <v>35.810810810810814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-2000</v>
      </c>
      <c r="V27" s="70">
        <f t="shared" si="4"/>
        <v>-2000</v>
      </c>
      <c r="W27" s="70"/>
      <c r="X27" s="70">
        <f t="shared" si="5"/>
        <v>2198.4892992026857</v>
      </c>
      <c r="Y27" s="70">
        <f t="shared" si="6"/>
        <v>198.48929920268574</v>
      </c>
      <c r="Z27" s="70">
        <f t="shared" si="7"/>
        <v>198</v>
      </c>
      <c r="AA27" s="24">
        <f t="shared" si="8"/>
        <v>198</v>
      </c>
      <c r="AB27" s="67">
        <f t="shared" si="9"/>
        <v>2198</v>
      </c>
    </row>
    <row r="28" spans="1:28" ht="15" customHeight="1" x14ac:dyDescent="0.25">
      <c r="A28" s="71">
        <v>2895</v>
      </c>
      <c r="B28" s="71">
        <v>2000</v>
      </c>
      <c r="C28" s="68">
        <v>6.89</v>
      </c>
      <c r="D28" s="68">
        <v>267.35000000000002</v>
      </c>
      <c r="E28" s="68">
        <v>212.53</v>
      </c>
      <c r="F28" s="68">
        <f t="shared" si="0"/>
        <v>24.041095890410958</v>
      </c>
      <c r="G28" s="68">
        <v>0</v>
      </c>
      <c r="H28" s="68">
        <f t="shared" si="1"/>
        <v>36.301369863013697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-2000</v>
      </c>
      <c r="V28" s="70">
        <f t="shared" si="4"/>
        <v>-2000</v>
      </c>
      <c r="W28" s="70"/>
      <c r="X28" s="70">
        <f t="shared" si="5"/>
        <v>2198.4892992026857</v>
      </c>
      <c r="Y28" s="70">
        <f t="shared" si="6"/>
        <v>198.48929920268574</v>
      </c>
      <c r="Z28" s="70">
        <f t="shared" si="7"/>
        <v>198</v>
      </c>
      <c r="AA28" s="24">
        <f t="shared" si="8"/>
        <v>198</v>
      </c>
      <c r="AB28" s="67">
        <f t="shared" si="9"/>
        <v>2198</v>
      </c>
    </row>
    <row r="29" spans="1:28" ht="15" customHeight="1" x14ac:dyDescent="0.25">
      <c r="A29" s="71">
        <v>2700</v>
      </c>
      <c r="B29" s="71">
        <v>2000</v>
      </c>
      <c r="C29" s="68">
        <v>9.58</v>
      </c>
      <c r="D29" s="68">
        <v>267.44</v>
      </c>
      <c r="E29" s="68">
        <v>212.53</v>
      </c>
      <c r="F29" s="68">
        <f t="shared" si="0"/>
        <v>27.083333333333332</v>
      </c>
      <c r="G29" s="68">
        <v>0</v>
      </c>
      <c r="H29" s="68">
        <f t="shared" si="1"/>
        <v>36.805555555555557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-2000</v>
      </c>
      <c r="V29" s="70">
        <f t="shared" si="4"/>
        <v>-2000</v>
      </c>
      <c r="W29" s="70"/>
      <c r="X29" s="70">
        <f t="shared" si="5"/>
        <v>2198.4892992026857</v>
      </c>
      <c r="Y29" s="70">
        <f t="shared" si="6"/>
        <v>198.48929920268574</v>
      </c>
      <c r="Z29" s="70">
        <f t="shared" si="7"/>
        <v>198</v>
      </c>
      <c r="AA29" s="24">
        <f t="shared" si="8"/>
        <v>198</v>
      </c>
      <c r="AB29" s="67">
        <f t="shared" si="9"/>
        <v>2198</v>
      </c>
    </row>
    <row r="30" spans="1:28" ht="15" customHeight="1" x14ac:dyDescent="0.25">
      <c r="A30" s="71">
        <v>2550</v>
      </c>
      <c r="B30" s="71">
        <v>2000</v>
      </c>
      <c r="C30" s="68">
        <v>9.44</v>
      </c>
      <c r="D30" s="68">
        <v>267.52</v>
      </c>
      <c r="E30" s="68">
        <v>212.53</v>
      </c>
      <c r="F30" s="68">
        <f t="shared" si="0"/>
        <v>29.577464788732396</v>
      </c>
      <c r="G30" s="68">
        <v>0</v>
      </c>
      <c r="H30" s="68">
        <f t="shared" si="1"/>
        <v>37.323943661971832</v>
      </c>
      <c r="I30" s="68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-2000</v>
      </c>
      <c r="V30" s="70">
        <f t="shared" si="4"/>
        <v>-2000</v>
      </c>
      <c r="W30" s="70"/>
      <c r="X30" s="70">
        <f t="shared" si="5"/>
        <v>2198.4892992026857</v>
      </c>
      <c r="Y30" s="70">
        <f t="shared" si="6"/>
        <v>198.48929920268574</v>
      </c>
      <c r="Z30" s="70">
        <f t="shared" si="7"/>
        <v>198</v>
      </c>
      <c r="AA30" s="24">
        <f t="shared" si="8"/>
        <v>198</v>
      </c>
      <c r="AB30" s="67">
        <f t="shared" si="9"/>
        <v>2198</v>
      </c>
    </row>
    <row r="31" spans="1:28" ht="15" customHeight="1" x14ac:dyDescent="0.25">
      <c r="A31" s="71">
        <v>2400</v>
      </c>
      <c r="B31" s="71">
        <v>2000</v>
      </c>
      <c r="C31" s="68">
        <v>9.3000000000000007</v>
      </c>
      <c r="D31" s="68">
        <v>267.57</v>
      </c>
      <c r="E31" s="68">
        <v>212.53</v>
      </c>
      <c r="F31" s="68">
        <f t="shared" si="0"/>
        <v>32.142857142857146</v>
      </c>
      <c r="G31" s="68">
        <v>0</v>
      </c>
      <c r="H31" s="68">
        <f t="shared" si="1"/>
        <v>37.857142857142854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-2000</v>
      </c>
      <c r="V31" s="70">
        <f t="shared" si="4"/>
        <v>-2000</v>
      </c>
      <c r="W31" s="70"/>
      <c r="X31" s="70">
        <f t="shared" si="5"/>
        <v>2198.4892992026857</v>
      </c>
      <c r="Y31" s="70">
        <f t="shared" si="6"/>
        <v>198.48929920268574</v>
      </c>
      <c r="Z31" s="70">
        <f t="shared" si="7"/>
        <v>198</v>
      </c>
      <c r="AA31" s="24">
        <f t="shared" si="8"/>
        <v>198</v>
      </c>
      <c r="AB31" s="67">
        <f t="shared" si="9"/>
        <v>2198</v>
      </c>
    </row>
    <row r="32" spans="1:28" ht="15" customHeight="1" x14ac:dyDescent="0.25">
      <c r="A32" s="71">
        <v>2250</v>
      </c>
      <c r="B32" s="71">
        <v>2000</v>
      </c>
      <c r="C32" s="68">
        <v>9.16</v>
      </c>
      <c r="D32" s="68">
        <v>267.61</v>
      </c>
      <c r="E32" s="68">
        <v>212.53</v>
      </c>
      <c r="F32" s="68">
        <f t="shared" si="0"/>
        <v>34.782608695652172</v>
      </c>
      <c r="G32" s="68">
        <v>0</v>
      </c>
      <c r="H32" s="68">
        <f t="shared" si="1"/>
        <v>38.405797101449274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-2000</v>
      </c>
      <c r="V32" s="70">
        <f t="shared" si="4"/>
        <v>-2000</v>
      </c>
      <c r="W32" s="70"/>
      <c r="X32" s="70">
        <f t="shared" si="5"/>
        <v>2198.4892992026857</v>
      </c>
      <c r="Y32" s="70">
        <f t="shared" si="6"/>
        <v>198.48929920268574</v>
      </c>
      <c r="Z32" s="70">
        <f t="shared" si="7"/>
        <v>198</v>
      </c>
      <c r="AA32" s="24">
        <f t="shared" si="8"/>
        <v>198</v>
      </c>
      <c r="AB32" s="67">
        <f t="shared" si="9"/>
        <v>2198</v>
      </c>
    </row>
    <row r="33" spans="1:28" ht="15" customHeight="1" x14ac:dyDescent="0.25">
      <c r="A33" s="71">
        <v>2300</v>
      </c>
      <c r="B33" s="71">
        <v>2000</v>
      </c>
      <c r="C33" s="68">
        <v>6.83</v>
      </c>
      <c r="D33" s="68">
        <v>267.64999999999998</v>
      </c>
      <c r="E33" s="68">
        <v>212.53</v>
      </c>
      <c r="F33" s="68">
        <f t="shared" si="0"/>
        <v>34.558823529411768</v>
      </c>
      <c r="G33" s="68">
        <v>0</v>
      </c>
      <c r="H33" s="68">
        <f t="shared" si="1"/>
        <v>38.970588235294116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-2000</v>
      </c>
      <c r="V33" s="70">
        <f t="shared" si="4"/>
        <v>-2000</v>
      </c>
      <c r="W33" s="70"/>
      <c r="X33" s="70">
        <f t="shared" si="5"/>
        <v>2198.4892992026857</v>
      </c>
      <c r="Y33" s="70">
        <f t="shared" si="6"/>
        <v>198.48929920268574</v>
      </c>
      <c r="Z33" s="70">
        <f t="shared" si="7"/>
        <v>198</v>
      </c>
      <c r="AA33" s="24">
        <f t="shared" si="8"/>
        <v>198</v>
      </c>
      <c r="AB33" s="67">
        <f t="shared" si="9"/>
        <v>2198</v>
      </c>
    </row>
    <row r="34" spans="1:28" ht="15" customHeight="1" x14ac:dyDescent="0.25">
      <c r="A34" s="71">
        <v>2349</v>
      </c>
      <c r="B34" s="71">
        <v>2000</v>
      </c>
      <c r="C34" s="68">
        <v>4.5</v>
      </c>
      <c r="D34" s="68">
        <v>267.7</v>
      </c>
      <c r="E34" s="68">
        <v>212.53</v>
      </c>
      <c r="F34" s="68">
        <f t="shared" ref="F34:F65" si="13">($A$101-A34)/(ROW($A$101)-ROW(A34))</f>
        <v>34.343283582089555</v>
      </c>
      <c r="G34" s="68">
        <v>0</v>
      </c>
      <c r="H34" s="68">
        <f t="shared" ref="H34:H65" si="14">($A$101-B34)/(ROW($A$101)-ROW(B34))</f>
        <v>39.552238805970148</v>
      </c>
      <c r="I34" s="68">
        <v>0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-2000</v>
      </c>
      <c r="V34" s="70">
        <f t="shared" ref="V34:V65" si="17">ROUND(U34,0)</f>
        <v>-2000</v>
      </c>
      <c r="W34" s="70"/>
      <c r="X34" s="70">
        <f t="shared" ref="X34:X65" si="18">B34/$W$2*$W$3</f>
        <v>2198.4892992026857</v>
      </c>
      <c r="Y34" s="70">
        <f t="shared" ref="Y34:Y65" si="19">X34-B34</f>
        <v>198.48929920268574</v>
      </c>
      <c r="Z34" s="70">
        <f t="shared" ref="Z34:Z65" si="20">ROUND(Y34,0)</f>
        <v>198</v>
      </c>
      <c r="AA34" s="24">
        <f t="shared" ref="AA34:AA65" si="21">IF(V34&gt;=0,V34,Z34)</f>
        <v>198</v>
      </c>
      <c r="AB34" s="67">
        <f t="shared" ref="AB34:AB65" si="22">B34+AA34</f>
        <v>2198</v>
      </c>
    </row>
    <row r="35" spans="1:28" ht="15" customHeight="1" x14ac:dyDescent="0.25">
      <c r="A35" s="71">
        <v>2400</v>
      </c>
      <c r="B35" s="71">
        <v>2000</v>
      </c>
      <c r="C35" s="68">
        <v>2.16</v>
      </c>
      <c r="D35" s="68">
        <v>267.75</v>
      </c>
      <c r="E35" s="68">
        <v>212.53</v>
      </c>
      <c r="F35" s="68">
        <f t="shared" si="13"/>
        <v>34.090909090909093</v>
      </c>
      <c r="G35" s="68">
        <v>0</v>
      </c>
      <c r="H35" s="68">
        <f t="shared" si="14"/>
        <v>40.151515151515149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-2000</v>
      </c>
      <c r="V35" s="70">
        <f t="shared" si="17"/>
        <v>-2000</v>
      </c>
      <c r="W35" s="70"/>
      <c r="X35" s="70">
        <f t="shared" si="18"/>
        <v>2198.4892992026857</v>
      </c>
      <c r="Y35" s="70">
        <f t="shared" si="19"/>
        <v>198.48929920268574</v>
      </c>
      <c r="Z35" s="70">
        <f t="shared" si="20"/>
        <v>198</v>
      </c>
      <c r="AA35" s="24">
        <f t="shared" si="21"/>
        <v>198</v>
      </c>
      <c r="AB35" s="67">
        <f t="shared" si="22"/>
        <v>2198</v>
      </c>
    </row>
    <row r="36" spans="1:28" ht="15" customHeight="1" x14ac:dyDescent="0.25">
      <c r="A36" s="71">
        <v>2450</v>
      </c>
      <c r="B36" s="71">
        <v>2000</v>
      </c>
      <c r="C36" s="68">
        <v>3.49</v>
      </c>
      <c r="D36" s="68">
        <v>267.82</v>
      </c>
      <c r="E36" s="68">
        <v>212.53</v>
      </c>
      <c r="F36" s="68">
        <f t="shared" si="13"/>
        <v>33.846153846153847</v>
      </c>
      <c r="G36" s="68">
        <v>0</v>
      </c>
      <c r="H36" s="68">
        <f t="shared" si="14"/>
        <v>40.769230769230766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0</v>
      </c>
      <c r="U36" s="74">
        <f t="shared" si="16"/>
        <v>-2000</v>
      </c>
      <c r="V36" s="70">
        <f t="shared" si="17"/>
        <v>-2000</v>
      </c>
      <c r="W36" s="70"/>
      <c r="X36" s="70">
        <f t="shared" si="18"/>
        <v>2198.4892992026857</v>
      </c>
      <c r="Y36" s="70">
        <f t="shared" si="19"/>
        <v>198.48929920268574</v>
      </c>
      <c r="Z36" s="70">
        <f t="shared" si="20"/>
        <v>198</v>
      </c>
      <c r="AA36" s="24">
        <f t="shared" si="21"/>
        <v>198</v>
      </c>
      <c r="AB36" s="67">
        <f t="shared" si="22"/>
        <v>2198</v>
      </c>
    </row>
    <row r="37" spans="1:28" ht="15" customHeight="1" x14ac:dyDescent="0.25">
      <c r="A37" s="71">
        <v>2499</v>
      </c>
      <c r="B37" s="71">
        <v>2000</v>
      </c>
      <c r="C37" s="68">
        <v>4.82</v>
      </c>
      <c r="D37" s="68">
        <v>267.89</v>
      </c>
      <c r="E37" s="68">
        <v>212.53</v>
      </c>
      <c r="F37" s="68">
        <f t="shared" si="13"/>
        <v>33.609375</v>
      </c>
      <c r="G37" s="68">
        <v>0</v>
      </c>
      <c r="H37" s="68">
        <f t="shared" si="14"/>
        <v>41.40625</v>
      </c>
      <c r="I37" s="68">
        <v>0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-2000</v>
      </c>
      <c r="V37" s="70">
        <f t="shared" si="17"/>
        <v>-2000</v>
      </c>
      <c r="W37" s="70"/>
      <c r="X37" s="70">
        <f t="shared" si="18"/>
        <v>2198.4892992026857</v>
      </c>
      <c r="Y37" s="70">
        <f t="shared" si="19"/>
        <v>198.48929920268574</v>
      </c>
      <c r="Z37" s="70">
        <f t="shared" si="20"/>
        <v>198</v>
      </c>
      <c r="AA37" s="24">
        <f t="shared" si="21"/>
        <v>198</v>
      </c>
      <c r="AB37" s="67">
        <f t="shared" si="22"/>
        <v>2198</v>
      </c>
    </row>
    <row r="38" spans="1:28" ht="15" customHeight="1" x14ac:dyDescent="0.25">
      <c r="A38" s="71">
        <v>2550</v>
      </c>
      <c r="B38" s="71">
        <v>2000</v>
      </c>
      <c r="C38" s="68">
        <v>6.14</v>
      </c>
      <c r="D38" s="68">
        <v>267.95999999999998</v>
      </c>
      <c r="E38" s="68">
        <v>212.53</v>
      </c>
      <c r="F38" s="68">
        <f t="shared" si="13"/>
        <v>33.333333333333336</v>
      </c>
      <c r="G38" s="68">
        <v>0</v>
      </c>
      <c r="H38" s="68">
        <f t="shared" si="14"/>
        <v>42.063492063492063</v>
      </c>
      <c r="I38" s="68">
        <v>0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-2000</v>
      </c>
      <c r="V38" s="70">
        <f t="shared" si="17"/>
        <v>-2000</v>
      </c>
      <c r="W38" s="70"/>
      <c r="X38" s="70">
        <f t="shared" si="18"/>
        <v>2198.4892992026857</v>
      </c>
      <c r="Y38" s="70">
        <f t="shared" si="19"/>
        <v>198.48929920268574</v>
      </c>
      <c r="Z38" s="70">
        <f t="shared" si="20"/>
        <v>198</v>
      </c>
      <c r="AA38" s="24">
        <f t="shared" si="21"/>
        <v>198</v>
      </c>
      <c r="AB38" s="67">
        <f t="shared" si="22"/>
        <v>2198</v>
      </c>
    </row>
    <row r="39" spans="1:28" ht="15" customHeight="1" x14ac:dyDescent="0.25">
      <c r="A39" s="71">
        <v>2650</v>
      </c>
      <c r="B39" s="71">
        <v>2000</v>
      </c>
      <c r="C39" s="68">
        <v>12.54</v>
      </c>
      <c r="D39" s="68">
        <v>268.05</v>
      </c>
      <c r="E39" s="68">
        <v>212.53</v>
      </c>
      <c r="F39" s="68">
        <f t="shared" si="13"/>
        <v>32.258064516129032</v>
      </c>
      <c r="G39" s="68">
        <v>0</v>
      </c>
      <c r="H39" s="68">
        <f t="shared" si="14"/>
        <v>42.741935483870968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0</v>
      </c>
      <c r="U39" s="74">
        <f t="shared" si="16"/>
        <v>-2000</v>
      </c>
      <c r="V39" s="70">
        <f t="shared" si="17"/>
        <v>-2000</v>
      </c>
      <c r="W39" s="70"/>
      <c r="X39" s="70">
        <f t="shared" si="18"/>
        <v>2198.4892992026857</v>
      </c>
      <c r="Y39" s="70">
        <f t="shared" si="19"/>
        <v>198.48929920268574</v>
      </c>
      <c r="Z39" s="70">
        <f t="shared" si="20"/>
        <v>198</v>
      </c>
      <c r="AA39" s="24">
        <f t="shared" si="21"/>
        <v>198</v>
      </c>
      <c r="AB39" s="67">
        <f t="shared" si="22"/>
        <v>2198</v>
      </c>
    </row>
    <row r="40" spans="1:28" ht="15" customHeight="1" x14ac:dyDescent="0.25">
      <c r="A40" s="71">
        <v>2751</v>
      </c>
      <c r="B40" s="71">
        <v>2000</v>
      </c>
      <c r="C40" s="68">
        <v>18.940000000000001</v>
      </c>
      <c r="D40" s="68">
        <v>268.14</v>
      </c>
      <c r="E40" s="68">
        <v>212.53</v>
      </c>
      <c r="F40" s="68">
        <f t="shared" si="13"/>
        <v>31.131147540983605</v>
      </c>
      <c r="G40" s="68">
        <v>0</v>
      </c>
      <c r="H40" s="68">
        <f t="shared" si="14"/>
        <v>43.442622950819676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0</v>
      </c>
      <c r="N40" s="26"/>
      <c r="O40" s="26"/>
      <c r="P40" s="25"/>
      <c r="Q40" s="25"/>
      <c r="T40" s="22">
        <v>0</v>
      </c>
      <c r="U40" s="74">
        <f t="shared" si="16"/>
        <v>-2000</v>
      </c>
      <c r="V40" s="70">
        <f t="shared" si="17"/>
        <v>-2000</v>
      </c>
      <c r="W40" s="70"/>
      <c r="X40" s="70">
        <f t="shared" si="18"/>
        <v>2198.4892992026857</v>
      </c>
      <c r="Y40" s="70">
        <f t="shared" si="19"/>
        <v>198.48929920268574</v>
      </c>
      <c r="Z40" s="70">
        <f t="shared" si="20"/>
        <v>198</v>
      </c>
      <c r="AA40" s="24">
        <f t="shared" si="21"/>
        <v>198</v>
      </c>
      <c r="AB40" s="67">
        <f t="shared" si="22"/>
        <v>2198</v>
      </c>
    </row>
    <row r="41" spans="1:28" ht="15" customHeight="1" x14ac:dyDescent="0.25">
      <c r="A41" s="71">
        <v>2850</v>
      </c>
      <c r="B41" s="71">
        <v>2000</v>
      </c>
      <c r="C41" s="68">
        <v>25.33</v>
      </c>
      <c r="D41" s="68">
        <v>268.25</v>
      </c>
      <c r="E41" s="68">
        <v>212.53</v>
      </c>
      <c r="F41" s="68">
        <f t="shared" si="13"/>
        <v>30</v>
      </c>
      <c r="G41" s="68">
        <v>0</v>
      </c>
      <c r="H41" s="68">
        <f t="shared" si="14"/>
        <v>44.166666666666664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1</v>
      </c>
      <c r="N41" s="26"/>
      <c r="O41" s="26"/>
      <c r="P41" s="25"/>
      <c r="Q41" s="25"/>
      <c r="T41" s="22">
        <v>0</v>
      </c>
      <c r="U41" s="74">
        <f t="shared" si="16"/>
        <v>-2000</v>
      </c>
      <c r="V41" s="70">
        <f t="shared" si="17"/>
        <v>-2000</v>
      </c>
      <c r="W41" s="70"/>
      <c r="X41" s="70">
        <f t="shared" si="18"/>
        <v>2198.4892992026857</v>
      </c>
      <c r="Y41" s="70">
        <f t="shared" si="19"/>
        <v>198.48929920268574</v>
      </c>
      <c r="Z41" s="70">
        <f t="shared" si="20"/>
        <v>198</v>
      </c>
      <c r="AA41" s="24">
        <f t="shared" si="21"/>
        <v>198</v>
      </c>
      <c r="AB41" s="67">
        <f t="shared" si="22"/>
        <v>2198</v>
      </c>
    </row>
    <row r="42" spans="1:28" ht="15" customHeight="1" x14ac:dyDescent="0.25">
      <c r="A42" s="71">
        <v>3400</v>
      </c>
      <c r="B42" s="71">
        <v>2000</v>
      </c>
      <c r="C42" s="68">
        <v>18.420000000000002</v>
      </c>
      <c r="D42" s="68">
        <v>268.43</v>
      </c>
      <c r="E42" s="68">
        <v>212.53</v>
      </c>
      <c r="F42" s="68">
        <f t="shared" si="13"/>
        <v>21.1864406779661</v>
      </c>
      <c r="G42" s="68">
        <v>0</v>
      </c>
      <c r="H42" s="68">
        <f t="shared" si="14"/>
        <v>44.915254237288138</v>
      </c>
      <c r="I42" s="68">
        <v>0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-2000</v>
      </c>
      <c r="V42" s="70">
        <f t="shared" si="17"/>
        <v>-2000</v>
      </c>
      <c r="W42" s="70"/>
      <c r="X42" s="70">
        <f t="shared" si="18"/>
        <v>2198.4892992026857</v>
      </c>
      <c r="Y42" s="70">
        <f t="shared" si="19"/>
        <v>198.48929920268574</v>
      </c>
      <c r="Z42" s="70">
        <f t="shared" si="20"/>
        <v>198</v>
      </c>
      <c r="AA42" s="24">
        <f t="shared" si="21"/>
        <v>198</v>
      </c>
      <c r="AB42" s="67">
        <f t="shared" si="22"/>
        <v>2198</v>
      </c>
    </row>
    <row r="43" spans="1:28" ht="15" customHeight="1" x14ac:dyDescent="0.25">
      <c r="A43" s="71">
        <v>3951</v>
      </c>
      <c r="B43" s="71">
        <v>2000</v>
      </c>
      <c r="C43" s="68">
        <v>11.5</v>
      </c>
      <c r="D43" s="68">
        <v>268.68</v>
      </c>
      <c r="E43" s="68">
        <v>212.53</v>
      </c>
      <c r="F43" s="68">
        <f t="shared" si="13"/>
        <v>12.051724137931034</v>
      </c>
      <c r="G43" s="68">
        <v>0</v>
      </c>
      <c r="H43" s="68">
        <f t="shared" si="14"/>
        <v>45.689655172413794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0</v>
      </c>
      <c r="N43" s="26"/>
      <c r="O43" s="26"/>
      <c r="P43" s="25"/>
      <c r="Q43" s="25"/>
      <c r="T43" s="22">
        <v>0</v>
      </c>
      <c r="U43" s="74">
        <f t="shared" si="16"/>
        <v>-2000</v>
      </c>
      <c r="V43" s="70">
        <f t="shared" si="17"/>
        <v>-2000</v>
      </c>
      <c r="W43" s="70"/>
      <c r="X43" s="70">
        <f t="shared" si="18"/>
        <v>2198.4892992026857</v>
      </c>
      <c r="Y43" s="70">
        <f t="shared" si="19"/>
        <v>198.48929920268574</v>
      </c>
      <c r="Z43" s="70">
        <f t="shared" si="20"/>
        <v>198</v>
      </c>
      <c r="AA43" s="24">
        <f t="shared" si="21"/>
        <v>198</v>
      </c>
      <c r="AB43" s="67">
        <f t="shared" si="22"/>
        <v>2198</v>
      </c>
    </row>
    <row r="44" spans="1:28" ht="15" customHeight="1" x14ac:dyDescent="0.25">
      <c r="A44" s="81">
        <v>4500</v>
      </c>
      <c r="B44" s="71">
        <v>2000</v>
      </c>
      <c r="C44" s="68">
        <v>4.58</v>
      </c>
      <c r="D44" s="68">
        <v>269.01</v>
      </c>
      <c r="E44" s="68">
        <v>212.53</v>
      </c>
      <c r="F44" s="68">
        <f t="shared" si="13"/>
        <v>2.6315789473684212</v>
      </c>
      <c r="G44" s="68">
        <v>0</v>
      </c>
      <c r="H44" s="68">
        <f t="shared" si="14"/>
        <v>46.491228070175438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1</v>
      </c>
      <c r="N44" s="26"/>
      <c r="O44" s="26"/>
      <c r="P44" s="25"/>
      <c r="Q44" s="25"/>
      <c r="T44" s="22">
        <v>0</v>
      </c>
      <c r="U44" s="74">
        <f t="shared" si="16"/>
        <v>-2000</v>
      </c>
      <c r="V44" s="70">
        <f t="shared" si="17"/>
        <v>-2000</v>
      </c>
      <c r="W44" s="70"/>
      <c r="X44" s="70">
        <f t="shared" si="18"/>
        <v>2198.4892992026857</v>
      </c>
      <c r="Y44" s="70">
        <f t="shared" si="19"/>
        <v>198.48929920268574</v>
      </c>
      <c r="Z44" s="70">
        <f t="shared" si="20"/>
        <v>198</v>
      </c>
      <c r="AA44" s="24">
        <f t="shared" si="21"/>
        <v>198</v>
      </c>
      <c r="AB44" s="67">
        <f t="shared" si="22"/>
        <v>2198</v>
      </c>
    </row>
    <row r="45" spans="1:28" ht="15" customHeight="1" x14ac:dyDescent="0.25">
      <c r="A45" s="71">
        <v>4300</v>
      </c>
      <c r="B45" s="71">
        <v>2000</v>
      </c>
      <c r="C45" s="68">
        <v>4.3</v>
      </c>
      <c r="D45" s="68">
        <v>269.27</v>
      </c>
      <c r="E45" s="68">
        <v>212.53</v>
      </c>
      <c r="F45" s="68">
        <f t="shared" si="13"/>
        <v>6.25</v>
      </c>
      <c r="G45" s="68">
        <v>0</v>
      </c>
      <c r="H45" s="68">
        <f t="shared" si="14"/>
        <v>47.321428571428569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-2000</v>
      </c>
      <c r="V45" s="70">
        <f t="shared" si="17"/>
        <v>-2000</v>
      </c>
      <c r="W45" s="70"/>
      <c r="X45" s="70">
        <f t="shared" si="18"/>
        <v>2198.4892992026857</v>
      </c>
      <c r="Y45" s="70">
        <f t="shared" si="19"/>
        <v>198.48929920268574</v>
      </c>
      <c r="Z45" s="70">
        <f t="shared" si="20"/>
        <v>198</v>
      </c>
      <c r="AA45" s="24">
        <f t="shared" si="21"/>
        <v>198</v>
      </c>
      <c r="AB45" s="67">
        <f t="shared" si="22"/>
        <v>2198</v>
      </c>
    </row>
    <row r="46" spans="1:28" ht="15" customHeight="1" x14ac:dyDescent="0.25">
      <c r="A46" s="71">
        <v>4101</v>
      </c>
      <c r="B46" s="71">
        <v>2000</v>
      </c>
      <c r="C46" s="68">
        <v>4.01</v>
      </c>
      <c r="D46" s="68">
        <v>269.52</v>
      </c>
      <c r="E46" s="68">
        <v>212.53</v>
      </c>
      <c r="F46" s="68">
        <f t="shared" si="13"/>
        <v>9.9818181818181824</v>
      </c>
      <c r="G46" s="68">
        <v>0</v>
      </c>
      <c r="H46" s="68">
        <f t="shared" si="14"/>
        <v>48.18181818181818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0</v>
      </c>
      <c r="U46" s="74">
        <f t="shared" si="16"/>
        <v>-2000</v>
      </c>
      <c r="V46" s="70">
        <f t="shared" si="17"/>
        <v>-2000</v>
      </c>
      <c r="W46" s="70"/>
      <c r="X46" s="70">
        <f t="shared" si="18"/>
        <v>2198.4892992026857</v>
      </c>
      <c r="Y46" s="70">
        <f t="shared" si="19"/>
        <v>198.48929920268574</v>
      </c>
      <c r="Z46" s="70">
        <f t="shared" si="20"/>
        <v>198</v>
      </c>
      <c r="AA46" s="24">
        <f t="shared" si="21"/>
        <v>198</v>
      </c>
      <c r="AB46" s="67">
        <f t="shared" si="22"/>
        <v>2198</v>
      </c>
    </row>
    <row r="47" spans="1:28" ht="15" customHeight="1" x14ac:dyDescent="0.25">
      <c r="A47" s="71">
        <v>3900</v>
      </c>
      <c r="B47" s="71">
        <v>2000</v>
      </c>
      <c r="C47" s="68">
        <v>3.72</v>
      </c>
      <c r="D47" s="68">
        <v>269.74</v>
      </c>
      <c r="E47" s="68">
        <v>212.53</v>
      </c>
      <c r="F47" s="68">
        <f t="shared" si="13"/>
        <v>13.888888888888889</v>
      </c>
      <c r="G47" s="68">
        <v>0</v>
      </c>
      <c r="H47" s="68">
        <f t="shared" si="14"/>
        <v>49.074074074074076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0</v>
      </c>
      <c r="U47" s="74">
        <f t="shared" si="16"/>
        <v>-2000</v>
      </c>
      <c r="V47" s="70">
        <f t="shared" si="17"/>
        <v>-2000</v>
      </c>
      <c r="W47" s="70"/>
      <c r="X47" s="70">
        <f t="shared" si="18"/>
        <v>2198.4892992026857</v>
      </c>
      <c r="Y47" s="70">
        <f t="shared" si="19"/>
        <v>198.48929920268574</v>
      </c>
      <c r="Z47" s="70">
        <f t="shared" si="20"/>
        <v>198</v>
      </c>
      <c r="AA47" s="24">
        <f t="shared" si="21"/>
        <v>198</v>
      </c>
      <c r="AB47" s="67">
        <f t="shared" si="22"/>
        <v>2198</v>
      </c>
    </row>
    <row r="48" spans="1:28" ht="15" customHeight="1" x14ac:dyDescent="0.25">
      <c r="A48" s="71">
        <v>3850</v>
      </c>
      <c r="B48" s="71">
        <v>2000</v>
      </c>
      <c r="C48" s="68">
        <v>4</v>
      </c>
      <c r="D48" s="68">
        <v>269.95</v>
      </c>
      <c r="E48" s="68">
        <v>212.53</v>
      </c>
      <c r="F48" s="68">
        <f t="shared" si="13"/>
        <v>15.09433962264151</v>
      </c>
      <c r="G48" s="68">
        <v>0</v>
      </c>
      <c r="H48" s="68">
        <f t="shared" si="14"/>
        <v>50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0</v>
      </c>
      <c r="U48" s="74">
        <f t="shared" si="16"/>
        <v>-2000</v>
      </c>
      <c r="V48" s="70">
        <f t="shared" si="17"/>
        <v>-2000</v>
      </c>
      <c r="W48" s="70"/>
      <c r="X48" s="70">
        <f t="shared" si="18"/>
        <v>2198.4892992026857</v>
      </c>
      <c r="Y48" s="70">
        <f t="shared" si="19"/>
        <v>198.48929920268574</v>
      </c>
      <c r="Z48" s="70">
        <f t="shared" si="20"/>
        <v>198</v>
      </c>
      <c r="AA48" s="24">
        <f t="shared" si="21"/>
        <v>198</v>
      </c>
      <c r="AB48" s="67">
        <f t="shared" si="22"/>
        <v>2198</v>
      </c>
    </row>
    <row r="49" spans="1:28" ht="15" customHeight="1" x14ac:dyDescent="0.25">
      <c r="A49" s="71">
        <v>3801</v>
      </c>
      <c r="B49" s="71">
        <v>2000</v>
      </c>
      <c r="C49" s="68">
        <v>4.28</v>
      </c>
      <c r="D49" s="68">
        <v>270.14999999999998</v>
      </c>
      <c r="E49" s="68">
        <v>212.53</v>
      </c>
      <c r="F49" s="68">
        <f t="shared" si="13"/>
        <v>16.326923076923077</v>
      </c>
      <c r="G49" s="68">
        <v>0</v>
      </c>
      <c r="H49" s="68">
        <f t="shared" si="14"/>
        <v>50.96153846153846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-2000</v>
      </c>
      <c r="V49" s="70">
        <f t="shared" si="17"/>
        <v>-2000</v>
      </c>
      <c r="W49" s="70"/>
      <c r="X49" s="70">
        <f t="shared" si="18"/>
        <v>2198.4892992026857</v>
      </c>
      <c r="Y49" s="70">
        <f t="shared" si="19"/>
        <v>198.48929920268574</v>
      </c>
      <c r="Z49" s="70">
        <f t="shared" si="20"/>
        <v>198</v>
      </c>
      <c r="AA49" s="24">
        <f t="shared" si="21"/>
        <v>198</v>
      </c>
      <c r="AB49" s="67">
        <f t="shared" si="22"/>
        <v>2198</v>
      </c>
    </row>
    <row r="50" spans="1:28" ht="15" customHeight="1" x14ac:dyDescent="0.25">
      <c r="A50" s="71">
        <v>3750</v>
      </c>
      <c r="B50" s="71">
        <v>2000</v>
      </c>
      <c r="C50" s="68">
        <v>4.55</v>
      </c>
      <c r="D50" s="68">
        <v>270.33999999999997</v>
      </c>
      <c r="E50" s="68">
        <v>212.53</v>
      </c>
      <c r="F50" s="68">
        <f t="shared" si="13"/>
        <v>17.647058823529413</v>
      </c>
      <c r="G50" s="68">
        <v>0</v>
      </c>
      <c r="H50" s="68">
        <f t="shared" si="14"/>
        <v>51.96078431372549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25"/>
      <c r="T50" s="22">
        <v>0</v>
      </c>
      <c r="U50" s="74">
        <f t="shared" si="16"/>
        <v>-2000</v>
      </c>
      <c r="V50" s="70">
        <f t="shared" si="17"/>
        <v>-2000</v>
      </c>
      <c r="W50" s="70"/>
      <c r="X50" s="70">
        <f t="shared" si="18"/>
        <v>2198.4892992026857</v>
      </c>
      <c r="Y50" s="70">
        <f t="shared" si="19"/>
        <v>198.48929920268574</v>
      </c>
      <c r="Z50" s="70">
        <f t="shared" si="20"/>
        <v>198</v>
      </c>
      <c r="AA50" s="24">
        <f t="shared" si="21"/>
        <v>198</v>
      </c>
      <c r="AB50" s="67">
        <f t="shared" si="22"/>
        <v>2198</v>
      </c>
    </row>
    <row r="51" spans="1:28" ht="15" customHeight="1" x14ac:dyDescent="0.25">
      <c r="A51" s="71">
        <v>3700</v>
      </c>
      <c r="B51" s="71">
        <v>2000</v>
      </c>
      <c r="C51" s="68">
        <v>3.81</v>
      </c>
      <c r="D51" s="68">
        <v>270.52999999999997</v>
      </c>
      <c r="E51" s="68">
        <v>212.53</v>
      </c>
      <c r="F51" s="68">
        <f t="shared" si="13"/>
        <v>19</v>
      </c>
      <c r="G51" s="68">
        <v>0</v>
      </c>
      <c r="H51" s="68">
        <f t="shared" si="14"/>
        <v>53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25"/>
      <c r="T51" s="22">
        <v>0</v>
      </c>
      <c r="U51" s="74">
        <f t="shared" si="16"/>
        <v>-2000</v>
      </c>
      <c r="V51" s="70">
        <f t="shared" si="17"/>
        <v>-2000</v>
      </c>
      <c r="W51" s="70"/>
      <c r="X51" s="70">
        <f t="shared" si="18"/>
        <v>2198.4892992026857</v>
      </c>
      <c r="Y51" s="70">
        <f t="shared" si="19"/>
        <v>198.48929920268574</v>
      </c>
      <c r="Z51" s="70">
        <f t="shared" si="20"/>
        <v>198</v>
      </c>
      <c r="AA51" s="24">
        <f t="shared" si="21"/>
        <v>198</v>
      </c>
      <c r="AB51" s="67">
        <f t="shared" si="22"/>
        <v>2198</v>
      </c>
    </row>
    <row r="52" spans="1:28" ht="15" customHeight="1" x14ac:dyDescent="0.25">
      <c r="A52" s="71">
        <v>3651</v>
      </c>
      <c r="B52" s="71">
        <v>2000</v>
      </c>
      <c r="C52" s="68">
        <v>3.06</v>
      </c>
      <c r="D52" s="68">
        <v>270.70999999999998</v>
      </c>
      <c r="E52" s="68">
        <v>212.53</v>
      </c>
      <c r="F52" s="68">
        <f t="shared" si="13"/>
        <v>20.387755102040817</v>
      </c>
      <c r="G52" s="68">
        <v>0</v>
      </c>
      <c r="H52" s="68">
        <f t="shared" si="14"/>
        <v>54.081632653061227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0</v>
      </c>
      <c r="U52" s="74">
        <f t="shared" si="16"/>
        <v>-2000</v>
      </c>
      <c r="V52" s="70">
        <f t="shared" si="17"/>
        <v>-2000</v>
      </c>
      <c r="W52" s="70"/>
      <c r="X52" s="70">
        <f t="shared" si="18"/>
        <v>2198.4892992026857</v>
      </c>
      <c r="Y52" s="70">
        <f t="shared" si="19"/>
        <v>198.48929920268574</v>
      </c>
      <c r="Z52" s="70">
        <f t="shared" si="20"/>
        <v>198</v>
      </c>
      <c r="AA52" s="24">
        <f t="shared" si="21"/>
        <v>198</v>
      </c>
      <c r="AB52" s="67">
        <f t="shared" si="22"/>
        <v>2198</v>
      </c>
    </row>
    <row r="53" spans="1:28" ht="15" customHeight="1" x14ac:dyDescent="0.25">
      <c r="A53" s="71">
        <v>3600</v>
      </c>
      <c r="B53" s="71">
        <v>2000</v>
      </c>
      <c r="C53" s="68">
        <v>2.3199999999999998</v>
      </c>
      <c r="D53" s="68">
        <v>270.88</v>
      </c>
      <c r="E53" s="68">
        <v>212.53</v>
      </c>
      <c r="F53" s="68">
        <f t="shared" si="13"/>
        <v>21.875</v>
      </c>
      <c r="G53" s="68">
        <v>0</v>
      </c>
      <c r="H53" s="68">
        <f t="shared" si="14"/>
        <v>55.208333333333336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0</v>
      </c>
      <c r="U53" s="74">
        <f t="shared" si="16"/>
        <v>-2000</v>
      </c>
      <c r="V53" s="70">
        <f t="shared" si="17"/>
        <v>-2000</v>
      </c>
      <c r="W53" s="70"/>
      <c r="X53" s="70">
        <f t="shared" si="18"/>
        <v>2198.4892992026857</v>
      </c>
      <c r="Y53" s="70">
        <f t="shared" si="19"/>
        <v>198.48929920268574</v>
      </c>
      <c r="Z53" s="70">
        <f t="shared" si="20"/>
        <v>198</v>
      </c>
      <c r="AA53" s="24">
        <f t="shared" si="21"/>
        <v>198</v>
      </c>
      <c r="AB53" s="67">
        <f t="shared" si="22"/>
        <v>2198</v>
      </c>
    </row>
    <row r="54" spans="1:28" ht="15" customHeight="1" x14ac:dyDescent="0.25">
      <c r="A54" s="71">
        <v>3400</v>
      </c>
      <c r="B54" s="71">
        <v>2000</v>
      </c>
      <c r="C54" s="68">
        <v>2.41</v>
      </c>
      <c r="D54" s="68">
        <v>271.02999999999997</v>
      </c>
      <c r="E54" s="68">
        <v>212.53</v>
      </c>
      <c r="F54" s="68">
        <f t="shared" si="13"/>
        <v>26.595744680851062</v>
      </c>
      <c r="G54" s="68">
        <v>0</v>
      </c>
      <c r="H54" s="68">
        <f t="shared" si="14"/>
        <v>56.382978723404257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0</v>
      </c>
      <c r="N54" s="26"/>
      <c r="O54" s="26"/>
      <c r="P54" s="25"/>
      <c r="Q54" s="25"/>
      <c r="T54" s="22">
        <v>0</v>
      </c>
      <c r="U54" s="74">
        <f t="shared" si="16"/>
        <v>-2000</v>
      </c>
      <c r="V54" s="70">
        <f t="shared" si="17"/>
        <v>-2000</v>
      </c>
      <c r="W54" s="70"/>
      <c r="X54" s="70">
        <f t="shared" si="18"/>
        <v>2198.4892992026857</v>
      </c>
      <c r="Y54" s="70">
        <f t="shared" si="19"/>
        <v>198.48929920268574</v>
      </c>
      <c r="Z54" s="70">
        <f t="shared" si="20"/>
        <v>198</v>
      </c>
      <c r="AA54" s="24">
        <f t="shared" si="21"/>
        <v>198</v>
      </c>
      <c r="AB54" s="67">
        <f t="shared" si="22"/>
        <v>2198</v>
      </c>
    </row>
    <row r="55" spans="1:28" ht="15" customHeight="1" x14ac:dyDescent="0.25">
      <c r="A55" s="71">
        <v>3201</v>
      </c>
      <c r="B55" s="71">
        <v>2000</v>
      </c>
      <c r="C55" s="68">
        <v>2.5099999999999998</v>
      </c>
      <c r="D55" s="68">
        <v>271.14999999999998</v>
      </c>
      <c r="E55" s="68">
        <v>212.53</v>
      </c>
      <c r="F55" s="68">
        <f t="shared" si="13"/>
        <v>31.5</v>
      </c>
      <c r="G55" s="68">
        <v>0</v>
      </c>
      <c r="H55" s="68">
        <f t="shared" si="14"/>
        <v>57.608695652173914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0</v>
      </c>
      <c r="U55" s="74">
        <f t="shared" si="16"/>
        <v>-2000</v>
      </c>
      <c r="V55" s="70">
        <f t="shared" si="17"/>
        <v>-2000</v>
      </c>
      <c r="W55" s="70"/>
      <c r="X55" s="70">
        <f t="shared" si="18"/>
        <v>2198.4892992026857</v>
      </c>
      <c r="Y55" s="70">
        <f t="shared" si="19"/>
        <v>198.48929920268574</v>
      </c>
      <c r="Z55" s="70">
        <f t="shared" si="20"/>
        <v>198</v>
      </c>
      <c r="AA55" s="24">
        <f t="shared" si="21"/>
        <v>198</v>
      </c>
      <c r="AB55" s="67">
        <f t="shared" si="22"/>
        <v>2198</v>
      </c>
    </row>
    <row r="56" spans="1:28" ht="15" customHeight="1" x14ac:dyDescent="0.25">
      <c r="A56" s="71">
        <v>3000</v>
      </c>
      <c r="B56" s="71">
        <v>2000</v>
      </c>
      <c r="C56" s="68">
        <v>2.61</v>
      </c>
      <c r="D56" s="68">
        <v>271.25</v>
      </c>
      <c r="E56" s="68">
        <v>212.53</v>
      </c>
      <c r="F56" s="68">
        <f t="shared" si="13"/>
        <v>36.666666666666664</v>
      </c>
      <c r="G56" s="68">
        <v>0</v>
      </c>
      <c r="H56" s="68">
        <f t="shared" si="14"/>
        <v>58.888888888888886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0</v>
      </c>
      <c r="N56" s="26"/>
      <c r="O56" s="26"/>
      <c r="P56" s="25"/>
      <c r="Q56" s="25"/>
      <c r="T56" s="22">
        <v>0</v>
      </c>
      <c r="U56" s="74">
        <f t="shared" si="16"/>
        <v>-2000</v>
      </c>
      <c r="V56" s="70">
        <f t="shared" si="17"/>
        <v>-2000</v>
      </c>
      <c r="W56" s="70"/>
      <c r="X56" s="70">
        <f t="shared" si="18"/>
        <v>2198.4892992026857</v>
      </c>
      <c r="Y56" s="70">
        <f t="shared" si="19"/>
        <v>198.48929920268574</v>
      </c>
      <c r="Z56" s="70">
        <f t="shared" si="20"/>
        <v>198</v>
      </c>
      <c r="AA56" s="24">
        <f t="shared" si="21"/>
        <v>198</v>
      </c>
      <c r="AB56" s="67">
        <f t="shared" si="22"/>
        <v>2198</v>
      </c>
    </row>
    <row r="57" spans="1:28" ht="15" customHeight="1" x14ac:dyDescent="0.25">
      <c r="A57" s="71">
        <v>2850</v>
      </c>
      <c r="B57" s="71">
        <v>2000</v>
      </c>
      <c r="C57" s="68">
        <v>2.2400000000000002</v>
      </c>
      <c r="D57" s="68">
        <v>271.33999999999997</v>
      </c>
      <c r="E57" s="68">
        <v>212.53</v>
      </c>
      <c r="F57" s="68">
        <f t="shared" si="13"/>
        <v>40.909090909090907</v>
      </c>
      <c r="G57" s="68">
        <v>0</v>
      </c>
      <c r="H57" s="68">
        <f t="shared" si="14"/>
        <v>60.227272727272727</v>
      </c>
      <c r="I57" s="68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-2000</v>
      </c>
      <c r="V57" s="70">
        <f t="shared" si="17"/>
        <v>-2000</v>
      </c>
      <c r="W57" s="70"/>
      <c r="X57" s="70">
        <f t="shared" si="18"/>
        <v>2198.4892992026857</v>
      </c>
      <c r="Y57" s="70">
        <f t="shared" si="19"/>
        <v>198.48929920268574</v>
      </c>
      <c r="Z57" s="70">
        <f t="shared" si="20"/>
        <v>198</v>
      </c>
      <c r="AA57" s="24">
        <f t="shared" si="21"/>
        <v>198</v>
      </c>
      <c r="AB57" s="67">
        <f t="shared" si="22"/>
        <v>2198</v>
      </c>
    </row>
    <row r="58" spans="1:28" ht="15" customHeight="1" x14ac:dyDescent="0.25">
      <c r="A58" s="71">
        <v>2700</v>
      </c>
      <c r="B58" s="71">
        <v>2000</v>
      </c>
      <c r="C58" s="68">
        <v>1.87</v>
      </c>
      <c r="D58" s="68">
        <v>271.41000000000003</v>
      </c>
      <c r="E58" s="68">
        <v>212.53</v>
      </c>
      <c r="F58" s="68">
        <f t="shared" si="13"/>
        <v>45.348837209302324</v>
      </c>
      <c r="G58" s="68">
        <v>0</v>
      </c>
      <c r="H58" s="68">
        <f t="shared" si="14"/>
        <v>61.627906976744185</v>
      </c>
      <c r="I58" s="68">
        <v>0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25"/>
      <c r="T58" s="22">
        <v>0</v>
      </c>
      <c r="U58" s="74">
        <f t="shared" si="16"/>
        <v>-2000</v>
      </c>
      <c r="V58" s="70">
        <f t="shared" si="17"/>
        <v>-2000</v>
      </c>
      <c r="W58" s="70"/>
      <c r="X58" s="70">
        <f t="shared" si="18"/>
        <v>2198.4892992026857</v>
      </c>
      <c r="Y58" s="70">
        <f t="shared" si="19"/>
        <v>198.48929920268574</v>
      </c>
      <c r="Z58" s="70">
        <f t="shared" si="20"/>
        <v>198</v>
      </c>
      <c r="AA58" s="24">
        <f t="shared" si="21"/>
        <v>198</v>
      </c>
      <c r="AB58" s="67">
        <f t="shared" si="22"/>
        <v>2198</v>
      </c>
    </row>
    <row r="59" spans="1:28" ht="15" customHeight="1" x14ac:dyDescent="0.25">
      <c r="A59" s="71">
        <v>2550</v>
      </c>
      <c r="B59" s="71">
        <v>2000</v>
      </c>
      <c r="C59" s="68">
        <v>1.51</v>
      </c>
      <c r="D59" s="68">
        <v>271.45999999999998</v>
      </c>
      <c r="E59" s="68">
        <v>212.53</v>
      </c>
      <c r="F59" s="68">
        <f t="shared" si="13"/>
        <v>50</v>
      </c>
      <c r="G59" s="68">
        <v>0</v>
      </c>
      <c r="H59" s="68">
        <f t="shared" si="14"/>
        <v>63.095238095238095</v>
      </c>
      <c r="I59" s="68">
        <v>0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0</v>
      </c>
      <c r="U59" s="74">
        <f t="shared" si="16"/>
        <v>-2000</v>
      </c>
      <c r="V59" s="70">
        <f t="shared" si="17"/>
        <v>-2000</v>
      </c>
      <c r="W59" s="70"/>
      <c r="X59" s="70">
        <f t="shared" si="18"/>
        <v>2198.4892992026857</v>
      </c>
      <c r="Y59" s="70">
        <f t="shared" si="19"/>
        <v>198.48929920268574</v>
      </c>
      <c r="Z59" s="70">
        <f t="shared" si="20"/>
        <v>198</v>
      </c>
      <c r="AA59" s="24">
        <f t="shared" si="21"/>
        <v>198</v>
      </c>
      <c r="AB59" s="67">
        <f t="shared" si="22"/>
        <v>2198</v>
      </c>
    </row>
    <row r="60" spans="1:28" ht="15" customHeight="1" x14ac:dyDescent="0.25">
      <c r="A60" s="71">
        <v>2550</v>
      </c>
      <c r="B60" s="71">
        <v>2000</v>
      </c>
      <c r="C60" s="68">
        <v>1.1000000000000001</v>
      </c>
      <c r="D60" s="68">
        <v>271.52</v>
      </c>
      <c r="E60" s="68">
        <v>212.53</v>
      </c>
      <c r="F60" s="68">
        <f t="shared" si="13"/>
        <v>51.219512195121951</v>
      </c>
      <c r="G60" s="68">
        <v>0</v>
      </c>
      <c r="H60" s="68">
        <f t="shared" si="14"/>
        <v>64.634146341463421</v>
      </c>
      <c r="I60" s="68">
        <v>0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25"/>
      <c r="T60" s="22">
        <v>0</v>
      </c>
      <c r="U60" s="74">
        <f t="shared" si="16"/>
        <v>-2000</v>
      </c>
      <c r="V60" s="70">
        <f t="shared" si="17"/>
        <v>-2000</v>
      </c>
      <c r="W60" s="70"/>
      <c r="X60" s="70">
        <f t="shared" si="18"/>
        <v>2198.4892992026857</v>
      </c>
      <c r="Y60" s="70">
        <f t="shared" si="19"/>
        <v>198.48929920268574</v>
      </c>
      <c r="Z60" s="70">
        <f t="shared" si="20"/>
        <v>198</v>
      </c>
      <c r="AA60" s="24">
        <f t="shared" si="21"/>
        <v>198</v>
      </c>
      <c r="AB60" s="67">
        <f t="shared" si="22"/>
        <v>2198</v>
      </c>
    </row>
    <row r="61" spans="1:28" ht="15" customHeight="1" x14ac:dyDescent="0.25">
      <c r="A61" s="71">
        <v>2550</v>
      </c>
      <c r="B61" s="71">
        <v>2000</v>
      </c>
      <c r="C61" s="68">
        <v>0.69</v>
      </c>
      <c r="D61" s="68">
        <v>271.57</v>
      </c>
      <c r="E61" s="68">
        <v>212.53</v>
      </c>
      <c r="F61" s="68">
        <f t="shared" si="13"/>
        <v>52.5</v>
      </c>
      <c r="G61" s="68">
        <v>0</v>
      </c>
      <c r="H61" s="68">
        <f t="shared" si="14"/>
        <v>66.25</v>
      </c>
      <c r="I61" s="68">
        <v>0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0</v>
      </c>
      <c r="N61" s="26"/>
      <c r="O61" s="26"/>
      <c r="P61" s="25"/>
      <c r="Q61" s="25"/>
      <c r="T61" s="22">
        <v>0</v>
      </c>
      <c r="U61" s="74">
        <f t="shared" si="16"/>
        <v>-2000</v>
      </c>
      <c r="V61" s="70">
        <f t="shared" si="17"/>
        <v>-2000</v>
      </c>
      <c r="W61" s="70"/>
      <c r="X61" s="70">
        <f t="shared" si="18"/>
        <v>2198.4892992026857</v>
      </c>
      <c r="Y61" s="70">
        <f t="shared" si="19"/>
        <v>198.48929920268574</v>
      </c>
      <c r="Z61" s="70">
        <f t="shared" si="20"/>
        <v>198</v>
      </c>
      <c r="AA61" s="24">
        <f t="shared" si="21"/>
        <v>198</v>
      </c>
      <c r="AB61" s="67">
        <f t="shared" si="22"/>
        <v>2198</v>
      </c>
    </row>
    <row r="62" spans="1:28" ht="15" customHeight="1" x14ac:dyDescent="0.25">
      <c r="A62" s="71">
        <v>2550</v>
      </c>
      <c r="B62" s="71">
        <v>2000</v>
      </c>
      <c r="C62" s="68">
        <v>0.28000000000000003</v>
      </c>
      <c r="D62" s="68">
        <v>271.63</v>
      </c>
      <c r="E62" s="68">
        <v>212.53</v>
      </c>
      <c r="F62" s="68">
        <f t="shared" si="13"/>
        <v>53.846153846153847</v>
      </c>
      <c r="G62" s="68">
        <v>0</v>
      </c>
      <c r="H62" s="68">
        <f t="shared" si="14"/>
        <v>67.948717948717942</v>
      </c>
      <c r="I62" s="68">
        <v>0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0</v>
      </c>
      <c r="N62" s="26"/>
      <c r="O62" s="26"/>
      <c r="P62" s="25"/>
      <c r="Q62" s="25"/>
      <c r="T62" s="22">
        <v>0</v>
      </c>
      <c r="U62" s="74">
        <f t="shared" si="16"/>
        <v>-2000</v>
      </c>
      <c r="V62" s="70">
        <f t="shared" si="17"/>
        <v>-2000</v>
      </c>
      <c r="W62" s="70"/>
      <c r="X62" s="70">
        <f t="shared" si="18"/>
        <v>2198.4892992026857</v>
      </c>
      <c r="Y62" s="70">
        <f t="shared" si="19"/>
        <v>198.48929920268574</v>
      </c>
      <c r="Z62" s="70">
        <f t="shared" si="20"/>
        <v>198</v>
      </c>
      <c r="AA62" s="24">
        <f t="shared" si="21"/>
        <v>198</v>
      </c>
      <c r="AB62" s="67">
        <f t="shared" si="22"/>
        <v>2198</v>
      </c>
    </row>
    <row r="63" spans="1:28" ht="15" customHeight="1" x14ac:dyDescent="0.25">
      <c r="A63" s="71">
        <v>2300</v>
      </c>
      <c r="B63" s="71">
        <v>2000</v>
      </c>
      <c r="C63" s="68">
        <v>1.82</v>
      </c>
      <c r="D63" s="68">
        <v>271.66000000000003</v>
      </c>
      <c r="E63" s="68">
        <v>212.53</v>
      </c>
      <c r="F63" s="68">
        <f t="shared" si="13"/>
        <v>61.842105263157897</v>
      </c>
      <c r="G63" s="68">
        <v>0</v>
      </c>
      <c r="H63" s="68">
        <f t="shared" si="14"/>
        <v>69.736842105263165</v>
      </c>
      <c r="I63" s="68">
        <v>0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0</v>
      </c>
      <c r="N63" s="26"/>
      <c r="O63" s="26"/>
      <c r="P63" s="25"/>
      <c r="Q63" s="25"/>
      <c r="T63" s="22">
        <v>0</v>
      </c>
      <c r="U63" s="74">
        <f t="shared" si="16"/>
        <v>-2000</v>
      </c>
      <c r="V63" s="70">
        <f t="shared" si="17"/>
        <v>-2000</v>
      </c>
      <c r="W63" s="70"/>
      <c r="X63" s="70">
        <f t="shared" si="18"/>
        <v>2198.4892992026857</v>
      </c>
      <c r="Y63" s="70">
        <f t="shared" si="19"/>
        <v>198.48929920268574</v>
      </c>
      <c r="Z63" s="70">
        <f t="shared" si="20"/>
        <v>198</v>
      </c>
      <c r="AA63" s="24">
        <f t="shared" si="21"/>
        <v>198</v>
      </c>
      <c r="AB63" s="67">
        <f t="shared" si="22"/>
        <v>2198</v>
      </c>
    </row>
    <row r="64" spans="1:28" ht="15" customHeight="1" x14ac:dyDescent="0.25">
      <c r="A64" s="71">
        <v>2049</v>
      </c>
      <c r="B64" s="71">
        <v>2000</v>
      </c>
      <c r="C64" s="68">
        <v>3.35</v>
      </c>
      <c r="D64" s="68">
        <v>271.66000000000003</v>
      </c>
      <c r="E64" s="68">
        <v>212.53</v>
      </c>
      <c r="F64" s="68">
        <f t="shared" si="13"/>
        <v>70.297297297297291</v>
      </c>
      <c r="G64" s="68">
        <v>0</v>
      </c>
      <c r="H64" s="68">
        <f t="shared" si="14"/>
        <v>71.621621621621628</v>
      </c>
      <c r="I64" s="68">
        <v>0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0</v>
      </c>
      <c r="U64" s="74">
        <f t="shared" si="16"/>
        <v>-2000</v>
      </c>
      <c r="V64" s="70">
        <f t="shared" si="17"/>
        <v>-2000</v>
      </c>
      <c r="W64" s="70"/>
      <c r="X64" s="70">
        <f t="shared" si="18"/>
        <v>2198.4892992026857</v>
      </c>
      <c r="Y64" s="70">
        <f t="shared" si="19"/>
        <v>198.48929920268574</v>
      </c>
      <c r="Z64" s="70">
        <f t="shared" si="20"/>
        <v>198</v>
      </c>
      <c r="AA64" s="24">
        <f t="shared" si="21"/>
        <v>198</v>
      </c>
      <c r="AB64" s="67">
        <f t="shared" si="22"/>
        <v>2198</v>
      </c>
    </row>
    <row r="65" spans="1:28" ht="15" customHeight="1" x14ac:dyDescent="0.25">
      <c r="A65" s="71">
        <v>1800</v>
      </c>
      <c r="B65" s="71">
        <v>2000</v>
      </c>
      <c r="C65" s="68">
        <v>4.88</v>
      </c>
      <c r="D65" s="68">
        <v>271.64</v>
      </c>
      <c r="E65" s="68">
        <v>212.53</v>
      </c>
      <c r="F65" s="68">
        <f t="shared" si="13"/>
        <v>79.166666666666671</v>
      </c>
      <c r="G65" s="68">
        <v>0</v>
      </c>
      <c r="H65" s="68">
        <f t="shared" si="14"/>
        <v>73.611111111111114</v>
      </c>
      <c r="I65" s="68">
        <v>0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25"/>
      <c r="T65" s="22">
        <v>0</v>
      </c>
      <c r="U65" s="74">
        <f t="shared" si="16"/>
        <v>-2000</v>
      </c>
      <c r="V65" s="70">
        <f t="shared" si="17"/>
        <v>-2000</v>
      </c>
      <c r="W65" s="70"/>
      <c r="X65" s="70">
        <f t="shared" si="18"/>
        <v>2198.4892992026857</v>
      </c>
      <c r="Y65" s="70">
        <f t="shared" si="19"/>
        <v>198.48929920268574</v>
      </c>
      <c r="Z65" s="70">
        <f t="shared" si="20"/>
        <v>198</v>
      </c>
      <c r="AA65" s="24">
        <f t="shared" si="21"/>
        <v>198</v>
      </c>
      <c r="AB65" s="67">
        <f t="shared" si="22"/>
        <v>2198</v>
      </c>
    </row>
    <row r="66" spans="1:28" ht="15" customHeight="1" x14ac:dyDescent="0.25">
      <c r="A66" s="71">
        <v>1875</v>
      </c>
      <c r="B66" s="71">
        <v>2000</v>
      </c>
      <c r="C66" s="68">
        <v>5.34</v>
      </c>
      <c r="D66" s="68">
        <v>271.63</v>
      </c>
      <c r="E66" s="68">
        <v>212.53</v>
      </c>
      <c r="F66" s="68">
        <f t="shared" ref="F66:F100" si="26">($A$101-A66)/(ROW($A$101)-ROW(A66))</f>
        <v>79.285714285714292</v>
      </c>
      <c r="G66" s="68">
        <v>0</v>
      </c>
      <c r="H66" s="68">
        <f t="shared" ref="H66:H100" si="27">($A$101-B66)/(ROW($A$101)-ROW(B66))</f>
        <v>75.714285714285708</v>
      </c>
      <c r="I66" s="68">
        <v>0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7" ca="1" si="28">IF(RAND()&lt;0.5,0,1)</f>
        <v>0</v>
      </c>
      <c r="N66" s="26"/>
      <c r="O66" s="26"/>
      <c r="P66" s="25"/>
      <c r="Q66" s="25"/>
      <c r="T66" s="22">
        <v>0</v>
      </c>
      <c r="U66" s="74">
        <f t="shared" ref="U66:U97" si="29">T66-B66</f>
        <v>-2000</v>
      </c>
      <c r="V66" s="70">
        <f t="shared" ref="V66:V97" si="30">ROUND(U66,0)</f>
        <v>-2000</v>
      </c>
      <c r="W66" s="70"/>
      <c r="X66" s="70">
        <f t="shared" ref="X66:X97" si="31">B66/$W$2*$W$3</f>
        <v>2198.4892992026857</v>
      </c>
      <c r="Y66" s="70">
        <f t="shared" ref="Y66:Y97" si="32">X66-B66</f>
        <v>198.48929920268574</v>
      </c>
      <c r="Z66" s="70">
        <f t="shared" ref="Z66:Z97" si="33">ROUND(Y66,0)</f>
        <v>198</v>
      </c>
      <c r="AA66" s="24">
        <f t="shared" ref="AA66:AA97" si="34">IF(V66&gt;=0,V66,Z66)</f>
        <v>198</v>
      </c>
      <c r="AB66" s="67">
        <f t="shared" ref="AB66:AB97" si="35">B66+AA66</f>
        <v>2198</v>
      </c>
    </row>
    <row r="67" spans="1:28" ht="15" customHeight="1" x14ac:dyDescent="0.25">
      <c r="A67" s="71">
        <v>1950</v>
      </c>
      <c r="B67" s="71">
        <v>2000</v>
      </c>
      <c r="C67" s="68">
        <v>5.8</v>
      </c>
      <c r="D67" s="68">
        <v>271.62</v>
      </c>
      <c r="E67" s="68">
        <v>212.53</v>
      </c>
      <c r="F67" s="68">
        <f t="shared" si="26"/>
        <v>79.411764705882348</v>
      </c>
      <c r="G67" s="68">
        <v>0</v>
      </c>
      <c r="H67" s="68">
        <f t="shared" si="27"/>
        <v>77.941176470588232</v>
      </c>
      <c r="I67" s="68">
        <v>0</v>
      </c>
      <c r="J67" s="72">
        <f t="shared" ref="J67:J98" si="36">IF(ABS(B67-B66)&lt;=50,1,0)</f>
        <v>1</v>
      </c>
      <c r="K67" s="72">
        <f t="shared" ref="K67:K98" si="37">IF(ABS((B67-B66))&lt;=50,1,IF((B67-B66)*(1)&gt;=0,1,-1))</f>
        <v>1</v>
      </c>
      <c r="L67" s="72">
        <f t="shared" si="25"/>
        <v>1</v>
      </c>
      <c r="M67" s="72">
        <f t="shared" ca="1" si="28"/>
        <v>0</v>
      </c>
      <c r="N67" s="26"/>
      <c r="O67" s="26"/>
      <c r="P67" s="25"/>
      <c r="Q67" s="25"/>
      <c r="T67" s="22">
        <v>0</v>
      </c>
      <c r="U67" s="74">
        <f t="shared" si="29"/>
        <v>-2000</v>
      </c>
      <c r="V67" s="70">
        <f t="shared" si="30"/>
        <v>-2000</v>
      </c>
      <c r="W67" s="70"/>
      <c r="X67" s="70">
        <f t="shared" si="31"/>
        <v>2198.4892992026857</v>
      </c>
      <c r="Y67" s="70">
        <f t="shared" si="32"/>
        <v>198.48929920268574</v>
      </c>
      <c r="Z67" s="70">
        <f t="shared" si="33"/>
        <v>198</v>
      </c>
      <c r="AA67" s="24">
        <f t="shared" si="34"/>
        <v>198</v>
      </c>
      <c r="AB67" s="67">
        <f t="shared" si="35"/>
        <v>2198</v>
      </c>
    </row>
    <row r="68" spans="1:28" ht="15" customHeight="1" x14ac:dyDescent="0.25">
      <c r="A68" s="71">
        <v>2025</v>
      </c>
      <c r="B68" s="79">
        <v>2000</v>
      </c>
      <c r="C68" s="68">
        <v>6.26</v>
      </c>
      <c r="D68" s="68">
        <v>271.63</v>
      </c>
      <c r="E68" s="68">
        <v>212.53</v>
      </c>
      <c r="F68" s="68">
        <f t="shared" si="26"/>
        <v>79.545454545454547</v>
      </c>
      <c r="G68" s="68">
        <v>0</v>
      </c>
      <c r="H68" s="68">
        <f t="shared" si="27"/>
        <v>80.303030303030297</v>
      </c>
      <c r="I68" s="68">
        <v>0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1</v>
      </c>
      <c r="N68" s="26"/>
      <c r="O68" s="26"/>
      <c r="P68" s="25"/>
      <c r="Q68" s="25"/>
      <c r="T68" s="22">
        <v>0</v>
      </c>
      <c r="U68" s="74">
        <f t="shared" si="29"/>
        <v>-2000</v>
      </c>
      <c r="V68" s="70">
        <f t="shared" si="30"/>
        <v>-2000</v>
      </c>
      <c r="W68" s="70"/>
      <c r="X68" s="70">
        <f t="shared" si="31"/>
        <v>2198.4892992026857</v>
      </c>
      <c r="Y68" s="70">
        <f t="shared" si="32"/>
        <v>198.48929920268574</v>
      </c>
      <c r="Z68" s="70">
        <f t="shared" si="33"/>
        <v>198</v>
      </c>
      <c r="AA68" s="24">
        <f t="shared" si="34"/>
        <v>198</v>
      </c>
      <c r="AB68" s="67">
        <f t="shared" si="35"/>
        <v>2198</v>
      </c>
    </row>
    <row r="69" spans="1:28" ht="15" customHeight="1" x14ac:dyDescent="0.25">
      <c r="A69" s="71">
        <v>1900</v>
      </c>
      <c r="B69" s="71">
        <v>2000</v>
      </c>
      <c r="C69" s="68">
        <v>6.45</v>
      </c>
      <c r="D69" s="68">
        <v>271.62</v>
      </c>
      <c r="E69" s="68">
        <v>212.53</v>
      </c>
      <c r="F69" s="68">
        <f t="shared" si="26"/>
        <v>85.9375</v>
      </c>
      <c r="G69" s="68">
        <v>0</v>
      </c>
      <c r="H69" s="68">
        <f t="shared" si="27"/>
        <v>82.8125</v>
      </c>
      <c r="I69" s="68">
        <v>0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1</v>
      </c>
      <c r="N69" s="26"/>
      <c r="O69" s="26"/>
      <c r="P69" s="25"/>
      <c r="Q69" s="25"/>
      <c r="T69" s="22">
        <v>0</v>
      </c>
      <c r="U69" s="74">
        <f t="shared" si="29"/>
        <v>-2000</v>
      </c>
      <c r="V69" s="70">
        <f t="shared" si="30"/>
        <v>-2000</v>
      </c>
      <c r="W69" s="70"/>
      <c r="X69" s="70">
        <f t="shared" si="31"/>
        <v>2198.4892992026857</v>
      </c>
      <c r="Y69" s="70">
        <f t="shared" si="32"/>
        <v>198.48929920268574</v>
      </c>
      <c r="Z69" s="70">
        <f t="shared" si="33"/>
        <v>198</v>
      </c>
      <c r="AA69" s="24">
        <f t="shared" si="34"/>
        <v>198</v>
      </c>
      <c r="AB69" s="67">
        <f t="shared" si="35"/>
        <v>2198</v>
      </c>
    </row>
    <row r="70" spans="1:28" ht="15" customHeight="1" x14ac:dyDescent="0.25">
      <c r="A70" s="71">
        <v>1776</v>
      </c>
      <c r="B70" s="71">
        <v>2000</v>
      </c>
      <c r="C70" s="68">
        <v>6.64</v>
      </c>
      <c r="D70" s="68">
        <v>271.58999999999997</v>
      </c>
      <c r="E70" s="68">
        <v>212.53</v>
      </c>
      <c r="F70" s="68">
        <f t="shared" si="26"/>
        <v>92.709677419354833</v>
      </c>
      <c r="G70" s="68">
        <v>0</v>
      </c>
      <c r="H70" s="68">
        <f t="shared" si="27"/>
        <v>85.483870967741936</v>
      </c>
      <c r="I70" s="68">
        <v>0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1</v>
      </c>
      <c r="N70" s="26"/>
      <c r="O70" s="26"/>
      <c r="P70" s="25"/>
      <c r="Q70" s="25"/>
      <c r="T70" s="22">
        <v>0</v>
      </c>
      <c r="U70" s="74">
        <f t="shared" si="29"/>
        <v>-2000</v>
      </c>
      <c r="V70" s="70">
        <f t="shared" si="30"/>
        <v>-2000</v>
      </c>
      <c r="W70" s="70"/>
      <c r="X70" s="70">
        <f t="shared" si="31"/>
        <v>2198.4892992026857</v>
      </c>
      <c r="Y70" s="70">
        <f t="shared" si="32"/>
        <v>198.48929920268574</v>
      </c>
      <c r="Z70" s="70">
        <f t="shared" si="33"/>
        <v>198</v>
      </c>
      <c r="AA70" s="24">
        <f t="shared" si="34"/>
        <v>198</v>
      </c>
      <c r="AB70" s="67">
        <f t="shared" si="35"/>
        <v>2198</v>
      </c>
    </row>
    <row r="71" spans="1:28" ht="15" customHeight="1" x14ac:dyDescent="0.25">
      <c r="A71" s="71">
        <v>1650</v>
      </c>
      <c r="B71" s="71">
        <v>2000</v>
      </c>
      <c r="C71" s="68">
        <v>6.83</v>
      </c>
      <c r="D71" s="68">
        <v>271.56</v>
      </c>
      <c r="E71" s="68">
        <v>212.53</v>
      </c>
      <c r="F71" s="68">
        <f t="shared" si="26"/>
        <v>100</v>
      </c>
      <c r="G71" s="68">
        <v>0</v>
      </c>
      <c r="H71" s="68">
        <f t="shared" si="27"/>
        <v>88.333333333333329</v>
      </c>
      <c r="I71" s="68">
        <v>0</v>
      </c>
      <c r="J71" s="72">
        <f t="shared" si="36"/>
        <v>1</v>
      </c>
      <c r="K71" s="72">
        <f t="shared" si="37"/>
        <v>1</v>
      </c>
      <c r="L71" s="72">
        <f t="shared" ref="L71:L102" si="38">IF(OR(COUNTIF(K67:K71,1)=5,COUNTIF(K67:K71,-1)=5),1,0)</f>
        <v>1</v>
      </c>
      <c r="M71" s="72">
        <f t="shared" ca="1" si="28"/>
        <v>1</v>
      </c>
      <c r="N71" s="26"/>
      <c r="O71" s="26"/>
      <c r="P71" s="25"/>
      <c r="Q71" s="25"/>
      <c r="T71" s="22">
        <v>0</v>
      </c>
      <c r="U71" s="74">
        <f t="shared" si="29"/>
        <v>-2000</v>
      </c>
      <c r="V71" s="70">
        <f t="shared" si="30"/>
        <v>-2000</v>
      </c>
      <c r="W71" s="70"/>
      <c r="X71" s="70">
        <f t="shared" si="31"/>
        <v>2198.4892992026857</v>
      </c>
      <c r="Y71" s="70">
        <f t="shared" si="32"/>
        <v>198.48929920268574</v>
      </c>
      <c r="Z71" s="70">
        <f t="shared" si="33"/>
        <v>198</v>
      </c>
      <c r="AA71" s="24">
        <f t="shared" si="34"/>
        <v>198</v>
      </c>
      <c r="AB71" s="67">
        <f t="shared" si="35"/>
        <v>2198</v>
      </c>
    </row>
    <row r="72" spans="1:28" ht="15" customHeight="1" x14ac:dyDescent="0.25">
      <c r="A72" s="71">
        <v>2000</v>
      </c>
      <c r="B72" s="71">
        <v>2000</v>
      </c>
      <c r="C72" s="68">
        <v>11.7</v>
      </c>
      <c r="D72" s="68">
        <v>271.56</v>
      </c>
      <c r="E72" s="68">
        <v>212.53</v>
      </c>
      <c r="F72" s="68">
        <f t="shared" si="26"/>
        <v>91.379310344827587</v>
      </c>
      <c r="G72" s="68">
        <v>0</v>
      </c>
      <c r="H72" s="68">
        <f t="shared" si="27"/>
        <v>91.379310344827587</v>
      </c>
      <c r="I72" s="68">
        <v>0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1</v>
      </c>
      <c r="N72" s="26"/>
      <c r="O72" s="26"/>
      <c r="P72" s="25"/>
      <c r="Q72" s="25"/>
      <c r="T72" s="22">
        <v>0</v>
      </c>
      <c r="U72" s="74">
        <f t="shared" si="29"/>
        <v>-2000</v>
      </c>
      <c r="V72" s="70">
        <f t="shared" si="30"/>
        <v>-2000</v>
      </c>
      <c r="W72" s="70"/>
      <c r="X72" s="70">
        <f t="shared" si="31"/>
        <v>2198.4892992026857</v>
      </c>
      <c r="Y72" s="70">
        <f t="shared" si="32"/>
        <v>198.48929920268574</v>
      </c>
      <c r="Z72" s="70">
        <f t="shared" si="33"/>
        <v>198</v>
      </c>
      <c r="AA72" s="24">
        <f t="shared" si="34"/>
        <v>198</v>
      </c>
      <c r="AB72" s="67">
        <f t="shared" si="35"/>
        <v>2198</v>
      </c>
    </row>
    <row r="73" spans="1:28" ht="15" customHeight="1" x14ac:dyDescent="0.25">
      <c r="A73" s="71">
        <v>2349</v>
      </c>
      <c r="B73" s="71">
        <v>2000</v>
      </c>
      <c r="C73" s="68">
        <v>16.57</v>
      </c>
      <c r="D73" s="68">
        <v>271.58999999999997</v>
      </c>
      <c r="E73" s="68">
        <v>212.53</v>
      </c>
      <c r="F73" s="68">
        <f t="shared" si="26"/>
        <v>82.178571428571431</v>
      </c>
      <c r="G73" s="68">
        <v>0</v>
      </c>
      <c r="H73" s="68">
        <f t="shared" si="27"/>
        <v>94.642857142857139</v>
      </c>
      <c r="I73" s="68">
        <v>0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1</v>
      </c>
      <c r="N73" s="26"/>
      <c r="O73" s="26"/>
      <c r="P73" s="25"/>
      <c r="Q73" s="25"/>
      <c r="T73" s="22">
        <v>0</v>
      </c>
      <c r="U73" s="74">
        <f t="shared" si="29"/>
        <v>-2000</v>
      </c>
      <c r="V73" s="70">
        <f t="shared" si="30"/>
        <v>-2000</v>
      </c>
      <c r="W73" s="70"/>
      <c r="X73" s="70">
        <f t="shared" si="31"/>
        <v>2198.4892992026857</v>
      </c>
      <c r="Y73" s="70">
        <f t="shared" si="32"/>
        <v>198.48929920268574</v>
      </c>
      <c r="Z73" s="70">
        <f t="shared" si="33"/>
        <v>198</v>
      </c>
      <c r="AA73" s="24">
        <f t="shared" si="34"/>
        <v>198</v>
      </c>
      <c r="AB73" s="67">
        <f t="shared" si="35"/>
        <v>2198</v>
      </c>
    </row>
    <row r="74" spans="1:28" ht="15" customHeight="1" x14ac:dyDescent="0.25">
      <c r="A74" s="71">
        <v>2700</v>
      </c>
      <c r="B74" s="71">
        <v>2000</v>
      </c>
      <c r="C74" s="68">
        <v>21.45</v>
      </c>
      <c r="D74" s="68">
        <v>271.66000000000003</v>
      </c>
      <c r="E74" s="68">
        <v>212.53</v>
      </c>
      <c r="F74" s="68">
        <f t="shared" si="26"/>
        <v>72.222222222222229</v>
      </c>
      <c r="G74" s="68">
        <v>0</v>
      </c>
      <c r="H74" s="68">
        <f t="shared" si="27"/>
        <v>98.148148148148152</v>
      </c>
      <c r="I74" s="68">
        <v>0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25"/>
      <c r="T74" s="22">
        <v>0</v>
      </c>
      <c r="U74" s="74">
        <f t="shared" si="29"/>
        <v>-2000</v>
      </c>
      <c r="V74" s="70">
        <f t="shared" si="30"/>
        <v>-2000</v>
      </c>
      <c r="W74" s="70"/>
      <c r="X74" s="70">
        <f t="shared" si="31"/>
        <v>2198.4892992026857</v>
      </c>
      <c r="Y74" s="70">
        <f t="shared" si="32"/>
        <v>198.48929920268574</v>
      </c>
      <c r="Z74" s="70">
        <f t="shared" si="33"/>
        <v>198</v>
      </c>
      <c r="AA74" s="24">
        <f t="shared" si="34"/>
        <v>198</v>
      </c>
      <c r="AB74" s="67">
        <f t="shared" si="35"/>
        <v>2198</v>
      </c>
    </row>
    <row r="75" spans="1:28" ht="15" customHeight="1" x14ac:dyDescent="0.25">
      <c r="A75" s="71">
        <v>2400</v>
      </c>
      <c r="B75" s="71">
        <v>2000</v>
      </c>
      <c r="C75" s="68">
        <v>16.670000000000002</v>
      </c>
      <c r="D75" s="68">
        <v>271.7</v>
      </c>
      <c r="E75" s="68">
        <v>212.53</v>
      </c>
      <c r="F75" s="68">
        <f t="shared" si="26"/>
        <v>86.538461538461533</v>
      </c>
      <c r="G75" s="68">
        <v>0</v>
      </c>
      <c r="H75" s="68">
        <f t="shared" si="27"/>
        <v>101.92307692307692</v>
      </c>
      <c r="I75" s="68">
        <v>0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25"/>
      <c r="T75" s="22">
        <v>0</v>
      </c>
      <c r="U75" s="74">
        <f t="shared" si="29"/>
        <v>-2000</v>
      </c>
      <c r="V75" s="70">
        <f t="shared" si="30"/>
        <v>-2000</v>
      </c>
      <c r="W75" s="70"/>
      <c r="X75" s="70">
        <f t="shared" si="31"/>
        <v>2198.4892992026857</v>
      </c>
      <c r="Y75" s="70">
        <f t="shared" si="32"/>
        <v>198.48929920268574</v>
      </c>
      <c r="Z75" s="70">
        <f t="shared" si="33"/>
        <v>198</v>
      </c>
      <c r="AA75" s="24">
        <f t="shared" si="34"/>
        <v>198</v>
      </c>
      <c r="AB75" s="67">
        <f t="shared" si="35"/>
        <v>2198</v>
      </c>
    </row>
    <row r="76" spans="1:28" ht="15" customHeight="1" x14ac:dyDescent="0.25">
      <c r="A76" s="71">
        <v>2100</v>
      </c>
      <c r="B76" s="71">
        <v>2000</v>
      </c>
      <c r="C76" s="68">
        <v>11.9</v>
      </c>
      <c r="D76" s="68">
        <v>271.70999999999998</v>
      </c>
      <c r="E76" s="68">
        <v>212.53</v>
      </c>
      <c r="F76" s="68">
        <f t="shared" si="26"/>
        <v>102</v>
      </c>
      <c r="G76" s="68">
        <v>0</v>
      </c>
      <c r="H76" s="68">
        <f t="shared" si="27"/>
        <v>106</v>
      </c>
      <c r="I76" s="68">
        <v>0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1</v>
      </c>
      <c r="N76" s="26"/>
      <c r="O76" s="26"/>
      <c r="P76" s="25"/>
      <c r="Q76" s="25"/>
      <c r="T76" s="22">
        <v>0</v>
      </c>
      <c r="U76" s="74">
        <f t="shared" si="29"/>
        <v>-2000</v>
      </c>
      <c r="V76" s="70">
        <f t="shared" si="30"/>
        <v>-2000</v>
      </c>
      <c r="W76" s="70"/>
      <c r="X76" s="70">
        <f t="shared" si="31"/>
        <v>2198.4892992026857</v>
      </c>
      <c r="Y76" s="70">
        <f t="shared" si="32"/>
        <v>198.48929920268574</v>
      </c>
      <c r="Z76" s="70">
        <f t="shared" si="33"/>
        <v>198</v>
      </c>
      <c r="AA76" s="24">
        <f t="shared" si="34"/>
        <v>198</v>
      </c>
      <c r="AB76" s="67">
        <f t="shared" si="35"/>
        <v>2198</v>
      </c>
    </row>
    <row r="77" spans="1:28" ht="15" customHeight="1" x14ac:dyDescent="0.25">
      <c r="A77" s="71">
        <v>1800</v>
      </c>
      <c r="B77" s="71">
        <v>2000</v>
      </c>
      <c r="C77" s="68">
        <v>7.13</v>
      </c>
      <c r="D77" s="68">
        <v>271.69</v>
      </c>
      <c r="E77" s="68">
        <v>212.53</v>
      </c>
      <c r="F77" s="68">
        <f t="shared" si="26"/>
        <v>118.75</v>
      </c>
      <c r="G77" s="68">
        <v>0</v>
      </c>
      <c r="H77" s="68">
        <f t="shared" si="27"/>
        <v>110.41666666666667</v>
      </c>
      <c r="I77" s="68">
        <v>0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0</v>
      </c>
      <c r="N77" s="26"/>
      <c r="O77" s="26"/>
      <c r="P77" s="25"/>
      <c r="Q77" s="25"/>
      <c r="T77" s="22">
        <v>0</v>
      </c>
      <c r="U77" s="74">
        <f t="shared" si="29"/>
        <v>-2000</v>
      </c>
      <c r="V77" s="70">
        <f t="shared" si="30"/>
        <v>-2000</v>
      </c>
      <c r="W77" s="70"/>
      <c r="X77" s="70">
        <f t="shared" si="31"/>
        <v>2198.4892992026857</v>
      </c>
      <c r="Y77" s="70">
        <f t="shared" si="32"/>
        <v>198.48929920268574</v>
      </c>
      <c r="Z77" s="70">
        <f t="shared" si="33"/>
        <v>198</v>
      </c>
      <c r="AA77" s="24">
        <f t="shared" si="34"/>
        <v>198</v>
      </c>
      <c r="AB77" s="67">
        <f t="shared" si="35"/>
        <v>2198</v>
      </c>
    </row>
    <row r="78" spans="1:28" ht="15" customHeight="1" x14ac:dyDescent="0.25">
      <c r="A78" s="71">
        <v>2400</v>
      </c>
      <c r="B78" s="71">
        <v>2000</v>
      </c>
      <c r="C78" s="68">
        <v>7.43</v>
      </c>
      <c r="D78" s="68">
        <v>271.73</v>
      </c>
      <c r="E78" s="68">
        <v>212.53</v>
      </c>
      <c r="F78" s="68">
        <f t="shared" si="26"/>
        <v>97.826086956521735</v>
      </c>
      <c r="G78" s="68">
        <v>0</v>
      </c>
      <c r="H78" s="68">
        <f t="shared" si="27"/>
        <v>115.21739130434783</v>
      </c>
      <c r="I78" s="68">
        <v>0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1</v>
      </c>
      <c r="N78" s="26"/>
      <c r="O78" s="26"/>
      <c r="P78" s="25"/>
      <c r="Q78" s="25"/>
      <c r="T78" s="22">
        <v>0</v>
      </c>
      <c r="U78" s="74">
        <f t="shared" si="29"/>
        <v>-2000</v>
      </c>
      <c r="V78" s="70">
        <f t="shared" si="30"/>
        <v>-2000</v>
      </c>
      <c r="W78" s="70"/>
      <c r="X78" s="70">
        <f t="shared" si="31"/>
        <v>2198.4892992026857</v>
      </c>
      <c r="Y78" s="70">
        <f t="shared" si="32"/>
        <v>198.48929920268574</v>
      </c>
      <c r="Z78" s="70">
        <f t="shared" si="33"/>
        <v>198</v>
      </c>
      <c r="AA78" s="24">
        <f t="shared" si="34"/>
        <v>198</v>
      </c>
      <c r="AB78" s="67">
        <f t="shared" si="35"/>
        <v>2198</v>
      </c>
    </row>
    <row r="79" spans="1:28" ht="15" customHeight="1" x14ac:dyDescent="0.25">
      <c r="A79" s="71">
        <v>3000</v>
      </c>
      <c r="B79" s="71">
        <v>2000</v>
      </c>
      <c r="C79" s="68">
        <v>7.73</v>
      </c>
      <c r="D79" s="68">
        <v>271.83</v>
      </c>
      <c r="E79" s="68">
        <v>212.53</v>
      </c>
      <c r="F79" s="68">
        <f t="shared" si="26"/>
        <v>75</v>
      </c>
      <c r="G79" s="68">
        <v>0</v>
      </c>
      <c r="H79" s="68">
        <f t="shared" si="27"/>
        <v>120.45454545454545</v>
      </c>
      <c r="I79" s="68">
        <v>0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0</v>
      </c>
      <c r="N79" s="26"/>
      <c r="O79" s="26"/>
      <c r="P79" s="25"/>
      <c r="Q79" s="25"/>
      <c r="T79" s="22">
        <v>0</v>
      </c>
      <c r="U79" s="74">
        <f t="shared" si="29"/>
        <v>-2000</v>
      </c>
      <c r="V79" s="70">
        <f t="shared" si="30"/>
        <v>-2000</v>
      </c>
      <c r="W79" s="70"/>
      <c r="X79" s="70">
        <f t="shared" si="31"/>
        <v>2198.4892992026857</v>
      </c>
      <c r="Y79" s="70">
        <f t="shared" si="32"/>
        <v>198.48929920268574</v>
      </c>
      <c r="Z79" s="70">
        <f t="shared" si="33"/>
        <v>198</v>
      </c>
      <c r="AA79" s="24">
        <f t="shared" si="34"/>
        <v>198</v>
      </c>
      <c r="AB79" s="67">
        <f t="shared" si="35"/>
        <v>2198</v>
      </c>
    </row>
    <row r="80" spans="1:28" ht="15" customHeight="1" x14ac:dyDescent="0.25">
      <c r="A80" s="71">
        <v>3600</v>
      </c>
      <c r="B80" s="71">
        <v>2000</v>
      </c>
      <c r="C80" s="68">
        <v>8.0299999999999994</v>
      </c>
      <c r="D80" s="68">
        <v>271.99</v>
      </c>
      <c r="E80" s="68">
        <v>212.53</v>
      </c>
      <c r="F80" s="68">
        <f t="shared" si="26"/>
        <v>50</v>
      </c>
      <c r="G80" s="68">
        <v>0</v>
      </c>
      <c r="H80" s="68">
        <f t="shared" si="27"/>
        <v>126.19047619047619</v>
      </c>
      <c r="I80" s="68">
        <v>0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0</v>
      </c>
      <c r="N80" s="25"/>
      <c r="O80" s="25"/>
      <c r="P80" s="25"/>
      <c r="Q80" s="25"/>
      <c r="T80" s="22">
        <v>0</v>
      </c>
      <c r="U80" s="74">
        <f t="shared" si="29"/>
        <v>-2000</v>
      </c>
      <c r="V80" s="70">
        <f t="shared" si="30"/>
        <v>-2000</v>
      </c>
      <c r="W80" s="70"/>
      <c r="X80" s="70">
        <f t="shared" si="31"/>
        <v>2198.4892992026857</v>
      </c>
      <c r="Y80" s="70">
        <f t="shared" si="32"/>
        <v>198.48929920268574</v>
      </c>
      <c r="Z80" s="70">
        <f t="shared" si="33"/>
        <v>198</v>
      </c>
      <c r="AA80" s="24">
        <f t="shared" si="34"/>
        <v>198</v>
      </c>
      <c r="AB80" s="67">
        <f t="shared" si="35"/>
        <v>2198</v>
      </c>
    </row>
    <row r="81" spans="1:28" ht="15" customHeight="1" x14ac:dyDescent="0.25">
      <c r="A81" s="71">
        <v>3400</v>
      </c>
      <c r="B81" s="71">
        <v>2000</v>
      </c>
      <c r="C81" s="68">
        <v>7.89</v>
      </c>
      <c r="D81" s="68">
        <v>272.13</v>
      </c>
      <c r="E81" s="68">
        <v>212.53</v>
      </c>
      <c r="F81" s="68">
        <f t="shared" si="26"/>
        <v>62.5</v>
      </c>
      <c r="G81" s="68">
        <v>0</v>
      </c>
      <c r="H81" s="68">
        <f t="shared" si="27"/>
        <v>132.5</v>
      </c>
      <c r="I81" s="68">
        <v>0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1</v>
      </c>
      <c r="N81" s="25"/>
      <c r="O81" s="25"/>
      <c r="P81" s="25"/>
      <c r="Q81" s="25"/>
      <c r="T81" s="22">
        <v>0</v>
      </c>
      <c r="U81" s="74">
        <f t="shared" si="29"/>
        <v>-2000</v>
      </c>
      <c r="V81" s="70">
        <f t="shared" si="30"/>
        <v>-2000</v>
      </c>
      <c r="W81" s="70"/>
      <c r="X81" s="70">
        <f t="shared" si="31"/>
        <v>2198.4892992026857</v>
      </c>
      <c r="Y81" s="70">
        <f t="shared" si="32"/>
        <v>198.48929920268574</v>
      </c>
      <c r="Z81" s="70">
        <f t="shared" si="33"/>
        <v>198</v>
      </c>
      <c r="AA81" s="24">
        <f t="shared" si="34"/>
        <v>198</v>
      </c>
      <c r="AB81" s="67">
        <f t="shared" si="35"/>
        <v>2198</v>
      </c>
    </row>
    <row r="82" spans="1:28" ht="15" customHeight="1" x14ac:dyDescent="0.25">
      <c r="A82" s="71">
        <v>3201</v>
      </c>
      <c r="B82" s="71">
        <v>2000</v>
      </c>
      <c r="C82" s="68">
        <v>7.75</v>
      </c>
      <c r="D82" s="68">
        <v>272.25</v>
      </c>
      <c r="E82" s="68">
        <v>212.53</v>
      </c>
      <c r="F82" s="68">
        <f t="shared" si="26"/>
        <v>76.263157894736835</v>
      </c>
      <c r="G82" s="68">
        <v>0</v>
      </c>
      <c r="H82" s="68">
        <f t="shared" si="27"/>
        <v>139.47368421052633</v>
      </c>
      <c r="I82" s="68">
        <v>0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0</v>
      </c>
      <c r="N82" s="25"/>
      <c r="O82" s="25"/>
      <c r="P82" s="25"/>
      <c r="Q82" s="25"/>
      <c r="T82" s="22">
        <v>0</v>
      </c>
      <c r="U82" s="74">
        <f t="shared" si="29"/>
        <v>-2000</v>
      </c>
      <c r="V82" s="70">
        <f t="shared" si="30"/>
        <v>-2000</v>
      </c>
      <c r="W82" s="70"/>
      <c r="X82" s="70">
        <f t="shared" si="31"/>
        <v>2198.4892992026857</v>
      </c>
      <c r="Y82" s="70">
        <f t="shared" si="32"/>
        <v>198.48929920268574</v>
      </c>
      <c r="Z82" s="70">
        <f t="shared" si="33"/>
        <v>198</v>
      </c>
      <c r="AA82" s="24">
        <f t="shared" si="34"/>
        <v>198</v>
      </c>
      <c r="AB82" s="67">
        <f t="shared" si="35"/>
        <v>2198</v>
      </c>
    </row>
    <row r="83" spans="1:28" ht="15" customHeight="1" x14ac:dyDescent="0.25">
      <c r="A83" s="71">
        <v>3000</v>
      </c>
      <c r="B83" s="71">
        <v>2545</v>
      </c>
      <c r="C83" s="68">
        <v>7.62</v>
      </c>
      <c r="D83" s="68">
        <v>272.3</v>
      </c>
      <c r="E83" s="68">
        <v>212.62</v>
      </c>
      <c r="F83" s="68">
        <f t="shared" si="26"/>
        <v>91.666666666666671</v>
      </c>
      <c r="G83" s="68">
        <v>0</v>
      </c>
      <c r="H83" s="68">
        <f t="shared" si="27"/>
        <v>116.94444444444444</v>
      </c>
      <c r="I83" s="68">
        <v>0</v>
      </c>
      <c r="J83" s="72">
        <f t="shared" si="36"/>
        <v>0</v>
      </c>
      <c r="K83" s="72">
        <f t="shared" si="37"/>
        <v>1</v>
      </c>
      <c r="L83" s="72">
        <f t="shared" si="38"/>
        <v>1</v>
      </c>
      <c r="M83" s="72">
        <f t="shared" ca="1" si="28"/>
        <v>0</v>
      </c>
      <c r="N83" s="25"/>
      <c r="O83" s="25"/>
      <c r="P83" s="25"/>
      <c r="Q83" s="25"/>
      <c r="T83" s="22">
        <v>0</v>
      </c>
      <c r="U83" s="74">
        <f t="shared" si="29"/>
        <v>-2545</v>
      </c>
      <c r="V83" s="70">
        <f t="shared" si="30"/>
        <v>-2545</v>
      </c>
      <c r="W83" s="70"/>
      <c r="X83" s="70">
        <f t="shared" si="31"/>
        <v>2797.5776332354176</v>
      </c>
      <c r="Y83" s="70">
        <f t="shared" si="32"/>
        <v>252.57763323541758</v>
      </c>
      <c r="Z83" s="70">
        <f t="shared" si="33"/>
        <v>253</v>
      </c>
      <c r="AA83" s="24">
        <f t="shared" si="34"/>
        <v>253</v>
      </c>
      <c r="AB83" s="67">
        <f t="shared" si="35"/>
        <v>2798</v>
      </c>
    </row>
    <row r="84" spans="1:28" ht="15" customHeight="1" x14ac:dyDescent="0.25">
      <c r="A84" s="71">
        <v>3050</v>
      </c>
      <c r="B84" s="71">
        <v>3050</v>
      </c>
      <c r="C84" s="68">
        <v>6.39</v>
      </c>
      <c r="D84" s="68">
        <v>272.3</v>
      </c>
      <c r="E84" s="68">
        <v>212.71</v>
      </c>
      <c r="F84" s="68">
        <f t="shared" si="26"/>
        <v>94.117647058823536</v>
      </c>
      <c r="G84" s="68">
        <v>0</v>
      </c>
      <c r="H84" s="68">
        <f t="shared" si="27"/>
        <v>94.117647058823536</v>
      </c>
      <c r="I84" s="68">
        <v>0</v>
      </c>
      <c r="J84" s="72">
        <f t="shared" si="36"/>
        <v>0</v>
      </c>
      <c r="K84" s="72">
        <f t="shared" si="37"/>
        <v>1</v>
      </c>
      <c r="L84" s="72">
        <f t="shared" si="38"/>
        <v>1</v>
      </c>
      <c r="M84" s="72">
        <f t="shared" ca="1" si="28"/>
        <v>0</v>
      </c>
      <c r="N84" s="25"/>
      <c r="O84" s="25"/>
      <c r="P84" s="25"/>
      <c r="Q84" s="25"/>
      <c r="T84" s="22">
        <v>0</v>
      </c>
      <c r="U84" s="74">
        <f t="shared" si="29"/>
        <v>-3050</v>
      </c>
      <c r="V84" s="70">
        <f t="shared" si="30"/>
        <v>-3050</v>
      </c>
      <c r="W84" s="70"/>
      <c r="X84" s="70">
        <f t="shared" si="31"/>
        <v>3352.6961812840955</v>
      </c>
      <c r="Y84" s="70">
        <f t="shared" si="32"/>
        <v>302.69618128409547</v>
      </c>
      <c r="Z84" s="70">
        <f t="shared" si="33"/>
        <v>303</v>
      </c>
      <c r="AA84" s="24">
        <f t="shared" si="34"/>
        <v>303</v>
      </c>
      <c r="AB84" s="67">
        <f t="shared" si="35"/>
        <v>3353</v>
      </c>
    </row>
    <row r="85" spans="1:28" ht="15" customHeight="1" x14ac:dyDescent="0.25">
      <c r="A85" s="71">
        <v>3099</v>
      </c>
      <c r="B85" s="71">
        <v>3099</v>
      </c>
      <c r="C85" s="68">
        <v>5.17</v>
      </c>
      <c r="D85" s="68">
        <v>272.3</v>
      </c>
      <c r="E85" s="68">
        <v>212.72</v>
      </c>
      <c r="F85" s="68">
        <f t="shared" si="26"/>
        <v>96.9375</v>
      </c>
      <c r="G85" s="68">
        <v>0</v>
      </c>
      <c r="H85" s="68">
        <f t="shared" si="27"/>
        <v>96.9375</v>
      </c>
      <c r="I85" s="68">
        <v>0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1</v>
      </c>
      <c r="N85" s="25"/>
      <c r="O85" s="25"/>
      <c r="P85" s="25"/>
      <c r="Q85" s="25"/>
      <c r="T85" s="22">
        <v>0</v>
      </c>
      <c r="U85" s="74">
        <f t="shared" si="29"/>
        <v>-3099</v>
      </c>
      <c r="V85" s="70">
        <f t="shared" si="30"/>
        <v>-3099</v>
      </c>
      <c r="W85" s="70"/>
      <c r="X85" s="70">
        <f t="shared" si="31"/>
        <v>3406.5591691145614</v>
      </c>
      <c r="Y85" s="70">
        <f t="shared" si="32"/>
        <v>307.55916911456143</v>
      </c>
      <c r="Z85" s="70">
        <f t="shared" si="33"/>
        <v>308</v>
      </c>
      <c r="AA85" s="24">
        <f t="shared" si="34"/>
        <v>308</v>
      </c>
      <c r="AB85" s="67">
        <f t="shared" si="35"/>
        <v>3407</v>
      </c>
    </row>
    <row r="86" spans="1:28" ht="15" customHeight="1" x14ac:dyDescent="0.25">
      <c r="A86" s="71">
        <v>3150</v>
      </c>
      <c r="B86" s="71">
        <v>3150</v>
      </c>
      <c r="C86" s="68">
        <v>3.95</v>
      </c>
      <c r="D86" s="68">
        <v>272.3</v>
      </c>
      <c r="E86" s="68">
        <v>212.73</v>
      </c>
      <c r="F86" s="68">
        <f t="shared" si="26"/>
        <v>100</v>
      </c>
      <c r="G86" s="68">
        <v>0</v>
      </c>
      <c r="H86" s="68">
        <f t="shared" si="27"/>
        <v>100</v>
      </c>
      <c r="I86" s="68">
        <v>0</v>
      </c>
      <c r="J86" s="72">
        <f t="shared" si="36"/>
        <v>0</v>
      </c>
      <c r="K86" s="72">
        <f t="shared" si="37"/>
        <v>1</v>
      </c>
      <c r="L86" s="72">
        <f t="shared" si="38"/>
        <v>1</v>
      </c>
      <c r="M86" s="72">
        <f t="shared" ca="1" si="28"/>
        <v>1</v>
      </c>
      <c r="N86" s="25"/>
      <c r="O86" s="25"/>
      <c r="P86" s="25"/>
      <c r="Q86" s="25"/>
      <c r="T86" s="22">
        <v>0</v>
      </c>
      <c r="U86" s="74">
        <f t="shared" si="29"/>
        <v>-3150</v>
      </c>
      <c r="V86" s="70">
        <f t="shared" si="30"/>
        <v>-3150</v>
      </c>
      <c r="W86" s="70"/>
      <c r="X86" s="70">
        <f t="shared" si="31"/>
        <v>3462.6206462442301</v>
      </c>
      <c r="Y86" s="70">
        <f t="shared" si="32"/>
        <v>312.6206462442301</v>
      </c>
      <c r="Z86" s="70">
        <f t="shared" si="33"/>
        <v>313</v>
      </c>
      <c r="AA86" s="24">
        <f t="shared" si="34"/>
        <v>313</v>
      </c>
      <c r="AB86" s="67">
        <f t="shared" si="35"/>
        <v>3463</v>
      </c>
    </row>
    <row r="87" spans="1:28" ht="15" customHeight="1" x14ac:dyDescent="0.25">
      <c r="A87" s="71">
        <v>3200</v>
      </c>
      <c r="B87" s="71">
        <v>3200</v>
      </c>
      <c r="C87" s="68">
        <v>5.12</v>
      </c>
      <c r="D87" s="68">
        <v>272.3</v>
      </c>
      <c r="E87" s="68">
        <v>212.74</v>
      </c>
      <c r="F87" s="68">
        <f t="shared" si="26"/>
        <v>103.57142857142857</v>
      </c>
      <c r="G87" s="68">
        <v>0</v>
      </c>
      <c r="H87" s="68">
        <f t="shared" si="27"/>
        <v>103.57142857142857</v>
      </c>
      <c r="I87" s="68">
        <v>0</v>
      </c>
      <c r="J87" s="72">
        <f t="shared" si="36"/>
        <v>1</v>
      </c>
      <c r="K87" s="72">
        <f t="shared" si="37"/>
        <v>1</v>
      </c>
      <c r="L87" s="72">
        <f t="shared" si="38"/>
        <v>1</v>
      </c>
      <c r="M87" s="72">
        <f t="shared" ca="1" si="28"/>
        <v>1</v>
      </c>
      <c r="N87" s="25"/>
      <c r="O87" s="25"/>
      <c r="P87" s="25"/>
      <c r="Q87" s="25"/>
      <c r="T87" s="22">
        <v>0</v>
      </c>
      <c r="U87" s="74">
        <f t="shared" si="29"/>
        <v>-3200</v>
      </c>
      <c r="V87" s="70">
        <f t="shared" si="30"/>
        <v>-3200</v>
      </c>
      <c r="W87" s="70"/>
      <c r="X87" s="70">
        <f t="shared" si="31"/>
        <v>3517.5828787242972</v>
      </c>
      <c r="Y87" s="70">
        <f t="shared" si="32"/>
        <v>317.58287872429719</v>
      </c>
      <c r="Z87" s="70">
        <f t="shared" si="33"/>
        <v>318</v>
      </c>
      <c r="AA87" s="24">
        <f t="shared" si="34"/>
        <v>318</v>
      </c>
      <c r="AB87" s="67">
        <f t="shared" si="35"/>
        <v>3518</v>
      </c>
    </row>
    <row r="88" spans="1:28" ht="15" customHeight="1" x14ac:dyDescent="0.25">
      <c r="A88" s="71">
        <v>3249</v>
      </c>
      <c r="B88" s="71">
        <v>3249</v>
      </c>
      <c r="C88" s="68">
        <v>6.29</v>
      </c>
      <c r="D88" s="68">
        <v>272.3</v>
      </c>
      <c r="E88" s="68">
        <v>212.75</v>
      </c>
      <c r="F88" s="68">
        <f t="shared" si="26"/>
        <v>107.76923076923077</v>
      </c>
      <c r="G88" s="68">
        <v>0</v>
      </c>
      <c r="H88" s="68">
        <f t="shared" si="27"/>
        <v>107.76923076923077</v>
      </c>
      <c r="I88" s="68">
        <v>0</v>
      </c>
      <c r="J88" s="72">
        <f t="shared" si="36"/>
        <v>1</v>
      </c>
      <c r="K88" s="72">
        <f t="shared" si="37"/>
        <v>1</v>
      </c>
      <c r="L88" s="72">
        <f t="shared" si="38"/>
        <v>1</v>
      </c>
      <c r="M88" s="72">
        <f t="shared" ca="1" si="28"/>
        <v>1</v>
      </c>
      <c r="N88" s="25"/>
      <c r="O88" s="25"/>
      <c r="P88" s="25"/>
      <c r="Q88" s="25"/>
      <c r="T88" s="22">
        <v>0</v>
      </c>
      <c r="U88" s="74">
        <f t="shared" si="29"/>
        <v>-3249</v>
      </c>
      <c r="V88" s="70">
        <f t="shared" si="30"/>
        <v>-3249</v>
      </c>
      <c r="W88" s="70"/>
      <c r="X88" s="70">
        <f t="shared" si="31"/>
        <v>3571.4458665547627</v>
      </c>
      <c r="Y88" s="70">
        <f t="shared" si="32"/>
        <v>322.44586655476269</v>
      </c>
      <c r="Z88" s="70">
        <f t="shared" si="33"/>
        <v>322</v>
      </c>
      <c r="AA88" s="24">
        <f t="shared" si="34"/>
        <v>322</v>
      </c>
      <c r="AB88" s="67">
        <f t="shared" si="35"/>
        <v>3571</v>
      </c>
    </row>
    <row r="89" spans="1:28" ht="15" customHeight="1" x14ac:dyDescent="0.25">
      <c r="A89" s="71">
        <v>3300</v>
      </c>
      <c r="B89" s="71">
        <v>3300</v>
      </c>
      <c r="C89" s="68">
        <v>7.46</v>
      </c>
      <c r="D89" s="68">
        <v>272.3</v>
      </c>
      <c r="E89" s="68">
        <v>212.75</v>
      </c>
      <c r="F89" s="68">
        <f t="shared" si="26"/>
        <v>112.5</v>
      </c>
      <c r="G89" s="68">
        <v>0</v>
      </c>
      <c r="H89" s="68">
        <f t="shared" si="27"/>
        <v>112.5</v>
      </c>
      <c r="I89" s="68">
        <v>0</v>
      </c>
      <c r="J89" s="72">
        <f t="shared" si="36"/>
        <v>0</v>
      </c>
      <c r="K89" s="72">
        <f t="shared" si="37"/>
        <v>1</v>
      </c>
      <c r="L89" s="72">
        <f t="shared" si="38"/>
        <v>1</v>
      </c>
      <c r="M89" s="72">
        <f t="shared" ca="1" si="28"/>
        <v>1</v>
      </c>
      <c r="N89" s="25"/>
      <c r="O89" s="25"/>
      <c r="P89" s="25"/>
      <c r="Q89" s="25"/>
      <c r="T89" s="22">
        <v>0</v>
      </c>
      <c r="U89" s="74">
        <f t="shared" si="29"/>
        <v>-3300</v>
      </c>
      <c r="V89" s="70">
        <f t="shared" si="30"/>
        <v>-3300</v>
      </c>
      <c r="W89" s="70"/>
      <c r="X89" s="70">
        <f t="shared" si="31"/>
        <v>3627.5073436844314</v>
      </c>
      <c r="Y89" s="70">
        <f t="shared" si="32"/>
        <v>327.50734368443136</v>
      </c>
      <c r="Z89" s="70">
        <f t="shared" si="33"/>
        <v>328</v>
      </c>
      <c r="AA89" s="24">
        <f t="shared" si="34"/>
        <v>328</v>
      </c>
      <c r="AB89" s="67">
        <f t="shared" si="35"/>
        <v>3628</v>
      </c>
    </row>
    <row r="90" spans="1:28" ht="15" customHeight="1" x14ac:dyDescent="0.25">
      <c r="A90" s="71">
        <v>3350</v>
      </c>
      <c r="B90" s="71">
        <v>3350</v>
      </c>
      <c r="C90" s="68">
        <v>7.86</v>
      </c>
      <c r="D90" s="68">
        <v>272.3</v>
      </c>
      <c r="E90" s="68">
        <v>212.76</v>
      </c>
      <c r="F90" s="68">
        <f t="shared" si="26"/>
        <v>118.18181818181819</v>
      </c>
      <c r="G90" s="68">
        <v>0</v>
      </c>
      <c r="H90" s="68">
        <f t="shared" si="27"/>
        <v>118.18181818181819</v>
      </c>
      <c r="I90" s="68">
        <v>0</v>
      </c>
      <c r="J90" s="72">
        <f t="shared" si="36"/>
        <v>1</v>
      </c>
      <c r="K90" s="72">
        <f t="shared" si="37"/>
        <v>1</v>
      </c>
      <c r="L90" s="72">
        <f t="shared" si="38"/>
        <v>1</v>
      </c>
      <c r="M90" s="72">
        <f t="shared" ca="1" si="28"/>
        <v>1</v>
      </c>
      <c r="N90" s="25"/>
      <c r="O90" s="25"/>
      <c r="P90" s="25"/>
      <c r="Q90" s="25"/>
      <c r="T90" s="22">
        <v>0</v>
      </c>
      <c r="U90" s="74">
        <f t="shared" si="29"/>
        <v>-3350</v>
      </c>
      <c r="V90" s="70">
        <f t="shared" si="30"/>
        <v>-3350</v>
      </c>
      <c r="W90" s="70"/>
      <c r="X90" s="70">
        <f t="shared" si="31"/>
        <v>3682.4695761644984</v>
      </c>
      <c r="Y90" s="70">
        <f t="shared" si="32"/>
        <v>332.46957616449845</v>
      </c>
      <c r="Z90" s="70">
        <f t="shared" si="33"/>
        <v>332</v>
      </c>
      <c r="AA90" s="24">
        <f t="shared" si="34"/>
        <v>332</v>
      </c>
      <c r="AB90" s="67">
        <f t="shared" si="35"/>
        <v>3682</v>
      </c>
    </row>
    <row r="91" spans="1:28" ht="15" customHeight="1" x14ac:dyDescent="0.25">
      <c r="A91" s="71">
        <v>3399</v>
      </c>
      <c r="B91" s="71">
        <v>3399</v>
      </c>
      <c r="C91" s="68">
        <v>8.26</v>
      </c>
      <c r="D91" s="68">
        <v>272.3</v>
      </c>
      <c r="E91" s="68">
        <v>212.77</v>
      </c>
      <c r="F91" s="68">
        <f t="shared" si="26"/>
        <v>125.1</v>
      </c>
      <c r="G91" s="68">
        <v>0</v>
      </c>
      <c r="H91" s="68">
        <f t="shared" si="27"/>
        <v>125.1</v>
      </c>
      <c r="I91" s="68">
        <v>0</v>
      </c>
      <c r="J91" s="72">
        <f t="shared" si="36"/>
        <v>1</v>
      </c>
      <c r="K91" s="72">
        <f t="shared" si="37"/>
        <v>1</v>
      </c>
      <c r="L91" s="72">
        <f t="shared" si="38"/>
        <v>1</v>
      </c>
      <c r="M91" s="72">
        <f t="shared" ca="1" si="28"/>
        <v>0</v>
      </c>
      <c r="N91" s="25"/>
      <c r="O91" s="25"/>
      <c r="P91" s="25"/>
      <c r="Q91" s="25"/>
      <c r="T91" s="22">
        <v>0</v>
      </c>
      <c r="U91" s="74">
        <f t="shared" si="29"/>
        <v>-3399</v>
      </c>
      <c r="V91" s="70">
        <f t="shared" si="30"/>
        <v>-3399</v>
      </c>
      <c r="W91" s="70"/>
      <c r="X91" s="70">
        <f t="shared" si="31"/>
        <v>3736.3325639949639</v>
      </c>
      <c r="Y91" s="70">
        <f t="shared" si="32"/>
        <v>337.33256399496395</v>
      </c>
      <c r="Z91" s="70">
        <f t="shared" si="33"/>
        <v>337</v>
      </c>
      <c r="AA91" s="24">
        <f t="shared" si="34"/>
        <v>337</v>
      </c>
      <c r="AB91" s="67">
        <f t="shared" si="35"/>
        <v>3736</v>
      </c>
    </row>
    <row r="92" spans="1:28" ht="15" customHeight="1" x14ac:dyDescent="0.25">
      <c r="A92" s="71">
        <v>3450</v>
      </c>
      <c r="B92" s="71">
        <v>3450</v>
      </c>
      <c r="C92" s="68">
        <v>8.65</v>
      </c>
      <c r="D92" s="68">
        <v>272.3</v>
      </c>
      <c r="E92" s="68">
        <v>212.78</v>
      </c>
      <c r="F92" s="68">
        <f t="shared" si="26"/>
        <v>133.33333333333334</v>
      </c>
      <c r="G92" s="68">
        <v>0</v>
      </c>
      <c r="H92" s="68">
        <f t="shared" si="27"/>
        <v>133.33333333333334</v>
      </c>
      <c r="I92" s="68">
        <v>0</v>
      </c>
      <c r="J92" s="72">
        <f t="shared" si="36"/>
        <v>0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5"/>
      <c r="O92" s="25"/>
      <c r="P92" s="25"/>
      <c r="Q92" s="25"/>
      <c r="T92" s="22">
        <v>0</v>
      </c>
      <c r="U92" s="74">
        <f t="shared" si="29"/>
        <v>-3450</v>
      </c>
      <c r="V92" s="70">
        <f t="shared" si="30"/>
        <v>-3450</v>
      </c>
      <c r="W92" s="70"/>
      <c r="X92" s="70">
        <f t="shared" si="31"/>
        <v>3792.3940411246326</v>
      </c>
      <c r="Y92" s="70">
        <f t="shared" si="32"/>
        <v>342.39404112463262</v>
      </c>
      <c r="Z92" s="70">
        <f t="shared" si="33"/>
        <v>342</v>
      </c>
      <c r="AA92" s="24">
        <f t="shared" si="34"/>
        <v>342</v>
      </c>
      <c r="AB92" s="67">
        <f t="shared" si="35"/>
        <v>3792</v>
      </c>
    </row>
    <row r="93" spans="1:28" ht="15" customHeight="1" x14ac:dyDescent="0.25">
      <c r="A93" s="71">
        <v>3350</v>
      </c>
      <c r="B93" s="71">
        <v>3350</v>
      </c>
      <c r="C93" s="68">
        <v>10.59</v>
      </c>
      <c r="D93" s="68">
        <v>272.3</v>
      </c>
      <c r="E93" s="68">
        <v>212.76</v>
      </c>
      <c r="F93" s="68">
        <f t="shared" si="26"/>
        <v>162.5</v>
      </c>
      <c r="G93" s="68">
        <v>0</v>
      </c>
      <c r="H93" s="68">
        <f t="shared" si="27"/>
        <v>162.5</v>
      </c>
      <c r="I93" s="68">
        <v>0</v>
      </c>
      <c r="J93" s="72">
        <f t="shared" si="36"/>
        <v>0</v>
      </c>
      <c r="K93" s="72">
        <f t="shared" si="37"/>
        <v>-1</v>
      </c>
      <c r="L93" s="72">
        <f t="shared" si="38"/>
        <v>0</v>
      </c>
      <c r="M93" s="72">
        <f t="shared" ca="1" si="28"/>
        <v>1</v>
      </c>
      <c r="N93" s="25"/>
      <c r="O93" s="25"/>
      <c r="P93" s="25"/>
      <c r="Q93" s="25"/>
      <c r="T93" s="22">
        <v>0</v>
      </c>
      <c r="U93" s="74">
        <f t="shared" si="29"/>
        <v>-3350</v>
      </c>
      <c r="V93" s="70">
        <f t="shared" si="30"/>
        <v>-3350</v>
      </c>
      <c r="W93" s="70"/>
      <c r="X93" s="70">
        <f t="shared" si="31"/>
        <v>3682.4695761644984</v>
      </c>
      <c r="Y93" s="70">
        <f t="shared" si="32"/>
        <v>332.46957616449845</v>
      </c>
      <c r="Z93" s="70">
        <f t="shared" si="33"/>
        <v>332</v>
      </c>
      <c r="AA93" s="24">
        <f t="shared" si="34"/>
        <v>332</v>
      </c>
      <c r="AB93" s="67">
        <f t="shared" si="35"/>
        <v>3682</v>
      </c>
    </row>
    <row r="94" spans="1:28" ht="15" customHeight="1" x14ac:dyDescent="0.25">
      <c r="A94" s="71">
        <v>3249</v>
      </c>
      <c r="B94" s="71">
        <v>3249</v>
      </c>
      <c r="C94" s="68">
        <v>12.53</v>
      </c>
      <c r="D94" s="68">
        <v>272.3</v>
      </c>
      <c r="E94" s="68">
        <v>212.75</v>
      </c>
      <c r="F94" s="68">
        <f t="shared" si="26"/>
        <v>200.14285714285714</v>
      </c>
      <c r="G94" s="68">
        <v>0</v>
      </c>
      <c r="H94" s="68">
        <f t="shared" si="27"/>
        <v>200.14285714285714</v>
      </c>
      <c r="I94" s="68">
        <v>0</v>
      </c>
      <c r="J94" s="72">
        <f t="shared" si="36"/>
        <v>0</v>
      </c>
      <c r="K94" s="72">
        <f t="shared" si="37"/>
        <v>-1</v>
      </c>
      <c r="L94" s="72">
        <f t="shared" si="38"/>
        <v>0</v>
      </c>
      <c r="M94" s="72">
        <f t="shared" ca="1" si="28"/>
        <v>1</v>
      </c>
      <c r="N94" s="25"/>
      <c r="O94" s="25"/>
      <c r="P94" s="25"/>
      <c r="Q94" s="25"/>
      <c r="T94" s="22">
        <v>0</v>
      </c>
      <c r="U94" s="74">
        <f t="shared" si="29"/>
        <v>-3249</v>
      </c>
      <c r="V94" s="70">
        <f t="shared" si="30"/>
        <v>-3249</v>
      </c>
      <c r="W94" s="70"/>
      <c r="X94" s="70">
        <f t="shared" si="31"/>
        <v>3571.4458665547627</v>
      </c>
      <c r="Y94" s="70">
        <f t="shared" si="32"/>
        <v>322.44586655476269</v>
      </c>
      <c r="Z94" s="70">
        <f t="shared" si="33"/>
        <v>322</v>
      </c>
      <c r="AA94" s="24">
        <f t="shared" si="34"/>
        <v>322</v>
      </c>
      <c r="AB94" s="67">
        <f t="shared" si="35"/>
        <v>3571</v>
      </c>
    </row>
    <row r="95" spans="1:28" ht="15" customHeight="1" x14ac:dyDescent="0.25">
      <c r="A95" s="71">
        <v>3150</v>
      </c>
      <c r="B95" s="71">
        <v>3150</v>
      </c>
      <c r="C95" s="68">
        <v>14.48</v>
      </c>
      <c r="D95" s="68">
        <v>272.3</v>
      </c>
      <c r="E95" s="68">
        <v>212.73</v>
      </c>
      <c r="F95" s="68">
        <f t="shared" si="26"/>
        <v>250</v>
      </c>
      <c r="G95" s="68">
        <v>0</v>
      </c>
      <c r="H95" s="68">
        <f t="shared" si="27"/>
        <v>250</v>
      </c>
      <c r="I95" s="68">
        <v>0</v>
      </c>
      <c r="J95" s="72">
        <f t="shared" si="36"/>
        <v>0</v>
      </c>
      <c r="K95" s="72">
        <f t="shared" si="37"/>
        <v>-1</v>
      </c>
      <c r="L95" s="72">
        <f t="shared" si="38"/>
        <v>0</v>
      </c>
      <c r="M95" s="72">
        <f t="shared" ca="1" si="28"/>
        <v>1</v>
      </c>
      <c r="N95" s="25"/>
      <c r="O95" s="25"/>
      <c r="P95" s="25"/>
      <c r="Q95" s="25"/>
      <c r="T95" s="22">
        <v>0</v>
      </c>
      <c r="U95" s="74">
        <f t="shared" si="29"/>
        <v>-3150</v>
      </c>
      <c r="V95" s="70">
        <f t="shared" si="30"/>
        <v>-3150</v>
      </c>
      <c r="W95" s="70"/>
      <c r="X95" s="70">
        <f t="shared" si="31"/>
        <v>3462.6206462442301</v>
      </c>
      <c r="Y95" s="70">
        <f t="shared" si="32"/>
        <v>312.6206462442301</v>
      </c>
      <c r="Z95" s="70">
        <f t="shared" si="33"/>
        <v>313</v>
      </c>
      <c r="AA95" s="24">
        <f t="shared" si="34"/>
        <v>313</v>
      </c>
      <c r="AB95" s="67">
        <f t="shared" si="35"/>
        <v>3463</v>
      </c>
    </row>
    <row r="96" spans="1:28" ht="15" customHeight="1" x14ac:dyDescent="0.25">
      <c r="A96" s="71">
        <v>3250</v>
      </c>
      <c r="B96" s="71">
        <v>3250</v>
      </c>
      <c r="C96" s="68">
        <v>12.35</v>
      </c>
      <c r="D96" s="68">
        <v>272.3</v>
      </c>
      <c r="E96" s="68">
        <v>212.75</v>
      </c>
      <c r="F96" s="68">
        <f t="shared" si="26"/>
        <v>280</v>
      </c>
      <c r="G96" s="68">
        <v>0</v>
      </c>
      <c r="H96" s="68">
        <f t="shared" si="27"/>
        <v>280</v>
      </c>
      <c r="I96" s="68">
        <v>0</v>
      </c>
      <c r="J96" s="72">
        <f t="shared" si="36"/>
        <v>0</v>
      </c>
      <c r="K96" s="72">
        <f t="shared" si="37"/>
        <v>1</v>
      </c>
      <c r="L96" s="72">
        <f t="shared" si="38"/>
        <v>0</v>
      </c>
      <c r="M96" s="72">
        <f t="shared" ca="1" si="28"/>
        <v>1</v>
      </c>
      <c r="N96" s="25"/>
      <c r="O96" s="25"/>
      <c r="P96" s="25"/>
      <c r="Q96" s="25"/>
      <c r="T96" s="22">
        <v>0</v>
      </c>
      <c r="U96" s="74">
        <f t="shared" si="29"/>
        <v>-3250</v>
      </c>
      <c r="V96" s="70">
        <f t="shared" si="30"/>
        <v>-3250</v>
      </c>
      <c r="W96" s="70"/>
      <c r="X96" s="70">
        <f t="shared" si="31"/>
        <v>3572.5451112043643</v>
      </c>
      <c r="Y96" s="70">
        <f t="shared" si="32"/>
        <v>322.54511120436428</v>
      </c>
      <c r="Z96" s="70">
        <f t="shared" si="33"/>
        <v>323</v>
      </c>
      <c r="AA96" s="24">
        <f t="shared" si="34"/>
        <v>323</v>
      </c>
      <c r="AB96" s="67">
        <f t="shared" si="35"/>
        <v>3573</v>
      </c>
    </row>
    <row r="97" spans="1:28" ht="15" customHeight="1" x14ac:dyDescent="0.25">
      <c r="A97" s="71">
        <v>3351</v>
      </c>
      <c r="B97" s="71">
        <v>3351</v>
      </c>
      <c r="C97" s="68">
        <v>10.220000000000001</v>
      </c>
      <c r="D97" s="68">
        <v>272.3</v>
      </c>
      <c r="E97" s="68">
        <v>212.76</v>
      </c>
      <c r="F97" s="68">
        <f t="shared" si="26"/>
        <v>324.75</v>
      </c>
      <c r="G97" s="68">
        <v>0</v>
      </c>
      <c r="H97" s="68">
        <f t="shared" si="27"/>
        <v>324.75</v>
      </c>
      <c r="I97" s="68">
        <v>0</v>
      </c>
      <c r="J97" s="72">
        <f t="shared" si="36"/>
        <v>0</v>
      </c>
      <c r="K97" s="72">
        <f t="shared" si="37"/>
        <v>1</v>
      </c>
      <c r="L97" s="72">
        <f t="shared" si="38"/>
        <v>0</v>
      </c>
      <c r="M97" s="72">
        <f t="shared" ca="1" si="28"/>
        <v>1</v>
      </c>
      <c r="N97" s="25"/>
      <c r="O97" s="25"/>
      <c r="P97" s="25"/>
      <c r="Q97" s="25"/>
      <c r="T97" s="22">
        <v>0</v>
      </c>
      <c r="U97" s="74">
        <f t="shared" si="29"/>
        <v>-3351</v>
      </c>
      <c r="V97" s="70">
        <f t="shared" si="30"/>
        <v>-3351</v>
      </c>
      <c r="W97" s="70"/>
      <c r="X97" s="70">
        <f t="shared" si="31"/>
        <v>3683.5688208141</v>
      </c>
      <c r="Y97" s="70">
        <f t="shared" si="32"/>
        <v>332.56882081410004</v>
      </c>
      <c r="Z97" s="70">
        <f t="shared" si="33"/>
        <v>333</v>
      </c>
      <c r="AA97" s="24">
        <f t="shared" si="34"/>
        <v>333</v>
      </c>
      <c r="AB97" s="67">
        <f t="shared" si="35"/>
        <v>3684</v>
      </c>
    </row>
    <row r="98" spans="1:28" ht="15" customHeight="1" x14ac:dyDescent="0.25">
      <c r="A98" s="71">
        <v>3450</v>
      </c>
      <c r="B98" s="71">
        <v>3450</v>
      </c>
      <c r="C98" s="68">
        <v>8.09</v>
      </c>
      <c r="D98" s="68">
        <v>272.3</v>
      </c>
      <c r="E98" s="68">
        <v>212.78</v>
      </c>
      <c r="F98" s="68">
        <f t="shared" si="26"/>
        <v>400</v>
      </c>
      <c r="G98" s="68">
        <v>0</v>
      </c>
      <c r="H98" s="68">
        <f t="shared" si="27"/>
        <v>400</v>
      </c>
      <c r="I98" s="68">
        <v>0</v>
      </c>
      <c r="J98" s="72">
        <f t="shared" si="36"/>
        <v>0</v>
      </c>
      <c r="K98" s="72">
        <f t="shared" si="37"/>
        <v>1</v>
      </c>
      <c r="L98" s="72">
        <f t="shared" si="38"/>
        <v>0</v>
      </c>
      <c r="M98" s="72">
        <f t="shared" ref="M98:M129" ca="1" si="39">IF(RAND()&lt;0.5,0,1)</f>
        <v>1</v>
      </c>
      <c r="N98" s="25"/>
      <c r="O98" s="25"/>
      <c r="P98" s="25"/>
      <c r="Q98" s="25"/>
      <c r="T98" s="22">
        <v>0</v>
      </c>
      <c r="U98" s="74">
        <f t="shared" ref="U98:U129" si="40">T98-B98</f>
        <v>-3450</v>
      </c>
      <c r="V98" s="70">
        <f t="shared" ref="V98:V129" si="41">ROUND(U98,0)</f>
        <v>-3450</v>
      </c>
      <c r="W98" s="70"/>
      <c r="X98" s="70">
        <f t="shared" ref="X98:X129" si="42">B98/$W$2*$W$3</f>
        <v>3792.3940411246326</v>
      </c>
      <c r="Y98" s="70">
        <f t="shared" ref="Y98:Y129" si="43">X98-B98</f>
        <v>342.39404112463262</v>
      </c>
      <c r="Z98" s="70">
        <f t="shared" ref="Z98:Z129" si="44">ROUND(Y98,0)</f>
        <v>342</v>
      </c>
      <c r="AA98" s="24">
        <f t="shared" ref="AA98:AA129" si="45">IF(V98&gt;=0,V98,Z98)</f>
        <v>342</v>
      </c>
      <c r="AB98" s="67">
        <f t="shared" ref="AB98:AB129" si="46">B98+AA98</f>
        <v>3792</v>
      </c>
    </row>
    <row r="99" spans="1:28" ht="15" customHeight="1" x14ac:dyDescent="0.25">
      <c r="A99" s="71">
        <v>3850</v>
      </c>
      <c r="B99" s="71">
        <v>3850</v>
      </c>
      <c r="C99" s="68">
        <v>8.19</v>
      </c>
      <c r="D99" s="68">
        <v>272.3</v>
      </c>
      <c r="E99" s="68">
        <v>212.86</v>
      </c>
      <c r="F99" s="68">
        <f t="shared" si="26"/>
        <v>400</v>
      </c>
      <c r="G99" s="68">
        <v>0</v>
      </c>
      <c r="H99" s="68">
        <f t="shared" si="27"/>
        <v>400</v>
      </c>
      <c r="I99" s="68">
        <v>0</v>
      </c>
      <c r="J99" s="72">
        <f t="shared" ref="J99:J130" si="47">IF(ABS(B99-B98)&lt;=50,1,0)</f>
        <v>0</v>
      </c>
      <c r="K99" s="72">
        <f t="shared" ref="K99:K130" si="48">IF(ABS((B99-B98))&lt;=50,1,IF((B99-B98)*(1)&gt;=0,1,-1))</f>
        <v>1</v>
      </c>
      <c r="L99" s="72">
        <f t="shared" si="38"/>
        <v>0</v>
      </c>
      <c r="M99" s="72">
        <f t="shared" ca="1" si="39"/>
        <v>0</v>
      </c>
      <c r="N99" s="25"/>
      <c r="O99" s="25"/>
      <c r="P99" s="25"/>
      <c r="Q99" s="25"/>
      <c r="T99" s="22">
        <v>0</v>
      </c>
      <c r="U99" s="74">
        <f t="shared" si="40"/>
        <v>-3850</v>
      </c>
      <c r="V99" s="70">
        <f t="shared" si="41"/>
        <v>-3850</v>
      </c>
      <c r="W99" s="70"/>
      <c r="X99" s="70">
        <f t="shared" si="42"/>
        <v>4232.0919009651698</v>
      </c>
      <c r="Y99" s="70">
        <f t="shared" si="43"/>
        <v>382.09190096516977</v>
      </c>
      <c r="Z99" s="70">
        <f t="shared" si="44"/>
        <v>382</v>
      </c>
      <c r="AA99" s="24">
        <f t="shared" si="45"/>
        <v>382</v>
      </c>
      <c r="AB99" s="67">
        <f t="shared" si="46"/>
        <v>4232</v>
      </c>
    </row>
    <row r="100" spans="1:28" ht="15" customHeight="1" x14ac:dyDescent="0.25">
      <c r="A100" s="71">
        <v>4251</v>
      </c>
      <c r="B100" s="71">
        <v>4251</v>
      </c>
      <c r="C100" s="68">
        <v>8.2899999999999991</v>
      </c>
      <c r="D100" s="68">
        <v>272.3</v>
      </c>
      <c r="E100" s="68">
        <v>212.93</v>
      </c>
      <c r="F100" s="68">
        <f t="shared" si="26"/>
        <v>399</v>
      </c>
      <c r="G100" s="68">
        <v>0</v>
      </c>
      <c r="H100" s="68">
        <f t="shared" si="27"/>
        <v>399</v>
      </c>
      <c r="I100" s="68">
        <v>0</v>
      </c>
      <c r="J100" s="72">
        <f t="shared" si="47"/>
        <v>0</v>
      </c>
      <c r="K100" s="72">
        <f t="shared" si="48"/>
        <v>1</v>
      </c>
      <c r="L100" s="72">
        <f t="shared" si="38"/>
        <v>1</v>
      </c>
      <c r="M100" s="72">
        <f t="shared" ca="1" si="39"/>
        <v>1</v>
      </c>
      <c r="N100" s="25"/>
      <c r="O100" s="25"/>
      <c r="P100" s="25"/>
      <c r="Q100" s="25"/>
      <c r="T100" s="22">
        <v>0</v>
      </c>
      <c r="U100" s="74">
        <f t="shared" si="40"/>
        <v>-4251</v>
      </c>
      <c r="V100" s="70">
        <f t="shared" si="41"/>
        <v>-4251</v>
      </c>
      <c r="W100" s="70"/>
      <c r="X100" s="70">
        <f t="shared" si="42"/>
        <v>4672.8890054553085</v>
      </c>
      <c r="Y100" s="70">
        <f t="shared" si="43"/>
        <v>421.88900545530851</v>
      </c>
      <c r="Z100" s="70">
        <f t="shared" si="44"/>
        <v>422</v>
      </c>
      <c r="AA100" s="24">
        <f t="shared" si="45"/>
        <v>422</v>
      </c>
      <c r="AB100" s="67">
        <f t="shared" si="46"/>
        <v>4673</v>
      </c>
    </row>
    <row r="101" spans="1:28" ht="15" customHeight="1" x14ac:dyDescent="0.25">
      <c r="A101" s="82">
        <v>4650</v>
      </c>
      <c r="B101" s="71">
        <v>4650</v>
      </c>
      <c r="C101" s="68">
        <v>8.39</v>
      </c>
      <c r="D101" s="68">
        <v>272.3</v>
      </c>
      <c r="E101" s="68">
        <v>213</v>
      </c>
      <c r="F101" s="84">
        <v>0</v>
      </c>
      <c r="G101" s="84">
        <v>0</v>
      </c>
      <c r="H101" s="80">
        <v>0</v>
      </c>
      <c r="I101" s="80">
        <v>0</v>
      </c>
      <c r="J101" s="72">
        <f t="shared" si="47"/>
        <v>0</v>
      </c>
      <c r="K101" s="72">
        <f t="shared" si="48"/>
        <v>1</v>
      </c>
      <c r="L101" s="72">
        <f t="shared" si="38"/>
        <v>1</v>
      </c>
      <c r="M101" s="72">
        <f t="shared" ca="1" si="39"/>
        <v>0</v>
      </c>
      <c r="N101" s="25"/>
      <c r="O101" s="25"/>
      <c r="P101" s="25"/>
      <c r="Q101" s="25"/>
      <c r="T101" s="22">
        <v>0</v>
      </c>
      <c r="U101" s="74">
        <f t="shared" si="40"/>
        <v>-4650</v>
      </c>
      <c r="V101" s="70">
        <f t="shared" si="41"/>
        <v>-4650</v>
      </c>
      <c r="W101" s="70"/>
      <c r="X101" s="70">
        <f t="shared" si="42"/>
        <v>5111.4876206462441</v>
      </c>
      <c r="Y101" s="70">
        <f t="shared" si="43"/>
        <v>461.48762064624407</v>
      </c>
      <c r="Z101" s="70">
        <f t="shared" si="44"/>
        <v>461</v>
      </c>
      <c r="AA101" s="24">
        <f t="shared" si="45"/>
        <v>461</v>
      </c>
      <c r="AB101" s="67">
        <f t="shared" si="46"/>
        <v>5111</v>
      </c>
    </row>
    <row r="102" spans="1:28" ht="15" customHeight="1" x14ac:dyDescent="0.25">
      <c r="A102" s="71">
        <v>4600</v>
      </c>
      <c r="B102" s="71">
        <v>4600</v>
      </c>
      <c r="C102" s="68">
        <v>6.88</v>
      </c>
      <c r="D102" s="68">
        <v>272.3</v>
      </c>
      <c r="E102" s="68">
        <v>212.99</v>
      </c>
      <c r="F102" s="68">
        <v>0</v>
      </c>
      <c r="G102" s="68">
        <f t="shared" ref="G102:G133" si="49">($A$101-A102)/(ROW(A102)-ROW($A$101))</f>
        <v>50</v>
      </c>
      <c r="H102" s="68">
        <v>0</v>
      </c>
      <c r="I102" s="68">
        <f t="shared" ref="I102:I133" si="50">($A$101-B102)/(ROW(B102)-ROW($A$101))</f>
        <v>50</v>
      </c>
      <c r="J102" s="72">
        <f t="shared" si="47"/>
        <v>1</v>
      </c>
      <c r="K102" s="72">
        <f t="shared" si="48"/>
        <v>1</v>
      </c>
      <c r="L102" s="72">
        <f t="shared" si="38"/>
        <v>1</v>
      </c>
      <c r="M102" s="72">
        <f t="shared" ca="1" si="39"/>
        <v>1</v>
      </c>
      <c r="N102" s="25"/>
      <c r="O102" s="25"/>
      <c r="P102" s="25"/>
      <c r="Q102" s="25"/>
      <c r="T102" s="22">
        <v>0</v>
      </c>
      <c r="U102" s="74">
        <f t="shared" si="40"/>
        <v>-4600</v>
      </c>
      <c r="V102" s="70">
        <f t="shared" si="41"/>
        <v>-4600</v>
      </c>
      <c r="W102" s="70"/>
      <c r="X102" s="70">
        <f t="shared" si="42"/>
        <v>5056.5253881661765</v>
      </c>
      <c r="Y102" s="70">
        <f t="shared" si="43"/>
        <v>456.52538816617653</v>
      </c>
      <c r="Z102" s="70">
        <f t="shared" si="44"/>
        <v>457</v>
      </c>
      <c r="AA102" s="24">
        <f t="shared" si="45"/>
        <v>457</v>
      </c>
      <c r="AB102" s="67">
        <f t="shared" si="46"/>
        <v>5057</v>
      </c>
    </row>
    <row r="103" spans="1:28" ht="15" customHeight="1" x14ac:dyDescent="0.25">
      <c r="A103" s="71">
        <v>4551</v>
      </c>
      <c r="B103" s="71">
        <v>4551</v>
      </c>
      <c r="C103" s="68">
        <v>5.37</v>
      </c>
      <c r="D103" s="68">
        <v>272.3</v>
      </c>
      <c r="E103" s="68">
        <v>212.98</v>
      </c>
      <c r="F103" s="68">
        <v>0</v>
      </c>
      <c r="G103" s="68">
        <f t="shared" si="49"/>
        <v>49.5</v>
      </c>
      <c r="H103" s="68">
        <v>0</v>
      </c>
      <c r="I103" s="68">
        <f t="shared" si="50"/>
        <v>49.5</v>
      </c>
      <c r="J103" s="72">
        <f t="shared" si="47"/>
        <v>1</v>
      </c>
      <c r="K103" s="72">
        <f t="shared" si="48"/>
        <v>1</v>
      </c>
      <c r="L103" s="72">
        <f t="shared" ref="L103:L134" si="51">IF(OR(COUNTIF(K99:K103,1)=5,COUNTIF(K99:K103,-1)=5),1,0)</f>
        <v>1</v>
      </c>
      <c r="M103" s="72">
        <f t="shared" ca="1" si="39"/>
        <v>1</v>
      </c>
      <c r="N103" s="25"/>
      <c r="O103" s="25"/>
      <c r="P103" s="25"/>
      <c r="Q103" s="25"/>
      <c r="T103" s="22">
        <v>0</v>
      </c>
      <c r="U103" s="74">
        <f t="shared" si="40"/>
        <v>-4551</v>
      </c>
      <c r="V103" s="70">
        <f t="shared" si="41"/>
        <v>-4551</v>
      </c>
      <c r="W103" s="70"/>
      <c r="X103" s="70">
        <f t="shared" si="42"/>
        <v>5002.662400335711</v>
      </c>
      <c r="Y103" s="70">
        <f t="shared" si="43"/>
        <v>451.66240033571103</v>
      </c>
      <c r="Z103" s="70">
        <f t="shared" si="44"/>
        <v>452</v>
      </c>
      <c r="AA103" s="24">
        <f t="shared" si="45"/>
        <v>452</v>
      </c>
      <c r="AB103" s="67">
        <f t="shared" si="46"/>
        <v>5003</v>
      </c>
    </row>
    <row r="104" spans="1:28" ht="15" customHeight="1" x14ac:dyDescent="0.25">
      <c r="A104" s="71">
        <v>4500</v>
      </c>
      <c r="B104" s="71">
        <v>4500</v>
      </c>
      <c r="C104" s="68">
        <v>3.86</v>
      </c>
      <c r="D104" s="68">
        <v>272.3</v>
      </c>
      <c r="E104" s="68">
        <v>212.97</v>
      </c>
      <c r="F104" s="68">
        <v>0</v>
      </c>
      <c r="G104" s="68">
        <f t="shared" si="49"/>
        <v>50</v>
      </c>
      <c r="H104" s="68">
        <v>0</v>
      </c>
      <c r="I104" s="68">
        <f t="shared" si="50"/>
        <v>50</v>
      </c>
      <c r="J104" s="72">
        <f t="shared" si="47"/>
        <v>0</v>
      </c>
      <c r="K104" s="72">
        <f t="shared" si="48"/>
        <v>-1</v>
      </c>
      <c r="L104" s="72">
        <f t="shared" si="51"/>
        <v>0</v>
      </c>
      <c r="M104" s="72">
        <f t="shared" ca="1" si="39"/>
        <v>0</v>
      </c>
      <c r="N104" s="25"/>
      <c r="O104" s="25"/>
      <c r="P104" s="25"/>
      <c r="Q104" s="25"/>
      <c r="T104" s="22">
        <v>0</v>
      </c>
      <c r="U104" s="74">
        <f t="shared" si="40"/>
        <v>-4500</v>
      </c>
      <c r="V104" s="70">
        <f t="shared" si="41"/>
        <v>-4500</v>
      </c>
      <c r="W104" s="70"/>
      <c r="X104" s="70">
        <f t="shared" si="42"/>
        <v>4946.6009232060424</v>
      </c>
      <c r="Y104" s="70">
        <f t="shared" si="43"/>
        <v>446.60092320604235</v>
      </c>
      <c r="Z104" s="70">
        <f t="shared" si="44"/>
        <v>447</v>
      </c>
      <c r="AA104" s="24">
        <f t="shared" si="45"/>
        <v>447</v>
      </c>
      <c r="AB104" s="67">
        <f t="shared" si="46"/>
        <v>4947</v>
      </c>
    </row>
    <row r="105" spans="1:28" ht="15" customHeight="1" x14ac:dyDescent="0.25">
      <c r="A105" s="71">
        <v>4300</v>
      </c>
      <c r="B105" s="71">
        <v>4300</v>
      </c>
      <c r="C105" s="68">
        <v>3.11</v>
      </c>
      <c r="D105" s="68">
        <v>272.3</v>
      </c>
      <c r="E105" s="68">
        <v>212.94</v>
      </c>
      <c r="F105" s="68">
        <v>0</v>
      </c>
      <c r="G105" s="68">
        <f t="shared" si="49"/>
        <v>87.5</v>
      </c>
      <c r="H105" s="68">
        <v>0</v>
      </c>
      <c r="I105" s="68">
        <f t="shared" si="50"/>
        <v>87.5</v>
      </c>
      <c r="J105" s="72">
        <f t="shared" si="47"/>
        <v>0</v>
      </c>
      <c r="K105" s="72">
        <f t="shared" si="48"/>
        <v>-1</v>
      </c>
      <c r="L105" s="72">
        <f t="shared" si="51"/>
        <v>0</v>
      </c>
      <c r="M105" s="72">
        <f t="shared" ca="1" si="39"/>
        <v>0</v>
      </c>
      <c r="N105" s="39"/>
      <c r="O105" s="39"/>
      <c r="P105" s="39"/>
      <c r="Q105" s="39"/>
      <c r="T105" s="22">
        <v>0</v>
      </c>
      <c r="U105" s="74">
        <f t="shared" si="40"/>
        <v>-4300</v>
      </c>
      <c r="V105" s="70">
        <f t="shared" si="41"/>
        <v>-4300</v>
      </c>
      <c r="W105" s="70"/>
      <c r="X105" s="70">
        <f t="shared" si="42"/>
        <v>4726.751993285774</v>
      </c>
      <c r="Y105" s="70">
        <f t="shared" si="43"/>
        <v>426.75199328577401</v>
      </c>
      <c r="Z105" s="70">
        <f t="shared" si="44"/>
        <v>427</v>
      </c>
      <c r="AA105" s="24">
        <f t="shared" si="45"/>
        <v>427</v>
      </c>
      <c r="AB105" s="67">
        <f t="shared" si="46"/>
        <v>4727</v>
      </c>
    </row>
    <row r="106" spans="1:28" ht="15" customHeight="1" x14ac:dyDescent="0.25">
      <c r="A106" s="71">
        <v>4101</v>
      </c>
      <c r="B106" s="71">
        <v>4101</v>
      </c>
      <c r="C106" s="68">
        <v>2.36</v>
      </c>
      <c r="D106" s="68">
        <v>272.3</v>
      </c>
      <c r="E106" s="68">
        <v>212.9</v>
      </c>
      <c r="F106" s="68">
        <v>0</v>
      </c>
      <c r="G106" s="68">
        <f t="shared" si="49"/>
        <v>109.8</v>
      </c>
      <c r="H106" s="68">
        <v>0</v>
      </c>
      <c r="I106" s="68">
        <f t="shared" si="50"/>
        <v>109.8</v>
      </c>
      <c r="J106" s="72">
        <f t="shared" si="47"/>
        <v>0</v>
      </c>
      <c r="K106" s="72">
        <f t="shared" si="48"/>
        <v>-1</v>
      </c>
      <c r="L106" s="72">
        <f t="shared" si="51"/>
        <v>0</v>
      </c>
      <c r="M106" s="72">
        <f t="shared" ca="1" si="39"/>
        <v>1</v>
      </c>
      <c r="N106" s="39"/>
      <c r="O106" s="39"/>
      <c r="P106" s="39"/>
      <c r="Q106" s="39"/>
      <c r="T106" s="22">
        <v>0</v>
      </c>
      <c r="U106" s="74">
        <f t="shared" si="40"/>
        <v>-4101</v>
      </c>
      <c r="V106" s="70">
        <f t="shared" si="41"/>
        <v>-4101</v>
      </c>
      <c r="W106" s="70"/>
      <c r="X106" s="70">
        <f t="shared" si="42"/>
        <v>4508.0023080151077</v>
      </c>
      <c r="Y106" s="70">
        <f t="shared" si="43"/>
        <v>407.0023080151077</v>
      </c>
      <c r="Z106" s="70">
        <f t="shared" si="44"/>
        <v>407</v>
      </c>
      <c r="AA106" s="24">
        <f t="shared" si="45"/>
        <v>407</v>
      </c>
      <c r="AB106" s="67">
        <f t="shared" si="46"/>
        <v>4508</v>
      </c>
    </row>
    <row r="107" spans="1:28" ht="15" customHeight="1" x14ac:dyDescent="0.2">
      <c r="A107" s="71">
        <v>3900</v>
      </c>
      <c r="B107" s="71">
        <v>3900</v>
      </c>
      <c r="C107" s="68">
        <v>1.61</v>
      </c>
      <c r="D107" s="68">
        <v>272.3</v>
      </c>
      <c r="E107" s="68">
        <v>212.86</v>
      </c>
      <c r="F107" s="68">
        <v>0</v>
      </c>
      <c r="G107" s="68">
        <f t="shared" si="49"/>
        <v>125</v>
      </c>
      <c r="H107" s="68">
        <v>0</v>
      </c>
      <c r="I107" s="68">
        <f t="shared" si="50"/>
        <v>125</v>
      </c>
      <c r="J107" s="72">
        <f t="shared" si="47"/>
        <v>0</v>
      </c>
      <c r="K107" s="72">
        <f t="shared" si="48"/>
        <v>-1</v>
      </c>
      <c r="L107" s="72">
        <f t="shared" si="51"/>
        <v>0</v>
      </c>
      <c r="M107" s="72">
        <f t="shared" ca="1" si="39"/>
        <v>0</v>
      </c>
      <c r="T107" s="22">
        <v>0</v>
      </c>
      <c r="U107" s="74">
        <f t="shared" si="40"/>
        <v>-3900</v>
      </c>
      <c r="V107" s="70">
        <f t="shared" si="41"/>
        <v>-3900</v>
      </c>
      <c r="W107" s="70"/>
      <c r="X107" s="70">
        <f t="shared" si="42"/>
        <v>4287.0541334452373</v>
      </c>
      <c r="Y107" s="70">
        <f t="shared" si="43"/>
        <v>387.05413344523731</v>
      </c>
      <c r="Z107" s="70">
        <f t="shared" si="44"/>
        <v>387</v>
      </c>
      <c r="AA107" s="24">
        <f t="shared" si="45"/>
        <v>387</v>
      </c>
      <c r="AB107" s="67">
        <f t="shared" si="46"/>
        <v>4287</v>
      </c>
    </row>
    <row r="108" spans="1:28" ht="15" customHeight="1" x14ac:dyDescent="0.2">
      <c r="A108" s="71">
        <v>3600</v>
      </c>
      <c r="B108" s="71">
        <v>3600</v>
      </c>
      <c r="C108" s="68">
        <v>1.7</v>
      </c>
      <c r="D108" s="68">
        <v>272.3</v>
      </c>
      <c r="E108" s="68">
        <v>212.81</v>
      </c>
      <c r="F108" s="68">
        <v>0</v>
      </c>
      <c r="G108" s="68">
        <f t="shared" si="49"/>
        <v>150</v>
      </c>
      <c r="H108" s="68">
        <v>0</v>
      </c>
      <c r="I108" s="68">
        <f t="shared" si="50"/>
        <v>150</v>
      </c>
      <c r="J108" s="72">
        <f t="shared" si="47"/>
        <v>0</v>
      </c>
      <c r="K108" s="72">
        <f t="shared" si="48"/>
        <v>-1</v>
      </c>
      <c r="L108" s="72">
        <f t="shared" si="51"/>
        <v>1</v>
      </c>
      <c r="M108" s="72">
        <f t="shared" ca="1" si="39"/>
        <v>0</v>
      </c>
      <c r="T108" s="22">
        <v>0</v>
      </c>
      <c r="U108" s="74">
        <f t="shared" si="40"/>
        <v>-3600</v>
      </c>
      <c r="V108" s="70">
        <f t="shared" si="41"/>
        <v>-3600</v>
      </c>
      <c r="W108" s="70"/>
      <c r="X108" s="70">
        <f t="shared" si="42"/>
        <v>3957.2807385648339</v>
      </c>
      <c r="Y108" s="70">
        <f t="shared" si="43"/>
        <v>357.28073856483388</v>
      </c>
      <c r="Z108" s="70">
        <f t="shared" si="44"/>
        <v>357</v>
      </c>
      <c r="AA108" s="24">
        <f t="shared" si="45"/>
        <v>357</v>
      </c>
      <c r="AB108" s="67">
        <f t="shared" si="46"/>
        <v>3957</v>
      </c>
    </row>
    <row r="109" spans="1:28" ht="15" customHeight="1" x14ac:dyDescent="0.2">
      <c r="A109" s="71">
        <v>3300</v>
      </c>
      <c r="B109" s="71">
        <v>3300</v>
      </c>
      <c r="C109" s="68">
        <v>1.79</v>
      </c>
      <c r="D109" s="68">
        <v>272.3</v>
      </c>
      <c r="E109" s="68">
        <v>212.75</v>
      </c>
      <c r="F109" s="68">
        <v>0</v>
      </c>
      <c r="G109" s="68">
        <f t="shared" si="49"/>
        <v>168.75</v>
      </c>
      <c r="H109" s="68">
        <v>0</v>
      </c>
      <c r="I109" s="68">
        <f t="shared" si="50"/>
        <v>168.75</v>
      </c>
      <c r="J109" s="72">
        <f t="shared" si="47"/>
        <v>0</v>
      </c>
      <c r="K109" s="72">
        <f t="shared" si="48"/>
        <v>-1</v>
      </c>
      <c r="L109" s="72">
        <f t="shared" si="51"/>
        <v>1</v>
      </c>
      <c r="M109" s="72">
        <f t="shared" ca="1" si="39"/>
        <v>0</v>
      </c>
      <c r="T109" s="22">
        <v>0</v>
      </c>
      <c r="U109" s="74">
        <f t="shared" si="40"/>
        <v>-3300</v>
      </c>
      <c r="V109" s="70">
        <f t="shared" si="41"/>
        <v>-3300</v>
      </c>
      <c r="W109" s="70"/>
      <c r="X109" s="70">
        <f t="shared" si="42"/>
        <v>3627.5073436844314</v>
      </c>
      <c r="Y109" s="70">
        <f t="shared" si="43"/>
        <v>327.50734368443136</v>
      </c>
      <c r="Z109" s="70">
        <f t="shared" si="44"/>
        <v>328</v>
      </c>
      <c r="AA109" s="24">
        <f t="shared" si="45"/>
        <v>328</v>
      </c>
      <c r="AB109" s="67">
        <f t="shared" si="46"/>
        <v>3628</v>
      </c>
    </row>
    <row r="110" spans="1:28" ht="15" customHeight="1" x14ac:dyDescent="0.2">
      <c r="A110" s="71">
        <v>3000</v>
      </c>
      <c r="B110" s="71">
        <v>3000</v>
      </c>
      <c r="C110" s="68">
        <v>1.88</v>
      </c>
      <c r="D110" s="68">
        <v>272.3</v>
      </c>
      <c r="E110" s="68">
        <v>212.7</v>
      </c>
      <c r="F110" s="68">
        <v>0</v>
      </c>
      <c r="G110" s="68">
        <f t="shared" si="49"/>
        <v>183.33333333333334</v>
      </c>
      <c r="H110" s="68">
        <v>0</v>
      </c>
      <c r="I110" s="68">
        <f t="shared" si="50"/>
        <v>183.33333333333334</v>
      </c>
      <c r="J110" s="72">
        <f t="shared" si="47"/>
        <v>0</v>
      </c>
      <c r="K110" s="72">
        <f t="shared" si="48"/>
        <v>-1</v>
      </c>
      <c r="L110" s="72">
        <f t="shared" si="51"/>
        <v>1</v>
      </c>
      <c r="M110" s="72">
        <f t="shared" ca="1" si="39"/>
        <v>1</v>
      </c>
      <c r="T110" s="22">
        <v>0</v>
      </c>
      <c r="U110" s="74">
        <f t="shared" si="40"/>
        <v>-3000</v>
      </c>
      <c r="V110" s="70">
        <f t="shared" si="41"/>
        <v>-3000</v>
      </c>
      <c r="W110" s="70"/>
      <c r="X110" s="70">
        <f t="shared" si="42"/>
        <v>3297.7339488040288</v>
      </c>
      <c r="Y110" s="70">
        <f t="shared" si="43"/>
        <v>297.73394880402884</v>
      </c>
      <c r="Z110" s="70">
        <f t="shared" si="44"/>
        <v>298</v>
      </c>
      <c r="AA110" s="24">
        <f t="shared" si="45"/>
        <v>298</v>
      </c>
      <c r="AB110" s="67">
        <f t="shared" si="46"/>
        <v>3298</v>
      </c>
    </row>
    <row r="111" spans="1:28" ht="15" customHeight="1" x14ac:dyDescent="0.2">
      <c r="A111" s="71">
        <v>2850</v>
      </c>
      <c r="B111" s="71">
        <v>2850</v>
      </c>
      <c r="C111" s="68">
        <v>2.96</v>
      </c>
      <c r="D111" s="68">
        <v>272.3</v>
      </c>
      <c r="E111" s="68">
        <v>212.68</v>
      </c>
      <c r="F111" s="68">
        <v>0</v>
      </c>
      <c r="G111" s="68">
        <f t="shared" si="49"/>
        <v>180</v>
      </c>
      <c r="H111" s="68">
        <v>0</v>
      </c>
      <c r="I111" s="68">
        <f t="shared" si="50"/>
        <v>180</v>
      </c>
      <c r="J111" s="72">
        <f t="shared" si="47"/>
        <v>0</v>
      </c>
      <c r="K111" s="72">
        <f t="shared" si="48"/>
        <v>-1</v>
      </c>
      <c r="L111" s="72">
        <f t="shared" si="51"/>
        <v>1</v>
      </c>
      <c r="M111" s="72">
        <f t="shared" ca="1" si="39"/>
        <v>1</v>
      </c>
      <c r="T111" s="22">
        <v>0</v>
      </c>
      <c r="U111" s="74">
        <f t="shared" si="40"/>
        <v>-2850</v>
      </c>
      <c r="V111" s="70">
        <f t="shared" si="41"/>
        <v>-2850</v>
      </c>
      <c r="W111" s="70"/>
      <c r="X111" s="70">
        <f t="shared" si="42"/>
        <v>3132.8472513638267</v>
      </c>
      <c r="Y111" s="70">
        <f t="shared" si="43"/>
        <v>282.84725136382667</v>
      </c>
      <c r="Z111" s="70">
        <f t="shared" si="44"/>
        <v>283</v>
      </c>
      <c r="AA111" s="24">
        <f t="shared" si="45"/>
        <v>283</v>
      </c>
      <c r="AB111" s="67">
        <f t="shared" si="46"/>
        <v>3133</v>
      </c>
    </row>
    <row r="112" spans="1:28" ht="15" customHeight="1" x14ac:dyDescent="0.2">
      <c r="A112" s="71">
        <v>2700</v>
      </c>
      <c r="B112" s="71">
        <v>2700</v>
      </c>
      <c r="C112" s="68">
        <v>4.04</v>
      </c>
      <c r="D112" s="68">
        <v>272.3</v>
      </c>
      <c r="E112" s="68">
        <v>212.65</v>
      </c>
      <c r="F112" s="68">
        <v>0</v>
      </c>
      <c r="G112" s="68">
        <f t="shared" si="49"/>
        <v>177.27272727272728</v>
      </c>
      <c r="H112" s="68">
        <v>0</v>
      </c>
      <c r="I112" s="68">
        <f t="shared" si="50"/>
        <v>177.27272727272728</v>
      </c>
      <c r="J112" s="72">
        <f t="shared" si="47"/>
        <v>0</v>
      </c>
      <c r="K112" s="72">
        <f t="shared" si="48"/>
        <v>-1</v>
      </c>
      <c r="L112" s="72">
        <f t="shared" si="51"/>
        <v>1</v>
      </c>
      <c r="M112" s="72">
        <f t="shared" ca="1" si="39"/>
        <v>0</v>
      </c>
      <c r="T112" s="22">
        <v>0</v>
      </c>
      <c r="U112" s="74">
        <f t="shared" si="40"/>
        <v>-2700</v>
      </c>
      <c r="V112" s="70">
        <f t="shared" si="41"/>
        <v>-2700</v>
      </c>
      <c r="W112" s="70"/>
      <c r="X112" s="70">
        <f t="shared" si="42"/>
        <v>2967.9605539236254</v>
      </c>
      <c r="Y112" s="70">
        <f t="shared" si="43"/>
        <v>267.96055392362541</v>
      </c>
      <c r="Z112" s="70">
        <f t="shared" si="44"/>
        <v>268</v>
      </c>
      <c r="AA112" s="24">
        <f t="shared" si="45"/>
        <v>268</v>
      </c>
      <c r="AB112" s="67">
        <f t="shared" si="46"/>
        <v>2968</v>
      </c>
    </row>
    <row r="113" spans="1:28" ht="15" customHeight="1" x14ac:dyDescent="0.2">
      <c r="A113" s="71">
        <v>2550</v>
      </c>
      <c r="B113" s="71">
        <v>2550</v>
      </c>
      <c r="C113" s="68">
        <v>5.12</v>
      </c>
      <c r="D113" s="68">
        <v>272.3</v>
      </c>
      <c r="E113" s="68">
        <v>212.63</v>
      </c>
      <c r="F113" s="68">
        <v>0</v>
      </c>
      <c r="G113" s="68">
        <f t="shared" si="49"/>
        <v>175</v>
      </c>
      <c r="H113" s="68">
        <v>0</v>
      </c>
      <c r="I113" s="68">
        <f t="shared" si="50"/>
        <v>175</v>
      </c>
      <c r="J113" s="72">
        <f t="shared" si="47"/>
        <v>0</v>
      </c>
      <c r="K113" s="72">
        <f t="shared" si="48"/>
        <v>-1</v>
      </c>
      <c r="L113" s="72">
        <f t="shared" si="51"/>
        <v>1</v>
      </c>
      <c r="M113" s="72">
        <f t="shared" ca="1" si="39"/>
        <v>1</v>
      </c>
      <c r="T113" s="22">
        <v>0</v>
      </c>
      <c r="U113" s="74">
        <f t="shared" si="40"/>
        <v>-2550</v>
      </c>
      <c r="V113" s="70">
        <f t="shared" si="41"/>
        <v>-2550</v>
      </c>
      <c r="W113" s="70"/>
      <c r="X113" s="70">
        <f t="shared" si="42"/>
        <v>2803.0738564834242</v>
      </c>
      <c r="Y113" s="70">
        <f t="shared" si="43"/>
        <v>253.07385648342415</v>
      </c>
      <c r="Z113" s="70">
        <f t="shared" si="44"/>
        <v>253</v>
      </c>
      <c r="AA113" s="24">
        <f t="shared" si="45"/>
        <v>253</v>
      </c>
      <c r="AB113" s="67">
        <f t="shared" si="46"/>
        <v>2803</v>
      </c>
    </row>
    <row r="114" spans="1:28" ht="15" customHeight="1" x14ac:dyDescent="0.2">
      <c r="A114" s="71">
        <v>2450</v>
      </c>
      <c r="B114" s="71">
        <v>2450</v>
      </c>
      <c r="C114" s="68">
        <v>4.8899999999999997</v>
      </c>
      <c r="D114" s="68">
        <v>272.3</v>
      </c>
      <c r="E114" s="68">
        <v>212.61</v>
      </c>
      <c r="F114" s="68">
        <v>0</v>
      </c>
      <c r="G114" s="68">
        <f t="shared" si="49"/>
        <v>169.23076923076923</v>
      </c>
      <c r="H114" s="68">
        <v>0</v>
      </c>
      <c r="I114" s="68">
        <f t="shared" si="50"/>
        <v>169.23076923076923</v>
      </c>
      <c r="J114" s="72">
        <f t="shared" si="47"/>
        <v>0</v>
      </c>
      <c r="K114" s="72">
        <f t="shared" si="48"/>
        <v>-1</v>
      </c>
      <c r="L114" s="72">
        <f t="shared" si="51"/>
        <v>1</v>
      </c>
      <c r="M114" s="72">
        <f t="shared" ca="1" si="39"/>
        <v>1</v>
      </c>
      <c r="T114" s="22">
        <v>0</v>
      </c>
      <c r="U114" s="74">
        <f t="shared" si="40"/>
        <v>-2450</v>
      </c>
      <c r="V114" s="70">
        <f t="shared" si="41"/>
        <v>-2450</v>
      </c>
      <c r="W114" s="70"/>
      <c r="X114" s="70">
        <f t="shared" si="42"/>
        <v>2693.14939152329</v>
      </c>
      <c r="Y114" s="70">
        <f t="shared" si="43"/>
        <v>243.14939152328998</v>
      </c>
      <c r="Z114" s="70">
        <f t="shared" si="44"/>
        <v>243</v>
      </c>
      <c r="AA114" s="24">
        <f t="shared" si="45"/>
        <v>243</v>
      </c>
      <c r="AB114" s="67">
        <f t="shared" si="46"/>
        <v>2693</v>
      </c>
    </row>
    <row r="115" spans="1:28" ht="15" customHeight="1" x14ac:dyDescent="0.2">
      <c r="A115" s="71">
        <v>2349</v>
      </c>
      <c r="B115" s="71">
        <v>2349</v>
      </c>
      <c r="C115" s="68">
        <v>4.66</v>
      </c>
      <c r="D115" s="68">
        <v>272.3</v>
      </c>
      <c r="E115" s="68">
        <v>212.59</v>
      </c>
      <c r="F115" s="68">
        <v>0</v>
      </c>
      <c r="G115" s="68">
        <f t="shared" si="49"/>
        <v>164.35714285714286</v>
      </c>
      <c r="H115" s="68">
        <v>0</v>
      </c>
      <c r="I115" s="68">
        <f t="shared" si="50"/>
        <v>164.35714285714286</v>
      </c>
      <c r="J115" s="72">
        <f t="shared" si="47"/>
        <v>0</v>
      </c>
      <c r="K115" s="72">
        <f t="shared" si="48"/>
        <v>-1</v>
      </c>
      <c r="L115" s="72">
        <f t="shared" si="51"/>
        <v>1</v>
      </c>
      <c r="M115" s="72">
        <f t="shared" ca="1" si="39"/>
        <v>1</v>
      </c>
      <c r="T115" s="22">
        <v>0</v>
      </c>
      <c r="U115" s="74">
        <f t="shared" si="40"/>
        <v>-2349</v>
      </c>
      <c r="V115" s="70">
        <f t="shared" si="41"/>
        <v>-2349</v>
      </c>
      <c r="W115" s="70"/>
      <c r="X115" s="70">
        <f t="shared" si="42"/>
        <v>2582.1256819135542</v>
      </c>
      <c r="Y115" s="70">
        <f t="shared" si="43"/>
        <v>233.12568191355422</v>
      </c>
      <c r="Z115" s="70">
        <f t="shared" si="44"/>
        <v>233</v>
      </c>
      <c r="AA115" s="24">
        <f t="shared" si="45"/>
        <v>233</v>
      </c>
      <c r="AB115" s="67">
        <f t="shared" si="46"/>
        <v>2582</v>
      </c>
    </row>
    <row r="116" spans="1:28" ht="15" customHeight="1" x14ac:dyDescent="0.2">
      <c r="A116" s="71">
        <v>2250</v>
      </c>
      <c r="B116" s="71">
        <v>2250</v>
      </c>
      <c r="C116" s="68">
        <v>4.4400000000000004</v>
      </c>
      <c r="D116" s="68">
        <v>272.3</v>
      </c>
      <c r="E116" s="68">
        <v>212.58</v>
      </c>
      <c r="F116" s="68">
        <v>0</v>
      </c>
      <c r="G116" s="68">
        <f t="shared" si="49"/>
        <v>160</v>
      </c>
      <c r="H116" s="68">
        <v>0</v>
      </c>
      <c r="I116" s="68">
        <f t="shared" si="50"/>
        <v>160</v>
      </c>
      <c r="J116" s="72">
        <f t="shared" si="47"/>
        <v>0</v>
      </c>
      <c r="K116" s="72">
        <f t="shared" si="48"/>
        <v>-1</v>
      </c>
      <c r="L116" s="72">
        <f t="shared" si="51"/>
        <v>1</v>
      </c>
      <c r="M116" s="72">
        <f t="shared" ca="1" si="39"/>
        <v>1</v>
      </c>
      <c r="T116" s="22">
        <v>0</v>
      </c>
      <c r="U116" s="74">
        <f t="shared" si="40"/>
        <v>-2250</v>
      </c>
      <c r="V116" s="70">
        <f t="shared" si="41"/>
        <v>-2250</v>
      </c>
      <c r="W116" s="70"/>
      <c r="X116" s="70">
        <f t="shared" si="42"/>
        <v>2473.3004616030212</v>
      </c>
      <c r="Y116" s="70">
        <f t="shared" si="43"/>
        <v>223.30046160302118</v>
      </c>
      <c r="Z116" s="70">
        <f t="shared" si="44"/>
        <v>223</v>
      </c>
      <c r="AA116" s="24">
        <f t="shared" si="45"/>
        <v>223</v>
      </c>
      <c r="AB116" s="67">
        <f t="shared" si="46"/>
        <v>2473</v>
      </c>
    </row>
    <row r="117" spans="1:28" ht="15" customHeight="1" x14ac:dyDescent="0.2">
      <c r="A117" s="71">
        <v>2300</v>
      </c>
      <c r="B117" s="71">
        <v>2300</v>
      </c>
      <c r="C117" s="68">
        <v>3.38</v>
      </c>
      <c r="D117" s="68">
        <v>272.3</v>
      </c>
      <c r="E117" s="68">
        <v>212.58</v>
      </c>
      <c r="F117" s="68">
        <v>0</v>
      </c>
      <c r="G117" s="68">
        <f t="shared" si="49"/>
        <v>146.875</v>
      </c>
      <c r="H117" s="68">
        <v>0</v>
      </c>
      <c r="I117" s="68">
        <f t="shared" si="50"/>
        <v>146.875</v>
      </c>
      <c r="J117" s="72">
        <f t="shared" si="47"/>
        <v>1</v>
      </c>
      <c r="K117" s="72">
        <f t="shared" si="48"/>
        <v>1</v>
      </c>
      <c r="L117" s="72">
        <f t="shared" si="51"/>
        <v>0</v>
      </c>
      <c r="M117" s="72">
        <f t="shared" ca="1" si="39"/>
        <v>0</v>
      </c>
      <c r="T117" s="22">
        <v>0</v>
      </c>
      <c r="U117" s="74">
        <f t="shared" si="40"/>
        <v>-2300</v>
      </c>
      <c r="V117" s="70">
        <f t="shared" si="41"/>
        <v>-2300</v>
      </c>
      <c r="W117" s="70"/>
      <c r="X117" s="70">
        <f t="shared" si="42"/>
        <v>2528.2626940830883</v>
      </c>
      <c r="Y117" s="70">
        <f t="shared" si="43"/>
        <v>228.26269408308826</v>
      </c>
      <c r="Z117" s="70">
        <f t="shared" si="44"/>
        <v>228</v>
      </c>
      <c r="AA117" s="24">
        <f t="shared" si="45"/>
        <v>228</v>
      </c>
      <c r="AB117" s="67">
        <f t="shared" si="46"/>
        <v>2528</v>
      </c>
    </row>
    <row r="118" spans="1:28" ht="15" customHeight="1" x14ac:dyDescent="0.2">
      <c r="A118" s="71">
        <v>2349</v>
      </c>
      <c r="B118" s="71">
        <v>2349</v>
      </c>
      <c r="C118" s="68">
        <v>2.3199999999999998</v>
      </c>
      <c r="D118" s="68">
        <v>272.3</v>
      </c>
      <c r="E118" s="68">
        <v>212.59</v>
      </c>
      <c r="F118" s="68">
        <v>0</v>
      </c>
      <c r="G118" s="68">
        <f t="shared" si="49"/>
        <v>135.35294117647058</v>
      </c>
      <c r="H118" s="68">
        <v>0</v>
      </c>
      <c r="I118" s="68">
        <f t="shared" si="50"/>
        <v>135.35294117647058</v>
      </c>
      <c r="J118" s="72">
        <f t="shared" si="47"/>
        <v>1</v>
      </c>
      <c r="K118" s="72">
        <f t="shared" si="48"/>
        <v>1</v>
      </c>
      <c r="L118" s="72">
        <f t="shared" si="51"/>
        <v>0</v>
      </c>
      <c r="M118" s="72">
        <f t="shared" ca="1" si="39"/>
        <v>0</v>
      </c>
      <c r="T118" s="22">
        <v>0</v>
      </c>
      <c r="U118" s="74">
        <f t="shared" si="40"/>
        <v>-2349</v>
      </c>
      <c r="V118" s="70">
        <f t="shared" si="41"/>
        <v>-2349</v>
      </c>
      <c r="W118" s="70"/>
      <c r="X118" s="70">
        <f t="shared" si="42"/>
        <v>2582.1256819135542</v>
      </c>
      <c r="Y118" s="70">
        <f t="shared" si="43"/>
        <v>233.12568191355422</v>
      </c>
      <c r="Z118" s="70">
        <f t="shared" si="44"/>
        <v>233</v>
      </c>
      <c r="AA118" s="24">
        <f t="shared" si="45"/>
        <v>233</v>
      </c>
      <c r="AB118" s="67">
        <f t="shared" si="46"/>
        <v>2582</v>
      </c>
    </row>
    <row r="119" spans="1:28" ht="15" customHeight="1" x14ac:dyDescent="0.2">
      <c r="A119" s="71">
        <v>2400</v>
      </c>
      <c r="B119" s="71">
        <v>2400</v>
      </c>
      <c r="C119" s="68">
        <v>1.26</v>
      </c>
      <c r="D119" s="68">
        <v>272.3</v>
      </c>
      <c r="E119" s="68">
        <v>212.6</v>
      </c>
      <c r="F119" s="68">
        <v>0</v>
      </c>
      <c r="G119" s="68">
        <f t="shared" si="49"/>
        <v>125</v>
      </c>
      <c r="H119" s="68">
        <v>0</v>
      </c>
      <c r="I119" s="68">
        <f t="shared" si="50"/>
        <v>125</v>
      </c>
      <c r="J119" s="72">
        <f t="shared" si="47"/>
        <v>0</v>
      </c>
      <c r="K119" s="72">
        <f t="shared" si="48"/>
        <v>1</v>
      </c>
      <c r="L119" s="72">
        <f t="shared" si="51"/>
        <v>0</v>
      </c>
      <c r="M119" s="72">
        <f t="shared" ca="1" si="39"/>
        <v>1</v>
      </c>
      <c r="T119" s="22">
        <v>0</v>
      </c>
      <c r="U119" s="74">
        <f t="shared" si="40"/>
        <v>-2400</v>
      </c>
      <c r="V119" s="70">
        <f t="shared" si="41"/>
        <v>-2400</v>
      </c>
      <c r="W119" s="70"/>
      <c r="X119" s="70">
        <f t="shared" si="42"/>
        <v>2638.1871590432229</v>
      </c>
      <c r="Y119" s="70">
        <f t="shared" si="43"/>
        <v>238.18715904322289</v>
      </c>
      <c r="Z119" s="70">
        <f t="shared" si="44"/>
        <v>238</v>
      </c>
      <c r="AA119" s="24">
        <f t="shared" si="45"/>
        <v>238</v>
      </c>
      <c r="AB119" s="67">
        <f t="shared" si="46"/>
        <v>2638</v>
      </c>
    </row>
    <row r="120" spans="1:28" ht="15" customHeight="1" x14ac:dyDescent="0.2">
      <c r="A120" s="71">
        <v>1965</v>
      </c>
      <c r="B120" s="71">
        <v>2000</v>
      </c>
      <c r="C120" s="68">
        <v>1.1499999999999999</v>
      </c>
      <c r="D120" s="68">
        <v>272.3</v>
      </c>
      <c r="E120" s="68">
        <v>212.53</v>
      </c>
      <c r="F120" s="68">
        <v>0</v>
      </c>
      <c r="G120" s="68">
        <f t="shared" si="49"/>
        <v>141.31578947368422</v>
      </c>
      <c r="H120" s="68">
        <v>0</v>
      </c>
      <c r="I120" s="68">
        <f t="shared" si="50"/>
        <v>139.47368421052633</v>
      </c>
      <c r="J120" s="72">
        <f t="shared" si="47"/>
        <v>0</v>
      </c>
      <c r="K120" s="72">
        <f t="shared" si="48"/>
        <v>-1</v>
      </c>
      <c r="L120" s="72">
        <f t="shared" si="51"/>
        <v>0</v>
      </c>
      <c r="M120" s="72">
        <f t="shared" ca="1" si="39"/>
        <v>1</v>
      </c>
      <c r="T120" s="22">
        <v>0</v>
      </c>
      <c r="U120" s="74">
        <f t="shared" si="40"/>
        <v>-2000</v>
      </c>
      <c r="V120" s="70">
        <f t="shared" si="41"/>
        <v>-2000</v>
      </c>
      <c r="W120" s="70"/>
      <c r="X120" s="70">
        <f t="shared" si="42"/>
        <v>2198.4892992026857</v>
      </c>
      <c r="Y120" s="70">
        <f t="shared" si="43"/>
        <v>198.48929920268574</v>
      </c>
      <c r="Z120" s="70">
        <f t="shared" si="44"/>
        <v>198</v>
      </c>
      <c r="AA120" s="24">
        <f t="shared" si="45"/>
        <v>198</v>
      </c>
      <c r="AB120" s="67">
        <f t="shared" si="46"/>
        <v>2198</v>
      </c>
    </row>
    <row r="121" spans="1:28" ht="15" customHeight="1" x14ac:dyDescent="0.2">
      <c r="A121" s="71">
        <v>1530</v>
      </c>
      <c r="B121" s="71">
        <v>2000</v>
      </c>
      <c r="C121" s="68">
        <v>1.04</v>
      </c>
      <c r="D121" s="68">
        <v>272.25</v>
      </c>
      <c r="E121" s="68">
        <v>212.53</v>
      </c>
      <c r="F121" s="68">
        <v>0</v>
      </c>
      <c r="G121" s="68">
        <f t="shared" si="49"/>
        <v>156</v>
      </c>
      <c r="H121" s="68">
        <v>0</v>
      </c>
      <c r="I121" s="68">
        <f t="shared" si="50"/>
        <v>132.5</v>
      </c>
      <c r="J121" s="72">
        <f t="shared" si="47"/>
        <v>1</v>
      </c>
      <c r="K121" s="72">
        <f t="shared" si="48"/>
        <v>1</v>
      </c>
      <c r="L121" s="72">
        <f t="shared" si="51"/>
        <v>0</v>
      </c>
      <c r="M121" s="72">
        <f t="shared" ca="1" si="39"/>
        <v>1</v>
      </c>
      <c r="T121" s="22">
        <v>0</v>
      </c>
      <c r="U121" s="74">
        <f t="shared" si="40"/>
        <v>-2000</v>
      </c>
      <c r="V121" s="70">
        <f t="shared" si="41"/>
        <v>-2000</v>
      </c>
      <c r="W121" s="70"/>
      <c r="X121" s="70">
        <f t="shared" si="42"/>
        <v>2198.4892992026857</v>
      </c>
      <c r="Y121" s="70">
        <f t="shared" si="43"/>
        <v>198.48929920268574</v>
      </c>
      <c r="Z121" s="70">
        <f t="shared" si="44"/>
        <v>198</v>
      </c>
      <c r="AA121" s="24">
        <f t="shared" si="45"/>
        <v>198</v>
      </c>
      <c r="AB121" s="67">
        <f t="shared" si="46"/>
        <v>2198</v>
      </c>
    </row>
    <row r="122" spans="1:28" ht="15" customHeight="1" x14ac:dyDescent="0.2">
      <c r="A122" s="71">
        <v>1095</v>
      </c>
      <c r="B122" s="71">
        <v>2000</v>
      </c>
      <c r="C122" s="68">
        <v>0.92</v>
      </c>
      <c r="D122" s="68">
        <v>272.16000000000003</v>
      </c>
      <c r="E122" s="68">
        <v>212.53</v>
      </c>
      <c r="F122" s="68">
        <v>0</v>
      </c>
      <c r="G122" s="68">
        <f t="shared" si="49"/>
        <v>169.28571428571428</v>
      </c>
      <c r="H122" s="68">
        <v>0</v>
      </c>
      <c r="I122" s="68">
        <f t="shared" si="50"/>
        <v>126.19047619047619</v>
      </c>
      <c r="J122" s="72">
        <f t="shared" si="47"/>
        <v>1</v>
      </c>
      <c r="K122" s="72">
        <f t="shared" si="48"/>
        <v>1</v>
      </c>
      <c r="L122" s="72">
        <f t="shared" si="51"/>
        <v>0</v>
      </c>
      <c r="M122" s="72">
        <f t="shared" ca="1" si="39"/>
        <v>1</v>
      </c>
      <c r="T122" s="22">
        <v>0</v>
      </c>
      <c r="U122" s="74">
        <f t="shared" si="40"/>
        <v>-2000</v>
      </c>
      <c r="V122" s="70">
        <f t="shared" si="41"/>
        <v>-2000</v>
      </c>
      <c r="W122" s="70"/>
      <c r="X122" s="70">
        <f t="shared" si="42"/>
        <v>2198.4892992026857</v>
      </c>
      <c r="Y122" s="70">
        <f t="shared" si="43"/>
        <v>198.48929920268574</v>
      </c>
      <c r="Z122" s="70">
        <f t="shared" si="44"/>
        <v>198</v>
      </c>
      <c r="AA122" s="24">
        <f t="shared" si="45"/>
        <v>198</v>
      </c>
      <c r="AB122" s="67">
        <f t="shared" si="46"/>
        <v>2198</v>
      </c>
    </row>
    <row r="123" spans="1:28" ht="15" customHeight="1" x14ac:dyDescent="0.2">
      <c r="A123" s="71">
        <v>1360</v>
      </c>
      <c r="B123" s="71">
        <v>2000</v>
      </c>
      <c r="C123" s="68">
        <v>1.65</v>
      </c>
      <c r="D123" s="68">
        <v>272.10000000000002</v>
      </c>
      <c r="E123" s="68">
        <v>212.53</v>
      </c>
      <c r="F123" s="68">
        <v>0</v>
      </c>
      <c r="G123" s="68">
        <f t="shared" si="49"/>
        <v>149.54545454545453</v>
      </c>
      <c r="H123" s="68">
        <v>0</v>
      </c>
      <c r="I123" s="68">
        <f t="shared" si="50"/>
        <v>120.45454545454545</v>
      </c>
      <c r="J123" s="72">
        <f t="shared" si="47"/>
        <v>1</v>
      </c>
      <c r="K123" s="72">
        <f t="shared" si="48"/>
        <v>1</v>
      </c>
      <c r="L123" s="72">
        <f t="shared" si="51"/>
        <v>0</v>
      </c>
      <c r="M123" s="72">
        <f t="shared" ca="1" si="39"/>
        <v>1</v>
      </c>
      <c r="T123" s="22">
        <v>0</v>
      </c>
      <c r="U123" s="74">
        <f t="shared" si="40"/>
        <v>-2000</v>
      </c>
      <c r="V123" s="70">
        <f t="shared" si="41"/>
        <v>-2000</v>
      </c>
      <c r="W123" s="70"/>
      <c r="X123" s="70">
        <f t="shared" si="42"/>
        <v>2198.4892992026857</v>
      </c>
      <c r="Y123" s="70">
        <f t="shared" si="43"/>
        <v>198.48929920268574</v>
      </c>
      <c r="Z123" s="70">
        <f t="shared" si="44"/>
        <v>198</v>
      </c>
      <c r="AA123" s="24">
        <f t="shared" si="45"/>
        <v>198</v>
      </c>
      <c r="AB123" s="67">
        <f t="shared" si="46"/>
        <v>2198</v>
      </c>
    </row>
    <row r="124" spans="1:28" ht="15" customHeight="1" x14ac:dyDescent="0.2">
      <c r="A124" s="71">
        <v>1626</v>
      </c>
      <c r="B124" s="71">
        <v>2000</v>
      </c>
      <c r="C124" s="68">
        <v>2.38</v>
      </c>
      <c r="D124" s="68">
        <v>272.06</v>
      </c>
      <c r="E124" s="68">
        <v>212.53</v>
      </c>
      <c r="F124" s="68">
        <v>0</v>
      </c>
      <c r="G124" s="68">
        <f t="shared" si="49"/>
        <v>131.47826086956522</v>
      </c>
      <c r="H124" s="68">
        <v>0</v>
      </c>
      <c r="I124" s="68">
        <f t="shared" si="50"/>
        <v>115.21739130434783</v>
      </c>
      <c r="J124" s="72">
        <f t="shared" si="47"/>
        <v>1</v>
      </c>
      <c r="K124" s="72">
        <f t="shared" si="48"/>
        <v>1</v>
      </c>
      <c r="L124" s="72">
        <f t="shared" si="51"/>
        <v>0</v>
      </c>
      <c r="M124" s="72">
        <f t="shared" ca="1" si="39"/>
        <v>0</v>
      </c>
      <c r="T124" s="22">
        <v>0</v>
      </c>
      <c r="U124" s="74">
        <f t="shared" si="40"/>
        <v>-2000</v>
      </c>
      <c r="V124" s="70">
        <f t="shared" si="41"/>
        <v>-2000</v>
      </c>
      <c r="W124" s="70"/>
      <c r="X124" s="70">
        <f t="shared" si="42"/>
        <v>2198.4892992026857</v>
      </c>
      <c r="Y124" s="70">
        <f t="shared" si="43"/>
        <v>198.48929920268574</v>
      </c>
      <c r="Z124" s="70">
        <f t="shared" si="44"/>
        <v>198</v>
      </c>
      <c r="AA124" s="24">
        <f t="shared" si="45"/>
        <v>198</v>
      </c>
      <c r="AB124" s="67">
        <f t="shared" si="46"/>
        <v>2198</v>
      </c>
    </row>
    <row r="125" spans="1:28" ht="15" customHeight="1" x14ac:dyDescent="0.2">
      <c r="A125" s="71">
        <v>1890</v>
      </c>
      <c r="B125" s="71">
        <v>2000</v>
      </c>
      <c r="C125" s="68">
        <v>3.1</v>
      </c>
      <c r="D125" s="68">
        <v>272.05</v>
      </c>
      <c r="E125" s="68">
        <v>212.53</v>
      </c>
      <c r="F125" s="68">
        <v>0</v>
      </c>
      <c r="G125" s="68">
        <f t="shared" si="49"/>
        <v>115</v>
      </c>
      <c r="H125" s="68">
        <v>0</v>
      </c>
      <c r="I125" s="68">
        <f t="shared" si="50"/>
        <v>110.41666666666667</v>
      </c>
      <c r="J125" s="72">
        <f t="shared" si="47"/>
        <v>1</v>
      </c>
      <c r="K125" s="72">
        <f t="shared" si="48"/>
        <v>1</v>
      </c>
      <c r="L125" s="72">
        <f t="shared" si="51"/>
        <v>1</v>
      </c>
      <c r="M125" s="72">
        <f t="shared" ca="1" si="39"/>
        <v>1</v>
      </c>
      <c r="T125" s="22">
        <v>0</v>
      </c>
      <c r="U125" s="74">
        <f t="shared" si="40"/>
        <v>-2000</v>
      </c>
      <c r="V125" s="70">
        <f t="shared" si="41"/>
        <v>-2000</v>
      </c>
      <c r="W125" s="70"/>
      <c r="X125" s="70">
        <f t="shared" si="42"/>
        <v>2198.4892992026857</v>
      </c>
      <c r="Y125" s="70">
        <f t="shared" si="43"/>
        <v>198.48929920268574</v>
      </c>
      <c r="Z125" s="70">
        <f t="shared" si="44"/>
        <v>198</v>
      </c>
      <c r="AA125" s="24">
        <f t="shared" si="45"/>
        <v>198</v>
      </c>
      <c r="AB125" s="67">
        <f t="shared" si="46"/>
        <v>2198</v>
      </c>
    </row>
    <row r="126" spans="1:28" ht="15" customHeight="1" x14ac:dyDescent="0.2">
      <c r="A126" s="71">
        <v>1725</v>
      </c>
      <c r="B126" s="71">
        <v>2000</v>
      </c>
      <c r="C126" s="68">
        <v>3.91</v>
      </c>
      <c r="D126" s="68">
        <v>272.02</v>
      </c>
      <c r="E126" s="68">
        <v>212.53</v>
      </c>
      <c r="F126" s="68">
        <v>0</v>
      </c>
      <c r="G126" s="68">
        <f t="shared" si="49"/>
        <v>117</v>
      </c>
      <c r="H126" s="68">
        <v>0</v>
      </c>
      <c r="I126" s="68">
        <f t="shared" si="50"/>
        <v>106</v>
      </c>
      <c r="J126" s="72">
        <f t="shared" si="47"/>
        <v>1</v>
      </c>
      <c r="K126" s="72">
        <f t="shared" si="48"/>
        <v>1</v>
      </c>
      <c r="L126" s="72">
        <f t="shared" si="51"/>
        <v>1</v>
      </c>
      <c r="M126" s="72">
        <f t="shared" ca="1" si="39"/>
        <v>1</v>
      </c>
      <c r="T126" s="22">
        <v>0</v>
      </c>
      <c r="U126" s="74">
        <f t="shared" si="40"/>
        <v>-2000</v>
      </c>
      <c r="V126" s="70">
        <f t="shared" si="41"/>
        <v>-2000</v>
      </c>
      <c r="W126" s="70"/>
      <c r="X126" s="70">
        <f t="shared" si="42"/>
        <v>2198.4892992026857</v>
      </c>
      <c r="Y126" s="70">
        <f t="shared" si="43"/>
        <v>198.48929920268574</v>
      </c>
      <c r="Z126" s="70">
        <f t="shared" si="44"/>
        <v>198</v>
      </c>
      <c r="AA126" s="24">
        <f t="shared" si="45"/>
        <v>198</v>
      </c>
      <c r="AB126" s="67">
        <f t="shared" si="46"/>
        <v>2198</v>
      </c>
    </row>
    <row r="127" spans="1:28" ht="15" customHeight="1" x14ac:dyDescent="0.2">
      <c r="A127" s="71">
        <v>1560</v>
      </c>
      <c r="B127" s="71">
        <v>2000</v>
      </c>
      <c r="C127" s="68">
        <v>4.72</v>
      </c>
      <c r="D127" s="68">
        <v>271.98</v>
      </c>
      <c r="E127" s="68">
        <v>212.53</v>
      </c>
      <c r="F127" s="68">
        <v>0</v>
      </c>
      <c r="G127" s="68">
        <f t="shared" si="49"/>
        <v>118.84615384615384</v>
      </c>
      <c r="H127" s="68">
        <v>0</v>
      </c>
      <c r="I127" s="68">
        <f t="shared" si="50"/>
        <v>101.92307692307692</v>
      </c>
      <c r="J127" s="72">
        <f t="shared" si="47"/>
        <v>1</v>
      </c>
      <c r="K127" s="72">
        <f t="shared" si="48"/>
        <v>1</v>
      </c>
      <c r="L127" s="72">
        <f t="shared" si="51"/>
        <v>1</v>
      </c>
      <c r="M127" s="72">
        <f t="shared" ca="1" si="39"/>
        <v>0</v>
      </c>
      <c r="T127" s="22">
        <v>0</v>
      </c>
      <c r="U127" s="74">
        <f t="shared" si="40"/>
        <v>-2000</v>
      </c>
      <c r="V127" s="70">
        <f t="shared" si="41"/>
        <v>-2000</v>
      </c>
      <c r="W127" s="70"/>
      <c r="X127" s="70">
        <f t="shared" si="42"/>
        <v>2198.4892992026857</v>
      </c>
      <c r="Y127" s="70">
        <f t="shared" si="43"/>
        <v>198.48929920268574</v>
      </c>
      <c r="Z127" s="70">
        <f t="shared" si="44"/>
        <v>198</v>
      </c>
      <c r="AA127" s="24">
        <f t="shared" si="45"/>
        <v>198</v>
      </c>
      <c r="AB127" s="67">
        <f t="shared" si="46"/>
        <v>2198</v>
      </c>
    </row>
    <row r="128" spans="1:28" ht="15" customHeight="1" x14ac:dyDescent="0.2">
      <c r="A128" s="71">
        <v>1395</v>
      </c>
      <c r="B128" s="71">
        <v>2000</v>
      </c>
      <c r="C128" s="68">
        <v>5.53</v>
      </c>
      <c r="D128" s="68">
        <v>271.91000000000003</v>
      </c>
      <c r="E128" s="68">
        <v>212.53</v>
      </c>
      <c r="F128" s="68">
        <v>0</v>
      </c>
      <c r="G128" s="68">
        <f t="shared" si="49"/>
        <v>120.55555555555556</v>
      </c>
      <c r="H128" s="68">
        <v>0</v>
      </c>
      <c r="I128" s="68">
        <f t="shared" si="50"/>
        <v>98.148148148148152</v>
      </c>
      <c r="J128" s="72">
        <f t="shared" si="47"/>
        <v>1</v>
      </c>
      <c r="K128" s="72">
        <f t="shared" si="48"/>
        <v>1</v>
      </c>
      <c r="L128" s="72">
        <f t="shared" si="51"/>
        <v>1</v>
      </c>
      <c r="M128" s="72">
        <f t="shared" ca="1" si="39"/>
        <v>1</v>
      </c>
      <c r="T128" s="22">
        <v>0</v>
      </c>
      <c r="U128" s="74">
        <f t="shared" si="40"/>
        <v>-2000</v>
      </c>
      <c r="V128" s="70">
        <f t="shared" si="41"/>
        <v>-2000</v>
      </c>
      <c r="W128" s="70"/>
      <c r="X128" s="70">
        <f t="shared" si="42"/>
        <v>2198.4892992026857</v>
      </c>
      <c r="Y128" s="70">
        <f t="shared" si="43"/>
        <v>198.48929920268574</v>
      </c>
      <c r="Z128" s="70">
        <f t="shared" si="44"/>
        <v>198</v>
      </c>
      <c r="AA128" s="24">
        <f t="shared" si="45"/>
        <v>198</v>
      </c>
      <c r="AB128" s="67">
        <f t="shared" si="46"/>
        <v>2198</v>
      </c>
    </row>
    <row r="129" spans="1:28" ht="15" customHeight="1" x14ac:dyDescent="0.2">
      <c r="A129" s="71">
        <v>1730</v>
      </c>
      <c r="B129" s="71">
        <v>2000</v>
      </c>
      <c r="C129" s="68">
        <v>6.31</v>
      </c>
      <c r="D129" s="68">
        <v>271.89</v>
      </c>
      <c r="E129" s="68">
        <v>212.53</v>
      </c>
      <c r="F129" s="68">
        <v>0</v>
      </c>
      <c r="G129" s="68">
        <f t="shared" si="49"/>
        <v>104.28571428571429</v>
      </c>
      <c r="H129" s="68">
        <v>0</v>
      </c>
      <c r="I129" s="68">
        <f t="shared" si="50"/>
        <v>94.642857142857139</v>
      </c>
      <c r="J129" s="72">
        <f t="shared" si="47"/>
        <v>1</v>
      </c>
      <c r="K129" s="72">
        <f t="shared" si="48"/>
        <v>1</v>
      </c>
      <c r="L129" s="72">
        <f t="shared" si="51"/>
        <v>1</v>
      </c>
      <c r="M129" s="72">
        <f t="shared" ca="1" si="39"/>
        <v>1</v>
      </c>
      <c r="T129" s="22">
        <v>0</v>
      </c>
      <c r="U129" s="74">
        <f t="shared" si="40"/>
        <v>-2000</v>
      </c>
      <c r="V129" s="70">
        <f t="shared" si="41"/>
        <v>-2000</v>
      </c>
      <c r="W129" s="70"/>
      <c r="X129" s="70">
        <f t="shared" si="42"/>
        <v>2198.4892992026857</v>
      </c>
      <c r="Y129" s="70">
        <f t="shared" si="43"/>
        <v>198.48929920268574</v>
      </c>
      <c r="Z129" s="70">
        <f t="shared" si="44"/>
        <v>198</v>
      </c>
      <c r="AA129" s="24">
        <f t="shared" si="45"/>
        <v>198</v>
      </c>
      <c r="AB129" s="67">
        <f t="shared" si="46"/>
        <v>2198</v>
      </c>
    </row>
    <row r="130" spans="1:28" ht="15" customHeight="1" x14ac:dyDescent="0.2">
      <c r="A130" s="71">
        <v>2064</v>
      </c>
      <c r="B130" s="71">
        <v>2000</v>
      </c>
      <c r="C130" s="68">
        <v>7.09</v>
      </c>
      <c r="D130" s="68">
        <v>271.89</v>
      </c>
      <c r="E130" s="68">
        <v>212.53</v>
      </c>
      <c r="F130" s="68">
        <v>0</v>
      </c>
      <c r="G130" s="68">
        <f t="shared" si="49"/>
        <v>89.172413793103445</v>
      </c>
      <c r="H130" s="68">
        <v>0</v>
      </c>
      <c r="I130" s="68">
        <f t="shared" si="50"/>
        <v>91.379310344827587</v>
      </c>
      <c r="J130" s="72">
        <f t="shared" si="47"/>
        <v>1</v>
      </c>
      <c r="K130" s="72">
        <f t="shared" si="48"/>
        <v>1</v>
      </c>
      <c r="L130" s="72">
        <f t="shared" si="51"/>
        <v>1</v>
      </c>
      <c r="M130" s="72">
        <f t="shared" ref="M130:M152" ca="1" si="52">IF(RAND()&lt;0.5,0,1)</f>
        <v>0</v>
      </c>
      <c r="T130" s="22">
        <v>0</v>
      </c>
      <c r="U130" s="74">
        <f t="shared" ref="U130:U152" si="53">T130-B130</f>
        <v>-2000</v>
      </c>
      <c r="V130" s="70">
        <f t="shared" ref="V130:V152" si="54">ROUND(U130,0)</f>
        <v>-2000</v>
      </c>
      <c r="W130" s="70"/>
      <c r="X130" s="70">
        <f t="shared" ref="X130:X152" si="55">B130/$W$2*$W$3</f>
        <v>2198.4892992026857</v>
      </c>
      <c r="Y130" s="70">
        <f t="shared" ref="Y130:Y152" si="56">X130-B130</f>
        <v>198.48929920268574</v>
      </c>
      <c r="Z130" s="70">
        <f t="shared" ref="Z130:Z152" si="57">ROUND(Y130,0)</f>
        <v>198</v>
      </c>
      <c r="AA130" s="24">
        <f t="shared" ref="AA130:AA152" si="58">IF(V130&gt;=0,V130,Z130)</f>
        <v>198</v>
      </c>
      <c r="AB130" s="67">
        <f t="shared" ref="AB130:AB152" si="59">B130+AA130</f>
        <v>2198</v>
      </c>
    </row>
    <row r="131" spans="1:28" ht="15" customHeight="1" x14ac:dyDescent="0.2">
      <c r="A131" s="71">
        <v>2400</v>
      </c>
      <c r="B131" s="71">
        <v>2000</v>
      </c>
      <c r="C131" s="68">
        <v>7.86</v>
      </c>
      <c r="D131" s="68">
        <v>271.93</v>
      </c>
      <c r="E131" s="68">
        <v>212.53</v>
      </c>
      <c r="F131" s="68">
        <v>0</v>
      </c>
      <c r="G131" s="68">
        <f t="shared" si="49"/>
        <v>75</v>
      </c>
      <c r="H131" s="68">
        <v>0</v>
      </c>
      <c r="I131" s="68">
        <f t="shared" si="50"/>
        <v>88.333333333333329</v>
      </c>
      <c r="J131" s="72">
        <f t="shared" ref="J131:J152" si="60">IF(ABS(B131-B130)&lt;=50,1,0)</f>
        <v>1</v>
      </c>
      <c r="K131" s="72">
        <f t="shared" ref="K131:K152" si="61">IF(ABS((B131-B130))&lt;=50,1,IF((B131-B130)*(1)&gt;=0,1,-1))</f>
        <v>1</v>
      </c>
      <c r="L131" s="72">
        <f t="shared" si="51"/>
        <v>1</v>
      </c>
      <c r="M131" s="72">
        <f t="shared" ca="1" si="52"/>
        <v>0</v>
      </c>
      <c r="T131" s="22">
        <v>0</v>
      </c>
      <c r="U131" s="74">
        <f t="shared" si="53"/>
        <v>-2000</v>
      </c>
      <c r="V131" s="70">
        <f t="shared" si="54"/>
        <v>-2000</v>
      </c>
      <c r="W131" s="70"/>
      <c r="X131" s="70">
        <f t="shared" si="55"/>
        <v>2198.4892992026857</v>
      </c>
      <c r="Y131" s="70">
        <f t="shared" si="56"/>
        <v>198.48929920268574</v>
      </c>
      <c r="Z131" s="70">
        <f t="shared" si="57"/>
        <v>198</v>
      </c>
      <c r="AA131" s="24">
        <f t="shared" si="58"/>
        <v>198</v>
      </c>
      <c r="AB131" s="67">
        <f t="shared" si="59"/>
        <v>2198</v>
      </c>
    </row>
    <row r="132" spans="1:28" ht="15" customHeight="1" x14ac:dyDescent="0.2">
      <c r="A132" s="71">
        <v>2300</v>
      </c>
      <c r="B132" s="71">
        <v>2000</v>
      </c>
      <c r="C132" s="68">
        <v>8.31</v>
      </c>
      <c r="D132" s="68">
        <v>271.95999999999998</v>
      </c>
      <c r="E132" s="68">
        <v>212.53</v>
      </c>
      <c r="F132" s="68">
        <v>0</v>
      </c>
      <c r="G132" s="68">
        <f t="shared" si="49"/>
        <v>75.806451612903231</v>
      </c>
      <c r="H132" s="68">
        <v>0</v>
      </c>
      <c r="I132" s="68">
        <f t="shared" si="50"/>
        <v>85.483870967741936</v>
      </c>
      <c r="J132" s="72">
        <f t="shared" si="60"/>
        <v>1</v>
      </c>
      <c r="K132" s="72">
        <f t="shared" si="61"/>
        <v>1</v>
      </c>
      <c r="L132" s="72">
        <f t="shared" si="51"/>
        <v>1</v>
      </c>
      <c r="M132" s="72">
        <f t="shared" ca="1" si="52"/>
        <v>1</v>
      </c>
      <c r="T132" s="22">
        <v>0</v>
      </c>
      <c r="U132" s="74">
        <f t="shared" si="53"/>
        <v>-2000</v>
      </c>
      <c r="V132" s="70">
        <f t="shared" si="54"/>
        <v>-2000</v>
      </c>
      <c r="W132" s="70"/>
      <c r="X132" s="70">
        <f t="shared" si="55"/>
        <v>2198.4892992026857</v>
      </c>
      <c r="Y132" s="70">
        <f t="shared" si="56"/>
        <v>198.48929920268574</v>
      </c>
      <c r="Z132" s="70">
        <f t="shared" si="57"/>
        <v>198</v>
      </c>
      <c r="AA132" s="24">
        <f t="shared" si="58"/>
        <v>198</v>
      </c>
      <c r="AB132" s="67">
        <f t="shared" si="59"/>
        <v>2198</v>
      </c>
    </row>
    <row r="133" spans="1:28" ht="15" customHeight="1" x14ac:dyDescent="0.2">
      <c r="A133" s="71">
        <v>2199</v>
      </c>
      <c r="B133" s="71">
        <v>2000</v>
      </c>
      <c r="C133" s="68">
        <v>8.75</v>
      </c>
      <c r="D133" s="68">
        <v>271.98</v>
      </c>
      <c r="E133" s="68">
        <v>212.53</v>
      </c>
      <c r="F133" s="68">
        <v>0</v>
      </c>
      <c r="G133" s="68">
        <f t="shared" si="49"/>
        <v>76.59375</v>
      </c>
      <c r="H133" s="68">
        <v>0</v>
      </c>
      <c r="I133" s="68">
        <f t="shared" si="50"/>
        <v>82.8125</v>
      </c>
      <c r="J133" s="72">
        <f t="shared" si="60"/>
        <v>1</v>
      </c>
      <c r="K133" s="72">
        <f t="shared" si="61"/>
        <v>1</v>
      </c>
      <c r="L133" s="72">
        <f t="shared" si="51"/>
        <v>1</v>
      </c>
      <c r="M133" s="72">
        <f t="shared" ca="1" si="52"/>
        <v>1</v>
      </c>
      <c r="T133" s="22">
        <v>0</v>
      </c>
      <c r="U133" s="74">
        <f t="shared" si="53"/>
        <v>-2000</v>
      </c>
      <c r="V133" s="70">
        <f t="shared" si="54"/>
        <v>-2000</v>
      </c>
      <c r="W133" s="70"/>
      <c r="X133" s="70">
        <f t="shared" si="55"/>
        <v>2198.4892992026857</v>
      </c>
      <c r="Y133" s="70">
        <f t="shared" si="56"/>
        <v>198.48929920268574</v>
      </c>
      <c r="Z133" s="70">
        <f t="shared" si="57"/>
        <v>198</v>
      </c>
      <c r="AA133" s="24">
        <f t="shared" si="58"/>
        <v>198</v>
      </c>
      <c r="AB133" s="67">
        <f t="shared" si="59"/>
        <v>2198</v>
      </c>
    </row>
    <row r="134" spans="1:28" ht="15" customHeight="1" x14ac:dyDescent="0.2">
      <c r="A134" s="71">
        <v>2100</v>
      </c>
      <c r="B134" s="71">
        <v>2000</v>
      </c>
      <c r="C134" s="68">
        <v>9.19</v>
      </c>
      <c r="D134" s="68">
        <v>271.99</v>
      </c>
      <c r="E134" s="68">
        <v>212.53</v>
      </c>
      <c r="F134" s="68">
        <v>0</v>
      </c>
      <c r="G134" s="68">
        <f t="shared" ref="G134:G152" si="62">($A$101-A134)/(ROW(A134)-ROW($A$101))</f>
        <v>77.272727272727266</v>
      </c>
      <c r="H134" s="68">
        <v>0</v>
      </c>
      <c r="I134" s="68">
        <f t="shared" ref="I134:I152" si="63">($A$101-B134)/(ROW(B134)-ROW($A$101))</f>
        <v>80.303030303030297</v>
      </c>
      <c r="J134" s="72">
        <f t="shared" si="60"/>
        <v>1</v>
      </c>
      <c r="K134" s="72">
        <f t="shared" si="61"/>
        <v>1</v>
      </c>
      <c r="L134" s="72">
        <f t="shared" si="51"/>
        <v>1</v>
      </c>
      <c r="M134" s="72">
        <f t="shared" ca="1" si="52"/>
        <v>0</v>
      </c>
      <c r="T134" s="22">
        <v>0</v>
      </c>
      <c r="U134" s="74">
        <f t="shared" si="53"/>
        <v>-2000</v>
      </c>
      <c r="V134" s="70">
        <f t="shared" si="54"/>
        <v>-2000</v>
      </c>
      <c r="W134" s="70"/>
      <c r="X134" s="70">
        <f t="shared" si="55"/>
        <v>2198.4892992026857</v>
      </c>
      <c r="Y134" s="70">
        <f t="shared" si="56"/>
        <v>198.48929920268574</v>
      </c>
      <c r="Z134" s="70">
        <f t="shared" si="57"/>
        <v>198</v>
      </c>
      <c r="AA134" s="24">
        <f t="shared" si="58"/>
        <v>198</v>
      </c>
      <c r="AB134" s="67">
        <f t="shared" si="59"/>
        <v>2198</v>
      </c>
    </row>
    <row r="135" spans="1:28" ht="15" customHeight="1" x14ac:dyDescent="0.2">
      <c r="A135" s="71">
        <v>2100</v>
      </c>
      <c r="B135" s="71">
        <v>2000</v>
      </c>
      <c r="C135" s="68">
        <v>7.15</v>
      </c>
      <c r="D135" s="68">
        <v>272</v>
      </c>
      <c r="E135" s="68">
        <v>212.53</v>
      </c>
      <c r="F135" s="68">
        <v>0</v>
      </c>
      <c r="G135" s="68">
        <f t="shared" si="62"/>
        <v>75</v>
      </c>
      <c r="H135" s="68">
        <v>0</v>
      </c>
      <c r="I135" s="68">
        <f t="shared" si="63"/>
        <v>77.941176470588232</v>
      </c>
      <c r="J135" s="72">
        <f t="shared" si="60"/>
        <v>1</v>
      </c>
      <c r="K135" s="72">
        <f t="shared" si="61"/>
        <v>1</v>
      </c>
      <c r="L135" s="72">
        <f t="shared" ref="L135:L152" si="64">IF(OR(COUNTIF(K131:K135,1)=5,COUNTIF(K131:K135,-1)=5),1,0)</f>
        <v>1</v>
      </c>
      <c r="M135" s="72">
        <f t="shared" ca="1" si="52"/>
        <v>1</v>
      </c>
      <c r="T135" s="22">
        <v>0</v>
      </c>
      <c r="U135" s="74">
        <f t="shared" si="53"/>
        <v>-2000</v>
      </c>
      <c r="V135" s="70">
        <f t="shared" si="54"/>
        <v>-2000</v>
      </c>
      <c r="W135" s="70"/>
      <c r="X135" s="70">
        <f t="shared" si="55"/>
        <v>2198.4892992026857</v>
      </c>
      <c r="Y135" s="70">
        <f t="shared" si="56"/>
        <v>198.48929920268574</v>
      </c>
      <c r="Z135" s="70">
        <f t="shared" si="57"/>
        <v>198</v>
      </c>
      <c r="AA135" s="24">
        <f t="shared" si="58"/>
        <v>198</v>
      </c>
      <c r="AB135" s="67">
        <f t="shared" si="59"/>
        <v>2198</v>
      </c>
    </row>
    <row r="136" spans="1:28" ht="15" customHeight="1" x14ac:dyDescent="0.2">
      <c r="A136" s="71">
        <v>2100</v>
      </c>
      <c r="B136" s="71">
        <v>2000</v>
      </c>
      <c r="C136" s="68">
        <v>5.1100000000000003</v>
      </c>
      <c r="D136" s="68">
        <v>272.01</v>
      </c>
      <c r="E136" s="68">
        <v>212.53</v>
      </c>
      <c r="F136" s="68">
        <v>0</v>
      </c>
      <c r="G136" s="68">
        <f t="shared" si="62"/>
        <v>72.857142857142861</v>
      </c>
      <c r="H136" s="68">
        <v>0</v>
      </c>
      <c r="I136" s="68">
        <f t="shared" si="63"/>
        <v>75.714285714285708</v>
      </c>
      <c r="J136" s="72">
        <f t="shared" si="60"/>
        <v>1</v>
      </c>
      <c r="K136" s="72">
        <f t="shared" si="61"/>
        <v>1</v>
      </c>
      <c r="L136" s="72">
        <f t="shared" si="64"/>
        <v>1</v>
      </c>
      <c r="M136" s="72">
        <f t="shared" ca="1" si="52"/>
        <v>0</v>
      </c>
      <c r="T136" s="22">
        <v>0</v>
      </c>
      <c r="U136" s="74">
        <f t="shared" si="53"/>
        <v>-2000</v>
      </c>
      <c r="V136" s="70">
        <f t="shared" si="54"/>
        <v>-2000</v>
      </c>
      <c r="W136" s="70"/>
      <c r="X136" s="70">
        <f t="shared" si="55"/>
        <v>2198.4892992026857</v>
      </c>
      <c r="Y136" s="70">
        <f t="shared" si="56"/>
        <v>198.48929920268574</v>
      </c>
      <c r="Z136" s="70">
        <f t="shared" si="57"/>
        <v>198</v>
      </c>
      <c r="AA136" s="24">
        <f t="shared" si="58"/>
        <v>198</v>
      </c>
      <c r="AB136" s="67">
        <f t="shared" si="59"/>
        <v>2198</v>
      </c>
    </row>
    <row r="137" spans="1:28" ht="15" customHeight="1" x14ac:dyDescent="0.2">
      <c r="A137" s="71">
        <v>2100</v>
      </c>
      <c r="B137" s="71">
        <v>2000</v>
      </c>
      <c r="C137" s="68">
        <v>3.06</v>
      </c>
      <c r="D137" s="68">
        <v>272.02</v>
      </c>
      <c r="E137" s="68">
        <v>212.53</v>
      </c>
      <c r="F137" s="68">
        <v>0</v>
      </c>
      <c r="G137" s="68">
        <f t="shared" si="62"/>
        <v>70.833333333333329</v>
      </c>
      <c r="H137" s="68">
        <v>0</v>
      </c>
      <c r="I137" s="68">
        <f t="shared" si="63"/>
        <v>73.611111111111114</v>
      </c>
      <c r="J137" s="72">
        <f t="shared" si="60"/>
        <v>1</v>
      </c>
      <c r="K137" s="72">
        <f t="shared" si="61"/>
        <v>1</v>
      </c>
      <c r="L137" s="72">
        <f t="shared" si="64"/>
        <v>1</v>
      </c>
      <c r="M137" s="72">
        <f t="shared" ca="1" si="52"/>
        <v>0</v>
      </c>
      <c r="T137" s="22">
        <v>0</v>
      </c>
      <c r="U137" s="74">
        <f t="shared" si="53"/>
        <v>-2000</v>
      </c>
      <c r="V137" s="70">
        <f t="shared" si="54"/>
        <v>-2000</v>
      </c>
      <c r="W137" s="70"/>
      <c r="X137" s="70">
        <f t="shared" si="55"/>
        <v>2198.4892992026857</v>
      </c>
      <c r="Y137" s="70">
        <f t="shared" si="56"/>
        <v>198.48929920268574</v>
      </c>
      <c r="Z137" s="70">
        <f t="shared" si="57"/>
        <v>198</v>
      </c>
      <c r="AA137" s="24">
        <f t="shared" si="58"/>
        <v>198</v>
      </c>
      <c r="AB137" s="67">
        <f t="shared" si="59"/>
        <v>2198</v>
      </c>
    </row>
    <row r="138" spans="1:28" ht="15" customHeight="1" x14ac:dyDescent="0.2">
      <c r="A138" s="71">
        <v>2250</v>
      </c>
      <c r="B138" s="71">
        <v>2000</v>
      </c>
      <c r="C138" s="68">
        <v>2.88</v>
      </c>
      <c r="D138" s="68">
        <v>272.05</v>
      </c>
      <c r="E138" s="68">
        <v>212.53</v>
      </c>
      <c r="F138" s="68">
        <v>0</v>
      </c>
      <c r="G138" s="68">
        <f t="shared" si="62"/>
        <v>64.86486486486487</v>
      </c>
      <c r="H138" s="68">
        <v>0</v>
      </c>
      <c r="I138" s="68">
        <f t="shared" si="63"/>
        <v>71.621621621621628</v>
      </c>
      <c r="J138" s="72">
        <f t="shared" si="60"/>
        <v>1</v>
      </c>
      <c r="K138" s="72">
        <f t="shared" si="61"/>
        <v>1</v>
      </c>
      <c r="L138" s="72">
        <f t="shared" si="64"/>
        <v>1</v>
      </c>
      <c r="M138" s="72">
        <f t="shared" ca="1" si="52"/>
        <v>1</v>
      </c>
      <c r="T138" s="22">
        <v>0</v>
      </c>
      <c r="U138" s="74">
        <f t="shared" si="53"/>
        <v>-2000</v>
      </c>
      <c r="V138" s="70">
        <f t="shared" si="54"/>
        <v>-2000</v>
      </c>
      <c r="W138" s="70"/>
      <c r="X138" s="70">
        <f t="shared" si="55"/>
        <v>2198.4892992026857</v>
      </c>
      <c r="Y138" s="70">
        <f t="shared" si="56"/>
        <v>198.48929920268574</v>
      </c>
      <c r="Z138" s="70">
        <f t="shared" si="57"/>
        <v>198</v>
      </c>
      <c r="AA138" s="24">
        <f t="shared" si="58"/>
        <v>198</v>
      </c>
      <c r="AB138" s="67">
        <f t="shared" si="59"/>
        <v>2198</v>
      </c>
    </row>
    <row r="139" spans="1:28" ht="15" customHeight="1" x14ac:dyDescent="0.2">
      <c r="A139" s="71">
        <v>2400</v>
      </c>
      <c r="B139" s="71">
        <v>2000</v>
      </c>
      <c r="C139" s="68">
        <v>2.7</v>
      </c>
      <c r="D139" s="68">
        <v>272.08999999999997</v>
      </c>
      <c r="E139" s="68">
        <v>212.53</v>
      </c>
      <c r="F139" s="68">
        <v>0</v>
      </c>
      <c r="G139" s="68">
        <f t="shared" si="62"/>
        <v>59.210526315789473</v>
      </c>
      <c r="H139" s="68">
        <v>0</v>
      </c>
      <c r="I139" s="68">
        <f t="shared" si="63"/>
        <v>69.736842105263165</v>
      </c>
      <c r="J139" s="72">
        <f t="shared" si="60"/>
        <v>1</v>
      </c>
      <c r="K139" s="72">
        <f t="shared" si="61"/>
        <v>1</v>
      </c>
      <c r="L139" s="72">
        <f t="shared" si="64"/>
        <v>1</v>
      </c>
      <c r="M139" s="72">
        <f t="shared" ca="1" si="52"/>
        <v>1</v>
      </c>
      <c r="T139" s="22">
        <v>0</v>
      </c>
      <c r="U139" s="74">
        <f t="shared" si="53"/>
        <v>-2000</v>
      </c>
      <c r="V139" s="70">
        <f t="shared" si="54"/>
        <v>-2000</v>
      </c>
      <c r="W139" s="70"/>
      <c r="X139" s="70">
        <f t="shared" si="55"/>
        <v>2198.4892992026857</v>
      </c>
      <c r="Y139" s="70">
        <f t="shared" si="56"/>
        <v>198.48929920268574</v>
      </c>
      <c r="Z139" s="70">
        <f t="shared" si="57"/>
        <v>198</v>
      </c>
      <c r="AA139" s="24">
        <f t="shared" si="58"/>
        <v>198</v>
      </c>
      <c r="AB139" s="67">
        <f t="shared" si="59"/>
        <v>2198</v>
      </c>
    </row>
    <row r="140" spans="1:28" ht="15" customHeight="1" x14ac:dyDescent="0.2">
      <c r="A140" s="71">
        <v>2550</v>
      </c>
      <c r="B140" s="71">
        <v>2000</v>
      </c>
      <c r="C140" s="68">
        <v>2.52</v>
      </c>
      <c r="D140" s="68">
        <v>272.14</v>
      </c>
      <c r="E140" s="68">
        <v>212.53</v>
      </c>
      <c r="F140" s="68">
        <v>0</v>
      </c>
      <c r="G140" s="68">
        <f t="shared" si="62"/>
        <v>53.846153846153847</v>
      </c>
      <c r="H140" s="68">
        <v>0</v>
      </c>
      <c r="I140" s="68">
        <f t="shared" si="63"/>
        <v>67.948717948717942</v>
      </c>
      <c r="J140" s="72">
        <f t="shared" si="60"/>
        <v>1</v>
      </c>
      <c r="K140" s="72">
        <f t="shared" si="61"/>
        <v>1</v>
      </c>
      <c r="L140" s="72">
        <f t="shared" si="64"/>
        <v>1</v>
      </c>
      <c r="M140" s="72">
        <f t="shared" ca="1" si="52"/>
        <v>1</v>
      </c>
      <c r="T140" s="22">
        <v>0</v>
      </c>
      <c r="U140" s="74">
        <f t="shared" si="53"/>
        <v>-2000</v>
      </c>
      <c r="V140" s="70">
        <f t="shared" si="54"/>
        <v>-2000</v>
      </c>
      <c r="W140" s="70"/>
      <c r="X140" s="70">
        <f t="shared" si="55"/>
        <v>2198.4892992026857</v>
      </c>
      <c r="Y140" s="70">
        <f t="shared" si="56"/>
        <v>198.48929920268574</v>
      </c>
      <c r="Z140" s="70">
        <f t="shared" si="57"/>
        <v>198</v>
      </c>
      <c r="AA140" s="24">
        <f t="shared" si="58"/>
        <v>198</v>
      </c>
      <c r="AB140" s="67">
        <f t="shared" si="59"/>
        <v>2198</v>
      </c>
    </row>
    <row r="141" spans="1:28" ht="15" customHeight="1" x14ac:dyDescent="0.2">
      <c r="A141" s="71">
        <v>2500</v>
      </c>
      <c r="B141" s="71">
        <v>1930</v>
      </c>
      <c r="C141" s="68">
        <v>1.93</v>
      </c>
      <c r="D141" s="68">
        <v>272.2</v>
      </c>
      <c r="E141" s="68">
        <v>212.52</v>
      </c>
      <c r="F141" s="68">
        <v>0</v>
      </c>
      <c r="G141" s="68">
        <f t="shared" si="62"/>
        <v>53.75</v>
      </c>
      <c r="H141" s="68">
        <v>0</v>
      </c>
      <c r="I141" s="68">
        <f t="shared" si="63"/>
        <v>68</v>
      </c>
      <c r="J141" s="72">
        <f t="shared" si="60"/>
        <v>0</v>
      </c>
      <c r="K141" s="72">
        <f t="shared" si="61"/>
        <v>-1</v>
      </c>
      <c r="L141" s="72">
        <f t="shared" si="64"/>
        <v>0</v>
      </c>
      <c r="M141" s="72">
        <f t="shared" ca="1" si="52"/>
        <v>1</v>
      </c>
      <c r="T141" s="22">
        <v>0</v>
      </c>
      <c r="U141" s="74">
        <f t="shared" si="53"/>
        <v>-1930</v>
      </c>
      <c r="V141" s="70">
        <f t="shared" si="54"/>
        <v>-1930</v>
      </c>
      <c r="W141" s="70"/>
      <c r="X141" s="70">
        <f t="shared" si="55"/>
        <v>2121.5421737305915</v>
      </c>
      <c r="Y141" s="70">
        <f t="shared" si="56"/>
        <v>191.54217373059146</v>
      </c>
      <c r="Z141" s="70">
        <f t="shared" si="57"/>
        <v>192</v>
      </c>
      <c r="AA141" s="24">
        <f t="shared" si="58"/>
        <v>192</v>
      </c>
      <c r="AB141" s="67">
        <f t="shared" si="59"/>
        <v>2122</v>
      </c>
    </row>
    <row r="142" spans="1:28" ht="15" customHeight="1" x14ac:dyDescent="0.2">
      <c r="A142" s="71">
        <v>2451</v>
      </c>
      <c r="B142" s="71">
        <v>1930</v>
      </c>
      <c r="C142" s="68">
        <v>1.34</v>
      </c>
      <c r="D142" s="68">
        <v>272.25</v>
      </c>
      <c r="E142" s="68">
        <v>212.52</v>
      </c>
      <c r="F142" s="68">
        <v>0</v>
      </c>
      <c r="G142" s="68">
        <f t="shared" si="62"/>
        <v>53.634146341463413</v>
      </c>
      <c r="H142" s="68">
        <v>0</v>
      </c>
      <c r="I142" s="68">
        <f t="shared" si="63"/>
        <v>66.341463414634148</v>
      </c>
      <c r="J142" s="72">
        <f t="shared" si="60"/>
        <v>1</v>
      </c>
      <c r="K142" s="72">
        <f t="shared" si="61"/>
        <v>1</v>
      </c>
      <c r="L142" s="72">
        <f t="shared" si="64"/>
        <v>0</v>
      </c>
      <c r="M142" s="72">
        <f t="shared" ca="1" si="52"/>
        <v>0</v>
      </c>
      <c r="T142" s="22">
        <v>0</v>
      </c>
      <c r="U142" s="74">
        <f t="shared" si="53"/>
        <v>-1930</v>
      </c>
      <c r="V142" s="70">
        <f t="shared" si="54"/>
        <v>-1930</v>
      </c>
      <c r="W142" s="70"/>
      <c r="X142" s="70">
        <f t="shared" si="55"/>
        <v>2121.5421737305915</v>
      </c>
      <c r="Y142" s="70">
        <f t="shared" si="56"/>
        <v>191.54217373059146</v>
      </c>
      <c r="Z142" s="70">
        <f t="shared" si="57"/>
        <v>192</v>
      </c>
      <c r="AA142" s="24">
        <f t="shared" si="58"/>
        <v>192</v>
      </c>
      <c r="AB142" s="67">
        <f t="shared" si="59"/>
        <v>2122</v>
      </c>
    </row>
    <row r="143" spans="1:28" ht="15" customHeight="1" x14ac:dyDescent="0.2">
      <c r="A143" s="71">
        <v>2400</v>
      </c>
      <c r="B143" s="71">
        <v>1930</v>
      </c>
      <c r="C143" s="68">
        <v>0.74</v>
      </c>
      <c r="D143" s="68">
        <v>272.3</v>
      </c>
      <c r="E143" s="68">
        <v>212.52</v>
      </c>
      <c r="F143" s="68">
        <v>0</v>
      </c>
      <c r="G143" s="68">
        <f t="shared" si="62"/>
        <v>53.571428571428569</v>
      </c>
      <c r="H143" s="68">
        <v>0</v>
      </c>
      <c r="I143" s="68">
        <f t="shared" si="63"/>
        <v>64.761904761904759</v>
      </c>
      <c r="J143" s="72">
        <f t="shared" si="60"/>
        <v>1</v>
      </c>
      <c r="K143" s="72">
        <f t="shared" si="61"/>
        <v>1</v>
      </c>
      <c r="L143" s="72">
        <f t="shared" si="64"/>
        <v>0</v>
      </c>
      <c r="M143" s="72">
        <f t="shared" ca="1" si="52"/>
        <v>1</v>
      </c>
      <c r="T143" s="22">
        <v>0</v>
      </c>
      <c r="U143" s="74">
        <f t="shared" si="53"/>
        <v>-1930</v>
      </c>
      <c r="V143" s="70">
        <f t="shared" si="54"/>
        <v>-1930</v>
      </c>
      <c r="W143" s="70"/>
      <c r="X143" s="70">
        <f t="shared" si="55"/>
        <v>2121.5421737305915</v>
      </c>
      <c r="Y143" s="70">
        <f t="shared" si="56"/>
        <v>191.54217373059146</v>
      </c>
      <c r="Z143" s="70">
        <f t="shared" si="57"/>
        <v>192</v>
      </c>
      <c r="AA143" s="24">
        <f t="shared" si="58"/>
        <v>192</v>
      </c>
      <c r="AB143" s="67">
        <f t="shared" si="59"/>
        <v>2122</v>
      </c>
    </row>
    <row r="144" spans="1:28" ht="15" customHeight="1" x14ac:dyDescent="0.2">
      <c r="A144" s="71">
        <v>2450</v>
      </c>
      <c r="B144" s="71">
        <v>2450</v>
      </c>
      <c r="C144" s="68">
        <v>0.86</v>
      </c>
      <c r="D144" s="68">
        <v>272.3</v>
      </c>
      <c r="E144" s="68">
        <v>212.61</v>
      </c>
      <c r="F144" s="68">
        <v>0</v>
      </c>
      <c r="G144" s="68">
        <f t="shared" si="62"/>
        <v>51.162790697674417</v>
      </c>
      <c r="H144" s="68">
        <v>0</v>
      </c>
      <c r="I144" s="68">
        <f t="shared" si="63"/>
        <v>51.162790697674417</v>
      </c>
      <c r="J144" s="72">
        <f t="shared" si="60"/>
        <v>0</v>
      </c>
      <c r="K144" s="72">
        <f t="shared" si="61"/>
        <v>1</v>
      </c>
      <c r="L144" s="72">
        <f t="shared" si="64"/>
        <v>0</v>
      </c>
      <c r="M144" s="72">
        <f t="shared" ca="1" si="52"/>
        <v>0</v>
      </c>
      <c r="T144" s="22">
        <v>0</v>
      </c>
      <c r="U144" s="74">
        <f t="shared" si="53"/>
        <v>-2450</v>
      </c>
      <c r="V144" s="70">
        <f t="shared" si="54"/>
        <v>-2450</v>
      </c>
      <c r="W144" s="70"/>
      <c r="X144" s="70">
        <f t="shared" si="55"/>
        <v>2693.14939152329</v>
      </c>
      <c r="Y144" s="70">
        <f t="shared" si="56"/>
        <v>243.14939152328998</v>
      </c>
      <c r="Z144" s="70">
        <f t="shared" si="57"/>
        <v>243</v>
      </c>
      <c r="AA144" s="24">
        <f t="shared" si="58"/>
        <v>243</v>
      </c>
      <c r="AB144" s="67">
        <f t="shared" si="59"/>
        <v>2693</v>
      </c>
    </row>
    <row r="145" spans="1:28" ht="15" customHeight="1" x14ac:dyDescent="0.2">
      <c r="A145" s="71">
        <v>2499</v>
      </c>
      <c r="B145" s="71">
        <v>2499</v>
      </c>
      <c r="C145" s="68">
        <v>0.98</v>
      </c>
      <c r="D145" s="68">
        <v>272.3</v>
      </c>
      <c r="E145" s="68">
        <v>212.62</v>
      </c>
      <c r="F145" s="68">
        <v>0</v>
      </c>
      <c r="G145" s="68">
        <f t="shared" si="62"/>
        <v>48.886363636363633</v>
      </c>
      <c r="H145" s="68">
        <v>0</v>
      </c>
      <c r="I145" s="68">
        <f t="shared" si="63"/>
        <v>48.886363636363633</v>
      </c>
      <c r="J145" s="72">
        <f t="shared" si="60"/>
        <v>1</v>
      </c>
      <c r="K145" s="72">
        <f t="shared" si="61"/>
        <v>1</v>
      </c>
      <c r="L145" s="72">
        <f t="shared" si="64"/>
        <v>0</v>
      </c>
      <c r="M145" s="72">
        <f t="shared" ca="1" si="52"/>
        <v>0</v>
      </c>
      <c r="T145" s="22">
        <v>0</v>
      </c>
      <c r="U145" s="74">
        <f t="shared" si="53"/>
        <v>-2499</v>
      </c>
      <c r="V145" s="70">
        <f t="shared" si="54"/>
        <v>-2499</v>
      </c>
      <c r="W145" s="70"/>
      <c r="X145" s="70">
        <f t="shared" si="55"/>
        <v>2747.0123793537555</v>
      </c>
      <c r="Y145" s="70">
        <f t="shared" si="56"/>
        <v>248.01237935375548</v>
      </c>
      <c r="Z145" s="70">
        <f t="shared" si="57"/>
        <v>248</v>
      </c>
      <c r="AA145" s="24">
        <f t="shared" si="58"/>
        <v>248</v>
      </c>
      <c r="AB145" s="67">
        <f t="shared" si="59"/>
        <v>2747</v>
      </c>
    </row>
    <row r="146" spans="1:28" ht="15" customHeight="1" x14ac:dyDescent="0.2">
      <c r="A146" s="71">
        <v>2550</v>
      </c>
      <c r="B146" s="71">
        <v>2550</v>
      </c>
      <c r="C146" s="68">
        <v>1.0900000000000001</v>
      </c>
      <c r="D146" s="68">
        <v>272.3</v>
      </c>
      <c r="E146" s="68">
        <v>212.63</v>
      </c>
      <c r="F146" s="68">
        <v>0</v>
      </c>
      <c r="G146" s="68">
        <f t="shared" si="62"/>
        <v>46.666666666666664</v>
      </c>
      <c r="H146" s="68">
        <v>0</v>
      </c>
      <c r="I146" s="68">
        <f t="shared" si="63"/>
        <v>46.666666666666664</v>
      </c>
      <c r="J146" s="72">
        <f t="shared" si="60"/>
        <v>0</v>
      </c>
      <c r="K146" s="72">
        <f t="shared" si="61"/>
        <v>1</v>
      </c>
      <c r="L146" s="72">
        <f t="shared" si="64"/>
        <v>1</v>
      </c>
      <c r="M146" s="72">
        <f t="shared" ca="1" si="52"/>
        <v>1</v>
      </c>
      <c r="T146" s="22">
        <v>0</v>
      </c>
      <c r="U146" s="74">
        <f t="shared" si="53"/>
        <v>-2550</v>
      </c>
      <c r="V146" s="70">
        <f t="shared" si="54"/>
        <v>-2550</v>
      </c>
      <c r="W146" s="70"/>
      <c r="X146" s="70">
        <f t="shared" si="55"/>
        <v>2803.0738564834242</v>
      </c>
      <c r="Y146" s="70">
        <f t="shared" si="56"/>
        <v>253.07385648342415</v>
      </c>
      <c r="Z146" s="70">
        <f t="shared" si="57"/>
        <v>253</v>
      </c>
      <c r="AA146" s="24">
        <f t="shared" si="58"/>
        <v>253</v>
      </c>
      <c r="AB146" s="67">
        <f t="shared" si="59"/>
        <v>2803</v>
      </c>
    </row>
    <row r="147" spans="1:28" ht="15" customHeight="1" x14ac:dyDescent="0.2">
      <c r="A147" s="71">
        <v>2300</v>
      </c>
      <c r="B147" s="71">
        <v>2300</v>
      </c>
      <c r="C147" s="68">
        <v>0.96</v>
      </c>
      <c r="D147" s="68">
        <v>272.3</v>
      </c>
      <c r="E147" s="68">
        <v>212.58</v>
      </c>
      <c r="F147" s="68">
        <v>0</v>
      </c>
      <c r="G147" s="68">
        <f t="shared" si="62"/>
        <v>51.086956521739133</v>
      </c>
      <c r="H147" s="68">
        <v>0</v>
      </c>
      <c r="I147" s="68">
        <f t="shared" si="63"/>
        <v>51.086956521739133</v>
      </c>
      <c r="J147" s="72">
        <f t="shared" si="60"/>
        <v>0</v>
      </c>
      <c r="K147" s="72">
        <f t="shared" si="61"/>
        <v>-1</v>
      </c>
      <c r="L147" s="72">
        <f t="shared" si="64"/>
        <v>0</v>
      </c>
      <c r="M147" s="72">
        <f t="shared" ca="1" si="52"/>
        <v>0</v>
      </c>
      <c r="T147" s="22">
        <v>0</v>
      </c>
      <c r="U147" s="74">
        <f t="shared" si="53"/>
        <v>-2300</v>
      </c>
      <c r="V147" s="70">
        <f t="shared" si="54"/>
        <v>-2300</v>
      </c>
      <c r="W147" s="70"/>
      <c r="X147" s="70">
        <f t="shared" si="55"/>
        <v>2528.2626940830883</v>
      </c>
      <c r="Y147" s="70">
        <f t="shared" si="56"/>
        <v>228.26269408308826</v>
      </c>
      <c r="Z147" s="70">
        <f t="shared" si="57"/>
        <v>228</v>
      </c>
      <c r="AA147" s="24">
        <f t="shared" si="58"/>
        <v>228</v>
      </c>
      <c r="AB147" s="67">
        <f t="shared" si="59"/>
        <v>2528</v>
      </c>
    </row>
    <row r="148" spans="1:28" ht="15" customHeight="1" x14ac:dyDescent="0.2">
      <c r="A148" s="71">
        <v>2049</v>
      </c>
      <c r="B148" s="71">
        <v>2049</v>
      </c>
      <c r="C148" s="68">
        <v>0.82</v>
      </c>
      <c r="D148" s="68">
        <v>272.3</v>
      </c>
      <c r="E148" s="68">
        <v>212.54</v>
      </c>
      <c r="F148" s="68">
        <v>0</v>
      </c>
      <c r="G148" s="68">
        <f t="shared" si="62"/>
        <v>55.340425531914896</v>
      </c>
      <c r="H148" s="68">
        <v>0</v>
      </c>
      <c r="I148" s="68">
        <f t="shared" si="63"/>
        <v>55.340425531914896</v>
      </c>
      <c r="J148" s="72">
        <f t="shared" si="60"/>
        <v>0</v>
      </c>
      <c r="K148" s="72">
        <f t="shared" si="61"/>
        <v>-1</v>
      </c>
      <c r="L148" s="72">
        <f t="shared" si="64"/>
        <v>0</v>
      </c>
      <c r="M148" s="72">
        <f t="shared" ca="1" si="52"/>
        <v>1</v>
      </c>
      <c r="T148" s="22">
        <v>0</v>
      </c>
      <c r="U148" s="74">
        <f t="shared" si="53"/>
        <v>-2049</v>
      </c>
      <c r="V148" s="70">
        <f t="shared" si="54"/>
        <v>-2049</v>
      </c>
      <c r="W148" s="70"/>
      <c r="X148" s="70">
        <f t="shared" si="55"/>
        <v>2252.3522870331517</v>
      </c>
      <c r="Y148" s="70">
        <f t="shared" si="56"/>
        <v>203.3522870331517</v>
      </c>
      <c r="Z148" s="70">
        <f t="shared" si="57"/>
        <v>203</v>
      </c>
      <c r="AA148" s="24">
        <f t="shared" si="58"/>
        <v>203</v>
      </c>
      <c r="AB148" s="67">
        <f t="shared" si="59"/>
        <v>2252</v>
      </c>
    </row>
    <row r="149" spans="1:28" ht="15" customHeight="1" x14ac:dyDescent="0.2">
      <c r="A149" s="71">
        <v>1800</v>
      </c>
      <c r="B149" s="71">
        <v>1800</v>
      </c>
      <c r="C149" s="68">
        <v>0.68</v>
      </c>
      <c r="D149" s="68">
        <v>272.3</v>
      </c>
      <c r="E149" s="68">
        <v>212.5</v>
      </c>
      <c r="F149" s="68">
        <v>0</v>
      </c>
      <c r="G149" s="68">
        <f t="shared" si="62"/>
        <v>59.375</v>
      </c>
      <c r="H149" s="68">
        <v>0</v>
      </c>
      <c r="I149" s="68">
        <f t="shared" si="63"/>
        <v>59.375</v>
      </c>
      <c r="J149" s="72">
        <f t="shared" si="60"/>
        <v>0</v>
      </c>
      <c r="K149" s="72">
        <f t="shared" si="61"/>
        <v>-1</v>
      </c>
      <c r="L149" s="72">
        <f t="shared" si="64"/>
        <v>0</v>
      </c>
      <c r="M149" s="72">
        <f t="shared" ca="1" si="52"/>
        <v>0</v>
      </c>
      <c r="T149" s="22">
        <v>0</v>
      </c>
      <c r="U149" s="74">
        <f t="shared" si="53"/>
        <v>-1800</v>
      </c>
      <c r="V149" s="70">
        <f t="shared" si="54"/>
        <v>-1800</v>
      </c>
      <c r="W149" s="70"/>
      <c r="X149" s="70">
        <f t="shared" si="55"/>
        <v>1978.6403692824169</v>
      </c>
      <c r="Y149" s="70">
        <f t="shared" si="56"/>
        <v>178.64036928241694</v>
      </c>
      <c r="Z149" s="70">
        <f t="shared" si="57"/>
        <v>179</v>
      </c>
      <c r="AA149" s="24">
        <f t="shared" si="58"/>
        <v>179</v>
      </c>
      <c r="AB149" s="67">
        <f t="shared" si="59"/>
        <v>1979</v>
      </c>
    </row>
    <row r="150" spans="1:28" ht="15" customHeight="1" x14ac:dyDescent="0.2">
      <c r="A150" s="71">
        <v>1700</v>
      </c>
      <c r="B150" s="71">
        <v>1700</v>
      </c>
      <c r="C150" s="68">
        <v>1.35</v>
      </c>
      <c r="D150" s="68">
        <v>272.3</v>
      </c>
      <c r="E150" s="68">
        <v>212.47</v>
      </c>
      <c r="F150" s="68">
        <v>0</v>
      </c>
      <c r="G150" s="68">
        <f t="shared" si="62"/>
        <v>60.204081632653065</v>
      </c>
      <c r="H150" s="68">
        <v>0</v>
      </c>
      <c r="I150" s="68">
        <f t="shared" si="63"/>
        <v>60.204081632653065</v>
      </c>
      <c r="J150" s="72">
        <f t="shared" si="60"/>
        <v>0</v>
      </c>
      <c r="K150" s="72">
        <f t="shared" si="61"/>
        <v>-1</v>
      </c>
      <c r="L150" s="72">
        <f t="shared" si="64"/>
        <v>0</v>
      </c>
      <c r="M150" s="72">
        <f t="shared" ca="1" si="52"/>
        <v>1</v>
      </c>
      <c r="T150" s="22">
        <v>0</v>
      </c>
      <c r="U150" s="74">
        <f t="shared" si="53"/>
        <v>-1700</v>
      </c>
      <c r="V150" s="70">
        <f t="shared" si="54"/>
        <v>-1700</v>
      </c>
      <c r="W150" s="70"/>
      <c r="X150" s="70">
        <f t="shared" si="55"/>
        <v>1868.715904322283</v>
      </c>
      <c r="Y150" s="70">
        <f t="shared" si="56"/>
        <v>168.715904322283</v>
      </c>
      <c r="Z150" s="70">
        <f t="shared" si="57"/>
        <v>169</v>
      </c>
      <c r="AA150" s="24">
        <f t="shared" si="58"/>
        <v>169</v>
      </c>
      <c r="AB150" s="67">
        <f t="shared" si="59"/>
        <v>1869</v>
      </c>
    </row>
    <row r="151" spans="1:28" ht="15" customHeight="1" x14ac:dyDescent="0.2">
      <c r="A151" s="71">
        <v>1599</v>
      </c>
      <c r="B151" s="71">
        <v>1660</v>
      </c>
      <c r="C151" s="68">
        <v>2.02</v>
      </c>
      <c r="D151" s="68">
        <v>272.29000000000002</v>
      </c>
      <c r="E151" s="68">
        <v>212.46</v>
      </c>
      <c r="F151" s="68">
        <v>0</v>
      </c>
      <c r="G151" s="68">
        <f t="shared" si="62"/>
        <v>61.02</v>
      </c>
      <c r="H151" s="68">
        <v>0</v>
      </c>
      <c r="I151" s="68">
        <f t="shared" si="63"/>
        <v>59.8</v>
      </c>
      <c r="J151" s="72">
        <f t="shared" si="60"/>
        <v>1</v>
      </c>
      <c r="K151" s="72">
        <f t="shared" si="61"/>
        <v>1</v>
      </c>
      <c r="L151" s="72">
        <f t="shared" si="64"/>
        <v>0</v>
      </c>
      <c r="M151" s="72">
        <f t="shared" ca="1" si="52"/>
        <v>1</v>
      </c>
      <c r="T151" s="22">
        <v>0</v>
      </c>
      <c r="U151" s="74">
        <f t="shared" si="53"/>
        <v>-1660</v>
      </c>
      <c r="V151" s="70">
        <f t="shared" si="54"/>
        <v>-1660</v>
      </c>
      <c r="W151" s="70"/>
      <c r="X151" s="70">
        <f t="shared" si="55"/>
        <v>1824.7461183382293</v>
      </c>
      <c r="Y151" s="70">
        <f t="shared" si="56"/>
        <v>164.74611833822928</v>
      </c>
      <c r="Z151" s="70">
        <f t="shared" si="57"/>
        <v>165</v>
      </c>
      <c r="AA151" s="24">
        <f t="shared" si="58"/>
        <v>165</v>
      </c>
      <c r="AB151" s="67">
        <f t="shared" si="59"/>
        <v>1825</v>
      </c>
    </row>
    <row r="152" spans="1:28" ht="15" customHeight="1" x14ac:dyDescent="0.2">
      <c r="A152" s="71">
        <v>1500</v>
      </c>
      <c r="B152" s="71">
        <v>1660</v>
      </c>
      <c r="C152" s="68">
        <v>2.69</v>
      </c>
      <c r="D152" s="68">
        <v>272.27999999999997</v>
      </c>
      <c r="E152" s="68">
        <v>212.46</v>
      </c>
      <c r="F152" s="68">
        <v>0</v>
      </c>
      <c r="G152" s="68">
        <f t="shared" si="62"/>
        <v>61.764705882352942</v>
      </c>
      <c r="H152" s="68">
        <v>0</v>
      </c>
      <c r="I152" s="68">
        <f t="shared" si="63"/>
        <v>58.627450980392155</v>
      </c>
      <c r="J152" s="72">
        <f t="shared" si="60"/>
        <v>1</v>
      </c>
      <c r="K152" s="72">
        <f t="shared" si="61"/>
        <v>1</v>
      </c>
      <c r="L152" s="72">
        <f t="shared" si="64"/>
        <v>0</v>
      </c>
      <c r="M152" s="72">
        <f t="shared" ca="1" si="52"/>
        <v>1</v>
      </c>
      <c r="T152" s="22">
        <v>0</v>
      </c>
      <c r="U152" s="74">
        <f t="shared" si="53"/>
        <v>-1660</v>
      </c>
      <c r="V152" s="70">
        <f t="shared" si="54"/>
        <v>-1660</v>
      </c>
      <c r="W152" s="70"/>
      <c r="X152" s="70">
        <f t="shared" si="55"/>
        <v>1824.7461183382293</v>
      </c>
      <c r="Y152" s="70">
        <f t="shared" si="56"/>
        <v>164.74611833822928</v>
      </c>
      <c r="Z152" s="70">
        <f t="shared" si="57"/>
        <v>165</v>
      </c>
      <c r="AA152" s="24">
        <f t="shared" si="58"/>
        <v>165</v>
      </c>
      <c r="AB152" s="67">
        <f t="shared" si="59"/>
        <v>1825</v>
      </c>
    </row>
    <row r="153" spans="1:28" ht="15" customHeight="1" x14ac:dyDescent="0.2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U153" s="74"/>
      <c r="V153" s="70"/>
      <c r="W153" s="70"/>
      <c r="X153" s="70"/>
      <c r="Y153" s="70"/>
      <c r="Z153" s="70"/>
      <c r="AA153" s="24"/>
    </row>
    <row r="154" spans="1:28" ht="15" customHeight="1" x14ac:dyDescent="0.2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U154" s="74"/>
      <c r="V154" s="70"/>
      <c r="W154" s="70"/>
      <c r="X154" s="70"/>
      <c r="Y154" s="70"/>
      <c r="Z154" s="70"/>
      <c r="AA154" s="24"/>
    </row>
    <row r="155" spans="1:28" ht="15" customHeight="1" x14ac:dyDescent="0.2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U155" s="74"/>
      <c r="V155" s="70"/>
      <c r="W155" s="70"/>
      <c r="X155" s="70"/>
      <c r="Y155" s="70"/>
      <c r="Z155" s="70"/>
      <c r="AA155" s="24"/>
    </row>
    <row r="156" spans="1:28" ht="15" customHeight="1" x14ac:dyDescent="0.2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U156" s="74"/>
      <c r="V156" s="70"/>
      <c r="W156" s="70"/>
      <c r="X156" s="70"/>
      <c r="Y156" s="70"/>
      <c r="Z156" s="70"/>
      <c r="AA156" s="24"/>
    </row>
    <row r="157" spans="1:28" ht="15" customHeight="1" x14ac:dyDescent="0.2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U157" s="74"/>
      <c r="V157" s="70"/>
      <c r="W157" s="70"/>
      <c r="X157" s="70"/>
      <c r="Y157" s="70"/>
      <c r="Z157" s="70"/>
      <c r="AA157" s="24"/>
    </row>
    <row r="158" spans="1:28" ht="15" customHeight="1" x14ac:dyDescent="0.2">
      <c r="A158" s="71"/>
      <c r="B158" s="71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U158" s="74"/>
      <c r="V158" s="70"/>
      <c r="W158" s="70"/>
      <c r="X158" s="70"/>
      <c r="Y158" s="70"/>
      <c r="Z158" s="70"/>
      <c r="AA158" s="24"/>
    </row>
    <row r="159" spans="1:28" ht="15" customHeight="1" x14ac:dyDescent="0.2">
      <c r="A159" s="71"/>
      <c r="B159" s="71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U159" s="74"/>
      <c r="V159" s="70"/>
      <c r="W159" s="70"/>
      <c r="X159" s="70"/>
      <c r="Y159" s="70"/>
      <c r="Z159" s="70"/>
      <c r="AA159" s="24"/>
    </row>
    <row r="160" spans="1:28" ht="15" customHeight="1" x14ac:dyDescent="0.2">
      <c r="A160" s="71"/>
      <c r="B160" s="71"/>
      <c r="C160" s="68"/>
      <c r="D160" s="68"/>
      <c r="E160" s="68"/>
      <c r="F160" s="68"/>
      <c r="G160" s="68"/>
      <c r="H160" s="68"/>
      <c r="I160" s="68"/>
      <c r="J160" s="72"/>
      <c r="K160" s="72"/>
      <c r="L160" s="72"/>
      <c r="M160" s="72"/>
      <c r="U160" s="74"/>
      <c r="V160" s="70"/>
      <c r="W160" s="70"/>
      <c r="X160" s="70"/>
      <c r="Y160" s="70"/>
      <c r="Z160" s="70"/>
      <c r="AA160" s="24"/>
    </row>
    <row r="161" spans="1:27" ht="15" customHeight="1" x14ac:dyDescent="0.2">
      <c r="A161" s="71"/>
      <c r="B161" s="71"/>
      <c r="C161" s="68"/>
      <c r="D161" s="68"/>
      <c r="E161" s="68"/>
      <c r="F161" s="68"/>
      <c r="G161" s="68"/>
      <c r="H161" s="68"/>
      <c r="I161" s="68"/>
      <c r="J161" s="72"/>
      <c r="K161" s="72"/>
      <c r="L161" s="72"/>
      <c r="M161" s="72"/>
      <c r="U161" s="74"/>
      <c r="V161" s="70"/>
      <c r="W161" s="70"/>
      <c r="X161" s="70"/>
      <c r="Y161" s="70"/>
      <c r="Z161" s="70"/>
      <c r="AA161" s="24"/>
    </row>
    <row r="162" spans="1:27" ht="15" customHeight="1" x14ac:dyDescent="0.2">
      <c r="A162" s="71"/>
      <c r="B162" s="71"/>
      <c r="C162" s="68"/>
      <c r="D162" s="68"/>
      <c r="E162" s="68"/>
      <c r="F162" s="68"/>
      <c r="G162" s="68"/>
      <c r="H162" s="68"/>
      <c r="I162" s="68"/>
      <c r="J162" s="72"/>
      <c r="K162" s="72"/>
      <c r="L162" s="72"/>
      <c r="M162" s="72"/>
      <c r="U162" s="74"/>
      <c r="V162" s="70"/>
      <c r="W162" s="70"/>
      <c r="X162" s="70"/>
      <c r="Y162" s="70"/>
      <c r="Z162" s="70"/>
      <c r="AA162" s="24"/>
    </row>
    <row r="163" spans="1:27" ht="15" customHeight="1" x14ac:dyDescent="0.2">
      <c r="A163" s="71"/>
      <c r="B163" s="71"/>
      <c r="C163" s="68"/>
      <c r="D163" s="68"/>
      <c r="E163" s="68"/>
      <c r="F163" s="68"/>
      <c r="G163" s="68"/>
      <c r="H163" s="68"/>
      <c r="I163" s="68"/>
      <c r="J163" s="72"/>
      <c r="K163" s="72"/>
      <c r="L163" s="72"/>
      <c r="M163" s="72"/>
      <c r="U163" s="74"/>
      <c r="V163" s="70"/>
      <c r="W163" s="70"/>
      <c r="X163" s="70"/>
      <c r="Y163" s="70"/>
      <c r="Z163" s="70"/>
      <c r="AA163" s="24"/>
    </row>
    <row r="164" spans="1:27" ht="15" customHeight="1" x14ac:dyDescent="0.2">
      <c r="A164" s="71"/>
      <c r="B164" s="71"/>
      <c r="C164" s="68"/>
      <c r="D164" s="68"/>
      <c r="E164" s="68"/>
      <c r="F164" s="68"/>
      <c r="G164" s="68"/>
      <c r="H164" s="68"/>
      <c r="I164" s="68"/>
      <c r="J164" s="72"/>
      <c r="K164" s="72"/>
      <c r="L164" s="72"/>
      <c r="M164" s="72"/>
      <c r="U164" s="74"/>
      <c r="V164" s="70"/>
      <c r="W164" s="70"/>
      <c r="X164" s="70"/>
      <c r="Y164" s="70"/>
      <c r="Z164" s="70"/>
      <c r="AA164" s="24"/>
    </row>
    <row r="165" spans="1:27" ht="15" customHeight="1" x14ac:dyDescent="0.2">
      <c r="A165" s="71"/>
      <c r="B165" s="71"/>
      <c r="C165" s="68"/>
      <c r="D165" s="68"/>
      <c r="E165" s="68"/>
      <c r="F165" s="68"/>
      <c r="G165" s="68"/>
      <c r="H165" s="68"/>
      <c r="I165" s="68"/>
      <c r="J165" s="72"/>
      <c r="K165" s="72"/>
      <c r="L165" s="72"/>
      <c r="M165" s="72"/>
      <c r="U165" s="74"/>
      <c r="V165" s="70"/>
      <c r="W165" s="70"/>
      <c r="X165" s="70"/>
      <c r="Y165" s="70"/>
      <c r="Z165" s="70"/>
      <c r="AA165" s="24"/>
    </row>
    <row r="166" spans="1:27" ht="15" customHeight="1" x14ac:dyDescent="0.2">
      <c r="A166" s="71"/>
      <c r="B166" s="71"/>
      <c r="C166" s="68"/>
      <c r="D166" s="68"/>
      <c r="E166" s="68"/>
      <c r="F166" s="68"/>
      <c r="G166" s="68"/>
      <c r="H166" s="68"/>
      <c r="I166" s="68"/>
      <c r="J166" s="72"/>
      <c r="K166" s="72"/>
      <c r="L166" s="72"/>
      <c r="M166" s="72"/>
      <c r="U166" s="74"/>
      <c r="V166" s="70"/>
      <c r="W166" s="70"/>
      <c r="X166" s="70"/>
      <c r="Y166" s="70"/>
      <c r="Z166" s="70"/>
      <c r="AA166" s="24"/>
    </row>
    <row r="167" spans="1:27" ht="15" customHeight="1" x14ac:dyDescent="0.2">
      <c r="A167" s="71"/>
      <c r="B167" s="71"/>
      <c r="C167" s="68"/>
      <c r="D167" s="68"/>
      <c r="E167" s="68"/>
      <c r="F167" s="68"/>
      <c r="G167" s="68"/>
      <c r="H167" s="68"/>
      <c r="I167" s="68"/>
      <c r="J167" s="72"/>
      <c r="K167" s="72"/>
      <c r="L167" s="72"/>
      <c r="M167" s="72"/>
      <c r="U167" s="74"/>
      <c r="V167" s="70"/>
      <c r="W167" s="70"/>
      <c r="X167" s="70"/>
      <c r="Y167" s="70"/>
      <c r="Z167" s="70"/>
      <c r="AA167" s="24"/>
    </row>
    <row r="168" spans="1:27" ht="15" customHeight="1" x14ac:dyDescent="0.2">
      <c r="A168" s="71"/>
      <c r="B168" s="71"/>
      <c r="C168" s="68"/>
      <c r="D168" s="68"/>
      <c r="E168" s="68"/>
      <c r="F168" s="68"/>
      <c r="G168" s="68"/>
      <c r="H168" s="68"/>
      <c r="I168" s="68"/>
      <c r="J168" s="72"/>
      <c r="K168" s="72"/>
      <c r="L168" s="72"/>
      <c r="M168" s="72"/>
      <c r="U168" s="74"/>
      <c r="V168" s="70"/>
      <c r="W168" s="70"/>
      <c r="X168" s="70"/>
      <c r="Y168" s="70"/>
      <c r="Z168" s="70"/>
      <c r="AA168" s="24"/>
    </row>
    <row r="169" spans="1:27" ht="15" customHeight="1" x14ac:dyDescent="0.2">
      <c r="A169" s="71"/>
      <c r="B169" s="71"/>
      <c r="C169" s="68"/>
      <c r="D169" s="68"/>
      <c r="E169" s="68"/>
      <c r="F169" s="68"/>
      <c r="G169" s="68"/>
      <c r="H169" s="68"/>
      <c r="I169" s="68"/>
      <c r="J169" s="72"/>
      <c r="K169" s="72"/>
      <c r="L169" s="72"/>
      <c r="M169" s="72"/>
      <c r="U169" s="74"/>
      <c r="V169" s="70"/>
      <c r="W169" s="70"/>
      <c r="X169" s="70"/>
      <c r="Y169" s="70"/>
      <c r="Z169" s="70"/>
      <c r="AA169" s="24"/>
    </row>
    <row r="170" spans="1:27" ht="15" customHeight="1" x14ac:dyDescent="0.2">
      <c r="A170" s="71"/>
      <c r="B170" s="71"/>
      <c r="C170" s="68"/>
      <c r="D170" s="68"/>
      <c r="E170" s="68"/>
      <c r="F170" s="68"/>
      <c r="G170" s="68"/>
      <c r="H170" s="68"/>
      <c r="I170" s="68"/>
      <c r="J170" s="72"/>
      <c r="K170" s="72"/>
      <c r="L170" s="72"/>
      <c r="M170" s="72"/>
      <c r="U170" s="74"/>
      <c r="V170" s="70"/>
      <c r="W170" s="70"/>
      <c r="X170" s="70"/>
      <c r="Y170" s="70"/>
      <c r="Z170" s="70"/>
      <c r="AA170" s="24"/>
    </row>
    <row r="171" spans="1:27" ht="15" customHeight="1" x14ac:dyDescent="0.2">
      <c r="A171" s="71"/>
      <c r="B171" s="71"/>
      <c r="C171" s="68"/>
      <c r="D171" s="68"/>
      <c r="E171" s="68"/>
      <c r="F171" s="68"/>
      <c r="G171" s="68"/>
      <c r="H171" s="68"/>
      <c r="I171" s="68"/>
      <c r="J171" s="72"/>
      <c r="K171" s="72"/>
      <c r="L171" s="72"/>
      <c r="M171" s="72"/>
      <c r="U171" s="74"/>
      <c r="V171" s="70"/>
      <c r="W171" s="70"/>
      <c r="X171" s="70"/>
      <c r="Y171" s="70"/>
      <c r="Z171" s="70"/>
      <c r="AA171" s="24"/>
    </row>
    <row r="172" spans="1:27" ht="15" customHeight="1" x14ac:dyDescent="0.2">
      <c r="A172" s="71"/>
      <c r="B172" s="71"/>
      <c r="C172" s="68"/>
      <c r="D172" s="68"/>
      <c r="E172" s="68"/>
      <c r="F172" s="68"/>
      <c r="G172" s="68"/>
      <c r="H172" s="68"/>
      <c r="I172" s="68"/>
      <c r="J172" s="72"/>
      <c r="K172" s="72"/>
      <c r="L172" s="72"/>
      <c r="M172" s="72"/>
      <c r="U172" s="74"/>
      <c r="V172" s="70"/>
      <c r="W172" s="70"/>
      <c r="X172" s="70"/>
      <c r="Y172" s="70"/>
      <c r="Z172" s="70"/>
      <c r="AA172" s="24"/>
    </row>
    <row r="173" spans="1:27" ht="15" customHeight="1" x14ac:dyDescent="0.2">
      <c r="A173" s="71"/>
      <c r="B173" s="71"/>
      <c r="C173" s="68"/>
      <c r="D173" s="68"/>
      <c r="E173" s="68"/>
      <c r="F173" s="68"/>
      <c r="G173" s="68"/>
      <c r="H173" s="68"/>
      <c r="I173" s="68"/>
      <c r="J173" s="72"/>
      <c r="K173" s="72"/>
      <c r="L173" s="72"/>
      <c r="M173" s="72"/>
      <c r="U173" s="74"/>
      <c r="V173" s="70"/>
      <c r="W173" s="70"/>
      <c r="X173" s="70"/>
      <c r="Y173" s="70"/>
      <c r="Z173" s="70"/>
      <c r="AA173" s="24"/>
    </row>
    <row r="174" spans="1:27" ht="15" customHeight="1" x14ac:dyDescent="0.2">
      <c r="A174" s="71"/>
      <c r="B174" s="71"/>
      <c r="C174" s="68"/>
      <c r="D174" s="68"/>
      <c r="E174" s="68"/>
      <c r="F174" s="68"/>
      <c r="G174" s="68"/>
      <c r="H174" s="68"/>
      <c r="I174" s="68"/>
      <c r="J174" s="72"/>
      <c r="K174" s="72"/>
      <c r="L174" s="72"/>
      <c r="M174" s="72"/>
      <c r="U174" s="74"/>
      <c r="V174" s="70"/>
      <c r="W174" s="70"/>
      <c r="X174" s="70"/>
      <c r="Y174" s="70"/>
      <c r="Z174" s="70"/>
      <c r="AA174" s="24"/>
    </row>
    <row r="175" spans="1:27" ht="15" customHeight="1" x14ac:dyDescent="0.2">
      <c r="A175" s="71"/>
      <c r="B175" s="71"/>
      <c r="C175" s="68"/>
      <c r="D175" s="68"/>
      <c r="E175" s="68"/>
      <c r="F175" s="68"/>
      <c r="G175" s="68"/>
      <c r="H175" s="68"/>
      <c r="I175" s="68"/>
      <c r="J175" s="72"/>
      <c r="K175" s="72"/>
      <c r="L175" s="72"/>
      <c r="M175" s="72"/>
      <c r="U175" s="74"/>
      <c r="V175" s="70"/>
      <c r="W175" s="70"/>
      <c r="X175" s="70"/>
      <c r="Y175" s="70"/>
      <c r="Z175" s="70"/>
      <c r="AA175" s="24"/>
    </row>
    <row r="176" spans="1:27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U176" s="74"/>
      <c r="V176" s="70"/>
      <c r="W176" s="70"/>
      <c r="X176" s="70"/>
      <c r="Y176" s="70"/>
      <c r="Z176" s="70"/>
      <c r="AA176" s="24"/>
    </row>
    <row r="177" spans="1:27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U177" s="74"/>
      <c r="V177" s="70"/>
      <c r="W177" s="70"/>
      <c r="X177" s="70"/>
      <c r="Y177" s="70"/>
      <c r="Z177" s="70"/>
      <c r="AA177" s="24"/>
    </row>
    <row r="178" spans="1:27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U178" s="74"/>
      <c r="V178" s="70"/>
      <c r="W178" s="70"/>
      <c r="X178" s="70"/>
      <c r="Y178" s="70"/>
      <c r="Z178" s="70"/>
      <c r="AA178" s="24"/>
    </row>
    <row r="179" spans="1:27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U179" s="74"/>
      <c r="V179" s="70"/>
      <c r="W179" s="70"/>
      <c r="X179" s="70"/>
      <c r="Y179" s="70"/>
      <c r="Z179" s="70"/>
      <c r="AA179" s="24"/>
    </row>
    <row r="180" spans="1:27" ht="15" customHeight="1" x14ac:dyDescent="0.25">
      <c r="A180" s="25"/>
      <c r="B180" s="25"/>
      <c r="C180" s="25"/>
      <c r="D180" s="25"/>
      <c r="E180" s="25"/>
      <c r="F180" s="25"/>
      <c r="G180" s="68"/>
      <c r="H180" s="25"/>
      <c r="I180" s="68"/>
      <c r="J180" s="72"/>
      <c r="K180" s="72"/>
      <c r="L180" s="72"/>
      <c r="M180" s="72"/>
      <c r="U180" s="74"/>
      <c r="V180" s="70"/>
      <c r="W180" s="70"/>
      <c r="X180" s="70"/>
      <c r="Y180" s="70"/>
      <c r="Z180" s="70"/>
      <c r="AA180" s="24"/>
    </row>
    <row r="181" spans="1:27" ht="15" customHeight="1" x14ac:dyDescent="0.25">
      <c r="A181" s="25"/>
      <c r="B181" s="25"/>
      <c r="C181" s="25"/>
      <c r="D181" s="25"/>
      <c r="E181" s="25"/>
      <c r="F181" s="25"/>
      <c r="G181" s="68"/>
      <c r="H181" s="25"/>
      <c r="I181" s="68"/>
      <c r="J181" s="72"/>
      <c r="K181" s="72"/>
      <c r="L181" s="72"/>
      <c r="M181" s="72"/>
      <c r="U181" s="74"/>
      <c r="V181" s="70"/>
      <c r="W181" s="70"/>
      <c r="X181" s="70"/>
      <c r="Y181" s="70"/>
      <c r="Z181" s="70"/>
      <c r="AA181" s="24"/>
    </row>
    <row r="182" spans="1:27" ht="15" customHeight="1" x14ac:dyDescent="0.25">
      <c r="A182" s="25"/>
      <c r="B182" s="25"/>
      <c r="C182" s="25"/>
      <c r="D182" s="25"/>
      <c r="E182" s="25"/>
      <c r="F182" s="25"/>
      <c r="G182" s="68"/>
      <c r="H182" s="25"/>
      <c r="I182" s="68"/>
      <c r="J182" s="72"/>
      <c r="K182" s="72"/>
      <c r="L182" s="72"/>
      <c r="M182" s="72"/>
      <c r="U182" s="74"/>
      <c r="V182" s="70"/>
      <c r="W182" s="70"/>
      <c r="X182" s="70"/>
      <c r="Y182" s="70"/>
      <c r="Z182" s="70"/>
      <c r="AA182" s="24"/>
    </row>
    <row r="183" spans="1:27" ht="15" customHeight="1" x14ac:dyDescent="0.25">
      <c r="A183" s="25"/>
      <c r="B183" s="25"/>
      <c r="C183" s="25"/>
      <c r="D183" s="25"/>
      <c r="E183" s="25"/>
      <c r="F183" s="25"/>
      <c r="G183" s="68"/>
      <c r="H183" s="25"/>
      <c r="I183" s="68"/>
      <c r="J183" s="72"/>
      <c r="K183" s="72"/>
      <c r="L183" s="72"/>
      <c r="M183" s="72"/>
      <c r="U183" s="74"/>
      <c r="V183" s="70"/>
      <c r="W183" s="70"/>
      <c r="X183" s="70"/>
      <c r="Y183" s="70"/>
      <c r="Z183" s="70"/>
      <c r="AA183" s="24"/>
    </row>
    <row r="184" spans="1:27" ht="15" customHeight="1" x14ac:dyDescent="0.25">
      <c r="A184" s="25"/>
      <c r="B184" s="25"/>
      <c r="C184" s="25"/>
      <c r="D184" s="25"/>
      <c r="E184" s="25"/>
      <c r="F184" s="25"/>
      <c r="G184" s="68"/>
      <c r="H184" s="25"/>
      <c r="I184" s="68"/>
      <c r="J184" s="72"/>
      <c r="K184" s="72"/>
      <c r="L184" s="72"/>
      <c r="M184" s="72"/>
      <c r="U184" s="74"/>
      <c r="V184" s="70"/>
      <c r="W184" s="70"/>
      <c r="X184" s="70"/>
      <c r="Y184" s="70"/>
      <c r="Z184" s="70"/>
      <c r="AA184" s="24"/>
    </row>
    <row r="185" spans="1:27" x14ac:dyDescent="0.2">
      <c r="U185" s="74"/>
      <c r="V185" s="70"/>
      <c r="W185" s="70"/>
      <c r="X185" s="70"/>
      <c r="Y185" s="70"/>
      <c r="Z185" s="70"/>
      <c r="AA185" s="24"/>
    </row>
    <row r="186" spans="1:27" x14ac:dyDescent="0.2">
      <c r="U186" s="74"/>
      <c r="V186" s="70"/>
      <c r="W186" s="70"/>
      <c r="X186" s="70"/>
      <c r="Y186" s="70"/>
      <c r="Z186" s="70"/>
      <c r="AA186" s="24"/>
    </row>
    <row r="187" spans="1:27" x14ac:dyDescent="0.2">
      <c r="U187" s="74"/>
      <c r="V187" s="70"/>
      <c r="W187" s="70"/>
      <c r="X187" s="70"/>
      <c r="Y187" s="70"/>
      <c r="Z187" s="70"/>
      <c r="AA187" s="24"/>
    </row>
    <row r="188" spans="1:27" x14ac:dyDescent="0.2">
      <c r="U188" s="74"/>
      <c r="V188" s="70"/>
      <c r="W188" s="70"/>
      <c r="X188" s="70"/>
      <c r="Y188" s="70"/>
      <c r="Z188" s="70"/>
      <c r="AA188" s="24"/>
    </row>
    <row r="189" spans="1:27" x14ac:dyDescent="0.2">
      <c r="U189" s="74"/>
      <c r="V189" s="70"/>
      <c r="W189" s="70"/>
      <c r="X189" s="70"/>
      <c r="Y189" s="70"/>
      <c r="Z189" s="70"/>
      <c r="AA189" s="24"/>
    </row>
    <row r="190" spans="1:27" x14ac:dyDescent="0.2">
      <c r="U190" s="74"/>
      <c r="V190" s="70"/>
      <c r="W190" s="70"/>
      <c r="X190" s="70"/>
      <c r="Y190" s="70"/>
      <c r="Z190" s="70"/>
      <c r="AA190" s="24"/>
    </row>
    <row r="191" spans="1:27" x14ac:dyDescent="0.2">
      <c r="U191" s="74"/>
      <c r="V191" s="70"/>
      <c r="W191" s="70"/>
      <c r="X191" s="70"/>
      <c r="Y191" s="70"/>
      <c r="Z191" s="70"/>
      <c r="AA191" s="24"/>
    </row>
    <row r="192" spans="1:27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  <row r="274" spans="21:27" x14ac:dyDescent="0.2">
      <c r="U274" s="74"/>
      <c r="V274" s="70"/>
      <c r="W274" s="70"/>
      <c r="X274" s="70"/>
      <c r="Y274" s="70"/>
      <c r="Z274" s="70"/>
      <c r="AA274" s="24"/>
    </row>
    <row r="275" spans="21:27" x14ac:dyDescent="0.2">
      <c r="U275" s="74"/>
      <c r="V275" s="70"/>
      <c r="W275" s="70"/>
      <c r="X275" s="70"/>
      <c r="Y275" s="70"/>
      <c r="Z275" s="70"/>
      <c r="AA275" s="24"/>
    </row>
    <row r="276" spans="21:27" x14ac:dyDescent="0.2">
      <c r="U276" s="74"/>
      <c r="V276" s="70"/>
      <c r="W276" s="70"/>
      <c r="X276" s="70"/>
      <c r="Y276" s="70"/>
      <c r="Z276" s="70"/>
      <c r="AA276" s="24"/>
    </row>
    <row r="277" spans="21:27" x14ac:dyDescent="0.2">
      <c r="U277" s="74"/>
      <c r="V277" s="70"/>
      <c r="W277" s="70"/>
      <c r="X277" s="70"/>
      <c r="Y277" s="70"/>
      <c r="Z277" s="70"/>
      <c r="AA277" s="24"/>
    </row>
    <row r="278" spans="21:27" x14ac:dyDescent="0.2">
      <c r="U278" s="74"/>
      <c r="V278" s="70"/>
      <c r="W278" s="70"/>
      <c r="X278" s="70"/>
      <c r="Y278" s="70"/>
      <c r="Z278" s="70"/>
      <c r="AA278" s="24"/>
    </row>
  </sheetData>
  <phoneticPr fontId="3" type="noConversion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54"/>
  <dimension ref="A1:AB110"/>
  <sheetViews>
    <sheetView topLeftCell="J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7.5" style="23" customWidth="1"/>
    <col min="5" max="5" width="18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2.5" style="23" customWidth="1"/>
    <col min="16" max="16" width="18.75" style="23" customWidth="1"/>
    <col min="17" max="17" width="8.8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2559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310</v>
      </c>
      <c r="B2" s="71">
        <v>340</v>
      </c>
      <c r="C2" s="68">
        <v>0</v>
      </c>
      <c r="D2" s="68">
        <v>272.45999999999998</v>
      </c>
      <c r="E2" s="68">
        <v>211.32</v>
      </c>
      <c r="F2" s="68">
        <f t="shared" ref="F2:F29" si="0">($A$30-A2)/(ROW($A$30)-ROW(A2))</f>
        <v>80.321428571428569</v>
      </c>
      <c r="G2" s="68">
        <v>0</v>
      </c>
      <c r="H2" s="68">
        <f t="shared" ref="H2:H29" si="1">($A$30-B2)/(ROW($A$30)-ROW(B2))</f>
        <v>79.25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0.05</v>
      </c>
      <c r="P2" s="32" t="s">
        <v>39</v>
      </c>
      <c r="Q2" s="25">
        <f>LARGE(A:A,2)</f>
        <v>2558</v>
      </c>
      <c r="T2" s="22">
        <v>0</v>
      </c>
      <c r="U2" s="74">
        <f t="shared" ref="U2:U33" si="3">T2-B2</f>
        <v>-340</v>
      </c>
      <c r="V2" s="70">
        <f t="shared" ref="V2:V33" si="4">ROUND(U2,0)</f>
        <v>-340</v>
      </c>
      <c r="W2" s="70">
        <v>4766</v>
      </c>
      <c r="X2" s="70">
        <f t="shared" ref="X2:X33" si="5">B2/$W$2*$W$3</f>
        <v>373.74318086445658</v>
      </c>
      <c r="Y2" s="70">
        <f t="shared" ref="Y2:Y33" si="6">X2-B2</f>
        <v>33.743180864456576</v>
      </c>
      <c r="Z2" s="70">
        <f t="shared" ref="Z2:Z33" si="7">ROUND(Y2,0)</f>
        <v>34</v>
      </c>
      <c r="AA2" s="24">
        <f t="shared" ref="AA2:AA33" si="8">IF(V2&gt;=0,V2,Z2)</f>
        <v>34</v>
      </c>
      <c r="AB2" s="67">
        <f t="shared" ref="AB2:AB33" si="9">B2+AA2</f>
        <v>374</v>
      </c>
    </row>
    <row r="3" spans="1:28" ht="15" customHeight="1" x14ac:dyDescent="0.25">
      <c r="A3" s="71">
        <v>310</v>
      </c>
      <c r="B3" s="71">
        <v>340</v>
      </c>
      <c r="C3" s="68">
        <v>0</v>
      </c>
      <c r="D3" s="68">
        <v>272.45</v>
      </c>
      <c r="E3" s="68">
        <v>211.32</v>
      </c>
      <c r="F3" s="68">
        <f t="shared" si="0"/>
        <v>83.296296296296291</v>
      </c>
      <c r="G3" s="68">
        <v>0</v>
      </c>
      <c r="H3" s="68">
        <f t="shared" si="1"/>
        <v>82.18518518518519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62</v>
      </c>
      <c r="P3" s="32" t="s">
        <v>41</v>
      </c>
      <c r="Q3" s="25">
        <f>LARGE(A:A,3)</f>
        <v>2558</v>
      </c>
      <c r="T3" s="22">
        <v>0</v>
      </c>
      <c r="U3" s="74">
        <f t="shared" si="3"/>
        <v>-340</v>
      </c>
      <c r="V3" s="70">
        <f t="shared" si="4"/>
        <v>-340</v>
      </c>
      <c r="W3" s="70">
        <v>5239</v>
      </c>
      <c r="X3" s="70">
        <f t="shared" si="5"/>
        <v>373.74318086445658</v>
      </c>
      <c r="Y3" s="70">
        <f t="shared" si="6"/>
        <v>33.743180864456576</v>
      </c>
      <c r="Z3" s="70">
        <f t="shared" si="7"/>
        <v>34</v>
      </c>
      <c r="AA3" s="24">
        <f t="shared" si="8"/>
        <v>34</v>
      </c>
      <c r="AB3" s="67">
        <f t="shared" si="9"/>
        <v>374</v>
      </c>
    </row>
    <row r="4" spans="1:28" ht="15" customHeight="1" x14ac:dyDescent="0.25">
      <c r="A4" s="71">
        <v>312</v>
      </c>
      <c r="B4" s="71">
        <v>340</v>
      </c>
      <c r="C4" s="68">
        <v>0</v>
      </c>
      <c r="D4" s="68">
        <v>272.45</v>
      </c>
      <c r="E4" s="68">
        <v>211.32</v>
      </c>
      <c r="F4" s="68">
        <f t="shared" si="0"/>
        <v>86.42307692307692</v>
      </c>
      <c r="G4" s="68">
        <v>0</v>
      </c>
      <c r="H4" s="68">
        <f t="shared" si="1"/>
        <v>85.34615384615384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2559</v>
      </c>
      <c r="P4" s="32" t="s">
        <v>43</v>
      </c>
      <c r="Q4" s="25">
        <f>LARGE(B:B,1)</f>
        <v>2552</v>
      </c>
      <c r="T4" s="22">
        <v>0</v>
      </c>
      <c r="U4" s="74">
        <f t="shared" si="3"/>
        <v>-340</v>
      </c>
      <c r="V4" s="70">
        <f t="shared" si="4"/>
        <v>-340</v>
      </c>
      <c r="W4" s="70"/>
      <c r="X4" s="70">
        <f t="shared" si="5"/>
        <v>373.74318086445658</v>
      </c>
      <c r="Y4" s="70">
        <f t="shared" si="6"/>
        <v>33.743180864456576</v>
      </c>
      <c r="Z4" s="70">
        <f t="shared" si="7"/>
        <v>34</v>
      </c>
      <c r="AA4" s="24">
        <f t="shared" si="8"/>
        <v>34</v>
      </c>
      <c r="AB4" s="67">
        <f t="shared" si="9"/>
        <v>374</v>
      </c>
    </row>
    <row r="5" spans="1:28" ht="15" customHeight="1" x14ac:dyDescent="0.25">
      <c r="A5" s="71">
        <v>310</v>
      </c>
      <c r="B5" s="71">
        <v>340</v>
      </c>
      <c r="C5" s="68">
        <v>0</v>
      </c>
      <c r="D5" s="68">
        <v>272.45</v>
      </c>
      <c r="E5" s="68">
        <v>211.32</v>
      </c>
      <c r="F5" s="68">
        <f t="shared" si="0"/>
        <v>89.96</v>
      </c>
      <c r="G5" s="68">
        <v>0</v>
      </c>
      <c r="H5" s="68">
        <f t="shared" si="1"/>
        <v>88.76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0.92</v>
      </c>
      <c r="P5" s="32" t="s">
        <v>45</v>
      </c>
      <c r="Q5" s="25">
        <f>LARGE(B:B,2)</f>
        <v>2547</v>
      </c>
      <c r="T5" s="22">
        <v>0</v>
      </c>
      <c r="U5" s="74">
        <f t="shared" si="3"/>
        <v>-340</v>
      </c>
      <c r="V5" s="70">
        <f t="shared" si="4"/>
        <v>-340</v>
      </c>
      <c r="W5" s="70"/>
      <c r="X5" s="70">
        <f t="shared" si="5"/>
        <v>373.74318086445658</v>
      </c>
      <c r="Y5" s="70">
        <f t="shared" si="6"/>
        <v>33.743180864456576</v>
      </c>
      <c r="Z5" s="70">
        <f t="shared" si="7"/>
        <v>34</v>
      </c>
      <c r="AA5" s="24">
        <f t="shared" si="8"/>
        <v>34</v>
      </c>
      <c r="AB5" s="67">
        <f t="shared" si="9"/>
        <v>374</v>
      </c>
    </row>
    <row r="6" spans="1:28" ht="15" customHeight="1" x14ac:dyDescent="0.25">
      <c r="A6" s="71">
        <v>310</v>
      </c>
      <c r="B6" s="71">
        <v>470</v>
      </c>
      <c r="C6" s="68">
        <v>0</v>
      </c>
      <c r="D6" s="68">
        <v>272.43</v>
      </c>
      <c r="E6" s="68">
        <v>211.57</v>
      </c>
      <c r="F6" s="68">
        <f t="shared" si="0"/>
        <v>93.708333333333329</v>
      </c>
      <c r="G6" s="68">
        <v>0</v>
      </c>
      <c r="H6" s="68">
        <f t="shared" si="1"/>
        <v>87.041666666666671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1.42</v>
      </c>
      <c r="P6" s="32" t="s">
        <v>47</v>
      </c>
      <c r="Q6" s="25">
        <f>LARGE(B:B,3)</f>
        <v>2541</v>
      </c>
      <c r="T6" s="22">
        <v>0</v>
      </c>
      <c r="U6" s="74">
        <f t="shared" si="3"/>
        <v>-470</v>
      </c>
      <c r="V6" s="70">
        <f t="shared" si="4"/>
        <v>-470</v>
      </c>
      <c r="W6" s="70"/>
      <c r="X6" s="70">
        <f t="shared" si="5"/>
        <v>516.64498531263109</v>
      </c>
      <c r="Y6" s="70">
        <f t="shared" si="6"/>
        <v>46.644985312631093</v>
      </c>
      <c r="Z6" s="70">
        <f t="shared" si="7"/>
        <v>47</v>
      </c>
      <c r="AA6" s="24">
        <f t="shared" si="8"/>
        <v>47</v>
      </c>
      <c r="AB6" s="67">
        <f t="shared" si="9"/>
        <v>517</v>
      </c>
    </row>
    <row r="7" spans="1:28" ht="15" customHeight="1" x14ac:dyDescent="0.25">
      <c r="A7" s="71">
        <v>310</v>
      </c>
      <c r="B7" s="71">
        <v>470</v>
      </c>
      <c r="C7" s="68">
        <v>0</v>
      </c>
      <c r="D7" s="68">
        <v>272.42</v>
      </c>
      <c r="E7" s="68">
        <v>211.57</v>
      </c>
      <c r="F7" s="68">
        <f t="shared" si="0"/>
        <v>97.782608695652172</v>
      </c>
      <c r="G7" s="68">
        <v>0</v>
      </c>
      <c r="H7" s="68">
        <f t="shared" si="1"/>
        <v>90.826086956521735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1.48</v>
      </c>
      <c r="P7" s="25"/>
      <c r="Q7" s="25"/>
      <c r="T7" s="22">
        <v>0</v>
      </c>
      <c r="U7" s="74">
        <f t="shared" si="3"/>
        <v>-470</v>
      </c>
      <c r="V7" s="70">
        <f t="shared" si="4"/>
        <v>-470</v>
      </c>
      <c r="W7" s="70"/>
      <c r="X7" s="70">
        <f t="shared" si="5"/>
        <v>516.64498531263109</v>
      </c>
      <c r="Y7" s="70">
        <f t="shared" si="6"/>
        <v>46.644985312631093</v>
      </c>
      <c r="Z7" s="70">
        <f t="shared" si="7"/>
        <v>47</v>
      </c>
      <c r="AA7" s="24">
        <f t="shared" si="8"/>
        <v>47</v>
      </c>
      <c r="AB7" s="67">
        <f t="shared" si="9"/>
        <v>517</v>
      </c>
    </row>
    <row r="8" spans="1:28" ht="15" customHeight="1" x14ac:dyDescent="0.25">
      <c r="A8" s="71">
        <v>310</v>
      </c>
      <c r="B8" s="71">
        <v>470</v>
      </c>
      <c r="C8" s="68">
        <v>0</v>
      </c>
      <c r="D8" s="68">
        <v>272.39999999999998</v>
      </c>
      <c r="E8" s="68">
        <v>211.57</v>
      </c>
      <c r="F8" s="68">
        <f t="shared" si="0"/>
        <v>102.22727272727273</v>
      </c>
      <c r="G8" s="68">
        <v>0</v>
      </c>
      <c r="H8" s="68">
        <f t="shared" si="1"/>
        <v>94.954545454545453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-470</v>
      </c>
      <c r="V8" s="70">
        <f t="shared" si="4"/>
        <v>-470</v>
      </c>
      <c r="W8" s="70"/>
      <c r="X8" s="70">
        <f t="shared" si="5"/>
        <v>516.64498531263109</v>
      </c>
      <c r="Y8" s="70">
        <f t="shared" si="6"/>
        <v>46.644985312631093</v>
      </c>
      <c r="Z8" s="70">
        <f t="shared" si="7"/>
        <v>47</v>
      </c>
      <c r="AA8" s="24">
        <f t="shared" si="8"/>
        <v>47</v>
      </c>
      <c r="AB8" s="67">
        <f t="shared" si="9"/>
        <v>517</v>
      </c>
    </row>
    <row r="9" spans="1:28" ht="15" customHeight="1" x14ac:dyDescent="0.25">
      <c r="A9" s="71">
        <v>310</v>
      </c>
      <c r="B9" s="71">
        <v>470</v>
      </c>
      <c r="C9" s="68">
        <v>0</v>
      </c>
      <c r="D9" s="68">
        <v>272.38</v>
      </c>
      <c r="E9" s="68">
        <v>211.57</v>
      </c>
      <c r="F9" s="68">
        <f t="shared" si="0"/>
        <v>107.0952380952381</v>
      </c>
      <c r="G9" s="68">
        <v>0</v>
      </c>
      <c r="H9" s="68">
        <f t="shared" si="1"/>
        <v>99.476190476190482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-470</v>
      </c>
      <c r="V9" s="70">
        <f t="shared" si="4"/>
        <v>-470</v>
      </c>
      <c r="W9" s="70"/>
      <c r="X9" s="70">
        <f t="shared" si="5"/>
        <v>516.64498531263109</v>
      </c>
      <c r="Y9" s="70">
        <f t="shared" si="6"/>
        <v>46.644985312631093</v>
      </c>
      <c r="Z9" s="70">
        <f t="shared" si="7"/>
        <v>47</v>
      </c>
      <c r="AA9" s="24">
        <f t="shared" si="8"/>
        <v>47</v>
      </c>
      <c r="AB9" s="67">
        <f t="shared" si="9"/>
        <v>517</v>
      </c>
    </row>
    <row r="10" spans="1:28" ht="15" customHeight="1" x14ac:dyDescent="0.25">
      <c r="A10" s="71">
        <v>312</v>
      </c>
      <c r="B10" s="71">
        <v>600</v>
      </c>
      <c r="C10" s="68">
        <v>0</v>
      </c>
      <c r="D10" s="68">
        <v>272.36</v>
      </c>
      <c r="E10" s="68">
        <v>211.74</v>
      </c>
      <c r="F10" s="68">
        <f t="shared" si="0"/>
        <v>112.35</v>
      </c>
      <c r="G10" s="68">
        <v>0</v>
      </c>
      <c r="H10" s="68">
        <f t="shared" si="1"/>
        <v>97.95</v>
      </c>
      <c r="I10" s="68">
        <v>0</v>
      </c>
      <c r="J10" s="72">
        <f t="shared" si="10"/>
        <v>0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-600</v>
      </c>
      <c r="V10" s="70">
        <f t="shared" si="4"/>
        <v>-600</v>
      </c>
      <c r="W10" s="70"/>
      <c r="X10" s="70">
        <f t="shared" si="5"/>
        <v>659.54678976080572</v>
      </c>
      <c r="Y10" s="70">
        <f t="shared" si="6"/>
        <v>59.546789760805723</v>
      </c>
      <c r="Z10" s="70">
        <f t="shared" si="7"/>
        <v>60</v>
      </c>
      <c r="AA10" s="24">
        <f t="shared" si="8"/>
        <v>60</v>
      </c>
      <c r="AB10" s="67">
        <f t="shared" si="9"/>
        <v>660</v>
      </c>
    </row>
    <row r="11" spans="1:28" ht="15" customHeight="1" x14ac:dyDescent="0.25">
      <c r="A11" s="71">
        <v>312</v>
      </c>
      <c r="B11" s="71">
        <v>600</v>
      </c>
      <c r="C11" s="68">
        <v>0</v>
      </c>
      <c r="D11" s="68">
        <v>272.33</v>
      </c>
      <c r="E11" s="68">
        <v>211.74</v>
      </c>
      <c r="F11" s="68">
        <f t="shared" si="0"/>
        <v>118.26315789473684</v>
      </c>
      <c r="G11" s="68">
        <v>0</v>
      </c>
      <c r="H11" s="68">
        <f t="shared" si="1"/>
        <v>103.10526315789474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271.31</v>
      </c>
      <c r="R11" s="43"/>
      <c r="S11" s="43"/>
      <c r="T11" s="22">
        <v>0</v>
      </c>
      <c r="U11" s="74">
        <f t="shared" si="3"/>
        <v>-600</v>
      </c>
      <c r="V11" s="70">
        <f t="shared" si="4"/>
        <v>-600</v>
      </c>
      <c r="W11" s="70"/>
      <c r="X11" s="70">
        <f t="shared" si="5"/>
        <v>659.54678976080572</v>
      </c>
      <c r="Y11" s="70">
        <f t="shared" si="6"/>
        <v>59.546789760805723</v>
      </c>
      <c r="Z11" s="70">
        <f t="shared" si="7"/>
        <v>60</v>
      </c>
      <c r="AA11" s="24">
        <f t="shared" si="8"/>
        <v>60</v>
      </c>
      <c r="AB11" s="67">
        <f t="shared" si="9"/>
        <v>660</v>
      </c>
    </row>
    <row r="12" spans="1:28" ht="15" customHeight="1" x14ac:dyDescent="0.25">
      <c r="A12" s="71">
        <v>309</v>
      </c>
      <c r="B12" s="71">
        <v>600</v>
      </c>
      <c r="C12" s="68">
        <v>0</v>
      </c>
      <c r="D12" s="68">
        <v>272.3</v>
      </c>
      <c r="E12" s="68">
        <v>211.74</v>
      </c>
      <c r="F12" s="68">
        <f t="shared" si="0"/>
        <v>125</v>
      </c>
      <c r="G12" s="68">
        <v>0</v>
      </c>
      <c r="H12" s="68">
        <f t="shared" si="1"/>
        <v>108.83333333333333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272.45999999999998</v>
      </c>
      <c r="R12" s="43"/>
      <c r="S12" s="43"/>
      <c r="T12" s="22">
        <v>0</v>
      </c>
      <c r="U12" s="74">
        <f t="shared" si="3"/>
        <v>-600</v>
      </c>
      <c r="V12" s="70">
        <f t="shared" si="4"/>
        <v>-600</v>
      </c>
      <c r="W12" s="70"/>
      <c r="X12" s="70">
        <f t="shared" si="5"/>
        <v>659.54678976080572</v>
      </c>
      <c r="Y12" s="70">
        <f t="shared" si="6"/>
        <v>59.546789760805723</v>
      </c>
      <c r="Z12" s="70">
        <f t="shared" si="7"/>
        <v>60</v>
      </c>
      <c r="AA12" s="24">
        <f t="shared" si="8"/>
        <v>60</v>
      </c>
      <c r="AB12" s="67">
        <f t="shared" si="9"/>
        <v>660</v>
      </c>
    </row>
    <row r="13" spans="1:28" ht="15" customHeight="1" x14ac:dyDescent="0.25">
      <c r="A13" s="71">
        <v>460</v>
      </c>
      <c r="B13" s="71">
        <v>600</v>
      </c>
      <c r="C13" s="68">
        <v>0</v>
      </c>
      <c r="D13" s="68">
        <v>272.27999999999997</v>
      </c>
      <c r="E13" s="68">
        <v>211.74</v>
      </c>
      <c r="F13" s="68">
        <f t="shared" si="0"/>
        <v>123.47058823529412</v>
      </c>
      <c r="G13" s="68">
        <v>0</v>
      </c>
      <c r="H13" s="68">
        <f t="shared" si="1"/>
        <v>115.23529411764706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-600</v>
      </c>
      <c r="V13" s="70">
        <f t="shared" si="4"/>
        <v>-600</v>
      </c>
      <c r="W13" s="70"/>
      <c r="X13" s="70">
        <f t="shared" si="5"/>
        <v>659.54678976080572</v>
      </c>
      <c r="Y13" s="70">
        <f t="shared" si="6"/>
        <v>59.546789760805723</v>
      </c>
      <c r="Z13" s="70">
        <f t="shared" si="7"/>
        <v>60</v>
      </c>
      <c r="AA13" s="24">
        <f t="shared" si="8"/>
        <v>60</v>
      </c>
      <c r="AB13" s="67">
        <f t="shared" si="9"/>
        <v>660</v>
      </c>
    </row>
    <row r="14" spans="1:28" ht="15" customHeight="1" x14ac:dyDescent="0.25">
      <c r="A14" s="71">
        <v>460</v>
      </c>
      <c r="B14" s="71">
        <v>730</v>
      </c>
      <c r="C14" s="68">
        <v>0</v>
      </c>
      <c r="D14" s="68">
        <v>272.26</v>
      </c>
      <c r="E14" s="68">
        <v>211.91</v>
      </c>
      <c r="F14" s="68">
        <f t="shared" si="0"/>
        <v>131.1875</v>
      </c>
      <c r="G14" s="68">
        <v>0</v>
      </c>
      <c r="H14" s="68">
        <f t="shared" si="1"/>
        <v>114.3125</v>
      </c>
      <c r="I14" s="68">
        <v>0</v>
      </c>
      <c r="J14" s="72">
        <f t="shared" si="10"/>
        <v>0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2552</v>
      </c>
      <c r="R14" s="43"/>
      <c r="S14" s="43"/>
      <c r="T14" s="22">
        <v>0</v>
      </c>
      <c r="U14" s="74">
        <f t="shared" si="3"/>
        <v>-730</v>
      </c>
      <c r="V14" s="70">
        <f t="shared" si="4"/>
        <v>-730</v>
      </c>
      <c r="W14" s="70"/>
      <c r="X14" s="70">
        <f t="shared" si="5"/>
        <v>802.44859420898035</v>
      </c>
      <c r="Y14" s="70">
        <f t="shared" si="6"/>
        <v>72.448594208980353</v>
      </c>
      <c r="Z14" s="70">
        <f t="shared" si="7"/>
        <v>72</v>
      </c>
      <c r="AA14" s="24">
        <f t="shared" si="8"/>
        <v>72</v>
      </c>
      <c r="AB14" s="67">
        <f t="shared" si="9"/>
        <v>802</v>
      </c>
    </row>
    <row r="15" spans="1:28" ht="15" customHeight="1" x14ac:dyDescent="0.25">
      <c r="A15" s="71">
        <v>460</v>
      </c>
      <c r="B15" s="71">
        <v>730</v>
      </c>
      <c r="C15" s="68">
        <v>0</v>
      </c>
      <c r="D15" s="68">
        <v>272.23</v>
      </c>
      <c r="E15" s="68">
        <v>211.91</v>
      </c>
      <c r="F15" s="68">
        <f t="shared" si="0"/>
        <v>139.93333333333334</v>
      </c>
      <c r="G15" s="68">
        <v>0</v>
      </c>
      <c r="H15" s="68">
        <f t="shared" si="1"/>
        <v>121.93333333333334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62</v>
      </c>
      <c r="P15" s="14" t="s">
        <v>61</v>
      </c>
      <c r="Q15" s="13">
        <f>MAX(D:D)</f>
        <v>272.63</v>
      </c>
      <c r="R15" s="43">
        <f ca="1">TREND(OFFSET('Z-V'!B1,MATCH(Q15,'Z-V'!A:A,1)-1,,2,1),OFFSET('Z-V'!A1,MATCH(Q15,'Z-V'!A:A,1)-1,,2,1),Q15)</f>
        <v>61668</v>
      </c>
      <c r="S15" s="43"/>
      <c r="T15" s="22">
        <v>0</v>
      </c>
      <c r="U15" s="74">
        <f t="shared" si="3"/>
        <v>-730</v>
      </c>
      <c r="V15" s="70">
        <f t="shared" si="4"/>
        <v>-730</v>
      </c>
      <c r="W15" s="70"/>
      <c r="X15" s="70">
        <f t="shared" si="5"/>
        <v>802.44859420898035</v>
      </c>
      <c r="Y15" s="70">
        <f t="shared" si="6"/>
        <v>72.448594208980353</v>
      </c>
      <c r="Z15" s="70">
        <f t="shared" si="7"/>
        <v>72</v>
      </c>
      <c r="AA15" s="24">
        <f t="shared" si="8"/>
        <v>72</v>
      </c>
      <c r="AB15" s="67">
        <f t="shared" si="9"/>
        <v>802</v>
      </c>
    </row>
    <row r="16" spans="1:28" ht="15" customHeight="1" x14ac:dyDescent="0.25">
      <c r="A16" s="71">
        <v>308</v>
      </c>
      <c r="B16" s="71">
        <v>730</v>
      </c>
      <c r="C16" s="68">
        <v>0</v>
      </c>
      <c r="D16" s="68">
        <v>272.19</v>
      </c>
      <c r="E16" s="68">
        <v>211.91</v>
      </c>
      <c r="F16" s="68">
        <f t="shared" si="0"/>
        <v>160.78571428571428</v>
      </c>
      <c r="G16" s="68">
        <v>0</v>
      </c>
      <c r="H16" s="68">
        <f t="shared" si="1"/>
        <v>130.64285714285714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0</v>
      </c>
      <c r="P16" s="14" t="s">
        <v>63</v>
      </c>
      <c r="Q16" s="56">
        <f>D2</f>
        <v>272.45999999999998</v>
      </c>
      <c r="R16" s="43">
        <f ca="1">TREND(OFFSET('Z-V'!B1,MATCH(Q16,'Z-V'!A:A,1)-1,,2,1),OFFSET('Z-V'!A1,MATCH(Q16,'Z-V'!A:A,1)-1,,2,1),Q16)</f>
        <v>61056</v>
      </c>
      <c r="S16" s="43"/>
      <c r="T16" s="22">
        <v>0</v>
      </c>
      <c r="U16" s="74">
        <f t="shared" si="3"/>
        <v>-730</v>
      </c>
      <c r="V16" s="70">
        <f t="shared" si="4"/>
        <v>-730</v>
      </c>
      <c r="W16" s="70"/>
      <c r="X16" s="70">
        <f t="shared" si="5"/>
        <v>802.44859420898035</v>
      </c>
      <c r="Y16" s="70">
        <f t="shared" si="6"/>
        <v>72.448594208980353</v>
      </c>
      <c r="Z16" s="70">
        <f t="shared" si="7"/>
        <v>72</v>
      </c>
      <c r="AA16" s="24">
        <f t="shared" si="8"/>
        <v>72</v>
      </c>
      <c r="AB16" s="67">
        <f t="shared" si="9"/>
        <v>802</v>
      </c>
    </row>
    <row r="17" spans="1:28" ht="15" customHeight="1" x14ac:dyDescent="0.25">
      <c r="A17" s="71">
        <v>759</v>
      </c>
      <c r="B17" s="71">
        <v>730</v>
      </c>
      <c r="C17" s="68">
        <v>0</v>
      </c>
      <c r="D17" s="68">
        <v>272.19</v>
      </c>
      <c r="E17" s="68">
        <v>211.91</v>
      </c>
      <c r="F17" s="68">
        <f t="shared" si="0"/>
        <v>138.46153846153845</v>
      </c>
      <c r="G17" s="68">
        <v>0</v>
      </c>
      <c r="H17" s="68">
        <f t="shared" si="1"/>
        <v>140.69230769230768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271.31</v>
      </c>
      <c r="R17" s="43"/>
      <c r="S17" s="43"/>
      <c r="T17" s="22">
        <v>0</v>
      </c>
      <c r="U17" s="74">
        <f t="shared" si="3"/>
        <v>-730</v>
      </c>
      <c r="V17" s="70">
        <f t="shared" si="4"/>
        <v>-730</v>
      </c>
      <c r="W17" s="70"/>
      <c r="X17" s="70">
        <f t="shared" si="5"/>
        <v>802.44859420898035</v>
      </c>
      <c r="Y17" s="70">
        <f t="shared" si="6"/>
        <v>72.448594208980353</v>
      </c>
      <c r="Z17" s="70">
        <f t="shared" si="7"/>
        <v>72</v>
      </c>
      <c r="AA17" s="24">
        <f t="shared" si="8"/>
        <v>72</v>
      </c>
      <c r="AB17" s="67">
        <f t="shared" si="9"/>
        <v>802</v>
      </c>
    </row>
    <row r="18" spans="1:28" ht="15" customHeight="1" x14ac:dyDescent="0.2">
      <c r="A18" s="71">
        <v>760</v>
      </c>
      <c r="B18" s="71">
        <v>870</v>
      </c>
      <c r="C18" s="68">
        <v>0</v>
      </c>
      <c r="D18" s="68">
        <v>272.18</v>
      </c>
      <c r="E18" s="68">
        <v>212.06</v>
      </c>
      <c r="F18" s="68">
        <f t="shared" si="0"/>
        <v>149.91666666666666</v>
      </c>
      <c r="G18" s="68">
        <v>0</v>
      </c>
      <c r="H18" s="68">
        <f t="shared" si="1"/>
        <v>140.75</v>
      </c>
      <c r="I18" s="68">
        <v>0</v>
      </c>
      <c r="J18" s="72">
        <f t="shared" si="10"/>
        <v>0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2552</v>
      </c>
      <c r="R18" s="43"/>
      <c r="S18" s="43"/>
      <c r="T18" s="22">
        <v>0</v>
      </c>
      <c r="U18" s="74">
        <f t="shared" si="3"/>
        <v>-870</v>
      </c>
      <c r="V18" s="70">
        <f t="shared" si="4"/>
        <v>-870</v>
      </c>
      <c r="W18" s="70"/>
      <c r="X18" s="70">
        <f t="shared" si="5"/>
        <v>956.34284515316835</v>
      </c>
      <c r="Y18" s="70">
        <f t="shared" si="6"/>
        <v>86.342845153168355</v>
      </c>
      <c r="Z18" s="70">
        <f t="shared" si="7"/>
        <v>86</v>
      </c>
      <c r="AA18" s="24">
        <f t="shared" si="8"/>
        <v>86</v>
      </c>
      <c r="AB18" s="67">
        <f t="shared" si="9"/>
        <v>956</v>
      </c>
    </row>
    <row r="19" spans="1:28" ht="15" customHeight="1" x14ac:dyDescent="0.25">
      <c r="A19" s="71">
        <v>760</v>
      </c>
      <c r="B19" s="71">
        <v>870</v>
      </c>
      <c r="C19" s="68">
        <v>0</v>
      </c>
      <c r="D19" s="68">
        <v>272.17</v>
      </c>
      <c r="E19" s="68">
        <v>212.06</v>
      </c>
      <c r="F19" s="68">
        <f t="shared" si="0"/>
        <v>163.54545454545453</v>
      </c>
      <c r="G19" s="68">
        <v>0</v>
      </c>
      <c r="H19" s="68">
        <f t="shared" si="1"/>
        <v>153.54545454545453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0.68791680588038762</v>
      </c>
      <c r="R19" s="58">
        <f>MAX(AB:AB)</f>
        <v>2805</v>
      </c>
      <c r="S19" s="58">
        <f>'Z-V'!P8-R19</f>
        <v>6174</v>
      </c>
      <c r="T19" s="22">
        <v>0</v>
      </c>
      <c r="U19" s="74">
        <f t="shared" si="3"/>
        <v>-870</v>
      </c>
      <c r="V19" s="70">
        <f t="shared" si="4"/>
        <v>-870</v>
      </c>
      <c r="W19" s="70"/>
      <c r="X19" s="70">
        <f t="shared" si="5"/>
        <v>956.34284515316835</v>
      </c>
      <c r="Y19" s="70">
        <f t="shared" si="6"/>
        <v>86.342845153168355</v>
      </c>
      <c r="Z19" s="70">
        <f t="shared" si="7"/>
        <v>86</v>
      </c>
      <c r="AA19" s="24">
        <f t="shared" si="8"/>
        <v>86</v>
      </c>
      <c r="AB19" s="67">
        <f t="shared" si="9"/>
        <v>956</v>
      </c>
    </row>
    <row r="20" spans="1:28" ht="15" customHeight="1" x14ac:dyDescent="0.25">
      <c r="A20" s="71">
        <v>762</v>
      </c>
      <c r="B20" s="71">
        <v>870</v>
      </c>
      <c r="C20" s="68">
        <v>0</v>
      </c>
      <c r="D20" s="68">
        <v>272.16000000000003</v>
      </c>
      <c r="E20" s="68">
        <v>212.06</v>
      </c>
      <c r="F20" s="68">
        <f t="shared" si="0"/>
        <v>179.7</v>
      </c>
      <c r="G20" s="68">
        <v>0</v>
      </c>
      <c r="H20" s="68">
        <f t="shared" si="1"/>
        <v>168.9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0.98856791323859383</v>
      </c>
      <c r="R20" s="43">
        <f ca="1">R15-R16</f>
        <v>612</v>
      </c>
      <c r="S20" s="43">
        <f ca="1">'Z-V'!P9-R20</f>
        <v>52868</v>
      </c>
      <c r="T20" s="22">
        <v>0</v>
      </c>
      <c r="U20" s="74">
        <f t="shared" si="3"/>
        <v>-870</v>
      </c>
      <c r="V20" s="70">
        <f t="shared" si="4"/>
        <v>-870</v>
      </c>
      <c r="W20" s="70"/>
      <c r="X20" s="70">
        <f t="shared" si="5"/>
        <v>956.34284515316835</v>
      </c>
      <c r="Y20" s="70">
        <f t="shared" si="6"/>
        <v>86.342845153168355</v>
      </c>
      <c r="Z20" s="70">
        <f t="shared" si="7"/>
        <v>86</v>
      </c>
      <c r="AA20" s="24">
        <f t="shared" si="8"/>
        <v>86</v>
      </c>
      <c r="AB20" s="67">
        <f t="shared" si="9"/>
        <v>956</v>
      </c>
    </row>
    <row r="21" spans="1:28" ht="15" customHeight="1" x14ac:dyDescent="0.25">
      <c r="A21" s="71">
        <v>762</v>
      </c>
      <c r="B21" s="71">
        <v>870</v>
      </c>
      <c r="C21" s="68">
        <v>0</v>
      </c>
      <c r="D21" s="68">
        <v>272.14999999999998</v>
      </c>
      <c r="E21" s="68">
        <v>212.06</v>
      </c>
      <c r="F21" s="68">
        <f t="shared" si="0"/>
        <v>199.66666666666666</v>
      </c>
      <c r="G21" s="68">
        <v>0</v>
      </c>
      <c r="H21" s="68">
        <f t="shared" si="1"/>
        <v>187.66666666666666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0.94751713111009694</v>
      </c>
      <c r="R21" s="43">
        <f>ABS(Q12-Q17)</f>
        <v>1.1499999999999773</v>
      </c>
      <c r="S21" s="43">
        <f>'Z-V'!P10-R21</f>
        <v>20.740000000000023</v>
      </c>
      <c r="T21" s="22">
        <v>0</v>
      </c>
      <c r="U21" s="74">
        <f t="shared" si="3"/>
        <v>-870</v>
      </c>
      <c r="V21" s="70">
        <f t="shared" si="4"/>
        <v>-870</v>
      </c>
      <c r="W21" s="70"/>
      <c r="X21" s="70">
        <f t="shared" si="5"/>
        <v>956.34284515316835</v>
      </c>
      <c r="Y21" s="70">
        <f t="shared" si="6"/>
        <v>86.342845153168355</v>
      </c>
      <c r="Z21" s="70">
        <f t="shared" si="7"/>
        <v>86</v>
      </c>
      <c r="AA21" s="24">
        <f t="shared" si="8"/>
        <v>86</v>
      </c>
      <c r="AB21" s="67">
        <f t="shared" si="9"/>
        <v>956</v>
      </c>
    </row>
    <row r="22" spans="1:28" ht="15" customHeight="1" x14ac:dyDescent="0.25">
      <c r="A22" s="71">
        <v>760</v>
      </c>
      <c r="B22" s="71">
        <v>1000</v>
      </c>
      <c r="C22" s="68">
        <v>0</v>
      </c>
      <c r="D22" s="68">
        <v>272.12</v>
      </c>
      <c r="E22" s="68">
        <v>212.18</v>
      </c>
      <c r="F22" s="68">
        <f t="shared" si="0"/>
        <v>224.875</v>
      </c>
      <c r="G22" s="68">
        <v>0</v>
      </c>
      <c r="H22" s="68">
        <f t="shared" si="1"/>
        <v>194.875</v>
      </c>
      <c r="I22" s="68">
        <v>0</v>
      </c>
      <c r="J22" s="72">
        <f t="shared" si="10"/>
        <v>0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0.87509999999999999</v>
      </c>
      <c r="R22" s="43"/>
      <c r="S22" s="43"/>
      <c r="T22" s="22">
        <v>0</v>
      </c>
      <c r="U22" s="74">
        <f t="shared" si="3"/>
        <v>-1000</v>
      </c>
      <c r="V22" s="70">
        <f t="shared" si="4"/>
        <v>-1000</v>
      </c>
      <c r="W22" s="70"/>
      <c r="X22" s="70">
        <f t="shared" si="5"/>
        <v>1099.2446496013429</v>
      </c>
      <c r="Y22" s="70">
        <f t="shared" si="6"/>
        <v>99.244649601342871</v>
      </c>
      <c r="Z22" s="70">
        <f t="shared" si="7"/>
        <v>99</v>
      </c>
      <c r="AA22" s="24">
        <f t="shared" si="8"/>
        <v>99</v>
      </c>
      <c r="AB22" s="67">
        <f t="shared" si="9"/>
        <v>1099</v>
      </c>
    </row>
    <row r="23" spans="1:28" ht="15" customHeight="1" x14ac:dyDescent="0.25">
      <c r="A23" s="71">
        <v>764</v>
      </c>
      <c r="B23" s="71">
        <v>1000</v>
      </c>
      <c r="C23" s="68">
        <v>0</v>
      </c>
      <c r="D23" s="68">
        <v>272.10000000000002</v>
      </c>
      <c r="E23" s="68">
        <v>212.18</v>
      </c>
      <c r="F23" s="68">
        <f t="shared" si="0"/>
        <v>256.42857142857144</v>
      </c>
      <c r="G23" s="68">
        <v>0</v>
      </c>
      <c r="H23" s="68">
        <f t="shared" si="1"/>
        <v>222.71428571428572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-1000</v>
      </c>
      <c r="V23" s="70">
        <f t="shared" si="4"/>
        <v>-1000</v>
      </c>
      <c r="W23" s="70"/>
      <c r="X23" s="70">
        <f t="shared" si="5"/>
        <v>1099.2446496013429</v>
      </c>
      <c r="Y23" s="70">
        <f t="shared" si="6"/>
        <v>99.244649601342871</v>
      </c>
      <c r="Z23" s="70">
        <f t="shared" si="7"/>
        <v>99</v>
      </c>
      <c r="AA23" s="24">
        <f t="shared" si="8"/>
        <v>99</v>
      </c>
      <c r="AB23" s="67">
        <f t="shared" si="9"/>
        <v>1099</v>
      </c>
    </row>
    <row r="24" spans="1:28" ht="15" customHeight="1" x14ac:dyDescent="0.25">
      <c r="A24" s="71">
        <v>312</v>
      </c>
      <c r="B24" s="71">
        <v>1000</v>
      </c>
      <c r="C24" s="68">
        <v>0</v>
      </c>
      <c r="D24" s="68">
        <v>272.02999999999997</v>
      </c>
      <c r="E24" s="68">
        <v>212.18</v>
      </c>
      <c r="F24" s="68">
        <f t="shared" si="0"/>
        <v>374.5</v>
      </c>
      <c r="G24" s="68">
        <v>0</v>
      </c>
      <c r="H24" s="68">
        <f t="shared" si="1"/>
        <v>259.83333333333331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-1000</v>
      </c>
      <c r="V24" s="70">
        <f t="shared" si="4"/>
        <v>-1000</v>
      </c>
      <c r="W24" s="70"/>
      <c r="X24" s="70">
        <f t="shared" si="5"/>
        <v>1099.2446496013429</v>
      </c>
      <c r="Y24" s="70">
        <f t="shared" si="6"/>
        <v>99.244649601342871</v>
      </c>
      <c r="Z24" s="70">
        <f t="shared" si="7"/>
        <v>99</v>
      </c>
      <c r="AA24" s="24">
        <f t="shared" si="8"/>
        <v>99</v>
      </c>
      <c r="AB24" s="67">
        <f t="shared" si="9"/>
        <v>1099</v>
      </c>
    </row>
    <row r="25" spans="1:28" ht="15" customHeight="1" x14ac:dyDescent="0.25">
      <c r="A25" s="71">
        <v>1515</v>
      </c>
      <c r="B25" s="71">
        <v>1000</v>
      </c>
      <c r="C25" s="68">
        <v>0</v>
      </c>
      <c r="D25" s="68">
        <v>272.08</v>
      </c>
      <c r="E25" s="68">
        <v>212.18</v>
      </c>
      <c r="F25" s="68">
        <f t="shared" si="0"/>
        <v>208.8</v>
      </c>
      <c r="G25" s="68">
        <v>0</v>
      </c>
      <c r="H25" s="68">
        <f t="shared" si="1"/>
        <v>311.8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-1000</v>
      </c>
      <c r="V25" s="70">
        <f t="shared" si="4"/>
        <v>-1000</v>
      </c>
      <c r="W25" s="70"/>
      <c r="X25" s="70">
        <f t="shared" si="5"/>
        <v>1099.2446496013429</v>
      </c>
      <c r="Y25" s="70">
        <f t="shared" si="6"/>
        <v>99.244649601342871</v>
      </c>
      <c r="Z25" s="70">
        <f t="shared" si="7"/>
        <v>99</v>
      </c>
      <c r="AA25" s="24">
        <f t="shared" si="8"/>
        <v>99</v>
      </c>
      <c r="AB25" s="67">
        <f t="shared" si="9"/>
        <v>1099</v>
      </c>
    </row>
    <row r="26" spans="1:28" ht="15" customHeight="1" x14ac:dyDescent="0.25">
      <c r="A26" s="71">
        <v>1515</v>
      </c>
      <c r="B26" s="71">
        <v>1130</v>
      </c>
      <c r="C26" s="68">
        <v>0</v>
      </c>
      <c r="D26" s="68">
        <v>272.12</v>
      </c>
      <c r="E26" s="68">
        <v>212.3</v>
      </c>
      <c r="F26" s="68">
        <f t="shared" si="0"/>
        <v>261</v>
      </c>
      <c r="G26" s="68">
        <v>0</v>
      </c>
      <c r="H26" s="68">
        <f t="shared" si="1"/>
        <v>357.25</v>
      </c>
      <c r="I26" s="68">
        <v>0</v>
      </c>
      <c r="J26" s="72">
        <f t="shared" si="10"/>
        <v>0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-1130</v>
      </c>
      <c r="V26" s="70">
        <f t="shared" si="4"/>
        <v>-1130</v>
      </c>
      <c r="W26" s="70"/>
      <c r="X26" s="70">
        <f t="shared" si="5"/>
        <v>1242.1464540495174</v>
      </c>
      <c r="Y26" s="70">
        <f t="shared" si="6"/>
        <v>112.14645404951739</v>
      </c>
      <c r="Z26" s="70">
        <f t="shared" si="7"/>
        <v>112</v>
      </c>
      <c r="AA26" s="24">
        <f t="shared" si="8"/>
        <v>112</v>
      </c>
      <c r="AB26" s="67">
        <f t="shared" si="9"/>
        <v>1242</v>
      </c>
    </row>
    <row r="27" spans="1:28" ht="15" customHeight="1" x14ac:dyDescent="0.25">
      <c r="A27" s="71">
        <v>315</v>
      </c>
      <c r="B27" s="71">
        <v>1130</v>
      </c>
      <c r="C27" s="68">
        <v>0</v>
      </c>
      <c r="D27" s="68">
        <v>272.04000000000002</v>
      </c>
      <c r="E27" s="68">
        <v>212.3</v>
      </c>
      <c r="F27" s="68">
        <f t="shared" si="0"/>
        <v>748</v>
      </c>
      <c r="G27" s="68">
        <v>0</v>
      </c>
      <c r="H27" s="68">
        <f t="shared" si="1"/>
        <v>476.33333333333331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-1130</v>
      </c>
      <c r="V27" s="70">
        <f t="shared" si="4"/>
        <v>-1130</v>
      </c>
      <c r="W27" s="70"/>
      <c r="X27" s="70">
        <f t="shared" si="5"/>
        <v>1242.1464540495174</v>
      </c>
      <c r="Y27" s="70">
        <f t="shared" si="6"/>
        <v>112.14645404951739</v>
      </c>
      <c r="Z27" s="70">
        <f t="shared" si="7"/>
        <v>112</v>
      </c>
      <c r="AA27" s="24">
        <f t="shared" si="8"/>
        <v>112</v>
      </c>
      <c r="AB27" s="67">
        <f t="shared" si="9"/>
        <v>1242</v>
      </c>
    </row>
    <row r="28" spans="1:28" ht="15" customHeight="1" x14ac:dyDescent="0.25">
      <c r="A28" s="71">
        <v>1965</v>
      </c>
      <c r="B28" s="71">
        <v>1130</v>
      </c>
      <c r="C28" s="68">
        <v>0</v>
      </c>
      <c r="D28" s="68">
        <v>272.12</v>
      </c>
      <c r="E28" s="68">
        <v>212.3</v>
      </c>
      <c r="F28" s="68">
        <f t="shared" si="0"/>
        <v>297</v>
      </c>
      <c r="G28" s="68">
        <v>0</v>
      </c>
      <c r="H28" s="68">
        <f t="shared" si="1"/>
        <v>714.5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-1130</v>
      </c>
      <c r="V28" s="70">
        <f t="shared" si="4"/>
        <v>-1130</v>
      </c>
      <c r="W28" s="70"/>
      <c r="X28" s="70">
        <f t="shared" si="5"/>
        <v>1242.1464540495174</v>
      </c>
      <c r="Y28" s="70">
        <f t="shared" si="6"/>
        <v>112.14645404951739</v>
      </c>
      <c r="Z28" s="70">
        <f t="shared" si="7"/>
        <v>112</v>
      </c>
      <c r="AA28" s="24">
        <f t="shared" si="8"/>
        <v>112</v>
      </c>
      <c r="AB28" s="67">
        <f t="shared" si="9"/>
        <v>1242</v>
      </c>
    </row>
    <row r="29" spans="1:28" ht="15" customHeight="1" x14ac:dyDescent="0.25">
      <c r="A29" s="71">
        <v>315</v>
      </c>
      <c r="B29" s="71">
        <v>1130</v>
      </c>
      <c r="C29" s="68">
        <v>0</v>
      </c>
      <c r="D29" s="68">
        <v>272.04000000000002</v>
      </c>
      <c r="E29" s="68">
        <v>212.3</v>
      </c>
      <c r="F29" s="68">
        <f t="shared" si="0"/>
        <v>2244</v>
      </c>
      <c r="G29" s="68">
        <v>0</v>
      </c>
      <c r="H29" s="68">
        <f t="shared" si="1"/>
        <v>1429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-1130</v>
      </c>
      <c r="V29" s="70">
        <f t="shared" si="4"/>
        <v>-1130</v>
      </c>
      <c r="W29" s="70"/>
      <c r="X29" s="70">
        <f t="shared" si="5"/>
        <v>1242.1464540495174</v>
      </c>
      <c r="Y29" s="70">
        <f t="shared" si="6"/>
        <v>112.14645404951739</v>
      </c>
      <c r="Z29" s="70">
        <f t="shared" si="7"/>
        <v>112</v>
      </c>
      <c r="AA29" s="24">
        <f t="shared" si="8"/>
        <v>112</v>
      </c>
      <c r="AB29" s="67">
        <f t="shared" si="9"/>
        <v>1242</v>
      </c>
    </row>
    <row r="30" spans="1:28" ht="15" customHeight="1" x14ac:dyDescent="0.25">
      <c r="A30" s="79">
        <v>2559</v>
      </c>
      <c r="B30" s="71">
        <v>1130</v>
      </c>
      <c r="C30" s="68">
        <v>0</v>
      </c>
      <c r="D30" s="68">
        <v>272.18</v>
      </c>
      <c r="E30" s="68">
        <v>212.3</v>
      </c>
      <c r="F30" s="80">
        <v>0</v>
      </c>
      <c r="G30" s="80">
        <v>0</v>
      </c>
      <c r="H30" s="80">
        <v>0</v>
      </c>
      <c r="I30" s="80">
        <v>0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-1130</v>
      </c>
      <c r="V30" s="70">
        <f t="shared" si="4"/>
        <v>-1130</v>
      </c>
      <c r="W30" s="70"/>
      <c r="X30" s="70">
        <f t="shared" si="5"/>
        <v>1242.1464540495174</v>
      </c>
      <c r="Y30" s="70">
        <f t="shared" si="6"/>
        <v>112.14645404951739</v>
      </c>
      <c r="Z30" s="70">
        <f t="shared" si="7"/>
        <v>112</v>
      </c>
      <c r="AA30" s="24">
        <f t="shared" si="8"/>
        <v>112</v>
      </c>
      <c r="AB30" s="67">
        <f t="shared" si="9"/>
        <v>1242</v>
      </c>
    </row>
    <row r="31" spans="1:28" ht="15" customHeight="1" x14ac:dyDescent="0.25">
      <c r="A31" s="71">
        <v>2558</v>
      </c>
      <c r="B31" s="71">
        <v>1130</v>
      </c>
      <c r="C31" s="68">
        <v>0</v>
      </c>
      <c r="D31" s="68">
        <v>272.33</v>
      </c>
      <c r="E31" s="68">
        <v>212.3</v>
      </c>
      <c r="F31" s="68">
        <v>0</v>
      </c>
      <c r="G31" s="68">
        <f t="shared" ref="G31:G63" si="13">($A$30-A31)/(ROW(A31)-ROW($A$30))</f>
        <v>1</v>
      </c>
      <c r="H31" s="68">
        <v>0</v>
      </c>
      <c r="I31" s="68">
        <f t="shared" ref="I31:I63" si="14">($A$30-B31)/(ROW(B31)-ROW($A$30))</f>
        <v>1429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-1130</v>
      </c>
      <c r="V31" s="70">
        <f t="shared" si="4"/>
        <v>-1130</v>
      </c>
      <c r="W31" s="70"/>
      <c r="X31" s="70">
        <f t="shared" si="5"/>
        <v>1242.1464540495174</v>
      </c>
      <c r="Y31" s="70">
        <f t="shared" si="6"/>
        <v>112.14645404951739</v>
      </c>
      <c r="Z31" s="70">
        <f t="shared" si="7"/>
        <v>112</v>
      </c>
      <c r="AA31" s="24">
        <f t="shared" si="8"/>
        <v>112</v>
      </c>
      <c r="AB31" s="67">
        <f t="shared" si="9"/>
        <v>1242</v>
      </c>
    </row>
    <row r="32" spans="1:28" ht="15" customHeight="1" x14ac:dyDescent="0.25">
      <c r="A32" s="71">
        <v>2558</v>
      </c>
      <c r="B32" s="71">
        <v>1130</v>
      </c>
      <c r="C32" s="68">
        <v>0</v>
      </c>
      <c r="D32" s="68">
        <v>272.47000000000003</v>
      </c>
      <c r="E32" s="68">
        <v>212.3</v>
      </c>
      <c r="F32" s="68">
        <v>0</v>
      </c>
      <c r="G32" s="68">
        <f t="shared" si="13"/>
        <v>0.5</v>
      </c>
      <c r="H32" s="68">
        <v>0</v>
      </c>
      <c r="I32" s="68">
        <f t="shared" si="14"/>
        <v>714.5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-1130</v>
      </c>
      <c r="V32" s="70">
        <f t="shared" si="4"/>
        <v>-1130</v>
      </c>
      <c r="W32" s="70"/>
      <c r="X32" s="70">
        <f t="shared" si="5"/>
        <v>1242.1464540495174</v>
      </c>
      <c r="Y32" s="70">
        <f t="shared" si="6"/>
        <v>112.14645404951739</v>
      </c>
      <c r="Z32" s="70">
        <f t="shared" si="7"/>
        <v>112</v>
      </c>
      <c r="AA32" s="24">
        <f t="shared" si="8"/>
        <v>112</v>
      </c>
      <c r="AB32" s="67">
        <f t="shared" si="9"/>
        <v>1242</v>
      </c>
    </row>
    <row r="33" spans="1:28" ht="15" customHeight="1" x14ac:dyDescent="0.25">
      <c r="A33" s="71">
        <v>2554</v>
      </c>
      <c r="B33" s="79">
        <v>1130</v>
      </c>
      <c r="C33" s="68">
        <v>0</v>
      </c>
      <c r="D33" s="68">
        <v>272.61</v>
      </c>
      <c r="E33" s="68">
        <v>212.3</v>
      </c>
      <c r="F33" s="68">
        <v>0</v>
      </c>
      <c r="G33" s="68">
        <f t="shared" si="13"/>
        <v>1.6666666666666667</v>
      </c>
      <c r="H33" s="68">
        <v>0</v>
      </c>
      <c r="I33" s="68">
        <f t="shared" si="14"/>
        <v>476.33333333333331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0</v>
      </c>
      <c r="U33" s="74">
        <f t="shared" si="3"/>
        <v>-1130</v>
      </c>
      <c r="V33" s="70">
        <f t="shared" si="4"/>
        <v>-1130</v>
      </c>
      <c r="W33" s="70"/>
      <c r="X33" s="70">
        <f t="shared" si="5"/>
        <v>1242.1464540495174</v>
      </c>
      <c r="Y33" s="70">
        <f t="shared" si="6"/>
        <v>112.14645404951739</v>
      </c>
      <c r="Z33" s="70">
        <f t="shared" si="7"/>
        <v>112</v>
      </c>
      <c r="AA33" s="24">
        <f t="shared" si="8"/>
        <v>112</v>
      </c>
      <c r="AB33" s="67">
        <f t="shared" si="9"/>
        <v>1242</v>
      </c>
    </row>
    <row r="34" spans="1:28" ht="15" customHeight="1" x14ac:dyDescent="0.25">
      <c r="A34" s="71">
        <v>2558</v>
      </c>
      <c r="B34" s="71">
        <v>2374</v>
      </c>
      <c r="C34" s="68">
        <v>0</v>
      </c>
      <c r="D34" s="68">
        <v>272.63</v>
      </c>
      <c r="E34" s="68">
        <v>212.6</v>
      </c>
      <c r="F34" s="68">
        <v>0</v>
      </c>
      <c r="G34" s="68">
        <f t="shared" si="13"/>
        <v>0.25</v>
      </c>
      <c r="H34" s="68">
        <v>0</v>
      </c>
      <c r="I34" s="68">
        <f t="shared" si="14"/>
        <v>46.25</v>
      </c>
      <c r="J34" s="72">
        <f t="shared" si="10"/>
        <v>0</v>
      </c>
      <c r="K34" s="72">
        <f t="shared" si="11"/>
        <v>1</v>
      </c>
      <c r="L34" s="72">
        <f t="shared" si="12"/>
        <v>1</v>
      </c>
      <c r="M34" s="72">
        <f t="shared" ref="M34:M63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3" si="16">T34-B34</f>
        <v>-2374</v>
      </c>
      <c r="V34" s="70">
        <f t="shared" ref="V34:V63" si="17">ROUND(U34,0)</f>
        <v>-2374</v>
      </c>
      <c r="W34" s="70"/>
      <c r="X34" s="70">
        <f t="shared" ref="X34:X63" si="18">B34/$W$2*$W$3</f>
        <v>2609.606798153588</v>
      </c>
      <c r="Y34" s="70">
        <f t="shared" ref="Y34:Y63" si="19">X34-B34</f>
        <v>235.60679815358799</v>
      </c>
      <c r="Z34" s="70">
        <f t="shared" ref="Z34:Z63" si="20">ROUND(Y34,0)</f>
        <v>236</v>
      </c>
      <c r="AA34" s="24">
        <f t="shared" ref="AA34:AA63" si="21">IF(V34&gt;=0,V34,Z34)</f>
        <v>236</v>
      </c>
      <c r="AB34" s="67">
        <f t="shared" ref="AB34:AB63" si="22">B34+AA34</f>
        <v>2610</v>
      </c>
    </row>
    <row r="35" spans="1:28" ht="15" customHeight="1" x14ac:dyDescent="0.25">
      <c r="A35" s="71">
        <v>2552</v>
      </c>
      <c r="B35" s="71">
        <v>2552</v>
      </c>
      <c r="C35" s="68">
        <v>0</v>
      </c>
      <c r="D35" s="68">
        <v>272.63</v>
      </c>
      <c r="E35" s="68">
        <v>212.63</v>
      </c>
      <c r="F35" s="68">
        <v>0</v>
      </c>
      <c r="G35" s="68">
        <f t="shared" si="13"/>
        <v>1.4</v>
      </c>
      <c r="H35" s="68">
        <v>0</v>
      </c>
      <c r="I35" s="68">
        <f t="shared" si="14"/>
        <v>1.4</v>
      </c>
      <c r="J35" s="72">
        <f t="shared" ref="J35:J63" si="23">IF(ABS(B35-B34)&lt;=50,1,0)</f>
        <v>0</v>
      </c>
      <c r="K35" s="72">
        <f t="shared" ref="K35:K63" si="24">IF(ABS((B35-B34))&lt;=50,1,IF((B35-B34)*(1)&gt;=0,1,-1))</f>
        <v>1</v>
      </c>
      <c r="L35" s="72">
        <f t="shared" si="12"/>
        <v>1</v>
      </c>
      <c r="M35" s="72">
        <f t="shared" ca="1" si="15"/>
        <v>0</v>
      </c>
      <c r="N35" s="26"/>
      <c r="O35" s="26"/>
      <c r="P35" s="25"/>
      <c r="Q35" s="25"/>
      <c r="T35" s="22">
        <v>0</v>
      </c>
      <c r="U35" s="74">
        <f t="shared" si="16"/>
        <v>-2552</v>
      </c>
      <c r="V35" s="70">
        <f t="shared" si="17"/>
        <v>-2552</v>
      </c>
      <c r="W35" s="70"/>
      <c r="X35" s="70">
        <f t="shared" si="18"/>
        <v>2805.2723457826273</v>
      </c>
      <c r="Y35" s="70">
        <f t="shared" si="19"/>
        <v>253.27234578262733</v>
      </c>
      <c r="Z35" s="70">
        <f t="shared" si="20"/>
        <v>253</v>
      </c>
      <c r="AA35" s="24">
        <f t="shared" si="21"/>
        <v>253</v>
      </c>
      <c r="AB35" s="67">
        <f t="shared" si="22"/>
        <v>2805</v>
      </c>
    </row>
    <row r="36" spans="1:28" ht="15" customHeight="1" x14ac:dyDescent="0.25">
      <c r="A36" s="71">
        <v>2547</v>
      </c>
      <c r="B36" s="71">
        <v>2547</v>
      </c>
      <c r="C36" s="68">
        <v>0</v>
      </c>
      <c r="D36" s="68">
        <v>272.63</v>
      </c>
      <c r="E36" s="68">
        <v>212.63</v>
      </c>
      <c r="F36" s="68">
        <v>0</v>
      </c>
      <c r="G36" s="68">
        <f t="shared" si="13"/>
        <v>2</v>
      </c>
      <c r="H36" s="68">
        <v>0</v>
      </c>
      <c r="I36" s="68">
        <f t="shared" si="14"/>
        <v>2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0</v>
      </c>
      <c r="U36" s="74">
        <f t="shared" si="16"/>
        <v>-2547</v>
      </c>
      <c r="V36" s="70">
        <f t="shared" si="17"/>
        <v>-2547</v>
      </c>
      <c r="W36" s="70"/>
      <c r="X36" s="70">
        <f t="shared" si="18"/>
        <v>2799.7761225346203</v>
      </c>
      <c r="Y36" s="70">
        <f t="shared" si="19"/>
        <v>252.7761225346203</v>
      </c>
      <c r="Z36" s="70">
        <f t="shared" si="20"/>
        <v>253</v>
      </c>
      <c r="AA36" s="24">
        <f t="shared" si="21"/>
        <v>253</v>
      </c>
      <c r="AB36" s="67">
        <f t="shared" si="22"/>
        <v>2800</v>
      </c>
    </row>
    <row r="37" spans="1:28" ht="15" customHeight="1" x14ac:dyDescent="0.25">
      <c r="A37" s="71">
        <v>2541</v>
      </c>
      <c r="B37" s="71">
        <v>2541</v>
      </c>
      <c r="C37" s="68">
        <v>0</v>
      </c>
      <c r="D37" s="68">
        <v>272.63</v>
      </c>
      <c r="E37" s="68">
        <v>212.62</v>
      </c>
      <c r="F37" s="68">
        <v>0</v>
      </c>
      <c r="G37" s="68">
        <f t="shared" si="13"/>
        <v>2.5714285714285716</v>
      </c>
      <c r="H37" s="68">
        <v>0</v>
      </c>
      <c r="I37" s="68">
        <f t="shared" si="14"/>
        <v>2.5714285714285716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-2541</v>
      </c>
      <c r="V37" s="70">
        <f t="shared" si="17"/>
        <v>-2541</v>
      </c>
      <c r="W37" s="70"/>
      <c r="X37" s="70">
        <f t="shared" si="18"/>
        <v>2793.1806546370117</v>
      </c>
      <c r="Y37" s="70">
        <f t="shared" si="19"/>
        <v>252.18065463701168</v>
      </c>
      <c r="Z37" s="70">
        <f t="shared" si="20"/>
        <v>252</v>
      </c>
      <c r="AA37" s="24">
        <f t="shared" si="21"/>
        <v>252</v>
      </c>
      <c r="AB37" s="67">
        <f t="shared" si="22"/>
        <v>2793</v>
      </c>
    </row>
    <row r="38" spans="1:28" ht="15" customHeight="1" x14ac:dyDescent="0.25">
      <c r="A38" s="71">
        <v>316</v>
      </c>
      <c r="B38" s="71">
        <v>1130</v>
      </c>
      <c r="C38" s="68">
        <v>0</v>
      </c>
      <c r="D38" s="68">
        <v>272.55</v>
      </c>
      <c r="E38" s="68">
        <v>212.3</v>
      </c>
      <c r="F38" s="68">
        <v>0</v>
      </c>
      <c r="G38" s="68">
        <f t="shared" si="13"/>
        <v>280.375</v>
      </c>
      <c r="H38" s="68">
        <v>0</v>
      </c>
      <c r="I38" s="68">
        <f t="shared" si="14"/>
        <v>178.625</v>
      </c>
      <c r="J38" s="72">
        <f t="shared" si="23"/>
        <v>0</v>
      </c>
      <c r="K38" s="72">
        <f t="shared" si="24"/>
        <v>-1</v>
      </c>
      <c r="L38" s="72">
        <f t="shared" si="12"/>
        <v>0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-1130</v>
      </c>
      <c r="V38" s="70">
        <f t="shared" si="17"/>
        <v>-1130</v>
      </c>
      <c r="W38" s="70"/>
      <c r="X38" s="70">
        <f t="shared" si="18"/>
        <v>1242.1464540495174</v>
      </c>
      <c r="Y38" s="70">
        <f t="shared" si="19"/>
        <v>112.14645404951739</v>
      </c>
      <c r="Z38" s="70">
        <f t="shared" si="20"/>
        <v>112</v>
      </c>
      <c r="AA38" s="24">
        <f t="shared" si="21"/>
        <v>112</v>
      </c>
      <c r="AB38" s="67">
        <f t="shared" si="22"/>
        <v>1242</v>
      </c>
    </row>
    <row r="39" spans="1:28" ht="15" customHeight="1" x14ac:dyDescent="0.25">
      <c r="A39" s="71">
        <v>1946</v>
      </c>
      <c r="B39" s="71">
        <v>1132</v>
      </c>
      <c r="C39" s="68">
        <v>0</v>
      </c>
      <c r="D39" s="68">
        <v>272.63</v>
      </c>
      <c r="E39" s="68">
        <v>212.3</v>
      </c>
      <c r="F39" s="68">
        <v>0</v>
      </c>
      <c r="G39" s="68">
        <f t="shared" si="13"/>
        <v>68.111111111111114</v>
      </c>
      <c r="H39" s="68">
        <v>0</v>
      </c>
      <c r="I39" s="68">
        <f t="shared" si="14"/>
        <v>158.55555555555554</v>
      </c>
      <c r="J39" s="72">
        <f t="shared" si="23"/>
        <v>1</v>
      </c>
      <c r="K39" s="72">
        <f t="shared" si="24"/>
        <v>1</v>
      </c>
      <c r="L39" s="72">
        <f t="shared" ref="L39:L63" si="25">IF(OR(COUNTIF(K35:K39,1)=5,COUNTIF(K35:K39,-1)=5),1,0)</f>
        <v>0</v>
      </c>
      <c r="M39" s="72">
        <f t="shared" ca="1" si="15"/>
        <v>0</v>
      </c>
      <c r="N39" s="26"/>
      <c r="O39" s="26"/>
      <c r="P39" s="25"/>
      <c r="Q39" s="25"/>
      <c r="T39" s="22">
        <v>0</v>
      </c>
      <c r="U39" s="74">
        <f t="shared" si="16"/>
        <v>-1132</v>
      </c>
      <c r="V39" s="70">
        <f t="shared" si="17"/>
        <v>-1132</v>
      </c>
      <c r="W39" s="70"/>
      <c r="X39" s="70">
        <f t="shared" si="18"/>
        <v>1244.3449433487201</v>
      </c>
      <c r="Y39" s="70">
        <f t="shared" si="19"/>
        <v>112.34494334872011</v>
      </c>
      <c r="Z39" s="70">
        <f t="shared" si="20"/>
        <v>112</v>
      </c>
      <c r="AA39" s="24">
        <f t="shared" si="21"/>
        <v>112</v>
      </c>
      <c r="AB39" s="67">
        <f t="shared" si="22"/>
        <v>1244</v>
      </c>
    </row>
    <row r="40" spans="1:28" ht="15" customHeight="1" x14ac:dyDescent="0.25">
      <c r="A40" s="71">
        <v>1946</v>
      </c>
      <c r="B40" s="71">
        <v>1946</v>
      </c>
      <c r="C40" s="68">
        <v>0</v>
      </c>
      <c r="D40" s="68">
        <v>272.63</v>
      </c>
      <c r="E40" s="68">
        <v>212.53</v>
      </c>
      <c r="F40" s="68">
        <v>0</v>
      </c>
      <c r="G40" s="68">
        <f t="shared" si="13"/>
        <v>61.3</v>
      </c>
      <c r="H40" s="68">
        <v>0</v>
      </c>
      <c r="I40" s="68">
        <f t="shared" si="14"/>
        <v>61.3</v>
      </c>
      <c r="J40" s="72">
        <f t="shared" si="23"/>
        <v>0</v>
      </c>
      <c r="K40" s="72">
        <f t="shared" si="24"/>
        <v>1</v>
      </c>
      <c r="L40" s="72">
        <f t="shared" si="25"/>
        <v>0</v>
      </c>
      <c r="M40" s="72">
        <f t="shared" ca="1" si="15"/>
        <v>0</v>
      </c>
      <c r="N40" s="26"/>
      <c r="O40" s="26"/>
      <c r="P40" s="25"/>
      <c r="Q40" s="25"/>
      <c r="T40" s="22">
        <v>0</v>
      </c>
      <c r="U40" s="74">
        <f t="shared" si="16"/>
        <v>-1946</v>
      </c>
      <c r="V40" s="70">
        <f t="shared" si="17"/>
        <v>-1946</v>
      </c>
      <c r="W40" s="70"/>
      <c r="X40" s="70">
        <f t="shared" si="18"/>
        <v>2139.1300881242132</v>
      </c>
      <c r="Y40" s="70">
        <f t="shared" si="19"/>
        <v>193.13008812421322</v>
      </c>
      <c r="Z40" s="70">
        <f t="shared" si="20"/>
        <v>193</v>
      </c>
      <c r="AA40" s="24">
        <f t="shared" si="21"/>
        <v>193</v>
      </c>
      <c r="AB40" s="67">
        <f t="shared" si="22"/>
        <v>2139</v>
      </c>
    </row>
    <row r="41" spans="1:28" ht="15" customHeight="1" x14ac:dyDescent="0.25">
      <c r="A41" s="71">
        <v>1942</v>
      </c>
      <c r="B41" s="71">
        <v>1942</v>
      </c>
      <c r="C41" s="68">
        <v>0</v>
      </c>
      <c r="D41" s="68">
        <v>272.63</v>
      </c>
      <c r="E41" s="68">
        <v>212.53</v>
      </c>
      <c r="F41" s="68">
        <v>0</v>
      </c>
      <c r="G41" s="68">
        <f t="shared" si="13"/>
        <v>56.090909090909093</v>
      </c>
      <c r="H41" s="68">
        <v>0</v>
      </c>
      <c r="I41" s="68">
        <f t="shared" si="14"/>
        <v>56.090909090909093</v>
      </c>
      <c r="J41" s="72">
        <f t="shared" si="23"/>
        <v>1</v>
      </c>
      <c r="K41" s="72">
        <f t="shared" si="24"/>
        <v>1</v>
      </c>
      <c r="L41" s="72">
        <f t="shared" si="25"/>
        <v>0</v>
      </c>
      <c r="M41" s="72">
        <f t="shared" ca="1" si="15"/>
        <v>0</v>
      </c>
      <c r="N41" s="26"/>
      <c r="O41" s="26"/>
      <c r="P41" s="25"/>
      <c r="Q41" s="25"/>
      <c r="T41" s="22">
        <v>0</v>
      </c>
      <c r="U41" s="74">
        <f t="shared" si="16"/>
        <v>-1942</v>
      </c>
      <c r="V41" s="70">
        <f t="shared" si="17"/>
        <v>-1942</v>
      </c>
      <c r="W41" s="70"/>
      <c r="X41" s="70">
        <f t="shared" si="18"/>
        <v>2134.7331095258078</v>
      </c>
      <c r="Y41" s="70">
        <f t="shared" si="19"/>
        <v>192.73310952580778</v>
      </c>
      <c r="Z41" s="70">
        <f t="shared" si="20"/>
        <v>193</v>
      </c>
      <c r="AA41" s="24">
        <f t="shared" si="21"/>
        <v>193</v>
      </c>
      <c r="AB41" s="67">
        <f t="shared" si="22"/>
        <v>2135</v>
      </c>
    </row>
    <row r="42" spans="1:28" ht="15" customHeight="1" x14ac:dyDescent="0.25">
      <c r="A42" s="71">
        <v>1941</v>
      </c>
      <c r="B42" s="71">
        <v>1941</v>
      </c>
      <c r="C42" s="68">
        <v>0</v>
      </c>
      <c r="D42" s="68">
        <v>272.63</v>
      </c>
      <c r="E42" s="68">
        <v>212.52</v>
      </c>
      <c r="F42" s="68">
        <v>0</v>
      </c>
      <c r="G42" s="68">
        <f t="shared" si="13"/>
        <v>51.5</v>
      </c>
      <c r="H42" s="68">
        <v>0</v>
      </c>
      <c r="I42" s="68">
        <f t="shared" si="14"/>
        <v>51.5</v>
      </c>
      <c r="J42" s="72">
        <f t="shared" si="23"/>
        <v>1</v>
      </c>
      <c r="K42" s="72">
        <f t="shared" si="24"/>
        <v>1</v>
      </c>
      <c r="L42" s="72">
        <f t="shared" si="25"/>
        <v>0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-1941</v>
      </c>
      <c r="V42" s="70">
        <f t="shared" si="17"/>
        <v>-1941</v>
      </c>
      <c r="W42" s="70"/>
      <c r="X42" s="70">
        <f t="shared" si="18"/>
        <v>2133.6338648762066</v>
      </c>
      <c r="Y42" s="70">
        <f t="shared" si="19"/>
        <v>192.63386487620664</v>
      </c>
      <c r="Z42" s="70">
        <f t="shared" si="20"/>
        <v>193</v>
      </c>
      <c r="AA42" s="24">
        <f t="shared" si="21"/>
        <v>193</v>
      </c>
      <c r="AB42" s="67">
        <f t="shared" si="22"/>
        <v>2134</v>
      </c>
    </row>
    <row r="43" spans="1:28" ht="15" customHeight="1" x14ac:dyDescent="0.25">
      <c r="A43" s="71">
        <v>1940</v>
      </c>
      <c r="B43" s="71">
        <v>1940</v>
      </c>
      <c r="C43" s="68">
        <v>0</v>
      </c>
      <c r="D43" s="68">
        <v>272.63</v>
      </c>
      <c r="E43" s="68">
        <v>212.52</v>
      </c>
      <c r="F43" s="68">
        <v>0</v>
      </c>
      <c r="G43" s="68">
        <f t="shared" si="13"/>
        <v>47.615384615384613</v>
      </c>
      <c r="H43" s="68">
        <v>0</v>
      </c>
      <c r="I43" s="68">
        <f t="shared" si="14"/>
        <v>47.615384615384613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0</v>
      </c>
      <c r="U43" s="74">
        <f t="shared" si="16"/>
        <v>-1940</v>
      </c>
      <c r="V43" s="70">
        <f t="shared" si="17"/>
        <v>-1940</v>
      </c>
      <c r="W43" s="70"/>
      <c r="X43" s="70">
        <f t="shared" si="18"/>
        <v>2132.5346202266051</v>
      </c>
      <c r="Y43" s="70">
        <f t="shared" si="19"/>
        <v>192.53462022660506</v>
      </c>
      <c r="Z43" s="70">
        <f t="shared" si="20"/>
        <v>193</v>
      </c>
      <c r="AA43" s="24">
        <f t="shared" si="21"/>
        <v>193</v>
      </c>
      <c r="AB43" s="67">
        <f t="shared" si="22"/>
        <v>2133</v>
      </c>
    </row>
    <row r="44" spans="1:28" ht="15" customHeight="1" x14ac:dyDescent="0.25">
      <c r="A44" s="71">
        <v>1936</v>
      </c>
      <c r="B44" s="71">
        <v>1936</v>
      </c>
      <c r="C44" s="68">
        <v>0</v>
      </c>
      <c r="D44" s="68">
        <v>272.63</v>
      </c>
      <c r="E44" s="68">
        <v>212.52</v>
      </c>
      <c r="F44" s="68">
        <v>0</v>
      </c>
      <c r="G44" s="68">
        <f t="shared" si="13"/>
        <v>44.5</v>
      </c>
      <c r="H44" s="68">
        <v>0</v>
      </c>
      <c r="I44" s="68">
        <f t="shared" si="14"/>
        <v>44.5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1</v>
      </c>
      <c r="N44" s="26"/>
      <c r="O44" s="26"/>
      <c r="P44" s="25"/>
      <c r="Q44" s="25"/>
      <c r="T44" s="22">
        <v>0</v>
      </c>
      <c r="U44" s="74">
        <f t="shared" si="16"/>
        <v>-1936</v>
      </c>
      <c r="V44" s="70">
        <f t="shared" si="17"/>
        <v>-1936</v>
      </c>
      <c r="W44" s="70"/>
      <c r="X44" s="70">
        <f t="shared" si="18"/>
        <v>2128.1376416282001</v>
      </c>
      <c r="Y44" s="70">
        <f t="shared" si="19"/>
        <v>192.13764162820007</v>
      </c>
      <c r="Z44" s="70">
        <f t="shared" si="20"/>
        <v>192</v>
      </c>
      <c r="AA44" s="24">
        <f t="shared" si="21"/>
        <v>192</v>
      </c>
      <c r="AB44" s="67">
        <f t="shared" si="22"/>
        <v>2128</v>
      </c>
    </row>
    <row r="45" spans="1:28" ht="15" customHeight="1" x14ac:dyDescent="0.25">
      <c r="A45" s="71">
        <v>1934</v>
      </c>
      <c r="B45" s="71">
        <v>1934</v>
      </c>
      <c r="C45" s="68">
        <v>0</v>
      </c>
      <c r="D45" s="68">
        <v>272.63</v>
      </c>
      <c r="E45" s="68">
        <v>212.52</v>
      </c>
      <c r="F45" s="68">
        <v>0</v>
      </c>
      <c r="G45" s="68">
        <f t="shared" si="13"/>
        <v>41.666666666666664</v>
      </c>
      <c r="H45" s="68">
        <v>0</v>
      </c>
      <c r="I45" s="68">
        <f t="shared" si="14"/>
        <v>41.666666666666664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0</v>
      </c>
      <c r="N45" s="26"/>
      <c r="O45" s="26"/>
      <c r="P45" s="25"/>
      <c r="Q45" s="25"/>
      <c r="T45" s="22">
        <v>0</v>
      </c>
      <c r="U45" s="74">
        <f t="shared" si="16"/>
        <v>-1934</v>
      </c>
      <c r="V45" s="70">
        <f t="shared" si="17"/>
        <v>-1934</v>
      </c>
      <c r="W45" s="70"/>
      <c r="X45" s="70">
        <f t="shared" si="18"/>
        <v>2125.9391523289969</v>
      </c>
      <c r="Y45" s="70">
        <f t="shared" si="19"/>
        <v>191.9391523289969</v>
      </c>
      <c r="Z45" s="70">
        <f t="shared" si="20"/>
        <v>192</v>
      </c>
      <c r="AA45" s="24">
        <f t="shared" si="21"/>
        <v>192</v>
      </c>
      <c r="AB45" s="67">
        <f t="shared" si="22"/>
        <v>2126</v>
      </c>
    </row>
    <row r="46" spans="1:28" ht="15" customHeight="1" x14ac:dyDescent="0.25">
      <c r="A46" s="71">
        <v>1930</v>
      </c>
      <c r="B46" s="71">
        <v>1930</v>
      </c>
      <c r="C46" s="68">
        <v>0</v>
      </c>
      <c r="D46" s="68">
        <v>272.63</v>
      </c>
      <c r="E46" s="68">
        <v>212.52</v>
      </c>
      <c r="F46" s="68">
        <v>0</v>
      </c>
      <c r="G46" s="68">
        <f t="shared" si="13"/>
        <v>39.3125</v>
      </c>
      <c r="H46" s="68">
        <v>0</v>
      </c>
      <c r="I46" s="68">
        <f t="shared" si="14"/>
        <v>39.3125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0</v>
      </c>
      <c r="N46" s="26"/>
      <c r="O46" s="26"/>
      <c r="P46" s="25"/>
      <c r="Q46" s="25"/>
      <c r="T46" s="22">
        <v>0</v>
      </c>
      <c r="U46" s="74">
        <f t="shared" si="16"/>
        <v>-1930</v>
      </c>
      <c r="V46" s="70">
        <f t="shared" si="17"/>
        <v>-1930</v>
      </c>
      <c r="W46" s="70"/>
      <c r="X46" s="70">
        <f t="shared" si="18"/>
        <v>2121.5421737305915</v>
      </c>
      <c r="Y46" s="70">
        <f t="shared" si="19"/>
        <v>191.54217373059146</v>
      </c>
      <c r="Z46" s="70">
        <f t="shared" si="20"/>
        <v>192</v>
      </c>
      <c r="AA46" s="24">
        <f t="shared" si="21"/>
        <v>192</v>
      </c>
      <c r="AB46" s="67">
        <f t="shared" si="22"/>
        <v>2122</v>
      </c>
    </row>
    <row r="47" spans="1:28" ht="15" customHeight="1" x14ac:dyDescent="0.25">
      <c r="A47" s="71">
        <v>316</v>
      </c>
      <c r="B47" s="71">
        <v>1130</v>
      </c>
      <c r="C47" s="68">
        <v>0</v>
      </c>
      <c r="D47" s="68">
        <v>272.55</v>
      </c>
      <c r="E47" s="68">
        <v>212.3</v>
      </c>
      <c r="F47" s="68">
        <v>0</v>
      </c>
      <c r="G47" s="68">
        <f t="shared" si="13"/>
        <v>131.94117647058823</v>
      </c>
      <c r="H47" s="68">
        <v>0</v>
      </c>
      <c r="I47" s="68">
        <f t="shared" si="14"/>
        <v>84.058823529411768</v>
      </c>
      <c r="J47" s="72">
        <f t="shared" si="23"/>
        <v>0</v>
      </c>
      <c r="K47" s="72">
        <f t="shared" si="24"/>
        <v>-1</v>
      </c>
      <c r="L47" s="72">
        <f t="shared" si="25"/>
        <v>0</v>
      </c>
      <c r="M47" s="72">
        <f t="shared" ca="1" si="15"/>
        <v>1</v>
      </c>
      <c r="N47" s="26"/>
      <c r="O47" s="26"/>
      <c r="P47" s="25"/>
      <c r="Q47" s="25"/>
      <c r="T47" s="22">
        <v>0</v>
      </c>
      <c r="U47" s="74">
        <f t="shared" si="16"/>
        <v>-1130</v>
      </c>
      <c r="V47" s="70">
        <f t="shared" si="17"/>
        <v>-1130</v>
      </c>
      <c r="W47" s="70"/>
      <c r="X47" s="70">
        <f t="shared" si="18"/>
        <v>1242.1464540495174</v>
      </c>
      <c r="Y47" s="70">
        <f t="shared" si="19"/>
        <v>112.14645404951739</v>
      </c>
      <c r="Z47" s="70">
        <f t="shared" si="20"/>
        <v>112</v>
      </c>
      <c r="AA47" s="24">
        <f t="shared" si="21"/>
        <v>112</v>
      </c>
      <c r="AB47" s="67">
        <f t="shared" si="22"/>
        <v>1242</v>
      </c>
    </row>
    <row r="48" spans="1:28" ht="15" customHeight="1" x14ac:dyDescent="0.25">
      <c r="A48" s="71">
        <v>904</v>
      </c>
      <c r="B48" s="71">
        <v>1130</v>
      </c>
      <c r="C48" s="68">
        <v>0</v>
      </c>
      <c r="D48" s="68">
        <v>272.52999999999997</v>
      </c>
      <c r="E48" s="68">
        <v>212.3</v>
      </c>
      <c r="F48" s="68">
        <v>0</v>
      </c>
      <c r="G48" s="68">
        <f t="shared" si="13"/>
        <v>91.944444444444443</v>
      </c>
      <c r="H48" s="68">
        <v>0</v>
      </c>
      <c r="I48" s="68">
        <f t="shared" si="14"/>
        <v>79.388888888888886</v>
      </c>
      <c r="J48" s="72">
        <f t="shared" si="23"/>
        <v>1</v>
      </c>
      <c r="K48" s="72">
        <f t="shared" si="24"/>
        <v>1</v>
      </c>
      <c r="L48" s="72">
        <f t="shared" si="25"/>
        <v>0</v>
      </c>
      <c r="M48" s="72">
        <f t="shared" ca="1" si="15"/>
        <v>0</v>
      </c>
      <c r="N48" s="26"/>
      <c r="O48" s="26"/>
      <c r="P48" s="25"/>
      <c r="Q48" s="25"/>
      <c r="T48" s="22">
        <v>0</v>
      </c>
      <c r="U48" s="74">
        <f t="shared" si="16"/>
        <v>-1130</v>
      </c>
      <c r="V48" s="70">
        <f t="shared" si="17"/>
        <v>-1130</v>
      </c>
      <c r="W48" s="70"/>
      <c r="X48" s="70">
        <f t="shared" si="18"/>
        <v>1242.1464540495174</v>
      </c>
      <c r="Y48" s="70">
        <f t="shared" si="19"/>
        <v>112.14645404951739</v>
      </c>
      <c r="Z48" s="70">
        <f t="shared" si="20"/>
        <v>112</v>
      </c>
      <c r="AA48" s="24">
        <f t="shared" si="21"/>
        <v>112</v>
      </c>
      <c r="AB48" s="67">
        <f t="shared" si="22"/>
        <v>1242</v>
      </c>
    </row>
    <row r="49" spans="1:28" ht="15" customHeight="1" x14ac:dyDescent="0.25">
      <c r="A49" s="71">
        <v>314</v>
      </c>
      <c r="B49" s="71">
        <v>1130</v>
      </c>
      <c r="C49" s="68">
        <v>0</v>
      </c>
      <c r="D49" s="68">
        <v>272.44</v>
      </c>
      <c r="E49" s="68">
        <v>212.3</v>
      </c>
      <c r="F49" s="68">
        <v>0</v>
      </c>
      <c r="G49" s="68">
        <f t="shared" si="13"/>
        <v>118.15789473684211</v>
      </c>
      <c r="H49" s="68">
        <v>0</v>
      </c>
      <c r="I49" s="68">
        <f t="shared" si="14"/>
        <v>75.21052631578948</v>
      </c>
      <c r="J49" s="72">
        <f t="shared" si="23"/>
        <v>1</v>
      </c>
      <c r="K49" s="72">
        <f t="shared" si="24"/>
        <v>1</v>
      </c>
      <c r="L49" s="72">
        <f t="shared" si="25"/>
        <v>0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-1130</v>
      </c>
      <c r="V49" s="70">
        <f t="shared" si="17"/>
        <v>-1130</v>
      </c>
      <c r="W49" s="70"/>
      <c r="X49" s="70">
        <f t="shared" si="18"/>
        <v>1242.1464540495174</v>
      </c>
      <c r="Y49" s="70">
        <f t="shared" si="19"/>
        <v>112.14645404951739</v>
      </c>
      <c r="Z49" s="70">
        <f t="shared" si="20"/>
        <v>112</v>
      </c>
      <c r="AA49" s="24">
        <f t="shared" si="21"/>
        <v>112</v>
      </c>
      <c r="AB49" s="67">
        <f t="shared" si="22"/>
        <v>1242</v>
      </c>
    </row>
    <row r="50" spans="1:28" ht="15" customHeight="1" x14ac:dyDescent="0.25">
      <c r="A50" s="71">
        <v>318</v>
      </c>
      <c r="B50" s="71">
        <v>1130</v>
      </c>
      <c r="C50" s="68">
        <v>0</v>
      </c>
      <c r="D50" s="68">
        <v>272.36</v>
      </c>
      <c r="E50" s="68">
        <v>212.3</v>
      </c>
      <c r="F50" s="68">
        <v>0</v>
      </c>
      <c r="G50" s="68">
        <f t="shared" si="13"/>
        <v>112.05</v>
      </c>
      <c r="H50" s="68">
        <v>0</v>
      </c>
      <c r="I50" s="68">
        <f t="shared" si="14"/>
        <v>71.45</v>
      </c>
      <c r="J50" s="72">
        <f t="shared" si="23"/>
        <v>1</v>
      </c>
      <c r="K50" s="72">
        <f t="shared" si="24"/>
        <v>1</v>
      </c>
      <c r="L50" s="72">
        <f t="shared" si="25"/>
        <v>0</v>
      </c>
      <c r="M50" s="72">
        <f t="shared" ca="1" si="15"/>
        <v>1</v>
      </c>
      <c r="N50" s="26"/>
      <c r="O50" s="26"/>
      <c r="P50" s="25"/>
      <c r="Q50" s="25"/>
      <c r="T50" s="22">
        <v>0</v>
      </c>
      <c r="U50" s="74">
        <f t="shared" si="16"/>
        <v>-1130</v>
      </c>
      <c r="V50" s="70">
        <f t="shared" si="17"/>
        <v>-1130</v>
      </c>
      <c r="W50" s="70"/>
      <c r="X50" s="70">
        <f t="shared" si="18"/>
        <v>1242.1464540495174</v>
      </c>
      <c r="Y50" s="70">
        <f t="shared" si="19"/>
        <v>112.14645404951739</v>
      </c>
      <c r="Z50" s="70">
        <f t="shared" si="20"/>
        <v>112</v>
      </c>
      <c r="AA50" s="24">
        <f t="shared" si="21"/>
        <v>112</v>
      </c>
      <c r="AB50" s="67">
        <f t="shared" si="22"/>
        <v>1242</v>
      </c>
    </row>
    <row r="51" spans="1:28" ht="15" customHeight="1" x14ac:dyDescent="0.25">
      <c r="A51" s="71">
        <v>315</v>
      </c>
      <c r="B51" s="71">
        <v>1130</v>
      </c>
      <c r="C51" s="68">
        <v>0</v>
      </c>
      <c r="D51" s="68">
        <v>272.27999999999997</v>
      </c>
      <c r="E51" s="68">
        <v>212.3</v>
      </c>
      <c r="F51" s="68">
        <v>0</v>
      </c>
      <c r="G51" s="68">
        <f t="shared" si="13"/>
        <v>106.85714285714286</v>
      </c>
      <c r="H51" s="68">
        <v>0</v>
      </c>
      <c r="I51" s="68">
        <f t="shared" si="14"/>
        <v>68.047619047619051</v>
      </c>
      <c r="J51" s="72">
        <f t="shared" si="23"/>
        <v>1</v>
      </c>
      <c r="K51" s="72">
        <f t="shared" si="24"/>
        <v>1</v>
      </c>
      <c r="L51" s="72">
        <f t="shared" si="25"/>
        <v>0</v>
      </c>
      <c r="M51" s="72">
        <f t="shared" ca="1" si="15"/>
        <v>1</v>
      </c>
      <c r="N51" s="26"/>
      <c r="O51" s="26"/>
      <c r="P51" s="25"/>
      <c r="Q51" s="25"/>
      <c r="T51" s="22">
        <v>0</v>
      </c>
      <c r="U51" s="74">
        <f t="shared" si="16"/>
        <v>-1130</v>
      </c>
      <c r="V51" s="70">
        <f t="shared" si="17"/>
        <v>-1130</v>
      </c>
      <c r="W51" s="70"/>
      <c r="X51" s="70">
        <f t="shared" si="18"/>
        <v>1242.1464540495174</v>
      </c>
      <c r="Y51" s="70">
        <f t="shared" si="19"/>
        <v>112.14645404951739</v>
      </c>
      <c r="Z51" s="70">
        <f t="shared" si="20"/>
        <v>112</v>
      </c>
      <c r="AA51" s="24">
        <f t="shared" si="21"/>
        <v>112</v>
      </c>
      <c r="AB51" s="67">
        <f t="shared" si="22"/>
        <v>1242</v>
      </c>
    </row>
    <row r="52" spans="1:28" ht="15" customHeight="1" x14ac:dyDescent="0.25">
      <c r="A52" s="71">
        <v>315</v>
      </c>
      <c r="B52" s="71">
        <v>1130</v>
      </c>
      <c r="C52" s="68">
        <v>0</v>
      </c>
      <c r="D52" s="68">
        <v>272.2</v>
      </c>
      <c r="E52" s="68">
        <v>212.3</v>
      </c>
      <c r="F52" s="68">
        <v>0</v>
      </c>
      <c r="G52" s="68">
        <f t="shared" si="13"/>
        <v>102</v>
      </c>
      <c r="H52" s="68">
        <v>0</v>
      </c>
      <c r="I52" s="68">
        <f t="shared" si="14"/>
        <v>64.954545454545453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0</v>
      </c>
      <c r="U52" s="74">
        <f t="shared" si="16"/>
        <v>-1130</v>
      </c>
      <c r="V52" s="70">
        <f t="shared" si="17"/>
        <v>-1130</v>
      </c>
      <c r="W52" s="70"/>
      <c r="X52" s="70">
        <f t="shared" si="18"/>
        <v>1242.1464540495174</v>
      </c>
      <c r="Y52" s="70">
        <f t="shared" si="19"/>
        <v>112.14645404951739</v>
      </c>
      <c r="Z52" s="70">
        <f t="shared" si="20"/>
        <v>112</v>
      </c>
      <c r="AA52" s="24">
        <f t="shared" si="21"/>
        <v>112</v>
      </c>
      <c r="AB52" s="67">
        <f t="shared" si="22"/>
        <v>1242</v>
      </c>
    </row>
    <row r="53" spans="1:28" ht="15" customHeight="1" x14ac:dyDescent="0.25">
      <c r="A53" s="71">
        <v>315</v>
      </c>
      <c r="B53" s="71">
        <v>1130</v>
      </c>
      <c r="C53" s="68">
        <v>0</v>
      </c>
      <c r="D53" s="68">
        <v>272.12</v>
      </c>
      <c r="E53" s="68">
        <v>212.3</v>
      </c>
      <c r="F53" s="68">
        <v>0</v>
      </c>
      <c r="G53" s="68">
        <f t="shared" si="13"/>
        <v>97.565217391304344</v>
      </c>
      <c r="H53" s="68">
        <v>0</v>
      </c>
      <c r="I53" s="68">
        <f t="shared" si="14"/>
        <v>62.130434782608695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0</v>
      </c>
      <c r="U53" s="74">
        <f t="shared" si="16"/>
        <v>-1130</v>
      </c>
      <c r="V53" s="70">
        <f t="shared" si="17"/>
        <v>-1130</v>
      </c>
      <c r="W53" s="70"/>
      <c r="X53" s="70">
        <f t="shared" si="18"/>
        <v>1242.1464540495174</v>
      </c>
      <c r="Y53" s="70">
        <f t="shared" si="19"/>
        <v>112.14645404951739</v>
      </c>
      <c r="Z53" s="70">
        <f t="shared" si="20"/>
        <v>112</v>
      </c>
      <c r="AA53" s="24">
        <f t="shared" si="21"/>
        <v>112</v>
      </c>
      <c r="AB53" s="67">
        <f t="shared" si="22"/>
        <v>1242</v>
      </c>
    </row>
    <row r="54" spans="1:28" ht="15" customHeight="1" x14ac:dyDescent="0.25">
      <c r="A54" s="71">
        <v>315</v>
      </c>
      <c r="B54" s="71">
        <v>1130</v>
      </c>
      <c r="C54" s="68">
        <v>0</v>
      </c>
      <c r="D54" s="68">
        <v>272.04000000000002</v>
      </c>
      <c r="E54" s="68">
        <v>212.3</v>
      </c>
      <c r="F54" s="68">
        <v>0</v>
      </c>
      <c r="G54" s="68">
        <f t="shared" si="13"/>
        <v>93.5</v>
      </c>
      <c r="H54" s="68">
        <v>0</v>
      </c>
      <c r="I54" s="68">
        <f t="shared" si="14"/>
        <v>59.541666666666664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0</v>
      </c>
      <c r="N54" s="26"/>
      <c r="O54" s="26"/>
      <c r="P54" s="25"/>
      <c r="Q54" s="25"/>
      <c r="T54" s="22">
        <v>0</v>
      </c>
      <c r="U54" s="74">
        <f t="shared" si="16"/>
        <v>-1130</v>
      </c>
      <c r="V54" s="70">
        <f t="shared" si="17"/>
        <v>-1130</v>
      </c>
      <c r="W54" s="70"/>
      <c r="X54" s="70">
        <f t="shared" si="18"/>
        <v>1242.1464540495174</v>
      </c>
      <c r="Y54" s="70">
        <f t="shared" si="19"/>
        <v>112.14645404951739</v>
      </c>
      <c r="Z54" s="70">
        <f t="shared" si="20"/>
        <v>112</v>
      </c>
      <c r="AA54" s="24">
        <f t="shared" si="21"/>
        <v>112</v>
      </c>
      <c r="AB54" s="67">
        <f t="shared" si="22"/>
        <v>1242</v>
      </c>
    </row>
    <row r="55" spans="1:28" ht="15" customHeight="1" x14ac:dyDescent="0.25">
      <c r="A55" s="71">
        <v>314</v>
      </c>
      <c r="B55" s="71">
        <v>1130</v>
      </c>
      <c r="C55" s="68">
        <v>0</v>
      </c>
      <c r="D55" s="68">
        <v>271.95999999999998</v>
      </c>
      <c r="E55" s="68">
        <v>212.3</v>
      </c>
      <c r="F55" s="68">
        <v>0</v>
      </c>
      <c r="G55" s="68">
        <f t="shared" si="13"/>
        <v>89.8</v>
      </c>
      <c r="H55" s="68">
        <v>0</v>
      </c>
      <c r="I55" s="68">
        <f t="shared" si="14"/>
        <v>57.16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0</v>
      </c>
      <c r="N55" s="26"/>
      <c r="O55" s="26"/>
      <c r="P55" s="25"/>
      <c r="Q55" s="25"/>
      <c r="T55" s="22">
        <v>0</v>
      </c>
      <c r="U55" s="74">
        <f t="shared" si="16"/>
        <v>-1130</v>
      </c>
      <c r="V55" s="70">
        <f t="shared" si="17"/>
        <v>-1130</v>
      </c>
      <c r="W55" s="70"/>
      <c r="X55" s="70">
        <f t="shared" si="18"/>
        <v>1242.1464540495174</v>
      </c>
      <c r="Y55" s="70">
        <f t="shared" si="19"/>
        <v>112.14645404951739</v>
      </c>
      <c r="Z55" s="70">
        <f t="shared" si="20"/>
        <v>112</v>
      </c>
      <c r="AA55" s="24">
        <f t="shared" si="21"/>
        <v>112</v>
      </c>
      <c r="AB55" s="67">
        <f t="shared" si="22"/>
        <v>1242</v>
      </c>
    </row>
    <row r="56" spans="1:28" ht="15" customHeight="1" x14ac:dyDescent="0.25">
      <c r="A56" s="71">
        <v>314</v>
      </c>
      <c r="B56" s="71">
        <v>1130</v>
      </c>
      <c r="C56" s="68">
        <v>0</v>
      </c>
      <c r="D56" s="68">
        <v>271.87</v>
      </c>
      <c r="E56" s="68">
        <v>212.3</v>
      </c>
      <c r="F56" s="68">
        <v>0</v>
      </c>
      <c r="G56" s="68">
        <f t="shared" si="13"/>
        <v>86.34615384615384</v>
      </c>
      <c r="H56" s="68">
        <v>0</v>
      </c>
      <c r="I56" s="68">
        <f t="shared" si="14"/>
        <v>54.96153846153846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-1130</v>
      </c>
      <c r="V56" s="70">
        <f t="shared" si="17"/>
        <v>-1130</v>
      </c>
      <c r="W56" s="70"/>
      <c r="X56" s="70">
        <f t="shared" si="18"/>
        <v>1242.1464540495174</v>
      </c>
      <c r="Y56" s="70">
        <f t="shared" si="19"/>
        <v>112.14645404951739</v>
      </c>
      <c r="Z56" s="70">
        <f t="shared" si="20"/>
        <v>112</v>
      </c>
      <c r="AA56" s="24">
        <f t="shared" si="21"/>
        <v>112</v>
      </c>
      <c r="AB56" s="67">
        <f t="shared" si="22"/>
        <v>1242</v>
      </c>
    </row>
    <row r="57" spans="1:28" ht="15" customHeight="1" x14ac:dyDescent="0.25">
      <c r="A57" s="71">
        <v>314</v>
      </c>
      <c r="B57" s="71">
        <v>1130</v>
      </c>
      <c r="C57" s="68">
        <v>0</v>
      </c>
      <c r="D57" s="68">
        <v>271.79000000000002</v>
      </c>
      <c r="E57" s="68">
        <v>212.3</v>
      </c>
      <c r="F57" s="68">
        <v>0</v>
      </c>
      <c r="G57" s="68">
        <f t="shared" si="13"/>
        <v>83.148148148148152</v>
      </c>
      <c r="H57" s="68">
        <v>0</v>
      </c>
      <c r="I57" s="68">
        <f t="shared" si="14"/>
        <v>52.925925925925924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-1130</v>
      </c>
      <c r="V57" s="70">
        <f t="shared" si="17"/>
        <v>-1130</v>
      </c>
      <c r="W57" s="70"/>
      <c r="X57" s="70">
        <f t="shared" si="18"/>
        <v>1242.1464540495174</v>
      </c>
      <c r="Y57" s="70">
        <f t="shared" si="19"/>
        <v>112.14645404951739</v>
      </c>
      <c r="Z57" s="70">
        <f t="shared" si="20"/>
        <v>112</v>
      </c>
      <c r="AA57" s="24">
        <f t="shared" si="21"/>
        <v>112</v>
      </c>
      <c r="AB57" s="67">
        <f t="shared" si="22"/>
        <v>1242</v>
      </c>
    </row>
    <row r="58" spans="1:28" ht="15" customHeight="1" x14ac:dyDescent="0.25">
      <c r="A58" s="71">
        <v>314</v>
      </c>
      <c r="B58" s="71">
        <v>1120</v>
      </c>
      <c r="C58" s="68">
        <v>0</v>
      </c>
      <c r="D58" s="68">
        <v>271.70999999999998</v>
      </c>
      <c r="E58" s="68">
        <v>212.29</v>
      </c>
      <c r="F58" s="68">
        <v>0</v>
      </c>
      <c r="G58" s="68">
        <f t="shared" si="13"/>
        <v>80.178571428571431</v>
      </c>
      <c r="H58" s="68">
        <v>0</v>
      </c>
      <c r="I58" s="68">
        <f t="shared" si="14"/>
        <v>51.392857142857146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0</v>
      </c>
      <c r="U58" s="74">
        <f t="shared" si="16"/>
        <v>-1120</v>
      </c>
      <c r="V58" s="70">
        <f t="shared" si="17"/>
        <v>-1120</v>
      </c>
      <c r="W58" s="70"/>
      <c r="X58" s="70">
        <f t="shared" si="18"/>
        <v>1231.154007553504</v>
      </c>
      <c r="Y58" s="70">
        <f t="shared" si="19"/>
        <v>111.15400755350402</v>
      </c>
      <c r="Z58" s="70">
        <f t="shared" si="20"/>
        <v>111</v>
      </c>
      <c r="AA58" s="24">
        <f t="shared" si="21"/>
        <v>111</v>
      </c>
      <c r="AB58" s="67">
        <f t="shared" si="22"/>
        <v>1231</v>
      </c>
    </row>
    <row r="59" spans="1:28" ht="15" customHeight="1" x14ac:dyDescent="0.25">
      <c r="A59" s="71">
        <v>314</v>
      </c>
      <c r="B59" s="71">
        <v>1120</v>
      </c>
      <c r="C59" s="68">
        <v>0</v>
      </c>
      <c r="D59" s="68">
        <v>271.63</v>
      </c>
      <c r="E59" s="68">
        <v>212.29</v>
      </c>
      <c r="F59" s="68">
        <v>0</v>
      </c>
      <c r="G59" s="68">
        <f t="shared" si="13"/>
        <v>77.41379310344827</v>
      </c>
      <c r="H59" s="68">
        <v>0</v>
      </c>
      <c r="I59" s="68">
        <f t="shared" si="14"/>
        <v>49.620689655172413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0</v>
      </c>
      <c r="U59" s="74">
        <f t="shared" si="16"/>
        <v>-1120</v>
      </c>
      <c r="V59" s="70">
        <f t="shared" si="17"/>
        <v>-1120</v>
      </c>
      <c r="W59" s="70"/>
      <c r="X59" s="70">
        <f t="shared" si="18"/>
        <v>1231.154007553504</v>
      </c>
      <c r="Y59" s="70">
        <f t="shared" si="19"/>
        <v>111.15400755350402</v>
      </c>
      <c r="Z59" s="70">
        <f t="shared" si="20"/>
        <v>111</v>
      </c>
      <c r="AA59" s="24">
        <f t="shared" si="21"/>
        <v>111</v>
      </c>
      <c r="AB59" s="67">
        <f t="shared" si="22"/>
        <v>1231</v>
      </c>
    </row>
    <row r="60" spans="1:28" ht="15" customHeight="1" x14ac:dyDescent="0.25">
      <c r="A60" s="71">
        <v>314</v>
      </c>
      <c r="B60" s="71">
        <v>1120</v>
      </c>
      <c r="C60" s="68">
        <v>0</v>
      </c>
      <c r="D60" s="68">
        <v>271.55</v>
      </c>
      <c r="E60" s="68">
        <v>212.29</v>
      </c>
      <c r="F60" s="68">
        <v>0</v>
      </c>
      <c r="G60" s="68">
        <f t="shared" si="13"/>
        <v>74.833333333333329</v>
      </c>
      <c r="H60" s="68">
        <v>0</v>
      </c>
      <c r="I60" s="68">
        <f t="shared" si="14"/>
        <v>47.966666666666669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0</v>
      </c>
      <c r="U60" s="74">
        <f t="shared" si="16"/>
        <v>-1120</v>
      </c>
      <c r="V60" s="70">
        <f t="shared" si="17"/>
        <v>-1120</v>
      </c>
      <c r="W60" s="70"/>
      <c r="X60" s="70">
        <f t="shared" si="18"/>
        <v>1231.154007553504</v>
      </c>
      <c r="Y60" s="70">
        <f t="shared" si="19"/>
        <v>111.15400755350402</v>
      </c>
      <c r="Z60" s="70">
        <f t="shared" si="20"/>
        <v>111</v>
      </c>
      <c r="AA60" s="24">
        <f t="shared" si="21"/>
        <v>111</v>
      </c>
      <c r="AB60" s="67">
        <f t="shared" si="22"/>
        <v>1231</v>
      </c>
    </row>
    <row r="61" spans="1:28" ht="15" customHeight="1" x14ac:dyDescent="0.25">
      <c r="A61" s="71">
        <v>314</v>
      </c>
      <c r="B61" s="71">
        <v>1120</v>
      </c>
      <c r="C61" s="68">
        <v>0</v>
      </c>
      <c r="D61" s="68">
        <v>271.47000000000003</v>
      </c>
      <c r="E61" s="68">
        <v>212.29</v>
      </c>
      <c r="F61" s="68">
        <v>0</v>
      </c>
      <c r="G61" s="68">
        <f t="shared" si="13"/>
        <v>72.41935483870968</v>
      </c>
      <c r="H61" s="68">
        <v>0</v>
      </c>
      <c r="I61" s="68">
        <f t="shared" si="14"/>
        <v>46.41935483870968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0</v>
      </c>
      <c r="U61" s="74">
        <f t="shared" si="16"/>
        <v>-1120</v>
      </c>
      <c r="V61" s="70">
        <f t="shared" si="17"/>
        <v>-1120</v>
      </c>
      <c r="W61" s="70"/>
      <c r="X61" s="70">
        <f t="shared" si="18"/>
        <v>1231.154007553504</v>
      </c>
      <c r="Y61" s="70">
        <f t="shared" si="19"/>
        <v>111.15400755350402</v>
      </c>
      <c r="Z61" s="70">
        <f t="shared" si="20"/>
        <v>111</v>
      </c>
      <c r="AA61" s="24">
        <f t="shared" si="21"/>
        <v>111</v>
      </c>
      <c r="AB61" s="67">
        <f t="shared" si="22"/>
        <v>1231</v>
      </c>
    </row>
    <row r="62" spans="1:28" ht="15" customHeight="1" x14ac:dyDescent="0.25">
      <c r="A62" s="71">
        <v>314</v>
      </c>
      <c r="B62" s="71">
        <v>1120</v>
      </c>
      <c r="C62" s="68">
        <v>0</v>
      </c>
      <c r="D62" s="68">
        <v>271.39</v>
      </c>
      <c r="E62" s="68">
        <v>212.29</v>
      </c>
      <c r="F62" s="68">
        <v>0</v>
      </c>
      <c r="G62" s="68">
        <f t="shared" si="13"/>
        <v>70.15625</v>
      </c>
      <c r="H62" s="68">
        <v>0</v>
      </c>
      <c r="I62" s="68">
        <f t="shared" si="14"/>
        <v>44.96875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0</v>
      </c>
      <c r="U62" s="74">
        <f t="shared" si="16"/>
        <v>-1120</v>
      </c>
      <c r="V62" s="70">
        <f t="shared" si="17"/>
        <v>-1120</v>
      </c>
      <c r="W62" s="70"/>
      <c r="X62" s="70">
        <f t="shared" si="18"/>
        <v>1231.154007553504</v>
      </c>
      <c r="Y62" s="70">
        <f t="shared" si="19"/>
        <v>111.15400755350402</v>
      </c>
      <c r="Z62" s="70">
        <f t="shared" si="20"/>
        <v>111</v>
      </c>
      <c r="AA62" s="24">
        <f t="shared" si="21"/>
        <v>111</v>
      </c>
      <c r="AB62" s="67">
        <f t="shared" si="22"/>
        <v>1231</v>
      </c>
    </row>
    <row r="63" spans="1:28" ht="15" customHeight="1" x14ac:dyDescent="0.25">
      <c r="A63" s="71">
        <v>315</v>
      </c>
      <c r="B63" s="71">
        <v>1120</v>
      </c>
      <c r="C63" s="68">
        <v>0</v>
      </c>
      <c r="D63" s="68">
        <v>271.31</v>
      </c>
      <c r="E63" s="68">
        <v>212.29</v>
      </c>
      <c r="F63" s="68">
        <v>0</v>
      </c>
      <c r="G63" s="68">
        <f t="shared" si="13"/>
        <v>68</v>
      </c>
      <c r="H63" s="68">
        <v>0</v>
      </c>
      <c r="I63" s="68">
        <f t="shared" si="14"/>
        <v>43.606060606060609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0</v>
      </c>
      <c r="N63" s="26"/>
      <c r="O63" s="26"/>
      <c r="P63" s="25"/>
      <c r="Q63" s="25"/>
      <c r="T63" s="22">
        <v>0</v>
      </c>
      <c r="U63" s="74">
        <f t="shared" si="16"/>
        <v>-1120</v>
      </c>
      <c r="V63" s="70">
        <f t="shared" si="17"/>
        <v>-1120</v>
      </c>
      <c r="W63" s="70"/>
      <c r="X63" s="70">
        <f t="shared" si="18"/>
        <v>1231.154007553504</v>
      </c>
      <c r="Y63" s="70">
        <f t="shared" si="19"/>
        <v>111.15400755350402</v>
      </c>
      <c r="Z63" s="70">
        <f t="shared" si="20"/>
        <v>111</v>
      </c>
      <c r="AA63" s="24">
        <f t="shared" si="21"/>
        <v>111</v>
      </c>
      <c r="AB63" s="67">
        <f t="shared" si="22"/>
        <v>1231</v>
      </c>
    </row>
    <row r="64" spans="1:28" ht="15" customHeight="1" x14ac:dyDescent="0.25">
      <c r="A64" s="71"/>
      <c r="B64" s="71"/>
      <c r="C64" s="68"/>
      <c r="D64" s="68"/>
      <c r="E64" s="68"/>
      <c r="F64" s="68"/>
      <c r="G64" s="68"/>
      <c r="H64" s="68"/>
      <c r="I64" s="68"/>
      <c r="J64" s="72"/>
      <c r="K64" s="72"/>
      <c r="L64" s="72"/>
      <c r="M64" s="72"/>
      <c r="N64" s="26"/>
      <c r="O64" s="26"/>
      <c r="P64" s="25"/>
      <c r="Q64" s="25"/>
      <c r="U64" s="74"/>
      <c r="V64" s="70"/>
      <c r="W64" s="70"/>
      <c r="X64" s="70"/>
      <c r="Y64" s="70"/>
      <c r="Z64" s="70"/>
      <c r="AA64" s="24"/>
    </row>
    <row r="65" spans="1:27" ht="15" customHeight="1" x14ac:dyDescent="0.25">
      <c r="A65" s="71"/>
      <c r="B65" s="71"/>
      <c r="C65" s="68"/>
      <c r="D65" s="68"/>
      <c r="E65" s="68"/>
      <c r="F65" s="68"/>
      <c r="G65" s="68"/>
      <c r="H65" s="68"/>
      <c r="I65" s="68"/>
      <c r="J65" s="72"/>
      <c r="K65" s="72"/>
      <c r="L65" s="72"/>
      <c r="M65" s="72"/>
      <c r="N65" s="26"/>
      <c r="O65" s="26"/>
      <c r="P65" s="25"/>
      <c r="Q65" s="25"/>
      <c r="U65" s="74"/>
      <c r="V65" s="70"/>
      <c r="W65" s="70"/>
      <c r="X65" s="70"/>
      <c r="Y65" s="70"/>
      <c r="Z65" s="70"/>
      <c r="AA65" s="24"/>
    </row>
    <row r="66" spans="1:27" ht="15" customHeight="1" x14ac:dyDescent="0.25">
      <c r="A66" s="71"/>
      <c r="B66" s="71"/>
      <c r="C66" s="68"/>
      <c r="D66" s="68"/>
      <c r="E66" s="68"/>
      <c r="F66" s="68"/>
      <c r="G66" s="68"/>
      <c r="H66" s="68"/>
      <c r="I66" s="68"/>
      <c r="J66" s="72"/>
      <c r="K66" s="72"/>
      <c r="L66" s="72"/>
      <c r="M66" s="72"/>
      <c r="N66" s="26"/>
      <c r="O66" s="26"/>
      <c r="P66" s="25"/>
      <c r="Q66" s="25"/>
      <c r="U66" s="74"/>
      <c r="V66" s="70"/>
      <c r="W66" s="70"/>
      <c r="X66" s="70"/>
      <c r="Y66" s="70"/>
      <c r="Z66" s="70"/>
      <c r="AA66" s="24"/>
    </row>
    <row r="67" spans="1:27" ht="15" customHeight="1" x14ac:dyDescent="0.25">
      <c r="A67" s="71"/>
      <c r="B67" s="71"/>
      <c r="C67" s="68"/>
      <c r="D67" s="68"/>
      <c r="E67" s="68"/>
      <c r="F67" s="68"/>
      <c r="G67" s="68"/>
      <c r="H67" s="68"/>
      <c r="I67" s="68"/>
      <c r="J67" s="72"/>
      <c r="K67" s="72"/>
      <c r="L67" s="72"/>
      <c r="M67" s="72"/>
      <c r="N67" s="26"/>
      <c r="O67" s="26"/>
      <c r="P67" s="25"/>
      <c r="Q67" s="25"/>
      <c r="U67" s="74"/>
      <c r="V67" s="70"/>
      <c r="W67" s="70"/>
      <c r="X67" s="70"/>
      <c r="Y67" s="70"/>
      <c r="Z67" s="70"/>
      <c r="AA67" s="24"/>
    </row>
    <row r="68" spans="1:27" ht="15" customHeight="1" x14ac:dyDescent="0.25">
      <c r="A68" s="71"/>
      <c r="B68" s="71"/>
      <c r="C68" s="68"/>
      <c r="D68" s="68"/>
      <c r="E68" s="68"/>
      <c r="F68" s="68"/>
      <c r="G68" s="68"/>
      <c r="H68" s="68"/>
      <c r="I68" s="68"/>
      <c r="J68" s="72"/>
      <c r="K68" s="72"/>
      <c r="L68" s="72"/>
      <c r="M68" s="72"/>
      <c r="N68" s="26"/>
      <c r="O68" s="26"/>
      <c r="P68" s="25"/>
      <c r="Q68" s="25"/>
      <c r="U68" s="74"/>
      <c r="V68" s="70"/>
      <c r="W68" s="70"/>
      <c r="X68" s="70"/>
      <c r="Y68" s="70"/>
      <c r="Z68" s="70"/>
      <c r="AA68" s="24"/>
    </row>
    <row r="69" spans="1:27" ht="15" customHeight="1" x14ac:dyDescent="0.25">
      <c r="A69" s="71"/>
      <c r="B69" s="71"/>
      <c r="C69" s="68"/>
      <c r="D69" s="68"/>
      <c r="E69" s="68"/>
      <c r="F69" s="68"/>
      <c r="G69" s="68"/>
      <c r="H69" s="68"/>
      <c r="I69" s="68"/>
      <c r="J69" s="72"/>
      <c r="K69" s="72"/>
      <c r="L69" s="72"/>
      <c r="M69" s="72"/>
      <c r="N69" s="26"/>
      <c r="O69" s="26"/>
      <c r="P69" s="25"/>
      <c r="Q69" s="25"/>
      <c r="U69" s="74"/>
      <c r="V69" s="70"/>
      <c r="W69" s="70"/>
      <c r="X69" s="70"/>
      <c r="Y69" s="70"/>
      <c r="Z69" s="70"/>
      <c r="AA69" s="24"/>
    </row>
    <row r="70" spans="1:27" ht="15" customHeight="1" x14ac:dyDescent="0.25">
      <c r="A70" s="71"/>
      <c r="B70" s="71"/>
      <c r="C70" s="68"/>
      <c r="D70" s="68"/>
      <c r="E70" s="68"/>
      <c r="F70" s="68"/>
      <c r="G70" s="68"/>
      <c r="H70" s="68"/>
      <c r="I70" s="68"/>
      <c r="J70" s="72"/>
      <c r="K70" s="72"/>
      <c r="L70" s="72"/>
      <c r="M70" s="72"/>
      <c r="N70" s="26"/>
      <c r="O70" s="26"/>
      <c r="P70" s="25"/>
      <c r="Q70" s="25"/>
      <c r="U70" s="74"/>
      <c r="V70" s="70"/>
      <c r="W70" s="70"/>
      <c r="X70" s="70"/>
      <c r="Y70" s="70"/>
      <c r="Z70" s="70"/>
      <c r="AA70" s="24"/>
    </row>
    <row r="71" spans="1:27" ht="15" customHeight="1" x14ac:dyDescent="0.25">
      <c r="A71" s="71"/>
      <c r="B71" s="71"/>
      <c r="C71" s="68"/>
      <c r="D71" s="68"/>
      <c r="E71" s="68"/>
      <c r="F71" s="68"/>
      <c r="G71" s="68"/>
      <c r="H71" s="68"/>
      <c r="I71" s="68"/>
      <c r="J71" s="72"/>
      <c r="K71" s="72"/>
      <c r="L71" s="72"/>
      <c r="M71" s="72"/>
      <c r="N71" s="26"/>
      <c r="O71" s="26"/>
      <c r="P71" s="25"/>
      <c r="Q71" s="25"/>
      <c r="U71" s="74"/>
      <c r="V71" s="70"/>
      <c r="W71" s="70"/>
      <c r="X71" s="70"/>
      <c r="Y71" s="70"/>
      <c r="Z71" s="70"/>
      <c r="AA71" s="24"/>
    </row>
    <row r="72" spans="1:27" ht="15" customHeight="1" x14ac:dyDescent="0.25">
      <c r="A72" s="71"/>
      <c r="B72" s="71"/>
      <c r="C72" s="68"/>
      <c r="D72" s="68"/>
      <c r="E72" s="68"/>
      <c r="F72" s="68"/>
      <c r="G72" s="68"/>
      <c r="H72" s="68"/>
      <c r="I72" s="68"/>
      <c r="J72" s="72"/>
      <c r="K72" s="72"/>
      <c r="L72" s="72"/>
      <c r="M72" s="72"/>
      <c r="N72" s="26"/>
      <c r="O72" s="26"/>
      <c r="P72" s="25"/>
      <c r="Q72" s="25"/>
      <c r="U72" s="74"/>
      <c r="V72" s="70"/>
      <c r="W72" s="70"/>
      <c r="X72" s="70"/>
      <c r="Y72" s="70"/>
      <c r="Z72" s="70"/>
      <c r="AA72" s="24"/>
    </row>
    <row r="73" spans="1:27" ht="15" customHeight="1" x14ac:dyDescent="0.25">
      <c r="A73" s="71"/>
      <c r="B73" s="71"/>
      <c r="C73" s="68"/>
      <c r="D73" s="68"/>
      <c r="E73" s="68"/>
      <c r="F73" s="68"/>
      <c r="G73" s="68"/>
      <c r="H73" s="68"/>
      <c r="I73" s="68"/>
      <c r="J73" s="72"/>
      <c r="K73" s="72"/>
      <c r="L73" s="72"/>
      <c r="M73" s="72"/>
      <c r="N73" s="26"/>
      <c r="O73" s="26"/>
      <c r="P73" s="25"/>
      <c r="Q73" s="25"/>
      <c r="U73" s="74"/>
      <c r="V73" s="70"/>
      <c r="W73" s="70"/>
      <c r="X73" s="70"/>
      <c r="Y73" s="70"/>
      <c r="Z73" s="70"/>
      <c r="AA73" s="24"/>
    </row>
    <row r="74" spans="1:27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U74" s="74"/>
      <c r="V74" s="70"/>
      <c r="W74" s="70"/>
      <c r="X74" s="70"/>
      <c r="Y74" s="70"/>
      <c r="Z74" s="70"/>
      <c r="AA74" s="24"/>
    </row>
    <row r="75" spans="1:27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U75" s="74"/>
      <c r="V75" s="70"/>
      <c r="W75" s="70"/>
      <c r="X75" s="70"/>
      <c r="Y75" s="70"/>
      <c r="Z75" s="70"/>
      <c r="AA75" s="24"/>
    </row>
    <row r="76" spans="1:27" ht="15" customHeight="1" x14ac:dyDescent="0.25">
      <c r="A76" s="25"/>
      <c r="B76" s="25"/>
      <c r="C76" s="25"/>
      <c r="D76" s="25"/>
      <c r="E76" s="25"/>
      <c r="F76" s="25"/>
      <c r="G76" s="68"/>
      <c r="H76" s="25"/>
      <c r="I76" s="68"/>
      <c r="J76" s="72"/>
      <c r="K76" s="72"/>
      <c r="L76" s="72"/>
      <c r="M76" s="72"/>
      <c r="N76" s="25"/>
      <c r="O76" s="25"/>
      <c r="P76" s="25"/>
      <c r="Q76" s="25"/>
      <c r="U76" s="74"/>
      <c r="V76" s="70"/>
      <c r="W76" s="70"/>
      <c r="X76" s="70"/>
      <c r="Y76" s="70"/>
      <c r="Z76" s="70"/>
      <c r="AA76" s="24"/>
    </row>
    <row r="77" spans="1:27" ht="15" customHeight="1" x14ac:dyDescent="0.25">
      <c r="A77" s="25"/>
      <c r="B77" s="25"/>
      <c r="C77" s="25"/>
      <c r="D77" s="25"/>
      <c r="E77" s="25"/>
      <c r="F77" s="25"/>
      <c r="G77" s="68"/>
      <c r="H77" s="25"/>
      <c r="I77" s="68"/>
      <c r="J77" s="72"/>
      <c r="K77" s="72"/>
      <c r="L77" s="72"/>
      <c r="M77" s="72"/>
      <c r="N77" s="25"/>
      <c r="O77" s="25"/>
      <c r="P77" s="25"/>
      <c r="Q77" s="25"/>
      <c r="U77" s="74"/>
      <c r="V77" s="70"/>
      <c r="W77" s="70"/>
      <c r="X77" s="70"/>
      <c r="Y77" s="70"/>
      <c r="Z77" s="70"/>
      <c r="AA77" s="24"/>
    </row>
    <row r="78" spans="1:27" ht="15" customHeight="1" x14ac:dyDescent="0.25">
      <c r="A78" s="25"/>
      <c r="B78" s="25"/>
      <c r="C78" s="25"/>
      <c r="D78" s="25"/>
      <c r="E78" s="25"/>
      <c r="F78" s="25"/>
      <c r="G78" s="68"/>
      <c r="H78" s="25"/>
      <c r="I78" s="68"/>
      <c r="J78" s="72"/>
      <c r="K78" s="72"/>
      <c r="L78" s="72"/>
      <c r="M78" s="72"/>
      <c r="N78" s="25"/>
      <c r="O78" s="25"/>
      <c r="P78" s="25"/>
      <c r="Q78" s="25"/>
      <c r="U78" s="74"/>
      <c r="V78" s="70"/>
      <c r="W78" s="70"/>
      <c r="X78" s="70"/>
      <c r="Y78" s="70"/>
      <c r="Z78" s="70"/>
      <c r="AA78" s="24"/>
    </row>
    <row r="79" spans="1:27" ht="15" customHeight="1" x14ac:dyDescent="0.25">
      <c r="A79" s="25"/>
      <c r="B79" s="25"/>
      <c r="C79" s="25"/>
      <c r="D79" s="25"/>
      <c r="E79" s="25"/>
      <c r="F79" s="25"/>
      <c r="G79" s="68"/>
      <c r="H79" s="25"/>
      <c r="I79" s="68"/>
      <c r="J79" s="72"/>
      <c r="K79" s="72"/>
      <c r="L79" s="72"/>
      <c r="M79" s="72"/>
      <c r="N79" s="25"/>
      <c r="O79" s="25"/>
      <c r="P79" s="25"/>
      <c r="Q79" s="25"/>
      <c r="U79" s="74"/>
      <c r="V79" s="70"/>
      <c r="W79" s="70"/>
      <c r="X79" s="70"/>
      <c r="Y79" s="70"/>
      <c r="Z79" s="70"/>
      <c r="AA79" s="24"/>
    </row>
    <row r="80" spans="1:27" ht="15" customHeight="1" x14ac:dyDescent="0.25">
      <c r="A80" s="25"/>
      <c r="B80" s="25"/>
      <c r="C80" s="25"/>
      <c r="D80" s="25"/>
      <c r="E80" s="25"/>
      <c r="F80" s="25"/>
      <c r="G80" s="68"/>
      <c r="H80" s="25"/>
      <c r="I80" s="68"/>
      <c r="J80" s="72"/>
      <c r="K80" s="72"/>
      <c r="L80" s="72"/>
      <c r="M80" s="72"/>
      <c r="N80" s="25"/>
      <c r="O80" s="25"/>
      <c r="P80" s="25"/>
      <c r="Q80" s="25"/>
      <c r="U80" s="74"/>
      <c r="V80" s="70"/>
      <c r="W80" s="70"/>
      <c r="X80" s="70"/>
      <c r="Y80" s="70"/>
      <c r="Z80" s="70"/>
      <c r="AA80" s="24"/>
    </row>
    <row r="81" spans="1:27" ht="15" customHeight="1" x14ac:dyDescent="0.25">
      <c r="A81" s="25"/>
      <c r="B81" s="25"/>
      <c r="C81" s="25"/>
      <c r="D81" s="25"/>
      <c r="E81" s="25"/>
      <c r="F81" s="25"/>
      <c r="G81" s="68"/>
      <c r="H81" s="25"/>
      <c r="I81" s="68"/>
      <c r="J81" s="72"/>
      <c r="K81" s="72"/>
      <c r="L81" s="72"/>
      <c r="M81" s="72"/>
      <c r="N81" s="25"/>
      <c r="O81" s="25"/>
      <c r="P81" s="25"/>
      <c r="Q81" s="25"/>
      <c r="U81" s="74"/>
      <c r="V81" s="70"/>
      <c r="W81" s="70"/>
      <c r="X81" s="70"/>
      <c r="Y81" s="70"/>
      <c r="Z81" s="70"/>
      <c r="AA81" s="24"/>
    </row>
    <row r="82" spans="1:27" ht="15" customHeight="1" x14ac:dyDescent="0.25">
      <c r="A82" s="25"/>
      <c r="B82" s="25"/>
      <c r="C82" s="25"/>
      <c r="D82" s="25"/>
      <c r="E82" s="25"/>
      <c r="F82" s="25"/>
      <c r="G82" s="68"/>
      <c r="H82" s="25"/>
      <c r="I82" s="68"/>
      <c r="J82" s="72"/>
      <c r="K82" s="72"/>
      <c r="L82" s="72"/>
      <c r="M82" s="72"/>
      <c r="N82" s="25"/>
      <c r="O82" s="25"/>
      <c r="P82" s="25"/>
      <c r="Q82" s="25"/>
      <c r="U82" s="74"/>
      <c r="V82" s="70"/>
      <c r="W82" s="70"/>
      <c r="X82" s="70"/>
      <c r="Y82" s="70"/>
      <c r="Z82" s="70"/>
      <c r="AA82" s="24"/>
    </row>
    <row r="83" spans="1:27" ht="15" customHeight="1" x14ac:dyDescent="0.25">
      <c r="A83" s="25"/>
      <c r="B83" s="25"/>
      <c r="C83" s="25"/>
      <c r="D83" s="25"/>
      <c r="E83" s="25"/>
      <c r="F83" s="25"/>
      <c r="G83" s="68"/>
      <c r="H83" s="25"/>
      <c r="I83" s="68"/>
      <c r="J83" s="72"/>
      <c r="K83" s="72"/>
      <c r="L83" s="72"/>
      <c r="M83" s="72"/>
      <c r="N83" s="25"/>
      <c r="O83" s="25"/>
      <c r="P83" s="25"/>
      <c r="Q83" s="25"/>
      <c r="U83" s="74"/>
      <c r="V83" s="70"/>
      <c r="W83" s="70"/>
      <c r="X83" s="70"/>
      <c r="Y83" s="70"/>
      <c r="Z83" s="70"/>
      <c r="AA83" s="24"/>
    </row>
    <row r="84" spans="1:27" ht="15" customHeight="1" x14ac:dyDescent="0.25">
      <c r="A84" s="25"/>
      <c r="B84" s="25"/>
      <c r="C84" s="25"/>
      <c r="D84" s="25"/>
      <c r="E84" s="25"/>
      <c r="F84" s="25"/>
      <c r="G84" s="68"/>
      <c r="H84" s="25"/>
      <c r="I84" s="68"/>
      <c r="J84" s="72"/>
      <c r="K84" s="72"/>
      <c r="L84" s="72"/>
      <c r="M84" s="72"/>
      <c r="N84" s="25"/>
      <c r="O84" s="25"/>
      <c r="P84" s="25"/>
      <c r="Q84" s="25"/>
      <c r="U84" s="74"/>
      <c r="V84" s="70"/>
      <c r="W84" s="70"/>
      <c r="X84" s="70"/>
      <c r="Y84" s="70"/>
      <c r="Z84" s="70"/>
      <c r="AA84" s="24"/>
    </row>
    <row r="85" spans="1:27" x14ac:dyDescent="0.2">
      <c r="U85" s="74"/>
      <c r="V85" s="70"/>
      <c r="W85" s="70"/>
      <c r="X85" s="70"/>
      <c r="Y85" s="70"/>
      <c r="Z85" s="70"/>
      <c r="AA85" s="24"/>
    </row>
    <row r="86" spans="1:27" x14ac:dyDescent="0.2">
      <c r="U86" s="74"/>
      <c r="V86" s="70"/>
      <c r="W86" s="70"/>
      <c r="X86" s="70"/>
      <c r="Y86" s="70"/>
      <c r="Z86" s="70"/>
      <c r="AA86" s="24"/>
    </row>
    <row r="87" spans="1:27" x14ac:dyDescent="0.2">
      <c r="U87" s="74"/>
      <c r="V87" s="70"/>
      <c r="W87" s="70"/>
      <c r="X87" s="70"/>
      <c r="Y87" s="70"/>
      <c r="Z87" s="70"/>
      <c r="AA87" s="24"/>
    </row>
    <row r="88" spans="1:27" x14ac:dyDescent="0.2">
      <c r="U88" s="74"/>
      <c r="V88" s="70"/>
      <c r="W88" s="70"/>
      <c r="X88" s="70"/>
      <c r="Y88" s="70"/>
      <c r="Z88" s="70"/>
      <c r="AA88" s="24"/>
    </row>
    <row r="89" spans="1:27" x14ac:dyDescent="0.2">
      <c r="U89" s="74"/>
      <c r="V89" s="70"/>
      <c r="W89" s="70"/>
      <c r="X89" s="70"/>
      <c r="Y89" s="70"/>
      <c r="Z89" s="70"/>
      <c r="AA89" s="24"/>
    </row>
    <row r="90" spans="1:27" x14ac:dyDescent="0.2">
      <c r="U90" s="74"/>
      <c r="V90" s="70"/>
      <c r="W90" s="70"/>
      <c r="X90" s="70"/>
      <c r="Y90" s="70"/>
      <c r="Z90" s="70"/>
      <c r="AA90" s="24"/>
    </row>
    <row r="91" spans="1:27" x14ac:dyDescent="0.2">
      <c r="U91" s="74"/>
      <c r="V91" s="70"/>
      <c r="W91" s="70"/>
      <c r="X91" s="70"/>
      <c r="Y91" s="70"/>
      <c r="Z91" s="70"/>
      <c r="AA91" s="24"/>
    </row>
    <row r="92" spans="1:27" x14ac:dyDescent="0.2">
      <c r="U92" s="74"/>
      <c r="V92" s="70"/>
      <c r="W92" s="70"/>
      <c r="X92" s="70"/>
      <c r="Y92" s="70"/>
      <c r="Z92" s="70"/>
      <c r="AA92" s="24"/>
    </row>
    <row r="93" spans="1:27" x14ac:dyDescent="0.2">
      <c r="U93" s="74"/>
      <c r="V93" s="70"/>
      <c r="W93" s="70"/>
      <c r="X93" s="70"/>
      <c r="Y93" s="70"/>
      <c r="Z93" s="70"/>
      <c r="AA93" s="24"/>
    </row>
    <row r="94" spans="1:27" x14ac:dyDescent="0.2">
      <c r="U94" s="74"/>
      <c r="V94" s="70"/>
      <c r="W94" s="70"/>
      <c r="X94" s="70"/>
      <c r="Y94" s="70"/>
      <c r="Z94" s="70"/>
      <c r="AA94" s="24"/>
    </row>
    <row r="95" spans="1:27" x14ac:dyDescent="0.2">
      <c r="U95" s="74"/>
      <c r="V95" s="70"/>
      <c r="W95" s="70"/>
      <c r="X95" s="70"/>
      <c r="Y95" s="70"/>
      <c r="Z95" s="70"/>
      <c r="AA95" s="24"/>
    </row>
    <row r="96" spans="1:27" x14ac:dyDescent="0.2">
      <c r="U96" s="74"/>
      <c r="V96" s="70"/>
      <c r="W96" s="70"/>
      <c r="X96" s="70"/>
      <c r="Y96" s="70"/>
      <c r="Z96" s="70"/>
      <c r="AA96" s="24"/>
    </row>
    <row r="97" spans="21:27" x14ac:dyDescent="0.2">
      <c r="U97" s="74"/>
      <c r="V97" s="70"/>
      <c r="W97" s="70"/>
      <c r="X97" s="70"/>
      <c r="Y97" s="70"/>
      <c r="Z97" s="70"/>
      <c r="AA97" s="24"/>
    </row>
    <row r="98" spans="21:27" x14ac:dyDescent="0.2">
      <c r="U98" s="74"/>
      <c r="V98" s="70"/>
      <c r="W98" s="70"/>
      <c r="X98" s="70"/>
      <c r="Y98" s="70"/>
      <c r="Z98" s="70"/>
      <c r="AA98" s="24"/>
    </row>
    <row r="99" spans="21:27" x14ac:dyDescent="0.2">
      <c r="U99" s="74"/>
      <c r="V99" s="70"/>
      <c r="W99" s="70"/>
      <c r="X99" s="70"/>
      <c r="Y99" s="70"/>
      <c r="Z99" s="70"/>
      <c r="AA99" s="24"/>
    </row>
    <row r="100" spans="21:27" x14ac:dyDescent="0.2">
      <c r="U100" s="74"/>
      <c r="V100" s="70"/>
      <c r="W100" s="70"/>
      <c r="X100" s="70"/>
      <c r="Y100" s="70"/>
      <c r="Z100" s="70"/>
      <c r="AA100" s="24"/>
    </row>
    <row r="101" spans="21:27" x14ac:dyDescent="0.2">
      <c r="U101" s="74"/>
      <c r="V101" s="70"/>
      <c r="W101" s="70"/>
      <c r="X101" s="70"/>
      <c r="Y101" s="70"/>
      <c r="Z101" s="70"/>
      <c r="AA101" s="24"/>
    </row>
    <row r="102" spans="21:27" x14ac:dyDescent="0.2">
      <c r="U102" s="74"/>
      <c r="V102" s="70"/>
      <c r="W102" s="70"/>
      <c r="X102" s="70"/>
      <c r="Y102" s="70"/>
      <c r="Z102" s="70"/>
      <c r="AA102" s="24"/>
    </row>
    <row r="103" spans="21:27" x14ac:dyDescent="0.2">
      <c r="U103" s="74"/>
      <c r="V103" s="70"/>
      <c r="W103" s="70"/>
      <c r="X103" s="70"/>
      <c r="Y103" s="70"/>
      <c r="Z103" s="70"/>
      <c r="AA103" s="24"/>
    </row>
    <row r="104" spans="21:27" x14ac:dyDescent="0.2">
      <c r="U104" s="74"/>
      <c r="V104" s="70"/>
      <c r="W104" s="70"/>
      <c r="X104" s="70"/>
      <c r="Y104" s="70"/>
      <c r="Z104" s="70"/>
      <c r="AA104" s="24"/>
    </row>
    <row r="105" spans="21:27" x14ac:dyDescent="0.2">
      <c r="U105" s="74"/>
      <c r="V105" s="70"/>
      <c r="W105" s="70"/>
      <c r="X105" s="70"/>
      <c r="Y105" s="70"/>
      <c r="Z105" s="70"/>
      <c r="AA105" s="24"/>
    </row>
    <row r="106" spans="21:27" x14ac:dyDescent="0.2">
      <c r="U106" s="74"/>
      <c r="V106" s="70"/>
      <c r="W106" s="70"/>
      <c r="X106" s="70"/>
      <c r="Y106" s="70"/>
      <c r="Z106" s="70"/>
      <c r="AA106" s="24"/>
    </row>
    <row r="107" spans="21:27" x14ac:dyDescent="0.2">
      <c r="U107" s="74"/>
      <c r="V107" s="70"/>
      <c r="W107" s="70"/>
      <c r="X107" s="70"/>
      <c r="Y107" s="70"/>
      <c r="Z107" s="70"/>
      <c r="AA107" s="24"/>
    </row>
    <row r="108" spans="21:27" x14ac:dyDescent="0.2">
      <c r="U108" s="74"/>
      <c r="V108" s="70"/>
      <c r="W108" s="70"/>
      <c r="X108" s="70"/>
      <c r="Y108" s="70"/>
      <c r="Z108" s="70"/>
      <c r="AA108" s="24"/>
    </row>
    <row r="109" spans="21:27" x14ac:dyDescent="0.2">
      <c r="U109" s="74"/>
      <c r="V109" s="70"/>
      <c r="W109" s="70"/>
      <c r="X109" s="70"/>
      <c r="Y109" s="70"/>
      <c r="Z109" s="70"/>
      <c r="AA109" s="24"/>
    </row>
    <row r="110" spans="21:27" x14ac:dyDescent="0.2">
      <c r="U110" s="74"/>
      <c r="V110" s="70"/>
      <c r="W110" s="70"/>
      <c r="X110" s="70"/>
      <c r="Y110" s="70"/>
      <c r="Z110" s="70"/>
      <c r="AA110" s="24"/>
    </row>
  </sheetData>
  <phoneticPr fontId="3" type="noConversion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55"/>
  <dimension ref="A1:AB273"/>
  <sheetViews>
    <sheetView topLeftCell="I1" workbookViewId="0">
      <selection activeCell="Q13" sqref="Q13"/>
    </sheetView>
  </sheetViews>
  <sheetFormatPr defaultRowHeight="14.25" x14ac:dyDescent="0.2"/>
  <cols>
    <col min="1" max="1" width="55.375" style="23" bestFit="1" customWidth="1"/>
    <col min="2" max="2" width="24.625" style="23" bestFit="1" customWidth="1"/>
    <col min="3" max="3" width="19.875" style="23" bestFit="1" customWidth="1"/>
    <col min="4" max="4" width="19.625" style="23" customWidth="1"/>
    <col min="5" max="5" width="21.875" style="23" customWidth="1"/>
    <col min="6" max="9" width="22.125" style="23" bestFit="1" customWidth="1"/>
    <col min="10" max="10" width="19.75" style="23" bestFit="1" customWidth="1"/>
    <col min="11" max="12" width="21.5" style="23" bestFit="1" customWidth="1"/>
    <col min="13" max="13" width="20.5" style="23" bestFit="1" customWidth="1"/>
    <col min="14" max="14" width="49" style="23" bestFit="1" customWidth="1"/>
    <col min="15" max="15" width="12.625" style="23" customWidth="1"/>
    <col min="16" max="16" width="21.5" style="23" customWidth="1"/>
    <col min="17" max="17" width="11.62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3044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758</v>
      </c>
      <c r="B2" s="71">
        <v>1120</v>
      </c>
      <c r="C2" s="68">
        <v>0</v>
      </c>
      <c r="D2" s="68">
        <v>272.61</v>
      </c>
      <c r="E2" s="68">
        <v>212.29</v>
      </c>
      <c r="F2" s="68">
        <f t="shared" ref="F2:F25" si="0">($A$26-A2)/(ROW($A$26)-ROW(A2))</f>
        <v>95.25</v>
      </c>
      <c r="G2" s="68">
        <v>0</v>
      </c>
      <c r="H2" s="68">
        <f t="shared" ref="H2:H25" si="1">($A$26-B2)/(ROW($A$26)-ROW(B2))</f>
        <v>80.166666666666671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0.05</v>
      </c>
      <c r="P2" s="32" t="s">
        <v>39</v>
      </c>
      <c r="Q2" s="25">
        <f>LARGE(A:A,2)</f>
        <v>2718</v>
      </c>
      <c r="T2" s="22">
        <v>0</v>
      </c>
      <c r="U2" s="74">
        <f t="shared" ref="U2:U33" si="3">T2-B2</f>
        <v>-1120</v>
      </c>
      <c r="V2" s="70">
        <f t="shared" ref="V2:V33" si="4">ROUND(U2,0)</f>
        <v>-1120</v>
      </c>
      <c r="W2" s="70">
        <v>4766</v>
      </c>
      <c r="X2" s="70">
        <f t="shared" ref="X2:X33" si="5">B2/$W$2*$W$3</f>
        <v>1231.154007553504</v>
      </c>
      <c r="Y2" s="70">
        <f t="shared" ref="Y2:Y33" si="6">X2-B2</f>
        <v>111.15400755350402</v>
      </c>
      <c r="Z2" s="70">
        <f t="shared" ref="Z2:Z33" si="7">ROUND(Y2,0)</f>
        <v>111</v>
      </c>
      <c r="AA2" s="24">
        <f t="shared" ref="AA2:AA33" si="8">IF(V2&gt;=0,V2,Z2)</f>
        <v>111</v>
      </c>
      <c r="AB2" s="67">
        <f t="shared" ref="AB2:AB33" si="9">B2+AA2</f>
        <v>1231</v>
      </c>
    </row>
    <row r="3" spans="1:28" ht="15" customHeight="1" x14ac:dyDescent="0.25">
      <c r="A3" s="71">
        <v>906</v>
      </c>
      <c r="B3" s="71">
        <v>1120</v>
      </c>
      <c r="C3" s="68">
        <v>0.1</v>
      </c>
      <c r="D3" s="68">
        <v>272.58999999999997</v>
      </c>
      <c r="E3" s="68">
        <v>212.29</v>
      </c>
      <c r="F3" s="68">
        <f t="shared" si="0"/>
        <v>92.956521739130437</v>
      </c>
      <c r="G3" s="68">
        <v>0</v>
      </c>
      <c r="H3" s="68">
        <f t="shared" si="1"/>
        <v>83.652173913043484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IF(ABS((B3-B2))&lt;=50,1,IF((B3-B2)*($B$4-$B$2)&gt;=0,1,-1))</f>
        <v>1</v>
      </c>
      <c r="L3" s="72"/>
      <c r="M3" s="72">
        <f t="shared" ca="1" si="2"/>
        <v>0</v>
      </c>
      <c r="N3" s="26" t="s">
        <v>40</v>
      </c>
      <c r="O3" s="26">
        <f>COUNT(A:A)</f>
        <v>85</v>
      </c>
      <c r="P3" s="32" t="s">
        <v>41</v>
      </c>
      <c r="Q3" s="25">
        <f>LARGE(A:A,3)</f>
        <v>2716</v>
      </c>
      <c r="T3" s="22">
        <v>0</v>
      </c>
      <c r="U3" s="74">
        <f t="shared" si="3"/>
        <v>-1120</v>
      </c>
      <c r="V3" s="70">
        <f t="shared" si="4"/>
        <v>-1120</v>
      </c>
      <c r="W3" s="70">
        <v>5239</v>
      </c>
      <c r="X3" s="70">
        <f t="shared" si="5"/>
        <v>1231.154007553504</v>
      </c>
      <c r="Y3" s="70">
        <f t="shared" si="6"/>
        <v>111.15400755350402</v>
      </c>
      <c r="Z3" s="70">
        <f t="shared" si="7"/>
        <v>111</v>
      </c>
      <c r="AA3" s="24">
        <f t="shared" si="8"/>
        <v>111</v>
      </c>
      <c r="AB3" s="67">
        <f t="shared" si="9"/>
        <v>1231</v>
      </c>
    </row>
    <row r="4" spans="1:28" ht="15" customHeight="1" x14ac:dyDescent="0.25">
      <c r="A4" s="71">
        <v>1056</v>
      </c>
      <c r="B4" s="71">
        <v>1120</v>
      </c>
      <c r="C4" s="68">
        <v>0.7</v>
      </c>
      <c r="D4" s="68">
        <v>272.58999999999997</v>
      </c>
      <c r="E4" s="68">
        <v>212.29</v>
      </c>
      <c r="F4" s="68">
        <f t="shared" si="0"/>
        <v>90.36363636363636</v>
      </c>
      <c r="G4" s="68">
        <v>0</v>
      </c>
      <c r="H4" s="68">
        <f t="shared" si="1"/>
        <v>87.454545454545453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3044</v>
      </c>
      <c r="P4" s="32" t="s">
        <v>43</v>
      </c>
      <c r="Q4" s="25">
        <f>LARGE(B:B,1)</f>
        <v>1912</v>
      </c>
      <c r="T4" s="22">
        <v>0</v>
      </c>
      <c r="U4" s="74">
        <f t="shared" si="3"/>
        <v>-1120</v>
      </c>
      <c r="V4" s="70">
        <f t="shared" si="4"/>
        <v>-1120</v>
      </c>
      <c r="W4" s="70"/>
      <c r="X4" s="70">
        <f t="shared" si="5"/>
        <v>1231.154007553504</v>
      </c>
      <c r="Y4" s="70">
        <f t="shared" si="6"/>
        <v>111.15400755350402</v>
      </c>
      <c r="Z4" s="70">
        <f t="shared" si="7"/>
        <v>111</v>
      </c>
      <c r="AA4" s="24">
        <f t="shared" si="8"/>
        <v>111</v>
      </c>
      <c r="AB4" s="67">
        <f t="shared" si="9"/>
        <v>1231</v>
      </c>
    </row>
    <row r="5" spans="1:28" ht="15" customHeight="1" x14ac:dyDescent="0.25">
      <c r="A5" s="71">
        <v>694</v>
      </c>
      <c r="B5" s="71">
        <v>1120</v>
      </c>
      <c r="C5" s="68">
        <v>2.1</v>
      </c>
      <c r="D5" s="68">
        <v>272.54000000000002</v>
      </c>
      <c r="E5" s="68">
        <v>212.29</v>
      </c>
      <c r="F5" s="68">
        <f t="shared" si="0"/>
        <v>111.9047619047619</v>
      </c>
      <c r="G5" s="68">
        <v>0</v>
      </c>
      <c r="H5" s="68">
        <f t="shared" si="1"/>
        <v>91.61904761904762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1.08</v>
      </c>
      <c r="P5" s="32" t="s">
        <v>45</v>
      </c>
      <c r="Q5" s="25">
        <f>LARGE(B:B,2)</f>
        <v>1912</v>
      </c>
      <c r="T5" s="22">
        <v>0</v>
      </c>
      <c r="U5" s="74">
        <f t="shared" si="3"/>
        <v>-1120</v>
      </c>
      <c r="V5" s="70">
        <f t="shared" si="4"/>
        <v>-1120</v>
      </c>
      <c r="W5" s="70"/>
      <c r="X5" s="70">
        <f t="shared" si="5"/>
        <v>1231.154007553504</v>
      </c>
      <c r="Y5" s="70">
        <f t="shared" si="6"/>
        <v>111.15400755350402</v>
      </c>
      <c r="Z5" s="70">
        <f t="shared" si="7"/>
        <v>111</v>
      </c>
      <c r="AA5" s="24">
        <f t="shared" si="8"/>
        <v>111</v>
      </c>
      <c r="AB5" s="67">
        <f t="shared" si="9"/>
        <v>1231</v>
      </c>
    </row>
    <row r="6" spans="1:28" ht="15" customHeight="1" x14ac:dyDescent="0.25">
      <c r="A6" s="71">
        <v>909</v>
      </c>
      <c r="B6" s="71">
        <v>1330</v>
      </c>
      <c r="C6" s="68">
        <v>1.7</v>
      </c>
      <c r="D6" s="68">
        <v>272.5</v>
      </c>
      <c r="E6" s="68">
        <v>212.36</v>
      </c>
      <c r="F6" s="68">
        <f t="shared" si="0"/>
        <v>106.75</v>
      </c>
      <c r="G6" s="68">
        <v>0</v>
      </c>
      <c r="H6" s="68">
        <f t="shared" si="1"/>
        <v>85.7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1.42</v>
      </c>
      <c r="P6" s="32" t="s">
        <v>47</v>
      </c>
      <c r="Q6" s="25">
        <f>LARGE(B:B,3)</f>
        <v>1912</v>
      </c>
      <c r="T6" s="22">
        <v>0</v>
      </c>
      <c r="U6" s="74">
        <f t="shared" si="3"/>
        <v>-1330</v>
      </c>
      <c r="V6" s="70">
        <f t="shared" si="4"/>
        <v>-1330</v>
      </c>
      <c r="W6" s="70"/>
      <c r="X6" s="70">
        <f t="shared" si="5"/>
        <v>1461.995383969786</v>
      </c>
      <c r="Y6" s="70">
        <f t="shared" si="6"/>
        <v>131.99538396978596</v>
      </c>
      <c r="Z6" s="70">
        <f t="shared" si="7"/>
        <v>132</v>
      </c>
      <c r="AA6" s="24">
        <f t="shared" si="8"/>
        <v>132</v>
      </c>
      <c r="AB6" s="67">
        <f t="shared" si="9"/>
        <v>1462</v>
      </c>
    </row>
    <row r="7" spans="1:28" ht="15" customHeight="1" x14ac:dyDescent="0.25">
      <c r="A7" s="71">
        <v>909</v>
      </c>
      <c r="B7" s="71">
        <v>1330</v>
      </c>
      <c r="C7" s="68">
        <v>1.3</v>
      </c>
      <c r="D7" s="68">
        <v>272.45999999999998</v>
      </c>
      <c r="E7" s="68">
        <v>212.36</v>
      </c>
      <c r="F7" s="68">
        <f t="shared" si="0"/>
        <v>112.36842105263158</v>
      </c>
      <c r="G7" s="68">
        <v>0</v>
      </c>
      <c r="H7" s="68">
        <f t="shared" si="1"/>
        <v>90.21052631578948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1.78</v>
      </c>
      <c r="P7" s="25"/>
      <c r="Q7" s="25"/>
      <c r="T7" s="22">
        <v>0</v>
      </c>
      <c r="U7" s="74">
        <f t="shared" si="3"/>
        <v>-1330</v>
      </c>
      <c r="V7" s="70">
        <f t="shared" si="4"/>
        <v>-1330</v>
      </c>
      <c r="W7" s="70"/>
      <c r="X7" s="70">
        <f t="shared" si="5"/>
        <v>1461.995383969786</v>
      </c>
      <c r="Y7" s="70">
        <f t="shared" si="6"/>
        <v>131.99538396978596</v>
      </c>
      <c r="Z7" s="70">
        <f t="shared" si="7"/>
        <v>132</v>
      </c>
      <c r="AA7" s="24">
        <f t="shared" si="8"/>
        <v>132</v>
      </c>
      <c r="AB7" s="67">
        <f t="shared" si="9"/>
        <v>1462</v>
      </c>
    </row>
    <row r="8" spans="1:28" ht="15" customHeight="1" x14ac:dyDescent="0.25">
      <c r="A8" s="71">
        <v>1058</v>
      </c>
      <c r="B8" s="71">
        <v>1330</v>
      </c>
      <c r="C8" s="68">
        <v>0.3</v>
      </c>
      <c r="D8" s="68">
        <v>272.43</v>
      </c>
      <c r="E8" s="68">
        <v>212.36</v>
      </c>
      <c r="F8" s="68">
        <f t="shared" si="0"/>
        <v>110.33333333333333</v>
      </c>
      <c r="G8" s="68">
        <v>0</v>
      </c>
      <c r="H8" s="68">
        <f t="shared" si="1"/>
        <v>95.222222222222229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-1330</v>
      </c>
      <c r="V8" s="70">
        <f t="shared" si="4"/>
        <v>-1330</v>
      </c>
      <c r="W8" s="70"/>
      <c r="X8" s="70">
        <f t="shared" si="5"/>
        <v>1461.995383969786</v>
      </c>
      <c r="Y8" s="70">
        <f t="shared" si="6"/>
        <v>131.99538396978596</v>
      </c>
      <c r="Z8" s="70">
        <f t="shared" si="7"/>
        <v>132</v>
      </c>
      <c r="AA8" s="24">
        <f t="shared" si="8"/>
        <v>132</v>
      </c>
      <c r="AB8" s="67">
        <f t="shared" si="9"/>
        <v>1462</v>
      </c>
    </row>
    <row r="9" spans="1:28" ht="15" customHeight="1" x14ac:dyDescent="0.25">
      <c r="A9" s="71">
        <v>759</v>
      </c>
      <c r="B9" s="71">
        <v>1330</v>
      </c>
      <c r="C9" s="68">
        <v>0.1</v>
      </c>
      <c r="D9" s="68">
        <v>272.37</v>
      </c>
      <c r="E9" s="68">
        <v>212.36</v>
      </c>
      <c r="F9" s="68">
        <f t="shared" si="0"/>
        <v>134.41176470588235</v>
      </c>
      <c r="G9" s="68">
        <v>0</v>
      </c>
      <c r="H9" s="68">
        <f t="shared" si="1"/>
        <v>100.82352941176471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-1330</v>
      </c>
      <c r="V9" s="70">
        <f t="shared" si="4"/>
        <v>-1330</v>
      </c>
      <c r="W9" s="70"/>
      <c r="X9" s="70">
        <f t="shared" si="5"/>
        <v>1461.995383969786</v>
      </c>
      <c r="Y9" s="70">
        <f t="shared" si="6"/>
        <v>131.99538396978596</v>
      </c>
      <c r="Z9" s="70">
        <f t="shared" si="7"/>
        <v>132</v>
      </c>
      <c r="AA9" s="24">
        <f t="shared" si="8"/>
        <v>132</v>
      </c>
      <c r="AB9" s="67">
        <f t="shared" si="9"/>
        <v>1462</v>
      </c>
    </row>
    <row r="10" spans="1:28" ht="15" customHeight="1" x14ac:dyDescent="0.25">
      <c r="A10" s="71">
        <v>909</v>
      </c>
      <c r="B10" s="71">
        <v>1540</v>
      </c>
      <c r="C10" s="68">
        <v>1.9</v>
      </c>
      <c r="D10" s="68">
        <v>272.31</v>
      </c>
      <c r="E10" s="68">
        <v>212.42</v>
      </c>
      <c r="F10" s="68">
        <f t="shared" si="0"/>
        <v>133.4375</v>
      </c>
      <c r="G10" s="68">
        <v>0</v>
      </c>
      <c r="H10" s="68">
        <f t="shared" si="1"/>
        <v>94</v>
      </c>
      <c r="I10" s="68">
        <v>0</v>
      </c>
      <c r="J10" s="72">
        <f t="shared" si="10"/>
        <v>0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-1540</v>
      </c>
      <c r="V10" s="70">
        <f t="shared" si="4"/>
        <v>-1540</v>
      </c>
      <c r="W10" s="70"/>
      <c r="X10" s="70">
        <f t="shared" si="5"/>
        <v>1692.8367603860681</v>
      </c>
      <c r="Y10" s="70">
        <f t="shared" si="6"/>
        <v>152.83676038606814</v>
      </c>
      <c r="Z10" s="70">
        <f t="shared" si="7"/>
        <v>153</v>
      </c>
      <c r="AA10" s="24">
        <f t="shared" si="8"/>
        <v>153</v>
      </c>
      <c r="AB10" s="67">
        <f t="shared" si="9"/>
        <v>1693</v>
      </c>
    </row>
    <row r="11" spans="1:28" ht="15" customHeight="1" x14ac:dyDescent="0.25">
      <c r="A11" s="71">
        <v>758</v>
      </c>
      <c r="B11" s="71">
        <v>1540</v>
      </c>
      <c r="C11" s="68">
        <v>1.2</v>
      </c>
      <c r="D11" s="68">
        <v>272.23</v>
      </c>
      <c r="E11" s="68">
        <v>212.42</v>
      </c>
      <c r="F11" s="68">
        <f t="shared" si="0"/>
        <v>152.4</v>
      </c>
      <c r="G11" s="68">
        <v>0</v>
      </c>
      <c r="H11" s="68">
        <f t="shared" si="1"/>
        <v>100.26666666666667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271.49</v>
      </c>
      <c r="R11" s="43"/>
      <c r="S11" s="43"/>
      <c r="T11" s="22">
        <v>0</v>
      </c>
      <c r="U11" s="74">
        <f t="shared" si="3"/>
        <v>-1540</v>
      </c>
      <c r="V11" s="70">
        <f t="shared" si="4"/>
        <v>-1540</v>
      </c>
      <c r="W11" s="70"/>
      <c r="X11" s="70">
        <f t="shared" si="5"/>
        <v>1692.8367603860681</v>
      </c>
      <c r="Y11" s="70">
        <f t="shared" si="6"/>
        <v>152.83676038606814</v>
      </c>
      <c r="Z11" s="70">
        <f t="shared" si="7"/>
        <v>153</v>
      </c>
      <c r="AA11" s="24">
        <f t="shared" si="8"/>
        <v>153</v>
      </c>
      <c r="AB11" s="67">
        <f t="shared" si="9"/>
        <v>1693</v>
      </c>
    </row>
    <row r="12" spans="1:28" ht="15" customHeight="1" x14ac:dyDescent="0.25">
      <c r="A12" s="71">
        <v>909</v>
      </c>
      <c r="B12" s="71">
        <v>1540</v>
      </c>
      <c r="C12" s="68">
        <v>0</v>
      </c>
      <c r="D12" s="68">
        <v>272.17</v>
      </c>
      <c r="E12" s="68">
        <v>212.42</v>
      </c>
      <c r="F12" s="68">
        <f t="shared" si="0"/>
        <v>152.5</v>
      </c>
      <c r="G12" s="68">
        <v>0</v>
      </c>
      <c r="H12" s="68">
        <f t="shared" si="1"/>
        <v>107.42857142857143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272.61</v>
      </c>
      <c r="R12" s="43"/>
      <c r="S12" s="43"/>
      <c r="T12" s="22">
        <v>0</v>
      </c>
      <c r="U12" s="74">
        <f t="shared" si="3"/>
        <v>-1540</v>
      </c>
      <c r="V12" s="70">
        <f t="shared" si="4"/>
        <v>-1540</v>
      </c>
      <c r="W12" s="70"/>
      <c r="X12" s="70">
        <f t="shared" si="5"/>
        <v>1692.8367603860681</v>
      </c>
      <c r="Y12" s="70">
        <f t="shared" si="6"/>
        <v>152.83676038606814</v>
      </c>
      <c r="Z12" s="70">
        <f t="shared" si="7"/>
        <v>153</v>
      </c>
      <c r="AA12" s="24">
        <f t="shared" si="8"/>
        <v>153</v>
      </c>
      <c r="AB12" s="67">
        <f t="shared" si="9"/>
        <v>1693</v>
      </c>
    </row>
    <row r="13" spans="1:28" ht="15" customHeight="1" x14ac:dyDescent="0.25">
      <c r="A13" s="71">
        <v>909</v>
      </c>
      <c r="B13" s="71">
        <v>1540</v>
      </c>
      <c r="C13" s="68">
        <v>1.8</v>
      </c>
      <c r="D13" s="68">
        <v>272.11</v>
      </c>
      <c r="E13" s="68">
        <v>212.42</v>
      </c>
      <c r="F13" s="68">
        <f t="shared" si="0"/>
        <v>164.23076923076923</v>
      </c>
      <c r="G13" s="68">
        <v>0</v>
      </c>
      <c r="H13" s="68">
        <f t="shared" si="1"/>
        <v>115.69230769230769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-1540</v>
      </c>
      <c r="V13" s="70">
        <f t="shared" si="4"/>
        <v>-1540</v>
      </c>
      <c r="W13" s="70"/>
      <c r="X13" s="70">
        <f t="shared" si="5"/>
        <v>1692.8367603860681</v>
      </c>
      <c r="Y13" s="70">
        <f t="shared" si="6"/>
        <v>152.83676038606814</v>
      </c>
      <c r="Z13" s="70">
        <f t="shared" si="7"/>
        <v>153</v>
      </c>
      <c r="AA13" s="24">
        <f t="shared" si="8"/>
        <v>153</v>
      </c>
      <c r="AB13" s="67">
        <f t="shared" si="9"/>
        <v>1693</v>
      </c>
    </row>
    <row r="14" spans="1:28" ht="15" customHeight="1" x14ac:dyDescent="0.25">
      <c r="A14" s="71">
        <v>1508</v>
      </c>
      <c r="B14" s="71">
        <v>1760</v>
      </c>
      <c r="C14" s="68">
        <v>1.3</v>
      </c>
      <c r="D14" s="68">
        <v>272.08</v>
      </c>
      <c r="E14" s="68">
        <v>212.49</v>
      </c>
      <c r="F14" s="68">
        <f t="shared" si="0"/>
        <v>128</v>
      </c>
      <c r="G14" s="68">
        <v>0</v>
      </c>
      <c r="H14" s="68">
        <f t="shared" si="1"/>
        <v>107</v>
      </c>
      <c r="I14" s="68">
        <v>0</v>
      </c>
      <c r="J14" s="72">
        <f t="shared" si="10"/>
        <v>0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1912</v>
      </c>
      <c r="R14" s="43"/>
      <c r="S14" s="43"/>
      <c r="T14" s="22">
        <v>0</v>
      </c>
      <c r="U14" s="74">
        <f t="shared" si="3"/>
        <v>-1760</v>
      </c>
      <c r="V14" s="70">
        <f t="shared" si="4"/>
        <v>-1760</v>
      </c>
      <c r="W14" s="70"/>
      <c r="X14" s="70">
        <f t="shared" si="5"/>
        <v>1934.6705832983632</v>
      </c>
      <c r="Y14" s="70">
        <f t="shared" si="6"/>
        <v>174.67058329836323</v>
      </c>
      <c r="Z14" s="70">
        <f t="shared" si="7"/>
        <v>175</v>
      </c>
      <c r="AA14" s="24">
        <f t="shared" si="8"/>
        <v>175</v>
      </c>
      <c r="AB14" s="67">
        <f t="shared" si="9"/>
        <v>1935</v>
      </c>
    </row>
    <row r="15" spans="1:28" ht="15" customHeight="1" x14ac:dyDescent="0.25">
      <c r="A15" s="71">
        <v>608</v>
      </c>
      <c r="B15" s="71">
        <v>1760</v>
      </c>
      <c r="C15" s="68">
        <v>2.1</v>
      </c>
      <c r="D15" s="68">
        <v>271.97000000000003</v>
      </c>
      <c r="E15" s="68">
        <v>212.49</v>
      </c>
      <c r="F15" s="68">
        <f t="shared" si="0"/>
        <v>221.45454545454547</v>
      </c>
      <c r="G15" s="68">
        <v>0</v>
      </c>
      <c r="H15" s="68">
        <f t="shared" si="1"/>
        <v>116.72727272727273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85</v>
      </c>
      <c r="P15" s="14" t="s">
        <v>61</v>
      </c>
      <c r="Q15" s="13">
        <f>MAX(D:D)</f>
        <v>272.81</v>
      </c>
      <c r="R15" s="43">
        <f ca="1">TREND(OFFSET('Z-V'!B1,MATCH(Q15,'Z-V'!A:A,1)-1,,2,1),OFFSET('Z-V'!A1,MATCH(Q15,'Z-V'!A:A,1)-1,,2,1),Q15)</f>
        <v>62315.999999999884</v>
      </c>
      <c r="S15" s="43"/>
      <c r="T15" s="22">
        <v>0</v>
      </c>
      <c r="U15" s="74">
        <f t="shared" si="3"/>
        <v>-1760</v>
      </c>
      <c r="V15" s="70">
        <f t="shared" si="4"/>
        <v>-1760</v>
      </c>
      <c r="W15" s="70"/>
      <c r="X15" s="70">
        <f t="shared" si="5"/>
        <v>1934.6705832983632</v>
      </c>
      <c r="Y15" s="70">
        <f t="shared" si="6"/>
        <v>174.67058329836323</v>
      </c>
      <c r="Z15" s="70">
        <f t="shared" si="7"/>
        <v>175</v>
      </c>
      <c r="AA15" s="24">
        <f t="shared" si="8"/>
        <v>175</v>
      </c>
      <c r="AB15" s="67">
        <f t="shared" si="9"/>
        <v>1935</v>
      </c>
    </row>
    <row r="16" spans="1:28" ht="15" customHeight="1" x14ac:dyDescent="0.25">
      <c r="A16" s="71">
        <v>759</v>
      </c>
      <c r="B16" s="71">
        <v>1760</v>
      </c>
      <c r="C16" s="68">
        <v>1.9</v>
      </c>
      <c r="D16" s="68">
        <v>271.87</v>
      </c>
      <c r="E16" s="68">
        <v>212.49</v>
      </c>
      <c r="F16" s="68">
        <f t="shared" si="0"/>
        <v>228.5</v>
      </c>
      <c r="G16" s="68">
        <v>0</v>
      </c>
      <c r="H16" s="68">
        <f t="shared" si="1"/>
        <v>128.4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11</v>
      </c>
      <c r="P16" s="14" t="s">
        <v>63</v>
      </c>
      <c r="Q16" s="56">
        <f>D2</f>
        <v>272.61</v>
      </c>
      <c r="R16" s="43">
        <f ca="1">TREND(OFFSET('Z-V'!B1,MATCH(Q16,'Z-V'!A:A,1)-1,,2,1),OFFSET('Z-V'!A1,MATCH(Q16,'Z-V'!A:A,1)-1,,2,1),Q16)</f>
        <v>61596.000000000116</v>
      </c>
      <c r="S16" s="43"/>
      <c r="T16" s="22">
        <v>0</v>
      </c>
      <c r="U16" s="74">
        <f t="shared" si="3"/>
        <v>-1760</v>
      </c>
      <c r="V16" s="70">
        <f t="shared" si="4"/>
        <v>-1760</v>
      </c>
      <c r="W16" s="70"/>
      <c r="X16" s="70">
        <f t="shared" si="5"/>
        <v>1934.6705832983632</v>
      </c>
      <c r="Y16" s="70">
        <f t="shared" si="6"/>
        <v>174.67058329836323</v>
      </c>
      <c r="Z16" s="70">
        <f t="shared" si="7"/>
        <v>175</v>
      </c>
      <c r="AA16" s="24">
        <f t="shared" si="8"/>
        <v>175</v>
      </c>
      <c r="AB16" s="67">
        <f t="shared" si="9"/>
        <v>1935</v>
      </c>
    </row>
    <row r="17" spans="1:28" ht="15" customHeight="1" x14ac:dyDescent="0.25">
      <c r="A17" s="71">
        <v>1344</v>
      </c>
      <c r="B17" s="71">
        <v>1760</v>
      </c>
      <c r="C17" s="68">
        <v>0.3</v>
      </c>
      <c r="D17" s="68">
        <v>271.83</v>
      </c>
      <c r="E17" s="68">
        <v>212.49</v>
      </c>
      <c r="F17" s="68">
        <f t="shared" si="0"/>
        <v>188.88888888888889</v>
      </c>
      <c r="G17" s="68">
        <v>0</v>
      </c>
      <c r="H17" s="68">
        <f t="shared" si="1"/>
        <v>142.66666666666666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272.81</v>
      </c>
      <c r="R17" s="43"/>
      <c r="S17" s="43"/>
      <c r="T17" s="22">
        <v>0</v>
      </c>
      <c r="U17" s="74">
        <f t="shared" si="3"/>
        <v>-1760</v>
      </c>
      <c r="V17" s="70">
        <f t="shared" si="4"/>
        <v>-1760</v>
      </c>
      <c r="W17" s="70"/>
      <c r="X17" s="70">
        <f t="shared" si="5"/>
        <v>1934.6705832983632</v>
      </c>
      <c r="Y17" s="70">
        <f t="shared" si="6"/>
        <v>174.67058329836323</v>
      </c>
      <c r="Z17" s="70">
        <f t="shared" si="7"/>
        <v>175</v>
      </c>
      <c r="AA17" s="24">
        <f t="shared" si="8"/>
        <v>175</v>
      </c>
      <c r="AB17" s="67">
        <f t="shared" si="9"/>
        <v>1935</v>
      </c>
    </row>
    <row r="18" spans="1:28" ht="15" customHeight="1" x14ac:dyDescent="0.2">
      <c r="A18" s="71">
        <v>1210</v>
      </c>
      <c r="B18" s="71">
        <v>1912</v>
      </c>
      <c r="C18" s="68">
        <v>0.1</v>
      </c>
      <c r="D18" s="68">
        <v>271.76</v>
      </c>
      <c r="E18" s="68">
        <v>212.52</v>
      </c>
      <c r="F18" s="68">
        <f t="shared" si="0"/>
        <v>229.25</v>
      </c>
      <c r="G18" s="68">
        <v>0</v>
      </c>
      <c r="H18" s="68">
        <f t="shared" si="1"/>
        <v>141.5</v>
      </c>
      <c r="I18" s="68">
        <v>0</v>
      </c>
      <c r="J18" s="72">
        <f t="shared" si="10"/>
        <v>0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1912</v>
      </c>
      <c r="R18" s="43"/>
      <c r="S18" s="43"/>
      <c r="T18" s="22">
        <v>0</v>
      </c>
      <c r="U18" s="74">
        <f t="shared" si="3"/>
        <v>-1912</v>
      </c>
      <c r="V18" s="70">
        <f t="shared" si="4"/>
        <v>-1912</v>
      </c>
      <c r="W18" s="70"/>
      <c r="X18" s="70">
        <f t="shared" si="5"/>
        <v>2101.7557700377674</v>
      </c>
      <c r="Y18" s="70">
        <f t="shared" si="6"/>
        <v>189.75577003776743</v>
      </c>
      <c r="Z18" s="70">
        <f t="shared" si="7"/>
        <v>190</v>
      </c>
      <c r="AA18" s="24">
        <f t="shared" si="8"/>
        <v>190</v>
      </c>
      <c r="AB18" s="67">
        <f t="shared" si="9"/>
        <v>2102</v>
      </c>
    </row>
    <row r="19" spans="1:28" ht="15" customHeight="1" x14ac:dyDescent="0.25">
      <c r="A19" s="71">
        <v>1208</v>
      </c>
      <c r="B19" s="71">
        <v>1912</v>
      </c>
      <c r="C19" s="68">
        <v>1.4</v>
      </c>
      <c r="D19" s="68">
        <v>271.68</v>
      </c>
      <c r="E19" s="68">
        <v>212.52</v>
      </c>
      <c r="F19" s="68">
        <f t="shared" si="0"/>
        <v>262.28571428571428</v>
      </c>
      <c r="G19" s="68">
        <v>0</v>
      </c>
      <c r="H19" s="68">
        <f t="shared" si="1"/>
        <v>161.71428571428572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0.76613230872034743</v>
      </c>
      <c r="R19" s="58">
        <f>MAX(AB:AB)</f>
        <v>2102</v>
      </c>
      <c r="S19" s="58">
        <f>'Z-V'!P8-R19</f>
        <v>6877</v>
      </c>
      <c r="T19" s="22">
        <v>0</v>
      </c>
      <c r="U19" s="74">
        <f t="shared" si="3"/>
        <v>-1912</v>
      </c>
      <c r="V19" s="70">
        <f t="shared" si="4"/>
        <v>-1912</v>
      </c>
      <c r="W19" s="70"/>
      <c r="X19" s="70">
        <f t="shared" si="5"/>
        <v>2101.7557700377674</v>
      </c>
      <c r="Y19" s="70">
        <f t="shared" si="6"/>
        <v>189.75577003776743</v>
      </c>
      <c r="Z19" s="70">
        <f t="shared" si="7"/>
        <v>190</v>
      </c>
      <c r="AA19" s="24">
        <f t="shared" si="8"/>
        <v>190</v>
      </c>
      <c r="AB19" s="67">
        <f t="shared" si="9"/>
        <v>2102</v>
      </c>
    </row>
    <row r="20" spans="1:28" ht="15" customHeight="1" x14ac:dyDescent="0.25">
      <c r="A20" s="71">
        <v>1058</v>
      </c>
      <c r="B20" s="71">
        <v>1912</v>
      </c>
      <c r="C20" s="68">
        <v>4.2</v>
      </c>
      <c r="D20" s="68">
        <v>271.60000000000002</v>
      </c>
      <c r="E20" s="68">
        <v>212.52</v>
      </c>
      <c r="F20" s="68">
        <f t="shared" si="0"/>
        <v>331</v>
      </c>
      <c r="G20" s="68">
        <v>0</v>
      </c>
      <c r="H20" s="68">
        <f t="shared" si="1"/>
        <v>188.66666666666666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1</v>
      </c>
      <c r="N20" s="26" t="s">
        <v>68</v>
      </c>
      <c r="O20" s="26">
        <v>1</v>
      </c>
      <c r="P20" s="14" t="s">
        <v>1</v>
      </c>
      <c r="Q20" s="13">
        <f ca="1">('Z-V'!R16-'Z-V'!R17)*(S20-'Z-V'!R13)/('Z-V'!R9-'Z-V'!R13)+'Z-V'!R17</f>
        <v>0.98655048616305596</v>
      </c>
      <c r="R20" s="43">
        <f ca="1">R15-R16</f>
        <v>719.99999999976717</v>
      </c>
      <c r="S20" s="43">
        <f ca="1">'Z-V'!P9-R20</f>
        <v>52760.000000000233</v>
      </c>
      <c r="T20" s="22">
        <v>0</v>
      </c>
      <c r="U20" s="74">
        <f t="shared" si="3"/>
        <v>-1912</v>
      </c>
      <c r="V20" s="70">
        <f t="shared" si="4"/>
        <v>-1912</v>
      </c>
      <c r="W20" s="70"/>
      <c r="X20" s="70">
        <f t="shared" si="5"/>
        <v>2101.7557700377674</v>
      </c>
      <c r="Y20" s="70">
        <f t="shared" si="6"/>
        <v>189.75577003776743</v>
      </c>
      <c r="Z20" s="70">
        <f t="shared" si="7"/>
        <v>190</v>
      </c>
      <c r="AA20" s="24">
        <f t="shared" si="8"/>
        <v>190</v>
      </c>
      <c r="AB20" s="67">
        <f t="shared" si="9"/>
        <v>2102</v>
      </c>
    </row>
    <row r="21" spans="1:28" ht="15" customHeight="1" x14ac:dyDescent="0.25">
      <c r="A21" s="71">
        <v>906</v>
      </c>
      <c r="B21" s="71">
        <v>1912</v>
      </c>
      <c r="C21" s="68">
        <v>6.3</v>
      </c>
      <c r="D21" s="68">
        <v>271.5</v>
      </c>
      <c r="E21" s="68">
        <v>212.52</v>
      </c>
      <c r="F21" s="68">
        <f t="shared" si="0"/>
        <v>427.6</v>
      </c>
      <c r="G21" s="68">
        <v>0</v>
      </c>
      <c r="H21" s="68">
        <f t="shared" si="1"/>
        <v>226.4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0.9908725445408868</v>
      </c>
      <c r="R21" s="43">
        <f>ABS(Q12-Q17)</f>
        <v>0.19999999999998863</v>
      </c>
      <c r="S21" s="43">
        <f>'Z-V'!P10-R21</f>
        <v>21.690000000000012</v>
      </c>
      <c r="T21" s="22">
        <v>0</v>
      </c>
      <c r="U21" s="74">
        <f t="shared" si="3"/>
        <v>-1912</v>
      </c>
      <c r="V21" s="70">
        <f t="shared" si="4"/>
        <v>-1912</v>
      </c>
      <c r="W21" s="70"/>
      <c r="X21" s="70">
        <f t="shared" si="5"/>
        <v>2101.7557700377674</v>
      </c>
      <c r="Y21" s="70">
        <f t="shared" si="6"/>
        <v>189.75577003776743</v>
      </c>
      <c r="Z21" s="70">
        <f t="shared" si="7"/>
        <v>190</v>
      </c>
      <c r="AA21" s="24">
        <f t="shared" si="8"/>
        <v>190</v>
      </c>
      <c r="AB21" s="67">
        <f t="shared" si="9"/>
        <v>2102</v>
      </c>
    </row>
    <row r="22" spans="1:28" ht="15" customHeight="1" x14ac:dyDescent="0.25">
      <c r="A22" s="71">
        <v>1958</v>
      </c>
      <c r="B22" s="71">
        <v>1912</v>
      </c>
      <c r="C22" s="68">
        <v>9.9</v>
      </c>
      <c r="D22" s="68">
        <v>271.5</v>
      </c>
      <c r="E22" s="68">
        <v>212.52</v>
      </c>
      <c r="F22" s="68">
        <f t="shared" si="0"/>
        <v>271.5</v>
      </c>
      <c r="G22" s="68">
        <v>0</v>
      </c>
      <c r="H22" s="68">
        <f t="shared" si="1"/>
        <v>283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0.91739999999999999</v>
      </c>
      <c r="R22" s="43"/>
      <c r="S22" s="43"/>
      <c r="T22" s="22">
        <v>0</v>
      </c>
      <c r="U22" s="74">
        <f t="shared" si="3"/>
        <v>-1912</v>
      </c>
      <c r="V22" s="70">
        <f t="shared" si="4"/>
        <v>-1912</v>
      </c>
      <c r="W22" s="70"/>
      <c r="X22" s="70">
        <f t="shared" si="5"/>
        <v>2101.7557700377674</v>
      </c>
      <c r="Y22" s="70">
        <f t="shared" si="6"/>
        <v>189.75577003776743</v>
      </c>
      <c r="Z22" s="70">
        <f t="shared" si="7"/>
        <v>190</v>
      </c>
      <c r="AA22" s="24">
        <f t="shared" si="8"/>
        <v>190</v>
      </c>
      <c r="AB22" s="67">
        <f t="shared" si="9"/>
        <v>2102</v>
      </c>
    </row>
    <row r="23" spans="1:28" ht="15" customHeight="1" x14ac:dyDescent="0.25">
      <c r="A23" s="71">
        <v>1808</v>
      </c>
      <c r="B23" s="71">
        <v>1912</v>
      </c>
      <c r="C23" s="68">
        <v>11</v>
      </c>
      <c r="D23" s="68">
        <v>271.49</v>
      </c>
      <c r="E23" s="68">
        <v>212.52</v>
      </c>
      <c r="F23" s="68">
        <f t="shared" si="0"/>
        <v>412</v>
      </c>
      <c r="G23" s="68">
        <v>0</v>
      </c>
      <c r="H23" s="68">
        <f t="shared" si="1"/>
        <v>377.33333333333331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-1912</v>
      </c>
      <c r="V23" s="70">
        <f t="shared" si="4"/>
        <v>-1912</v>
      </c>
      <c r="W23" s="70"/>
      <c r="X23" s="70">
        <f t="shared" si="5"/>
        <v>2101.7557700377674</v>
      </c>
      <c r="Y23" s="70">
        <f t="shared" si="6"/>
        <v>189.75577003776743</v>
      </c>
      <c r="Z23" s="70">
        <f t="shared" si="7"/>
        <v>190</v>
      </c>
      <c r="AA23" s="24">
        <f t="shared" si="8"/>
        <v>190</v>
      </c>
      <c r="AB23" s="67">
        <f t="shared" si="9"/>
        <v>2102</v>
      </c>
    </row>
    <row r="24" spans="1:28" ht="15" customHeight="1" x14ac:dyDescent="0.25">
      <c r="A24" s="71">
        <v>2562</v>
      </c>
      <c r="B24" s="71">
        <v>1912</v>
      </c>
      <c r="C24" s="68">
        <v>2.9</v>
      </c>
      <c r="D24" s="68">
        <v>271.56</v>
      </c>
      <c r="E24" s="68">
        <v>212.52</v>
      </c>
      <c r="F24" s="68">
        <f t="shared" si="0"/>
        <v>241</v>
      </c>
      <c r="G24" s="68">
        <v>0</v>
      </c>
      <c r="H24" s="68">
        <f t="shared" si="1"/>
        <v>566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0</v>
      </c>
      <c r="U24" s="74">
        <f t="shared" si="3"/>
        <v>-1912</v>
      </c>
      <c r="V24" s="70">
        <f t="shared" si="4"/>
        <v>-1912</v>
      </c>
      <c r="W24" s="70"/>
      <c r="X24" s="70">
        <f t="shared" si="5"/>
        <v>2101.7557700377674</v>
      </c>
      <c r="Y24" s="70">
        <f t="shared" si="6"/>
        <v>189.75577003776743</v>
      </c>
      <c r="Z24" s="70">
        <f t="shared" si="7"/>
        <v>190</v>
      </c>
      <c r="AA24" s="24">
        <f t="shared" si="8"/>
        <v>190</v>
      </c>
      <c r="AB24" s="67">
        <f t="shared" si="9"/>
        <v>2102</v>
      </c>
    </row>
    <row r="25" spans="1:28" ht="15" customHeight="1" x14ac:dyDescent="0.25">
      <c r="A25" s="71">
        <v>1828</v>
      </c>
      <c r="B25" s="71">
        <v>1912</v>
      </c>
      <c r="C25" s="68">
        <v>0.4</v>
      </c>
      <c r="D25" s="68">
        <v>271.55</v>
      </c>
      <c r="E25" s="68">
        <v>212.52</v>
      </c>
      <c r="F25" s="68">
        <f t="shared" si="0"/>
        <v>1216</v>
      </c>
      <c r="G25" s="68">
        <v>0</v>
      </c>
      <c r="H25" s="68">
        <f t="shared" si="1"/>
        <v>1132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-1912</v>
      </c>
      <c r="V25" s="70">
        <f t="shared" si="4"/>
        <v>-1912</v>
      </c>
      <c r="W25" s="70"/>
      <c r="X25" s="70">
        <f t="shared" si="5"/>
        <v>2101.7557700377674</v>
      </c>
      <c r="Y25" s="70">
        <f t="shared" si="6"/>
        <v>189.75577003776743</v>
      </c>
      <c r="Z25" s="70">
        <f t="shared" si="7"/>
        <v>190</v>
      </c>
      <c r="AA25" s="24">
        <f t="shared" si="8"/>
        <v>190</v>
      </c>
      <c r="AB25" s="67">
        <f t="shared" si="9"/>
        <v>2102</v>
      </c>
    </row>
    <row r="26" spans="1:28" ht="15" customHeight="1" x14ac:dyDescent="0.25">
      <c r="A26" s="79">
        <v>3044</v>
      </c>
      <c r="B26" s="71">
        <v>1912</v>
      </c>
      <c r="C26" s="68">
        <v>1</v>
      </c>
      <c r="D26" s="68">
        <v>271.66000000000003</v>
      </c>
      <c r="E26" s="68">
        <v>212.52</v>
      </c>
      <c r="F26" s="80">
        <v>0</v>
      </c>
      <c r="G26" s="80">
        <v>0</v>
      </c>
      <c r="H26" s="80">
        <v>0</v>
      </c>
      <c r="I26" s="80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0</v>
      </c>
      <c r="U26" s="74">
        <f t="shared" si="3"/>
        <v>-1912</v>
      </c>
      <c r="V26" s="70">
        <f t="shared" si="4"/>
        <v>-1912</v>
      </c>
      <c r="W26" s="70"/>
      <c r="X26" s="70">
        <f t="shared" si="5"/>
        <v>2101.7557700377674</v>
      </c>
      <c r="Y26" s="70">
        <f t="shared" si="6"/>
        <v>189.75577003776743</v>
      </c>
      <c r="Z26" s="70">
        <f t="shared" si="7"/>
        <v>190</v>
      </c>
      <c r="AA26" s="24">
        <f t="shared" si="8"/>
        <v>190</v>
      </c>
      <c r="AB26" s="67">
        <f t="shared" si="9"/>
        <v>2102</v>
      </c>
    </row>
    <row r="27" spans="1:28" ht="15" customHeight="1" x14ac:dyDescent="0.25">
      <c r="A27" s="71">
        <v>2568</v>
      </c>
      <c r="B27" s="71">
        <v>1912</v>
      </c>
      <c r="C27" s="68">
        <v>1.3</v>
      </c>
      <c r="D27" s="68">
        <v>271.73</v>
      </c>
      <c r="E27" s="68">
        <v>212.52</v>
      </c>
      <c r="F27" s="68">
        <v>0</v>
      </c>
      <c r="G27" s="68">
        <f t="shared" ref="G27:G58" si="13">($A$26-A27)/(ROW(A27)-ROW($A$26))</f>
        <v>476</v>
      </c>
      <c r="H27" s="68">
        <v>0</v>
      </c>
      <c r="I27" s="68">
        <f t="shared" ref="I27:I58" si="14">($A$26-B27)/(ROW(B27)-ROW($A$26))</f>
        <v>1132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0</v>
      </c>
      <c r="U27" s="74">
        <f t="shared" si="3"/>
        <v>-1912</v>
      </c>
      <c r="V27" s="70">
        <f t="shared" si="4"/>
        <v>-1912</v>
      </c>
      <c r="W27" s="70"/>
      <c r="X27" s="70">
        <f t="shared" si="5"/>
        <v>2101.7557700377674</v>
      </c>
      <c r="Y27" s="70">
        <f t="shared" si="6"/>
        <v>189.75577003776743</v>
      </c>
      <c r="Z27" s="70">
        <f t="shared" si="7"/>
        <v>190</v>
      </c>
      <c r="AA27" s="24">
        <f t="shared" si="8"/>
        <v>190</v>
      </c>
      <c r="AB27" s="67">
        <f t="shared" si="9"/>
        <v>2102</v>
      </c>
    </row>
    <row r="28" spans="1:28" ht="15" customHeight="1" x14ac:dyDescent="0.25">
      <c r="A28" s="71">
        <v>2716</v>
      </c>
      <c r="B28" s="71">
        <v>1912</v>
      </c>
      <c r="C28" s="68">
        <v>0.1</v>
      </c>
      <c r="D28" s="68">
        <v>271.81</v>
      </c>
      <c r="E28" s="68">
        <v>212.52</v>
      </c>
      <c r="F28" s="68">
        <v>0</v>
      </c>
      <c r="G28" s="68">
        <f t="shared" si="13"/>
        <v>164</v>
      </c>
      <c r="H28" s="68">
        <v>0</v>
      </c>
      <c r="I28" s="68">
        <f t="shared" si="14"/>
        <v>566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0</v>
      </c>
      <c r="N28" s="26"/>
      <c r="O28" s="26"/>
      <c r="P28" s="25"/>
      <c r="Q28" s="25"/>
      <c r="T28" s="22">
        <v>0</v>
      </c>
      <c r="U28" s="74">
        <f t="shared" si="3"/>
        <v>-1912</v>
      </c>
      <c r="V28" s="70">
        <f t="shared" si="4"/>
        <v>-1912</v>
      </c>
      <c r="W28" s="70"/>
      <c r="X28" s="70">
        <f t="shared" si="5"/>
        <v>2101.7557700377674</v>
      </c>
      <c r="Y28" s="70">
        <f t="shared" si="6"/>
        <v>189.75577003776743</v>
      </c>
      <c r="Z28" s="70">
        <f t="shared" si="7"/>
        <v>190</v>
      </c>
      <c r="AA28" s="24">
        <f t="shared" si="8"/>
        <v>190</v>
      </c>
      <c r="AB28" s="67">
        <f t="shared" si="9"/>
        <v>2102</v>
      </c>
    </row>
    <row r="29" spans="1:28" ht="15" customHeight="1" x14ac:dyDescent="0.25">
      <c r="A29" s="71">
        <v>2718</v>
      </c>
      <c r="B29" s="79">
        <v>1912</v>
      </c>
      <c r="C29" s="68">
        <v>1.1000000000000001</v>
      </c>
      <c r="D29" s="68">
        <v>271.89</v>
      </c>
      <c r="E29" s="68">
        <v>212.52</v>
      </c>
      <c r="F29" s="68">
        <v>0</v>
      </c>
      <c r="G29" s="68">
        <f t="shared" si="13"/>
        <v>108.66666666666667</v>
      </c>
      <c r="H29" s="68">
        <v>0</v>
      </c>
      <c r="I29" s="68">
        <f t="shared" si="14"/>
        <v>377.33333333333331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0</v>
      </c>
      <c r="U29" s="74">
        <f t="shared" si="3"/>
        <v>-1912</v>
      </c>
      <c r="V29" s="70">
        <f t="shared" si="4"/>
        <v>-1912</v>
      </c>
      <c r="W29" s="70"/>
      <c r="X29" s="70">
        <f t="shared" si="5"/>
        <v>2101.7557700377674</v>
      </c>
      <c r="Y29" s="70">
        <f t="shared" si="6"/>
        <v>189.75577003776743</v>
      </c>
      <c r="Z29" s="70">
        <f t="shared" si="7"/>
        <v>190</v>
      </c>
      <c r="AA29" s="24">
        <f t="shared" si="8"/>
        <v>190</v>
      </c>
      <c r="AB29" s="67">
        <f t="shared" si="9"/>
        <v>2102</v>
      </c>
    </row>
    <row r="30" spans="1:28" ht="15" customHeight="1" x14ac:dyDescent="0.25">
      <c r="A30" s="71">
        <v>2560</v>
      </c>
      <c r="B30" s="71">
        <v>1912</v>
      </c>
      <c r="C30" s="68">
        <v>0.8</v>
      </c>
      <c r="D30" s="68">
        <v>271.95</v>
      </c>
      <c r="E30" s="68">
        <v>212.52</v>
      </c>
      <c r="F30" s="68">
        <v>0</v>
      </c>
      <c r="G30" s="68">
        <f t="shared" si="13"/>
        <v>121</v>
      </c>
      <c r="H30" s="68">
        <v>0</v>
      </c>
      <c r="I30" s="68">
        <f t="shared" si="14"/>
        <v>283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-1912</v>
      </c>
      <c r="V30" s="70">
        <f t="shared" si="4"/>
        <v>-1912</v>
      </c>
      <c r="W30" s="70"/>
      <c r="X30" s="70">
        <f t="shared" si="5"/>
        <v>2101.7557700377674</v>
      </c>
      <c r="Y30" s="70">
        <f t="shared" si="6"/>
        <v>189.75577003776743</v>
      </c>
      <c r="Z30" s="70">
        <f t="shared" si="7"/>
        <v>190</v>
      </c>
      <c r="AA30" s="24">
        <f t="shared" si="8"/>
        <v>190</v>
      </c>
      <c r="AB30" s="67">
        <f t="shared" si="9"/>
        <v>2102</v>
      </c>
    </row>
    <row r="31" spans="1:28" ht="15" customHeight="1" x14ac:dyDescent="0.25">
      <c r="A31" s="71">
        <v>1958</v>
      </c>
      <c r="B31" s="71">
        <v>1912</v>
      </c>
      <c r="C31" s="68">
        <v>0.3</v>
      </c>
      <c r="D31" s="68">
        <v>271.95999999999998</v>
      </c>
      <c r="E31" s="68">
        <v>212.52</v>
      </c>
      <c r="F31" s="68">
        <v>0</v>
      </c>
      <c r="G31" s="68">
        <f t="shared" si="13"/>
        <v>217.2</v>
      </c>
      <c r="H31" s="68">
        <v>0</v>
      </c>
      <c r="I31" s="68">
        <f t="shared" si="14"/>
        <v>226.4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1</v>
      </c>
      <c r="N31" s="26"/>
      <c r="O31" s="26"/>
      <c r="P31" s="25"/>
      <c r="Q31" s="25"/>
      <c r="T31" s="22">
        <v>0</v>
      </c>
      <c r="U31" s="74">
        <f t="shared" si="3"/>
        <v>-1912</v>
      </c>
      <c r="V31" s="70">
        <f t="shared" si="4"/>
        <v>-1912</v>
      </c>
      <c r="W31" s="70"/>
      <c r="X31" s="70">
        <f t="shared" si="5"/>
        <v>2101.7557700377674</v>
      </c>
      <c r="Y31" s="70">
        <f t="shared" si="6"/>
        <v>189.75577003776743</v>
      </c>
      <c r="Z31" s="70">
        <f t="shared" si="7"/>
        <v>190</v>
      </c>
      <c r="AA31" s="24">
        <f t="shared" si="8"/>
        <v>190</v>
      </c>
      <c r="AB31" s="67">
        <f t="shared" si="9"/>
        <v>2102</v>
      </c>
    </row>
    <row r="32" spans="1:28" ht="15" customHeight="1" x14ac:dyDescent="0.25">
      <c r="A32" s="71">
        <v>2252</v>
      </c>
      <c r="B32" s="71">
        <v>1912</v>
      </c>
      <c r="C32" s="68">
        <v>0.1</v>
      </c>
      <c r="D32" s="68">
        <v>271.99</v>
      </c>
      <c r="E32" s="68">
        <v>212.52</v>
      </c>
      <c r="F32" s="68">
        <v>0</v>
      </c>
      <c r="G32" s="68">
        <f t="shared" si="13"/>
        <v>132</v>
      </c>
      <c r="H32" s="68">
        <v>0</v>
      </c>
      <c r="I32" s="68">
        <f t="shared" si="14"/>
        <v>188.66666666666666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0</v>
      </c>
      <c r="U32" s="74">
        <f t="shared" si="3"/>
        <v>-1912</v>
      </c>
      <c r="V32" s="70">
        <f t="shared" si="4"/>
        <v>-1912</v>
      </c>
      <c r="W32" s="70"/>
      <c r="X32" s="70">
        <f t="shared" si="5"/>
        <v>2101.7557700377674</v>
      </c>
      <c r="Y32" s="70">
        <f t="shared" si="6"/>
        <v>189.75577003776743</v>
      </c>
      <c r="Z32" s="70">
        <f t="shared" si="7"/>
        <v>190</v>
      </c>
      <c r="AA32" s="24">
        <f t="shared" si="8"/>
        <v>190</v>
      </c>
      <c r="AB32" s="67">
        <f t="shared" si="9"/>
        <v>2102</v>
      </c>
    </row>
    <row r="33" spans="1:28" ht="15" customHeight="1" x14ac:dyDescent="0.25">
      <c r="A33" s="71">
        <v>1796</v>
      </c>
      <c r="B33" s="71">
        <v>1912</v>
      </c>
      <c r="C33" s="68">
        <v>0.2</v>
      </c>
      <c r="D33" s="68">
        <v>271.98</v>
      </c>
      <c r="E33" s="68">
        <v>212.52</v>
      </c>
      <c r="F33" s="68">
        <v>0</v>
      </c>
      <c r="G33" s="68">
        <f t="shared" si="13"/>
        <v>178.28571428571428</v>
      </c>
      <c r="H33" s="68">
        <v>0</v>
      </c>
      <c r="I33" s="68">
        <f t="shared" si="14"/>
        <v>161.71428571428572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0</v>
      </c>
      <c r="U33" s="74">
        <f t="shared" si="3"/>
        <v>-1912</v>
      </c>
      <c r="V33" s="70">
        <f t="shared" si="4"/>
        <v>-1912</v>
      </c>
      <c r="W33" s="70"/>
      <c r="X33" s="70">
        <f t="shared" si="5"/>
        <v>2101.7557700377674</v>
      </c>
      <c r="Y33" s="70">
        <f t="shared" si="6"/>
        <v>189.75577003776743</v>
      </c>
      <c r="Z33" s="70">
        <f t="shared" si="7"/>
        <v>190</v>
      </c>
      <c r="AA33" s="24">
        <f t="shared" si="8"/>
        <v>190</v>
      </c>
      <c r="AB33" s="67">
        <f t="shared" si="9"/>
        <v>2102</v>
      </c>
    </row>
    <row r="34" spans="1:28" ht="15" customHeight="1" x14ac:dyDescent="0.25">
      <c r="A34" s="71">
        <v>2016</v>
      </c>
      <c r="B34" s="71">
        <v>1912</v>
      </c>
      <c r="C34" s="68">
        <v>2.2000000000000002</v>
      </c>
      <c r="D34" s="68">
        <v>271.99</v>
      </c>
      <c r="E34" s="68">
        <v>212.52</v>
      </c>
      <c r="F34" s="68">
        <v>0</v>
      </c>
      <c r="G34" s="68">
        <f t="shared" si="13"/>
        <v>128.5</v>
      </c>
      <c r="H34" s="68">
        <v>0</v>
      </c>
      <c r="I34" s="68">
        <f t="shared" si="14"/>
        <v>141.5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-1912</v>
      </c>
      <c r="V34" s="70">
        <f t="shared" ref="V34:V65" si="17">ROUND(U34,0)</f>
        <v>-1912</v>
      </c>
      <c r="W34" s="70"/>
      <c r="X34" s="70">
        <f t="shared" ref="X34:X65" si="18">B34/$W$2*$W$3</f>
        <v>2101.7557700377674</v>
      </c>
      <c r="Y34" s="70">
        <f t="shared" ref="Y34:Y65" si="19">X34-B34</f>
        <v>189.75577003776743</v>
      </c>
      <c r="Z34" s="70">
        <f t="shared" ref="Z34:Z65" si="20">ROUND(Y34,0)</f>
        <v>190</v>
      </c>
      <c r="AA34" s="24">
        <f t="shared" ref="AA34:AA65" si="21">IF(V34&gt;=0,V34,Z34)</f>
        <v>190</v>
      </c>
      <c r="AB34" s="67">
        <f t="shared" ref="AB34:AB65" si="22">B34+AA34</f>
        <v>2102</v>
      </c>
    </row>
    <row r="35" spans="1:28" ht="15" customHeight="1" x14ac:dyDescent="0.25">
      <c r="A35" s="71">
        <v>1508</v>
      </c>
      <c r="B35" s="71">
        <v>1810</v>
      </c>
      <c r="C35" s="68">
        <v>0.7</v>
      </c>
      <c r="D35" s="68">
        <v>271.95999999999998</v>
      </c>
      <c r="E35" s="68">
        <v>212.5</v>
      </c>
      <c r="F35" s="68">
        <v>0</v>
      </c>
      <c r="G35" s="68">
        <f t="shared" si="13"/>
        <v>170.66666666666666</v>
      </c>
      <c r="H35" s="68">
        <v>0</v>
      </c>
      <c r="I35" s="68">
        <f t="shared" si="14"/>
        <v>137.11111111111111</v>
      </c>
      <c r="J35" s="72">
        <f t="shared" ref="J35:J66" si="23">IF(ABS(B35-B34)&lt;=50,1,0)</f>
        <v>0</v>
      </c>
      <c r="K35" s="72">
        <f t="shared" ref="K35:K66" si="24">IF(ABS((B35-B34))&lt;=50,1,IF((B35-B34)*($B$4-$B$2)&gt;=0,1,-1))</f>
        <v>1</v>
      </c>
      <c r="L35" s="72">
        <f t="shared" si="12"/>
        <v>1</v>
      </c>
      <c r="M35" s="72">
        <f t="shared" ca="1" si="15"/>
        <v>1</v>
      </c>
      <c r="N35" s="26"/>
      <c r="O35" s="26"/>
      <c r="P35" s="25"/>
      <c r="Q35" s="25"/>
      <c r="T35" s="22">
        <v>0</v>
      </c>
      <c r="U35" s="74">
        <f t="shared" si="16"/>
        <v>-1810</v>
      </c>
      <c r="V35" s="70">
        <f t="shared" si="17"/>
        <v>-1810</v>
      </c>
      <c r="W35" s="70"/>
      <c r="X35" s="70">
        <f t="shared" si="18"/>
        <v>1989.6328157784305</v>
      </c>
      <c r="Y35" s="70">
        <f t="shared" si="19"/>
        <v>179.63281577843054</v>
      </c>
      <c r="Z35" s="70">
        <f t="shared" si="20"/>
        <v>180</v>
      </c>
      <c r="AA35" s="24">
        <f t="shared" si="21"/>
        <v>180</v>
      </c>
      <c r="AB35" s="67">
        <f t="shared" si="22"/>
        <v>1990</v>
      </c>
    </row>
    <row r="36" spans="1:28" ht="15" customHeight="1" x14ac:dyDescent="0.25">
      <c r="A36" s="71">
        <v>1947</v>
      </c>
      <c r="B36" s="71">
        <v>1810</v>
      </c>
      <c r="C36" s="68">
        <v>1</v>
      </c>
      <c r="D36" s="68">
        <v>271.98</v>
      </c>
      <c r="E36" s="68">
        <v>212.5</v>
      </c>
      <c r="F36" s="68">
        <v>0</v>
      </c>
      <c r="G36" s="68">
        <f t="shared" si="13"/>
        <v>109.7</v>
      </c>
      <c r="H36" s="68">
        <v>0</v>
      </c>
      <c r="I36" s="68">
        <f t="shared" si="14"/>
        <v>123.4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1</v>
      </c>
      <c r="N36" s="26"/>
      <c r="O36" s="26"/>
      <c r="P36" s="25"/>
      <c r="Q36" s="25"/>
      <c r="T36" s="22">
        <v>0</v>
      </c>
      <c r="U36" s="74">
        <f t="shared" si="16"/>
        <v>-1810</v>
      </c>
      <c r="V36" s="70">
        <f t="shared" si="17"/>
        <v>-1810</v>
      </c>
      <c r="W36" s="70"/>
      <c r="X36" s="70">
        <f t="shared" si="18"/>
        <v>1989.6328157784305</v>
      </c>
      <c r="Y36" s="70">
        <f t="shared" si="19"/>
        <v>179.63281577843054</v>
      </c>
      <c r="Z36" s="70">
        <f t="shared" si="20"/>
        <v>180</v>
      </c>
      <c r="AA36" s="24">
        <f t="shared" si="21"/>
        <v>180</v>
      </c>
      <c r="AB36" s="67">
        <f t="shared" si="22"/>
        <v>1990</v>
      </c>
    </row>
    <row r="37" spans="1:28" ht="15" customHeight="1" x14ac:dyDescent="0.25">
      <c r="A37" s="71">
        <v>1500</v>
      </c>
      <c r="B37" s="71">
        <v>1810</v>
      </c>
      <c r="C37" s="68">
        <v>0.8</v>
      </c>
      <c r="D37" s="68">
        <v>271.94</v>
      </c>
      <c r="E37" s="68">
        <v>212.5</v>
      </c>
      <c r="F37" s="68">
        <v>0</v>
      </c>
      <c r="G37" s="68">
        <f t="shared" si="13"/>
        <v>140.36363636363637</v>
      </c>
      <c r="H37" s="68">
        <v>0</v>
      </c>
      <c r="I37" s="68">
        <f t="shared" si="14"/>
        <v>112.18181818181819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0</v>
      </c>
      <c r="N37" s="26"/>
      <c r="O37" s="26"/>
      <c r="P37" s="25"/>
      <c r="Q37" s="25"/>
      <c r="T37" s="22">
        <v>0</v>
      </c>
      <c r="U37" s="74">
        <f t="shared" si="16"/>
        <v>-1810</v>
      </c>
      <c r="V37" s="70">
        <f t="shared" si="17"/>
        <v>-1810</v>
      </c>
      <c r="W37" s="70"/>
      <c r="X37" s="70">
        <f t="shared" si="18"/>
        <v>1989.6328157784305</v>
      </c>
      <c r="Y37" s="70">
        <f t="shared" si="19"/>
        <v>179.63281577843054</v>
      </c>
      <c r="Z37" s="70">
        <f t="shared" si="20"/>
        <v>180</v>
      </c>
      <c r="AA37" s="24">
        <f t="shared" si="21"/>
        <v>180</v>
      </c>
      <c r="AB37" s="67">
        <f t="shared" si="22"/>
        <v>1990</v>
      </c>
    </row>
    <row r="38" spans="1:28" ht="15" customHeight="1" x14ac:dyDescent="0.25">
      <c r="A38" s="71">
        <v>2096</v>
      </c>
      <c r="B38" s="71">
        <v>1810</v>
      </c>
      <c r="C38" s="68">
        <v>0.5</v>
      </c>
      <c r="D38" s="68">
        <v>271.97000000000003</v>
      </c>
      <c r="E38" s="68">
        <v>212.5</v>
      </c>
      <c r="F38" s="68">
        <v>0</v>
      </c>
      <c r="G38" s="68">
        <f t="shared" si="13"/>
        <v>79</v>
      </c>
      <c r="H38" s="68">
        <v>0</v>
      </c>
      <c r="I38" s="68">
        <f t="shared" si="14"/>
        <v>102.83333333333333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-1810</v>
      </c>
      <c r="V38" s="70">
        <f t="shared" si="17"/>
        <v>-1810</v>
      </c>
      <c r="W38" s="70"/>
      <c r="X38" s="70">
        <f t="shared" si="18"/>
        <v>1989.6328157784305</v>
      </c>
      <c r="Y38" s="70">
        <f t="shared" si="19"/>
        <v>179.63281577843054</v>
      </c>
      <c r="Z38" s="70">
        <f t="shared" si="20"/>
        <v>180</v>
      </c>
      <c r="AA38" s="24">
        <f t="shared" si="21"/>
        <v>180</v>
      </c>
      <c r="AB38" s="67">
        <f t="shared" si="22"/>
        <v>1990</v>
      </c>
    </row>
    <row r="39" spans="1:28" ht="15" customHeight="1" x14ac:dyDescent="0.25">
      <c r="A39" s="71">
        <v>456</v>
      </c>
      <c r="B39" s="71">
        <v>1620</v>
      </c>
      <c r="C39" s="68">
        <v>0.1</v>
      </c>
      <c r="D39" s="68">
        <v>271.86</v>
      </c>
      <c r="E39" s="68">
        <v>212.45</v>
      </c>
      <c r="F39" s="68">
        <v>0</v>
      </c>
      <c r="G39" s="68">
        <f t="shared" si="13"/>
        <v>199.07692307692307</v>
      </c>
      <c r="H39" s="68">
        <v>0</v>
      </c>
      <c r="I39" s="68">
        <f t="shared" si="14"/>
        <v>109.53846153846153</v>
      </c>
      <c r="J39" s="72">
        <f t="shared" si="23"/>
        <v>0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1</v>
      </c>
      <c r="N39" s="26"/>
      <c r="O39" s="26"/>
      <c r="P39" s="25"/>
      <c r="Q39" s="25"/>
      <c r="T39" s="22">
        <v>0</v>
      </c>
      <c r="U39" s="74">
        <f t="shared" si="16"/>
        <v>-1620</v>
      </c>
      <c r="V39" s="70">
        <f t="shared" si="17"/>
        <v>-1620</v>
      </c>
      <c r="W39" s="70"/>
      <c r="X39" s="70">
        <f t="shared" si="18"/>
        <v>1780.7763323541756</v>
      </c>
      <c r="Y39" s="70">
        <f t="shared" si="19"/>
        <v>160.77633235417557</v>
      </c>
      <c r="Z39" s="70">
        <f t="shared" si="20"/>
        <v>161</v>
      </c>
      <c r="AA39" s="24">
        <f t="shared" si="21"/>
        <v>161</v>
      </c>
      <c r="AB39" s="67">
        <f t="shared" si="22"/>
        <v>1781</v>
      </c>
    </row>
    <row r="40" spans="1:28" ht="15" customHeight="1" x14ac:dyDescent="0.25">
      <c r="A40" s="71">
        <v>1956</v>
      </c>
      <c r="B40" s="71">
        <v>1620</v>
      </c>
      <c r="C40" s="68">
        <v>0.2</v>
      </c>
      <c r="D40" s="68">
        <v>271.89</v>
      </c>
      <c r="E40" s="68">
        <v>212.45</v>
      </c>
      <c r="F40" s="68">
        <v>0</v>
      </c>
      <c r="G40" s="68">
        <f t="shared" si="13"/>
        <v>77.714285714285708</v>
      </c>
      <c r="H40" s="68">
        <v>0</v>
      </c>
      <c r="I40" s="68">
        <f t="shared" si="14"/>
        <v>101.71428571428571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0</v>
      </c>
      <c r="N40" s="26"/>
      <c r="O40" s="26"/>
      <c r="P40" s="25"/>
      <c r="Q40" s="25"/>
      <c r="T40" s="22">
        <v>0</v>
      </c>
      <c r="U40" s="74">
        <f t="shared" si="16"/>
        <v>-1620</v>
      </c>
      <c r="V40" s="70">
        <f t="shared" si="17"/>
        <v>-1620</v>
      </c>
      <c r="W40" s="70"/>
      <c r="X40" s="70">
        <f t="shared" si="18"/>
        <v>1780.7763323541756</v>
      </c>
      <c r="Y40" s="70">
        <f t="shared" si="19"/>
        <v>160.77633235417557</v>
      </c>
      <c r="Z40" s="70">
        <f t="shared" si="20"/>
        <v>161</v>
      </c>
      <c r="AA40" s="24">
        <f t="shared" si="21"/>
        <v>161</v>
      </c>
      <c r="AB40" s="67">
        <f t="shared" si="22"/>
        <v>1781</v>
      </c>
    </row>
    <row r="41" spans="1:28" ht="15" customHeight="1" x14ac:dyDescent="0.25">
      <c r="A41" s="71">
        <v>1270</v>
      </c>
      <c r="B41" s="71">
        <v>1620</v>
      </c>
      <c r="C41" s="68">
        <v>0.4</v>
      </c>
      <c r="D41" s="68">
        <v>271.85000000000002</v>
      </c>
      <c r="E41" s="68">
        <v>212.45</v>
      </c>
      <c r="F41" s="68">
        <v>0</v>
      </c>
      <c r="G41" s="68">
        <f t="shared" si="13"/>
        <v>118.26666666666667</v>
      </c>
      <c r="H41" s="68">
        <v>0</v>
      </c>
      <c r="I41" s="68">
        <f t="shared" si="14"/>
        <v>94.933333333333337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1</v>
      </c>
      <c r="N41" s="26"/>
      <c r="O41" s="26"/>
      <c r="P41" s="25"/>
      <c r="Q41" s="25"/>
      <c r="T41" s="22">
        <v>0</v>
      </c>
      <c r="U41" s="74">
        <f t="shared" si="16"/>
        <v>-1620</v>
      </c>
      <c r="V41" s="70">
        <f t="shared" si="17"/>
        <v>-1620</v>
      </c>
      <c r="W41" s="70"/>
      <c r="X41" s="70">
        <f t="shared" si="18"/>
        <v>1780.7763323541756</v>
      </c>
      <c r="Y41" s="70">
        <f t="shared" si="19"/>
        <v>160.77633235417557</v>
      </c>
      <c r="Z41" s="70">
        <f t="shared" si="20"/>
        <v>161</v>
      </c>
      <c r="AA41" s="24">
        <f t="shared" si="21"/>
        <v>161</v>
      </c>
      <c r="AB41" s="67">
        <f t="shared" si="22"/>
        <v>1781</v>
      </c>
    </row>
    <row r="42" spans="1:28" ht="15" customHeight="1" x14ac:dyDescent="0.25">
      <c r="A42" s="71">
        <v>1066</v>
      </c>
      <c r="B42" s="71">
        <v>1620</v>
      </c>
      <c r="C42" s="68">
        <v>0.3</v>
      </c>
      <c r="D42" s="68">
        <v>271.8</v>
      </c>
      <c r="E42" s="68">
        <v>212.45</v>
      </c>
      <c r="F42" s="68">
        <v>0</v>
      </c>
      <c r="G42" s="68">
        <f t="shared" si="13"/>
        <v>123.625</v>
      </c>
      <c r="H42" s="68">
        <v>0</v>
      </c>
      <c r="I42" s="68">
        <f t="shared" si="14"/>
        <v>89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0</v>
      </c>
      <c r="U42" s="74">
        <f t="shared" si="16"/>
        <v>-1620</v>
      </c>
      <c r="V42" s="70">
        <f t="shared" si="17"/>
        <v>-1620</v>
      </c>
      <c r="W42" s="70"/>
      <c r="X42" s="70">
        <f t="shared" si="18"/>
        <v>1780.7763323541756</v>
      </c>
      <c r="Y42" s="70">
        <f t="shared" si="19"/>
        <v>160.77633235417557</v>
      </c>
      <c r="Z42" s="70">
        <f t="shared" si="20"/>
        <v>161</v>
      </c>
      <c r="AA42" s="24">
        <f t="shared" si="21"/>
        <v>161</v>
      </c>
      <c r="AB42" s="67">
        <f t="shared" si="22"/>
        <v>1781</v>
      </c>
    </row>
    <row r="43" spans="1:28" ht="15" customHeight="1" x14ac:dyDescent="0.25">
      <c r="A43" s="71">
        <v>1215</v>
      </c>
      <c r="B43" s="71">
        <v>1440</v>
      </c>
      <c r="C43" s="68">
        <v>0.11</v>
      </c>
      <c r="D43" s="68">
        <v>271.77999999999997</v>
      </c>
      <c r="E43" s="68">
        <v>212.39</v>
      </c>
      <c r="F43" s="68">
        <v>0</v>
      </c>
      <c r="G43" s="68">
        <f t="shared" si="13"/>
        <v>107.58823529411765</v>
      </c>
      <c r="H43" s="68">
        <v>0</v>
      </c>
      <c r="I43" s="68">
        <f t="shared" si="14"/>
        <v>94.352941176470594</v>
      </c>
      <c r="J43" s="72">
        <f t="shared" si="23"/>
        <v>0</v>
      </c>
      <c r="K43" s="72">
        <f t="shared" si="24"/>
        <v>1</v>
      </c>
      <c r="L43" s="72">
        <f t="shared" si="25"/>
        <v>1</v>
      </c>
      <c r="M43" s="72">
        <f t="shared" ca="1" si="15"/>
        <v>0</v>
      </c>
      <c r="N43" s="26"/>
      <c r="O43" s="26"/>
      <c r="P43" s="25"/>
      <c r="Q43" s="25"/>
      <c r="T43" s="22">
        <v>0</v>
      </c>
      <c r="U43" s="74">
        <f t="shared" si="16"/>
        <v>-1440</v>
      </c>
      <c r="V43" s="70">
        <f t="shared" si="17"/>
        <v>-1440</v>
      </c>
      <c r="W43" s="70"/>
      <c r="X43" s="70">
        <f t="shared" si="18"/>
        <v>1582.9122954259337</v>
      </c>
      <c r="Y43" s="70">
        <f t="shared" si="19"/>
        <v>142.91229542593373</v>
      </c>
      <c r="Z43" s="70">
        <f t="shared" si="20"/>
        <v>143</v>
      </c>
      <c r="AA43" s="24">
        <f t="shared" si="21"/>
        <v>143</v>
      </c>
      <c r="AB43" s="67">
        <f t="shared" si="22"/>
        <v>1583</v>
      </c>
    </row>
    <row r="44" spans="1:28" ht="15" customHeight="1" x14ac:dyDescent="0.25">
      <c r="A44" s="71">
        <v>1216</v>
      </c>
      <c r="B44" s="71">
        <v>1440</v>
      </c>
      <c r="C44" s="68">
        <v>0.22</v>
      </c>
      <c r="D44" s="68">
        <v>271.75</v>
      </c>
      <c r="E44" s="68">
        <v>212.39</v>
      </c>
      <c r="F44" s="68">
        <v>0</v>
      </c>
      <c r="G44" s="68">
        <f t="shared" si="13"/>
        <v>101.55555555555556</v>
      </c>
      <c r="H44" s="68">
        <v>0</v>
      </c>
      <c r="I44" s="68">
        <f t="shared" si="14"/>
        <v>89.111111111111114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-1440</v>
      </c>
      <c r="V44" s="70">
        <f t="shared" si="17"/>
        <v>-1440</v>
      </c>
      <c r="W44" s="70"/>
      <c r="X44" s="70">
        <f t="shared" si="18"/>
        <v>1582.9122954259337</v>
      </c>
      <c r="Y44" s="70">
        <f t="shared" si="19"/>
        <v>142.91229542593373</v>
      </c>
      <c r="Z44" s="70">
        <f t="shared" si="20"/>
        <v>143</v>
      </c>
      <c r="AA44" s="24">
        <f t="shared" si="21"/>
        <v>143</v>
      </c>
      <c r="AB44" s="67">
        <f t="shared" si="22"/>
        <v>1583</v>
      </c>
    </row>
    <row r="45" spans="1:28" ht="15" customHeight="1" x14ac:dyDescent="0.25">
      <c r="A45" s="71">
        <v>1366</v>
      </c>
      <c r="B45" s="71">
        <v>1440</v>
      </c>
      <c r="C45" s="68">
        <v>0.39</v>
      </c>
      <c r="D45" s="68">
        <v>271.75</v>
      </c>
      <c r="E45" s="68">
        <v>212.39</v>
      </c>
      <c r="F45" s="68">
        <v>0</v>
      </c>
      <c r="G45" s="68">
        <f t="shared" si="13"/>
        <v>88.315789473684205</v>
      </c>
      <c r="H45" s="68">
        <v>0</v>
      </c>
      <c r="I45" s="68">
        <f t="shared" si="14"/>
        <v>84.421052631578945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0</v>
      </c>
      <c r="U45" s="74">
        <f t="shared" si="16"/>
        <v>-1440</v>
      </c>
      <c r="V45" s="70">
        <f t="shared" si="17"/>
        <v>-1440</v>
      </c>
      <c r="W45" s="70"/>
      <c r="X45" s="70">
        <f t="shared" si="18"/>
        <v>1582.9122954259337</v>
      </c>
      <c r="Y45" s="70">
        <f t="shared" si="19"/>
        <v>142.91229542593373</v>
      </c>
      <c r="Z45" s="70">
        <f t="shared" si="20"/>
        <v>143</v>
      </c>
      <c r="AA45" s="24">
        <f t="shared" si="21"/>
        <v>143</v>
      </c>
      <c r="AB45" s="67">
        <f t="shared" si="22"/>
        <v>1583</v>
      </c>
    </row>
    <row r="46" spans="1:28" ht="15" customHeight="1" x14ac:dyDescent="0.25">
      <c r="A46" s="71">
        <v>1366</v>
      </c>
      <c r="B46" s="71">
        <v>1440</v>
      </c>
      <c r="C46" s="68">
        <v>0</v>
      </c>
      <c r="D46" s="68">
        <v>271.74</v>
      </c>
      <c r="E46" s="68">
        <v>212.39</v>
      </c>
      <c r="F46" s="68">
        <v>0</v>
      </c>
      <c r="G46" s="68">
        <f t="shared" si="13"/>
        <v>83.9</v>
      </c>
      <c r="H46" s="68">
        <v>0</v>
      </c>
      <c r="I46" s="68">
        <f t="shared" si="14"/>
        <v>80.2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0</v>
      </c>
      <c r="U46" s="74">
        <f t="shared" si="16"/>
        <v>-1440</v>
      </c>
      <c r="V46" s="70">
        <f t="shared" si="17"/>
        <v>-1440</v>
      </c>
      <c r="W46" s="70"/>
      <c r="X46" s="70">
        <f t="shared" si="18"/>
        <v>1582.9122954259337</v>
      </c>
      <c r="Y46" s="70">
        <f t="shared" si="19"/>
        <v>142.91229542593373</v>
      </c>
      <c r="Z46" s="70">
        <f t="shared" si="20"/>
        <v>143</v>
      </c>
      <c r="AA46" s="24">
        <f t="shared" si="21"/>
        <v>143</v>
      </c>
      <c r="AB46" s="67">
        <f t="shared" si="22"/>
        <v>1583</v>
      </c>
    </row>
    <row r="47" spans="1:28" ht="15" customHeight="1" x14ac:dyDescent="0.25">
      <c r="A47" s="71">
        <v>946</v>
      </c>
      <c r="B47" s="71">
        <v>1250</v>
      </c>
      <c r="C47" s="68">
        <v>0.11</v>
      </c>
      <c r="D47" s="68">
        <v>271.70999999999998</v>
      </c>
      <c r="E47" s="68">
        <v>212.34</v>
      </c>
      <c r="F47" s="68">
        <v>0</v>
      </c>
      <c r="G47" s="68">
        <f t="shared" si="13"/>
        <v>99.904761904761898</v>
      </c>
      <c r="H47" s="68">
        <v>0</v>
      </c>
      <c r="I47" s="68">
        <f t="shared" si="14"/>
        <v>85.428571428571431</v>
      </c>
      <c r="J47" s="72">
        <f t="shared" si="23"/>
        <v>0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0</v>
      </c>
      <c r="U47" s="74">
        <f t="shared" si="16"/>
        <v>-1250</v>
      </c>
      <c r="V47" s="70">
        <f t="shared" si="17"/>
        <v>-1250</v>
      </c>
      <c r="W47" s="70"/>
      <c r="X47" s="70">
        <f t="shared" si="18"/>
        <v>1374.0558120016788</v>
      </c>
      <c r="Y47" s="70">
        <f t="shared" si="19"/>
        <v>124.05581200167876</v>
      </c>
      <c r="Z47" s="70">
        <f t="shared" si="20"/>
        <v>124</v>
      </c>
      <c r="AA47" s="24">
        <f t="shared" si="21"/>
        <v>124</v>
      </c>
      <c r="AB47" s="67">
        <f t="shared" si="22"/>
        <v>1374</v>
      </c>
    </row>
    <row r="48" spans="1:28" ht="15" customHeight="1" x14ac:dyDescent="0.25">
      <c r="A48" s="71">
        <v>1364</v>
      </c>
      <c r="B48" s="71">
        <v>1250</v>
      </c>
      <c r="C48" s="68">
        <v>0.28000000000000003</v>
      </c>
      <c r="D48" s="68">
        <v>271.72000000000003</v>
      </c>
      <c r="E48" s="68">
        <v>212.34</v>
      </c>
      <c r="F48" s="68">
        <v>0</v>
      </c>
      <c r="G48" s="68">
        <f t="shared" si="13"/>
        <v>76.36363636363636</v>
      </c>
      <c r="H48" s="68">
        <v>0</v>
      </c>
      <c r="I48" s="68">
        <f t="shared" si="14"/>
        <v>81.545454545454547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1</v>
      </c>
      <c r="N48" s="26"/>
      <c r="O48" s="26"/>
      <c r="P48" s="25"/>
      <c r="Q48" s="25"/>
      <c r="T48" s="22">
        <v>0</v>
      </c>
      <c r="U48" s="74">
        <f t="shared" si="16"/>
        <v>-1250</v>
      </c>
      <c r="V48" s="70">
        <f t="shared" si="17"/>
        <v>-1250</v>
      </c>
      <c r="W48" s="70"/>
      <c r="X48" s="70">
        <f t="shared" si="18"/>
        <v>1374.0558120016788</v>
      </c>
      <c r="Y48" s="70">
        <f t="shared" si="19"/>
        <v>124.05581200167876</v>
      </c>
      <c r="Z48" s="70">
        <f t="shared" si="20"/>
        <v>124</v>
      </c>
      <c r="AA48" s="24">
        <f t="shared" si="21"/>
        <v>124</v>
      </c>
      <c r="AB48" s="67">
        <f t="shared" si="22"/>
        <v>1374</v>
      </c>
    </row>
    <row r="49" spans="1:28" ht="15" customHeight="1" x14ac:dyDescent="0.25">
      <c r="A49" s="71">
        <v>915</v>
      </c>
      <c r="B49" s="71">
        <v>1250</v>
      </c>
      <c r="C49" s="68">
        <v>0.06</v>
      </c>
      <c r="D49" s="68">
        <v>271.69</v>
      </c>
      <c r="E49" s="68">
        <v>212.34</v>
      </c>
      <c r="F49" s="68">
        <v>0</v>
      </c>
      <c r="G49" s="68">
        <f t="shared" si="13"/>
        <v>92.565217391304344</v>
      </c>
      <c r="H49" s="68">
        <v>0</v>
      </c>
      <c r="I49" s="68">
        <f t="shared" si="14"/>
        <v>78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-1250</v>
      </c>
      <c r="V49" s="70">
        <f t="shared" si="17"/>
        <v>-1250</v>
      </c>
      <c r="W49" s="70"/>
      <c r="X49" s="70">
        <f t="shared" si="18"/>
        <v>1374.0558120016788</v>
      </c>
      <c r="Y49" s="70">
        <f t="shared" si="19"/>
        <v>124.05581200167876</v>
      </c>
      <c r="Z49" s="70">
        <f t="shared" si="20"/>
        <v>124</v>
      </c>
      <c r="AA49" s="24">
        <f t="shared" si="21"/>
        <v>124</v>
      </c>
      <c r="AB49" s="67">
        <f t="shared" si="22"/>
        <v>1374</v>
      </c>
    </row>
    <row r="50" spans="1:28" ht="15" customHeight="1" x14ac:dyDescent="0.25">
      <c r="A50" s="71">
        <v>915</v>
      </c>
      <c r="B50" s="71">
        <v>1250</v>
      </c>
      <c r="C50" s="68">
        <v>0.06</v>
      </c>
      <c r="D50" s="68">
        <v>271.64999999999998</v>
      </c>
      <c r="E50" s="68">
        <v>212.34</v>
      </c>
      <c r="F50" s="68">
        <v>0</v>
      </c>
      <c r="G50" s="68">
        <f t="shared" si="13"/>
        <v>88.708333333333329</v>
      </c>
      <c r="H50" s="68">
        <v>0</v>
      </c>
      <c r="I50" s="68">
        <f t="shared" si="14"/>
        <v>74.75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0</v>
      </c>
      <c r="U50" s="74">
        <f t="shared" si="16"/>
        <v>-1250</v>
      </c>
      <c r="V50" s="70">
        <f t="shared" si="17"/>
        <v>-1250</v>
      </c>
      <c r="W50" s="70"/>
      <c r="X50" s="70">
        <f t="shared" si="18"/>
        <v>1374.0558120016788</v>
      </c>
      <c r="Y50" s="70">
        <f t="shared" si="19"/>
        <v>124.05581200167876</v>
      </c>
      <c r="Z50" s="70">
        <f t="shared" si="20"/>
        <v>124</v>
      </c>
      <c r="AA50" s="24">
        <f t="shared" si="21"/>
        <v>124</v>
      </c>
      <c r="AB50" s="67">
        <f t="shared" si="22"/>
        <v>1374</v>
      </c>
    </row>
    <row r="51" spans="1:28" ht="15" customHeight="1" x14ac:dyDescent="0.25">
      <c r="A51" s="71">
        <v>1215</v>
      </c>
      <c r="B51" s="71">
        <v>1060</v>
      </c>
      <c r="C51" s="68">
        <v>0</v>
      </c>
      <c r="D51" s="68">
        <v>271.67</v>
      </c>
      <c r="E51" s="68">
        <v>212.24</v>
      </c>
      <c r="F51" s="68">
        <v>0</v>
      </c>
      <c r="G51" s="68">
        <f t="shared" si="13"/>
        <v>73.16</v>
      </c>
      <c r="H51" s="68">
        <v>0</v>
      </c>
      <c r="I51" s="68">
        <f t="shared" si="14"/>
        <v>79.36</v>
      </c>
      <c r="J51" s="72">
        <f t="shared" si="23"/>
        <v>0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25"/>
      <c r="T51" s="22">
        <v>0</v>
      </c>
      <c r="U51" s="74">
        <f t="shared" si="16"/>
        <v>-1060</v>
      </c>
      <c r="V51" s="70">
        <f t="shared" si="17"/>
        <v>-1060</v>
      </c>
      <c r="W51" s="70"/>
      <c r="X51" s="70">
        <f t="shared" si="18"/>
        <v>1165.1993285774236</v>
      </c>
      <c r="Y51" s="70">
        <f t="shared" si="19"/>
        <v>105.19932857742356</v>
      </c>
      <c r="Z51" s="70">
        <f t="shared" si="20"/>
        <v>105</v>
      </c>
      <c r="AA51" s="24">
        <f t="shared" si="21"/>
        <v>105</v>
      </c>
      <c r="AB51" s="67">
        <f t="shared" si="22"/>
        <v>1165</v>
      </c>
    </row>
    <row r="52" spans="1:28" ht="15" customHeight="1" x14ac:dyDescent="0.25">
      <c r="A52" s="71">
        <v>916</v>
      </c>
      <c r="B52" s="71">
        <v>1060</v>
      </c>
      <c r="C52" s="68">
        <v>0</v>
      </c>
      <c r="D52" s="68">
        <v>271.64999999999998</v>
      </c>
      <c r="E52" s="68">
        <v>212.24</v>
      </c>
      <c r="F52" s="68">
        <v>0</v>
      </c>
      <c r="G52" s="68">
        <f t="shared" si="13"/>
        <v>81.84615384615384</v>
      </c>
      <c r="H52" s="68">
        <v>0</v>
      </c>
      <c r="I52" s="68">
        <f t="shared" si="14"/>
        <v>76.307692307692307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0</v>
      </c>
      <c r="U52" s="74">
        <f t="shared" si="16"/>
        <v>-1060</v>
      </c>
      <c r="V52" s="70">
        <f t="shared" si="17"/>
        <v>-1060</v>
      </c>
      <c r="W52" s="70"/>
      <c r="X52" s="70">
        <f t="shared" si="18"/>
        <v>1165.1993285774236</v>
      </c>
      <c r="Y52" s="70">
        <f t="shared" si="19"/>
        <v>105.19932857742356</v>
      </c>
      <c r="Z52" s="70">
        <f t="shared" si="20"/>
        <v>105</v>
      </c>
      <c r="AA52" s="24">
        <f t="shared" si="21"/>
        <v>105</v>
      </c>
      <c r="AB52" s="67">
        <f t="shared" si="22"/>
        <v>1165</v>
      </c>
    </row>
    <row r="53" spans="1:28" ht="15" customHeight="1" x14ac:dyDescent="0.25">
      <c r="A53" s="71">
        <v>915</v>
      </c>
      <c r="B53" s="71">
        <v>1060</v>
      </c>
      <c r="C53" s="68">
        <v>0</v>
      </c>
      <c r="D53" s="68">
        <v>271.64</v>
      </c>
      <c r="E53" s="68">
        <v>212.24</v>
      </c>
      <c r="F53" s="68">
        <v>0</v>
      </c>
      <c r="G53" s="68">
        <f t="shared" si="13"/>
        <v>78.851851851851848</v>
      </c>
      <c r="H53" s="68">
        <v>0</v>
      </c>
      <c r="I53" s="68">
        <f t="shared" si="14"/>
        <v>73.481481481481481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25"/>
      <c r="T53" s="22">
        <v>0</v>
      </c>
      <c r="U53" s="74">
        <f t="shared" si="16"/>
        <v>-1060</v>
      </c>
      <c r="V53" s="70">
        <f t="shared" si="17"/>
        <v>-1060</v>
      </c>
      <c r="W53" s="70"/>
      <c r="X53" s="70">
        <f t="shared" si="18"/>
        <v>1165.1993285774236</v>
      </c>
      <c r="Y53" s="70">
        <f t="shared" si="19"/>
        <v>105.19932857742356</v>
      </c>
      <c r="Z53" s="70">
        <f t="shared" si="20"/>
        <v>105</v>
      </c>
      <c r="AA53" s="24">
        <f t="shared" si="21"/>
        <v>105</v>
      </c>
      <c r="AB53" s="67">
        <f t="shared" si="22"/>
        <v>1165</v>
      </c>
    </row>
    <row r="54" spans="1:28" ht="15" customHeight="1" x14ac:dyDescent="0.25">
      <c r="A54" s="71">
        <v>1065</v>
      </c>
      <c r="B54" s="71">
        <v>1060</v>
      </c>
      <c r="C54" s="68">
        <v>0</v>
      </c>
      <c r="D54" s="68">
        <v>271.64</v>
      </c>
      <c r="E54" s="68">
        <v>212.24</v>
      </c>
      <c r="F54" s="68">
        <v>0</v>
      </c>
      <c r="G54" s="68">
        <f t="shared" si="13"/>
        <v>70.678571428571431</v>
      </c>
      <c r="H54" s="68">
        <v>0</v>
      </c>
      <c r="I54" s="68">
        <f t="shared" si="14"/>
        <v>70.857142857142861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-1060</v>
      </c>
      <c r="V54" s="70">
        <f t="shared" si="17"/>
        <v>-1060</v>
      </c>
      <c r="W54" s="70"/>
      <c r="X54" s="70">
        <f t="shared" si="18"/>
        <v>1165.1993285774236</v>
      </c>
      <c r="Y54" s="70">
        <f t="shared" si="19"/>
        <v>105.19932857742356</v>
      </c>
      <c r="Z54" s="70">
        <f t="shared" si="20"/>
        <v>105</v>
      </c>
      <c r="AA54" s="24">
        <f t="shared" si="21"/>
        <v>105</v>
      </c>
      <c r="AB54" s="67">
        <f t="shared" si="22"/>
        <v>1165</v>
      </c>
    </row>
    <row r="55" spans="1:28" ht="15" customHeight="1" x14ac:dyDescent="0.25">
      <c r="A55" s="71">
        <v>766</v>
      </c>
      <c r="B55" s="71">
        <v>880</v>
      </c>
      <c r="C55" s="68">
        <v>0</v>
      </c>
      <c r="D55" s="68">
        <v>271.63</v>
      </c>
      <c r="E55" s="68">
        <v>212.07</v>
      </c>
      <c r="F55" s="68">
        <v>0</v>
      </c>
      <c r="G55" s="68">
        <f t="shared" si="13"/>
        <v>78.551724137931032</v>
      </c>
      <c r="H55" s="68">
        <v>0</v>
      </c>
      <c r="I55" s="68">
        <f t="shared" si="14"/>
        <v>74.620689655172413</v>
      </c>
      <c r="J55" s="72">
        <f t="shared" si="23"/>
        <v>0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0</v>
      </c>
      <c r="U55" s="74">
        <f t="shared" si="16"/>
        <v>-880</v>
      </c>
      <c r="V55" s="70">
        <f t="shared" si="17"/>
        <v>-880</v>
      </c>
      <c r="W55" s="70"/>
      <c r="X55" s="70">
        <f t="shared" si="18"/>
        <v>967.33529164918161</v>
      </c>
      <c r="Y55" s="70">
        <f t="shared" si="19"/>
        <v>87.335291649181613</v>
      </c>
      <c r="Z55" s="70">
        <f t="shared" si="20"/>
        <v>87</v>
      </c>
      <c r="AA55" s="24">
        <f t="shared" si="21"/>
        <v>87</v>
      </c>
      <c r="AB55" s="67">
        <f t="shared" si="22"/>
        <v>967</v>
      </c>
    </row>
    <row r="56" spans="1:28" ht="15" customHeight="1" x14ac:dyDescent="0.25">
      <c r="A56" s="71">
        <v>916</v>
      </c>
      <c r="B56" s="71">
        <v>880</v>
      </c>
      <c r="C56" s="68">
        <v>0.06</v>
      </c>
      <c r="D56" s="68">
        <v>271.63</v>
      </c>
      <c r="E56" s="68">
        <v>212.07</v>
      </c>
      <c r="F56" s="68">
        <v>0</v>
      </c>
      <c r="G56" s="68">
        <f t="shared" si="13"/>
        <v>70.933333333333337</v>
      </c>
      <c r="H56" s="68">
        <v>0</v>
      </c>
      <c r="I56" s="68">
        <f t="shared" si="14"/>
        <v>72.13333333333334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-880</v>
      </c>
      <c r="V56" s="70">
        <f t="shared" si="17"/>
        <v>-880</v>
      </c>
      <c r="W56" s="70"/>
      <c r="X56" s="70">
        <f t="shared" si="18"/>
        <v>967.33529164918161</v>
      </c>
      <c r="Y56" s="70">
        <f t="shared" si="19"/>
        <v>87.335291649181613</v>
      </c>
      <c r="Z56" s="70">
        <f t="shared" si="20"/>
        <v>87</v>
      </c>
      <c r="AA56" s="24">
        <f t="shared" si="21"/>
        <v>87</v>
      </c>
      <c r="AB56" s="67">
        <f t="shared" si="22"/>
        <v>967</v>
      </c>
    </row>
    <row r="57" spans="1:28" ht="15" customHeight="1" x14ac:dyDescent="0.25">
      <c r="A57" s="71">
        <v>766</v>
      </c>
      <c r="B57" s="71">
        <v>880</v>
      </c>
      <c r="C57" s="68">
        <v>0</v>
      </c>
      <c r="D57" s="68">
        <v>271.62</v>
      </c>
      <c r="E57" s="68">
        <v>212.07</v>
      </c>
      <c r="F57" s="68">
        <v>0</v>
      </c>
      <c r="G57" s="68">
        <f t="shared" si="13"/>
        <v>73.483870967741936</v>
      </c>
      <c r="H57" s="68">
        <v>0</v>
      </c>
      <c r="I57" s="68">
        <f t="shared" si="14"/>
        <v>69.806451612903231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0</v>
      </c>
      <c r="N57" s="26"/>
      <c r="O57" s="26"/>
      <c r="P57" s="25"/>
      <c r="Q57" s="25"/>
      <c r="T57" s="22">
        <v>0</v>
      </c>
      <c r="U57" s="74">
        <f t="shared" si="16"/>
        <v>-880</v>
      </c>
      <c r="V57" s="70">
        <f t="shared" si="17"/>
        <v>-880</v>
      </c>
      <c r="W57" s="70"/>
      <c r="X57" s="70">
        <f t="shared" si="18"/>
        <v>967.33529164918161</v>
      </c>
      <c r="Y57" s="70">
        <f t="shared" si="19"/>
        <v>87.335291649181613</v>
      </c>
      <c r="Z57" s="70">
        <f t="shared" si="20"/>
        <v>87</v>
      </c>
      <c r="AA57" s="24">
        <f t="shared" si="21"/>
        <v>87</v>
      </c>
      <c r="AB57" s="67">
        <f t="shared" si="22"/>
        <v>967</v>
      </c>
    </row>
    <row r="58" spans="1:28" ht="15" customHeight="1" x14ac:dyDescent="0.25">
      <c r="A58" s="71">
        <v>766</v>
      </c>
      <c r="B58" s="71">
        <v>880</v>
      </c>
      <c r="C58" s="68">
        <v>0.11</v>
      </c>
      <c r="D58" s="68">
        <v>271.61</v>
      </c>
      <c r="E58" s="68">
        <v>212.07</v>
      </c>
      <c r="F58" s="68">
        <v>0</v>
      </c>
      <c r="G58" s="68">
        <f t="shared" si="13"/>
        <v>71.1875</v>
      </c>
      <c r="H58" s="68">
        <v>0</v>
      </c>
      <c r="I58" s="68">
        <f t="shared" si="14"/>
        <v>67.625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25"/>
      <c r="T58" s="22">
        <v>0</v>
      </c>
      <c r="U58" s="74">
        <f t="shared" si="16"/>
        <v>-880</v>
      </c>
      <c r="V58" s="70">
        <f t="shared" si="17"/>
        <v>-880</v>
      </c>
      <c r="W58" s="70"/>
      <c r="X58" s="70">
        <f t="shared" si="18"/>
        <v>967.33529164918161</v>
      </c>
      <c r="Y58" s="70">
        <f t="shared" si="19"/>
        <v>87.335291649181613</v>
      </c>
      <c r="Z58" s="70">
        <f t="shared" si="20"/>
        <v>87</v>
      </c>
      <c r="AA58" s="24">
        <f t="shared" si="21"/>
        <v>87</v>
      </c>
      <c r="AB58" s="67">
        <f t="shared" si="22"/>
        <v>967</v>
      </c>
    </row>
    <row r="59" spans="1:28" ht="15" customHeight="1" x14ac:dyDescent="0.25">
      <c r="A59" s="71">
        <v>916</v>
      </c>
      <c r="B59" s="71">
        <v>690</v>
      </c>
      <c r="C59" s="68">
        <v>0</v>
      </c>
      <c r="D59" s="68">
        <v>271.63</v>
      </c>
      <c r="E59" s="68">
        <v>211.86</v>
      </c>
      <c r="F59" s="68">
        <v>0</v>
      </c>
      <c r="G59" s="68">
        <f t="shared" ref="G59:G86" si="26">($A$26-A59)/(ROW(A59)-ROW($A$26))</f>
        <v>64.484848484848484</v>
      </c>
      <c r="H59" s="68">
        <v>0</v>
      </c>
      <c r="I59" s="68">
        <f t="shared" ref="I59:I86" si="27">($A$26-B59)/(ROW(B59)-ROW($A$26))</f>
        <v>71.333333333333329</v>
      </c>
      <c r="J59" s="72">
        <f t="shared" si="23"/>
        <v>0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25"/>
      <c r="T59" s="22">
        <v>0</v>
      </c>
      <c r="U59" s="74">
        <f t="shared" si="16"/>
        <v>-690</v>
      </c>
      <c r="V59" s="70">
        <f t="shared" si="17"/>
        <v>-690</v>
      </c>
      <c r="W59" s="70"/>
      <c r="X59" s="70">
        <f t="shared" si="18"/>
        <v>758.47880822492664</v>
      </c>
      <c r="Y59" s="70">
        <f t="shared" si="19"/>
        <v>68.478808224926638</v>
      </c>
      <c r="Z59" s="70">
        <f t="shared" si="20"/>
        <v>68</v>
      </c>
      <c r="AA59" s="24">
        <f t="shared" si="21"/>
        <v>68</v>
      </c>
      <c r="AB59" s="67">
        <f t="shared" si="22"/>
        <v>758</v>
      </c>
    </row>
    <row r="60" spans="1:28" ht="15" customHeight="1" x14ac:dyDescent="0.25">
      <c r="A60" s="71">
        <v>766</v>
      </c>
      <c r="B60" s="71">
        <v>690</v>
      </c>
      <c r="C60" s="68">
        <v>0</v>
      </c>
      <c r="D60" s="68">
        <v>271.64</v>
      </c>
      <c r="E60" s="68">
        <v>211.86</v>
      </c>
      <c r="F60" s="68">
        <v>0</v>
      </c>
      <c r="G60" s="68">
        <f t="shared" si="26"/>
        <v>67</v>
      </c>
      <c r="H60" s="68">
        <v>0</v>
      </c>
      <c r="I60" s="68">
        <f t="shared" si="27"/>
        <v>69.235294117647058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0</v>
      </c>
      <c r="U60" s="74">
        <f t="shared" si="16"/>
        <v>-690</v>
      </c>
      <c r="V60" s="70">
        <f t="shared" si="17"/>
        <v>-690</v>
      </c>
      <c r="W60" s="70"/>
      <c r="X60" s="70">
        <f t="shared" si="18"/>
        <v>758.47880822492664</v>
      </c>
      <c r="Y60" s="70">
        <f t="shared" si="19"/>
        <v>68.478808224926638</v>
      </c>
      <c r="Z60" s="70">
        <f t="shared" si="20"/>
        <v>68</v>
      </c>
      <c r="AA60" s="24">
        <f t="shared" si="21"/>
        <v>68</v>
      </c>
      <c r="AB60" s="67">
        <f t="shared" si="22"/>
        <v>758</v>
      </c>
    </row>
    <row r="61" spans="1:28" ht="15" customHeight="1" x14ac:dyDescent="0.25">
      <c r="A61" s="71">
        <v>616</v>
      </c>
      <c r="B61" s="71">
        <v>690</v>
      </c>
      <c r="C61" s="68">
        <v>0</v>
      </c>
      <c r="D61" s="68">
        <v>271.63</v>
      </c>
      <c r="E61" s="68">
        <v>211.86</v>
      </c>
      <c r="F61" s="68">
        <v>0</v>
      </c>
      <c r="G61" s="68">
        <f t="shared" si="26"/>
        <v>69.371428571428567</v>
      </c>
      <c r="H61" s="68">
        <v>0</v>
      </c>
      <c r="I61" s="68">
        <f t="shared" si="27"/>
        <v>67.257142857142853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0</v>
      </c>
      <c r="N61" s="26"/>
      <c r="O61" s="26"/>
      <c r="P61" s="25"/>
      <c r="Q61" s="25"/>
      <c r="T61" s="22">
        <v>0</v>
      </c>
      <c r="U61" s="74">
        <f t="shared" si="16"/>
        <v>-690</v>
      </c>
      <c r="V61" s="70">
        <f t="shared" si="17"/>
        <v>-690</v>
      </c>
      <c r="W61" s="70"/>
      <c r="X61" s="70">
        <f t="shared" si="18"/>
        <v>758.47880822492664</v>
      </c>
      <c r="Y61" s="70">
        <f t="shared" si="19"/>
        <v>68.478808224926638</v>
      </c>
      <c r="Z61" s="70">
        <f t="shared" si="20"/>
        <v>68</v>
      </c>
      <c r="AA61" s="24">
        <f t="shared" si="21"/>
        <v>68</v>
      </c>
      <c r="AB61" s="67">
        <f t="shared" si="22"/>
        <v>758</v>
      </c>
    </row>
    <row r="62" spans="1:28" ht="15" customHeight="1" x14ac:dyDescent="0.25">
      <c r="A62" s="71">
        <v>766</v>
      </c>
      <c r="B62" s="71">
        <v>690</v>
      </c>
      <c r="C62" s="68">
        <v>0</v>
      </c>
      <c r="D62" s="68">
        <v>271.64</v>
      </c>
      <c r="E62" s="68">
        <v>211.86</v>
      </c>
      <c r="F62" s="68">
        <v>0</v>
      </c>
      <c r="G62" s="68">
        <f t="shared" si="26"/>
        <v>63.277777777777779</v>
      </c>
      <c r="H62" s="68">
        <v>0</v>
      </c>
      <c r="I62" s="68">
        <f t="shared" si="27"/>
        <v>65.388888888888886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0</v>
      </c>
      <c r="U62" s="74">
        <f t="shared" si="16"/>
        <v>-690</v>
      </c>
      <c r="V62" s="70">
        <f t="shared" si="17"/>
        <v>-690</v>
      </c>
      <c r="W62" s="70"/>
      <c r="X62" s="70">
        <f t="shared" si="18"/>
        <v>758.47880822492664</v>
      </c>
      <c r="Y62" s="70">
        <f t="shared" si="19"/>
        <v>68.478808224926638</v>
      </c>
      <c r="Z62" s="70">
        <f t="shared" si="20"/>
        <v>68</v>
      </c>
      <c r="AA62" s="24">
        <f t="shared" si="21"/>
        <v>68</v>
      </c>
      <c r="AB62" s="67">
        <f t="shared" si="22"/>
        <v>758</v>
      </c>
    </row>
    <row r="63" spans="1:28" ht="15" customHeight="1" x14ac:dyDescent="0.25">
      <c r="A63" s="71">
        <v>766</v>
      </c>
      <c r="B63" s="71">
        <v>510</v>
      </c>
      <c r="C63" s="68">
        <v>0</v>
      </c>
      <c r="D63" s="68">
        <v>271.67</v>
      </c>
      <c r="E63" s="68">
        <v>211.62</v>
      </c>
      <c r="F63" s="68">
        <v>0</v>
      </c>
      <c r="G63" s="68">
        <f t="shared" si="26"/>
        <v>61.567567567567565</v>
      </c>
      <c r="H63" s="68">
        <v>0</v>
      </c>
      <c r="I63" s="68">
        <f t="shared" si="27"/>
        <v>68.486486486486484</v>
      </c>
      <c r="J63" s="72">
        <f t="shared" si="23"/>
        <v>0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0</v>
      </c>
      <c r="U63" s="74">
        <f t="shared" si="16"/>
        <v>-510</v>
      </c>
      <c r="V63" s="70">
        <f t="shared" si="17"/>
        <v>-510</v>
      </c>
      <c r="W63" s="70"/>
      <c r="X63" s="70">
        <f t="shared" si="18"/>
        <v>560.61477129668492</v>
      </c>
      <c r="Y63" s="70">
        <f t="shared" si="19"/>
        <v>50.614771296684921</v>
      </c>
      <c r="Z63" s="70">
        <f t="shared" si="20"/>
        <v>51</v>
      </c>
      <c r="AA63" s="24">
        <f t="shared" si="21"/>
        <v>51</v>
      </c>
      <c r="AB63" s="67">
        <f t="shared" si="22"/>
        <v>561</v>
      </c>
    </row>
    <row r="64" spans="1:28" ht="15" customHeight="1" x14ac:dyDescent="0.25">
      <c r="A64" s="71">
        <v>616</v>
      </c>
      <c r="B64" s="71">
        <v>510</v>
      </c>
      <c r="C64" s="68">
        <v>0</v>
      </c>
      <c r="D64" s="68">
        <v>271.68</v>
      </c>
      <c r="E64" s="68">
        <v>211.62</v>
      </c>
      <c r="F64" s="68">
        <v>0</v>
      </c>
      <c r="G64" s="68">
        <f t="shared" si="26"/>
        <v>63.89473684210526</v>
      </c>
      <c r="H64" s="68">
        <v>0</v>
      </c>
      <c r="I64" s="68">
        <f t="shared" si="27"/>
        <v>66.684210526315795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0</v>
      </c>
      <c r="U64" s="74">
        <f t="shared" si="16"/>
        <v>-510</v>
      </c>
      <c r="V64" s="70">
        <f t="shared" si="17"/>
        <v>-510</v>
      </c>
      <c r="W64" s="70"/>
      <c r="X64" s="70">
        <f t="shared" si="18"/>
        <v>560.61477129668492</v>
      </c>
      <c r="Y64" s="70">
        <f t="shared" si="19"/>
        <v>50.614771296684921</v>
      </c>
      <c r="Z64" s="70">
        <f t="shared" si="20"/>
        <v>51</v>
      </c>
      <c r="AA64" s="24">
        <f t="shared" si="21"/>
        <v>51</v>
      </c>
      <c r="AB64" s="67">
        <f t="shared" si="22"/>
        <v>561</v>
      </c>
    </row>
    <row r="65" spans="1:28" ht="15" customHeight="1" x14ac:dyDescent="0.25">
      <c r="A65" s="71">
        <v>766</v>
      </c>
      <c r="B65" s="71">
        <v>510</v>
      </c>
      <c r="C65" s="68">
        <v>0</v>
      </c>
      <c r="D65" s="68">
        <v>271.7</v>
      </c>
      <c r="E65" s="68">
        <v>211.62</v>
      </c>
      <c r="F65" s="68">
        <v>0</v>
      </c>
      <c r="G65" s="68">
        <f t="shared" si="26"/>
        <v>58.410256410256409</v>
      </c>
      <c r="H65" s="68">
        <v>0</v>
      </c>
      <c r="I65" s="68">
        <f t="shared" si="27"/>
        <v>64.974358974358978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25"/>
      <c r="T65" s="22">
        <v>0</v>
      </c>
      <c r="U65" s="74">
        <f t="shared" si="16"/>
        <v>-510</v>
      </c>
      <c r="V65" s="70">
        <f t="shared" si="17"/>
        <v>-510</v>
      </c>
      <c r="W65" s="70"/>
      <c r="X65" s="70">
        <f t="shared" si="18"/>
        <v>560.61477129668492</v>
      </c>
      <c r="Y65" s="70">
        <f t="shared" si="19"/>
        <v>50.614771296684921</v>
      </c>
      <c r="Z65" s="70">
        <f t="shared" si="20"/>
        <v>51</v>
      </c>
      <c r="AA65" s="24">
        <f t="shared" si="21"/>
        <v>51</v>
      </c>
      <c r="AB65" s="67">
        <f t="shared" si="22"/>
        <v>561</v>
      </c>
    </row>
    <row r="66" spans="1:28" ht="15" customHeight="1" x14ac:dyDescent="0.25">
      <c r="A66" s="71">
        <v>765</v>
      </c>
      <c r="B66" s="71">
        <v>510</v>
      </c>
      <c r="C66" s="68">
        <v>0</v>
      </c>
      <c r="D66" s="68">
        <v>271.73</v>
      </c>
      <c r="E66" s="68">
        <v>211.62</v>
      </c>
      <c r="F66" s="68">
        <v>0</v>
      </c>
      <c r="G66" s="68">
        <f t="shared" si="26"/>
        <v>56.975000000000001</v>
      </c>
      <c r="H66" s="68">
        <v>0</v>
      </c>
      <c r="I66" s="68">
        <f t="shared" si="27"/>
        <v>63.35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86" ca="1" si="28">IF(RAND()&lt;0.5,0,1)</f>
        <v>0</v>
      </c>
      <c r="N66" s="26"/>
      <c r="O66" s="26"/>
      <c r="P66" s="25"/>
      <c r="Q66" s="25"/>
      <c r="T66" s="22">
        <v>0</v>
      </c>
      <c r="U66" s="74">
        <f t="shared" ref="U66:U86" si="29">T66-B66</f>
        <v>-510</v>
      </c>
      <c r="V66" s="70">
        <f t="shared" ref="V66:V86" si="30">ROUND(U66,0)</f>
        <v>-510</v>
      </c>
      <c r="W66" s="70"/>
      <c r="X66" s="70">
        <f t="shared" ref="X66:X86" si="31">B66/$W$2*$W$3</f>
        <v>560.61477129668492</v>
      </c>
      <c r="Y66" s="70">
        <f t="shared" ref="Y66:Y86" si="32">X66-B66</f>
        <v>50.614771296684921</v>
      </c>
      <c r="Z66" s="70">
        <f t="shared" ref="Z66:Z86" si="33">ROUND(Y66,0)</f>
        <v>51</v>
      </c>
      <c r="AA66" s="24">
        <f t="shared" ref="AA66:AA86" si="34">IF(V66&gt;=0,V66,Z66)</f>
        <v>51</v>
      </c>
      <c r="AB66" s="67">
        <f t="shared" ref="AB66:AB86" si="35">B66+AA66</f>
        <v>561</v>
      </c>
    </row>
    <row r="67" spans="1:28" ht="15" customHeight="1" x14ac:dyDescent="0.25">
      <c r="A67" s="71">
        <v>615</v>
      </c>
      <c r="B67" s="71">
        <v>320</v>
      </c>
      <c r="C67" s="68">
        <v>0</v>
      </c>
      <c r="D67" s="68">
        <v>271.76</v>
      </c>
      <c r="E67" s="68">
        <v>211.27</v>
      </c>
      <c r="F67" s="68">
        <v>0</v>
      </c>
      <c r="G67" s="68">
        <f t="shared" si="26"/>
        <v>59.243902439024389</v>
      </c>
      <c r="H67" s="68">
        <v>0</v>
      </c>
      <c r="I67" s="68">
        <f t="shared" si="27"/>
        <v>66.439024390243901</v>
      </c>
      <c r="J67" s="72">
        <f t="shared" ref="J67:J86" si="36">IF(ABS(B67-B66)&lt;=50,1,0)</f>
        <v>0</v>
      </c>
      <c r="K67" s="72">
        <f t="shared" ref="K67:K86" si="37">IF(ABS((B67-B66))&lt;=50,1,IF((B67-B66)*($B$4-$B$2)&gt;=0,1,-1))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0</v>
      </c>
      <c r="U67" s="74">
        <f t="shared" si="29"/>
        <v>-320</v>
      </c>
      <c r="V67" s="70">
        <f t="shared" si="30"/>
        <v>-320</v>
      </c>
      <c r="W67" s="70"/>
      <c r="X67" s="70">
        <f t="shared" si="31"/>
        <v>351.75828787242972</v>
      </c>
      <c r="Y67" s="70">
        <f t="shared" si="32"/>
        <v>31.758287872429719</v>
      </c>
      <c r="Z67" s="70">
        <f t="shared" si="33"/>
        <v>32</v>
      </c>
      <c r="AA67" s="24">
        <f t="shared" si="34"/>
        <v>32</v>
      </c>
      <c r="AB67" s="67">
        <f t="shared" si="35"/>
        <v>352</v>
      </c>
    </row>
    <row r="68" spans="1:28" ht="15" customHeight="1" x14ac:dyDescent="0.25">
      <c r="A68" s="71">
        <v>615</v>
      </c>
      <c r="B68" s="71">
        <v>320</v>
      </c>
      <c r="C68" s="68">
        <v>0</v>
      </c>
      <c r="D68" s="68">
        <v>271.79000000000002</v>
      </c>
      <c r="E68" s="68">
        <v>211.27</v>
      </c>
      <c r="F68" s="68">
        <v>0</v>
      </c>
      <c r="G68" s="68">
        <f t="shared" si="26"/>
        <v>57.833333333333336</v>
      </c>
      <c r="H68" s="68">
        <v>0</v>
      </c>
      <c r="I68" s="68">
        <f t="shared" si="27"/>
        <v>64.857142857142861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0</v>
      </c>
      <c r="N68" s="26"/>
      <c r="O68" s="26"/>
      <c r="P68" s="25"/>
      <c r="Q68" s="25"/>
      <c r="T68" s="22">
        <v>0</v>
      </c>
      <c r="U68" s="74">
        <f t="shared" si="29"/>
        <v>-320</v>
      </c>
      <c r="V68" s="70">
        <f t="shared" si="30"/>
        <v>-320</v>
      </c>
      <c r="W68" s="70"/>
      <c r="X68" s="70">
        <f t="shared" si="31"/>
        <v>351.75828787242972</v>
      </c>
      <c r="Y68" s="70">
        <f t="shared" si="32"/>
        <v>31.758287872429719</v>
      </c>
      <c r="Z68" s="70">
        <f t="shared" si="33"/>
        <v>32</v>
      </c>
      <c r="AA68" s="24">
        <f t="shared" si="34"/>
        <v>32</v>
      </c>
      <c r="AB68" s="67">
        <f t="shared" si="35"/>
        <v>352</v>
      </c>
    </row>
    <row r="69" spans="1:28" ht="15" customHeight="1" x14ac:dyDescent="0.25">
      <c r="A69" s="71">
        <v>765</v>
      </c>
      <c r="B69" s="71">
        <v>320</v>
      </c>
      <c r="C69" s="68">
        <v>0</v>
      </c>
      <c r="D69" s="68">
        <v>271.83</v>
      </c>
      <c r="E69" s="68">
        <v>211.27</v>
      </c>
      <c r="F69" s="68">
        <v>0</v>
      </c>
      <c r="G69" s="68">
        <f t="shared" si="26"/>
        <v>53</v>
      </c>
      <c r="H69" s="68">
        <v>0</v>
      </c>
      <c r="I69" s="68">
        <f t="shared" si="27"/>
        <v>63.348837209302324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1</v>
      </c>
      <c r="N69" s="26"/>
      <c r="O69" s="26"/>
      <c r="P69" s="25"/>
      <c r="Q69" s="25"/>
      <c r="T69" s="22">
        <v>0</v>
      </c>
      <c r="U69" s="74">
        <f t="shared" si="29"/>
        <v>-320</v>
      </c>
      <c r="V69" s="70">
        <f t="shared" si="30"/>
        <v>-320</v>
      </c>
      <c r="W69" s="70"/>
      <c r="X69" s="70">
        <f t="shared" si="31"/>
        <v>351.75828787242972</v>
      </c>
      <c r="Y69" s="70">
        <f t="shared" si="32"/>
        <v>31.758287872429719</v>
      </c>
      <c r="Z69" s="70">
        <f t="shared" si="33"/>
        <v>32</v>
      </c>
      <c r="AA69" s="24">
        <f t="shared" si="34"/>
        <v>32</v>
      </c>
      <c r="AB69" s="67">
        <f t="shared" si="35"/>
        <v>352</v>
      </c>
    </row>
    <row r="70" spans="1:28" ht="15" customHeight="1" x14ac:dyDescent="0.25">
      <c r="A70" s="71">
        <v>765</v>
      </c>
      <c r="B70" s="71">
        <v>320</v>
      </c>
      <c r="C70" s="68">
        <v>0</v>
      </c>
      <c r="D70" s="68">
        <v>271.88</v>
      </c>
      <c r="E70" s="68">
        <v>211.27</v>
      </c>
      <c r="F70" s="68">
        <v>0</v>
      </c>
      <c r="G70" s="68">
        <f t="shared" si="26"/>
        <v>51.795454545454547</v>
      </c>
      <c r="H70" s="68">
        <v>0</v>
      </c>
      <c r="I70" s="68">
        <f t="shared" si="27"/>
        <v>61.909090909090907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25"/>
      <c r="T70" s="22">
        <v>0</v>
      </c>
      <c r="U70" s="74">
        <f t="shared" si="29"/>
        <v>-320</v>
      </c>
      <c r="V70" s="70">
        <f t="shared" si="30"/>
        <v>-320</v>
      </c>
      <c r="W70" s="70"/>
      <c r="X70" s="70">
        <f t="shared" si="31"/>
        <v>351.75828787242972</v>
      </c>
      <c r="Y70" s="70">
        <f t="shared" si="32"/>
        <v>31.758287872429719</v>
      </c>
      <c r="Z70" s="70">
        <f t="shared" si="33"/>
        <v>32</v>
      </c>
      <c r="AA70" s="24">
        <f t="shared" si="34"/>
        <v>32</v>
      </c>
      <c r="AB70" s="67">
        <f t="shared" si="35"/>
        <v>352</v>
      </c>
    </row>
    <row r="71" spans="1:28" ht="15" customHeight="1" x14ac:dyDescent="0.25">
      <c r="A71" s="71">
        <v>615</v>
      </c>
      <c r="B71" s="71">
        <v>130</v>
      </c>
      <c r="C71" s="68">
        <v>0</v>
      </c>
      <c r="D71" s="68">
        <v>271.92</v>
      </c>
      <c r="E71" s="68">
        <v>210.39</v>
      </c>
      <c r="F71" s="68">
        <v>0</v>
      </c>
      <c r="G71" s="68">
        <f t="shared" si="26"/>
        <v>53.977777777777774</v>
      </c>
      <c r="H71" s="68">
        <v>0</v>
      </c>
      <c r="I71" s="68">
        <f t="shared" si="27"/>
        <v>64.75555555555556</v>
      </c>
      <c r="J71" s="72">
        <f t="shared" si="36"/>
        <v>0</v>
      </c>
      <c r="K71" s="72">
        <f t="shared" si="37"/>
        <v>1</v>
      </c>
      <c r="L71" s="72">
        <f t="shared" ref="L71:L86" si="38">IF(OR(COUNTIF(K67:K71,1)=5,COUNTIF(K67:K71,-1)=5),1,0)</f>
        <v>1</v>
      </c>
      <c r="M71" s="72">
        <f t="shared" ca="1" si="28"/>
        <v>0</v>
      </c>
      <c r="N71" s="26"/>
      <c r="O71" s="26"/>
      <c r="P71" s="25"/>
      <c r="Q71" s="25"/>
      <c r="T71" s="22">
        <v>0</v>
      </c>
      <c r="U71" s="74">
        <f t="shared" si="29"/>
        <v>-130</v>
      </c>
      <c r="V71" s="70">
        <f t="shared" si="30"/>
        <v>-130</v>
      </c>
      <c r="W71" s="70"/>
      <c r="X71" s="70">
        <f t="shared" si="31"/>
        <v>142.90180444817457</v>
      </c>
      <c r="Y71" s="70">
        <f t="shared" si="32"/>
        <v>12.901804448174573</v>
      </c>
      <c r="Z71" s="70">
        <f t="shared" si="33"/>
        <v>13</v>
      </c>
      <c r="AA71" s="24">
        <f t="shared" si="34"/>
        <v>13</v>
      </c>
      <c r="AB71" s="67">
        <f t="shared" si="35"/>
        <v>143</v>
      </c>
    </row>
    <row r="72" spans="1:28" ht="15" customHeight="1" x14ac:dyDescent="0.25">
      <c r="A72" s="71">
        <v>615</v>
      </c>
      <c r="B72" s="71">
        <v>130</v>
      </c>
      <c r="C72" s="68">
        <v>0</v>
      </c>
      <c r="D72" s="68">
        <v>271.97000000000003</v>
      </c>
      <c r="E72" s="68">
        <v>210.39</v>
      </c>
      <c r="F72" s="68">
        <v>0</v>
      </c>
      <c r="G72" s="68">
        <f t="shared" si="26"/>
        <v>52.804347826086953</v>
      </c>
      <c r="H72" s="68">
        <v>0</v>
      </c>
      <c r="I72" s="68">
        <f t="shared" si="27"/>
        <v>63.347826086956523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0</v>
      </c>
      <c r="N72" s="26"/>
      <c r="O72" s="26"/>
      <c r="P72" s="25"/>
      <c r="Q72" s="25"/>
      <c r="T72" s="22">
        <v>0</v>
      </c>
      <c r="U72" s="74">
        <f t="shared" si="29"/>
        <v>-130</v>
      </c>
      <c r="V72" s="70">
        <f t="shared" si="30"/>
        <v>-130</v>
      </c>
      <c r="W72" s="70"/>
      <c r="X72" s="70">
        <f t="shared" si="31"/>
        <v>142.90180444817457</v>
      </c>
      <c r="Y72" s="70">
        <f t="shared" si="32"/>
        <v>12.901804448174573</v>
      </c>
      <c r="Z72" s="70">
        <f t="shared" si="33"/>
        <v>13</v>
      </c>
      <c r="AA72" s="24">
        <f t="shared" si="34"/>
        <v>13</v>
      </c>
      <c r="AB72" s="67">
        <f t="shared" si="35"/>
        <v>143</v>
      </c>
    </row>
    <row r="73" spans="1:28" ht="15" customHeight="1" x14ac:dyDescent="0.25">
      <c r="A73" s="71">
        <v>615</v>
      </c>
      <c r="B73" s="71">
        <v>130</v>
      </c>
      <c r="C73" s="68">
        <v>0</v>
      </c>
      <c r="D73" s="68">
        <v>272.02</v>
      </c>
      <c r="E73" s="68">
        <v>210.39</v>
      </c>
      <c r="F73" s="68">
        <v>0</v>
      </c>
      <c r="G73" s="68">
        <f t="shared" si="26"/>
        <v>51.680851063829785</v>
      </c>
      <c r="H73" s="68">
        <v>0</v>
      </c>
      <c r="I73" s="68">
        <f t="shared" si="27"/>
        <v>62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1</v>
      </c>
      <c r="N73" s="26"/>
      <c r="O73" s="26"/>
      <c r="P73" s="25"/>
      <c r="Q73" s="25"/>
      <c r="T73" s="22">
        <v>0</v>
      </c>
      <c r="U73" s="74">
        <f t="shared" si="29"/>
        <v>-130</v>
      </c>
      <c r="V73" s="70">
        <f t="shared" si="30"/>
        <v>-130</v>
      </c>
      <c r="W73" s="70"/>
      <c r="X73" s="70">
        <f t="shared" si="31"/>
        <v>142.90180444817457</v>
      </c>
      <c r="Y73" s="70">
        <f t="shared" si="32"/>
        <v>12.901804448174573</v>
      </c>
      <c r="Z73" s="70">
        <f t="shared" si="33"/>
        <v>13</v>
      </c>
      <c r="AA73" s="24">
        <f t="shared" si="34"/>
        <v>13</v>
      </c>
      <c r="AB73" s="67">
        <f t="shared" si="35"/>
        <v>143</v>
      </c>
    </row>
    <row r="74" spans="1:28" ht="15" customHeight="1" x14ac:dyDescent="0.25">
      <c r="A74" s="71">
        <v>981</v>
      </c>
      <c r="B74" s="71">
        <v>130</v>
      </c>
      <c r="C74" s="68">
        <v>0</v>
      </c>
      <c r="D74" s="68">
        <v>272.11</v>
      </c>
      <c r="E74" s="68">
        <v>210.39</v>
      </c>
      <c r="F74" s="68">
        <v>0</v>
      </c>
      <c r="G74" s="68">
        <f t="shared" si="26"/>
        <v>42.979166666666664</v>
      </c>
      <c r="H74" s="68">
        <v>0</v>
      </c>
      <c r="I74" s="68">
        <f t="shared" si="27"/>
        <v>60.708333333333336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25"/>
      <c r="T74" s="22">
        <v>0</v>
      </c>
      <c r="U74" s="74">
        <f t="shared" si="29"/>
        <v>-130</v>
      </c>
      <c r="V74" s="70">
        <f t="shared" si="30"/>
        <v>-130</v>
      </c>
      <c r="W74" s="70"/>
      <c r="X74" s="70">
        <f t="shared" si="31"/>
        <v>142.90180444817457</v>
      </c>
      <c r="Y74" s="70">
        <f t="shared" si="32"/>
        <v>12.901804448174573</v>
      </c>
      <c r="Z74" s="70">
        <f t="shared" si="33"/>
        <v>13</v>
      </c>
      <c r="AA74" s="24">
        <f t="shared" si="34"/>
        <v>13</v>
      </c>
      <c r="AB74" s="67">
        <f t="shared" si="35"/>
        <v>143</v>
      </c>
    </row>
    <row r="75" spans="1:28" ht="15" customHeight="1" x14ac:dyDescent="0.25">
      <c r="A75" s="71">
        <v>170</v>
      </c>
      <c r="B75" s="71">
        <v>30</v>
      </c>
      <c r="C75" s="68">
        <v>0.28000000000000003</v>
      </c>
      <c r="D75" s="68">
        <v>272.12</v>
      </c>
      <c r="E75" s="68">
        <v>209.4</v>
      </c>
      <c r="F75" s="68">
        <v>0</v>
      </c>
      <c r="G75" s="68">
        <f t="shared" si="26"/>
        <v>58.653061224489797</v>
      </c>
      <c r="H75" s="68">
        <v>0</v>
      </c>
      <c r="I75" s="68">
        <f t="shared" si="27"/>
        <v>61.510204081632651</v>
      </c>
      <c r="J75" s="72">
        <f t="shared" si="36"/>
        <v>0</v>
      </c>
      <c r="K75" s="72">
        <f t="shared" si="37"/>
        <v>1</v>
      </c>
      <c r="L75" s="72">
        <f t="shared" si="38"/>
        <v>1</v>
      </c>
      <c r="M75" s="72">
        <f t="shared" ca="1" si="28"/>
        <v>0</v>
      </c>
      <c r="N75" s="26"/>
      <c r="O75" s="26"/>
      <c r="P75" s="25"/>
      <c r="Q75" s="25"/>
      <c r="T75" s="22">
        <v>0</v>
      </c>
      <c r="U75" s="74">
        <f t="shared" si="29"/>
        <v>-30</v>
      </c>
      <c r="V75" s="70">
        <f t="shared" si="30"/>
        <v>-30</v>
      </c>
      <c r="W75" s="70"/>
      <c r="X75" s="70">
        <f t="shared" si="31"/>
        <v>32.977339488040286</v>
      </c>
      <c r="Y75" s="70">
        <f t="shared" si="32"/>
        <v>2.9773394880402861</v>
      </c>
      <c r="Z75" s="70">
        <f t="shared" si="33"/>
        <v>3</v>
      </c>
      <c r="AA75" s="24">
        <f t="shared" si="34"/>
        <v>3</v>
      </c>
      <c r="AB75" s="67">
        <f t="shared" si="35"/>
        <v>33</v>
      </c>
    </row>
    <row r="76" spans="1:28" ht="15" customHeight="1" x14ac:dyDescent="0.25">
      <c r="A76" s="25">
        <v>620</v>
      </c>
      <c r="B76" s="25">
        <v>30</v>
      </c>
      <c r="C76" s="68">
        <v>0.06</v>
      </c>
      <c r="D76" s="68">
        <v>272.18</v>
      </c>
      <c r="E76" s="68">
        <v>209.4</v>
      </c>
      <c r="F76" s="68">
        <v>0</v>
      </c>
      <c r="G76" s="68">
        <f t="shared" si="26"/>
        <v>48.48</v>
      </c>
      <c r="H76" s="68">
        <v>0</v>
      </c>
      <c r="I76" s="68">
        <f t="shared" si="27"/>
        <v>60.28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1</v>
      </c>
      <c r="N76" s="25"/>
      <c r="O76" s="25"/>
      <c r="P76" s="25"/>
      <c r="Q76" s="25"/>
      <c r="T76" s="22">
        <v>0</v>
      </c>
      <c r="U76" s="74">
        <f t="shared" si="29"/>
        <v>-30</v>
      </c>
      <c r="V76" s="70">
        <f t="shared" si="30"/>
        <v>-30</v>
      </c>
      <c r="W76" s="70"/>
      <c r="X76" s="70">
        <f t="shared" si="31"/>
        <v>32.977339488040286</v>
      </c>
      <c r="Y76" s="70">
        <f t="shared" si="32"/>
        <v>2.9773394880402861</v>
      </c>
      <c r="Z76" s="70">
        <f t="shared" si="33"/>
        <v>3</v>
      </c>
      <c r="AA76" s="24">
        <f t="shared" si="34"/>
        <v>3</v>
      </c>
      <c r="AB76" s="67">
        <f t="shared" si="35"/>
        <v>33</v>
      </c>
    </row>
    <row r="77" spans="1:28" ht="15" customHeight="1" x14ac:dyDescent="0.25">
      <c r="A77" s="25">
        <v>770</v>
      </c>
      <c r="B77" s="25">
        <v>30</v>
      </c>
      <c r="C77" s="68">
        <v>0.06</v>
      </c>
      <c r="D77" s="68">
        <v>272.25</v>
      </c>
      <c r="E77" s="68">
        <v>209.4</v>
      </c>
      <c r="F77" s="68">
        <v>0</v>
      </c>
      <c r="G77" s="68">
        <f t="shared" si="26"/>
        <v>44.588235294117645</v>
      </c>
      <c r="H77" s="68">
        <v>0</v>
      </c>
      <c r="I77" s="68">
        <f t="shared" si="27"/>
        <v>59.098039215686278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0</v>
      </c>
      <c r="N77" s="25"/>
      <c r="O77" s="25"/>
      <c r="P77" s="25"/>
      <c r="Q77" s="25"/>
      <c r="T77" s="22">
        <v>0</v>
      </c>
      <c r="U77" s="74">
        <f t="shared" si="29"/>
        <v>-30</v>
      </c>
      <c r="V77" s="70">
        <f t="shared" si="30"/>
        <v>-30</v>
      </c>
      <c r="W77" s="70"/>
      <c r="X77" s="70">
        <f t="shared" si="31"/>
        <v>32.977339488040286</v>
      </c>
      <c r="Y77" s="70">
        <f t="shared" si="32"/>
        <v>2.9773394880402861</v>
      </c>
      <c r="Z77" s="70">
        <f t="shared" si="33"/>
        <v>3</v>
      </c>
      <c r="AA77" s="24">
        <f t="shared" si="34"/>
        <v>3</v>
      </c>
      <c r="AB77" s="67">
        <f t="shared" si="35"/>
        <v>33</v>
      </c>
    </row>
    <row r="78" spans="1:28" ht="15" customHeight="1" x14ac:dyDescent="0.25">
      <c r="A78" s="25">
        <v>468</v>
      </c>
      <c r="B78" s="25">
        <v>30</v>
      </c>
      <c r="C78" s="68">
        <v>0</v>
      </c>
      <c r="D78" s="68">
        <v>272.3</v>
      </c>
      <c r="E78" s="68">
        <v>209.4</v>
      </c>
      <c r="F78" s="68">
        <v>0</v>
      </c>
      <c r="G78" s="68">
        <f t="shared" si="26"/>
        <v>49.53846153846154</v>
      </c>
      <c r="H78" s="68">
        <v>0</v>
      </c>
      <c r="I78" s="68">
        <f t="shared" si="27"/>
        <v>57.96153846153846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1</v>
      </c>
      <c r="N78" s="25"/>
      <c r="O78" s="25"/>
      <c r="P78" s="25"/>
      <c r="Q78" s="25"/>
      <c r="T78" s="22">
        <v>0</v>
      </c>
      <c r="U78" s="74">
        <f t="shared" si="29"/>
        <v>-30</v>
      </c>
      <c r="V78" s="70">
        <f t="shared" si="30"/>
        <v>-30</v>
      </c>
      <c r="W78" s="70"/>
      <c r="X78" s="70">
        <f t="shared" si="31"/>
        <v>32.977339488040286</v>
      </c>
      <c r="Y78" s="70">
        <f t="shared" si="32"/>
        <v>2.9773394880402861</v>
      </c>
      <c r="Z78" s="70">
        <f t="shared" si="33"/>
        <v>3</v>
      </c>
      <c r="AA78" s="24">
        <f t="shared" si="34"/>
        <v>3</v>
      </c>
      <c r="AB78" s="67">
        <f t="shared" si="35"/>
        <v>33</v>
      </c>
    </row>
    <row r="79" spans="1:28" ht="15" customHeight="1" x14ac:dyDescent="0.25">
      <c r="A79" s="25">
        <v>620</v>
      </c>
      <c r="B79" s="25">
        <v>30</v>
      </c>
      <c r="C79" s="68">
        <v>0.83</v>
      </c>
      <c r="D79" s="68">
        <v>272.36</v>
      </c>
      <c r="E79" s="68">
        <v>209.4</v>
      </c>
      <c r="F79" s="68">
        <v>0</v>
      </c>
      <c r="G79" s="68">
        <f t="shared" si="26"/>
        <v>45.735849056603776</v>
      </c>
      <c r="H79" s="68">
        <v>0</v>
      </c>
      <c r="I79" s="68">
        <f t="shared" si="27"/>
        <v>56.867924528301884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0</v>
      </c>
      <c r="N79" s="25"/>
      <c r="O79" s="25"/>
      <c r="P79" s="25"/>
      <c r="Q79" s="25"/>
      <c r="T79" s="22">
        <v>0</v>
      </c>
      <c r="U79" s="74">
        <f t="shared" si="29"/>
        <v>-30</v>
      </c>
      <c r="V79" s="70">
        <f t="shared" si="30"/>
        <v>-30</v>
      </c>
      <c r="W79" s="70"/>
      <c r="X79" s="70">
        <f t="shared" si="31"/>
        <v>32.977339488040286</v>
      </c>
      <c r="Y79" s="70">
        <f t="shared" si="32"/>
        <v>2.9773394880402861</v>
      </c>
      <c r="Z79" s="70">
        <f t="shared" si="33"/>
        <v>3</v>
      </c>
      <c r="AA79" s="24">
        <f t="shared" si="34"/>
        <v>3</v>
      </c>
      <c r="AB79" s="67">
        <f t="shared" si="35"/>
        <v>33</v>
      </c>
    </row>
    <row r="80" spans="1:28" ht="15" customHeight="1" x14ac:dyDescent="0.25">
      <c r="A80" s="25">
        <v>470</v>
      </c>
      <c r="B80" s="25">
        <v>30</v>
      </c>
      <c r="C80" s="68">
        <v>1.28</v>
      </c>
      <c r="D80" s="68">
        <v>272.39999999999998</v>
      </c>
      <c r="E80" s="68">
        <v>209.4</v>
      </c>
      <c r="F80" s="68">
        <v>0</v>
      </c>
      <c r="G80" s="68">
        <f t="shared" si="26"/>
        <v>47.666666666666664</v>
      </c>
      <c r="H80" s="68">
        <v>0</v>
      </c>
      <c r="I80" s="68">
        <f t="shared" si="27"/>
        <v>55.814814814814817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0</v>
      </c>
      <c r="N80" s="25"/>
      <c r="O80" s="25"/>
      <c r="P80" s="25"/>
      <c r="Q80" s="25"/>
      <c r="T80" s="22">
        <v>0</v>
      </c>
      <c r="U80" s="74">
        <f t="shared" si="29"/>
        <v>-30</v>
      </c>
      <c r="V80" s="70">
        <f t="shared" si="30"/>
        <v>-30</v>
      </c>
      <c r="W80" s="70"/>
      <c r="X80" s="70">
        <f t="shared" si="31"/>
        <v>32.977339488040286</v>
      </c>
      <c r="Y80" s="70">
        <f t="shared" si="32"/>
        <v>2.9773394880402861</v>
      </c>
      <c r="Z80" s="70">
        <f t="shared" si="33"/>
        <v>3</v>
      </c>
      <c r="AA80" s="24">
        <f t="shared" si="34"/>
        <v>3</v>
      </c>
      <c r="AB80" s="67">
        <f t="shared" si="35"/>
        <v>33</v>
      </c>
    </row>
    <row r="81" spans="1:28" ht="15" customHeight="1" x14ac:dyDescent="0.25">
      <c r="A81" s="25">
        <v>620</v>
      </c>
      <c r="B81" s="25">
        <v>30</v>
      </c>
      <c r="C81" s="68">
        <v>1.56</v>
      </c>
      <c r="D81" s="68">
        <v>272.45999999999998</v>
      </c>
      <c r="E81" s="68">
        <v>209.4</v>
      </c>
      <c r="F81" s="68">
        <v>0</v>
      </c>
      <c r="G81" s="68">
        <f t="shared" si="26"/>
        <v>44.072727272727271</v>
      </c>
      <c r="H81" s="68">
        <v>0</v>
      </c>
      <c r="I81" s="68">
        <f t="shared" si="27"/>
        <v>54.8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1</v>
      </c>
      <c r="N81" s="25"/>
      <c r="O81" s="25"/>
      <c r="P81" s="25"/>
      <c r="Q81" s="25"/>
      <c r="T81" s="22">
        <v>0</v>
      </c>
      <c r="U81" s="74">
        <f t="shared" si="29"/>
        <v>-30</v>
      </c>
      <c r="V81" s="70">
        <f t="shared" si="30"/>
        <v>-30</v>
      </c>
      <c r="W81" s="70"/>
      <c r="X81" s="70">
        <f t="shared" si="31"/>
        <v>32.977339488040286</v>
      </c>
      <c r="Y81" s="70">
        <f t="shared" si="32"/>
        <v>2.9773394880402861</v>
      </c>
      <c r="Z81" s="70">
        <f t="shared" si="33"/>
        <v>3</v>
      </c>
      <c r="AA81" s="24">
        <f t="shared" si="34"/>
        <v>3</v>
      </c>
      <c r="AB81" s="67">
        <f t="shared" si="35"/>
        <v>33</v>
      </c>
    </row>
    <row r="82" spans="1:28" ht="15" customHeight="1" x14ac:dyDescent="0.25">
      <c r="A82" s="25">
        <v>620</v>
      </c>
      <c r="B82" s="25">
        <v>30</v>
      </c>
      <c r="C82" s="68">
        <v>2</v>
      </c>
      <c r="D82" s="68">
        <v>272.52</v>
      </c>
      <c r="E82" s="68">
        <v>209.4</v>
      </c>
      <c r="F82" s="68">
        <v>0</v>
      </c>
      <c r="G82" s="68">
        <f t="shared" si="26"/>
        <v>43.285714285714285</v>
      </c>
      <c r="H82" s="68">
        <v>0</v>
      </c>
      <c r="I82" s="68">
        <f t="shared" si="27"/>
        <v>53.821428571428569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1</v>
      </c>
      <c r="N82" s="25"/>
      <c r="O82" s="25"/>
      <c r="P82" s="25"/>
      <c r="Q82" s="25"/>
      <c r="T82" s="22">
        <v>0</v>
      </c>
      <c r="U82" s="74">
        <f t="shared" si="29"/>
        <v>-30</v>
      </c>
      <c r="V82" s="70">
        <f t="shared" si="30"/>
        <v>-30</v>
      </c>
      <c r="W82" s="70"/>
      <c r="X82" s="70">
        <f t="shared" si="31"/>
        <v>32.977339488040286</v>
      </c>
      <c r="Y82" s="70">
        <f t="shared" si="32"/>
        <v>2.9773394880402861</v>
      </c>
      <c r="Z82" s="70">
        <f t="shared" si="33"/>
        <v>3</v>
      </c>
      <c r="AA82" s="24">
        <f t="shared" si="34"/>
        <v>3</v>
      </c>
      <c r="AB82" s="67">
        <f t="shared" si="35"/>
        <v>33</v>
      </c>
    </row>
    <row r="83" spans="1:28" ht="15" customHeight="1" x14ac:dyDescent="0.25">
      <c r="A83" s="25">
        <v>644</v>
      </c>
      <c r="B83" s="25">
        <v>30</v>
      </c>
      <c r="C83" s="68">
        <v>2.61</v>
      </c>
      <c r="D83" s="68">
        <v>272.58</v>
      </c>
      <c r="E83" s="68">
        <v>209.4</v>
      </c>
      <c r="F83" s="68">
        <v>0</v>
      </c>
      <c r="G83" s="68">
        <f t="shared" si="26"/>
        <v>42.10526315789474</v>
      </c>
      <c r="H83" s="68">
        <v>0</v>
      </c>
      <c r="I83" s="68">
        <f t="shared" si="27"/>
        <v>52.877192982456137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0</v>
      </c>
      <c r="N83" s="25"/>
      <c r="O83" s="25"/>
      <c r="P83" s="25"/>
      <c r="Q83" s="25"/>
      <c r="T83" s="22">
        <v>0</v>
      </c>
      <c r="U83" s="74">
        <f t="shared" si="29"/>
        <v>-30</v>
      </c>
      <c r="V83" s="70">
        <f t="shared" si="30"/>
        <v>-30</v>
      </c>
      <c r="W83" s="70"/>
      <c r="X83" s="70">
        <f t="shared" si="31"/>
        <v>32.977339488040286</v>
      </c>
      <c r="Y83" s="70">
        <f t="shared" si="32"/>
        <v>2.9773394880402861</v>
      </c>
      <c r="Z83" s="70">
        <f t="shared" si="33"/>
        <v>3</v>
      </c>
      <c r="AA83" s="24">
        <f t="shared" si="34"/>
        <v>3</v>
      </c>
      <c r="AB83" s="67">
        <f t="shared" si="35"/>
        <v>33</v>
      </c>
    </row>
    <row r="84" spans="1:28" ht="15" customHeight="1" x14ac:dyDescent="0.25">
      <c r="A84" s="25">
        <v>1062</v>
      </c>
      <c r="B84" s="25">
        <v>30</v>
      </c>
      <c r="C84" s="68">
        <v>7</v>
      </c>
      <c r="D84" s="68">
        <v>272.68</v>
      </c>
      <c r="E84" s="68">
        <v>209.4</v>
      </c>
      <c r="F84" s="68">
        <v>0</v>
      </c>
      <c r="G84" s="68">
        <f t="shared" si="26"/>
        <v>34.172413793103445</v>
      </c>
      <c r="H84" s="68">
        <v>0</v>
      </c>
      <c r="I84" s="68">
        <f t="shared" si="27"/>
        <v>51.96551724137931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1</v>
      </c>
      <c r="N84" s="25"/>
      <c r="O84" s="25"/>
      <c r="P84" s="25"/>
      <c r="Q84" s="25"/>
      <c r="T84" s="22">
        <v>0</v>
      </c>
      <c r="U84" s="74">
        <f t="shared" si="29"/>
        <v>-30</v>
      </c>
      <c r="V84" s="70">
        <f t="shared" si="30"/>
        <v>-30</v>
      </c>
      <c r="W84" s="70"/>
      <c r="X84" s="70">
        <f t="shared" si="31"/>
        <v>32.977339488040286</v>
      </c>
      <c r="Y84" s="70">
        <f t="shared" si="32"/>
        <v>2.9773394880402861</v>
      </c>
      <c r="Z84" s="70">
        <f t="shared" si="33"/>
        <v>3</v>
      </c>
      <c r="AA84" s="24">
        <f t="shared" si="34"/>
        <v>3</v>
      </c>
      <c r="AB84" s="67">
        <f t="shared" si="35"/>
        <v>33</v>
      </c>
    </row>
    <row r="85" spans="1:28" ht="15" customHeight="1" x14ac:dyDescent="0.25">
      <c r="A85" s="25">
        <v>672</v>
      </c>
      <c r="B85" s="25">
        <v>30</v>
      </c>
      <c r="C85" s="68">
        <v>4.5</v>
      </c>
      <c r="D85" s="68">
        <v>272.75</v>
      </c>
      <c r="E85" s="68">
        <v>209.4</v>
      </c>
      <c r="F85" s="68">
        <v>0</v>
      </c>
      <c r="G85" s="68">
        <f t="shared" si="26"/>
        <v>40.203389830508478</v>
      </c>
      <c r="H85" s="68">
        <v>0</v>
      </c>
      <c r="I85" s="68">
        <f t="shared" si="27"/>
        <v>51.084745762711862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0</v>
      </c>
      <c r="N85" s="25"/>
      <c r="O85" s="25"/>
      <c r="P85" s="25"/>
      <c r="Q85" s="25"/>
      <c r="T85" s="22">
        <v>0</v>
      </c>
      <c r="U85" s="74">
        <f t="shared" si="29"/>
        <v>-30</v>
      </c>
      <c r="V85" s="70">
        <f t="shared" si="30"/>
        <v>-30</v>
      </c>
      <c r="W85" s="70"/>
      <c r="X85" s="70">
        <f t="shared" si="31"/>
        <v>32.977339488040286</v>
      </c>
      <c r="Y85" s="70">
        <f t="shared" si="32"/>
        <v>2.9773394880402861</v>
      </c>
      <c r="Z85" s="70">
        <f t="shared" si="33"/>
        <v>3</v>
      </c>
      <c r="AA85" s="24">
        <f t="shared" si="34"/>
        <v>3</v>
      </c>
      <c r="AB85" s="67">
        <f t="shared" si="35"/>
        <v>33</v>
      </c>
    </row>
    <row r="86" spans="1:28" ht="15" customHeight="1" x14ac:dyDescent="0.25">
      <c r="A86" s="25">
        <v>614</v>
      </c>
      <c r="B86" s="25">
        <v>30</v>
      </c>
      <c r="C86" s="68">
        <v>10.06</v>
      </c>
      <c r="D86" s="68">
        <v>272.81</v>
      </c>
      <c r="E86" s="68">
        <v>209.4</v>
      </c>
      <c r="F86" s="68">
        <v>0</v>
      </c>
      <c r="G86" s="68">
        <f t="shared" si="26"/>
        <v>40.5</v>
      </c>
      <c r="H86" s="68">
        <v>0</v>
      </c>
      <c r="I86" s="68">
        <f t="shared" si="27"/>
        <v>50.233333333333334</v>
      </c>
      <c r="J86" s="72">
        <f t="shared" si="36"/>
        <v>1</v>
      </c>
      <c r="K86" s="72">
        <f t="shared" si="37"/>
        <v>1</v>
      </c>
      <c r="L86" s="72">
        <f t="shared" si="38"/>
        <v>1</v>
      </c>
      <c r="M86" s="72">
        <f t="shared" ca="1" si="28"/>
        <v>1</v>
      </c>
      <c r="N86" s="25"/>
      <c r="O86" s="25"/>
      <c r="P86" s="25"/>
      <c r="Q86" s="25"/>
      <c r="T86" s="22">
        <v>0</v>
      </c>
      <c r="U86" s="74">
        <f t="shared" si="29"/>
        <v>-30</v>
      </c>
      <c r="V86" s="70">
        <f t="shared" si="30"/>
        <v>-30</v>
      </c>
      <c r="W86" s="70"/>
      <c r="X86" s="70">
        <f t="shared" si="31"/>
        <v>32.977339488040286</v>
      </c>
      <c r="Y86" s="70">
        <f t="shared" si="32"/>
        <v>2.9773394880402861</v>
      </c>
      <c r="Z86" s="70">
        <f t="shared" si="33"/>
        <v>3</v>
      </c>
      <c r="AA86" s="24">
        <f t="shared" si="34"/>
        <v>3</v>
      </c>
      <c r="AB86" s="67">
        <f t="shared" si="35"/>
        <v>33</v>
      </c>
    </row>
    <row r="87" spans="1:28" ht="15" customHeight="1" x14ac:dyDescent="0.25">
      <c r="A87" s="25"/>
      <c r="B87" s="25"/>
      <c r="C87" s="68"/>
      <c r="D87" s="68"/>
      <c r="E87" s="68"/>
      <c r="F87" s="68"/>
      <c r="G87" s="68"/>
      <c r="H87" s="68"/>
      <c r="I87" s="68"/>
      <c r="J87" s="72"/>
      <c r="K87" s="72"/>
      <c r="L87" s="72"/>
      <c r="M87" s="72"/>
      <c r="N87" s="25"/>
      <c r="O87" s="25"/>
      <c r="P87" s="25"/>
      <c r="Q87" s="25"/>
      <c r="U87" s="74"/>
      <c r="V87" s="70"/>
      <c r="W87" s="70"/>
      <c r="X87" s="70"/>
      <c r="Y87" s="70"/>
      <c r="Z87" s="70"/>
      <c r="AA87" s="24"/>
      <c r="AB87" s="67"/>
    </row>
    <row r="88" spans="1:28" ht="15" customHeight="1" x14ac:dyDescent="0.25">
      <c r="A88" s="25"/>
      <c r="B88" s="25"/>
      <c r="C88" s="68"/>
      <c r="D88" s="68"/>
      <c r="E88" s="68"/>
      <c r="F88" s="68"/>
      <c r="G88" s="68"/>
      <c r="H88" s="68"/>
      <c r="I88" s="68"/>
      <c r="J88" s="72"/>
      <c r="K88" s="72"/>
      <c r="L88" s="72"/>
      <c r="M88" s="72"/>
      <c r="N88" s="25"/>
      <c r="O88" s="25"/>
      <c r="P88" s="25"/>
      <c r="Q88" s="25"/>
      <c r="U88" s="74"/>
      <c r="V88" s="70"/>
      <c r="W88" s="70"/>
      <c r="X88" s="70"/>
      <c r="Y88" s="70"/>
      <c r="Z88" s="70"/>
      <c r="AA88" s="24"/>
      <c r="AB88" s="67"/>
    </row>
    <row r="89" spans="1:28" ht="15" customHeight="1" x14ac:dyDescent="0.25">
      <c r="A89" s="25"/>
      <c r="B89" s="25"/>
      <c r="C89" s="68"/>
      <c r="D89" s="68"/>
      <c r="E89" s="68"/>
      <c r="F89" s="68"/>
      <c r="G89" s="68"/>
      <c r="H89" s="68"/>
      <c r="I89" s="68"/>
      <c r="J89" s="72"/>
      <c r="K89" s="72"/>
      <c r="L89" s="72"/>
      <c r="M89" s="72"/>
      <c r="N89" s="25"/>
      <c r="O89" s="25"/>
      <c r="P89" s="25"/>
      <c r="Q89" s="25"/>
      <c r="U89" s="74"/>
      <c r="V89" s="70"/>
      <c r="W89" s="70"/>
      <c r="X89" s="70"/>
      <c r="Y89" s="70"/>
      <c r="Z89" s="70"/>
      <c r="AA89" s="24"/>
      <c r="AB89" s="67"/>
    </row>
    <row r="90" spans="1:28" ht="15" customHeight="1" x14ac:dyDescent="0.25">
      <c r="A90" s="25"/>
      <c r="B90" s="25"/>
      <c r="C90" s="68"/>
      <c r="D90" s="68"/>
      <c r="E90" s="68"/>
      <c r="F90" s="68"/>
      <c r="G90" s="68"/>
      <c r="H90" s="68"/>
      <c r="I90" s="68"/>
      <c r="J90" s="72"/>
      <c r="K90" s="72"/>
      <c r="L90" s="72"/>
      <c r="M90" s="72"/>
      <c r="N90" s="25"/>
      <c r="O90" s="25"/>
      <c r="P90" s="25"/>
      <c r="Q90" s="25"/>
      <c r="U90" s="74"/>
      <c r="V90" s="70"/>
      <c r="W90" s="70"/>
      <c r="X90" s="70"/>
      <c r="Y90" s="70"/>
      <c r="Z90" s="70"/>
      <c r="AA90" s="24"/>
      <c r="AB90" s="67"/>
    </row>
    <row r="91" spans="1:28" ht="15" customHeight="1" x14ac:dyDescent="0.25">
      <c r="A91" s="25"/>
      <c r="B91" s="25"/>
      <c r="C91" s="68"/>
      <c r="D91" s="68"/>
      <c r="E91" s="68"/>
      <c r="F91" s="68"/>
      <c r="G91" s="68"/>
      <c r="H91" s="68"/>
      <c r="I91" s="68"/>
      <c r="J91" s="72"/>
      <c r="K91" s="72"/>
      <c r="L91" s="72"/>
      <c r="M91" s="72"/>
      <c r="N91" s="25"/>
      <c r="O91" s="25"/>
      <c r="P91" s="25"/>
      <c r="Q91" s="25"/>
      <c r="U91" s="74"/>
      <c r="V91" s="70"/>
      <c r="W91" s="70"/>
      <c r="X91" s="70"/>
      <c r="Y91" s="70"/>
      <c r="Z91" s="70"/>
      <c r="AA91" s="24"/>
      <c r="AB91" s="67"/>
    </row>
    <row r="92" spans="1:28" ht="15" customHeight="1" x14ac:dyDescent="0.25">
      <c r="A92" s="25"/>
      <c r="B92" s="25"/>
      <c r="C92" s="68"/>
      <c r="D92" s="68"/>
      <c r="E92" s="68"/>
      <c r="F92" s="68"/>
      <c r="G92" s="68"/>
      <c r="H92" s="68"/>
      <c r="I92" s="68"/>
      <c r="J92" s="72"/>
      <c r="K92" s="72"/>
      <c r="L92" s="72"/>
      <c r="M92" s="72"/>
      <c r="N92" s="25"/>
      <c r="O92" s="25"/>
      <c r="P92" s="25"/>
      <c r="Q92" s="25"/>
      <c r="U92" s="74"/>
      <c r="V92" s="70"/>
      <c r="W92" s="70"/>
      <c r="X92" s="70"/>
      <c r="Y92" s="70"/>
      <c r="Z92" s="70"/>
      <c r="AA92" s="24"/>
      <c r="AB92" s="67"/>
    </row>
    <row r="93" spans="1:28" ht="15" customHeight="1" x14ac:dyDescent="0.25">
      <c r="A93" s="25"/>
      <c r="B93" s="25"/>
      <c r="C93" s="68"/>
      <c r="D93" s="68"/>
      <c r="E93" s="68"/>
      <c r="F93" s="68"/>
      <c r="G93" s="68"/>
      <c r="H93" s="68"/>
      <c r="I93" s="68"/>
      <c r="J93" s="72"/>
      <c r="K93" s="72"/>
      <c r="L93" s="72"/>
      <c r="M93" s="72"/>
      <c r="N93" s="25"/>
      <c r="O93" s="25"/>
      <c r="P93" s="25"/>
      <c r="Q93" s="25"/>
      <c r="U93" s="74"/>
      <c r="V93" s="70"/>
      <c r="W93" s="70"/>
      <c r="X93" s="70"/>
      <c r="Y93" s="70"/>
      <c r="Z93" s="70"/>
      <c r="AA93" s="24"/>
      <c r="AB93" s="67"/>
    </row>
    <row r="94" spans="1:28" ht="15" customHeight="1" x14ac:dyDescent="0.25">
      <c r="A94" s="25"/>
      <c r="B94" s="25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N94" s="25"/>
      <c r="O94" s="25"/>
      <c r="P94" s="25"/>
      <c r="Q94" s="25"/>
      <c r="U94" s="74"/>
      <c r="V94" s="70"/>
      <c r="W94" s="70"/>
      <c r="X94" s="70"/>
      <c r="Y94" s="70"/>
      <c r="Z94" s="70"/>
      <c r="AA94" s="24"/>
      <c r="AB94" s="67"/>
    </row>
    <row r="95" spans="1:28" ht="15" customHeight="1" x14ac:dyDescent="0.25">
      <c r="A95" s="25"/>
      <c r="B95" s="25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N95" s="25"/>
      <c r="O95" s="25"/>
      <c r="P95" s="25"/>
      <c r="Q95" s="25"/>
      <c r="U95" s="74"/>
      <c r="V95" s="70"/>
      <c r="W95" s="70"/>
      <c r="X95" s="70"/>
      <c r="Y95" s="70"/>
      <c r="Z95" s="70"/>
      <c r="AA95" s="24"/>
      <c r="AB95" s="67"/>
    </row>
    <row r="96" spans="1:28" ht="15" customHeight="1" x14ac:dyDescent="0.25">
      <c r="A96" s="25"/>
      <c r="B96" s="25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N96" s="25"/>
      <c r="O96" s="25"/>
      <c r="P96" s="25"/>
      <c r="Q96" s="25"/>
      <c r="U96" s="74"/>
      <c r="V96" s="70"/>
      <c r="W96" s="70"/>
      <c r="X96" s="70"/>
      <c r="Y96" s="70"/>
      <c r="Z96" s="70"/>
      <c r="AA96" s="24"/>
      <c r="AB96" s="67"/>
    </row>
    <row r="97" spans="1:28" ht="15" customHeight="1" x14ac:dyDescent="0.25">
      <c r="A97" s="42"/>
      <c r="B97" s="25"/>
      <c r="C97" s="68"/>
      <c r="D97" s="68"/>
      <c r="E97" s="68"/>
      <c r="F97" s="83"/>
      <c r="G97" s="83"/>
      <c r="H97" s="68"/>
      <c r="I97" s="68"/>
      <c r="J97" s="72"/>
      <c r="K97" s="72"/>
      <c r="L97" s="72"/>
      <c r="M97" s="72"/>
      <c r="N97" s="25"/>
      <c r="O97" s="25"/>
      <c r="P97" s="25"/>
      <c r="Q97" s="25"/>
      <c r="U97" s="74"/>
      <c r="V97" s="70"/>
      <c r="W97" s="70"/>
      <c r="X97" s="70"/>
      <c r="Y97" s="70"/>
      <c r="Z97" s="70"/>
      <c r="AA97" s="24"/>
      <c r="AB97" s="67"/>
    </row>
    <row r="98" spans="1:28" ht="15" customHeight="1" x14ac:dyDescent="0.25">
      <c r="A98" s="25"/>
      <c r="B98" s="25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N98" s="25"/>
      <c r="O98" s="25"/>
      <c r="P98" s="25"/>
      <c r="Q98" s="25"/>
      <c r="U98" s="74"/>
      <c r="V98" s="70"/>
      <c r="W98" s="70"/>
      <c r="X98" s="70"/>
      <c r="Y98" s="70"/>
      <c r="Z98" s="70"/>
      <c r="AA98" s="24"/>
      <c r="AB98" s="67"/>
    </row>
    <row r="99" spans="1:28" ht="15" customHeight="1" x14ac:dyDescent="0.25">
      <c r="A99" s="25"/>
      <c r="B99" s="25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5"/>
      <c r="O99" s="25"/>
      <c r="P99" s="25"/>
      <c r="Q99" s="25"/>
      <c r="U99" s="74"/>
      <c r="V99" s="70"/>
      <c r="W99" s="70"/>
      <c r="X99" s="70"/>
      <c r="Y99" s="70"/>
      <c r="Z99" s="70"/>
      <c r="AA99" s="24"/>
      <c r="AB99" s="67"/>
    </row>
    <row r="100" spans="1:28" ht="15" customHeight="1" x14ac:dyDescent="0.25">
      <c r="A100" s="25"/>
      <c r="B100" s="25"/>
      <c r="C100" s="68"/>
      <c r="D100" s="68"/>
      <c r="E100" s="68"/>
      <c r="F100" s="68"/>
      <c r="G100" s="68"/>
      <c r="H100" s="68"/>
      <c r="I100" s="68"/>
      <c r="J100" s="72"/>
      <c r="K100" s="72"/>
      <c r="L100" s="72"/>
      <c r="M100" s="72"/>
      <c r="N100" s="25"/>
      <c r="O100" s="25"/>
      <c r="P100" s="25"/>
      <c r="Q100" s="25"/>
      <c r="U100" s="74"/>
      <c r="V100" s="70"/>
      <c r="W100" s="70"/>
      <c r="X100" s="70"/>
      <c r="Y100" s="70"/>
      <c r="Z100" s="70"/>
      <c r="AA100" s="24"/>
      <c r="AB100" s="67"/>
    </row>
    <row r="101" spans="1:28" ht="15" customHeight="1" x14ac:dyDescent="0.25">
      <c r="A101" s="25"/>
      <c r="B101" s="42"/>
      <c r="C101" s="68"/>
      <c r="D101" s="68"/>
      <c r="E101" s="68"/>
      <c r="F101" s="68"/>
      <c r="G101" s="68"/>
      <c r="H101" s="83"/>
      <c r="I101" s="83"/>
      <c r="J101" s="72"/>
      <c r="K101" s="72"/>
      <c r="L101" s="72"/>
      <c r="M101" s="72"/>
      <c r="N101" s="25"/>
      <c r="O101" s="25"/>
      <c r="P101" s="25"/>
      <c r="Q101" s="25"/>
      <c r="U101" s="74"/>
      <c r="V101" s="70"/>
      <c r="W101" s="70"/>
      <c r="X101" s="70"/>
      <c r="Y101" s="70"/>
      <c r="Z101" s="70"/>
      <c r="AA101" s="24"/>
      <c r="AB101" s="67"/>
    </row>
    <row r="102" spans="1:28" ht="15" customHeight="1" x14ac:dyDescent="0.25">
      <c r="A102" s="25"/>
      <c r="B102" s="25"/>
      <c r="C102" s="68"/>
      <c r="D102" s="68"/>
      <c r="E102" s="68"/>
      <c r="F102" s="68"/>
      <c r="G102" s="68"/>
      <c r="H102" s="68"/>
      <c r="I102" s="68"/>
      <c r="J102" s="72"/>
      <c r="K102" s="72"/>
      <c r="L102" s="72"/>
      <c r="M102" s="72"/>
      <c r="N102" s="25"/>
      <c r="O102" s="25"/>
      <c r="P102" s="25"/>
      <c r="Q102" s="25"/>
      <c r="U102" s="74"/>
      <c r="V102" s="70"/>
      <c r="W102" s="70"/>
      <c r="X102" s="70"/>
      <c r="Y102" s="70"/>
      <c r="Z102" s="70"/>
      <c r="AA102" s="24"/>
      <c r="AB102" s="67"/>
    </row>
    <row r="103" spans="1:28" ht="15" customHeight="1" x14ac:dyDescent="0.25">
      <c r="A103" s="25"/>
      <c r="B103" s="25"/>
      <c r="C103" s="68"/>
      <c r="D103" s="68"/>
      <c r="E103" s="68"/>
      <c r="F103" s="68"/>
      <c r="G103" s="68"/>
      <c r="H103" s="68"/>
      <c r="I103" s="68"/>
      <c r="J103" s="72"/>
      <c r="K103" s="72"/>
      <c r="L103" s="72"/>
      <c r="M103" s="72"/>
      <c r="N103" s="25"/>
      <c r="O103" s="25"/>
      <c r="P103" s="25"/>
      <c r="Q103" s="25"/>
      <c r="U103" s="74"/>
      <c r="V103" s="70"/>
      <c r="W103" s="70"/>
      <c r="X103" s="70"/>
      <c r="Y103" s="70"/>
      <c r="Z103" s="70"/>
      <c r="AA103" s="24"/>
      <c r="AB103" s="67"/>
    </row>
    <row r="104" spans="1:28" ht="15" customHeight="1" x14ac:dyDescent="0.25">
      <c r="A104" s="25"/>
      <c r="B104" s="25"/>
      <c r="C104" s="68"/>
      <c r="D104" s="68"/>
      <c r="E104" s="68"/>
      <c r="F104" s="68"/>
      <c r="G104" s="68"/>
      <c r="H104" s="68"/>
      <c r="I104" s="68"/>
      <c r="J104" s="72"/>
      <c r="K104" s="72"/>
      <c r="L104" s="72"/>
      <c r="M104" s="72"/>
      <c r="N104" s="25"/>
      <c r="O104" s="25"/>
      <c r="P104" s="25"/>
      <c r="Q104" s="25"/>
      <c r="U104" s="74"/>
      <c r="V104" s="70"/>
      <c r="W104" s="70"/>
      <c r="X104" s="70"/>
      <c r="Y104" s="70"/>
      <c r="Z104" s="70"/>
      <c r="AA104" s="24"/>
      <c r="AB104" s="67"/>
    </row>
    <row r="105" spans="1:28" ht="15" customHeight="1" x14ac:dyDescent="0.25">
      <c r="A105" s="25"/>
      <c r="B105" s="25"/>
      <c r="C105" s="68"/>
      <c r="D105" s="68"/>
      <c r="E105" s="68"/>
      <c r="F105" s="68"/>
      <c r="G105" s="68"/>
      <c r="H105" s="68"/>
      <c r="I105" s="68"/>
      <c r="J105" s="72"/>
      <c r="K105" s="72"/>
      <c r="L105" s="72"/>
      <c r="M105" s="72"/>
      <c r="N105" s="25"/>
      <c r="O105" s="25"/>
      <c r="P105" s="25"/>
      <c r="Q105" s="25"/>
      <c r="U105" s="74"/>
      <c r="V105" s="70"/>
      <c r="W105" s="70"/>
      <c r="X105" s="70"/>
      <c r="Y105" s="70"/>
      <c r="Z105" s="70"/>
      <c r="AA105" s="24"/>
      <c r="AB105" s="67"/>
    </row>
    <row r="106" spans="1:28" ht="15" customHeight="1" x14ac:dyDescent="0.25">
      <c r="A106" s="25"/>
      <c r="B106" s="25"/>
      <c r="C106" s="68"/>
      <c r="D106" s="68"/>
      <c r="E106" s="68"/>
      <c r="F106" s="68"/>
      <c r="G106" s="68"/>
      <c r="H106" s="68"/>
      <c r="I106" s="68"/>
      <c r="J106" s="72"/>
      <c r="K106" s="72"/>
      <c r="L106" s="72"/>
      <c r="M106" s="72"/>
      <c r="N106" s="25"/>
      <c r="O106" s="25"/>
      <c r="P106" s="25"/>
      <c r="Q106" s="25"/>
      <c r="U106" s="74"/>
      <c r="V106" s="70"/>
      <c r="W106" s="70"/>
      <c r="X106" s="70"/>
      <c r="Y106" s="70"/>
      <c r="Z106" s="70"/>
      <c r="AA106" s="24"/>
      <c r="AB106" s="67"/>
    </row>
    <row r="107" spans="1:28" ht="15" customHeight="1" x14ac:dyDescent="0.25">
      <c r="A107" s="25"/>
      <c r="B107" s="25"/>
      <c r="C107" s="68"/>
      <c r="D107" s="68"/>
      <c r="E107" s="68"/>
      <c r="F107" s="68"/>
      <c r="G107" s="68"/>
      <c r="H107" s="68"/>
      <c r="I107" s="68"/>
      <c r="J107" s="72"/>
      <c r="K107" s="72"/>
      <c r="L107" s="72"/>
      <c r="M107" s="72"/>
      <c r="N107" s="25"/>
      <c r="O107" s="25"/>
      <c r="P107" s="25"/>
      <c r="Q107" s="25"/>
      <c r="U107" s="74"/>
      <c r="V107" s="70"/>
      <c r="W107" s="70"/>
      <c r="X107" s="70"/>
      <c r="Y107" s="70"/>
      <c r="Z107" s="70"/>
      <c r="AA107" s="24"/>
      <c r="AB107" s="67"/>
    </row>
    <row r="108" spans="1:28" ht="15" customHeight="1" x14ac:dyDescent="0.25">
      <c r="A108" s="25"/>
      <c r="B108" s="25"/>
      <c r="C108" s="68"/>
      <c r="D108" s="68"/>
      <c r="E108" s="68"/>
      <c r="F108" s="68"/>
      <c r="G108" s="68"/>
      <c r="H108" s="68"/>
      <c r="I108" s="68"/>
      <c r="J108" s="72"/>
      <c r="K108" s="72"/>
      <c r="L108" s="72"/>
      <c r="M108" s="72"/>
      <c r="N108" s="25"/>
      <c r="O108" s="25"/>
      <c r="P108" s="25"/>
      <c r="Q108" s="25"/>
      <c r="U108" s="74"/>
      <c r="V108" s="70"/>
      <c r="W108" s="70"/>
      <c r="X108" s="70"/>
      <c r="Y108" s="70"/>
      <c r="Z108" s="70"/>
      <c r="AA108" s="24"/>
      <c r="AB108" s="67"/>
    </row>
    <row r="109" spans="1:28" ht="15" customHeight="1" x14ac:dyDescent="0.25">
      <c r="A109" s="25"/>
      <c r="B109" s="25"/>
      <c r="C109" s="68"/>
      <c r="D109" s="68"/>
      <c r="E109" s="68"/>
      <c r="F109" s="68"/>
      <c r="G109" s="68"/>
      <c r="H109" s="68"/>
      <c r="I109" s="68"/>
      <c r="J109" s="72"/>
      <c r="K109" s="72"/>
      <c r="L109" s="72"/>
      <c r="M109" s="72"/>
      <c r="N109" s="25"/>
      <c r="O109" s="25"/>
      <c r="P109" s="25"/>
      <c r="Q109" s="25"/>
      <c r="U109" s="74"/>
      <c r="V109" s="70"/>
      <c r="W109" s="70"/>
      <c r="X109" s="70"/>
      <c r="Y109" s="70"/>
      <c r="Z109" s="70"/>
      <c r="AA109" s="24"/>
      <c r="AB109" s="67"/>
    </row>
    <row r="110" spans="1:28" ht="15" customHeight="1" x14ac:dyDescent="0.25">
      <c r="A110" s="25"/>
      <c r="B110" s="25"/>
      <c r="C110" s="68"/>
      <c r="D110" s="68"/>
      <c r="E110" s="68"/>
      <c r="F110" s="68"/>
      <c r="G110" s="68"/>
      <c r="H110" s="68"/>
      <c r="I110" s="68"/>
      <c r="J110" s="72"/>
      <c r="K110" s="72"/>
      <c r="L110" s="72"/>
      <c r="M110" s="72"/>
      <c r="N110" s="25"/>
      <c r="O110" s="25"/>
      <c r="P110" s="25"/>
      <c r="Q110" s="25"/>
      <c r="U110" s="74"/>
      <c r="V110" s="70"/>
      <c r="W110" s="70"/>
      <c r="X110" s="70"/>
      <c r="Y110" s="70"/>
      <c r="Z110" s="70"/>
      <c r="AA110" s="24"/>
      <c r="AB110" s="67"/>
    </row>
    <row r="111" spans="1:28" ht="15" customHeight="1" x14ac:dyDescent="0.25">
      <c r="A111" s="25"/>
      <c r="B111" s="25"/>
      <c r="C111" s="68"/>
      <c r="D111" s="68"/>
      <c r="E111" s="68"/>
      <c r="F111" s="68"/>
      <c r="G111" s="68"/>
      <c r="H111" s="68"/>
      <c r="I111" s="68"/>
      <c r="J111" s="72"/>
      <c r="K111" s="72"/>
      <c r="L111" s="72"/>
      <c r="M111" s="72"/>
      <c r="N111" s="25"/>
      <c r="O111" s="25"/>
      <c r="P111" s="25"/>
      <c r="Q111" s="25"/>
      <c r="U111" s="74"/>
      <c r="V111" s="70"/>
      <c r="W111" s="70"/>
      <c r="X111" s="70"/>
      <c r="Y111" s="70"/>
      <c r="Z111" s="70"/>
      <c r="AA111" s="24"/>
      <c r="AB111" s="67"/>
    </row>
    <row r="112" spans="1:28" ht="15" customHeight="1" x14ac:dyDescent="0.25">
      <c r="A112" s="25"/>
      <c r="B112" s="25"/>
      <c r="C112" s="68"/>
      <c r="D112" s="68"/>
      <c r="E112" s="68"/>
      <c r="F112" s="68"/>
      <c r="G112" s="68"/>
      <c r="H112" s="68"/>
      <c r="I112" s="68"/>
      <c r="J112" s="72"/>
      <c r="K112" s="72"/>
      <c r="L112" s="72"/>
      <c r="M112" s="72"/>
      <c r="N112" s="25"/>
      <c r="O112" s="25"/>
      <c r="P112" s="25"/>
      <c r="Q112" s="25"/>
      <c r="U112" s="74"/>
      <c r="V112" s="70"/>
      <c r="W112" s="70"/>
      <c r="X112" s="70"/>
      <c r="Y112" s="70"/>
      <c r="Z112" s="70"/>
      <c r="AA112" s="24"/>
      <c r="AB112" s="67"/>
    </row>
    <row r="113" spans="1:28" ht="15" customHeight="1" x14ac:dyDescent="0.25">
      <c r="A113" s="25"/>
      <c r="B113" s="25"/>
      <c r="C113" s="68"/>
      <c r="D113" s="68"/>
      <c r="E113" s="68"/>
      <c r="F113" s="68"/>
      <c r="G113" s="68"/>
      <c r="H113" s="68"/>
      <c r="I113" s="68"/>
      <c r="J113" s="72"/>
      <c r="K113" s="72"/>
      <c r="L113" s="72"/>
      <c r="M113" s="72"/>
      <c r="N113" s="25"/>
      <c r="O113" s="25"/>
      <c r="P113" s="25"/>
      <c r="Q113" s="25"/>
      <c r="U113" s="74"/>
      <c r="V113" s="70"/>
      <c r="W113" s="70"/>
      <c r="X113" s="70"/>
      <c r="Y113" s="70"/>
      <c r="Z113" s="70"/>
      <c r="AA113" s="24"/>
      <c r="AB113" s="67"/>
    </row>
    <row r="114" spans="1:28" ht="15" customHeight="1" x14ac:dyDescent="0.25">
      <c r="A114" s="25"/>
      <c r="B114" s="25"/>
      <c r="C114" s="68"/>
      <c r="D114" s="68"/>
      <c r="E114" s="68"/>
      <c r="F114" s="68"/>
      <c r="G114" s="68"/>
      <c r="H114" s="68"/>
      <c r="I114" s="68"/>
      <c r="J114" s="72"/>
      <c r="K114" s="72"/>
      <c r="L114" s="72"/>
      <c r="M114" s="72"/>
      <c r="N114" s="25"/>
      <c r="O114" s="25"/>
      <c r="P114" s="25"/>
      <c r="Q114" s="25"/>
      <c r="U114" s="74"/>
      <c r="V114" s="70"/>
      <c r="W114" s="70"/>
      <c r="X114" s="70"/>
      <c r="Y114" s="70"/>
      <c r="Z114" s="70"/>
      <c r="AA114" s="24"/>
      <c r="AB114" s="67"/>
    </row>
    <row r="115" spans="1:28" ht="15" customHeight="1" x14ac:dyDescent="0.25">
      <c r="A115" s="25"/>
      <c r="B115" s="25"/>
      <c r="C115" s="68"/>
      <c r="D115" s="68"/>
      <c r="E115" s="68"/>
      <c r="F115" s="68"/>
      <c r="G115" s="68"/>
      <c r="H115" s="68"/>
      <c r="I115" s="68"/>
      <c r="J115" s="72"/>
      <c r="K115" s="72"/>
      <c r="L115" s="72"/>
      <c r="M115" s="72"/>
      <c r="N115" s="25"/>
      <c r="O115" s="25"/>
      <c r="P115" s="25"/>
      <c r="Q115" s="25"/>
      <c r="U115" s="74"/>
      <c r="V115" s="70"/>
      <c r="W115" s="70"/>
      <c r="X115" s="70"/>
      <c r="Y115" s="70"/>
      <c r="Z115" s="70"/>
      <c r="AA115" s="24"/>
      <c r="AB115" s="67"/>
    </row>
    <row r="116" spans="1:28" ht="15" customHeight="1" x14ac:dyDescent="0.25">
      <c r="A116" s="25"/>
      <c r="B116" s="25"/>
      <c r="C116" s="68"/>
      <c r="D116" s="68"/>
      <c r="E116" s="68"/>
      <c r="F116" s="68"/>
      <c r="G116" s="68"/>
      <c r="H116" s="68"/>
      <c r="I116" s="68"/>
      <c r="J116" s="72"/>
      <c r="K116" s="72"/>
      <c r="L116" s="72"/>
      <c r="M116" s="72"/>
      <c r="N116" s="25"/>
      <c r="O116" s="25"/>
      <c r="P116" s="25"/>
      <c r="Q116" s="25"/>
      <c r="U116" s="74"/>
      <c r="V116" s="70"/>
      <c r="W116" s="70"/>
      <c r="X116" s="70"/>
      <c r="Y116" s="70"/>
      <c r="Z116" s="70"/>
      <c r="AA116" s="24"/>
      <c r="AB116" s="67"/>
    </row>
    <row r="117" spans="1:28" ht="15" customHeight="1" x14ac:dyDescent="0.25">
      <c r="A117" s="25"/>
      <c r="B117" s="25"/>
      <c r="C117" s="68"/>
      <c r="D117" s="68"/>
      <c r="E117" s="68"/>
      <c r="F117" s="68"/>
      <c r="G117" s="68"/>
      <c r="H117" s="68"/>
      <c r="I117" s="68"/>
      <c r="J117" s="72"/>
      <c r="K117" s="72"/>
      <c r="L117" s="72"/>
      <c r="M117" s="72"/>
      <c r="N117" s="25"/>
      <c r="O117" s="25"/>
      <c r="P117" s="25"/>
      <c r="Q117" s="25"/>
      <c r="U117" s="74"/>
      <c r="V117" s="70"/>
      <c r="W117" s="70"/>
      <c r="X117" s="70"/>
      <c r="Y117" s="70"/>
      <c r="Z117" s="70"/>
      <c r="AA117" s="24"/>
      <c r="AB117" s="67"/>
    </row>
    <row r="118" spans="1:28" ht="15" customHeight="1" x14ac:dyDescent="0.25">
      <c r="A118" s="25"/>
      <c r="B118" s="25"/>
      <c r="C118" s="68"/>
      <c r="D118" s="68"/>
      <c r="E118" s="68"/>
      <c r="F118" s="68"/>
      <c r="G118" s="68"/>
      <c r="H118" s="68"/>
      <c r="I118" s="68"/>
      <c r="J118" s="72"/>
      <c r="K118" s="72"/>
      <c r="L118" s="72"/>
      <c r="M118" s="72"/>
      <c r="N118" s="25"/>
      <c r="O118" s="25"/>
      <c r="P118" s="25"/>
      <c r="Q118" s="25"/>
      <c r="U118" s="74"/>
      <c r="V118" s="70"/>
      <c r="W118" s="70"/>
      <c r="X118" s="70"/>
      <c r="Y118" s="70"/>
      <c r="Z118" s="70"/>
      <c r="AA118" s="24"/>
      <c r="AB118" s="67"/>
    </row>
    <row r="119" spans="1:28" ht="15" customHeight="1" x14ac:dyDescent="0.25">
      <c r="A119" s="25"/>
      <c r="B119" s="25"/>
      <c r="C119" s="68"/>
      <c r="D119" s="68"/>
      <c r="E119" s="68"/>
      <c r="F119" s="68"/>
      <c r="G119" s="68"/>
      <c r="H119" s="68"/>
      <c r="I119" s="68"/>
      <c r="J119" s="72"/>
      <c r="K119" s="72"/>
      <c r="L119" s="72"/>
      <c r="M119" s="72"/>
      <c r="N119" s="25"/>
      <c r="O119" s="25"/>
      <c r="P119" s="25"/>
      <c r="Q119" s="25"/>
      <c r="U119" s="74"/>
      <c r="V119" s="70"/>
      <c r="W119" s="70"/>
      <c r="X119" s="70"/>
      <c r="Y119" s="70"/>
      <c r="Z119" s="70"/>
      <c r="AA119" s="24"/>
      <c r="AB119" s="67"/>
    </row>
    <row r="120" spans="1:28" ht="15" customHeight="1" x14ac:dyDescent="0.25">
      <c r="A120" s="25"/>
      <c r="B120" s="25"/>
      <c r="C120" s="68"/>
      <c r="D120" s="68"/>
      <c r="E120" s="68"/>
      <c r="F120" s="68"/>
      <c r="G120" s="68"/>
      <c r="H120" s="68"/>
      <c r="I120" s="68"/>
      <c r="J120" s="72"/>
      <c r="K120" s="72"/>
      <c r="L120" s="72"/>
      <c r="M120" s="72"/>
      <c r="N120" s="25"/>
      <c r="O120" s="25"/>
      <c r="P120" s="25"/>
      <c r="Q120" s="25"/>
      <c r="U120" s="74"/>
      <c r="V120" s="70"/>
      <c r="W120" s="70"/>
      <c r="X120" s="70"/>
      <c r="Y120" s="70"/>
      <c r="Z120" s="70"/>
      <c r="AA120" s="24"/>
      <c r="AB120" s="67"/>
    </row>
    <row r="121" spans="1:28" ht="15" customHeight="1" x14ac:dyDescent="0.25">
      <c r="A121" s="25"/>
      <c r="B121" s="25"/>
      <c r="C121" s="68"/>
      <c r="D121" s="68"/>
      <c r="E121" s="68"/>
      <c r="F121" s="68"/>
      <c r="G121" s="68"/>
      <c r="H121" s="68"/>
      <c r="I121" s="68"/>
      <c r="J121" s="72"/>
      <c r="K121" s="72"/>
      <c r="L121" s="72"/>
      <c r="M121" s="72"/>
      <c r="N121" s="25"/>
      <c r="O121" s="25"/>
      <c r="P121" s="25"/>
      <c r="Q121" s="25"/>
      <c r="U121" s="74"/>
      <c r="V121" s="70"/>
      <c r="W121" s="70"/>
      <c r="X121" s="70"/>
      <c r="Y121" s="70"/>
      <c r="Z121" s="70"/>
      <c r="AA121" s="24"/>
      <c r="AB121" s="67"/>
    </row>
    <row r="122" spans="1:28" ht="15" customHeight="1" x14ac:dyDescent="0.25">
      <c r="A122" s="25"/>
      <c r="B122" s="25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5"/>
      <c r="O122" s="25"/>
      <c r="P122" s="25"/>
      <c r="Q122" s="25"/>
      <c r="U122" s="74"/>
      <c r="V122" s="70"/>
      <c r="W122" s="70"/>
      <c r="X122" s="70"/>
      <c r="Y122" s="70"/>
      <c r="Z122" s="70"/>
      <c r="AA122" s="24"/>
      <c r="AB122" s="67"/>
    </row>
    <row r="123" spans="1:28" ht="15" customHeight="1" x14ac:dyDescent="0.25">
      <c r="A123" s="25"/>
      <c r="B123" s="25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5"/>
      <c r="O123" s="25"/>
      <c r="P123" s="25"/>
      <c r="Q123" s="25"/>
      <c r="U123" s="74"/>
      <c r="V123" s="70"/>
      <c r="W123" s="70"/>
      <c r="X123" s="70"/>
      <c r="Y123" s="70"/>
      <c r="Z123" s="70"/>
      <c r="AA123" s="24"/>
      <c r="AB123" s="67"/>
    </row>
    <row r="124" spans="1:28" ht="15" customHeight="1" x14ac:dyDescent="0.25">
      <c r="A124" s="25"/>
      <c r="B124" s="25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5"/>
      <c r="O124" s="25"/>
      <c r="P124" s="25"/>
      <c r="Q124" s="25"/>
      <c r="U124" s="74"/>
      <c r="V124" s="70"/>
      <c r="W124" s="70"/>
      <c r="X124" s="70"/>
      <c r="Y124" s="70"/>
      <c r="Z124" s="70"/>
      <c r="AA124" s="24"/>
      <c r="AB124" s="67"/>
    </row>
    <row r="125" spans="1:28" ht="15" customHeight="1" x14ac:dyDescent="0.25">
      <c r="A125" s="25"/>
      <c r="B125" s="25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5"/>
      <c r="O125" s="25"/>
      <c r="P125" s="25"/>
      <c r="Q125" s="25"/>
      <c r="U125" s="74"/>
      <c r="V125" s="70"/>
      <c r="W125" s="70"/>
      <c r="X125" s="70"/>
      <c r="Y125" s="70"/>
      <c r="Z125" s="70"/>
      <c r="AA125" s="24"/>
      <c r="AB125" s="67"/>
    </row>
    <row r="126" spans="1:28" ht="15" customHeight="1" x14ac:dyDescent="0.25">
      <c r="A126" s="25"/>
      <c r="B126" s="25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5"/>
      <c r="O126" s="25"/>
      <c r="P126" s="25"/>
      <c r="Q126" s="25"/>
      <c r="U126" s="74"/>
      <c r="V126" s="70"/>
      <c r="W126" s="70"/>
      <c r="X126" s="70"/>
      <c r="Y126" s="70"/>
      <c r="Z126" s="70"/>
      <c r="AA126" s="24"/>
      <c r="AB126" s="67"/>
    </row>
    <row r="127" spans="1:28" ht="15" customHeight="1" x14ac:dyDescent="0.25">
      <c r="A127" s="25"/>
      <c r="B127" s="25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5"/>
      <c r="O127" s="25"/>
      <c r="P127" s="25"/>
      <c r="Q127" s="25"/>
      <c r="U127" s="74"/>
      <c r="V127" s="70"/>
      <c r="W127" s="70"/>
      <c r="X127" s="70"/>
      <c r="Y127" s="70"/>
      <c r="Z127" s="70"/>
      <c r="AA127" s="24"/>
      <c r="AB127" s="67"/>
    </row>
    <row r="128" spans="1:28" ht="15" customHeight="1" x14ac:dyDescent="0.25">
      <c r="A128" s="25"/>
      <c r="B128" s="25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5"/>
      <c r="O128" s="25"/>
      <c r="P128" s="25"/>
      <c r="Q128" s="25"/>
      <c r="U128" s="74"/>
      <c r="V128" s="70"/>
      <c r="W128" s="70"/>
      <c r="X128" s="70"/>
      <c r="Y128" s="70"/>
      <c r="Z128" s="70"/>
      <c r="AA128" s="24"/>
      <c r="AB128" s="67"/>
    </row>
    <row r="129" spans="1:28" ht="15" customHeight="1" x14ac:dyDescent="0.25">
      <c r="A129" s="25"/>
      <c r="B129" s="25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5"/>
      <c r="O129" s="25"/>
      <c r="P129" s="25"/>
      <c r="Q129" s="25"/>
      <c r="U129" s="74"/>
      <c r="V129" s="70"/>
      <c r="W129" s="70"/>
      <c r="X129" s="70"/>
      <c r="Y129" s="70"/>
      <c r="Z129" s="70"/>
      <c r="AA129" s="24"/>
      <c r="AB129" s="67"/>
    </row>
    <row r="130" spans="1:28" ht="15" customHeight="1" x14ac:dyDescent="0.25">
      <c r="A130" s="25"/>
      <c r="B130" s="25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5"/>
      <c r="O130" s="25"/>
      <c r="P130" s="25"/>
      <c r="Q130" s="25"/>
      <c r="U130" s="74"/>
      <c r="V130" s="70"/>
      <c r="W130" s="70"/>
      <c r="X130" s="70"/>
      <c r="Y130" s="70"/>
      <c r="Z130" s="70"/>
      <c r="AA130" s="24"/>
      <c r="AB130" s="67"/>
    </row>
    <row r="131" spans="1:28" ht="15" customHeight="1" x14ac:dyDescent="0.25">
      <c r="A131" s="25"/>
      <c r="B131" s="25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5"/>
      <c r="O131" s="25"/>
      <c r="P131" s="25"/>
      <c r="Q131" s="25"/>
      <c r="U131" s="74"/>
      <c r="V131" s="70"/>
      <c r="W131" s="70"/>
      <c r="X131" s="70"/>
      <c r="Y131" s="70"/>
      <c r="Z131" s="70"/>
      <c r="AA131" s="24"/>
      <c r="AB131" s="67"/>
    </row>
    <row r="132" spans="1:28" ht="15" customHeight="1" x14ac:dyDescent="0.25">
      <c r="A132" s="25"/>
      <c r="B132" s="25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5"/>
      <c r="O132" s="25"/>
      <c r="P132" s="25"/>
      <c r="Q132" s="25"/>
      <c r="U132" s="74"/>
      <c r="V132" s="70"/>
      <c r="W132" s="70"/>
      <c r="X132" s="70"/>
      <c r="Y132" s="70"/>
      <c r="Z132" s="70"/>
      <c r="AA132" s="24"/>
      <c r="AB132" s="67"/>
    </row>
    <row r="133" spans="1:28" ht="15" customHeight="1" x14ac:dyDescent="0.25">
      <c r="A133" s="25"/>
      <c r="B133" s="25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5"/>
      <c r="O133" s="25"/>
      <c r="P133" s="25"/>
      <c r="Q133" s="25"/>
      <c r="U133" s="74"/>
      <c r="V133" s="70"/>
      <c r="W133" s="70"/>
      <c r="X133" s="70"/>
      <c r="Y133" s="70"/>
      <c r="Z133" s="70"/>
      <c r="AA133" s="24"/>
      <c r="AB133" s="67"/>
    </row>
    <row r="134" spans="1:28" ht="15" customHeight="1" x14ac:dyDescent="0.25">
      <c r="A134" s="25"/>
      <c r="B134" s="25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5"/>
      <c r="O134" s="25"/>
      <c r="P134" s="25"/>
      <c r="Q134" s="25"/>
      <c r="U134" s="74"/>
      <c r="V134" s="70"/>
      <c r="W134" s="70"/>
      <c r="X134" s="70"/>
      <c r="Y134" s="70"/>
      <c r="Z134" s="70"/>
      <c r="AA134" s="24"/>
      <c r="AB134" s="67"/>
    </row>
    <row r="135" spans="1:28" ht="15" customHeight="1" x14ac:dyDescent="0.25">
      <c r="A135" s="25"/>
      <c r="B135" s="25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5"/>
      <c r="O135" s="25"/>
      <c r="P135" s="25"/>
      <c r="Q135" s="25"/>
      <c r="U135" s="74"/>
      <c r="V135" s="70"/>
      <c r="W135" s="70"/>
      <c r="X135" s="70"/>
      <c r="Y135" s="70"/>
      <c r="Z135" s="70"/>
      <c r="AA135" s="24"/>
      <c r="AB135" s="67"/>
    </row>
    <row r="136" spans="1:28" ht="15" customHeight="1" x14ac:dyDescent="0.25">
      <c r="A136" s="25"/>
      <c r="B136" s="25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5"/>
      <c r="O136" s="25"/>
      <c r="P136" s="25"/>
      <c r="Q136" s="25"/>
      <c r="U136" s="74"/>
      <c r="V136" s="70"/>
      <c r="W136" s="70"/>
      <c r="X136" s="70"/>
      <c r="Y136" s="70"/>
      <c r="Z136" s="70"/>
      <c r="AA136" s="24"/>
      <c r="AB136" s="67"/>
    </row>
    <row r="137" spans="1:28" ht="15" customHeight="1" x14ac:dyDescent="0.25">
      <c r="A137" s="25"/>
      <c r="B137" s="25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5"/>
      <c r="O137" s="25"/>
      <c r="P137" s="25"/>
      <c r="Q137" s="25"/>
      <c r="U137" s="74"/>
      <c r="V137" s="70"/>
      <c r="W137" s="70"/>
      <c r="X137" s="70"/>
      <c r="Y137" s="70"/>
      <c r="Z137" s="70"/>
      <c r="AA137" s="24"/>
      <c r="AB137" s="67"/>
    </row>
    <row r="138" spans="1:28" ht="15" customHeight="1" x14ac:dyDescent="0.25">
      <c r="A138" s="25"/>
      <c r="B138" s="25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5"/>
      <c r="O138" s="25"/>
      <c r="P138" s="25"/>
      <c r="Q138" s="25"/>
      <c r="U138" s="74"/>
      <c r="V138" s="70"/>
      <c r="W138" s="70"/>
      <c r="X138" s="70"/>
      <c r="Y138" s="70"/>
      <c r="Z138" s="70"/>
      <c r="AA138" s="24"/>
      <c r="AB138" s="67"/>
    </row>
    <row r="139" spans="1:28" ht="15" customHeight="1" x14ac:dyDescent="0.25">
      <c r="A139" s="25"/>
      <c r="B139" s="25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5"/>
      <c r="O139" s="25"/>
      <c r="P139" s="25"/>
      <c r="Q139" s="25"/>
      <c r="U139" s="74"/>
      <c r="V139" s="70"/>
      <c r="W139" s="70"/>
      <c r="X139" s="70"/>
      <c r="Y139" s="70"/>
      <c r="Z139" s="70"/>
      <c r="AA139" s="24"/>
      <c r="AB139" s="67"/>
    </row>
    <row r="140" spans="1:28" ht="15" customHeight="1" x14ac:dyDescent="0.25">
      <c r="A140" s="25"/>
      <c r="B140" s="25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5"/>
      <c r="O140" s="25"/>
      <c r="P140" s="25"/>
      <c r="Q140" s="25"/>
      <c r="U140" s="74"/>
      <c r="V140" s="70"/>
      <c r="W140" s="70"/>
      <c r="X140" s="70"/>
      <c r="Y140" s="70"/>
      <c r="Z140" s="70"/>
      <c r="AA140" s="24"/>
      <c r="AB140" s="67"/>
    </row>
    <row r="141" spans="1:28" ht="15" customHeight="1" x14ac:dyDescent="0.25">
      <c r="A141" s="25"/>
      <c r="B141" s="25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5"/>
      <c r="O141" s="25"/>
      <c r="P141" s="25"/>
      <c r="Q141" s="25"/>
      <c r="U141" s="74"/>
      <c r="V141" s="70"/>
      <c r="W141" s="70"/>
      <c r="X141" s="70"/>
      <c r="Y141" s="70"/>
      <c r="Z141" s="70"/>
      <c r="AA141" s="24"/>
      <c r="AB141" s="67"/>
    </row>
    <row r="142" spans="1:28" ht="15" customHeight="1" x14ac:dyDescent="0.25">
      <c r="A142" s="25"/>
      <c r="B142" s="25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5"/>
      <c r="O142" s="25"/>
      <c r="P142" s="25"/>
      <c r="Q142" s="25"/>
      <c r="U142" s="74"/>
      <c r="V142" s="70"/>
      <c r="W142" s="70"/>
      <c r="X142" s="70"/>
      <c r="Y142" s="70"/>
      <c r="Z142" s="70"/>
      <c r="AA142" s="24"/>
      <c r="AB142" s="67"/>
    </row>
    <row r="143" spans="1:28" ht="15" customHeight="1" x14ac:dyDescent="0.25">
      <c r="A143" s="25"/>
      <c r="B143" s="25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5"/>
      <c r="O143" s="25"/>
      <c r="P143" s="25"/>
      <c r="Q143" s="25"/>
      <c r="U143" s="74"/>
      <c r="V143" s="70"/>
      <c r="W143" s="70"/>
      <c r="X143" s="70"/>
      <c r="Y143" s="70"/>
      <c r="Z143" s="70"/>
      <c r="AA143" s="24"/>
      <c r="AB143" s="67"/>
    </row>
    <row r="144" spans="1:28" ht="15" customHeight="1" x14ac:dyDescent="0.25">
      <c r="A144" s="25"/>
      <c r="B144" s="25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5"/>
      <c r="O144" s="25"/>
      <c r="P144" s="25"/>
      <c r="Q144" s="25"/>
      <c r="U144" s="74"/>
      <c r="V144" s="70"/>
      <c r="W144" s="70"/>
      <c r="X144" s="70"/>
      <c r="Y144" s="70"/>
      <c r="Z144" s="70"/>
      <c r="AA144" s="24"/>
      <c r="AB144" s="67"/>
    </row>
    <row r="145" spans="1:28" ht="15" customHeight="1" x14ac:dyDescent="0.25">
      <c r="A145" s="25"/>
      <c r="B145" s="25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5"/>
      <c r="O145" s="25"/>
      <c r="P145" s="25"/>
      <c r="Q145" s="25"/>
      <c r="U145" s="74"/>
      <c r="V145" s="70"/>
      <c r="W145" s="70"/>
      <c r="X145" s="70"/>
      <c r="Y145" s="70"/>
      <c r="Z145" s="70"/>
      <c r="AA145" s="24"/>
      <c r="AB145" s="67"/>
    </row>
    <row r="146" spans="1:28" ht="15" customHeight="1" x14ac:dyDescent="0.25">
      <c r="A146" s="25"/>
      <c r="B146" s="25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5"/>
      <c r="O146" s="25"/>
      <c r="P146" s="25"/>
      <c r="Q146" s="25"/>
      <c r="U146" s="74"/>
      <c r="V146" s="70"/>
      <c r="W146" s="70"/>
      <c r="X146" s="70"/>
      <c r="Y146" s="70"/>
      <c r="Z146" s="70"/>
      <c r="AA146" s="24"/>
      <c r="AB146" s="67"/>
    </row>
    <row r="147" spans="1:28" ht="15" customHeight="1" x14ac:dyDescent="0.25">
      <c r="A147" s="25"/>
      <c r="B147" s="25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5"/>
      <c r="O147" s="25"/>
      <c r="P147" s="25"/>
      <c r="Q147" s="25"/>
      <c r="U147" s="74"/>
      <c r="V147" s="70"/>
      <c r="W147" s="70"/>
      <c r="X147" s="70"/>
      <c r="Y147" s="70"/>
      <c r="Z147" s="70"/>
      <c r="AA147" s="24"/>
      <c r="AB147" s="67"/>
    </row>
    <row r="148" spans="1:28" ht="15" customHeight="1" x14ac:dyDescent="0.25">
      <c r="A148" s="25"/>
      <c r="B148" s="25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5"/>
      <c r="O148" s="25"/>
      <c r="P148" s="25"/>
      <c r="Q148" s="25"/>
      <c r="U148" s="74"/>
      <c r="V148" s="70"/>
      <c r="W148" s="70"/>
      <c r="X148" s="70"/>
      <c r="Y148" s="70"/>
      <c r="Z148" s="70"/>
      <c r="AA148" s="24"/>
      <c r="AB148" s="67"/>
    </row>
    <row r="149" spans="1:28" ht="15" customHeight="1" x14ac:dyDescent="0.25">
      <c r="A149" s="25"/>
      <c r="B149" s="25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5"/>
      <c r="O149" s="25"/>
      <c r="P149" s="25"/>
      <c r="Q149" s="25"/>
      <c r="U149" s="74"/>
      <c r="V149" s="70"/>
      <c r="W149" s="70"/>
      <c r="X149" s="70"/>
      <c r="Y149" s="70"/>
      <c r="Z149" s="70"/>
      <c r="AA149" s="24"/>
      <c r="AB149" s="67"/>
    </row>
    <row r="150" spans="1:28" ht="15" customHeight="1" x14ac:dyDescent="0.25">
      <c r="A150" s="25"/>
      <c r="B150" s="25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5"/>
      <c r="O150" s="25"/>
      <c r="P150" s="25"/>
      <c r="Q150" s="25"/>
      <c r="U150" s="74"/>
      <c r="V150" s="70"/>
      <c r="W150" s="70"/>
      <c r="X150" s="70"/>
      <c r="Y150" s="70"/>
      <c r="Z150" s="70"/>
      <c r="AA150" s="24"/>
      <c r="AB150" s="67"/>
    </row>
    <row r="151" spans="1:28" ht="15" customHeight="1" x14ac:dyDescent="0.25">
      <c r="A151" s="25"/>
      <c r="B151" s="25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5"/>
      <c r="O151" s="25"/>
      <c r="P151" s="25"/>
      <c r="Q151" s="25"/>
      <c r="U151" s="74"/>
      <c r="V151" s="70"/>
      <c r="W151" s="70"/>
      <c r="X151" s="70"/>
      <c r="Y151" s="70"/>
      <c r="Z151" s="70"/>
      <c r="AA151" s="24"/>
      <c r="AB151" s="67"/>
    </row>
    <row r="152" spans="1:28" ht="15" customHeight="1" x14ac:dyDescent="0.25">
      <c r="A152" s="25"/>
      <c r="B152" s="25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5"/>
      <c r="O152" s="25"/>
      <c r="P152" s="25"/>
      <c r="Q152" s="25"/>
      <c r="U152" s="74"/>
      <c r="V152" s="70"/>
      <c r="W152" s="70"/>
      <c r="X152" s="70"/>
      <c r="Y152" s="70"/>
      <c r="Z152" s="70"/>
      <c r="AA152" s="24"/>
      <c r="AB152" s="67"/>
    </row>
    <row r="153" spans="1:28" ht="15" customHeight="1" x14ac:dyDescent="0.25">
      <c r="A153" s="25"/>
      <c r="B153" s="25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5"/>
      <c r="O153" s="25"/>
      <c r="P153" s="25"/>
      <c r="Q153" s="25"/>
      <c r="U153" s="74"/>
      <c r="V153" s="70"/>
      <c r="W153" s="70"/>
      <c r="X153" s="70"/>
      <c r="Y153" s="70"/>
      <c r="Z153" s="70"/>
      <c r="AA153" s="24"/>
      <c r="AB153" s="67"/>
    </row>
    <row r="154" spans="1:28" ht="15" customHeight="1" x14ac:dyDescent="0.25">
      <c r="A154" s="25"/>
      <c r="B154" s="25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5"/>
      <c r="O154" s="25"/>
      <c r="P154" s="25"/>
      <c r="Q154" s="25"/>
      <c r="U154" s="74"/>
      <c r="V154" s="70"/>
      <c r="W154" s="70"/>
      <c r="X154" s="70"/>
      <c r="Y154" s="70"/>
      <c r="Z154" s="70"/>
      <c r="AA154" s="24"/>
      <c r="AB154" s="67"/>
    </row>
    <row r="155" spans="1:28" ht="15" customHeight="1" x14ac:dyDescent="0.25">
      <c r="A155" s="25"/>
      <c r="B155" s="25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5"/>
      <c r="O155" s="25"/>
      <c r="P155" s="25"/>
      <c r="Q155" s="25"/>
      <c r="U155" s="74"/>
      <c r="V155" s="70"/>
      <c r="W155" s="70"/>
      <c r="X155" s="70"/>
      <c r="Y155" s="70"/>
      <c r="Z155" s="70"/>
      <c r="AA155" s="24"/>
      <c r="AB155" s="67"/>
    </row>
    <row r="156" spans="1:28" ht="15" customHeight="1" x14ac:dyDescent="0.25">
      <c r="A156" s="25"/>
      <c r="B156" s="25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5"/>
      <c r="O156" s="25"/>
      <c r="P156" s="25"/>
      <c r="Q156" s="25"/>
      <c r="U156" s="74"/>
      <c r="V156" s="70"/>
      <c r="W156" s="70"/>
      <c r="X156" s="70"/>
      <c r="Y156" s="70"/>
      <c r="Z156" s="70"/>
      <c r="AA156" s="24"/>
      <c r="AB156" s="67"/>
    </row>
    <row r="157" spans="1:28" ht="15" customHeight="1" x14ac:dyDescent="0.25">
      <c r="A157" s="25"/>
      <c r="B157" s="25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N157" s="25"/>
      <c r="O157" s="25"/>
      <c r="P157" s="25"/>
      <c r="Q157" s="25"/>
      <c r="U157" s="74"/>
      <c r="V157" s="70"/>
      <c r="W157" s="70"/>
      <c r="X157" s="70"/>
      <c r="Y157" s="70"/>
      <c r="Z157" s="70"/>
      <c r="AA157" s="24"/>
      <c r="AB157" s="67"/>
    </row>
    <row r="158" spans="1:28" ht="15" customHeight="1" x14ac:dyDescent="0.25">
      <c r="A158" s="25"/>
      <c r="B158" s="25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N158" s="25"/>
      <c r="O158" s="25"/>
      <c r="P158" s="25"/>
      <c r="Q158" s="25"/>
      <c r="U158" s="74"/>
      <c r="V158" s="70"/>
      <c r="W158" s="70"/>
      <c r="X158" s="70"/>
      <c r="Y158" s="70"/>
      <c r="Z158" s="70"/>
      <c r="AA158" s="24"/>
      <c r="AB158" s="67"/>
    </row>
    <row r="159" spans="1:28" ht="15" customHeight="1" x14ac:dyDescent="0.25">
      <c r="A159" s="25"/>
      <c r="B159" s="25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N159" s="25"/>
      <c r="O159" s="25"/>
      <c r="P159" s="25"/>
      <c r="Q159" s="25"/>
      <c r="U159" s="74"/>
      <c r="V159" s="70"/>
      <c r="W159" s="70"/>
      <c r="X159" s="70"/>
      <c r="Y159" s="70"/>
      <c r="Z159" s="70"/>
      <c r="AA159" s="24"/>
      <c r="AB159" s="67"/>
    </row>
    <row r="160" spans="1:28" ht="15" customHeight="1" x14ac:dyDescent="0.25">
      <c r="A160" s="25"/>
      <c r="B160" s="25"/>
      <c r="C160" s="68"/>
      <c r="D160" s="68"/>
      <c r="E160" s="68"/>
      <c r="F160" s="68"/>
      <c r="G160" s="68"/>
      <c r="H160" s="68"/>
      <c r="I160" s="68"/>
      <c r="J160" s="72"/>
      <c r="K160" s="72"/>
      <c r="L160" s="72"/>
      <c r="M160" s="72"/>
      <c r="N160" s="25"/>
      <c r="O160" s="25"/>
      <c r="P160" s="25"/>
      <c r="Q160" s="25"/>
      <c r="U160" s="74"/>
      <c r="V160" s="70"/>
      <c r="W160" s="70"/>
      <c r="X160" s="70"/>
      <c r="Y160" s="70"/>
      <c r="Z160" s="70"/>
      <c r="AA160" s="24"/>
      <c r="AB160" s="67"/>
    </row>
    <row r="161" spans="1:28" ht="15" customHeight="1" x14ac:dyDescent="0.25">
      <c r="A161" s="25"/>
      <c r="B161" s="25"/>
      <c r="C161" s="68"/>
      <c r="D161" s="68"/>
      <c r="E161" s="68"/>
      <c r="F161" s="68"/>
      <c r="G161" s="68"/>
      <c r="H161" s="68"/>
      <c r="I161" s="68"/>
      <c r="J161" s="72"/>
      <c r="K161" s="72"/>
      <c r="L161" s="72"/>
      <c r="M161" s="72"/>
      <c r="N161" s="25"/>
      <c r="O161" s="25"/>
      <c r="P161" s="25"/>
      <c r="Q161" s="25"/>
      <c r="U161" s="74"/>
      <c r="V161" s="70"/>
      <c r="W161" s="70"/>
      <c r="X161" s="70"/>
      <c r="Y161" s="70"/>
      <c r="Z161" s="70"/>
      <c r="AA161" s="24"/>
      <c r="AB161" s="67"/>
    </row>
    <row r="162" spans="1:28" ht="15" customHeight="1" x14ac:dyDescent="0.25">
      <c r="A162" s="25"/>
      <c r="B162" s="25"/>
      <c r="C162" s="68"/>
      <c r="D162" s="68"/>
      <c r="E162" s="68"/>
      <c r="F162" s="68"/>
      <c r="G162" s="68"/>
      <c r="H162" s="68"/>
      <c r="I162" s="68"/>
      <c r="J162" s="72"/>
      <c r="K162" s="72"/>
      <c r="L162" s="72"/>
      <c r="M162" s="72"/>
      <c r="N162" s="25"/>
      <c r="O162" s="25"/>
      <c r="P162" s="25"/>
      <c r="Q162" s="25"/>
      <c r="U162" s="74"/>
      <c r="V162" s="70"/>
      <c r="W162" s="70"/>
      <c r="X162" s="70"/>
      <c r="Y162" s="70"/>
      <c r="Z162" s="70"/>
      <c r="AA162" s="24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U163" s="74"/>
      <c r="V163" s="70"/>
      <c r="W163" s="70"/>
      <c r="X163" s="70"/>
      <c r="Y163" s="70"/>
      <c r="Z163" s="70"/>
      <c r="AA163" s="24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U164" s="74"/>
      <c r="V164" s="70"/>
      <c r="W164" s="70"/>
      <c r="X164" s="70"/>
      <c r="Y164" s="70"/>
      <c r="Z164" s="70"/>
      <c r="AA164" s="24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U165" s="74"/>
      <c r="V165" s="70"/>
      <c r="W165" s="70"/>
      <c r="X165" s="70"/>
      <c r="Y165" s="70"/>
      <c r="Z165" s="70"/>
      <c r="AA165" s="24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U166" s="74"/>
      <c r="V166" s="70"/>
      <c r="W166" s="70"/>
      <c r="X166" s="70"/>
      <c r="Y166" s="70"/>
      <c r="Z166" s="70"/>
      <c r="AA166" s="24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U167" s="74"/>
      <c r="V167" s="70"/>
      <c r="W167" s="70"/>
      <c r="X167" s="70"/>
      <c r="Y167" s="70"/>
      <c r="Z167" s="70"/>
      <c r="AA167" s="24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U168" s="74"/>
      <c r="V168" s="70"/>
      <c r="W168" s="70"/>
      <c r="X168" s="70"/>
      <c r="Y168" s="70"/>
      <c r="Z168" s="70"/>
      <c r="AA168" s="24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U169" s="74"/>
      <c r="V169" s="70"/>
      <c r="W169" s="70"/>
      <c r="X169" s="70"/>
      <c r="Y169" s="70"/>
      <c r="Z169" s="70"/>
      <c r="AA169" s="24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U170" s="74"/>
      <c r="V170" s="70"/>
      <c r="W170" s="70"/>
      <c r="X170" s="70"/>
      <c r="Y170" s="70"/>
      <c r="Z170" s="70"/>
      <c r="AA170" s="24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U171" s="74"/>
      <c r="V171" s="70"/>
      <c r="W171" s="70"/>
      <c r="X171" s="70"/>
      <c r="Y171" s="70"/>
      <c r="Z171" s="70"/>
      <c r="AA171" s="24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U172" s="74"/>
      <c r="V172" s="70"/>
      <c r="W172" s="70"/>
      <c r="X172" s="70"/>
      <c r="Y172" s="70"/>
      <c r="Z172" s="70"/>
      <c r="AA172" s="24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U173" s="74"/>
      <c r="V173" s="70"/>
      <c r="W173" s="70"/>
      <c r="X173" s="70"/>
      <c r="Y173" s="70"/>
      <c r="Z173" s="70"/>
      <c r="AA173" s="24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U174" s="74"/>
      <c r="V174" s="70"/>
      <c r="W174" s="70"/>
      <c r="X174" s="70"/>
      <c r="Y174" s="70"/>
      <c r="Z174" s="70"/>
      <c r="AA174" s="24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U175" s="74"/>
      <c r="V175" s="70"/>
      <c r="W175" s="70"/>
      <c r="X175" s="70"/>
      <c r="Y175" s="70"/>
      <c r="Z175" s="70"/>
      <c r="AA175" s="24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U176" s="74"/>
      <c r="V176" s="70"/>
      <c r="W176" s="70"/>
      <c r="X176" s="70"/>
      <c r="Y176" s="70"/>
      <c r="Z176" s="70"/>
      <c r="AA176" s="24"/>
    </row>
    <row r="177" spans="1:27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U177" s="74"/>
      <c r="V177" s="70"/>
      <c r="W177" s="70"/>
      <c r="X177" s="70"/>
      <c r="Y177" s="70"/>
      <c r="Z177" s="70"/>
      <c r="AA177" s="24"/>
    </row>
    <row r="178" spans="1:27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U178" s="74"/>
      <c r="V178" s="70"/>
      <c r="W178" s="70"/>
      <c r="X178" s="70"/>
      <c r="Y178" s="70"/>
      <c r="Z178" s="70"/>
      <c r="AA178" s="24"/>
    </row>
    <row r="179" spans="1:27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U179" s="74"/>
      <c r="V179" s="70"/>
      <c r="W179" s="70"/>
      <c r="X179" s="70"/>
      <c r="Y179" s="70"/>
      <c r="Z179" s="70"/>
      <c r="AA179" s="24"/>
    </row>
    <row r="180" spans="1:27" ht="15" customHeight="1" x14ac:dyDescent="0.25">
      <c r="A180" s="25"/>
      <c r="B180" s="25"/>
      <c r="C180" s="25"/>
      <c r="D180" s="25"/>
      <c r="E180" s="25"/>
      <c r="F180" s="25"/>
      <c r="G180" s="68"/>
      <c r="H180" s="25"/>
      <c r="I180" s="68"/>
      <c r="J180" s="72"/>
      <c r="K180" s="72"/>
      <c r="L180" s="72"/>
      <c r="M180" s="72"/>
      <c r="N180" s="25"/>
      <c r="O180" s="25"/>
      <c r="P180" s="25"/>
      <c r="Q180" s="25"/>
      <c r="U180" s="74"/>
      <c r="V180" s="70"/>
      <c r="W180" s="70"/>
      <c r="X180" s="70"/>
      <c r="Y180" s="70"/>
      <c r="Z180" s="70"/>
      <c r="AA180" s="24"/>
    </row>
    <row r="181" spans="1:27" ht="15" customHeight="1" x14ac:dyDescent="0.25">
      <c r="A181" s="25"/>
      <c r="B181" s="25"/>
      <c r="C181" s="25"/>
      <c r="D181" s="25"/>
      <c r="E181" s="25"/>
      <c r="F181" s="25"/>
      <c r="G181" s="68"/>
      <c r="H181" s="25"/>
      <c r="I181" s="68"/>
      <c r="J181" s="72"/>
      <c r="K181" s="72"/>
      <c r="L181" s="72"/>
      <c r="M181" s="72"/>
      <c r="N181" s="25"/>
      <c r="O181" s="25"/>
      <c r="P181" s="25"/>
      <c r="Q181" s="25"/>
      <c r="U181" s="74"/>
      <c r="V181" s="70"/>
      <c r="W181" s="70"/>
      <c r="X181" s="70"/>
      <c r="Y181" s="70"/>
      <c r="Z181" s="70"/>
      <c r="AA181" s="24"/>
    </row>
    <row r="182" spans="1:27" ht="15" customHeight="1" x14ac:dyDescent="0.25">
      <c r="A182" s="25"/>
      <c r="B182" s="25"/>
      <c r="C182" s="25"/>
      <c r="D182" s="25"/>
      <c r="E182" s="25"/>
      <c r="F182" s="25"/>
      <c r="G182" s="68"/>
      <c r="H182" s="25"/>
      <c r="I182" s="68"/>
      <c r="J182" s="72"/>
      <c r="K182" s="72"/>
      <c r="L182" s="72"/>
      <c r="M182" s="72"/>
      <c r="N182" s="25"/>
      <c r="O182" s="25"/>
      <c r="P182" s="25"/>
      <c r="Q182" s="25"/>
      <c r="U182" s="74"/>
      <c r="V182" s="70"/>
      <c r="W182" s="70"/>
      <c r="X182" s="70"/>
      <c r="Y182" s="70"/>
      <c r="Z182" s="70"/>
      <c r="AA182" s="24"/>
    </row>
    <row r="183" spans="1:27" ht="15" customHeight="1" x14ac:dyDescent="0.25">
      <c r="A183" s="25"/>
      <c r="B183" s="25"/>
      <c r="C183" s="25"/>
      <c r="D183" s="25"/>
      <c r="E183" s="25"/>
      <c r="F183" s="25"/>
      <c r="G183" s="68"/>
      <c r="H183" s="25"/>
      <c r="I183" s="68"/>
      <c r="J183" s="72"/>
      <c r="K183" s="72"/>
      <c r="L183" s="72"/>
      <c r="M183" s="72"/>
      <c r="N183" s="25"/>
      <c r="O183" s="25"/>
      <c r="P183" s="25"/>
      <c r="Q183" s="25"/>
      <c r="U183" s="74"/>
      <c r="V183" s="70"/>
      <c r="W183" s="70"/>
      <c r="X183" s="70"/>
      <c r="Y183" s="70"/>
      <c r="Z183" s="70"/>
      <c r="AA183" s="24"/>
    </row>
    <row r="184" spans="1:27" ht="15" customHeight="1" x14ac:dyDescent="0.25">
      <c r="A184" s="25"/>
      <c r="B184" s="25"/>
      <c r="C184" s="25"/>
      <c r="D184" s="25"/>
      <c r="E184" s="25"/>
      <c r="F184" s="25"/>
      <c r="G184" s="68"/>
      <c r="H184" s="25"/>
      <c r="I184" s="68"/>
      <c r="J184" s="72"/>
      <c r="K184" s="72"/>
      <c r="L184" s="72"/>
      <c r="M184" s="72"/>
      <c r="N184" s="25"/>
      <c r="O184" s="25"/>
      <c r="P184" s="25"/>
      <c r="Q184" s="25"/>
      <c r="U184" s="74"/>
      <c r="V184" s="70"/>
      <c r="W184" s="70"/>
      <c r="X184" s="70"/>
      <c r="Y184" s="70"/>
      <c r="Z184" s="70"/>
      <c r="AA184" s="24"/>
    </row>
    <row r="185" spans="1:27" ht="15" customHeight="1" x14ac:dyDescent="0.25">
      <c r="A185" s="25"/>
      <c r="B185" s="25"/>
      <c r="C185" s="25"/>
      <c r="D185" s="25"/>
      <c r="E185" s="25"/>
      <c r="F185" s="25"/>
      <c r="G185" s="68"/>
      <c r="H185" s="25"/>
      <c r="I185" s="68"/>
      <c r="J185" s="72"/>
      <c r="K185" s="72"/>
      <c r="L185" s="72"/>
      <c r="M185" s="72"/>
      <c r="N185" s="25"/>
      <c r="O185" s="25"/>
      <c r="P185" s="25"/>
      <c r="Q185" s="25"/>
      <c r="U185" s="74"/>
      <c r="V185" s="70"/>
      <c r="W185" s="70"/>
      <c r="X185" s="70"/>
      <c r="Y185" s="70"/>
      <c r="Z185" s="70"/>
      <c r="AA185" s="24"/>
    </row>
    <row r="186" spans="1:27" ht="15" customHeight="1" x14ac:dyDescent="0.25">
      <c r="A186" s="25"/>
      <c r="B186" s="25"/>
      <c r="C186" s="25"/>
      <c r="D186" s="25"/>
      <c r="E186" s="25"/>
      <c r="F186" s="25"/>
      <c r="G186" s="68"/>
      <c r="H186" s="25"/>
      <c r="I186" s="68"/>
      <c r="J186" s="72"/>
      <c r="K186" s="72"/>
      <c r="L186" s="72"/>
      <c r="M186" s="72"/>
      <c r="N186" s="25"/>
      <c r="O186" s="25"/>
      <c r="P186" s="25"/>
      <c r="Q186" s="25"/>
      <c r="U186" s="74"/>
      <c r="V186" s="70"/>
      <c r="W186" s="70"/>
      <c r="X186" s="70"/>
      <c r="Y186" s="70"/>
      <c r="Z186" s="70"/>
      <c r="AA186" s="24"/>
    </row>
    <row r="187" spans="1:27" ht="15" customHeight="1" x14ac:dyDescent="0.25">
      <c r="A187" s="25"/>
      <c r="B187" s="25"/>
      <c r="C187" s="25"/>
      <c r="D187" s="25"/>
      <c r="E187" s="25"/>
      <c r="F187" s="25"/>
      <c r="G187" s="68"/>
      <c r="H187" s="25"/>
      <c r="I187" s="68"/>
      <c r="J187" s="72"/>
      <c r="K187" s="72"/>
      <c r="L187" s="72"/>
      <c r="M187" s="72"/>
      <c r="N187" s="25"/>
      <c r="O187" s="25"/>
      <c r="P187" s="25"/>
      <c r="Q187" s="25"/>
      <c r="U187" s="74"/>
      <c r="V187" s="70"/>
      <c r="W187" s="70"/>
      <c r="X187" s="70"/>
      <c r="Y187" s="70"/>
      <c r="Z187" s="70"/>
      <c r="AA187" s="24"/>
    </row>
    <row r="188" spans="1:27" ht="15" customHeight="1" x14ac:dyDescent="0.25">
      <c r="A188" s="25"/>
      <c r="B188" s="25"/>
      <c r="C188" s="25"/>
      <c r="D188" s="25"/>
      <c r="E188" s="25"/>
      <c r="F188" s="25"/>
      <c r="G188" s="68"/>
      <c r="H188" s="25"/>
      <c r="I188" s="68"/>
      <c r="J188" s="72"/>
      <c r="K188" s="72"/>
      <c r="L188" s="72"/>
      <c r="M188" s="72"/>
      <c r="N188" s="25"/>
      <c r="O188" s="25"/>
      <c r="P188" s="25"/>
      <c r="Q188" s="25"/>
      <c r="U188" s="74"/>
      <c r="V188" s="70"/>
      <c r="W188" s="70"/>
      <c r="X188" s="70"/>
      <c r="Y188" s="70"/>
      <c r="Z188" s="70"/>
      <c r="AA188" s="24"/>
    </row>
    <row r="189" spans="1:27" ht="15" customHeight="1" x14ac:dyDescent="0.25">
      <c r="A189" s="25"/>
      <c r="B189" s="25"/>
      <c r="C189" s="25"/>
      <c r="D189" s="25"/>
      <c r="E189" s="25"/>
      <c r="F189" s="25"/>
      <c r="G189" s="68"/>
      <c r="H189" s="25"/>
      <c r="I189" s="68"/>
      <c r="J189" s="72"/>
      <c r="K189" s="72"/>
      <c r="L189" s="72"/>
      <c r="M189" s="72"/>
      <c r="N189" s="25"/>
      <c r="O189" s="25"/>
      <c r="P189" s="25"/>
      <c r="Q189" s="25"/>
      <c r="U189" s="74"/>
      <c r="V189" s="70"/>
      <c r="W189" s="70"/>
      <c r="X189" s="70"/>
      <c r="Y189" s="70"/>
      <c r="Z189" s="70"/>
      <c r="AA189" s="24"/>
    </row>
    <row r="190" spans="1:27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N190" s="25"/>
      <c r="O190" s="25"/>
      <c r="P190" s="25"/>
      <c r="Q190" s="25"/>
      <c r="U190" s="74"/>
      <c r="V190" s="70"/>
      <c r="W190" s="70"/>
      <c r="X190" s="70"/>
      <c r="Y190" s="70"/>
      <c r="Z190" s="70"/>
      <c r="AA190" s="24"/>
    </row>
    <row r="191" spans="1:27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N191" s="25"/>
      <c r="O191" s="25"/>
      <c r="P191" s="25"/>
      <c r="Q191" s="25"/>
      <c r="U191" s="74"/>
      <c r="V191" s="70"/>
      <c r="W191" s="70"/>
      <c r="X191" s="70"/>
      <c r="Y191" s="70"/>
      <c r="Z191" s="70"/>
      <c r="AA191" s="24"/>
    </row>
    <row r="192" spans="1:27" ht="15" customHeight="1" x14ac:dyDescent="0.25">
      <c r="A192" s="25"/>
      <c r="B192" s="25"/>
      <c r="C192" s="25"/>
      <c r="D192" s="25"/>
      <c r="E192" s="25"/>
      <c r="F192" s="25"/>
      <c r="G192" s="68"/>
      <c r="H192" s="25"/>
      <c r="I192" s="68"/>
      <c r="J192" s="72"/>
      <c r="K192" s="72"/>
      <c r="L192" s="72"/>
      <c r="M192" s="72"/>
      <c r="N192" s="25"/>
      <c r="O192" s="25"/>
      <c r="P192" s="25"/>
      <c r="Q192" s="25"/>
      <c r="U192" s="74"/>
      <c r="V192" s="70"/>
      <c r="W192" s="70"/>
      <c r="X192" s="70"/>
      <c r="Y192" s="70"/>
      <c r="Z192" s="70"/>
      <c r="AA192" s="24"/>
    </row>
    <row r="193" spans="1:27" ht="15" customHeight="1" x14ac:dyDescent="0.25">
      <c r="A193" s="25"/>
      <c r="B193" s="25"/>
      <c r="C193" s="25"/>
      <c r="D193" s="25"/>
      <c r="E193" s="25"/>
      <c r="F193" s="25"/>
      <c r="G193" s="68"/>
      <c r="H193" s="25"/>
      <c r="I193" s="68"/>
      <c r="J193" s="72"/>
      <c r="K193" s="72"/>
      <c r="L193" s="72"/>
      <c r="M193" s="72"/>
      <c r="N193" s="25"/>
      <c r="O193" s="25"/>
      <c r="P193" s="25"/>
      <c r="Q193" s="25"/>
      <c r="U193" s="74"/>
      <c r="V193" s="70"/>
      <c r="W193" s="70"/>
      <c r="X193" s="70"/>
      <c r="Y193" s="70"/>
      <c r="Z193" s="70"/>
      <c r="AA193" s="24"/>
    </row>
    <row r="194" spans="1:27" ht="15" customHeight="1" x14ac:dyDescent="0.25">
      <c r="A194" s="25"/>
      <c r="B194" s="25"/>
      <c r="C194" s="25"/>
      <c r="D194" s="25"/>
      <c r="E194" s="25"/>
      <c r="F194" s="25"/>
      <c r="G194" s="68"/>
      <c r="H194" s="25"/>
      <c r="I194" s="68"/>
      <c r="J194" s="72"/>
      <c r="K194" s="72"/>
      <c r="L194" s="72"/>
      <c r="M194" s="72"/>
      <c r="N194" s="25"/>
      <c r="O194" s="25"/>
      <c r="P194" s="25"/>
      <c r="Q194" s="25"/>
      <c r="U194" s="74"/>
      <c r="V194" s="70"/>
      <c r="W194" s="70"/>
      <c r="X194" s="70"/>
      <c r="Y194" s="70"/>
      <c r="Z194" s="70"/>
      <c r="AA194" s="24"/>
    </row>
    <row r="195" spans="1:27" ht="15" customHeight="1" x14ac:dyDescent="0.25">
      <c r="A195" s="25"/>
      <c r="B195" s="25"/>
      <c r="C195" s="25"/>
      <c r="D195" s="25"/>
      <c r="E195" s="25"/>
      <c r="F195" s="25"/>
      <c r="G195" s="68"/>
      <c r="H195" s="25"/>
      <c r="I195" s="68"/>
      <c r="J195" s="72"/>
      <c r="K195" s="72"/>
      <c r="L195" s="72"/>
      <c r="M195" s="72"/>
      <c r="N195" s="25"/>
      <c r="O195" s="25"/>
      <c r="P195" s="25"/>
      <c r="Q195" s="25"/>
      <c r="U195" s="74"/>
      <c r="V195" s="70"/>
      <c r="W195" s="70"/>
      <c r="X195" s="70"/>
      <c r="Y195" s="70"/>
      <c r="Z195" s="70"/>
      <c r="AA195" s="24"/>
    </row>
    <row r="196" spans="1:27" ht="15" customHeight="1" x14ac:dyDescent="0.25">
      <c r="A196" s="25"/>
      <c r="B196" s="25"/>
      <c r="C196" s="25"/>
      <c r="D196" s="25"/>
      <c r="E196" s="25"/>
      <c r="F196" s="25"/>
      <c r="G196" s="68"/>
      <c r="H196" s="25"/>
      <c r="I196" s="68"/>
      <c r="J196" s="72"/>
      <c r="K196" s="72"/>
      <c r="L196" s="72"/>
      <c r="M196" s="72"/>
      <c r="N196" s="25"/>
      <c r="O196" s="25"/>
      <c r="P196" s="25"/>
      <c r="Q196" s="25"/>
      <c r="U196" s="74"/>
      <c r="V196" s="70"/>
      <c r="W196" s="70"/>
      <c r="X196" s="70"/>
      <c r="Y196" s="70"/>
      <c r="Z196" s="70"/>
      <c r="AA196" s="24"/>
    </row>
    <row r="197" spans="1:27" ht="15" customHeight="1" x14ac:dyDescent="0.25">
      <c r="A197" s="25"/>
      <c r="B197" s="25"/>
      <c r="C197" s="25"/>
      <c r="D197" s="25"/>
      <c r="E197" s="25"/>
      <c r="F197" s="25"/>
      <c r="G197" s="68"/>
      <c r="H197" s="25"/>
      <c r="I197" s="68"/>
      <c r="J197" s="72"/>
      <c r="K197" s="72"/>
      <c r="L197" s="72"/>
      <c r="M197" s="72"/>
      <c r="N197" s="25"/>
      <c r="O197" s="25"/>
      <c r="P197" s="25"/>
      <c r="Q197" s="25"/>
      <c r="U197" s="74"/>
      <c r="V197" s="70"/>
      <c r="W197" s="70"/>
      <c r="X197" s="70"/>
      <c r="Y197" s="70"/>
      <c r="Z197" s="70"/>
      <c r="AA197" s="24"/>
    </row>
    <row r="198" spans="1:27" ht="15" customHeight="1" x14ac:dyDescent="0.25">
      <c r="A198" s="25"/>
      <c r="B198" s="25"/>
      <c r="C198" s="25"/>
      <c r="D198" s="25"/>
      <c r="E198" s="25"/>
      <c r="F198" s="25"/>
      <c r="G198" s="68"/>
      <c r="H198" s="25"/>
      <c r="I198" s="68"/>
      <c r="J198" s="72"/>
      <c r="K198" s="72"/>
      <c r="L198" s="72"/>
      <c r="M198" s="72"/>
      <c r="N198" s="25"/>
      <c r="O198" s="25"/>
      <c r="P198" s="25"/>
      <c r="Q198" s="25"/>
      <c r="U198" s="74"/>
      <c r="V198" s="70"/>
      <c r="W198" s="70"/>
      <c r="X198" s="70"/>
      <c r="Y198" s="70"/>
      <c r="Z198" s="70"/>
      <c r="AA198" s="24"/>
    </row>
    <row r="199" spans="1:27" ht="15" customHeight="1" x14ac:dyDescent="0.25">
      <c r="A199" s="25"/>
      <c r="B199" s="25"/>
      <c r="C199" s="25"/>
      <c r="D199" s="25"/>
      <c r="E199" s="25"/>
      <c r="F199" s="25"/>
      <c r="G199" s="68"/>
      <c r="H199" s="25"/>
      <c r="I199" s="68"/>
      <c r="J199" s="72"/>
      <c r="K199" s="72"/>
      <c r="L199" s="72"/>
      <c r="M199" s="72"/>
      <c r="N199" s="25"/>
      <c r="O199" s="25"/>
      <c r="P199" s="25"/>
      <c r="Q199" s="25"/>
      <c r="U199" s="74"/>
      <c r="V199" s="70"/>
      <c r="W199" s="70"/>
      <c r="X199" s="70"/>
      <c r="Y199" s="70"/>
      <c r="Z199" s="70"/>
      <c r="AA199" s="24"/>
    </row>
    <row r="200" spans="1:27" ht="15" customHeight="1" x14ac:dyDescent="0.25">
      <c r="A200" s="25"/>
      <c r="B200" s="25"/>
      <c r="C200" s="25"/>
      <c r="D200" s="25"/>
      <c r="E200" s="25"/>
      <c r="F200" s="25"/>
      <c r="G200" s="68"/>
      <c r="H200" s="25"/>
      <c r="I200" s="68"/>
      <c r="J200" s="72"/>
      <c r="K200" s="72"/>
      <c r="L200" s="72"/>
      <c r="M200" s="72"/>
      <c r="N200" s="25"/>
      <c r="O200" s="25"/>
      <c r="P200" s="25"/>
      <c r="Q200" s="25"/>
      <c r="U200" s="74"/>
      <c r="V200" s="70"/>
      <c r="W200" s="70"/>
      <c r="X200" s="70"/>
      <c r="Y200" s="70"/>
      <c r="Z200" s="70"/>
      <c r="AA200" s="24"/>
    </row>
    <row r="201" spans="1:27" ht="15" customHeight="1" x14ac:dyDescent="0.25">
      <c r="A201" s="25"/>
      <c r="B201" s="25"/>
      <c r="C201" s="25"/>
      <c r="D201" s="25"/>
      <c r="E201" s="25"/>
      <c r="F201" s="25"/>
      <c r="G201" s="68"/>
      <c r="H201" s="25"/>
      <c r="I201" s="68"/>
      <c r="J201" s="72"/>
      <c r="K201" s="72"/>
      <c r="L201" s="72"/>
      <c r="M201" s="72"/>
      <c r="N201" s="25"/>
      <c r="O201" s="25"/>
      <c r="P201" s="25"/>
      <c r="Q201" s="25"/>
      <c r="U201" s="74"/>
      <c r="V201" s="70"/>
      <c r="W201" s="70"/>
      <c r="X201" s="70"/>
      <c r="Y201" s="70"/>
      <c r="Z201" s="70"/>
      <c r="AA201" s="24"/>
    </row>
    <row r="202" spans="1:27" ht="15" customHeight="1" x14ac:dyDescent="0.25">
      <c r="A202" s="25"/>
      <c r="B202" s="25"/>
      <c r="C202" s="25"/>
      <c r="D202" s="25"/>
      <c r="E202" s="25"/>
      <c r="F202" s="25"/>
      <c r="G202" s="68"/>
      <c r="H202" s="25"/>
      <c r="I202" s="68"/>
      <c r="J202" s="72"/>
      <c r="K202" s="72"/>
      <c r="L202" s="72"/>
      <c r="M202" s="72"/>
      <c r="N202" s="25"/>
      <c r="O202" s="25"/>
      <c r="P202" s="25"/>
      <c r="Q202" s="25"/>
      <c r="U202" s="74"/>
      <c r="V202" s="70"/>
      <c r="W202" s="70"/>
      <c r="X202" s="70"/>
      <c r="Y202" s="70"/>
      <c r="Z202" s="70"/>
      <c r="AA202" s="24"/>
    </row>
    <row r="203" spans="1:27" ht="15" customHeight="1" x14ac:dyDescent="0.25">
      <c r="A203" s="25"/>
      <c r="B203" s="25"/>
      <c r="C203" s="25"/>
      <c r="D203" s="25"/>
      <c r="E203" s="25"/>
      <c r="F203" s="25"/>
      <c r="G203" s="68"/>
      <c r="H203" s="25"/>
      <c r="I203" s="68"/>
      <c r="J203" s="72"/>
      <c r="K203" s="72"/>
      <c r="L203" s="72"/>
      <c r="M203" s="72"/>
      <c r="N203" s="25"/>
      <c r="O203" s="25"/>
      <c r="P203" s="25"/>
      <c r="Q203" s="25"/>
      <c r="U203" s="74"/>
      <c r="V203" s="70"/>
      <c r="W203" s="70"/>
      <c r="X203" s="70"/>
      <c r="Y203" s="70"/>
      <c r="Z203" s="70"/>
      <c r="AA203" s="24"/>
    </row>
    <row r="204" spans="1:27" ht="15" customHeight="1" x14ac:dyDescent="0.25">
      <c r="A204" s="25"/>
      <c r="B204" s="25"/>
      <c r="C204" s="25"/>
      <c r="D204" s="25"/>
      <c r="E204" s="25"/>
      <c r="F204" s="25"/>
      <c r="G204" s="68"/>
      <c r="H204" s="25"/>
      <c r="I204" s="68"/>
      <c r="J204" s="72"/>
      <c r="K204" s="72"/>
      <c r="L204" s="72"/>
      <c r="M204" s="72"/>
      <c r="N204" s="25"/>
      <c r="O204" s="25"/>
      <c r="P204" s="25"/>
      <c r="Q204" s="25"/>
      <c r="U204" s="74"/>
      <c r="V204" s="70"/>
      <c r="W204" s="70"/>
      <c r="X204" s="70"/>
      <c r="Y204" s="70"/>
      <c r="Z204" s="70"/>
      <c r="AA204" s="24"/>
    </row>
    <row r="205" spans="1:27" ht="15" customHeight="1" x14ac:dyDescent="0.25">
      <c r="A205" s="25"/>
      <c r="B205" s="25"/>
      <c r="C205" s="25"/>
      <c r="D205" s="25"/>
      <c r="E205" s="25"/>
      <c r="F205" s="25"/>
      <c r="G205" s="68"/>
      <c r="H205" s="25"/>
      <c r="I205" s="68"/>
      <c r="J205" s="72"/>
      <c r="K205" s="72"/>
      <c r="L205" s="72"/>
      <c r="M205" s="72"/>
      <c r="N205" s="25"/>
      <c r="O205" s="25"/>
      <c r="P205" s="25"/>
      <c r="Q205" s="25"/>
      <c r="U205" s="74"/>
      <c r="V205" s="70"/>
      <c r="W205" s="70"/>
      <c r="X205" s="70"/>
      <c r="Y205" s="70"/>
      <c r="Z205" s="70"/>
      <c r="AA205" s="24"/>
    </row>
    <row r="206" spans="1:27" ht="15" customHeight="1" x14ac:dyDescent="0.25">
      <c r="A206" s="25"/>
      <c r="B206" s="25"/>
      <c r="C206" s="25"/>
      <c r="D206" s="25"/>
      <c r="E206" s="25"/>
      <c r="F206" s="25"/>
      <c r="G206" s="68"/>
      <c r="H206" s="25"/>
      <c r="I206" s="68"/>
      <c r="J206" s="72"/>
      <c r="K206" s="72"/>
      <c r="L206" s="72"/>
      <c r="M206" s="72"/>
      <c r="N206" s="25"/>
      <c r="O206" s="25"/>
      <c r="P206" s="25"/>
      <c r="Q206" s="25"/>
      <c r="U206" s="74"/>
      <c r="V206" s="70"/>
      <c r="W206" s="70"/>
      <c r="X206" s="70"/>
      <c r="Y206" s="70"/>
      <c r="Z206" s="70"/>
      <c r="AA206" s="24"/>
    </row>
    <row r="207" spans="1:27" ht="15" customHeight="1" x14ac:dyDescent="0.25">
      <c r="A207" s="25"/>
      <c r="B207" s="25"/>
      <c r="C207" s="25"/>
      <c r="D207" s="25"/>
      <c r="E207" s="25"/>
      <c r="F207" s="25"/>
      <c r="G207" s="68"/>
      <c r="H207" s="25"/>
      <c r="I207" s="68"/>
      <c r="J207" s="72"/>
      <c r="K207" s="72"/>
      <c r="L207" s="72"/>
      <c r="M207" s="72"/>
      <c r="N207" s="25"/>
      <c r="O207" s="25"/>
      <c r="P207" s="25"/>
      <c r="Q207" s="25"/>
      <c r="U207" s="74"/>
      <c r="V207" s="70"/>
      <c r="W207" s="70"/>
      <c r="X207" s="70"/>
      <c r="Y207" s="70"/>
      <c r="Z207" s="70"/>
      <c r="AA207" s="24"/>
    </row>
    <row r="208" spans="1:27" ht="15" customHeight="1" x14ac:dyDescent="0.25">
      <c r="A208" s="25"/>
      <c r="B208" s="25"/>
      <c r="C208" s="25"/>
      <c r="D208" s="25"/>
      <c r="E208" s="25"/>
      <c r="F208" s="25"/>
      <c r="G208" s="68"/>
      <c r="H208" s="25"/>
      <c r="I208" s="68"/>
      <c r="J208" s="72"/>
      <c r="K208" s="72"/>
      <c r="L208" s="72"/>
      <c r="M208" s="72"/>
      <c r="N208" s="25"/>
      <c r="O208" s="25"/>
      <c r="P208" s="25"/>
      <c r="Q208" s="25"/>
      <c r="U208" s="74"/>
      <c r="V208" s="70"/>
      <c r="W208" s="70"/>
      <c r="X208" s="70"/>
      <c r="Y208" s="70"/>
      <c r="Z208" s="70"/>
      <c r="AA208" s="24"/>
    </row>
    <row r="209" spans="1:27" ht="15" customHeight="1" x14ac:dyDescent="0.25">
      <c r="A209" s="25"/>
      <c r="B209" s="25"/>
      <c r="C209" s="25"/>
      <c r="D209" s="25"/>
      <c r="E209" s="25"/>
      <c r="F209" s="25"/>
      <c r="G209" s="68"/>
      <c r="H209" s="25"/>
      <c r="I209" s="68"/>
      <c r="J209" s="72"/>
      <c r="K209" s="72"/>
      <c r="L209" s="72"/>
      <c r="M209" s="72"/>
      <c r="N209" s="25"/>
      <c r="O209" s="25"/>
      <c r="P209" s="25"/>
      <c r="Q209" s="25"/>
      <c r="U209" s="74"/>
      <c r="V209" s="70"/>
      <c r="W209" s="70"/>
      <c r="X209" s="70"/>
      <c r="Y209" s="70"/>
      <c r="Z209" s="70"/>
      <c r="AA209" s="24"/>
    </row>
    <row r="210" spans="1:27" ht="15" customHeight="1" x14ac:dyDescent="0.25">
      <c r="A210" s="25"/>
      <c r="B210" s="25"/>
      <c r="C210" s="25"/>
      <c r="D210" s="25"/>
      <c r="E210" s="25"/>
      <c r="F210" s="25"/>
      <c r="G210" s="68"/>
      <c r="H210" s="25"/>
      <c r="I210" s="68"/>
      <c r="J210" s="72"/>
      <c r="K210" s="72"/>
      <c r="L210" s="72"/>
      <c r="M210" s="72"/>
      <c r="N210" s="25"/>
      <c r="O210" s="25"/>
      <c r="P210" s="25"/>
      <c r="Q210" s="25"/>
      <c r="U210" s="74"/>
      <c r="V210" s="70"/>
      <c r="W210" s="70"/>
      <c r="X210" s="70"/>
      <c r="Y210" s="70"/>
      <c r="Z210" s="70"/>
      <c r="AA210" s="24"/>
    </row>
    <row r="211" spans="1:27" ht="15" customHeight="1" x14ac:dyDescent="0.25">
      <c r="A211" s="25"/>
      <c r="B211" s="25"/>
      <c r="C211" s="25"/>
      <c r="D211" s="25"/>
      <c r="E211" s="25"/>
      <c r="F211" s="25"/>
      <c r="G211" s="68"/>
      <c r="H211" s="25"/>
      <c r="I211" s="68"/>
      <c r="J211" s="72"/>
      <c r="K211" s="72"/>
      <c r="L211" s="72"/>
      <c r="M211" s="72"/>
      <c r="N211" s="25"/>
      <c r="O211" s="25"/>
      <c r="P211" s="25"/>
      <c r="Q211" s="25"/>
      <c r="U211" s="74"/>
      <c r="V211" s="70"/>
      <c r="W211" s="70"/>
      <c r="X211" s="70"/>
      <c r="Y211" s="70"/>
      <c r="Z211" s="70"/>
      <c r="AA211" s="24"/>
    </row>
    <row r="212" spans="1:27" ht="15" customHeight="1" x14ac:dyDescent="0.25">
      <c r="A212" s="25"/>
      <c r="B212" s="25"/>
      <c r="C212" s="25"/>
      <c r="D212" s="25"/>
      <c r="E212" s="25"/>
      <c r="F212" s="25"/>
      <c r="G212" s="68"/>
      <c r="H212" s="25"/>
      <c r="I212" s="68"/>
      <c r="J212" s="72"/>
      <c r="K212" s="72"/>
      <c r="L212" s="72"/>
      <c r="M212" s="72"/>
      <c r="N212" s="25"/>
      <c r="O212" s="25"/>
      <c r="P212" s="25"/>
      <c r="Q212" s="25"/>
      <c r="U212" s="74"/>
      <c r="V212" s="70"/>
      <c r="W212" s="70"/>
      <c r="X212" s="70"/>
      <c r="Y212" s="70"/>
      <c r="Z212" s="70"/>
      <c r="AA212" s="24"/>
    </row>
    <row r="213" spans="1:27" ht="15" customHeight="1" x14ac:dyDescent="0.25">
      <c r="A213" s="25"/>
      <c r="B213" s="25"/>
      <c r="C213" s="25"/>
      <c r="D213" s="25"/>
      <c r="E213" s="25"/>
      <c r="F213" s="25"/>
      <c r="G213" s="68"/>
      <c r="H213" s="25"/>
      <c r="I213" s="68"/>
      <c r="J213" s="72"/>
      <c r="K213" s="72"/>
      <c r="L213" s="72"/>
      <c r="M213" s="72"/>
      <c r="N213" s="25"/>
      <c r="O213" s="25"/>
      <c r="P213" s="25"/>
      <c r="Q213" s="25"/>
      <c r="U213" s="74"/>
      <c r="V213" s="70"/>
      <c r="W213" s="70"/>
      <c r="X213" s="70"/>
      <c r="Y213" s="70"/>
      <c r="Z213" s="70"/>
      <c r="AA213" s="24"/>
    </row>
    <row r="214" spans="1:27" ht="15" customHeight="1" x14ac:dyDescent="0.25">
      <c r="A214" s="25"/>
      <c r="B214" s="25"/>
      <c r="C214" s="25"/>
      <c r="D214" s="25"/>
      <c r="E214" s="25"/>
      <c r="F214" s="25"/>
      <c r="G214" s="68"/>
      <c r="H214" s="25"/>
      <c r="I214" s="68"/>
      <c r="J214" s="72"/>
      <c r="K214" s="72"/>
      <c r="L214" s="72"/>
      <c r="M214" s="72"/>
      <c r="N214" s="25"/>
      <c r="O214" s="25"/>
      <c r="P214" s="25"/>
      <c r="Q214" s="25"/>
      <c r="U214" s="74"/>
      <c r="V214" s="70"/>
      <c r="W214" s="70"/>
      <c r="X214" s="70"/>
      <c r="Y214" s="70"/>
      <c r="Z214" s="70"/>
      <c r="AA214" s="24"/>
    </row>
    <row r="215" spans="1:27" ht="15" customHeight="1" x14ac:dyDescent="0.25">
      <c r="A215" s="25"/>
      <c r="B215" s="25"/>
      <c r="C215" s="25"/>
      <c r="D215" s="25"/>
      <c r="E215" s="25"/>
      <c r="F215" s="25"/>
      <c r="G215" s="68"/>
      <c r="H215" s="25"/>
      <c r="I215" s="68"/>
      <c r="J215" s="72"/>
      <c r="K215" s="72"/>
      <c r="L215" s="72"/>
      <c r="M215" s="72"/>
      <c r="N215" s="25"/>
      <c r="O215" s="25"/>
      <c r="P215" s="25"/>
      <c r="Q215" s="25"/>
      <c r="U215" s="74"/>
      <c r="V215" s="70"/>
      <c r="W215" s="70"/>
      <c r="X215" s="70"/>
      <c r="Y215" s="70"/>
      <c r="Z215" s="70"/>
      <c r="AA215" s="24"/>
    </row>
    <row r="216" spans="1:27" ht="15" customHeight="1" x14ac:dyDescent="0.25">
      <c r="A216" s="25"/>
      <c r="B216" s="25"/>
      <c r="C216" s="25"/>
      <c r="D216" s="25"/>
      <c r="E216" s="25"/>
      <c r="F216" s="25"/>
      <c r="G216" s="68"/>
      <c r="H216" s="25"/>
      <c r="I216" s="68"/>
      <c r="J216" s="72"/>
      <c r="K216" s="72"/>
      <c r="L216" s="72"/>
      <c r="M216" s="72"/>
      <c r="N216" s="25"/>
      <c r="O216" s="25"/>
      <c r="P216" s="25"/>
      <c r="Q216" s="25"/>
      <c r="U216" s="74"/>
      <c r="V216" s="70"/>
      <c r="W216" s="70"/>
      <c r="X216" s="70"/>
      <c r="Y216" s="70"/>
      <c r="Z216" s="70"/>
      <c r="AA216" s="24"/>
    </row>
    <row r="217" spans="1:27" ht="15" customHeight="1" x14ac:dyDescent="0.25">
      <c r="A217" s="25"/>
      <c r="B217" s="25"/>
      <c r="C217" s="25"/>
      <c r="D217" s="25"/>
      <c r="E217" s="25"/>
      <c r="F217" s="25"/>
      <c r="G217" s="68"/>
      <c r="H217" s="25"/>
      <c r="I217" s="68"/>
      <c r="J217" s="72"/>
      <c r="K217" s="72"/>
      <c r="L217" s="72"/>
      <c r="M217" s="72"/>
      <c r="N217" s="25"/>
      <c r="O217" s="25"/>
      <c r="P217" s="25"/>
      <c r="Q217" s="25"/>
      <c r="U217" s="74"/>
      <c r="V217" s="70"/>
      <c r="W217" s="70"/>
      <c r="X217" s="70"/>
      <c r="Y217" s="70"/>
      <c r="Z217" s="70"/>
      <c r="AA217" s="24"/>
    </row>
    <row r="218" spans="1:27" ht="15" customHeight="1" x14ac:dyDescent="0.25">
      <c r="A218" s="25"/>
      <c r="B218" s="25"/>
      <c r="C218" s="25"/>
      <c r="D218" s="25"/>
      <c r="E218" s="25"/>
      <c r="F218" s="25"/>
      <c r="G218" s="68"/>
      <c r="H218" s="25"/>
      <c r="I218" s="68"/>
      <c r="J218" s="72"/>
      <c r="K218" s="72"/>
      <c r="L218" s="72"/>
      <c r="M218" s="72"/>
      <c r="N218" s="25"/>
      <c r="O218" s="25"/>
      <c r="P218" s="25"/>
      <c r="Q218" s="25"/>
      <c r="U218" s="74"/>
      <c r="V218" s="70"/>
      <c r="W218" s="70"/>
      <c r="X218" s="70"/>
      <c r="Y218" s="70"/>
      <c r="Z218" s="70"/>
      <c r="AA218" s="24"/>
    </row>
    <row r="219" spans="1:27" ht="15" customHeight="1" x14ac:dyDescent="0.25">
      <c r="A219" s="25"/>
      <c r="B219" s="25"/>
      <c r="C219" s="25"/>
      <c r="D219" s="25"/>
      <c r="E219" s="25"/>
      <c r="F219" s="25"/>
      <c r="G219" s="68"/>
      <c r="H219" s="25"/>
      <c r="I219" s="68"/>
      <c r="J219" s="72"/>
      <c r="K219" s="72"/>
      <c r="L219" s="72"/>
      <c r="M219" s="72"/>
      <c r="N219" s="25"/>
      <c r="O219" s="25"/>
      <c r="P219" s="25"/>
      <c r="Q219" s="25"/>
      <c r="U219" s="74"/>
      <c r="V219" s="70"/>
      <c r="W219" s="70"/>
      <c r="X219" s="70"/>
      <c r="Y219" s="70"/>
      <c r="Z219" s="70"/>
      <c r="AA219" s="24"/>
    </row>
    <row r="220" spans="1:27" ht="15" customHeight="1" x14ac:dyDescent="0.25">
      <c r="A220" s="25"/>
      <c r="B220" s="25"/>
      <c r="C220" s="25"/>
      <c r="D220" s="25"/>
      <c r="E220" s="25"/>
      <c r="F220" s="25"/>
      <c r="G220" s="68"/>
      <c r="H220" s="25"/>
      <c r="I220" s="68"/>
      <c r="J220" s="72"/>
      <c r="K220" s="72"/>
      <c r="L220" s="72"/>
      <c r="M220" s="72"/>
      <c r="N220" s="25"/>
      <c r="O220" s="25"/>
      <c r="P220" s="25"/>
      <c r="Q220" s="25"/>
      <c r="U220" s="74"/>
      <c r="V220" s="70"/>
      <c r="W220" s="70"/>
      <c r="X220" s="70"/>
      <c r="Y220" s="70"/>
      <c r="Z220" s="70"/>
      <c r="AA220" s="24"/>
    </row>
    <row r="221" spans="1:27" ht="15" customHeight="1" x14ac:dyDescent="0.25">
      <c r="A221" s="25"/>
      <c r="B221" s="25"/>
      <c r="C221" s="25"/>
      <c r="D221" s="25"/>
      <c r="E221" s="25"/>
      <c r="F221" s="25"/>
      <c r="G221" s="68"/>
      <c r="H221" s="25"/>
      <c r="I221" s="68"/>
      <c r="J221" s="72"/>
      <c r="K221" s="72"/>
      <c r="L221" s="72"/>
      <c r="M221" s="72"/>
      <c r="N221" s="25"/>
      <c r="O221" s="25"/>
      <c r="P221" s="25"/>
      <c r="Q221" s="25"/>
      <c r="U221" s="74"/>
      <c r="V221" s="70"/>
      <c r="W221" s="70"/>
      <c r="X221" s="70"/>
      <c r="Y221" s="70"/>
      <c r="Z221" s="70"/>
      <c r="AA221" s="24"/>
    </row>
    <row r="222" spans="1:27" ht="15" customHeight="1" x14ac:dyDescent="0.25">
      <c r="A222" s="25"/>
      <c r="B222" s="25"/>
      <c r="C222" s="25"/>
      <c r="D222" s="25"/>
      <c r="E222" s="25"/>
      <c r="F222" s="25"/>
      <c r="G222" s="68"/>
      <c r="H222" s="25"/>
      <c r="I222" s="68"/>
      <c r="J222" s="72"/>
      <c r="K222" s="72"/>
      <c r="L222" s="72"/>
      <c r="M222" s="72"/>
      <c r="N222" s="25"/>
      <c r="O222" s="25"/>
      <c r="P222" s="25"/>
      <c r="Q222" s="25"/>
      <c r="U222" s="74"/>
      <c r="V222" s="70"/>
      <c r="W222" s="70"/>
      <c r="X222" s="70"/>
      <c r="Y222" s="70"/>
      <c r="Z222" s="70"/>
      <c r="AA222" s="24"/>
    </row>
    <row r="223" spans="1:27" ht="15" customHeight="1" x14ac:dyDescent="0.25">
      <c r="A223" s="25"/>
      <c r="B223" s="25"/>
      <c r="C223" s="25"/>
      <c r="D223" s="25"/>
      <c r="E223" s="25"/>
      <c r="F223" s="25"/>
      <c r="G223" s="68"/>
      <c r="H223" s="25"/>
      <c r="I223" s="68"/>
      <c r="J223" s="72"/>
      <c r="K223" s="72"/>
      <c r="L223" s="72"/>
      <c r="M223" s="72"/>
      <c r="N223" s="25"/>
      <c r="O223" s="25"/>
      <c r="P223" s="25"/>
      <c r="Q223" s="25"/>
      <c r="U223" s="74"/>
      <c r="V223" s="70"/>
      <c r="W223" s="70"/>
      <c r="X223" s="70"/>
      <c r="Y223" s="70"/>
      <c r="Z223" s="70"/>
      <c r="AA223" s="24"/>
    </row>
    <row r="224" spans="1:27" ht="15" customHeight="1" x14ac:dyDescent="0.25">
      <c r="A224" s="25"/>
      <c r="B224" s="25"/>
      <c r="C224" s="25"/>
      <c r="D224" s="25"/>
      <c r="E224" s="25"/>
      <c r="F224" s="25"/>
      <c r="G224" s="68"/>
      <c r="H224" s="25"/>
      <c r="I224" s="68"/>
      <c r="J224" s="72"/>
      <c r="K224" s="72"/>
      <c r="L224" s="72"/>
      <c r="M224" s="72"/>
      <c r="N224" s="25"/>
      <c r="O224" s="25"/>
      <c r="P224" s="25"/>
      <c r="Q224" s="25"/>
      <c r="U224" s="74"/>
      <c r="V224" s="70"/>
      <c r="W224" s="70"/>
      <c r="X224" s="70"/>
      <c r="Y224" s="70"/>
      <c r="Z224" s="70"/>
      <c r="AA224" s="24"/>
    </row>
    <row r="225" spans="1:27" ht="15" customHeight="1" x14ac:dyDescent="0.25">
      <c r="A225" s="25"/>
      <c r="B225" s="25"/>
      <c r="C225" s="25"/>
      <c r="D225" s="25"/>
      <c r="E225" s="25"/>
      <c r="F225" s="25"/>
      <c r="G225" s="68"/>
      <c r="H225" s="25"/>
      <c r="I225" s="68"/>
      <c r="J225" s="72"/>
      <c r="K225" s="72"/>
      <c r="L225" s="72"/>
      <c r="M225" s="72"/>
      <c r="N225" s="25"/>
      <c r="O225" s="25"/>
      <c r="P225" s="25"/>
      <c r="Q225" s="25"/>
      <c r="U225" s="74"/>
      <c r="V225" s="70"/>
      <c r="W225" s="70"/>
      <c r="X225" s="70"/>
      <c r="Y225" s="70"/>
      <c r="Z225" s="70"/>
      <c r="AA225" s="24"/>
    </row>
    <row r="226" spans="1:27" ht="15" customHeight="1" x14ac:dyDescent="0.25">
      <c r="A226" s="25"/>
      <c r="B226" s="25"/>
      <c r="C226" s="25"/>
      <c r="D226" s="25"/>
      <c r="E226" s="25"/>
      <c r="F226" s="25"/>
      <c r="G226" s="68"/>
      <c r="H226" s="25"/>
      <c r="I226" s="68"/>
      <c r="J226" s="72"/>
      <c r="K226" s="72"/>
      <c r="L226" s="72"/>
      <c r="M226" s="72"/>
      <c r="N226" s="25"/>
      <c r="O226" s="25"/>
      <c r="P226" s="25"/>
      <c r="Q226" s="25"/>
      <c r="U226" s="74"/>
      <c r="V226" s="70"/>
      <c r="W226" s="70"/>
      <c r="X226" s="70"/>
      <c r="Y226" s="70"/>
      <c r="Z226" s="70"/>
      <c r="AA226" s="24"/>
    </row>
    <row r="227" spans="1:27" ht="15" customHeight="1" x14ac:dyDescent="0.25">
      <c r="A227" s="25"/>
      <c r="B227" s="25"/>
      <c r="C227" s="25"/>
      <c r="D227" s="25"/>
      <c r="E227" s="25"/>
      <c r="F227" s="25"/>
      <c r="G227" s="68"/>
      <c r="H227" s="25"/>
      <c r="I227" s="68"/>
      <c r="J227" s="72"/>
      <c r="K227" s="72"/>
      <c r="L227" s="72"/>
      <c r="M227" s="72"/>
      <c r="N227" s="25"/>
      <c r="O227" s="25"/>
      <c r="P227" s="25"/>
      <c r="Q227" s="25"/>
      <c r="U227" s="74"/>
      <c r="V227" s="70"/>
      <c r="W227" s="70"/>
      <c r="X227" s="70"/>
      <c r="Y227" s="70"/>
      <c r="Z227" s="70"/>
      <c r="AA227" s="24"/>
    </row>
    <row r="228" spans="1:27" ht="15" customHeight="1" x14ac:dyDescent="0.25">
      <c r="A228" s="25"/>
      <c r="B228" s="25"/>
      <c r="C228" s="25"/>
      <c r="D228" s="25"/>
      <c r="E228" s="25"/>
      <c r="F228" s="25"/>
      <c r="G228" s="68"/>
      <c r="H228" s="25"/>
      <c r="I228" s="68"/>
      <c r="J228" s="72"/>
      <c r="K228" s="72"/>
      <c r="L228" s="72"/>
      <c r="M228" s="72"/>
      <c r="N228" s="25"/>
      <c r="O228" s="25"/>
      <c r="P228" s="25"/>
      <c r="Q228" s="25"/>
      <c r="U228" s="74"/>
      <c r="V228" s="70"/>
      <c r="W228" s="70"/>
      <c r="X228" s="70"/>
      <c r="Y228" s="70"/>
      <c r="Z228" s="70"/>
      <c r="AA228" s="24"/>
    </row>
    <row r="229" spans="1:27" ht="15" customHeight="1" x14ac:dyDescent="0.25">
      <c r="A229" s="25"/>
      <c r="B229" s="25"/>
      <c r="C229" s="25"/>
      <c r="D229" s="25"/>
      <c r="E229" s="25"/>
      <c r="F229" s="25"/>
      <c r="G229" s="68"/>
      <c r="H229" s="25"/>
      <c r="I229" s="68"/>
      <c r="J229" s="72"/>
      <c r="K229" s="72"/>
      <c r="L229" s="72"/>
      <c r="M229" s="72"/>
      <c r="N229" s="25"/>
      <c r="O229" s="25"/>
      <c r="P229" s="25"/>
      <c r="Q229" s="25"/>
      <c r="U229" s="74"/>
      <c r="V229" s="70"/>
      <c r="W229" s="70"/>
      <c r="X229" s="70"/>
      <c r="Y229" s="70"/>
      <c r="Z229" s="70"/>
      <c r="AA229" s="24"/>
    </row>
    <row r="230" spans="1:27" ht="15" customHeight="1" x14ac:dyDescent="0.25">
      <c r="A230" s="25"/>
      <c r="B230" s="25"/>
      <c r="C230" s="25"/>
      <c r="D230" s="25"/>
      <c r="E230" s="25"/>
      <c r="F230" s="25"/>
      <c r="G230" s="68"/>
      <c r="H230" s="25"/>
      <c r="I230" s="68"/>
      <c r="J230" s="72"/>
      <c r="K230" s="72"/>
      <c r="L230" s="72"/>
      <c r="M230" s="72"/>
      <c r="N230" s="25"/>
      <c r="O230" s="25"/>
      <c r="P230" s="25"/>
      <c r="Q230" s="25"/>
      <c r="U230" s="74"/>
      <c r="V230" s="70"/>
      <c r="W230" s="70"/>
      <c r="X230" s="70"/>
      <c r="Y230" s="70"/>
      <c r="Z230" s="70"/>
      <c r="AA230" s="24"/>
    </row>
    <row r="231" spans="1:27" ht="15" customHeight="1" x14ac:dyDescent="0.25">
      <c r="A231" s="25"/>
      <c r="B231" s="25"/>
      <c r="C231" s="25"/>
      <c r="D231" s="25"/>
      <c r="E231" s="25"/>
      <c r="F231" s="25"/>
      <c r="G231" s="68"/>
      <c r="H231" s="25"/>
      <c r="I231" s="68"/>
      <c r="J231" s="72"/>
      <c r="K231" s="72"/>
      <c r="L231" s="72"/>
      <c r="M231" s="72"/>
      <c r="N231" s="25"/>
      <c r="O231" s="25"/>
      <c r="P231" s="25"/>
      <c r="Q231" s="25"/>
      <c r="U231" s="74"/>
      <c r="V231" s="70"/>
      <c r="W231" s="70"/>
      <c r="X231" s="70"/>
      <c r="Y231" s="70"/>
      <c r="Z231" s="70"/>
      <c r="AA231" s="24"/>
    </row>
    <row r="232" spans="1:27" ht="15" customHeight="1" x14ac:dyDescent="0.25">
      <c r="A232" s="25"/>
      <c r="B232" s="25"/>
      <c r="C232" s="25"/>
      <c r="D232" s="25"/>
      <c r="E232" s="25"/>
      <c r="F232" s="25"/>
      <c r="G232" s="68"/>
      <c r="H232" s="25"/>
      <c r="I232" s="68"/>
      <c r="J232" s="72"/>
      <c r="K232" s="72"/>
      <c r="L232" s="72"/>
      <c r="M232" s="72"/>
      <c r="N232" s="25"/>
      <c r="O232" s="25"/>
      <c r="P232" s="25"/>
      <c r="Q232" s="25"/>
      <c r="U232" s="74"/>
      <c r="V232" s="70"/>
      <c r="W232" s="70"/>
      <c r="X232" s="70"/>
      <c r="Y232" s="70"/>
      <c r="Z232" s="70"/>
      <c r="AA232" s="24"/>
    </row>
    <row r="233" spans="1:27" ht="15" customHeight="1" x14ac:dyDescent="0.25">
      <c r="A233" s="25"/>
      <c r="B233" s="25"/>
      <c r="C233" s="25"/>
      <c r="D233" s="25"/>
      <c r="E233" s="25"/>
      <c r="F233" s="25"/>
      <c r="G233" s="68"/>
      <c r="H233" s="25"/>
      <c r="I233" s="68"/>
      <c r="J233" s="72"/>
      <c r="K233" s="72"/>
      <c r="L233" s="72"/>
      <c r="M233" s="72"/>
      <c r="N233" s="25"/>
      <c r="O233" s="25"/>
      <c r="P233" s="25"/>
      <c r="Q233" s="25"/>
      <c r="U233" s="74"/>
      <c r="V233" s="70"/>
      <c r="W233" s="70"/>
      <c r="X233" s="70"/>
      <c r="Y233" s="70"/>
      <c r="Z233" s="70"/>
      <c r="AA233" s="24"/>
    </row>
    <row r="234" spans="1:27" ht="15" customHeight="1" x14ac:dyDescent="0.25">
      <c r="A234" s="25"/>
      <c r="B234" s="25"/>
      <c r="C234" s="25"/>
      <c r="D234" s="25"/>
      <c r="E234" s="25"/>
      <c r="F234" s="25"/>
      <c r="G234" s="68"/>
      <c r="H234" s="25"/>
      <c r="I234" s="68"/>
      <c r="J234" s="72"/>
      <c r="K234" s="72"/>
      <c r="L234" s="72"/>
      <c r="M234" s="72"/>
      <c r="N234" s="25"/>
      <c r="O234" s="25"/>
      <c r="P234" s="25"/>
      <c r="Q234" s="25"/>
      <c r="U234" s="74"/>
      <c r="V234" s="70"/>
      <c r="W234" s="70"/>
      <c r="X234" s="70"/>
      <c r="Y234" s="70"/>
      <c r="Z234" s="70"/>
      <c r="AA234" s="24"/>
    </row>
    <row r="235" spans="1:27" ht="15" customHeight="1" x14ac:dyDescent="0.25">
      <c r="A235" s="25"/>
      <c r="B235" s="25"/>
      <c r="C235" s="25"/>
      <c r="D235" s="25"/>
      <c r="E235" s="25"/>
      <c r="F235" s="25"/>
      <c r="G235" s="68"/>
      <c r="H235" s="25"/>
      <c r="I235" s="68"/>
      <c r="J235" s="72"/>
      <c r="K235" s="72"/>
      <c r="L235" s="72"/>
      <c r="M235" s="72"/>
      <c r="N235" s="25"/>
      <c r="O235" s="25"/>
      <c r="P235" s="25"/>
      <c r="Q235" s="25"/>
      <c r="U235" s="74"/>
      <c r="V235" s="70"/>
      <c r="W235" s="70"/>
      <c r="X235" s="70"/>
      <c r="Y235" s="70"/>
      <c r="Z235" s="70"/>
      <c r="AA235" s="24"/>
    </row>
    <row r="236" spans="1:27" ht="15" customHeight="1" x14ac:dyDescent="0.25">
      <c r="A236" s="25"/>
      <c r="B236" s="25"/>
      <c r="C236" s="25"/>
      <c r="D236" s="25"/>
      <c r="E236" s="25"/>
      <c r="F236" s="25"/>
      <c r="G236" s="68"/>
      <c r="H236" s="25"/>
      <c r="I236" s="68"/>
      <c r="J236" s="72"/>
      <c r="K236" s="72"/>
      <c r="L236" s="72"/>
      <c r="M236" s="72"/>
      <c r="N236" s="25"/>
      <c r="O236" s="25"/>
      <c r="P236" s="25"/>
      <c r="Q236" s="25"/>
      <c r="U236" s="74"/>
      <c r="V236" s="70"/>
      <c r="W236" s="70"/>
      <c r="X236" s="70"/>
      <c r="Y236" s="70"/>
      <c r="Z236" s="70"/>
      <c r="AA236" s="24"/>
    </row>
    <row r="237" spans="1:27" ht="15" customHeight="1" x14ac:dyDescent="0.25">
      <c r="A237" s="25"/>
      <c r="B237" s="25"/>
      <c r="C237" s="25"/>
      <c r="D237" s="25"/>
      <c r="E237" s="25"/>
      <c r="F237" s="25"/>
      <c r="G237" s="68"/>
      <c r="H237" s="25"/>
      <c r="I237" s="68"/>
      <c r="J237" s="72"/>
      <c r="K237" s="72"/>
      <c r="L237" s="72"/>
      <c r="M237" s="72"/>
      <c r="N237" s="25"/>
      <c r="O237" s="25"/>
      <c r="P237" s="25"/>
      <c r="Q237" s="25"/>
      <c r="U237" s="74"/>
      <c r="V237" s="70"/>
      <c r="W237" s="70"/>
      <c r="X237" s="70"/>
      <c r="Y237" s="70"/>
      <c r="Z237" s="70"/>
      <c r="AA237" s="24"/>
    </row>
    <row r="238" spans="1:27" ht="15" customHeight="1" x14ac:dyDescent="0.25">
      <c r="A238" s="25"/>
      <c r="B238" s="25"/>
      <c r="C238" s="25"/>
      <c r="D238" s="25"/>
      <c r="E238" s="25"/>
      <c r="F238" s="25"/>
      <c r="G238" s="68"/>
      <c r="H238" s="25"/>
      <c r="I238" s="68"/>
      <c r="J238" s="72"/>
      <c r="K238" s="72"/>
      <c r="L238" s="72"/>
      <c r="M238" s="72"/>
      <c r="N238" s="25"/>
      <c r="O238" s="25"/>
      <c r="P238" s="25"/>
      <c r="Q238" s="25"/>
      <c r="U238" s="74"/>
      <c r="V238" s="70"/>
      <c r="W238" s="70"/>
      <c r="X238" s="70"/>
      <c r="Y238" s="70"/>
      <c r="Z238" s="70"/>
      <c r="AA238" s="24"/>
    </row>
    <row r="239" spans="1:27" ht="15" customHeight="1" x14ac:dyDescent="0.25">
      <c r="A239" s="25"/>
      <c r="B239" s="25"/>
      <c r="C239" s="25"/>
      <c r="D239" s="25"/>
      <c r="E239" s="25"/>
      <c r="F239" s="25"/>
      <c r="G239" s="68"/>
      <c r="H239" s="25"/>
      <c r="I239" s="68"/>
      <c r="J239" s="72"/>
      <c r="K239" s="72"/>
      <c r="L239" s="72"/>
      <c r="M239" s="72"/>
      <c r="N239" s="25"/>
      <c r="O239" s="25"/>
      <c r="P239" s="25"/>
      <c r="Q239" s="25"/>
      <c r="U239" s="74"/>
      <c r="V239" s="70"/>
      <c r="W239" s="70"/>
      <c r="X239" s="70"/>
      <c r="Y239" s="70"/>
      <c r="Z239" s="70"/>
      <c r="AA239" s="24"/>
    </row>
    <row r="240" spans="1:27" ht="15" customHeight="1" x14ac:dyDescent="0.25">
      <c r="A240" s="25"/>
      <c r="B240" s="25"/>
      <c r="C240" s="25"/>
      <c r="D240" s="25"/>
      <c r="E240" s="25"/>
      <c r="F240" s="25"/>
      <c r="G240" s="68"/>
      <c r="H240" s="25"/>
      <c r="I240" s="68"/>
      <c r="J240" s="72"/>
      <c r="K240" s="72"/>
      <c r="L240" s="72"/>
      <c r="M240" s="72"/>
      <c r="N240" s="25"/>
      <c r="O240" s="25"/>
      <c r="P240" s="25"/>
      <c r="Q240" s="25"/>
      <c r="U240" s="74"/>
      <c r="V240" s="70"/>
      <c r="W240" s="70"/>
      <c r="X240" s="70"/>
      <c r="Y240" s="70"/>
      <c r="Z240" s="70"/>
      <c r="AA240" s="24"/>
    </row>
    <row r="241" spans="1:27" ht="15" customHeight="1" x14ac:dyDescent="0.25">
      <c r="A241" s="25"/>
      <c r="B241" s="25"/>
      <c r="C241" s="25"/>
      <c r="D241" s="25"/>
      <c r="E241" s="25"/>
      <c r="F241" s="25"/>
      <c r="G241" s="68"/>
      <c r="H241" s="25"/>
      <c r="I241" s="68"/>
      <c r="J241" s="72"/>
      <c r="K241" s="72"/>
      <c r="L241" s="72"/>
      <c r="M241" s="72"/>
      <c r="N241" s="25"/>
      <c r="O241" s="25"/>
      <c r="P241" s="25"/>
      <c r="Q241" s="25"/>
      <c r="U241" s="74"/>
      <c r="V241" s="70"/>
      <c r="W241" s="70"/>
      <c r="X241" s="70"/>
      <c r="Y241" s="70"/>
      <c r="Z241" s="70"/>
      <c r="AA241" s="24"/>
    </row>
    <row r="242" spans="1:27" ht="15" customHeight="1" x14ac:dyDescent="0.25">
      <c r="A242" s="25"/>
      <c r="B242" s="25"/>
      <c r="C242" s="25"/>
      <c r="D242" s="25"/>
      <c r="E242" s="25"/>
      <c r="F242" s="25"/>
      <c r="G242" s="68"/>
      <c r="H242" s="25"/>
      <c r="I242" s="68"/>
      <c r="J242" s="72"/>
      <c r="K242" s="72"/>
      <c r="L242" s="72"/>
      <c r="M242" s="72"/>
      <c r="N242" s="25"/>
      <c r="O242" s="25"/>
      <c r="P242" s="25"/>
      <c r="Q242" s="25"/>
      <c r="U242" s="74"/>
      <c r="V242" s="70"/>
      <c r="W242" s="70"/>
      <c r="X242" s="70"/>
      <c r="Y242" s="70"/>
      <c r="Z242" s="70"/>
      <c r="AA242" s="24"/>
    </row>
    <row r="243" spans="1:27" ht="15" customHeight="1" x14ac:dyDescent="0.25">
      <c r="A243" s="25"/>
      <c r="B243" s="25"/>
      <c r="C243" s="25"/>
      <c r="D243" s="25"/>
      <c r="E243" s="25"/>
      <c r="F243" s="25"/>
      <c r="G243" s="68"/>
      <c r="H243" s="25"/>
      <c r="I243" s="68"/>
      <c r="J243" s="72"/>
      <c r="K243" s="72"/>
      <c r="L243" s="72"/>
      <c r="M243" s="72"/>
      <c r="N243" s="25"/>
      <c r="O243" s="25"/>
      <c r="P243" s="25"/>
      <c r="Q243" s="25"/>
      <c r="U243" s="74"/>
      <c r="V243" s="70"/>
      <c r="W243" s="70"/>
      <c r="X243" s="70"/>
      <c r="Y243" s="70"/>
      <c r="Z243" s="70"/>
      <c r="AA243" s="24"/>
    </row>
    <row r="244" spans="1:27" ht="15" customHeight="1" x14ac:dyDescent="0.25">
      <c r="A244" s="25"/>
      <c r="B244" s="25"/>
      <c r="C244" s="25"/>
      <c r="D244" s="25"/>
      <c r="E244" s="25"/>
      <c r="F244" s="25"/>
      <c r="G244" s="68"/>
      <c r="H244" s="25"/>
      <c r="I244" s="68"/>
      <c r="J244" s="72"/>
      <c r="K244" s="72"/>
      <c r="L244" s="72"/>
      <c r="M244" s="72"/>
      <c r="N244" s="25"/>
      <c r="O244" s="25"/>
      <c r="P244" s="25"/>
      <c r="Q244" s="25"/>
      <c r="U244" s="74"/>
      <c r="V244" s="70"/>
      <c r="W244" s="70"/>
      <c r="X244" s="70"/>
      <c r="Y244" s="70"/>
      <c r="Z244" s="70"/>
      <c r="AA244" s="24"/>
    </row>
    <row r="245" spans="1:27" ht="15" customHeight="1" x14ac:dyDescent="0.25">
      <c r="A245" s="25"/>
      <c r="B245" s="25"/>
      <c r="C245" s="25"/>
      <c r="D245" s="25"/>
      <c r="E245" s="25"/>
      <c r="F245" s="25"/>
      <c r="G245" s="68"/>
      <c r="H245" s="25"/>
      <c r="I245" s="68"/>
      <c r="J245" s="72"/>
      <c r="K245" s="72"/>
      <c r="L245" s="72"/>
      <c r="M245" s="72"/>
      <c r="N245" s="25"/>
      <c r="O245" s="25"/>
      <c r="P245" s="25"/>
      <c r="Q245" s="25"/>
      <c r="U245" s="74"/>
      <c r="V245" s="70"/>
      <c r="W245" s="70"/>
      <c r="X245" s="70"/>
      <c r="Y245" s="70"/>
      <c r="Z245" s="70"/>
      <c r="AA245" s="24"/>
    </row>
    <row r="246" spans="1:27" ht="15" customHeight="1" x14ac:dyDescent="0.25">
      <c r="A246" s="25"/>
      <c r="B246" s="25"/>
      <c r="C246" s="25"/>
      <c r="D246" s="25"/>
      <c r="E246" s="25"/>
      <c r="F246" s="25"/>
      <c r="G246" s="68"/>
      <c r="H246" s="25"/>
      <c r="I246" s="68"/>
      <c r="J246" s="72"/>
      <c r="K246" s="72"/>
      <c r="L246" s="72"/>
      <c r="M246" s="72"/>
      <c r="N246" s="25"/>
      <c r="O246" s="25"/>
      <c r="P246" s="25"/>
      <c r="Q246" s="25"/>
      <c r="U246" s="74"/>
      <c r="V246" s="70"/>
      <c r="W246" s="70"/>
      <c r="X246" s="70"/>
      <c r="Y246" s="70"/>
      <c r="Z246" s="70"/>
      <c r="AA246" s="24"/>
    </row>
    <row r="247" spans="1:27" ht="15" customHeight="1" x14ac:dyDescent="0.25">
      <c r="A247" s="25"/>
      <c r="B247" s="25"/>
      <c r="C247" s="25"/>
      <c r="D247" s="25"/>
      <c r="E247" s="25"/>
      <c r="F247" s="25"/>
      <c r="G247" s="68"/>
      <c r="H247" s="25"/>
      <c r="I247" s="68"/>
      <c r="J247" s="72"/>
      <c r="K247" s="72"/>
      <c r="L247" s="72"/>
      <c r="M247" s="72"/>
      <c r="N247" s="25"/>
      <c r="O247" s="25"/>
      <c r="P247" s="25"/>
      <c r="Q247" s="25"/>
      <c r="U247" s="74"/>
      <c r="V247" s="70"/>
      <c r="W247" s="70"/>
      <c r="X247" s="70"/>
      <c r="Y247" s="70"/>
      <c r="Z247" s="70"/>
      <c r="AA247" s="24"/>
    </row>
    <row r="248" spans="1:27" ht="15" customHeight="1" x14ac:dyDescent="0.25">
      <c r="A248" s="25"/>
      <c r="B248" s="25"/>
      <c r="C248" s="25"/>
      <c r="D248" s="25"/>
      <c r="E248" s="25"/>
      <c r="F248" s="25"/>
      <c r="G248" s="68"/>
      <c r="H248" s="25"/>
      <c r="I248" s="68"/>
      <c r="J248" s="72"/>
      <c r="K248" s="72"/>
      <c r="L248" s="72"/>
      <c r="M248" s="72"/>
      <c r="N248" s="25"/>
      <c r="O248" s="25"/>
      <c r="P248" s="25"/>
      <c r="Q248" s="25"/>
      <c r="U248" s="74"/>
      <c r="V248" s="70"/>
      <c r="W248" s="70"/>
      <c r="X248" s="70"/>
      <c r="Y248" s="70"/>
      <c r="Z248" s="70"/>
      <c r="AA248" s="24"/>
    </row>
    <row r="249" spans="1:27" ht="15" customHeight="1" x14ac:dyDescent="0.25">
      <c r="A249" s="25"/>
      <c r="B249" s="25"/>
      <c r="C249" s="25"/>
      <c r="D249" s="25"/>
      <c r="E249" s="25"/>
      <c r="F249" s="25"/>
      <c r="G249" s="68"/>
      <c r="H249" s="25"/>
      <c r="I249" s="68"/>
      <c r="J249" s="72"/>
      <c r="K249" s="72"/>
      <c r="L249" s="72"/>
      <c r="M249" s="72"/>
      <c r="N249" s="25"/>
      <c r="O249" s="25"/>
      <c r="P249" s="25"/>
      <c r="Q249" s="25"/>
      <c r="U249" s="74"/>
      <c r="V249" s="70"/>
      <c r="W249" s="70"/>
      <c r="X249" s="70"/>
      <c r="Y249" s="70"/>
      <c r="Z249" s="70"/>
      <c r="AA249" s="24"/>
    </row>
    <row r="250" spans="1:27" ht="15" customHeight="1" x14ac:dyDescent="0.25">
      <c r="A250" s="25"/>
      <c r="B250" s="25"/>
      <c r="C250" s="25"/>
      <c r="D250" s="25"/>
      <c r="E250" s="25"/>
      <c r="F250" s="25"/>
      <c r="G250" s="68"/>
      <c r="H250" s="25"/>
      <c r="I250" s="68"/>
      <c r="J250" s="72"/>
      <c r="K250" s="72"/>
      <c r="L250" s="72"/>
      <c r="M250" s="72"/>
      <c r="N250" s="25"/>
      <c r="O250" s="25"/>
      <c r="P250" s="25"/>
      <c r="Q250" s="25"/>
      <c r="U250" s="74"/>
      <c r="V250" s="70"/>
      <c r="W250" s="70"/>
      <c r="X250" s="70"/>
      <c r="Y250" s="70"/>
      <c r="Z250" s="70"/>
      <c r="AA250" s="24"/>
    </row>
    <row r="251" spans="1:27" ht="15" customHeight="1" x14ac:dyDescent="0.25">
      <c r="A251" s="25"/>
      <c r="B251" s="25"/>
      <c r="C251" s="25"/>
      <c r="D251" s="25"/>
      <c r="E251" s="25"/>
      <c r="F251" s="25"/>
      <c r="G251" s="68"/>
      <c r="H251" s="25"/>
      <c r="I251" s="68"/>
      <c r="J251" s="72"/>
      <c r="K251" s="72"/>
      <c r="L251" s="72"/>
      <c r="M251" s="72"/>
      <c r="N251" s="25"/>
      <c r="O251" s="25"/>
      <c r="P251" s="25"/>
      <c r="Q251" s="25"/>
      <c r="U251" s="74"/>
      <c r="V251" s="70"/>
      <c r="W251" s="70"/>
      <c r="X251" s="70"/>
      <c r="Y251" s="70"/>
      <c r="Z251" s="70"/>
      <c r="AA251" s="24"/>
    </row>
    <row r="252" spans="1:27" ht="15" customHeight="1" x14ac:dyDescent="0.25">
      <c r="A252" s="25"/>
      <c r="B252" s="25"/>
      <c r="C252" s="25"/>
      <c r="D252" s="25"/>
      <c r="E252" s="25"/>
      <c r="F252" s="25"/>
      <c r="G252" s="68"/>
      <c r="H252" s="25"/>
      <c r="I252" s="68"/>
      <c r="J252" s="72"/>
      <c r="K252" s="72"/>
      <c r="L252" s="72"/>
      <c r="M252" s="72"/>
      <c r="N252" s="25"/>
      <c r="O252" s="25"/>
      <c r="P252" s="25"/>
      <c r="Q252" s="25"/>
      <c r="U252" s="74"/>
      <c r="V252" s="70"/>
      <c r="W252" s="70"/>
      <c r="X252" s="70"/>
      <c r="Y252" s="70"/>
      <c r="Z252" s="70"/>
      <c r="AA252" s="24"/>
    </row>
    <row r="253" spans="1:27" ht="15" customHeight="1" x14ac:dyDescent="0.25">
      <c r="A253" s="25"/>
      <c r="B253" s="25"/>
      <c r="C253" s="25"/>
      <c r="D253" s="25"/>
      <c r="E253" s="25"/>
      <c r="F253" s="25"/>
      <c r="G253" s="68"/>
      <c r="H253" s="25"/>
      <c r="I253" s="68"/>
      <c r="J253" s="72"/>
      <c r="K253" s="72"/>
      <c r="L253" s="72"/>
      <c r="M253" s="72"/>
      <c r="N253" s="25"/>
      <c r="O253" s="25"/>
      <c r="P253" s="25"/>
      <c r="Q253" s="25"/>
      <c r="U253" s="74"/>
      <c r="V253" s="70"/>
      <c r="W253" s="70"/>
      <c r="X253" s="70"/>
      <c r="Y253" s="70"/>
      <c r="Z253" s="70"/>
      <c r="AA253" s="24"/>
    </row>
    <row r="254" spans="1:27" ht="15" customHeight="1" x14ac:dyDescent="0.25">
      <c r="A254" s="25"/>
      <c r="B254" s="25"/>
      <c r="C254" s="25"/>
      <c r="D254" s="25"/>
      <c r="E254" s="25"/>
      <c r="F254" s="25"/>
      <c r="G254" s="68"/>
      <c r="H254" s="25"/>
      <c r="I254" s="68"/>
      <c r="J254" s="72"/>
      <c r="K254" s="72"/>
      <c r="L254" s="72"/>
      <c r="M254" s="72"/>
      <c r="N254" s="25"/>
      <c r="O254" s="25"/>
      <c r="P254" s="25"/>
      <c r="Q254" s="25"/>
      <c r="U254" s="74"/>
      <c r="V254" s="70"/>
      <c r="W254" s="70"/>
      <c r="X254" s="70"/>
      <c r="Y254" s="70"/>
      <c r="Z254" s="70"/>
      <c r="AA254" s="24"/>
    </row>
    <row r="255" spans="1:27" ht="15" customHeight="1" x14ac:dyDescent="0.25">
      <c r="A255" s="25"/>
      <c r="B255" s="25"/>
      <c r="C255" s="25"/>
      <c r="D255" s="25"/>
      <c r="E255" s="25"/>
      <c r="F255" s="25"/>
      <c r="G255" s="68"/>
      <c r="H255" s="25"/>
      <c r="I255" s="68"/>
      <c r="J255" s="72"/>
      <c r="K255" s="72"/>
      <c r="L255" s="72"/>
      <c r="M255" s="72"/>
      <c r="N255" s="25"/>
      <c r="O255" s="25"/>
      <c r="P255" s="25"/>
      <c r="Q255" s="25"/>
      <c r="U255" s="74"/>
      <c r="V255" s="70"/>
      <c r="W255" s="70"/>
      <c r="X255" s="70"/>
      <c r="Y255" s="70"/>
      <c r="Z255" s="70"/>
      <c r="AA255" s="24"/>
    </row>
    <row r="256" spans="1:27" ht="15" customHeight="1" x14ac:dyDescent="0.25">
      <c r="A256" s="25"/>
      <c r="B256" s="25"/>
      <c r="C256" s="25"/>
      <c r="D256" s="25"/>
      <c r="E256" s="25"/>
      <c r="F256" s="25"/>
      <c r="G256" s="68"/>
      <c r="H256" s="25"/>
      <c r="I256" s="68"/>
      <c r="J256" s="72"/>
      <c r="K256" s="72"/>
      <c r="L256" s="72"/>
      <c r="M256" s="72"/>
      <c r="N256" s="25"/>
      <c r="O256" s="25"/>
      <c r="P256" s="25"/>
      <c r="Q256" s="25"/>
      <c r="U256" s="74"/>
      <c r="V256" s="70"/>
      <c r="W256" s="70"/>
      <c r="X256" s="70"/>
      <c r="Y256" s="70"/>
      <c r="Z256" s="70"/>
      <c r="AA256" s="24"/>
    </row>
    <row r="257" spans="1:27" ht="15" customHeight="1" x14ac:dyDescent="0.25">
      <c r="A257" s="25"/>
      <c r="B257" s="25"/>
      <c r="C257" s="25"/>
      <c r="D257" s="25"/>
      <c r="E257" s="25"/>
      <c r="F257" s="25"/>
      <c r="G257" s="68"/>
      <c r="H257" s="25"/>
      <c r="I257" s="68"/>
      <c r="J257" s="72"/>
      <c r="K257" s="72"/>
      <c r="L257" s="72"/>
      <c r="M257" s="72"/>
      <c r="N257" s="25"/>
      <c r="O257" s="25"/>
      <c r="P257" s="25"/>
      <c r="Q257" s="25"/>
      <c r="U257" s="74"/>
      <c r="V257" s="70"/>
      <c r="W257" s="70"/>
      <c r="X257" s="70"/>
      <c r="Y257" s="70"/>
      <c r="Z257" s="70"/>
      <c r="AA257" s="24"/>
    </row>
    <row r="258" spans="1:27" ht="15" customHeight="1" x14ac:dyDescent="0.25">
      <c r="A258" s="25"/>
      <c r="B258" s="25"/>
      <c r="C258" s="25"/>
      <c r="D258" s="25"/>
      <c r="E258" s="25"/>
      <c r="F258" s="25"/>
      <c r="G258" s="68"/>
      <c r="H258" s="25"/>
      <c r="I258" s="68"/>
      <c r="J258" s="72"/>
      <c r="K258" s="72"/>
      <c r="L258" s="72"/>
      <c r="M258" s="72"/>
      <c r="N258" s="25"/>
      <c r="O258" s="25"/>
      <c r="P258" s="25"/>
      <c r="Q258" s="25"/>
      <c r="U258" s="74"/>
      <c r="V258" s="70"/>
      <c r="W258" s="70"/>
      <c r="X258" s="70"/>
      <c r="Y258" s="70"/>
      <c r="Z258" s="70"/>
      <c r="AA258" s="24"/>
    </row>
    <row r="259" spans="1:27" ht="15" customHeight="1" x14ac:dyDescent="0.25">
      <c r="A259" s="25"/>
      <c r="B259" s="25"/>
      <c r="C259" s="25"/>
      <c r="D259" s="25"/>
      <c r="E259" s="25"/>
      <c r="F259" s="25"/>
      <c r="G259" s="68"/>
      <c r="H259" s="25"/>
      <c r="I259" s="68"/>
      <c r="J259" s="72"/>
      <c r="K259" s="72"/>
      <c r="L259" s="72"/>
      <c r="M259" s="72"/>
      <c r="N259" s="25"/>
      <c r="O259" s="25"/>
      <c r="P259" s="25"/>
      <c r="Q259" s="25"/>
      <c r="U259" s="74"/>
      <c r="V259" s="70"/>
      <c r="W259" s="70"/>
      <c r="X259" s="70"/>
      <c r="Y259" s="70"/>
      <c r="Z259" s="70"/>
      <c r="AA259" s="24"/>
    </row>
    <row r="260" spans="1:27" ht="15" customHeight="1" x14ac:dyDescent="0.25">
      <c r="A260" s="25"/>
      <c r="B260" s="25"/>
      <c r="C260" s="25"/>
      <c r="D260" s="25"/>
      <c r="E260" s="25"/>
      <c r="F260" s="25"/>
      <c r="G260" s="68"/>
      <c r="H260" s="25"/>
      <c r="I260" s="68"/>
      <c r="J260" s="72"/>
      <c r="K260" s="72"/>
      <c r="L260" s="72"/>
      <c r="M260" s="72"/>
      <c r="N260" s="25"/>
      <c r="O260" s="25"/>
      <c r="P260" s="25"/>
      <c r="Q260" s="25"/>
      <c r="U260" s="74"/>
      <c r="V260" s="70"/>
      <c r="W260" s="70"/>
      <c r="X260" s="70"/>
      <c r="Y260" s="70"/>
      <c r="Z260" s="70"/>
      <c r="AA260" s="24"/>
    </row>
    <row r="261" spans="1:27" ht="15" customHeight="1" x14ac:dyDescent="0.25">
      <c r="A261" s="25"/>
      <c r="B261" s="25"/>
      <c r="C261" s="25"/>
      <c r="D261" s="25"/>
      <c r="E261" s="25"/>
      <c r="F261" s="25"/>
      <c r="G261" s="68"/>
      <c r="H261" s="25"/>
      <c r="I261" s="68"/>
      <c r="J261" s="72"/>
      <c r="K261" s="72"/>
      <c r="L261" s="72"/>
      <c r="M261" s="72"/>
      <c r="N261" s="25"/>
      <c r="O261" s="25"/>
      <c r="P261" s="25"/>
      <c r="Q261" s="25"/>
      <c r="U261" s="74"/>
      <c r="V261" s="70"/>
      <c r="W261" s="70"/>
      <c r="X261" s="70"/>
      <c r="Y261" s="70"/>
      <c r="Z261" s="70"/>
      <c r="AA261" s="24"/>
    </row>
    <row r="262" spans="1:27" x14ac:dyDescent="0.2">
      <c r="U262" s="74"/>
      <c r="V262" s="70"/>
      <c r="W262" s="70"/>
      <c r="X262" s="70"/>
      <c r="Y262" s="70"/>
      <c r="Z262" s="70"/>
      <c r="AA262" s="24"/>
    </row>
    <row r="263" spans="1:27" x14ac:dyDescent="0.2">
      <c r="U263" s="74"/>
      <c r="V263" s="70"/>
      <c r="W263" s="70"/>
      <c r="X263" s="70"/>
      <c r="Y263" s="70"/>
      <c r="Z263" s="70"/>
      <c r="AA263" s="24"/>
    </row>
    <row r="264" spans="1:27" x14ac:dyDescent="0.2">
      <c r="U264" s="74"/>
      <c r="V264" s="70"/>
      <c r="W264" s="70"/>
      <c r="X264" s="70"/>
      <c r="Y264" s="70"/>
      <c r="Z264" s="70"/>
      <c r="AA264" s="24"/>
    </row>
    <row r="265" spans="1:27" x14ac:dyDescent="0.2">
      <c r="U265" s="74"/>
      <c r="V265" s="70"/>
      <c r="W265" s="70"/>
      <c r="X265" s="70"/>
      <c r="Y265" s="70"/>
      <c r="Z265" s="70"/>
      <c r="AA265" s="24"/>
    </row>
    <row r="266" spans="1:27" x14ac:dyDescent="0.2">
      <c r="U266" s="74"/>
      <c r="V266" s="70"/>
      <c r="W266" s="70"/>
      <c r="X266" s="70"/>
      <c r="Y266" s="70"/>
      <c r="Z266" s="70"/>
      <c r="AA266" s="24"/>
    </row>
    <row r="267" spans="1:27" x14ac:dyDescent="0.2">
      <c r="U267" s="74"/>
      <c r="V267" s="70"/>
      <c r="W267" s="70"/>
      <c r="X267" s="70"/>
      <c r="Y267" s="70"/>
      <c r="Z267" s="70"/>
      <c r="AA267" s="24"/>
    </row>
    <row r="268" spans="1:27" x14ac:dyDescent="0.2">
      <c r="U268" s="74"/>
      <c r="V268" s="70"/>
      <c r="W268" s="70"/>
      <c r="X268" s="70"/>
      <c r="Y268" s="70"/>
      <c r="Z268" s="70"/>
      <c r="AA268" s="24"/>
    </row>
    <row r="269" spans="1:27" x14ac:dyDescent="0.2">
      <c r="U269" s="74"/>
      <c r="V269" s="70"/>
      <c r="W269" s="70"/>
      <c r="X269" s="70"/>
      <c r="Y269" s="70"/>
      <c r="Z269" s="70"/>
      <c r="AA269" s="24"/>
    </row>
    <row r="270" spans="1:27" x14ac:dyDescent="0.2">
      <c r="U270" s="74"/>
      <c r="V270" s="70"/>
      <c r="W270" s="70"/>
      <c r="X270" s="70"/>
      <c r="Y270" s="70"/>
      <c r="Z270" s="70"/>
      <c r="AA270" s="24"/>
    </row>
    <row r="271" spans="1:27" x14ac:dyDescent="0.2">
      <c r="U271" s="74"/>
      <c r="V271" s="70"/>
      <c r="W271" s="70"/>
      <c r="X271" s="70"/>
      <c r="Y271" s="70"/>
      <c r="Z271" s="70"/>
      <c r="AA271" s="24"/>
    </row>
    <row r="272" spans="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</sheetData>
  <phoneticPr fontId="3" type="noConversion"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1"/>
  <dimension ref="A1:AB273"/>
  <sheetViews>
    <sheetView topLeftCell="H1" workbookViewId="0">
      <selection activeCell="Q13" sqref="Q1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9.75" style="23" customWidth="1"/>
    <col min="5" max="5" width="18.6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3.25" style="23" customWidth="1"/>
    <col min="16" max="16" width="20.875" style="23" customWidth="1"/>
    <col min="17" max="17" width="11.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2010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366</v>
      </c>
      <c r="B2" s="71">
        <v>240</v>
      </c>
      <c r="C2" s="68">
        <v>0.25</v>
      </c>
      <c r="D2" s="68">
        <v>262.77</v>
      </c>
      <c r="E2" s="68">
        <v>211.09</v>
      </c>
      <c r="F2" s="68">
        <f t="shared" ref="F2:F19" si="0">($A$20-A2)/(ROW($A$20)-ROW(A2))</f>
        <v>91.333333333333329</v>
      </c>
      <c r="G2" s="68">
        <v>0</v>
      </c>
      <c r="H2" s="68">
        <f t="shared" ref="H2:H19" si="1">($A$20-B2)/(ROW($A$20)-ROW(B2))</f>
        <v>98.333333333333329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0.1</v>
      </c>
      <c r="P2" s="32" t="s">
        <v>39</v>
      </c>
      <c r="Q2" s="25">
        <f>LARGE(A:A,2)</f>
        <v>1875</v>
      </c>
      <c r="T2" s="22">
        <v>0</v>
      </c>
      <c r="U2" s="74">
        <f t="shared" ref="U2:U33" si="3">T2-B2</f>
        <v>-240</v>
      </c>
      <c r="V2" s="70">
        <f t="shared" ref="V2:V33" si="4">ROUND(U2,0)</f>
        <v>-240</v>
      </c>
      <c r="W2" s="70">
        <v>4766</v>
      </c>
      <c r="X2" s="70">
        <f t="shared" ref="X2:X33" si="5">B2/$W$2*$W$3</f>
        <v>263.81871590432229</v>
      </c>
      <c r="Y2" s="70">
        <f t="shared" ref="Y2:Y33" si="6">X2-B2</f>
        <v>23.818715904322289</v>
      </c>
      <c r="Z2" s="70">
        <f t="shared" ref="Z2:Z33" si="7">ROUND(Y2,0)</f>
        <v>24</v>
      </c>
      <c r="AA2" s="24">
        <f t="shared" ref="AA2:AA33" si="8">IF(V2&gt;=0,V2,Z2)</f>
        <v>24</v>
      </c>
      <c r="AB2" s="67">
        <f t="shared" ref="AB2:AB33" si="9">B2+AA2</f>
        <v>264</v>
      </c>
    </row>
    <row r="3" spans="1:28" ht="15" customHeight="1" x14ac:dyDescent="0.25">
      <c r="A3" s="71">
        <v>388</v>
      </c>
      <c r="B3" s="71">
        <v>240</v>
      </c>
      <c r="C3" s="68">
        <v>0.35</v>
      </c>
      <c r="D3" s="68">
        <v>262.79000000000002</v>
      </c>
      <c r="E3" s="68">
        <v>211.09</v>
      </c>
      <c r="F3" s="68">
        <f t="shared" si="0"/>
        <v>95.411764705882348</v>
      </c>
      <c r="G3" s="68">
        <v>0</v>
      </c>
      <c r="H3" s="68">
        <f t="shared" si="1"/>
        <v>104.11764705882354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IF(ABS((B3-B2))&lt;=50,1,IF((B3-B2)*($B$4-$B$2)&gt;=0,1,-1))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77</v>
      </c>
      <c r="P3" s="32" t="s">
        <v>41</v>
      </c>
      <c r="Q3" s="25">
        <f>LARGE(A:A,3)</f>
        <v>1830</v>
      </c>
      <c r="T3" s="22">
        <v>0</v>
      </c>
      <c r="U3" s="74">
        <f t="shared" si="3"/>
        <v>-240</v>
      </c>
      <c r="V3" s="70">
        <f t="shared" si="4"/>
        <v>-240</v>
      </c>
      <c r="W3" s="70">
        <v>5239</v>
      </c>
      <c r="X3" s="70">
        <f t="shared" si="5"/>
        <v>263.81871590432229</v>
      </c>
      <c r="Y3" s="70">
        <f t="shared" si="6"/>
        <v>23.818715904322289</v>
      </c>
      <c r="Z3" s="70">
        <f t="shared" si="7"/>
        <v>24</v>
      </c>
      <c r="AA3" s="24">
        <f t="shared" si="8"/>
        <v>24</v>
      </c>
      <c r="AB3" s="67">
        <f t="shared" si="9"/>
        <v>264</v>
      </c>
    </row>
    <row r="4" spans="1:28" ht="15" customHeight="1" x14ac:dyDescent="0.25">
      <c r="A4" s="71">
        <v>286</v>
      </c>
      <c r="B4" s="71">
        <v>240</v>
      </c>
      <c r="C4" s="68">
        <v>0.43</v>
      </c>
      <c r="D4" s="68">
        <v>262.8</v>
      </c>
      <c r="E4" s="68">
        <v>211.09</v>
      </c>
      <c r="F4" s="68">
        <f t="shared" si="0"/>
        <v>107.75</v>
      </c>
      <c r="G4" s="68">
        <v>0</v>
      </c>
      <c r="H4" s="68">
        <f t="shared" si="1"/>
        <v>110.625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0</v>
      </c>
      <c r="N4" s="26" t="s">
        <v>42</v>
      </c>
      <c r="O4" s="75">
        <f>MAX(A:A)</f>
        <v>2010</v>
      </c>
      <c r="P4" s="32" t="s">
        <v>43</v>
      </c>
      <c r="Q4" s="25">
        <f>LARGE(B:B,1)</f>
        <v>240</v>
      </c>
      <c r="T4" s="22">
        <v>0</v>
      </c>
      <c r="U4" s="74">
        <f t="shared" si="3"/>
        <v>-240</v>
      </c>
      <c r="V4" s="70">
        <f t="shared" si="4"/>
        <v>-240</v>
      </c>
      <c r="W4" s="70"/>
      <c r="X4" s="70">
        <f t="shared" si="5"/>
        <v>263.81871590432229</v>
      </c>
      <c r="Y4" s="70">
        <f t="shared" si="6"/>
        <v>23.818715904322289</v>
      </c>
      <c r="Z4" s="70">
        <f t="shared" si="7"/>
        <v>24</v>
      </c>
      <c r="AA4" s="24">
        <f t="shared" si="8"/>
        <v>24</v>
      </c>
      <c r="AB4" s="67">
        <f t="shared" si="9"/>
        <v>264</v>
      </c>
    </row>
    <row r="5" spans="1:28" ht="15" customHeight="1" x14ac:dyDescent="0.25">
      <c r="A5" s="71">
        <v>304</v>
      </c>
      <c r="B5" s="71">
        <v>240</v>
      </c>
      <c r="C5" s="68">
        <v>1.03</v>
      </c>
      <c r="D5" s="68">
        <v>262.81</v>
      </c>
      <c r="E5" s="68">
        <v>211.09</v>
      </c>
      <c r="F5" s="68">
        <f t="shared" si="0"/>
        <v>113.73333333333333</v>
      </c>
      <c r="G5" s="68">
        <v>0</v>
      </c>
      <c r="H5" s="68">
        <f t="shared" si="1"/>
        <v>118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0.62</v>
      </c>
      <c r="P5" s="32" t="s">
        <v>45</v>
      </c>
      <c r="Q5" s="25">
        <f>LARGE(B:B,2)</f>
        <v>240</v>
      </c>
      <c r="T5" s="22">
        <v>0</v>
      </c>
      <c r="U5" s="74">
        <f t="shared" si="3"/>
        <v>-240</v>
      </c>
      <c r="V5" s="70">
        <f t="shared" si="4"/>
        <v>-240</v>
      </c>
      <c r="W5" s="70"/>
      <c r="X5" s="70">
        <f t="shared" si="5"/>
        <v>263.81871590432229</v>
      </c>
      <c r="Y5" s="70">
        <f t="shared" si="6"/>
        <v>23.818715904322289</v>
      </c>
      <c r="Z5" s="70">
        <f t="shared" si="7"/>
        <v>24</v>
      </c>
      <c r="AA5" s="24">
        <f t="shared" si="8"/>
        <v>24</v>
      </c>
      <c r="AB5" s="67">
        <f t="shared" si="9"/>
        <v>264</v>
      </c>
    </row>
    <row r="6" spans="1:28" ht="15" customHeight="1" x14ac:dyDescent="0.25">
      <c r="A6" s="71">
        <v>304</v>
      </c>
      <c r="B6" s="71">
        <v>240</v>
      </c>
      <c r="C6" s="68">
        <v>1.23</v>
      </c>
      <c r="D6" s="68">
        <v>262.82</v>
      </c>
      <c r="E6" s="68">
        <v>211.09</v>
      </c>
      <c r="F6" s="68">
        <f t="shared" si="0"/>
        <v>121.85714285714286</v>
      </c>
      <c r="G6" s="68">
        <v>0</v>
      </c>
      <c r="H6" s="68">
        <f t="shared" si="1"/>
        <v>126.42857142857143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0.74</v>
      </c>
      <c r="P6" s="32" t="s">
        <v>47</v>
      </c>
      <c r="Q6" s="25">
        <f>LARGE(B:B,3)</f>
        <v>240</v>
      </c>
      <c r="T6" s="22">
        <v>0</v>
      </c>
      <c r="U6" s="74">
        <f t="shared" si="3"/>
        <v>-240</v>
      </c>
      <c r="V6" s="70">
        <f t="shared" si="4"/>
        <v>-240</v>
      </c>
      <c r="W6" s="70"/>
      <c r="X6" s="70">
        <f t="shared" si="5"/>
        <v>263.81871590432229</v>
      </c>
      <c r="Y6" s="70">
        <f t="shared" si="6"/>
        <v>23.818715904322289</v>
      </c>
      <c r="Z6" s="70">
        <f t="shared" si="7"/>
        <v>24</v>
      </c>
      <c r="AA6" s="24">
        <f t="shared" si="8"/>
        <v>24</v>
      </c>
      <c r="AB6" s="67">
        <f t="shared" si="9"/>
        <v>264</v>
      </c>
    </row>
    <row r="7" spans="1:28" ht="15" customHeight="1" x14ac:dyDescent="0.25">
      <c r="A7" s="71">
        <v>212</v>
      </c>
      <c r="B7" s="71">
        <v>240</v>
      </c>
      <c r="C7" s="68">
        <v>0.97</v>
      </c>
      <c r="D7" s="68">
        <v>262.82</v>
      </c>
      <c r="E7" s="68">
        <v>211.09</v>
      </c>
      <c r="F7" s="68">
        <f t="shared" si="0"/>
        <v>138.30769230769232</v>
      </c>
      <c r="G7" s="68">
        <v>0</v>
      </c>
      <c r="H7" s="68">
        <f t="shared" si="1"/>
        <v>136.15384615384616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0.85</v>
      </c>
      <c r="P7" s="25"/>
      <c r="Q7" s="25"/>
      <c r="T7" s="22">
        <v>0</v>
      </c>
      <c r="U7" s="74">
        <f t="shared" si="3"/>
        <v>-240</v>
      </c>
      <c r="V7" s="70">
        <f t="shared" si="4"/>
        <v>-240</v>
      </c>
      <c r="W7" s="70"/>
      <c r="X7" s="70">
        <f t="shared" si="5"/>
        <v>263.81871590432229</v>
      </c>
      <c r="Y7" s="70">
        <f t="shared" si="6"/>
        <v>23.818715904322289</v>
      </c>
      <c r="Z7" s="70">
        <f t="shared" si="7"/>
        <v>24</v>
      </c>
      <c r="AA7" s="24">
        <f t="shared" si="8"/>
        <v>24</v>
      </c>
      <c r="AB7" s="67">
        <f t="shared" si="9"/>
        <v>264</v>
      </c>
    </row>
    <row r="8" spans="1:28" ht="15" customHeight="1" x14ac:dyDescent="0.25">
      <c r="A8" s="71">
        <v>471</v>
      </c>
      <c r="B8" s="71">
        <v>240</v>
      </c>
      <c r="C8" s="68">
        <v>1.61</v>
      </c>
      <c r="D8" s="68">
        <v>262.85000000000002</v>
      </c>
      <c r="E8" s="68">
        <v>211.09</v>
      </c>
      <c r="F8" s="68">
        <f t="shared" si="0"/>
        <v>128.25</v>
      </c>
      <c r="G8" s="68">
        <v>0</v>
      </c>
      <c r="H8" s="68">
        <f t="shared" si="1"/>
        <v>147.5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3"/>
        <v>-240</v>
      </c>
      <c r="V8" s="70">
        <f t="shared" si="4"/>
        <v>-240</v>
      </c>
      <c r="W8" s="70"/>
      <c r="X8" s="70">
        <f t="shared" si="5"/>
        <v>263.81871590432229</v>
      </c>
      <c r="Y8" s="70">
        <f t="shared" si="6"/>
        <v>23.818715904322289</v>
      </c>
      <c r="Z8" s="70">
        <f t="shared" si="7"/>
        <v>24</v>
      </c>
      <c r="AA8" s="24">
        <f t="shared" si="8"/>
        <v>24</v>
      </c>
      <c r="AB8" s="67">
        <f t="shared" si="9"/>
        <v>264</v>
      </c>
    </row>
    <row r="9" spans="1:28" ht="15" customHeight="1" x14ac:dyDescent="0.25">
      <c r="A9" s="71">
        <v>285</v>
      </c>
      <c r="B9" s="71">
        <v>240</v>
      </c>
      <c r="C9" s="68">
        <v>2.34</v>
      </c>
      <c r="D9" s="68">
        <v>262.86</v>
      </c>
      <c r="E9" s="68">
        <v>211.09</v>
      </c>
      <c r="F9" s="68">
        <f t="shared" si="0"/>
        <v>156.81818181818181</v>
      </c>
      <c r="G9" s="68">
        <v>0</v>
      </c>
      <c r="H9" s="68">
        <f t="shared" si="1"/>
        <v>160.90909090909091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3"/>
        <v>-240</v>
      </c>
      <c r="V9" s="70">
        <f t="shared" si="4"/>
        <v>-240</v>
      </c>
      <c r="W9" s="70"/>
      <c r="X9" s="70">
        <f t="shared" si="5"/>
        <v>263.81871590432229</v>
      </c>
      <c r="Y9" s="70">
        <f t="shared" si="6"/>
        <v>23.818715904322289</v>
      </c>
      <c r="Z9" s="70">
        <f t="shared" si="7"/>
        <v>24</v>
      </c>
      <c r="AA9" s="24">
        <f t="shared" si="8"/>
        <v>24</v>
      </c>
      <c r="AB9" s="67">
        <f t="shared" si="9"/>
        <v>264</v>
      </c>
    </row>
    <row r="10" spans="1:28" ht="15" customHeight="1" x14ac:dyDescent="0.25">
      <c r="A10" s="71">
        <v>466</v>
      </c>
      <c r="B10" s="71">
        <v>240</v>
      </c>
      <c r="C10" s="68">
        <v>3.75</v>
      </c>
      <c r="D10" s="68">
        <v>262.89</v>
      </c>
      <c r="E10" s="68">
        <v>211.09</v>
      </c>
      <c r="F10" s="68">
        <f t="shared" si="0"/>
        <v>154.4</v>
      </c>
      <c r="G10" s="68">
        <v>0</v>
      </c>
      <c r="H10" s="68">
        <f t="shared" si="1"/>
        <v>177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3"/>
        <v>-240</v>
      </c>
      <c r="V10" s="70">
        <f t="shared" si="4"/>
        <v>-240</v>
      </c>
      <c r="W10" s="70"/>
      <c r="X10" s="70">
        <f t="shared" si="5"/>
        <v>263.81871590432229</v>
      </c>
      <c r="Y10" s="70">
        <f t="shared" si="6"/>
        <v>23.818715904322289</v>
      </c>
      <c r="Z10" s="70">
        <f t="shared" si="7"/>
        <v>24</v>
      </c>
      <c r="AA10" s="24">
        <f t="shared" si="8"/>
        <v>24</v>
      </c>
      <c r="AB10" s="67">
        <f t="shared" si="9"/>
        <v>264</v>
      </c>
    </row>
    <row r="11" spans="1:28" ht="15" customHeight="1" x14ac:dyDescent="0.25">
      <c r="A11" s="71">
        <v>364</v>
      </c>
      <c r="B11" s="71">
        <v>240</v>
      </c>
      <c r="C11" s="68">
        <v>5.83</v>
      </c>
      <c r="D11" s="68">
        <v>262.91000000000003</v>
      </c>
      <c r="E11" s="68">
        <v>211.09</v>
      </c>
      <c r="F11" s="68">
        <f t="shared" si="0"/>
        <v>182.88888888888889</v>
      </c>
      <c r="G11" s="68">
        <v>0</v>
      </c>
      <c r="H11" s="68">
        <f t="shared" si="1"/>
        <v>196.66666666666666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262.77</v>
      </c>
      <c r="R11" s="43"/>
      <c r="S11" s="43"/>
      <c r="T11" s="22">
        <v>0</v>
      </c>
      <c r="U11" s="74">
        <f t="shared" si="3"/>
        <v>-240</v>
      </c>
      <c r="V11" s="70">
        <f t="shared" si="4"/>
        <v>-240</v>
      </c>
      <c r="W11" s="70"/>
      <c r="X11" s="70">
        <f t="shared" si="5"/>
        <v>263.81871590432229</v>
      </c>
      <c r="Y11" s="70">
        <f t="shared" si="6"/>
        <v>23.818715904322289</v>
      </c>
      <c r="Z11" s="70">
        <f t="shared" si="7"/>
        <v>24</v>
      </c>
      <c r="AA11" s="24">
        <f t="shared" si="8"/>
        <v>24</v>
      </c>
      <c r="AB11" s="67">
        <f t="shared" si="9"/>
        <v>264</v>
      </c>
    </row>
    <row r="12" spans="1:28" ht="15" customHeight="1" x14ac:dyDescent="0.25">
      <c r="A12" s="71">
        <v>750</v>
      </c>
      <c r="B12" s="71">
        <v>240</v>
      </c>
      <c r="C12" s="68">
        <v>5.01</v>
      </c>
      <c r="D12" s="68">
        <v>262.99</v>
      </c>
      <c r="E12" s="68">
        <v>211.09</v>
      </c>
      <c r="F12" s="68">
        <f t="shared" si="0"/>
        <v>157.5</v>
      </c>
      <c r="G12" s="68">
        <v>0</v>
      </c>
      <c r="H12" s="68">
        <f t="shared" si="1"/>
        <v>221.25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262.77</v>
      </c>
      <c r="R12" s="43"/>
      <c r="S12" s="43"/>
      <c r="T12" s="22">
        <v>0</v>
      </c>
      <c r="U12" s="74">
        <f t="shared" si="3"/>
        <v>-240</v>
      </c>
      <c r="V12" s="70">
        <f t="shared" si="4"/>
        <v>-240</v>
      </c>
      <c r="W12" s="70"/>
      <c r="X12" s="70">
        <f t="shared" si="5"/>
        <v>263.81871590432229</v>
      </c>
      <c r="Y12" s="70">
        <f t="shared" si="6"/>
        <v>23.818715904322289</v>
      </c>
      <c r="Z12" s="70">
        <f t="shared" si="7"/>
        <v>24</v>
      </c>
      <c r="AA12" s="24">
        <f t="shared" si="8"/>
        <v>24</v>
      </c>
      <c r="AB12" s="67">
        <f t="shared" si="9"/>
        <v>264</v>
      </c>
    </row>
    <row r="13" spans="1:28" ht="15" customHeight="1" x14ac:dyDescent="0.25">
      <c r="A13" s="71">
        <v>566</v>
      </c>
      <c r="B13" s="71">
        <v>240</v>
      </c>
      <c r="C13" s="68">
        <v>3.87</v>
      </c>
      <c r="D13" s="68">
        <v>263.04000000000002</v>
      </c>
      <c r="E13" s="68">
        <v>211.09</v>
      </c>
      <c r="F13" s="68">
        <f t="shared" si="0"/>
        <v>206.28571428571428</v>
      </c>
      <c r="G13" s="68">
        <v>0</v>
      </c>
      <c r="H13" s="68">
        <f t="shared" si="1"/>
        <v>252.85714285714286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3"/>
        <v>-240</v>
      </c>
      <c r="V13" s="70">
        <f t="shared" si="4"/>
        <v>-240</v>
      </c>
      <c r="W13" s="70"/>
      <c r="X13" s="70">
        <f t="shared" si="5"/>
        <v>263.81871590432229</v>
      </c>
      <c r="Y13" s="70">
        <f t="shared" si="6"/>
        <v>23.818715904322289</v>
      </c>
      <c r="Z13" s="70">
        <f t="shared" si="7"/>
        <v>24</v>
      </c>
      <c r="AA13" s="24">
        <f t="shared" si="8"/>
        <v>24</v>
      </c>
      <c r="AB13" s="67">
        <f t="shared" si="9"/>
        <v>264</v>
      </c>
    </row>
    <row r="14" spans="1:28" ht="15" customHeight="1" x14ac:dyDescent="0.25">
      <c r="A14" s="71">
        <v>1143</v>
      </c>
      <c r="B14" s="71">
        <v>240</v>
      </c>
      <c r="C14" s="68">
        <v>3.56</v>
      </c>
      <c r="D14" s="68">
        <v>263.19</v>
      </c>
      <c r="E14" s="68">
        <v>211.09</v>
      </c>
      <c r="F14" s="68">
        <f t="shared" si="0"/>
        <v>144.5</v>
      </c>
      <c r="G14" s="68">
        <v>0</v>
      </c>
      <c r="H14" s="68">
        <f t="shared" si="1"/>
        <v>295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0</v>
      </c>
      <c r="N14" s="30" t="s">
        <v>58</v>
      </c>
      <c r="O14" s="77">
        <v>245</v>
      </c>
      <c r="P14" s="14" t="s">
        <v>59</v>
      </c>
      <c r="Q14" s="13">
        <f>MAX(B:B)</f>
        <v>240</v>
      </c>
      <c r="R14" s="43"/>
      <c r="S14" s="43"/>
      <c r="T14" s="22">
        <v>0</v>
      </c>
      <c r="U14" s="74">
        <f t="shared" si="3"/>
        <v>-240</v>
      </c>
      <c r="V14" s="70">
        <f t="shared" si="4"/>
        <v>-240</v>
      </c>
      <c r="W14" s="70"/>
      <c r="X14" s="70">
        <f t="shared" si="5"/>
        <v>263.81871590432229</v>
      </c>
      <c r="Y14" s="70">
        <f t="shared" si="6"/>
        <v>23.818715904322289</v>
      </c>
      <c r="Z14" s="70">
        <f t="shared" si="7"/>
        <v>24</v>
      </c>
      <c r="AA14" s="24">
        <f t="shared" si="8"/>
        <v>24</v>
      </c>
      <c r="AB14" s="67">
        <f t="shared" si="9"/>
        <v>264</v>
      </c>
    </row>
    <row r="15" spans="1:28" ht="15" customHeight="1" x14ac:dyDescent="0.25">
      <c r="A15" s="71">
        <v>348</v>
      </c>
      <c r="B15" s="71">
        <v>240</v>
      </c>
      <c r="C15" s="68">
        <v>2.79</v>
      </c>
      <c r="D15" s="68">
        <v>263.2</v>
      </c>
      <c r="E15" s="68">
        <v>211.09</v>
      </c>
      <c r="F15" s="68">
        <f t="shared" si="0"/>
        <v>332.4</v>
      </c>
      <c r="G15" s="68">
        <v>0</v>
      </c>
      <c r="H15" s="68">
        <f t="shared" si="1"/>
        <v>354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0</v>
      </c>
      <c r="N15" s="26" t="s">
        <v>60</v>
      </c>
      <c r="O15" s="26">
        <f>COUNT(C:C)</f>
        <v>77</v>
      </c>
      <c r="P15" s="14" t="s">
        <v>61</v>
      </c>
      <c r="Q15" s="13">
        <f>MAX(D:D)</f>
        <v>268.01</v>
      </c>
      <c r="R15" s="43">
        <f ca="1">TREND(OFFSET('Z-V'!B1,MATCH(Q15,'Z-V'!A:A,1)-1,,2,1),OFFSET('Z-V'!A1,MATCH(Q15,'Z-V'!A:A,1)-1,,2,1),Q15)</f>
        <v>46628</v>
      </c>
      <c r="S15" s="43"/>
      <c r="T15" s="22">
        <v>0</v>
      </c>
      <c r="U15" s="74">
        <f t="shared" si="3"/>
        <v>-240</v>
      </c>
      <c r="V15" s="70">
        <f t="shared" si="4"/>
        <v>-240</v>
      </c>
      <c r="W15" s="70"/>
      <c r="X15" s="70">
        <f t="shared" si="5"/>
        <v>263.81871590432229</v>
      </c>
      <c r="Y15" s="70">
        <f t="shared" si="6"/>
        <v>23.818715904322289</v>
      </c>
      <c r="Z15" s="70">
        <f t="shared" si="7"/>
        <v>24</v>
      </c>
      <c r="AA15" s="24">
        <f t="shared" si="8"/>
        <v>24</v>
      </c>
      <c r="AB15" s="67">
        <f t="shared" si="9"/>
        <v>264</v>
      </c>
    </row>
    <row r="16" spans="1:28" ht="15" customHeight="1" x14ac:dyDescent="0.25">
      <c r="A16" s="71">
        <v>1005</v>
      </c>
      <c r="B16" s="71">
        <v>240</v>
      </c>
      <c r="C16" s="68">
        <v>1.94</v>
      </c>
      <c r="D16" s="68">
        <v>263.32</v>
      </c>
      <c r="E16" s="68">
        <v>211.09</v>
      </c>
      <c r="F16" s="68">
        <f t="shared" si="0"/>
        <v>251.25</v>
      </c>
      <c r="G16" s="68">
        <v>0</v>
      </c>
      <c r="H16" s="68">
        <f t="shared" si="1"/>
        <v>442.5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5.83</v>
      </c>
      <c r="P16" s="14" t="s">
        <v>63</v>
      </c>
      <c r="Q16" s="56">
        <f>D2</f>
        <v>262.77</v>
      </c>
      <c r="R16" s="43">
        <f ca="1">TREND(OFFSET('Z-V'!B1,MATCH(Q16,'Z-V'!A:A,1)-1,,2,1),OFFSET('Z-V'!A1,MATCH(Q16,'Z-V'!A:A,1)-1,,2,1),Q16)</f>
        <v>34170.999999999884</v>
      </c>
      <c r="S16" s="43"/>
      <c r="T16" s="22">
        <v>0</v>
      </c>
      <c r="U16" s="74">
        <f t="shared" si="3"/>
        <v>-240</v>
      </c>
      <c r="V16" s="70">
        <f t="shared" si="4"/>
        <v>-240</v>
      </c>
      <c r="W16" s="70"/>
      <c r="X16" s="70">
        <f t="shared" si="5"/>
        <v>263.81871590432229</v>
      </c>
      <c r="Y16" s="70">
        <f t="shared" si="6"/>
        <v>23.818715904322289</v>
      </c>
      <c r="Z16" s="70">
        <f t="shared" si="7"/>
        <v>24</v>
      </c>
      <c r="AA16" s="24">
        <f t="shared" si="8"/>
        <v>24</v>
      </c>
      <c r="AB16" s="67">
        <f t="shared" si="9"/>
        <v>264</v>
      </c>
    </row>
    <row r="17" spans="1:28" ht="15" customHeight="1" x14ac:dyDescent="0.25">
      <c r="A17" s="71">
        <v>760</v>
      </c>
      <c r="B17" s="71">
        <v>240</v>
      </c>
      <c r="C17" s="68">
        <v>1.41</v>
      </c>
      <c r="D17" s="68">
        <v>263.39999999999998</v>
      </c>
      <c r="E17" s="68">
        <v>211.09</v>
      </c>
      <c r="F17" s="68">
        <f t="shared" si="0"/>
        <v>416.66666666666669</v>
      </c>
      <c r="G17" s="68">
        <v>0</v>
      </c>
      <c r="H17" s="68">
        <f t="shared" si="1"/>
        <v>590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268.01</v>
      </c>
      <c r="R17" s="43"/>
      <c r="S17" s="43"/>
      <c r="T17" s="22">
        <v>0</v>
      </c>
      <c r="U17" s="74">
        <f t="shared" si="3"/>
        <v>-240</v>
      </c>
      <c r="V17" s="70">
        <f t="shared" si="4"/>
        <v>-240</v>
      </c>
      <c r="W17" s="70"/>
      <c r="X17" s="70">
        <f t="shared" si="5"/>
        <v>263.81871590432229</v>
      </c>
      <c r="Y17" s="70">
        <f t="shared" si="6"/>
        <v>23.818715904322289</v>
      </c>
      <c r="Z17" s="70">
        <f t="shared" si="7"/>
        <v>24</v>
      </c>
      <c r="AA17" s="24">
        <f t="shared" si="8"/>
        <v>24</v>
      </c>
      <c r="AB17" s="67">
        <f t="shared" si="9"/>
        <v>264</v>
      </c>
    </row>
    <row r="18" spans="1:28" ht="15" customHeight="1" x14ac:dyDescent="0.2">
      <c r="A18" s="71">
        <v>1144</v>
      </c>
      <c r="B18" s="71">
        <v>240</v>
      </c>
      <c r="C18" s="68">
        <v>2.54</v>
      </c>
      <c r="D18" s="68">
        <v>263.55</v>
      </c>
      <c r="E18" s="68">
        <v>211.09</v>
      </c>
      <c r="F18" s="68">
        <f t="shared" si="0"/>
        <v>433</v>
      </c>
      <c r="G18" s="68">
        <v>0</v>
      </c>
      <c r="H18" s="68">
        <f t="shared" si="1"/>
        <v>885</v>
      </c>
      <c r="I18" s="68">
        <v>0</v>
      </c>
      <c r="J18" s="72">
        <f t="shared" si="10"/>
        <v>1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240</v>
      </c>
      <c r="R18" s="43"/>
      <c r="S18" s="43"/>
      <c r="T18" s="22">
        <v>0</v>
      </c>
      <c r="U18" s="74">
        <f t="shared" si="3"/>
        <v>-240</v>
      </c>
      <c r="V18" s="70">
        <f t="shared" si="4"/>
        <v>-240</v>
      </c>
      <c r="W18" s="70"/>
      <c r="X18" s="70">
        <f t="shared" si="5"/>
        <v>263.81871590432229</v>
      </c>
      <c r="Y18" s="70">
        <f t="shared" si="6"/>
        <v>23.818715904322289</v>
      </c>
      <c r="Z18" s="70">
        <f t="shared" si="7"/>
        <v>24</v>
      </c>
      <c r="AA18" s="24">
        <f t="shared" si="8"/>
        <v>24</v>
      </c>
      <c r="AB18" s="67">
        <f t="shared" si="9"/>
        <v>264</v>
      </c>
    </row>
    <row r="19" spans="1:28" ht="15" customHeight="1" x14ac:dyDescent="0.25">
      <c r="A19" s="71">
        <v>762</v>
      </c>
      <c r="B19" s="71">
        <v>240</v>
      </c>
      <c r="C19" s="68">
        <v>2.14</v>
      </c>
      <c r="D19" s="68">
        <v>263.63</v>
      </c>
      <c r="E19" s="68">
        <v>211.09</v>
      </c>
      <c r="F19" s="68">
        <f t="shared" si="0"/>
        <v>1248</v>
      </c>
      <c r="G19" s="68">
        <v>0</v>
      </c>
      <c r="H19" s="68">
        <f t="shared" si="1"/>
        <v>1770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0.97062746408285994</v>
      </c>
      <c r="R19" s="58">
        <f>MAX(AB:AB)</f>
        <v>264</v>
      </c>
      <c r="S19" s="58">
        <f>'Z-V'!P8-R19</f>
        <v>8715</v>
      </c>
      <c r="T19" s="22">
        <v>0</v>
      </c>
      <c r="U19" s="74">
        <f t="shared" si="3"/>
        <v>-240</v>
      </c>
      <c r="V19" s="70">
        <f t="shared" si="4"/>
        <v>-240</v>
      </c>
      <c r="W19" s="70"/>
      <c r="X19" s="70">
        <f t="shared" si="5"/>
        <v>263.81871590432229</v>
      </c>
      <c r="Y19" s="70">
        <f t="shared" si="6"/>
        <v>23.818715904322289</v>
      </c>
      <c r="Z19" s="70">
        <f t="shared" si="7"/>
        <v>24</v>
      </c>
      <c r="AA19" s="24">
        <f t="shared" si="8"/>
        <v>24</v>
      </c>
      <c r="AB19" s="67">
        <f t="shared" si="9"/>
        <v>264</v>
      </c>
    </row>
    <row r="20" spans="1:28" ht="15" customHeight="1" x14ac:dyDescent="0.25">
      <c r="A20" s="79">
        <v>2010</v>
      </c>
      <c r="B20" s="71">
        <v>240</v>
      </c>
      <c r="C20" s="68">
        <v>2.14</v>
      </c>
      <c r="D20" s="68">
        <v>263.89999999999998</v>
      </c>
      <c r="E20" s="68">
        <v>211.09</v>
      </c>
      <c r="F20" s="80">
        <v>0</v>
      </c>
      <c r="G20" s="80">
        <v>0</v>
      </c>
      <c r="H20" s="80">
        <v>0</v>
      </c>
      <c r="I20" s="80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0.76730473074046157</v>
      </c>
      <c r="R20" s="43">
        <f ca="1">R15-R16</f>
        <v>12457.000000000116</v>
      </c>
      <c r="S20" s="43">
        <f ca="1">'Z-V'!P9-R20</f>
        <v>41022.999999999884</v>
      </c>
      <c r="T20" s="22">
        <v>0</v>
      </c>
      <c r="U20" s="74">
        <f t="shared" si="3"/>
        <v>-240</v>
      </c>
      <c r="V20" s="70">
        <f t="shared" si="4"/>
        <v>-240</v>
      </c>
      <c r="W20" s="70"/>
      <c r="X20" s="70">
        <f t="shared" si="5"/>
        <v>263.81871590432229</v>
      </c>
      <c r="Y20" s="70">
        <f t="shared" si="6"/>
        <v>23.818715904322289</v>
      </c>
      <c r="Z20" s="70">
        <f t="shared" si="7"/>
        <v>24</v>
      </c>
      <c r="AA20" s="24">
        <f t="shared" si="8"/>
        <v>24</v>
      </c>
      <c r="AB20" s="67">
        <f t="shared" si="9"/>
        <v>264</v>
      </c>
    </row>
    <row r="21" spans="1:28" ht="15" customHeight="1" x14ac:dyDescent="0.25">
      <c r="A21" s="71">
        <v>1148</v>
      </c>
      <c r="B21" s="71">
        <v>240</v>
      </c>
      <c r="C21" s="68">
        <v>2.0499999999999998</v>
      </c>
      <c r="D21" s="68">
        <v>264.05</v>
      </c>
      <c r="E21" s="68">
        <v>211.09</v>
      </c>
      <c r="F21" s="68">
        <v>0</v>
      </c>
      <c r="G21" s="68">
        <f t="shared" ref="G21:G52" si="13">($A$20-A21)/(ROW(A21)-ROW($A$20))</f>
        <v>862</v>
      </c>
      <c r="H21" s="68">
        <v>0</v>
      </c>
      <c r="I21" s="68">
        <f t="shared" ref="I21:I52" si="14">($A$20-B21)/(ROW(B21)-ROW($A$20))</f>
        <v>1770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0.76086066697121935</v>
      </c>
      <c r="R21" s="43">
        <f>ABS(Q12-Q17)</f>
        <v>5.2400000000000091</v>
      </c>
      <c r="S21" s="43">
        <f>'Z-V'!P10-R21</f>
        <v>16.649999999999991</v>
      </c>
      <c r="T21" s="22">
        <v>0</v>
      </c>
      <c r="U21" s="74">
        <f t="shared" si="3"/>
        <v>-240</v>
      </c>
      <c r="V21" s="70">
        <f t="shared" si="4"/>
        <v>-240</v>
      </c>
      <c r="W21" s="70"/>
      <c r="X21" s="70">
        <f t="shared" si="5"/>
        <v>263.81871590432229</v>
      </c>
      <c r="Y21" s="70">
        <f t="shared" si="6"/>
        <v>23.818715904322289</v>
      </c>
      <c r="Z21" s="70">
        <f t="shared" si="7"/>
        <v>24</v>
      </c>
      <c r="AA21" s="24">
        <f t="shared" si="8"/>
        <v>24</v>
      </c>
      <c r="AB21" s="67">
        <f t="shared" si="9"/>
        <v>264</v>
      </c>
    </row>
    <row r="22" spans="1:28" ht="15" customHeight="1" x14ac:dyDescent="0.25">
      <c r="A22" s="71">
        <v>1635</v>
      </c>
      <c r="B22" s="71">
        <v>240</v>
      </c>
      <c r="C22" s="68">
        <v>1.2</v>
      </c>
      <c r="D22" s="68">
        <v>264.26</v>
      </c>
      <c r="E22" s="68">
        <v>211.09</v>
      </c>
      <c r="F22" s="68">
        <v>0</v>
      </c>
      <c r="G22" s="68">
        <f t="shared" si="13"/>
        <v>187.5</v>
      </c>
      <c r="H22" s="68">
        <v>0</v>
      </c>
      <c r="I22" s="68">
        <f t="shared" si="14"/>
        <v>885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0.85209999999999997</v>
      </c>
      <c r="R22" s="43"/>
      <c r="S22" s="43"/>
      <c r="T22" s="22">
        <v>0</v>
      </c>
      <c r="U22" s="74">
        <f t="shared" si="3"/>
        <v>-240</v>
      </c>
      <c r="V22" s="70">
        <f t="shared" si="4"/>
        <v>-240</v>
      </c>
      <c r="W22" s="70"/>
      <c r="X22" s="70">
        <f t="shared" si="5"/>
        <v>263.81871590432229</v>
      </c>
      <c r="Y22" s="70">
        <f t="shared" si="6"/>
        <v>23.818715904322289</v>
      </c>
      <c r="Z22" s="70">
        <f t="shared" si="7"/>
        <v>24</v>
      </c>
      <c r="AA22" s="24">
        <f t="shared" si="8"/>
        <v>24</v>
      </c>
      <c r="AB22" s="67">
        <f t="shared" si="9"/>
        <v>264</v>
      </c>
    </row>
    <row r="23" spans="1:28" ht="15" customHeight="1" x14ac:dyDescent="0.25">
      <c r="A23" s="71">
        <v>1438</v>
      </c>
      <c r="B23" s="71">
        <v>240</v>
      </c>
      <c r="C23" s="68">
        <v>0.43</v>
      </c>
      <c r="D23" s="68">
        <v>264.45</v>
      </c>
      <c r="E23" s="68">
        <v>211.09</v>
      </c>
      <c r="F23" s="68">
        <v>0</v>
      </c>
      <c r="G23" s="68">
        <f t="shared" si="13"/>
        <v>190.66666666666666</v>
      </c>
      <c r="H23" s="68">
        <v>0</v>
      </c>
      <c r="I23" s="68">
        <f t="shared" si="14"/>
        <v>590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0</v>
      </c>
      <c r="U23" s="74">
        <f t="shared" si="3"/>
        <v>-240</v>
      </c>
      <c r="V23" s="70">
        <f t="shared" si="4"/>
        <v>-240</v>
      </c>
      <c r="W23" s="70"/>
      <c r="X23" s="70">
        <f t="shared" si="5"/>
        <v>263.81871590432229</v>
      </c>
      <c r="Y23" s="70">
        <f t="shared" si="6"/>
        <v>23.818715904322289</v>
      </c>
      <c r="Z23" s="70">
        <f t="shared" si="7"/>
        <v>24</v>
      </c>
      <c r="AA23" s="24">
        <f t="shared" si="8"/>
        <v>24</v>
      </c>
      <c r="AB23" s="67">
        <f t="shared" si="9"/>
        <v>264</v>
      </c>
    </row>
    <row r="24" spans="1:28" ht="15" customHeight="1" x14ac:dyDescent="0.25">
      <c r="A24" s="71">
        <v>1830</v>
      </c>
      <c r="B24" s="79">
        <v>240</v>
      </c>
      <c r="C24" s="68">
        <v>0.43</v>
      </c>
      <c r="D24" s="68">
        <v>264.7</v>
      </c>
      <c r="E24" s="68">
        <v>211.09</v>
      </c>
      <c r="F24" s="68">
        <v>0</v>
      </c>
      <c r="G24" s="68">
        <f t="shared" si="13"/>
        <v>45</v>
      </c>
      <c r="H24" s="68">
        <v>0</v>
      </c>
      <c r="I24" s="68">
        <f t="shared" si="14"/>
        <v>442.5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0</v>
      </c>
      <c r="U24" s="74">
        <f t="shared" si="3"/>
        <v>-240</v>
      </c>
      <c r="V24" s="70">
        <f t="shared" si="4"/>
        <v>-240</v>
      </c>
      <c r="W24" s="70"/>
      <c r="X24" s="70">
        <f t="shared" si="5"/>
        <v>263.81871590432229</v>
      </c>
      <c r="Y24" s="70">
        <f t="shared" si="6"/>
        <v>23.818715904322289</v>
      </c>
      <c r="Z24" s="70">
        <f t="shared" si="7"/>
        <v>24</v>
      </c>
      <c r="AA24" s="24">
        <f t="shared" si="8"/>
        <v>24</v>
      </c>
      <c r="AB24" s="67">
        <f t="shared" si="9"/>
        <v>264</v>
      </c>
    </row>
    <row r="25" spans="1:28" ht="15" customHeight="1" x14ac:dyDescent="0.25">
      <c r="A25" s="71">
        <v>1530</v>
      </c>
      <c r="B25" s="71">
        <v>240</v>
      </c>
      <c r="C25" s="68">
        <v>0.28999999999999998</v>
      </c>
      <c r="D25" s="68">
        <v>264.89999999999998</v>
      </c>
      <c r="E25" s="68">
        <v>211.09</v>
      </c>
      <c r="F25" s="68">
        <v>0</v>
      </c>
      <c r="G25" s="68">
        <f t="shared" si="13"/>
        <v>96</v>
      </c>
      <c r="H25" s="68">
        <v>0</v>
      </c>
      <c r="I25" s="68">
        <f t="shared" si="14"/>
        <v>354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0</v>
      </c>
      <c r="U25" s="74">
        <f t="shared" si="3"/>
        <v>-240</v>
      </c>
      <c r="V25" s="70">
        <f t="shared" si="4"/>
        <v>-240</v>
      </c>
      <c r="W25" s="70"/>
      <c r="X25" s="70">
        <f t="shared" si="5"/>
        <v>263.81871590432229</v>
      </c>
      <c r="Y25" s="70">
        <f t="shared" si="6"/>
        <v>23.818715904322289</v>
      </c>
      <c r="Z25" s="70">
        <f t="shared" si="7"/>
        <v>24</v>
      </c>
      <c r="AA25" s="24">
        <f t="shared" si="8"/>
        <v>24</v>
      </c>
      <c r="AB25" s="67">
        <f t="shared" si="9"/>
        <v>264</v>
      </c>
    </row>
    <row r="26" spans="1:28" ht="15" customHeight="1" x14ac:dyDescent="0.25">
      <c r="A26" s="71">
        <v>1336</v>
      </c>
      <c r="B26" s="71">
        <v>240</v>
      </c>
      <c r="C26" s="68">
        <v>0.31</v>
      </c>
      <c r="D26" s="68">
        <v>265.07</v>
      </c>
      <c r="E26" s="68">
        <v>211.09</v>
      </c>
      <c r="F26" s="68">
        <v>0</v>
      </c>
      <c r="G26" s="68">
        <f t="shared" si="13"/>
        <v>112.33333333333333</v>
      </c>
      <c r="H26" s="68">
        <v>0</v>
      </c>
      <c r="I26" s="68">
        <f t="shared" si="14"/>
        <v>295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0</v>
      </c>
      <c r="U26" s="74">
        <f t="shared" si="3"/>
        <v>-240</v>
      </c>
      <c r="V26" s="70">
        <f t="shared" si="4"/>
        <v>-240</v>
      </c>
      <c r="W26" s="70"/>
      <c r="X26" s="70">
        <f t="shared" si="5"/>
        <v>263.81871590432229</v>
      </c>
      <c r="Y26" s="70">
        <f t="shared" si="6"/>
        <v>23.818715904322289</v>
      </c>
      <c r="Z26" s="70">
        <f t="shared" si="7"/>
        <v>24</v>
      </c>
      <c r="AA26" s="24">
        <f t="shared" si="8"/>
        <v>24</v>
      </c>
      <c r="AB26" s="67">
        <f t="shared" si="9"/>
        <v>264</v>
      </c>
    </row>
    <row r="27" spans="1:28" ht="15" customHeight="1" x14ac:dyDescent="0.25">
      <c r="A27" s="71">
        <v>1875</v>
      </c>
      <c r="B27" s="71">
        <v>240</v>
      </c>
      <c r="C27" s="68">
        <v>0.06</v>
      </c>
      <c r="D27" s="68">
        <v>265.33</v>
      </c>
      <c r="E27" s="68">
        <v>211.09</v>
      </c>
      <c r="F27" s="68">
        <v>0</v>
      </c>
      <c r="G27" s="68">
        <f t="shared" si="13"/>
        <v>19.285714285714285</v>
      </c>
      <c r="H27" s="68">
        <v>0</v>
      </c>
      <c r="I27" s="68">
        <f t="shared" si="14"/>
        <v>252.85714285714286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0</v>
      </c>
      <c r="U27" s="74">
        <f t="shared" si="3"/>
        <v>-240</v>
      </c>
      <c r="V27" s="70">
        <f t="shared" si="4"/>
        <v>-240</v>
      </c>
      <c r="W27" s="70"/>
      <c r="X27" s="70">
        <f t="shared" si="5"/>
        <v>263.81871590432229</v>
      </c>
      <c r="Y27" s="70">
        <f t="shared" si="6"/>
        <v>23.818715904322289</v>
      </c>
      <c r="Z27" s="70">
        <f t="shared" si="7"/>
        <v>24</v>
      </c>
      <c r="AA27" s="24">
        <f t="shared" si="8"/>
        <v>24</v>
      </c>
      <c r="AB27" s="67">
        <f t="shared" si="9"/>
        <v>264</v>
      </c>
    </row>
    <row r="28" spans="1:28" ht="15" customHeight="1" x14ac:dyDescent="0.25">
      <c r="A28" s="71">
        <v>1050</v>
      </c>
      <c r="B28" s="71">
        <v>240</v>
      </c>
      <c r="C28" s="68">
        <v>0</v>
      </c>
      <c r="D28" s="68">
        <v>265.45999999999998</v>
      </c>
      <c r="E28" s="68">
        <v>211.09</v>
      </c>
      <c r="F28" s="68">
        <v>0</v>
      </c>
      <c r="G28" s="68">
        <f t="shared" si="13"/>
        <v>120</v>
      </c>
      <c r="H28" s="68">
        <v>0</v>
      </c>
      <c r="I28" s="68">
        <f t="shared" si="14"/>
        <v>221.25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0</v>
      </c>
      <c r="U28" s="74">
        <f t="shared" si="3"/>
        <v>-240</v>
      </c>
      <c r="V28" s="70">
        <f t="shared" si="4"/>
        <v>-240</v>
      </c>
      <c r="W28" s="70"/>
      <c r="X28" s="70">
        <f t="shared" si="5"/>
        <v>263.81871590432229</v>
      </c>
      <c r="Y28" s="70">
        <f t="shared" si="6"/>
        <v>23.818715904322289</v>
      </c>
      <c r="Z28" s="70">
        <f t="shared" si="7"/>
        <v>24</v>
      </c>
      <c r="AA28" s="24">
        <f t="shared" si="8"/>
        <v>24</v>
      </c>
      <c r="AB28" s="67">
        <f t="shared" si="9"/>
        <v>264</v>
      </c>
    </row>
    <row r="29" spans="1:28" ht="15" customHeight="1" x14ac:dyDescent="0.25">
      <c r="A29" s="71">
        <v>1167</v>
      </c>
      <c r="B29" s="71">
        <v>240</v>
      </c>
      <c r="C29" s="68">
        <v>0.17</v>
      </c>
      <c r="D29" s="68">
        <v>265.60000000000002</v>
      </c>
      <c r="E29" s="68">
        <v>211.09</v>
      </c>
      <c r="F29" s="68">
        <v>0</v>
      </c>
      <c r="G29" s="68">
        <f t="shared" si="13"/>
        <v>93.666666666666671</v>
      </c>
      <c r="H29" s="68">
        <v>0</v>
      </c>
      <c r="I29" s="68">
        <f t="shared" si="14"/>
        <v>196.66666666666666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1</v>
      </c>
      <c r="N29" s="26"/>
      <c r="O29" s="26"/>
      <c r="P29" s="25"/>
      <c r="Q29" s="25"/>
      <c r="T29" s="22">
        <v>0</v>
      </c>
      <c r="U29" s="74">
        <f t="shared" si="3"/>
        <v>-240</v>
      </c>
      <c r="V29" s="70">
        <f t="shared" si="4"/>
        <v>-240</v>
      </c>
      <c r="W29" s="70"/>
      <c r="X29" s="70">
        <f t="shared" si="5"/>
        <v>263.81871590432229</v>
      </c>
      <c r="Y29" s="70">
        <f t="shared" si="6"/>
        <v>23.818715904322289</v>
      </c>
      <c r="Z29" s="70">
        <f t="shared" si="7"/>
        <v>24</v>
      </c>
      <c r="AA29" s="24">
        <f t="shared" si="8"/>
        <v>24</v>
      </c>
      <c r="AB29" s="67">
        <f t="shared" si="9"/>
        <v>264</v>
      </c>
    </row>
    <row r="30" spans="1:28" ht="15" customHeight="1" x14ac:dyDescent="0.25">
      <c r="A30" s="71">
        <v>1263</v>
      </c>
      <c r="B30" s="71">
        <v>240</v>
      </c>
      <c r="C30" s="68">
        <v>0</v>
      </c>
      <c r="D30" s="68">
        <v>265.76</v>
      </c>
      <c r="E30" s="68">
        <v>211.09</v>
      </c>
      <c r="F30" s="68">
        <v>0</v>
      </c>
      <c r="G30" s="68">
        <f t="shared" si="13"/>
        <v>74.7</v>
      </c>
      <c r="H30" s="68">
        <v>0</v>
      </c>
      <c r="I30" s="68">
        <f t="shared" si="14"/>
        <v>177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0</v>
      </c>
      <c r="U30" s="74">
        <f t="shared" si="3"/>
        <v>-240</v>
      </c>
      <c r="V30" s="70">
        <f t="shared" si="4"/>
        <v>-240</v>
      </c>
      <c r="W30" s="70"/>
      <c r="X30" s="70">
        <f t="shared" si="5"/>
        <v>263.81871590432229</v>
      </c>
      <c r="Y30" s="70">
        <f t="shared" si="6"/>
        <v>23.818715904322289</v>
      </c>
      <c r="Z30" s="70">
        <f t="shared" si="7"/>
        <v>24</v>
      </c>
      <c r="AA30" s="24">
        <f t="shared" si="8"/>
        <v>24</v>
      </c>
      <c r="AB30" s="67">
        <f t="shared" si="9"/>
        <v>264</v>
      </c>
    </row>
    <row r="31" spans="1:28" ht="15" customHeight="1" x14ac:dyDescent="0.25">
      <c r="A31" s="71">
        <v>1071</v>
      </c>
      <c r="B31" s="71">
        <v>240</v>
      </c>
      <c r="C31" s="68">
        <v>0.12</v>
      </c>
      <c r="D31" s="68">
        <v>265.89</v>
      </c>
      <c r="E31" s="68">
        <v>211.09</v>
      </c>
      <c r="F31" s="68">
        <v>0</v>
      </c>
      <c r="G31" s="68">
        <f t="shared" si="13"/>
        <v>85.36363636363636</v>
      </c>
      <c r="H31" s="68">
        <v>0</v>
      </c>
      <c r="I31" s="68">
        <f t="shared" si="14"/>
        <v>160.90909090909091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0</v>
      </c>
      <c r="U31" s="74">
        <f t="shared" si="3"/>
        <v>-240</v>
      </c>
      <c r="V31" s="70">
        <f t="shared" si="4"/>
        <v>-240</v>
      </c>
      <c r="W31" s="70"/>
      <c r="X31" s="70">
        <f t="shared" si="5"/>
        <v>263.81871590432229</v>
      </c>
      <c r="Y31" s="70">
        <f t="shared" si="6"/>
        <v>23.818715904322289</v>
      </c>
      <c r="Z31" s="70">
        <f t="shared" si="7"/>
        <v>24</v>
      </c>
      <c r="AA31" s="24">
        <f t="shared" si="8"/>
        <v>24</v>
      </c>
      <c r="AB31" s="67">
        <f t="shared" si="9"/>
        <v>264</v>
      </c>
    </row>
    <row r="32" spans="1:28" ht="15" customHeight="1" x14ac:dyDescent="0.25">
      <c r="A32" s="71">
        <v>1114</v>
      </c>
      <c r="B32" s="71">
        <v>240</v>
      </c>
      <c r="C32" s="68">
        <v>0.05</v>
      </c>
      <c r="D32" s="68">
        <v>266.02999999999997</v>
      </c>
      <c r="E32" s="68">
        <v>211.09</v>
      </c>
      <c r="F32" s="68">
        <v>0</v>
      </c>
      <c r="G32" s="68">
        <f t="shared" si="13"/>
        <v>74.666666666666671</v>
      </c>
      <c r="H32" s="68">
        <v>0</v>
      </c>
      <c r="I32" s="68">
        <f t="shared" si="14"/>
        <v>147.5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0</v>
      </c>
      <c r="U32" s="74">
        <f t="shared" si="3"/>
        <v>-240</v>
      </c>
      <c r="V32" s="70">
        <f t="shared" si="4"/>
        <v>-240</v>
      </c>
      <c r="W32" s="70"/>
      <c r="X32" s="70">
        <f t="shared" si="5"/>
        <v>263.81871590432229</v>
      </c>
      <c r="Y32" s="70">
        <f t="shared" si="6"/>
        <v>23.818715904322289</v>
      </c>
      <c r="Z32" s="70">
        <f t="shared" si="7"/>
        <v>24</v>
      </c>
      <c r="AA32" s="24">
        <f t="shared" si="8"/>
        <v>24</v>
      </c>
      <c r="AB32" s="67">
        <f t="shared" si="9"/>
        <v>264</v>
      </c>
    </row>
    <row r="33" spans="1:28" ht="15" customHeight="1" x14ac:dyDescent="0.25">
      <c r="A33" s="71">
        <v>836</v>
      </c>
      <c r="B33" s="71">
        <v>240</v>
      </c>
      <c r="C33" s="68">
        <v>0.1</v>
      </c>
      <c r="D33" s="68">
        <v>266.12</v>
      </c>
      <c r="E33" s="68">
        <v>211.09</v>
      </c>
      <c r="F33" s="68">
        <v>0</v>
      </c>
      <c r="G33" s="68">
        <f t="shared" si="13"/>
        <v>90.307692307692307</v>
      </c>
      <c r="H33" s="68">
        <v>0</v>
      </c>
      <c r="I33" s="68">
        <f t="shared" si="14"/>
        <v>136.15384615384616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0</v>
      </c>
      <c r="N33" s="26"/>
      <c r="O33" s="26"/>
      <c r="P33" s="25"/>
      <c r="Q33" s="25"/>
      <c r="T33" s="22">
        <v>0</v>
      </c>
      <c r="U33" s="74">
        <f t="shared" si="3"/>
        <v>-240</v>
      </c>
      <c r="V33" s="70">
        <f t="shared" si="4"/>
        <v>-240</v>
      </c>
      <c r="W33" s="70"/>
      <c r="X33" s="70">
        <f t="shared" si="5"/>
        <v>263.81871590432229</v>
      </c>
      <c r="Y33" s="70">
        <f t="shared" si="6"/>
        <v>23.818715904322289</v>
      </c>
      <c r="Z33" s="70">
        <f t="shared" si="7"/>
        <v>24</v>
      </c>
      <c r="AA33" s="24">
        <f t="shared" si="8"/>
        <v>24</v>
      </c>
      <c r="AB33" s="67">
        <f t="shared" si="9"/>
        <v>264</v>
      </c>
    </row>
    <row r="34" spans="1:28" ht="15" customHeight="1" x14ac:dyDescent="0.25">
      <c r="A34" s="71">
        <v>1126</v>
      </c>
      <c r="B34" s="71">
        <v>240</v>
      </c>
      <c r="C34" s="68">
        <v>0.17</v>
      </c>
      <c r="D34" s="68">
        <v>266.25</v>
      </c>
      <c r="E34" s="68">
        <v>211.09</v>
      </c>
      <c r="F34" s="68">
        <v>0</v>
      </c>
      <c r="G34" s="68">
        <f t="shared" si="13"/>
        <v>63.142857142857146</v>
      </c>
      <c r="H34" s="68">
        <v>0</v>
      </c>
      <c r="I34" s="68">
        <f t="shared" si="14"/>
        <v>126.42857142857143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0</v>
      </c>
      <c r="U34" s="74">
        <f t="shared" ref="U34:U65" si="16">T34-B34</f>
        <v>-240</v>
      </c>
      <c r="V34" s="70">
        <f t="shared" ref="V34:V65" si="17">ROUND(U34,0)</f>
        <v>-240</v>
      </c>
      <c r="W34" s="70"/>
      <c r="X34" s="70">
        <f t="shared" ref="X34:X65" si="18">B34/$W$2*$W$3</f>
        <v>263.81871590432229</v>
      </c>
      <c r="Y34" s="70">
        <f t="shared" ref="Y34:Y65" si="19">X34-B34</f>
        <v>23.818715904322289</v>
      </c>
      <c r="Z34" s="70">
        <f t="shared" ref="Z34:Z65" si="20">ROUND(Y34,0)</f>
        <v>24</v>
      </c>
      <c r="AA34" s="24">
        <f t="shared" ref="AA34:AA65" si="21">IF(V34&gt;=0,V34,Z34)</f>
        <v>24</v>
      </c>
      <c r="AB34" s="67">
        <f t="shared" ref="AB34:AB65" si="22">B34+AA34</f>
        <v>264</v>
      </c>
    </row>
    <row r="35" spans="1:28" ht="15" customHeight="1" x14ac:dyDescent="0.25">
      <c r="A35" s="71">
        <v>648</v>
      </c>
      <c r="B35" s="71">
        <v>240</v>
      </c>
      <c r="C35" s="68">
        <v>0.05</v>
      </c>
      <c r="D35" s="68">
        <v>266.31</v>
      </c>
      <c r="E35" s="68">
        <v>211.09</v>
      </c>
      <c r="F35" s="68">
        <v>0</v>
      </c>
      <c r="G35" s="68">
        <f t="shared" si="13"/>
        <v>90.8</v>
      </c>
      <c r="H35" s="68">
        <v>0</v>
      </c>
      <c r="I35" s="68">
        <f t="shared" si="14"/>
        <v>118</v>
      </c>
      <c r="J35" s="72">
        <f t="shared" ref="J35:J66" si="23">IF(ABS(B35-B34)&lt;=50,1,0)</f>
        <v>1</v>
      </c>
      <c r="K35" s="72">
        <f t="shared" ref="K35:K66" si="24">IF(ABS((B35-B34))&lt;=50,1,IF((B35-B34)*($B$4-$B$2)&gt;=0,1,-1))</f>
        <v>1</v>
      </c>
      <c r="L35" s="72">
        <f t="shared" si="12"/>
        <v>1</v>
      </c>
      <c r="M35" s="72">
        <f t="shared" ca="1" si="15"/>
        <v>1</v>
      </c>
      <c r="N35" s="26"/>
      <c r="O35" s="26"/>
      <c r="P35" s="25"/>
      <c r="Q35" s="25"/>
      <c r="T35" s="22">
        <v>0</v>
      </c>
      <c r="U35" s="74">
        <f t="shared" si="16"/>
        <v>-240</v>
      </c>
      <c r="V35" s="70">
        <f t="shared" si="17"/>
        <v>-240</v>
      </c>
      <c r="W35" s="70"/>
      <c r="X35" s="70">
        <f t="shared" si="18"/>
        <v>263.81871590432229</v>
      </c>
      <c r="Y35" s="70">
        <f t="shared" si="19"/>
        <v>23.818715904322289</v>
      </c>
      <c r="Z35" s="70">
        <f t="shared" si="20"/>
        <v>24</v>
      </c>
      <c r="AA35" s="24">
        <f t="shared" si="21"/>
        <v>24</v>
      </c>
      <c r="AB35" s="67">
        <f t="shared" si="22"/>
        <v>264</v>
      </c>
    </row>
    <row r="36" spans="1:28" ht="15" customHeight="1" x14ac:dyDescent="0.25">
      <c r="A36" s="71">
        <v>934</v>
      </c>
      <c r="B36" s="71">
        <v>240</v>
      </c>
      <c r="C36" s="68">
        <v>0</v>
      </c>
      <c r="D36" s="68">
        <v>266.42</v>
      </c>
      <c r="E36" s="68">
        <v>211.09</v>
      </c>
      <c r="F36" s="68">
        <v>0</v>
      </c>
      <c r="G36" s="68">
        <f t="shared" si="13"/>
        <v>67.25</v>
      </c>
      <c r="H36" s="68">
        <v>0</v>
      </c>
      <c r="I36" s="68">
        <f t="shared" si="14"/>
        <v>110.625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0</v>
      </c>
      <c r="U36" s="74">
        <f t="shared" si="16"/>
        <v>-240</v>
      </c>
      <c r="V36" s="70">
        <f t="shared" si="17"/>
        <v>-240</v>
      </c>
      <c r="W36" s="70"/>
      <c r="X36" s="70">
        <f t="shared" si="18"/>
        <v>263.81871590432229</v>
      </c>
      <c r="Y36" s="70">
        <f t="shared" si="19"/>
        <v>23.818715904322289</v>
      </c>
      <c r="Z36" s="70">
        <f t="shared" si="20"/>
        <v>24</v>
      </c>
      <c r="AA36" s="24">
        <f t="shared" si="21"/>
        <v>24</v>
      </c>
      <c r="AB36" s="67">
        <f t="shared" si="22"/>
        <v>264</v>
      </c>
    </row>
    <row r="37" spans="1:28" ht="15" customHeight="1" x14ac:dyDescent="0.25">
      <c r="A37" s="71">
        <v>646</v>
      </c>
      <c r="B37" s="71">
        <v>240</v>
      </c>
      <c r="C37" s="68">
        <v>0</v>
      </c>
      <c r="D37" s="68">
        <v>266.48</v>
      </c>
      <c r="E37" s="68">
        <v>211.09</v>
      </c>
      <c r="F37" s="68">
        <v>0</v>
      </c>
      <c r="G37" s="68">
        <f t="shared" si="13"/>
        <v>80.235294117647058</v>
      </c>
      <c r="H37" s="68">
        <v>0</v>
      </c>
      <c r="I37" s="68">
        <f t="shared" si="14"/>
        <v>104.11764705882354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1</v>
      </c>
      <c r="N37" s="26"/>
      <c r="O37" s="26"/>
      <c r="P37" s="25"/>
      <c r="Q37" s="25"/>
      <c r="T37" s="22">
        <v>0</v>
      </c>
      <c r="U37" s="74">
        <f t="shared" si="16"/>
        <v>-240</v>
      </c>
      <c r="V37" s="70">
        <f t="shared" si="17"/>
        <v>-240</v>
      </c>
      <c r="W37" s="70"/>
      <c r="X37" s="70">
        <f t="shared" si="18"/>
        <v>263.81871590432229</v>
      </c>
      <c r="Y37" s="70">
        <f t="shared" si="19"/>
        <v>23.818715904322289</v>
      </c>
      <c r="Z37" s="70">
        <f t="shared" si="20"/>
        <v>24</v>
      </c>
      <c r="AA37" s="24">
        <f t="shared" si="21"/>
        <v>24</v>
      </c>
      <c r="AB37" s="67">
        <f t="shared" si="22"/>
        <v>264</v>
      </c>
    </row>
    <row r="38" spans="1:28" ht="15" customHeight="1" x14ac:dyDescent="0.25">
      <c r="A38" s="71">
        <v>838</v>
      </c>
      <c r="B38" s="71">
        <v>240</v>
      </c>
      <c r="C38" s="68">
        <v>0.11</v>
      </c>
      <c r="D38" s="68">
        <v>266.57</v>
      </c>
      <c r="E38" s="68">
        <v>211.09</v>
      </c>
      <c r="F38" s="68">
        <v>0</v>
      </c>
      <c r="G38" s="68">
        <f t="shared" si="13"/>
        <v>65.111111111111114</v>
      </c>
      <c r="H38" s="68">
        <v>0</v>
      </c>
      <c r="I38" s="68">
        <f t="shared" si="14"/>
        <v>98.333333333333329</v>
      </c>
      <c r="J38" s="72">
        <f t="shared" si="23"/>
        <v>1</v>
      </c>
      <c r="K38" s="72">
        <f t="shared" si="24"/>
        <v>1</v>
      </c>
      <c r="L38" s="72">
        <f t="shared" si="12"/>
        <v>1</v>
      </c>
      <c r="M38" s="72">
        <f t="shared" ca="1" si="15"/>
        <v>0</v>
      </c>
      <c r="N38" s="26"/>
      <c r="O38" s="26"/>
      <c r="P38" s="25"/>
      <c r="Q38" s="25"/>
      <c r="T38" s="22">
        <v>0</v>
      </c>
      <c r="U38" s="74">
        <f t="shared" si="16"/>
        <v>-240</v>
      </c>
      <c r="V38" s="70">
        <f t="shared" si="17"/>
        <v>-240</v>
      </c>
      <c r="W38" s="70"/>
      <c r="X38" s="70">
        <f t="shared" si="18"/>
        <v>263.81871590432229</v>
      </c>
      <c r="Y38" s="70">
        <f t="shared" si="19"/>
        <v>23.818715904322289</v>
      </c>
      <c r="Z38" s="70">
        <f t="shared" si="20"/>
        <v>24</v>
      </c>
      <c r="AA38" s="24">
        <f t="shared" si="21"/>
        <v>24</v>
      </c>
      <c r="AB38" s="67">
        <f t="shared" si="22"/>
        <v>264</v>
      </c>
    </row>
    <row r="39" spans="1:28" ht="15" customHeight="1" x14ac:dyDescent="0.25">
      <c r="A39" s="71">
        <v>648</v>
      </c>
      <c r="B39" s="71">
        <v>240</v>
      </c>
      <c r="C39" s="68">
        <v>7.0000000000000007E-2</v>
      </c>
      <c r="D39" s="68">
        <v>266.63</v>
      </c>
      <c r="E39" s="68">
        <v>211.09</v>
      </c>
      <c r="F39" s="68">
        <v>0</v>
      </c>
      <c r="G39" s="68">
        <f t="shared" si="13"/>
        <v>71.684210526315795</v>
      </c>
      <c r="H39" s="68">
        <v>0</v>
      </c>
      <c r="I39" s="68">
        <f t="shared" si="14"/>
        <v>93.15789473684211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1</v>
      </c>
      <c r="N39" s="26"/>
      <c r="O39" s="26"/>
      <c r="P39" s="25"/>
      <c r="Q39" s="25"/>
      <c r="T39" s="22">
        <v>0</v>
      </c>
      <c r="U39" s="74">
        <f t="shared" si="16"/>
        <v>-240</v>
      </c>
      <c r="V39" s="70">
        <f t="shared" si="17"/>
        <v>-240</v>
      </c>
      <c r="W39" s="70"/>
      <c r="X39" s="70">
        <f t="shared" si="18"/>
        <v>263.81871590432229</v>
      </c>
      <c r="Y39" s="70">
        <f t="shared" si="19"/>
        <v>23.818715904322289</v>
      </c>
      <c r="Z39" s="70">
        <f t="shared" si="20"/>
        <v>24</v>
      </c>
      <c r="AA39" s="24">
        <f t="shared" si="21"/>
        <v>24</v>
      </c>
      <c r="AB39" s="67">
        <f t="shared" si="22"/>
        <v>264</v>
      </c>
    </row>
    <row r="40" spans="1:28" ht="15" customHeight="1" x14ac:dyDescent="0.25">
      <c r="A40" s="71">
        <v>744</v>
      </c>
      <c r="B40" s="71">
        <v>240</v>
      </c>
      <c r="C40" s="68">
        <v>0.13</v>
      </c>
      <c r="D40" s="68">
        <v>266.7</v>
      </c>
      <c r="E40" s="68">
        <v>211.09</v>
      </c>
      <c r="F40" s="68">
        <v>0</v>
      </c>
      <c r="G40" s="68">
        <f t="shared" si="13"/>
        <v>63.3</v>
      </c>
      <c r="H40" s="68">
        <v>0</v>
      </c>
      <c r="I40" s="68">
        <f t="shared" si="14"/>
        <v>88.5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1</v>
      </c>
      <c r="N40" s="26"/>
      <c r="O40" s="26"/>
      <c r="P40" s="25"/>
      <c r="Q40" s="25"/>
      <c r="T40" s="22">
        <v>0</v>
      </c>
      <c r="U40" s="74">
        <f t="shared" si="16"/>
        <v>-240</v>
      </c>
      <c r="V40" s="70">
        <f t="shared" si="17"/>
        <v>-240</v>
      </c>
      <c r="W40" s="70"/>
      <c r="X40" s="70">
        <f t="shared" si="18"/>
        <v>263.81871590432229</v>
      </c>
      <c r="Y40" s="70">
        <f t="shared" si="19"/>
        <v>23.818715904322289</v>
      </c>
      <c r="Z40" s="70">
        <f t="shared" si="20"/>
        <v>24</v>
      </c>
      <c r="AA40" s="24">
        <f t="shared" si="21"/>
        <v>24</v>
      </c>
      <c r="AB40" s="67">
        <f t="shared" si="22"/>
        <v>264</v>
      </c>
    </row>
    <row r="41" spans="1:28" ht="15" customHeight="1" x14ac:dyDescent="0.25">
      <c r="A41" s="71">
        <v>552</v>
      </c>
      <c r="B41" s="71">
        <v>240</v>
      </c>
      <c r="C41" s="68">
        <v>0.27</v>
      </c>
      <c r="D41" s="68">
        <v>266.75</v>
      </c>
      <c r="E41" s="68">
        <v>211.09</v>
      </c>
      <c r="F41" s="68">
        <v>0</v>
      </c>
      <c r="G41" s="68">
        <f t="shared" si="13"/>
        <v>69.428571428571431</v>
      </c>
      <c r="H41" s="68">
        <v>0</v>
      </c>
      <c r="I41" s="68">
        <f t="shared" si="14"/>
        <v>84.285714285714292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1</v>
      </c>
      <c r="N41" s="26"/>
      <c r="O41" s="26"/>
      <c r="P41" s="25"/>
      <c r="Q41" s="25"/>
      <c r="T41" s="22">
        <v>0</v>
      </c>
      <c r="U41" s="74">
        <f t="shared" si="16"/>
        <v>-240</v>
      </c>
      <c r="V41" s="70">
        <f t="shared" si="17"/>
        <v>-240</v>
      </c>
      <c r="W41" s="70"/>
      <c r="X41" s="70">
        <f t="shared" si="18"/>
        <v>263.81871590432229</v>
      </c>
      <c r="Y41" s="70">
        <f t="shared" si="19"/>
        <v>23.818715904322289</v>
      </c>
      <c r="Z41" s="70">
        <f t="shared" si="20"/>
        <v>24</v>
      </c>
      <c r="AA41" s="24">
        <f t="shared" si="21"/>
        <v>24</v>
      </c>
      <c r="AB41" s="67">
        <f t="shared" si="22"/>
        <v>264</v>
      </c>
    </row>
    <row r="42" spans="1:28" ht="15" customHeight="1" x14ac:dyDescent="0.25">
      <c r="A42" s="71">
        <v>744</v>
      </c>
      <c r="B42" s="71">
        <v>240</v>
      </c>
      <c r="C42" s="68">
        <v>0</v>
      </c>
      <c r="D42" s="68">
        <v>266.83</v>
      </c>
      <c r="E42" s="68">
        <v>211.09</v>
      </c>
      <c r="F42" s="68">
        <v>0</v>
      </c>
      <c r="G42" s="68">
        <f t="shared" si="13"/>
        <v>57.545454545454547</v>
      </c>
      <c r="H42" s="68">
        <v>0</v>
      </c>
      <c r="I42" s="68">
        <f t="shared" si="14"/>
        <v>80.454545454545453</v>
      </c>
      <c r="J42" s="72">
        <f t="shared" si="23"/>
        <v>1</v>
      </c>
      <c r="K42" s="72">
        <f t="shared" si="24"/>
        <v>1</v>
      </c>
      <c r="L42" s="72">
        <f t="shared" si="25"/>
        <v>1</v>
      </c>
      <c r="M42" s="72">
        <f t="shared" ca="1" si="15"/>
        <v>1</v>
      </c>
      <c r="N42" s="26"/>
      <c r="O42" s="26"/>
      <c r="P42" s="25"/>
      <c r="Q42" s="25"/>
      <c r="T42" s="22">
        <v>0</v>
      </c>
      <c r="U42" s="74">
        <f t="shared" si="16"/>
        <v>-240</v>
      </c>
      <c r="V42" s="70">
        <f t="shared" si="17"/>
        <v>-240</v>
      </c>
      <c r="W42" s="70"/>
      <c r="X42" s="70">
        <f t="shared" si="18"/>
        <v>263.81871590432229</v>
      </c>
      <c r="Y42" s="70">
        <f t="shared" si="19"/>
        <v>23.818715904322289</v>
      </c>
      <c r="Z42" s="70">
        <f t="shared" si="20"/>
        <v>24</v>
      </c>
      <c r="AA42" s="24">
        <f t="shared" si="21"/>
        <v>24</v>
      </c>
      <c r="AB42" s="67">
        <f t="shared" si="22"/>
        <v>264</v>
      </c>
    </row>
    <row r="43" spans="1:28" ht="15" customHeight="1" x14ac:dyDescent="0.25">
      <c r="A43" s="71">
        <v>648</v>
      </c>
      <c r="B43" s="71">
        <v>240</v>
      </c>
      <c r="C43" s="68">
        <v>0</v>
      </c>
      <c r="D43" s="68">
        <v>266.89</v>
      </c>
      <c r="E43" s="68">
        <v>211.09</v>
      </c>
      <c r="F43" s="68">
        <v>0</v>
      </c>
      <c r="G43" s="68">
        <f t="shared" si="13"/>
        <v>59.217391304347828</v>
      </c>
      <c r="H43" s="68">
        <v>0</v>
      </c>
      <c r="I43" s="68">
        <f t="shared" si="14"/>
        <v>76.956521739130437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0</v>
      </c>
      <c r="U43" s="74">
        <f t="shared" si="16"/>
        <v>-240</v>
      </c>
      <c r="V43" s="70">
        <f t="shared" si="17"/>
        <v>-240</v>
      </c>
      <c r="W43" s="70"/>
      <c r="X43" s="70">
        <f t="shared" si="18"/>
        <v>263.81871590432229</v>
      </c>
      <c r="Y43" s="70">
        <f t="shared" si="19"/>
        <v>23.818715904322289</v>
      </c>
      <c r="Z43" s="70">
        <f t="shared" si="20"/>
        <v>24</v>
      </c>
      <c r="AA43" s="24">
        <f t="shared" si="21"/>
        <v>24</v>
      </c>
      <c r="AB43" s="67">
        <f t="shared" si="22"/>
        <v>264</v>
      </c>
    </row>
    <row r="44" spans="1:28" ht="15" customHeight="1" x14ac:dyDescent="0.25">
      <c r="A44" s="71">
        <v>648</v>
      </c>
      <c r="B44" s="71">
        <v>240</v>
      </c>
      <c r="C44" s="68">
        <v>0.08</v>
      </c>
      <c r="D44" s="68">
        <v>266.95</v>
      </c>
      <c r="E44" s="68">
        <v>211.09</v>
      </c>
      <c r="F44" s="68">
        <v>0</v>
      </c>
      <c r="G44" s="68">
        <f t="shared" si="13"/>
        <v>56.75</v>
      </c>
      <c r="H44" s="68">
        <v>0</v>
      </c>
      <c r="I44" s="68">
        <f t="shared" si="14"/>
        <v>73.75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0</v>
      </c>
      <c r="N44" s="26"/>
      <c r="O44" s="26"/>
      <c r="P44" s="25"/>
      <c r="Q44" s="25"/>
      <c r="T44" s="22">
        <v>0</v>
      </c>
      <c r="U44" s="74">
        <f t="shared" si="16"/>
        <v>-240</v>
      </c>
      <c r="V44" s="70">
        <f t="shared" si="17"/>
        <v>-240</v>
      </c>
      <c r="W44" s="70"/>
      <c r="X44" s="70">
        <f t="shared" si="18"/>
        <v>263.81871590432229</v>
      </c>
      <c r="Y44" s="70">
        <f t="shared" si="19"/>
        <v>23.818715904322289</v>
      </c>
      <c r="Z44" s="70">
        <f t="shared" si="20"/>
        <v>24</v>
      </c>
      <c r="AA44" s="24">
        <f t="shared" si="21"/>
        <v>24</v>
      </c>
      <c r="AB44" s="67">
        <f t="shared" si="22"/>
        <v>264</v>
      </c>
    </row>
    <row r="45" spans="1:28" ht="15" customHeight="1" x14ac:dyDescent="0.25">
      <c r="A45" s="71">
        <v>552</v>
      </c>
      <c r="B45" s="71">
        <v>240</v>
      </c>
      <c r="C45" s="68">
        <v>0.13</v>
      </c>
      <c r="D45" s="68">
        <v>266.99</v>
      </c>
      <c r="E45" s="68">
        <v>211.09</v>
      </c>
      <c r="F45" s="68">
        <v>0</v>
      </c>
      <c r="G45" s="68">
        <f t="shared" si="13"/>
        <v>58.32</v>
      </c>
      <c r="H45" s="68">
        <v>0</v>
      </c>
      <c r="I45" s="68">
        <f t="shared" si="14"/>
        <v>70.8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0</v>
      </c>
      <c r="N45" s="26"/>
      <c r="O45" s="26"/>
      <c r="P45" s="25"/>
      <c r="Q45" s="25"/>
      <c r="T45" s="22">
        <v>0</v>
      </c>
      <c r="U45" s="74">
        <f t="shared" si="16"/>
        <v>-240</v>
      </c>
      <c r="V45" s="70">
        <f t="shared" si="17"/>
        <v>-240</v>
      </c>
      <c r="W45" s="70"/>
      <c r="X45" s="70">
        <f t="shared" si="18"/>
        <v>263.81871590432229</v>
      </c>
      <c r="Y45" s="70">
        <f t="shared" si="19"/>
        <v>23.818715904322289</v>
      </c>
      <c r="Z45" s="70">
        <f t="shared" si="20"/>
        <v>24</v>
      </c>
      <c r="AA45" s="24">
        <f t="shared" si="21"/>
        <v>24</v>
      </c>
      <c r="AB45" s="67">
        <f t="shared" si="22"/>
        <v>264</v>
      </c>
    </row>
    <row r="46" spans="1:28" ht="15" customHeight="1" x14ac:dyDescent="0.25">
      <c r="A46" s="71">
        <v>648</v>
      </c>
      <c r="B46" s="71">
        <v>240</v>
      </c>
      <c r="C46" s="68">
        <v>0.13</v>
      </c>
      <c r="D46" s="68">
        <v>267.05</v>
      </c>
      <c r="E46" s="68">
        <v>211.09</v>
      </c>
      <c r="F46" s="68">
        <v>0</v>
      </c>
      <c r="G46" s="68">
        <f t="shared" si="13"/>
        <v>52.384615384615387</v>
      </c>
      <c r="H46" s="68">
        <v>0</v>
      </c>
      <c r="I46" s="68">
        <f t="shared" si="14"/>
        <v>68.07692307692308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1</v>
      </c>
      <c r="N46" s="26"/>
      <c r="O46" s="26"/>
      <c r="P46" s="25"/>
      <c r="Q46" s="25"/>
      <c r="T46" s="22">
        <v>0</v>
      </c>
      <c r="U46" s="74">
        <f t="shared" si="16"/>
        <v>-240</v>
      </c>
      <c r="V46" s="70">
        <f t="shared" si="17"/>
        <v>-240</v>
      </c>
      <c r="W46" s="70"/>
      <c r="X46" s="70">
        <f t="shared" si="18"/>
        <v>263.81871590432229</v>
      </c>
      <c r="Y46" s="70">
        <f t="shared" si="19"/>
        <v>23.818715904322289</v>
      </c>
      <c r="Z46" s="70">
        <f t="shared" si="20"/>
        <v>24</v>
      </c>
      <c r="AA46" s="24">
        <f t="shared" si="21"/>
        <v>24</v>
      </c>
      <c r="AB46" s="67">
        <f t="shared" si="22"/>
        <v>264</v>
      </c>
    </row>
    <row r="47" spans="1:28" ht="15" customHeight="1" x14ac:dyDescent="0.25">
      <c r="A47" s="71">
        <v>456</v>
      </c>
      <c r="B47" s="71">
        <v>240</v>
      </c>
      <c r="C47" s="68">
        <v>0</v>
      </c>
      <c r="D47" s="68">
        <v>267.08</v>
      </c>
      <c r="E47" s="68">
        <v>211.09</v>
      </c>
      <c r="F47" s="68">
        <v>0</v>
      </c>
      <c r="G47" s="68">
        <f t="shared" si="13"/>
        <v>57.555555555555557</v>
      </c>
      <c r="H47" s="68">
        <v>0</v>
      </c>
      <c r="I47" s="68">
        <f t="shared" si="14"/>
        <v>65.555555555555557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0</v>
      </c>
      <c r="N47" s="26"/>
      <c r="O47" s="26"/>
      <c r="P47" s="25"/>
      <c r="Q47" s="25"/>
      <c r="T47" s="22">
        <v>0</v>
      </c>
      <c r="U47" s="74">
        <f t="shared" si="16"/>
        <v>-240</v>
      </c>
      <c r="V47" s="70">
        <f t="shared" si="17"/>
        <v>-240</v>
      </c>
      <c r="W47" s="70"/>
      <c r="X47" s="70">
        <f t="shared" si="18"/>
        <v>263.81871590432229</v>
      </c>
      <c r="Y47" s="70">
        <f t="shared" si="19"/>
        <v>23.818715904322289</v>
      </c>
      <c r="Z47" s="70">
        <f t="shared" si="20"/>
        <v>24</v>
      </c>
      <c r="AA47" s="24">
        <f t="shared" si="21"/>
        <v>24</v>
      </c>
      <c r="AB47" s="67">
        <f t="shared" si="22"/>
        <v>264</v>
      </c>
    </row>
    <row r="48" spans="1:28" ht="15" customHeight="1" x14ac:dyDescent="0.25">
      <c r="A48" s="71">
        <v>744</v>
      </c>
      <c r="B48" s="71">
        <v>240</v>
      </c>
      <c r="C48" s="68">
        <v>0.06</v>
      </c>
      <c r="D48" s="68">
        <v>267.14999999999998</v>
      </c>
      <c r="E48" s="68">
        <v>211.09</v>
      </c>
      <c r="F48" s="68">
        <v>0</v>
      </c>
      <c r="G48" s="68">
        <f t="shared" si="13"/>
        <v>45.214285714285715</v>
      </c>
      <c r="H48" s="68">
        <v>0</v>
      </c>
      <c r="I48" s="68">
        <f t="shared" si="14"/>
        <v>63.214285714285715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0</v>
      </c>
      <c r="U48" s="74">
        <f t="shared" si="16"/>
        <v>-240</v>
      </c>
      <c r="V48" s="70">
        <f t="shared" si="17"/>
        <v>-240</v>
      </c>
      <c r="W48" s="70"/>
      <c r="X48" s="70">
        <f t="shared" si="18"/>
        <v>263.81871590432229</v>
      </c>
      <c r="Y48" s="70">
        <f t="shared" si="19"/>
        <v>23.818715904322289</v>
      </c>
      <c r="Z48" s="70">
        <f t="shared" si="20"/>
        <v>24</v>
      </c>
      <c r="AA48" s="24">
        <f t="shared" si="21"/>
        <v>24</v>
      </c>
      <c r="AB48" s="67">
        <f t="shared" si="22"/>
        <v>264</v>
      </c>
    </row>
    <row r="49" spans="1:28" ht="15" customHeight="1" x14ac:dyDescent="0.25">
      <c r="A49" s="71">
        <v>456</v>
      </c>
      <c r="B49" s="71">
        <v>240</v>
      </c>
      <c r="C49" s="68">
        <v>0</v>
      </c>
      <c r="D49" s="68">
        <v>267.18</v>
      </c>
      <c r="E49" s="68">
        <v>211.09</v>
      </c>
      <c r="F49" s="68">
        <v>0</v>
      </c>
      <c r="G49" s="68">
        <f t="shared" si="13"/>
        <v>53.586206896551722</v>
      </c>
      <c r="H49" s="68">
        <v>0</v>
      </c>
      <c r="I49" s="68">
        <f t="shared" si="14"/>
        <v>61.03448275862069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0</v>
      </c>
      <c r="U49" s="74">
        <f t="shared" si="16"/>
        <v>-240</v>
      </c>
      <c r="V49" s="70">
        <f t="shared" si="17"/>
        <v>-240</v>
      </c>
      <c r="W49" s="70"/>
      <c r="X49" s="70">
        <f t="shared" si="18"/>
        <v>263.81871590432229</v>
      </c>
      <c r="Y49" s="70">
        <f t="shared" si="19"/>
        <v>23.818715904322289</v>
      </c>
      <c r="Z49" s="70">
        <f t="shared" si="20"/>
        <v>24</v>
      </c>
      <c r="AA49" s="24">
        <f t="shared" si="21"/>
        <v>24</v>
      </c>
      <c r="AB49" s="67">
        <f t="shared" si="22"/>
        <v>264</v>
      </c>
    </row>
    <row r="50" spans="1:28" ht="15" customHeight="1" x14ac:dyDescent="0.25">
      <c r="A50" s="71">
        <v>648</v>
      </c>
      <c r="B50" s="71">
        <v>240</v>
      </c>
      <c r="C50" s="68">
        <v>0</v>
      </c>
      <c r="D50" s="68">
        <v>267.24</v>
      </c>
      <c r="E50" s="68">
        <v>211.09</v>
      </c>
      <c r="F50" s="68">
        <v>0</v>
      </c>
      <c r="G50" s="68">
        <f t="shared" si="13"/>
        <v>45.4</v>
      </c>
      <c r="H50" s="68">
        <v>0</v>
      </c>
      <c r="I50" s="68">
        <f t="shared" si="14"/>
        <v>59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25"/>
      <c r="T50" s="22">
        <v>0</v>
      </c>
      <c r="U50" s="74">
        <f t="shared" si="16"/>
        <v>-240</v>
      </c>
      <c r="V50" s="70">
        <f t="shared" si="17"/>
        <v>-240</v>
      </c>
      <c r="W50" s="70"/>
      <c r="X50" s="70">
        <f t="shared" si="18"/>
        <v>263.81871590432229</v>
      </c>
      <c r="Y50" s="70">
        <f t="shared" si="19"/>
        <v>23.818715904322289</v>
      </c>
      <c r="Z50" s="70">
        <f t="shared" si="20"/>
        <v>24</v>
      </c>
      <c r="AA50" s="24">
        <f t="shared" si="21"/>
        <v>24</v>
      </c>
      <c r="AB50" s="67">
        <f t="shared" si="22"/>
        <v>264</v>
      </c>
    </row>
    <row r="51" spans="1:28" ht="15" customHeight="1" x14ac:dyDescent="0.25">
      <c r="A51" s="71">
        <v>456</v>
      </c>
      <c r="B51" s="71">
        <v>240</v>
      </c>
      <c r="C51" s="68">
        <v>0</v>
      </c>
      <c r="D51" s="68">
        <v>267.27</v>
      </c>
      <c r="E51" s="68">
        <v>211.09</v>
      </c>
      <c r="F51" s="68">
        <v>0</v>
      </c>
      <c r="G51" s="68">
        <f t="shared" si="13"/>
        <v>50.12903225806452</v>
      </c>
      <c r="H51" s="68">
        <v>0</v>
      </c>
      <c r="I51" s="68">
        <f t="shared" si="14"/>
        <v>57.096774193548384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25"/>
      <c r="T51" s="22">
        <v>0</v>
      </c>
      <c r="U51" s="74">
        <f t="shared" si="16"/>
        <v>-240</v>
      </c>
      <c r="V51" s="70">
        <f t="shared" si="17"/>
        <v>-240</v>
      </c>
      <c r="W51" s="70"/>
      <c r="X51" s="70">
        <f t="shared" si="18"/>
        <v>263.81871590432229</v>
      </c>
      <c r="Y51" s="70">
        <f t="shared" si="19"/>
        <v>23.818715904322289</v>
      </c>
      <c r="Z51" s="70">
        <f t="shared" si="20"/>
        <v>24</v>
      </c>
      <c r="AA51" s="24">
        <f t="shared" si="21"/>
        <v>24</v>
      </c>
      <c r="AB51" s="67">
        <f t="shared" si="22"/>
        <v>264</v>
      </c>
    </row>
    <row r="52" spans="1:28" ht="15" customHeight="1" x14ac:dyDescent="0.25">
      <c r="A52" s="71">
        <v>770</v>
      </c>
      <c r="B52" s="71">
        <v>240</v>
      </c>
      <c r="C52" s="68">
        <v>0</v>
      </c>
      <c r="D52" s="68">
        <v>267.33999999999997</v>
      </c>
      <c r="E52" s="68">
        <v>211.09</v>
      </c>
      <c r="F52" s="68">
        <v>0</v>
      </c>
      <c r="G52" s="68">
        <f t="shared" si="13"/>
        <v>38.75</v>
      </c>
      <c r="H52" s="68">
        <v>0</v>
      </c>
      <c r="I52" s="68">
        <f t="shared" si="14"/>
        <v>55.3125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0</v>
      </c>
      <c r="N52" s="26"/>
      <c r="O52" s="26"/>
      <c r="P52" s="25"/>
      <c r="Q52" s="25"/>
      <c r="T52" s="22">
        <v>0</v>
      </c>
      <c r="U52" s="74">
        <f t="shared" si="16"/>
        <v>-240</v>
      </c>
      <c r="V52" s="70">
        <f t="shared" si="17"/>
        <v>-240</v>
      </c>
      <c r="W52" s="70"/>
      <c r="X52" s="70">
        <f t="shared" si="18"/>
        <v>263.81871590432229</v>
      </c>
      <c r="Y52" s="70">
        <f t="shared" si="19"/>
        <v>23.818715904322289</v>
      </c>
      <c r="Z52" s="70">
        <f t="shared" si="20"/>
        <v>24</v>
      </c>
      <c r="AA52" s="24">
        <f t="shared" si="21"/>
        <v>24</v>
      </c>
      <c r="AB52" s="67">
        <f t="shared" si="22"/>
        <v>264</v>
      </c>
    </row>
    <row r="53" spans="1:28" ht="15" customHeight="1" x14ac:dyDescent="0.25">
      <c r="A53" s="71">
        <v>208</v>
      </c>
      <c r="B53" s="71">
        <v>240</v>
      </c>
      <c r="C53" s="68">
        <v>0</v>
      </c>
      <c r="D53" s="68">
        <v>267.33999999999997</v>
      </c>
      <c r="E53" s="68">
        <v>211.09</v>
      </c>
      <c r="F53" s="68">
        <v>0</v>
      </c>
      <c r="G53" s="68">
        <f t="shared" ref="G53:G78" si="26">($A$20-A53)/(ROW(A53)-ROW($A$20))</f>
        <v>54.606060606060609</v>
      </c>
      <c r="H53" s="68">
        <v>0</v>
      </c>
      <c r="I53" s="68">
        <f t="shared" ref="I53:I78" si="27">($A$20-B53)/(ROW(B53)-ROW($A$20))</f>
        <v>53.636363636363633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25"/>
      <c r="T53" s="22">
        <v>0</v>
      </c>
      <c r="U53" s="74">
        <f t="shared" si="16"/>
        <v>-240</v>
      </c>
      <c r="V53" s="70">
        <f t="shared" si="17"/>
        <v>-240</v>
      </c>
      <c r="W53" s="70"/>
      <c r="X53" s="70">
        <f t="shared" si="18"/>
        <v>263.81871590432229</v>
      </c>
      <c r="Y53" s="70">
        <f t="shared" si="19"/>
        <v>23.818715904322289</v>
      </c>
      <c r="Z53" s="70">
        <f t="shared" si="20"/>
        <v>24</v>
      </c>
      <c r="AA53" s="24">
        <f t="shared" si="21"/>
        <v>24</v>
      </c>
      <c r="AB53" s="67">
        <f t="shared" si="22"/>
        <v>264</v>
      </c>
    </row>
    <row r="54" spans="1:28" ht="15" customHeight="1" x14ac:dyDescent="0.25">
      <c r="A54" s="71">
        <v>592</v>
      </c>
      <c r="B54" s="71">
        <v>240</v>
      </c>
      <c r="C54" s="68">
        <v>0.12</v>
      </c>
      <c r="D54" s="68">
        <v>267.39</v>
      </c>
      <c r="E54" s="68">
        <v>211.09</v>
      </c>
      <c r="F54" s="68">
        <v>0</v>
      </c>
      <c r="G54" s="68">
        <f t="shared" si="26"/>
        <v>41.705882352941174</v>
      </c>
      <c r="H54" s="68">
        <v>0</v>
      </c>
      <c r="I54" s="68">
        <f t="shared" si="27"/>
        <v>52.058823529411768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0</v>
      </c>
      <c r="U54" s="74">
        <f t="shared" si="16"/>
        <v>-240</v>
      </c>
      <c r="V54" s="70">
        <f t="shared" si="17"/>
        <v>-240</v>
      </c>
      <c r="W54" s="70"/>
      <c r="X54" s="70">
        <f t="shared" si="18"/>
        <v>263.81871590432229</v>
      </c>
      <c r="Y54" s="70">
        <f t="shared" si="19"/>
        <v>23.818715904322289</v>
      </c>
      <c r="Z54" s="70">
        <f t="shared" si="20"/>
        <v>24</v>
      </c>
      <c r="AA54" s="24">
        <f t="shared" si="21"/>
        <v>24</v>
      </c>
      <c r="AB54" s="67">
        <f t="shared" si="22"/>
        <v>264</v>
      </c>
    </row>
    <row r="55" spans="1:28" ht="15" customHeight="1" x14ac:dyDescent="0.25">
      <c r="A55" s="71">
        <v>400</v>
      </c>
      <c r="B55" s="71">
        <v>240</v>
      </c>
      <c r="C55" s="68">
        <v>0</v>
      </c>
      <c r="D55" s="68">
        <v>267.41000000000003</v>
      </c>
      <c r="E55" s="68">
        <v>211.09</v>
      </c>
      <c r="F55" s="68">
        <v>0</v>
      </c>
      <c r="G55" s="68">
        <f t="shared" si="26"/>
        <v>46</v>
      </c>
      <c r="H55" s="68">
        <v>0</v>
      </c>
      <c r="I55" s="68">
        <f t="shared" si="27"/>
        <v>50.571428571428569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1</v>
      </c>
      <c r="N55" s="26"/>
      <c r="O55" s="26"/>
      <c r="P55" s="25"/>
      <c r="Q55" s="25"/>
      <c r="T55" s="22">
        <v>0</v>
      </c>
      <c r="U55" s="74">
        <f t="shared" si="16"/>
        <v>-240</v>
      </c>
      <c r="V55" s="70">
        <f t="shared" si="17"/>
        <v>-240</v>
      </c>
      <c r="W55" s="70"/>
      <c r="X55" s="70">
        <f t="shared" si="18"/>
        <v>263.81871590432229</v>
      </c>
      <c r="Y55" s="70">
        <f t="shared" si="19"/>
        <v>23.818715904322289</v>
      </c>
      <c r="Z55" s="70">
        <f t="shared" si="20"/>
        <v>24</v>
      </c>
      <c r="AA55" s="24">
        <f t="shared" si="21"/>
        <v>24</v>
      </c>
      <c r="AB55" s="67">
        <f t="shared" si="22"/>
        <v>264</v>
      </c>
    </row>
    <row r="56" spans="1:28" ht="15" customHeight="1" x14ac:dyDescent="0.25">
      <c r="A56" s="71">
        <v>471</v>
      </c>
      <c r="B56" s="71">
        <v>240</v>
      </c>
      <c r="C56" s="68">
        <v>0</v>
      </c>
      <c r="D56" s="68">
        <v>267.44</v>
      </c>
      <c r="E56" s="68">
        <v>211.09</v>
      </c>
      <c r="F56" s="68">
        <v>0</v>
      </c>
      <c r="G56" s="68">
        <f t="shared" si="26"/>
        <v>42.75</v>
      </c>
      <c r="H56" s="68">
        <v>0</v>
      </c>
      <c r="I56" s="68">
        <f t="shared" si="27"/>
        <v>49.166666666666664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0</v>
      </c>
      <c r="U56" s="74">
        <f t="shared" si="16"/>
        <v>-240</v>
      </c>
      <c r="V56" s="70">
        <f t="shared" si="17"/>
        <v>-240</v>
      </c>
      <c r="W56" s="70"/>
      <c r="X56" s="70">
        <f t="shared" si="18"/>
        <v>263.81871590432229</v>
      </c>
      <c r="Y56" s="70">
        <f t="shared" si="19"/>
        <v>23.818715904322289</v>
      </c>
      <c r="Z56" s="70">
        <f t="shared" si="20"/>
        <v>24</v>
      </c>
      <c r="AA56" s="24">
        <f t="shared" si="21"/>
        <v>24</v>
      </c>
      <c r="AB56" s="67">
        <f t="shared" si="22"/>
        <v>264</v>
      </c>
    </row>
    <row r="57" spans="1:28" ht="15" customHeight="1" x14ac:dyDescent="0.25">
      <c r="A57" s="71">
        <v>548</v>
      </c>
      <c r="B57" s="71">
        <v>240</v>
      </c>
      <c r="C57" s="68">
        <v>0</v>
      </c>
      <c r="D57" s="68">
        <v>267.48</v>
      </c>
      <c r="E57" s="68">
        <v>211.09</v>
      </c>
      <c r="F57" s="68">
        <v>0</v>
      </c>
      <c r="G57" s="68">
        <f t="shared" si="26"/>
        <v>39.513513513513516</v>
      </c>
      <c r="H57" s="68">
        <v>0</v>
      </c>
      <c r="I57" s="68">
        <f t="shared" si="27"/>
        <v>47.837837837837839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1</v>
      </c>
      <c r="N57" s="26"/>
      <c r="O57" s="26"/>
      <c r="P57" s="25"/>
      <c r="Q57" s="25"/>
      <c r="T57" s="22">
        <v>0</v>
      </c>
      <c r="U57" s="74">
        <f t="shared" si="16"/>
        <v>-240</v>
      </c>
      <c r="V57" s="70">
        <f t="shared" si="17"/>
        <v>-240</v>
      </c>
      <c r="W57" s="70"/>
      <c r="X57" s="70">
        <f t="shared" si="18"/>
        <v>263.81871590432229</v>
      </c>
      <c r="Y57" s="70">
        <f t="shared" si="19"/>
        <v>23.818715904322289</v>
      </c>
      <c r="Z57" s="70">
        <f t="shared" si="20"/>
        <v>24</v>
      </c>
      <c r="AA57" s="24">
        <f t="shared" si="21"/>
        <v>24</v>
      </c>
      <c r="AB57" s="67">
        <f t="shared" si="22"/>
        <v>264</v>
      </c>
    </row>
    <row r="58" spans="1:28" ht="15" customHeight="1" x14ac:dyDescent="0.25">
      <c r="A58" s="71">
        <v>358</v>
      </c>
      <c r="B58" s="71">
        <v>240</v>
      </c>
      <c r="C58" s="68">
        <v>0</v>
      </c>
      <c r="D58" s="68">
        <v>267.5</v>
      </c>
      <c r="E58" s="68">
        <v>211.09</v>
      </c>
      <c r="F58" s="68">
        <v>0</v>
      </c>
      <c r="G58" s="68">
        <f t="shared" si="26"/>
        <v>43.473684210526315</v>
      </c>
      <c r="H58" s="68">
        <v>0</v>
      </c>
      <c r="I58" s="68">
        <f t="shared" si="27"/>
        <v>46.578947368421055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0</v>
      </c>
      <c r="U58" s="74">
        <f t="shared" si="16"/>
        <v>-240</v>
      </c>
      <c r="V58" s="70">
        <f t="shared" si="17"/>
        <v>-240</v>
      </c>
      <c r="W58" s="70"/>
      <c r="X58" s="70">
        <f t="shared" si="18"/>
        <v>263.81871590432229</v>
      </c>
      <c r="Y58" s="70">
        <f t="shared" si="19"/>
        <v>23.818715904322289</v>
      </c>
      <c r="Z58" s="70">
        <f t="shared" si="20"/>
        <v>24</v>
      </c>
      <c r="AA58" s="24">
        <f t="shared" si="21"/>
        <v>24</v>
      </c>
      <c r="AB58" s="67">
        <f t="shared" si="22"/>
        <v>264</v>
      </c>
    </row>
    <row r="59" spans="1:28" ht="15" customHeight="1" x14ac:dyDescent="0.25">
      <c r="A59" s="71">
        <v>648</v>
      </c>
      <c r="B59" s="71">
        <v>240</v>
      </c>
      <c r="C59" s="68">
        <v>0</v>
      </c>
      <c r="D59" s="68">
        <v>267.55</v>
      </c>
      <c r="E59" s="68">
        <v>211.09</v>
      </c>
      <c r="F59" s="68">
        <v>0</v>
      </c>
      <c r="G59" s="68">
        <f t="shared" si="26"/>
        <v>34.92307692307692</v>
      </c>
      <c r="H59" s="68">
        <v>0</v>
      </c>
      <c r="I59" s="68">
        <f t="shared" si="27"/>
        <v>45.384615384615387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25"/>
      <c r="T59" s="22">
        <v>0</v>
      </c>
      <c r="U59" s="74">
        <f t="shared" si="16"/>
        <v>-240</v>
      </c>
      <c r="V59" s="70">
        <f t="shared" si="17"/>
        <v>-240</v>
      </c>
      <c r="W59" s="70"/>
      <c r="X59" s="70">
        <f t="shared" si="18"/>
        <v>263.81871590432229</v>
      </c>
      <c r="Y59" s="70">
        <f t="shared" si="19"/>
        <v>23.818715904322289</v>
      </c>
      <c r="Z59" s="70">
        <f t="shared" si="20"/>
        <v>24</v>
      </c>
      <c r="AA59" s="24">
        <f t="shared" si="21"/>
        <v>24</v>
      </c>
      <c r="AB59" s="67">
        <f t="shared" si="22"/>
        <v>264</v>
      </c>
    </row>
    <row r="60" spans="1:28" ht="15" customHeight="1" x14ac:dyDescent="0.25">
      <c r="A60" s="71">
        <v>456</v>
      </c>
      <c r="B60" s="71">
        <v>240</v>
      </c>
      <c r="C60" s="68">
        <v>0</v>
      </c>
      <c r="D60" s="68">
        <v>267.58</v>
      </c>
      <c r="E60" s="68">
        <v>211.09</v>
      </c>
      <c r="F60" s="68">
        <v>0</v>
      </c>
      <c r="G60" s="68">
        <f t="shared" si="26"/>
        <v>38.85</v>
      </c>
      <c r="H60" s="68">
        <v>0</v>
      </c>
      <c r="I60" s="68">
        <f t="shared" si="27"/>
        <v>44.25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25"/>
      <c r="T60" s="22">
        <v>0</v>
      </c>
      <c r="U60" s="74">
        <f t="shared" si="16"/>
        <v>-240</v>
      </c>
      <c r="V60" s="70">
        <f t="shared" si="17"/>
        <v>-240</v>
      </c>
      <c r="W60" s="70"/>
      <c r="X60" s="70">
        <f t="shared" si="18"/>
        <v>263.81871590432229</v>
      </c>
      <c r="Y60" s="70">
        <f t="shared" si="19"/>
        <v>23.818715904322289</v>
      </c>
      <c r="Z60" s="70">
        <f t="shared" si="20"/>
        <v>24</v>
      </c>
      <c r="AA60" s="24">
        <f t="shared" si="21"/>
        <v>24</v>
      </c>
      <c r="AB60" s="67">
        <f t="shared" si="22"/>
        <v>264</v>
      </c>
    </row>
    <row r="61" spans="1:28" ht="15" customHeight="1" x14ac:dyDescent="0.25">
      <c r="A61" s="71">
        <v>456</v>
      </c>
      <c r="B61" s="71">
        <v>240</v>
      </c>
      <c r="C61" s="68">
        <v>0</v>
      </c>
      <c r="D61" s="68">
        <v>267.61</v>
      </c>
      <c r="E61" s="68">
        <v>211.09</v>
      </c>
      <c r="F61" s="68">
        <v>0</v>
      </c>
      <c r="G61" s="68">
        <f t="shared" si="26"/>
        <v>37.902439024390247</v>
      </c>
      <c r="H61" s="68">
        <v>0</v>
      </c>
      <c r="I61" s="68">
        <f t="shared" si="27"/>
        <v>43.170731707317074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0</v>
      </c>
      <c r="U61" s="74">
        <f t="shared" si="16"/>
        <v>-240</v>
      </c>
      <c r="V61" s="70">
        <f t="shared" si="17"/>
        <v>-240</v>
      </c>
      <c r="W61" s="70"/>
      <c r="X61" s="70">
        <f t="shared" si="18"/>
        <v>263.81871590432229</v>
      </c>
      <c r="Y61" s="70">
        <f t="shared" si="19"/>
        <v>23.818715904322289</v>
      </c>
      <c r="Z61" s="70">
        <f t="shared" si="20"/>
        <v>24</v>
      </c>
      <c r="AA61" s="24">
        <f t="shared" si="21"/>
        <v>24</v>
      </c>
      <c r="AB61" s="67">
        <f t="shared" si="22"/>
        <v>264</v>
      </c>
    </row>
    <row r="62" spans="1:28" ht="15" customHeight="1" x14ac:dyDescent="0.25">
      <c r="A62" s="71">
        <v>360</v>
      </c>
      <c r="B62" s="71">
        <v>240</v>
      </c>
      <c r="C62" s="68">
        <v>0</v>
      </c>
      <c r="D62" s="68">
        <v>267.63</v>
      </c>
      <c r="E62" s="68">
        <v>211.09</v>
      </c>
      <c r="F62" s="68">
        <v>0</v>
      </c>
      <c r="G62" s="68">
        <f t="shared" si="26"/>
        <v>39.285714285714285</v>
      </c>
      <c r="H62" s="68">
        <v>0</v>
      </c>
      <c r="I62" s="68">
        <f t="shared" si="27"/>
        <v>42.142857142857146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0</v>
      </c>
      <c r="N62" s="26"/>
      <c r="O62" s="26"/>
      <c r="P62" s="25"/>
      <c r="Q62" s="25"/>
      <c r="T62" s="22">
        <v>0</v>
      </c>
      <c r="U62" s="74">
        <f t="shared" si="16"/>
        <v>-240</v>
      </c>
      <c r="V62" s="70">
        <f t="shared" si="17"/>
        <v>-240</v>
      </c>
      <c r="W62" s="70"/>
      <c r="X62" s="70">
        <f t="shared" si="18"/>
        <v>263.81871590432229</v>
      </c>
      <c r="Y62" s="70">
        <f t="shared" si="19"/>
        <v>23.818715904322289</v>
      </c>
      <c r="Z62" s="70">
        <f t="shared" si="20"/>
        <v>24</v>
      </c>
      <c r="AA62" s="24">
        <f t="shared" si="21"/>
        <v>24</v>
      </c>
      <c r="AB62" s="67">
        <f t="shared" si="22"/>
        <v>264</v>
      </c>
    </row>
    <row r="63" spans="1:28" ht="15" customHeight="1" x14ac:dyDescent="0.25">
      <c r="A63" s="71">
        <v>648</v>
      </c>
      <c r="B63" s="71">
        <v>240</v>
      </c>
      <c r="C63" s="68">
        <v>0</v>
      </c>
      <c r="D63" s="68">
        <v>267.69</v>
      </c>
      <c r="E63" s="68">
        <v>211.09</v>
      </c>
      <c r="F63" s="68">
        <v>0</v>
      </c>
      <c r="G63" s="68">
        <f t="shared" si="26"/>
        <v>31.674418604651162</v>
      </c>
      <c r="H63" s="68">
        <v>0</v>
      </c>
      <c r="I63" s="68">
        <f t="shared" si="27"/>
        <v>41.162790697674417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0</v>
      </c>
      <c r="N63" s="26"/>
      <c r="O63" s="26"/>
      <c r="P63" s="25"/>
      <c r="Q63" s="25"/>
      <c r="T63" s="22">
        <v>0</v>
      </c>
      <c r="U63" s="74">
        <f t="shared" si="16"/>
        <v>-240</v>
      </c>
      <c r="V63" s="70">
        <f t="shared" si="17"/>
        <v>-240</v>
      </c>
      <c r="W63" s="70"/>
      <c r="X63" s="70">
        <f t="shared" si="18"/>
        <v>263.81871590432229</v>
      </c>
      <c r="Y63" s="70">
        <f t="shared" si="19"/>
        <v>23.818715904322289</v>
      </c>
      <c r="Z63" s="70">
        <f t="shared" si="20"/>
        <v>24</v>
      </c>
      <c r="AA63" s="24">
        <f t="shared" si="21"/>
        <v>24</v>
      </c>
      <c r="AB63" s="67">
        <f t="shared" si="22"/>
        <v>264</v>
      </c>
    </row>
    <row r="64" spans="1:28" ht="15" customHeight="1" x14ac:dyDescent="0.25">
      <c r="A64" s="71">
        <v>552</v>
      </c>
      <c r="B64" s="71">
        <v>240</v>
      </c>
      <c r="C64" s="68">
        <v>0</v>
      </c>
      <c r="D64" s="68">
        <v>267.73</v>
      </c>
      <c r="E64" s="68">
        <v>211.09</v>
      </c>
      <c r="F64" s="68">
        <v>0</v>
      </c>
      <c r="G64" s="68">
        <f t="shared" si="26"/>
        <v>33.136363636363633</v>
      </c>
      <c r="H64" s="68">
        <v>0</v>
      </c>
      <c r="I64" s="68">
        <f t="shared" si="27"/>
        <v>40.227272727272727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0</v>
      </c>
      <c r="U64" s="74">
        <f t="shared" si="16"/>
        <v>-240</v>
      </c>
      <c r="V64" s="70">
        <f t="shared" si="17"/>
        <v>-240</v>
      </c>
      <c r="W64" s="70"/>
      <c r="X64" s="70">
        <f t="shared" si="18"/>
        <v>263.81871590432229</v>
      </c>
      <c r="Y64" s="70">
        <f t="shared" si="19"/>
        <v>23.818715904322289</v>
      </c>
      <c r="Z64" s="70">
        <f t="shared" si="20"/>
        <v>24</v>
      </c>
      <c r="AA64" s="24">
        <f t="shared" si="21"/>
        <v>24</v>
      </c>
      <c r="AB64" s="67">
        <f t="shared" si="22"/>
        <v>264</v>
      </c>
    </row>
    <row r="65" spans="1:28" ht="15" customHeight="1" x14ac:dyDescent="0.25">
      <c r="A65" s="71">
        <v>362</v>
      </c>
      <c r="B65" s="71">
        <v>240</v>
      </c>
      <c r="C65" s="68">
        <v>0</v>
      </c>
      <c r="D65" s="68">
        <v>267.75</v>
      </c>
      <c r="E65" s="68">
        <v>211.09</v>
      </c>
      <c r="F65" s="68">
        <v>0</v>
      </c>
      <c r="G65" s="68">
        <f t="shared" si="26"/>
        <v>36.62222222222222</v>
      </c>
      <c r="H65" s="68">
        <v>0</v>
      </c>
      <c r="I65" s="68">
        <f t="shared" si="27"/>
        <v>39.333333333333336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0</v>
      </c>
      <c r="U65" s="74">
        <f t="shared" si="16"/>
        <v>-240</v>
      </c>
      <c r="V65" s="70">
        <f t="shared" si="17"/>
        <v>-240</v>
      </c>
      <c r="W65" s="70"/>
      <c r="X65" s="70">
        <f t="shared" si="18"/>
        <v>263.81871590432229</v>
      </c>
      <c r="Y65" s="70">
        <f t="shared" si="19"/>
        <v>23.818715904322289</v>
      </c>
      <c r="Z65" s="70">
        <f t="shared" si="20"/>
        <v>24</v>
      </c>
      <c r="AA65" s="24">
        <f t="shared" si="21"/>
        <v>24</v>
      </c>
      <c r="AB65" s="67">
        <f t="shared" si="22"/>
        <v>264</v>
      </c>
    </row>
    <row r="66" spans="1:28" ht="15" customHeight="1" x14ac:dyDescent="0.25">
      <c r="A66" s="71">
        <v>363</v>
      </c>
      <c r="B66" s="71">
        <v>240</v>
      </c>
      <c r="C66" s="68">
        <v>0</v>
      </c>
      <c r="D66" s="68">
        <v>267.76</v>
      </c>
      <c r="E66" s="68">
        <v>211.09</v>
      </c>
      <c r="F66" s="68">
        <v>0</v>
      </c>
      <c r="G66" s="68">
        <f t="shared" si="26"/>
        <v>35.804347826086953</v>
      </c>
      <c r="H66" s="68">
        <v>0</v>
      </c>
      <c r="I66" s="68">
        <f t="shared" si="27"/>
        <v>38.478260869565219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78" ca="1" si="28">IF(RAND()&lt;0.5,0,1)</f>
        <v>1</v>
      </c>
      <c r="N66" s="26"/>
      <c r="O66" s="26"/>
      <c r="P66" s="25"/>
      <c r="Q66" s="25"/>
      <c r="T66" s="22">
        <v>0</v>
      </c>
      <c r="U66" s="74">
        <f t="shared" ref="U66:U78" si="29">T66-B66</f>
        <v>-240</v>
      </c>
      <c r="V66" s="70">
        <f t="shared" ref="V66:V78" si="30">ROUND(U66,0)</f>
        <v>-240</v>
      </c>
      <c r="W66" s="70"/>
      <c r="X66" s="70">
        <f t="shared" ref="X66:X78" si="31">B66/$W$2*$W$3</f>
        <v>263.81871590432229</v>
      </c>
      <c r="Y66" s="70">
        <f t="shared" ref="Y66:Y78" si="32">X66-B66</f>
        <v>23.818715904322289</v>
      </c>
      <c r="Z66" s="70">
        <f t="shared" ref="Z66:Z78" si="33">ROUND(Y66,0)</f>
        <v>24</v>
      </c>
      <c r="AA66" s="24">
        <f t="shared" ref="AA66:AA78" si="34">IF(V66&gt;=0,V66,Z66)</f>
        <v>24</v>
      </c>
      <c r="AB66" s="67">
        <f t="shared" ref="AB66:AB78" si="35">B66+AA66</f>
        <v>264</v>
      </c>
    </row>
    <row r="67" spans="1:28" ht="15" customHeight="1" x14ac:dyDescent="0.25">
      <c r="A67" s="71">
        <v>456</v>
      </c>
      <c r="B67" s="71">
        <v>240</v>
      </c>
      <c r="C67" s="68">
        <v>0</v>
      </c>
      <c r="D67" s="68">
        <v>267.79000000000002</v>
      </c>
      <c r="E67" s="68">
        <v>211.09</v>
      </c>
      <c r="F67" s="68">
        <v>0</v>
      </c>
      <c r="G67" s="68">
        <f t="shared" si="26"/>
        <v>33.063829787234042</v>
      </c>
      <c r="H67" s="68">
        <v>0</v>
      </c>
      <c r="I67" s="68">
        <f t="shared" si="27"/>
        <v>37.659574468085104</v>
      </c>
      <c r="J67" s="72">
        <f t="shared" ref="J67:J78" si="36">IF(ABS(B67-B66)&lt;=50,1,0)</f>
        <v>1</v>
      </c>
      <c r="K67" s="72">
        <f t="shared" ref="K67:K78" si="37">IF(ABS((B67-B66))&lt;=50,1,IF((B67-B66)*($B$4-$B$2)&gt;=0,1,-1))</f>
        <v>1</v>
      </c>
      <c r="L67" s="72">
        <f t="shared" si="25"/>
        <v>1</v>
      </c>
      <c r="M67" s="72">
        <f t="shared" ca="1" si="28"/>
        <v>1</v>
      </c>
      <c r="N67" s="26"/>
      <c r="O67" s="26"/>
      <c r="P67" s="25"/>
      <c r="Q67" s="25"/>
      <c r="T67" s="22">
        <v>0</v>
      </c>
      <c r="U67" s="74">
        <f t="shared" si="29"/>
        <v>-240</v>
      </c>
      <c r="V67" s="70">
        <f t="shared" si="30"/>
        <v>-240</v>
      </c>
      <c r="W67" s="70"/>
      <c r="X67" s="70">
        <f t="shared" si="31"/>
        <v>263.81871590432229</v>
      </c>
      <c r="Y67" s="70">
        <f t="shared" si="32"/>
        <v>23.818715904322289</v>
      </c>
      <c r="Z67" s="70">
        <f t="shared" si="33"/>
        <v>24</v>
      </c>
      <c r="AA67" s="24">
        <f t="shared" si="34"/>
        <v>24</v>
      </c>
      <c r="AB67" s="67">
        <f t="shared" si="35"/>
        <v>264</v>
      </c>
    </row>
    <row r="68" spans="1:28" ht="15" customHeight="1" x14ac:dyDescent="0.25">
      <c r="A68" s="71">
        <v>360</v>
      </c>
      <c r="B68" s="71">
        <v>240</v>
      </c>
      <c r="C68" s="68">
        <v>0</v>
      </c>
      <c r="D68" s="68">
        <v>267.81</v>
      </c>
      <c r="E68" s="68">
        <v>211.09</v>
      </c>
      <c r="F68" s="68">
        <v>0</v>
      </c>
      <c r="G68" s="68">
        <f t="shared" si="26"/>
        <v>34.375</v>
      </c>
      <c r="H68" s="68">
        <v>0</v>
      </c>
      <c r="I68" s="68">
        <f t="shared" si="27"/>
        <v>36.875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1</v>
      </c>
      <c r="N68" s="26"/>
      <c r="O68" s="26"/>
      <c r="P68" s="25"/>
      <c r="Q68" s="25"/>
      <c r="T68" s="22">
        <v>0</v>
      </c>
      <c r="U68" s="74">
        <f t="shared" si="29"/>
        <v>-240</v>
      </c>
      <c r="V68" s="70">
        <f t="shared" si="30"/>
        <v>-240</v>
      </c>
      <c r="W68" s="70"/>
      <c r="X68" s="70">
        <f t="shared" si="31"/>
        <v>263.81871590432229</v>
      </c>
      <c r="Y68" s="70">
        <f t="shared" si="32"/>
        <v>23.818715904322289</v>
      </c>
      <c r="Z68" s="70">
        <f t="shared" si="33"/>
        <v>24</v>
      </c>
      <c r="AA68" s="24">
        <f t="shared" si="34"/>
        <v>24</v>
      </c>
      <c r="AB68" s="67">
        <f t="shared" si="35"/>
        <v>264</v>
      </c>
    </row>
    <row r="69" spans="1:28" ht="15" customHeight="1" x14ac:dyDescent="0.25">
      <c r="A69" s="71">
        <v>456</v>
      </c>
      <c r="B69" s="71">
        <v>240</v>
      </c>
      <c r="C69" s="68">
        <v>0.06</v>
      </c>
      <c r="D69" s="68">
        <v>267.83999999999997</v>
      </c>
      <c r="E69" s="68">
        <v>211.09</v>
      </c>
      <c r="F69" s="68">
        <v>0</v>
      </c>
      <c r="G69" s="68">
        <f t="shared" si="26"/>
        <v>31.714285714285715</v>
      </c>
      <c r="H69" s="68">
        <v>0</v>
      </c>
      <c r="I69" s="68">
        <f t="shared" si="27"/>
        <v>36.122448979591837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0</v>
      </c>
      <c r="N69" s="26"/>
      <c r="O69" s="26"/>
      <c r="P69" s="25"/>
      <c r="Q69" s="25"/>
      <c r="T69" s="22">
        <v>0</v>
      </c>
      <c r="U69" s="74">
        <f t="shared" si="29"/>
        <v>-240</v>
      </c>
      <c r="V69" s="70">
        <f t="shared" si="30"/>
        <v>-240</v>
      </c>
      <c r="W69" s="70"/>
      <c r="X69" s="70">
        <f t="shared" si="31"/>
        <v>263.81871590432229</v>
      </c>
      <c r="Y69" s="70">
        <f t="shared" si="32"/>
        <v>23.818715904322289</v>
      </c>
      <c r="Z69" s="70">
        <f t="shared" si="33"/>
        <v>24</v>
      </c>
      <c r="AA69" s="24">
        <f t="shared" si="34"/>
        <v>24</v>
      </c>
      <c r="AB69" s="67">
        <f t="shared" si="35"/>
        <v>264</v>
      </c>
    </row>
    <row r="70" spans="1:28" ht="15" customHeight="1" x14ac:dyDescent="0.25">
      <c r="A70" s="71">
        <v>360</v>
      </c>
      <c r="B70" s="71">
        <v>240</v>
      </c>
      <c r="C70" s="68">
        <v>0.08</v>
      </c>
      <c r="D70" s="68">
        <v>267.86</v>
      </c>
      <c r="E70" s="68">
        <v>211.09</v>
      </c>
      <c r="F70" s="68">
        <v>0</v>
      </c>
      <c r="G70" s="68">
        <f t="shared" si="26"/>
        <v>33</v>
      </c>
      <c r="H70" s="68">
        <v>0</v>
      </c>
      <c r="I70" s="68">
        <f t="shared" si="27"/>
        <v>35.4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25"/>
      <c r="T70" s="22">
        <v>0</v>
      </c>
      <c r="U70" s="74">
        <f t="shared" si="29"/>
        <v>-240</v>
      </c>
      <c r="V70" s="70">
        <f t="shared" si="30"/>
        <v>-240</v>
      </c>
      <c r="W70" s="70"/>
      <c r="X70" s="70">
        <f t="shared" si="31"/>
        <v>263.81871590432229</v>
      </c>
      <c r="Y70" s="70">
        <f t="shared" si="32"/>
        <v>23.818715904322289</v>
      </c>
      <c r="Z70" s="70">
        <f t="shared" si="33"/>
        <v>24</v>
      </c>
      <c r="AA70" s="24">
        <f t="shared" si="34"/>
        <v>24</v>
      </c>
      <c r="AB70" s="67">
        <f t="shared" si="35"/>
        <v>264</v>
      </c>
    </row>
    <row r="71" spans="1:28" ht="15" customHeight="1" x14ac:dyDescent="0.25">
      <c r="A71" s="71">
        <v>384</v>
      </c>
      <c r="B71" s="71">
        <v>240</v>
      </c>
      <c r="C71" s="68">
        <v>0</v>
      </c>
      <c r="D71" s="68">
        <v>267.88</v>
      </c>
      <c r="E71" s="68">
        <v>211.09</v>
      </c>
      <c r="F71" s="68">
        <v>0</v>
      </c>
      <c r="G71" s="68">
        <f t="shared" si="26"/>
        <v>31.882352941176471</v>
      </c>
      <c r="H71" s="68">
        <v>0</v>
      </c>
      <c r="I71" s="68">
        <f t="shared" si="27"/>
        <v>34.705882352941174</v>
      </c>
      <c r="J71" s="72">
        <f t="shared" si="36"/>
        <v>1</v>
      </c>
      <c r="K71" s="72">
        <f t="shared" si="37"/>
        <v>1</v>
      </c>
      <c r="L71" s="72">
        <f t="shared" ref="L71:L78" si="38">IF(OR(COUNTIF(K67:K71,1)=5,COUNTIF(K67:K71,-1)=5),1,0)</f>
        <v>1</v>
      </c>
      <c r="M71" s="72">
        <f t="shared" ca="1" si="28"/>
        <v>1</v>
      </c>
      <c r="N71" s="26"/>
      <c r="O71" s="26"/>
      <c r="P71" s="25"/>
      <c r="Q71" s="25"/>
      <c r="T71" s="22">
        <v>0</v>
      </c>
      <c r="U71" s="74">
        <f t="shared" si="29"/>
        <v>-240</v>
      </c>
      <c r="V71" s="70">
        <f t="shared" si="30"/>
        <v>-240</v>
      </c>
      <c r="W71" s="70"/>
      <c r="X71" s="70">
        <f t="shared" si="31"/>
        <v>263.81871590432229</v>
      </c>
      <c r="Y71" s="70">
        <f t="shared" si="32"/>
        <v>23.818715904322289</v>
      </c>
      <c r="Z71" s="70">
        <f t="shared" si="33"/>
        <v>24</v>
      </c>
      <c r="AA71" s="24">
        <f t="shared" si="34"/>
        <v>24</v>
      </c>
      <c r="AB71" s="67">
        <f t="shared" si="35"/>
        <v>264</v>
      </c>
    </row>
    <row r="72" spans="1:28" ht="15" customHeight="1" x14ac:dyDescent="0.25">
      <c r="A72" s="71">
        <v>286</v>
      </c>
      <c r="B72" s="71">
        <v>240</v>
      </c>
      <c r="C72" s="68">
        <v>0</v>
      </c>
      <c r="D72" s="68">
        <v>267.88</v>
      </c>
      <c r="E72" s="68">
        <v>211.09</v>
      </c>
      <c r="F72" s="68">
        <v>0</v>
      </c>
      <c r="G72" s="68">
        <f t="shared" si="26"/>
        <v>33.153846153846153</v>
      </c>
      <c r="H72" s="68">
        <v>0</v>
      </c>
      <c r="I72" s="68">
        <f t="shared" si="27"/>
        <v>34.03846153846154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1</v>
      </c>
      <c r="N72" s="26"/>
      <c r="O72" s="26"/>
      <c r="P72" s="25"/>
      <c r="Q72" s="25"/>
      <c r="T72" s="22">
        <v>0</v>
      </c>
      <c r="U72" s="74">
        <f t="shared" si="29"/>
        <v>-240</v>
      </c>
      <c r="V72" s="70">
        <f t="shared" si="30"/>
        <v>-240</v>
      </c>
      <c r="W72" s="70"/>
      <c r="X72" s="70">
        <f t="shared" si="31"/>
        <v>263.81871590432229</v>
      </c>
      <c r="Y72" s="70">
        <f t="shared" si="32"/>
        <v>23.818715904322289</v>
      </c>
      <c r="Z72" s="70">
        <f t="shared" si="33"/>
        <v>24</v>
      </c>
      <c r="AA72" s="24">
        <f t="shared" si="34"/>
        <v>24</v>
      </c>
      <c r="AB72" s="67">
        <f t="shared" si="35"/>
        <v>264</v>
      </c>
    </row>
    <row r="73" spans="1:28" ht="15" customHeight="1" x14ac:dyDescent="0.25">
      <c r="A73" s="71">
        <v>450</v>
      </c>
      <c r="B73" s="71">
        <v>240</v>
      </c>
      <c r="C73" s="68">
        <v>0</v>
      </c>
      <c r="D73" s="68">
        <v>267.91000000000003</v>
      </c>
      <c r="E73" s="68">
        <v>211.09</v>
      </c>
      <c r="F73" s="68">
        <v>0</v>
      </c>
      <c r="G73" s="68">
        <f t="shared" si="26"/>
        <v>29.433962264150942</v>
      </c>
      <c r="H73" s="68">
        <v>0</v>
      </c>
      <c r="I73" s="68">
        <f t="shared" si="27"/>
        <v>33.39622641509434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0</v>
      </c>
      <c r="N73" s="26"/>
      <c r="O73" s="26"/>
      <c r="P73" s="25"/>
      <c r="Q73" s="25"/>
      <c r="T73" s="22">
        <v>0</v>
      </c>
      <c r="U73" s="74">
        <f t="shared" si="29"/>
        <v>-240</v>
      </c>
      <c r="V73" s="70">
        <f t="shared" si="30"/>
        <v>-240</v>
      </c>
      <c r="W73" s="70"/>
      <c r="X73" s="70">
        <f t="shared" si="31"/>
        <v>263.81871590432229</v>
      </c>
      <c r="Y73" s="70">
        <f t="shared" si="32"/>
        <v>23.818715904322289</v>
      </c>
      <c r="Z73" s="70">
        <f t="shared" si="33"/>
        <v>24</v>
      </c>
      <c r="AA73" s="24">
        <f t="shared" si="34"/>
        <v>24</v>
      </c>
      <c r="AB73" s="67">
        <f t="shared" si="35"/>
        <v>264</v>
      </c>
    </row>
    <row r="74" spans="1:28" ht="15" customHeight="1" x14ac:dyDescent="0.25">
      <c r="A74" s="71">
        <v>356</v>
      </c>
      <c r="B74" s="71">
        <v>240</v>
      </c>
      <c r="C74" s="68">
        <v>0</v>
      </c>
      <c r="D74" s="68">
        <v>267.93</v>
      </c>
      <c r="E74" s="68">
        <v>211.09</v>
      </c>
      <c r="F74" s="68">
        <v>0</v>
      </c>
      <c r="G74" s="68">
        <f t="shared" si="26"/>
        <v>30.62962962962963</v>
      </c>
      <c r="H74" s="68">
        <v>0</v>
      </c>
      <c r="I74" s="68">
        <f t="shared" si="27"/>
        <v>32.777777777777779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25"/>
      <c r="T74" s="22">
        <v>0</v>
      </c>
      <c r="U74" s="74">
        <f t="shared" si="29"/>
        <v>-240</v>
      </c>
      <c r="V74" s="70">
        <f t="shared" si="30"/>
        <v>-240</v>
      </c>
      <c r="W74" s="70"/>
      <c r="X74" s="70">
        <f t="shared" si="31"/>
        <v>263.81871590432229</v>
      </c>
      <c r="Y74" s="70">
        <f t="shared" si="32"/>
        <v>23.818715904322289</v>
      </c>
      <c r="Z74" s="70">
        <f t="shared" si="33"/>
        <v>24</v>
      </c>
      <c r="AA74" s="24">
        <f t="shared" si="34"/>
        <v>24</v>
      </c>
      <c r="AB74" s="67">
        <f t="shared" si="35"/>
        <v>264</v>
      </c>
    </row>
    <row r="75" spans="1:28" ht="15" customHeight="1" x14ac:dyDescent="0.25">
      <c r="A75" s="71">
        <v>450</v>
      </c>
      <c r="B75" s="71">
        <v>240</v>
      </c>
      <c r="C75" s="68">
        <v>0</v>
      </c>
      <c r="D75" s="68">
        <v>267.95999999999998</v>
      </c>
      <c r="E75" s="68">
        <v>211.09</v>
      </c>
      <c r="F75" s="68">
        <v>0</v>
      </c>
      <c r="G75" s="68">
        <f t="shared" si="26"/>
        <v>28.363636363636363</v>
      </c>
      <c r="H75" s="68">
        <v>0</v>
      </c>
      <c r="I75" s="68">
        <f t="shared" si="27"/>
        <v>32.18181818181818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25"/>
      <c r="T75" s="22">
        <v>0</v>
      </c>
      <c r="U75" s="74">
        <f t="shared" si="29"/>
        <v>-240</v>
      </c>
      <c r="V75" s="70">
        <f t="shared" si="30"/>
        <v>-240</v>
      </c>
      <c r="W75" s="70"/>
      <c r="X75" s="70">
        <f t="shared" si="31"/>
        <v>263.81871590432229</v>
      </c>
      <c r="Y75" s="70">
        <f t="shared" si="32"/>
        <v>23.818715904322289</v>
      </c>
      <c r="Z75" s="70">
        <f t="shared" si="33"/>
        <v>24</v>
      </c>
      <c r="AA75" s="24">
        <f t="shared" si="34"/>
        <v>24</v>
      </c>
      <c r="AB75" s="67">
        <f t="shared" si="35"/>
        <v>264</v>
      </c>
    </row>
    <row r="76" spans="1:28" ht="15" customHeight="1" x14ac:dyDescent="0.25">
      <c r="A76" s="25">
        <v>354</v>
      </c>
      <c r="B76" s="25">
        <v>240</v>
      </c>
      <c r="C76" s="68">
        <v>0</v>
      </c>
      <c r="D76" s="25">
        <v>267.97000000000003</v>
      </c>
      <c r="E76" s="68">
        <v>211.09</v>
      </c>
      <c r="F76" s="68">
        <v>0</v>
      </c>
      <c r="G76" s="68">
        <f t="shared" si="26"/>
        <v>29.571428571428573</v>
      </c>
      <c r="H76" s="68">
        <v>0</v>
      </c>
      <c r="I76" s="68">
        <f t="shared" si="27"/>
        <v>31.607142857142858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1</v>
      </c>
      <c r="N76" s="25"/>
      <c r="O76" s="25"/>
      <c r="P76" s="25"/>
      <c r="Q76" s="25"/>
      <c r="T76" s="22">
        <v>0</v>
      </c>
      <c r="U76" s="74">
        <f t="shared" si="29"/>
        <v>-240</v>
      </c>
      <c r="V76" s="70">
        <f t="shared" si="30"/>
        <v>-240</v>
      </c>
      <c r="W76" s="70"/>
      <c r="X76" s="70">
        <f t="shared" si="31"/>
        <v>263.81871590432229</v>
      </c>
      <c r="Y76" s="70">
        <f t="shared" si="32"/>
        <v>23.818715904322289</v>
      </c>
      <c r="Z76" s="70">
        <f t="shared" si="33"/>
        <v>24</v>
      </c>
      <c r="AA76" s="24">
        <f t="shared" si="34"/>
        <v>24</v>
      </c>
      <c r="AB76" s="67">
        <f t="shared" si="35"/>
        <v>264</v>
      </c>
    </row>
    <row r="77" spans="1:28" ht="15" customHeight="1" x14ac:dyDescent="0.25">
      <c r="A77" s="25">
        <v>354</v>
      </c>
      <c r="B77" s="25">
        <v>240</v>
      </c>
      <c r="C77" s="68">
        <v>0</v>
      </c>
      <c r="D77" s="25">
        <v>267.99</v>
      </c>
      <c r="E77" s="68">
        <v>211.09</v>
      </c>
      <c r="F77" s="68">
        <v>0</v>
      </c>
      <c r="G77" s="68">
        <f t="shared" si="26"/>
        <v>29.05263157894737</v>
      </c>
      <c r="H77" s="68">
        <v>0</v>
      </c>
      <c r="I77" s="68">
        <f t="shared" si="27"/>
        <v>31.05263157894737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1</v>
      </c>
      <c r="N77" s="25"/>
      <c r="O77" s="25"/>
      <c r="P77" s="25"/>
      <c r="Q77" s="25"/>
      <c r="T77" s="22">
        <v>0</v>
      </c>
      <c r="U77" s="74">
        <f t="shared" si="29"/>
        <v>-240</v>
      </c>
      <c r="V77" s="70">
        <f t="shared" si="30"/>
        <v>-240</v>
      </c>
      <c r="W77" s="70"/>
      <c r="X77" s="70">
        <f t="shared" si="31"/>
        <v>263.81871590432229</v>
      </c>
      <c r="Y77" s="70">
        <f t="shared" si="32"/>
        <v>23.818715904322289</v>
      </c>
      <c r="Z77" s="70">
        <f t="shared" si="33"/>
        <v>24</v>
      </c>
      <c r="AA77" s="24">
        <f t="shared" si="34"/>
        <v>24</v>
      </c>
      <c r="AB77" s="67">
        <f t="shared" si="35"/>
        <v>264</v>
      </c>
    </row>
    <row r="78" spans="1:28" ht="15" customHeight="1" x14ac:dyDescent="0.25">
      <c r="A78" s="25">
        <v>354</v>
      </c>
      <c r="B78" s="25">
        <v>240</v>
      </c>
      <c r="C78" s="68">
        <v>0</v>
      </c>
      <c r="D78" s="25">
        <v>268.01</v>
      </c>
      <c r="E78" s="68">
        <v>211.09</v>
      </c>
      <c r="F78" s="68">
        <v>0</v>
      </c>
      <c r="G78" s="68">
        <f t="shared" si="26"/>
        <v>28.551724137931036</v>
      </c>
      <c r="H78" s="68">
        <v>0</v>
      </c>
      <c r="I78" s="68">
        <f t="shared" si="27"/>
        <v>30.517241379310345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1</v>
      </c>
      <c r="N78" s="25"/>
      <c r="O78" s="25"/>
      <c r="P78" s="25"/>
      <c r="Q78" s="25"/>
      <c r="T78" s="22">
        <v>0</v>
      </c>
      <c r="U78" s="74">
        <f t="shared" si="29"/>
        <v>-240</v>
      </c>
      <c r="V78" s="70">
        <f t="shared" si="30"/>
        <v>-240</v>
      </c>
      <c r="W78" s="70"/>
      <c r="X78" s="70">
        <f t="shared" si="31"/>
        <v>263.81871590432229</v>
      </c>
      <c r="Y78" s="70">
        <f t="shared" si="32"/>
        <v>23.818715904322289</v>
      </c>
      <c r="Z78" s="70">
        <f t="shared" si="33"/>
        <v>24</v>
      </c>
      <c r="AA78" s="24">
        <f t="shared" si="34"/>
        <v>24</v>
      </c>
      <c r="AB78" s="67">
        <f t="shared" si="35"/>
        <v>264</v>
      </c>
    </row>
    <row r="79" spans="1:28" ht="15" customHeight="1" x14ac:dyDescent="0.25">
      <c r="A79" s="25"/>
      <c r="B79" s="25"/>
      <c r="C79" s="25"/>
      <c r="D79" s="25"/>
      <c r="E79" s="68"/>
      <c r="F79" s="25"/>
      <c r="G79" s="68"/>
      <c r="H79" s="25"/>
      <c r="I79" s="68"/>
      <c r="J79" s="72"/>
      <c r="K79" s="72"/>
      <c r="L79" s="72"/>
      <c r="M79" s="72"/>
      <c r="N79" s="25"/>
      <c r="O79" s="25"/>
      <c r="P79" s="25"/>
      <c r="Q79" s="25"/>
      <c r="U79" s="74"/>
      <c r="V79" s="70"/>
      <c r="W79" s="70"/>
      <c r="X79" s="70"/>
      <c r="Y79" s="70"/>
      <c r="Z79" s="70"/>
      <c r="AA79" s="24"/>
      <c r="AB79" s="67"/>
    </row>
    <row r="80" spans="1:28" ht="15" customHeight="1" x14ac:dyDescent="0.25">
      <c r="A80" s="25"/>
      <c r="B80" s="25"/>
      <c r="C80" s="25"/>
      <c r="D80" s="25"/>
      <c r="E80" s="68"/>
      <c r="F80" s="25"/>
      <c r="G80" s="68"/>
      <c r="H80" s="25"/>
      <c r="I80" s="68"/>
      <c r="J80" s="72"/>
      <c r="K80" s="72"/>
      <c r="L80" s="72"/>
      <c r="M80" s="72"/>
      <c r="N80" s="25"/>
      <c r="O80" s="25"/>
      <c r="P80" s="25"/>
      <c r="Q80" s="25"/>
      <c r="U80" s="74"/>
      <c r="V80" s="70"/>
      <c r="W80" s="70"/>
      <c r="X80" s="70"/>
      <c r="Y80" s="70"/>
      <c r="Z80" s="70"/>
      <c r="AA80" s="24"/>
      <c r="AB80" s="67"/>
    </row>
    <row r="81" spans="1:28" ht="15" customHeight="1" x14ac:dyDescent="0.25">
      <c r="A81" s="25"/>
      <c r="B81" s="25"/>
      <c r="C81" s="25"/>
      <c r="D81" s="25"/>
      <c r="E81" s="68"/>
      <c r="F81" s="25"/>
      <c r="G81" s="68"/>
      <c r="H81" s="25"/>
      <c r="I81" s="68"/>
      <c r="J81" s="72"/>
      <c r="K81" s="72"/>
      <c r="L81" s="72"/>
      <c r="M81" s="72"/>
      <c r="N81" s="25"/>
      <c r="O81" s="25"/>
      <c r="P81" s="25"/>
      <c r="Q81" s="25"/>
      <c r="U81" s="74"/>
      <c r="V81" s="70"/>
      <c r="W81" s="70"/>
      <c r="X81" s="70"/>
      <c r="Y81" s="70"/>
      <c r="Z81" s="70"/>
      <c r="AA81" s="24"/>
      <c r="AB81" s="67"/>
    </row>
    <row r="82" spans="1:28" ht="15" customHeight="1" x14ac:dyDescent="0.25">
      <c r="A82" s="25"/>
      <c r="B82" s="25"/>
      <c r="C82" s="25"/>
      <c r="D82" s="25"/>
      <c r="E82" s="68"/>
      <c r="F82" s="25"/>
      <c r="G82" s="68"/>
      <c r="H82" s="25"/>
      <c r="I82" s="68"/>
      <c r="J82" s="72"/>
      <c r="K82" s="72"/>
      <c r="L82" s="72"/>
      <c r="M82" s="72"/>
      <c r="N82" s="25"/>
      <c r="O82" s="25"/>
      <c r="P82" s="25"/>
      <c r="Q82" s="25"/>
      <c r="U82" s="74"/>
      <c r="V82" s="70"/>
      <c r="W82" s="70"/>
      <c r="X82" s="70"/>
      <c r="Y82" s="70"/>
      <c r="Z82" s="70"/>
      <c r="AA82" s="24"/>
      <c r="AB82" s="67"/>
    </row>
    <row r="83" spans="1:28" ht="15" customHeight="1" x14ac:dyDescent="0.25">
      <c r="A83" s="25"/>
      <c r="B83" s="25"/>
      <c r="C83" s="25"/>
      <c r="D83" s="25"/>
      <c r="E83" s="68"/>
      <c r="F83" s="25"/>
      <c r="G83" s="68"/>
      <c r="H83" s="25"/>
      <c r="I83" s="68"/>
      <c r="J83" s="72"/>
      <c r="K83" s="72"/>
      <c r="L83" s="72"/>
      <c r="M83" s="72"/>
      <c r="N83" s="25"/>
      <c r="O83" s="25"/>
      <c r="P83" s="25"/>
      <c r="Q83" s="25"/>
      <c r="U83" s="74"/>
      <c r="V83" s="70"/>
      <c r="W83" s="70"/>
      <c r="X83" s="70"/>
      <c r="Y83" s="70"/>
      <c r="Z83" s="70"/>
      <c r="AA83" s="24"/>
      <c r="AB83" s="67"/>
    </row>
    <row r="84" spans="1:28" ht="15" customHeight="1" x14ac:dyDescent="0.25">
      <c r="A84" s="25"/>
      <c r="B84" s="25"/>
      <c r="C84" s="25"/>
      <c r="D84" s="25"/>
      <c r="E84" s="68"/>
      <c r="F84" s="25"/>
      <c r="G84" s="68"/>
      <c r="H84" s="25"/>
      <c r="I84" s="68"/>
      <c r="J84" s="72"/>
      <c r="K84" s="72"/>
      <c r="L84" s="72"/>
      <c r="M84" s="72"/>
      <c r="N84" s="25"/>
      <c r="O84" s="25"/>
      <c r="P84" s="25"/>
      <c r="Q84" s="25"/>
      <c r="U84" s="74"/>
      <c r="V84" s="70"/>
      <c r="W84" s="70"/>
      <c r="X84" s="70"/>
      <c r="Y84" s="70"/>
      <c r="Z84" s="70"/>
      <c r="AA84" s="24"/>
      <c r="AB84" s="67"/>
    </row>
    <row r="85" spans="1:28" ht="15" customHeight="1" x14ac:dyDescent="0.25">
      <c r="A85" s="25"/>
      <c r="B85" s="25"/>
      <c r="C85" s="25"/>
      <c r="D85" s="25"/>
      <c r="E85" s="25"/>
      <c r="F85" s="25"/>
      <c r="G85" s="68"/>
      <c r="H85" s="25"/>
      <c r="I85" s="68"/>
      <c r="J85" s="72"/>
      <c r="K85" s="72"/>
      <c r="L85" s="72"/>
      <c r="M85" s="72"/>
      <c r="N85" s="25"/>
      <c r="O85" s="25"/>
      <c r="P85" s="25"/>
      <c r="Q85" s="25"/>
      <c r="U85" s="74"/>
      <c r="V85" s="70"/>
      <c r="W85" s="70"/>
      <c r="X85" s="70"/>
      <c r="Y85" s="70"/>
      <c r="Z85" s="70"/>
      <c r="AA85" s="24"/>
      <c r="AB85" s="67"/>
    </row>
    <row r="86" spans="1:28" ht="15" customHeight="1" x14ac:dyDescent="0.25">
      <c r="A86" s="25"/>
      <c r="B86" s="25"/>
      <c r="C86" s="25"/>
      <c r="D86" s="25"/>
      <c r="E86" s="25"/>
      <c r="F86" s="25"/>
      <c r="G86" s="68"/>
      <c r="H86" s="25"/>
      <c r="I86" s="68"/>
      <c r="J86" s="72"/>
      <c r="K86" s="72"/>
      <c r="L86" s="72"/>
      <c r="M86" s="72"/>
      <c r="N86" s="25"/>
      <c r="O86" s="25"/>
      <c r="P86" s="25"/>
      <c r="Q86" s="25"/>
      <c r="U86" s="74"/>
      <c r="V86" s="70"/>
      <c r="W86" s="70"/>
      <c r="X86" s="70"/>
      <c r="Y86" s="70"/>
      <c r="Z86" s="70"/>
      <c r="AA86" s="24"/>
      <c r="AB86" s="67"/>
    </row>
    <row r="87" spans="1:28" ht="15" customHeight="1" x14ac:dyDescent="0.25">
      <c r="A87" s="25"/>
      <c r="B87" s="25"/>
      <c r="C87" s="25"/>
      <c r="D87" s="25"/>
      <c r="E87" s="25"/>
      <c r="F87" s="25"/>
      <c r="G87" s="68"/>
      <c r="H87" s="25"/>
      <c r="I87" s="68"/>
      <c r="J87" s="72"/>
      <c r="K87" s="72"/>
      <c r="L87" s="72"/>
      <c r="M87" s="72"/>
      <c r="N87" s="25"/>
      <c r="O87" s="25"/>
      <c r="P87" s="25"/>
      <c r="Q87" s="25"/>
      <c r="U87" s="74"/>
      <c r="V87" s="70"/>
      <c r="W87" s="70"/>
      <c r="X87" s="70"/>
      <c r="Y87" s="70"/>
      <c r="Z87" s="70"/>
      <c r="AA87" s="24"/>
      <c r="AB87" s="67"/>
    </row>
    <row r="88" spans="1:28" ht="15" customHeight="1" x14ac:dyDescent="0.25">
      <c r="A88" s="25"/>
      <c r="B88" s="25"/>
      <c r="C88" s="25"/>
      <c r="D88" s="25"/>
      <c r="E88" s="25"/>
      <c r="F88" s="25"/>
      <c r="G88" s="68"/>
      <c r="H88" s="25"/>
      <c r="I88" s="68"/>
      <c r="J88" s="72"/>
      <c r="K88" s="72"/>
      <c r="L88" s="72"/>
      <c r="M88" s="72"/>
      <c r="N88" s="25"/>
      <c r="O88" s="25"/>
      <c r="P88" s="25"/>
      <c r="Q88" s="25"/>
      <c r="U88" s="74"/>
      <c r="V88" s="70"/>
      <c r="W88" s="70"/>
      <c r="X88" s="70"/>
      <c r="Y88" s="70"/>
      <c r="Z88" s="70"/>
      <c r="AA88" s="24"/>
      <c r="AB88" s="67"/>
    </row>
    <row r="89" spans="1:28" ht="15" customHeight="1" x14ac:dyDescent="0.25">
      <c r="A89" s="25"/>
      <c r="B89" s="25"/>
      <c r="C89" s="25"/>
      <c r="D89" s="25"/>
      <c r="E89" s="25"/>
      <c r="F89" s="25"/>
      <c r="G89" s="68"/>
      <c r="H89" s="25"/>
      <c r="I89" s="68"/>
      <c r="J89" s="72"/>
      <c r="K89" s="72"/>
      <c r="L89" s="72"/>
      <c r="M89" s="72"/>
      <c r="N89" s="25"/>
      <c r="O89" s="25"/>
      <c r="P89" s="25"/>
      <c r="Q89" s="25"/>
      <c r="U89" s="74"/>
      <c r="V89" s="70"/>
      <c r="W89" s="70"/>
      <c r="X89" s="70"/>
      <c r="Y89" s="70"/>
      <c r="Z89" s="70"/>
      <c r="AA89" s="24"/>
      <c r="AB89" s="67"/>
    </row>
    <row r="90" spans="1:28" ht="15" customHeight="1" x14ac:dyDescent="0.25">
      <c r="A90" s="25"/>
      <c r="B90" s="25"/>
      <c r="C90" s="25"/>
      <c r="D90" s="25"/>
      <c r="E90" s="25"/>
      <c r="F90" s="25"/>
      <c r="G90" s="68"/>
      <c r="H90" s="25"/>
      <c r="I90" s="68"/>
      <c r="J90" s="72"/>
      <c r="K90" s="72"/>
      <c r="L90" s="72"/>
      <c r="M90" s="72"/>
      <c r="N90" s="25"/>
      <c r="O90" s="25"/>
      <c r="P90" s="25"/>
      <c r="Q90" s="25"/>
      <c r="U90" s="74"/>
      <c r="V90" s="70"/>
      <c r="W90" s="70"/>
      <c r="X90" s="70"/>
      <c r="Y90" s="70"/>
      <c r="Z90" s="70"/>
      <c r="AA90" s="24"/>
      <c r="AB90" s="67"/>
    </row>
    <row r="91" spans="1:28" ht="15" customHeight="1" x14ac:dyDescent="0.25">
      <c r="A91" s="25"/>
      <c r="B91" s="25"/>
      <c r="C91" s="25"/>
      <c r="D91" s="25"/>
      <c r="E91" s="25"/>
      <c r="F91" s="25"/>
      <c r="G91" s="68"/>
      <c r="H91" s="25"/>
      <c r="I91" s="68"/>
      <c r="J91" s="72"/>
      <c r="K91" s="72"/>
      <c r="L91" s="72"/>
      <c r="M91" s="72"/>
      <c r="N91" s="25"/>
      <c r="O91" s="25"/>
      <c r="P91" s="25"/>
      <c r="Q91" s="25"/>
      <c r="U91" s="74"/>
      <c r="V91" s="70"/>
      <c r="W91" s="70"/>
      <c r="X91" s="70"/>
      <c r="Y91" s="70"/>
      <c r="Z91" s="70"/>
      <c r="AA91" s="24"/>
      <c r="AB91" s="67"/>
    </row>
    <row r="92" spans="1:28" ht="15" customHeight="1" x14ac:dyDescent="0.25">
      <c r="A92" s="25"/>
      <c r="B92" s="25"/>
      <c r="C92" s="25"/>
      <c r="D92" s="25"/>
      <c r="E92" s="25"/>
      <c r="F92" s="25"/>
      <c r="G92" s="68"/>
      <c r="H92" s="25"/>
      <c r="I92" s="68"/>
      <c r="J92" s="72"/>
      <c r="K92" s="72"/>
      <c r="L92" s="72"/>
      <c r="M92" s="72"/>
      <c r="N92" s="25"/>
      <c r="O92" s="25"/>
      <c r="P92" s="25"/>
      <c r="Q92" s="25"/>
      <c r="U92" s="74"/>
      <c r="V92" s="70"/>
      <c r="W92" s="70"/>
      <c r="X92" s="70"/>
      <c r="Y92" s="70"/>
      <c r="Z92" s="70"/>
      <c r="AA92" s="24"/>
      <c r="AB92" s="67"/>
    </row>
    <row r="93" spans="1:28" ht="15" customHeight="1" x14ac:dyDescent="0.25">
      <c r="A93" s="25"/>
      <c r="B93" s="25"/>
      <c r="C93" s="25"/>
      <c r="D93" s="25"/>
      <c r="E93" s="25"/>
      <c r="F93" s="25"/>
      <c r="G93" s="68"/>
      <c r="H93" s="25"/>
      <c r="I93" s="68"/>
      <c r="J93" s="72"/>
      <c r="K93" s="72"/>
      <c r="L93" s="72"/>
      <c r="M93" s="72"/>
      <c r="N93" s="25"/>
      <c r="O93" s="25"/>
      <c r="P93" s="25"/>
      <c r="Q93" s="25"/>
      <c r="U93" s="74"/>
      <c r="V93" s="70"/>
      <c r="W93" s="70"/>
      <c r="X93" s="70"/>
      <c r="Y93" s="70"/>
      <c r="Z93" s="70"/>
      <c r="AA93" s="24"/>
      <c r="AB93" s="67"/>
    </row>
    <row r="94" spans="1:28" ht="15" customHeight="1" x14ac:dyDescent="0.25">
      <c r="A94" s="25"/>
      <c r="B94" s="25"/>
      <c r="C94" s="25"/>
      <c r="D94" s="25"/>
      <c r="E94" s="25"/>
      <c r="F94" s="25"/>
      <c r="G94" s="68"/>
      <c r="H94" s="25"/>
      <c r="I94" s="68"/>
      <c r="J94" s="72"/>
      <c r="K94" s="72"/>
      <c r="L94" s="72"/>
      <c r="M94" s="72"/>
      <c r="N94" s="25"/>
      <c r="O94" s="25"/>
      <c r="P94" s="25"/>
      <c r="Q94" s="25"/>
      <c r="U94" s="74"/>
      <c r="V94" s="70"/>
      <c r="W94" s="70"/>
      <c r="X94" s="70"/>
      <c r="Y94" s="70"/>
      <c r="Z94" s="70"/>
      <c r="AA94" s="24"/>
      <c r="AB94" s="67"/>
    </row>
    <row r="95" spans="1:28" ht="15" customHeight="1" x14ac:dyDescent="0.25">
      <c r="A95" s="25"/>
      <c r="B95" s="25"/>
      <c r="C95" s="25"/>
      <c r="D95" s="25"/>
      <c r="E95" s="25"/>
      <c r="F95" s="25"/>
      <c r="G95" s="68"/>
      <c r="H95" s="25"/>
      <c r="I95" s="68"/>
      <c r="J95" s="72"/>
      <c r="K95" s="72"/>
      <c r="L95" s="72"/>
      <c r="M95" s="72"/>
      <c r="N95" s="25"/>
      <c r="O95" s="25"/>
      <c r="P95" s="25"/>
      <c r="Q95" s="25"/>
      <c r="U95" s="74"/>
      <c r="V95" s="70"/>
      <c r="W95" s="70"/>
      <c r="X95" s="70"/>
      <c r="Y95" s="70"/>
      <c r="Z95" s="70"/>
      <c r="AA95" s="24"/>
      <c r="AB95" s="67"/>
    </row>
    <row r="96" spans="1:28" ht="15" customHeight="1" x14ac:dyDescent="0.25">
      <c r="A96" s="25"/>
      <c r="B96" s="25"/>
      <c r="C96" s="25"/>
      <c r="D96" s="25"/>
      <c r="E96" s="25"/>
      <c r="F96" s="25"/>
      <c r="G96" s="68"/>
      <c r="H96" s="25"/>
      <c r="I96" s="68"/>
      <c r="J96" s="72"/>
      <c r="K96" s="72"/>
      <c r="L96" s="72"/>
      <c r="M96" s="72"/>
      <c r="N96" s="25"/>
      <c r="O96" s="25"/>
      <c r="P96" s="25"/>
      <c r="Q96" s="25"/>
      <c r="U96" s="74"/>
      <c r="V96" s="70"/>
      <c r="W96" s="70"/>
      <c r="X96" s="70"/>
      <c r="Y96" s="70"/>
      <c r="Z96" s="70"/>
      <c r="AA96" s="24"/>
      <c r="AB96" s="67"/>
    </row>
    <row r="97" spans="1:28" ht="15" customHeight="1" x14ac:dyDescent="0.25">
      <c r="A97" s="25"/>
      <c r="B97" s="25"/>
      <c r="C97" s="25"/>
      <c r="D97" s="25"/>
      <c r="E97" s="25"/>
      <c r="F97" s="25"/>
      <c r="G97" s="68"/>
      <c r="H97" s="25"/>
      <c r="I97" s="68"/>
      <c r="J97" s="72"/>
      <c r="K97" s="72"/>
      <c r="L97" s="72"/>
      <c r="M97" s="72"/>
      <c r="N97" s="25"/>
      <c r="O97" s="25"/>
      <c r="P97" s="25"/>
      <c r="Q97" s="25"/>
      <c r="U97" s="74"/>
      <c r="V97" s="70"/>
      <c r="W97" s="70"/>
      <c r="X97" s="70"/>
      <c r="Y97" s="70"/>
      <c r="Z97" s="70"/>
      <c r="AA97" s="24"/>
      <c r="AB97" s="67"/>
    </row>
    <row r="98" spans="1:28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N98" s="25"/>
      <c r="O98" s="25"/>
      <c r="P98" s="25"/>
      <c r="Q98" s="25"/>
      <c r="U98" s="74"/>
      <c r="V98" s="70"/>
      <c r="W98" s="70"/>
      <c r="X98" s="70"/>
      <c r="Y98" s="70"/>
      <c r="Z98" s="70"/>
      <c r="AA98" s="24"/>
      <c r="AB98" s="67"/>
    </row>
    <row r="99" spans="1:28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N99" s="25"/>
      <c r="O99" s="25"/>
      <c r="P99" s="25"/>
      <c r="Q99" s="25"/>
      <c r="U99" s="74"/>
      <c r="V99" s="70"/>
      <c r="W99" s="70"/>
      <c r="X99" s="70"/>
      <c r="Y99" s="70"/>
      <c r="Z99" s="70"/>
      <c r="AA99" s="24"/>
      <c r="AB99" s="67"/>
    </row>
    <row r="100" spans="1:28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N100" s="25"/>
      <c r="O100" s="25"/>
      <c r="P100" s="25"/>
      <c r="Q100" s="25"/>
      <c r="U100" s="74"/>
      <c r="V100" s="70"/>
      <c r="W100" s="70"/>
      <c r="X100" s="70"/>
      <c r="Y100" s="70"/>
      <c r="Z100" s="70"/>
      <c r="AA100" s="24"/>
      <c r="AB100" s="67"/>
    </row>
    <row r="101" spans="1:28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N101" s="25"/>
      <c r="O101" s="25"/>
      <c r="P101" s="25"/>
      <c r="Q101" s="25"/>
      <c r="U101" s="74"/>
      <c r="V101" s="70"/>
      <c r="W101" s="70"/>
      <c r="X101" s="70"/>
      <c r="Y101" s="70"/>
      <c r="Z101" s="70"/>
      <c r="AA101" s="24"/>
      <c r="AB101" s="67"/>
    </row>
    <row r="102" spans="1:28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  <c r="U102" s="74"/>
      <c r="V102" s="70"/>
      <c r="W102" s="70"/>
      <c r="X102" s="70"/>
      <c r="Y102" s="70"/>
      <c r="Z102" s="70"/>
      <c r="AA102" s="24"/>
      <c r="AB102" s="67"/>
    </row>
    <row r="103" spans="1:28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  <c r="U103" s="74"/>
      <c r="V103" s="70"/>
      <c r="W103" s="70"/>
      <c r="X103" s="70"/>
      <c r="Y103" s="70"/>
      <c r="Z103" s="70"/>
      <c r="AA103" s="24"/>
      <c r="AB103" s="67"/>
    </row>
    <row r="104" spans="1:28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  <c r="U104" s="74"/>
      <c r="V104" s="70"/>
      <c r="W104" s="70"/>
      <c r="X104" s="70"/>
      <c r="Y104" s="70"/>
      <c r="Z104" s="70"/>
      <c r="AA104" s="24"/>
      <c r="AB104" s="67"/>
    </row>
    <row r="105" spans="1:28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  <c r="U105" s="74"/>
      <c r="V105" s="70"/>
      <c r="W105" s="70"/>
      <c r="X105" s="70"/>
      <c r="Y105" s="70"/>
      <c r="Z105" s="70"/>
      <c r="AA105" s="24"/>
      <c r="AB105" s="67"/>
    </row>
    <row r="106" spans="1:28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  <c r="U106" s="74"/>
      <c r="V106" s="70"/>
      <c r="W106" s="70"/>
      <c r="X106" s="70"/>
      <c r="Y106" s="70"/>
      <c r="Z106" s="70"/>
      <c r="AA106" s="24"/>
      <c r="AB106" s="67"/>
    </row>
    <row r="107" spans="1:28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  <c r="U107" s="74"/>
      <c r="V107" s="70"/>
      <c r="W107" s="70"/>
      <c r="X107" s="70"/>
      <c r="Y107" s="70"/>
      <c r="Z107" s="70"/>
      <c r="AA107" s="24"/>
      <c r="AB107" s="67"/>
    </row>
    <row r="108" spans="1:28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N108" s="25"/>
      <c r="O108" s="25"/>
      <c r="P108" s="25"/>
      <c r="Q108" s="25"/>
      <c r="U108" s="74"/>
      <c r="V108" s="70"/>
      <c r="W108" s="70"/>
      <c r="X108" s="70"/>
      <c r="Y108" s="70"/>
      <c r="Z108" s="70"/>
      <c r="AA108" s="24"/>
      <c r="AB108" s="67"/>
    </row>
    <row r="109" spans="1:28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N109" s="25"/>
      <c r="O109" s="25"/>
      <c r="P109" s="25"/>
      <c r="Q109" s="25"/>
      <c r="U109" s="74"/>
      <c r="V109" s="70"/>
      <c r="W109" s="70"/>
      <c r="X109" s="70"/>
      <c r="Y109" s="70"/>
      <c r="Z109" s="70"/>
      <c r="AA109" s="24"/>
      <c r="AB109" s="67"/>
    </row>
    <row r="110" spans="1:28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N110" s="25"/>
      <c r="O110" s="25"/>
      <c r="P110" s="25"/>
      <c r="Q110" s="25"/>
      <c r="U110" s="74"/>
      <c r="V110" s="70"/>
      <c r="W110" s="70"/>
      <c r="X110" s="70"/>
      <c r="Y110" s="70"/>
      <c r="Z110" s="70"/>
      <c r="AA110" s="24"/>
      <c r="AB110" s="67"/>
    </row>
    <row r="111" spans="1:28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N111" s="25"/>
      <c r="O111" s="25"/>
      <c r="P111" s="25"/>
      <c r="Q111" s="25"/>
      <c r="U111" s="74"/>
      <c r="V111" s="70"/>
      <c r="W111" s="70"/>
      <c r="X111" s="70"/>
      <c r="Y111" s="70"/>
      <c r="Z111" s="70"/>
      <c r="AA111" s="24"/>
      <c r="AB111" s="67"/>
    </row>
    <row r="112" spans="1:28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N112" s="25"/>
      <c r="O112" s="25"/>
      <c r="P112" s="25"/>
      <c r="Q112" s="25"/>
      <c r="U112" s="74"/>
      <c r="V112" s="70"/>
      <c r="W112" s="70"/>
      <c r="X112" s="70"/>
      <c r="Y112" s="70"/>
      <c r="Z112" s="70"/>
      <c r="AA112" s="24"/>
      <c r="AB112" s="67"/>
    </row>
    <row r="113" spans="1:28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N113" s="25"/>
      <c r="O113" s="25"/>
      <c r="P113" s="25"/>
      <c r="Q113" s="25"/>
      <c r="U113" s="74"/>
      <c r="V113" s="70"/>
      <c r="W113" s="70"/>
      <c r="X113" s="70"/>
      <c r="Y113" s="70"/>
      <c r="Z113" s="70"/>
      <c r="AA113" s="24"/>
      <c r="AB113" s="67"/>
    </row>
    <row r="114" spans="1:28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N114" s="25"/>
      <c r="O114" s="25"/>
      <c r="P114" s="25"/>
      <c r="Q114" s="25"/>
      <c r="U114" s="74"/>
      <c r="V114" s="70"/>
      <c r="W114" s="70"/>
      <c r="X114" s="70"/>
      <c r="Y114" s="70"/>
      <c r="Z114" s="70"/>
      <c r="AA114" s="24"/>
      <c r="AB114" s="67"/>
    </row>
    <row r="115" spans="1:28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N115" s="25"/>
      <c r="O115" s="25"/>
      <c r="P115" s="25"/>
      <c r="Q115" s="25"/>
      <c r="U115" s="74"/>
      <c r="V115" s="70"/>
      <c r="W115" s="70"/>
      <c r="X115" s="70"/>
      <c r="Y115" s="70"/>
      <c r="Z115" s="70"/>
      <c r="AA115" s="24"/>
      <c r="AB115" s="67"/>
    </row>
    <row r="116" spans="1:28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N116" s="25"/>
      <c r="O116" s="25"/>
      <c r="P116" s="25"/>
      <c r="Q116" s="25"/>
      <c r="U116" s="74"/>
      <c r="V116" s="70"/>
      <c r="W116" s="70"/>
      <c r="X116" s="70"/>
      <c r="Y116" s="70"/>
      <c r="Z116" s="70"/>
      <c r="AA116" s="24"/>
      <c r="AB116" s="67"/>
    </row>
    <row r="117" spans="1:28" ht="15" customHeight="1" x14ac:dyDescent="0.25">
      <c r="A117" s="25"/>
      <c r="B117" s="25"/>
      <c r="C117" s="25"/>
      <c r="D117" s="25"/>
      <c r="E117" s="25"/>
      <c r="F117" s="25"/>
      <c r="G117" s="68"/>
      <c r="H117" s="25"/>
      <c r="I117" s="68"/>
      <c r="J117" s="72"/>
      <c r="K117" s="72"/>
      <c r="L117" s="72"/>
      <c r="M117" s="72"/>
      <c r="N117" s="25"/>
      <c r="O117" s="25"/>
      <c r="P117" s="25"/>
      <c r="Q117" s="25"/>
      <c r="U117" s="74"/>
      <c r="V117" s="70"/>
      <c r="W117" s="70"/>
      <c r="X117" s="70"/>
      <c r="Y117" s="70"/>
      <c r="Z117" s="70"/>
      <c r="AA117" s="24"/>
      <c r="AB117" s="67"/>
    </row>
    <row r="118" spans="1:28" ht="15" customHeight="1" x14ac:dyDescent="0.25">
      <c r="A118" s="25"/>
      <c r="B118" s="25"/>
      <c r="C118" s="25"/>
      <c r="D118" s="25"/>
      <c r="E118" s="25"/>
      <c r="F118" s="25"/>
      <c r="G118" s="68"/>
      <c r="H118" s="25"/>
      <c r="I118" s="68"/>
      <c r="J118" s="72"/>
      <c r="K118" s="72"/>
      <c r="L118" s="72"/>
      <c r="M118" s="72"/>
      <c r="N118" s="25"/>
      <c r="O118" s="25"/>
      <c r="P118" s="25"/>
      <c r="Q118" s="25"/>
      <c r="U118" s="74"/>
      <c r="V118" s="70"/>
      <c r="W118" s="70"/>
      <c r="X118" s="70"/>
      <c r="Y118" s="70"/>
      <c r="Z118" s="70"/>
      <c r="AA118" s="24"/>
      <c r="AB118" s="67"/>
    </row>
    <row r="119" spans="1:28" ht="15" customHeight="1" x14ac:dyDescent="0.25">
      <c r="A119" s="25"/>
      <c r="B119" s="25"/>
      <c r="C119" s="25"/>
      <c r="D119" s="25"/>
      <c r="E119" s="25"/>
      <c r="F119" s="25"/>
      <c r="G119" s="68"/>
      <c r="H119" s="25"/>
      <c r="I119" s="68"/>
      <c r="J119" s="72"/>
      <c r="K119" s="72"/>
      <c r="L119" s="72"/>
      <c r="M119" s="72"/>
      <c r="N119" s="25"/>
      <c r="O119" s="25"/>
      <c r="P119" s="25"/>
      <c r="Q119" s="25"/>
      <c r="U119" s="74"/>
      <c r="V119" s="70"/>
      <c r="W119" s="70"/>
      <c r="X119" s="70"/>
      <c r="Y119" s="70"/>
      <c r="Z119" s="70"/>
      <c r="AA119" s="24"/>
      <c r="AB119" s="67"/>
    </row>
    <row r="120" spans="1:28" ht="15" customHeight="1" x14ac:dyDescent="0.25">
      <c r="A120" s="25"/>
      <c r="B120" s="25"/>
      <c r="C120" s="25"/>
      <c r="D120" s="25"/>
      <c r="E120" s="25"/>
      <c r="F120" s="25"/>
      <c r="G120" s="68"/>
      <c r="H120" s="25"/>
      <c r="I120" s="68"/>
      <c r="J120" s="72"/>
      <c r="K120" s="72"/>
      <c r="L120" s="72"/>
      <c r="M120" s="72"/>
      <c r="N120" s="25"/>
      <c r="O120" s="25"/>
      <c r="P120" s="25"/>
      <c r="Q120" s="25"/>
      <c r="U120" s="74"/>
      <c r="V120" s="70"/>
      <c r="W120" s="70"/>
      <c r="X120" s="70"/>
      <c r="Y120" s="70"/>
      <c r="Z120" s="70"/>
      <c r="AA120" s="24"/>
      <c r="AB120" s="67"/>
    </row>
    <row r="121" spans="1:28" ht="15" customHeight="1" x14ac:dyDescent="0.25">
      <c r="A121" s="25"/>
      <c r="B121" s="25"/>
      <c r="C121" s="25"/>
      <c r="D121" s="25"/>
      <c r="E121" s="25"/>
      <c r="F121" s="25"/>
      <c r="G121" s="68"/>
      <c r="H121" s="25"/>
      <c r="I121" s="68"/>
      <c r="J121" s="72"/>
      <c r="K121" s="72"/>
      <c r="L121" s="72"/>
      <c r="M121" s="72"/>
      <c r="N121" s="25"/>
      <c r="O121" s="25"/>
      <c r="P121" s="25"/>
      <c r="Q121" s="25"/>
      <c r="U121" s="74"/>
      <c r="V121" s="70"/>
      <c r="W121" s="70"/>
      <c r="X121" s="70"/>
      <c r="Y121" s="70"/>
      <c r="Z121" s="70"/>
      <c r="AA121" s="24"/>
      <c r="AB121" s="67"/>
    </row>
    <row r="122" spans="1:28" ht="15" customHeight="1" x14ac:dyDescent="0.25">
      <c r="A122" s="25"/>
      <c r="B122" s="25"/>
      <c r="C122" s="25"/>
      <c r="D122" s="25"/>
      <c r="E122" s="25"/>
      <c r="F122" s="25"/>
      <c r="G122" s="68"/>
      <c r="H122" s="25"/>
      <c r="I122" s="68"/>
      <c r="J122" s="72"/>
      <c r="K122" s="72"/>
      <c r="L122" s="72"/>
      <c r="M122" s="72"/>
      <c r="N122" s="25"/>
      <c r="O122" s="25"/>
      <c r="P122" s="25"/>
      <c r="Q122" s="25"/>
      <c r="U122" s="74"/>
      <c r="V122" s="70"/>
      <c r="W122" s="70"/>
      <c r="X122" s="70"/>
      <c r="Y122" s="70"/>
      <c r="Z122" s="70"/>
      <c r="AA122" s="24"/>
      <c r="AB122" s="67"/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U123" s="74"/>
      <c r="V123" s="70"/>
      <c r="W123" s="70"/>
      <c r="X123" s="70"/>
      <c r="Y123" s="70"/>
      <c r="Z123" s="70"/>
      <c r="AA123" s="24"/>
      <c r="AB123" s="67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U124" s="74"/>
      <c r="V124" s="70"/>
      <c r="W124" s="70"/>
      <c r="X124" s="70"/>
      <c r="Y124" s="70"/>
      <c r="Z124" s="70"/>
      <c r="AA124" s="24"/>
      <c r="AB124" s="67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U125" s="74"/>
      <c r="V125" s="70"/>
      <c r="W125" s="70"/>
      <c r="X125" s="70"/>
      <c r="Y125" s="70"/>
      <c r="Z125" s="70"/>
      <c r="AA125" s="24"/>
      <c r="AB125" s="67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U126" s="74"/>
      <c r="V126" s="70"/>
      <c r="W126" s="70"/>
      <c r="X126" s="70"/>
      <c r="Y126" s="70"/>
      <c r="Z126" s="70"/>
      <c r="AA126" s="24"/>
      <c r="AB126" s="67"/>
    </row>
    <row r="127" spans="1:28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N127" s="25"/>
      <c r="O127" s="25"/>
      <c r="P127" s="25"/>
      <c r="Q127" s="25"/>
      <c r="U127" s="74"/>
      <c r="V127" s="70"/>
      <c r="W127" s="70"/>
      <c r="X127" s="70"/>
      <c r="Y127" s="70"/>
      <c r="Z127" s="70"/>
      <c r="AA127" s="24"/>
      <c r="AB127" s="67"/>
    </row>
    <row r="128" spans="1:28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N128" s="25"/>
      <c r="O128" s="25"/>
      <c r="P128" s="25"/>
      <c r="Q128" s="25"/>
      <c r="U128" s="74"/>
      <c r="V128" s="70"/>
      <c r="W128" s="70"/>
      <c r="X128" s="70"/>
      <c r="Y128" s="70"/>
      <c r="Z128" s="70"/>
      <c r="AA128" s="24"/>
      <c r="AB128" s="67"/>
    </row>
    <row r="129" spans="1:28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N129" s="25"/>
      <c r="O129" s="25"/>
      <c r="P129" s="25"/>
      <c r="Q129" s="25"/>
      <c r="U129" s="74"/>
      <c r="V129" s="70"/>
      <c r="W129" s="70"/>
      <c r="X129" s="70"/>
      <c r="Y129" s="70"/>
      <c r="Z129" s="70"/>
      <c r="AA129" s="24"/>
      <c r="AB129" s="67"/>
    </row>
    <row r="130" spans="1:28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N130" s="25"/>
      <c r="O130" s="25"/>
      <c r="P130" s="25"/>
      <c r="Q130" s="25"/>
      <c r="U130" s="74"/>
      <c r="V130" s="70"/>
      <c r="W130" s="70"/>
      <c r="X130" s="70"/>
      <c r="Y130" s="70"/>
      <c r="Z130" s="70"/>
      <c r="AA130" s="24"/>
      <c r="AB130" s="67"/>
    </row>
    <row r="131" spans="1:28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N131" s="25"/>
      <c r="O131" s="25"/>
      <c r="P131" s="25"/>
      <c r="Q131" s="25"/>
      <c r="U131" s="74"/>
      <c r="V131" s="70"/>
      <c r="W131" s="70"/>
      <c r="X131" s="70"/>
      <c r="Y131" s="70"/>
      <c r="Z131" s="70"/>
      <c r="AA131" s="24"/>
      <c r="AB131" s="67"/>
    </row>
    <row r="132" spans="1:28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N132" s="25"/>
      <c r="O132" s="25"/>
      <c r="P132" s="25"/>
      <c r="Q132" s="25"/>
      <c r="U132" s="74"/>
      <c r="V132" s="70"/>
      <c r="W132" s="70"/>
      <c r="X132" s="70"/>
      <c r="Y132" s="70"/>
      <c r="Z132" s="70"/>
      <c r="AA132" s="24"/>
      <c r="AB132" s="67"/>
    </row>
    <row r="133" spans="1:28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N133" s="25"/>
      <c r="O133" s="25"/>
      <c r="P133" s="25"/>
      <c r="Q133" s="25"/>
      <c r="U133" s="74"/>
      <c r="V133" s="70"/>
      <c r="W133" s="70"/>
      <c r="X133" s="70"/>
      <c r="Y133" s="70"/>
      <c r="Z133" s="70"/>
      <c r="AA133" s="24"/>
      <c r="AB133" s="67"/>
    </row>
    <row r="134" spans="1:28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N134" s="25"/>
      <c r="O134" s="25"/>
      <c r="P134" s="25"/>
      <c r="Q134" s="25"/>
      <c r="U134" s="74"/>
      <c r="V134" s="70"/>
      <c r="W134" s="70"/>
      <c r="X134" s="70"/>
      <c r="Y134" s="70"/>
      <c r="Z134" s="70"/>
      <c r="AA134" s="24"/>
      <c r="AB134" s="67"/>
    </row>
    <row r="135" spans="1:28" ht="15" customHeight="1" x14ac:dyDescent="0.25">
      <c r="A135" s="25"/>
      <c r="B135" s="25"/>
      <c r="C135" s="25"/>
      <c r="D135" s="25"/>
      <c r="E135" s="25"/>
      <c r="F135" s="25"/>
      <c r="G135" s="68"/>
      <c r="H135" s="25"/>
      <c r="I135" s="68"/>
      <c r="J135" s="72"/>
      <c r="K135" s="72"/>
      <c r="L135" s="72"/>
      <c r="M135" s="72"/>
      <c r="N135" s="25"/>
      <c r="O135" s="25"/>
      <c r="P135" s="25"/>
      <c r="Q135" s="25"/>
      <c r="U135" s="74"/>
      <c r="V135" s="70"/>
      <c r="W135" s="70"/>
      <c r="X135" s="70"/>
      <c r="Y135" s="70"/>
      <c r="Z135" s="70"/>
      <c r="AA135" s="24"/>
      <c r="AB135" s="67"/>
    </row>
    <row r="136" spans="1:28" ht="15" customHeight="1" x14ac:dyDescent="0.25">
      <c r="A136" s="25"/>
      <c r="B136" s="25"/>
      <c r="C136" s="25"/>
      <c r="D136" s="25"/>
      <c r="E136" s="25"/>
      <c r="F136" s="25"/>
      <c r="G136" s="68"/>
      <c r="H136" s="25"/>
      <c r="I136" s="68"/>
      <c r="J136" s="72"/>
      <c r="K136" s="72"/>
      <c r="L136" s="72"/>
      <c r="M136" s="72"/>
      <c r="N136" s="25"/>
      <c r="O136" s="25"/>
      <c r="P136" s="25"/>
      <c r="Q136" s="25"/>
      <c r="U136" s="74"/>
      <c r="V136" s="70"/>
      <c r="W136" s="70"/>
      <c r="X136" s="70"/>
      <c r="Y136" s="70"/>
      <c r="Z136" s="70"/>
      <c r="AA136" s="24"/>
      <c r="AB136" s="67"/>
    </row>
    <row r="137" spans="1:28" ht="15" customHeight="1" x14ac:dyDescent="0.25">
      <c r="A137" s="25"/>
      <c r="B137" s="25"/>
      <c r="C137" s="25"/>
      <c r="D137" s="25"/>
      <c r="E137" s="25"/>
      <c r="F137" s="25"/>
      <c r="G137" s="68"/>
      <c r="H137" s="25"/>
      <c r="I137" s="68"/>
      <c r="J137" s="72"/>
      <c r="K137" s="72"/>
      <c r="L137" s="72"/>
      <c r="M137" s="72"/>
      <c r="N137" s="25"/>
      <c r="O137" s="25"/>
      <c r="P137" s="25"/>
      <c r="Q137" s="25"/>
      <c r="U137" s="74"/>
      <c r="V137" s="70"/>
      <c r="W137" s="70"/>
      <c r="X137" s="70"/>
      <c r="Y137" s="70"/>
      <c r="Z137" s="70"/>
      <c r="AA137" s="24"/>
      <c r="AB137" s="67"/>
    </row>
    <row r="138" spans="1:28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N138" s="25"/>
      <c r="O138" s="25"/>
      <c r="P138" s="25"/>
      <c r="Q138" s="25"/>
      <c r="U138" s="74"/>
      <c r="V138" s="70"/>
      <c r="W138" s="70"/>
      <c r="X138" s="70"/>
      <c r="Y138" s="70"/>
      <c r="Z138" s="70"/>
      <c r="AA138" s="24"/>
      <c r="AB138" s="67"/>
    </row>
    <row r="139" spans="1:28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N139" s="25"/>
      <c r="O139" s="25"/>
      <c r="P139" s="25"/>
      <c r="Q139" s="25"/>
      <c r="U139" s="74"/>
      <c r="V139" s="70"/>
      <c r="W139" s="70"/>
      <c r="X139" s="70"/>
      <c r="Y139" s="70"/>
      <c r="Z139" s="70"/>
      <c r="AA139" s="24"/>
      <c r="AB139" s="67"/>
    </row>
    <row r="140" spans="1:28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U140" s="74"/>
      <c r="V140" s="70"/>
      <c r="W140" s="70"/>
      <c r="X140" s="70"/>
      <c r="Y140" s="70"/>
      <c r="Z140" s="70"/>
      <c r="AA140" s="24"/>
      <c r="AB140" s="67"/>
    </row>
    <row r="141" spans="1:28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U141" s="74"/>
      <c r="V141" s="70"/>
      <c r="W141" s="70"/>
      <c r="X141" s="70"/>
      <c r="Y141" s="70"/>
      <c r="Z141" s="70"/>
      <c r="AA141" s="24"/>
      <c r="AB141" s="67"/>
    </row>
    <row r="142" spans="1:28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U142" s="74"/>
      <c r="V142" s="70"/>
      <c r="W142" s="70"/>
      <c r="X142" s="70"/>
      <c r="Y142" s="70"/>
      <c r="Z142" s="70"/>
      <c r="AA142" s="24"/>
      <c r="AB142" s="67"/>
    </row>
    <row r="143" spans="1:28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N143" s="25"/>
      <c r="O143" s="25"/>
      <c r="P143" s="25"/>
      <c r="Q143" s="25"/>
      <c r="U143" s="74"/>
      <c r="V143" s="70"/>
      <c r="W143" s="70"/>
      <c r="X143" s="70"/>
      <c r="Y143" s="70"/>
      <c r="Z143" s="70"/>
      <c r="AA143" s="24"/>
      <c r="AB143" s="67"/>
    </row>
    <row r="144" spans="1:28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N144" s="25"/>
      <c r="O144" s="25"/>
      <c r="P144" s="25"/>
      <c r="Q144" s="25"/>
      <c r="U144" s="74"/>
      <c r="V144" s="70"/>
      <c r="W144" s="70"/>
      <c r="X144" s="70"/>
      <c r="Y144" s="70"/>
      <c r="Z144" s="70"/>
      <c r="AA144" s="24"/>
      <c r="AB144" s="67"/>
    </row>
    <row r="145" spans="1:28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N145" s="25"/>
      <c r="O145" s="25"/>
      <c r="P145" s="25"/>
      <c r="Q145" s="25"/>
      <c r="U145" s="74"/>
      <c r="V145" s="70"/>
      <c r="W145" s="70"/>
      <c r="X145" s="70"/>
      <c r="Y145" s="70"/>
      <c r="Z145" s="70"/>
      <c r="AA145" s="24"/>
      <c r="AB145" s="67"/>
    </row>
    <row r="146" spans="1:28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N146" s="25"/>
      <c r="O146" s="25"/>
      <c r="P146" s="25"/>
      <c r="Q146" s="25"/>
      <c r="U146" s="74"/>
      <c r="V146" s="70"/>
      <c r="W146" s="70"/>
      <c r="X146" s="70"/>
      <c r="Y146" s="70"/>
      <c r="Z146" s="70"/>
      <c r="AA146" s="24"/>
      <c r="AB146" s="67"/>
    </row>
    <row r="147" spans="1:28" ht="15" customHeight="1" x14ac:dyDescent="0.25">
      <c r="A147" s="25"/>
      <c r="B147" s="25"/>
      <c r="C147" s="25"/>
      <c r="D147" s="25"/>
      <c r="E147" s="25"/>
      <c r="F147" s="25"/>
      <c r="G147" s="68"/>
      <c r="H147" s="25"/>
      <c r="I147" s="68"/>
      <c r="J147" s="72"/>
      <c r="K147" s="72"/>
      <c r="L147" s="72"/>
      <c r="M147" s="72"/>
      <c r="N147" s="25"/>
      <c r="O147" s="25"/>
      <c r="P147" s="25"/>
      <c r="Q147" s="25"/>
      <c r="U147" s="74"/>
      <c r="V147" s="70"/>
      <c r="W147" s="70"/>
      <c r="X147" s="70"/>
      <c r="Y147" s="70"/>
      <c r="Z147" s="70"/>
      <c r="AA147" s="24"/>
      <c r="AB147" s="67"/>
    </row>
    <row r="148" spans="1:28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  <c r="U148" s="74"/>
      <c r="V148" s="70"/>
      <c r="W148" s="70"/>
      <c r="X148" s="70"/>
      <c r="Y148" s="70"/>
      <c r="Z148" s="70"/>
      <c r="AA148" s="24"/>
      <c r="AB148" s="67"/>
    </row>
    <row r="149" spans="1:28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  <c r="U149" s="74"/>
      <c r="V149" s="70"/>
      <c r="W149" s="70"/>
      <c r="X149" s="70"/>
      <c r="Y149" s="70"/>
      <c r="Z149" s="70"/>
      <c r="AA149" s="24"/>
      <c r="AB149" s="67"/>
    </row>
    <row r="150" spans="1:28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  <c r="U150" s="74"/>
      <c r="V150" s="70"/>
      <c r="W150" s="70"/>
      <c r="X150" s="70"/>
      <c r="Y150" s="70"/>
      <c r="Z150" s="70"/>
      <c r="AA150" s="24"/>
      <c r="AB150" s="67"/>
    </row>
    <row r="151" spans="1:28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  <c r="U151" s="74"/>
      <c r="V151" s="70"/>
      <c r="W151" s="70"/>
      <c r="X151" s="70"/>
      <c r="Y151" s="70"/>
      <c r="Z151" s="70"/>
      <c r="AA151" s="24"/>
      <c r="AB151" s="67"/>
    </row>
    <row r="152" spans="1:28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  <c r="U152" s="74"/>
      <c r="V152" s="70"/>
      <c r="W152" s="70"/>
      <c r="X152" s="70"/>
      <c r="Y152" s="70"/>
      <c r="Z152" s="70"/>
      <c r="AA152" s="24"/>
      <c r="AB152" s="67"/>
    </row>
    <row r="153" spans="1:28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  <c r="U153" s="74"/>
      <c r="V153" s="70"/>
      <c r="W153" s="70"/>
      <c r="X153" s="70"/>
      <c r="Y153" s="70"/>
      <c r="Z153" s="70"/>
      <c r="AA153" s="24"/>
      <c r="AB153" s="67"/>
    </row>
    <row r="154" spans="1:28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  <c r="U154" s="74"/>
      <c r="V154" s="70"/>
      <c r="W154" s="70"/>
      <c r="X154" s="70"/>
      <c r="Y154" s="70"/>
      <c r="Z154" s="70"/>
      <c r="AA154" s="24"/>
      <c r="AB154" s="67"/>
    </row>
    <row r="155" spans="1:28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  <c r="U155" s="74"/>
      <c r="V155" s="70"/>
      <c r="W155" s="70"/>
      <c r="X155" s="70"/>
      <c r="Y155" s="70"/>
      <c r="Z155" s="70"/>
      <c r="AA155" s="24"/>
      <c r="AB155" s="67"/>
    </row>
    <row r="156" spans="1:28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N156" s="25"/>
      <c r="O156" s="25"/>
      <c r="P156" s="25"/>
      <c r="Q156" s="25"/>
      <c r="U156" s="74"/>
      <c r="V156" s="70"/>
      <c r="W156" s="70"/>
      <c r="X156" s="70"/>
      <c r="Y156" s="70"/>
      <c r="Z156" s="70"/>
      <c r="AA156" s="24"/>
      <c r="AB156" s="67"/>
    </row>
    <row r="157" spans="1:28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N157" s="25"/>
      <c r="O157" s="25"/>
      <c r="P157" s="25"/>
      <c r="Q157" s="25"/>
      <c r="U157" s="74"/>
      <c r="V157" s="70"/>
      <c r="W157" s="70"/>
      <c r="X157" s="70"/>
      <c r="Y157" s="70"/>
      <c r="Z157" s="70"/>
      <c r="AA157" s="24"/>
      <c r="AB157" s="67"/>
    </row>
    <row r="158" spans="1:28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N158" s="25"/>
      <c r="O158" s="25"/>
      <c r="P158" s="25"/>
      <c r="Q158" s="25"/>
      <c r="U158" s="74"/>
      <c r="V158" s="70"/>
      <c r="W158" s="70"/>
      <c r="X158" s="70"/>
      <c r="Y158" s="70"/>
      <c r="Z158" s="70"/>
      <c r="AA158" s="24"/>
      <c r="AB158" s="67"/>
    </row>
    <row r="159" spans="1:28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N159" s="25"/>
      <c r="O159" s="25"/>
      <c r="P159" s="25"/>
      <c r="Q159" s="25"/>
      <c r="U159" s="74"/>
      <c r="V159" s="70"/>
      <c r="W159" s="70"/>
      <c r="X159" s="70"/>
      <c r="Y159" s="70"/>
      <c r="Z159" s="70"/>
      <c r="AA159" s="24"/>
      <c r="AB159" s="67"/>
    </row>
    <row r="160" spans="1:28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N160" s="25"/>
      <c r="O160" s="25"/>
      <c r="P160" s="25"/>
      <c r="Q160" s="25"/>
      <c r="U160" s="74"/>
      <c r="V160" s="70"/>
      <c r="W160" s="70"/>
      <c r="X160" s="70"/>
      <c r="Y160" s="70"/>
      <c r="Z160" s="70"/>
      <c r="AA160" s="24"/>
      <c r="AB160" s="67"/>
    </row>
    <row r="161" spans="1:28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N161" s="25"/>
      <c r="O161" s="25"/>
      <c r="P161" s="25"/>
      <c r="Q161" s="25"/>
      <c r="U161" s="74"/>
      <c r="V161" s="70"/>
      <c r="W161" s="70"/>
      <c r="X161" s="70"/>
      <c r="Y161" s="70"/>
      <c r="Z161" s="70"/>
      <c r="AA161" s="24"/>
      <c r="AB161" s="67"/>
    </row>
    <row r="162" spans="1:28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N162" s="25"/>
      <c r="O162" s="25"/>
      <c r="P162" s="25"/>
      <c r="Q162" s="25"/>
      <c r="U162" s="74"/>
      <c r="V162" s="70"/>
      <c r="W162" s="70"/>
      <c r="X162" s="70"/>
      <c r="Y162" s="70"/>
      <c r="Z162" s="70"/>
      <c r="AA162" s="24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U163" s="74"/>
      <c r="V163" s="70"/>
      <c r="W163" s="70"/>
      <c r="X163" s="70"/>
      <c r="Y163" s="70"/>
      <c r="Z163" s="70"/>
      <c r="AA163" s="24"/>
      <c r="AB163" s="67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U164" s="74"/>
      <c r="V164" s="70"/>
      <c r="W164" s="70"/>
      <c r="X164" s="70"/>
      <c r="Y164" s="70"/>
      <c r="Z164" s="70"/>
      <c r="AA164" s="24"/>
      <c r="AB164" s="67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U165" s="74"/>
      <c r="V165" s="70"/>
      <c r="W165" s="70"/>
      <c r="X165" s="70"/>
      <c r="Y165" s="70"/>
      <c r="Z165" s="70"/>
      <c r="AA165" s="24"/>
      <c r="AB165" s="67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U166" s="74"/>
      <c r="V166" s="70"/>
      <c r="W166" s="70"/>
      <c r="X166" s="70"/>
      <c r="Y166" s="70"/>
      <c r="Z166" s="70"/>
      <c r="AA166" s="24"/>
      <c r="AB166" s="67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U167" s="74"/>
      <c r="V167" s="70"/>
      <c r="W167" s="70"/>
      <c r="X167" s="70"/>
      <c r="Y167" s="70"/>
      <c r="Z167" s="70"/>
      <c r="AA167" s="24"/>
      <c r="AB167" s="67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U168" s="74"/>
      <c r="V168" s="70"/>
      <c r="W168" s="70"/>
      <c r="X168" s="70"/>
      <c r="Y168" s="70"/>
      <c r="Z168" s="70"/>
      <c r="AA168" s="24"/>
      <c r="AB168" s="67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U169" s="74"/>
      <c r="V169" s="70"/>
      <c r="W169" s="70"/>
      <c r="X169" s="70"/>
      <c r="Y169" s="70"/>
      <c r="Z169" s="70"/>
      <c r="AA169" s="24"/>
      <c r="AB169" s="67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U170" s="74"/>
      <c r="V170" s="70"/>
      <c r="W170" s="70"/>
      <c r="X170" s="70"/>
      <c r="Y170" s="70"/>
      <c r="Z170" s="70"/>
      <c r="AA170" s="24"/>
      <c r="AB170" s="67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U171" s="74"/>
      <c r="V171" s="70"/>
      <c r="W171" s="70"/>
      <c r="X171" s="70"/>
      <c r="Y171" s="70"/>
      <c r="Z171" s="70"/>
      <c r="AA171" s="24"/>
      <c r="AB171" s="67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U172" s="74"/>
      <c r="V172" s="70"/>
      <c r="W172" s="70"/>
      <c r="X172" s="70"/>
      <c r="Y172" s="70"/>
      <c r="Z172" s="70"/>
      <c r="AA172" s="24"/>
      <c r="AB172" s="67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U173" s="74"/>
      <c r="V173" s="70"/>
      <c r="W173" s="70"/>
      <c r="X173" s="70"/>
      <c r="Y173" s="70"/>
      <c r="Z173" s="70"/>
      <c r="AA173" s="24"/>
      <c r="AB173" s="67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U174" s="74"/>
      <c r="V174" s="70"/>
      <c r="W174" s="70"/>
      <c r="X174" s="70"/>
      <c r="Y174" s="70"/>
      <c r="Z174" s="70"/>
      <c r="AA174" s="24"/>
      <c r="AB174" s="67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U175" s="74"/>
      <c r="V175" s="70"/>
      <c r="W175" s="70"/>
      <c r="X175" s="70"/>
      <c r="Y175" s="70"/>
      <c r="Z175" s="70"/>
      <c r="AA175" s="24"/>
      <c r="AB175" s="67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U176" s="74"/>
      <c r="V176" s="70"/>
      <c r="W176" s="70"/>
      <c r="X176" s="70"/>
      <c r="Y176" s="70"/>
      <c r="Z176" s="70"/>
      <c r="AA176" s="24"/>
      <c r="AB176" s="67"/>
    </row>
    <row r="177" spans="1:28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U177" s="74"/>
      <c r="V177" s="70"/>
      <c r="W177" s="70"/>
      <c r="X177" s="70"/>
      <c r="Y177" s="70"/>
      <c r="Z177" s="70"/>
      <c r="AA177" s="24"/>
      <c r="AB177" s="67"/>
    </row>
    <row r="178" spans="1:28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U178" s="74"/>
      <c r="V178" s="70"/>
      <c r="W178" s="70"/>
      <c r="X178" s="70"/>
      <c r="Y178" s="70"/>
      <c r="Z178" s="70"/>
      <c r="AA178" s="24"/>
      <c r="AB178" s="67"/>
    </row>
    <row r="179" spans="1:28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U179" s="74"/>
      <c r="V179" s="70"/>
      <c r="W179" s="70"/>
      <c r="X179" s="70"/>
      <c r="Y179" s="70"/>
      <c r="Z179" s="70"/>
      <c r="AA179" s="24"/>
      <c r="AB179" s="67"/>
    </row>
    <row r="180" spans="1:28" x14ac:dyDescent="0.2">
      <c r="U180" s="74"/>
      <c r="V180" s="70"/>
      <c r="W180" s="70"/>
      <c r="X180" s="70"/>
      <c r="Y180" s="70"/>
      <c r="Z180" s="70"/>
      <c r="AA180" s="24"/>
      <c r="AB180" s="67"/>
    </row>
    <row r="181" spans="1:28" x14ac:dyDescent="0.2">
      <c r="U181" s="74"/>
      <c r="V181" s="70"/>
      <c r="W181" s="70"/>
      <c r="X181" s="70"/>
      <c r="Y181" s="70"/>
      <c r="Z181" s="70"/>
      <c r="AA181" s="24"/>
      <c r="AB181" s="67"/>
    </row>
    <row r="182" spans="1:28" x14ac:dyDescent="0.2">
      <c r="U182" s="74"/>
      <c r="V182" s="70"/>
      <c r="W182" s="70"/>
      <c r="X182" s="70"/>
      <c r="Y182" s="70"/>
      <c r="Z182" s="70"/>
      <c r="AA182" s="24"/>
      <c r="AB182" s="67"/>
    </row>
    <row r="183" spans="1:28" x14ac:dyDescent="0.2">
      <c r="U183" s="74"/>
      <c r="V183" s="70"/>
      <c r="W183" s="70"/>
      <c r="X183" s="70"/>
      <c r="Y183" s="70"/>
      <c r="Z183" s="70"/>
      <c r="AA183" s="24"/>
      <c r="AB183" s="67"/>
    </row>
    <row r="184" spans="1:28" x14ac:dyDescent="0.2">
      <c r="U184" s="74"/>
      <c r="V184" s="70"/>
      <c r="W184" s="70"/>
      <c r="X184" s="70"/>
      <c r="Y184" s="70"/>
      <c r="Z184" s="70"/>
      <c r="AA184" s="24"/>
      <c r="AB184" s="67"/>
    </row>
    <row r="185" spans="1:28" x14ac:dyDescent="0.2">
      <c r="U185" s="74"/>
      <c r="V185" s="70"/>
      <c r="W185" s="70"/>
      <c r="X185" s="70"/>
      <c r="Y185" s="70"/>
      <c r="Z185" s="70"/>
      <c r="AA185" s="24"/>
      <c r="AB185" s="67"/>
    </row>
    <row r="186" spans="1:28" x14ac:dyDescent="0.2">
      <c r="U186" s="74"/>
      <c r="V186" s="70"/>
      <c r="W186" s="70"/>
      <c r="X186" s="70"/>
      <c r="Y186" s="70"/>
      <c r="Z186" s="70"/>
      <c r="AA186" s="24"/>
      <c r="AB186" s="67"/>
    </row>
    <row r="187" spans="1:28" x14ac:dyDescent="0.2">
      <c r="U187" s="74"/>
      <c r="V187" s="70"/>
      <c r="W187" s="70"/>
      <c r="X187" s="70"/>
      <c r="Y187" s="70"/>
      <c r="Z187" s="70"/>
      <c r="AA187" s="24"/>
      <c r="AB187" s="67"/>
    </row>
    <row r="188" spans="1:28" x14ac:dyDescent="0.2">
      <c r="U188" s="74"/>
      <c r="V188" s="70"/>
      <c r="W188" s="70"/>
      <c r="X188" s="70"/>
      <c r="Y188" s="70"/>
      <c r="Z188" s="70"/>
      <c r="AA188" s="24"/>
      <c r="AB188" s="67"/>
    </row>
    <row r="189" spans="1:28" x14ac:dyDescent="0.2">
      <c r="U189" s="74"/>
      <c r="V189" s="70"/>
      <c r="W189" s="70"/>
      <c r="X189" s="70"/>
      <c r="Y189" s="70"/>
      <c r="Z189" s="70"/>
      <c r="AA189" s="24"/>
      <c r="AB189" s="67"/>
    </row>
    <row r="190" spans="1:28" x14ac:dyDescent="0.2">
      <c r="U190" s="74"/>
      <c r="V190" s="70"/>
      <c r="W190" s="70"/>
      <c r="X190" s="70"/>
      <c r="Y190" s="70"/>
      <c r="Z190" s="70"/>
      <c r="AA190" s="24"/>
    </row>
    <row r="191" spans="1:28" x14ac:dyDescent="0.2">
      <c r="U191" s="74"/>
      <c r="V191" s="70"/>
      <c r="W191" s="70"/>
      <c r="X191" s="70"/>
      <c r="Y191" s="70"/>
      <c r="Z191" s="70"/>
      <c r="AA191" s="24"/>
    </row>
    <row r="192" spans="1:28" x14ac:dyDescent="0.2">
      <c r="U192" s="74"/>
      <c r="V192" s="70"/>
      <c r="W192" s="70"/>
      <c r="X192" s="70"/>
      <c r="Y192" s="70"/>
      <c r="Z192" s="70"/>
      <c r="AA192" s="24"/>
    </row>
    <row r="193" spans="21:27" x14ac:dyDescent="0.2">
      <c r="U193" s="74"/>
      <c r="V193" s="70"/>
      <c r="W193" s="70"/>
      <c r="X193" s="70"/>
      <c r="Y193" s="70"/>
      <c r="Z193" s="70"/>
      <c r="AA193" s="24"/>
    </row>
    <row r="194" spans="21:27" x14ac:dyDescent="0.2">
      <c r="U194" s="74"/>
      <c r="V194" s="70"/>
      <c r="W194" s="70"/>
      <c r="X194" s="70"/>
      <c r="Y194" s="70"/>
      <c r="Z194" s="70"/>
      <c r="AA194" s="24"/>
    </row>
    <row r="195" spans="21:27" x14ac:dyDescent="0.2">
      <c r="U195" s="74"/>
      <c r="V195" s="70"/>
      <c r="W195" s="70"/>
      <c r="X195" s="70"/>
      <c r="Y195" s="70"/>
      <c r="Z195" s="70"/>
      <c r="AA195" s="24"/>
    </row>
    <row r="196" spans="21:27" x14ac:dyDescent="0.2">
      <c r="U196" s="74"/>
      <c r="V196" s="70"/>
      <c r="W196" s="70"/>
      <c r="X196" s="70"/>
      <c r="Y196" s="70"/>
      <c r="Z196" s="70"/>
      <c r="AA196" s="24"/>
    </row>
    <row r="197" spans="21:27" x14ac:dyDescent="0.2">
      <c r="U197" s="74"/>
      <c r="V197" s="70"/>
      <c r="W197" s="70"/>
      <c r="X197" s="70"/>
      <c r="Y197" s="70"/>
      <c r="Z197" s="70"/>
      <c r="AA197" s="24"/>
    </row>
    <row r="198" spans="21:27" x14ac:dyDescent="0.2">
      <c r="U198" s="74"/>
      <c r="V198" s="70"/>
      <c r="W198" s="70"/>
      <c r="X198" s="70"/>
      <c r="Y198" s="70"/>
      <c r="Z198" s="70"/>
      <c r="AA198" s="24"/>
    </row>
    <row r="199" spans="21:27" x14ac:dyDescent="0.2">
      <c r="U199" s="74"/>
      <c r="V199" s="70"/>
      <c r="W199" s="70"/>
      <c r="X199" s="70"/>
      <c r="Y199" s="70"/>
      <c r="Z199" s="70"/>
      <c r="AA199" s="24"/>
    </row>
    <row r="200" spans="21:27" x14ac:dyDescent="0.2">
      <c r="U200" s="74"/>
      <c r="V200" s="70"/>
      <c r="W200" s="70"/>
      <c r="X200" s="70"/>
      <c r="Y200" s="70"/>
      <c r="Z200" s="70"/>
      <c r="AA200" s="24"/>
    </row>
    <row r="201" spans="21:27" x14ac:dyDescent="0.2">
      <c r="U201" s="74"/>
      <c r="V201" s="70"/>
      <c r="W201" s="70"/>
      <c r="X201" s="70"/>
      <c r="Y201" s="70"/>
      <c r="Z201" s="70"/>
      <c r="AA201" s="24"/>
    </row>
    <row r="202" spans="21:27" x14ac:dyDescent="0.2">
      <c r="U202" s="74"/>
      <c r="V202" s="70"/>
      <c r="W202" s="70"/>
      <c r="X202" s="70"/>
      <c r="Y202" s="70"/>
      <c r="Z202" s="70"/>
      <c r="AA202" s="24"/>
    </row>
    <row r="203" spans="21:27" x14ac:dyDescent="0.2">
      <c r="U203" s="74"/>
      <c r="V203" s="70"/>
      <c r="W203" s="70"/>
      <c r="X203" s="70"/>
      <c r="Y203" s="70"/>
      <c r="Z203" s="70"/>
      <c r="AA203" s="24"/>
    </row>
    <row r="204" spans="21:27" x14ac:dyDescent="0.2">
      <c r="U204" s="74"/>
      <c r="V204" s="70"/>
      <c r="W204" s="70"/>
      <c r="X204" s="70"/>
      <c r="Y204" s="70"/>
      <c r="Z204" s="70"/>
      <c r="AA204" s="24"/>
    </row>
    <row r="205" spans="21:27" x14ac:dyDescent="0.2">
      <c r="U205" s="74"/>
      <c r="V205" s="70"/>
      <c r="W205" s="70"/>
      <c r="X205" s="70"/>
      <c r="Y205" s="70"/>
      <c r="Z205" s="70"/>
      <c r="AA205" s="24"/>
    </row>
    <row r="206" spans="21:27" x14ac:dyDescent="0.2">
      <c r="U206" s="74"/>
      <c r="V206" s="70"/>
      <c r="W206" s="70"/>
      <c r="X206" s="70"/>
      <c r="Y206" s="70"/>
      <c r="Z206" s="70"/>
      <c r="AA206" s="24"/>
    </row>
    <row r="207" spans="21:27" x14ac:dyDescent="0.2">
      <c r="U207" s="74"/>
      <c r="V207" s="70"/>
      <c r="W207" s="70"/>
      <c r="X207" s="70"/>
      <c r="Y207" s="70"/>
      <c r="Z207" s="70"/>
      <c r="AA207" s="24"/>
    </row>
    <row r="208" spans="21:27" x14ac:dyDescent="0.2">
      <c r="U208" s="74"/>
      <c r="V208" s="70"/>
      <c r="W208" s="70"/>
      <c r="X208" s="70"/>
      <c r="Y208" s="70"/>
      <c r="Z208" s="70"/>
      <c r="AA208" s="24"/>
    </row>
    <row r="209" spans="21:27" x14ac:dyDescent="0.2">
      <c r="U209" s="74"/>
      <c r="V209" s="70"/>
      <c r="W209" s="70"/>
      <c r="X209" s="70"/>
      <c r="Y209" s="70"/>
      <c r="Z209" s="70"/>
      <c r="AA209" s="24"/>
    </row>
    <row r="210" spans="21:27" x14ac:dyDescent="0.2">
      <c r="U210" s="74"/>
      <c r="V210" s="70"/>
      <c r="W210" s="70"/>
      <c r="X210" s="70"/>
      <c r="Y210" s="70"/>
      <c r="Z210" s="70"/>
      <c r="AA210" s="24"/>
    </row>
    <row r="211" spans="21:27" x14ac:dyDescent="0.2">
      <c r="U211" s="74"/>
      <c r="V211" s="70"/>
      <c r="W211" s="70"/>
      <c r="X211" s="70"/>
      <c r="Y211" s="70"/>
      <c r="Z211" s="70"/>
      <c r="AA211" s="24"/>
    </row>
    <row r="212" spans="21:27" x14ac:dyDescent="0.2">
      <c r="U212" s="74"/>
      <c r="V212" s="70"/>
      <c r="W212" s="70"/>
      <c r="X212" s="70"/>
      <c r="Y212" s="70"/>
      <c r="Z212" s="70"/>
      <c r="AA212" s="24"/>
    </row>
    <row r="213" spans="21:27" x14ac:dyDescent="0.2">
      <c r="U213" s="74"/>
      <c r="V213" s="70"/>
      <c r="W213" s="70"/>
      <c r="X213" s="70"/>
      <c r="Y213" s="70"/>
      <c r="Z213" s="70"/>
      <c r="AA213" s="24"/>
    </row>
    <row r="214" spans="21:27" x14ac:dyDescent="0.2">
      <c r="U214" s="74"/>
      <c r="V214" s="70"/>
      <c r="W214" s="70"/>
      <c r="X214" s="70"/>
      <c r="Y214" s="70"/>
      <c r="Z214" s="70"/>
      <c r="AA214" s="24"/>
    </row>
    <row r="215" spans="21:27" x14ac:dyDescent="0.2">
      <c r="U215" s="74"/>
      <c r="V215" s="70"/>
      <c r="W215" s="70"/>
      <c r="X215" s="70"/>
      <c r="Y215" s="70"/>
      <c r="Z215" s="70"/>
      <c r="AA215" s="24"/>
    </row>
    <row r="216" spans="21:27" x14ac:dyDescent="0.2">
      <c r="U216" s="74"/>
      <c r="V216" s="70"/>
      <c r="W216" s="70"/>
      <c r="X216" s="70"/>
      <c r="Y216" s="70"/>
      <c r="Z216" s="70"/>
      <c r="AA216" s="24"/>
    </row>
    <row r="217" spans="21:27" x14ac:dyDescent="0.2">
      <c r="U217" s="74"/>
      <c r="V217" s="70"/>
      <c r="W217" s="70"/>
      <c r="X217" s="70"/>
      <c r="Y217" s="70"/>
      <c r="Z217" s="70"/>
      <c r="AA217" s="24"/>
    </row>
    <row r="218" spans="21:27" x14ac:dyDescent="0.2">
      <c r="U218" s="74"/>
      <c r="V218" s="70"/>
      <c r="W218" s="70"/>
      <c r="X218" s="70"/>
      <c r="Y218" s="70"/>
      <c r="Z218" s="70"/>
      <c r="AA218" s="24"/>
    </row>
    <row r="219" spans="21:27" x14ac:dyDescent="0.2">
      <c r="U219" s="74"/>
      <c r="V219" s="70"/>
      <c r="W219" s="70"/>
      <c r="X219" s="70"/>
      <c r="Y219" s="70"/>
      <c r="Z219" s="70"/>
      <c r="AA219" s="24"/>
    </row>
    <row r="220" spans="21:27" x14ac:dyDescent="0.2">
      <c r="U220" s="74"/>
      <c r="V220" s="70"/>
      <c r="W220" s="70"/>
      <c r="X220" s="70"/>
      <c r="Y220" s="70"/>
      <c r="Z220" s="70"/>
      <c r="AA220" s="24"/>
    </row>
    <row r="221" spans="21:27" x14ac:dyDescent="0.2">
      <c r="U221" s="74"/>
      <c r="V221" s="70"/>
      <c r="W221" s="70"/>
      <c r="X221" s="70"/>
      <c r="Y221" s="70"/>
      <c r="Z221" s="70"/>
      <c r="AA221" s="24"/>
    </row>
    <row r="222" spans="21:27" x14ac:dyDescent="0.2">
      <c r="U222" s="74"/>
      <c r="V222" s="70"/>
      <c r="W222" s="70"/>
      <c r="X222" s="70"/>
      <c r="Y222" s="70"/>
      <c r="Z222" s="70"/>
      <c r="AA222" s="24"/>
    </row>
    <row r="223" spans="21:27" x14ac:dyDescent="0.2">
      <c r="U223" s="74"/>
      <c r="V223" s="70"/>
      <c r="W223" s="70"/>
      <c r="X223" s="70"/>
      <c r="Y223" s="70"/>
      <c r="Z223" s="70"/>
      <c r="AA223" s="24"/>
    </row>
    <row r="224" spans="21:27" x14ac:dyDescent="0.2">
      <c r="U224" s="74"/>
      <c r="V224" s="70"/>
      <c r="W224" s="70"/>
      <c r="X224" s="70"/>
      <c r="Y224" s="70"/>
      <c r="Z224" s="70"/>
      <c r="AA224" s="24"/>
    </row>
    <row r="225" spans="21:27" x14ac:dyDescent="0.2">
      <c r="U225" s="74"/>
      <c r="V225" s="70"/>
      <c r="W225" s="70"/>
      <c r="X225" s="70"/>
      <c r="Y225" s="70"/>
      <c r="Z225" s="70"/>
      <c r="AA225" s="24"/>
    </row>
    <row r="226" spans="21:27" x14ac:dyDescent="0.2">
      <c r="U226" s="74"/>
      <c r="V226" s="70"/>
      <c r="W226" s="70"/>
      <c r="X226" s="70"/>
      <c r="Y226" s="70"/>
      <c r="Z226" s="70"/>
      <c r="AA226" s="24"/>
    </row>
    <row r="227" spans="21:27" x14ac:dyDescent="0.2">
      <c r="U227" s="74"/>
      <c r="V227" s="70"/>
      <c r="W227" s="70"/>
      <c r="X227" s="70"/>
      <c r="Y227" s="70"/>
      <c r="Z227" s="70"/>
      <c r="AA227" s="24"/>
    </row>
    <row r="228" spans="21:27" x14ac:dyDescent="0.2">
      <c r="U228" s="74"/>
      <c r="V228" s="70"/>
      <c r="W228" s="70"/>
      <c r="X228" s="70"/>
      <c r="Y228" s="70"/>
      <c r="Z228" s="70"/>
      <c r="AA228" s="24"/>
    </row>
    <row r="229" spans="21:27" x14ac:dyDescent="0.2">
      <c r="U229" s="74"/>
      <c r="V229" s="70"/>
      <c r="W229" s="70"/>
      <c r="X229" s="70"/>
      <c r="Y229" s="70"/>
      <c r="Z229" s="70"/>
      <c r="AA229" s="24"/>
    </row>
    <row r="230" spans="21:27" x14ac:dyDescent="0.2">
      <c r="U230" s="74"/>
      <c r="V230" s="70"/>
      <c r="W230" s="70"/>
      <c r="X230" s="70"/>
      <c r="Y230" s="70"/>
      <c r="Z230" s="70"/>
      <c r="AA230" s="24"/>
    </row>
    <row r="231" spans="21:27" x14ac:dyDescent="0.2">
      <c r="U231" s="74"/>
      <c r="V231" s="70"/>
      <c r="W231" s="70"/>
      <c r="X231" s="70"/>
      <c r="Y231" s="70"/>
      <c r="Z231" s="70"/>
      <c r="AA231" s="24"/>
    </row>
    <row r="232" spans="21:27" x14ac:dyDescent="0.2">
      <c r="U232" s="74"/>
      <c r="V232" s="70"/>
      <c r="W232" s="70"/>
      <c r="X232" s="70"/>
      <c r="Y232" s="70"/>
      <c r="Z232" s="70"/>
      <c r="AA232" s="24"/>
    </row>
    <row r="233" spans="21:27" x14ac:dyDescent="0.2">
      <c r="U233" s="74"/>
      <c r="V233" s="70"/>
      <c r="W233" s="70"/>
      <c r="X233" s="70"/>
      <c r="Y233" s="70"/>
      <c r="Z233" s="70"/>
      <c r="AA233" s="24"/>
    </row>
    <row r="234" spans="21:27" x14ac:dyDescent="0.2">
      <c r="U234" s="74"/>
      <c r="V234" s="70"/>
      <c r="W234" s="70"/>
      <c r="X234" s="70"/>
      <c r="Y234" s="70"/>
      <c r="Z234" s="70"/>
      <c r="AA234" s="24"/>
    </row>
    <row r="235" spans="21:27" x14ac:dyDescent="0.2">
      <c r="U235" s="74"/>
      <c r="V235" s="70"/>
      <c r="W235" s="70"/>
      <c r="X235" s="70"/>
      <c r="Y235" s="70"/>
      <c r="Z235" s="70"/>
      <c r="AA235" s="24"/>
    </row>
    <row r="236" spans="21:27" x14ac:dyDescent="0.2">
      <c r="U236" s="74"/>
      <c r="V236" s="70"/>
      <c r="W236" s="70"/>
      <c r="X236" s="70"/>
      <c r="Y236" s="70"/>
      <c r="Z236" s="70"/>
      <c r="AA236" s="24"/>
    </row>
    <row r="237" spans="21:27" x14ac:dyDescent="0.2">
      <c r="U237" s="74"/>
      <c r="V237" s="70"/>
      <c r="W237" s="70"/>
      <c r="X237" s="70"/>
      <c r="Y237" s="70"/>
      <c r="Z237" s="70"/>
      <c r="AA237" s="24"/>
    </row>
    <row r="238" spans="21:27" x14ac:dyDescent="0.2">
      <c r="U238" s="74"/>
      <c r="V238" s="70"/>
      <c r="W238" s="70"/>
      <c r="X238" s="70"/>
      <c r="Y238" s="70"/>
      <c r="Z238" s="70"/>
      <c r="AA238" s="24"/>
    </row>
    <row r="239" spans="21:27" x14ac:dyDescent="0.2">
      <c r="U239" s="74"/>
      <c r="V239" s="70"/>
      <c r="W239" s="70"/>
      <c r="X239" s="70"/>
      <c r="Y239" s="70"/>
      <c r="Z239" s="70"/>
      <c r="AA239" s="24"/>
    </row>
    <row r="240" spans="21:27" x14ac:dyDescent="0.2">
      <c r="U240" s="74"/>
      <c r="V240" s="70"/>
      <c r="W240" s="70"/>
      <c r="X240" s="70"/>
      <c r="Y240" s="70"/>
      <c r="Z240" s="70"/>
      <c r="AA240" s="24"/>
    </row>
    <row r="241" spans="21:27" x14ac:dyDescent="0.2">
      <c r="U241" s="74"/>
      <c r="V241" s="70"/>
      <c r="W241" s="70"/>
      <c r="X241" s="70"/>
      <c r="Y241" s="70"/>
      <c r="Z241" s="70"/>
      <c r="AA241" s="24"/>
    </row>
    <row r="242" spans="21:27" x14ac:dyDescent="0.2">
      <c r="U242" s="74"/>
      <c r="V242" s="70"/>
      <c r="W242" s="70"/>
      <c r="X242" s="70"/>
      <c r="Y242" s="70"/>
      <c r="Z242" s="70"/>
      <c r="AA242" s="24"/>
    </row>
    <row r="243" spans="21:27" x14ac:dyDescent="0.2">
      <c r="U243" s="74"/>
      <c r="V243" s="70"/>
      <c r="W243" s="70"/>
      <c r="X243" s="70"/>
      <c r="Y243" s="70"/>
      <c r="Z243" s="70"/>
      <c r="AA243" s="24"/>
    </row>
    <row r="244" spans="21:27" x14ac:dyDescent="0.2">
      <c r="U244" s="74"/>
      <c r="V244" s="70"/>
      <c r="W244" s="70"/>
      <c r="X244" s="70"/>
      <c r="Y244" s="70"/>
      <c r="Z244" s="70"/>
      <c r="AA244" s="24"/>
    </row>
    <row r="245" spans="21:27" x14ac:dyDescent="0.2">
      <c r="U245" s="74"/>
      <c r="V245" s="70"/>
      <c r="W245" s="70"/>
      <c r="X245" s="70"/>
      <c r="Y245" s="70"/>
      <c r="Z245" s="70"/>
      <c r="AA245" s="24"/>
    </row>
    <row r="246" spans="21:27" x14ac:dyDescent="0.2">
      <c r="U246" s="74"/>
      <c r="V246" s="70"/>
      <c r="W246" s="70"/>
      <c r="X246" s="70"/>
      <c r="Y246" s="70"/>
      <c r="Z246" s="70"/>
      <c r="AA246" s="24"/>
    </row>
    <row r="247" spans="21:27" x14ac:dyDescent="0.2">
      <c r="U247" s="74"/>
      <c r="V247" s="70"/>
      <c r="W247" s="70"/>
      <c r="X247" s="70"/>
      <c r="Y247" s="70"/>
      <c r="Z247" s="70"/>
      <c r="AA247" s="24"/>
    </row>
    <row r="248" spans="21:27" x14ac:dyDescent="0.2">
      <c r="U248" s="74"/>
      <c r="V248" s="70"/>
      <c r="W248" s="70"/>
      <c r="X248" s="70"/>
      <c r="Y248" s="70"/>
      <c r="Z248" s="70"/>
      <c r="AA248" s="24"/>
    </row>
    <row r="249" spans="21:27" x14ac:dyDescent="0.2">
      <c r="U249" s="74"/>
      <c r="V249" s="70"/>
      <c r="W249" s="70"/>
      <c r="X249" s="70"/>
      <c r="Y249" s="70"/>
      <c r="Z249" s="70"/>
      <c r="AA249" s="24"/>
    </row>
    <row r="250" spans="21:27" x14ac:dyDescent="0.2">
      <c r="U250" s="74"/>
      <c r="V250" s="70"/>
      <c r="W250" s="70"/>
      <c r="X250" s="70"/>
      <c r="Y250" s="70"/>
      <c r="Z250" s="70"/>
      <c r="AA250" s="24"/>
    </row>
    <row r="251" spans="21:27" x14ac:dyDescent="0.2">
      <c r="U251" s="74"/>
      <c r="V251" s="70"/>
      <c r="W251" s="70"/>
      <c r="X251" s="70"/>
      <c r="Y251" s="70"/>
      <c r="Z251" s="70"/>
      <c r="AA251" s="24"/>
    </row>
    <row r="252" spans="21:27" x14ac:dyDescent="0.2">
      <c r="U252" s="74"/>
      <c r="V252" s="70"/>
      <c r="W252" s="70"/>
      <c r="X252" s="70"/>
      <c r="Y252" s="70"/>
      <c r="Z252" s="70"/>
      <c r="AA252" s="24"/>
    </row>
    <row r="253" spans="21:27" x14ac:dyDescent="0.2">
      <c r="U253" s="74"/>
      <c r="V253" s="70"/>
      <c r="W253" s="70"/>
      <c r="X253" s="70"/>
      <c r="Y253" s="70"/>
      <c r="Z253" s="70"/>
      <c r="AA253" s="24"/>
    </row>
    <row r="254" spans="21:27" x14ac:dyDescent="0.2">
      <c r="U254" s="74"/>
      <c r="V254" s="70"/>
      <c r="W254" s="70"/>
      <c r="X254" s="70"/>
      <c r="Y254" s="70"/>
      <c r="Z254" s="70"/>
      <c r="AA254" s="24"/>
    </row>
    <row r="255" spans="21:27" x14ac:dyDescent="0.2">
      <c r="U255" s="74"/>
      <c r="V255" s="70"/>
      <c r="W255" s="70"/>
      <c r="X255" s="70"/>
      <c r="Y255" s="70"/>
      <c r="Z255" s="70"/>
      <c r="AA255" s="24"/>
    </row>
    <row r="256" spans="21:27" x14ac:dyDescent="0.2">
      <c r="U256" s="74"/>
      <c r="V256" s="70"/>
      <c r="W256" s="70"/>
      <c r="X256" s="70"/>
      <c r="Y256" s="70"/>
      <c r="Z256" s="70"/>
      <c r="AA256" s="24"/>
    </row>
    <row r="257" spans="21:27" x14ac:dyDescent="0.2">
      <c r="U257" s="74"/>
      <c r="V257" s="70"/>
      <c r="W257" s="70"/>
      <c r="X257" s="70"/>
      <c r="Y257" s="70"/>
      <c r="Z257" s="70"/>
      <c r="AA257" s="24"/>
    </row>
    <row r="258" spans="21:27" x14ac:dyDescent="0.2">
      <c r="U258" s="74"/>
      <c r="V258" s="70"/>
      <c r="W258" s="70"/>
      <c r="X258" s="70"/>
      <c r="Y258" s="70"/>
      <c r="Z258" s="70"/>
      <c r="AA258" s="24"/>
    </row>
    <row r="259" spans="21:27" x14ac:dyDescent="0.2">
      <c r="U259" s="74"/>
      <c r="V259" s="70"/>
      <c r="W259" s="70"/>
      <c r="X259" s="70"/>
      <c r="Y259" s="70"/>
      <c r="Z259" s="70"/>
      <c r="AA259" s="24"/>
    </row>
    <row r="260" spans="21:27" x14ac:dyDescent="0.2">
      <c r="U260" s="74"/>
      <c r="V260" s="70"/>
      <c r="W260" s="70"/>
      <c r="X260" s="70"/>
      <c r="Y260" s="70"/>
      <c r="Z260" s="70"/>
      <c r="AA260" s="24"/>
    </row>
    <row r="261" spans="21:27" x14ac:dyDescent="0.2">
      <c r="U261" s="74"/>
      <c r="V261" s="70"/>
      <c r="W261" s="70"/>
      <c r="X261" s="70"/>
      <c r="Y261" s="70"/>
      <c r="Z261" s="70"/>
      <c r="AA261" s="24"/>
    </row>
    <row r="262" spans="21:27" x14ac:dyDescent="0.2">
      <c r="U262" s="74"/>
      <c r="V262" s="70"/>
      <c r="W262" s="70"/>
      <c r="X262" s="70"/>
      <c r="Y262" s="70"/>
      <c r="Z262" s="70"/>
      <c r="AA262" s="24"/>
    </row>
    <row r="263" spans="21:27" x14ac:dyDescent="0.2">
      <c r="U263" s="74"/>
      <c r="V263" s="70"/>
      <c r="W263" s="70"/>
      <c r="X263" s="70"/>
      <c r="Y263" s="70"/>
      <c r="Z263" s="70"/>
      <c r="AA263" s="24"/>
    </row>
    <row r="264" spans="21:27" x14ac:dyDescent="0.2">
      <c r="U264" s="74"/>
      <c r="V264" s="70"/>
      <c r="W264" s="70"/>
      <c r="X264" s="70"/>
      <c r="Y264" s="70"/>
      <c r="Z264" s="70"/>
      <c r="AA264" s="24"/>
    </row>
    <row r="265" spans="21:27" x14ac:dyDescent="0.2">
      <c r="U265" s="74"/>
      <c r="V265" s="70"/>
      <c r="W265" s="70"/>
      <c r="X265" s="70"/>
      <c r="Y265" s="70"/>
      <c r="Z265" s="70"/>
      <c r="AA265" s="24"/>
    </row>
    <row r="266" spans="21:27" x14ac:dyDescent="0.2">
      <c r="U266" s="74"/>
      <c r="V266" s="70"/>
      <c r="W266" s="70"/>
      <c r="X266" s="70"/>
      <c r="Y266" s="70"/>
      <c r="Z266" s="70"/>
      <c r="AA266" s="24"/>
    </row>
    <row r="267" spans="21:27" x14ac:dyDescent="0.2">
      <c r="U267" s="74"/>
      <c r="V267" s="70"/>
      <c r="W267" s="70"/>
      <c r="X267" s="70"/>
      <c r="Y267" s="70"/>
      <c r="Z267" s="70"/>
      <c r="AA267" s="24"/>
    </row>
    <row r="268" spans="21:27" x14ac:dyDescent="0.2">
      <c r="U268" s="74"/>
      <c r="V268" s="70"/>
      <c r="W268" s="70"/>
      <c r="X268" s="70"/>
      <c r="Y268" s="70"/>
      <c r="Z268" s="70"/>
      <c r="AA268" s="24"/>
    </row>
    <row r="269" spans="21:27" x14ac:dyDescent="0.2">
      <c r="U269" s="74"/>
      <c r="V269" s="70"/>
      <c r="W269" s="70"/>
      <c r="X269" s="70"/>
      <c r="Y269" s="70"/>
      <c r="Z269" s="70"/>
      <c r="AA269" s="24"/>
    </row>
    <row r="270" spans="21:27" x14ac:dyDescent="0.2">
      <c r="U270" s="74"/>
      <c r="V270" s="70"/>
      <c r="W270" s="70"/>
      <c r="X270" s="70"/>
      <c r="Y270" s="70"/>
      <c r="Z270" s="70"/>
      <c r="AA270" s="24"/>
    </row>
    <row r="271" spans="21:27" x14ac:dyDescent="0.2">
      <c r="U271" s="74"/>
      <c r="V271" s="70"/>
      <c r="W271" s="70"/>
      <c r="X271" s="70"/>
      <c r="Y271" s="70"/>
      <c r="Z271" s="70"/>
      <c r="AA271" s="24"/>
    </row>
    <row r="272" spans="21:27" x14ac:dyDescent="0.2">
      <c r="U272" s="74"/>
      <c r="V272" s="70"/>
      <c r="W272" s="70"/>
      <c r="X272" s="70"/>
      <c r="Y272" s="70"/>
      <c r="Z272" s="70"/>
      <c r="AA272" s="24"/>
    </row>
    <row r="273" spans="21:27" x14ac:dyDescent="0.2">
      <c r="U273" s="74"/>
      <c r="V273" s="70"/>
      <c r="W273" s="70"/>
      <c r="X273" s="70"/>
      <c r="Y273" s="70"/>
      <c r="Z273" s="70"/>
      <c r="AA273" s="24"/>
    </row>
  </sheetData>
  <phoneticPr fontId="3" type="noConversion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56"/>
  <dimension ref="A1:AB931"/>
  <sheetViews>
    <sheetView topLeftCell="K1" workbookViewId="0">
      <selection activeCell="Q13" sqref="Q13"/>
    </sheetView>
  </sheetViews>
  <sheetFormatPr defaultRowHeight="14.25" x14ac:dyDescent="0.2"/>
  <cols>
    <col min="1" max="1" width="55.375" style="23" bestFit="1" customWidth="1"/>
    <col min="2" max="2" width="24.625" style="23" bestFit="1" customWidth="1"/>
    <col min="3" max="3" width="19.875" style="23" bestFit="1" customWidth="1"/>
    <col min="4" max="4" width="17.125" style="23" customWidth="1"/>
    <col min="5" max="5" width="17.25" style="23" customWidth="1"/>
    <col min="6" max="9" width="22.125" style="23" bestFit="1" customWidth="1"/>
    <col min="10" max="10" width="19.75" style="23" bestFit="1" customWidth="1"/>
    <col min="11" max="12" width="21.5" style="23" bestFit="1" customWidth="1"/>
    <col min="13" max="13" width="20.5" style="23" bestFit="1" customWidth="1"/>
    <col min="14" max="14" width="49" style="23" bestFit="1" customWidth="1"/>
    <col min="15" max="15" width="12.625" style="23" customWidth="1"/>
    <col min="16" max="16" width="21.5" style="23" customWidth="1"/>
    <col min="17" max="17" width="11.62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8020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1240</v>
      </c>
      <c r="B2" s="71">
        <v>720</v>
      </c>
      <c r="C2" s="68">
        <v>0</v>
      </c>
      <c r="D2" s="68">
        <v>271.3</v>
      </c>
      <c r="E2" s="68">
        <v>211.89</v>
      </c>
      <c r="F2" s="68">
        <f t="shared" ref="F2:F33" si="0">($A$87-A2)/(ROW($A$87)-ROW(A2))</f>
        <v>79.764705882352942</v>
      </c>
      <c r="G2" s="68">
        <v>0</v>
      </c>
      <c r="H2" s="68">
        <f t="shared" ref="H2:H33" si="1">($B$100-B2)/(ROW($B$100)-ROW(B2))</f>
        <v>40.744897959183675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88">
        <v>1E-3</v>
      </c>
      <c r="P2" s="32" t="s">
        <v>39</v>
      </c>
      <c r="Q2" s="25">
        <f>LARGE(A:A,2)</f>
        <v>7936</v>
      </c>
      <c r="T2" s="22">
        <v>525.82100000000003</v>
      </c>
      <c r="U2" s="74">
        <f t="shared" ref="U2:U33" si="3">T2-B2</f>
        <v>-194.17899999999997</v>
      </c>
      <c r="V2" s="70">
        <f t="shared" ref="V2:V33" si="4">ROUND(U2,0)</f>
        <v>-194</v>
      </c>
      <c r="W2" s="70">
        <v>4766</v>
      </c>
      <c r="X2" s="70">
        <f t="shared" ref="X2:X33" si="5">B2/$W$2*$W$3</f>
        <v>791.45614771296687</v>
      </c>
      <c r="Y2" s="70">
        <f t="shared" ref="Y2:Y33" si="6">X2-B2</f>
        <v>71.456147712966867</v>
      </c>
      <c r="Z2" s="70">
        <f t="shared" ref="Z2:Z33" si="7">ROUND(Y2,0)</f>
        <v>71</v>
      </c>
      <c r="AA2" s="24">
        <f t="shared" ref="AA2:AA33" si="8">IF(V2&gt;=0,V2,Z2)</f>
        <v>71</v>
      </c>
      <c r="AB2" s="67">
        <f t="shared" ref="AB2:AB33" si="9">B2+AA2</f>
        <v>791</v>
      </c>
    </row>
    <row r="3" spans="1:28" ht="15" customHeight="1" x14ac:dyDescent="0.25">
      <c r="A3" s="71">
        <v>1390</v>
      </c>
      <c r="B3" s="71">
        <v>720</v>
      </c>
      <c r="C3" s="68">
        <v>0</v>
      </c>
      <c r="D3" s="68">
        <v>271.37</v>
      </c>
      <c r="E3" s="68">
        <v>211.89</v>
      </c>
      <c r="F3" s="68">
        <f t="shared" si="0"/>
        <v>78.928571428571431</v>
      </c>
      <c r="G3" s="68">
        <v>0</v>
      </c>
      <c r="H3" s="68">
        <f t="shared" si="1"/>
        <v>41.164948453608247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151</v>
      </c>
      <c r="P3" s="32" t="s">
        <v>41</v>
      </c>
      <c r="Q3" s="25">
        <f>LARGE(A:A,3)</f>
        <v>7848</v>
      </c>
      <c r="T3" s="22">
        <v>533.81899999999996</v>
      </c>
      <c r="U3" s="74">
        <f t="shared" si="3"/>
        <v>-186.18100000000004</v>
      </c>
      <c r="V3" s="70">
        <f t="shared" si="4"/>
        <v>-186</v>
      </c>
      <c r="W3" s="70">
        <v>5239</v>
      </c>
      <c r="X3" s="70">
        <f t="shared" si="5"/>
        <v>791.45614771296687</v>
      </c>
      <c r="Y3" s="70">
        <f t="shared" si="6"/>
        <v>71.456147712966867</v>
      </c>
      <c r="Z3" s="70">
        <f t="shared" si="7"/>
        <v>71</v>
      </c>
      <c r="AA3" s="24">
        <f t="shared" si="8"/>
        <v>71</v>
      </c>
      <c r="AB3" s="67">
        <f t="shared" si="9"/>
        <v>791</v>
      </c>
    </row>
    <row r="4" spans="1:28" ht="15" customHeight="1" x14ac:dyDescent="0.25">
      <c r="A4" s="71">
        <v>1242</v>
      </c>
      <c r="B4" s="71">
        <v>720</v>
      </c>
      <c r="C4" s="68">
        <v>0</v>
      </c>
      <c r="D4" s="68">
        <v>271.42</v>
      </c>
      <c r="E4" s="68">
        <v>211.89</v>
      </c>
      <c r="F4" s="68">
        <f t="shared" si="0"/>
        <v>81.662650602409641</v>
      </c>
      <c r="G4" s="68">
        <v>0</v>
      </c>
      <c r="H4" s="68">
        <f t="shared" si="1"/>
        <v>41.59375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8020</v>
      </c>
      <c r="P4" s="32" t="s">
        <v>43</v>
      </c>
      <c r="Q4" s="25">
        <f>LARGE(B:B,1)</f>
        <v>5744</v>
      </c>
      <c r="T4" s="22">
        <v>541.53099999999995</v>
      </c>
      <c r="U4" s="74">
        <f t="shared" si="3"/>
        <v>-178.46900000000005</v>
      </c>
      <c r="V4" s="70">
        <f t="shared" si="4"/>
        <v>-178</v>
      </c>
      <c r="W4" s="70"/>
      <c r="X4" s="70">
        <f t="shared" si="5"/>
        <v>791.45614771296687</v>
      </c>
      <c r="Y4" s="70">
        <f t="shared" si="6"/>
        <v>71.456147712966867</v>
      </c>
      <c r="Z4" s="70">
        <f t="shared" si="7"/>
        <v>71</v>
      </c>
      <c r="AA4" s="24">
        <f t="shared" si="8"/>
        <v>71</v>
      </c>
      <c r="AB4" s="67">
        <f t="shared" si="9"/>
        <v>791</v>
      </c>
    </row>
    <row r="5" spans="1:28" ht="15" customHeight="1" x14ac:dyDescent="0.25">
      <c r="A5" s="71">
        <v>1392</v>
      </c>
      <c r="B5" s="71">
        <v>720</v>
      </c>
      <c r="C5" s="68">
        <v>0.2</v>
      </c>
      <c r="D5" s="68">
        <v>271.49</v>
      </c>
      <c r="E5" s="68">
        <v>211.89</v>
      </c>
      <c r="F5" s="68">
        <f t="shared" si="0"/>
        <v>80.829268292682926</v>
      </c>
      <c r="G5" s="68">
        <v>0</v>
      </c>
      <c r="H5" s="68">
        <f t="shared" si="1"/>
        <v>42.031578947368423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3.48</v>
      </c>
      <c r="P5" s="32" t="s">
        <v>45</v>
      </c>
      <c r="Q5" s="25">
        <f>LARGE(B:B,2)</f>
        <v>5712</v>
      </c>
      <c r="T5" s="22">
        <v>529.84</v>
      </c>
      <c r="U5" s="74">
        <f t="shared" si="3"/>
        <v>-190.15999999999997</v>
      </c>
      <c r="V5" s="70">
        <f t="shared" si="4"/>
        <v>-190</v>
      </c>
      <c r="W5" s="70"/>
      <c r="X5" s="70">
        <f t="shared" si="5"/>
        <v>791.45614771296687</v>
      </c>
      <c r="Y5" s="70">
        <f t="shared" si="6"/>
        <v>71.456147712966867</v>
      </c>
      <c r="Z5" s="70">
        <f t="shared" si="7"/>
        <v>71</v>
      </c>
      <c r="AA5" s="24">
        <f t="shared" si="8"/>
        <v>71</v>
      </c>
      <c r="AB5" s="67">
        <f t="shared" si="9"/>
        <v>791</v>
      </c>
    </row>
    <row r="6" spans="1:28" ht="15" customHeight="1" x14ac:dyDescent="0.25">
      <c r="A6" s="71">
        <v>1244</v>
      </c>
      <c r="B6" s="71">
        <v>910</v>
      </c>
      <c r="C6" s="68">
        <v>0.1</v>
      </c>
      <c r="D6" s="68">
        <v>271.52</v>
      </c>
      <c r="E6" s="68">
        <v>212.1</v>
      </c>
      <c r="F6" s="68">
        <f t="shared" si="0"/>
        <v>83.654320987654316</v>
      </c>
      <c r="G6" s="68">
        <v>0</v>
      </c>
      <c r="H6" s="68">
        <f t="shared" si="1"/>
        <v>40.457446808510639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6.17</v>
      </c>
      <c r="P6" s="32" t="s">
        <v>47</v>
      </c>
      <c r="Q6" s="25">
        <f>LARGE(B:B,3)</f>
        <v>5450</v>
      </c>
      <c r="T6" s="22">
        <v>528.89700000000005</v>
      </c>
      <c r="U6" s="74">
        <f t="shared" si="3"/>
        <v>-381.10299999999995</v>
      </c>
      <c r="V6" s="70">
        <f t="shared" si="4"/>
        <v>-381</v>
      </c>
      <c r="W6" s="70"/>
      <c r="X6" s="70">
        <f t="shared" si="5"/>
        <v>1000.312631137222</v>
      </c>
      <c r="Y6" s="70">
        <f t="shared" si="6"/>
        <v>90.312631137221956</v>
      </c>
      <c r="Z6" s="70">
        <f t="shared" si="7"/>
        <v>90</v>
      </c>
      <c r="AA6" s="24">
        <f t="shared" si="8"/>
        <v>90</v>
      </c>
      <c r="AB6" s="67">
        <f t="shared" si="9"/>
        <v>1000</v>
      </c>
    </row>
    <row r="7" spans="1:28" ht="15" customHeight="1" x14ac:dyDescent="0.25">
      <c r="A7" s="71">
        <v>1244</v>
      </c>
      <c r="B7" s="71">
        <v>910</v>
      </c>
      <c r="C7" s="68">
        <v>0.1</v>
      </c>
      <c r="D7" s="68">
        <v>271.56</v>
      </c>
      <c r="E7" s="68">
        <v>212.1</v>
      </c>
      <c r="F7" s="68">
        <f t="shared" si="0"/>
        <v>84.7</v>
      </c>
      <c r="G7" s="68">
        <v>0</v>
      </c>
      <c r="H7" s="68">
        <f t="shared" si="1"/>
        <v>40.892473118279568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1</v>
      </c>
      <c r="N7" s="26" t="s">
        <v>48</v>
      </c>
      <c r="O7" s="76">
        <v>8.6300000000000008</v>
      </c>
      <c r="P7" s="25"/>
      <c r="Q7" s="25"/>
      <c r="T7" s="22">
        <v>540.91200000000003</v>
      </c>
      <c r="U7" s="74">
        <f t="shared" si="3"/>
        <v>-369.08799999999997</v>
      </c>
      <c r="V7" s="70">
        <f t="shared" si="4"/>
        <v>-369</v>
      </c>
      <c r="W7" s="70"/>
      <c r="X7" s="70">
        <f t="shared" si="5"/>
        <v>1000.312631137222</v>
      </c>
      <c r="Y7" s="70">
        <f t="shared" si="6"/>
        <v>90.312631137221956</v>
      </c>
      <c r="Z7" s="70">
        <f t="shared" si="7"/>
        <v>90</v>
      </c>
      <c r="AA7" s="24">
        <f t="shared" si="8"/>
        <v>90</v>
      </c>
      <c r="AB7" s="67">
        <f t="shared" si="9"/>
        <v>1000</v>
      </c>
    </row>
    <row r="8" spans="1:28" ht="15" customHeight="1" x14ac:dyDescent="0.25">
      <c r="A8" s="71">
        <v>944</v>
      </c>
      <c r="B8" s="71">
        <v>910</v>
      </c>
      <c r="C8" s="68">
        <v>1</v>
      </c>
      <c r="D8" s="68">
        <v>271.56</v>
      </c>
      <c r="E8" s="68">
        <v>212.1</v>
      </c>
      <c r="F8" s="68">
        <f t="shared" si="0"/>
        <v>89.569620253164558</v>
      </c>
      <c r="G8" s="68">
        <v>0</v>
      </c>
      <c r="H8" s="68">
        <f t="shared" si="1"/>
        <v>41.336956521739133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1</v>
      </c>
      <c r="N8" s="26" t="s">
        <v>49</v>
      </c>
      <c r="O8" s="76">
        <v>268.87</v>
      </c>
      <c r="P8" s="31"/>
      <c r="Q8" s="25"/>
      <c r="T8" s="22">
        <v>539.54999999999995</v>
      </c>
      <c r="U8" s="74">
        <f t="shared" si="3"/>
        <v>-370.45000000000005</v>
      </c>
      <c r="V8" s="70">
        <f t="shared" si="4"/>
        <v>-370</v>
      </c>
      <c r="W8" s="70"/>
      <c r="X8" s="70">
        <f t="shared" si="5"/>
        <v>1000.312631137222</v>
      </c>
      <c r="Y8" s="70">
        <f t="shared" si="6"/>
        <v>90.312631137221956</v>
      </c>
      <c r="Z8" s="70">
        <f t="shared" si="7"/>
        <v>90</v>
      </c>
      <c r="AA8" s="24">
        <f t="shared" si="8"/>
        <v>90</v>
      </c>
      <c r="AB8" s="67">
        <f t="shared" si="9"/>
        <v>1000</v>
      </c>
    </row>
    <row r="9" spans="1:28" ht="15" customHeight="1" x14ac:dyDescent="0.25">
      <c r="A9" s="71">
        <v>1392</v>
      </c>
      <c r="B9" s="71">
        <v>910</v>
      </c>
      <c r="C9" s="68">
        <v>1.6</v>
      </c>
      <c r="D9" s="68">
        <v>271.61</v>
      </c>
      <c r="E9" s="68">
        <v>212.1</v>
      </c>
      <c r="F9" s="68">
        <f t="shared" si="0"/>
        <v>84.974358974358978</v>
      </c>
      <c r="G9" s="68">
        <v>0</v>
      </c>
      <c r="H9" s="68">
        <f t="shared" si="1"/>
        <v>41.791208791208788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534.91499999999996</v>
      </c>
      <c r="U9" s="74">
        <f t="shared" si="3"/>
        <v>-375.08500000000004</v>
      </c>
      <c r="V9" s="70">
        <f t="shared" si="4"/>
        <v>-375</v>
      </c>
      <c r="W9" s="70"/>
      <c r="X9" s="70">
        <f t="shared" si="5"/>
        <v>1000.312631137222</v>
      </c>
      <c r="Y9" s="70">
        <f t="shared" si="6"/>
        <v>90.312631137221956</v>
      </c>
      <c r="Z9" s="70">
        <f t="shared" si="7"/>
        <v>90</v>
      </c>
      <c r="AA9" s="24">
        <f t="shared" si="8"/>
        <v>90</v>
      </c>
      <c r="AB9" s="67">
        <f t="shared" si="9"/>
        <v>1000</v>
      </c>
    </row>
    <row r="10" spans="1:28" ht="15" customHeight="1" x14ac:dyDescent="0.25">
      <c r="A10" s="71">
        <v>940</v>
      </c>
      <c r="B10" s="71">
        <v>1110</v>
      </c>
      <c r="C10" s="68">
        <v>1.7</v>
      </c>
      <c r="D10" s="68">
        <v>271.58999999999997</v>
      </c>
      <c r="E10" s="68">
        <v>212.28</v>
      </c>
      <c r="F10" s="68">
        <f t="shared" si="0"/>
        <v>91.948051948051955</v>
      </c>
      <c r="G10" s="68">
        <v>0</v>
      </c>
      <c r="H10" s="68">
        <f t="shared" si="1"/>
        <v>40.033333333333331</v>
      </c>
      <c r="I10" s="68">
        <v>0</v>
      </c>
      <c r="J10" s="72">
        <f t="shared" si="10"/>
        <v>0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531.35699999999997</v>
      </c>
      <c r="U10" s="74">
        <f t="shared" si="3"/>
        <v>-578.64300000000003</v>
      </c>
      <c r="V10" s="70">
        <f t="shared" si="4"/>
        <v>-579</v>
      </c>
      <c r="W10" s="70"/>
      <c r="X10" s="70">
        <f t="shared" si="5"/>
        <v>1220.1615610574906</v>
      </c>
      <c r="Y10" s="70">
        <f t="shared" si="6"/>
        <v>110.16156105749064</v>
      </c>
      <c r="Z10" s="70">
        <f t="shared" si="7"/>
        <v>110</v>
      </c>
      <c r="AA10" s="24">
        <f t="shared" si="8"/>
        <v>110</v>
      </c>
      <c r="AB10" s="67">
        <f t="shared" si="9"/>
        <v>1220</v>
      </c>
    </row>
    <row r="11" spans="1:28" ht="15" customHeight="1" x14ac:dyDescent="0.25">
      <c r="A11" s="71">
        <v>1540</v>
      </c>
      <c r="B11" s="71">
        <v>1110</v>
      </c>
      <c r="C11" s="68">
        <v>5.5</v>
      </c>
      <c r="D11" s="68">
        <v>271.63</v>
      </c>
      <c r="E11" s="68">
        <v>212.28</v>
      </c>
      <c r="F11" s="68">
        <f t="shared" si="0"/>
        <v>85.263157894736835</v>
      </c>
      <c r="G11" s="68">
        <v>0</v>
      </c>
      <c r="H11" s="68">
        <f t="shared" si="1"/>
        <v>40.483146067415731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0</v>
      </c>
      <c r="N11" s="26" t="s">
        <v>52</v>
      </c>
      <c r="O11" s="77">
        <v>280</v>
      </c>
      <c r="P11" s="14" t="s">
        <v>53</v>
      </c>
      <c r="Q11" s="13">
        <f>MIN(D:D)</f>
        <v>270.75</v>
      </c>
      <c r="R11" s="43"/>
      <c r="S11" s="43"/>
      <c r="T11" s="22">
        <v>529.37400000000002</v>
      </c>
      <c r="U11" s="74">
        <f t="shared" si="3"/>
        <v>-580.62599999999998</v>
      </c>
      <c r="V11" s="70">
        <f t="shared" si="4"/>
        <v>-581</v>
      </c>
      <c r="W11" s="70"/>
      <c r="X11" s="70">
        <f t="shared" si="5"/>
        <v>1220.1615610574906</v>
      </c>
      <c r="Y11" s="70">
        <f t="shared" si="6"/>
        <v>110.16156105749064</v>
      </c>
      <c r="Z11" s="70">
        <f t="shared" si="7"/>
        <v>110</v>
      </c>
      <c r="AA11" s="24">
        <f t="shared" si="8"/>
        <v>110</v>
      </c>
      <c r="AB11" s="67">
        <f t="shared" si="9"/>
        <v>1220</v>
      </c>
    </row>
    <row r="12" spans="1:28" ht="15" customHeight="1" x14ac:dyDescent="0.25">
      <c r="A12" s="71">
        <v>1242</v>
      </c>
      <c r="B12" s="71">
        <v>1110</v>
      </c>
      <c r="C12" s="68">
        <v>2.2999999999999998</v>
      </c>
      <c r="D12" s="68">
        <v>271.64999999999998</v>
      </c>
      <c r="E12" s="68">
        <v>212.28</v>
      </c>
      <c r="F12" s="68">
        <f t="shared" si="0"/>
        <v>90.373333333333335</v>
      </c>
      <c r="G12" s="68">
        <v>0</v>
      </c>
      <c r="H12" s="68">
        <f t="shared" si="1"/>
        <v>40.94318181818182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271.3</v>
      </c>
      <c r="R12" s="43"/>
      <c r="S12" s="43"/>
      <c r="T12" s="22">
        <v>540.53099999999995</v>
      </c>
      <c r="U12" s="74">
        <f t="shared" si="3"/>
        <v>-569.46900000000005</v>
      </c>
      <c r="V12" s="70">
        <f t="shared" si="4"/>
        <v>-569</v>
      </c>
      <c r="W12" s="70"/>
      <c r="X12" s="70">
        <f t="shared" si="5"/>
        <v>1220.1615610574906</v>
      </c>
      <c r="Y12" s="70">
        <f t="shared" si="6"/>
        <v>110.16156105749064</v>
      </c>
      <c r="Z12" s="70">
        <f t="shared" si="7"/>
        <v>110</v>
      </c>
      <c r="AA12" s="24">
        <f t="shared" si="8"/>
        <v>110</v>
      </c>
      <c r="AB12" s="67">
        <f t="shared" si="9"/>
        <v>1220</v>
      </c>
    </row>
    <row r="13" spans="1:28" ht="15" customHeight="1" x14ac:dyDescent="0.25">
      <c r="A13" s="71">
        <v>1392</v>
      </c>
      <c r="B13" s="71">
        <v>1110</v>
      </c>
      <c r="C13" s="68">
        <v>0.7</v>
      </c>
      <c r="D13" s="68">
        <v>271.67</v>
      </c>
      <c r="E13" s="68">
        <v>212.28</v>
      </c>
      <c r="F13" s="68">
        <f t="shared" si="0"/>
        <v>89.567567567567565</v>
      </c>
      <c r="G13" s="68">
        <v>0</v>
      </c>
      <c r="H13" s="68">
        <f t="shared" si="1"/>
        <v>41.413793103448278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527.07799999999997</v>
      </c>
      <c r="U13" s="74">
        <f t="shared" si="3"/>
        <v>-582.92200000000003</v>
      </c>
      <c r="V13" s="70">
        <f t="shared" si="4"/>
        <v>-583</v>
      </c>
      <c r="W13" s="70"/>
      <c r="X13" s="70">
        <f t="shared" si="5"/>
        <v>1220.1615610574906</v>
      </c>
      <c r="Y13" s="70">
        <f t="shared" si="6"/>
        <v>110.16156105749064</v>
      </c>
      <c r="Z13" s="70">
        <f t="shared" si="7"/>
        <v>110</v>
      </c>
      <c r="AA13" s="24">
        <f t="shared" si="8"/>
        <v>110</v>
      </c>
      <c r="AB13" s="67">
        <f t="shared" si="9"/>
        <v>1220</v>
      </c>
    </row>
    <row r="14" spans="1:28" ht="15" customHeight="1" x14ac:dyDescent="0.25">
      <c r="A14" s="71">
        <v>1544</v>
      </c>
      <c r="B14" s="71">
        <v>1300</v>
      </c>
      <c r="C14" s="68">
        <v>0.1</v>
      </c>
      <c r="D14" s="68">
        <v>271.7</v>
      </c>
      <c r="E14" s="68">
        <v>212.35</v>
      </c>
      <c r="F14" s="68">
        <f t="shared" si="0"/>
        <v>88.712328767123282</v>
      </c>
      <c r="G14" s="68">
        <v>0</v>
      </c>
      <c r="H14" s="68">
        <f t="shared" si="1"/>
        <v>39.686046511627907</v>
      </c>
      <c r="I14" s="68">
        <v>0</v>
      </c>
      <c r="J14" s="72">
        <f t="shared" si="10"/>
        <v>0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5744</v>
      </c>
      <c r="R14" s="43"/>
      <c r="S14" s="43"/>
      <c r="T14" s="22">
        <v>544.59699999999998</v>
      </c>
      <c r="U14" s="74">
        <f t="shared" si="3"/>
        <v>-755.40300000000002</v>
      </c>
      <c r="V14" s="70">
        <f t="shared" si="4"/>
        <v>-755</v>
      </c>
      <c r="W14" s="70"/>
      <c r="X14" s="70">
        <f t="shared" si="5"/>
        <v>1429.0180444817456</v>
      </c>
      <c r="Y14" s="70">
        <f t="shared" si="6"/>
        <v>129.01804448174562</v>
      </c>
      <c r="Z14" s="70">
        <f t="shared" si="7"/>
        <v>129</v>
      </c>
      <c r="AA14" s="24">
        <f t="shared" si="8"/>
        <v>129</v>
      </c>
      <c r="AB14" s="67">
        <f t="shared" si="9"/>
        <v>1429</v>
      </c>
    </row>
    <row r="15" spans="1:28" ht="15" customHeight="1" x14ac:dyDescent="0.25">
      <c r="A15" s="71">
        <v>1395</v>
      </c>
      <c r="B15" s="71">
        <v>1300</v>
      </c>
      <c r="C15" s="68">
        <v>0.1</v>
      </c>
      <c r="D15" s="68">
        <v>271.70999999999998</v>
      </c>
      <c r="E15" s="68">
        <v>212.35</v>
      </c>
      <c r="F15" s="68">
        <f t="shared" si="0"/>
        <v>92.013888888888886</v>
      </c>
      <c r="G15" s="68">
        <v>0</v>
      </c>
      <c r="H15" s="68">
        <f t="shared" si="1"/>
        <v>40.152941176470591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151</v>
      </c>
      <c r="P15" s="14" t="s">
        <v>61</v>
      </c>
      <c r="Q15" s="13">
        <f>MAX(D:D)</f>
        <v>274.29000000000002</v>
      </c>
      <c r="R15" s="43">
        <f ca="1">TREND(OFFSET('Z-V'!B1,MATCH(Q15,'Z-V'!A:A,1)-1,,2,1),OFFSET('Z-V'!A1,MATCH(Q15,'Z-V'!A:A,1)-1,,2,1),Q15)</f>
        <v>67515.000000000116</v>
      </c>
      <c r="S15" s="43"/>
      <c r="T15" s="22">
        <v>540.95600000000002</v>
      </c>
      <c r="U15" s="74">
        <f t="shared" si="3"/>
        <v>-759.04399999999998</v>
      </c>
      <c r="V15" s="70">
        <f t="shared" si="4"/>
        <v>-759</v>
      </c>
      <c r="W15" s="70"/>
      <c r="X15" s="70">
        <f t="shared" si="5"/>
        <v>1429.0180444817456</v>
      </c>
      <c r="Y15" s="70">
        <f t="shared" si="6"/>
        <v>129.01804448174562</v>
      </c>
      <c r="Z15" s="70">
        <f t="shared" si="7"/>
        <v>129</v>
      </c>
      <c r="AA15" s="24">
        <f t="shared" si="8"/>
        <v>129</v>
      </c>
      <c r="AB15" s="67">
        <f t="shared" si="9"/>
        <v>1429</v>
      </c>
    </row>
    <row r="16" spans="1:28" ht="15" customHeight="1" x14ac:dyDescent="0.25">
      <c r="A16" s="71">
        <v>1545</v>
      </c>
      <c r="B16" s="71">
        <v>1300</v>
      </c>
      <c r="C16" s="68">
        <v>0.2</v>
      </c>
      <c r="D16" s="68">
        <v>271.73</v>
      </c>
      <c r="E16" s="68">
        <v>212.35</v>
      </c>
      <c r="F16" s="68">
        <f t="shared" si="0"/>
        <v>91.197183098591552</v>
      </c>
      <c r="G16" s="68">
        <v>0</v>
      </c>
      <c r="H16" s="68">
        <f t="shared" si="1"/>
        <v>40.63095238095238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0</v>
      </c>
      <c r="N16" s="26" t="s">
        <v>62</v>
      </c>
      <c r="O16" s="78">
        <f>MAX(C:C)</f>
        <v>13.6</v>
      </c>
      <c r="P16" s="14" t="s">
        <v>63</v>
      </c>
      <c r="Q16" s="56">
        <f>D2</f>
        <v>271.3</v>
      </c>
      <c r="R16" s="43">
        <f ca="1">TREND(OFFSET('Z-V'!B1,MATCH(Q16,'Z-V'!A:A,1)-1,,2,1),OFFSET('Z-V'!A1,MATCH(Q16,'Z-V'!A:A,1)-1,,2,1),Q16)</f>
        <v>56879.999999999884</v>
      </c>
      <c r="S16" s="43"/>
      <c r="T16" s="22">
        <v>540.33000000000004</v>
      </c>
      <c r="U16" s="74">
        <f t="shared" si="3"/>
        <v>-759.67</v>
      </c>
      <c r="V16" s="70">
        <f t="shared" si="4"/>
        <v>-760</v>
      </c>
      <c r="W16" s="70"/>
      <c r="X16" s="70">
        <f t="shared" si="5"/>
        <v>1429.0180444817456</v>
      </c>
      <c r="Y16" s="70">
        <f t="shared" si="6"/>
        <v>129.01804448174562</v>
      </c>
      <c r="Z16" s="70">
        <f t="shared" si="7"/>
        <v>129</v>
      </c>
      <c r="AA16" s="24">
        <f t="shared" si="8"/>
        <v>129</v>
      </c>
      <c r="AB16" s="67">
        <f t="shared" si="9"/>
        <v>1429</v>
      </c>
    </row>
    <row r="17" spans="1:28" ht="15" customHeight="1" x14ac:dyDescent="0.25">
      <c r="A17" s="71">
        <v>1548</v>
      </c>
      <c r="B17" s="71">
        <v>1300</v>
      </c>
      <c r="C17" s="68">
        <v>0.2</v>
      </c>
      <c r="D17" s="68">
        <v>271.76</v>
      </c>
      <c r="E17" s="68">
        <v>212.35</v>
      </c>
      <c r="F17" s="68">
        <f t="shared" si="0"/>
        <v>92.457142857142856</v>
      </c>
      <c r="G17" s="68">
        <v>0</v>
      </c>
      <c r="H17" s="68">
        <f t="shared" si="1"/>
        <v>41.120481927710841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274.29000000000002</v>
      </c>
      <c r="R17" s="43"/>
      <c r="S17" s="43"/>
      <c r="T17" s="22">
        <v>533.56299999999999</v>
      </c>
      <c r="U17" s="74">
        <f t="shared" si="3"/>
        <v>-766.43700000000001</v>
      </c>
      <c r="V17" s="70">
        <f t="shared" si="4"/>
        <v>-766</v>
      </c>
      <c r="W17" s="70"/>
      <c r="X17" s="70">
        <f t="shared" si="5"/>
        <v>1429.0180444817456</v>
      </c>
      <c r="Y17" s="70">
        <f t="shared" si="6"/>
        <v>129.01804448174562</v>
      </c>
      <c r="Z17" s="70">
        <f t="shared" si="7"/>
        <v>129</v>
      </c>
      <c r="AA17" s="24">
        <f t="shared" si="8"/>
        <v>129</v>
      </c>
      <c r="AB17" s="67">
        <f t="shared" si="9"/>
        <v>1429</v>
      </c>
    </row>
    <row r="18" spans="1:28" ht="15" customHeight="1" x14ac:dyDescent="0.2">
      <c r="A18" s="71">
        <v>1952</v>
      </c>
      <c r="B18" s="71">
        <v>1490</v>
      </c>
      <c r="C18" s="68">
        <v>0</v>
      </c>
      <c r="D18" s="68">
        <v>271.8</v>
      </c>
      <c r="E18" s="68">
        <v>212.41</v>
      </c>
      <c r="F18" s="68">
        <f t="shared" si="0"/>
        <v>87.94202898550725</v>
      </c>
      <c r="G18" s="68">
        <v>0</v>
      </c>
      <c r="H18" s="68">
        <f t="shared" si="1"/>
        <v>39.304878048780488</v>
      </c>
      <c r="I18" s="68">
        <v>0</v>
      </c>
      <c r="J18" s="72">
        <f t="shared" si="10"/>
        <v>0</v>
      </c>
      <c r="K18" s="72">
        <f t="shared" si="11"/>
        <v>1</v>
      </c>
      <c r="L18" s="72">
        <f t="shared" si="12"/>
        <v>1</v>
      </c>
      <c r="M18" s="72">
        <f t="shared" ca="1" si="2"/>
        <v>0</v>
      </c>
      <c r="N18" s="26" t="s">
        <v>66</v>
      </c>
      <c r="O18" s="26">
        <f>MAX(B:B)</f>
        <v>5744</v>
      </c>
      <c r="R18" s="43"/>
      <c r="S18" s="43"/>
      <c r="T18" s="22">
        <v>520.59299999999996</v>
      </c>
      <c r="U18" s="74">
        <f t="shared" si="3"/>
        <v>-969.40700000000004</v>
      </c>
      <c r="V18" s="70">
        <f t="shared" si="4"/>
        <v>-969</v>
      </c>
      <c r="W18" s="70"/>
      <c r="X18" s="70">
        <f t="shared" si="5"/>
        <v>1637.8745279060008</v>
      </c>
      <c r="Y18" s="70">
        <f t="shared" si="6"/>
        <v>147.87452790600082</v>
      </c>
      <c r="Z18" s="70">
        <f t="shared" si="7"/>
        <v>148</v>
      </c>
      <c r="AA18" s="24">
        <f t="shared" si="8"/>
        <v>148</v>
      </c>
      <c r="AB18" s="67">
        <f t="shared" si="9"/>
        <v>1638</v>
      </c>
    </row>
    <row r="19" spans="1:28" ht="15" customHeight="1" x14ac:dyDescent="0.25">
      <c r="A19" s="71">
        <v>932</v>
      </c>
      <c r="B19" s="71">
        <v>1490</v>
      </c>
      <c r="C19" s="68">
        <v>0.3</v>
      </c>
      <c r="D19" s="68">
        <v>271.75</v>
      </c>
      <c r="E19" s="68">
        <v>212.41</v>
      </c>
      <c r="F19" s="68">
        <f t="shared" si="0"/>
        <v>104.23529411764706</v>
      </c>
      <c r="G19" s="68">
        <v>0</v>
      </c>
      <c r="H19" s="68">
        <f t="shared" si="1"/>
        <v>39.790123456790127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0.29750684931506849</v>
      </c>
      <c r="R19" s="58">
        <f>MAX(AB:AB)</f>
        <v>6314</v>
      </c>
      <c r="S19" s="58">
        <f>'Z-V'!P8-R19</f>
        <v>2665</v>
      </c>
      <c r="T19" s="22">
        <v>300.94400000000002</v>
      </c>
      <c r="U19" s="74">
        <f t="shared" si="3"/>
        <v>-1189.056</v>
      </c>
      <c r="V19" s="70">
        <f t="shared" si="4"/>
        <v>-1189</v>
      </c>
      <c r="W19" s="70"/>
      <c r="X19" s="70">
        <f t="shared" si="5"/>
        <v>1637.8745279060008</v>
      </c>
      <c r="Y19" s="70">
        <f t="shared" si="6"/>
        <v>147.87452790600082</v>
      </c>
      <c r="Z19" s="70">
        <f t="shared" si="7"/>
        <v>148</v>
      </c>
      <c r="AA19" s="24">
        <f t="shared" si="8"/>
        <v>148</v>
      </c>
      <c r="AB19" s="67">
        <f t="shared" si="9"/>
        <v>1638</v>
      </c>
    </row>
    <row r="20" spans="1:28" ht="15" customHeight="1" x14ac:dyDescent="0.25">
      <c r="A20" s="71">
        <v>1533</v>
      </c>
      <c r="B20" s="71">
        <v>1490</v>
      </c>
      <c r="C20" s="68">
        <v>3.2</v>
      </c>
      <c r="D20" s="68">
        <v>271.75</v>
      </c>
      <c r="E20" s="68">
        <v>212.41</v>
      </c>
      <c r="F20" s="68">
        <f t="shared" si="0"/>
        <v>96.820895522388057</v>
      </c>
      <c r="G20" s="68">
        <v>0</v>
      </c>
      <c r="H20" s="68">
        <f t="shared" si="1"/>
        <v>40.287500000000001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1</v>
      </c>
      <c r="P20" s="14" t="s">
        <v>1</v>
      </c>
      <c r="Q20" s="13">
        <f ca="1">('Z-V'!R16-'Z-V'!R17)*(S20-'Z-V'!R13)/('Z-V'!R9-'Z-V'!R13)+'Z-V'!R17</f>
        <v>0.80133947270007044</v>
      </c>
      <c r="R20" s="43">
        <f ca="1">R15-R16</f>
        <v>10635.000000000233</v>
      </c>
      <c r="S20" s="43">
        <f ca="1">'Z-V'!P9-R20</f>
        <v>42844.999999999767</v>
      </c>
      <c r="T20" s="22">
        <v>303.38499999999999</v>
      </c>
      <c r="U20" s="74">
        <f t="shared" si="3"/>
        <v>-1186.615</v>
      </c>
      <c r="V20" s="70">
        <f t="shared" si="4"/>
        <v>-1187</v>
      </c>
      <c r="W20" s="70"/>
      <c r="X20" s="70">
        <f t="shared" si="5"/>
        <v>1637.8745279060008</v>
      </c>
      <c r="Y20" s="70">
        <f t="shared" si="6"/>
        <v>147.87452790600082</v>
      </c>
      <c r="Z20" s="70">
        <f t="shared" si="7"/>
        <v>148</v>
      </c>
      <c r="AA20" s="24">
        <f t="shared" si="8"/>
        <v>148</v>
      </c>
      <c r="AB20" s="67">
        <f t="shared" si="9"/>
        <v>1638</v>
      </c>
    </row>
    <row r="21" spans="1:28" ht="15" customHeight="1" x14ac:dyDescent="0.25">
      <c r="A21" s="71">
        <v>1533</v>
      </c>
      <c r="B21" s="71">
        <v>1490</v>
      </c>
      <c r="C21" s="68">
        <v>8.9</v>
      </c>
      <c r="D21" s="68">
        <v>271.76</v>
      </c>
      <c r="E21" s="68">
        <v>212.41</v>
      </c>
      <c r="F21" s="68">
        <f t="shared" si="0"/>
        <v>98.287878787878782</v>
      </c>
      <c r="G21" s="68">
        <v>0</v>
      </c>
      <c r="H21" s="68">
        <f t="shared" si="1"/>
        <v>40.797468354430379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0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0.8635445408862491</v>
      </c>
      <c r="R21" s="43">
        <f>ABS(Q12-Q17)</f>
        <v>2.9900000000000091</v>
      </c>
      <c r="S21" s="43">
        <f>'Z-V'!P10-R21</f>
        <v>18.899999999999991</v>
      </c>
      <c r="T21" s="22">
        <v>308.39</v>
      </c>
      <c r="U21" s="74">
        <f t="shared" si="3"/>
        <v>-1181.6100000000001</v>
      </c>
      <c r="V21" s="70">
        <f t="shared" si="4"/>
        <v>-1182</v>
      </c>
      <c r="W21" s="70"/>
      <c r="X21" s="70">
        <f t="shared" si="5"/>
        <v>1637.8745279060008</v>
      </c>
      <c r="Y21" s="70">
        <f t="shared" si="6"/>
        <v>147.87452790600082</v>
      </c>
      <c r="Z21" s="70">
        <f t="shared" si="7"/>
        <v>148</v>
      </c>
      <c r="AA21" s="24">
        <f t="shared" si="8"/>
        <v>148</v>
      </c>
      <c r="AB21" s="67">
        <f t="shared" si="9"/>
        <v>1638</v>
      </c>
    </row>
    <row r="22" spans="1:28" ht="15" customHeight="1" x14ac:dyDescent="0.25">
      <c r="A22" s="71">
        <v>1678</v>
      </c>
      <c r="B22" s="71">
        <v>1690</v>
      </c>
      <c r="C22" s="68">
        <v>3.2</v>
      </c>
      <c r="D22" s="68">
        <v>271.76</v>
      </c>
      <c r="E22" s="68">
        <v>212.47</v>
      </c>
      <c r="F22" s="68">
        <f t="shared" si="0"/>
        <v>97.569230769230771</v>
      </c>
      <c r="G22" s="68">
        <v>0</v>
      </c>
      <c r="H22" s="68">
        <f t="shared" si="1"/>
        <v>38.756410256410255</v>
      </c>
      <c r="I22" s="68">
        <v>0</v>
      </c>
      <c r="J22" s="72">
        <f t="shared" si="10"/>
        <v>0</v>
      </c>
      <c r="K22" s="72">
        <f t="shared" si="11"/>
        <v>1</v>
      </c>
      <c r="L22" s="72">
        <f t="shared" si="12"/>
        <v>1</v>
      </c>
      <c r="M22" s="72">
        <f t="shared" ca="1" si="2"/>
        <v>1</v>
      </c>
      <c r="N22" s="27"/>
      <c r="O22" s="27"/>
      <c r="P22" s="16" t="s">
        <v>71</v>
      </c>
      <c r="Q22" s="12">
        <f ca="1">ROUND(('Z-V'!R21*Q19+'Z-V'!R22*Q20+'Z-V'!R23*Q21)/'Z-V'!R19,4)</f>
        <v>0.64070000000000005</v>
      </c>
      <c r="R22" s="43"/>
      <c r="S22" s="43"/>
      <c r="T22" s="22">
        <v>303.53199999999998</v>
      </c>
      <c r="U22" s="74">
        <f t="shared" si="3"/>
        <v>-1386.4680000000001</v>
      </c>
      <c r="V22" s="70">
        <f t="shared" si="4"/>
        <v>-1386</v>
      </c>
      <c r="W22" s="70"/>
      <c r="X22" s="70">
        <f t="shared" si="5"/>
        <v>1857.7234578262694</v>
      </c>
      <c r="Y22" s="70">
        <f t="shared" si="6"/>
        <v>167.7234578262694</v>
      </c>
      <c r="Z22" s="70">
        <f t="shared" si="7"/>
        <v>168</v>
      </c>
      <c r="AA22" s="24">
        <f t="shared" si="8"/>
        <v>168</v>
      </c>
      <c r="AB22" s="67">
        <f t="shared" si="9"/>
        <v>1858</v>
      </c>
    </row>
    <row r="23" spans="1:28" ht="15" customHeight="1" x14ac:dyDescent="0.25">
      <c r="A23" s="71">
        <v>1980</v>
      </c>
      <c r="B23" s="71">
        <v>1690</v>
      </c>
      <c r="C23" s="68">
        <v>0.4</v>
      </c>
      <c r="D23" s="68">
        <v>271.77999999999997</v>
      </c>
      <c r="E23" s="68">
        <v>212.47</v>
      </c>
      <c r="F23" s="68">
        <f t="shared" si="0"/>
        <v>94.375</v>
      </c>
      <c r="G23" s="68">
        <v>0</v>
      </c>
      <c r="H23" s="68">
        <f t="shared" si="1"/>
        <v>39.259740259740262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1</v>
      </c>
      <c r="N23" s="26"/>
      <c r="O23" s="26"/>
      <c r="P23" s="25"/>
      <c r="Q23" s="25"/>
      <c r="T23" s="22">
        <v>307.57400000000001</v>
      </c>
      <c r="U23" s="74">
        <f t="shared" si="3"/>
        <v>-1382.4259999999999</v>
      </c>
      <c r="V23" s="70">
        <f t="shared" si="4"/>
        <v>-1382</v>
      </c>
      <c r="W23" s="70"/>
      <c r="X23" s="70">
        <f t="shared" si="5"/>
        <v>1857.7234578262694</v>
      </c>
      <c r="Y23" s="70">
        <f t="shared" si="6"/>
        <v>167.7234578262694</v>
      </c>
      <c r="Z23" s="70">
        <f t="shared" si="7"/>
        <v>168</v>
      </c>
      <c r="AA23" s="24">
        <f t="shared" si="8"/>
        <v>168</v>
      </c>
      <c r="AB23" s="67">
        <f t="shared" si="9"/>
        <v>1858</v>
      </c>
    </row>
    <row r="24" spans="1:28" ht="15" customHeight="1" x14ac:dyDescent="0.25">
      <c r="A24" s="71">
        <v>1830</v>
      </c>
      <c r="B24" s="71">
        <v>1690</v>
      </c>
      <c r="C24" s="68">
        <v>0.4</v>
      </c>
      <c r="D24" s="68">
        <v>271.8</v>
      </c>
      <c r="E24" s="68">
        <v>212.47</v>
      </c>
      <c r="F24" s="68">
        <f t="shared" si="0"/>
        <v>98.253968253968253</v>
      </c>
      <c r="G24" s="68">
        <v>0</v>
      </c>
      <c r="H24" s="68">
        <f t="shared" si="1"/>
        <v>39.776315789473685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1</v>
      </c>
      <c r="N24" s="26"/>
      <c r="O24" s="26"/>
      <c r="P24" s="25"/>
      <c r="Q24" s="25"/>
      <c r="T24" s="22">
        <v>306.01600000000002</v>
      </c>
      <c r="U24" s="74">
        <f t="shared" si="3"/>
        <v>-1383.9839999999999</v>
      </c>
      <c r="V24" s="70">
        <f t="shared" si="4"/>
        <v>-1384</v>
      </c>
      <c r="W24" s="70"/>
      <c r="X24" s="70">
        <f t="shared" si="5"/>
        <v>1857.7234578262694</v>
      </c>
      <c r="Y24" s="70">
        <f t="shared" si="6"/>
        <v>167.7234578262694</v>
      </c>
      <c r="Z24" s="70">
        <f t="shared" si="7"/>
        <v>168</v>
      </c>
      <c r="AA24" s="24">
        <f t="shared" si="8"/>
        <v>168</v>
      </c>
      <c r="AB24" s="67">
        <f t="shared" si="9"/>
        <v>1858</v>
      </c>
    </row>
    <row r="25" spans="1:28" ht="15" customHeight="1" x14ac:dyDescent="0.25">
      <c r="A25" s="71">
        <v>2280</v>
      </c>
      <c r="B25" s="71">
        <v>1690</v>
      </c>
      <c r="C25" s="68">
        <v>0.1</v>
      </c>
      <c r="D25" s="68">
        <v>271.86</v>
      </c>
      <c r="E25" s="68">
        <v>212.47</v>
      </c>
      <c r="F25" s="68">
        <f t="shared" si="0"/>
        <v>92.58064516129032</v>
      </c>
      <c r="G25" s="68">
        <v>0</v>
      </c>
      <c r="H25" s="68">
        <f t="shared" si="1"/>
        <v>40.306666666666665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0</v>
      </c>
      <c r="N25" s="26"/>
      <c r="O25" s="26"/>
      <c r="P25" s="25"/>
      <c r="Q25" s="25"/>
      <c r="T25" s="22">
        <v>323.73700000000002</v>
      </c>
      <c r="U25" s="74">
        <f t="shared" si="3"/>
        <v>-1366.2629999999999</v>
      </c>
      <c r="V25" s="70">
        <f t="shared" si="4"/>
        <v>-1366</v>
      </c>
      <c r="W25" s="70"/>
      <c r="X25" s="70">
        <f t="shared" si="5"/>
        <v>1857.7234578262694</v>
      </c>
      <c r="Y25" s="70">
        <f t="shared" si="6"/>
        <v>167.7234578262694</v>
      </c>
      <c r="Z25" s="70">
        <f t="shared" si="7"/>
        <v>168</v>
      </c>
      <c r="AA25" s="24">
        <f t="shared" si="8"/>
        <v>168</v>
      </c>
      <c r="AB25" s="67">
        <f t="shared" si="9"/>
        <v>1858</v>
      </c>
    </row>
    <row r="26" spans="1:28" ht="15" customHeight="1" x14ac:dyDescent="0.25">
      <c r="A26" s="71">
        <v>1972</v>
      </c>
      <c r="B26" s="71">
        <v>1880</v>
      </c>
      <c r="C26" s="68">
        <v>0</v>
      </c>
      <c r="D26" s="68">
        <v>271.87</v>
      </c>
      <c r="E26" s="68">
        <v>212.51</v>
      </c>
      <c r="F26" s="68">
        <f t="shared" si="0"/>
        <v>99.147540983606561</v>
      </c>
      <c r="G26" s="68">
        <v>0</v>
      </c>
      <c r="H26" s="68">
        <f t="shared" si="1"/>
        <v>38.283783783783782</v>
      </c>
      <c r="I26" s="68">
        <v>0</v>
      </c>
      <c r="J26" s="72">
        <f t="shared" si="10"/>
        <v>0</v>
      </c>
      <c r="K26" s="72">
        <f t="shared" si="11"/>
        <v>1</v>
      </c>
      <c r="L26" s="72">
        <f t="shared" si="12"/>
        <v>1</v>
      </c>
      <c r="M26" s="72">
        <f t="shared" ca="1" si="2"/>
        <v>0</v>
      </c>
      <c r="N26" s="26"/>
      <c r="O26" s="26"/>
      <c r="P26" s="25"/>
      <c r="Q26" s="25"/>
      <c r="T26" s="22">
        <v>318.19</v>
      </c>
      <c r="U26" s="74">
        <f t="shared" si="3"/>
        <v>-1561.81</v>
      </c>
      <c r="V26" s="70">
        <f t="shared" si="4"/>
        <v>-1562</v>
      </c>
      <c r="W26" s="70"/>
      <c r="X26" s="70">
        <f t="shared" si="5"/>
        <v>2066.5799412505244</v>
      </c>
      <c r="Y26" s="70">
        <f t="shared" si="6"/>
        <v>186.57994125052437</v>
      </c>
      <c r="Z26" s="70">
        <f t="shared" si="7"/>
        <v>187</v>
      </c>
      <c r="AA26" s="24">
        <f t="shared" si="8"/>
        <v>187</v>
      </c>
      <c r="AB26" s="67">
        <f t="shared" si="9"/>
        <v>2067</v>
      </c>
    </row>
    <row r="27" spans="1:28" ht="15" customHeight="1" x14ac:dyDescent="0.25">
      <c r="A27" s="71">
        <v>2274</v>
      </c>
      <c r="B27" s="71">
        <v>1880</v>
      </c>
      <c r="C27" s="68">
        <v>0</v>
      </c>
      <c r="D27" s="68">
        <v>271.91000000000003</v>
      </c>
      <c r="E27" s="68">
        <v>212.51</v>
      </c>
      <c r="F27" s="68">
        <f t="shared" si="0"/>
        <v>95.766666666666666</v>
      </c>
      <c r="G27" s="68">
        <v>0</v>
      </c>
      <c r="H27" s="68">
        <f t="shared" si="1"/>
        <v>38.80821917808219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0</v>
      </c>
      <c r="N27" s="26"/>
      <c r="O27" s="26"/>
      <c r="P27" s="25"/>
      <c r="Q27" s="25"/>
      <c r="T27" s="22">
        <v>322.512</v>
      </c>
      <c r="U27" s="74">
        <f t="shared" si="3"/>
        <v>-1557.4880000000001</v>
      </c>
      <c r="V27" s="70">
        <f t="shared" si="4"/>
        <v>-1557</v>
      </c>
      <c r="W27" s="70"/>
      <c r="X27" s="70">
        <f t="shared" si="5"/>
        <v>2066.5799412505244</v>
      </c>
      <c r="Y27" s="70">
        <f t="shared" si="6"/>
        <v>186.57994125052437</v>
      </c>
      <c r="Z27" s="70">
        <f t="shared" si="7"/>
        <v>187</v>
      </c>
      <c r="AA27" s="24">
        <f t="shared" si="8"/>
        <v>187</v>
      </c>
      <c r="AB27" s="67">
        <f t="shared" si="9"/>
        <v>2067</v>
      </c>
    </row>
    <row r="28" spans="1:28" ht="15" customHeight="1" x14ac:dyDescent="0.25">
      <c r="A28" s="71">
        <v>1826</v>
      </c>
      <c r="B28" s="71">
        <v>1880</v>
      </c>
      <c r="C28" s="68">
        <v>0</v>
      </c>
      <c r="D28" s="68">
        <v>271.89999999999998</v>
      </c>
      <c r="E28" s="68">
        <v>212.51</v>
      </c>
      <c r="F28" s="68">
        <f t="shared" si="0"/>
        <v>104.98305084745763</v>
      </c>
      <c r="G28" s="68">
        <v>0</v>
      </c>
      <c r="H28" s="68">
        <f t="shared" si="1"/>
        <v>39.347222222222221</v>
      </c>
      <c r="I28" s="68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313.13900000000001</v>
      </c>
      <c r="U28" s="74">
        <f t="shared" si="3"/>
        <v>-1566.8609999999999</v>
      </c>
      <c r="V28" s="70">
        <f t="shared" si="4"/>
        <v>-1567</v>
      </c>
      <c r="W28" s="70"/>
      <c r="X28" s="70">
        <f t="shared" si="5"/>
        <v>2066.5799412505244</v>
      </c>
      <c r="Y28" s="70">
        <f t="shared" si="6"/>
        <v>186.57994125052437</v>
      </c>
      <c r="Z28" s="70">
        <f t="shared" si="7"/>
        <v>187</v>
      </c>
      <c r="AA28" s="24">
        <f t="shared" si="8"/>
        <v>187</v>
      </c>
      <c r="AB28" s="67">
        <f t="shared" si="9"/>
        <v>2067</v>
      </c>
    </row>
    <row r="29" spans="1:28" ht="15" customHeight="1" x14ac:dyDescent="0.25">
      <c r="A29" s="71">
        <v>1826</v>
      </c>
      <c r="B29" s="71">
        <v>1880</v>
      </c>
      <c r="C29" s="68">
        <v>0</v>
      </c>
      <c r="D29" s="68">
        <v>271.89999999999998</v>
      </c>
      <c r="E29" s="68">
        <v>212.51</v>
      </c>
      <c r="F29" s="68">
        <f t="shared" si="0"/>
        <v>106.79310344827586</v>
      </c>
      <c r="G29" s="68">
        <v>0</v>
      </c>
      <c r="H29" s="68">
        <f t="shared" si="1"/>
        <v>39.901408450704224</v>
      </c>
      <c r="I29" s="68">
        <v>0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323.05500000000001</v>
      </c>
      <c r="U29" s="74">
        <f t="shared" si="3"/>
        <v>-1556.9449999999999</v>
      </c>
      <c r="V29" s="70">
        <f t="shared" si="4"/>
        <v>-1557</v>
      </c>
      <c r="W29" s="70"/>
      <c r="X29" s="70">
        <f t="shared" si="5"/>
        <v>2066.5799412505244</v>
      </c>
      <c r="Y29" s="70">
        <f t="shared" si="6"/>
        <v>186.57994125052437</v>
      </c>
      <c r="Z29" s="70">
        <f t="shared" si="7"/>
        <v>187</v>
      </c>
      <c r="AA29" s="24">
        <f t="shared" si="8"/>
        <v>187</v>
      </c>
      <c r="AB29" s="67">
        <f t="shared" si="9"/>
        <v>2067</v>
      </c>
    </row>
    <row r="30" spans="1:28" ht="15" customHeight="1" x14ac:dyDescent="0.25">
      <c r="A30" s="71">
        <v>1676</v>
      </c>
      <c r="B30" s="71">
        <v>2070</v>
      </c>
      <c r="C30" s="68">
        <v>0</v>
      </c>
      <c r="D30" s="68">
        <v>271.86</v>
      </c>
      <c r="E30" s="68">
        <v>212.55</v>
      </c>
      <c r="F30" s="68">
        <f t="shared" si="0"/>
        <v>111.29824561403508</v>
      </c>
      <c r="G30" s="68">
        <v>0</v>
      </c>
      <c r="H30" s="68">
        <f t="shared" si="1"/>
        <v>37.75714285714286</v>
      </c>
      <c r="I30" s="68">
        <v>0</v>
      </c>
      <c r="J30" s="72">
        <f t="shared" si="10"/>
        <v>0</v>
      </c>
      <c r="K30" s="72">
        <f t="shared" si="11"/>
        <v>1</v>
      </c>
      <c r="L30" s="72">
        <f t="shared" si="12"/>
        <v>1</v>
      </c>
      <c r="M30" s="72">
        <f t="shared" ca="1" si="2"/>
        <v>1</v>
      </c>
      <c r="N30" s="26"/>
      <c r="O30" s="26"/>
      <c r="P30" s="25"/>
      <c r="Q30" s="25"/>
      <c r="T30" s="22">
        <v>323.447</v>
      </c>
      <c r="U30" s="74">
        <f t="shared" si="3"/>
        <v>-1746.5529999999999</v>
      </c>
      <c r="V30" s="70">
        <f t="shared" si="4"/>
        <v>-1747</v>
      </c>
      <c r="W30" s="70"/>
      <c r="X30" s="70">
        <f t="shared" si="5"/>
        <v>2275.4364246747796</v>
      </c>
      <c r="Y30" s="70">
        <f t="shared" si="6"/>
        <v>205.43642467477957</v>
      </c>
      <c r="Z30" s="70">
        <f t="shared" si="7"/>
        <v>205</v>
      </c>
      <c r="AA30" s="24">
        <f t="shared" si="8"/>
        <v>205</v>
      </c>
      <c r="AB30" s="67">
        <f t="shared" si="9"/>
        <v>2275</v>
      </c>
    </row>
    <row r="31" spans="1:28" ht="15" customHeight="1" x14ac:dyDescent="0.25">
      <c r="A31" s="71">
        <v>1527</v>
      </c>
      <c r="B31" s="71">
        <v>2070</v>
      </c>
      <c r="C31" s="68">
        <v>0</v>
      </c>
      <c r="D31" s="68">
        <v>271.8</v>
      </c>
      <c r="E31" s="68">
        <v>212.55</v>
      </c>
      <c r="F31" s="68">
        <f t="shared" si="0"/>
        <v>115.94642857142857</v>
      </c>
      <c r="G31" s="68">
        <v>0</v>
      </c>
      <c r="H31" s="68">
        <f t="shared" si="1"/>
        <v>38.304347826086953</v>
      </c>
      <c r="I31" s="68">
        <v>0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318.04300000000001</v>
      </c>
      <c r="U31" s="74">
        <f t="shared" si="3"/>
        <v>-1751.9569999999999</v>
      </c>
      <c r="V31" s="70">
        <f t="shared" si="4"/>
        <v>-1752</v>
      </c>
      <c r="W31" s="70"/>
      <c r="X31" s="70">
        <f t="shared" si="5"/>
        <v>2275.4364246747796</v>
      </c>
      <c r="Y31" s="70">
        <f t="shared" si="6"/>
        <v>205.43642467477957</v>
      </c>
      <c r="Z31" s="70">
        <f t="shared" si="7"/>
        <v>205</v>
      </c>
      <c r="AA31" s="24">
        <f t="shared" si="8"/>
        <v>205</v>
      </c>
      <c r="AB31" s="67">
        <f t="shared" si="9"/>
        <v>2275</v>
      </c>
    </row>
    <row r="32" spans="1:28" ht="15" customHeight="1" x14ac:dyDescent="0.25">
      <c r="A32" s="71">
        <v>1652</v>
      </c>
      <c r="B32" s="71">
        <v>2070</v>
      </c>
      <c r="C32" s="68">
        <v>1.1000000000000001</v>
      </c>
      <c r="D32" s="68">
        <v>271.76</v>
      </c>
      <c r="E32" s="68">
        <v>212.55</v>
      </c>
      <c r="F32" s="68">
        <f t="shared" si="0"/>
        <v>115.78181818181818</v>
      </c>
      <c r="G32" s="68">
        <v>0</v>
      </c>
      <c r="H32" s="68">
        <f t="shared" si="1"/>
        <v>38.867647058823529</v>
      </c>
      <c r="I32" s="68">
        <v>0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1</v>
      </c>
      <c r="N32" s="26"/>
      <c r="O32" s="26"/>
      <c r="P32" s="25"/>
      <c r="Q32" s="25"/>
      <c r="T32" s="22">
        <v>322.90800000000002</v>
      </c>
      <c r="U32" s="74">
        <f t="shared" si="3"/>
        <v>-1747.0920000000001</v>
      </c>
      <c r="V32" s="70">
        <f t="shared" si="4"/>
        <v>-1747</v>
      </c>
      <c r="W32" s="70"/>
      <c r="X32" s="70">
        <f t="shared" si="5"/>
        <v>2275.4364246747796</v>
      </c>
      <c r="Y32" s="70">
        <f t="shared" si="6"/>
        <v>205.43642467477957</v>
      </c>
      <c r="Z32" s="70">
        <f t="shared" si="7"/>
        <v>205</v>
      </c>
      <c r="AA32" s="24">
        <f t="shared" si="8"/>
        <v>205</v>
      </c>
      <c r="AB32" s="67">
        <f t="shared" si="9"/>
        <v>2275</v>
      </c>
    </row>
    <row r="33" spans="1:28" ht="15" customHeight="1" x14ac:dyDescent="0.25">
      <c r="A33" s="71">
        <v>1641</v>
      </c>
      <c r="B33" s="71">
        <v>2070</v>
      </c>
      <c r="C33" s="68">
        <v>9</v>
      </c>
      <c r="D33" s="68">
        <v>271.72000000000003</v>
      </c>
      <c r="E33" s="68">
        <v>212.55</v>
      </c>
      <c r="F33" s="68">
        <f t="shared" si="0"/>
        <v>118.12962962962963</v>
      </c>
      <c r="G33" s="68">
        <v>0</v>
      </c>
      <c r="H33" s="68">
        <f t="shared" si="1"/>
        <v>39.447761194029852</v>
      </c>
      <c r="I33" s="68">
        <v>0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322.137</v>
      </c>
      <c r="U33" s="74">
        <f t="shared" si="3"/>
        <v>-1747.8630000000001</v>
      </c>
      <c r="V33" s="70">
        <f t="shared" si="4"/>
        <v>-1748</v>
      </c>
      <c r="W33" s="70"/>
      <c r="X33" s="70">
        <f t="shared" si="5"/>
        <v>2275.4364246747796</v>
      </c>
      <c r="Y33" s="70">
        <f t="shared" si="6"/>
        <v>205.43642467477957</v>
      </c>
      <c r="Z33" s="70">
        <f t="shared" si="7"/>
        <v>205</v>
      </c>
      <c r="AA33" s="24">
        <f t="shared" si="8"/>
        <v>205</v>
      </c>
      <c r="AB33" s="67">
        <f t="shared" si="9"/>
        <v>2275</v>
      </c>
    </row>
    <row r="34" spans="1:28" ht="15" customHeight="1" x14ac:dyDescent="0.25">
      <c r="A34" s="71">
        <v>2224</v>
      </c>
      <c r="B34" s="71">
        <v>2270</v>
      </c>
      <c r="C34" s="68">
        <v>12.9</v>
      </c>
      <c r="D34" s="68">
        <v>271.70999999999998</v>
      </c>
      <c r="E34" s="68">
        <v>212.58</v>
      </c>
      <c r="F34" s="68">
        <f t="shared" ref="F34:F65" si="13">($A$87-A34)/(ROW($A$87)-ROW(A34))</f>
        <v>109.35849056603773</v>
      </c>
      <c r="G34" s="68">
        <v>0</v>
      </c>
      <c r="H34" s="68">
        <f t="shared" ref="H34:H65" si="14">($B$100-B34)/(ROW($B$100)-ROW(B34))</f>
        <v>37.015151515151516</v>
      </c>
      <c r="I34" s="68">
        <v>0</v>
      </c>
      <c r="J34" s="72">
        <f t="shared" si="10"/>
        <v>0</v>
      </c>
      <c r="K34" s="72">
        <f t="shared" si="11"/>
        <v>1</v>
      </c>
      <c r="L34" s="72">
        <f t="shared" si="12"/>
        <v>1</v>
      </c>
      <c r="M34" s="72">
        <f t="shared" ref="M34:M65" ca="1" si="15">IF(RAND()&lt;0.5,0,1)</f>
        <v>0</v>
      </c>
      <c r="N34" s="26"/>
      <c r="O34" s="26"/>
      <c r="P34" s="25"/>
      <c r="Q34" s="25"/>
      <c r="T34" s="22">
        <v>340.79399999999998</v>
      </c>
      <c r="U34" s="74">
        <f t="shared" ref="U34:U65" si="16">T34-B34</f>
        <v>-1929.2060000000001</v>
      </c>
      <c r="V34" s="70">
        <f t="shared" ref="V34:V65" si="17">ROUND(U34,0)</f>
        <v>-1929</v>
      </c>
      <c r="W34" s="70"/>
      <c r="X34" s="70">
        <f t="shared" ref="X34:X65" si="18">B34/$W$2*$W$3</f>
        <v>2495.2853545950484</v>
      </c>
      <c r="Y34" s="70">
        <f t="shared" ref="Y34:Y65" si="19">X34-B34</f>
        <v>225.28535459504837</v>
      </c>
      <c r="Z34" s="70">
        <f t="shared" ref="Z34:Z65" si="20">ROUND(Y34,0)</f>
        <v>225</v>
      </c>
      <c r="AA34" s="24">
        <f t="shared" ref="AA34:AA65" si="21">IF(V34&gt;=0,V34,Z34)</f>
        <v>225</v>
      </c>
      <c r="AB34" s="67">
        <f t="shared" ref="AB34:AB65" si="22">B34+AA34</f>
        <v>2495</v>
      </c>
    </row>
    <row r="35" spans="1:28" ht="15" customHeight="1" x14ac:dyDescent="0.25">
      <c r="A35" s="71">
        <v>2056</v>
      </c>
      <c r="B35" s="71">
        <v>2270</v>
      </c>
      <c r="C35" s="68">
        <v>5.5</v>
      </c>
      <c r="D35" s="68">
        <v>271.69</v>
      </c>
      <c r="E35" s="68">
        <v>212.58</v>
      </c>
      <c r="F35" s="68">
        <f t="shared" si="13"/>
        <v>114.69230769230769</v>
      </c>
      <c r="G35" s="68">
        <v>0</v>
      </c>
      <c r="H35" s="68">
        <f t="shared" si="14"/>
        <v>37.584615384615383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1</v>
      </c>
      <c r="M35" s="72">
        <f t="shared" ca="1" si="15"/>
        <v>1</v>
      </c>
      <c r="N35" s="26"/>
      <c r="O35" s="26"/>
      <c r="P35" s="25"/>
      <c r="Q35" s="25"/>
      <c r="T35" s="22">
        <v>622.53</v>
      </c>
      <c r="U35" s="74">
        <f t="shared" si="16"/>
        <v>-1647.47</v>
      </c>
      <c r="V35" s="70">
        <f t="shared" si="17"/>
        <v>-1647</v>
      </c>
      <c r="W35" s="70"/>
      <c r="X35" s="70">
        <f t="shared" si="18"/>
        <v>2495.2853545950484</v>
      </c>
      <c r="Y35" s="70">
        <f t="shared" si="19"/>
        <v>225.28535459504837</v>
      </c>
      <c r="Z35" s="70">
        <f t="shared" si="20"/>
        <v>225</v>
      </c>
      <c r="AA35" s="24">
        <f t="shared" si="21"/>
        <v>225</v>
      </c>
      <c r="AB35" s="67">
        <f t="shared" si="22"/>
        <v>2495</v>
      </c>
    </row>
    <row r="36" spans="1:28" ht="15" customHeight="1" x14ac:dyDescent="0.25">
      <c r="A36" s="71">
        <v>2866</v>
      </c>
      <c r="B36" s="71">
        <v>2270</v>
      </c>
      <c r="C36" s="68">
        <v>0.5</v>
      </c>
      <c r="D36" s="68">
        <v>271.75</v>
      </c>
      <c r="E36" s="68">
        <v>212.58</v>
      </c>
      <c r="F36" s="68">
        <f t="shared" si="13"/>
        <v>101.05882352941177</v>
      </c>
      <c r="G36" s="68">
        <v>0</v>
      </c>
      <c r="H36" s="68">
        <f t="shared" si="14"/>
        <v>38.171875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1015.619</v>
      </c>
      <c r="U36" s="74">
        <f t="shared" si="16"/>
        <v>-1254.3809999999999</v>
      </c>
      <c r="V36" s="70">
        <f t="shared" si="17"/>
        <v>-1254</v>
      </c>
      <c r="W36" s="70"/>
      <c r="X36" s="70">
        <f t="shared" si="18"/>
        <v>2495.2853545950484</v>
      </c>
      <c r="Y36" s="70">
        <f t="shared" si="19"/>
        <v>225.28535459504837</v>
      </c>
      <c r="Z36" s="70">
        <f t="shared" si="20"/>
        <v>225</v>
      </c>
      <c r="AA36" s="24">
        <f t="shared" si="21"/>
        <v>225</v>
      </c>
      <c r="AB36" s="67">
        <f t="shared" si="22"/>
        <v>2495</v>
      </c>
    </row>
    <row r="37" spans="1:28" ht="15" customHeight="1" x14ac:dyDescent="0.25">
      <c r="A37" s="71">
        <v>3442</v>
      </c>
      <c r="B37" s="71">
        <v>2270</v>
      </c>
      <c r="C37" s="68">
        <v>3</v>
      </c>
      <c r="D37" s="68">
        <v>271.87</v>
      </c>
      <c r="E37" s="68">
        <v>212.58</v>
      </c>
      <c r="F37" s="68">
        <f t="shared" si="13"/>
        <v>91.56</v>
      </c>
      <c r="G37" s="68">
        <v>0</v>
      </c>
      <c r="H37" s="68">
        <f t="shared" si="14"/>
        <v>38.777777777777779</v>
      </c>
      <c r="I37" s="68">
        <v>0</v>
      </c>
      <c r="J37" s="72">
        <f t="shared" si="23"/>
        <v>1</v>
      </c>
      <c r="K37" s="72">
        <f t="shared" si="24"/>
        <v>1</v>
      </c>
      <c r="L37" s="72">
        <f t="shared" si="12"/>
        <v>1</v>
      </c>
      <c r="M37" s="72">
        <f t="shared" ca="1" si="15"/>
        <v>1</v>
      </c>
      <c r="N37" s="26"/>
      <c r="O37" s="26"/>
      <c r="P37" s="25"/>
      <c r="Q37" s="25"/>
      <c r="T37" s="22">
        <v>1333.057</v>
      </c>
      <c r="U37" s="74">
        <f t="shared" si="16"/>
        <v>-936.94299999999998</v>
      </c>
      <c r="V37" s="70">
        <f t="shared" si="17"/>
        <v>-937</v>
      </c>
      <c r="W37" s="70"/>
      <c r="X37" s="70">
        <f t="shared" si="18"/>
        <v>2495.2853545950484</v>
      </c>
      <c r="Y37" s="70">
        <f t="shared" si="19"/>
        <v>225.28535459504837</v>
      </c>
      <c r="Z37" s="70">
        <f t="shared" si="20"/>
        <v>225</v>
      </c>
      <c r="AA37" s="24">
        <f t="shared" si="21"/>
        <v>225</v>
      </c>
      <c r="AB37" s="67">
        <f t="shared" si="22"/>
        <v>2495</v>
      </c>
    </row>
    <row r="38" spans="1:28" ht="15" customHeight="1" x14ac:dyDescent="0.25">
      <c r="A38" s="71">
        <v>2715</v>
      </c>
      <c r="B38" s="71">
        <v>2460</v>
      </c>
      <c r="C38" s="68">
        <v>1</v>
      </c>
      <c r="D38" s="68">
        <v>271.89</v>
      </c>
      <c r="E38" s="68">
        <v>212.61</v>
      </c>
      <c r="F38" s="68">
        <f t="shared" si="13"/>
        <v>108.26530612244898</v>
      </c>
      <c r="G38" s="68">
        <v>0</v>
      </c>
      <c r="H38" s="68">
        <f t="shared" si="14"/>
        <v>36.338709677419352</v>
      </c>
      <c r="I38" s="68">
        <v>0</v>
      </c>
      <c r="J38" s="72">
        <f t="shared" si="23"/>
        <v>0</v>
      </c>
      <c r="K38" s="72">
        <f t="shared" si="24"/>
        <v>1</v>
      </c>
      <c r="L38" s="72">
        <f t="shared" si="12"/>
        <v>1</v>
      </c>
      <c r="M38" s="72">
        <f t="shared" ca="1" si="15"/>
        <v>1</v>
      </c>
      <c r="N38" s="26"/>
      <c r="O38" s="26"/>
      <c r="P38" s="25"/>
      <c r="Q38" s="25"/>
      <c r="T38" s="22">
        <v>1643.21</v>
      </c>
      <c r="U38" s="74">
        <f t="shared" si="16"/>
        <v>-816.79</v>
      </c>
      <c r="V38" s="70">
        <f t="shared" si="17"/>
        <v>-817</v>
      </c>
      <c r="W38" s="70"/>
      <c r="X38" s="70">
        <f t="shared" si="18"/>
        <v>2704.1418380193031</v>
      </c>
      <c r="Y38" s="70">
        <f t="shared" si="19"/>
        <v>244.14183801930312</v>
      </c>
      <c r="Z38" s="70">
        <f t="shared" si="20"/>
        <v>244</v>
      </c>
      <c r="AA38" s="24">
        <f t="shared" si="21"/>
        <v>244</v>
      </c>
      <c r="AB38" s="67">
        <f t="shared" si="22"/>
        <v>2704</v>
      </c>
    </row>
    <row r="39" spans="1:28" ht="15" customHeight="1" x14ac:dyDescent="0.25">
      <c r="A39" s="71">
        <v>3176</v>
      </c>
      <c r="B39" s="71">
        <v>2460</v>
      </c>
      <c r="C39" s="68">
        <v>0.7</v>
      </c>
      <c r="D39" s="68">
        <v>271.95999999999998</v>
      </c>
      <c r="E39" s="68">
        <v>212.61</v>
      </c>
      <c r="F39" s="68">
        <f t="shared" si="13"/>
        <v>100.91666666666667</v>
      </c>
      <c r="G39" s="68">
        <v>0</v>
      </c>
      <c r="H39" s="68">
        <f t="shared" si="14"/>
        <v>36.934426229508198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1</v>
      </c>
      <c r="M39" s="72">
        <f t="shared" ca="1" si="15"/>
        <v>0</v>
      </c>
      <c r="N39" s="26"/>
      <c r="O39" s="26"/>
      <c r="P39" s="25"/>
      <c r="Q39" s="25"/>
      <c r="T39" s="22">
        <v>1833.3489999999999</v>
      </c>
      <c r="U39" s="74">
        <f t="shared" si="16"/>
        <v>-626.65100000000007</v>
      </c>
      <c r="V39" s="70">
        <f t="shared" si="17"/>
        <v>-627</v>
      </c>
      <c r="W39" s="70"/>
      <c r="X39" s="70">
        <f t="shared" si="18"/>
        <v>2704.1418380193031</v>
      </c>
      <c r="Y39" s="70">
        <f t="shared" si="19"/>
        <v>244.14183801930312</v>
      </c>
      <c r="Z39" s="70">
        <f t="shared" si="20"/>
        <v>244</v>
      </c>
      <c r="AA39" s="24">
        <f t="shared" si="21"/>
        <v>244</v>
      </c>
      <c r="AB39" s="67">
        <f t="shared" si="22"/>
        <v>2704</v>
      </c>
    </row>
    <row r="40" spans="1:28" ht="15" customHeight="1" x14ac:dyDescent="0.25">
      <c r="A40" s="71">
        <v>3468</v>
      </c>
      <c r="B40" s="71">
        <v>2460</v>
      </c>
      <c r="C40" s="68">
        <v>1.7</v>
      </c>
      <c r="D40" s="68">
        <v>272.07</v>
      </c>
      <c r="E40" s="68">
        <v>212.61</v>
      </c>
      <c r="F40" s="68">
        <f t="shared" si="13"/>
        <v>96.851063829787236</v>
      </c>
      <c r="G40" s="68">
        <v>0</v>
      </c>
      <c r="H40" s="68">
        <f t="shared" si="14"/>
        <v>37.549999999999997</v>
      </c>
      <c r="I40" s="68">
        <v>0</v>
      </c>
      <c r="J40" s="72">
        <f t="shared" si="23"/>
        <v>1</v>
      </c>
      <c r="K40" s="72">
        <f t="shared" si="24"/>
        <v>1</v>
      </c>
      <c r="L40" s="72">
        <f t="shared" si="25"/>
        <v>1</v>
      </c>
      <c r="M40" s="72">
        <f t="shared" ca="1" si="15"/>
        <v>1</v>
      </c>
      <c r="N40" s="26"/>
      <c r="O40" s="26"/>
      <c r="P40" s="25"/>
      <c r="Q40" s="25"/>
      <c r="T40" s="22">
        <v>1828.0730000000001</v>
      </c>
      <c r="U40" s="74">
        <f t="shared" si="16"/>
        <v>-631.92699999999991</v>
      </c>
      <c r="V40" s="70">
        <f t="shared" si="17"/>
        <v>-632</v>
      </c>
      <c r="W40" s="70"/>
      <c r="X40" s="70">
        <f t="shared" si="18"/>
        <v>2704.1418380193031</v>
      </c>
      <c r="Y40" s="70">
        <f t="shared" si="19"/>
        <v>244.14183801930312</v>
      </c>
      <c r="Z40" s="70">
        <f t="shared" si="20"/>
        <v>244</v>
      </c>
      <c r="AA40" s="24">
        <f t="shared" si="21"/>
        <v>244</v>
      </c>
      <c r="AB40" s="67">
        <f t="shared" si="22"/>
        <v>2704</v>
      </c>
    </row>
    <row r="41" spans="1:28" ht="15" customHeight="1" x14ac:dyDescent="0.25">
      <c r="A41" s="71">
        <v>2451</v>
      </c>
      <c r="B41" s="71">
        <v>2460</v>
      </c>
      <c r="C41" s="68">
        <v>1.5</v>
      </c>
      <c r="D41" s="68">
        <v>272.06</v>
      </c>
      <c r="E41" s="68">
        <v>212.61</v>
      </c>
      <c r="F41" s="68">
        <f t="shared" si="13"/>
        <v>121.06521739130434</v>
      </c>
      <c r="G41" s="68">
        <v>0</v>
      </c>
      <c r="H41" s="68">
        <f t="shared" si="14"/>
        <v>38.186440677966104</v>
      </c>
      <c r="I41" s="68">
        <v>0</v>
      </c>
      <c r="J41" s="72">
        <f t="shared" si="23"/>
        <v>1</v>
      </c>
      <c r="K41" s="72">
        <f t="shared" si="24"/>
        <v>1</v>
      </c>
      <c r="L41" s="72">
        <f t="shared" si="25"/>
        <v>1</v>
      </c>
      <c r="M41" s="72">
        <f t="shared" ca="1" si="15"/>
        <v>0</v>
      </c>
      <c r="N41" s="26"/>
      <c r="O41" s="26"/>
      <c r="P41" s="25"/>
      <c r="Q41" s="25"/>
      <c r="T41" s="22">
        <v>1835.825</v>
      </c>
      <c r="U41" s="74">
        <f t="shared" si="16"/>
        <v>-624.17499999999995</v>
      </c>
      <c r="V41" s="70">
        <f t="shared" si="17"/>
        <v>-624</v>
      </c>
      <c r="W41" s="70"/>
      <c r="X41" s="70">
        <f t="shared" si="18"/>
        <v>2704.1418380193031</v>
      </c>
      <c r="Y41" s="70">
        <f t="shared" si="19"/>
        <v>244.14183801930312</v>
      </c>
      <c r="Z41" s="70">
        <f t="shared" si="20"/>
        <v>244</v>
      </c>
      <c r="AA41" s="24">
        <f t="shared" si="21"/>
        <v>244</v>
      </c>
      <c r="AB41" s="67">
        <f t="shared" si="22"/>
        <v>2704</v>
      </c>
    </row>
    <row r="42" spans="1:28" ht="15" customHeight="1" x14ac:dyDescent="0.25">
      <c r="A42" s="71">
        <v>3256</v>
      </c>
      <c r="B42" s="71">
        <v>2650</v>
      </c>
      <c r="C42" s="68">
        <v>2.4</v>
      </c>
      <c r="D42" s="68">
        <v>272.13</v>
      </c>
      <c r="E42" s="68">
        <v>212.64</v>
      </c>
      <c r="F42" s="68">
        <f t="shared" si="13"/>
        <v>105.86666666666666</v>
      </c>
      <c r="G42" s="68">
        <v>0</v>
      </c>
      <c r="H42" s="68">
        <f t="shared" si="14"/>
        <v>35.568965517241381</v>
      </c>
      <c r="I42" s="68">
        <v>0</v>
      </c>
      <c r="J42" s="72">
        <f t="shared" si="23"/>
        <v>0</v>
      </c>
      <c r="K42" s="72">
        <f t="shared" si="24"/>
        <v>1</v>
      </c>
      <c r="L42" s="72">
        <f t="shared" si="25"/>
        <v>1</v>
      </c>
      <c r="M42" s="72">
        <f t="shared" ca="1" si="15"/>
        <v>0</v>
      </c>
      <c r="N42" s="26"/>
      <c r="O42" s="26"/>
      <c r="P42" s="25"/>
      <c r="Q42" s="25"/>
      <c r="T42" s="22">
        <v>1974.4069999999999</v>
      </c>
      <c r="U42" s="74">
        <f t="shared" si="16"/>
        <v>-675.59300000000007</v>
      </c>
      <c r="V42" s="70">
        <f t="shared" si="17"/>
        <v>-676</v>
      </c>
      <c r="W42" s="70"/>
      <c r="X42" s="70">
        <f t="shared" si="18"/>
        <v>2912.9983214435588</v>
      </c>
      <c r="Y42" s="70">
        <f t="shared" si="19"/>
        <v>262.99832144355878</v>
      </c>
      <c r="Z42" s="70">
        <f t="shared" si="20"/>
        <v>263</v>
      </c>
      <c r="AA42" s="24">
        <f t="shared" si="21"/>
        <v>263</v>
      </c>
      <c r="AB42" s="67">
        <f t="shared" si="22"/>
        <v>2913</v>
      </c>
    </row>
    <row r="43" spans="1:28" ht="15" customHeight="1" x14ac:dyDescent="0.25">
      <c r="A43" s="71">
        <v>3172</v>
      </c>
      <c r="B43" s="71">
        <v>2650</v>
      </c>
      <c r="C43" s="68">
        <v>5.4</v>
      </c>
      <c r="D43" s="68">
        <v>272.18</v>
      </c>
      <c r="E43" s="68">
        <v>212.64</v>
      </c>
      <c r="F43" s="68">
        <f t="shared" si="13"/>
        <v>110.18181818181819</v>
      </c>
      <c r="G43" s="68">
        <v>0</v>
      </c>
      <c r="H43" s="68">
        <f t="shared" si="14"/>
        <v>36.192982456140349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1</v>
      </c>
      <c r="M43" s="72">
        <f t="shared" ca="1" si="15"/>
        <v>1</v>
      </c>
      <c r="N43" s="26"/>
      <c r="O43" s="26"/>
      <c r="P43" s="25"/>
      <c r="Q43" s="25"/>
      <c r="T43" s="22">
        <v>2004.106</v>
      </c>
      <c r="U43" s="74">
        <f t="shared" si="16"/>
        <v>-645.89400000000001</v>
      </c>
      <c r="V43" s="70">
        <f t="shared" si="17"/>
        <v>-646</v>
      </c>
      <c r="W43" s="70"/>
      <c r="X43" s="70">
        <f t="shared" si="18"/>
        <v>2912.9983214435588</v>
      </c>
      <c r="Y43" s="70">
        <f t="shared" si="19"/>
        <v>262.99832144355878</v>
      </c>
      <c r="Z43" s="70">
        <f t="shared" si="20"/>
        <v>263</v>
      </c>
      <c r="AA43" s="24">
        <f t="shared" si="21"/>
        <v>263</v>
      </c>
      <c r="AB43" s="67">
        <f t="shared" si="22"/>
        <v>2913</v>
      </c>
    </row>
    <row r="44" spans="1:28" ht="15" customHeight="1" x14ac:dyDescent="0.25">
      <c r="A44" s="71">
        <v>3174</v>
      </c>
      <c r="B44" s="71">
        <v>2650</v>
      </c>
      <c r="C44" s="68">
        <v>4.9000000000000004</v>
      </c>
      <c r="D44" s="68">
        <v>272.23</v>
      </c>
      <c r="E44" s="68">
        <v>212.64</v>
      </c>
      <c r="F44" s="68">
        <f t="shared" si="13"/>
        <v>112.69767441860465</v>
      </c>
      <c r="G44" s="68">
        <v>0</v>
      </c>
      <c r="H44" s="68">
        <f t="shared" si="14"/>
        <v>36.839285714285715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1</v>
      </c>
      <c r="M44" s="72">
        <f t="shared" ca="1" si="15"/>
        <v>1</v>
      </c>
      <c r="N44" s="26"/>
      <c r="O44" s="26"/>
      <c r="P44" s="25"/>
      <c r="Q44" s="25"/>
      <c r="T44" s="22">
        <v>2007.181</v>
      </c>
      <c r="U44" s="74">
        <f t="shared" si="16"/>
        <v>-642.81899999999996</v>
      </c>
      <c r="V44" s="70">
        <f t="shared" si="17"/>
        <v>-643</v>
      </c>
      <c r="W44" s="70"/>
      <c r="X44" s="70">
        <f t="shared" si="18"/>
        <v>2912.9983214435588</v>
      </c>
      <c r="Y44" s="70">
        <f t="shared" si="19"/>
        <v>262.99832144355878</v>
      </c>
      <c r="Z44" s="70">
        <f t="shared" si="20"/>
        <v>263</v>
      </c>
      <c r="AA44" s="24">
        <f t="shared" si="21"/>
        <v>263</v>
      </c>
      <c r="AB44" s="67">
        <f t="shared" si="22"/>
        <v>2913</v>
      </c>
    </row>
    <row r="45" spans="1:28" ht="15" customHeight="1" x14ac:dyDescent="0.25">
      <c r="A45" s="71">
        <v>3322</v>
      </c>
      <c r="B45" s="71">
        <v>2650</v>
      </c>
      <c r="C45" s="68">
        <v>1.9</v>
      </c>
      <c r="D45" s="68">
        <v>272.3</v>
      </c>
      <c r="E45" s="68">
        <v>212.64</v>
      </c>
      <c r="F45" s="68">
        <f t="shared" si="13"/>
        <v>111.85714285714286</v>
      </c>
      <c r="G45" s="68">
        <v>0</v>
      </c>
      <c r="H45" s="68">
        <f t="shared" si="14"/>
        <v>37.509090909090908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1</v>
      </c>
      <c r="M45" s="72">
        <f t="shared" ca="1" si="15"/>
        <v>1</v>
      </c>
      <c r="N45" s="26"/>
      <c r="O45" s="26"/>
      <c r="P45" s="25"/>
      <c r="Q45" s="25"/>
      <c r="T45" s="22">
        <v>2022.376</v>
      </c>
      <c r="U45" s="74">
        <f t="shared" si="16"/>
        <v>-627.62400000000002</v>
      </c>
      <c r="V45" s="70">
        <f t="shared" si="17"/>
        <v>-628</v>
      </c>
      <c r="W45" s="70"/>
      <c r="X45" s="70">
        <f t="shared" si="18"/>
        <v>2912.9983214435588</v>
      </c>
      <c r="Y45" s="70">
        <f t="shared" si="19"/>
        <v>262.99832144355878</v>
      </c>
      <c r="Z45" s="70">
        <f t="shared" si="20"/>
        <v>263</v>
      </c>
      <c r="AA45" s="24">
        <f t="shared" si="21"/>
        <v>263</v>
      </c>
      <c r="AB45" s="67">
        <f t="shared" si="22"/>
        <v>2913</v>
      </c>
    </row>
    <row r="46" spans="1:28" ht="15" customHeight="1" x14ac:dyDescent="0.25">
      <c r="A46" s="71">
        <v>3177</v>
      </c>
      <c r="B46" s="71">
        <v>2850</v>
      </c>
      <c r="C46" s="68">
        <v>0.8</v>
      </c>
      <c r="D46" s="68">
        <v>272.33</v>
      </c>
      <c r="E46" s="68">
        <v>212.68</v>
      </c>
      <c r="F46" s="68">
        <f t="shared" si="13"/>
        <v>118.1219512195122</v>
      </c>
      <c r="G46" s="68">
        <v>0</v>
      </c>
      <c r="H46" s="68">
        <f t="shared" si="14"/>
        <v>34.5</v>
      </c>
      <c r="I46" s="68">
        <v>0</v>
      </c>
      <c r="J46" s="72">
        <f t="shared" si="23"/>
        <v>0</v>
      </c>
      <c r="K46" s="72">
        <f t="shared" si="24"/>
        <v>1</v>
      </c>
      <c r="L46" s="72">
        <f t="shared" si="25"/>
        <v>1</v>
      </c>
      <c r="M46" s="72">
        <f t="shared" ca="1" si="15"/>
        <v>0</v>
      </c>
      <c r="N46" s="26"/>
      <c r="O46" s="26"/>
      <c r="P46" s="25"/>
      <c r="Q46" s="25"/>
      <c r="T46" s="22">
        <v>1986.2719999999999</v>
      </c>
      <c r="U46" s="74">
        <f t="shared" si="16"/>
        <v>-863.72800000000007</v>
      </c>
      <c r="V46" s="70">
        <f t="shared" si="17"/>
        <v>-864</v>
      </c>
      <c r="W46" s="70"/>
      <c r="X46" s="70">
        <f t="shared" si="18"/>
        <v>3132.8472513638267</v>
      </c>
      <c r="Y46" s="70">
        <f t="shared" si="19"/>
        <v>282.84725136382667</v>
      </c>
      <c r="Z46" s="70">
        <f t="shared" si="20"/>
        <v>283</v>
      </c>
      <c r="AA46" s="24">
        <f t="shared" si="21"/>
        <v>283</v>
      </c>
      <c r="AB46" s="67">
        <f t="shared" si="22"/>
        <v>3133</v>
      </c>
    </row>
    <row r="47" spans="1:28" ht="15" customHeight="1" x14ac:dyDescent="0.25">
      <c r="A47" s="71">
        <v>3014</v>
      </c>
      <c r="B47" s="71">
        <v>2850</v>
      </c>
      <c r="C47" s="68">
        <v>0.8</v>
      </c>
      <c r="D47" s="68">
        <v>272.35000000000002</v>
      </c>
      <c r="E47" s="68">
        <v>212.68</v>
      </c>
      <c r="F47" s="68">
        <f t="shared" si="13"/>
        <v>125.15</v>
      </c>
      <c r="G47" s="68">
        <v>0</v>
      </c>
      <c r="H47" s="68">
        <f t="shared" si="14"/>
        <v>35.150943396226417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2045.422</v>
      </c>
      <c r="U47" s="74">
        <f t="shared" si="16"/>
        <v>-804.57799999999997</v>
      </c>
      <c r="V47" s="70">
        <f t="shared" si="17"/>
        <v>-805</v>
      </c>
      <c r="W47" s="70"/>
      <c r="X47" s="70">
        <f t="shared" si="18"/>
        <v>3132.8472513638267</v>
      </c>
      <c r="Y47" s="70">
        <f t="shared" si="19"/>
        <v>282.84725136382667</v>
      </c>
      <c r="Z47" s="70">
        <f t="shared" si="20"/>
        <v>283</v>
      </c>
      <c r="AA47" s="24">
        <f t="shared" si="21"/>
        <v>283</v>
      </c>
      <c r="AB47" s="67">
        <f t="shared" si="22"/>
        <v>3133</v>
      </c>
    </row>
    <row r="48" spans="1:28" ht="15" customHeight="1" x14ac:dyDescent="0.25">
      <c r="A48" s="71">
        <v>3459</v>
      </c>
      <c r="B48" s="71">
        <v>2850</v>
      </c>
      <c r="C48" s="68">
        <v>0.3</v>
      </c>
      <c r="D48" s="68">
        <v>272.41000000000003</v>
      </c>
      <c r="E48" s="68">
        <v>212.68</v>
      </c>
      <c r="F48" s="68">
        <f t="shared" si="13"/>
        <v>116.94871794871794</v>
      </c>
      <c r="G48" s="68">
        <v>0</v>
      </c>
      <c r="H48" s="68">
        <f t="shared" si="14"/>
        <v>35.82692307692308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2187.2629999999999</v>
      </c>
      <c r="U48" s="74">
        <f t="shared" si="16"/>
        <v>-662.73700000000008</v>
      </c>
      <c r="V48" s="70">
        <f t="shared" si="17"/>
        <v>-663</v>
      </c>
      <c r="W48" s="70"/>
      <c r="X48" s="70">
        <f t="shared" si="18"/>
        <v>3132.8472513638267</v>
      </c>
      <c r="Y48" s="70">
        <f t="shared" si="19"/>
        <v>282.84725136382667</v>
      </c>
      <c r="Z48" s="70">
        <f t="shared" si="20"/>
        <v>283</v>
      </c>
      <c r="AA48" s="24">
        <f t="shared" si="21"/>
        <v>283</v>
      </c>
      <c r="AB48" s="67">
        <f t="shared" si="22"/>
        <v>3133</v>
      </c>
    </row>
    <row r="49" spans="1:28" ht="15" customHeight="1" x14ac:dyDescent="0.25">
      <c r="A49" s="71">
        <v>3034</v>
      </c>
      <c r="B49" s="71">
        <v>2850</v>
      </c>
      <c r="C49" s="68">
        <v>0</v>
      </c>
      <c r="D49" s="68">
        <v>272.43</v>
      </c>
      <c r="E49" s="68">
        <v>212.68</v>
      </c>
      <c r="F49" s="68">
        <f t="shared" si="13"/>
        <v>131.21052631578948</v>
      </c>
      <c r="G49" s="68">
        <v>0</v>
      </c>
      <c r="H49" s="68">
        <f t="shared" si="14"/>
        <v>36.529411764705884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2176.703</v>
      </c>
      <c r="U49" s="74">
        <f t="shared" si="16"/>
        <v>-673.29700000000003</v>
      </c>
      <c r="V49" s="70">
        <f t="shared" si="17"/>
        <v>-673</v>
      </c>
      <c r="W49" s="70"/>
      <c r="X49" s="70">
        <f t="shared" si="18"/>
        <v>3132.8472513638267</v>
      </c>
      <c r="Y49" s="70">
        <f t="shared" si="19"/>
        <v>282.84725136382667</v>
      </c>
      <c r="Z49" s="70">
        <f t="shared" si="20"/>
        <v>283</v>
      </c>
      <c r="AA49" s="24">
        <f t="shared" si="21"/>
        <v>283</v>
      </c>
      <c r="AB49" s="67">
        <f t="shared" si="22"/>
        <v>3133</v>
      </c>
    </row>
    <row r="50" spans="1:28" ht="15" customHeight="1" x14ac:dyDescent="0.25">
      <c r="A50" s="71">
        <v>3178</v>
      </c>
      <c r="B50" s="71">
        <v>3040</v>
      </c>
      <c r="C50" s="68">
        <v>0.1</v>
      </c>
      <c r="D50" s="68">
        <v>272.44</v>
      </c>
      <c r="E50" s="68">
        <v>212.71</v>
      </c>
      <c r="F50" s="68">
        <f t="shared" si="13"/>
        <v>130.86486486486487</v>
      </c>
      <c r="G50" s="68">
        <v>0</v>
      </c>
      <c r="H50" s="68">
        <f t="shared" si="14"/>
        <v>33.46</v>
      </c>
      <c r="I50" s="68">
        <v>0</v>
      </c>
      <c r="J50" s="72">
        <f t="shared" si="23"/>
        <v>0</v>
      </c>
      <c r="K50" s="72">
        <f t="shared" si="24"/>
        <v>1</v>
      </c>
      <c r="L50" s="72">
        <f t="shared" si="25"/>
        <v>1</v>
      </c>
      <c r="M50" s="72">
        <f t="shared" ca="1" si="15"/>
        <v>1</v>
      </c>
      <c r="N50" s="26"/>
      <c r="O50" s="26"/>
      <c r="P50" s="25"/>
      <c r="Q50" s="25"/>
      <c r="T50" s="22">
        <v>2171.9279999999999</v>
      </c>
      <c r="U50" s="74">
        <f t="shared" si="16"/>
        <v>-868.07200000000012</v>
      </c>
      <c r="V50" s="70">
        <f t="shared" si="17"/>
        <v>-868</v>
      </c>
      <c r="W50" s="70"/>
      <c r="X50" s="70">
        <f t="shared" si="18"/>
        <v>3341.7037347880823</v>
      </c>
      <c r="Y50" s="70">
        <f t="shared" si="19"/>
        <v>301.70373478808233</v>
      </c>
      <c r="Z50" s="70">
        <f t="shared" si="20"/>
        <v>302</v>
      </c>
      <c r="AA50" s="24">
        <f t="shared" si="21"/>
        <v>302</v>
      </c>
      <c r="AB50" s="67">
        <f t="shared" si="22"/>
        <v>3342</v>
      </c>
    </row>
    <row r="51" spans="1:28" ht="15" customHeight="1" x14ac:dyDescent="0.25">
      <c r="A51" s="71">
        <v>2884</v>
      </c>
      <c r="B51" s="71">
        <v>3040</v>
      </c>
      <c r="C51" s="68">
        <v>0.1</v>
      </c>
      <c r="D51" s="68">
        <v>272.42</v>
      </c>
      <c r="E51" s="68">
        <v>212.71</v>
      </c>
      <c r="F51" s="68">
        <f t="shared" si="13"/>
        <v>142.66666666666666</v>
      </c>
      <c r="G51" s="68">
        <v>0</v>
      </c>
      <c r="H51" s="68">
        <f t="shared" si="14"/>
        <v>34.142857142857146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25"/>
      <c r="T51" s="22">
        <v>2168.076</v>
      </c>
      <c r="U51" s="74">
        <f t="shared" si="16"/>
        <v>-871.92399999999998</v>
      </c>
      <c r="V51" s="70">
        <f t="shared" si="17"/>
        <v>-872</v>
      </c>
      <c r="W51" s="70"/>
      <c r="X51" s="70">
        <f t="shared" si="18"/>
        <v>3341.7037347880823</v>
      </c>
      <c r="Y51" s="70">
        <f t="shared" si="19"/>
        <v>301.70373478808233</v>
      </c>
      <c r="Z51" s="70">
        <f t="shared" si="20"/>
        <v>302</v>
      </c>
      <c r="AA51" s="24">
        <f t="shared" si="21"/>
        <v>302</v>
      </c>
      <c r="AB51" s="67">
        <f t="shared" si="22"/>
        <v>3342</v>
      </c>
    </row>
    <row r="52" spans="1:28" ht="15" customHeight="1" x14ac:dyDescent="0.25">
      <c r="A52" s="71">
        <v>2880</v>
      </c>
      <c r="B52" s="71">
        <v>3040</v>
      </c>
      <c r="C52" s="68">
        <v>0</v>
      </c>
      <c r="D52" s="68">
        <v>272.41000000000003</v>
      </c>
      <c r="E52" s="68">
        <v>212.71</v>
      </c>
      <c r="F52" s="68">
        <f t="shared" si="13"/>
        <v>146.85714285714286</v>
      </c>
      <c r="G52" s="68">
        <v>0</v>
      </c>
      <c r="H52" s="68">
        <f t="shared" si="14"/>
        <v>34.854166666666664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2176.433</v>
      </c>
      <c r="U52" s="74">
        <f t="shared" si="16"/>
        <v>-863.56700000000001</v>
      </c>
      <c r="V52" s="70">
        <f t="shared" si="17"/>
        <v>-864</v>
      </c>
      <c r="W52" s="70"/>
      <c r="X52" s="70">
        <f t="shared" si="18"/>
        <v>3341.7037347880823</v>
      </c>
      <c r="Y52" s="70">
        <f t="shared" si="19"/>
        <v>301.70373478808233</v>
      </c>
      <c r="Z52" s="70">
        <f t="shared" si="20"/>
        <v>302</v>
      </c>
      <c r="AA52" s="24">
        <f t="shared" si="21"/>
        <v>302</v>
      </c>
      <c r="AB52" s="67">
        <f t="shared" si="22"/>
        <v>3342</v>
      </c>
    </row>
    <row r="53" spans="1:28" ht="15" customHeight="1" x14ac:dyDescent="0.25">
      <c r="A53" s="71">
        <v>2876</v>
      </c>
      <c r="B53" s="71">
        <v>3040</v>
      </c>
      <c r="C53" s="68">
        <v>0</v>
      </c>
      <c r="D53" s="68">
        <v>272.39</v>
      </c>
      <c r="E53" s="68">
        <v>212.71</v>
      </c>
      <c r="F53" s="68">
        <f t="shared" si="13"/>
        <v>151.29411764705881</v>
      </c>
      <c r="G53" s="68">
        <v>0</v>
      </c>
      <c r="H53" s="68">
        <f t="shared" si="14"/>
        <v>35.595744680851062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0</v>
      </c>
      <c r="N53" s="26"/>
      <c r="O53" s="26"/>
      <c r="P53" s="25"/>
      <c r="Q53" s="25"/>
      <c r="T53" s="22">
        <v>2172.547</v>
      </c>
      <c r="U53" s="74">
        <f t="shared" si="16"/>
        <v>-867.45299999999997</v>
      </c>
      <c r="V53" s="70">
        <f t="shared" si="17"/>
        <v>-867</v>
      </c>
      <c r="W53" s="70"/>
      <c r="X53" s="70">
        <f t="shared" si="18"/>
        <v>3341.7037347880823</v>
      </c>
      <c r="Y53" s="70">
        <f t="shared" si="19"/>
        <v>301.70373478808233</v>
      </c>
      <c r="Z53" s="70">
        <f t="shared" si="20"/>
        <v>302</v>
      </c>
      <c r="AA53" s="24">
        <f t="shared" si="21"/>
        <v>302</v>
      </c>
      <c r="AB53" s="67">
        <f t="shared" si="22"/>
        <v>3342</v>
      </c>
    </row>
    <row r="54" spans="1:28" ht="15" customHeight="1" x14ac:dyDescent="0.25">
      <c r="A54" s="71">
        <v>2578</v>
      </c>
      <c r="B54" s="71">
        <v>3230</v>
      </c>
      <c r="C54" s="68">
        <v>0.6</v>
      </c>
      <c r="D54" s="68">
        <v>272.33</v>
      </c>
      <c r="E54" s="68">
        <v>212.74</v>
      </c>
      <c r="F54" s="68">
        <f t="shared" si="13"/>
        <v>164.90909090909091</v>
      </c>
      <c r="G54" s="68">
        <v>0</v>
      </c>
      <c r="H54" s="68">
        <f t="shared" si="14"/>
        <v>32.239130434782609</v>
      </c>
      <c r="I54" s="68">
        <v>0</v>
      </c>
      <c r="J54" s="72">
        <f t="shared" si="23"/>
        <v>0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2150.078</v>
      </c>
      <c r="U54" s="74">
        <f t="shared" si="16"/>
        <v>-1079.922</v>
      </c>
      <c r="V54" s="70">
        <f t="shared" si="17"/>
        <v>-1080</v>
      </c>
      <c r="W54" s="70"/>
      <c r="X54" s="70">
        <f t="shared" si="18"/>
        <v>3550.5602182123375</v>
      </c>
      <c r="Y54" s="70">
        <f t="shared" si="19"/>
        <v>320.56021821233753</v>
      </c>
      <c r="Z54" s="70">
        <f t="shared" si="20"/>
        <v>321</v>
      </c>
      <c r="AA54" s="24">
        <f t="shared" si="21"/>
        <v>321</v>
      </c>
      <c r="AB54" s="67">
        <f t="shared" si="22"/>
        <v>3551</v>
      </c>
    </row>
    <row r="55" spans="1:28" ht="15" customHeight="1" x14ac:dyDescent="0.25">
      <c r="A55" s="71">
        <v>2571</v>
      </c>
      <c r="B55" s="71">
        <v>3230</v>
      </c>
      <c r="C55" s="68">
        <v>0.7</v>
      </c>
      <c r="D55" s="68">
        <v>272.26</v>
      </c>
      <c r="E55" s="68">
        <v>212.74</v>
      </c>
      <c r="F55" s="68">
        <f t="shared" si="13"/>
        <v>170.28125</v>
      </c>
      <c r="G55" s="68">
        <v>0</v>
      </c>
      <c r="H55" s="68">
        <f t="shared" si="14"/>
        <v>32.955555555555556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0</v>
      </c>
      <c r="N55" s="26"/>
      <c r="O55" s="26"/>
      <c r="P55" s="25"/>
      <c r="Q55" s="25"/>
      <c r="T55" s="22">
        <v>2169.2060000000001</v>
      </c>
      <c r="U55" s="74">
        <f t="shared" si="16"/>
        <v>-1060.7939999999999</v>
      </c>
      <c r="V55" s="70">
        <f t="shared" si="17"/>
        <v>-1061</v>
      </c>
      <c r="W55" s="70"/>
      <c r="X55" s="70">
        <f t="shared" si="18"/>
        <v>3550.5602182123375</v>
      </c>
      <c r="Y55" s="70">
        <f t="shared" si="19"/>
        <v>320.56021821233753</v>
      </c>
      <c r="Z55" s="70">
        <f t="shared" si="20"/>
        <v>321</v>
      </c>
      <c r="AA55" s="24">
        <f t="shared" si="21"/>
        <v>321</v>
      </c>
      <c r="AB55" s="67">
        <f t="shared" si="22"/>
        <v>3551</v>
      </c>
    </row>
    <row r="56" spans="1:28" ht="15" customHeight="1" x14ac:dyDescent="0.25">
      <c r="A56" s="71">
        <v>2272</v>
      </c>
      <c r="B56" s="71">
        <v>3230</v>
      </c>
      <c r="C56" s="68">
        <v>1.6</v>
      </c>
      <c r="D56" s="68">
        <v>272.16000000000003</v>
      </c>
      <c r="E56" s="68">
        <v>212.74</v>
      </c>
      <c r="F56" s="68">
        <f t="shared" si="13"/>
        <v>185.41935483870967</v>
      </c>
      <c r="G56" s="68">
        <v>0</v>
      </c>
      <c r="H56" s="68">
        <f t="shared" si="14"/>
        <v>33.704545454545453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1</v>
      </c>
      <c r="N56" s="26"/>
      <c r="O56" s="26"/>
      <c r="P56" s="25"/>
      <c r="Q56" s="25"/>
      <c r="T56" s="22">
        <v>2166.2089999999998</v>
      </c>
      <c r="U56" s="74">
        <f t="shared" si="16"/>
        <v>-1063.7910000000002</v>
      </c>
      <c r="V56" s="70">
        <f t="shared" si="17"/>
        <v>-1064</v>
      </c>
      <c r="W56" s="70"/>
      <c r="X56" s="70">
        <f t="shared" si="18"/>
        <v>3550.5602182123375</v>
      </c>
      <c r="Y56" s="70">
        <f t="shared" si="19"/>
        <v>320.56021821233753</v>
      </c>
      <c r="Z56" s="70">
        <f t="shared" si="20"/>
        <v>321</v>
      </c>
      <c r="AA56" s="24">
        <f t="shared" si="21"/>
        <v>321</v>
      </c>
      <c r="AB56" s="67">
        <f t="shared" si="22"/>
        <v>3551</v>
      </c>
    </row>
    <row r="57" spans="1:28" ht="15" customHeight="1" x14ac:dyDescent="0.25">
      <c r="A57" s="71">
        <v>2702</v>
      </c>
      <c r="B57" s="71">
        <v>3230</v>
      </c>
      <c r="C57" s="68">
        <v>0.5</v>
      </c>
      <c r="D57" s="68">
        <v>272.11</v>
      </c>
      <c r="E57" s="68">
        <v>212.74</v>
      </c>
      <c r="F57" s="68">
        <f t="shared" si="13"/>
        <v>177.26666666666668</v>
      </c>
      <c r="G57" s="68">
        <v>0</v>
      </c>
      <c r="H57" s="68">
        <f t="shared" si="14"/>
        <v>34.488372093023258</v>
      </c>
      <c r="I57" s="68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0</v>
      </c>
      <c r="N57" s="26"/>
      <c r="O57" s="26"/>
      <c r="P57" s="25"/>
      <c r="Q57" s="25"/>
      <c r="T57" s="22">
        <v>2167.6379999999999</v>
      </c>
      <c r="U57" s="74">
        <f t="shared" si="16"/>
        <v>-1062.3620000000001</v>
      </c>
      <c r="V57" s="70">
        <f t="shared" si="17"/>
        <v>-1062</v>
      </c>
      <c r="W57" s="70"/>
      <c r="X57" s="70">
        <f t="shared" si="18"/>
        <v>3550.5602182123375</v>
      </c>
      <c r="Y57" s="70">
        <f t="shared" si="19"/>
        <v>320.56021821233753</v>
      </c>
      <c r="Z57" s="70">
        <f t="shared" si="20"/>
        <v>321</v>
      </c>
      <c r="AA57" s="24">
        <f t="shared" si="21"/>
        <v>321</v>
      </c>
      <c r="AB57" s="67">
        <f t="shared" si="22"/>
        <v>3551</v>
      </c>
    </row>
    <row r="58" spans="1:28" ht="15" customHeight="1" x14ac:dyDescent="0.25">
      <c r="A58" s="71">
        <v>2110</v>
      </c>
      <c r="B58" s="71">
        <v>3430</v>
      </c>
      <c r="C58" s="68">
        <v>5.0999999999999996</v>
      </c>
      <c r="D58" s="68">
        <v>271.98</v>
      </c>
      <c r="E58" s="68">
        <v>212.78</v>
      </c>
      <c r="F58" s="68">
        <f t="shared" si="13"/>
        <v>203.79310344827587</v>
      </c>
      <c r="G58" s="68">
        <v>0</v>
      </c>
      <c r="H58" s="68">
        <f t="shared" si="14"/>
        <v>30.547619047619047</v>
      </c>
      <c r="I58" s="68">
        <v>0</v>
      </c>
      <c r="J58" s="72">
        <f t="shared" si="23"/>
        <v>0</v>
      </c>
      <c r="K58" s="72">
        <f t="shared" si="24"/>
        <v>1</v>
      </c>
      <c r="L58" s="72">
        <f t="shared" si="25"/>
        <v>1</v>
      </c>
      <c r="M58" s="72">
        <f t="shared" ca="1" si="15"/>
        <v>1</v>
      </c>
      <c r="N58" s="26"/>
      <c r="O58" s="26"/>
      <c r="P58" s="25"/>
      <c r="Q58" s="25"/>
      <c r="T58" s="22">
        <v>2159.6990000000001</v>
      </c>
      <c r="U58" s="74">
        <f t="shared" si="16"/>
        <v>-1270.3009999999999</v>
      </c>
      <c r="V58" s="70">
        <f t="shared" si="17"/>
        <v>-1270</v>
      </c>
      <c r="W58" s="70"/>
      <c r="X58" s="70">
        <f t="shared" si="18"/>
        <v>3770.4091481326059</v>
      </c>
      <c r="Y58" s="70">
        <f t="shared" si="19"/>
        <v>340.40914813260588</v>
      </c>
      <c r="Z58" s="70">
        <f t="shared" si="20"/>
        <v>340</v>
      </c>
      <c r="AA58" s="24">
        <f t="shared" si="21"/>
        <v>340</v>
      </c>
      <c r="AB58" s="67">
        <f t="shared" si="22"/>
        <v>3770</v>
      </c>
    </row>
    <row r="59" spans="1:28" ht="15" customHeight="1" x14ac:dyDescent="0.25">
      <c r="A59" s="71">
        <v>3268</v>
      </c>
      <c r="B59" s="71">
        <v>3430</v>
      </c>
      <c r="C59" s="68">
        <v>6.1</v>
      </c>
      <c r="D59" s="68">
        <v>271.95999999999998</v>
      </c>
      <c r="E59" s="68">
        <v>212.78</v>
      </c>
      <c r="F59" s="68">
        <f t="shared" si="13"/>
        <v>169.71428571428572</v>
      </c>
      <c r="G59" s="68">
        <v>0</v>
      </c>
      <c r="H59" s="68">
        <f t="shared" si="14"/>
        <v>31.292682926829269</v>
      </c>
      <c r="I59" s="68">
        <v>0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0</v>
      </c>
      <c r="N59" s="26"/>
      <c r="O59" s="26"/>
      <c r="P59" s="25"/>
      <c r="Q59" s="25"/>
      <c r="T59" s="22">
        <v>2143.54</v>
      </c>
      <c r="U59" s="74">
        <f t="shared" si="16"/>
        <v>-1286.46</v>
      </c>
      <c r="V59" s="70">
        <f t="shared" si="17"/>
        <v>-1286</v>
      </c>
      <c r="W59" s="70"/>
      <c r="X59" s="70">
        <f t="shared" si="18"/>
        <v>3770.4091481326059</v>
      </c>
      <c r="Y59" s="70">
        <f t="shared" si="19"/>
        <v>340.40914813260588</v>
      </c>
      <c r="Z59" s="70">
        <f t="shared" si="20"/>
        <v>340</v>
      </c>
      <c r="AA59" s="24">
        <f t="shared" si="21"/>
        <v>340</v>
      </c>
      <c r="AB59" s="67">
        <f t="shared" si="22"/>
        <v>3770</v>
      </c>
    </row>
    <row r="60" spans="1:28" ht="15" customHeight="1" x14ac:dyDescent="0.25">
      <c r="A60" s="71">
        <v>2097</v>
      </c>
      <c r="B60" s="71">
        <v>3430</v>
      </c>
      <c r="C60" s="68">
        <v>3.5</v>
      </c>
      <c r="D60" s="68">
        <v>271.83</v>
      </c>
      <c r="E60" s="68">
        <v>212.78</v>
      </c>
      <c r="F60" s="68">
        <f t="shared" si="13"/>
        <v>219.37037037037038</v>
      </c>
      <c r="G60" s="68">
        <v>0</v>
      </c>
      <c r="H60" s="68">
        <f t="shared" si="14"/>
        <v>32.075000000000003</v>
      </c>
      <c r="I60" s="68">
        <v>0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1</v>
      </c>
      <c r="N60" s="26"/>
      <c r="O60" s="26"/>
      <c r="P60" s="25"/>
      <c r="Q60" s="25"/>
      <c r="T60" s="22">
        <v>2139.1379999999999</v>
      </c>
      <c r="U60" s="74">
        <f t="shared" si="16"/>
        <v>-1290.8620000000001</v>
      </c>
      <c r="V60" s="70">
        <f t="shared" si="17"/>
        <v>-1291</v>
      </c>
      <c r="W60" s="70"/>
      <c r="X60" s="70">
        <f t="shared" si="18"/>
        <v>3770.4091481326059</v>
      </c>
      <c r="Y60" s="70">
        <f t="shared" si="19"/>
        <v>340.40914813260588</v>
      </c>
      <c r="Z60" s="70">
        <f t="shared" si="20"/>
        <v>340</v>
      </c>
      <c r="AA60" s="24">
        <f t="shared" si="21"/>
        <v>340</v>
      </c>
      <c r="AB60" s="67">
        <f t="shared" si="22"/>
        <v>3770</v>
      </c>
    </row>
    <row r="61" spans="1:28" ht="15" customHeight="1" x14ac:dyDescent="0.25">
      <c r="A61" s="71">
        <v>2966</v>
      </c>
      <c r="B61" s="71">
        <v>3430</v>
      </c>
      <c r="C61" s="68">
        <v>4.5999999999999996</v>
      </c>
      <c r="D61" s="68">
        <v>271.77999999999997</v>
      </c>
      <c r="E61" s="68">
        <v>212.78</v>
      </c>
      <c r="F61" s="68">
        <f t="shared" si="13"/>
        <v>194.38461538461539</v>
      </c>
      <c r="G61" s="68">
        <v>0</v>
      </c>
      <c r="H61" s="68">
        <f t="shared" si="14"/>
        <v>32.897435897435898</v>
      </c>
      <c r="I61" s="68">
        <v>0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0</v>
      </c>
      <c r="N61" s="26"/>
      <c r="O61" s="26"/>
      <c r="P61" s="25"/>
      <c r="Q61" s="25"/>
      <c r="T61" s="22">
        <v>2150.67</v>
      </c>
      <c r="U61" s="74">
        <f t="shared" si="16"/>
        <v>-1279.33</v>
      </c>
      <c r="V61" s="70">
        <f t="shared" si="17"/>
        <v>-1279</v>
      </c>
      <c r="W61" s="70"/>
      <c r="X61" s="70">
        <f t="shared" si="18"/>
        <v>3770.4091481326059</v>
      </c>
      <c r="Y61" s="70">
        <f t="shared" si="19"/>
        <v>340.40914813260588</v>
      </c>
      <c r="Z61" s="70">
        <f t="shared" si="20"/>
        <v>340</v>
      </c>
      <c r="AA61" s="24">
        <f t="shared" si="21"/>
        <v>340</v>
      </c>
      <c r="AB61" s="67">
        <f t="shared" si="22"/>
        <v>3770</v>
      </c>
    </row>
    <row r="62" spans="1:28" ht="15" customHeight="1" x14ac:dyDescent="0.25">
      <c r="A62" s="71">
        <v>2668</v>
      </c>
      <c r="B62" s="71">
        <v>3620</v>
      </c>
      <c r="C62" s="68">
        <v>5.7</v>
      </c>
      <c r="D62" s="68">
        <v>271.69</v>
      </c>
      <c r="E62" s="68">
        <v>212.81</v>
      </c>
      <c r="F62" s="68">
        <f t="shared" si="13"/>
        <v>214.08</v>
      </c>
      <c r="G62" s="68">
        <v>0</v>
      </c>
      <c r="H62" s="68">
        <f t="shared" si="14"/>
        <v>28.763157894736842</v>
      </c>
      <c r="I62" s="68">
        <v>0</v>
      </c>
      <c r="J62" s="72">
        <f t="shared" si="23"/>
        <v>0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2136.3609999999999</v>
      </c>
      <c r="U62" s="74">
        <f t="shared" si="16"/>
        <v>-1483.6390000000001</v>
      </c>
      <c r="V62" s="70">
        <f t="shared" si="17"/>
        <v>-1484</v>
      </c>
      <c r="W62" s="70"/>
      <c r="X62" s="70">
        <f t="shared" si="18"/>
        <v>3979.2656315568611</v>
      </c>
      <c r="Y62" s="70">
        <f t="shared" si="19"/>
        <v>359.26563155686108</v>
      </c>
      <c r="Z62" s="70">
        <f t="shared" si="20"/>
        <v>359</v>
      </c>
      <c r="AA62" s="24">
        <f t="shared" si="21"/>
        <v>359</v>
      </c>
      <c r="AB62" s="67">
        <f t="shared" si="22"/>
        <v>3979</v>
      </c>
    </row>
    <row r="63" spans="1:28" ht="15" customHeight="1" x14ac:dyDescent="0.25">
      <c r="A63" s="71">
        <v>2810</v>
      </c>
      <c r="B63" s="71">
        <v>3620</v>
      </c>
      <c r="C63" s="68">
        <v>4.7</v>
      </c>
      <c r="D63" s="68">
        <v>271.61</v>
      </c>
      <c r="E63" s="68">
        <v>212.81</v>
      </c>
      <c r="F63" s="68">
        <f t="shared" si="13"/>
        <v>217.08333333333334</v>
      </c>
      <c r="G63" s="68">
        <v>0</v>
      </c>
      <c r="H63" s="68">
        <f t="shared" si="14"/>
        <v>29.54054054054054</v>
      </c>
      <c r="I63" s="68">
        <v>0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2147.1799999999998</v>
      </c>
      <c r="U63" s="74">
        <f t="shared" si="16"/>
        <v>-1472.8200000000002</v>
      </c>
      <c r="V63" s="70">
        <f t="shared" si="17"/>
        <v>-1473</v>
      </c>
      <c r="W63" s="70"/>
      <c r="X63" s="70">
        <f t="shared" si="18"/>
        <v>3979.2656315568611</v>
      </c>
      <c r="Y63" s="70">
        <f t="shared" si="19"/>
        <v>359.26563155686108</v>
      </c>
      <c r="Z63" s="70">
        <f t="shared" si="20"/>
        <v>359</v>
      </c>
      <c r="AA63" s="24">
        <f t="shared" si="21"/>
        <v>359</v>
      </c>
      <c r="AB63" s="67">
        <f t="shared" si="22"/>
        <v>3979</v>
      </c>
    </row>
    <row r="64" spans="1:28" ht="15" customHeight="1" x14ac:dyDescent="0.25">
      <c r="A64" s="71">
        <v>2954</v>
      </c>
      <c r="B64" s="71">
        <v>3620</v>
      </c>
      <c r="C64" s="68">
        <v>3.9</v>
      </c>
      <c r="D64" s="68">
        <v>271.54000000000002</v>
      </c>
      <c r="E64" s="68">
        <v>212.81</v>
      </c>
      <c r="F64" s="68">
        <f t="shared" si="13"/>
        <v>220.2608695652174</v>
      </c>
      <c r="G64" s="68">
        <v>0</v>
      </c>
      <c r="H64" s="68">
        <f t="shared" si="14"/>
        <v>30.361111111111111</v>
      </c>
      <c r="I64" s="68">
        <v>0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1</v>
      </c>
      <c r="N64" s="26"/>
      <c r="O64" s="26"/>
      <c r="P64" s="25"/>
      <c r="Q64" s="25"/>
      <c r="T64" s="22">
        <v>2132.5909999999999</v>
      </c>
      <c r="U64" s="74">
        <f t="shared" si="16"/>
        <v>-1487.4090000000001</v>
      </c>
      <c r="V64" s="70">
        <f t="shared" si="17"/>
        <v>-1487</v>
      </c>
      <c r="W64" s="70"/>
      <c r="X64" s="70">
        <f t="shared" si="18"/>
        <v>3979.2656315568611</v>
      </c>
      <c r="Y64" s="70">
        <f t="shared" si="19"/>
        <v>359.26563155686108</v>
      </c>
      <c r="Z64" s="70">
        <f t="shared" si="20"/>
        <v>359</v>
      </c>
      <c r="AA64" s="24">
        <f t="shared" si="21"/>
        <v>359</v>
      </c>
      <c r="AB64" s="67">
        <f t="shared" si="22"/>
        <v>3979</v>
      </c>
    </row>
    <row r="65" spans="1:28" ht="15" customHeight="1" x14ac:dyDescent="0.25">
      <c r="A65" s="71">
        <v>3394</v>
      </c>
      <c r="B65" s="71">
        <v>3620</v>
      </c>
      <c r="C65" s="68">
        <v>3.6</v>
      </c>
      <c r="D65" s="68">
        <v>271.52</v>
      </c>
      <c r="E65" s="68">
        <v>212.81</v>
      </c>
      <c r="F65" s="68">
        <f t="shared" si="13"/>
        <v>210.27272727272728</v>
      </c>
      <c r="G65" s="68">
        <v>0</v>
      </c>
      <c r="H65" s="68">
        <f t="shared" si="14"/>
        <v>31.228571428571428</v>
      </c>
      <c r="I65" s="68">
        <v>0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1</v>
      </c>
      <c r="N65" s="26"/>
      <c r="O65" s="26"/>
      <c r="P65" s="25"/>
      <c r="Q65" s="25"/>
      <c r="T65" s="22">
        <v>2133.5320000000002</v>
      </c>
      <c r="U65" s="74">
        <f t="shared" si="16"/>
        <v>-1486.4679999999998</v>
      </c>
      <c r="V65" s="70">
        <f t="shared" si="17"/>
        <v>-1486</v>
      </c>
      <c r="W65" s="70"/>
      <c r="X65" s="70">
        <f t="shared" si="18"/>
        <v>3979.2656315568611</v>
      </c>
      <c r="Y65" s="70">
        <f t="shared" si="19"/>
        <v>359.26563155686108</v>
      </c>
      <c r="Z65" s="70">
        <f t="shared" si="20"/>
        <v>359</v>
      </c>
      <c r="AA65" s="24">
        <f t="shared" si="21"/>
        <v>359</v>
      </c>
      <c r="AB65" s="67">
        <f t="shared" si="22"/>
        <v>3979</v>
      </c>
    </row>
    <row r="66" spans="1:28" ht="15" customHeight="1" x14ac:dyDescent="0.25">
      <c r="A66" s="71">
        <v>3542</v>
      </c>
      <c r="B66" s="71">
        <v>3810</v>
      </c>
      <c r="C66" s="68">
        <v>0.8</v>
      </c>
      <c r="D66" s="68">
        <v>271.49</v>
      </c>
      <c r="E66" s="68">
        <v>212.85</v>
      </c>
      <c r="F66" s="68">
        <f t="shared" ref="F66:F86" si="26">($A$87-A66)/(ROW($A$87)-ROW(A66))</f>
        <v>213.23809523809524</v>
      </c>
      <c r="G66" s="68">
        <v>0</v>
      </c>
      <c r="H66" s="68">
        <f t="shared" ref="H66:H86" si="27">($B$100-B66)/(ROW($B$100)-ROW(B66))</f>
        <v>26.558823529411764</v>
      </c>
      <c r="I66" s="68">
        <v>0</v>
      </c>
      <c r="J66" s="72">
        <f t="shared" si="23"/>
        <v>0</v>
      </c>
      <c r="K66" s="72">
        <f t="shared" si="24"/>
        <v>1</v>
      </c>
      <c r="L66" s="72">
        <f t="shared" si="25"/>
        <v>1</v>
      </c>
      <c r="M66" s="72">
        <f t="shared" ref="M66:M97" ca="1" si="28">IF(RAND()&lt;0.5,0,1)</f>
        <v>1</v>
      </c>
      <c r="N66" s="26"/>
      <c r="O66" s="26"/>
      <c r="P66" s="25"/>
      <c r="Q66" s="25"/>
      <c r="T66" s="22">
        <v>2145.723</v>
      </c>
      <c r="U66" s="74">
        <f t="shared" ref="U66:U97" si="29">T66-B66</f>
        <v>-1664.277</v>
      </c>
      <c r="V66" s="70">
        <f t="shared" ref="V66:V97" si="30">ROUND(U66,0)</f>
        <v>-1664</v>
      </c>
      <c r="W66" s="70"/>
      <c r="X66" s="70">
        <f t="shared" ref="X66:X97" si="31">B66/$W$2*$W$3</f>
        <v>4188.1221149811163</v>
      </c>
      <c r="Y66" s="70">
        <f t="shared" ref="Y66:Y97" si="32">X66-B66</f>
        <v>378.12211498111628</v>
      </c>
      <c r="Z66" s="70">
        <f t="shared" ref="Z66:Z97" si="33">ROUND(Y66,0)</f>
        <v>378</v>
      </c>
      <c r="AA66" s="24">
        <f t="shared" ref="AA66:AA97" si="34">IF(V66&gt;=0,V66,Z66)</f>
        <v>378</v>
      </c>
      <c r="AB66" s="67">
        <f t="shared" ref="AB66:AB97" si="35">B66+AA66</f>
        <v>4188</v>
      </c>
    </row>
    <row r="67" spans="1:28" ht="15" customHeight="1" x14ac:dyDescent="0.25">
      <c r="A67" s="71">
        <v>3693</v>
      </c>
      <c r="B67" s="71">
        <v>3810</v>
      </c>
      <c r="C67" s="68">
        <v>0.2</v>
      </c>
      <c r="D67" s="68">
        <v>271.48</v>
      </c>
      <c r="E67" s="68">
        <v>212.85</v>
      </c>
      <c r="F67" s="68">
        <f t="shared" si="26"/>
        <v>216.35</v>
      </c>
      <c r="G67" s="68">
        <v>0</v>
      </c>
      <c r="H67" s="68">
        <f t="shared" si="27"/>
        <v>27.363636363636363</v>
      </c>
      <c r="I67" s="68">
        <v>0</v>
      </c>
      <c r="J67" s="72">
        <f t="shared" ref="J67:J98" si="36">IF(ABS(B67-B66)&lt;=50,1,0)</f>
        <v>1</v>
      </c>
      <c r="K67" s="72">
        <f t="shared" ref="K67:K98" si="37">IF(ABS((B67-B66))&lt;=50,1,IF((B67-B66)*(1)&gt;=0,1,-1))</f>
        <v>1</v>
      </c>
      <c r="L67" s="72">
        <f t="shared" si="25"/>
        <v>1</v>
      </c>
      <c r="M67" s="72">
        <f t="shared" ca="1" si="28"/>
        <v>0</v>
      </c>
      <c r="N67" s="26"/>
      <c r="O67" s="26"/>
      <c r="P67" s="25"/>
      <c r="Q67" s="25"/>
      <c r="T67" s="22">
        <v>2148.4319999999998</v>
      </c>
      <c r="U67" s="74">
        <f t="shared" si="29"/>
        <v>-1661.5680000000002</v>
      </c>
      <c r="V67" s="70">
        <f t="shared" si="30"/>
        <v>-1662</v>
      </c>
      <c r="W67" s="70"/>
      <c r="X67" s="70">
        <f t="shared" si="31"/>
        <v>4188.1221149811163</v>
      </c>
      <c r="Y67" s="70">
        <f t="shared" si="32"/>
        <v>378.12211498111628</v>
      </c>
      <c r="Z67" s="70">
        <f t="shared" si="33"/>
        <v>378</v>
      </c>
      <c r="AA67" s="24">
        <f t="shared" si="34"/>
        <v>378</v>
      </c>
      <c r="AB67" s="67">
        <f t="shared" si="35"/>
        <v>4188</v>
      </c>
    </row>
    <row r="68" spans="1:28" ht="15" customHeight="1" x14ac:dyDescent="0.25">
      <c r="A68" s="71">
        <v>3990</v>
      </c>
      <c r="B68" s="71">
        <v>3810</v>
      </c>
      <c r="C68" s="68">
        <v>0</v>
      </c>
      <c r="D68" s="68">
        <v>271.5</v>
      </c>
      <c r="E68" s="68">
        <v>212.85</v>
      </c>
      <c r="F68" s="68">
        <f t="shared" si="26"/>
        <v>212.10526315789474</v>
      </c>
      <c r="G68" s="68">
        <v>0</v>
      </c>
      <c r="H68" s="68">
        <f t="shared" si="27"/>
        <v>28.21875</v>
      </c>
      <c r="I68" s="68">
        <v>0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0</v>
      </c>
      <c r="N68" s="26"/>
      <c r="O68" s="26"/>
      <c r="P68" s="25"/>
      <c r="Q68" s="25"/>
      <c r="T68" s="22">
        <v>2148.21</v>
      </c>
      <c r="U68" s="74">
        <f t="shared" si="29"/>
        <v>-1661.79</v>
      </c>
      <c r="V68" s="70">
        <f t="shared" si="30"/>
        <v>-1662</v>
      </c>
      <c r="W68" s="70"/>
      <c r="X68" s="70">
        <f t="shared" si="31"/>
        <v>4188.1221149811163</v>
      </c>
      <c r="Y68" s="70">
        <f t="shared" si="32"/>
        <v>378.12211498111628</v>
      </c>
      <c r="Z68" s="70">
        <f t="shared" si="33"/>
        <v>378</v>
      </c>
      <c r="AA68" s="24">
        <f t="shared" si="34"/>
        <v>378</v>
      </c>
      <c r="AB68" s="67">
        <f t="shared" si="35"/>
        <v>4188</v>
      </c>
    </row>
    <row r="69" spans="1:28" ht="15" customHeight="1" x14ac:dyDescent="0.25">
      <c r="A69" s="71">
        <v>3556</v>
      </c>
      <c r="B69" s="71">
        <v>3810</v>
      </c>
      <c r="C69" s="68">
        <v>0.1</v>
      </c>
      <c r="D69" s="68">
        <v>271.47000000000003</v>
      </c>
      <c r="E69" s="68">
        <v>212.85</v>
      </c>
      <c r="F69" s="68">
        <f t="shared" si="26"/>
        <v>248</v>
      </c>
      <c r="G69" s="68">
        <v>0</v>
      </c>
      <c r="H69" s="68">
        <f t="shared" si="27"/>
        <v>29.129032258064516</v>
      </c>
      <c r="I69" s="68">
        <v>0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0</v>
      </c>
      <c r="N69" s="26"/>
      <c r="O69" s="26"/>
      <c r="P69" s="25"/>
      <c r="Q69" s="25"/>
      <c r="T69" s="22">
        <v>2152.2959999999998</v>
      </c>
      <c r="U69" s="74">
        <f t="shared" si="29"/>
        <v>-1657.7040000000002</v>
      </c>
      <c r="V69" s="70">
        <f t="shared" si="30"/>
        <v>-1658</v>
      </c>
      <c r="W69" s="70"/>
      <c r="X69" s="70">
        <f t="shared" si="31"/>
        <v>4188.1221149811163</v>
      </c>
      <c r="Y69" s="70">
        <f t="shared" si="32"/>
        <v>378.12211498111628</v>
      </c>
      <c r="Z69" s="70">
        <f t="shared" si="33"/>
        <v>378</v>
      </c>
      <c r="AA69" s="24">
        <f t="shared" si="34"/>
        <v>378</v>
      </c>
      <c r="AB69" s="67">
        <f t="shared" si="35"/>
        <v>4188</v>
      </c>
    </row>
    <row r="70" spans="1:28" ht="15" customHeight="1" x14ac:dyDescent="0.25">
      <c r="A70" s="71">
        <v>3412</v>
      </c>
      <c r="B70" s="71">
        <v>4010</v>
      </c>
      <c r="C70" s="68">
        <v>0.1</v>
      </c>
      <c r="D70" s="68">
        <v>271.41000000000003</v>
      </c>
      <c r="E70" s="68">
        <v>212.88</v>
      </c>
      <c r="F70" s="68">
        <f t="shared" si="26"/>
        <v>271.05882352941177</v>
      </c>
      <c r="G70" s="68">
        <v>0</v>
      </c>
      <c r="H70" s="68">
        <f t="shared" si="27"/>
        <v>23.433333333333334</v>
      </c>
      <c r="I70" s="68">
        <v>0</v>
      </c>
      <c r="J70" s="72">
        <f t="shared" si="36"/>
        <v>0</v>
      </c>
      <c r="K70" s="72">
        <f t="shared" si="37"/>
        <v>1</v>
      </c>
      <c r="L70" s="72">
        <f t="shared" si="25"/>
        <v>1</v>
      </c>
      <c r="M70" s="72">
        <f t="shared" ca="1" si="28"/>
        <v>0</v>
      </c>
      <c r="N70" s="26"/>
      <c r="O70" s="26"/>
      <c r="P70" s="25"/>
      <c r="Q70" s="25"/>
      <c r="T70" s="22">
        <v>2149.0050000000001</v>
      </c>
      <c r="U70" s="74">
        <f t="shared" si="29"/>
        <v>-1860.9949999999999</v>
      </c>
      <c r="V70" s="70">
        <f t="shared" si="30"/>
        <v>-1861</v>
      </c>
      <c r="W70" s="70"/>
      <c r="X70" s="70">
        <f t="shared" si="31"/>
        <v>4407.9710449013846</v>
      </c>
      <c r="Y70" s="70">
        <f t="shared" si="32"/>
        <v>397.97104490138463</v>
      </c>
      <c r="Z70" s="70">
        <f t="shared" si="33"/>
        <v>398</v>
      </c>
      <c r="AA70" s="24">
        <f t="shared" si="34"/>
        <v>398</v>
      </c>
      <c r="AB70" s="67">
        <f t="shared" si="35"/>
        <v>4408</v>
      </c>
    </row>
    <row r="71" spans="1:28" ht="15" customHeight="1" x14ac:dyDescent="0.25">
      <c r="A71" s="71">
        <v>3266</v>
      </c>
      <c r="B71" s="71">
        <v>4010</v>
      </c>
      <c r="C71" s="68">
        <v>0.1</v>
      </c>
      <c r="D71" s="68">
        <v>271.33999999999997</v>
      </c>
      <c r="E71" s="68">
        <v>212.88</v>
      </c>
      <c r="F71" s="68">
        <f t="shared" si="26"/>
        <v>297.125</v>
      </c>
      <c r="G71" s="68">
        <v>0</v>
      </c>
      <c r="H71" s="68">
        <f t="shared" si="27"/>
        <v>24.241379310344829</v>
      </c>
      <c r="I71" s="68">
        <v>0</v>
      </c>
      <c r="J71" s="72">
        <f t="shared" si="36"/>
        <v>1</v>
      </c>
      <c r="K71" s="72">
        <f t="shared" si="37"/>
        <v>1</v>
      </c>
      <c r="L71" s="72">
        <f t="shared" ref="L71:L102" si="38">IF(OR(COUNTIF(K67:K71,1)=5,COUNTIF(K67:K71,-1)=5),1,0)</f>
        <v>1</v>
      </c>
      <c r="M71" s="72">
        <f t="shared" ca="1" si="28"/>
        <v>1</v>
      </c>
      <c r="N71" s="26"/>
      <c r="O71" s="26"/>
      <c r="P71" s="25"/>
      <c r="Q71" s="25"/>
      <c r="T71" s="22">
        <v>2151.8589999999999</v>
      </c>
      <c r="U71" s="74">
        <f t="shared" si="29"/>
        <v>-1858.1410000000001</v>
      </c>
      <c r="V71" s="70">
        <f t="shared" si="30"/>
        <v>-1858</v>
      </c>
      <c r="W71" s="70"/>
      <c r="X71" s="70">
        <f t="shared" si="31"/>
        <v>4407.9710449013846</v>
      </c>
      <c r="Y71" s="70">
        <f t="shared" si="32"/>
        <v>397.97104490138463</v>
      </c>
      <c r="Z71" s="70">
        <f t="shared" si="33"/>
        <v>398</v>
      </c>
      <c r="AA71" s="24">
        <f t="shared" si="34"/>
        <v>398</v>
      </c>
      <c r="AB71" s="67">
        <f t="shared" si="35"/>
        <v>4408</v>
      </c>
    </row>
    <row r="72" spans="1:28" ht="15" customHeight="1" x14ac:dyDescent="0.25">
      <c r="A72" s="71">
        <v>3120</v>
      </c>
      <c r="B72" s="71">
        <v>4010</v>
      </c>
      <c r="C72" s="68">
        <v>0.4</v>
      </c>
      <c r="D72" s="68">
        <v>271.25</v>
      </c>
      <c r="E72" s="68">
        <v>212.88</v>
      </c>
      <c r="F72" s="68">
        <f t="shared" si="26"/>
        <v>326.66666666666669</v>
      </c>
      <c r="G72" s="68">
        <v>0</v>
      </c>
      <c r="H72" s="68">
        <f t="shared" si="27"/>
        <v>25.107142857142858</v>
      </c>
      <c r="I72" s="68">
        <v>0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1</v>
      </c>
      <c r="N72" s="26"/>
      <c r="O72" s="26"/>
      <c r="P72" s="25"/>
      <c r="Q72" s="25"/>
      <c r="T72" s="22">
        <v>2148.1060000000002</v>
      </c>
      <c r="U72" s="74">
        <f t="shared" si="29"/>
        <v>-1861.8939999999998</v>
      </c>
      <c r="V72" s="70">
        <f t="shared" si="30"/>
        <v>-1862</v>
      </c>
      <c r="W72" s="70"/>
      <c r="X72" s="70">
        <f t="shared" si="31"/>
        <v>4407.9710449013846</v>
      </c>
      <c r="Y72" s="70">
        <f t="shared" si="32"/>
        <v>397.97104490138463</v>
      </c>
      <c r="Z72" s="70">
        <f t="shared" si="33"/>
        <v>398</v>
      </c>
      <c r="AA72" s="24">
        <f t="shared" si="34"/>
        <v>398</v>
      </c>
      <c r="AB72" s="67">
        <f t="shared" si="35"/>
        <v>4408</v>
      </c>
    </row>
    <row r="73" spans="1:28" ht="15" customHeight="1" x14ac:dyDescent="0.25">
      <c r="A73" s="71">
        <v>2824</v>
      </c>
      <c r="B73" s="71">
        <v>4010</v>
      </c>
      <c r="C73" s="68">
        <v>2.1</v>
      </c>
      <c r="D73" s="68">
        <v>271.13</v>
      </c>
      <c r="E73" s="68">
        <v>212.88</v>
      </c>
      <c r="F73" s="68">
        <f t="shared" si="26"/>
        <v>371.14285714285717</v>
      </c>
      <c r="G73" s="68">
        <v>0</v>
      </c>
      <c r="H73" s="68">
        <f t="shared" si="27"/>
        <v>26.037037037037038</v>
      </c>
      <c r="I73" s="68">
        <v>0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0</v>
      </c>
      <c r="N73" s="26"/>
      <c r="O73" s="26"/>
      <c r="P73" s="25"/>
      <c r="Q73" s="25"/>
      <c r="T73" s="22">
        <v>2140.6010000000001</v>
      </c>
      <c r="U73" s="74">
        <f t="shared" si="29"/>
        <v>-1869.3989999999999</v>
      </c>
      <c r="V73" s="70">
        <f t="shared" si="30"/>
        <v>-1869</v>
      </c>
      <c r="W73" s="70"/>
      <c r="X73" s="70">
        <f t="shared" si="31"/>
        <v>4407.9710449013846</v>
      </c>
      <c r="Y73" s="70">
        <f t="shared" si="32"/>
        <v>397.97104490138463</v>
      </c>
      <c r="Z73" s="70">
        <f t="shared" si="33"/>
        <v>398</v>
      </c>
      <c r="AA73" s="24">
        <f t="shared" si="34"/>
        <v>398</v>
      </c>
      <c r="AB73" s="67">
        <f t="shared" si="35"/>
        <v>4408</v>
      </c>
    </row>
    <row r="74" spans="1:28" ht="15" customHeight="1" x14ac:dyDescent="0.25">
      <c r="A74" s="71">
        <v>2823</v>
      </c>
      <c r="B74" s="71">
        <v>4200</v>
      </c>
      <c r="C74" s="68">
        <v>7.7</v>
      </c>
      <c r="D74" s="68">
        <v>270.99</v>
      </c>
      <c r="E74" s="68">
        <v>212.92</v>
      </c>
      <c r="F74" s="68">
        <f t="shared" si="26"/>
        <v>399.76923076923077</v>
      </c>
      <c r="G74" s="68">
        <v>0</v>
      </c>
      <c r="H74" s="68">
        <f t="shared" si="27"/>
        <v>19.73076923076923</v>
      </c>
      <c r="I74" s="68">
        <v>0</v>
      </c>
      <c r="J74" s="72">
        <f t="shared" si="36"/>
        <v>0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25"/>
      <c r="T74" s="22">
        <v>2151.4169999999999</v>
      </c>
      <c r="U74" s="74">
        <f t="shared" si="29"/>
        <v>-2048.5830000000001</v>
      </c>
      <c r="V74" s="70">
        <f t="shared" si="30"/>
        <v>-2049</v>
      </c>
      <c r="W74" s="70"/>
      <c r="X74" s="70">
        <f t="shared" si="31"/>
        <v>4616.8275283256398</v>
      </c>
      <c r="Y74" s="70">
        <f t="shared" si="32"/>
        <v>416.82752832563983</v>
      </c>
      <c r="Z74" s="70">
        <f t="shared" si="33"/>
        <v>417</v>
      </c>
      <c r="AA74" s="24">
        <f t="shared" si="34"/>
        <v>417</v>
      </c>
      <c r="AB74" s="67">
        <f t="shared" si="35"/>
        <v>4617</v>
      </c>
    </row>
    <row r="75" spans="1:28" ht="15" customHeight="1" x14ac:dyDescent="0.25">
      <c r="A75" s="71">
        <v>2964</v>
      </c>
      <c r="B75" s="71">
        <v>4200</v>
      </c>
      <c r="C75" s="68">
        <v>12.3</v>
      </c>
      <c r="D75" s="68">
        <v>270.86</v>
      </c>
      <c r="E75" s="68">
        <v>212.92</v>
      </c>
      <c r="F75" s="68">
        <f t="shared" si="26"/>
        <v>421.33333333333331</v>
      </c>
      <c r="G75" s="68">
        <v>0</v>
      </c>
      <c r="H75" s="68">
        <f t="shared" si="27"/>
        <v>20.52</v>
      </c>
      <c r="I75" s="68">
        <v>0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0</v>
      </c>
      <c r="N75" s="26"/>
      <c r="O75" s="26"/>
      <c r="P75" s="25"/>
      <c r="Q75" s="25"/>
      <c r="T75" s="22">
        <v>2142.8609999999999</v>
      </c>
      <c r="U75" s="74">
        <f t="shared" si="29"/>
        <v>-2057.1390000000001</v>
      </c>
      <c r="V75" s="70">
        <f t="shared" si="30"/>
        <v>-2057</v>
      </c>
      <c r="W75" s="70"/>
      <c r="X75" s="70">
        <f t="shared" si="31"/>
        <v>4616.8275283256398</v>
      </c>
      <c r="Y75" s="70">
        <f t="shared" si="32"/>
        <v>416.82752832563983</v>
      </c>
      <c r="Z75" s="70">
        <f t="shared" si="33"/>
        <v>417</v>
      </c>
      <c r="AA75" s="24">
        <f t="shared" si="34"/>
        <v>417</v>
      </c>
      <c r="AB75" s="67">
        <f t="shared" si="35"/>
        <v>4617</v>
      </c>
    </row>
    <row r="76" spans="1:28" ht="15" customHeight="1" x14ac:dyDescent="0.25">
      <c r="A76" s="71">
        <v>3254</v>
      </c>
      <c r="B76" s="71">
        <v>4200</v>
      </c>
      <c r="C76" s="68">
        <v>10.3</v>
      </c>
      <c r="D76" s="68">
        <v>270.75</v>
      </c>
      <c r="E76" s="68">
        <v>212.92</v>
      </c>
      <c r="F76" s="68">
        <f t="shared" si="26"/>
        <v>433.27272727272725</v>
      </c>
      <c r="G76" s="68">
        <v>0</v>
      </c>
      <c r="H76" s="68">
        <f t="shared" si="27"/>
        <v>21.375</v>
      </c>
      <c r="I76" s="68">
        <v>0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0</v>
      </c>
      <c r="N76" s="26"/>
      <c r="O76" s="26"/>
      <c r="P76" s="25"/>
      <c r="Q76" s="25"/>
      <c r="T76" s="22">
        <v>2151.172</v>
      </c>
      <c r="U76" s="74">
        <f t="shared" si="29"/>
        <v>-2048.828</v>
      </c>
      <c r="V76" s="70">
        <f t="shared" si="30"/>
        <v>-2049</v>
      </c>
      <c r="W76" s="70"/>
      <c r="X76" s="70">
        <f t="shared" si="31"/>
        <v>4616.8275283256398</v>
      </c>
      <c r="Y76" s="70">
        <f t="shared" si="32"/>
        <v>416.82752832563983</v>
      </c>
      <c r="Z76" s="70">
        <f t="shared" si="33"/>
        <v>417</v>
      </c>
      <c r="AA76" s="24">
        <f t="shared" si="34"/>
        <v>417</v>
      </c>
      <c r="AB76" s="67">
        <f t="shared" si="35"/>
        <v>4617</v>
      </c>
    </row>
    <row r="77" spans="1:28" ht="15" customHeight="1" x14ac:dyDescent="0.25">
      <c r="A77" s="71">
        <v>4134</v>
      </c>
      <c r="B77" s="71">
        <v>4200</v>
      </c>
      <c r="C77" s="68">
        <v>6.8</v>
      </c>
      <c r="D77" s="68">
        <v>270.75</v>
      </c>
      <c r="E77" s="68">
        <v>212.92</v>
      </c>
      <c r="F77" s="68">
        <f t="shared" si="26"/>
        <v>388.6</v>
      </c>
      <c r="G77" s="68">
        <v>0</v>
      </c>
      <c r="H77" s="68">
        <f t="shared" si="27"/>
        <v>22.304347826086957</v>
      </c>
      <c r="I77" s="68">
        <v>0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0</v>
      </c>
      <c r="N77" s="26"/>
      <c r="O77" s="26"/>
      <c r="P77" s="25"/>
      <c r="Q77" s="25"/>
      <c r="T77" s="22">
        <v>2159.0010000000002</v>
      </c>
      <c r="U77" s="74">
        <f t="shared" si="29"/>
        <v>-2040.9989999999998</v>
      </c>
      <c r="V77" s="70">
        <f t="shared" si="30"/>
        <v>-2041</v>
      </c>
      <c r="W77" s="70"/>
      <c r="X77" s="70">
        <f t="shared" si="31"/>
        <v>4616.8275283256398</v>
      </c>
      <c r="Y77" s="70">
        <f t="shared" si="32"/>
        <v>416.82752832563983</v>
      </c>
      <c r="Z77" s="70">
        <f t="shared" si="33"/>
        <v>417</v>
      </c>
      <c r="AA77" s="24">
        <f t="shared" si="34"/>
        <v>417</v>
      </c>
      <c r="AB77" s="67">
        <f t="shared" si="35"/>
        <v>4617</v>
      </c>
    </row>
    <row r="78" spans="1:28" ht="15" customHeight="1" x14ac:dyDescent="0.25">
      <c r="A78" s="71">
        <v>4599</v>
      </c>
      <c r="B78" s="71">
        <v>4390</v>
      </c>
      <c r="C78" s="68">
        <v>7.7</v>
      </c>
      <c r="D78" s="68">
        <v>270.77</v>
      </c>
      <c r="E78" s="68">
        <v>212.95</v>
      </c>
      <c r="F78" s="68">
        <f t="shared" si="26"/>
        <v>380.11111111111109</v>
      </c>
      <c r="G78" s="68">
        <v>0</v>
      </c>
      <c r="H78" s="68">
        <f t="shared" si="27"/>
        <v>14.681818181818182</v>
      </c>
      <c r="I78" s="68">
        <v>0</v>
      </c>
      <c r="J78" s="72">
        <f t="shared" si="36"/>
        <v>0</v>
      </c>
      <c r="K78" s="72">
        <f t="shared" si="37"/>
        <v>1</v>
      </c>
      <c r="L78" s="72">
        <f t="shared" si="38"/>
        <v>1</v>
      </c>
      <c r="M78" s="72">
        <f t="shared" ca="1" si="28"/>
        <v>1</v>
      </c>
      <c r="N78" s="26"/>
      <c r="O78" s="26"/>
      <c r="P78" s="25"/>
      <c r="Q78" s="25"/>
      <c r="T78" s="22">
        <v>2413.0610000000001</v>
      </c>
      <c r="U78" s="74">
        <f t="shared" si="29"/>
        <v>-1976.9389999999999</v>
      </c>
      <c r="V78" s="70">
        <f t="shared" si="30"/>
        <v>-1977</v>
      </c>
      <c r="W78" s="70"/>
      <c r="X78" s="70">
        <f t="shared" si="31"/>
        <v>4825.684011749895</v>
      </c>
      <c r="Y78" s="70">
        <f t="shared" si="32"/>
        <v>435.68401174989503</v>
      </c>
      <c r="Z78" s="70">
        <f t="shared" si="33"/>
        <v>436</v>
      </c>
      <c r="AA78" s="24">
        <f t="shared" si="34"/>
        <v>436</v>
      </c>
      <c r="AB78" s="67">
        <f t="shared" si="35"/>
        <v>4826</v>
      </c>
    </row>
    <row r="79" spans="1:28" ht="15" customHeight="1" x14ac:dyDescent="0.25">
      <c r="A79" s="71">
        <v>5529</v>
      </c>
      <c r="B79" s="71">
        <v>4390</v>
      </c>
      <c r="C79" s="68">
        <v>8</v>
      </c>
      <c r="D79" s="68">
        <v>270.89</v>
      </c>
      <c r="E79" s="68">
        <v>212.95</v>
      </c>
      <c r="F79" s="68">
        <f t="shared" si="26"/>
        <v>311.375</v>
      </c>
      <c r="G79" s="68">
        <v>0</v>
      </c>
      <c r="H79" s="68">
        <f t="shared" si="27"/>
        <v>15.380952380952381</v>
      </c>
      <c r="I79" s="68">
        <v>0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0</v>
      </c>
      <c r="N79" s="26"/>
      <c r="O79" s="26"/>
      <c r="P79" s="25"/>
      <c r="Q79" s="25"/>
      <c r="T79" s="22">
        <v>2517.54</v>
      </c>
      <c r="U79" s="74">
        <f t="shared" si="29"/>
        <v>-1872.46</v>
      </c>
      <c r="V79" s="70">
        <f t="shared" si="30"/>
        <v>-1872</v>
      </c>
      <c r="W79" s="70"/>
      <c r="X79" s="70">
        <f t="shared" si="31"/>
        <v>4825.684011749895</v>
      </c>
      <c r="Y79" s="70">
        <f t="shared" si="32"/>
        <v>435.68401174989503</v>
      </c>
      <c r="Z79" s="70">
        <f t="shared" si="33"/>
        <v>436</v>
      </c>
      <c r="AA79" s="24">
        <f t="shared" si="34"/>
        <v>436</v>
      </c>
      <c r="AB79" s="67">
        <f t="shared" si="35"/>
        <v>4826</v>
      </c>
    </row>
    <row r="80" spans="1:28" ht="15" customHeight="1" x14ac:dyDescent="0.25">
      <c r="A80" s="71">
        <v>5206</v>
      </c>
      <c r="B80" s="71">
        <v>4390</v>
      </c>
      <c r="C80" s="68">
        <v>4.5</v>
      </c>
      <c r="D80" s="68">
        <v>270.98</v>
      </c>
      <c r="E80" s="68">
        <v>212.95</v>
      </c>
      <c r="F80" s="68">
        <f t="shared" si="26"/>
        <v>402</v>
      </c>
      <c r="G80" s="68">
        <v>0</v>
      </c>
      <c r="H80" s="68">
        <f t="shared" si="27"/>
        <v>16.149999999999999</v>
      </c>
      <c r="I80" s="68">
        <v>0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1</v>
      </c>
      <c r="N80" s="26"/>
      <c r="O80" s="26"/>
      <c r="P80" s="25"/>
      <c r="Q80" s="25"/>
      <c r="T80" s="22">
        <v>2878.19</v>
      </c>
      <c r="U80" s="74">
        <f t="shared" si="29"/>
        <v>-1511.81</v>
      </c>
      <c r="V80" s="70">
        <f t="shared" si="30"/>
        <v>-1512</v>
      </c>
      <c r="W80" s="70"/>
      <c r="X80" s="70">
        <f t="shared" si="31"/>
        <v>4825.684011749895</v>
      </c>
      <c r="Y80" s="70">
        <f t="shared" si="32"/>
        <v>435.68401174989503</v>
      </c>
      <c r="Z80" s="70">
        <f t="shared" si="33"/>
        <v>436</v>
      </c>
      <c r="AA80" s="24">
        <f t="shared" si="34"/>
        <v>436</v>
      </c>
      <c r="AB80" s="67">
        <f t="shared" si="35"/>
        <v>4826</v>
      </c>
    </row>
    <row r="81" spans="1:28" ht="15" customHeight="1" x14ac:dyDescent="0.25">
      <c r="A81" s="71">
        <v>5598</v>
      </c>
      <c r="B81" s="71">
        <v>4390</v>
      </c>
      <c r="C81" s="68">
        <v>7.6</v>
      </c>
      <c r="D81" s="68">
        <v>271.11</v>
      </c>
      <c r="E81" s="68">
        <v>212.95</v>
      </c>
      <c r="F81" s="68">
        <f t="shared" si="26"/>
        <v>403.66666666666669</v>
      </c>
      <c r="G81" s="68">
        <v>0</v>
      </c>
      <c r="H81" s="68">
        <f t="shared" si="27"/>
        <v>17</v>
      </c>
      <c r="I81" s="68">
        <v>0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0</v>
      </c>
      <c r="N81" s="26"/>
      <c r="O81" s="26"/>
      <c r="P81" s="25"/>
      <c r="Q81" s="25"/>
      <c r="T81" s="22">
        <v>3371.9229999999998</v>
      </c>
      <c r="U81" s="74">
        <f t="shared" si="29"/>
        <v>-1018.0770000000002</v>
      </c>
      <c r="V81" s="70">
        <f t="shared" si="30"/>
        <v>-1018</v>
      </c>
      <c r="W81" s="70"/>
      <c r="X81" s="70">
        <f t="shared" si="31"/>
        <v>4825.684011749895</v>
      </c>
      <c r="Y81" s="70">
        <f t="shared" si="32"/>
        <v>435.68401174989503</v>
      </c>
      <c r="Z81" s="70">
        <f t="shared" si="33"/>
        <v>436</v>
      </c>
      <c r="AA81" s="24">
        <f t="shared" si="34"/>
        <v>436</v>
      </c>
      <c r="AB81" s="67">
        <f t="shared" si="35"/>
        <v>4826</v>
      </c>
    </row>
    <row r="82" spans="1:28" ht="15" customHeight="1" x14ac:dyDescent="0.25">
      <c r="A82" s="71">
        <v>7202</v>
      </c>
      <c r="B82" s="71">
        <v>4590</v>
      </c>
      <c r="C82" s="68">
        <v>6.3</v>
      </c>
      <c r="D82" s="68">
        <v>271.37</v>
      </c>
      <c r="E82" s="68">
        <v>212.99</v>
      </c>
      <c r="F82" s="68">
        <f t="shared" si="26"/>
        <v>163.6</v>
      </c>
      <c r="G82" s="68">
        <v>0</v>
      </c>
      <c r="H82" s="68">
        <f t="shared" si="27"/>
        <v>6.833333333333333</v>
      </c>
      <c r="I82" s="68">
        <v>0</v>
      </c>
      <c r="J82" s="72">
        <f t="shared" si="36"/>
        <v>0</v>
      </c>
      <c r="K82" s="72">
        <f t="shared" si="37"/>
        <v>1</v>
      </c>
      <c r="L82" s="72">
        <f t="shared" si="38"/>
        <v>1</v>
      </c>
      <c r="M82" s="72">
        <f t="shared" ca="1" si="28"/>
        <v>1</v>
      </c>
      <c r="N82" s="26"/>
      <c r="O82" s="26"/>
      <c r="P82" s="25"/>
      <c r="Q82" s="25"/>
      <c r="T82" s="22">
        <v>3826.1860000000001</v>
      </c>
      <c r="U82" s="74">
        <f t="shared" si="29"/>
        <v>-763.81399999999985</v>
      </c>
      <c r="V82" s="70">
        <f t="shared" si="30"/>
        <v>-764</v>
      </c>
      <c r="W82" s="70"/>
      <c r="X82" s="70">
        <f t="shared" si="31"/>
        <v>5045.5329416701634</v>
      </c>
      <c r="Y82" s="70">
        <f t="shared" si="32"/>
        <v>455.53294167016338</v>
      </c>
      <c r="Z82" s="70">
        <f t="shared" si="33"/>
        <v>456</v>
      </c>
      <c r="AA82" s="24">
        <f t="shared" si="34"/>
        <v>456</v>
      </c>
      <c r="AB82" s="67">
        <f t="shared" si="35"/>
        <v>5046</v>
      </c>
    </row>
    <row r="83" spans="1:28" ht="15" customHeight="1" x14ac:dyDescent="0.25">
      <c r="A83" s="71">
        <v>7376</v>
      </c>
      <c r="B83" s="71">
        <v>4590</v>
      </c>
      <c r="C83" s="68">
        <v>6.9</v>
      </c>
      <c r="D83" s="68">
        <v>271.64</v>
      </c>
      <c r="E83" s="68">
        <v>212.99</v>
      </c>
      <c r="F83" s="68">
        <f t="shared" si="26"/>
        <v>161</v>
      </c>
      <c r="G83" s="68">
        <v>0</v>
      </c>
      <c r="H83" s="68">
        <f t="shared" si="27"/>
        <v>7.2352941176470589</v>
      </c>
      <c r="I83" s="68">
        <v>0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0</v>
      </c>
      <c r="N83" s="26"/>
      <c r="O83" s="26"/>
      <c r="P83" s="25"/>
      <c r="Q83" s="25"/>
      <c r="T83" s="22">
        <v>3846.8249999999998</v>
      </c>
      <c r="U83" s="74">
        <f t="shared" si="29"/>
        <v>-743.17500000000018</v>
      </c>
      <c r="V83" s="70">
        <f t="shared" si="30"/>
        <v>-743</v>
      </c>
      <c r="W83" s="70"/>
      <c r="X83" s="70">
        <f t="shared" si="31"/>
        <v>5045.5329416701634</v>
      </c>
      <c r="Y83" s="70">
        <f t="shared" si="32"/>
        <v>455.53294167016338</v>
      </c>
      <c r="Z83" s="70">
        <f t="shared" si="33"/>
        <v>456</v>
      </c>
      <c r="AA83" s="24">
        <f t="shared" si="34"/>
        <v>456</v>
      </c>
      <c r="AB83" s="67">
        <f t="shared" si="35"/>
        <v>5046</v>
      </c>
    </row>
    <row r="84" spans="1:28" ht="15" customHeight="1" x14ac:dyDescent="0.25">
      <c r="A84" s="71">
        <v>7848</v>
      </c>
      <c r="B84" s="71">
        <v>4590</v>
      </c>
      <c r="C84" s="68">
        <v>8.1999999999999993</v>
      </c>
      <c r="D84" s="68">
        <v>271.97000000000003</v>
      </c>
      <c r="E84" s="68">
        <v>212.99</v>
      </c>
      <c r="F84" s="68">
        <f t="shared" si="26"/>
        <v>57.333333333333336</v>
      </c>
      <c r="G84" s="68">
        <v>0</v>
      </c>
      <c r="H84" s="68">
        <f t="shared" si="27"/>
        <v>7.6875</v>
      </c>
      <c r="I84" s="68">
        <v>0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1</v>
      </c>
      <c r="N84" s="26"/>
      <c r="O84" s="26"/>
      <c r="P84" s="25"/>
      <c r="Q84" s="25"/>
      <c r="T84" s="22">
        <v>3996.5839999999998</v>
      </c>
      <c r="U84" s="74">
        <f t="shared" si="29"/>
        <v>-593.41600000000017</v>
      </c>
      <c r="V84" s="70">
        <f t="shared" si="30"/>
        <v>-593</v>
      </c>
      <c r="W84" s="70"/>
      <c r="X84" s="70">
        <f t="shared" si="31"/>
        <v>5045.5329416701634</v>
      </c>
      <c r="Y84" s="70">
        <f t="shared" si="32"/>
        <v>455.53294167016338</v>
      </c>
      <c r="Z84" s="70">
        <f t="shared" si="33"/>
        <v>456</v>
      </c>
      <c r="AA84" s="24">
        <f t="shared" si="34"/>
        <v>456</v>
      </c>
      <c r="AB84" s="67">
        <f t="shared" si="35"/>
        <v>5046</v>
      </c>
    </row>
    <row r="85" spans="1:28" ht="15" customHeight="1" x14ac:dyDescent="0.25">
      <c r="A85" s="71">
        <v>7821</v>
      </c>
      <c r="B85" s="71">
        <v>4590</v>
      </c>
      <c r="C85" s="68">
        <v>13.6</v>
      </c>
      <c r="D85" s="68">
        <v>272.29000000000002</v>
      </c>
      <c r="E85" s="68">
        <v>212.99</v>
      </c>
      <c r="F85" s="68">
        <f t="shared" si="26"/>
        <v>99.5</v>
      </c>
      <c r="G85" s="68">
        <v>0</v>
      </c>
      <c r="H85" s="68">
        <f t="shared" si="27"/>
        <v>8.1999999999999993</v>
      </c>
      <c r="I85" s="68">
        <v>0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0</v>
      </c>
      <c r="N85" s="26"/>
      <c r="O85" s="26"/>
      <c r="P85" s="25"/>
      <c r="Q85" s="25"/>
      <c r="T85" s="22">
        <v>4504.424</v>
      </c>
      <c r="U85" s="74">
        <f t="shared" si="29"/>
        <v>-85.576000000000022</v>
      </c>
      <c r="V85" s="70">
        <f t="shared" si="30"/>
        <v>-86</v>
      </c>
      <c r="W85" s="70"/>
      <c r="X85" s="70">
        <f t="shared" si="31"/>
        <v>5045.5329416701634</v>
      </c>
      <c r="Y85" s="70">
        <f t="shared" si="32"/>
        <v>455.53294167016338</v>
      </c>
      <c r="Z85" s="70">
        <f t="shared" si="33"/>
        <v>456</v>
      </c>
      <c r="AA85" s="24">
        <f t="shared" si="34"/>
        <v>456</v>
      </c>
      <c r="AB85" s="67">
        <f t="shared" si="35"/>
        <v>5046</v>
      </c>
    </row>
    <row r="86" spans="1:28" ht="15" customHeight="1" x14ac:dyDescent="0.25">
      <c r="A86" s="71">
        <v>7814</v>
      </c>
      <c r="B86" s="71">
        <v>4713</v>
      </c>
      <c r="C86" s="68">
        <v>7.9</v>
      </c>
      <c r="D86" s="68">
        <v>272.60000000000002</v>
      </c>
      <c r="E86" s="68">
        <v>213.02</v>
      </c>
      <c r="F86" s="68">
        <f t="shared" si="26"/>
        <v>206</v>
      </c>
      <c r="G86" s="68">
        <v>0</v>
      </c>
      <c r="H86" s="68">
        <f t="shared" si="27"/>
        <v>0</v>
      </c>
      <c r="I86" s="68">
        <v>0</v>
      </c>
      <c r="J86" s="72">
        <f t="shared" si="36"/>
        <v>0</v>
      </c>
      <c r="K86" s="72">
        <f t="shared" si="37"/>
        <v>1</v>
      </c>
      <c r="L86" s="72">
        <f t="shared" si="38"/>
        <v>1</v>
      </c>
      <c r="M86" s="72">
        <f t="shared" ca="1" si="28"/>
        <v>1</v>
      </c>
      <c r="N86" s="26"/>
      <c r="O86" s="26"/>
      <c r="P86" s="25"/>
      <c r="Q86" s="25"/>
      <c r="T86" s="22">
        <v>4779.0379999999996</v>
      </c>
      <c r="U86" s="74">
        <f t="shared" si="29"/>
        <v>66.037999999999556</v>
      </c>
      <c r="V86" s="70">
        <f t="shared" si="30"/>
        <v>66</v>
      </c>
      <c r="W86" s="70"/>
      <c r="X86" s="70">
        <f t="shared" si="31"/>
        <v>5180.7400335711291</v>
      </c>
      <c r="Y86" s="70">
        <f t="shared" si="32"/>
        <v>467.74003357112906</v>
      </c>
      <c r="Z86" s="70">
        <f t="shared" si="33"/>
        <v>468</v>
      </c>
      <c r="AA86" s="24">
        <f t="shared" si="34"/>
        <v>66</v>
      </c>
      <c r="AB86" s="67">
        <f t="shared" si="35"/>
        <v>4779</v>
      </c>
    </row>
    <row r="87" spans="1:28" ht="15" customHeight="1" x14ac:dyDescent="0.25">
      <c r="A87" s="79">
        <v>8020</v>
      </c>
      <c r="B87" s="71">
        <v>4713</v>
      </c>
      <c r="C87" s="68">
        <v>0.9</v>
      </c>
      <c r="D87" s="68">
        <v>272.93</v>
      </c>
      <c r="E87" s="68">
        <v>213.02</v>
      </c>
      <c r="F87" s="80">
        <v>0</v>
      </c>
      <c r="G87" s="80">
        <v>0</v>
      </c>
      <c r="H87" s="80">
        <v>0</v>
      </c>
      <c r="I87" s="80">
        <v>0</v>
      </c>
      <c r="J87" s="72">
        <f t="shared" si="36"/>
        <v>1</v>
      </c>
      <c r="K87" s="72">
        <f t="shared" si="37"/>
        <v>1</v>
      </c>
      <c r="L87" s="72">
        <f t="shared" si="38"/>
        <v>1</v>
      </c>
      <c r="M87" s="72">
        <f t="shared" ca="1" si="28"/>
        <v>1</v>
      </c>
      <c r="N87" s="26"/>
      <c r="O87" s="26"/>
      <c r="P87" s="25"/>
      <c r="Q87" s="25"/>
      <c r="T87" s="22">
        <v>5050.165</v>
      </c>
      <c r="U87" s="74">
        <f t="shared" si="29"/>
        <v>337.16499999999996</v>
      </c>
      <c r="V87" s="70">
        <f t="shared" si="30"/>
        <v>337</v>
      </c>
      <c r="W87" s="70"/>
      <c r="X87" s="70">
        <f t="shared" si="31"/>
        <v>5180.7400335711291</v>
      </c>
      <c r="Y87" s="70">
        <f t="shared" si="32"/>
        <v>467.74003357112906</v>
      </c>
      <c r="Z87" s="70">
        <f t="shared" si="33"/>
        <v>468</v>
      </c>
      <c r="AA87" s="24">
        <f t="shared" si="34"/>
        <v>337</v>
      </c>
      <c r="AB87" s="67">
        <f t="shared" si="35"/>
        <v>5050</v>
      </c>
    </row>
    <row r="88" spans="1:28" ht="15" customHeight="1" x14ac:dyDescent="0.25">
      <c r="A88" s="71">
        <v>7644</v>
      </c>
      <c r="B88" s="71">
        <v>4713</v>
      </c>
      <c r="C88" s="68">
        <v>0</v>
      </c>
      <c r="D88" s="68">
        <v>273.23</v>
      </c>
      <c r="E88" s="68">
        <v>213.02</v>
      </c>
      <c r="F88" s="68">
        <v>0</v>
      </c>
      <c r="G88" s="68">
        <f t="shared" ref="G88:G119" si="39">($A$87-A88)/(ROW(A88)-ROW($A$87))</f>
        <v>376</v>
      </c>
      <c r="H88" s="68">
        <v>0</v>
      </c>
      <c r="I88" s="68">
        <f t="shared" ref="I88:I119" si="40">($A$87-B88)/(ROW(B88)-ROW($A$87))</f>
        <v>3307</v>
      </c>
      <c r="J88" s="72">
        <f t="shared" si="36"/>
        <v>1</v>
      </c>
      <c r="K88" s="72">
        <f t="shared" si="37"/>
        <v>1</v>
      </c>
      <c r="L88" s="72">
        <f t="shared" si="38"/>
        <v>1</v>
      </c>
      <c r="M88" s="72">
        <f t="shared" ca="1" si="28"/>
        <v>0</v>
      </c>
      <c r="N88" s="26"/>
      <c r="O88" s="26"/>
      <c r="P88" s="25"/>
      <c r="Q88" s="25"/>
      <c r="T88" s="22">
        <v>5273.7190000000001</v>
      </c>
      <c r="U88" s="74">
        <f t="shared" si="29"/>
        <v>560.71900000000005</v>
      </c>
      <c r="V88" s="70">
        <f t="shared" si="30"/>
        <v>561</v>
      </c>
      <c r="W88" s="70"/>
      <c r="X88" s="70">
        <f t="shared" si="31"/>
        <v>5180.7400335711291</v>
      </c>
      <c r="Y88" s="70">
        <f t="shared" si="32"/>
        <v>467.74003357112906</v>
      </c>
      <c r="Z88" s="70">
        <f t="shared" si="33"/>
        <v>468</v>
      </c>
      <c r="AA88" s="24">
        <f t="shared" si="34"/>
        <v>561</v>
      </c>
      <c r="AB88" s="67">
        <f t="shared" si="35"/>
        <v>5274</v>
      </c>
    </row>
    <row r="89" spans="1:28" ht="15" customHeight="1" x14ac:dyDescent="0.25">
      <c r="A89" s="71">
        <v>7350</v>
      </c>
      <c r="B89" s="71">
        <v>4713</v>
      </c>
      <c r="C89" s="68">
        <v>0.1</v>
      </c>
      <c r="D89" s="68">
        <v>273.51</v>
      </c>
      <c r="E89" s="68">
        <v>213.02</v>
      </c>
      <c r="F89" s="68">
        <v>0</v>
      </c>
      <c r="G89" s="68">
        <f t="shared" si="39"/>
        <v>335</v>
      </c>
      <c r="H89" s="68">
        <v>0</v>
      </c>
      <c r="I89" s="68">
        <f t="shared" si="40"/>
        <v>1653.5</v>
      </c>
      <c r="J89" s="72">
        <f t="shared" si="36"/>
        <v>1</v>
      </c>
      <c r="K89" s="72">
        <f t="shared" si="37"/>
        <v>1</v>
      </c>
      <c r="L89" s="72">
        <f t="shared" si="38"/>
        <v>1</v>
      </c>
      <c r="M89" s="72">
        <f t="shared" ca="1" si="28"/>
        <v>1</v>
      </c>
      <c r="N89" s="26"/>
      <c r="O89" s="26"/>
      <c r="P89" s="25"/>
      <c r="Q89" s="25"/>
      <c r="T89" s="22">
        <v>5362.5950000000003</v>
      </c>
      <c r="U89" s="74">
        <f t="shared" si="29"/>
        <v>649.59500000000025</v>
      </c>
      <c r="V89" s="70">
        <f t="shared" si="30"/>
        <v>650</v>
      </c>
      <c r="W89" s="70"/>
      <c r="X89" s="70">
        <f t="shared" si="31"/>
        <v>5180.7400335711291</v>
      </c>
      <c r="Y89" s="70">
        <f t="shared" si="32"/>
        <v>467.74003357112906</v>
      </c>
      <c r="Z89" s="70">
        <f t="shared" si="33"/>
        <v>468</v>
      </c>
      <c r="AA89" s="24">
        <f t="shared" si="34"/>
        <v>650</v>
      </c>
      <c r="AB89" s="67">
        <f t="shared" si="35"/>
        <v>5363</v>
      </c>
    </row>
    <row r="90" spans="1:28" ht="15" customHeight="1" x14ac:dyDescent="0.25">
      <c r="A90" s="71">
        <v>6927</v>
      </c>
      <c r="B90" s="71">
        <v>4713</v>
      </c>
      <c r="C90" s="68">
        <v>0</v>
      </c>
      <c r="D90" s="68">
        <v>273.73</v>
      </c>
      <c r="E90" s="68">
        <v>213.02</v>
      </c>
      <c r="F90" s="68">
        <v>0</v>
      </c>
      <c r="G90" s="68">
        <f t="shared" si="39"/>
        <v>364.33333333333331</v>
      </c>
      <c r="H90" s="68">
        <v>0</v>
      </c>
      <c r="I90" s="68">
        <f t="shared" si="40"/>
        <v>1102.3333333333333</v>
      </c>
      <c r="J90" s="72">
        <f t="shared" si="36"/>
        <v>1</v>
      </c>
      <c r="K90" s="72">
        <f t="shared" si="37"/>
        <v>1</v>
      </c>
      <c r="L90" s="72">
        <f t="shared" si="38"/>
        <v>1</v>
      </c>
      <c r="M90" s="72">
        <f t="shared" ca="1" si="28"/>
        <v>1</v>
      </c>
      <c r="N90" s="26"/>
      <c r="O90" s="26"/>
      <c r="P90" s="25"/>
      <c r="Q90" s="25"/>
      <c r="T90" s="22">
        <v>5395.7030000000004</v>
      </c>
      <c r="U90" s="74">
        <f t="shared" si="29"/>
        <v>682.70300000000043</v>
      </c>
      <c r="V90" s="70">
        <f t="shared" si="30"/>
        <v>683</v>
      </c>
      <c r="W90" s="70"/>
      <c r="X90" s="70">
        <f t="shared" si="31"/>
        <v>5180.7400335711291</v>
      </c>
      <c r="Y90" s="70">
        <f t="shared" si="32"/>
        <v>467.74003357112906</v>
      </c>
      <c r="Z90" s="70">
        <f t="shared" si="33"/>
        <v>468</v>
      </c>
      <c r="AA90" s="24">
        <f t="shared" si="34"/>
        <v>683</v>
      </c>
      <c r="AB90" s="67">
        <f t="shared" si="35"/>
        <v>5396</v>
      </c>
    </row>
    <row r="91" spans="1:28" ht="15" customHeight="1" x14ac:dyDescent="0.25">
      <c r="A91" s="71">
        <v>6932</v>
      </c>
      <c r="B91" s="71">
        <v>4713</v>
      </c>
      <c r="C91" s="68">
        <v>0</v>
      </c>
      <c r="D91" s="68">
        <v>273.95999999999998</v>
      </c>
      <c r="E91" s="68">
        <v>213.02</v>
      </c>
      <c r="F91" s="68">
        <v>0</v>
      </c>
      <c r="G91" s="68">
        <f t="shared" si="39"/>
        <v>272</v>
      </c>
      <c r="H91" s="68">
        <v>0</v>
      </c>
      <c r="I91" s="68">
        <f t="shared" si="40"/>
        <v>826.75</v>
      </c>
      <c r="J91" s="72">
        <f t="shared" si="36"/>
        <v>1</v>
      </c>
      <c r="K91" s="72">
        <f t="shared" si="37"/>
        <v>1</v>
      </c>
      <c r="L91" s="72">
        <f t="shared" si="38"/>
        <v>1</v>
      </c>
      <c r="M91" s="72">
        <f t="shared" ca="1" si="28"/>
        <v>0</v>
      </c>
      <c r="N91" s="26"/>
      <c r="O91" s="26"/>
      <c r="P91" s="25"/>
      <c r="Q91" s="25"/>
      <c r="T91" s="22">
        <v>5192.1589999999997</v>
      </c>
      <c r="U91" s="74">
        <f t="shared" si="29"/>
        <v>479.15899999999965</v>
      </c>
      <c r="V91" s="70">
        <f t="shared" si="30"/>
        <v>479</v>
      </c>
      <c r="W91" s="70"/>
      <c r="X91" s="70">
        <f t="shared" si="31"/>
        <v>5180.7400335711291</v>
      </c>
      <c r="Y91" s="70">
        <f t="shared" si="32"/>
        <v>467.74003357112906</v>
      </c>
      <c r="Z91" s="70">
        <f t="shared" si="33"/>
        <v>468</v>
      </c>
      <c r="AA91" s="24">
        <f t="shared" si="34"/>
        <v>479</v>
      </c>
      <c r="AB91" s="67">
        <f t="shared" si="35"/>
        <v>5192</v>
      </c>
    </row>
    <row r="92" spans="1:28" ht="15" customHeight="1" x14ac:dyDescent="0.25">
      <c r="A92" s="71">
        <v>6638</v>
      </c>
      <c r="B92" s="71">
        <v>4713</v>
      </c>
      <c r="C92" s="68">
        <v>0</v>
      </c>
      <c r="D92" s="68">
        <v>274.16000000000003</v>
      </c>
      <c r="E92" s="68">
        <v>213.02</v>
      </c>
      <c r="F92" s="68">
        <v>0</v>
      </c>
      <c r="G92" s="68">
        <f t="shared" si="39"/>
        <v>276.39999999999998</v>
      </c>
      <c r="H92" s="68">
        <v>0</v>
      </c>
      <c r="I92" s="68">
        <f t="shared" si="40"/>
        <v>661.4</v>
      </c>
      <c r="J92" s="72">
        <f t="shared" si="36"/>
        <v>1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6"/>
      <c r="O92" s="26"/>
      <c r="P92" s="25"/>
      <c r="Q92" s="25"/>
      <c r="T92" s="22">
        <v>5150.2280000000001</v>
      </c>
      <c r="U92" s="74">
        <f t="shared" si="29"/>
        <v>437.22800000000007</v>
      </c>
      <c r="V92" s="70">
        <f t="shared" si="30"/>
        <v>437</v>
      </c>
      <c r="W92" s="70"/>
      <c r="X92" s="70">
        <f t="shared" si="31"/>
        <v>5180.7400335711291</v>
      </c>
      <c r="Y92" s="70">
        <f t="shared" si="32"/>
        <v>467.74003357112906</v>
      </c>
      <c r="Z92" s="70">
        <f t="shared" si="33"/>
        <v>468</v>
      </c>
      <c r="AA92" s="24">
        <f t="shared" si="34"/>
        <v>437</v>
      </c>
      <c r="AB92" s="67">
        <f t="shared" si="35"/>
        <v>5150</v>
      </c>
    </row>
    <row r="93" spans="1:28" ht="15" customHeight="1" x14ac:dyDescent="0.25">
      <c r="A93" s="71">
        <v>6338</v>
      </c>
      <c r="B93" s="71">
        <v>5067</v>
      </c>
      <c r="C93" s="68">
        <v>0</v>
      </c>
      <c r="D93" s="68">
        <v>274.29000000000002</v>
      </c>
      <c r="E93" s="68">
        <v>213.11</v>
      </c>
      <c r="F93" s="68">
        <v>0</v>
      </c>
      <c r="G93" s="68">
        <f t="shared" si="39"/>
        <v>280.33333333333331</v>
      </c>
      <c r="H93" s="68">
        <v>0</v>
      </c>
      <c r="I93" s="68">
        <f t="shared" si="40"/>
        <v>492.16666666666669</v>
      </c>
      <c r="J93" s="72">
        <f t="shared" si="36"/>
        <v>0</v>
      </c>
      <c r="K93" s="72">
        <f t="shared" si="37"/>
        <v>1</v>
      </c>
      <c r="L93" s="72">
        <f t="shared" si="38"/>
        <v>1</v>
      </c>
      <c r="M93" s="72">
        <f t="shared" ca="1" si="28"/>
        <v>1</v>
      </c>
      <c r="N93" s="26"/>
      <c r="O93" s="26"/>
      <c r="P93" s="25"/>
      <c r="Q93" s="25"/>
      <c r="T93" s="22">
        <v>5120.8270000000002</v>
      </c>
      <c r="U93" s="74">
        <f t="shared" si="29"/>
        <v>53.827000000000226</v>
      </c>
      <c r="V93" s="70">
        <f t="shared" si="30"/>
        <v>54</v>
      </c>
      <c r="W93" s="70"/>
      <c r="X93" s="70">
        <f t="shared" si="31"/>
        <v>5569.8726395300037</v>
      </c>
      <c r="Y93" s="70">
        <f t="shared" si="32"/>
        <v>502.87263953000365</v>
      </c>
      <c r="Z93" s="70">
        <f t="shared" si="33"/>
        <v>503</v>
      </c>
      <c r="AA93" s="24">
        <f t="shared" si="34"/>
        <v>54</v>
      </c>
      <c r="AB93" s="67">
        <f t="shared" si="35"/>
        <v>5121</v>
      </c>
    </row>
    <row r="94" spans="1:28" ht="15" customHeight="1" x14ac:dyDescent="0.25">
      <c r="A94" s="71">
        <v>5450</v>
      </c>
      <c r="B94" s="71">
        <v>5450</v>
      </c>
      <c r="C94" s="68">
        <v>0</v>
      </c>
      <c r="D94" s="68">
        <v>274.29000000000002</v>
      </c>
      <c r="E94" s="68">
        <v>213.2</v>
      </c>
      <c r="F94" s="68">
        <v>0</v>
      </c>
      <c r="G94" s="68">
        <f t="shared" si="39"/>
        <v>367.14285714285717</v>
      </c>
      <c r="H94" s="68">
        <v>0</v>
      </c>
      <c r="I94" s="68">
        <f t="shared" si="40"/>
        <v>367.14285714285717</v>
      </c>
      <c r="J94" s="72">
        <f t="shared" si="36"/>
        <v>0</v>
      </c>
      <c r="K94" s="72">
        <f t="shared" si="37"/>
        <v>1</v>
      </c>
      <c r="L94" s="72">
        <f t="shared" si="38"/>
        <v>1</v>
      </c>
      <c r="M94" s="72">
        <f t="shared" ca="1" si="28"/>
        <v>0</v>
      </c>
      <c r="N94" s="26"/>
      <c r="O94" s="26"/>
      <c r="P94" s="25"/>
      <c r="Q94" s="25"/>
      <c r="T94" s="22">
        <v>5114.2250000000004</v>
      </c>
      <c r="U94" s="74">
        <f t="shared" si="29"/>
        <v>-335.77499999999964</v>
      </c>
      <c r="V94" s="70">
        <f t="shared" si="30"/>
        <v>-336</v>
      </c>
      <c r="W94" s="70"/>
      <c r="X94" s="70">
        <f t="shared" si="31"/>
        <v>5990.8833403273184</v>
      </c>
      <c r="Y94" s="70">
        <f t="shared" si="32"/>
        <v>540.88334032731836</v>
      </c>
      <c r="Z94" s="70">
        <f t="shared" si="33"/>
        <v>541</v>
      </c>
      <c r="AA94" s="24">
        <f t="shared" si="34"/>
        <v>541</v>
      </c>
      <c r="AB94" s="67">
        <f t="shared" si="35"/>
        <v>5991</v>
      </c>
    </row>
    <row r="95" spans="1:28" ht="15" customHeight="1" x14ac:dyDescent="0.25">
      <c r="A95" s="71">
        <v>5712</v>
      </c>
      <c r="B95" s="71">
        <v>5712</v>
      </c>
      <c r="C95" s="68">
        <v>0</v>
      </c>
      <c r="D95" s="68">
        <v>274.29000000000002</v>
      </c>
      <c r="E95" s="68">
        <v>213.27</v>
      </c>
      <c r="F95" s="68">
        <v>0</v>
      </c>
      <c r="G95" s="68">
        <f t="shared" si="39"/>
        <v>288.5</v>
      </c>
      <c r="H95" s="68">
        <v>0</v>
      </c>
      <c r="I95" s="68">
        <f t="shared" si="40"/>
        <v>288.5</v>
      </c>
      <c r="J95" s="72">
        <f t="shared" si="36"/>
        <v>0</v>
      </c>
      <c r="K95" s="72">
        <f t="shared" si="37"/>
        <v>1</v>
      </c>
      <c r="L95" s="72">
        <f t="shared" si="38"/>
        <v>1</v>
      </c>
      <c r="M95" s="72">
        <f t="shared" ca="1" si="28"/>
        <v>0</v>
      </c>
      <c r="N95" s="26"/>
      <c r="O95" s="26"/>
      <c r="P95" s="25"/>
      <c r="Q95" s="25"/>
      <c r="T95" s="22">
        <v>5164.4059999999999</v>
      </c>
      <c r="U95" s="74">
        <f t="shared" si="29"/>
        <v>-547.59400000000005</v>
      </c>
      <c r="V95" s="70">
        <f t="shared" si="30"/>
        <v>-548</v>
      </c>
      <c r="W95" s="70"/>
      <c r="X95" s="70">
        <f t="shared" si="31"/>
        <v>6278.8854385228706</v>
      </c>
      <c r="Y95" s="70">
        <f t="shared" si="32"/>
        <v>566.88543852287057</v>
      </c>
      <c r="Z95" s="70">
        <f t="shared" si="33"/>
        <v>567</v>
      </c>
      <c r="AA95" s="24">
        <f t="shared" si="34"/>
        <v>567</v>
      </c>
      <c r="AB95" s="67">
        <f t="shared" si="35"/>
        <v>6279</v>
      </c>
    </row>
    <row r="96" spans="1:28" ht="15" customHeight="1" x14ac:dyDescent="0.25">
      <c r="A96" s="71">
        <v>4514</v>
      </c>
      <c r="B96" s="71">
        <v>4713</v>
      </c>
      <c r="C96" s="68">
        <v>0.1</v>
      </c>
      <c r="D96" s="68">
        <v>274.27</v>
      </c>
      <c r="E96" s="68">
        <v>213.02</v>
      </c>
      <c r="F96" s="68">
        <v>0</v>
      </c>
      <c r="G96" s="68">
        <f t="shared" si="39"/>
        <v>389.55555555555554</v>
      </c>
      <c r="H96" s="68">
        <v>0</v>
      </c>
      <c r="I96" s="68">
        <f t="shared" si="40"/>
        <v>367.44444444444446</v>
      </c>
      <c r="J96" s="72">
        <f t="shared" si="36"/>
        <v>0</v>
      </c>
      <c r="K96" s="72">
        <f t="shared" si="37"/>
        <v>-1</v>
      </c>
      <c r="L96" s="72">
        <f t="shared" si="38"/>
        <v>0</v>
      </c>
      <c r="M96" s="72">
        <f t="shared" ca="1" si="28"/>
        <v>0</v>
      </c>
      <c r="N96" s="26"/>
      <c r="O96" s="26"/>
      <c r="P96" s="25"/>
      <c r="Q96" s="25"/>
      <c r="T96" s="22">
        <v>5102.7730000000001</v>
      </c>
      <c r="U96" s="74">
        <f t="shared" si="29"/>
        <v>389.77300000000014</v>
      </c>
      <c r="V96" s="70">
        <f t="shared" si="30"/>
        <v>390</v>
      </c>
      <c r="W96" s="70"/>
      <c r="X96" s="70">
        <f t="shared" si="31"/>
        <v>5180.7400335711291</v>
      </c>
      <c r="Y96" s="70">
        <f t="shared" si="32"/>
        <v>467.74003357112906</v>
      </c>
      <c r="Z96" s="70">
        <f t="shared" si="33"/>
        <v>468</v>
      </c>
      <c r="AA96" s="24">
        <f t="shared" si="34"/>
        <v>390</v>
      </c>
      <c r="AB96" s="67">
        <f t="shared" si="35"/>
        <v>5103</v>
      </c>
    </row>
    <row r="97" spans="1:28" ht="15" customHeight="1" x14ac:dyDescent="0.25">
      <c r="A97" s="71">
        <v>4491</v>
      </c>
      <c r="B97" s="71">
        <v>4713</v>
      </c>
      <c r="C97" s="68">
        <v>0.2</v>
      </c>
      <c r="D97" s="68">
        <v>274.25</v>
      </c>
      <c r="E97" s="68">
        <v>213.02</v>
      </c>
      <c r="F97" s="68">
        <v>0</v>
      </c>
      <c r="G97" s="68">
        <f t="shared" si="39"/>
        <v>352.9</v>
      </c>
      <c r="H97" s="68">
        <v>0</v>
      </c>
      <c r="I97" s="68">
        <f t="shared" si="40"/>
        <v>330.7</v>
      </c>
      <c r="J97" s="72">
        <f t="shared" si="36"/>
        <v>1</v>
      </c>
      <c r="K97" s="72">
        <f t="shared" si="37"/>
        <v>1</v>
      </c>
      <c r="L97" s="72">
        <f t="shared" si="38"/>
        <v>0</v>
      </c>
      <c r="M97" s="72">
        <f t="shared" ca="1" si="28"/>
        <v>0</v>
      </c>
      <c r="N97" s="26"/>
      <c r="O97" s="26"/>
      <c r="P97" s="25"/>
      <c r="Q97" s="25"/>
      <c r="T97" s="22">
        <v>5146.2169999999996</v>
      </c>
      <c r="U97" s="74">
        <f t="shared" si="29"/>
        <v>433.21699999999964</v>
      </c>
      <c r="V97" s="70">
        <f t="shared" si="30"/>
        <v>433</v>
      </c>
      <c r="W97" s="70"/>
      <c r="X97" s="70">
        <f t="shared" si="31"/>
        <v>5180.7400335711291</v>
      </c>
      <c r="Y97" s="70">
        <f t="shared" si="32"/>
        <v>467.74003357112906</v>
      </c>
      <c r="Z97" s="70">
        <f t="shared" si="33"/>
        <v>468</v>
      </c>
      <c r="AA97" s="24">
        <f t="shared" si="34"/>
        <v>433</v>
      </c>
      <c r="AB97" s="67">
        <f t="shared" si="35"/>
        <v>5146</v>
      </c>
    </row>
    <row r="98" spans="1:28" ht="15" customHeight="1" x14ac:dyDescent="0.25">
      <c r="A98" s="71">
        <v>4194</v>
      </c>
      <c r="B98" s="71">
        <v>4713</v>
      </c>
      <c r="C98" s="68">
        <v>1.1000000000000001</v>
      </c>
      <c r="D98" s="68">
        <v>274.19</v>
      </c>
      <c r="E98" s="68">
        <v>213.02</v>
      </c>
      <c r="F98" s="68">
        <v>0</v>
      </c>
      <c r="G98" s="68">
        <f t="shared" si="39"/>
        <v>347.81818181818181</v>
      </c>
      <c r="H98" s="68">
        <v>0</v>
      </c>
      <c r="I98" s="68">
        <f t="shared" si="40"/>
        <v>300.63636363636363</v>
      </c>
      <c r="J98" s="72">
        <f t="shared" si="36"/>
        <v>1</v>
      </c>
      <c r="K98" s="72">
        <f t="shared" si="37"/>
        <v>1</v>
      </c>
      <c r="L98" s="72">
        <f t="shared" si="38"/>
        <v>0</v>
      </c>
      <c r="M98" s="72">
        <f t="shared" ref="M98:M129" ca="1" si="41">IF(RAND()&lt;0.5,0,1)</f>
        <v>1</v>
      </c>
      <c r="N98" s="26"/>
      <c r="O98" s="26"/>
      <c r="P98" s="25"/>
      <c r="Q98" s="25"/>
      <c r="T98" s="22">
        <v>5433.8819999999996</v>
      </c>
      <c r="U98" s="74">
        <f t="shared" ref="U98:U129" si="42">T98-B98</f>
        <v>720.88199999999961</v>
      </c>
      <c r="V98" s="70">
        <f t="shared" ref="V98:V129" si="43">ROUND(U98,0)</f>
        <v>721</v>
      </c>
      <c r="W98" s="70"/>
      <c r="X98" s="70">
        <f t="shared" ref="X98:X129" si="44">B98/$W$2*$W$3</f>
        <v>5180.7400335711291</v>
      </c>
      <c r="Y98" s="70">
        <f t="shared" ref="Y98:Y129" si="45">X98-B98</f>
        <v>467.74003357112906</v>
      </c>
      <c r="Z98" s="70">
        <f t="shared" ref="Z98:Z129" si="46">ROUND(Y98,0)</f>
        <v>468</v>
      </c>
      <c r="AA98" s="24">
        <f t="shared" ref="AA98:AA129" si="47">IF(V98&gt;=0,V98,Z98)</f>
        <v>721</v>
      </c>
      <c r="AB98" s="67">
        <f t="shared" ref="AB98:AB129" si="48">B98+AA98</f>
        <v>5434</v>
      </c>
    </row>
    <row r="99" spans="1:28" ht="15" customHeight="1" x14ac:dyDescent="0.25">
      <c r="A99" s="71">
        <v>3946</v>
      </c>
      <c r="B99" s="71">
        <v>4713</v>
      </c>
      <c r="C99" s="68">
        <v>2.2000000000000002</v>
      </c>
      <c r="D99" s="68">
        <v>274.11</v>
      </c>
      <c r="E99" s="68">
        <v>213.02</v>
      </c>
      <c r="F99" s="68">
        <v>0</v>
      </c>
      <c r="G99" s="68">
        <f t="shared" si="39"/>
        <v>339.5</v>
      </c>
      <c r="H99" s="68">
        <v>0</v>
      </c>
      <c r="I99" s="68">
        <f t="shared" si="40"/>
        <v>275.58333333333331</v>
      </c>
      <c r="J99" s="72">
        <f t="shared" ref="J99:J130" si="49">IF(ABS(B99-B98)&lt;=50,1,0)</f>
        <v>1</v>
      </c>
      <c r="K99" s="72">
        <f t="shared" ref="K99:K130" si="50">IF(ABS((B99-B98))&lt;=50,1,IF((B99-B98)*(1)&gt;=0,1,-1))</f>
        <v>1</v>
      </c>
      <c r="L99" s="72">
        <f t="shared" si="38"/>
        <v>0</v>
      </c>
      <c r="M99" s="72">
        <f t="shared" ca="1" si="41"/>
        <v>0</v>
      </c>
      <c r="N99" s="26"/>
      <c r="O99" s="26"/>
      <c r="P99" s="25"/>
      <c r="Q99" s="25"/>
      <c r="T99" s="22">
        <v>5393.7560000000003</v>
      </c>
      <c r="U99" s="74">
        <f t="shared" si="42"/>
        <v>680.75600000000031</v>
      </c>
      <c r="V99" s="70">
        <f t="shared" si="43"/>
        <v>681</v>
      </c>
      <c r="W99" s="70"/>
      <c r="X99" s="70">
        <f t="shared" si="44"/>
        <v>5180.7400335711291</v>
      </c>
      <c r="Y99" s="70">
        <f t="shared" si="45"/>
        <v>467.74003357112906</v>
      </c>
      <c r="Z99" s="70">
        <f t="shared" si="46"/>
        <v>468</v>
      </c>
      <c r="AA99" s="24">
        <f t="shared" si="47"/>
        <v>681</v>
      </c>
      <c r="AB99" s="67">
        <f t="shared" si="48"/>
        <v>5394</v>
      </c>
    </row>
    <row r="100" spans="1:28" ht="15" customHeight="1" x14ac:dyDescent="0.25">
      <c r="A100" s="71">
        <v>3714</v>
      </c>
      <c r="B100" s="79">
        <v>4713</v>
      </c>
      <c r="C100" s="68">
        <v>1.6</v>
      </c>
      <c r="D100" s="68">
        <v>274.01</v>
      </c>
      <c r="E100" s="68">
        <v>213.02</v>
      </c>
      <c r="F100" s="68">
        <v>0</v>
      </c>
      <c r="G100" s="68">
        <f t="shared" si="39"/>
        <v>331.23076923076923</v>
      </c>
      <c r="H100" s="68">
        <v>0</v>
      </c>
      <c r="I100" s="68">
        <f t="shared" si="40"/>
        <v>254.38461538461539</v>
      </c>
      <c r="J100" s="72">
        <f t="shared" si="49"/>
        <v>1</v>
      </c>
      <c r="K100" s="72">
        <f t="shared" si="50"/>
        <v>1</v>
      </c>
      <c r="L100" s="72">
        <f t="shared" si="38"/>
        <v>0</v>
      </c>
      <c r="M100" s="72">
        <f t="shared" ca="1" si="41"/>
        <v>1</v>
      </c>
      <c r="N100" s="26"/>
      <c r="O100" s="26"/>
      <c r="P100" s="25"/>
      <c r="Q100" s="25"/>
      <c r="T100" s="22">
        <v>5443.366</v>
      </c>
      <c r="U100" s="74">
        <f t="shared" si="42"/>
        <v>730.36599999999999</v>
      </c>
      <c r="V100" s="70">
        <f t="shared" si="43"/>
        <v>730</v>
      </c>
      <c r="W100" s="70"/>
      <c r="X100" s="70">
        <f t="shared" si="44"/>
        <v>5180.7400335711291</v>
      </c>
      <c r="Y100" s="70">
        <f t="shared" si="45"/>
        <v>467.74003357112906</v>
      </c>
      <c r="Z100" s="70">
        <f t="shared" si="46"/>
        <v>468</v>
      </c>
      <c r="AA100" s="24">
        <f t="shared" si="47"/>
        <v>730</v>
      </c>
      <c r="AB100" s="67">
        <f t="shared" si="48"/>
        <v>5443</v>
      </c>
    </row>
    <row r="101" spans="1:28" ht="15" customHeight="1" x14ac:dyDescent="0.25">
      <c r="A101" s="71">
        <v>3682</v>
      </c>
      <c r="B101" s="71">
        <v>4713</v>
      </c>
      <c r="C101" s="68">
        <v>0.9</v>
      </c>
      <c r="D101" s="68">
        <v>273.91000000000003</v>
      </c>
      <c r="E101" s="68">
        <v>213.02</v>
      </c>
      <c r="F101" s="68">
        <v>0</v>
      </c>
      <c r="G101" s="68">
        <f t="shared" si="39"/>
        <v>309.85714285714283</v>
      </c>
      <c r="H101" s="68">
        <v>0</v>
      </c>
      <c r="I101" s="68">
        <f t="shared" si="40"/>
        <v>236.21428571428572</v>
      </c>
      <c r="J101" s="72">
        <f t="shared" si="49"/>
        <v>1</v>
      </c>
      <c r="K101" s="72">
        <f t="shared" si="50"/>
        <v>1</v>
      </c>
      <c r="L101" s="72">
        <f t="shared" si="38"/>
        <v>1</v>
      </c>
      <c r="M101" s="72">
        <f t="shared" ca="1" si="41"/>
        <v>1</v>
      </c>
      <c r="N101" s="26"/>
      <c r="O101" s="26"/>
      <c r="P101" s="25"/>
      <c r="Q101" s="25"/>
      <c r="T101" s="22">
        <v>5523.8789999999999</v>
      </c>
      <c r="U101" s="74">
        <f t="shared" si="42"/>
        <v>810.87899999999991</v>
      </c>
      <c r="V101" s="70">
        <f t="shared" si="43"/>
        <v>811</v>
      </c>
      <c r="W101" s="70"/>
      <c r="X101" s="70">
        <f t="shared" si="44"/>
        <v>5180.7400335711291</v>
      </c>
      <c r="Y101" s="70">
        <f t="shared" si="45"/>
        <v>467.74003357112906</v>
      </c>
      <c r="Z101" s="70">
        <f t="shared" si="46"/>
        <v>468</v>
      </c>
      <c r="AA101" s="24">
        <f t="shared" si="47"/>
        <v>811</v>
      </c>
      <c r="AB101" s="67">
        <f t="shared" si="48"/>
        <v>5524</v>
      </c>
    </row>
    <row r="102" spans="1:28" ht="15" customHeight="1" x14ac:dyDescent="0.25">
      <c r="A102" s="71">
        <v>3123</v>
      </c>
      <c r="B102" s="71">
        <v>4713</v>
      </c>
      <c r="C102" s="68">
        <v>3.8</v>
      </c>
      <c r="D102" s="68">
        <v>273.74</v>
      </c>
      <c r="E102" s="68">
        <v>213.02</v>
      </c>
      <c r="F102" s="68">
        <v>0</v>
      </c>
      <c r="G102" s="68">
        <f t="shared" si="39"/>
        <v>326.46666666666664</v>
      </c>
      <c r="H102" s="68">
        <v>0</v>
      </c>
      <c r="I102" s="68">
        <f t="shared" si="40"/>
        <v>220.46666666666667</v>
      </c>
      <c r="J102" s="72">
        <f t="shared" si="49"/>
        <v>1</v>
      </c>
      <c r="K102" s="72">
        <f t="shared" si="50"/>
        <v>1</v>
      </c>
      <c r="L102" s="72">
        <f t="shared" si="38"/>
        <v>1</v>
      </c>
      <c r="M102" s="72">
        <f t="shared" ca="1" si="41"/>
        <v>0</v>
      </c>
      <c r="N102" s="26"/>
      <c r="O102" s="26"/>
      <c r="P102" s="25"/>
      <c r="Q102" s="25"/>
      <c r="T102" s="22">
        <v>5246.0879999999997</v>
      </c>
      <c r="U102" s="74">
        <f t="shared" si="42"/>
        <v>533.08799999999974</v>
      </c>
      <c r="V102" s="70">
        <f t="shared" si="43"/>
        <v>533</v>
      </c>
      <c r="W102" s="70"/>
      <c r="X102" s="70">
        <f t="shared" si="44"/>
        <v>5180.7400335711291</v>
      </c>
      <c r="Y102" s="70">
        <f t="shared" si="45"/>
        <v>467.74003357112906</v>
      </c>
      <c r="Z102" s="70">
        <f t="shared" si="46"/>
        <v>468</v>
      </c>
      <c r="AA102" s="24">
        <f t="shared" si="47"/>
        <v>533</v>
      </c>
      <c r="AB102" s="67">
        <f t="shared" si="48"/>
        <v>5246</v>
      </c>
    </row>
    <row r="103" spans="1:28" ht="15" customHeight="1" x14ac:dyDescent="0.25">
      <c r="A103" s="71">
        <v>3486</v>
      </c>
      <c r="B103" s="71">
        <v>4713</v>
      </c>
      <c r="C103" s="68">
        <v>4.5</v>
      </c>
      <c r="D103" s="68">
        <v>273.62</v>
      </c>
      <c r="E103" s="68">
        <v>213.02</v>
      </c>
      <c r="F103" s="68">
        <v>0</v>
      </c>
      <c r="G103" s="68">
        <f t="shared" si="39"/>
        <v>283.375</v>
      </c>
      <c r="H103" s="68">
        <v>0</v>
      </c>
      <c r="I103" s="68">
        <f t="shared" si="40"/>
        <v>206.6875</v>
      </c>
      <c r="J103" s="72">
        <f t="shared" si="49"/>
        <v>1</v>
      </c>
      <c r="K103" s="72">
        <f t="shared" si="50"/>
        <v>1</v>
      </c>
      <c r="L103" s="72">
        <f t="shared" ref="L103:L134" si="51">IF(OR(COUNTIF(K99:K103,1)=5,COUNTIF(K99:K103,-1)=5),1,0)</f>
        <v>1</v>
      </c>
      <c r="M103" s="72">
        <f t="shared" ca="1" si="41"/>
        <v>0</v>
      </c>
      <c r="N103" s="26"/>
      <c r="O103" s="26"/>
      <c r="P103" s="25"/>
      <c r="Q103" s="25"/>
      <c r="T103" s="22">
        <v>5230.5820000000003</v>
      </c>
      <c r="U103" s="74">
        <f t="shared" si="42"/>
        <v>517.58200000000033</v>
      </c>
      <c r="V103" s="70">
        <f t="shared" si="43"/>
        <v>518</v>
      </c>
      <c r="W103" s="70"/>
      <c r="X103" s="70">
        <f t="shared" si="44"/>
        <v>5180.7400335711291</v>
      </c>
      <c r="Y103" s="70">
        <f t="shared" si="45"/>
        <v>467.74003357112906</v>
      </c>
      <c r="Z103" s="70">
        <f t="shared" si="46"/>
        <v>468</v>
      </c>
      <c r="AA103" s="24">
        <f t="shared" si="47"/>
        <v>518</v>
      </c>
      <c r="AB103" s="67">
        <f t="shared" si="48"/>
        <v>5231</v>
      </c>
    </row>
    <row r="104" spans="1:28" ht="15" customHeight="1" x14ac:dyDescent="0.25">
      <c r="A104" s="71">
        <v>3894</v>
      </c>
      <c r="B104" s="71">
        <v>4713</v>
      </c>
      <c r="C104" s="68">
        <v>9</v>
      </c>
      <c r="D104" s="68">
        <v>273.52999999999997</v>
      </c>
      <c r="E104" s="68">
        <v>213.02</v>
      </c>
      <c r="F104" s="68">
        <v>0</v>
      </c>
      <c r="G104" s="68">
        <f t="shared" si="39"/>
        <v>242.70588235294119</v>
      </c>
      <c r="H104" s="68">
        <v>0</v>
      </c>
      <c r="I104" s="68">
        <f t="shared" si="40"/>
        <v>194.52941176470588</v>
      </c>
      <c r="J104" s="72">
        <f t="shared" si="49"/>
        <v>1</v>
      </c>
      <c r="K104" s="72">
        <f t="shared" si="50"/>
        <v>1</v>
      </c>
      <c r="L104" s="72">
        <f t="shared" si="51"/>
        <v>1</v>
      </c>
      <c r="M104" s="72">
        <f t="shared" ca="1" si="41"/>
        <v>0</v>
      </c>
      <c r="N104" s="26"/>
      <c r="O104" s="26"/>
      <c r="P104" s="25"/>
      <c r="Q104" s="25"/>
      <c r="T104" s="22">
        <v>5248.8720000000003</v>
      </c>
      <c r="U104" s="74">
        <f t="shared" si="42"/>
        <v>535.8720000000003</v>
      </c>
      <c r="V104" s="70">
        <f t="shared" si="43"/>
        <v>536</v>
      </c>
      <c r="W104" s="70"/>
      <c r="X104" s="70">
        <f t="shared" si="44"/>
        <v>5180.7400335711291</v>
      </c>
      <c r="Y104" s="70">
        <f t="shared" si="45"/>
        <v>467.74003357112906</v>
      </c>
      <c r="Z104" s="70">
        <f t="shared" si="46"/>
        <v>468</v>
      </c>
      <c r="AA104" s="24">
        <f t="shared" si="47"/>
        <v>536</v>
      </c>
      <c r="AB104" s="67">
        <f t="shared" si="48"/>
        <v>5249</v>
      </c>
    </row>
    <row r="105" spans="1:28" ht="15" customHeight="1" x14ac:dyDescent="0.25">
      <c r="A105" s="71">
        <v>3429</v>
      </c>
      <c r="B105" s="71">
        <v>4713</v>
      </c>
      <c r="C105" s="68">
        <v>7.2</v>
      </c>
      <c r="D105" s="68">
        <v>273.39999999999998</v>
      </c>
      <c r="E105" s="68">
        <v>213.02</v>
      </c>
      <c r="F105" s="68">
        <v>0</v>
      </c>
      <c r="G105" s="68">
        <f t="shared" si="39"/>
        <v>255.05555555555554</v>
      </c>
      <c r="H105" s="68">
        <v>0</v>
      </c>
      <c r="I105" s="68">
        <f t="shared" si="40"/>
        <v>183.72222222222223</v>
      </c>
      <c r="J105" s="72">
        <f t="shared" si="49"/>
        <v>1</v>
      </c>
      <c r="K105" s="72">
        <f t="shared" si="50"/>
        <v>1</v>
      </c>
      <c r="L105" s="72">
        <f t="shared" si="51"/>
        <v>1</v>
      </c>
      <c r="M105" s="72">
        <f t="shared" ca="1" si="41"/>
        <v>0</v>
      </c>
      <c r="N105" s="26"/>
      <c r="O105" s="26"/>
      <c r="P105" s="25"/>
      <c r="Q105" s="25"/>
      <c r="T105" s="22">
        <v>4896.5959999999995</v>
      </c>
      <c r="U105" s="74">
        <f t="shared" si="42"/>
        <v>183.59599999999955</v>
      </c>
      <c r="V105" s="70">
        <f t="shared" si="43"/>
        <v>184</v>
      </c>
      <c r="W105" s="70"/>
      <c r="X105" s="70">
        <f t="shared" si="44"/>
        <v>5180.7400335711291</v>
      </c>
      <c r="Y105" s="70">
        <f t="shared" si="45"/>
        <v>467.74003357112906</v>
      </c>
      <c r="Z105" s="70">
        <f t="shared" si="46"/>
        <v>468</v>
      </c>
      <c r="AA105" s="24">
        <f t="shared" si="47"/>
        <v>184</v>
      </c>
      <c r="AB105" s="67">
        <f t="shared" si="48"/>
        <v>4897</v>
      </c>
    </row>
    <row r="106" spans="1:28" ht="15" customHeight="1" x14ac:dyDescent="0.25">
      <c r="A106" s="71">
        <v>4130</v>
      </c>
      <c r="B106" s="71">
        <v>4713</v>
      </c>
      <c r="C106" s="68">
        <v>5.5</v>
      </c>
      <c r="D106" s="68">
        <v>273.33999999999997</v>
      </c>
      <c r="E106" s="68">
        <v>213.02</v>
      </c>
      <c r="F106" s="68">
        <v>0</v>
      </c>
      <c r="G106" s="68">
        <f t="shared" si="39"/>
        <v>204.73684210526315</v>
      </c>
      <c r="H106" s="68">
        <v>0</v>
      </c>
      <c r="I106" s="68">
        <f t="shared" si="40"/>
        <v>174.05263157894737</v>
      </c>
      <c r="J106" s="72">
        <f t="shared" si="49"/>
        <v>1</v>
      </c>
      <c r="K106" s="72">
        <f t="shared" si="50"/>
        <v>1</v>
      </c>
      <c r="L106" s="72">
        <f t="shared" si="51"/>
        <v>1</v>
      </c>
      <c r="M106" s="72">
        <f t="shared" ca="1" si="41"/>
        <v>0</v>
      </c>
      <c r="N106" s="26"/>
      <c r="O106" s="26"/>
      <c r="P106" s="25"/>
      <c r="Q106" s="25"/>
      <c r="T106" s="22">
        <v>4643.058</v>
      </c>
      <c r="U106" s="74">
        <f t="shared" si="42"/>
        <v>-69.942000000000007</v>
      </c>
      <c r="V106" s="70">
        <f t="shared" si="43"/>
        <v>-70</v>
      </c>
      <c r="W106" s="70"/>
      <c r="X106" s="70">
        <f t="shared" si="44"/>
        <v>5180.7400335711291</v>
      </c>
      <c r="Y106" s="70">
        <f t="shared" si="45"/>
        <v>467.74003357112906</v>
      </c>
      <c r="Z106" s="70">
        <f t="shared" si="46"/>
        <v>468</v>
      </c>
      <c r="AA106" s="24">
        <f t="shared" si="47"/>
        <v>468</v>
      </c>
      <c r="AB106" s="67">
        <f t="shared" si="48"/>
        <v>5181</v>
      </c>
    </row>
    <row r="107" spans="1:28" ht="15" customHeight="1" x14ac:dyDescent="0.25">
      <c r="A107" s="71">
        <v>4238</v>
      </c>
      <c r="B107" s="71">
        <v>4713</v>
      </c>
      <c r="C107" s="68">
        <v>2.1</v>
      </c>
      <c r="D107" s="68">
        <v>273.29000000000002</v>
      </c>
      <c r="E107" s="68">
        <v>213.02</v>
      </c>
      <c r="F107" s="68">
        <v>0</v>
      </c>
      <c r="G107" s="68">
        <f t="shared" si="39"/>
        <v>189.1</v>
      </c>
      <c r="H107" s="68">
        <v>0</v>
      </c>
      <c r="I107" s="68">
        <f t="shared" si="40"/>
        <v>165.35</v>
      </c>
      <c r="J107" s="72">
        <f t="shared" si="49"/>
        <v>1</v>
      </c>
      <c r="K107" s="72">
        <f t="shared" si="50"/>
        <v>1</v>
      </c>
      <c r="L107" s="72">
        <f t="shared" si="51"/>
        <v>1</v>
      </c>
      <c r="M107" s="72">
        <f t="shared" ca="1" si="41"/>
        <v>0</v>
      </c>
      <c r="N107" s="26"/>
      <c r="O107" s="26"/>
      <c r="P107" s="25"/>
      <c r="Q107" s="25"/>
      <c r="T107" s="22">
        <v>4592.8440000000001</v>
      </c>
      <c r="U107" s="74">
        <f t="shared" si="42"/>
        <v>-120.15599999999995</v>
      </c>
      <c r="V107" s="70">
        <f t="shared" si="43"/>
        <v>-120</v>
      </c>
      <c r="W107" s="70"/>
      <c r="X107" s="70">
        <f t="shared" si="44"/>
        <v>5180.7400335711291</v>
      </c>
      <c r="Y107" s="70">
        <f t="shared" si="45"/>
        <v>467.74003357112906</v>
      </c>
      <c r="Z107" s="70">
        <f t="shared" si="46"/>
        <v>468</v>
      </c>
      <c r="AA107" s="24">
        <f t="shared" si="47"/>
        <v>468</v>
      </c>
      <c r="AB107" s="67">
        <f t="shared" si="48"/>
        <v>5181</v>
      </c>
    </row>
    <row r="108" spans="1:28" ht="15" customHeight="1" x14ac:dyDescent="0.25">
      <c r="A108" s="71">
        <v>4053</v>
      </c>
      <c r="B108" s="71">
        <v>4713</v>
      </c>
      <c r="C108" s="68">
        <v>0.8</v>
      </c>
      <c r="D108" s="68">
        <v>273.22000000000003</v>
      </c>
      <c r="E108" s="68">
        <v>213.02</v>
      </c>
      <c r="F108" s="68">
        <v>0</v>
      </c>
      <c r="G108" s="68">
        <f t="shared" si="39"/>
        <v>188.9047619047619</v>
      </c>
      <c r="H108" s="68">
        <v>0</v>
      </c>
      <c r="I108" s="68">
        <f t="shared" si="40"/>
        <v>157.47619047619048</v>
      </c>
      <c r="J108" s="72">
        <f t="shared" si="49"/>
        <v>1</v>
      </c>
      <c r="K108" s="72">
        <f t="shared" si="50"/>
        <v>1</v>
      </c>
      <c r="L108" s="72">
        <f t="shared" si="51"/>
        <v>1</v>
      </c>
      <c r="M108" s="72">
        <f t="shared" ca="1" si="41"/>
        <v>1</v>
      </c>
      <c r="N108" s="26"/>
      <c r="O108" s="26"/>
      <c r="P108" s="25"/>
      <c r="Q108" s="25"/>
      <c r="T108" s="22">
        <v>4592.0739999999996</v>
      </c>
      <c r="U108" s="74">
        <f t="shared" si="42"/>
        <v>-120.92600000000039</v>
      </c>
      <c r="V108" s="70">
        <f t="shared" si="43"/>
        <v>-121</v>
      </c>
      <c r="W108" s="70"/>
      <c r="X108" s="70">
        <f t="shared" si="44"/>
        <v>5180.7400335711291</v>
      </c>
      <c r="Y108" s="70">
        <f t="shared" si="45"/>
        <v>467.74003357112906</v>
      </c>
      <c r="Z108" s="70">
        <f t="shared" si="46"/>
        <v>468</v>
      </c>
      <c r="AA108" s="24">
        <f t="shared" si="47"/>
        <v>468</v>
      </c>
      <c r="AB108" s="67">
        <f t="shared" si="48"/>
        <v>5181</v>
      </c>
    </row>
    <row r="109" spans="1:28" ht="15" customHeight="1" x14ac:dyDescent="0.25">
      <c r="A109" s="71">
        <v>4764</v>
      </c>
      <c r="B109" s="71">
        <v>4713</v>
      </c>
      <c r="C109" s="68">
        <v>0.7</v>
      </c>
      <c r="D109" s="68">
        <v>273.23</v>
      </c>
      <c r="E109" s="68">
        <v>213.02</v>
      </c>
      <c r="F109" s="68">
        <v>0</v>
      </c>
      <c r="G109" s="68">
        <f t="shared" si="39"/>
        <v>148</v>
      </c>
      <c r="H109" s="68">
        <v>0</v>
      </c>
      <c r="I109" s="68">
        <f t="shared" si="40"/>
        <v>150.31818181818181</v>
      </c>
      <c r="J109" s="72">
        <f t="shared" si="49"/>
        <v>1</v>
      </c>
      <c r="K109" s="72">
        <f t="shared" si="50"/>
        <v>1</v>
      </c>
      <c r="L109" s="72">
        <f t="shared" si="51"/>
        <v>1</v>
      </c>
      <c r="M109" s="72">
        <f t="shared" ca="1" si="41"/>
        <v>0</v>
      </c>
      <c r="N109" s="26"/>
      <c r="O109" s="26"/>
      <c r="P109" s="25"/>
      <c r="Q109" s="25"/>
      <c r="T109" s="22">
        <v>4579.1080000000002</v>
      </c>
      <c r="U109" s="74">
        <f t="shared" si="42"/>
        <v>-133.89199999999983</v>
      </c>
      <c r="V109" s="70">
        <f t="shared" si="43"/>
        <v>-134</v>
      </c>
      <c r="W109" s="70"/>
      <c r="X109" s="70">
        <f t="shared" si="44"/>
        <v>5180.7400335711291</v>
      </c>
      <c r="Y109" s="70">
        <f t="shared" si="45"/>
        <v>467.74003357112906</v>
      </c>
      <c r="Z109" s="70">
        <f t="shared" si="46"/>
        <v>468</v>
      </c>
      <c r="AA109" s="24">
        <f t="shared" si="47"/>
        <v>468</v>
      </c>
      <c r="AB109" s="67">
        <f t="shared" si="48"/>
        <v>5181</v>
      </c>
    </row>
    <row r="110" spans="1:28" ht="15" customHeight="1" x14ac:dyDescent="0.25">
      <c r="A110" s="71">
        <v>3858</v>
      </c>
      <c r="B110" s="71">
        <v>4713</v>
      </c>
      <c r="C110" s="68">
        <v>0.1</v>
      </c>
      <c r="D110" s="68">
        <v>273.14</v>
      </c>
      <c r="E110" s="68">
        <v>213.02</v>
      </c>
      <c r="F110" s="68">
        <v>0</v>
      </c>
      <c r="G110" s="68">
        <f t="shared" si="39"/>
        <v>180.95652173913044</v>
      </c>
      <c r="H110" s="68">
        <v>0</v>
      </c>
      <c r="I110" s="68">
        <f t="shared" si="40"/>
        <v>143.78260869565219</v>
      </c>
      <c r="J110" s="72">
        <f t="shared" si="49"/>
        <v>1</v>
      </c>
      <c r="K110" s="72">
        <f t="shared" si="50"/>
        <v>1</v>
      </c>
      <c r="L110" s="72">
        <f t="shared" si="51"/>
        <v>1</v>
      </c>
      <c r="M110" s="72">
        <f t="shared" ca="1" si="41"/>
        <v>0</v>
      </c>
      <c r="N110" s="26"/>
      <c r="O110" s="26"/>
      <c r="P110" s="25"/>
      <c r="Q110" s="25"/>
      <c r="T110" s="22">
        <v>4609.9210000000003</v>
      </c>
      <c r="U110" s="74">
        <f t="shared" si="42"/>
        <v>-103.07899999999972</v>
      </c>
      <c r="V110" s="70">
        <f t="shared" si="43"/>
        <v>-103</v>
      </c>
      <c r="W110" s="70"/>
      <c r="X110" s="70">
        <f t="shared" si="44"/>
        <v>5180.7400335711291</v>
      </c>
      <c r="Y110" s="70">
        <f t="shared" si="45"/>
        <v>467.74003357112906</v>
      </c>
      <c r="Z110" s="70">
        <f t="shared" si="46"/>
        <v>468</v>
      </c>
      <c r="AA110" s="24">
        <f t="shared" si="47"/>
        <v>468</v>
      </c>
      <c r="AB110" s="67">
        <f t="shared" si="48"/>
        <v>5181</v>
      </c>
    </row>
    <row r="111" spans="1:28" ht="15" customHeight="1" x14ac:dyDescent="0.25">
      <c r="A111" s="71">
        <v>3244</v>
      </c>
      <c r="B111" s="71">
        <v>4713</v>
      </c>
      <c r="C111" s="68">
        <v>0.5</v>
      </c>
      <c r="D111" s="68">
        <v>272.99</v>
      </c>
      <c r="E111" s="68">
        <v>213.02</v>
      </c>
      <c r="F111" s="68">
        <v>0</v>
      </c>
      <c r="G111" s="68">
        <f t="shared" si="39"/>
        <v>199</v>
      </c>
      <c r="H111" s="68">
        <v>0</v>
      </c>
      <c r="I111" s="68">
        <f t="shared" si="40"/>
        <v>137.79166666666666</v>
      </c>
      <c r="J111" s="72">
        <f t="shared" si="49"/>
        <v>1</v>
      </c>
      <c r="K111" s="72">
        <f t="shared" si="50"/>
        <v>1</v>
      </c>
      <c r="L111" s="72">
        <f t="shared" si="51"/>
        <v>1</v>
      </c>
      <c r="M111" s="72">
        <f t="shared" ca="1" si="41"/>
        <v>0</v>
      </c>
      <c r="N111" s="26"/>
      <c r="O111" s="26"/>
      <c r="P111" s="25"/>
      <c r="Q111" s="25"/>
      <c r="T111" s="22">
        <v>4581.8810000000003</v>
      </c>
      <c r="U111" s="74">
        <f t="shared" si="42"/>
        <v>-131.11899999999969</v>
      </c>
      <c r="V111" s="70">
        <f t="shared" si="43"/>
        <v>-131</v>
      </c>
      <c r="W111" s="70"/>
      <c r="X111" s="70">
        <f t="shared" si="44"/>
        <v>5180.7400335711291</v>
      </c>
      <c r="Y111" s="70">
        <f t="shared" si="45"/>
        <v>467.74003357112906</v>
      </c>
      <c r="Z111" s="70">
        <f t="shared" si="46"/>
        <v>468</v>
      </c>
      <c r="AA111" s="24">
        <f t="shared" si="47"/>
        <v>468</v>
      </c>
      <c r="AB111" s="67">
        <f t="shared" si="48"/>
        <v>5181</v>
      </c>
    </row>
    <row r="112" spans="1:28" ht="15" customHeight="1" x14ac:dyDescent="0.25">
      <c r="A112" s="71">
        <v>3188</v>
      </c>
      <c r="B112" s="71">
        <v>4713</v>
      </c>
      <c r="C112" s="68">
        <v>0.1</v>
      </c>
      <c r="D112" s="68">
        <v>272.83999999999997</v>
      </c>
      <c r="E112" s="68">
        <v>213.02</v>
      </c>
      <c r="F112" s="68">
        <v>0</v>
      </c>
      <c r="G112" s="68">
        <f t="shared" si="39"/>
        <v>193.28</v>
      </c>
      <c r="H112" s="68">
        <v>0</v>
      </c>
      <c r="I112" s="68">
        <f t="shared" si="40"/>
        <v>132.28</v>
      </c>
      <c r="J112" s="72">
        <f t="shared" si="49"/>
        <v>1</v>
      </c>
      <c r="K112" s="72">
        <f t="shared" si="50"/>
        <v>1</v>
      </c>
      <c r="L112" s="72">
        <f t="shared" si="51"/>
        <v>1</v>
      </c>
      <c r="M112" s="72">
        <f t="shared" ca="1" si="41"/>
        <v>0</v>
      </c>
      <c r="N112" s="26"/>
      <c r="O112" s="26"/>
      <c r="P112" s="25"/>
      <c r="Q112" s="25"/>
      <c r="T112" s="22">
        <v>4638.1970000000001</v>
      </c>
      <c r="U112" s="74">
        <f t="shared" si="42"/>
        <v>-74.802999999999884</v>
      </c>
      <c r="V112" s="70">
        <f t="shared" si="43"/>
        <v>-75</v>
      </c>
      <c r="W112" s="70"/>
      <c r="X112" s="70">
        <f t="shared" si="44"/>
        <v>5180.7400335711291</v>
      </c>
      <c r="Y112" s="70">
        <f t="shared" si="45"/>
        <v>467.74003357112906</v>
      </c>
      <c r="Z112" s="70">
        <f t="shared" si="46"/>
        <v>468</v>
      </c>
      <c r="AA112" s="24">
        <f t="shared" si="47"/>
        <v>468</v>
      </c>
      <c r="AB112" s="67">
        <f t="shared" si="48"/>
        <v>5181</v>
      </c>
    </row>
    <row r="113" spans="1:28" ht="15" customHeight="1" x14ac:dyDescent="0.25">
      <c r="A113" s="71">
        <v>3882</v>
      </c>
      <c r="B113" s="71">
        <v>4713</v>
      </c>
      <c r="C113" s="68">
        <v>0.3</v>
      </c>
      <c r="D113" s="68">
        <v>272.75</v>
      </c>
      <c r="E113" s="68">
        <v>213.02</v>
      </c>
      <c r="F113" s="68">
        <v>0</v>
      </c>
      <c r="G113" s="68">
        <f t="shared" si="39"/>
        <v>159.15384615384616</v>
      </c>
      <c r="H113" s="68">
        <v>0</v>
      </c>
      <c r="I113" s="68">
        <f t="shared" si="40"/>
        <v>127.19230769230769</v>
      </c>
      <c r="J113" s="72">
        <f t="shared" si="49"/>
        <v>1</v>
      </c>
      <c r="K113" s="72">
        <f t="shared" si="50"/>
        <v>1</v>
      </c>
      <c r="L113" s="72">
        <f t="shared" si="51"/>
        <v>1</v>
      </c>
      <c r="M113" s="72">
        <f t="shared" ca="1" si="41"/>
        <v>1</v>
      </c>
      <c r="N113" s="26"/>
      <c r="O113" s="26"/>
      <c r="P113" s="25"/>
      <c r="Q113" s="25"/>
      <c r="T113" s="22">
        <v>3755.848</v>
      </c>
      <c r="U113" s="74">
        <f t="shared" si="42"/>
        <v>-957.15200000000004</v>
      </c>
      <c r="V113" s="70">
        <f t="shared" si="43"/>
        <v>-957</v>
      </c>
      <c r="W113" s="70"/>
      <c r="X113" s="70">
        <f t="shared" si="44"/>
        <v>5180.7400335711291</v>
      </c>
      <c r="Y113" s="70">
        <f t="shared" si="45"/>
        <v>467.74003357112906</v>
      </c>
      <c r="Z113" s="70">
        <f t="shared" si="46"/>
        <v>468</v>
      </c>
      <c r="AA113" s="24">
        <f t="shared" si="47"/>
        <v>468</v>
      </c>
      <c r="AB113" s="67">
        <f t="shared" si="48"/>
        <v>5181</v>
      </c>
    </row>
    <row r="114" spans="1:28" ht="15" customHeight="1" x14ac:dyDescent="0.25">
      <c r="A114" s="71">
        <v>4602</v>
      </c>
      <c r="B114" s="71">
        <v>4713</v>
      </c>
      <c r="C114" s="68">
        <v>0.6</v>
      </c>
      <c r="D114" s="68">
        <v>272.74</v>
      </c>
      <c r="E114" s="68">
        <v>213.02</v>
      </c>
      <c r="F114" s="68">
        <v>0</v>
      </c>
      <c r="G114" s="68">
        <f t="shared" si="39"/>
        <v>126.5925925925926</v>
      </c>
      <c r="H114" s="68">
        <v>0</v>
      </c>
      <c r="I114" s="68">
        <f t="shared" si="40"/>
        <v>122.48148148148148</v>
      </c>
      <c r="J114" s="72">
        <f t="shared" si="49"/>
        <v>1</v>
      </c>
      <c r="K114" s="72">
        <f t="shared" si="50"/>
        <v>1</v>
      </c>
      <c r="L114" s="72">
        <f t="shared" si="51"/>
        <v>1</v>
      </c>
      <c r="M114" s="72">
        <f t="shared" ca="1" si="41"/>
        <v>0</v>
      </c>
      <c r="N114" s="26"/>
      <c r="O114" s="26"/>
      <c r="P114" s="25"/>
      <c r="Q114" s="25"/>
      <c r="T114" s="22">
        <v>3170.4740000000002</v>
      </c>
      <c r="U114" s="74">
        <f t="shared" si="42"/>
        <v>-1542.5259999999998</v>
      </c>
      <c r="V114" s="70">
        <f t="shared" si="43"/>
        <v>-1543</v>
      </c>
      <c r="W114" s="70"/>
      <c r="X114" s="70">
        <f t="shared" si="44"/>
        <v>5180.7400335711291</v>
      </c>
      <c r="Y114" s="70">
        <f t="shared" si="45"/>
        <v>467.74003357112906</v>
      </c>
      <c r="Z114" s="70">
        <f t="shared" si="46"/>
        <v>468</v>
      </c>
      <c r="AA114" s="24">
        <f t="shared" si="47"/>
        <v>468</v>
      </c>
      <c r="AB114" s="67">
        <f t="shared" si="48"/>
        <v>5181</v>
      </c>
    </row>
    <row r="115" spans="1:28" ht="15" customHeight="1" x14ac:dyDescent="0.25">
      <c r="A115" s="71">
        <v>2703</v>
      </c>
      <c r="B115" s="71">
        <v>4713</v>
      </c>
      <c r="C115" s="68">
        <v>0.6</v>
      </c>
      <c r="D115" s="68">
        <v>272.54000000000002</v>
      </c>
      <c r="E115" s="68">
        <v>213.02</v>
      </c>
      <c r="F115" s="68">
        <v>0</v>
      </c>
      <c r="G115" s="68">
        <f t="shared" si="39"/>
        <v>189.89285714285714</v>
      </c>
      <c r="H115" s="68">
        <v>0</v>
      </c>
      <c r="I115" s="68">
        <f t="shared" si="40"/>
        <v>118.10714285714286</v>
      </c>
      <c r="J115" s="72">
        <f t="shared" si="49"/>
        <v>1</v>
      </c>
      <c r="K115" s="72">
        <f t="shared" si="50"/>
        <v>1</v>
      </c>
      <c r="L115" s="72">
        <f t="shared" si="51"/>
        <v>1</v>
      </c>
      <c r="M115" s="72">
        <f t="shared" ca="1" si="41"/>
        <v>1</v>
      </c>
      <c r="N115" s="26"/>
      <c r="O115" s="26"/>
      <c r="P115" s="25"/>
      <c r="Q115" s="25"/>
      <c r="T115" s="22">
        <v>2686.09</v>
      </c>
      <c r="U115" s="74">
        <f t="shared" si="42"/>
        <v>-2026.9099999999999</v>
      </c>
      <c r="V115" s="70">
        <f t="shared" si="43"/>
        <v>-2027</v>
      </c>
      <c r="W115" s="70"/>
      <c r="X115" s="70">
        <f t="shared" si="44"/>
        <v>5180.7400335711291</v>
      </c>
      <c r="Y115" s="70">
        <f t="shared" si="45"/>
        <v>467.74003357112906</v>
      </c>
      <c r="Z115" s="70">
        <f t="shared" si="46"/>
        <v>468</v>
      </c>
      <c r="AA115" s="24">
        <f t="shared" si="47"/>
        <v>468</v>
      </c>
      <c r="AB115" s="67">
        <f t="shared" si="48"/>
        <v>5181</v>
      </c>
    </row>
    <row r="116" spans="1:28" ht="15" customHeight="1" x14ac:dyDescent="0.25">
      <c r="A116" s="71">
        <v>3294</v>
      </c>
      <c r="B116" s="71">
        <v>4713</v>
      </c>
      <c r="C116" s="68">
        <v>4.8</v>
      </c>
      <c r="D116" s="68">
        <v>272.39999999999998</v>
      </c>
      <c r="E116" s="68">
        <v>213.02</v>
      </c>
      <c r="F116" s="68">
        <v>0</v>
      </c>
      <c r="G116" s="68">
        <f t="shared" si="39"/>
        <v>162.9655172413793</v>
      </c>
      <c r="H116" s="68">
        <v>0</v>
      </c>
      <c r="I116" s="68">
        <f t="shared" si="40"/>
        <v>114.03448275862068</v>
      </c>
      <c r="J116" s="72">
        <f t="shared" si="49"/>
        <v>1</v>
      </c>
      <c r="K116" s="72">
        <f t="shared" si="50"/>
        <v>1</v>
      </c>
      <c r="L116" s="72">
        <f t="shared" si="51"/>
        <v>1</v>
      </c>
      <c r="M116" s="72">
        <f t="shared" ca="1" si="41"/>
        <v>1</v>
      </c>
      <c r="N116" s="26"/>
      <c r="O116" s="26"/>
      <c r="P116" s="25"/>
      <c r="Q116" s="25"/>
      <c r="T116" s="22">
        <v>2713.2130000000002</v>
      </c>
      <c r="U116" s="74">
        <f t="shared" si="42"/>
        <v>-1999.7869999999998</v>
      </c>
      <c r="V116" s="70">
        <f t="shared" si="43"/>
        <v>-2000</v>
      </c>
      <c r="W116" s="70"/>
      <c r="X116" s="70">
        <f t="shared" si="44"/>
        <v>5180.7400335711291</v>
      </c>
      <c r="Y116" s="70">
        <f t="shared" si="45"/>
        <v>467.74003357112906</v>
      </c>
      <c r="Z116" s="70">
        <f t="shared" si="46"/>
        <v>468</v>
      </c>
      <c r="AA116" s="24">
        <f t="shared" si="47"/>
        <v>468</v>
      </c>
      <c r="AB116" s="67">
        <f t="shared" si="48"/>
        <v>5181</v>
      </c>
    </row>
    <row r="117" spans="1:28" ht="15" customHeight="1" x14ac:dyDescent="0.25">
      <c r="A117" s="71">
        <v>3588</v>
      </c>
      <c r="B117" s="71">
        <v>4713</v>
      </c>
      <c r="C117" s="68">
        <v>6.7</v>
      </c>
      <c r="D117" s="68">
        <v>272.29000000000002</v>
      </c>
      <c r="E117" s="68">
        <v>213.02</v>
      </c>
      <c r="F117" s="68">
        <v>0</v>
      </c>
      <c r="G117" s="68">
        <f t="shared" si="39"/>
        <v>147.73333333333332</v>
      </c>
      <c r="H117" s="68">
        <v>0</v>
      </c>
      <c r="I117" s="68">
        <f t="shared" si="40"/>
        <v>110.23333333333333</v>
      </c>
      <c r="J117" s="72">
        <f t="shared" si="49"/>
        <v>1</v>
      </c>
      <c r="K117" s="72">
        <f t="shared" si="50"/>
        <v>1</v>
      </c>
      <c r="L117" s="72">
        <f t="shared" si="51"/>
        <v>1</v>
      </c>
      <c r="M117" s="72">
        <f t="shared" ca="1" si="41"/>
        <v>1</v>
      </c>
      <c r="N117" s="26"/>
      <c r="O117" s="26"/>
      <c r="P117" s="25"/>
      <c r="Q117" s="25"/>
      <c r="T117" s="22">
        <v>2713.7190000000001</v>
      </c>
      <c r="U117" s="74">
        <f t="shared" si="42"/>
        <v>-1999.2809999999999</v>
      </c>
      <c r="V117" s="70">
        <f t="shared" si="43"/>
        <v>-1999</v>
      </c>
      <c r="W117" s="70"/>
      <c r="X117" s="70">
        <f t="shared" si="44"/>
        <v>5180.7400335711291</v>
      </c>
      <c r="Y117" s="70">
        <f t="shared" si="45"/>
        <v>467.74003357112906</v>
      </c>
      <c r="Z117" s="70">
        <f t="shared" si="46"/>
        <v>468</v>
      </c>
      <c r="AA117" s="24">
        <f t="shared" si="47"/>
        <v>468</v>
      </c>
      <c r="AB117" s="67">
        <f t="shared" si="48"/>
        <v>5181</v>
      </c>
    </row>
    <row r="118" spans="1:28" ht="15" customHeight="1" x14ac:dyDescent="0.25">
      <c r="A118" s="71">
        <v>3585</v>
      </c>
      <c r="B118" s="71">
        <v>4713</v>
      </c>
      <c r="C118" s="68">
        <v>12.7</v>
      </c>
      <c r="D118" s="68">
        <v>272.17</v>
      </c>
      <c r="E118" s="68">
        <v>213.02</v>
      </c>
      <c r="F118" s="68">
        <v>0</v>
      </c>
      <c r="G118" s="68">
        <f t="shared" si="39"/>
        <v>143.06451612903226</v>
      </c>
      <c r="H118" s="68">
        <v>0</v>
      </c>
      <c r="I118" s="68">
        <f t="shared" si="40"/>
        <v>106.6774193548387</v>
      </c>
      <c r="J118" s="72">
        <f t="shared" si="49"/>
        <v>1</v>
      </c>
      <c r="K118" s="72">
        <f t="shared" si="50"/>
        <v>1</v>
      </c>
      <c r="L118" s="72">
        <f t="shared" si="51"/>
        <v>1</v>
      </c>
      <c r="M118" s="72">
        <f t="shared" ca="1" si="41"/>
        <v>0</v>
      </c>
      <c r="N118" s="26"/>
      <c r="O118" s="26"/>
      <c r="P118" s="25"/>
      <c r="Q118" s="25"/>
      <c r="T118" s="22">
        <v>2714.4430000000002</v>
      </c>
      <c r="U118" s="74">
        <f t="shared" si="42"/>
        <v>-1998.5569999999998</v>
      </c>
      <c r="V118" s="70">
        <f t="shared" si="43"/>
        <v>-1999</v>
      </c>
      <c r="W118" s="70"/>
      <c r="X118" s="70">
        <f t="shared" si="44"/>
        <v>5180.7400335711291</v>
      </c>
      <c r="Y118" s="70">
        <f t="shared" si="45"/>
        <v>467.74003357112906</v>
      </c>
      <c r="Z118" s="70">
        <f t="shared" si="46"/>
        <v>468</v>
      </c>
      <c r="AA118" s="24">
        <f t="shared" si="47"/>
        <v>468</v>
      </c>
      <c r="AB118" s="67">
        <f t="shared" si="48"/>
        <v>5181</v>
      </c>
    </row>
    <row r="119" spans="1:28" ht="15" customHeight="1" x14ac:dyDescent="0.25">
      <c r="A119" s="71">
        <v>4794</v>
      </c>
      <c r="B119" s="71">
        <v>4713</v>
      </c>
      <c r="C119" s="68">
        <v>6.7</v>
      </c>
      <c r="D119" s="68">
        <v>272.18</v>
      </c>
      <c r="E119" s="68">
        <v>213.02</v>
      </c>
      <c r="F119" s="68">
        <v>0</v>
      </c>
      <c r="G119" s="68">
        <f t="shared" si="39"/>
        <v>100.8125</v>
      </c>
      <c r="H119" s="68">
        <v>0</v>
      </c>
      <c r="I119" s="68">
        <f t="shared" si="40"/>
        <v>103.34375</v>
      </c>
      <c r="J119" s="72">
        <f t="shared" si="49"/>
        <v>1</v>
      </c>
      <c r="K119" s="72">
        <f t="shared" si="50"/>
        <v>1</v>
      </c>
      <c r="L119" s="72">
        <f t="shared" si="51"/>
        <v>1</v>
      </c>
      <c r="M119" s="72">
        <f t="shared" ca="1" si="41"/>
        <v>0</v>
      </c>
      <c r="N119" s="26"/>
      <c r="O119" s="26"/>
      <c r="P119" s="25"/>
      <c r="Q119" s="25"/>
      <c r="T119" s="22">
        <v>2760.5810000000001</v>
      </c>
      <c r="U119" s="74">
        <f t="shared" si="42"/>
        <v>-1952.4189999999999</v>
      </c>
      <c r="V119" s="70">
        <f t="shared" si="43"/>
        <v>-1952</v>
      </c>
      <c r="W119" s="70"/>
      <c r="X119" s="70">
        <f t="shared" si="44"/>
        <v>5180.7400335711291</v>
      </c>
      <c r="Y119" s="70">
        <f t="shared" si="45"/>
        <v>467.74003357112906</v>
      </c>
      <c r="Z119" s="70">
        <f t="shared" si="46"/>
        <v>468</v>
      </c>
      <c r="AA119" s="24">
        <f t="shared" si="47"/>
        <v>468</v>
      </c>
      <c r="AB119" s="67">
        <f t="shared" si="48"/>
        <v>5181</v>
      </c>
    </row>
    <row r="120" spans="1:28" ht="15" customHeight="1" x14ac:dyDescent="0.25">
      <c r="A120" s="71">
        <v>5104</v>
      </c>
      <c r="B120" s="71">
        <v>4713</v>
      </c>
      <c r="C120" s="68">
        <v>8.3000000000000007</v>
      </c>
      <c r="D120" s="68">
        <v>272.22000000000003</v>
      </c>
      <c r="E120" s="68">
        <v>213.02</v>
      </c>
      <c r="F120" s="68">
        <v>0</v>
      </c>
      <c r="G120" s="68">
        <f t="shared" ref="G120:G152" si="52">($A$87-A120)/(ROW(A120)-ROW($A$87))</f>
        <v>88.36363636363636</v>
      </c>
      <c r="H120" s="68">
        <v>0</v>
      </c>
      <c r="I120" s="68">
        <f t="shared" ref="I120:I152" si="53">($A$87-B120)/(ROW(B120)-ROW($A$87))</f>
        <v>100.21212121212122</v>
      </c>
      <c r="J120" s="72">
        <f t="shared" si="49"/>
        <v>1</v>
      </c>
      <c r="K120" s="72">
        <f t="shared" si="50"/>
        <v>1</v>
      </c>
      <c r="L120" s="72">
        <f t="shared" si="51"/>
        <v>1</v>
      </c>
      <c r="M120" s="72">
        <f t="shared" ca="1" si="41"/>
        <v>0</v>
      </c>
      <c r="N120" s="26"/>
      <c r="O120" s="26"/>
      <c r="P120" s="25"/>
      <c r="Q120" s="25"/>
      <c r="T120" s="22">
        <v>2773.1419999999998</v>
      </c>
      <c r="U120" s="74">
        <f t="shared" si="42"/>
        <v>-1939.8580000000002</v>
      </c>
      <c r="V120" s="70">
        <f t="shared" si="43"/>
        <v>-1940</v>
      </c>
      <c r="W120" s="70"/>
      <c r="X120" s="70">
        <f t="shared" si="44"/>
        <v>5180.7400335711291</v>
      </c>
      <c r="Y120" s="70">
        <f t="shared" si="45"/>
        <v>467.74003357112906</v>
      </c>
      <c r="Z120" s="70">
        <f t="shared" si="46"/>
        <v>468</v>
      </c>
      <c r="AA120" s="24">
        <f t="shared" si="47"/>
        <v>468</v>
      </c>
      <c r="AB120" s="67">
        <f t="shared" si="48"/>
        <v>5181</v>
      </c>
    </row>
    <row r="121" spans="1:28" ht="15" customHeight="1" x14ac:dyDescent="0.25">
      <c r="A121" s="71">
        <v>5122</v>
      </c>
      <c r="B121" s="71">
        <v>4713</v>
      </c>
      <c r="C121" s="68">
        <v>10.3</v>
      </c>
      <c r="D121" s="68">
        <v>272.26</v>
      </c>
      <c r="E121" s="68">
        <v>213.02</v>
      </c>
      <c r="F121" s="68">
        <v>0</v>
      </c>
      <c r="G121" s="68">
        <f t="shared" si="52"/>
        <v>85.235294117647058</v>
      </c>
      <c r="H121" s="68">
        <v>0</v>
      </c>
      <c r="I121" s="68">
        <f t="shared" si="53"/>
        <v>97.264705882352942</v>
      </c>
      <c r="J121" s="72">
        <f t="shared" si="49"/>
        <v>1</v>
      </c>
      <c r="K121" s="72">
        <f t="shared" si="50"/>
        <v>1</v>
      </c>
      <c r="L121" s="72">
        <f t="shared" si="51"/>
        <v>1</v>
      </c>
      <c r="M121" s="72">
        <f t="shared" ca="1" si="41"/>
        <v>1</v>
      </c>
      <c r="N121" s="26"/>
      <c r="O121" s="26"/>
      <c r="P121" s="25"/>
      <c r="Q121" s="25"/>
      <c r="T121" s="22">
        <v>2760.6260000000002</v>
      </c>
      <c r="U121" s="74">
        <f t="shared" si="42"/>
        <v>-1952.3739999999998</v>
      </c>
      <c r="V121" s="70">
        <f t="shared" si="43"/>
        <v>-1952</v>
      </c>
      <c r="W121" s="70"/>
      <c r="X121" s="70">
        <f t="shared" si="44"/>
        <v>5180.7400335711291</v>
      </c>
      <c r="Y121" s="70">
        <f t="shared" si="45"/>
        <v>467.74003357112906</v>
      </c>
      <c r="Z121" s="70">
        <f t="shared" si="46"/>
        <v>468</v>
      </c>
      <c r="AA121" s="24">
        <f t="shared" si="47"/>
        <v>468</v>
      </c>
      <c r="AB121" s="67">
        <f t="shared" si="48"/>
        <v>5181</v>
      </c>
    </row>
    <row r="122" spans="1:28" ht="15" customHeight="1" x14ac:dyDescent="0.25">
      <c r="A122" s="71">
        <v>5152</v>
      </c>
      <c r="B122" s="71">
        <v>4713</v>
      </c>
      <c r="C122" s="68">
        <v>7.4</v>
      </c>
      <c r="D122" s="68">
        <v>272.31</v>
      </c>
      <c r="E122" s="68">
        <v>213.02</v>
      </c>
      <c r="F122" s="68">
        <v>0</v>
      </c>
      <c r="G122" s="68">
        <f t="shared" si="52"/>
        <v>81.942857142857136</v>
      </c>
      <c r="H122" s="68">
        <v>0</v>
      </c>
      <c r="I122" s="68">
        <f t="shared" si="53"/>
        <v>94.48571428571428</v>
      </c>
      <c r="J122" s="72">
        <f t="shared" si="49"/>
        <v>1</v>
      </c>
      <c r="K122" s="72">
        <f t="shared" si="50"/>
        <v>1</v>
      </c>
      <c r="L122" s="72">
        <f t="shared" si="51"/>
        <v>1</v>
      </c>
      <c r="M122" s="72">
        <f t="shared" ca="1" si="41"/>
        <v>1</v>
      </c>
      <c r="N122" s="26"/>
      <c r="O122" s="26"/>
      <c r="P122" s="25"/>
      <c r="Q122" s="25"/>
      <c r="T122" s="22">
        <v>2726.0889999999999</v>
      </c>
      <c r="U122" s="74">
        <f t="shared" si="42"/>
        <v>-1986.9110000000001</v>
      </c>
      <c r="V122" s="70">
        <f t="shared" si="43"/>
        <v>-1987</v>
      </c>
      <c r="W122" s="70"/>
      <c r="X122" s="70">
        <f t="shared" si="44"/>
        <v>5180.7400335711291</v>
      </c>
      <c r="Y122" s="70">
        <f t="shared" si="45"/>
        <v>467.74003357112906</v>
      </c>
      <c r="Z122" s="70">
        <f t="shared" si="46"/>
        <v>468</v>
      </c>
      <c r="AA122" s="24">
        <f t="shared" si="47"/>
        <v>468</v>
      </c>
      <c r="AB122" s="67">
        <f t="shared" si="48"/>
        <v>5181</v>
      </c>
    </row>
    <row r="123" spans="1:28" ht="15" customHeight="1" x14ac:dyDescent="0.25">
      <c r="A123" s="71">
        <v>7269</v>
      </c>
      <c r="B123" s="71">
        <v>4713</v>
      </c>
      <c r="C123" s="68">
        <v>8.5</v>
      </c>
      <c r="D123" s="68">
        <v>272.56</v>
      </c>
      <c r="E123" s="68">
        <v>213.02</v>
      </c>
      <c r="F123" s="68">
        <v>0</v>
      </c>
      <c r="G123" s="68">
        <f t="shared" si="52"/>
        <v>20.861111111111111</v>
      </c>
      <c r="H123" s="68">
        <v>0</v>
      </c>
      <c r="I123" s="68">
        <f t="shared" si="53"/>
        <v>91.861111111111114</v>
      </c>
      <c r="J123" s="72">
        <f t="shared" si="49"/>
        <v>1</v>
      </c>
      <c r="K123" s="72">
        <f t="shared" si="50"/>
        <v>1</v>
      </c>
      <c r="L123" s="72">
        <f t="shared" si="51"/>
        <v>1</v>
      </c>
      <c r="M123" s="72">
        <f t="shared" ca="1" si="41"/>
        <v>0</v>
      </c>
      <c r="N123" s="26"/>
      <c r="O123" s="26"/>
      <c r="P123" s="25"/>
      <c r="Q123" s="25"/>
      <c r="T123" s="22">
        <v>3417.1060000000002</v>
      </c>
      <c r="U123" s="74">
        <f t="shared" si="42"/>
        <v>-1295.8939999999998</v>
      </c>
      <c r="V123" s="70">
        <f t="shared" si="43"/>
        <v>-1296</v>
      </c>
      <c r="W123" s="70"/>
      <c r="X123" s="70">
        <f t="shared" si="44"/>
        <v>5180.7400335711291</v>
      </c>
      <c r="Y123" s="70">
        <f t="shared" si="45"/>
        <v>467.74003357112906</v>
      </c>
      <c r="Z123" s="70">
        <f t="shared" si="46"/>
        <v>468</v>
      </c>
      <c r="AA123" s="24">
        <f t="shared" si="47"/>
        <v>468</v>
      </c>
      <c r="AB123" s="67">
        <f t="shared" si="48"/>
        <v>5181</v>
      </c>
    </row>
    <row r="124" spans="1:28" ht="15" customHeight="1" x14ac:dyDescent="0.25">
      <c r="A124" s="71">
        <v>6968</v>
      </c>
      <c r="B124" s="71">
        <v>4713</v>
      </c>
      <c r="C124" s="68">
        <v>9.1</v>
      </c>
      <c r="D124" s="68">
        <v>272.79000000000002</v>
      </c>
      <c r="E124" s="68">
        <v>213.02</v>
      </c>
      <c r="F124" s="68">
        <v>0</v>
      </c>
      <c r="G124" s="68">
        <f t="shared" si="52"/>
        <v>28.432432432432432</v>
      </c>
      <c r="H124" s="68">
        <v>0</v>
      </c>
      <c r="I124" s="68">
        <f t="shared" si="53"/>
        <v>89.378378378378372</v>
      </c>
      <c r="J124" s="72">
        <f t="shared" si="49"/>
        <v>1</v>
      </c>
      <c r="K124" s="72">
        <f t="shared" si="50"/>
        <v>1</v>
      </c>
      <c r="L124" s="72">
        <f t="shared" si="51"/>
        <v>1</v>
      </c>
      <c r="M124" s="72">
        <f t="shared" ca="1" si="41"/>
        <v>0</v>
      </c>
      <c r="N124" s="26"/>
      <c r="O124" s="26"/>
      <c r="P124" s="25"/>
      <c r="Q124" s="25"/>
      <c r="T124" s="22">
        <v>3373.9369999999999</v>
      </c>
      <c r="U124" s="74">
        <f t="shared" si="42"/>
        <v>-1339.0630000000001</v>
      </c>
      <c r="V124" s="70">
        <f t="shared" si="43"/>
        <v>-1339</v>
      </c>
      <c r="W124" s="70"/>
      <c r="X124" s="70">
        <f t="shared" si="44"/>
        <v>5180.7400335711291</v>
      </c>
      <c r="Y124" s="70">
        <f t="shared" si="45"/>
        <v>467.74003357112906</v>
      </c>
      <c r="Z124" s="70">
        <f t="shared" si="46"/>
        <v>468</v>
      </c>
      <c r="AA124" s="24">
        <f t="shared" si="47"/>
        <v>468</v>
      </c>
      <c r="AB124" s="67">
        <f t="shared" si="48"/>
        <v>5181</v>
      </c>
    </row>
    <row r="125" spans="1:28" ht="15" customHeight="1" x14ac:dyDescent="0.25">
      <c r="A125" s="81">
        <v>7936</v>
      </c>
      <c r="B125" s="71">
        <v>4713</v>
      </c>
      <c r="C125" s="68">
        <v>1.5</v>
      </c>
      <c r="D125" s="68">
        <v>273.11</v>
      </c>
      <c r="E125" s="68">
        <v>213.02</v>
      </c>
      <c r="F125" s="68">
        <v>0</v>
      </c>
      <c r="G125" s="68">
        <f t="shared" si="52"/>
        <v>2.2105263157894739</v>
      </c>
      <c r="H125" s="68">
        <v>0</v>
      </c>
      <c r="I125" s="68">
        <f t="shared" si="53"/>
        <v>87.026315789473685</v>
      </c>
      <c r="J125" s="72">
        <f t="shared" si="49"/>
        <v>1</v>
      </c>
      <c r="K125" s="72">
        <f t="shared" si="50"/>
        <v>1</v>
      </c>
      <c r="L125" s="72">
        <f t="shared" si="51"/>
        <v>1</v>
      </c>
      <c r="M125" s="72">
        <f t="shared" ca="1" si="41"/>
        <v>0</v>
      </c>
      <c r="N125" s="26"/>
      <c r="O125" s="26"/>
      <c r="P125" s="25"/>
      <c r="Q125" s="25"/>
      <c r="T125" s="22">
        <v>4052.7289999999998</v>
      </c>
      <c r="U125" s="74">
        <f t="shared" si="42"/>
        <v>-660.27100000000019</v>
      </c>
      <c r="V125" s="70">
        <f t="shared" si="43"/>
        <v>-660</v>
      </c>
      <c r="W125" s="70"/>
      <c r="X125" s="70">
        <f t="shared" si="44"/>
        <v>5180.7400335711291</v>
      </c>
      <c r="Y125" s="70">
        <f t="shared" si="45"/>
        <v>467.74003357112906</v>
      </c>
      <c r="Z125" s="70">
        <f t="shared" si="46"/>
        <v>468</v>
      </c>
      <c r="AA125" s="24">
        <f t="shared" si="47"/>
        <v>468</v>
      </c>
      <c r="AB125" s="67">
        <f t="shared" si="48"/>
        <v>5181</v>
      </c>
    </row>
    <row r="126" spans="1:28" ht="15" customHeight="1" x14ac:dyDescent="0.25">
      <c r="A126" s="71">
        <v>7634</v>
      </c>
      <c r="B126" s="81">
        <v>4713</v>
      </c>
      <c r="C126" s="68">
        <v>0</v>
      </c>
      <c r="D126" s="68">
        <v>273.41000000000003</v>
      </c>
      <c r="E126" s="68">
        <v>213.02</v>
      </c>
      <c r="F126" s="68">
        <v>0</v>
      </c>
      <c r="G126" s="68">
        <f t="shared" si="52"/>
        <v>9.8974358974358978</v>
      </c>
      <c r="H126" s="68">
        <v>0</v>
      </c>
      <c r="I126" s="68">
        <f t="shared" si="53"/>
        <v>84.794871794871796</v>
      </c>
      <c r="J126" s="72">
        <f t="shared" si="49"/>
        <v>1</v>
      </c>
      <c r="K126" s="72">
        <f t="shared" si="50"/>
        <v>1</v>
      </c>
      <c r="L126" s="72">
        <f t="shared" si="51"/>
        <v>1</v>
      </c>
      <c r="M126" s="72">
        <f t="shared" ca="1" si="41"/>
        <v>0</v>
      </c>
      <c r="N126" s="26"/>
      <c r="O126" s="26"/>
      <c r="P126" s="25"/>
      <c r="Q126" s="25"/>
      <c r="T126" s="22">
        <v>4171.58</v>
      </c>
      <c r="U126" s="74">
        <f t="shared" si="42"/>
        <v>-541.42000000000007</v>
      </c>
      <c r="V126" s="70">
        <f t="shared" si="43"/>
        <v>-541</v>
      </c>
      <c r="W126" s="70"/>
      <c r="X126" s="70">
        <f t="shared" si="44"/>
        <v>5180.7400335711291</v>
      </c>
      <c r="Y126" s="70">
        <f t="shared" si="45"/>
        <v>467.74003357112906</v>
      </c>
      <c r="Z126" s="70">
        <f t="shared" si="46"/>
        <v>468</v>
      </c>
      <c r="AA126" s="24">
        <f t="shared" si="47"/>
        <v>468</v>
      </c>
      <c r="AB126" s="67">
        <f t="shared" si="48"/>
        <v>5181</v>
      </c>
    </row>
    <row r="127" spans="1:28" ht="15" customHeight="1" x14ac:dyDescent="0.25">
      <c r="A127" s="71">
        <v>7376</v>
      </c>
      <c r="B127" s="71">
        <v>4713</v>
      </c>
      <c r="C127" s="68">
        <v>0.6</v>
      </c>
      <c r="D127" s="68">
        <v>273.69</v>
      </c>
      <c r="E127" s="68">
        <v>213.02</v>
      </c>
      <c r="F127" s="68">
        <v>0</v>
      </c>
      <c r="G127" s="68">
        <f t="shared" si="52"/>
        <v>16.100000000000001</v>
      </c>
      <c r="H127" s="68">
        <v>0</v>
      </c>
      <c r="I127" s="68">
        <f t="shared" si="53"/>
        <v>82.674999999999997</v>
      </c>
      <c r="J127" s="72">
        <f t="shared" si="49"/>
        <v>1</v>
      </c>
      <c r="K127" s="72">
        <f t="shared" si="50"/>
        <v>1</v>
      </c>
      <c r="L127" s="72">
        <f t="shared" si="51"/>
        <v>1</v>
      </c>
      <c r="M127" s="72">
        <f t="shared" ca="1" si="41"/>
        <v>1</v>
      </c>
      <c r="N127" s="26"/>
      <c r="O127" s="26"/>
      <c r="P127" s="25"/>
      <c r="Q127" s="25"/>
      <c r="T127" s="22">
        <v>4340.74</v>
      </c>
      <c r="U127" s="74">
        <f t="shared" si="42"/>
        <v>-372.26000000000022</v>
      </c>
      <c r="V127" s="70">
        <f t="shared" si="43"/>
        <v>-372</v>
      </c>
      <c r="W127" s="70"/>
      <c r="X127" s="70">
        <f t="shared" si="44"/>
        <v>5180.7400335711291</v>
      </c>
      <c r="Y127" s="70">
        <f t="shared" si="45"/>
        <v>467.74003357112906</v>
      </c>
      <c r="Z127" s="70">
        <f t="shared" si="46"/>
        <v>468</v>
      </c>
      <c r="AA127" s="24">
        <f t="shared" si="47"/>
        <v>468</v>
      </c>
      <c r="AB127" s="67">
        <f t="shared" si="48"/>
        <v>5181</v>
      </c>
    </row>
    <row r="128" spans="1:28" ht="15" customHeight="1" x14ac:dyDescent="0.25">
      <c r="A128" s="71">
        <v>6470</v>
      </c>
      <c r="B128" s="71">
        <v>4713</v>
      </c>
      <c r="C128" s="68">
        <v>0</v>
      </c>
      <c r="D128" s="68">
        <v>273.87</v>
      </c>
      <c r="E128" s="68">
        <v>213.02</v>
      </c>
      <c r="F128" s="68">
        <v>0</v>
      </c>
      <c r="G128" s="68">
        <f t="shared" si="52"/>
        <v>37.804878048780488</v>
      </c>
      <c r="H128" s="68">
        <v>0</v>
      </c>
      <c r="I128" s="68">
        <f t="shared" si="53"/>
        <v>80.658536585365852</v>
      </c>
      <c r="J128" s="72">
        <f t="shared" si="49"/>
        <v>1</v>
      </c>
      <c r="K128" s="72">
        <f t="shared" si="50"/>
        <v>1</v>
      </c>
      <c r="L128" s="72">
        <f t="shared" si="51"/>
        <v>1</v>
      </c>
      <c r="M128" s="72">
        <f t="shared" ca="1" si="41"/>
        <v>1</v>
      </c>
      <c r="N128" s="26"/>
      <c r="O128" s="26"/>
      <c r="P128" s="25"/>
      <c r="Q128" s="25"/>
      <c r="T128" s="22">
        <v>4336.0510000000004</v>
      </c>
      <c r="U128" s="74">
        <f t="shared" si="42"/>
        <v>-376.94899999999961</v>
      </c>
      <c r="V128" s="70">
        <f t="shared" si="43"/>
        <v>-377</v>
      </c>
      <c r="W128" s="70"/>
      <c r="X128" s="70">
        <f t="shared" si="44"/>
        <v>5180.7400335711291</v>
      </c>
      <c r="Y128" s="70">
        <f t="shared" si="45"/>
        <v>467.74003357112906</v>
      </c>
      <c r="Z128" s="70">
        <f t="shared" si="46"/>
        <v>468</v>
      </c>
      <c r="AA128" s="24">
        <f t="shared" si="47"/>
        <v>468</v>
      </c>
      <c r="AB128" s="67">
        <f t="shared" si="48"/>
        <v>5181</v>
      </c>
    </row>
    <row r="129" spans="1:28" ht="15" customHeight="1" x14ac:dyDescent="0.25">
      <c r="A129" s="71">
        <v>6477</v>
      </c>
      <c r="B129" s="71">
        <v>4713</v>
      </c>
      <c r="C129" s="68">
        <v>0</v>
      </c>
      <c r="D129" s="68">
        <v>274.05</v>
      </c>
      <c r="E129" s="68">
        <v>213.02</v>
      </c>
      <c r="F129" s="68">
        <v>0</v>
      </c>
      <c r="G129" s="68">
        <f t="shared" si="52"/>
        <v>36.738095238095241</v>
      </c>
      <c r="H129" s="68">
        <v>0</v>
      </c>
      <c r="I129" s="68">
        <f t="shared" si="53"/>
        <v>78.738095238095241</v>
      </c>
      <c r="J129" s="72">
        <f t="shared" si="49"/>
        <v>1</v>
      </c>
      <c r="K129" s="72">
        <f t="shared" si="50"/>
        <v>1</v>
      </c>
      <c r="L129" s="72">
        <f t="shared" si="51"/>
        <v>1</v>
      </c>
      <c r="M129" s="72">
        <f t="shared" ca="1" si="41"/>
        <v>0</v>
      </c>
      <c r="N129" s="26"/>
      <c r="O129" s="26"/>
      <c r="P129" s="25"/>
      <c r="Q129" s="25"/>
      <c r="T129" s="22">
        <v>4331.7579999999998</v>
      </c>
      <c r="U129" s="74">
        <f t="shared" si="42"/>
        <v>-381.24200000000019</v>
      </c>
      <c r="V129" s="70">
        <f t="shared" si="43"/>
        <v>-381</v>
      </c>
      <c r="W129" s="70"/>
      <c r="X129" s="70">
        <f t="shared" si="44"/>
        <v>5180.7400335711291</v>
      </c>
      <c r="Y129" s="70">
        <f t="shared" si="45"/>
        <v>467.74003357112906</v>
      </c>
      <c r="Z129" s="70">
        <f t="shared" si="46"/>
        <v>468</v>
      </c>
      <c r="AA129" s="24">
        <f t="shared" si="47"/>
        <v>468</v>
      </c>
      <c r="AB129" s="67">
        <f t="shared" si="48"/>
        <v>5181</v>
      </c>
    </row>
    <row r="130" spans="1:28" ht="15" customHeight="1" x14ac:dyDescent="0.25">
      <c r="A130" s="71">
        <v>5728</v>
      </c>
      <c r="B130" s="71">
        <v>4713</v>
      </c>
      <c r="C130" s="68">
        <v>0</v>
      </c>
      <c r="D130" s="68">
        <v>274.14999999999998</v>
      </c>
      <c r="E130" s="68">
        <v>213.02</v>
      </c>
      <c r="F130" s="68">
        <v>0</v>
      </c>
      <c r="G130" s="68">
        <f t="shared" si="52"/>
        <v>53.302325581395351</v>
      </c>
      <c r="H130" s="68">
        <v>0</v>
      </c>
      <c r="I130" s="68">
        <f t="shared" si="53"/>
        <v>76.906976744186053</v>
      </c>
      <c r="J130" s="72">
        <f t="shared" si="49"/>
        <v>1</v>
      </c>
      <c r="K130" s="72">
        <f t="shared" si="50"/>
        <v>1</v>
      </c>
      <c r="L130" s="72">
        <f t="shared" si="51"/>
        <v>1</v>
      </c>
      <c r="M130" s="72">
        <f t="shared" ref="M130:M152" ca="1" si="54">IF(RAND()&lt;0.5,0,1)</f>
        <v>0</v>
      </c>
      <c r="N130" s="26"/>
      <c r="O130" s="26"/>
      <c r="P130" s="25"/>
      <c r="Q130" s="25"/>
      <c r="T130" s="22">
        <v>4297.567</v>
      </c>
      <c r="U130" s="74">
        <f t="shared" ref="U130:U152" si="55">T130-B130</f>
        <v>-415.43299999999999</v>
      </c>
      <c r="V130" s="70">
        <f t="shared" ref="V130:V152" si="56">ROUND(U130,0)</f>
        <v>-415</v>
      </c>
      <c r="W130" s="70"/>
      <c r="X130" s="70">
        <f t="shared" ref="X130:X152" si="57">B130/$W$2*$W$3</f>
        <v>5180.7400335711291</v>
      </c>
      <c r="Y130" s="70">
        <f t="shared" ref="Y130:Y152" si="58">X130-B130</f>
        <v>467.74003357112906</v>
      </c>
      <c r="Z130" s="70">
        <f t="shared" ref="Z130:Z152" si="59">ROUND(Y130,0)</f>
        <v>468</v>
      </c>
      <c r="AA130" s="24">
        <f t="shared" ref="AA130:AA152" si="60">IF(V130&gt;=0,V130,Z130)</f>
        <v>468</v>
      </c>
      <c r="AB130" s="67">
        <f t="shared" ref="AB130:AB152" si="61">B130+AA130</f>
        <v>5181</v>
      </c>
    </row>
    <row r="131" spans="1:28" ht="15" customHeight="1" x14ac:dyDescent="0.25">
      <c r="A131" s="71">
        <v>5724</v>
      </c>
      <c r="B131" s="71">
        <v>4713</v>
      </c>
      <c r="C131" s="68">
        <v>0</v>
      </c>
      <c r="D131" s="68">
        <v>274.26</v>
      </c>
      <c r="E131" s="68">
        <v>213.02</v>
      </c>
      <c r="F131" s="68">
        <v>0</v>
      </c>
      <c r="G131" s="68">
        <f t="shared" si="52"/>
        <v>52.18181818181818</v>
      </c>
      <c r="H131" s="68">
        <v>0</v>
      </c>
      <c r="I131" s="68">
        <f t="shared" si="53"/>
        <v>75.159090909090907</v>
      </c>
      <c r="J131" s="72">
        <f t="shared" ref="J131:J152" si="62">IF(ABS(B131-B130)&lt;=50,1,0)</f>
        <v>1</v>
      </c>
      <c r="K131" s="72">
        <f t="shared" ref="K131:K152" si="63">IF(ABS((B131-B130))&lt;=50,1,IF((B131-B130)*(1)&gt;=0,1,-1))</f>
        <v>1</v>
      </c>
      <c r="L131" s="72">
        <f t="shared" si="51"/>
        <v>1</v>
      </c>
      <c r="M131" s="72">
        <f t="shared" ca="1" si="54"/>
        <v>1</v>
      </c>
      <c r="N131" s="26"/>
      <c r="O131" s="26"/>
      <c r="P131" s="25"/>
      <c r="Q131" s="25"/>
      <c r="T131" s="22">
        <v>4293.16</v>
      </c>
      <c r="U131" s="74">
        <f t="shared" si="55"/>
        <v>-419.84000000000015</v>
      </c>
      <c r="V131" s="70">
        <f t="shared" si="56"/>
        <v>-420</v>
      </c>
      <c r="W131" s="70"/>
      <c r="X131" s="70">
        <f t="shared" si="57"/>
        <v>5180.7400335711291</v>
      </c>
      <c r="Y131" s="70">
        <f t="shared" si="58"/>
        <v>467.74003357112906</v>
      </c>
      <c r="Z131" s="70">
        <f t="shared" si="59"/>
        <v>468</v>
      </c>
      <c r="AA131" s="24">
        <f t="shared" si="60"/>
        <v>468</v>
      </c>
      <c r="AB131" s="67">
        <f t="shared" si="61"/>
        <v>5181</v>
      </c>
    </row>
    <row r="132" spans="1:28" ht="15" customHeight="1" x14ac:dyDescent="0.25">
      <c r="A132" s="71">
        <v>5259</v>
      </c>
      <c r="B132" s="71">
        <v>4947</v>
      </c>
      <c r="C132" s="68">
        <v>0.2</v>
      </c>
      <c r="D132" s="68">
        <v>274.29000000000002</v>
      </c>
      <c r="E132" s="68">
        <v>213.08</v>
      </c>
      <c r="F132" s="68">
        <v>0</v>
      </c>
      <c r="G132" s="68">
        <f t="shared" si="52"/>
        <v>61.355555555555554</v>
      </c>
      <c r="H132" s="68">
        <v>0</v>
      </c>
      <c r="I132" s="68">
        <f t="shared" si="53"/>
        <v>68.288888888888891</v>
      </c>
      <c r="J132" s="72">
        <f t="shared" si="62"/>
        <v>0</v>
      </c>
      <c r="K132" s="72">
        <f t="shared" si="63"/>
        <v>1</v>
      </c>
      <c r="L132" s="72">
        <f t="shared" si="51"/>
        <v>1</v>
      </c>
      <c r="M132" s="72">
        <f t="shared" ca="1" si="54"/>
        <v>1</v>
      </c>
      <c r="N132" s="26"/>
      <c r="O132" s="26"/>
      <c r="P132" s="25"/>
      <c r="Q132" s="25"/>
      <c r="T132" s="22">
        <v>4288.5209999999997</v>
      </c>
      <c r="U132" s="74">
        <f t="shared" si="55"/>
        <v>-658.47900000000027</v>
      </c>
      <c r="V132" s="70">
        <f t="shared" si="56"/>
        <v>-658</v>
      </c>
      <c r="W132" s="70"/>
      <c r="X132" s="70">
        <f t="shared" si="57"/>
        <v>5437.9632815778432</v>
      </c>
      <c r="Y132" s="70">
        <f t="shared" si="58"/>
        <v>490.96328157784319</v>
      </c>
      <c r="Z132" s="70">
        <f t="shared" si="59"/>
        <v>491</v>
      </c>
      <c r="AA132" s="24">
        <f t="shared" si="60"/>
        <v>491</v>
      </c>
      <c r="AB132" s="67">
        <f t="shared" si="61"/>
        <v>5438</v>
      </c>
    </row>
    <row r="133" spans="1:28" ht="15" customHeight="1" x14ac:dyDescent="0.25">
      <c r="A133" s="71">
        <v>4788</v>
      </c>
      <c r="B133" s="71">
        <v>4788</v>
      </c>
      <c r="C133" s="68">
        <v>0.8</v>
      </c>
      <c r="D133" s="68">
        <v>274.29000000000002</v>
      </c>
      <c r="E133" s="68">
        <v>213.04</v>
      </c>
      <c r="F133" s="68">
        <v>0</v>
      </c>
      <c r="G133" s="68">
        <f t="shared" si="52"/>
        <v>70.260869565217391</v>
      </c>
      <c r="H133" s="68">
        <v>0</v>
      </c>
      <c r="I133" s="68">
        <f t="shared" si="53"/>
        <v>70.260869565217391</v>
      </c>
      <c r="J133" s="72">
        <f t="shared" si="62"/>
        <v>0</v>
      </c>
      <c r="K133" s="72">
        <f t="shared" si="63"/>
        <v>-1</v>
      </c>
      <c r="L133" s="72">
        <f t="shared" si="51"/>
        <v>0</v>
      </c>
      <c r="M133" s="72">
        <f t="shared" ca="1" si="54"/>
        <v>0</v>
      </c>
      <c r="N133" s="26"/>
      <c r="O133" s="26"/>
      <c r="P133" s="25"/>
      <c r="Q133" s="25"/>
      <c r="T133" s="22">
        <v>4264.6580000000004</v>
      </c>
      <c r="U133" s="74">
        <f t="shared" si="55"/>
        <v>-523.34199999999964</v>
      </c>
      <c r="V133" s="70">
        <f t="shared" si="56"/>
        <v>-523</v>
      </c>
      <c r="W133" s="70"/>
      <c r="X133" s="70">
        <f t="shared" si="57"/>
        <v>5263.1833822912295</v>
      </c>
      <c r="Y133" s="70">
        <f t="shared" si="58"/>
        <v>475.18338229122946</v>
      </c>
      <c r="Z133" s="70">
        <f t="shared" si="59"/>
        <v>475</v>
      </c>
      <c r="AA133" s="24">
        <f t="shared" si="60"/>
        <v>475</v>
      </c>
      <c r="AB133" s="67">
        <f t="shared" si="61"/>
        <v>5263</v>
      </c>
    </row>
    <row r="134" spans="1:28" ht="15" customHeight="1" x14ac:dyDescent="0.25">
      <c r="A134" s="71">
        <v>5744</v>
      </c>
      <c r="B134" s="71">
        <v>5744</v>
      </c>
      <c r="C134" s="68">
        <v>0.8</v>
      </c>
      <c r="D134" s="68">
        <v>274.29000000000002</v>
      </c>
      <c r="E134" s="68">
        <v>213.28</v>
      </c>
      <c r="F134" s="68">
        <v>0</v>
      </c>
      <c r="G134" s="68">
        <f t="shared" si="52"/>
        <v>48.425531914893618</v>
      </c>
      <c r="H134" s="68">
        <v>0</v>
      </c>
      <c r="I134" s="68">
        <f t="shared" si="53"/>
        <v>48.425531914893618</v>
      </c>
      <c r="J134" s="72">
        <f t="shared" si="62"/>
        <v>0</v>
      </c>
      <c r="K134" s="72">
        <f t="shared" si="63"/>
        <v>1</v>
      </c>
      <c r="L134" s="72">
        <f t="shared" si="51"/>
        <v>0</v>
      </c>
      <c r="M134" s="72">
        <f t="shared" ca="1" si="54"/>
        <v>0</v>
      </c>
      <c r="N134" s="26"/>
      <c r="O134" s="26"/>
      <c r="P134" s="25"/>
      <c r="Q134" s="25"/>
      <c r="T134" s="22">
        <v>4021.9479999999999</v>
      </c>
      <c r="U134" s="74">
        <f t="shared" si="55"/>
        <v>-1722.0520000000001</v>
      </c>
      <c r="V134" s="70">
        <f t="shared" si="56"/>
        <v>-1722</v>
      </c>
      <c r="W134" s="70"/>
      <c r="X134" s="70">
        <f t="shared" si="57"/>
        <v>6314.0612673101132</v>
      </c>
      <c r="Y134" s="70">
        <f t="shared" si="58"/>
        <v>570.06126731011318</v>
      </c>
      <c r="Z134" s="70">
        <f t="shared" si="59"/>
        <v>570</v>
      </c>
      <c r="AA134" s="24">
        <f t="shared" si="60"/>
        <v>570</v>
      </c>
      <c r="AB134" s="67">
        <f t="shared" si="61"/>
        <v>6314</v>
      </c>
    </row>
    <row r="135" spans="1:28" ht="15" customHeight="1" x14ac:dyDescent="0.25">
      <c r="A135" s="71">
        <v>4070</v>
      </c>
      <c r="B135" s="71">
        <v>4713</v>
      </c>
      <c r="C135" s="68">
        <v>0.1</v>
      </c>
      <c r="D135" s="68">
        <v>274.22000000000003</v>
      </c>
      <c r="E135" s="68">
        <v>213.02</v>
      </c>
      <c r="F135" s="68">
        <v>0</v>
      </c>
      <c r="G135" s="68">
        <f t="shared" si="52"/>
        <v>82.291666666666671</v>
      </c>
      <c r="H135" s="68">
        <v>0</v>
      </c>
      <c r="I135" s="68">
        <f t="shared" si="53"/>
        <v>68.895833333333329</v>
      </c>
      <c r="J135" s="72">
        <f t="shared" si="62"/>
        <v>0</v>
      </c>
      <c r="K135" s="72">
        <f t="shared" si="63"/>
        <v>-1</v>
      </c>
      <c r="L135" s="72">
        <f t="shared" ref="L135:L152" si="64">IF(OR(COUNTIF(K131:K135,1)=5,COUNTIF(K131:K135,-1)=5),1,0)</f>
        <v>0</v>
      </c>
      <c r="M135" s="72">
        <f t="shared" ca="1" si="54"/>
        <v>1</v>
      </c>
      <c r="N135" s="26"/>
      <c r="O135" s="26"/>
      <c r="P135" s="25"/>
      <c r="Q135" s="25"/>
      <c r="T135" s="22">
        <v>3587.9769999999999</v>
      </c>
      <c r="U135" s="74">
        <f t="shared" si="55"/>
        <v>-1125.0230000000001</v>
      </c>
      <c r="V135" s="70">
        <f t="shared" si="56"/>
        <v>-1125</v>
      </c>
      <c r="W135" s="70"/>
      <c r="X135" s="70">
        <f t="shared" si="57"/>
        <v>5180.7400335711291</v>
      </c>
      <c r="Y135" s="70">
        <f t="shared" si="58"/>
        <v>467.74003357112906</v>
      </c>
      <c r="Z135" s="70">
        <f t="shared" si="59"/>
        <v>468</v>
      </c>
      <c r="AA135" s="24">
        <f t="shared" si="60"/>
        <v>468</v>
      </c>
      <c r="AB135" s="67">
        <f t="shared" si="61"/>
        <v>5181</v>
      </c>
    </row>
    <row r="136" spans="1:28" ht="15" customHeight="1" x14ac:dyDescent="0.25">
      <c r="A136" s="71">
        <v>5252</v>
      </c>
      <c r="B136" s="71">
        <v>4713</v>
      </c>
      <c r="C136" s="68">
        <v>0</v>
      </c>
      <c r="D136" s="68">
        <v>274.27999999999997</v>
      </c>
      <c r="E136" s="68">
        <v>213.02</v>
      </c>
      <c r="F136" s="68">
        <v>0</v>
      </c>
      <c r="G136" s="68">
        <f t="shared" si="52"/>
        <v>56.489795918367349</v>
      </c>
      <c r="H136" s="68">
        <v>0</v>
      </c>
      <c r="I136" s="68">
        <f t="shared" si="53"/>
        <v>67.489795918367349</v>
      </c>
      <c r="J136" s="72">
        <f t="shared" si="62"/>
        <v>1</v>
      </c>
      <c r="K136" s="72">
        <f t="shared" si="63"/>
        <v>1</v>
      </c>
      <c r="L136" s="72">
        <f t="shared" si="64"/>
        <v>0</v>
      </c>
      <c r="M136" s="72">
        <f t="shared" ca="1" si="54"/>
        <v>0</v>
      </c>
      <c r="N136" s="26"/>
      <c r="O136" s="26"/>
      <c r="P136" s="25"/>
      <c r="Q136" s="25"/>
      <c r="T136" s="22">
        <v>3518.5920000000001</v>
      </c>
      <c r="U136" s="74">
        <f t="shared" si="55"/>
        <v>-1194.4079999999999</v>
      </c>
      <c r="V136" s="70">
        <f t="shared" si="56"/>
        <v>-1194</v>
      </c>
      <c r="W136" s="70"/>
      <c r="X136" s="70">
        <f t="shared" si="57"/>
        <v>5180.7400335711291</v>
      </c>
      <c r="Y136" s="70">
        <f t="shared" si="58"/>
        <v>467.74003357112906</v>
      </c>
      <c r="Z136" s="70">
        <f t="shared" si="59"/>
        <v>468</v>
      </c>
      <c r="AA136" s="24">
        <f t="shared" si="60"/>
        <v>468</v>
      </c>
      <c r="AB136" s="67">
        <f t="shared" si="61"/>
        <v>5181</v>
      </c>
    </row>
    <row r="137" spans="1:28" ht="15" customHeight="1" x14ac:dyDescent="0.25">
      <c r="A137" s="71">
        <v>2986</v>
      </c>
      <c r="B137" s="71">
        <v>4270</v>
      </c>
      <c r="C137" s="68">
        <v>0</v>
      </c>
      <c r="D137" s="68">
        <v>274.14999999999998</v>
      </c>
      <c r="E137" s="68">
        <v>212.93</v>
      </c>
      <c r="F137" s="68">
        <v>0</v>
      </c>
      <c r="G137" s="68">
        <f t="shared" si="52"/>
        <v>100.68</v>
      </c>
      <c r="H137" s="68">
        <v>0</v>
      </c>
      <c r="I137" s="68">
        <f t="shared" si="53"/>
        <v>75</v>
      </c>
      <c r="J137" s="72">
        <f t="shared" si="62"/>
        <v>0</v>
      </c>
      <c r="K137" s="72">
        <f t="shared" si="63"/>
        <v>-1</v>
      </c>
      <c r="L137" s="72">
        <f t="shared" si="64"/>
        <v>0</v>
      </c>
      <c r="M137" s="72">
        <f t="shared" ca="1" si="54"/>
        <v>1</v>
      </c>
      <c r="N137" s="26"/>
      <c r="O137" s="26"/>
      <c r="P137" s="25"/>
      <c r="Q137" s="25"/>
      <c r="T137" s="22">
        <v>3522.5630000000001</v>
      </c>
      <c r="U137" s="74">
        <f t="shared" si="55"/>
        <v>-747.4369999999999</v>
      </c>
      <c r="V137" s="70">
        <f t="shared" si="56"/>
        <v>-747</v>
      </c>
      <c r="W137" s="70"/>
      <c r="X137" s="70">
        <f t="shared" si="57"/>
        <v>4693.7746537977337</v>
      </c>
      <c r="Y137" s="70">
        <f t="shared" si="58"/>
        <v>423.77465379773366</v>
      </c>
      <c r="Z137" s="70">
        <f t="shared" si="59"/>
        <v>424</v>
      </c>
      <c r="AA137" s="24">
        <f t="shared" si="60"/>
        <v>424</v>
      </c>
      <c r="AB137" s="67">
        <f t="shared" si="61"/>
        <v>4694</v>
      </c>
    </row>
    <row r="138" spans="1:28" ht="15" customHeight="1" x14ac:dyDescent="0.25">
      <c r="A138" s="71">
        <v>5055</v>
      </c>
      <c r="B138" s="71">
        <v>4270</v>
      </c>
      <c r="C138" s="68">
        <v>0</v>
      </c>
      <c r="D138" s="68">
        <v>274.23</v>
      </c>
      <c r="E138" s="68">
        <v>212.93</v>
      </c>
      <c r="F138" s="68">
        <v>0</v>
      </c>
      <c r="G138" s="68">
        <f t="shared" si="52"/>
        <v>58.137254901960787</v>
      </c>
      <c r="H138" s="68">
        <v>0</v>
      </c>
      <c r="I138" s="68">
        <f t="shared" si="53"/>
        <v>73.529411764705884</v>
      </c>
      <c r="J138" s="72">
        <f t="shared" si="62"/>
        <v>1</v>
      </c>
      <c r="K138" s="72">
        <f t="shared" si="63"/>
        <v>1</v>
      </c>
      <c r="L138" s="72">
        <f t="shared" si="64"/>
        <v>0</v>
      </c>
      <c r="M138" s="72">
        <f t="shared" ca="1" si="54"/>
        <v>0</v>
      </c>
      <c r="N138" s="26"/>
      <c r="O138" s="26"/>
      <c r="P138" s="25"/>
      <c r="Q138" s="25"/>
      <c r="T138" s="22">
        <v>3429.2379999999998</v>
      </c>
      <c r="U138" s="74">
        <f t="shared" si="55"/>
        <v>-840.76200000000017</v>
      </c>
      <c r="V138" s="70">
        <f t="shared" si="56"/>
        <v>-841</v>
      </c>
      <c r="W138" s="70"/>
      <c r="X138" s="70">
        <f t="shared" si="57"/>
        <v>4693.7746537977337</v>
      </c>
      <c r="Y138" s="70">
        <f t="shared" si="58"/>
        <v>423.77465379773366</v>
      </c>
      <c r="Z138" s="70">
        <f t="shared" si="59"/>
        <v>424</v>
      </c>
      <c r="AA138" s="24">
        <f t="shared" si="60"/>
        <v>424</v>
      </c>
      <c r="AB138" s="67">
        <f t="shared" si="61"/>
        <v>4694</v>
      </c>
    </row>
    <row r="139" spans="1:28" ht="15" customHeight="1" x14ac:dyDescent="0.25">
      <c r="A139" s="71">
        <v>2688</v>
      </c>
      <c r="B139" s="71">
        <v>3530</v>
      </c>
      <c r="C139" s="68">
        <v>0</v>
      </c>
      <c r="D139" s="68">
        <v>274.14</v>
      </c>
      <c r="E139" s="68">
        <v>212.8</v>
      </c>
      <c r="F139" s="68">
        <v>0</v>
      </c>
      <c r="G139" s="68">
        <f t="shared" si="52"/>
        <v>102.53846153846153</v>
      </c>
      <c r="H139" s="68">
        <v>0</v>
      </c>
      <c r="I139" s="68">
        <f t="shared" si="53"/>
        <v>86.34615384615384</v>
      </c>
      <c r="J139" s="72">
        <f t="shared" si="62"/>
        <v>0</v>
      </c>
      <c r="K139" s="72">
        <f t="shared" si="63"/>
        <v>-1</v>
      </c>
      <c r="L139" s="72">
        <f t="shared" si="64"/>
        <v>0</v>
      </c>
      <c r="M139" s="72">
        <f t="shared" ca="1" si="54"/>
        <v>0</v>
      </c>
      <c r="N139" s="26"/>
      <c r="O139" s="26"/>
      <c r="P139" s="25"/>
      <c r="Q139" s="25"/>
      <c r="T139" s="22">
        <v>3061.6990000000001</v>
      </c>
      <c r="U139" s="74">
        <f t="shared" si="55"/>
        <v>-468.30099999999993</v>
      </c>
      <c r="V139" s="70">
        <f t="shared" si="56"/>
        <v>-468</v>
      </c>
      <c r="W139" s="70"/>
      <c r="X139" s="70">
        <f t="shared" si="57"/>
        <v>3880.3336130927401</v>
      </c>
      <c r="Y139" s="70">
        <f t="shared" si="58"/>
        <v>350.33361309274005</v>
      </c>
      <c r="Z139" s="70">
        <f t="shared" si="59"/>
        <v>350</v>
      </c>
      <c r="AA139" s="24">
        <f t="shared" si="60"/>
        <v>350</v>
      </c>
      <c r="AB139" s="67">
        <f t="shared" si="61"/>
        <v>3880</v>
      </c>
    </row>
    <row r="140" spans="1:28" ht="15" customHeight="1" x14ac:dyDescent="0.25">
      <c r="A140" s="71">
        <v>3574</v>
      </c>
      <c r="B140" s="71">
        <v>3530</v>
      </c>
      <c r="C140" s="68">
        <v>0</v>
      </c>
      <c r="D140" s="68">
        <v>274.14999999999998</v>
      </c>
      <c r="E140" s="68">
        <v>212.8</v>
      </c>
      <c r="F140" s="68">
        <v>0</v>
      </c>
      <c r="G140" s="68">
        <f t="shared" si="52"/>
        <v>83.886792452830193</v>
      </c>
      <c r="H140" s="68">
        <v>0</v>
      </c>
      <c r="I140" s="68">
        <f t="shared" si="53"/>
        <v>84.716981132075475</v>
      </c>
      <c r="J140" s="72">
        <f t="shared" si="62"/>
        <v>1</v>
      </c>
      <c r="K140" s="72">
        <f t="shared" si="63"/>
        <v>1</v>
      </c>
      <c r="L140" s="72">
        <f t="shared" si="64"/>
        <v>0</v>
      </c>
      <c r="M140" s="72">
        <f t="shared" ca="1" si="54"/>
        <v>0</v>
      </c>
      <c r="N140" s="26"/>
      <c r="O140" s="26"/>
      <c r="P140" s="25"/>
      <c r="Q140" s="25"/>
      <c r="T140" s="22">
        <v>2859.9740000000002</v>
      </c>
      <c r="U140" s="74">
        <f t="shared" si="55"/>
        <v>-670.02599999999984</v>
      </c>
      <c r="V140" s="70">
        <f t="shared" si="56"/>
        <v>-670</v>
      </c>
      <c r="W140" s="70"/>
      <c r="X140" s="70">
        <f t="shared" si="57"/>
        <v>3880.3336130927401</v>
      </c>
      <c r="Y140" s="70">
        <f t="shared" si="58"/>
        <v>350.33361309274005</v>
      </c>
      <c r="Z140" s="70">
        <f t="shared" si="59"/>
        <v>350</v>
      </c>
      <c r="AA140" s="24">
        <f t="shared" si="60"/>
        <v>350</v>
      </c>
      <c r="AB140" s="67">
        <f t="shared" si="61"/>
        <v>3880</v>
      </c>
    </row>
    <row r="141" spans="1:28" ht="15" customHeight="1" x14ac:dyDescent="0.25">
      <c r="A141" s="71">
        <v>4407</v>
      </c>
      <c r="B141" s="71">
        <v>3006</v>
      </c>
      <c r="C141" s="68">
        <v>0</v>
      </c>
      <c r="D141" s="68">
        <v>274.29000000000002</v>
      </c>
      <c r="E141" s="68">
        <v>212.7</v>
      </c>
      <c r="F141" s="68">
        <v>0</v>
      </c>
      <c r="G141" s="68">
        <f t="shared" si="52"/>
        <v>66.907407407407405</v>
      </c>
      <c r="H141" s="68">
        <v>0</v>
      </c>
      <c r="I141" s="68">
        <f t="shared" si="53"/>
        <v>92.851851851851848</v>
      </c>
      <c r="J141" s="72">
        <f t="shared" si="62"/>
        <v>0</v>
      </c>
      <c r="K141" s="72">
        <f t="shared" si="63"/>
        <v>-1</v>
      </c>
      <c r="L141" s="72">
        <f t="shared" si="64"/>
        <v>0</v>
      </c>
      <c r="M141" s="72">
        <f t="shared" ca="1" si="54"/>
        <v>0</v>
      </c>
      <c r="N141" s="26"/>
      <c r="O141" s="26"/>
      <c r="P141" s="25"/>
      <c r="Q141" s="25"/>
      <c r="T141" s="22">
        <v>2727.09</v>
      </c>
      <c r="U141" s="74">
        <f t="shared" si="55"/>
        <v>-278.90999999999985</v>
      </c>
      <c r="V141" s="70">
        <f t="shared" si="56"/>
        <v>-279</v>
      </c>
      <c r="W141" s="70"/>
      <c r="X141" s="70">
        <f t="shared" si="57"/>
        <v>3304.3294167016365</v>
      </c>
      <c r="Y141" s="70">
        <f t="shared" si="58"/>
        <v>298.32941670163655</v>
      </c>
      <c r="Z141" s="70">
        <f t="shared" si="59"/>
        <v>298</v>
      </c>
      <c r="AA141" s="24">
        <f t="shared" si="60"/>
        <v>298</v>
      </c>
      <c r="AB141" s="67">
        <f t="shared" si="61"/>
        <v>3304</v>
      </c>
    </row>
    <row r="142" spans="1:28" ht="15" customHeight="1" x14ac:dyDescent="0.25">
      <c r="A142" s="71">
        <v>2584</v>
      </c>
      <c r="B142" s="71">
        <v>2790</v>
      </c>
      <c r="C142" s="68">
        <v>0</v>
      </c>
      <c r="D142" s="68">
        <v>274.27</v>
      </c>
      <c r="E142" s="68">
        <v>212.67</v>
      </c>
      <c r="F142" s="68">
        <v>0</v>
      </c>
      <c r="G142" s="68">
        <f t="shared" si="52"/>
        <v>98.836363636363643</v>
      </c>
      <c r="H142" s="68">
        <v>0</v>
      </c>
      <c r="I142" s="68">
        <f t="shared" si="53"/>
        <v>95.090909090909093</v>
      </c>
      <c r="J142" s="72">
        <f t="shared" si="62"/>
        <v>0</v>
      </c>
      <c r="K142" s="72">
        <f t="shared" si="63"/>
        <v>-1</v>
      </c>
      <c r="L142" s="72">
        <f t="shared" si="64"/>
        <v>0</v>
      </c>
      <c r="M142" s="72">
        <f t="shared" ca="1" si="54"/>
        <v>1</v>
      </c>
      <c r="N142" s="26"/>
      <c r="O142" s="26"/>
      <c r="P142" s="25"/>
      <c r="Q142" s="25"/>
      <c r="T142" s="22">
        <v>2125.23</v>
      </c>
      <c r="U142" s="74">
        <f t="shared" si="55"/>
        <v>-664.77</v>
      </c>
      <c r="V142" s="70">
        <f t="shared" si="56"/>
        <v>-665</v>
      </c>
      <c r="W142" s="70"/>
      <c r="X142" s="70">
        <f t="shared" si="57"/>
        <v>3066.8925723877464</v>
      </c>
      <c r="Y142" s="70">
        <f t="shared" si="58"/>
        <v>276.89257238774644</v>
      </c>
      <c r="Z142" s="70">
        <f t="shared" si="59"/>
        <v>277</v>
      </c>
      <c r="AA142" s="24">
        <f t="shared" si="60"/>
        <v>277</v>
      </c>
      <c r="AB142" s="67">
        <f t="shared" si="61"/>
        <v>3067</v>
      </c>
    </row>
    <row r="143" spans="1:28" ht="15" customHeight="1" x14ac:dyDescent="0.25">
      <c r="A143" s="71">
        <v>2582</v>
      </c>
      <c r="B143" s="71">
        <v>2376</v>
      </c>
      <c r="C143" s="68">
        <v>0</v>
      </c>
      <c r="D143" s="68">
        <v>274.29000000000002</v>
      </c>
      <c r="E143" s="68">
        <v>212.6</v>
      </c>
      <c r="F143" s="68">
        <v>0</v>
      </c>
      <c r="G143" s="68">
        <f t="shared" si="52"/>
        <v>97.107142857142861</v>
      </c>
      <c r="H143" s="68">
        <v>0</v>
      </c>
      <c r="I143" s="68">
        <f t="shared" si="53"/>
        <v>100.78571428571429</v>
      </c>
      <c r="J143" s="72">
        <f t="shared" si="62"/>
        <v>0</v>
      </c>
      <c r="K143" s="72">
        <f t="shared" si="63"/>
        <v>-1</v>
      </c>
      <c r="L143" s="72">
        <f t="shared" si="64"/>
        <v>0</v>
      </c>
      <c r="M143" s="72">
        <f t="shared" ca="1" si="54"/>
        <v>0</v>
      </c>
      <c r="N143" s="26"/>
      <c r="O143" s="26"/>
      <c r="P143" s="25"/>
      <c r="Q143" s="25"/>
      <c r="T143" s="22">
        <v>1537.501</v>
      </c>
      <c r="U143" s="74">
        <f t="shared" si="55"/>
        <v>-838.49900000000002</v>
      </c>
      <c r="V143" s="70">
        <f t="shared" si="56"/>
        <v>-838</v>
      </c>
      <c r="W143" s="70"/>
      <c r="X143" s="70">
        <f t="shared" si="57"/>
        <v>2611.8052874527907</v>
      </c>
      <c r="Y143" s="70">
        <f t="shared" si="58"/>
        <v>235.80528745279071</v>
      </c>
      <c r="Z143" s="70">
        <f t="shared" si="59"/>
        <v>236</v>
      </c>
      <c r="AA143" s="24">
        <f t="shared" si="60"/>
        <v>236</v>
      </c>
      <c r="AB143" s="67">
        <f t="shared" si="61"/>
        <v>2612</v>
      </c>
    </row>
    <row r="144" spans="1:28" ht="15" customHeight="1" x14ac:dyDescent="0.25">
      <c r="A144" s="71">
        <v>3014</v>
      </c>
      <c r="B144" s="71">
        <v>3014</v>
      </c>
      <c r="C144" s="68">
        <v>0</v>
      </c>
      <c r="D144" s="68">
        <v>274.29000000000002</v>
      </c>
      <c r="E144" s="68">
        <v>212.7</v>
      </c>
      <c r="F144" s="68">
        <v>0</v>
      </c>
      <c r="G144" s="68">
        <f t="shared" si="52"/>
        <v>87.824561403508767</v>
      </c>
      <c r="H144" s="68">
        <v>0</v>
      </c>
      <c r="I144" s="68">
        <f t="shared" si="53"/>
        <v>87.824561403508767</v>
      </c>
      <c r="J144" s="72">
        <f t="shared" si="62"/>
        <v>0</v>
      </c>
      <c r="K144" s="72">
        <f t="shared" si="63"/>
        <v>1</v>
      </c>
      <c r="L144" s="72">
        <f t="shared" si="64"/>
        <v>0</v>
      </c>
      <c r="M144" s="72">
        <f t="shared" ca="1" si="54"/>
        <v>0</v>
      </c>
      <c r="N144" s="26"/>
      <c r="O144" s="26"/>
      <c r="P144" s="25"/>
      <c r="Q144" s="25"/>
      <c r="T144" s="22">
        <v>1068.787</v>
      </c>
      <c r="U144" s="74">
        <f t="shared" si="55"/>
        <v>-1945.213</v>
      </c>
      <c r="V144" s="70">
        <f t="shared" si="56"/>
        <v>-1945</v>
      </c>
      <c r="W144" s="70"/>
      <c r="X144" s="70">
        <f t="shared" si="57"/>
        <v>3313.1233738984474</v>
      </c>
      <c r="Y144" s="70">
        <f t="shared" si="58"/>
        <v>299.12337389844743</v>
      </c>
      <c r="Z144" s="70">
        <f t="shared" si="59"/>
        <v>299</v>
      </c>
      <c r="AA144" s="24">
        <f t="shared" si="60"/>
        <v>299</v>
      </c>
      <c r="AB144" s="67">
        <f t="shared" si="61"/>
        <v>3313</v>
      </c>
    </row>
    <row r="145" spans="1:28" ht="15" customHeight="1" x14ac:dyDescent="0.25">
      <c r="A145" s="71">
        <v>1980</v>
      </c>
      <c r="B145" s="71">
        <v>1980</v>
      </c>
      <c r="C145" s="68">
        <v>0.9</v>
      </c>
      <c r="D145" s="68">
        <v>274.29000000000002</v>
      </c>
      <c r="E145" s="68">
        <v>212.53</v>
      </c>
      <c r="F145" s="68">
        <v>0</v>
      </c>
      <c r="G145" s="68">
        <f t="shared" si="52"/>
        <v>104.13793103448276</v>
      </c>
      <c r="H145" s="68">
        <v>0</v>
      </c>
      <c r="I145" s="68">
        <f t="shared" si="53"/>
        <v>104.13793103448276</v>
      </c>
      <c r="J145" s="72">
        <f t="shared" si="62"/>
        <v>0</v>
      </c>
      <c r="K145" s="72">
        <f t="shared" si="63"/>
        <v>-1</v>
      </c>
      <c r="L145" s="72">
        <f t="shared" si="64"/>
        <v>0</v>
      </c>
      <c r="M145" s="72">
        <f t="shared" ca="1" si="54"/>
        <v>0</v>
      </c>
      <c r="N145" s="26"/>
      <c r="O145" s="26"/>
      <c r="P145" s="25"/>
      <c r="Q145" s="25"/>
      <c r="T145" s="22">
        <v>860.95600000000002</v>
      </c>
      <c r="U145" s="74">
        <f t="shared" si="55"/>
        <v>-1119.0439999999999</v>
      </c>
      <c r="V145" s="70">
        <f t="shared" si="56"/>
        <v>-1119</v>
      </c>
      <c r="W145" s="70"/>
      <c r="X145" s="70">
        <f t="shared" si="57"/>
        <v>2176.504406210659</v>
      </c>
      <c r="Y145" s="70">
        <f t="shared" si="58"/>
        <v>196.504406210659</v>
      </c>
      <c r="Z145" s="70">
        <f t="shared" si="59"/>
        <v>197</v>
      </c>
      <c r="AA145" s="24">
        <f t="shared" si="60"/>
        <v>197</v>
      </c>
      <c r="AB145" s="67">
        <f t="shared" si="61"/>
        <v>2177</v>
      </c>
    </row>
    <row r="146" spans="1:28" ht="15" customHeight="1" x14ac:dyDescent="0.25">
      <c r="A146" s="71">
        <v>2866</v>
      </c>
      <c r="B146" s="71">
        <v>2866</v>
      </c>
      <c r="C146" s="68">
        <v>0</v>
      </c>
      <c r="D146" s="68">
        <v>274.29000000000002</v>
      </c>
      <c r="E146" s="68">
        <v>212.68</v>
      </c>
      <c r="F146" s="68">
        <v>0</v>
      </c>
      <c r="G146" s="68">
        <f t="shared" si="52"/>
        <v>87.355932203389827</v>
      </c>
      <c r="H146" s="68">
        <v>0</v>
      </c>
      <c r="I146" s="68">
        <f t="shared" si="53"/>
        <v>87.355932203389827</v>
      </c>
      <c r="J146" s="72">
        <f t="shared" si="62"/>
        <v>0</v>
      </c>
      <c r="K146" s="72">
        <f t="shared" si="63"/>
        <v>1</v>
      </c>
      <c r="L146" s="72">
        <f t="shared" si="64"/>
        <v>0</v>
      </c>
      <c r="M146" s="72">
        <f t="shared" ca="1" si="54"/>
        <v>0</v>
      </c>
      <c r="N146" s="26"/>
      <c r="O146" s="26"/>
      <c r="P146" s="25"/>
      <c r="Q146" s="25"/>
      <c r="T146" s="22">
        <v>835.84100000000001</v>
      </c>
      <c r="U146" s="74">
        <f t="shared" si="55"/>
        <v>-2030.1590000000001</v>
      </c>
      <c r="V146" s="70">
        <f t="shared" si="56"/>
        <v>-2030</v>
      </c>
      <c r="W146" s="70"/>
      <c r="X146" s="70">
        <f t="shared" si="57"/>
        <v>3150.4351657574484</v>
      </c>
      <c r="Y146" s="70">
        <f t="shared" si="58"/>
        <v>284.43516575744843</v>
      </c>
      <c r="Z146" s="70">
        <f t="shared" si="59"/>
        <v>284</v>
      </c>
      <c r="AA146" s="24">
        <f t="shared" si="60"/>
        <v>284</v>
      </c>
      <c r="AB146" s="67">
        <f t="shared" si="61"/>
        <v>3150</v>
      </c>
    </row>
    <row r="147" spans="1:28" ht="15" customHeight="1" x14ac:dyDescent="0.25">
      <c r="A147" s="71">
        <v>2268</v>
      </c>
      <c r="B147" s="71">
        <v>2268</v>
      </c>
      <c r="C147" s="68">
        <v>0</v>
      </c>
      <c r="D147" s="68">
        <v>274.29000000000002</v>
      </c>
      <c r="E147" s="68">
        <v>212.58</v>
      </c>
      <c r="F147" s="68">
        <v>0</v>
      </c>
      <c r="G147" s="68">
        <f t="shared" si="52"/>
        <v>95.86666666666666</v>
      </c>
      <c r="H147" s="68">
        <v>0</v>
      </c>
      <c r="I147" s="68">
        <f t="shared" si="53"/>
        <v>95.86666666666666</v>
      </c>
      <c r="J147" s="72">
        <f t="shared" si="62"/>
        <v>0</v>
      </c>
      <c r="K147" s="72">
        <f t="shared" si="63"/>
        <v>-1</v>
      </c>
      <c r="L147" s="72">
        <f t="shared" si="64"/>
        <v>0</v>
      </c>
      <c r="M147" s="72">
        <f t="shared" ca="1" si="54"/>
        <v>0</v>
      </c>
      <c r="N147" s="26"/>
      <c r="O147" s="26"/>
      <c r="P147" s="25"/>
      <c r="Q147" s="25"/>
      <c r="T147" s="22">
        <v>890.53800000000001</v>
      </c>
      <c r="U147" s="74">
        <f t="shared" si="55"/>
        <v>-1377.462</v>
      </c>
      <c r="V147" s="70">
        <f t="shared" si="56"/>
        <v>-1377</v>
      </c>
      <c r="W147" s="70"/>
      <c r="X147" s="70">
        <f t="shared" si="57"/>
        <v>2493.0868652958457</v>
      </c>
      <c r="Y147" s="70">
        <f t="shared" si="58"/>
        <v>225.08686529584566</v>
      </c>
      <c r="Z147" s="70">
        <f t="shared" si="59"/>
        <v>225</v>
      </c>
      <c r="AA147" s="24">
        <f t="shared" si="60"/>
        <v>225</v>
      </c>
      <c r="AB147" s="67">
        <f t="shared" si="61"/>
        <v>2493</v>
      </c>
    </row>
    <row r="148" spans="1:28" ht="15" customHeight="1" x14ac:dyDescent="0.25">
      <c r="A148" s="71">
        <v>1822</v>
      </c>
      <c r="B148" s="71">
        <v>1822</v>
      </c>
      <c r="C148" s="68">
        <v>0</v>
      </c>
      <c r="D148" s="68">
        <v>274.29000000000002</v>
      </c>
      <c r="E148" s="68">
        <v>212.51</v>
      </c>
      <c r="F148" s="68">
        <v>0</v>
      </c>
      <c r="G148" s="68">
        <f t="shared" si="52"/>
        <v>101.60655737704919</v>
      </c>
      <c r="H148" s="68">
        <v>0</v>
      </c>
      <c r="I148" s="68">
        <f t="shared" si="53"/>
        <v>101.60655737704919</v>
      </c>
      <c r="J148" s="72">
        <f t="shared" si="62"/>
        <v>0</v>
      </c>
      <c r="K148" s="72">
        <f t="shared" si="63"/>
        <v>-1</v>
      </c>
      <c r="L148" s="72">
        <f t="shared" si="64"/>
        <v>0</v>
      </c>
      <c r="M148" s="72">
        <f t="shared" ca="1" si="54"/>
        <v>0</v>
      </c>
      <c r="N148" s="26"/>
      <c r="O148" s="26"/>
      <c r="P148" s="25"/>
      <c r="Q148" s="25"/>
      <c r="T148" s="22">
        <v>857.48699999999997</v>
      </c>
      <c r="U148" s="74">
        <f t="shared" si="55"/>
        <v>-964.51300000000003</v>
      </c>
      <c r="V148" s="70">
        <f t="shared" si="56"/>
        <v>-965</v>
      </c>
      <c r="W148" s="70"/>
      <c r="X148" s="70">
        <f t="shared" si="57"/>
        <v>2002.8237515736466</v>
      </c>
      <c r="Y148" s="70">
        <f t="shared" si="58"/>
        <v>180.82375157364663</v>
      </c>
      <c r="Z148" s="70">
        <f t="shared" si="59"/>
        <v>181</v>
      </c>
      <c r="AA148" s="24">
        <f t="shared" si="60"/>
        <v>181</v>
      </c>
      <c r="AB148" s="67">
        <f t="shared" si="61"/>
        <v>2003</v>
      </c>
    </row>
    <row r="149" spans="1:28" ht="15" customHeight="1" x14ac:dyDescent="0.25">
      <c r="A149" s="71">
        <v>2874</v>
      </c>
      <c r="B149" s="71">
        <v>2874</v>
      </c>
      <c r="C149" s="68">
        <v>1</v>
      </c>
      <c r="D149" s="68">
        <v>274.29000000000002</v>
      </c>
      <c r="E149" s="68">
        <v>212.68</v>
      </c>
      <c r="F149" s="68">
        <v>0</v>
      </c>
      <c r="G149" s="68">
        <f t="shared" si="52"/>
        <v>83</v>
      </c>
      <c r="H149" s="68">
        <v>0</v>
      </c>
      <c r="I149" s="68">
        <f t="shared" si="53"/>
        <v>83</v>
      </c>
      <c r="J149" s="72">
        <f t="shared" si="62"/>
        <v>0</v>
      </c>
      <c r="K149" s="72">
        <f t="shared" si="63"/>
        <v>1</v>
      </c>
      <c r="L149" s="72">
        <f t="shared" si="64"/>
        <v>0</v>
      </c>
      <c r="M149" s="72">
        <f t="shared" ca="1" si="54"/>
        <v>1</v>
      </c>
      <c r="N149" s="26"/>
      <c r="O149" s="26"/>
      <c r="P149" s="25"/>
      <c r="Q149" s="25"/>
      <c r="T149" s="22">
        <v>846.572</v>
      </c>
      <c r="U149" s="74">
        <f t="shared" si="55"/>
        <v>-2027.4279999999999</v>
      </c>
      <c r="V149" s="70">
        <f t="shared" si="56"/>
        <v>-2027</v>
      </c>
      <c r="W149" s="70"/>
      <c r="X149" s="70">
        <f t="shared" si="57"/>
        <v>3159.2291229542593</v>
      </c>
      <c r="Y149" s="70">
        <f t="shared" si="58"/>
        <v>285.22912295425931</v>
      </c>
      <c r="Z149" s="70">
        <f t="shared" si="59"/>
        <v>285</v>
      </c>
      <c r="AA149" s="24">
        <f t="shared" si="60"/>
        <v>285</v>
      </c>
      <c r="AB149" s="67">
        <f t="shared" si="61"/>
        <v>3159</v>
      </c>
    </row>
    <row r="150" spans="1:28" ht="15" customHeight="1" x14ac:dyDescent="0.25">
      <c r="A150" s="71">
        <v>1978</v>
      </c>
      <c r="B150" s="71">
        <v>1978</v>
      </c>
      <c r="C150" s="68">
        <v>0</v>
      </c>
      <c r="D150" s="68">
        <v>274.29000000000002</v>
      </c>
      <c r="E150" s="68">
        <v>212.53</v>
      </c>
      <c r="F150" s="68">
        <v>0</v>
      </c>
      <c r="G150" s="68">
        <f t="shared" si="52"/>
        <v>95.904761904761898</v>
      </c>
      <c r="H150" s="68">
        <v>0</v>
      </c>
      <c r="I150" s="68">
        <f t="shared" si="53"/>
        <v>95.904761904761898</v>
      </c>
      <c r="J150" s="72">
        <f t="shared" si="62"/>
        <v>0</v>
      </c>
      <c r="K150" s="72">
        <f t="shared" si="63"/>
        <v>-1</v>
      </c>
      <c r="L150" s="72">
        <f t="shared" si="64"/>
        <v>0</v>
      </c>
      <c r="M150" s="72">
        <f t="shared" ca="1" si="54"/>
        <v>0</v>
      </c>
      <c r="N150" s="26"/>
      <c r="O150" s="26"/>
      <c r="P150" s="25"/>
      <c r="Q150" s="25"/>
      <c r="T150" s="22">
        <v>852.65700000000004</v>
      </c>
      <c r="U150" s="74">
        <f t="shared" si="55"/>
        <v>-1125.3429999999998</v>
      </c>
      <c r="V150" s="70">
        <f t="shared" si="56"/>
        <v>-1125</v>
      </c>
      <c r="W150" s="70"/>
      <c r="X150" s="70">
        <f t="shared" si="57"/>
        <v>2174.3059169114563</v>
      </c>
      <c r="Y150" s="70">
        <f t="shared" si="58"/>
        <v>196.30591691145628</v>
      </c>
      <c r="Z150" s="70">
        <f t="shared" si="59"/>
        <v>196</v>
      </c>
      <c r="AA150" s="24">
        <f t="shared" si="60"/>
        <v>196</v>
      </c>
      <c r="AB150" s="67">
        <f t="shared" si="61"/>
        <v>2174</v>
      </c>
    </row>
    <row r="151" spans="1:28" ht="15" customHeight="1" x14ac:dyDescent="0.25">
      <c r="A151" s="71">
        <v>2282</v>
      </c>
      <c r="B151" s="71">
        <v>2282</v>
      </c>
      <c r="C151" s="68">
        <v>0</v>
      </c>
      <c r="D151" s="68">
        <v>274.29000000000002</v>
      </c>
      <c r="E151" s="68">
        <v>212.58</v>
      </c>
      <c r="F151" s="68">
        <v>0</v>
      </c>
      <c r="G151" s="68">
        <f t="shared" si="52"/>
        <v>89.65625</v>
      </c>
      <c r="H151" s="68">
        <v>0</v>
      </c>
      <c r="I151" s="68">
        <f t="shared" si="53"/>
        <v>89.65625</v>
      </c>
      <c r="J151" s="72">
        <f t="shared" si="62"/>
        <v>0</v>
      </c>
      <c r="K151" s="72">
        <f t="shared" si="63"/>
        <v>1</v>
      </c>
      <c r="L151" s="72">
        <f t="shared" si="64"/>
        <v>0</v>
      </c>
      <c r="M151" s="72">
        <f t="shared" ca="1" si="54"/>
        <v>0</v>
      </c>
      <c r="N151" s="26"/>
      <c r="O151" s="26"/>
      <c r="P151" s="25"/>
      <c r="Q151" s="25"/>
      <c r="T151" s="22">
        <v>860.34500000000003</v>
      </c>
      <c r="U151" s="74">
        <f t="shared" si="55"/>
        <v>-1421.655</v>
      </c>
      <c r="V151" s="70">
        <f t="shared" si="56"/>
        <v>-1422</v>
      </c>
      <c r="W151" s="70"/>
      <c r="X151" s="70">
        <f t="shared" si="57"/>
        <v>2508.4762903902642</v>
      </c>
      <c r="Y151" s="70">
        <f t="shared" si="58"/>
        <v>226.47629039026424</v>
      </c>
      <c r="Z151" s="70">
        <f t="shared" si="59"/>
        <v>226</v>
      </c>
      <c r="AA151" s="24">
        <f t="shared" si="60"/>
        <v>226</v>
      </c>
      <c r="AB151" s="67">
        <f t="shared" si="61"/>
        <v>2508</v>
      </c>
    </row>
    <row r="152" spans="1:28" ht="15" customHeight="1" x14ac:dyDescent="0.25">
      <c r="A152" s="71">
        <v>2127</v>
      </c>
      <c r="B152" s="71">
        <v>2127</v>
      </c>
      <c r="C152" s="68">
        <v>0</v>
      </c>
      <c r="D152" s="68">
        <v>274.29000000000002</v>
      </c>
      <c r="E152" s="68">
        <v>212.56</v>
      </c>
      <c r="F152" s="68">
        <v>0</v>
      </c>
      <c r="G152" s="68">
        <f t="shared" si="52"/>
        <v>90.661538461538456</v>
      </c>
      <c r="H152" s="68">
        <v>0</v>
      </c>
      <c r="I152" s="68">
        <f t="shared" si="53"/>
        <v>90.661538461538456</v>
      </c>
      <c r="J152" s="72">
        <f t="shared" si="62"/>
        <v>0</v>
      </c>
      <c r="K152" s="72">
        <f t="shared" si="63"/>
        <v>-1</v>
      </c>
      <c r="L152" s="72">
        <f t="shared" si="64"/>
        <v>0</v>
      </c>
      <c r="M152" s="72">
        <f t="shared" ca="1" si="54"/>
        <v>1</v>
      </c>
      <c r="N152" s="26"/>
      <c r="O152" s="26"/>
      <c r="P152" s="25"/>
      <c r="Q152" s="25"/>
      <c r="T152" s="22">
        <v>847.005</v>
      </c>
      <c r="U152" s="74">
        <f t="shared" si="55"/>
        <v>-1279.9949999999999</v>
      </c>
      <c r="V152" s="70">
        <f t="shared" si="56"/>
        <v>-1280</v>
      </c>
      <c r="W152" s="70"/>
      <c r="X152" s="70">
        <f t="shared" si="57"/>
        <v>2338.0933697020564</v>
      </c>
      <c r="Y152" s="70">
        <f t="shared" si="58"/>
        <v>211.09336970205641</v>
      </c>
      <c r="Z152" s="70">
        <f t="shared" si="59"/>
        <v>211</v>
      </c>
      <c r="AA152" s="24">
        <f t="shared" si="60"/>
        <v>211</v>
      </c>
      <c r="AB152" s="67">
        <f t="shared" si="61"/>
        <v>2338</v>
      </c>
    </row>
    <row r="153" spans="1:28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  <c r="AB153" s="67"/>
    </row>
    <row r="154" spans="1:28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  <c r="AB154" s="67"/>
    </row>
    <row r="155" spans="1:28" ht="15" customHeight="1" x14ac:dyDescent="0.25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  <c r="AB155" s="67"/>
    </row>
    <row r="156" spans="1:28" ht="15" customHeight="1" x14ac:dyDescent="0.25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  <c r="AB156" s="67"/>
    </row>
    <row r="157" spans="1:28" ht="15" customHeight="1" x14ac:dyDescent="0.25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N157" s="26"/>
      <c r="O157" s="26"/>
      <c r="P157" s="25"/>
      <c r="Q157" s="25"/>
      <c r="AB157" s="67"/>
    </row>
    <row r="158" spans="1:28" ht="15" customHeight="1" x14ac:dyDescent="0.25">
      <c r="A158" s="71"/>
      <c r="B158" s="71"/>
      <c r="C158" s="68"/>
      <c r="D158" s="68"/>
      <c r="E158" s="68"/>
      <c r="F158" s="68"/>
      <c r="G158" s="68"/>
      <c r="H158" s="68"/>
      <c r="I158" s="68"/>
      <c r="J158" s="72"/>
      <c r="K158" s="72"/>
      <c r="L158" s="72"/>
      <c r="M158" s="72"/>
      <c r="N158" s="26"/>
      <c r="O158" s="26"/>
      <c r="P158" s="25"/>
      <c r="Q158" s="25"/>
      <c r="AB158" s="67"/>
    </row>
    <row r="159" spans="1:28" ht="15" customHeight="1" x14ac:dyDescent="0.25">
      <c r="A159" s="71"/>
      <c r="B159" s="71"/>
      <c r="C159" s="68"/>
      <c r="D159" s="68"/>
      <c r="E159" s="68"/>
      <c r="F159" s="68"/>
      <c r="G159" s="68"/>
      <c r="H159" s="68"/>
      <c r="I159" s="68"/>
      <c r="J159" s="72"/>
      <c r="K159" s="72"/>
      <c r="L159" s="72"/>
      <c r="M159" s="72"/>
      <c r="N159" s="26"/>
      <c r="O159" s="26"/>
      <c r="P159" s="25"/>
      <c r="Q159" s="25"/>
      <c r="AB159" s="67"/>
    </row>
    <row r="160" spans="1:28" ht="15" customHeight="1" x14ac:dyDescent="0.25">
      <c r="A160" s="71"/>
      <c r="B160" s="71"/>
      <c r="C160" s="68"/>
      <c r="D160" s="68"/>
      <c r="E160" s="68"/>
      <c r="F160" s="68"/>
      <c r="G160" s="68"/>
      <c r="H160" s="68"/>
      <c r="I160" s="68"/>
      <c r="J160" s="72"/>
      <c r="K160" s="72"/>
      <c r="L160" s="72"/>
      <c r="M160" s="72"/>
      <c r="N160" s="26"/>
      <c r="O160" s="26"/>
      <c r="P160" s="25"/>
      <c r="Q160" s="25"/>
      <c r="AB160" s="67"/>
    </row>
    <row r="161" spans="1:28" ht="15" customHeight="1" x14ac:dyDescent="0.25">
      <c r="A161" s="71"/>
      <c r="B161" s="71"/>
      <c r="C161" s="68"/>
      <c r="D161" s="68"/>
      <c r="E161" s="68"/>
      <c r="F161" s="68"/>
      <c r="G161" s="68"/>
      <c r="H161" s="68"/>
      <c r="I161" s="68"/>
      <c r="J161" s="72"/>
      <c r="K161" s="72"/>
      <c r="L161" s="72"/>
      <c r="M161" s="72"/>
      <c r="N161" s="26"/>
      <c r="O161" s="26"/>
      <c r="P161" s="25"/>
      <c r="Q161" s="25"/>
      <c r="AB161" s="67"/>
    </row>
    <row r="162" spans="1:28" ht="15" customHeight="1" x14ac:dyDescent="0.25">
      <c r="A162" s="71"/>
      <c r="B162" s="71"/>
      <c r="C162" s="68"/>
      <c r="D162" s="68"/>
      <c r="E162" s="68"/>
      <c r="F162" s="68"/>
      <c r="G162" s="68"/>
      <c r="H162" s="68"/>
      <c r="I162" s="68"/>
      <c r="J162" s="72"/>
      <c r="K162" s="72"/>
      <c r="L162" s="72"/>
      <c r="M162" s="72"/>
      <c r="N162" s="26"/>
      <c r="O162" s="26"/>
      <c r="P162" s="25"/>
      <c r="Q162" s="25"/>
      <c r="AB162" s="67"/>
    </row>
    <row r="163" spans="1:28" ht="15" customHeight="1" x14ac:dyDescent="0.25">
      <c r="A163" s="71"/>
      <c r="B163" s="71"/>
      <c r="C163" s="68"/>
      <c r="D163" s="68"/>
      <c r="E163" s="68"/>
      <c r="F163" s="68"/>
      <c r="G163" s="68"/>
      <c r="H163" s="68"/>
      <c r="I163" s="68"/>
      <c r="J163" s="72"/>
      <c r="K163" s="72"/>
      <c r="L163" s="72"/>
      <c r="M163" s="72"/>
      <c r="N163" s="26"/>
      <c r="O163" s="26"/>
      <c r="P163" s="25"/>
      <c r="Q163" s="25"/>
      <c r="AB163" s="67"/>
    </row>
    <row r="164" spans="1:28" ht="15" customHeight="1" x14ac:dyDescent="0.25">
      <c r="A164" s="71"/>
      <c r="B164" s="71"/>
      <c r="C164" s="68"/>
      <c r="D164" s="68"/>
      <c r="E164" s="68"/>
      <c r="F164" s="68"/>
      <c r="G164" s="68"/>
      <c r="H164" s="68"/>
      <c r="I164" s="68"/>
      <c r="J164" s="72"/>
      <c r="K164" s="72"/>
      <c r="L164" s="72"/>
      <c r="M164" s="72"/>
      <c r="N164" s="26"/>
      <c r="O164" s="26"/>
      <c r="P164" s="25"/>
      <c r="Q164" s="25"/>
      <c r="AB164" s="67"/>
    </row>
    <row r="165" spans="1:28" ht="15" customHeight="1" x14ac:dyDescent="0.25">
      <c r="A165" s="71"/>
      <c r="B165" s="71"/>
      <c r="C165" s="68"/>
      <c r="D165" s="68"/>
      <c r="E165" s="68"/>
      <c r="F165" s="68"/>
      <c r="G165" s="68"/>
      <c r="H165" s="68"/>
      <c r="I165" s="68"/>
      <c r="J165" s="72"/>
      <c r="K165" s="72"/>
      <c r="L165" s="72"/>
      <c r="M165" s="72"/>
      <c r="N165" s="26"/>
      <c r="O165" s="26"/>
      <c r="P165" s="25"/>
      <c r="Q165" s="25"/>
      <c r="AB165" s="67"/>
    </row>
    <row r="166" spans="1:28" ht="15" customHeight="1" x14ac:dyDescent="0.25">
      <c r="A166" s="71"/>
      <c r="B166" s="71"/>
      <c r="C166" s="68"/>
      <c r="D166" s="68"/>
      <c r="E166" s="68"/>
      <c r="F166" s="68"/>
      <c r="G166" s="68"/>
      <c r="H166" s="68"/>
      <c r="I166" s="68"/>
      <c r="J166" s="72"/>
      <c r="K166" s="72"/>
      <c r="L166" s="72"/>
      <c r="M166" s="72"/>
      <c r="N166" s="26"/>
      <c r="O166" s="26"/>
      <c r="P166" s="25"/>
      <c r="Q166" s="25"/>
      <c r="AB166" s="67"/>
    </row>
    <row r="167" spans="1:28" ht="15" customHeight="1" x14ac:dyDescent="0.25">
      <c r="A167" s="71"/>
      <c r="B167" s="71"/>
      <c r="C167" s="68"/>
      <c r="D167" s="68"/>
      <c r="E167" s="68"/>
      <c r="F167" s="68"/>
      <c r="G167" s="68"/>
      <c r="H167" s="68"/>
      <c r="I167" s="68"/>
      <c r="J167" s="72"/>
      <c r="K167" s="72"/>
      <c r="L167" s="72"/>
      <c r="M167" s="72"/>
      <c r="N167" s="26"/>
      <c r="O167" s="26"/>
      <c r="P167" s="25"/>
      <c r="Q167" s="25"/>
      <c r="AB167" s="67"/>
    </row>
    <row r="168" spans="1:28" ht="15" customHeight="1" x14ac:dyDescent="0.25">
      <c r="A168" s="71"/>
      <c r="B168" s="71"/>
      <c r="C168" s="68"/>
      <c r="D168" s="68"/>
      <c r="E168" s="68"/>
      <c r="F168" s="68"/>
      <c r="G168" s="68"/>
      <c r="H168" s="68"/>
      <c r="I168" s="68"/>
      <c r="J168" s="72"/>
      <c r="K168" s="72"/>
      <c r="L168" s="72"/>
      <c r="M168" s="72"/>
      <c r="N168" s="26"/>
      <c r="O168" s="26"/>
      <c r="P168" s="25"/>
      <c r="Q168" s="25"/>
      <c r="AB168" s="67"/>
    </row>
    <row r="169" spans="1:28" ht="15" customHeight="1" x14ac:dyDescent="0.25">
      <c r="A169" s="71"/>
      <c r="B169" s="71"/>
      <c r="C169" s="68"/>
      <c r="D169" s="68"/>
      <c r="E169" s="68"/>
      <c r="F169" s="68"/>
      <c r="G169" s="68"/>
      <c r="H169" s="68"/>
      <c r="I169" s="68"/>
      <c r="J169" s="72"/>
      <c r="K169" s="72"/>
      <c r="L169" s="72"/>
      <c r="M169" s="72"/>
      <c r="N169" s="26"/>
      <c r="O169" s="26"/>
      <c r="P169" s="25"/>
      <c r="Q169" s="25"/>
      <c r="AB169" s="67"/>
    </row>
    <row r="170" spans="1:28" ht="15" customHeight="1" x14ac:dyDescent="0.25">
      <c r="A170" s="71"/>
      <c r="B170" s="71"/>
      <c r="C170" s="68"/>
      <c r="D170" s="68"/>
      <c r="E170" s="68"/>
      <c r="F170" s="68"/>
      <c r="G170" s="68"/>
      <c r="H170" s="68"/>
      <c r="I170" s="68"/>
      <c r="J170" s="72"/>
      <c r="K170" s="72"/>
      <c r="L170" s="72"/>
      <c r="M170" s="72"/>
      <c r="N170" s="26"/>
      <c r="O170" s="26"/>
      <c r="P170" s="25"/>
      <c r="Q170" s="25"/>
      <c r="AB170" s="67"/>
    </row>
    <row r="171" spans="1:28" ht="15" customHeight="1" x14ac:dyDescent="0.25">
      <c r="A171" s="71"/>
      <c r="B171" s="71"/>
      <c r="C171" s="68"/>
      <c r="D171" s="68"/>
      <c r="E171" s="68"/>
      <c r="F171" s="68"/>
      <c r="G171" s="68"/>
      <c r="H171" s="68"/>
      <c r="I171" s="68"/>
      <c r="J171" s="72"/>
      <c r="K171" s="72"/>
      <c r="L171" s="72"/>
      <c r="M171" s="72"/>
      <c r="N171" s="26"/>
      <c r="O171" s="26"/>
      <c r="P171" s="25"/>
      <c r="Q171" s="25"/>
      <c r="AB171" s="67"/>
    </row>
    <row r="172" spans="1:28" ht="15" customHeight="1" x14ac:dyDescent="0.25">
      <c r="A172" s="71"/>
      <c r="B172" s="71"/>
      <c r="C172" s="68"/>
      <c r="D172" s="68"/>
      <c r="E172" s="68"/>
      <c r="F172" s="68"/>
      <c r="G172" s="68"/>
      <c r="H172" s="68"/>
      <c r="I172" s="68"/>
      <c r="J172" s="72"/>
      <c r="K172" s="72"/>
      <c r="L172" s="72"/>
      <c r="M172" s="72"/>
      <c r="N172" s="26"/>
      <c r="O172" s="26"/>
      <c r="P172" s="25"/>
      <c r="Q172" s="25"/>
      <c r="AB172" s="67"/>
    </row>
    <row r="173" spans="1:28" ht="15" customHeight="1" x14ac:dyDescent="0.25">
      <c r="A173" s="71"/>
      <c r="B173" s="71"/>
      <c r="C173" s="68"/>
      <c r="D173" s="68"/>
      <c r="E173" s="68"/>
      <c r="F173" s="68"/>
      <c r="G173" s="68"/>
      <c r="H173" s="68"/>
      <c r="I173" s="68"/>
      <c r="J173" s="72"/>
      <c r="K173" s="72"/>
      <c r="L173" s="72"/>
      <c r="M173" s="72"/>
      <c r="N173" s="26"/>
      <c r="O173" s="26"/>
      <c r="P173" s="25"/>
      <c r="Q173" s="25"/>
      <c r="AB173" s="67"/>
    </row>
    <row r="174" spans="1:28" ht="15" customHeight="1" x14ac:dyDescent="0.25">
      <c r="A174" s="71"/>
      <c r="B174" s="71"/>
      <c r="C174" s="68"/>
      <c r="D174" s="68"/>
      <c r="E174" s="68"/>
      <c r="F174" s="68"/>
      <c r="G174" s="68"/>
      <c r="H174" s="68"/>
      <c r="I174" s="68"/>
      <c r="J174" s="72"/>
      <c r="K174" s="72"/>
      <c r="L174" s="72"/>
      <c r="M174" s="72"/>
      <c r="N174" s="26"/>
      <c r="O174" s="26"/>
      <c r="P174" s="25"/>
      <c r="Q174" s="25"/>
      <c r="AB174" s="67"/>
    </row>
    <row r="175" spans="1:28" ht="15" customHeight="1" x14ac:dyDescent="0.25">
      <c r="A175" s="71"/>
      <c r="B175" s="71"/>
      <c r="C175" s="68"/>
      <c r="D175" s="68"/>
      <c r="E175" s="68"/>
      <c r="F175" s="68"/>
      <c r="G175" s="68"/>
      <c r="H175" s="68"/>
      <c r="I175" s="68"/>
      <c r="J175" s="72"/>
      <c r="K175" s="72"/>
      <c r="L175" s="72"/>
      <c r="M175" s="72"/>
      <c r="N175" s="26"/>
      <c r="O175" s="26"/>
      <c r="P175" s="25"/>
      <c r="Q175" s="25"/>
      <c r="AB175" s="67"/>
    </row>
    <row r="176" spans="1:28" ht="15" customHeight="1" x14ac:dyDescent="0.25">
      <c r="A176" s="71"/>
      <c r="B176" s="71"/>
      <c r="C176" s="68"/>
      <c r="D176" s="68"/>
      <c r="E176" s="68"/>
      <c r="F176" s="68"/>
      <c r="G176" s="68"/>
      <c r="H176" s="68"/>
      <c r="I176" s="68"/>
      <c r="J176" s="72"/>
      <c r="K176" s="72"/>
      <c r="L176" s="72"/>
      <c r="M176" s="72"/>
      <c r="N176" s="26"/>
      <c r="O176" s="26"/>
      <c r="P176" s="25"/>
      <c r="Q176" s="25"/>
      <c r="AB176" s="67"/>
    </row>
    <row r="177" spans="1:28" ht="15" customHeight="1" x14ac:dyDescent="0.25">
      <c r="A177" s="71"/>
      <c r="B177" s="71"/>
      <c r="C177" s="68"/>
      <c r="D177" s="68"/>
      <c r="E177" s="68"/>
      <c r="F177" s="68"/>
      <c r="G177" s="68"/>
      <c r="H177" s="68"/>
      <c r="I177" s="68"/>
      <c r="J177" s="72"/>
      <c r="K177" s="72"/>
      <c r="L177" s="72"/>
      <c r="M177" s="72"/>
      <c r="N177" s="26"/>
      <c r="O177" s="26"/>
      <c r="P177" s="25"/>
      <c r="Q177" s="25"/>
      <c r="AB177" s="67"/>
    </row>
    <row r="178" spans="1:28" ht="15" customHeight="1" x14ac:dyDescent="0.25">
      <c r="A178" s="71"/>
      <c r="B178" s="71"/>
      <c r="C178" s="68"/>
      <c r="D178" s="68"/>
      <c r="E178" s="68"/>
      <c r="F178" s="68"/>
      <c r="G178" s="68"/>
      <c r="H178" s="68"/>
      <c r="I178" s="68"/>
      <c r="J178" s="72"/>
      <c r="K178" s="72"/>
      <c r="L178" s="72"/>
      <c r="M178" s="72"/>
      <c r="N178" s="26"/>
      <c r="O178" s="26"/>
      <c r="P178" s="25"/>
      <c r="Q178" s="25"/>
      <c r="AB178" s="67"/>
    </row>
    <row r="179" spans="1:28" ht="15" customHeight="1" x14ac:dyDescent="0.25">
      <c r="A179" s="71"/>
      <c r="B179" s="71"/>
      <c r="C179" s="68"/>
      <c r="D179" s="68"/>
      <c r="E179" s="68"/>
      <c r="F179" s="68"/>
      <c r="G179" s="68"/>
      <c r="H179" s="68"/>
      <c r="I179" s="68"/>
      <c r="J179" s="72"/>
      <c r="K179" s="72"/>
      <c r="L179" s="72"/>
      <c r="M179" s="72"/>
      <c r="N179" s="26"/>
      <c r="O179" s="26"/>
      <c r="P179" s="25"/>
      <c r="Q179" s="25"/>
      <c r="AB179" s="67"/>
    </row>
    <row r="180" spans="1:28" ht="15" customHeight="1" x14ac:dyDescent="0.25">
      <c r="A180" s="71"/>
      <c r="B180" s="71"/>
      <c r="C180" s="68"/>
      <c r="D180" s="68"/>
      <c r="E180" s="68"/>
      <c r="F180" s="68"/>
      <c r="G180" s="68"/>
      <c r="H180" s="68"/>
      <c r="I180" s="68"/>
      <c r="J180" s="72"/>
      <c r="K180" s="72"/>
      <c r="L180" s="72"/>
      <c r="M180" s="72"/>
      <c r="N180" s="26"/>
      <c r="O180" s="26"/>
      <c r="P180" s="25"/>
      <c r="Q180" s="25"/>
      <c r="AB180" s="67"/>
    </row>
    <row r="181" spans="1:28" ht="15" customHeight="1" x14ac:dyDescent="0.25">
      <c r="A181" s="71"/>
      <c r="B181" s="71"/>
      <c r="C181" s="68"/>
      <c r="D181" s="68"/>
      <c r="E181" s="68"/>
      <c r="F181" s="68"/>
      <c r="G181" s="68"/>
      <c r="H181" s="68"/>
      <c r="I181" s="68"/>
      <c r="J181" s="72"/>
      <c r="K181" s="72"/>
      <c r="L181" s="72"/>
      <c r="M181" s="72"/>
      <c r="N181" s="26"/>
      <c r="O181" s="26"/>
      <c r="P181" s="25"/>
      <c r="Q181" s="25"/>
      <c r="AB181" s="67"/>
    </row>
    <row r="182" spans="1:28" ht="15" customHeight="1" x14ac:dyDescent="0.25">
      <c r="A182" s="71"/>
      <c r="B182" s="71"/>
      <c r="C182" s="68"/>
      <c r="D182" s="68"/>
      <c r="E182" s="68"/>
      <c r="F182" s="68"/>
      <c r="G182" s="68"/>
      <c r="H182" s="68"/>
      <c r="I182" s="68"/>
      <c r="J182" s="72"/>
      <c r="K182" s="72"/>
      <c r="L182" s="72"/>
      <c r="M182" s="72"/>
      <c r="N182" s="26"/>
      <c r="O182" s="26"/>
      <c r="P182" s="25"/>
      <c r="Q182" s="25"/>
      <c r="AB182" s="67"/>
    </row>
    <row r="183" spans="1:28" ht="15" customHeight="1" x14ac:dyDescent="0.25">
      <c r="A183" s="71"/>
      <c r="B183" s="71"/>
      <c r="C183" s="68"/>
      <c r="D183" s="68"/>
      <c r="E183" s="68"/>
      <c r="F183" s="68"/>
      <c r="G183" s="68"/>
      <c r="H183" s="68"/>
      <c r="I183" s="68"/>
      <c r="J183" s="72"/>
      <c r="K183" s="72"/>
      <c r="L183" s="72"/>
      <c r="M183" s="72"/>
      <c r="N183" s="26"/>
      <c r="O183" s="26"/>
      <c r="P183" s="25"/>
      <c r="Q183" s="25"/>
      <c r="AB183" s="67"/>
    </row>
    <row r="184" spans="1:28" ht="15" customHeight="1" x14ac:dyDescent="0.25">
      <c r="A184" s="71"/>
      <c r="B184" s="71"/>
      <c r="C184" s="68"/>
      <c r="D184" s="68"/>
      <c r="E184" s="68"/>
      <c r="F184" s="68"/>
      <c r="G184" s="68"/>
      <c r="H184" s="68"/>
      <c r="I184" s="68"/>
      <c r="J184" s="72"/>
      <c r="K184" s="72"/>
      <c r="L184" s="72"/>
      <c r="M184" s="72"/>
      <c r="N184" s="26"/>
      <c r="O184" s="26"/>
      <c r="P184" s="25"/>
      <c r="Q184" s="25"/>
      <c r="AB184" s="67"/>
    </row>
    <row r="185" spans="1:28" ht="15" customHeight="1" x14ac:dyDescent="0.25">
      <c r="A185" s="71"/>
      <c r="B185" s="71"/>
      <c r="C185" s="68"/>
      <c r="D185" s="68"/>
      <c r="E185" s="68"/>
      <c r="F185" s="68"/>
      <c r="G185" s="68"/>
      <c r="H185" s="68"/>
      <c r="I185" s="68"/>
      <c r="J185" s="72"/>
      <c r="K185" s="72"/>
      <c r="L185" s="72"/>
      <c r="M185" s="72"/>
      <c r="N185" s="26"/>
      <c r="O185" s="26"/>
      <c r="P185" s="25"/>
      <c r="Q185" s="25"/>
      <c r="AB185" s="67"/>
    </row>
    <row r="186" spans="1:28" ht="15" customHeight="1" x14ac:dyDescent="0.25">
      <c r="A186" s="71"/>
      <c r="B186" s="71"/>
      <c r="C186" s="68"/>
      <c r="D186" s="68"/>
      <c r="E186" s="68"/>
      <c r="F186" s="68"/>
      <c r="G186" s="68"/>
      <c r="H186" s="68"/>
      <c r="I186" s="68"/>
      <c r="J186" s="72"/>
      <c r="K186" s="72"/>
      <c r="L186" s="72"/>
      <c r="M186" s="72"/>
      <c r="N186" s="26"/>
      <c r="O186" s="26"/>
      <c r="P186" s="25"/>
      <c r="Q186" s="25"/>
      <c r="AB186" s="67"/>
    </row>
    <row r="187" spans="1:28" ht="15" customHeight="1" x14ac:dyDescent="0.25">
      <c r="A187" s="71"/>
      <c r="B187" s="71"/>
      <c r="C187" s="68"/>
      <c r="D187" s="68"/>
      <c r="E187" s="68"/>
      <c r="F187" s="68"/>
      <c r="G187" s="68"/>
      <c r="H187" s="68"/>
      <c r="I187" s="68"/>
      <c r="J187" s="72"/>
      <c r="K187" s="72"/>
      <c r="L187" s="72"/>
      <c r="M187" s="72"/>
      <c r="N187" s="26"/>
      <c r="O187" s="26"/>
      <c r="P187" s="25"/>
      <c r="Q187" s="25"/>
      <c r="AB187" s="67"/>
    </row>
    <row r="188" spans="1:28" ht="15" customHeight="1" x14ac:dyDescent="0.25">
      <c r="A188" s="71"/>
      <c r="B188" s="71"/>
      <c r="C188" s="68"/>
      <c r="D188" s="68"/>
      <c r="E188" s="68"/>
      <c r="F188" s="68"/>
      <c r="G188" s="68"/>
      <c r="H188" s="68"/>
      <c r="I188" s="68"/>
      <c r="J188" s="72"/>
      <c r="K188" s="72"/>
      <c r="L188" s="72"/>
      <c r="M188" s="72"/>
      <c r="N188" s="26"/>
      <c r="O188" s="26"/>
      <c r="P188" s="25"/>
      <c r="Q188" s="25"/>
      <c r="AB188" s="67"/>
    </row>
    <row r="189" spans="1:28" ht="15" customHeight="1" x14ac:dyDescent="0.25">
      <c r="A189" s="71"/>
      <c r="B189" s="71"/>
      <c r="C189" s="68"/>
      <c r="D189" s="68"/>
      <c r="E189" s="68"/>
      <c r="F189" s="68"/>
      <c r="G189" s="68"/>
      <c r="H189" s="68"/>
      <c r="I189" s="68"/>
      <c r="J189" s="72"/>
      <c r="K189" s="72"/>
      <c r="L189" s="72"/>
      <c r="M189" s="72"/>
      <c r="N189" s="26"/>
      <c r="O189" s="26"/>
      <c r="P189" s="25"/>
      <c r="Q189" s="25"/>
      <c r="AB189" s="67"/>
    </row>
    <row r="190" spans="1:28" ht="15" customHeight="1" x14ac:dyDescent="0.25">
      <c r="A190" s="71"/>
      <c r="B190" s="71"/>
      <c r="C190" s="68"/>
      <c r="D190" s="68"/>
      <c r="E190" s="68"/>
      <c r="F190" s="68"/>
      <c r="G190" s="68"/>
      <c r="H190" s="68"/>
      <c r="I190" s="68"/>
      <c r="J190" s="72"/>
      <c r="K190" s="72"/>
      <c r="L190" s="72"/>
      <c r="M190" s="72"/>
      <c r="N190" s="26"/>
      <c r="O190" s="26"/>
      <c r="P190" s="25"/>
      <c r="Q190" s="25"/>
    </row>
    <row r="191" spans="1:28" ht="15" customHeight="1" x14ac:dyDescent="0.25">
      <c r="A191" s="71"/>
      <c r="B191" s="71"/>
      <c r="C191" s="68"/>
      <c r="D191" s="68"/>
      <c r="E191" s="68"/>
      <c r="F191" s="68"/>
      <c r="G191" s="68"/>
      <c r="H191" s="68"/>
      <c r="I191" s="68"/>
      <c r="J191" s="72"/>
      <c r="K191" s="72"/>
      <c r="L191" s="72"/>
      <c r="M191" s="72"/>
      <c r="N191" s="26"/>
      <c r="O191" s="26"/>
      <c r="P191" s="25"/>
      <c r="Q191" s="25"/>
    </row>
    <row r="192" spans="1:28" ht="15" customHeight="1" x14ac:dyDescent="0.25">
      <c r="A192" s="71"/>
      <c r="B192" s="71"/>
      <c r="C192" s="68"/>
      <c r="D192" s="68"/>
      <c r="E192" s="68"/>
      <c r="F192" s="68"/>
      <c r="G192" s="68"/>
      <c r="H192" s="68"/>
      <c r="I192" s="68"/>
      <c r="J192" s="72"/>
      <c r="K192" s="72"/>
      <c r="L192" s="72"/>
      <c r="M192" s="72"/>
      <c r="N192" s="26"/>
      <c r="O192" s="26"/>
      <c r="P192" s="25"/>
      <c r="Q192" s="25"/>
    </row>
    <row r="193" spans="1:17" ht="15" customHeight="1" x14ac:dyDescent="0.25">
      <c r="A193" s="71"/>
      <c r="B193" s="71"/>
      <c r="C193" s="68"/>
      <c r="D193" s="68"/>
      <c r="E193" s="68"/>
      <c r="F193" s="68"/>
      <c r="G193" s="68"/>
      <c r="H193" s="68"/>
      <c r="I193" s="68"/>
      <c r="J193" s="72"/>
      <c r="K193" s="72"/>
      <c r="L193" s="72"/>
      <c r="M193" s="72"/>
      <c r="N193" s="26"/>
      <c r="O193" s="26"/>
      <c r="P193" s="25"/>
      <c r="Q193" s="25"/>
    </row>
    <row r="194" spans="1:17" ht="15" customHeight="1" x14ac:dyDescent="0.25">
      <c r="A194" s="71"/>
      <c r="B194" s="71"/>
      <c r="C194" s="68"/>
      <c r="D194" s="68"/>
      <c r="E194" s="68"/>
      <c r="F194" s="68"/>
      <c r="G194" s="68"/>
      <c r="H194" s="68"/>
      <c r="I194" s="68"/>
      <c r="J194" s="72"/>
      <c r="K194" s="72"/>
      <c r="L194" s="72"/>
      <c r="M194" s="72"/>
      <c r="N194" s="26"/>
      <c r="O194" s="26"/>
      <c r="P194" s="25"/>
      <c r="Q194" s="25"/>
    </row>
    <row r="195" spans="1:17" ht="15" customHeight="1" x14ac:dyDescent="0.25">
      <c r="A195" s="71"/>
      <c r="B195" s="71"/>
      <c r="C195" s="68"/>
      <c r="D195" s="68"/>
      <c r="E195" s="68"/>
      <c r="F195" s="68"/>
      <c r="G195" s="68"/>
      <c r="H195" s="68"/>
      <c r="I195" s="68"/>
      <c r="J195" s="72"/>
      <c r="K195" s="72"/>
      <c r="L195" s="72"/>
      <c r="M195" s="72"/>
      <c r="N195" s="26"/>
      <c r="O195" s="26"/>
      <c r="P195" s="25"/>
      <c r="Q195" s="25"/>
    </row>
    <row r="196" spans="1:17" ht="15" customHeight="1" x14ac:dyDescent="0.25">
      <c r="A196" s="71"/>
      <c r="B196" s="71"/>
      <c r="C196" s="68"/>
      <c r="D196" s="68"/>
      <c r="E196" s="68"/>
      <c r="F196" s="68"/>
      <c r="G196" s="68"/>
      <c r="H196" s="68"/>
      <c r="I196" s="68"/>
      <c r="J196" s="72"/>
      <c r="K196" s="72"/>
      <c r="L196" s="72"/>
      <c r="M196" s="72"/>
      <c r="N196" s="26"/>
      <c r="O196" s="26"/>
      <c r="P196" s="25"/>
      <c r="Q196" s="25"/>
    </row>
    <row r="197" spans="1:17" ht="15" customHeight="1" x14ac:dyDescent="0.25">
      <c r="A197" s="71"/>
      <c r="B197" s="71"/>
      <c r="C197" s="68"/>
      <c r="D197" s="68"/>
      <c r="E197" s="68"/>
      <c r="F197" s="68"/>
      <c r="G197" s="68"/>
      <c r="H197" s="68"/>
      <c r="I197" s="68"/>
      <c r="J197" s="72"/>
      <c r="K197" s="72"/>
      <c r="L197" s="72"/>
      <c r="M197" s="72"/>
      <c r="N197" s="26"/>
      <c r="O197" s="26"/>
      <c r="P197" s="25"/>
      <c r="Q197" s="25"/>
    </row>
    <row r="198" spans="1:17" ht="15" customHeight="1" x14ac:dyDescent="0.25">
      <c r="A198" s="71"/>
      <c r="B198" s="71"/>
      <c r="C198" s="68"/>
      <c r="D198" s="68"/>
      <c r="E198" s="68"/>
      <c r="F198" s="68"/>
      <c r="G198" s="68"/>
      <c r="H198" s="68"/>
      <c r="I198" s="68"/>
      <c r="J198" s="72"/>
      <c r="K198" s="72"/>
      <c r="L198" s="72"/>
      <c r="M198" s="72"/>
      <c r="N198" s="26"/>
      <c r="O198" s="26"/>
      <c r="P198" s="25"/>
      <c r="Q198" s="25"/>
    </row>
    <row r="199" spans="1:17" ht="15" customHeight="1" x14ac:dyDescent="0.25">
      <c r="A199" s="71"/>
      <c r="B199" s="71"/>
      <c r="C199" s="68"/>
      <c r="D199" s="68"/>
      <c r="E199" s="68"/>
      <c r="F199" s="68"/>
      <c r="G199" s="68"/>
      <c r="H199" s="68"/>
      <c r="I199" s="68"/>
      <c r="J199" s="72"/>
      <c r="K199" s="72"/>
      <c r="L199" s="72"/>
      <c r="M199" s="72"/>
      <c r="N199" s="26"/>
      <c r="O199" s="26"/>
      <c r="P199" s="25"/>
      <c r="Q199" s="25"/>
    </row>
    <row r="200" spans="1:17" ht="15" customHeight="1" x14ac:dyDescent="0.25">
      <c r="A200" s="71"/>
      <c r="B200" s="71"/>
      <c r="C200" s="68"/>
      <c r="D200" s="68"/>
      <c r="E200" s="68"/>
      <c r="F200" s="68"/>
      <c r="G200" s="68"/>
      <c r="H200" s="68"/>
      <c r="I200" s="68"/>
      <c r="J200" s="72"/>
      <c r="K200" s="72"/>
      <c r="L200" s="72"/>
      <c r="M200" s="72"/>
      <c r="N200" s="26"/>
      <c r="O200" s="26"/>
      <c r="P200" s="25"/>
      <c r="Q200" s="25"/>
    </row>
    <row r="201" spans="1:17" ht="15" customHeight="1" x14ac:dyDescent="0.25">
      <c r="A201" s="71"/>
      <c r="B201" s="71"/>
      <c r="C201" s="68"/>
      <c r="D201" s="68"/>
      <c r="E201" s="68"/>
      <c r="F201" s="68"/>
      <c r="G201" s="68"/>
      <c r="H201" s="68"/>
      <c r="I201" s="68"/>
      <c r="J201" s="72"/>
      <c r="K201" s="72"/>
      <c r="L201" s="72"/>
      <c r="M201" s="72"/>
      <c r="N201" s="26"/>
      <c r="O201" s="26"/>
      <c r="P201" s="25"/>
      <c r="Q201" s="25"/>
    </row>
    <row r="202" spans="1:17" ht="15" customHeight="1" x14ac:dyDescent="0.25">
      <c r="A202" s="71"/>
      <c r="B202" s="71"/>
      <c r="C202" s="68"/>
      <c r="D202" s="68"/>
      <c r="E202" s="68"/>
      <c r="F202" s="68"/>
      <c r="G202" s="68"/>
      <c r="H202" s="68"/>
      <c r="I202" s="68"/>
      <c r="J202" s="72"/>
      <c r="K202" s="72"/>
      <c r="L202" s="72"/>
      <c r="M202" s="72"/>
      <c r="N202" s="26"/>
      <c r="O202" s="26"/>
      <c r="P202" s="25"/>
      <c r="Q202" s="25"/>
    </row>
    <row r="203" spans="1:17" ht="15" customHeight="1" x14ac:dyDescent="0.25">
      <c r="A203" s="71"/>
      <c r="B203" s="71"/>
      <c r="C203" s="68"/>
      <c r="D203" s="68"/>
      <c r="E203" s="68"/>
      <c r="F203" s="68"/>
      <c r="G203" s="68"/>
      <c r="H203" s="68"/>
      <c r="I203" s="68"/>
      <c r="J203" s="72"/>
      <c r="K203" s="72"/>
      <c r="L203" s="72"/>
      <c r="M203" s="72"/>
      <c r="N203" s="26"/>
      <c r="O203" s="26"/>
      <c r="P203" s="25"/>
      <c r="Q203" s="25"/>
    </row>
    <row r="204" spans="1:17" ht="15" customHeight="1" x14ac:dyDescent="0.25">
      <c r="A204" s="71"/>
      <c r="B204" s="71"/>
      <c r="C204" s="68"/>
      <c r="D204" s="68"/>
      <c r="E204" s="68"/>
      <c r="F204" s="68"/>
      <c r="G204" s="68"/>
      <c r="H204" s="68"/>
      <c r="I204" s="68"/>
      <c r="J204" s="72"/>
      <c r="K204" s="72"/>
      <c r="L204" s="72"/>
      <c r="M204" s="72"/>
      <c r="N204" s="26"/>
      <c r="O204" s="26"/>
      <c r="P204" s="25"/>
      <c r="Q204" s="25"/>
    </row>
    <row r="205" spans="1:17" ht="15" customHeight="1" x14ac:dyDescent="0.25">
      <c r="A205" s="71"/>
      <c r="B205" s="71"/>
      <c r="C205" s="68"/>
      <c r="D205" s="68"/>
      <c r="E205" s="68"/>
      <c r="F205" s="68"/>
      <c r="G205" s="68"/>
      <c r="H205" s="68"/>
      <c r="I205" s="68"/>
      <c r="J205" s="72"/>
      <c r="K205" s="72"/>
      <c r="L205" s="72"/>
      <c r="M205" s="72"/>
      <c r="N205" s="26"/>
      <c r="O205" s="26"/>
      <c r="P205" s="25"/>
      <c r="Q205" s="25"/>
    </row>
    <row r="206" spans="1:17" ht="15" customHeight="1" x14ac:dyDescent="0.25">
      <c r="A206" s="71"/>
      <c r="B206" s="71"/>
      <c r="C206" s="68"/>
      <c r="D206" s="68"/>
      <c r="E206" s="68"/>
      <c r="F206" s="68"/>
      <c r="G206" s="68"/>
      <c r="H206" s="68"/>
      <c r="I206" s="68"/>
      <c r="J206" s="72"/>
      <c r="K206" s="72"/>
      <c r="L206" s="72"/>
      <c r="M206" s="72"/>
      <c r="N206" s="26"/>
      <c r="O206" s="26"/>
      <c r="P206" s="25"/>
      <c r="Q206" s="25"/>
    </row>
    <row r="207" spans="1:17" ht="15" customHeight="1" x14ac:dyDescent="0.25">
      <c r="A207" s="71"/>
      <c r="B207" s="71"/>
      <c r="C207" s="68"/>
      <c r="D207" s="68"/>
      <c r="E207" s="68"/>
      <c r="F207" s="68"/>
      <c r="G207" s="68"/>
      <c r="H207" s="68"/>
      <c r="I207" s="68"/>
      <c r="J207" s="72"/>
      <c r="K207" s="72"/>
      <c r="L207" s="72"/>
      <c r="M207" s="72"/>
      <c r="N207" s="26"/>
      <c r="O207" s="26"/>
      <c r="P207" s="25"/>
      <c r="Q207" s="25"/>
    </row>
    <row r="208" spans="1:17" ht="15" customHeight="1" x14ac:dyDescent="0.25">
      <c r="A208" s="71"/>
      <c r="B208" s="71"/>
      <c r="C208" s="68"/>
      <c r="D208" s="68"/>
      <c r="E208" s="68"/>
      <c r="F208" s="68"/>
      <c r="G208" s="68"/>
      <c r="H208" s="68"/>
      <c r="I208" s="68"/>
      <c r="J208" s="72"/>
      <c r="K208" s="72"/>
      <c r="L208" s="72"/>
      <c r="M208" s="72"/>
      <c r="N208" s="26"/>
      <c r="O208" s="26"/>
      <c r="P208" s="25"/>
      <c r="Q208" s="25"/>
    </row>
    <row r="209" spans="1:17" ht="15" customHeight="1" x14ac:dyDescent="0.25">
      <c r="A209" s="71"/>
      <c r="B209" s="71"/>
      <c r="C209" s="68"/>
      <c r="D209" s="68"/>
      <c r="E209" s="68"/>
      <c r="F209" s="68"/>
      <c r="G209" s="68"/>
      <c r="H209" s="68"/>
      <c r="I209" s="68"/>
      <c r="J209" s="72"/>
      <c r="K209" s="72"/>
      <c r="L209" s="72"/>
      <c r="M209" s="72"/>
      <c r="N209" s="26"/>
      <c r="O209" s="26"/>
      <c r="P209" s="25"/>
      <c r="Q209" s="25"/>
    </row>
    <row r="210" spans="1:17" ht="15" customHeight="1" x14ac:dyDescent="0.25">
      <c r="A210" s="71"/>
      <c r="B210" s="71"/>
      <c r="C210" s="68"/>
      <c r="D210" s="68"/>
      <c r="E210" s="68"/>
      <c r="F210" s="68"/>
      <c r="G210" s="68"/>
      <c r="H210" s="68"/>
      <c r="I210" s="68"/>
      <c r="J210" s="72"/>
      <c r="K210" s="72"/>
      <c r="L210" s="72"/>
      <c r="M210" s="72"/>
      <c r="N210" s="26"/>
      <c r="O210" s="26"/>
      <c r="P210" s="25"/>
      <c r="Q210" s="25"/>
    </row>
    <row r="211" spans="1:17" ht="15" customHeight="1" x14ac:dyDescent="0.25">
      <c r="A211" s="71"/>
      <c r="B211" s="71"/>
      <c r="C211" s="68"/>
      <c r="D211" s="68"/>
      <c r="E211" s="68"/>
      <c r="F211" s="68"/>
      <c r="G211" s="68"/>
      <c r="H211" s="68"/>
      <c r="I211" s="68"/>
      <c r="J211" s="72"/>
      <c r="K211" s="72"/>
      <c r="L211" s="72"/>
      <c r="M211" s="72"/>
      <c r="N211" s="26"/>
      <c r="O211" s="26"/>
      <c r="P211" s="25"/>
      <c r="Q211" s="25"/>
    </row>
    <row r="212" spans="1:17" ht="15" customHeight="1" x14ac:dyDescent="0.25">
      <c r="A212" s="71"/>
      <c r="B212" s="71"/>
      <c r="C212" s="68"/>
      <c r="D212" s="68"/>
      <c r="E212" s="68"/>
      <c r="F212" s="68"/>
      <c r="G212" s="68"/>
      <c r="H212" s="68"/>
      <c r="I212" s="68"/>
      <c r="J212" s="72"/>
      <c r="K212" s="72"/>
      <c r="L212" s="72"/>
      <c r="M212" s="72"/>
      <c r="N212" s="26"/>
      <c r="O212" s="26"/>
      <c r="P212" s="25"/>
      <c r="Q212" s="25"/>
    </row>
    <row r="213" spans="1:17" ht="15" customHeight="1" x14ac:dyDescent="0.25">
      <c r="A213" s="71"/>
      <c r="B213" s="71"/>
      <c r="C213" s="68"/>
      <c r="D213" s="68"/>
      <c r="E213" s="68"/>
      <c r="F213" s="68"/>
      <c r="G213" s="68"/>
      <c r="H213" s="68"/>
      <c r="I213" s="68"/>
      <c r="J213" s="72"/>
      <c r="K213" s="72"/>
      <c r="L213" s="72"/>
      <c r="M213" s="72"/>
      <c r="N213" s="26"/>
      <c r="O213" s="26"/>
      <c r="P213" s="25"/>
      <c r="Q213" s="25"/>
    </row>
    <row r="214" spans="1:17" ht="15" customHeight="1" x14ac:dyDescent="0.25">
      <c r="A214" s="71"/>
      <c r="B214" s="71"/>
      <c r="C214" s="68"/>
      <c r="D214" s="68"/>
      <c r="E214" s="68"/>
      <c r="F214" s="68"/>
      <c r="G214" s="68"/>
      <c r="H214" s="68"/>
      <c r="I214" s="68"/>
      <c r="J214" s="72"/>
      <c r="K214" s="72"/>
      <c r="L214" s="72"/>
      <c r="M214" s="72"/>
      <c r="N214" s="26"/>
      <c r="O214" s="26"/>
      <c r="P214" s="25"/>
      <c r="Q214" s="25"/>
    </row>
    <row r="215" spans="1:17" ht="15" customHeight="1" x14ac:dyDescent="0.25">
      <c r="A215" s="71"/>
      <c r="B215" s="71"/>
      <c r="C215" s="68"/>
      <c r="D215" s="68"/>
      <c r="E215" s="68"/>
      <c r="F215" s="68"/>
      <c r="G215" s="68"/>
      <c r="H215" s="68"/>
      <c r="I215" s="68"/>
      <c r="J215" s="72"/>
      <c r="K215" s="72"/>
      <c r="L215" s="72"/>
      <c r="M215" s="72"/>
      <c r="N215" s="26"/>
      <c r="O215" s="26"/>
      <c r="P215" s="25"/>
      <c r="Q215" s="25"/>
    </row>
    <row r="216" spans="1:17" ht="15" customHeight="1" x14ac:dyDescent="0.25">
      <c r="A216" s="71"/>
      <c r="B216" s="71"/>
      <c r="C216" s="68"/>
      <c r="D216" s="68"/>
      <c r="E216" s="68"/>
      <c r="F216" s="68"/>
      <c r="G216" s="68"/>
      <c r="H216" s="68"/>
      <c r="I216" s="68"/>
      <c r="J216" s="72"/>
      <c r="K216" s="72"/>
      <c r="L216" s="72"/>
      <c r="M216" s="72"/>
      <c r="N216" s="26"/>
      <c r="O216" s="26"/>
      <c r="P216" s="25"/>
      <c r="Q216" s="25"/>
    </row>
    <row r="217" spans="1:17" ht="15" customHeight="1" x14ac:dyDescent="0.25">
      <c r="A217" s="71"/>
      <c r="B217" s="71"/>
      <c r="C217" s="68"/>
      <c r="D217" s="68"/>
      <c r="E217" s="68"/>
      <c r="F217" s="68"/>
      <c r="G217" s="68"/>
      <c r="H217" s="68"/>
      <c r="I217" s="68"/>
      <c r="J217" s="72"/>
      <c r="K217" s="72"/>
      <c r="L217" s="72"/>
      <c r="M217" s="72"/>
      <c r="N217" s="26"/>
      <c r="O217" s="26"/>
      <c r="P217" s="25"/>
      <c r="Q217" s="25"/>
    </row>
    <row r="218" spans="1:17" ht="15" customHeight="1" x14ac:dyDescent="0.25">
      <c r="A218" s="71"/>
      <c r="B218" s="71"/>
      <c r="C218" s="68"/>
      <c r="D218" s="68"/>
      <c r="E218" s="68"/>
      <c r="F218" s="68"/>
      <c r="G218" s="68"/>
      <c r="H218" s="68"/>
      <c r="I218" s="68"/>
      <c r="J218" s="72"/>
      <c r="K218" s="72"/>
      <c r="L218" s="72"/>
      <c r="M218" s="72"/>
      <c r="N218" s="26"/>
      <c r="O218" s="26"/>
      <c r="P218" s="25"/>
      <c r="Q218" s="25"/>
    </row>
    <row r="219" spans="1:17" ht="15" customHeight="1" x14ac:dyDescent="0.25">
      <c r="A219" s="71"/>
      <c r="B219" s="71"/>
      <c r="C219" s="68"/>
      <c r="D219" s="68"/>
      <c r="E219" s="68"/>
      <c r="F219" s="68"/>
      <c r="G219" s="68"/>
      <c r="H219" s="68"/>
      <c r="I219" s="68"/>
      <c r="J219" s="72"/>
      <c r="K219" s="72"/>
      <c r="L219" s="72"/>
      <c r="M219" s="72"/>
      <c r="N219" s="26"/>
      <c r="O219" s="26"/>
      <c r="P219" s="25"/>
      <c r="Q219" s="25"/>
    </row>
    <row r="220" spans="1:17" ht="15" customHeight="1" x14ac:dyDescent="0.25">
      <c r="A220" s="71"/>
      <c r="B220" s="71"/>
      <c r="C220" s="68"/>
      <c r="D220" s="68"/>
      <c r="E220" s="68"/>
      <c r="F220" s="68"/>
      <c r="G220" s="68"/>
      <c r="H220" s="68"/>
      <c r="I220" s="68"/>
      <c r="J220" s="72"/>
      <c r="K220" s="72"/>
      <c r="L220" s="72"/>
      <c r="M220" s="72"/>
      <c r="N220" s="26"/>
      <c r="O220" s="26"/>
      <c r="P220" s="25"/>
      <c r="Q220" s="25"/>
    </row>
    <row r="221" spans="1:17" ht="15" customHeight="1" x14ac:dyDescent="0.25">
      <c r="A221" s="71"/>
      <c r="B221" s="71"/>
      <c r="C221" s="68"/>
      <c r="D221" s="68"/>
      <c r="E221" s="68"/>
      <c r="F221" s="68"/>
      <c r="G221" s="68"/>
      <c r="H221" s="68"/>
      <c r="I221" s="68"/>
      <c r="J221" s="72"/>
      <c r="K221" s="72"/>
      <c r="L221" s="72"/>
      <c r="M221" s="72"/>
      <c r="N221" s="26"/>
      <c r="O221" s="26"/>
      <c r="P221" s="25"/>
      <c r="Q221" s="25"/>
    </row>
    <row r="222" spans="1:17" ht="15" customHeight="1" x14ac:dyDescent="0.25">
      <c r="A222" s="71"/>
      <c r="B222" s="71"/>
      <c r="C222" s="68"/>
      <c r="D222" s="68"/>
      <c r="E222" s="68"/>
      <c r="F222" s="68"/>
      <c r="G222" s="68"/>
      <c r="H222" s="68"/>
      <c r="I222" s="68"/>
      <c r="J222" s="72"/>
      <c r="K222" s="72"/>
      <c r="L222" s="72"/>
      <c r="M222" s="72"/>
      <c r="N222" s="26"/>
      <c r="O222" s="26"/>
      <c r="P222" s="25"/>
      <c r="Q222" s="25"/>
    </row>
    <row r="223" spans="1:17" ht="15" customHeight="1" x14ac:dyDescent="0.25">
      <c r="A223" s="71"/>
      <c r="B223" s="71"/>
      <c r="C223" s="68"/>
      <c r="D223" s="68"/>
      <c r="E223" s="68"/>
      <c r="F223" s="68"/>
      <c r="G223" s="68"/>
      <c r="H223" s="68"/>
      <c r="I223" s="68"/>
      <c r="J223" s="72"/>
      <c r="K223" s="72"/>
      <c r="L223" s="72"/>
      <c r="M223" s="72"/>
      <c r="N223" s="26"/>
      <c r="O223" s="26"/>
      <c r="P223" s="25"/>
      <c r="Q223" s="25"/>
    </row>
    <row r="224" spans="1:17" ht="15" customHeight="1" x14ac:dyDescent="0.25">
      <c r="A224" s="71"/>
      <c r="B224" s="71"/>
      <c r="C224" s="68"/>
      <c r="D224" s="68"/>
      <c r="E224" s="68"/>
      <c r="F224" s="68"/>
      <c r="G224" s="68"/>
      <c r="H224" s="68"/>
      <c r="I224" s="68"/>
      <c r="J224" s="72"/>
      <c r="K224" s="72"/>
      <c r="L224" s="72"/>
      <c r="M224" s="72"/>
      <c r="N224" s="26"/>
      <c r="O224" s="26"/>
      <c r="P224" s="25"/>
      <c r="Q224" s="25"/>
    </row>
    <row r="225" spans="1:17" ht="15" customHeight="1" x14ac:dyDescent="0.25">
      <c r="A225" s="71"/>
      <c r="B225" s="71"/>
      <c r="C225" s="68"/>
      <c r="D225" s="68"/>
      <c r="E225" s="68"/>
      <c r="F225" s="68"/>
      <c r="G225" s="68"/>
      <c r="H225" s="68"/>
      <c r="I225" s="68"/>
      <c r="J225" s="72"/>
      <c r="K225" s="72"/>
      <c r="L225" s="72"/>
      <c r="M225" s="72"/>
      <c r="N225" s="26"/>
      <c r="O225" s="26"/>
      <c r="P225" s="25"/>
      <c r="Q225" s="25"/>
    </row>
    <row r="226" spans="1:17" ht="15" customHeight="1" x14ac:dyDescent="0.25">
      <c r="A226" s="71"/>
      <c r="B226" s="71"/>
      <c r="C226" s="68"/>
      <c r="D226" s="68"/>
      <c r="E226" s="68"/>
      <c r="F226" s="68"/>
      <c r="G226" s="68"/>
      <c r="H226" s="68"/>
      <c r="I226" s="68"/>
      <c r="J226" s="72"/>
      <c r="K226" s="72"/>
      <c r="L226" s="72"/>
      <c r="M226" s="72"/>
      <c r="N226" s="26"/>
      <c r="O226" s="26"/>
      <c r="P226" s="25"/>
      <c r="Q226" s="25"/>
    </row>
    <row r="227" spans="1:17" ht="15" customHeight="1" x14ac:dyDescent="0.25">
      <c r="A227" s="71"/>
      <c r="B227" s="71"/>
      <c r="C227" s="68"/>
      <c r="D227" s="68"/>
      <c r="E227" s="68"/>
      <c r="F227" s="68"/>
      <c r="G227" s="68"/>
      <c r="H227" s="68"/>
      <c r="I227" s="68"/>
      <c r="J227" s="72"/>
      <c r="K227" s="72"/>
      <c r="L227" s="72"/>
      <c r="M227" s="72"/>
      <c r="N227" s="26"/>
      <c r="O227" s="26"/>
      <c r="P227" s="25"/>
      <c r="Q227" s="25"/>
    </row>
    <row r="228" spans="1:17" ht="15" customHeight="1" x14ac:dyDescent="0.25">
      <c r="A228" s="71"/>
      <c r="B228" s="71"/>
      <c r="C228" s="68"/>
      <c r="D228" s="68"/>
      <c r="E228" s="68"/>
      <c r="F228" s="68"/>
      <c r="G228" s="68"/>
      <c r="H228" s="68"/>
      <c r="I228" s="68"/>
      <c r="J228" s="72"/>
      <c r="K228" s="72"/>
      <c r="L228" s="72"/>
      <c r="M228" s="72"/>
      <c r="N228" s="26"/>
      <c r="O228" s="26"/>
      <c r="P228" s="25"/>
      <c r="Q228" s="25"/>
    </row>
    <row r="229" spans="1:17" ht="15" customHeight="1" x14ac:dyDescent="0.25">
      <c r="A229" s="71"/>
      <c r="B229" s="71"/>
      <c r="C229" s="68"/>
      <c r="D229" s="68"/>
      <c r="E229" s="68"/>
      <c r="F229" s="68"/>
      <c r="G229" s="68"/>
      <c r="H229" s="68"/>
      <c r="I229" s="68"/>
      <c r="J229" s="72"/>
      <c r="K229" s="72"/>
      <c r="L229" s="72"/>
      <c r="M229" s="72"/>
      <c r="N229" s="26"/>
      <c r="O229" s="26"/>
      <c r="P229" s="25"/>
      <c r="Q229" s="25"/>
    </row>
    <row r="230" spans="1:17" ht="15" customHeight="1" x14ac:dyDescent="0.25">
      <c r="A230" s="71"/>
      <c r="B230" s="71"/>
      <c r="C230" s="68"/>
      <c r="D230" s="68"/>
      <c r="E230" s="68"/>
      <c r="F230" s="68"/>
      <c r="G230" s="68"/>
      <c r="H230" s="68"/>
      <c r="I230" s="68"/>
      <c r="J230" s="72"/>
      <c r="K230" s="72"/>
      <c r="L230" s="72"/>
      <c r="M230" s="72"/>
      <c r="N230" s="26"/>
      <c r="O230" s="26"/>
      <c r="P230" s="25"/>
      <c r="Q230" s="25"/>
    </row>
    <row r="231" spans="1:17" ht="15" customHeight="1" x14ac:dyDescent="0.25">
      <c r="A231" s="71"/>
      <c r="B231" s="71"/>
      <c r="C231" s="68"/>
      <c r="D231" s="68"/>
      <c r="E231" s="68"/>
      <c r="F231" s="68"/>
      <c r="G231" s="68"/>
      <c r="H231" s="68"/>
      <c r="I231" s="68"/>
      <c r="J231" s="72"/>
      <c r="K231" s="72"/>
      <c r="L231" s="72"/>
      <c r="M231" s="72"/>
      <c r="N231" s="26"/>
      <c r="O231" s="26"/>
      <c r="P231" s="25"/>
      <c r="Q231" s="25"/>
    </row>
    <row r="232" spans="1:17" ht="15" customHeight="1" x14ac:dyDescent="0.25">
      <c r="A232" s="71"/>
      <c r="B232" s="71"/>
      <c r="C232" s="68"/>
      <c r="D232" s="68"/>
      <c r="E232" s="68"/>
      <c r="F232" s="68"/>
      <c r="G232" s="68"/>
      <c r="H232" s="68"/>
      <c r="I232" s="68"/>
      <c r="J232" s="72"/>
      <c r="K232" s="72"/>
      <c r="L232" s="72"/>
      <c r="M232" s="72"/>
      <c r="N232" s="26"/>
      <c r="O232" s="26"/>
      <c r="P232" s="25"/>
      <c r="Q232" s="25"/>
    </row>
    <row r="233" spans="1:17" ht="15" customHeight="1" x14ac:dyDescent="0.25">
      <c r="A233" s="71"/>
      <c r="B233" s="71"/>
      <c r="C233" s="68"/>
      <c r="D233" s="68"/>
      <c r="E233" s="68"/>
      <c r="F233" s="68"/>
      <c r="G233" s="68"/>
      <c r="H233" s="68"/>
      <c r="I233" s="68"/>
      <c r="J233" s="72"/>
      <c r="K233" s="72"/>
      <c r="L233" s="72"/>
      <c r="M233" s="72"/>
      <c r="N233" s="26"/>
      <c r="O233" s="26"/>
      <c r="P233" s="25"/>
      <c r="Q233" s="25"/>
    </row>
    <row r="234" spans="1:17" ht="15" customHeight="1" x14ac:dyDescent="0.25">
      <c r="A234" s="71"/>
      <c r="B234" s="71"/>
      <c r="C234" s="68"/>
      <c r="D234" s="68"/>
      <c r="E234" s="68"/>
      <c r="F234" s="68"/>
      <c r="G234" s="68"/>
      <c r="H234" s="68"/>
      <c r="I234" s="68"/>
      <c r="J234" s="72"/>
      <c r="K234" s="72"/>
      <c r="L234" s="72"/>
      <c r="M234" s="72"/>
      <c r="N234" s="26"/>
      <c r="O234" s="26"/>
      <c r="P234" s="25"/>
      <c r="Q234" s="25"/>
    </row>
    <row r="235" spans="1:17" ht="15" customHeight="1" x14ac:dyDescent="0.25">
      <c r="A235" s="71"/>
      <c r="B235" s="71"/>
      <c r="C235" s="68"/>
      <c r="D235" s="68"/>
      <c r="E235" s="68"/>
      <c r="F235" s="68"/>
      <c r="G235" s="68"/>
      <c r="H235" s="68"/>
      <c r="I235" s="68"/>
      <c r="J235" s="72"/>
      <c r="K235" s="72"/>
      <c r="L235" s="72"/>
      <c r="M235" s="72"/>
      <c r="N235" s="26"/>
      <c r="O235" s="26"/>
      <c r="P235" s="25"/>
      <c r="Q235" s="25"/>
    </row>
    <row r="236" spans="1:17" ht="15" customHeight="1" x14ac:dyDescent="0.25">
      <c r="A236" s="71"/>
      <c r="B236" s="71"/>
      <c r="C236" s="68"/>
      <c r="D236" s="68"/>
      <c r="E236" s="68"/>
      <c r="F236" s="68"/>
      <c r="G236" s="68"/>
      <c r="H236" s="68"/>
      <c r="I236" s="68"/>
      <c r="J236" s="72"/>
      <c r="K236" s="72"/>
      <c r="L236" s="72"/>
      <c r="M236" s="72"/>
      <c r="N236" s="26"/>
      <c r="O236" s="26"/>
      <c r="P236" s="25"/>
      <c r="Q236" s="25"/>
    </row>
    <row r="237" spans="1:17" ht="15" customHeight="1" x14ac:dyDescent="0.25">
      <c r="A237" s="71"/>
      <c r="B237" s="71"/>
      <c r="C237" s="68"/>
      <c r="D237" s="68"/>
      <c r="E237" s="68"/>
      <c r="F237" s="68"/>
      <c r="G237" s="68"/>
      <c r="H237" s="68"/>
      <c r="I237" s="68"/>
      <c r="J237" s="72"/>
      <c r="K237" s="72"/>
      <c r="L237" s="72"/>
      <c r="M237" s="72"/>
      <c r="N237" s="26"/>
      <c r="O237" s="26"/>
      <c r="P237" s="25"/>
      <c r="Q237" s="25"/>
    </row>
    <row r="238" spans="1:17" ht="15" customHeight="1" x14ac:dyDescent="0.25">
      <c r="A238" s="71"/>
      <c r="B238" s="71"/>
      <c r="C238" s="68"/>
      <c r="D238" s="68"/>
      <c r="E238" s="68"/>
      <c r="F238" s="68"/>
      <c r="G238" s="68"/>
      <c r="H238" s="68"/>
      <c r="I238" s="68"/>
      <c r="J238" s="72"/>
      <c r="K238" s="72"/>
      <c r="L238" s="72"/>
      <c r="M238" s="72"/>
      <c r="N238" s="26"/>
      <c r="O238" s="26"/>
      <c r="P238" s="25"/>
      <c r="Q238" s="25"/>
    </row>
    <row r="239" spans="1:17" ht="15" customHeight="1" x14ac:dyDescent="0.25">
      <c r="A239" s="71"/>
      <c r="B239" s="71"/>
      <c r="C239" s="68"/>
      <c r="D239" s="68"/>
      <c r="E239" s="68"/>
      <c r="F239" s="68"/>
      <c r="G239" s="68"/>
      <c r="H239" s="68"/>
      <c r="I239" s="68"/>
      <c r="J239" s="72"/>
      <c r="K239" s="72"/>
      <c r="L239" s="72"/>
      <c r="M239" s="72"/>
      <c r="N239" s="26"/>
      <c r="O239" s="26"/>
      <c r="P239" s="25"/>
      <c r="Q239" s="25"/>
    </row>
    <row r="240" spans="1:17" ht="15" customHeight="1" x14ac:dyDescent="0.25">
      <c r="A240" s="71"/>
      <c r="B240" s="71"/>
      <c r="C240" s="68"/>
      <c r="D240" s="68"/>
      <c r="E240" s="68"/>
      <c r="F240" s="68"/>
      <c r="G240" s="68"/>
      <c r="H240" s="68"/>
      <c r="I240" s="68"/>
      <c r="J240" s="72"/>
      <c r="K240" s="72"/>
      <c r="L240" s="72"/>
      <c r="M240" s="72"/>
      <c r="N240" s="26"/>
      <c r="O240" s="26"/>
      <c r="P240" s="25"/>
      <c r="Q240" s="25"/>
    </row>
    <row r="241" spans="1:17" ht="15" customHeight="1" x14ac:dyDescent="0.25">
      <c r="A241" s="71"/>
      <c r="B241" s="71"/>
      <c r="C241" s="68"/>
      <c r="D241" s="68"/>
      <c r="E241" s="68"/>
      <c r="F241" s="68"/>
      <c r="G241" s="68"/>
      <c r="H241" s="68"/>
      <c r="I241" s="68"/>
      <c r="J241" s="72"/>
      <c r="K241" s="72"/>
      <c r="L241" s="72"/>
      <c r="M241" s="72"/>
      <c r="N241" s="26"/>
      <c r="O241" s="26"/>
      <c r="P241" s="25"/>
      <c r="Q241" s="25"/>
    </row>
    <row r="242" spans="1:17" ht="15" customHeight="1" x14ac:dyDescent="0.25">
      <c r="A242" s="71"/>
      <c r="B242" s="71"/>
      <c r="C242" s="68"/>
      <c r="D242" s="68"/>
      <c r="E242" s="68"/>
      <c r="F242" s="68"/>
      <c r="G242" s="68"/>
      <c r="H242" s="68"/>
      <c r="I242" s="68"/>
      <c r="J242" s="72"/>
      <c r="K242" s="72"/>
      <c r="L242" s="72"/>
      <c r="M242" s="72"/>
      <c r="N242" s="26"/>
      <c r="O242" s="26"/>
      <c r="P242" s="25"/>
      <c r="Q242" s="25"/>
    </row>
    <row r="243" spans="1:17" ht="15" customHeight="1" x14ac:dyDescent="0.25">
      <c r="A243" s="71"/>
      <c r="B243" s="71"/>
      <c r="C243" s="68"/>
      <c r="D243" s="68"/>
      <c r="E243" s="68"/>
      <c r="F243" s="68"/>
      <c r="G243" s="68"/>
      <c r="H243" s="68"/>
      <c r="I243" s="68"/>
      <c r="J243" s="72"/>
      <c r="K243" s="72"/>
      <c r="L243" s="72"/>
      <c r="M243" s="72"/>
      <c r="N243" s="26"/>
      <c r="O243" s="26"/>
      <c r="P243" s="25"/>
      <c r="Q243" s="25"/>
    </row>
    <row r="244" spans="1:17" ht="15" customHeight="1" x14ac:dyDescent="0.25">
      <c r="A244" s="71"/>
      <c r="B244" s="71"/>
      <c r="C244" s="68"/>
      <c r="D244" s="68"/>
      <c r="E244" s="68"/>
      <c r="F244" s="68"/>
      <c r="G244" s="68"/>
      <c r="H244" s="68"/>
      <c r="I244" s="68"/>
      <c r="J244" s="72"/>
      <c r="K244" s="72"/>
      <c r="L244" s="72"/>
      <c r="M244" s="72"/>
      <c r="N244" s="26"/>
      <c r="O244" s="26"/>
      <c r="P244" s="25"/>
      <c r="Q244" s="25"/>
    </row>
    <row r="245" spans="1:17" ht="15" customHeight="1" x14ac:dyDescent="0.25">
      <c r="A245" s="71"/>
      <c r="B245" s="71"/>
      <c r="C245" s="68"/>
      <c r="D245" s="68"/>
      <c r="E245" s="68"/>
      <c r="F245" s="68"/>
      <c r="G245" s="68"/>
      <c r="H245" s="68"/>
      <c r="I245" s="68"/>
      <c r="J245" s="72"/>
      <c r="K245" s="72"/>
      <c r="L245" s="72"/>
      <c r="M245" s="72"/>
      <c r="N245" s="26"/>
      <c r="O245" s="26"/>
      <c r="P245" s="25"/>
      <c r="Q245" s="25"/>
    </row>
    <row r="246" spans="1:17" ht="15" customHeight="1" x14ac:dyDescent="0.25">
      <c r="A246" s="71"/>
      <c r="B246" s="71"/>
      <c r="C246" s="68"/>
      <c r="D246" s="68"/>
      <c r="E246" s="68"/>
      <c r="F246" s="68"/>
      <c r="G246" s="68"/>
      <c r="H246" s="68"/>
      <c r="I246" s="68"/>
      <c r="J246" s="72"/>
      <c r="K246" s="72"/>
      <c r="L246" s="72"/>
      <c r="M246" s="72"/>
      <c r="N246" s="26"/>
      <c r="O246" s="26"/>
      <c r="P246" s="25"/>
      <c r="Q246" s="25"/>
    </row>
    <row r="247" spans="1:17" ht="15" customHeight="1" x14ac:dyDescent="0.25">
      <c r="A247" s="71"/>
      <c r="B247" s="71"/>
      <c r="C247" s="68"/>
      <c r="D247" s="68"/>
      <c r="E247" s="68"/>
      <c r="F247" s="68"/>
      <c r="G247" s="68"/>
      <c r="H247" s="68"/>
      <c r="I247" s="68"/>
      <c r="J247" s="72"/>
      <c r="K247" s="72"/>
      <c r="L247" s="72"/>
      <c r="M247" s="72"/>
      <c r="N247" s="26"/>
      <c r="O247" s="26"/>
      <c r="P247" s="25"/>
      <c r="Q247" s="25"/>
    </row>
    <row r="248" spans="1:17" ht="15" customHeight="1" x14ac:dyDescent="0.25">
      <c r="A248" s="71"/>
      <c r="B248" s="71"/>
      <c r="C248" s="68"/>
      <c r="D248" s="68"/>
      <c r="E248" s="68"/>
      <c r="F248" s="68"/>
      <c r="G248" s="68"/>
      <c r="H248" s="68"/>
      <c r="I248" s="68"/>
      <c r="J248" s="72"/>
      <c r="K248" s="72"/>
      <c r="L248" s="72"/>
      <c r="M248" s="72"/>
      <c r="N248" s="26"/>
      <c r="O248" s="26"/>
      <c r="P248" s="25"/>
      <c r="Q248" s="25"/>
    </row>
    <row r="249" spans="1:17" ht="15" customHeight="1" x14ac:dyDescent="0.25">
      <c r="A249" s="71"/>
      <c r="B249" s="71"/>
      <c r="C249" s="68"/>
      <c r="D249" s="68"/>
      <c r="E249" s="68"/>
      <c r="F249" s="68"/>
      <c r="G249" s="68"/>
      <c r="H249" s="68"/>
      <c r="I249" s="68"/>
      <c r="J249" s="72"/>
      <c r="K249" s="72"/>
      <c r="L249" s="72"/>
      <c r="M249" s="72"/>
      <c r="N249" s="26"/>
      <c r="O249" s="26"/>
      <c r="P249" s="25"/>
      <c r="Q249" s="25"/>
    </row>
    <row r="250" spans="1:17" ht="15" customHeight="1" x14ac:dyDescent="0.25">
      <c r="A250" s="71"/>
      <c r="B250" s="71"/>
      <c r="C250" s="68"/>
      <c r="D250" s="68"/>
      <c r="E250" s="68"/>
      <c r="F250" s="68"/>
      <c r="G250" s="68"/>
      <c r="H250" s="68"/>
      <c r="I250" s="68"/>
      <c r="J250" s="72"/>
      <c r="K250" s="72"/>
      <c r="L250" s="72"/>
      <c r="M250" s="72"/>
      <c r="N250" s="26"/>
      <c r="O250" s="26"/>
      <c r="P250" s="25"/>
      <c r="Q250" s="25"/>
    </row>
    <row r="251" spans="1:17" ht="15" customHeight="1" x14ac:dyDescent="0.25">
      <c r="A251" s="71"/>
      <c r="B251" s="71"/>
      <c r="C251" s="68"/>
      <c r="D251" s="68"/>
      <c r="E251" s="68"/>
      <c r="F251" s="68"/>
      <c r="G251" s="68"/>
      <c r="H251" s="68"/>
      <c r="I251" s="68"/>
      <c r="J251" s="72"/>
      <c r="K251" s="72"/>
      <c r="L251" s="72"/>
      <c r="M251" s="72"/>
      <c r="N251" s="26"/>
      <c r="O251" s="26"/>
      <c r="P251" s="25"/>
      <c r="Q251" s="25"/>
    </row>
    <row r="252" spans="1:17" ht="15" customHeight="1" x14ac:dyDescent="0.25">
      <c r="A252" s="71"/>
      <c r="B252" s="71"/>
      <c r="C252" s="68"/>
      <c r="D252" s="68"/>
      <c r="E252" s="68"/>
      <c r="F252" s="68"/>
      <c r="G252" s="68"/>
      <c r="H252" s="68"/>
      <c r="I252" s="68"/>
      <c r="J252" s="72"/>
      <c r="K252" s="72"/>
      <c r="L252" s="72"/>
      <c r="M252" s="72"/>
      <c r="N252" s="26"/>
      <c r="O252" s="26"/>
      <c r="P252" s="25"/>
      <c r="Q252" s="25"/>
    </row>
    <row r="253" spans="1:17" ht="15" customHeight="1" x14ac:dyDescent="0.25">
      <c r="A253" s="71"/>
      <c r="B253" s="71"/>
      <c r="C253" s="68"/>
      <c r="D253" s="68"/>
      <c r="E253" s="68"/>
      <c r="F253" s="68"/>
      <c r="G253" s="68"/>
      <c r="H253" s="68"/>
      <c r="I253" s="68"/>
      <c r="J253" s="72"/>
      <c r="K253" s="72"/>
      <c r="L253" s="72"/>
      <c r="M253" s="72"/>
      <c r="N253" s="26"/>
      <c r="O253" s="26"/>
      <c r="P253" s="25"/>
      <c r="Q253" s="25"/>
    </row>
    <row r="254" spans="1:17" ht="15" customHeight="1" x14ac:dyDescent="0.25">
      <c r="A254" s="71"/>
      <c r="B254" s="71"/>
      <c r="C254" s="68"/>
      <c r="D254" s="68"/>
      <c r="E254" s="68"/>
      <c r="F254" s="68"/>
      <c r="G254" s="68"/>
      <c r="H254" s="68"/>
      <c r="I254" s="68"/>
      <c r="J254" s="72"/>
      <c r="K254" s="72"/>
      <c r="L254" s="72"/>
      <c r="M254" s="72"/>
      <c r="N254" s="26"/>
      <c r="O254" s="26"/>
      <c r="P254" s="25"/>
      <c r="Q254" s="25"/>
    </row>
    <row r="255" spans="1:17" ht="15" customHeight="1" x14ac:dyDescent="0.25">
      <c r="A255" s="71"/>
      <c r="B255" s="71"/>
      <c r="C255" s="68"/>
      <c r="D255" s="68"/>
      <c r="E255" s="68"/>
      <c r="F255" s="68"/>
      <c r="G255" s="68"/>
      <c r="H255" s="68"/>
      <c r="I255" s="68"/>
      <c r="J255" s="72"/>
      <c r="K255" s="72"/>
      <c r="L255" s="72"/>
      <c r="M255" s="72"/>
      <c r="N255" s="26"/>
      <c r="O255" s="26"/>
      <c r="P255" s="25"/>
      <c r="Q255" s="25"/>
    </row>
    <row r="256" spans="1:17" ht="15" customHeight="1" x14ac:dyDescent="0.25">
      <c r="A256" s="71"/>
      <c r="B256" s="71"/>
      <c r="C256" s="68"/>
      <c r="D256" s="68"/>
      <c r="E256" s="68"/>
      <c r="F256" s="68"/>
      <c r="G256" s="68"/>
      <c r="H256" s="68"/>
      <c r="I256" s="68"/>
      <c r="J256" s="72"/>
      <c r="K256" s="72"/>
      <c r="L256" s="72"/>
      <c r="M256" s="72"/>
      <c r="N256" s="26"/>
      <c r="O256" s="26"/>
      <c r="P256" s="25"/>
      <c r="Q256" s="25"/>
    </row>
    <row r="257" spans="1:17" ht="15" customHeight="1" x14ac:dyDescent="0.25">
      <c r="A257" s="71"/>
      <c r="B257" s="71"/>
      <c r="C257" s="68"/>
      <c r="D257" s="68"/>
      <c r="E257" s="68"/>
      <c r="F257" s="68"/>
      <c r="G257" s="68"/>
      <c r="H257" s="68"/>
      <c r="I257" s="68"/>
      <c r="J257" s="72"/>
      <c r="K257" s="72"/>
      <c r="L257" s="72"/>
      <c r="M257" s="72"/>
      <c r="N257" s="26"/>
      <c r="O257" s="26"/>
      <c r="P257" s="25"/>
      <c r="Q257" s="25"/>
    </row>
    <row r="258" spans="1:17" ht="15" customHeight="1" x14ac:dyDescent="0.25">
      <c r="A258" s="71"/>
      <c r="B258" s="71"/>
      <c r="C258" s="68"/>
      <c r="D258" s="68"/>
      <c r="E258" s="68"/>
      <c r="F258" s="68"/>
      <c r="G258" s="68"/>
      <c r="H258" s="68"/>
      <c r="I258" s="68"/>
      <c r="J258" s="72"/>
      <c r="K258" s="72"/>
      <c r="L258" s="72"/>
      <c r="M258" s="72"/>
      <c r="N258" s="26"/>
      <c r="O258" s="26"/>
      <c r="P258" s="25"/>
      <c r="Q258" s="25"/>
    </row>
    <row r="259" spans="1:17" ht="15" customHeight="1" x14ac:dyDescent="0.25">
      <c r="A259" s="71"/>
      <c r="B259" s="71"/>
      <c r="C259" s="68"/>
      <c r="D259" s="68"/>
      <c r="E259" s="68"/>
      <c r="F259" s="68"/>
      <c r="G259" s="68"/>
      <c r="H259" s="68"/>
      <c r="I259" s="68"/>
      <c r="J259" s="72"/>
      <c r="K259" s="72"/>
      <c r="L259" s="72"/>
      <c r="M259" s="72"/>
      <c r="N259" s="26"/>
      <c r="O259" s="26"/>
      <c r="P259" s="25"/>
      <c r="Q259" s="25"/>
    </row>
    <row r="260" spans="1:17" ht="15" customHeight="1" x14ac:dyDescent="0.25">
      <c r="A260" s="71"/>
      <c r="B260" s="71"/>
      <c r="C260" s="68"/>
      <c r="D260" s="68"/>
      <c r="E260" s="68"/>
      <c r="F260" s="68"/>
      <c r="G260" s="68"/>
      <c r="H260" s="68"/>
      <c r="I260" s="68"/>
      <c r="J260" s="72"/>
      <c r="K260" s="72"/>
      <c r="L260" s="72"/>
      <c r="M260" s="72"/>
      <c r="N260" s="26"/>
      <c r="O260" s="26"/>
      <c r="P260" s="25"/>
      <c r="Q260" s="25"/>
    </row>
    <row r="261" spans="1:17" ht="15" customHeight="1" x14ac:dyDescent="0.25">
      <c r="A261" s="71"/>
      <c r="B261" s="71"/>
      <c r="C261" s="68"/>
      <c r="D261" s="68"/>
      <c r="E261" s="68"/>
      <c r="F261" s="68"/>
      <c r="G261" s="68"/>
      <c r="H261" s="68"/>
      <c r="I261" s="68"/>
      <c r="J261" s="72"/>
      <c r="K261" s="72"/>
      <c r="L261" s="72"/>
      <c r="M261" s="72"/>
      <c r="N261" s="26"/>
      <c r="O261" s="26"/>
      <c r="P261" s="25"/>
      <c r="Q261" s="25"/>
    </row>
    <row r="262" spans="1:17" ht="15" customHeight="1" x14ac:dyDescent="0.25">
      <c r="A262" s="71"/>
      <c r="B262" s="71"/>
      <c r="C262" s="68"/>
      <c r="D262" s="68"/>
      <c r="E262" s="68"/>
      <c r="F262" s="68"/>
      <c r="G262" s="68"/>
      <c r="H262" s="68"/>
      <c r="I262" s="68"/>
      <c r="J262" s="72"/>
      <c r="K262" s="72"/>
      <c r="L262" s="72"/>
      <c r="M262" s="72"/>
      <c r="N262" s="26"/>
      <c r="O262" s="26"/>
      <c r="P262" s="25"/>
      <c r="Q262" s="25"/>
    </row>
    <row r="263" spans="1:17" ht="15" customHeight="1" x14ac:dyDescent="0.25">
      <c r="A263" s="71"/>
      <c r="B263" s="71"/>
      <c r="C263" s="68"/>
      <c r="D263" s="68"/>
      <c r="E263" s="68"/>
      <c r="F263" s="68"/>
      <c r="G263" s="68"/>
      <c r="H263" s="68"/>
      <c r="I263" s="68"/>
      <c r="J263" s="72"/>
      <c r="K263" s="72"/>
      <c r="L263" s="72"/>
      <c r="M263" s="72"/>
      <c r="N263" s="26"/>
      <c r="O263" s="26"/>
      <c r="P263" s="25"/>
      <c r="Q263" s="25"/>
    </row>
    <row r="264" spans="1:17" ht="15" customHeight="1" x14ac:dyDescent="0.25">
      <c r="A264" s="71"/>
      <c r="B264" s="71"/>
      <c r="C264" s="68"/>
      <c r="D264" s="68"/>
      <c r="E264" s="68"/>
      <c r="F264" s="68"/>
      <c r="G264" s="68"/>
      <c r="H264" s="68"/>
      <c r="I264" s="68"/>
      <c r="J264" s="72"/>
      <c r="K264" s="72"/>
      <c r="L264" s="72"/>
      <c r="M264" s="72"/>
      <c r="N264" s="26"/>
      <c r="O264" s="26"/>
      <c r="P264" s="25"/>
      <c r="Q264" s="25"/>
    </row>
    <row r="265" spans="1:17" ht="15" customHeight="1" x14ac:dyDescent="0.25">
      <c r="A265" s="71"/>
      <c r="B265" s="71"/>
      <c r="C265" s="68"/>
      <c r="D265" s="68"/>
      <c r="E265" s="68"/>
      <c r="F265" s="68"/>
      <c r="G265" s="68"/>
      <c r="H265" s="68"/>
      <c r="I265" s="68"/>
      <c r="J265" s="72"/>
      <c r="K265" s="72"/>
      <c r="L265" s="72"/>
      <c r="M265" s="72"/>
      <c r="N265" s="26"/>
      <c r="O265" s="26"/>
      <c r="P265" s="25"/>
      <c r="Q265" s="25"/>
    </row>
    <row r="266" spans="1:17" ht="15" customHeight="1" x14ac:dyDescent="0.25">
      <c r="A266" s="71"/>
      <c r="B266" s="71"/>
      <c r="C266" s="68"/>
      <c r="D266" s="68"/>
      <c r="E266" s="68"/>
      <c r="F266" s="68"/>
      <c r="G266" s="68"/>
      <c r="H266" s="68"/>
      <c r="I266" s="68"/>
      <c r="J266" s="72"/>
      <c r="K266" s="72"/>
      <c r="L266" s="72"/>
      <c r="M266" s="72"/>
      <c r="N266" s="26"/>
      <c r="O266" s="26"/>
      <c r="P266" s="25"/>
      <c r="Q266" s="25"/>
    </row>
    <row r="267" spans="1:17" ht="15" customHeight="1" x14ac:dyDescent="0.25">
      <c r="A267" s="71"/>
      <c r="B267" s="71"/>
      <c r="C267" s="68"/>
      <c r="D267" s="68"/>
      <c r="E267" s="68"/>
      <c r="F267" s="68"/>
      <c r="G267" s="68"/>
      <c r="H267" s="68"/>
      <c r="I267" s="68"/>
      <c r="J267" s="72"/>
      <c r="K267" s="72"/>
      <c r="L267" s="72"/>
      <c r="M267" s="72"/>
      <c r="N267" s="26"/>
      <c r="O267" s="26"/>
      <c r="P267" s="25"/>
      <c r="Q267" s="25"/>
    </row>
    <row r="268" spans="1:17" ht="15" customHeight="1" x14ac:dyDescent="0.25">
      <c r="A268" s="71"/>
      <c r="B268" s="71"/>
      <c r="C268" s="68"/>
      <c r="D268" s="68"/>
      <c r="E268" s="68"/>
      <c r="F268" s="68"/>
      <c r="G268" s="68"/>
      <c r="H268" s="68"/>
      <c r="I268" s="68"/>
      <c r="J268" s="72"/>
      <c r="K268" s="72"/>
      <c r="L268" s="72"/>
      <c r="M268" s="72"/>
      <c r="N268" s="26"/>
      <c r="O268" s="26"/>
      <c r="P268" s="25"/>
      <c r="Q268" s="25"/>
    </row>
    <row r="269" spans="1:17" ht="15" customHeight="1" x14ac:dyDescent="0.25">
      <c r="A269" s="71"/>
      <c r="B269" s="71"/>
      <c r="C269" s="68"/>
      <c r="D269" s="68"/>
      <c r="E269" s="68"/>
      <c r="F269" s="68"/>
      <c r="G269" s="68"/>
      <c r="H269" s="68"/>
      <c r="I269" s="68"/>
      <c r="J269" s="72"/>
      <c r="K269" s="72"/>
      <c r="L269" s="72"/>
      <c r="M269" s="72"/>
      <c r="N269" s="26"/>
      <c r="O269" s="26"/>
      <c r="P269" s="25"/>
      <c r="Q269" s="25"/>
    </row>
    <row r="270" spans="1:17" ht="15" customHeight="1" x14ac:dyDescent="0.25">
      <c r="A270" s="71"/>
      <c r="B270" s="71"/>
      <c r="C270" s="68"/>
      <c r="D270" s="68"/>
      <c r="E270" s="68"/>
      <c r="F270" s="68"/>
      <c r="G270" s="68"/>
      <c r="H270" s="68"/>
      <c r="I270" s="68"/>
      <c r="J270" s="72"/>
      <c r="K270" s="72"/>
      <c r="L270" s="72"/>
      <c r="M270" s="72"/>
      <c r="N270" s="26"/>
      <c r="O270" s="26"/>
      <c r="P270" s="25"/>
      <c r="Q270" s="25"/>
    </row>
    <row r="271" spans="1:17" ht="15" customHeight="1" x14ac:dyDescent="0.25">
      <c r="A271" s="71"/>
      <c r="B271" s="71"/>
      <c r="C271" s="68"/>
      <c r="D271" s="68"/>
      <c r="E271" s="68"/>
      <c r="F271" s="68"/>
      <c r="G271" s="68"/>
      <c r="H271" s="68"/>
      <c r="I271" s="68"/>
      <c r="J271" s="72"/>
      <c r="K271" s="72"/>
      <c r="L271" s="72"/>
      <c r="M271" s="72"/>
      <c r="N271" s="26"/>
      <c r="O271" s="26"/>
      <c r="P271" s="25"/>
      <c r="Q271" s="25"/>
    </row>
    <row r="272" spans="1:17" ht="15" customHeight="1" x14ac:dyDescent="0.25">
      <c r="A272" s="71"/>
      <c r="B272" s="71"/>
      <c r="C272" s="68"/>
      <c r="D272" s="68"/>
      <c r="E272" s="68"/>
      <c r="F272" s="68"/>
      <c r="G272" s="68"/>
      <c r="H272" s="68"/>
      <c r="I272" s="68"/>
      <c r="J272" s="72"/>
      <c r="K272" s="72"/>
      <c r="L272" s="72"/>
      <c r="M272" s="72"/>
      <c r="N272" s="26"/>
      <c r="O272" s="26"/>
      <c r="P272" s="25"/>
      <c r="Q272" s="25"/>
    </row>
    <row r="273" spans="1:17" ht="15" customHeight="1" x14ac:dyDescent="0.25">
      <c r="A273" s="71"/>
      <c r="B273" s="71"/>
      <c r="C273" s="68"/>
      <c r="D273" s="68"/>
      <c r="E273" s="68"/>
      <c r="F273" s="68"/>
      <c r="G273" s="68"/>
      <c r="H273" s="68"/>
      <c r="I273" s="68"/>
      <c r="J273" s="72"/>
      <c r="K273" s="72"/>
      <c r="L273" s="72"/>
      <c r="M273" s="72"/>
      <c r="N273" s="26"/>
      <c r="O273" s="26"/>
      <c r="P273" s="25"/>
      <c r="Q273" s="25"/>
    </row>
    <row r="274" spans="1:17" ht="15" customHeight="1" x14ac:dyDescent="0.25">
      <c r="A274" s="71"/>
      <c r="B274" s="71"/>
      <c r="C274" s="68"/>
      <c r="D274" s="68"/>
      <c r="E274" s="68"/>
      <c r="F274" s="68"/>
      <c r="G274" s="68"/>
      <c r="H274" s="68"/>
      <c r="I274" s="68"/>
      <c r="J274" s="72"/>
      <c r="K274" s="72"/>
      <c r="L274" s="72"/>
      <c r="M274" s="72"/>
      <c r="N274" s="26"/>
      <c r="O274" s="26"/>
      <c r="P274" s="25"/>
      <c r="Q274" s="25"/>
    </row>
    <row r="275" spans="1:17" ht="15" customHeight="1" x14ac:dyDescent="0.25">
      <c r="A275" s="71"/>
      <c r="B275" s="71"/>
      <c r="C275" s="68"/>
      <c r="D275" s="68"/>
      <c r="E275" s="68"/>
      <c r="F275" s="68"/>
      <c r="G275" s="68"/>
      <c r="H275" s="68"/>
      <c r="I275" s="68"/>
      <c r="J275" s="72"/>
      <c r="K275" s="72"/>
      <c r="L275" s="72"/>
      <c r="M275" s="72"/>
      <c r="N275" s="26"/>
      <c r="O275" s="26"/>
      <c r="P275" s="25"/>
      <c r="Q275" s="25"/>
    </row>
    <row r="276" spans="1:17" ht="15" customHeight="1" x14ac:dyDescent="0.25">
      <c r="A276" s="71"/>
      <c r="B276" s="71"/>
      <c r="C276" s="68"/>
      <c r="D276" s="68"/>
      <c r="E276" s="68"/>
      <c r="F276" s="68"/>
      <c r="G276" s="68"/>
      <c r="H276" s="68"/>
      <c r="I276" s="68"/>
      <c r="J276" s="72"/>
      <c r="K276" s="72"/>
      <c r="L276" s="72"/>
      <c r="M276" s="72"/>
      <c r="N276" s="26"/>
      <c r="O276" s="26"/>
      <c r="P276" s="25"/>
      <c r="Q276" s="25"/>
    </row>
    <row r="277" spans="1:17" ht="15" customHeight="1" x14ac:dyDescent="0.25">
      <c r="A277" s="71"/>
      <c r="B277" s="71"/>
      <c r="C277" s="68"/>
      <c r="D277" s="68"/>
      <c r="E277" s="68"/>
      <c r="F277" s="68"/>
      <c r="G277" s="68"/>
      <c r="H277" s="68"/>
      <c r="I277" s="68"/>
      <c r="J277" s="72"/>
      <c r="K277" s="72"/>
      <c r="L277" s="72"/>
      <c r="M277" s="72"/>
      <c r="N277" s="26"/>
      <c r="O277" s="26"/>
      <c r="P277" s="25"/>
      <c r="Q277" s="25"/>
    </row>
    <row r="278" spans="1:17" ht="15" customHeight="1" x14ac:dyDescent="0.25">
      <c r="A278" s="71"/>
      <c r="B278" s="71"/>
      <c r="C278" s="68"/>
      <c r="D278" s="68"/>
      <c r="E278" s="68"/>
      <c r="F278" s="68"/>
      <c r="G278" s="68"/>
      <c r="H278" s="68"/>
      <c r="I278" s="68"/>
      <c r="J278" s="72"/>
      <c r="K278" s="72"/>
      <c r="L278" s="72"/>
      <c r="M278" s="72"/>
      <c r="N278" s="26"/>
      <c r="O278" s="26"/>
      <c r="P278" s="25"/>
      <c r="Q278" s="25"/>
    </row>
    <row r="279" spans="1:17" ht="15" customHeight="1" x14ac:dyDescent="0.25">
      <c r="A279" s="71"/>
      <c r="B279" s="71"/>
      <c r="C279" s="68"/>
      <c r="D279" s="68"/>
      <c r="E279" s="68"/>
      <c r="F279" s="68"/>
      <c r="G279" s="68"/>
      <c r="H279" s="68"/>
      <c r="I279" s="68"/>
      <c r="J279" s="72"/>
      <c r="K279" s="72"/>
      <c r="L279" s="72"/>
      <c r="M279" s="72"/>
      <c r="N279" s="26"/>
      <c r="O279" s="26"/>
      <c r="P279" s="25"/>
      <c r="Q279" s="25"/>
    </row>
    <row r="280" spans="1:17" ht="15" customHeight="1" x14ac:dyDescent="0.25">
      <c r="A280" s="71"/>
      <c r="B280" s="71"/>
      <c r="C280" s="68"/>
      <c r="D280" s="68"/>
      <c r="E280" s="68"/>
      <c r="F280" s="68"/>
      <c r="G280" s="68"/>
      <c r="H280" s="68"/>
      <c r="I280" s="68"/>
      <c r="J280" s="72"/>
      <c r="K280" s="72"/>
      <c r="L280" s="72"/>
      <c r="M280" s="72"/>
      <c r="N280" s="26"/>
      <c r="O280" s="26"/>
      <c r="P280" s="25"/>
      <c r="Q280" s="25"/>
    </row>
    <row r="281" spans="1:17" ht="15" customHeight="1" x14ac:dyDescent="0.25">
      <c r="A281" s="71"/>
      <c r="B281" s="71"/>
      <c r="C281" s="68"/>
      <c r="D281" s="68"/>
      <c r="E281" s="68"/>
      <c r="F281" s="68"/>
      <c r="G281" s="68"/>
      <c r="H281" s="68"/>
      <c r="I281" s="68"/>
      <c r="J281" s="72"/>
      <c r="K281" s="72"/>
      <c r="L281" s="72"/>
      <c r="M281" s="72"/>
      <c r="N281" s="26"/>
      <c r="O281" s="26"/>
      <c r="P281" s="25"/>
      <c r="Q281" s="25"/>
    </row>
    <row r="282" spans="1:17" ht="15" customHeight="1" x14ac:dyDescent="0.25">
      <c r="A282" s="71"/>
      <c r="B282" s="71"/>
      <c r="C282" s="68"/>
      <c r="D282" s="68"/>
      <c r="E282" s="68"/>
      <c r="F282" s="68"/>
      <c r="G282" s="68"/>
      <c r="H282" s="68"/>
      <c r="I282" s="68"/>
      <c r="J282" s="72"/>
      <c r="K282" s="72"/>
      <c r="L282" s="72"/>
      <c r="M282" s="72"/>
      <c r="N282" s="26"/>
      <c r="O282" s="26"/>
      <c r="P282" s="25"/>
      <c r="Q282" s="25"/>
    </row>
    <row r="283" spans="1:17" ht="15" customHeight="1" x14ac:dyDescent="0.25">
      <c r="A283" s="71"/>
      <c r="B283" s="71"/>
      <c r="C283" s="68"/>
      <c r="D283" s="68"/>
      <c r="E283" s="68"/>
      <c r="F283" s="68"/>
      <c r="G283" s="68"/>
      <c r="H283" s="68"/>
      <c r="I283" s="68"/>
      <c r="J283" s="72"/>
      <c r="K283" s="72"/>
      <c r="L283" s="72"/>
      <c r="M283" s="72"/>
      <c r="N283" s="26"/>
      <c r="O283" s="26"/>
      <c r="P283" s="25"/>
      <c r="Q283" s="25"/>
    </row>
    <row r="284" spans="1:17" ht="15" customHeight="1" x14ac:dyDescent="0.25">
      <c r="A284" s="71"/>
      <c r="B284" s="71"/>
      <c r="C284" s="68"/>
      <c r="D284" s="68"/>
      <c r="E284" s="68"/>
      <c r="F284" s="68"/>
      <c r="G284" s="68"/>
      <c r="H284" s="68"/>
      <c r="I284" s="68"/>
      <c r="J284" s="72"/>
      <c r="K284" s="72"/>
      <c r="L284" s="72"/>
      <c r="M284" s="72"/>
      <c r="N284" s="26"/>
      <c r="O284" s="26"/>
      <c r="P284" s="25"/>
      <c r="Q284" s="25"/>
    </row>
    <row r="285" spans="1:17" ht="15" customHeight="1" x14ac:dyDescent="0.25">
      <c r="A285" s="71"/>
      <c r="B285" s="71"/>
      <c r="C285" s="68"/>
      <c r="D285" s="68"/>
      <c r="E285" s="68"/>
      <c r="F285" s="68"/>
      <c r="G285" s="68"/>
      <c r="H285" s="68"/>
      <c r="I285" s="68"/>
      <c r="J285" s="72"/>
      <c r="K285" s="72"/>
      <c r="L285" s="72"/>
      <c r="M285" s="72"/>
      <c r="N285" s="26"/>
      <c r="O285" s="26"/>
      <c r="P285" s="25"/>
      <c r="Q285" s="25"/>
    </row>
    <row r="286" spans="1:17" ht="15" customHeight="1" x14ac:dyDescent="0.25">
      <c r="A286" s="71"/>
      <c r="B286" s="71"/>
      <c r="C286" s="68"/>
      <c r="D286" s="68"/>
      <c r="E286" s="68"/>
      <c r="F286" s="68"/>
      <c r="G286" s="68"/>
      <c r="H286" s="68"/>
      <c r="I286" s="68"/>
      <c r="J286" s="72"/>
      <c r="K286" s="72"/>
      <c r="L286" s="72"/>
      <c r="M286" s="72"/>
      <c r="N286" s="26"/>
      <c r="O286" s="26"/>
      <c r="P286" s="25"/>
      <c r="Q286" s="25"/>
    </row>
    <row r="287" spans="1:17" ht="15" customHeight="1" x14ac:dyDescent="0.25">
      <c r="A287" s="71"/>
      <c r="B287" s="71"/>
      <c r="C287" s="68"/>
      <c r="D287" s="68"/>
      <c r="E287" s="68"/>
      <c r="F287" s="68"/>
      <c r="G287" s="68"/>
      <c r="H287" s="68"/>
      <c r="I287" s="68"/>
      <c r="J287" s="72"/>
      <c r="K287" s="72"/>
      <c r="L287" s="72"/>
      <c r="M287" s="72"/>
      <c r="N287" s="26"/>
      <c r="O287" s="26"/>
      <c r="P287" s="25"/>
      <c r="Q287" s="25"/>
    </row>
    <row r="288" spans="1:17" ht="15" customHeight="1" x14ac:dyDescent="0.25">
      <c r="A288" s="71"/>
      <c r="B288" s="71"/>
      <c r="C288" s="68"/>
      <c r="D288" s="68"/>
      <c r="E288" s="68"/>
      <c r="F288" s="68"/>
      <c r="G288" s="68"/>
      <c r="H288" s="68"/>
      <c r="I288" s="68"/>
      <c r="J288" s="72"/>
      <c r="K288" s="72"/>
      <c r="L288" s="72"/>
      <c r="M288" s="72"/>
      <c r="N288" s="26"/>
      <c r="O288" s="26"/>
      <c r="P288" s="25"/>
      <c r="Q288" s="25"/>
    </row>
    <row r="289" spans="1:17" ht="15" customHeight="1" x14ac:dyDescent="0.25">
      <c r="A289" s="71"/>
      <c r="B289" s="71"/>
      <c r="C289" s="68"/>
      <c r="D289" s="68"/>
      <c r="E289" s="68"/>
      <c r="F289" s="68"/>
      <c r="G289" s="68"/>
      <c r="H289" s="68"/>
      <c r="I289" s="68"/>
      <c r="J289" s="72"/>
      <c r="K289" s="72"/>
      <c r="L289" s="72"/>
      <c r="M289" s="72"/>
      <c r="N289" s="26"/>
      <c r="O289" s="26"/>
      <c r="P289" s="25"/>
      <c r="Q289" s="25"/>
    </row>
    <row r="290" spans="1:17" ht="15" customHeight="1" x14ac:dyDescent="0.25">
      <c r="A290" s="71"/>
      <c r="B290" s="71"/>
      <c r="C290" s="68"/>
      <c r="D290" s="68"/>
      <c r="E290" s="68"/>
      <c r="F290" s="68"/>
      <c r="G290" s="68"/>
      <c r="H290" s="68"/>
      <c r="I290" s="68"/>
      <c r="J290" s="72"/>
      <c r="K290" s="72"/>
      <c r="L290" s="72"/>
      <c r="M290" s="72"/>
      <c r="N290" s="26"/>
      <c r="O290" s="26"/>
      <c r="P290" s="25"/>
      <c r="Q290" s="25"/>
    </row>
    <row r="291" spans="1:17" ht="15" customHeight="1" x14ac:dyDescent="0.25">
      <c r="A291" s="71"/>
      <c r="B291" s="71"/>
      <c r="C291" s="68"/>
      <c r="D291" s="68"/>
      <c r="E291" s="68"/>
      <c r="F291" s="68"/>
      <c r="G291" s="68"/>
      <c r="H291" s="68"/>
      <c r="I291" s="68"/>
      <c r="J291" s="72"/>
      <c r="K291" s="72"/>
      <c r="L291" s="72"/>
      <c r="M291" s="72"/>
      <c r="N291" s="26"/>
      <c r="O291" s="26"/>
      <c r="P291" s="25"/>
      <c r="Q291" s="25"/>
    </row>
    <row r="292" spans="1:17" ht="15" customHeight="1" x14ac:dyDescent="0.25">
      <c r="A292" s="71"/>
      <c r="B292" s="71"/>
      <c r="C292" s="68"/>
      <c r="D292" s="68"/>
      <c r="E292" s="68"/>
      <c r="F292" s="68"/>
      <c r="G292" s="68"/>
      <c r="H292" s="68"/>
      <c r="I292" s="68"/>
      <c r="J292" s="72"/>
      <c r="K292" s="72"/>
      <c r="L292" s="72"/>
      <c r="M292" s="72"/>
      <c r="N292" s="26"/>
      <c r="O292" s="26"/>
      <c r="P292" s="25"/>
      <c r="Q292" s="25"/>
    </row>
    <row r="293" spans="1:17" ht="15" customHeight="1" x14ac:dyDescent="0.25">
      <c r="A293" s="71"/>
      <c r="B293" s="71"/>
      <c r="C293" s="68"/>
      <c r="D293" s="68"/>
      <c r="E293" s="68"/>
      <c r="F293" s="68"/>
      <c r="G293" s="68"/>
      <c r="H293" s="68"/>
      <c r="I293" s="68"/>
      <c r="J293" s="72"/>
      <c r="K293" s="72"/>
      <c r="L293" s="72"/>
      <c r="M293" s="72"/>
      <c r="N293" s="26"/>
      <c r="O293" s="26"/>
      <c r="P293" s="25"/>
      <c r="Q293" s="25"/>
    </row>
    <row r="294" spans="1:17" ht="15" customHeight="1" x14ac:dyDescent="0.25">
      <c r="A294" s="71"/>
      <c r="B294" s="71"/>
      <c r="C294" s="68"/>
      <c r="D294" s="68"/>
      <c r="E294" s="68"/>
      <c r="F294" s="68"/>
      <c r="G294" s="68"/>
      <c r="H294" s="68"/>
      <c r="I294" s="68"/>
      <c r="J294" s="72"/>
      <c r="K294" s="72"/>
      <c r="L294" s="72"/>
      <c r="M294" s="72"/>
      <c r="N294" s="26"/>
      <c r="O294" s="26"/>
      <c r="P294" s="25"/>
      <c r="Q294" s="25"/>
    </row>
    <row r="295" spans="1:17" ht="15" customHeight="1" x14ac:dyDescent="0.25">
      <c r="A295" s="71"/>
      <c r="B295" s="71"/>
      <c r="C295" s="68"/>
      <c r="D295" s="68"/>
      <c r="E295" s="68"/>
      <c r="F295" s="68"/>
      <c r="G295" s="68"/>
      <c r="H295" s="68"/>
      <c r="I295" s="68"/>
      <c r="J295" s="72"/>
      <c r="K295" s="72"/>
      <c r="L295" s="72"/>
      <c r="M295" s="72"/>
      <c r="N295" s="26"/>
      <c r="O295" s="26"/>
      <c r="P295" s="25"/>
      <c r="Q295" s="25"/>
    </row>
    <row r="296" spans="1:17" ht="15" customHeight="1" x14ac:dyDescent="0.25">
      <c r="A296" s="71"/>
      <c r="B296" s="71"/>
      <c r="C296" s="68"/>
      <c r="D296" s="68"/>
      <c r="E296" s="68"/>
      <c r="F296" s="68"/>
      <c r="G296" s="68"/>
      <c r="H296" s="68"/>
      <c r="I296" s="68"/>
      <c r="J296" s="72"/>
      <c r="K296" s="72"/>
      <c r="L296" s="72"/>
      <c r="M296" s="72"/>
      <c r="N296" s="26"/>
      <c r="O296" s="26"/>
      <c r="P296" s="25"/>
      <c r="Q296" s="25"/>
    </row>
    <row r="297" spans="1:17" ht="15" customHeight="1" x14ac:dyDescent="0.25">
      <c r="A297" s="71"/>
      <c r="B297" s="71"/>
      <c r="C297" s="68"/>
      <c r="D297" s="68"/>
      <c r="E297" s="68"/>
      <c r="F297" s="68"/>
      <c r="G297" s="68"/>
      <c r="H297" s="68"/>
      <c r="I297" s="68"/>
      <c r="J297" s="72"/>
      <c r="K297" s="72"/>
      <c r="L297" s="72"/>
      <c r="M297" s="72"/>
      <c r="N297" s="26"/>
      <c r="O297" s="26"/>
      <c r="P297" s="25"/>
      <c r="Q297" s="25"/>
    </row>
    <row r="298" spans="1:17" ht="15" customHeight="1" x14ac:dyDescent="0.25">
      <c r="A298" s="71"/>
      <c r="B298" s="71"/>
      <c r="C298" s="68"/>
      <c r="D298" s="68"/>
      <c r="E298" s="68"/>
      <c r="F298" s="68"/>
      <c r="G298" s="68"/>
      <c r="H298" s="68"/>
      <c r="I298" s="68"/>
      <c r="J298" s="72"/>
      <c r="K298" s="72"/>
      <c r="L298" s="72"/>
      <c r="M298" s="72"/>
      <c r="N298" s="26"/>
      <c r="O298" s="26"/>
      <c r="P298" s="25"/>
      <c r="Q298" s="25"/>
    </row>
    <row r="299" spans="1:17" ht="15" customHeight="1" x14ac:dyDescent="0.25">
      <c r="A299" s="71"/>
      <c r="B299" s="71"/>
      <c r="C299" s="68"/>
      <c r="D299" s="68"/>
      <c r="E299" s="68"/>
      <c r="F299" s="68"/>
      <c r="G299" s="68"/>
      <c r="H299" s="68"/>
      <c r="I299" s="68"/>
      <c r="J299" s="72"/>
      <c r="K299" s="72"/>
      <c r="L299" s="72"/>
      <c r="M299" s="72"/>
      <c r="N299" s="26"/>
      <c r="O299" s="26"/>
      <c r="P299" s="25"/>
      <c r="Q299" s="25"/>
    </row>
    <row r="300" spans="1:17" ht="15" customHeight="1" x14ac:dyDescent="0.25">
      <c r="A300" s="71"/>
      <c r="B300" s="71"/>
      <c r="C300" s="68"/>
      <c r="D300" s="68"/>
      <c r="E300" s="68"/>
      <c r="F300" s="68"/>
      <c r="G300" s="68"/>
      <c r="H300" s="68"/>
      <c r="I300" s="68"/>
      <c r="J300" s="72"/>
      <c r="K300" s="72"/>
      <c r="L300" s="72"/>
      <c r="M300" s="72"/>
      <c r="N300" s="26"/>
      <c r="O300" s="26"/>
      <c r="P300" s="25"/>
      <c r="Q300" s="25"/>
    </row>
    <row r="301" spans="1:17" ht="15" customHeight="1" x14ac:dyDescent="0.25">
      <c r="A301" s="71"/>
      <c r="B301" s="71"/>
      <c r="C301" s="68"/>
      <c r="D301" s="68"/>
      <c r="E301" s="68"/>
      <c r="F301" s="68"/>
      <c r="G301" s="68"/>
      <c r="H301" s="68"/>
      <c r="I301" s="68"/>
      <c r="J301" s="72"/>
      <c r="K301" s="72"/>
      <c r="L301" s="72"/>
      <c r="M301" s="72"/>
      <c r="N301" s="26"/>
      <c r="O301" s="26"/>
      <c r="P301" s="25"/>
      <c r="Q301" s="25"/>
    </row>
    <row r="302" spans="1:17" ht="15" customHeight="1" x14ac:dyDescent="0.25">
      <c r="A302" s="71"/>
      <c r="B302" s="71"/>
      <c r="C302" s="68"/>
      <c r="D302" s="68"/>
      <c r="E302" s="68"/>
      <c r="F302" s="68"/>
      <c r="G302" s="68"/>
      <c r="H302" s="68"/>
      <c r="I302" s="68"/>
      <c r="J302" s="72"/>
      <c r="K302" s="72"/>
      <c r="L302" s="72"/>
      <c r="M302" s="72"/>
      <c r="N302" s="26"/>
      <c r="O302" s="26"/>
      <c r="P302" s="25"/>
      <c r="Q302" s="25"/>
    </row>
    <row r="303" spans="1:17" ht="15" customHeight="1" x14ac:dyDescent="0.25">
      <c r="A303" s="71"/>
      <c r="B303" s="71"/>
      <c r="C303" s="68"/>
      <c r="D303" s="68"/>
      <c r="E303" s="68"/>
      <c r="F303" s="68"/>
      <c r="G303" s="68"/>
      <c r="H303" s="68"/>
      <c r="I303" s="68"/>
      <c r="J303" s="72"/>
      <c r="K303" s="72"/>
      <c r="L303" s="72"/>
      <c r="M303" s="72"/>
      <c r="N303" s="26"/>
      <c r="O303" s="26"/>
      <c r="P303" s="25"/>
      <c r="Q303" s="25"/>
    </row>
    <row r="304" spans="1:17" ht="15" customHeight="1" x14ac:dyDescent="0.25">
      <c r="A304" s="71"/>
      <c r="B304" s="71"/>
      <c r="C304" s="68"/>
      <c r="D304" s="68"/>
      <c r="E304" s="68"/>
      <c r="F304" s="68"/>
      <c r="G304" s="68"/>
      <c r="H304" s="68"/>
      <c r="I304" s="68"/>
      <c r="J304" s="72"/>
      <c r="K304" s="72"/>
      <c r="L304" s="72"/>
      <c r="M304" s="72"/>
      <c r="N304" s="26"/>
      <c r="O304" s="26"/>
      <c r="P304" s="25"/>
      <c r="Q304" s="25"/>
    </row>
    <row r="305" spans="1:17" ht="15" customHeight="1" x14ac:dyDescent="0.25">
      <c r="A305" s="71"/>
      <c r="B305" s="71"/>
      <c r="C305" s="68"/>
      <c r="D305" s="68"/>
      <c r="E305" s="68"/>
      <c r="F305" s="68"/>
      <c r="G305" s="68"/>
      <c r="H305" s="68"/>
      <c r="I305" s="68"/>
      <c r="J305" s="72"/>
      <c r="K305" s="72"/>
      <c r="L305" s="72"/>
      <c r="M305" s="72"/>
      <c r="N305" s="26"/>
      <c r="O305" s="26"/>
      <c r="P305" s="25"/>
      <c r="Q305" s="25"/>
    </row>
    <row r="306" spans="1:17" ht="15" customHeight="1" x14ac:dyDescent="0.25">
      <c r="A306" s="71"/>
      <c r="B306" s="71"/>
      <c r="C306" s="68"/>
      <c r="D306" s="68"/>
      <c r="E306" s="68"/>
      <c r="F306" s="68"/>
      <c r="G306" s="68"/>
      <c r="H306" s="68"/>
      <c r="I306" s="68"/>
      <c r="J306" s="72"/>
      <c r="K306" s="72"/>
      <c r="L306" s="72"/>
      <c r="M306" s="72"/>
      <c r="N306" s="26"/>
      <c r="O306" s="26"/>
      <c r="P306" s="25"/>
      <c r="Q306" s="25"/>
    </row>
    <row r="307" spans="1:17" ht="15" customHeight="1" x14ac:dyDescent="0.25">
      <c r="A307" s="71"/>
      <c r="B307" s="71"/>
      <c r="C307" s="68"/>
      <c r="D307" s="68"/>
      <c r="E307" s="68"/>
      <c r="F307" s="68"/>
      <c r="G307" s="68"/>
      <c r="H307" s="68"/>
      <c r="I307" s="68"/>
      <c r="J307" s="72"/>
      <c r="K307" s="72"/>
      <c r="L307" s="72"/>
      <c r="M307" s="72"/>
      <c r="N307" s="26"/>
      <c r="O307" s="26"/>
      <c r="P307" s="25"/>
      <c r="Q307" s="25"/>
    </row>
    <row r="308" spans="1:17" ht="15" customHeight="1" x14ac:dyDescent="0.25">
      <c r="A308" s="71"/>
      <c r="B308" s="71"/>
      <c r="C308" s="68"/>
      <c r="D308" s="68"/>
      <c r="E308" s="68"/>
      <c r="F308" s="68"/>
      <c r="G308" s="68"/>
      <c r="H308" s="68"/>
      <c r="I308" s="68"/>
      <c r="J308" s="72"/>
      <c r="K308" s="72"/>
      <c r="L308" s="72"/>
      <c r="M308" s="72"/>
      <c r="N308" s="26"/>
      <c r="O308" s="26"/>
      <c r="P308" s="25"/>
      <c r="Q308" s="25"/>
    </row>
    <row r="309" spans="1:17" ht="15" customHeight="1" x14ac:dyDescent="0.25">
      <c r="A309" s="71"/>
      <c r="B309" s="71"/>
      <c r="C309" s="68"/>
      <c r="D309" s="68"/>
      <c r="E309" s="68"/>
      <c r="F309" s="68"/>
      <c r="G309" s="68"/>
      <c r="H309" s="68"/>
      <c r="I309" s="68"/>
      <c r="J309" s="72"/>
      <c r="K309" s="72"/>
      <c r="L309" s="72"/>
      <c r="M309" s="72"/>
      <c r="N309" s="26"/>
      <c r="O309" s="26"/>
      <c r="P309" s="25"/>
      <c r="Q309" s="25"/>
    </row>
    <row r="310" spans="1:17" ht="15" customHeight="1" x14ac:dyDescent="0.25">
      <c r="A310" s="71"/>
      <c r="B310" s="71"/>
      <c r="C310" s="68"/>
      <c r="D310" s="68"/>
      <c r="E310" s="68"/>
      <c r="F310" s="68"/>
      <c r="G310" s="68"/>
      <c r="H310" s="68"/>
      <c r="I310" s="68"/>
      <c r="J310" s="72"/>
      <c r="K310" s="72"/>
      <c r="L310" s="72"/>
      <c r="M310" s="72"/>
      <c r="N310" s="26"/>
      <c r="O310" s="26"/>
      <c r="P310" s="25"/>
      <c r="Q310" s="25"/>
    </row>
    <row r="311" spans="1:17" ht="15" customHeight="1" x14ac:dyDescent="0.25">
      <c r="A311" s="71"/>
      <c r="B311" s="71"/>
      <c r="C311" s="68"/>
      <c r="D311" s="68"/>
      <c r="E311" s="68"/>
      <c r="F311" s="68"/>
      <c r="G311" s="68"/>
      <c r="H311" s="68"/>
      <c r="I311" s="68"/>
      <c r="J311" s="72"/>
      <c r="K311" s="72"/>
      <c r="L311" s="72"/>
      <c r="M311" s="72"/>
      <c r="N311" s="26"/>
      <c r="O311" s="26"/>
      <c r="P311" s="25"/>
      <c r="Q311" s="25"/>
    </row>
    <row r="312" spans="1:17" ht="15" customHeight="1" x14ac:dyDescent="0.25">
      <c r="A312" s="71"/>
      <c r="B312" s="71"/>
      <c r="C312" s="68"/>
      <c r="D312" s="68"/>
      <c r="E312" s="68"/>
      <c r="F312" s="68"/>
      <c r="G312" s="68"/>
      <c r="H312" s="68"/>
      <c r="I312" s="68"/>
      <c r="J312" s="72"/>
      <c r="K312" s="72"/>
      <c r="L312" s="72"/>
      <c r="M312" s="72"/>
      <c r="N312" s="26"/>
      <c r="O312" s="26"/>
      <c r="P312" s="25"/>
      <c r="Q312" s="25"/>
    </row>
    <row r="313" spans="1:17" ht="15" customHeight="1" x14ac:dyDescent="0.25">
      <c r="A313" s="71"/>
      <c r="B313" s="71"/>
      <c r="C313" s="68"/>
      <c r="D313" s="68"/>
      <c r="E313" s="68"/>
      <c r="F313" s="68"/>
      <c r="G313" s="68"/>
      <c r="H313" s="68"/>
      <c r="I313" s="68"/>
      <c r="J313" s="72"/>
      <c r="K313" s="72"/>
      <c r="L313" s="72"/>
      <c r="M313" s="72"/>
      <c r="N313" s="26"/>
      <c r="O313" s="26"/>
      <c r="P313" s="25"/>
      <c r="Q313" s="25"/>
    </row>
    <row r="314" spans="1:17" ht="15" customHeight="1" x14ac:dyDescent="0.25">
      <c r="A314" s="71"/>
      <c r="B314" s="71"/>
      <c r="C314" s="68"/>
      <c r="D314" s="68"/>
      <c r="E314" s="68"/>
      <c r="F314" s="68"/>
      <c r="G314" s="68"/>
      <c r="H314" s="68"/>
      <c r="I314" s="68"/>
      <c r="J314" s="72"/>
      <c r="K314" s="72"/>
      <c r="L314" s="72"/>
      <c r="M314" s="72"/>
      <c r="N314" s="26"/>
      <c r="O314" s="26"/>
      <c r="P314" s="25"/>
      <c r="Q314" s="25"/>
    </row>
    <row r="315" spans="1:17" ht="15" customHeight="1" x14ac:dyDescent="0.25">
      <c r="A315" s="71"/>
      <c r="B315" s="71"/>
      <c r="C315" s="68"/>
      <c r="D315" s="68"/>
      <c r="E315" s="68"/>
      <c r="F315" s="68"/>
      <c r="G315" s="68"/>
      <c r="H315" s="68"/>
      <c r="I315" s="68"/>
      <c r="J315" s="72"/>
      <c r="K315" s="72"/>
      <c r="L315" s="72"/>
      <c r="M315" s="72"/>
      <c r="N315" s="26"/>
      <c r="O315" s="26"/>
      <c r="P315" s="25"/>
      <c r="Q315" s="25"/>
    </row>
    <row r="316" spans="1:17" ht="15" customHeight="1" x14ac:dyDescent="0.25">
      <c r="A316" s="71"/>
      <c r="B316" s="71"/>
      <c r="C316" s="68"/>
      <c r="D316" s="68"/>
      <c r="E316" s="68"/>
      <c r="F316" s="68"/>
      <c r="G316" s="68"/>
      <c r="H316" s="68"/>
      <c r="I316" s="68"/>
      <c r="J316" s="72"/>
      <c r="K316" s="72"/>
      <c r="L316" s="72"/>
      <c r="M316" s="72"/>
      <c r="N316" s="26"/>
      <c r="O316" s="26"/>
      <c r="P316" s="25"/>
      <c r="Q316" s="25"/>
    </row>
    <row r="317" spans="1:17" ht="15" customHeight="1" x14ac:dyDescent="0.25">
      <c r="A317" s="71"/>
      <c r="B317" s="71"/>
      <c r="C317" s="68"/>
      <c r="D317" s="68"/>
      <c r="E317" s="68"/>
      <c r="F317" s="68"/>
      <c r="G317" s="68"/>
      <c r="H317" s="68"/>
      <c r="I317" s="68"/>
      <c r="J317" s="72"/>
      <c r="K317" s="72"/>
      <c r="L317" s="72"/>
      <c r="M317" s="72"/>
      <c r="N317" s="26"/>
      <c r="O317" s="26"/>
      <c r="P317" s="25"/>
      <c r="Q317" s="25"/>
    </row>
    <row r="318" spans="1:17" ht="15" customHeight="1" x14ac:dyDescent="0.25">
      <c r="A318" s="71"/>
      <c r="B318" s="71"/>
      <c r="C318" s="68"/>
      <c r="D318" s="68"/>
      <c r="E318" s="68"/>
      <c r="F318" s="68"/>
      <c r="G318" s="68"/>
      <c r="H318" s="68"/>
      <c r="I318" s="68"/>
      <c r="J318" s="72"/>
      <c r="K318" s="72"/>
      <c r="L318" s="72"/>
      <c r="M318" s="72"/>
      <c r="N318" s="26"/>
      <c r="O318" s="26"/>
      <c r="P318" s="25"/>
      <c r="Q318" s="25"/>
    </row>
    <row r="319" spans="1:17" ht="15" customHeight="1" x14ac:dyDescent="0.25">
      <c r="A319" s="71"/>
      <c r="B319" s="71"/>
      <c r="C319" s="68"/>
      <c r="D319" s="68"/>
      <c r="E319" s="68"/>
      <c r="F319" s="68"/>
      <c r="G319" s="68"/>
      <c r="H319" s="68"/>
      <c r="I319" s="68"/>
      <c r="J319" s="72"/>
      <c r="K319" s="72"/>
      <c r="L319" s="72"/>
      <c r="M319" s="72"/>
      <c r="N319" s="26"/>
      <c r="O319" s="26"/>
      <c r="P319" s="25"/>
      <c r="Q319" s="25"/>
    </row>
    <row r="320" spans="1:17" ht="15" customHeight="1" x14ac:dyDescent="0.25">
      <c r="A320" s="71"/>
      <c r="B320" s="71"/>
      <c r="C320" s="68"/>
      <c r="D320" s="68"/>
      <c r="E320" s="68"/>
      <c r="F320" s="68"/>
      <c r="G320" s="68"/>
      <c r="H320" s="68"/>
      <c r="I320" s="68"/>
      <c r="J320" s="72"/>
      <c r="K320" s="72"/>
      <c r="L320" s="72"/>
      <c r="M320" s="72"/>
      <c r="N320" s="26"/>
      <c r="O320" s="26"/>
      <c r="P320" s="25"/>
      <c r="Q320" s="25"/>
    </row>
    <row r="321" spans="1:17" ht="15" customHeight="1" x14ac:dyDescent="0.25">
      <c r="A321" s="71"/>
      <c r="B321" s="71"/>
      <c r="C321" s="68"/>
      <c r="D321" s="68"/>
      <c r="E321" s="68"/>
      <c r="F321" s="68"/>
      <c r="G321" s="68"/>
      <c r="H321" s="68"/>
      <c r="I321" s="68"/>
      <c r="J321" s="72"/>
      <c r="K321" s="72"/>
      <c r="L321" s="72"/>
      <c r="M321" s="72"/>
      <c r="N321" s="26"/>
      <c r="O321" s="26"/>
      <c r="P321" s="25"/>
      <c r="Q321" s="25"/>
    </row>
    <row r="322" spans="1:17" ht="15" customHeight="1" x14ac:dyDescent="0.25">
      <c r="A322" s="71"/>
      <c r="B322" s="71"/>
      <c r="C322" s="68"/>
      <c r="D322" s="68"/>
      <c r="E322" s="68"/>
      <c r="F322" s="68"/>
      <c r="G322" s="68"/>
      <c r="H322" s="68"/>
      <c r="I322" s="68"/>
      <c r="J322" s="72"/>
      <c r="K322" s="72"/>
      <c r="L322" s="72"/>
      <c r="M322" s="72"/>
      <c r="N322" s="26"/>
      <c r="O322" s="26"/>
      <c r="P322" s="25"/>
      <c r="Q322" s="25"/>
    </row>
    <row r="323" spans="1:17" ht="15" customHeight="1" x14ac:dyDescent="0.25">
      <c r="A323" s="71"/>
      <c r="B323" s="71"/>
      <c r="C323" s="68"/>
      <c r="D323" s="68"/>
      <c r="E323" s="68"/>
      <c r="F323" s="68"/>
      <c r="G323" s="68"/>
      <c r="H323" s="68"/>
      <c r="I323" s="68"/>
      <c r="J323" s="72"/>
      <c r="K323" s="72"/>
      <c r="L323" s="72"/>
      <c r="M323" s="72"/>
      <c r="N323" s="26"/>
      <c r="O323" s="26"/>
      <c r="P323" s="25"/>
      <c r="Q323" s="25"/>
    </row>
    <row r="324" spans="1:17" ht="15" customHeight="1" x14ac:dyDescent="0.25">
      <c r="A324" s="71"/>
      <c r="B324" s="71"/>
      <c r="C324" s="68"/>
      <c r="D324" s="68"/>
      <c r="E324" s="68"/>
      <c r="F324" s="68"/>
      <c r="G324" s="68"/>
      <c r="H324" s="68"/>
      <c r="I324" s="68"/>
      <c r="J324" s="72"/>
      <c r="K324" s="72"/>
      <c r="L324" s="72"/>
      <c r="M324" s="72"/>
      <c r="N324" s="26"/>
      <c r="O324" s="26"/>
      <c r="P324" s="25"/>
      <c r="Q324" s="25"/>
    </row>
    <row r="325" spans="1:17" ht="15" customHeight="1" x14ac:dyDescent="0.25">
      <c r="A325" s="71"/>
      <c r="B325" s="71"/>
      <c r="C325" s="68"/>
      <c r="D325" s="68"/>
      <c r="E325" s="68"/>
      <c r="F325" s="68"/>
      <c r="G325" s="68"/>
      <c r="H325" s="68"/>
      <c r="I325" s="68"/>
      <c r="J325" s="72"/>
      <c r="K325" s="72"/>
      <c r="L325" s="72"/>
      <c r="M325" s="72"/>
      <c r="N325" s="26"/>
      <c r="O325" s="26"/>
      <c r="P325" s="25"/>
      <c r="Q325" s="25"/>
    </row>
    <row r="326" spans="1:17" ht="15" customHeight="1" x14ac:dyDescent="0.25">
      <c r="A326" s="71"/>
      <c r="B326" s="71"/>
      <c r="C326" s="68"/>
      <c r="D326" s="68"/>
      <c r="E326" s="68"/>
      <c r="F326" s="68"/>
      <c r="G326" s="68"/>
      <c r="H326" s="68"/>
      <c r="I326" s="68"/>
      <c r="J326" s="72"/>
      <c r="K326" s="72"/>
      <c r="L326" s="72"/>
      <c r="M326" s="72"/>
      <c r="N326" s="26"/>
      <c r="O326" s="26"/>
      <c r="P326" s="25"/>
      <c r="Q326" s="25"/>
    </row>
    <row r="327" spans="1:17" ht="15" customHeight="1" x14ac:dyDescent="0.25">
      <c r="A327" s="71"/>
      <c r="B327" s="71"/>
      <c r="C327" s="68"/>
      <c r="D327" s="68"/>
      <c r="E327" s="68"/>
      <c r="F327" s="68"/>
      <c r="G327" s="68"/>
      <c r="H327" s="68"/>
      <c r="I327" s="68"/>
      <c r="J327" s="72"/>
      <c r="K327" s="72"/>
      <c r="L327" s="72"/>
      <c r="M327" s="72"/>
      <c r="N327" s="26"/>
      <c r="O327" s="26"/>
      <c r="P327" s="25"/>
      <c r="Q327" s="25"/>
    </row>
    <row r="328" spans="1:17" ht="15" customHeight="1" x14ac:dyDescent="0.25">
      <c r="A328" s="71"/>
      <c r="B328" s="71"/>
      <c r="C328" s="68"/>
      <c r="D328" s="68"/>
      <c r="E328" s="68"/>
      <c r="F328" s="68"/>
      <c r="G328" s="68"/>
      <c r="H328" s="68"/>
      <c r="I328" s="68"/>
      <c r="J328" s="72"/>
      <c r="K328" s="72"/>
      <c r="L328" s="72"/>
      <c r="M328" s="72"/>
      <c r="N328" s="26"/>
      <c r="O328" s="26"/>
      <c r="P328" s="25"/>
      <c r="Q328" s="25"/>
    </row>
    <row r="329" spans="1:17" ht="15" customHeight="1" x14ac:dyDescent="0.25">
      <c r="A329" s="71"/>
      <c r="B329" s="71"/>
      <c r="C329" s="68"/>
      <c r="D329" s="68"/>
      <c r="E329" s="68"/>
      <c r="F329" s="68"/>
      <c r="G329" s="68"/>
      <c r="H329" s="68"/>
      <c r="I329" s="68"/>
      <c r="J329" s="72"/>
      <c r="K329" s="72"/>
      <c r="L329" s="72"/>
      <c r="M329" s="72"/>
      <c r="N329" s="26"/>
      <c r="O329" s="26"/>
      <c r="P329" s="25"/>
      <c r="Q329" s="25"/>
    </row>
    <row r="330" spans="1:17" ht="15" customHeight="1" x14ac:dyDescent="0.25">
      <c r="A330" s="71"/>
      <c r="B330" s="71"/>
      <c r="C330" s="68"/>
      <c r="D330" s="68"/>
      <c r="E330" s="68"/>
      <c r="F330" s="68"/>
      <c r="G330" s="68"/>
      <c r="H330" s="68"/>
      <c r="I330" s="68"/>
      <c r="J330" s="72"/>
      <c r="K330" s="72"/>
      <c r="L330" s="72"/>
      <c r="M330" s="72"/>
      <c r="N330" s="26"/>
      <c r="O330" s="26"/>
      <c r="P330" s="25"/>
      <c r="Q330" s="25"/>
    </row>
    <row r="331" spans="1:17" ht="15" customHeight="1" x14ac:dyDescent="0.25">
      <c r="A331" s="71"/>
      <c r="B331" s="71"/>
      <c r="C331" s="68"/>
      <c r="D331" s="68"/>
      <c r="E331" s="68"/>
      <c r="F331" s="68"/>
      <c r="G331" s="68"/>
      <c r="H331" s="68"/>
      <c r="I331" s="68"/>
      <c r="J331" s="72"/>
      <c r="K331" s="72"/>
      <c r="L331" s="72"/>
      <c r="M331" s="72"/>
      <c r="N331" s="26"/>
      <c r="O331" s="26"/>
      <c r="P331" s="25"/>
      <c r="Q331" s="25"/>
    </row>
    <row r="332" spans="1:17" ht="15" customHeight="1" x14ac:dyDescent="0.25">
      <c r="A332" s="71"/>
      <c r="B332" s="71"/>
      <c r="C332" s="68"/>
      <c r="D332" s="68"/>
      <c r="E332" s="68"/>
      <c r="F332" s="68"/>
      <c r="G332" s="68"/>
      <c r="H332" s="68"/>
      <c r="I332" s="68"/>
      <c r="J332" s="72"/>
      <c r="K332" s="72"/>
      <c r="L332" s="72"/>
      <c r="M332" s="72"/>
      <c r="N332" s="26"/>
      <c r="O332" s="26"/>
      <c r="P332" s="25"/>
      <c r="Q332" s="25"/>
    </row>
    <row r="333" spans="1:17" ht="15" customHeight="1" x14ac:dyDescent="0.25">
      <c r="A333" s="71"/>
      <c r="B333" s="71"/>
      <c r="C333" s="68"/>
      <c r="D333" s="68"/>
      <c r="E333" s="68"/>
      <c r="F333" s="68"/>
      <c r="G333" s="68"/>
      <c r="H333" s="68"/>
      <c r="I333" s="68"/>
      <c r="J333" s="72"/>
      <c r="K333" s="72"/>
      <c r="L333" s="72"/>
      <c r="M333" s="72"/>
      <c r="N333" s="26"/>
      <c r="O333" s="26"/>
      <c r="P333" s="25"/>
      <c r="Q333" s="25"/>
    </row>
    <row r="334" spans="1:17" ht="15" customHeight="1" x14ac:dyDescent="0.25">
      <c r="A334" s="71"/>
      <c r="B334" s="71"/>
      <c r="C334" s="68"/>
      <c r="D334" s="68"/>
      <c r="E334" s="68"/>
      <c r="F334" s="68"/>
      <c r="G334" s="68"/>
      <c r="H334" s="68"/>
      <c r="I334" s="68"/>
      <c r="J334" s="72"/>
      <c r="K334" s="72"/>
      <c r="L334" s="72"/>
      <c r="M334" s="72"/>
      <c r="N334" s="26"/>
      <c r="O334" s="26"/>
      <c r="P334" s="25"/>
      <c r="Q334" s="25"/>
    </row>
    <row r="335" spans="1:17" ht="15" customHeight="1" x14ac:dyDescent="0.25">
      <c r="A335" s="71"/>
      <c r="B335" s="71"/>
      <c r="C335" s="68"/>
      <c r="D335" s="68"/>
      <c r="E335" s="68"/>
      <c r="F335" s="68"/>
      <c r="G335" s="68"/>
      <c r="H335" s="68"/>
      <c r="I335" s="68"/>
      <c r="J335" s="72"/>
      <c r="K335" s="72"/>
      <c r="L335" s="72"/>
      <c r="M335" s="72"/>
      <c r="N335" s="26"/>
      <c r="O335" s="26"/>
      <c r="P335" s="25"/>
      <c r="Q335" s="25"/>
    </row>
    <row r="336" spans="1:17" ht="15" customHeight="1" x14ac:dyDescent="0.25">
      <c r="A336" s="71"/>
      <c r="B336" s="71"/>
      <c r="C336" s="68"/>
      <c r="D336" s="68"/>
      <c r="E336" s="68"/>
      <c r="F336" s="68"/>
      <c r="G336" s="68"/>
      <c r="H336" s="68"/>
      <c r="I336" s="68"/>
      <c r="J336" s="72"/>
      <c r="K336" s="72"/>
      <c r="L336" s="72"/>
      <c r="M336" s="72"/>
      <c r="N336" s="26"/>
      <c r="O336" s="26"/>
      <c r="P336" s="25"/>
      <c r="Q336" s="25"/>
    </row>
    <row r="337" spans="1:17" ht="15" customHeight="1" x14ac:dyDescent="0.25">
      <c r="A337" s="71"/>
      <c r="B337" s="71"/>
      <c r="C337" s="68"/>
      <c r="D337" s="68"/>
      <c r="E337" s="68"/>
      <c r="F337" s="68"/>
      <c r="G337" s="68"/>
      <c r="H337" s="68"/>
      <c r="I337" s="68"/>
      <c r="J337" s="72"/>
      <c r="K337" s="72"/>
      <c r="L337" s="72"/>
      <c r="M337" s="72"/>
      <c r="N337" s="26"/>
      <c r="O337" s="26"/>
      <c r="P337" s="25"/>
      <c r="Q337" s="25"/>
    </row>
    <row r="338" spans="1:17" ht="15" customHeight="1" x14ac:dyDescent="0.25">
      <c r="A338" s="71"/>
      <c r="B338" s="71"/>
      <c r="C338" s="68"/>
      <c r="D338" s="68"/>
      <c r="E338" s="68"/>
      <c r="F338" s="68"/>
      <c r="G338" s="68"/>
      <c r="H338" s="68"/>
      <c r="I338" s="68"/>
      <c r="J338" s="72"/>
      <c r="K338" s="72"/>
      <c r="L338" s="72"/>
      <c r="M338" s="72"/>
      <c r="N338" s="26"/>
      <c r="O338" s="26"/>
      <c r="P338" s="25"/>
      <c r="Q338" s="25"/>
    </row>
    <row r="339" spans="1:17" ht="15" customHeight="1" x14ac:dyDescent="0.25">
      <c r="A339" s="71"/>
      <c r="B339" s="71"/>
      <c r="C339" s="68"/>
      <c r="D339" s="68"/>
      <c r="E339" s="68"/>
      <c r="F339" s="68"/>
      <c r="G339" s="68"/>
      <c r="H339" s="68"/>
      <c r="I339" s="68"/>
      <c r="J339" s="72"/>
      <c r="K339" s="72"/>
      <c r="L339" s="72"/>
      <c r="M339" s="72"/>
      <c r="N339" s="26"/>
      <c r="O339" s="26"/>
      <c r="P339" s="25"/>
      <c r="Q339" s="25"/>
    </row>
    <row r="340" spans="1:17" ht="15" customHeight="1" x14ac:dyDescent="0.25">
      <c r="A340" s="71"/>
      <c r="B340" s="71"/>
      <c r="C340" s="68"/>
      <c r="D340" s="68"/>
      <c r="E340" s="68"/>
      <c r="F340" s="68"/>
      <c r="G340" s="68"/>
      <c r="H340" s="68"/>
      <c r="I340" s="68"/>
      <c r="J340" s="72"/>
      <c r="K340" s="72"/>
      <c r="L340" s="72"/>
      <c r="M340" s="72"/>
      <c r="N340" s="26"/>
      <c r="O340" s="26"/>
      <c r="P340" s="25"/>
      <c r="Q340" s="25"/>
    </row>
    <row r="341" spans="1:17" ht="15" customHeight="1" x14ac:dyDescent="0.25">
      <c r="A341" s="71"/>
      <c r="B341" s="71"/>
      <c r="C341" s="68"/>
      <c r="D341" s="68"/>
      <c r="E341" s="68"/>
      <c r="F341" s="68"/>
      <c r="G341" s="68"/>
      <c r="H341" s="68"/>
      <c r="I341" s="68"/>
      <c r="J341" s="72"/>
      <c r="K341" s="72"/>
      <c r="L341" s="72"/>
      <c r="M341" s="72"/>
      <c r="N341" s="26"/>
      <c r="O341" s="26"/>
      <c r="P341" s="25"/>
      <c r="Q341" s="25"/>
    </row>
    <row r="342" spans="1:17" ht="15" customHeight="1" x14ac:dyDescent="0.25">
      <c r="A342" s="71"/>
      <c r="B342" s="71"/>
      <c r="C342" s="68"/>
      <c r="D342" s="68"/>
      <c r="E342" s="68"/>
      <c r="F342" s="68"/>
      <c r="G342" s="68"/>
      <c r="H342" s="68"/>
      <c r="I342" s="68"/>
      <c r="J342" s="72"/>
      <c r="K342" s="72"/>
      <c r="L342" s="72"/>
      <c r="M342" s="72"/>
      <c r="N342" s="26"/>
      <c r="O342" s="26"/>
      <c r="P342" s="25"/>
      <c r="Q342" s="25"/>
    </row>
    <row r="343" spans="1:17" ht="15" customHeight="1" x14ac:dyDescent="0.25">
      <c r="A343" s="71"/>
      <c r="B343" s="71"/>
      <c r="C343" s="68"/>
      <c r="D343" s="68"/>
      <c r="E343" s="68"/>
      <c r="F343" s="68"/>
      <c r="G343" s="68"/>
      <c r="H343" s="68"/>
      <c r="I343" s="68"/>
      <c r="J343" s="72"/>
      <c r="K343" s="72"/>
      <c r="L343" s="72"/>
      <c r="M343" s="72"/>
      <c r="N343" s="26"/>
      <c r="O343" s="26"/>
      <c r="P343" s="25"/>
      <c r="Q343" s="25"/>
    </row>
    <row r="344" spans="1:17" ht="15" customHeight="1" x14ac:dyDescent="0.25">
      <c r="A344" s="71"/>
      <c r="B344" s="71"/>
      <c r="C344" s="68"/>
      <c r="D344" s="68"/>
      <c r="E344" s="68"/>
      <c r="F344" s="68"/>
      <c r="G344" s="68"/>
      <c r="H344" s="68"/>
      <c r="I344" s="68"/>
      <c r="J344" s="72"/>
      <c r="K344" s="72"/>
      <c r="L344" s="72"/>
      <c r="M344" s="72"/>
      <c r="N344" s="26"/>
      <c r="O344" s="26"/>
      <c r="P344" s="25"/>
      <c r="Q344" s="25"/>
    </row>
    <row r="345" spans="1:17" ht="15" customHeight="1" x14ac:dyDescent="0.25">
      <c r="A345" s="71"/>
      <c r="B345" s="71"/>
      <c r="C345" s="68"/>
      <c r="D345" s="68"/>
      <c r="E345" s="68"/>
      <c r="F345" s="68"/>
      <c r="G345" s="68"/>
      <c r="H345" s="68"/>
      <c r="I345" s="68"/>
      <c r="J345" s="72"/>
      <c r="K345" s="72"/>
      <c r="L345" s="72"/>
      <c r="M345" s="72"/>
      <c r="N345" s="26"/>
      <c r="O345" s="26"/>
      <c r="P345" s="25"/>
      <c r="Q345" s="25"/>
    </row>
    <row r="346" spans="1:17" ht="15" customHeight="1" x14ac:dyDescent="0.25">
      <c r="A346" s="71"/>
      <c r="B346" s="71"/>
      <c r="C346" s="68"/>
      <c r="D346" s="68"/>
      <c r="E346" s="68"/>
      <c r="F346" s="68"/>
      <c r="G346" s="68"/>
      <c r="H346" s="68"/>
      <c r="I346" s="68"/>
      <c r="J346" s="72"/>
      <c r="K346" s="72"/>
      <c r="L346" s="72"/>
      <c r="M346" s="72"/>
      <c r="N346" s="26"/>
      <c r="O346" s="26"/>
      <c r="P346" s="25"/>
      <c r="Q346" s="25"/>
    </row>
    <row r="347" spans="1:17" ht="15" customHeight="1" x14ac:dyDescent="0.25">
      <c r="A347" s="71"/>
      <c r="B347" s="71"/>
      <c r="C347" s="68"/>
      <c r="D347" s="68"/>
      <c r="E347" s="68"/>
      <c r="F347" s="68"/>
      <c r="G347" s="68"/>
      <c r="H347" s="68"/>
      <c r="I347" s="68"/>
      <c r="J347" s="72"/>
      <c r="K347" s="72"/>
      <c r="L347" s="72"/>
      <c r="M347" s="72"/>
      <c r="N347" s="26"/>
      <c r="O347" s="26"/>
      <c r="P347" s="25"/>
      <c r="Q347" s="25"/>
    </row>
    <row r="348" spans="1:17" ht="15" customHeight="1" x14ac:dyDescent="0.25">
      <c r="A348" s="71"/>
      <c r="B348" s="71"/>
      <c r="C348" s="68"/>
      <c r="D348" s="68"/>
      <c r="E348" s="68"/>
      <c r="F348" s="68"/>
      <c r="G348" s="68"/>
      <c r="H348" s="68"/>
      <c r="I348" s="68"/>
      <c r="J348" s="72"/>
      <c r="K348" s="72"/>
      <c r="L348" s="72"/>
      <c r="M348" s="72"/>
      <c r="N348" s="26"/>
      <c r="O348" s="26"/>
      <c r="P348" s="25"/>
      <c r="Q348" s="25"/>
    </row>
    <row r="349" spans="1:17" ht="15" customHeight="1" x14ac:dyDescent="0.25">
      <c r="A349" s="71"/>
      <c r="B349" s="71"/>
      <c r="C349" s="68"/>
      <c r="D349" s="68"/>
      <c r="E349" s="68"/>
      <c r="F349" s="68"/>
      <c r="G349" s="68"/>
      <c r="H349" s="68"/>
      <c r="I349" s="68"/>
      <c r="J349" s="72"/>
      <c r="K349" s="72"/>
      <c r="L349" s="72"/>
      <c r="M349" s="72"/>
      <c r="N349" s="26"/>
      <c r="O349" s="26"/>
      <c r="P349" s="25"/>
      <c r="Q349" s="25"/>
    </row>
    <row r="350" spans="1:17" ht="15" customHeight="1" x14ac:dyDescent="0.25">
      <c r="A350" s="71"/>
      <c r="B350" s="71"/>
      <c r="C350" s="68"/>
      <c r="D350" s="68"/>
      <c r="E350" s="68"/>
      <c r="F350" s="68"/>
      <c r="G350" s="68"/>
      <c r="H350" s="68"/>
      <c r="I350" s="68"/>
      <c r="J350" s="72"/>
      <c r="K350" s="72"/>
      <c r="L350" s="72"/>
      <c r="M350" s="72"/>
      <c r="N350" s="26"/>
      <c r="O350" s="26"/>
      <c r="P350" s="25"/>
      <c r="Q350" s="25"/>
    </row>
    <row r="351" spans="1:17" ht="15" customHeight="1" x14ac:dyDescent="0.25">
      <c r="A351" s="71"/>
      <c r="B351" s="71"/>
      <c r="C351" s="68"/>
      <c r="D351" s="68"/>
      <c r="E351" s="68"/>
      <c r="F351" s="68"/>
      <c r="G351" s="68"/>
      <c r="H351" s="68"/>
      <c r="I351" s="68"/>
      <c r="J351" s="72"/>
      <c r="K351" s="72"/>
      <c r="L351" s="72"/>
      <c r="M351" s="72"/>
      <c r="N351" s="26"/>
      <c r="O351" s="26"/>
      <c r="P351" s="25"/>
      <c r="Q351" s="25"/>
    </row>
    <row r="352" spans="1:17" ht="15" customHeight="1" x14ac:dyDescent="0.25">
      <c r="A352" s="71"/>
      <c r="B352" s="71"/>
      <c r="C352" s="68"/>
      <c r="D352" s="68"/>
      <c r="E352" s="68"/>
      <c r="F352" s="68"/>
      <c r="G352" s="68"/>
      <c r="H352" s="68"/>
      <c r="I352" s="68"/>
      <c r="J352" s="72"/>
      <c r="K352" s="72"/>
      <c r="L352" s="72"/>
      <c r="M352" s="72"/>
      <c r="N352" s="26"/>
      <c r="O352" s="26"/>
      <c r="P352" s="25"/>
      <c r="Q352" s="25"/>
    </row>
    <row r="353" spans="1:17" ht="15" customHeight="1" x14ac:dyDescent="0.25">
      <c r="A353" s="71"/>
      <c r="B353" s="71"/>
      <c r="C353" s="68"/>
      <c r="D353" s="68"/>
      <c r="E353" s="68"/>
      <c r="F353" s="68"/>
      <c r="G353" s="68"/>
      <c r="H353" s="68"/>
      <c r="I353" s="68"/>
      <c r="J353" s="72"/>
      <c r="K353" s="72"/>
      <c r="L353" s="72"/>
      <c r="M353" s="72"/>
      <c r="N353" s="26"/>
      <c r="O353" s="26"/>
      <c r="P353" s="25"/>
      <c r="Q353" s="25"/>
    </row>
    <row r="354" spans="1:17" ht="15" customHeight="1" x14ac:dyDescent="0.25">
      <c r="A354" s="71"/>
      <c r="B354" s="71"/>
      <c r="C354" s="68"/>
      <c r="D354" s="68"/>
      <c r="E354" s="68"/>
      <c r="F354" s="68"/>
      <c r="G354" s="68"/>
      <c r="H354" s="68"/>
      <c r="I354" s="68"/>
      <c r="J354" s="72"/>
      <c r="K354" s="72"/>
      <c r="L354" s="72"/>
      <c r="M354" s="72"/>
      <c r="N354" s="26"/>
      <c r="O354" s="26"/>
      <c r="P354" s="25"/>
      <c r="Q354" s="25"/>
    </row>
    <row r="355" spans="1:17" ht="15" customHeight="1" x14ac:dyDescent="0.25">
      <c r="A355" s="71"/>
      <c r="B355" s="71"/>
      <c r="C355" s="68"/>
      <c r="D355" s="68"/>
      <c r="E355" s="68"/>
      <c r="F355" s="68"/>
      <c r="G355" s="68"/>
      <c r="H355" s="68"/>
      <c r="I355" s="68"/>
      <c r="J355" s="72"/>
      <c r="K355" s="72"/>
      <c r="L355" s="72"/>
      <c r="M355" s="72"/>
      <c r="N355" s="26"/>
      <c r="O355" s="26"/>
      <c r="P355" s="25"/>
      <c r="Q355" s="25"/>
    </row>
    <row r="356" spans="1:17" ht="15" customHeight="1" x14ac:dyDescent="0.25">
      <c r="A356" s="71"/>
      <c r="B356" s="71"/>
      <c r="C356" s="68"/>
      <c r="D356" s="68"/>
      <c r="E356" s="68"/>
      <c r="F356" s="68"/>
      <c r="G356" s="68"/>
      <c r="H356" s="68"/>
      <c r="I356" s="68"/>
      <c r="J356" s="72"/>
      <c r="K356" s="72"/>
      <c r="L356" s="72"/>
      <c r="M356" s="72"/>
      <c r="N356" s="26"/>
      <c r="O356" s="26"/>
      <c r="P356" s="25"/>
      <c r="Q356" s="25"/>
    </row>
    <row r="357" spans="1:17" ht="15" customHeight="1" x14ac:dyDescent="0.25">
      <c r="A357" s="71"/>
      <c r="B357" s="71"/>
      <c r="C357" s="68"/>
      <c r="D357" s="68"/>
      <c r="E357" s="68"/>
      <c r="F357" s="68"/>
      <c r="G357" s="68"/>
      <c r="H357" s="68"/>
      <c r="I357" s="68"/>
      <c r="J357" s="72"/>
      <c r="K357" s="72"/>
      <c r="L357" s="72"/>
      <c r="M357" s="72"/>
      <c r="N357" s="26"/>
      <c r="O357" s="26"/>
      <c r="P357" s="25"/>
      <c r="Q357" s="25"/>
    </row>
    <row r="358" spans="1:17" ht="15" customHeight="1" x14ac:dyDescent="0.25">
      <c r="A358" s="71"/>
      <c r="B358" s="71"/>
      <c r="C358" s="68"/>
      <c r="D358" s="68"/>
      <c r="E358" s="68"/>
      <c r="F358" s="68"/>
      <c r="G358" s="68"/>
      <c r="H358" s="68"/>
      <c r="I358" s="68"/>
      <c r="J358" s="72"/>
      <c r="K358" s="72"/>
      <c r="L358" s="72"/>
      <c r="M358" s="72"/>
      <c r="N358" s="26"/>
      <c r="O358" s="26"/>
      <c r="P358" s="25"/>
      <c r="Q358" s="25"/>
    </row>
    <row r="359" spans="1:17" ht="15" customHeight="1" x14ac:dyDescent="0.25">
      <c r="A359" s="71"/>
      <c r="B359" s="71"/>
      <c r="C359" s="68"/>
      <c r="D359" s="68"/>
      <c r="E359" s="68"/>
      <c r="F359" s="68"/>
      <c r="G359" s="68"/>
      <c r="H359" s="68"/>
      <c r="I359" s="68"/>
      <c r="J359" s="72"/>
      <c r="K359" s="72"/>
      <c r="L359" s="72"/>
      <c r="M359" s="72"/>
      <c r="N359" s="26"/>
      <c r="O359" s="26"/>
      <c r="P359" s="25"/>
      <c r="Q359" s="25"/>
    </row>
    <row r="360" spans="1:17" ht="15" customHeight="1" x14ac:dyDescent="0.25">
      <c r="A360" s="71"/>
      <c r="B360" s="71"/>
      <c r="C360" s="68"/>
      <c r="D360" s="68"/>
      <c r="E360" s="68"/>
      <c r="F360" s="68"/>
      <c r="G360" s="68"/>
      <c r="H360" s="68"/>
      <c r="I360" s="68"/>
      <c r="J360" s="72"/>
      <c r="K360" s="72"/>
      <c r="L360" s="72"/>
      <c r="M360" s="72"/>
      <c r="N360" s="26"/>
      <c r="O360" s="26"/>
      <c r="P360" s="25"/>
      <c r="Q360" s="25"/>
    </row>
    <row r="361" spans="1:17" ht="15" customHeight="1" x14ac:dyDescent="0.25">
      <c r="A361" s="71"/>
      <c r="B361" s="71"/>
      <c r="C361" s="68"/>
      <c r="D361" s="68"/>
      <c r="E361" s="68"/>
      <c r="F361" s="68"/>
      <c r="G361" s="68"/>
      <c r="H361" s="68"/>
      <c r="I361" s="68"/>
      <c r="J361" s="72"/>
      <c r="K361" s="72"/>
      <c r="L361" s="72"/>
      <c r="M361" s="72"/>
      <c r="N361" s="26"/>
      <c r="O361" s="26"/>
      <c r="P361" s="25"/>
      <c r="Q361" s="25"/>
    </row>
    <row r="362" spans="1:17" ht="15" customHeight="1" x14ac:dyDescent="0.25">
      <c r="A362" s="71"/>
      <c r="B362" s="71"/>
      <c r="C362" s="68"/>
      <c r="D362" s="68"/>
      <c r="E362" s="68"/>
      <c r="F362" s="68"/>
      <c r="G362" s="68"/>
      <c r="H362" s="68"/>
      <c r="I362" s="68"/>
      <c r="J362" s="72"/>
      <c r="K362" s="72"/>
      <c r="L362" s="72"/>
      <c r="M362" s="72"/>
      <c r="N362" s="26"/>
      <c r="O362" s="26"/>
      <c r="P362" s="25"/>
      <c r="Q362" s="25"/>
    </row>
    <row r="363" spans="1:17" ht="15" customHeight="1" x14ac:dyDescent="0.25">
      <c r="A363" s="71"/>
      <c r="B363" s="71"/>
      <c r="C363" s="68"/>
      <c r="D363" s="68"/>
      <c r="E363" s="68"/>
      <c r="F363" s="68"/>
      <c r="G363" s="68"/>
      <c r="H363" s="68"/>
      <c r="I363" s="68"/>
      <c r="J363" s="72"/>
      <c r="K363" s="72"/>
      <c r="L363" s="72"/>
      <c r="M363" s="72"/>
      <c r="N363" s="26"/>
      <c r="O363" s="26"/>
      <c r="P363" s="25"/>
      <c r="Q363" s="25"/>
    </row>
    <row r="364" spans="1:17" ht="15" customHeight="1" x14ac:dyDescent="0.25">
      <c r="A364" s="71"/>
      <c r="B364" s="71"/>
      <c r="C364" s="68"/>
      <c r="D364" s="68"/>
      <c r="E364" s="68"/>
      <c r="F364" s="68"/>
      <c r="G364" s="68"/>
      <c r="H364" s="68"/>
      <c r="I364" s="68"/>
      <c r="J364" s="72"/>
      <c r="K364" s="72"/>
      <c r="L364" s="72"/>
      <c r="M364" s="72"/>
      <c r="N364" s="26"/>
      <c r="O364" s="26"/>
      <c r="P364" s="25"/>
      <c r="Q364" s="25"/>
    </row>
    <row r="365" spans="1:17" ht="15" customHeight="1" x14ac:dyDescent="0.25">
      <c r="A365" s="71"/>
      <c r="B365" s="71"/>
      <c r="C365" s="68"/>
      <c r="D365" s="68"/>
      <c r="E365" s="68"/>
      <c r="F365" s="68"/>
      <c r="G365" s="68"/>
      <c r="H365" s="68"/>
      <c r="I365" s="68"/>
      <c r="J365" s="72"/>
      <c r="K365" s="72"/>
      <c r="L365" s="72"/>
      <c r="M365" s="72"/>
      <c r="N365" s="26"/>
      <c r="O365" s="26"/>
      <c r="P365" s="25"/>
      <c r="Q365" s="25"/>
    </row>
    <row r="366" spans="1:17" ht="15" customHeight="1" x14ac:dyDescent="0.25">
      <c r="A366" s="71"/>
      <c r="B366" s="71"/>
      <c r="C366" s="68"/>
      <c r="D366" s="68"/>
      <c r="E366" s="68"/>
      <c r="F366" s="68"/>
      <c r="G366" s="68"/>
      <c r="H366" s="68"/>
      <c r="I366" s="68"/>
      <c r="J366" s="72"/>
      <c r="K366" s="72"/>
      <c r="L366" s="72"/>
      <c r="M366" s="72"/>
      <c r="N366" s="26"/>
      <c r="O366" s="26"/>
      <c r="P366" s="25"/>
      <c r="Q366" s="25"/>
    </row>
    <row r="367" spans="1:17" ht="15" customHeight="1" x14ac:dyDescent="0.25">
      <c r="A367" s="71"/>
      <c r="B367" s="71"/>
      <c r="C367" s="68"/>
      <c r="D367" s="68"/>
      <c r="E367" s="68"/>
      <c r="F367" s="68"/>
      <c r="G367" s="68"/>
      <c r="H367" s="68"/>
      <c r="I367" s="68"/>
      <c r="J367" s="72"/>
      <c r="K367" s="72"/>
      <c r="L367" s="72"/>
      <c r="M367" s="72"/>
      <c r="N367" s="26"/>
      <c r="O367" s="26"/>
      <c r="P367" s="25"/>
      <c r="Q367" s="25"/>
    </row>
    <row r="368" spans="1:17" ht="15" customHeight="1" x14ac:dyDescent="0.25">
      <c r="A368" s="71"/>
      <c r="B368" s="71"/>
      <c r="C368" s="68"/>
      <c r="D368" s="68"/>
      <c r="E368" s="68"/>
      <c r="F368" s="68"/>
      <c r="G368" s="68"/>
      <c r="H368" s="68"/>
      <c r="I368" s="68"/>
      <c r="J368" s="72"/>
      <c r="K368" s="72"/>
      <c r="L368" s="72"/>
      <c r="M368" s="72"/>
      <c r="N368" s="26"/>
      <c r="O368" s="26"/>
      <c r="P368" s="25"/>
      <c r="Q368" s="25"/>
    </row>
    <row r="369" spans="1:17" ht="15" customHeight="1" x14ac:dyDescent="0.25">
      <c r="A369" s="71"/>
      <c r="B369" s="71"/>
      <c r="C369" s="68"/>
      <c r="D369" s="68"/>
      <c r="E369" s="68"/>
      <c r="F369" s="68"/>
      <c r="G369" s="68"/>
      <c r="H369" s="68"/>
      <c r="I369" s="68"/>
      <c r="J369" s="72"/>
      <c r="K369" s="72"/>
      <c r="L369" s="72"/>
      <c r="M369" s="72"/>
      <c r="N369" s="26"/>
      <c r="O369" s="26"/>
      <c r="P369" s="25"/>
      <c r="Q369" s="25"/>
    </row>
    <row r="370" spans="1:17" ht="15" customHeight="1" x14ac:dyDescent="0.25">
      <c r="A370" s="71"/>
      <c r="B370" s="71"/>
      <c r="C370" s="68"/>
      <c r="D370" s="68"/>
      <c r="E370" s="68"/>
      <c r="F370" s="68"/>
      <c r="G370" s="68"/>
      <c r="H370" s="68"/>
      <c r="I370" s="68"/>
      <c r="J370" s="72"/>
      <c r="K370" s="72"/>
      <c r="L370" s="72"/>
      <c r="M370" s="72"/>
      <c r="N370" s="26"/>
      <c r="O370" s="26"/>
      <c r="P370" s="25"/>
      <c r="Q370" s="25"/>
    </row>
    <row r="371" spans="1:17" ht="15" customHeight="1" x14ac:dyDescent="0.25">
      <c r="A371" s="71"/>
      <c r="B371" s="71"/>
      <c r="C371" s="68"/>
      <c r="D371" s="68"/>
      <c r="E371" s="68"/>
      <c r="F371" s="68"/>
      <c r="G371" s="68"/>
      <c r="H371" s="68"/>
      <c r="I371" s="68"/>
      <c r="J371" s="72"/>
      <c r="K371" s="72"/>
      <c r="L371" s="72"/>
      <c r="M371" s="72"/>
      <c r="N371" s="26"/>
      <c r="O371" s="26"/>
      <c r="P371" s="25"/>
      <c r="Q371" s="25"/>
    </row>
    <row r="372" spans="1:17" ht="15" customHeight="1" x14ac:dyDescent="0.25">
      <c r="A372" s="71"/>
      <c r="B372" s="71"/>
      <c r="C372" s="68"/>
      <c r="D372" s="68"/>
      <c r="E372" s="68"/>
      <c r="F372" s="68"/>
      <c r="G372" s="68"/>
      <c r="H372" s="68"/>
      <c r="I372" s="68"/>
      <c r="J372" s="72"/>
      <c r="K372" s="72"/>
      <c r="L372" s="72"/>
      <c r="M372" s="72"/>
      <c r="N372" s="26"/>
      <c r="O372" s="26"/>
      <c r="P372" s="25"/>
      <c r="Q372" s="25"/>
    </row>
    <row r="373" spans="1:17" ht="15" customHeight="1" x14ac:dyDescent="0.25">
      <c r="A373" s="71"/>
      <c r="B373" s="71"/>
      <c r="C373" s="68"/>
      <c r="D373" s="68"/>
      <c r="E373" s="68"/>
      <c r="F373" s="68"/>
      <c r="G373" s="68"/>
      <c r="H373" s="68"/>
      <c r="I373" s="68"/>
      <c r="J373" s="72"/>
      <c r="K373" s="72"/>
      <c r="L373" s="72"/>
      <c r="M373" s="72"/>
      <c r="N373" s="26"/>
      <c r="O373" s="26"/>
      <c r="P373" s="25"/>
      <c r="Q373" s="25"/>
    </row>
    <row r="374" spans="1:17" ht="15" customHeight="1" x14ac:dyDescent="0.25">
      <c r="A374" s="71"/>
      <c r="B374" s="71"/>
      <c r="C374" s="68"/>
      <c r="D374" s="68"/>
      <c r="E374" s="68"/>
      <c r="F374" s="68"/>
      <c r="G374" s="68"/>
      <c r="H374" s="68"/>
      <c r="I374" s="68"/>
      <c r="J374" s="72"/>
      <c r="K374" s="72"/>
      <c r="L374" s="72"/>
      <c r="M374" s="72"/>
      <c r="N374" s="26"/>
      <c r="O374" s="26"/>
      <c r="P374" s="25"/>
      <c r="Q374" s="25"/>
    </row>
    <row r="375" spans="1:17" ht="15" customHeight="1" x14ac:dyDescent="0.25">
      <c r="A375" s="71"/>
      <c r="B375" s="71"/>
      <c r="C375" s="68"/>
      <c r="D375" s="68"/>
      <c r="E375" s="68"/>
      <c r="F375" s="68"/>
      <c r="G375" s="68"/>
      <c r="H375" s="68"/>
      <c r="I375" s="68"/>
      <c r="J375" s="72"/>
      <c r="K375" s="72"/>
      <c r="L375" s="72"/>
      <c r="M375" s="72"/>
      <c r="N375" s="26"/>
      <c r="O375" s="26"/>
      <c r="P375" s="25"/>
      <c r="Q375" s="25"/>
    </row>
    <row r="376" spans="1:17" ht="15" customHeight="1" x14ac:dyDescent="0.25">
      <c r="A376" s="71"/>
      <c r="B376" s="71"/>
      <c r="C376" s="68"/>
      <c r="D376" s="68"/>
      <c r="E376" s="68"/>
      <c r="F376" s="68"/>
      <c r="G376" s="68"/>
      <c r="H376" s="68"/>
      <c r="I376" s="68"/>
      <c r="J376" s="72"/>
      <c r="K376" s="72"/>
      <c r="L376" s="72"/>
      <c r="M376" s="72"/>
      <c r="N376" s="26"/>
      <c r="O376" s="26"/>
      <c r="P376" s="25"/>
      <c r="Q376" s="25"/>
    </row>
    <row r="377" spans="1:17" ht="15" customHeight="1" x14ac:dyDescent="0.25">
      <c r="A377" s="71"/>
      <c r="B377" s="71"/>
      <c r="C377" s="68"/>
      <c r="D377" s="68"/>
      <c r="E377" s="68"/>
      <c r="F377" s="68"/>
      <c r="G377" s="68"/>
      <c r="H377" s="68"/>
      <c r="I377" s="68"/>
      <c r="J377" s="72"/>
      <c r="K377" s="72"/>
      <c r="L377" s="72"/>
      <c r="M377" s="72"/>
      <c r="N377" s="26"/>
      <c r="O377" s="26"/>
      <c r="P377" s="25"/>
      <c r="Q377" s="25"/>
    </row>
    <row r="378" spans="1:17" ht="15" customHeight="1" x14ac:dyDescent="0.25">
      <c r="A378" s="71"/>
      <c r="B378" s="71"/>
      <c r="C378" s="68"/>
      <c r="D378" s="68"/>
      <c r="E378" s="68"/>
      <c r="F378" s="68"/>
      <c r="G378" s="68"/>
      <c r="H378" s="68"/>
      <c r="I378" s="68"/>
      <c r="J378" s="72"/>
      <c r="K378" s="72"/>
      <c r="L378" s="72"/>
      <c r="M378" s="72"/>
      <c r="N378" s="26"/>
      <c r="O378" s="26"/>
      <c r="P378" s="25"/>
      <c r="Q378" s="25"/>
    </row>
    <row r="379" spans="1:17" ht="15" customHeight="1" x14ac:dyDescent="0.25">
      <c r="A379" s="71"/>
      <c r="B379" s="71"/>
      <c r="C379" s="68"/>
      <c r="D379" s="68"/>
      <c r="E379" s="68"/>
      <c r="F379" s="68"/>
      <c r="G379" s="68"/>
      <c r="H379" s="68"/>
      <c r="I379" s="68"/>
      <c r="J379" s="72"/>
      <c r="K379" s="72"/>
      <c r="L379" s="72"/>
      <c r="M379" s="72"/>
      <c r="N379" s="26"/>
      <c r="O379" s="26"/>
      <c r="P379" s="25"/>
      <c r="Q379" s="25"/>
    </row>
    <row r="380" spans="1:17" ht="15" customHeight="1" x14ac:dyDescent="0.25">
      <c r="A380" s="71"/>
      <c r="B380" s="71"/>
      <c r="C380" s="68"/>
      <c r="D380" s="68"/>
      <c r="E380" s="68"/>
      <c r="F380" s="68"/>
      <c r="G380" s="68"/>
      <c r="H380" s="68"/>
      <c r="I380" s="68"/>
      <c r="J380" s="72"/>
      <c r="K380" s="72"/>
      <c r="L380" s="72"/>
      <c r="M380" s="72"/>
      <c r="N380" s="26"/>
      <c r="O380" s="26"/>
      <c r="P380" s="25"/>
      <c r="Q380" s="25"/>
    </row>
    <row r="381" spans="1:17" ht="15" customHeight="1" x14ac:dyDescent="0.25">
      <c r="A381" s="71"/>
      <c r="B381" s="71"/>
      <c r="C381" s="68"/>
      <c r="D381" s="68"/>
      <c r="E381" s="68"/>
      <c r="F381" s="68"/>
      <c r="G381" s="68"/>
      <c r="H381" s="68"/>
      <c r="I381" s="68"/>
      <c r="J381" s="72"/>
      <c r="K381" s="72"/>
      <c r="L381" s="72"/>
      <c r="M381" s="72"/>
      <c r="N381" s="26"/>
      <c r="O381" s="26"/>
      <c r="P381" s="25"/>
      <c r="Q381" s="25"/>
    </row>
    <row r="382" spans="1:17" ht="15" customHeight="1" x14ac:dyDescent="0.25">
      <c r="A382" s="71"/>
      <c r="B382" s="71"/>
      <c r="C382" s="68"/>
      <c r="D382" s="68"/>
      <c r="E382" s="68"/>
      <c r="F382" s="68"/>
      <c r="G382" s="68"/>
      <c r="H382" s="68"/>
      <c r="I382" s="68"/>
      <c r="J382" s="72"/>
      <c r="K382" s="72"/>
      <c r="L382" s="72"/>
      <c r="M382" s="72"/>
      <c r="N382" s="26"/>
      <c r="O382" s="26"/>
      <c r="P382" s="25"/>
      <c r="Q382" s="25"/>
    </row>
    <row r="383" spans="1:17" ht="15" customHeight="1" x14ac:dyDescent="0.25">
      <c r="A383" s="71"/>
      <c r="B383" s="71"/>
      <c r="C383" s="68"/>
      <c r="D383" s="68"/>
      <c r="E383" s="68"/>
      <c r="F383" s="68"/>
      <c r="G383" s="68"/>
      <c r="H383" s="68"/>
      <c r="I383" s="68"/>
      <c r="J383" s="72"/>
      <c r="K383" s="72"/>
      <c r="L383" s="72"/>
      <c r="M383" s="72"/>
      <c r="N383" s="26"/>
      <c r="O383" s="26"/>
      <c r="P383" s="25"/>
      <c r="Q383" s="25"/>
    </row>
    <row r="384" spans="1:17" ht="15" customHeight="1" x14ac:dyDescent="0.25">
      <c r="A384" s="71"/>
      <c r="B384" s="71"/>
      <c r="C384" s="68"/>
      <c r="D384" s="68"/>
      <c r="E384" s="68"/>
      <c r="F384" s="68"/>
      <c r="G384" s="68"/>
      <c r="H384" s="68"/>
      <c r="I384" s="68"/>
      <c r="J384" s="72"/>
      <c r="K384" s="72"/>
      <c r="L384" s="72"/>
      <c r="M384" s="72"/>
      <c r="N384" s="26"/>
      <c r="O384" s="26"/>
      <c r="P384" s="25"/>
      <c r="Q384" s="25"/>
    </row>
    <row r="385" spans="1:17" ht="15" customHeight="1" x14ac:dyDescent="0.25">
      <c r="A385" s="71"/>
      <c r="B385" s="71"/>
      <c r="C385" s="68"/>
      <c r="D385" s="68"/>
      <c r="E385" s="68"/>
      <c r="F385" s="68"/>
      <c r="G385" s="68"/>
      <c r="H385" s="68"/>
      <c r="I385" s="68"/>
      <c r="J385" s="72"/>
      <c r="K385" s="72"/>
      <c r="L385" s="72"/>
      <c r="M385" s="72"/>
      <c r="N385" s="26"/>
      <c r="O385" s="26"/>
      <c r="P385" s="25"/>
      <c r="Q385" s="25"/>
    </row>
    <row r="386" spans="1:17" ht="15" customHeight="1" x14ac:dyDescent="0.25">
      <c r="A386" s="71"/>
      <c r="B386" s="71"/>
      <c r="C386" s="68"/>
      <c r="D386" s="68"/>
      <c r="E386" s="68"/>
      <c r="F386" s="68"/>
      <c r="G386" s="68"/>
      <c r="H386" s="68"/>
      <c r="I386" s="68"/>
      <c r="J386" s="72"/>
      <c r="K386" s="72"/>
      <c r="L386" s="72"/>
      <c r="M386" s="72"/>
      <c r="N386" s="26"/>
      <c r="O386" s="26"/>
      <c r="P386" s="25"/>
      <c r="Q386" s="25"/>
    </row>
    <row r="387" spans="1:17" ht="15" customHeight="1" x14ac:dyDescent="0.25">
      <c r="A387" s="71"/>
      <c r="B387" s="71"/>
      <c r="C387" s="68"/>
      <c r="D387" s="68"/>
      <c r="E387" s="68"/>
      <c r="F387" s="68"/>
      <c r="G387" s="68"/>
      <c r="H387" s="68"/>
      <c r="I387" s="68"/>
      <c r="J387" s="72"/>
      <c r="K387" s="72"/>
      <c r="L387" s="72"/>
      <c r="M387" s="72"/>
      <c r="N387" s="26"/>
      <c r="O387" s="26"/>
      <c r="P387" s="25"/>
      <c r="Q387" s="25"/>
    </row>
    <row r="388" spans="1:17" ht="15" customHeight="1" x14ac:dyDescent="0.25">
      <c r="A388" s="71"/>
      <c r="B388" s="71"/>
      <c r="C388" s="68"/>
      <c r="D388" s="68"/>
      <c r="E388" s="68"/>
      <c r="F388" s="68"/>
      <c r="G388" s="68"/>
      <c r="H388" s="68"/>
      <c r="I388" s="68"/>
      <c r="J388" s="72"/>
      <c r="K388" s="72"/>
      <c r="L388" s="72"/>
      <c r="M388" s="72"/>
      <c r="N388" s="26"/>
      <c r="O388" s="26"/>
      <c r="P388" s="25"/>
      <c r="Q388" s="25"/>
    </row>
    <row r="389" spans="1:17" ht="15" customHeight="1" x14ac:dyDescent="0.25">
      <c r="A389" s="71"/>
      <c r="B389" s="71"/>
      <c r="C389" s="68"/>
      <c r="D389" s="68"/>
      <c r="E389" s="68"/>
      <c r="F389" s="68"/>
      <c r="G389" s="68"/>
      <c r="H389" s="68"/>
      <c r="I389" s="68"/>
      <c r="J389" s="72"/>
      <c r="K389" s="72"/>
      <c r="L389" s="72"/>
      <c r="M389" s="72"/>
      <c r="N389" s="26"/>
      <c r="O389" s="26"/>
      <c r="P389" s="25"/>
      <c r="Q389" s="25"/>
    </row>
    <row r="390" spans="1:17" ht="15" customHeight="1" x14ac:dyDescent="0.25">
      <c r="A390" s="71"/>
      <c r="B390" s="71"/>
      <c r="C390" s="68"/>
      <c r="D390" s="68"/>
      <c r="E390" s="68"/>
      <c r="F390" s="68"/>
      <c r="G390" s="68"/>
      <c r="H390" s="68"/>
      <c r="I390" s="68"/>
      <c r="J390" s="72"/>
      <c r="K390" s="72"/>
      <c r="L390" s="72"/>
      <c r="M390" s="72"/>
      <c r="N390" s="26"/>
      <c r="O390" s="26"/>
      <c r="P390" s="25"/>
      <c r="Q390" s="25"/>
    </row>
    <row r="391" spans="1:17" ht="15" customHeight="1" x14ac:dyDescent="0.25">
      <c r="A391" s="71"/>
      <c r="B391" s="71"/>
      <c r="C391" s="68"/>
      <c r="D391" s="68"/>
      <c r="E391" s="68"/>
      <c r="F391" s="68"/>
      <c r="G391" s="68"/>
      <c r="H391" s="68"/>
      <c r="I391" s="68"/>
      <c r="J391" s="72"/>
      <c r="K391" s="72"/>
      <c r="L391" s="72"/>
      <c r="M391" s="72"/>
      <c r="N391" s="26"/>
      <c r="O391" s="26"/>
      <c r="P391" s="25"/>
      <c r="Q391" s="25"/>
    </row>
    <row r="392" spans="1:17" ht="15" customHeight="1" x14ac:dyDescent="0.25">
      <c r="A392" s="71"/>
      <c r="B392" s="71"/>
      <c r="C392" s="68"/>
      <c r="D392" s="68"/>
      <c r="E392" s="68"/>
      <c r="F392" s="68"/>
      <c r="G392" s="68"/>
      <c r="H392" s="68"/>
      <c r="I392" s="68"/>
      <c r="J392" s="72"/>
      <c r="K392" s="72"/>
      <c r="L392" s="72"/>
      <c r="M392" s="72"/>
      <c r="N392" s="26"/>
      <c r="O392" s="26"/>
      <c r="P392" s="25"/>
      <c r="Q392" s="25"/>
    </row>
    <row r="393" spans="1:17" ht="15" customHeight="1" x14ac:dyDescent="0.25">
      <c r="A393" s="71"/>
      <c r="B393" s="71"/>
      <c r="C393" s="68"/>
      <c r="D393" s="68"/>
      <c r="E393" s="68"/>
      <c r="F393" s="68"/>
      <c r="G393" s="68"/>
      <c r="H393" s="68"/>
      <c r="I393" s="68"/>
      <c r="J393" s="72"/>
      <c r="K393" s="72"/>
      <c r="L393" s="72"/>
      <c r="M393" s="72"/>
      <c r="N393" s="26"/>
      <c r="O393" s="26"/>
      <c r="P393" s="25"/>
      <c r="Q393" s="25"/>
    </row>
    <row r="394" spans="1:17" ht="15" customHeight="1" x14ac:dyDescent="0.25">
      <c r="A394" s="71"/>
      <c r="B394" s="71"/>
      <c r="C394" s="68"/>
      <c r="D394" s="68"/>
      <c r="E394" s="68"/>
      <c r="F394" s="68"/>
      <c r="G394" s="68"/>
      <c r="H394" s="68"/>
      <c r="I394" s="68"/>
      <c r="J394" s="72"/>
      <c r="K394" s="72"/>
      <c r="L394" s="72"/>
      <c r="M394" s="72"/>
      <c r="N394" s="26"/>
      <c r="O394" s="26"/>
      <c r="P394" s="25"/>
      <c r="Q394" s="25"/>
    </row>
    <row r="395" spans="1:17" ht="15" customHeight="1" x14ac:dyDescent="0.25">
      <c r="A395" s="71"/>
      <c r="B395" s="71"/>
      <c r="C395" s="68"/>
      <c r="D395" s="68"/>
      <c r="E395" s="68"/>
      <c r="F395" s="68"/>
      <c r="G395" s="68"/>
      <c r="H395" s="68"/>
      <c r="I395" s="68"/>
      <c r="J395" s="72"/>
      <c r="K395" s="72"/>
      <c r="L395" s="72"/>
      <c r="M395" s="72"/>
      <c r="N395" s="26"/>
      <c r="O395" s="26"/>
      <c r="P395" s="25"/>
      <c r="Q395" s="25"/>
    </row>
    <row r="396" spans="1:17" ht="15" customHeight="1" x14ac:dyDescent="0.25">
      <c r="A396" s="71"/>
      <c r="B396" s="71"/>
      <c r="C396" s="68"/>
      <c r="D396" s="68"/>
      <c r="E396" s="68"/>
      <c r="F396" s="68"/>
      <c r="G396" s="68"/>
      <c r="H396" s="68"/>
      <c r="I396" s="68"/>
      <c r="J396" s="72"/>
      <c r="K396" s="72"/>
      <c r="L396" s="72"/>
      <c r="M396" s="72"/>
      <c r="N396" s="26"/>
      <c r="O396" s="26"/>
      <c r="P396" s="25"/>
      <c r="Q396" s="25"/>
    </row>
    <row r="397" spans="1:17" ht="15" customHeight="1" x14ac:dyDescent="0.25">
      <c r="A397" s="71"/>
      <c r="B397" s="71"/>
      <c r="C397" s="68"/>
      <c r="D397" s="68"/>
      <c r="E397" s="68"/>
      <c r="F397" s="68"/>
      <c r="G397" s="68"/>
      <c r="H397" s="68"/>
      <c r="I397" s="68"/>
      <c r="J397" s="72"/>
      <c r="K397" s="72"/>
      <c r="L397" s="72"/>
      <c r="M397" s="72"/>
      <c r="N397" s="26"/>
      <c r="O397" s="26"/>
      <c r="P397" s="25"/>
      <c r="Q397" s="25"/>
    </row>
    <row r="398" spans="1:17" ht="15" customHeight="1" x14ac:dyDescent="0.25">
      <c r="A398" s="71"/>
      <c r="B398" s="71"/>
      <c r="C398" s="68"/>
      <c r="D398" s="68"/>
      <c r="E398" s="68"/>
      <c r="F398" s="68"/>
      <c r="G398" s="68"/>
      <c r="H398" s="68"/>
      <c r="I398" s="68"/>
      <c r="J398" s="72"/>
      <c r="K398" s="72"/>
      <c r="L398" s="72"/>
      <c r="M398" s="72"/>
      <c r="N398" s="26"/>
      <c r="O398" s="26"/>
      <c r="P398" s="25"/>
      <c r="Q398" s="25"/>
    </row>
    <row r="399" spans="1:17" ht="15" customHeight="1" x14ac:dyDescent="0.25">
      <c r="A399" s="71"/>
      <c r="B399" s="71"/>
      <c r="C399" s="68"/>
      <c r="D399" s="68"/>
      <c r="E399" s="68"/>
      <c r="F399" s="68"/>
      <c r="G399" s="68"/>
      <c r="H399" s="68"/>
      <c r="I399" s="68"/>
      <c r="J399" s="72"/>
      <c r="K399" s="72"/>
      <c r="L399" s="72"/>
      <c r="M399" s="72"/>
      <c r="N399" s="26"/>
      <c r="O399" s="26"/>
      <c r="P399" s="25"/>
      <c r="Q399" s="25"/>
    </row>
    <row r="400" spans="1:17" ht="15" customHeight="1" x14ac:dyDescent="0.25">
      <c r="A400" s="71"/>
      <c r="B400" s="71"/>
      <c r="C400" s="68"/>
      <c r="D400" s="68"/>
      <c r="E400" s="68"/>
      <c r="F400" s="68"/>
      <c r="G400" s="68"/>
      <c r="H400" s="68"/>
      <c r="I400" s="68"/>
      <c r="J400" s="72"/>
      <c r="K400" s="72"/>
      <c r="L400" s="72"/>
      <c r="M400" s="72"/>
      <c r="N400" s="26"/>
      <c r="O400" s="26"/>
      <c r="P400" s="25"/>
      <c r="Q400" s="25"/>
    </row>
    <row r="401" spans="1:17" ht="15" customHeight="1" x14ac:dyDescent="0.25">
      <c r="A401" s="71"/>
      <c r="B401" s="71"/>
      <c r="C401" s="68"/>
      <c r="D401" s="68"/>
      <c r="E401" s="68"/>
      <c r="F401" s="68"/>
      <c r="G401" s="68"/>
      <c r="H401" s="68"/>
      <c r="I401" s="68"/>
      <c r="J401" s="72"/>
      <c r="K401" s="72"/>
      <c r="L401" s="72"/>
      <c r="M401" s="72"/>
      <c r="N401" s="26"/>
      <c r="O401" s="26"/>
      <c r="P401" s="25"/>
      <c r="Q401" s="25"/>
    </row>
    <row r="402" spans="1:17" ht="15" customHeight="1" x14ac:dyDescent="0.25">
      <c r="A402" s="71"/>
      <c r="B402" s="71"/>
      <c r="C402" s="68"/>
      <c r="D402" s="68"/>
      <c r="E402" s="68"/>
      <c r="F402" s="68"/>
      <c r="G402" s="68"/>
      <c r="H402" s="68"/>
      <c r="I402" s="68"/>
      <c r="J402" s="72"/>
      <c r="K402" s="72"/>
      <c r="L402" s="72"/>
      <c r="M402" s="72"/>
      <c r="N402" s="26"/>
      <c r="O402" s="26"/>
      <c r="P402" s="25"/>
      <c r="Q402" s="25"/>
    </row>
    <row r="403" spans="1:17" ht="15" customHeight="1" x14ac:dyDescent="0.25">
      <c r="A403" s="71"/>
      <c r="B403" s="71"/>
      <c r="C403" s="68"/>
      <c r="D403" s="68"/>
      <c r="E403" s="68"/>
      <c r="F403" s="68"/>
      <c r="G403" s="68"/>
      <c r="H403" s="68"/>
      <c r="I403" s="68"/>
      <c r="J403" s="72"/>
      <c r="K403" s="72"/>
      <c r="L403" s="72"/>
      <c r="M403" s="72"/>
      <c r="N403" s="26"/>
      <c r="O403" s="26"/>
      <c r="P403" s="25"/>
      <c r="Q403" s="25"/>
    </row>
    <row r="404" spans="1:17" ht="15" customHeight="1" x14ac:dyDescent="0.25">
      <c r="A404" s="71"/>
      <c r="B404" s="71"/>
      <c r="C404" s="68"/>
      <c r="D404" s="68"/>
      <c r="E404" s="68"/>
      <c r="F404" s="68"/>
      <c r="G404" s="68"/>
      <c r="H404" s="68"/>
      <c r="I404" s="68"/>
      <c r="J404" s="72"/>
      <c r="K404" s="72"/>
      <c r="L404" s="72"/>
      <c r="M404" s="72"/>
      <c r="N404" s="26"/>
      <c r="O404" s="26"/>
      <c r="P404" s="25"/>
      <c r="Q404" s="25"/>
    </row>
    <row r="405" spans="1:17" ht="15" customHeight="1" x14ac:dyDescent="0.25">
      <c r="A405" s="71"/>
      <c r="B405" s="71"/>
      <c r="C405" s="68"/>
      <c r="D405" s="68"/>
      <c r="E405" s="68"/>
      <c r="F405" s="68"/>
      <c r="G405" s="68"/>
      <c r="H405" s="68"/>
      <c r="I405" s="68"/>
      <c r="J405" s="72"/>
      <c r="K405" s="72"/>
      <c r="L405" s="72"/>
      <c r="M405" s="72"/>
      <c r="N405" s="26"/>
      <c r="O405" s="26"/>
      <c r="P405" s="25"/>
      <c r="Q405" s="25"/>
    </row>
    <row r="406" spans="1:17" ht="15" customHeight="1" x14ac:dyDescent="0.25">
      <c r="A406" s="71"/>
      <c r="B406" s="71"/>
      <c r="C406" s="68"/>
      <c r="D406" s="68"/>
      <c r="E406" s="68"/>
      <c r="F406" s="68"/>
      <c r="G406" s="68"/>
      <c r="H406" s="68"/>
      <c r="I406" s="68"/>
      <c r="J406" s="72"/>
      <c r="K406" s="72"/>
      <c r="L406" s="72"/>
      <c r="M406" s="72"/>
      <c r="N406" s="26"/>
      <c r="O406" s="26"/>
      <c r="P406" s="25"/>
      <c r="Q406" s="25"/>
    </row>
    <row r="407" spans="1:17" ht="15" customHeight="1" x14ac:dyDescent="0.25">
      <c r="A407" s="71"/>
      <c r="B407" s="71"/>
      <c r="C407" s="68"/>
      <c r="D407" s="68"/>
      <c r="E407" s="68"/>
      <c r="F407" s="68"/>
      <c r="G407" s="68"/>
      <c r="H407" s="68"/>
      <c r="I407" s="68"/>
      <c r="J407" s="72"/>
      <c r="K407" s="72"/>
      <c r="L407" s="72"/>
      <c r="M407" s="72"/>
      <c r="N407" s="26"/>
      <c r="O407" s="26"/>
      <c r="P407" s="25"/>
      <c r="Q407" s="25"/>
    </row>
    <row r="408" spans="1:17" ht="15" customHeight="1" x14ac:dyDescent="0.25">
      <c r="A408" s="71"/>
      <c r="B408" s="71"/>
      <c r="C408" s="68"/>
      <c r="D408" s="68"/>
      <c r="E408" s="68"/>
      <c r="F408" s="68"/>
      <c r="G408" s="68"/>
      <c r="H408" s="68"/>
      <c r="I408" s="68"/>
      <c r="J408" s="72"/>
      <c r="K408" s="72"/>
      <c r="L408" s="72"/>
      <c r="M408" s="72"/>
      <c r="N408" s="26"/>
      <c r="O408" s="26"/>
      <c r="P408" s="25"/>
      <c r="Q408" s="25"/>
    </row>
    <row r="409" spans="1:17" ht="15" customHeight="1" x14ac:dyDescent="0.25">
      <c r="A409" s="71"/>
      <c r="B409" s="71"/>
      <c r="C409" s="68"/>
      <c r="D409" s="68"/>
      <c r="E409" s="68"/>
      <c r="F409" s="68"/>
      <c r="G409" s="68"/>
      <c r="H409" s="68"/>
      <c r="I409" s="68"/>
      <c r="J409" s="72"/>
      <c r="K409" s="72"/>
      <c r="L409" s="72"/>
      <c r="M409" s="72"/>
      <c r="N409" s="26"/>
      <c r="O409" s="26"/>
      <c r="P409" s="25"/>
      <c r="Q409" s="25"/>
    </row>
    <row r="410" spans="1:17" ht="15" customHeight="1" x14ac:dyDescent="0.25">
      <c r="A410" s="71"/>
      <c r="B410" s="71"/>
      <c r="C410" s="68"/>
      <c r="D410" s="68"/>
      <c r="E410" s="68"/>
      <c r="F410" s="68"/>
      <c r="G410" s="68"/>
      <c r="H410" s="68"/>
      <c r="I410" s="68"/>
      <c r="J410" s="72"/>
      <c r="K410" s="72"/>
      <c r="L410" s="72"/>
      <c r="M410" s="72"/>
      <c r="N410" s="26"/>
      <c r="O410" s="26"/>
      <c r="P410" s="25"/>
      <c r="Q410" s="25"/>
    </row>
    <row r="411" spans="1:17" ht="15" customHeight="1" x14ac:dyDescent="0.25">
      <c r="A411" s="71"/>
      <c r="B411" s="71"/>
      <c r="C411" s="68"/>
      <c r="D411" s="68"/>
      <c r="E411" s="68"/>
      <c r="F411" s="68"/>
      <c r="G411" s="68"/>
      <c r="H411" s="68"/>
      <c r="I411" s="68"/>
      <c r="J411" s="72"/>
      <c r="K411" s="72"/>
      <c r="L411" s="72"/>
      <c r="M411" s="72"/>
      <c r="N411" s="26"/>
      <c r="O411" s="26"/>
      <c r="P411" s="25"/>
      <c r="Q411" s="25"/>
    </row>
    <row r="412" spans="1:17" ht="15" customHeight="1" x14ac:dyDescent="0.25">
      <c r="A412" s="71"/>
      <c r="B412" s="71"/>
      <c r="C412" s="68"/>
      <c r="D412" s="68"/>
      <c r="E412" s="68"/>
      <c r="F412" s="68"/>
      <c r="G412" s="68"/>
      <c r="H412" s="68"/>
      <c r="I412" s="68"/>
      <c r="J412" s="72"/>
      <c r="K412" s="72"/>
      <c r="L412" s="72"/>
      <c r="M412" s="72"/>
      <c r="N412" s="26"/>
      <c r="O412" s="26"/>
      <c r="P412" s="25"/>
      <c r="Q412" s="25"/>
    </row>
    <row r="413" spans="1:17" ht="15" customHeight="1" x14ac:dyDescent="0.25">
      <c r="A413" s="71"/>
      <c r="B413" s="71"/>
      <c r="C413" s="68"/>
      <c r="D413" s="68"/>
      <c r="E413" s="68"/>
      <c r="F413" s="68"/>
      <c r="G413" s="68"/>
      <c r="H413" s="68"/>
      <c r="I413" s="68"/>
      <c r="J413" s="72"/>
      <c r="K413" s="72"/>
      <c r="L413" s="72"/>
      <c r="M413" s="72"/>
      <c r="N413" s="26"/>
      <c r="O413" s="26"/>
      <c r="P413" s="25"/>
      <c r="Q413" s="25"/>
    </row>
    <row r="414" spans="1:17" ht="15" customHeight="1" x14ac:dyDescent="0.25">
      <c r="A414" s="71"/>
      <c r="B414" s="71"/>
      <c r="C414" s="68"/>
      <c r="D414" s="68"/>
      <c r="E414" s="68"/>
      <c r="F414" s="68"/>
      <c r="G414" s="68"/>
      <c r="H414" s="68"/>
      <c r="I414" s="68"/>
      <c r="J414" s="72"/>
      <c r="K414" s="72"/>
      <c r="L414" s="72"/>
      <c r="M414" s="72"/>
      <c r="N414" s="26"/>
      <c r="O414" s="26"/>
      <c r="P414" s="25"/>
      <c r="Q414" s="25"/>
    </row>
    <row r="415" spans="1:17" ht="15" customHeight="1" x14ac:dyDescent="0.25">
      <c r="A415" s="71"/>
      <c r="B415" s="71"/>
      <c r="C415" s="68"/>
      <c r="D415" s="68"/>
      <c r="E415" s="68"/>
      <c r="F415" s="68"/>
      <c r="G415" s="68"/>
      <c r="H415" s="68"/>
      <c r="I415" s="68"/>
      <c r="J415" s="72"/>
      <c r="K415" s="72"/>
      <c r="L415" s="72"/>
      <c r="M415" s="72"/>
      <c r="N415" s="26"/>
      <c r="O415" s="26"/>
      <c r="P415" s="25"/>
      <c r="Q415" s="25"/>
    </row>
    <row r="416" spans="1:17" ht="15" customHeight="1" x14ac:dyDescent="0.25">
      <c r="A416" s="71"/>
      <c r="B416" s="71"/>
      <c r="C416" s="68"/>
      <c r="D416" s="68"/>
      <c r="E416" s="68"/>
      <c r="F416" s="68"/>
      <c r="G416" s="68"/>
      <c r="H416" s="68"/>
      <c r="I416" s="68"/>
      <c r="J416" s="72"/>
      <c r="K416" s="72"/>
      <c r="L416" s="72"/>
      <c r="M416" s="72"/>
      <c r="N416" s="26"/>
      <c r="O416" s="26"/>
      <c r="P416" s="25"/>
      <c r="Q416" s="25"/>
    </row>
    <row r="417" spans="1:17" ht="15" customHeight="1" x14ac:dyDescent="0.25">
      <c r="A417" s="71"/>
      <c r="B417" s="71"/>
      <c r="C417" s="68"/>
      <c r="D417" s="68"/>
      <c r="E417" s="68"/>
      <c r="F417" s="68"/>
      <c r="G417" s="68"/>
      <c r="H417" s="68"/>
      <c r="I417" s="68"/>
      <c r="J417" s="72"/>
      <c r="K417" s="72"/>
      <c r="L417" s="72"/>
      <c r="M417" s="72"/>
      <c r="N417" s="26"/>
      <c r="O417" s="26"/>
      <c r="P417" s="25"/>
      <c r="Q417" s="25"/>
    </row>
    <row r="418" spans="1:17" ht="15" customHeight="1" x14ac:dyDescent="0.25">
      <c r="A418" s="71"/>
      <c r="B418" s="71"/>
      <c r="C418" s="68"/>
      <c r="D418" s="68"/>
      <c r="E418" s="68"/>
      <c r="F418" s="68"/>
      <c r="G418" s="68"/>
      <c r="H418" s="68"/>
      <c r="I418" s="68"/>
      <c r="J418" s="72"/>
      <c r="K418" s="72"/>
      <c r="L418" s="72"/>
      <c r="M418" s="72"/>
      <c r="N418" s="26"/>
      <c r="O418" s="26"/>
      <c r="P418" s="25"/>
      <c r="Q418" s="25"/>
    </row>
    <row r="419" spans="1:17" ht="15" customHeight="1" x14ac:dyDescent="0.25">
      <c r="A419" s="71"/>
      <c r="B419" s="71"/>
      <c r="C419" s="68"/>
      <c r="D419" s="68"/>
      <c r="E419" s="68"/>
      <c r="F419" s="68"/>
      <c r="G419" s="68"/>
      <c r="H419" s="68"/>
      <c r="I419" s="68"/>
      <c r="J419" s="72"/>
      <c r="K419" s="72"/>
      <c r="L419" s="72"/>
      <c r="M419" s="72"/>
      <c r="N419" s="26"/>
      <c r="O419" s="26"/>
      <c r="P419" s="25"/>
      <c r="Q419" s="25"/>
    </row>
    <row r="420" spans="1:17" ht="15" customHeight="1" x14ac:dyDescent="0.25">
      <c r="A420" s="71"/>
      <c r="B420" s="71"/>
      <c r="C420" s="68"/>
      <c r="D420" s="68"/>
      <c r="E420" s="68"/>
      <c r="F420" s="68"/>
      <c r="G420" s="68"/>
      <c r="H420" s="68"/>
      <c r="I420" s="68"/>
      <c r="J420" s="72"/>
      <c r="K420" s="72"/>
      <c r="L420" s="72"/>
      <c r="M420" s="72"/>
      <c r="N420" s="26"/>
      <c r="O420" s="26"/>
      <c r="P420" s="25"/>
      <c r="Q420" s="25"/>
    </row>
    <row r="421" spans="1:17" ht="15" customHeight="1" x14ac:dyDescent="0.25">
      <c r="A421" s="71"/>
      <c r="B421" s="71"/>
      <c r="C421" s="68"/>
      <c r="D421" s="68"/>
      <c r="E421" s="68"/>
      <c r="F421" s="68"/>
      <c r="G421" s="68"/>
      <c r="H421" s="68"/>
      <c r="I421" s="68"/>
      <c r="J421" s="72"/>
      <c r="K421" s="72"/>
      <c r="L421" s="72"/>
      <c r="M421" s="72"/>
      <c r="N421" s="26"/>
      <c r="O421" s="26"/>
      <c r="P421" s="25"/>
      <c r="Q421" s="25"/>
    </row>
    <row r="422" spans="1:17" ht="15" customHeight="1" x14ac:dyDescent="0.25">
      <c r="A422" s="71"/>
      <c r="B422" s="71"/>
      <c r="C422" s="68"/>
      <c r="D422" s="68"/>
      <c r="E422" s="68"/>
      <c r="F422" s="68"/>
      <c r="G422" s="68"/>
      <c r="H422" s="68"/>
      <c r="I422" s="68"/>
      <c r="J422" s="72"/>
      <c r="K422" s="72"/>
      <c r="L422" s="72"/>
      <c r="M422" s="72"/>
      <c r="N422" s="26"/>
      <c r="O422" s="26"/>
      <c r="P422" s="25"/>
      <c r="Q422" s="25"/>
    </row>
    <row r="423" spans="1:17" ht="15" customHeight="1" x14ac:dyDescent="0.25">
      <c r="A423" s="71"/>
      <c r="B423" s="71"/>
      <c r="C423" s="68"/>
      <c r="D423" s="68"/>
      <c r="E423" s="68"/>
      <c r="F423" s="68"/>
      <c r="G423" s="68"/>
      <c r="H423" s="68"/>
      <c r="I423" s="68"/>
      <c r="J423" s="72"/>
      <c r="K423" s="72"/>
      <c r="L423" s="72"/>
      <c r="M423" s="72"/>
      <c r="N423" s="26"/>
      <c r="O423" s="26"/>
      <c r="P423" s="25"/>
      <c r="Q423" s="25"/>
    </row>
    <row r="424" spans="1:17" ht="15" customHeight="1" x14ac:dyDescent="0.25">
      <c r="A424" s="71"/>
      <c r="B424" s="71"/>
      <c r="C424" s="68"/>
      <c r="D424" s="68"/>
      <c r="E424" s="68"/>
      <c r="F424" s="68"/>
      <c r="G424" s="68"/>
      <c r="H424" s="68"/>
      <c r="I424" s="68"/>
      <c r="J424" s="72"/>
      <c r="K424" s="72"/>
      <c r="L424" s="72"/>
      <c r="M424" s="72"/>
      <c r="N424" s="26"/>
      <c r="O424" s="26"/>
      <c r="P424" s="25"/>
      <c r="Q424" s="25"/>
    </row>
    <row r="425" spans="1:17" ht="15" customHeight="1" x14ac:dyDescent="0.25">
      <c r="A425" s="71"/>
      <c r="B425" s="71"/>
      <c r="C425" s="68"/>
      <c r="D425" s="68"/>
      <c r="E425" s="68"/>
      <c r="F425" s="68"/>
      <c r="G425" s="68"/>
      <c r="H425" s="68"/>
      <c r="I425" s="68"/>
      <c r="J425" s="72"/>
      <c r="K425" s="72"/>
      <c r="L425" s="72"/>
      <c r="M425" s="72"/>
      <c r="N425" s="26"/>
      <c r="O425" s="26"/>
      <c r="P425" s="25"/>
      <c r="Q425" s="25"/>
    </row>
    <row r="426" spans="1:17" ht="15" customHeight="1" x14ac:dyDescent="0.25">
      <c r="A426" s="71"/>
      <c r="B426" s="71"/>
      <c r="C426" s="68"/>
      <c r="D426" s="68"/>
      <c r="E426" s="68"/>
      <c r="F426" s="68"/>
      <c r="G426" s="68"/>
      <c r="H426" s="68"/>
      <c r="I426" s="68"/>
      <c r="J426" s="72"/>
      <c r="K426" s="72"/>
      <c r="L426" s="72"/>
      <c r="M426" s="72"/>
      <c r="N426" s="26"/>
      <c r="O426" s="26"/>
      <c r="P426" s="25"/>
      <c r="Q426" s="25"/>
    </row>
    <row r="427" spans="1:17" ht="15" customHeight="1" x14ac:dyDescent="0.25">
      <c r="A427" s="71"/>
      <c r="B427" s="71"/>
      <c r="C427" s="68"/>
      <c r="D427" s="68"/>
      <c r="E427" s="68"/>
      <c r="F427" s="68"/>
      <c r="G427" s="68"/>
      <c r="H427" s="68"/>
      <c r="I427" s="68"/>
      <c r="J427" s="72"/>
      <c r="K427" s="72"/>
      <c r="L427" s="72"/>
      <c r="M427" s="72"/>
      <c r="N427" s="26"/>
      <c r="O427" s="26"/>
      <c r="P427" s="25"/>
      <c r="Q427" s="25"/>
    </row>
    <row r="428" spans="1:17" ht="15" customHeight="1" x14ac:dyDescent="0.25">
      <c r="A428" s="71"/>
      <c r="B428" s="71"/>
      <c r="C428" s="68"/>
      <c r="D428" s="68"/>
      <c r="E428" s="68"/>
      <c r="F428" s="68"/>
      <c r="G428" s="68"/>
      <c r="H428" s="68"/>
      <c r="I428" s="68"/>
      <c r="J428" s="72"/>
      <c r="K428" s="72"/>
      <c r="L428" s="72"/>
      <c r="M428" s="72"/>
      <c r="N428" s="26"/>
      <c r="O428" s="26"/>
      <c r="P428" s="25"/>
      <c r="Q428" s="25"/>
    </row>
    <row r="429" spans="1:17" ht="15" customHeight="1" x14ac:dyDescent="0.25">
      <c r="A429" s="71"/>
      <c r="B429" s="71"/>
      <c r="C429" s="68"/>
      <c r="D429" s="68"/>
      <c r="E429" s="68"/>
      <c r="F429" s="68"/>
      <c r="G429" s="68"/>
      <c r="H429" s="68"/>
      <c r="I429" s="68"/>
      <c r="J429" s="72"/>
      <c r="K429" s="72"/>
      <c r="L429" s="72"/>
      <c r="M429" s="72"/>
      <c r="N429" s="26"/>
      <c r="O429" s="26"/>
      <c r="P429" s="25"/>
      <c r="Q429" s="25"/>
    </row>
    <row r="430" spans="1:17" ht="15" customHeight="1" x14ac:dyDescent="0.25">
      <c r="A430" s="71"/>
      <c r="B430" s="71"/>
      <c r="C430" s="68"/>
      <c r="D430" s="68"/>
      <c r="E430" s="68"/>
      <c r="F430" s="68"/>
      <c r="G430" s="68"/>
      <c r="H430" s="68"/>
      <c r="I430" s="68"/>
      <c r="J430" s="72"/>
      <c r="K430" s="72"/>
      <c r="L430" s="72"/>
      <c r="M430" s="72"/>
      <c r="N430" s="26"/>
      <c r="O430" s="26"/>
      <c r="P430" s="25"/>
      <c r="Q430" s="25"/>
    </row>
    <row r="431" spans="1:17" ht="15" customHeight="1" x14ac:dyDescent="0.25">
      <c r="A431" s="71"/>
      <c r="B431" s="71"/>
      <c r="C431" s="68"/>
      <c r="D431" s="68"/>
      <c r="E431" s="68"/>
      <c r="F431" s="68"/>
      <c r="G431" s="68"/>
      <c r="H431" s="68"/>
      <c r="I431" s="68"/>
      <c r="J431" s="72"/>
      <c r="K431" s="72"/>
      <c r="L431" s="72"/>
      <c r="M431" s="72"/>
      <c r="N431" s="26"/>
      <c r="O431" s="26"/>
      <c r="P431" s="25"/>
      <c r="Q431" s="25"/>
    </row>
    <row r="432" spans="1:17" ht="15" customHeight="1" x14ac:dyDescent="0.25">
      <c r="A432" s="71"/>
      <c r="B432" s="71"/>
      <c r="C432" s="68"/>
      <c r="D432" s="68"/>
      <c r="E432" s="68"/>
      <c r="F432" s="68"/>
      <c r="G432" s="68"/>
      <c r="H432" s="68"/>
      <c r="I432" s="68"/>
      <c r="J432" s="72"/>
      <c r="K432" s="72"/>
      <c r="L432" s="72"/>
      <c r="M432" s="72"/>
      <c r="N432" s="26"/>
      <c r="O432" s="26"/>
      <c r="P432" s="25"/>
      <c r="Q432" s="25"/>
    </row>
    <row r="433" spans="1:17" ht="15" customHeight="1" x14ac:dyDescent="0.25">
      <c r="A433" s="71"/>
      <c r="B433" s="71"/>
      <c r="C433" s="68"/>
      <c r="D433" s="68"/>
      <c r="E433" s="68"/>
      <c r="F433" s="68"/>
      <c r="G433" s="68"/>
      <c r="H433" s="68"/>
      <c r="I433" s="68"/>
      <c r="J433" s="72"/>
      <c r="K433" s="72"/>
      <c r="L433" s="72"/>
      <c r="M433" s="72"/>
      <c r="N433" s="26"/>
      <c r="O433" s="26"/>
      <c r="P433" s="25"/>
      <c r="Q433" s="25"/>
    </row>
    <row r="434" spans="1:17" ht="15" customHeight="1" x14ac:dyDescent="0.25">
      <c r="A434" s="71"/>
      <c r="B434" s="71"/>
      <c r="C434" s="68"/>
      <c r="D434" s="68"/>
      <c r="E434" s="68"/>
      <c r="F434" s="68"/>
      <c r="G434" s="68"/>
      <c r="H434" s="68"/>
      <c r="I434" s="68"/>
      <c r="J434" s="72"/>
      <c r="K434" s="72"/>
      <c r="L434" s="72"/>
      <c r="M434" s="72"/>
      <c r="N434" s="26"/>
      <c r="O434" s="26"/>
      <c r="P434" s="25"/>
      <c r="Q434" s="25"/>
    </row>
    <row r="435" spans="1:17" ht="15" customHeight="1" x14ac:dyDescent="0.25">
      <c r="A435" s="71"/>
      <c r="B435" s="71"/>
      <c r="C435" s="68"/>
      <c r="D435" s="68"/>
      <c r="E435" s="68"/>
      <c r="F435" s="68"/>
      <c r="G435" s="68"/>
      <c r="H435" s="68"/>
      <c r="I435" s="68"/>
      <c r="J435" s="72"/>
      <c r="K435" s="72"/>
      <c r="L435" s="72"/>
      <c r="M435" s="72"/>
      <c r="N435" s="26"/>
      <c r="O435" s="26"/>
      <c r="P435" s="25"/>
      <c r="Q435" s="25"/>
    </row>
    <row r="436" spans="1:17" ht="15" customHeight="1" x14ac:dyDescent="0.25">
      <c r="A436" s="71"/>
      <c r="B436" s="71"/>
      <c r="C436" s="68"/>
      <c r="D436" s="68"/>
      <c r="E436" s="68"/>
      <c r="F436" s="68"/>
      <c r="G436" s="68"/>
      <c r="H436" s="68"/>
      <c r="I436" s="68"/>
      <c r="J436" s="72"/>
      <c r="K436" s="72"/>
      <c r="L436" s="72"/>
      <c r="M436" s="72"/>
      <c r="N436" s="26"/>
      <c r="O436" s="26"/>
      <c r="P436" s="25"/>
      <c r="Q436" s="25"/>
    </row>
    <row r="437" spans="1:17" ht="15" customHeight="1" x14ac:dyDescent="0.25">
      <c r="A437" s="71"/>
      <c r="B437" s="71"/>
      <c r="C437" s="68"/>
      <c r="D437" s="68"/>
      <c r="E437" s="68"/>
      <c r="F437" s="68"/>
      <c r="G437" s="68"/>
      <c r="H437" s="68"/>
      <c r="I437" s="68"/>
      <c r="J437" s="72"/>
      <c r="K437" s="72"/>
      <c r="L437" s="72"/>
      <c r="M437" s="72"/>
      <c r="N437" s="26"/>
      <c r="O437" s="26"/>
      <c r="P437" s="25"/>
      <c r="Q437" s="25"/>
    </row>
    <row r="438" spans="1:17" ht="15" customHeight="1" x14ac:dyDescent="0.25">
      <c r="A438" s="71"/>
      <c r="B438" s="71"/>
      <c r="C438" s="68"/>
      <c r="D438" s="68"/>
      <c r="E438" s="68"/>
      <c r="F438" s="68"/>
      <c r="G438" s="68"/>
      <c r="H438" s="68"/>
      <c r="I438" s="68"/>
      <c r="J438" s="72"/>
      <c r="K438" s="72"/>
      <c r="L438" s="72"/>
      <c r="M438" s="72"/>
      <c r="N438" s="26"/>
      <c r="O438" s="26"/>
      <c r="P438" s="25"/>
      <c r="Q438" s="25"/>
    </row>
    <row r="439" spans="1:17" ht="15" customHeight="1" x14ac:dyDescent="0.25">
      <c r="A439" s="71"/>
      <c r="B439" s="71"/>
      <c r="C439" s="68"/>
      <c r="D439" s="68"/>
      <c r="E439" s="68"/>
      <c r="F439" s="68"/>
      <c r="G439" s="68"/>
      <c r="H439" s="68"/>
      <c r="I439" s="68"/>
      <c r="J439" s="72"/>
      <c r="K439" s="72"/>
      <c r="L439" s="72"/>
      <c r="M439" s="72"/>
      <c r="N439" s="26"/>
      <c r="O439" s="26"/>
      <c r="P439" s="25"/>
      <c r="Q439" s="25"/>
    </row>
    <row r="440" spans="1:17" ht="15" customHeight="1" x14ac:dyDescent="0.25">
      <c r="A440" s="71"/>
      <c r="B440" s="71"/>
      <c r="C440" s="68"/>
      <c r="D440" s="68"/>
      <c r="E440" s="68"/>
      <c r="F440" s="68"/>
      <c r="G440" s="68"/>
      <c r="H440" s="68"/>
      <c r="I440" s="68"/>
      <c r="J440" s="72"/>
      <c r="K440" s="72"/>
      <c r="L440" s="72"/>
      <c r="M440" s="72"/>
      <c r="N440" s="26"/>
      <c r="O440" s="26"/>
      <c r="P440" s="25"/>
      <c r="Q440" s="25"/>
    </row>
    <row r="441" spans="1:17" ht="15" customHeight="1" x14ac:dyDescent="0.25">
      <c r="A441" s="71"/>
      <c r="B441" s="71"/>
      <c r="C441" s="68"/>
      <c r="D441" s="68"/>
      <c r="E441" s="68"/>
      <c r="F441" s="68"/>
      <c r="G441" s="68"/>
      <c r="H441" s="68"/>
      <c r="I441" s="68"/>
      <c r="J441" s="72"/>
      <c r="K441" s="72"/>
      <c r="L441" s="72"/>
      <c r="M441" s="72"/>
      <c r="N441" s="26"/>
      <c r="O441" s="26"/>
      <c r="P441" s="25"/>
      <c r="Q441" s="25"/>
    </row>
    <row r="442" spans="1:17" ht="15" customHeight="1" x14ac:dyDescent="0.25">
      <c r="A442" s="71"/>
      <c r="B442" s="71"/>
      <c r="C442" s="68"/>
      <c r="D442" s="68"/>
      <c r="E442" s="68"/>
      <c r="F442" s="68"/>
      <c r="G442" s="68"/>
      <c r="H442" s="68"/>
      <c r="I442" s="68"/>
      <c r="J442" s="72"/>
      <c r="K442" s="72"/>
      <c r="L442" s="72"/>
      <c r="M442" s="72"/>
      <c r="N442" s="26"/>
      <c r="O442" s="26"/>
      <c r="P442" s="25"/>
      <c r="Q442" s="25"/>
    </row>
    <row r="443" spans="1:17" ht="15" customHeight="1" x14ac:dyDescent="0.25">
      <c r="A443" s="71"/>
      <c r="B443" s="71"/>
      <c r="C443" s="68"/>
      <c r="D443" s="68"/>
      <c r="E443" s="68"/>
      <c r="F443" s="68"/>
      <c r="G443" s="68"/>
      <c r="H443" s="68"/>
      <c r="I443" s="68"/>
      <c r="J443" s="72"/>
      <c r="K443" s="72"/>
      <c r="L443" s="72"/>
      <c r="M443" s="72"/>
      <c r="N443" s="26"/>
      <c r="O443" s="26"/>
      <c r="P443" s="25"/>
      <c r="Q443" s="25"/>
    </row>
    <row r="444" spans="1:17" ht="15" customHeight="1" x14ac:dyDescent="0.25">
      <c r="A444" s="71"/>
      <c r="B444" s="71"/>
      <c r="C444" s="68"/>
      <c r="D444" s="68"/>
      <c r="E444" s="68"/>
      <c r="F444" s="68"/>
      <c r="G444" s="68"/>
      <c r="H444" s="68"/>
      <c r="I444" s="68"/>
      <c r="J444" s="72"/>
      <c r="K444" s="72"/>
      <c r="L444" s="72"/>
      <c r="M444" s="72"/>
      <c r="N444" s="26"/>
      <c r="O444" s="26"/>
      <c r="P444" s="25"/>
      <c r="Q444" s="25"/>
    </row>
    <row r="445" spans="1:17" ht="15" customHeight="1" x14ac:dyDescent="0.25">
      <c r="A445" s="71"/>
      <c r="B445" s="71"/>
      <c r="C445" s="68"/>
      <c r="D445" s="68"/>
      <c r="E445" s="68"/>
      <c r="F445" s="68"/>
      <c r="G445" s="68"/>
      <c r="H445" s="68"/>
      <c r="I445" s="68"/>
      <c r="J445" s="72"/>
      <c r="K445" s="72"/>
      <c r="L445" s="72"/>
      <c r="M445" s="72"/>
      <c r="N445" s="26"/>
      <c r="O445" s="26"/>
      <c r="P445" s="25"/>
      <c r="Q445" s="25"/>
    </row>
    <row r="446" spans="1:17" ht="15" customHeight="1" x14ac:dyDescent="0.25">
      <c r="A446" s="71"/>
      <c r="B446" s="71"/>
      <c r="C446" s="68"/>
      <c r="D446" s="68"/>
      <c r="E446" s="68"/>
      <c r="F446" s="68"/>
      <c r="G446" s="68"/>
      <c r="H446" s="68"/>
      <c r="I446" s="68"/>
      <c r="J446" s="72"/>
      <c r="K446" s="72"/>
      <c r="L446" s="72"/>
      <c r="M446" s="72"/>
      <c r="N446" s="26"/>
      <c r="O446" s="26"/>
      <c r="P446" s="25"/>
      <c r="Q446" s="25"/>
    </row>
    <row r="447" spans="1:17" ht="15" customHeight="1" x14ac:dyDescent="0.25">
      <c r="A447" s="71"/>
      <c r="B447" s="71"/>
      <c r="C447" s="68"/>
      <c r="D447" s="68"/>
      <c r="E447" s="68"/>
      <c r="F447" s="68"/>
      <c r="G447" s="68"/>
      <c r="H447" s="68"/>
      <c r="I447" s="68"/>
      <c r="J447" s="72"/>
      <c r="K447" s="72"/>
      <c r="L447" s="72"/>
      <c r="M447" s="72"/>
      <c r="N447" s="26"/>
      <c r="O447" s="26"/>
      <c r="P447" s="25"/>
      <c r="Q447" s="25"/>
    </row>
    <row r="448" spans="1:17" ht="15" customHeight="1" x14ac:dyDescent="0.25">
      <c r="A448" s="71"/>
      <c r="B448" s="71"/>
      <c r="C448" s="68"/>
      <c r="D448" s="68"/>
      <c r="E448" s="68"/>
      <c r="F448" s="68"/>
      <c r="G448" s="68"/>
      <c r="H448" s="68"/>
      <c r="I448" s="68"/>
      <c r="J448" s="72"/>
      <c r="K448" s="72"/>
      <c r="L448" s="72"/>
      <c r="M448" s="72"/>
      <c r="N448" s="26"/>
      <c r="O448" s="26"/>
      <c r="P448" s="25"/>
      <c r="Q448" s="25"/>
    </row>
    <row r="449" spans="1:17" ht="15" customHeight="1" x14ac:dyDescent="0.25">
      <c r="A449" s="71"/>
      <c r="B449" s="71"/>
      <c r="C449" s="68"/>
      <c r="D449" s="68"/>
      <c r="E449" s="68"/>
      <c r="F449" s="68"/>
      <c r="G449" s="68"/>
      <c r="H449" s="68"/>
      <c r="I449" s="68"/>
      <c r="J449" s="72"/>
      <c r="K449" s="72"/>
      <c r="L449" s="72"/>
      <c r="M449" s="72"/>
      <c r="N449" s="26"/>
      <c r="O449" s="26"/>
      <c r="P449" s="25"/>
      <c r="Q449" s="25"/>
    </row>
    <row r="450" spans="1:17" ht="15" customHeight="1" x14ac:dyDescent="0.25">
      <c r="A450" s="71"/>
      <c r="B450" s="71"/>
      <c r="C450" s="68"/>
      <c r="D450" s="68"/>
      <c r="E450" s="68"/>
      <c r="F450" s="68"/>
      <c r="G450" s="68"/>
      <c r="H450" s="68"/>
      <c r="I450" s="68"/>
      <c r="J450" s="72"/>
      <c r="K450" s="72"/>
      <c r="L450" s="72"/>
      <c r="M450" s="72"/>
      <c r="N450" s="26"/>
      <c r="O450" s="26"/>
      <c r="P450" s="25"/>
      <c r="Q450" s="25"/>
    </row>
    <row r="451" spans="1:17" ht="15" customHeight="1" x14ac:dyDescent="0.25">
      <c r="A451" s="71"/>
      <c r="B451" s="71"/>
      <c r="C451" s="68"/>
      <c r="D451" s="68"/>
      <c r="E451" s="68"/>
      <c r="F451" s="68"/>
      <c r="G451" s="68"/>
      <c r="H451" s="68"/>
      <c r="I451" s="68"/>
      <c r="J451" s="72"/>
      <c r="K451" s="72"/>
      <c r="L451" s="72"/>
      <c r="M451" s="72"/>
      <c r="N451" s="26"/>
      <c r="O451" s="26"/>
      <c r="P451" s="25"/>
      <c r="Q451" s="25"/>
    </row>
    <row r="452" spans="1:17" ht="15" customHeight="1" x14ac:dyDescent="0.25">
      <c r="A452" s="71"/>
      <c r="B452" s="71"/>
      <c r="C452" s="68"/>
      <c r="D452" s="68"/>
      <c r="E452" s="68"/>
      <c r="F452" s="68"/>
      <c r="G452" s="68"/>
      <c r="H452" s="68"/>
      <c r="I452" s="68"/>
      <c r="J452" s="72"/>
      <c r="K452" s="72"/>
      <c r="L452" s="72"/>
      <c r="M452" s="72"/>
      <c r="N452" s="26"/>
      <c r="O452" s="26"/>
      <c r="P452" s="25"/>
      <c r="Q452" s="25"/>
    </row>
    <row r="453" spans="1:17" ht="15" customHeight="1" x14ac:dyDescent="0.25">
      <c r="A453" s="71"/>
      <c r="B453" s="71"/>
      <c r="C453" s="68"/>
      <c r="D453" s="68"/>
      <c r="E453" s="68"/>
      <c r="F453" s="68"/>
      <c r="G453" s="68"/>
      <c r="H453" s="68"/>
      <c r="I453" s="68"/>
      <c r="J453" s="72"/>
      <c r="K453" s="72"/>
      <c r="L453" s="72"/>
      <c r="M453" s="72"/>
      <c r="N453" s="26"/>
      <c r="O453" s="26"/>
      <c r="P453" s="25"/>
      <c r="Q453" s="25"/>
    </row>
    <row r="454" spans="1:17" ht="15" customHeight="1" x14ac:dyDescent="0.25">
      <c r="A454" s="71"/>
      <c r="B454" s="71"/>
      <c r="C454" s="68"/>
      <c r="D454" s="68"/>
      <c r="E454" s="68"/>
      <c r="F454" s="68"/>
      <c r="G454" s="68"/>
      <c r="H454" s="68"/>
      <c r="I454" s="68"/>
      <c r="J454" s="72"/>
      <c r="K454" s="72"/>
      <c r="L454" s="72"/>
      <c r="M454" s="72"/>
      <c r="N454" s="26"/>
      <c r="O454" s="26"/>
      <c r="P454" s="25"/>
      <c r="Q454" s="25"/>
    </row>
    <row r="455" spans="1:17" ht="15" customHeight="1" x14ac:dyDescent="0.25">
      <c r="A455" s="71"/>
      <c r="B455" s="71"/>
      <c r="C455" s="68"/>
      <c r="D455" s="68"/>
      <c r="E455" s="68"/>
      <c r="F455" s="68"/>
      <c r="G455" s="68"/>
      <c r="H455" s="68"/>
      <c r="I455" s="68"/>
      <c r="J455" s="72"/>
      <c r="K455" s="72"/>
      <c r="L455" s="72"/>
      <c r="M455" s="72"/>
      <c r="N455" s="26"/>
      <c r="O455" s="26"/>
      <c r="P455" s="25"/>
      <c r="Q455" s="25"/>
    </row>
    <row r="456" spans="1:17" ht="15" customHeight="1" x14ac:dyDescent="0.25">
      <c r="A456" s="71"/>
      <c r="B456" s="71"/>
      <c r="C456" s="68"/>
      <c r="D456" s="68"/>
      <c r="E456" s="68"/>
      <c r="F456" s="68"/>
      <c r="G456" s="68"/>
      <c r="H456" s="68"/>
      <c r="I456" s="68"/>
      <c r="J456" s="72"/>
      <c r="K456" s="72"/>
      <c r="L456" s="72"/>
      <c r="M456" s="72"/>
      <c r="N456" s="26"/>
      <c r="O456" s="26"/>
      <c r="P456" s="25"/>
      <c r="Q456" s="25"/>
    </row>
    <row r="457" spans="1:17" ht="15" customHeight="1" x14ac:dyDescent="0.25">
      <c r="A457" s="71"/>
      <c r="B457" s="71"/>
      <c r="C457" s="68"/>
      <c r="D457" s="68"/>
      <c r="E457" s="68"/>
      <c r="F457" s="68"/>
      <c r="G457" s="68"/>
      <c r="H457" s="68"/>
      <c r="I457" s="68"/>
      <c r="J457" s="72"/>
      <c r="K457" s="72"/>
      <c r="L457" s="72"/>
      <c r="M457" s="72"/>
      <c r="N457" s="26"/>
      <c r="O457" s="26"/>
      <c r="P457" s="25"/>
      <c r="Q457" s="25"/>
    </row>
    <row r="458" spans="1:17" ht="15" customHeight="1" x14ac:dyDescent="0.25">
      <c r="A458" s="71"/>
      <c r="B458" s="71"/>
      <c r="C458" s="68"/>
      <c r="D458" s="68"/>
      <c r="E458" s="68"/>
      <c r="F458" s="68"/>
      <c r="G458" s="68"/>
      <c r="H458" s="68"/>
      <c r="I458" s="68"/>
      <c r="J458" s="72"/>
      <c r="K458" s="72"/>
      <c r="L458" s="72"/>
      <c r="M458" s="72"/>
      <c r="N458" s="26"/>
      <c r="O458" s="26"/>
      <c r="P458" s="25"/>
      <c r="Q458" s="25"/>
    </row>
    <row r="459" spans="1:17" ht="15" customHeight="1" x14ac:dyDescent="0.25">
      <c r="A459" s="71"/>
      <c r="B459" s="71"/>
      <c r="C459" s="68"/>
      <c r="D459" s="68"/>
      <c r="E459" s="68"/>
      <c r="F459" s="68"/>
      <c r="G459" s="68"/>
      <c r="H459" s="68"/>
      <c r="I459" s="68"/>
      <c r="J459" s="72"/>
      <c r="K459" s="72"/>
      <c r="L459" s="72"/>
      <c r="M459" s="72"/>
      <c r="N459" s="26"/>
      <c r="O459" s="26"/>
      <c r="P459" s="25"/>
      <c r="Q459" s="25"/>
    </row>
    <row r="460" spans="1:17" ht="15" customHeight="1" x14ac:dyDescent="0.25">
      <c r="A460" s="71"/>
      <c r="B460" s="71"/>
      <c r="C460" s="68"/>
      <c r="D460" s="68"/>
      <c r="E460" s="68"/>
      <c r="F460" s="68"/>
      <c r="G460" s="68"/>
      <c r="H460" s="68"/>
      <c r="I460" s="68"/>
      <c r="J460" s="72"/>
      <c r="K460" s="72"/>
      <c r="L460" s="72"/>
      <c r="M460" s="72"/>
      <c r="N460" s="26"/>
      <c r="O460" s="26"/>
      <c r="P460" s="25"/>
      <c r="Q460" s="25"/>
    </row>
    <row r="461" spans="1:17" ht="15" customHeight="1" x14ac:dyDescent="0.25">
      <c r="A461" s="71"/>
      <c r="B461" s="71"/>
      <c r="C461" s="68"/>
      <c r="D461" s="68"/>
      <c r="E461" s="68"/>
      <c r="F461" s="68"/>
      <c r="G461" s="68"/>
      <c r="H461" s="68"/>
      <c r="I461" s="68"/>
      <c r="J461" s="72"/>
      <c r="K461" s="72"/>
      <c r="L461" s="72"/>
      <c r="M461" s="72"/>
      <c r="N461" s="26"/>
      <c r="O461" s="26"/>
      <c r="P461" s="25"/>
      <c r="Q461" s="25"/>
    </row>
    <row r="462" spans="1:17" ht="15" customHeight="1" x14ac:dyDescent="0.25">
      <c r="A462" s="71"/>
      <c r="B462" s="71"/>
      <c r="C462" s="68"/>
      <c r="D462" s="68"/>
      <c r="E462" s="68"/>
      <c r="F462" s="68"/>
      <c r="G462" s="68"/>
      <c r="H462" s="68"/>
      <c r="I462" s="68"/>
      <c r="J462" s="72"/>
      <c r="K462" s="72"/>
      <c r="L462" s="72"/>
      <c r="M462" s="72"/>
      <c r="N462" s="26"/>
      <c r="O462" s="26"/>
      <c r="P462" s="25"/>
      <c r="Q462" s="25"/>
    </row>
    <row r="463" spans="1:17" ht="15" customHeight="1" x14ac:dyDescent="0.25">
      <c r="A463" s="71"/>
      <c r="B463" s="71"/>
      <c r="C463" s="68"/>
      <c r="D463" s="68"/>
      <c r="E463" s="68"/>
      <c r="F463" s="68"/>
      <c r="G463" s="68"/>
      <c r="H463" s="68"/>
      <c r="I463" s="68"/>
      <c r="J463" s="72"/>
      <c r="K463" s="72"/>
      <c r="L463" s="72"/>
      <c r="M463" s="72"/>
      <c r="N463" s="26"/>
      <c r="O463" s="26"/>
      <c r="P463" s="25"/>
      <c r="Q463" s="25"/>
    </row>
    <row r="464" spans="1:17" ht="15" customHeight="1" x14ac:dyDescent="0.25">
      <c r="A464" s="71"/>
      <c r="B464" s="71"/>
      <c r="C464" s="68"/>
      <c r="D464" s="68"/>
      <c r="E464" s="68"/>
      <c r="F464" s="68"/>
      <c r="G464" s="68"/>
      <c r="H464" s="68"/>
      <c r="I464" s="68"/>
      <c r="J464" s="72"/>
      <c r="K464" s="72"/>
      <c r="L464" s="72"/>
      <c r="M464" s="72"/>
      <c r="N464" s="26"/>
      <c r="O464" s="26"/>
      <c r="P464" s="25"/>
      <c r="Q464" s="25"/>
    </row>
    <row r="465" spans="1:17" ht="15" customHeight="1" x14ac:dyDescent="0.25">
      <c r="A465" s="71"/>
      <c r="B465" s="71"/>
      <c r="C465" s="68"/>
      <c r="D465" s="68"/>
      <c r="E465" s="68"/>
      <c r="F465" s="68"/>
      <c r="G465" s="68"/>
      <c r="H465" s="68"/>
      <c r="I465" s="68"/>
      <c r="J465" s="72"/>
      <c r="K465" s="72"/>
      <c r="L465" s="72"/>
      <c r="M465" s="72"/>
      <c r="N465" s="26"/>
      <c r="O465" s="26"/>
      <c r="P465" s="25"/>
      <c r="Q465" s="25"/>
    </row>
    <row r="466" spans="1:17" ht="15" customHeight="1" x14ac:dyDescent="0.25">
      <c r="A466" s="71"/>
      <c r="B466" s="71"/>
      <c r="C466" s="68"/>
      <c r="D466" s="68"/>
      <c r="E466" s="68"/>
      <c r="F466" s="68"/>
      <c r="G466" s="68"/>
      <c r="H466" s="68"/>
      <c r="I466" s="68"/>
      <c r="J466" s="72"/>
      <c r="K466" s="72"/>
      <c r="L466" s="72"/>
      <c r="M466" s="72"/>
      <c r="N466" s="26"/>
      <c r="O466" s="26"/>
      <c r="P466" s="25"/>
      <c r="Q466" s="25"/>
    </row>
    <row r="467" spans="1:17" ht="15" customHeight="1" x14ac:dyDescent="0.25">
      <c r="A467" s="71"/>
      <c r="B467" s="71"/>
      <c r="C467" s="68"/>
      <c r="D467" s="68"/>
      <c r="E467" s="68"/>
      <c r="F467" s="68"/>
      <c r="G467" s="68"/>
      <c r="H467" s="68"/>
      <c r="I467" s="68"/>
      <c r="J467" s="72"/>
      <c r="K467" s="72"/>
      <c r="L467" s="72"/>
      <c r="M467" s="72"/>
      <c r="N467" s="26"/>
      <c r="O467" s="26"/>
      <c r="P467" s="25"/>
      <c r="Q467" s="25"/>
    </row>
    <row r="468" spans="1:17" ht="15" customHeight="1" x14ac:dyDescent="0.25">
      <c r="A468" s="71"/>
      <c r="B468" s="71"/>
      <c r="C468" s="68"/>
      <c r="D468" s="68"/>
      <c r="E468" s="68"/>
      <c r="F468" s="68"/>
      <c r="G468" s="68"/>
      <c r="H468" s="68"/>
      <c r="I468" s="68"/>
      <c r="J468" s="72"/>
      <c r="K468" s="72"/>
      <c r="L468" s="72"/>
      <c r="M468" s="72"/>
      <c r="N468" s="26"/>
      <c r="O468" s="26"/>
      <c r="P468" s="25"/>
      <c r="Q468" s="25"/>
    </row>
    <row r="469" spans="1:17" ht="15" customHeight="1" x14ac:dyDescent="0.25">
      <c r="A469" s="71"/>
      <c r="B469" s="71"/>
      <c r="C469" s="68"/>
      <c r="D469" s="68"/>
      <c r="E469" s="68"/>
      <c r="F469" s="68"/>
      <c r="G469" s="68"/>
      <c r="H469" s="68"/>
      <c r="I469" s="68"/>
      <c r="J469" s="72"/>
      <c r="K469" s="72"/>
      <c r="L469" s="72"/>
      <c r="M469" s="72"/>
      <c r="N469" s="26"/>
      <c r="O469" s="26"/>
      <c r="P469" s="25"/>
      <c r="Q469" s="25"/>
    </row>
    <row r="470" spans="1:17" ht="15" customHeight="1" x14ac:dyDescent="0.25">
      <c r="A470" s="71"/>
      <c r="B470" s="71"/>
      <c r="C470" s="68"/>
      <c r="D470" s="68"/>
      <c r="E470" s="68"/>
      <c r="F470" s="68"/>
      <c r="G470" s="68"/>
      <c r="H470" s="68"/>
      <c r="I470" s="68"/>
      <c r="J470" s="72"/>
      <c r="K470" s="72"/>
      <c r="L470" s="72"/>
      <c r="M470" s="72"/>
      <c r="N470" s="26"/>
      <c r="O470" s="26"/>
      <c r="P470" s="25"/>
      <c r="Q470" s="25"/>
    </row>
    <row r="471" spans="1:17" ht="15" customHeight="1" x14ac:dyDescent="0.25">
      <c r="A471" s="71"/>
      <c r="B471" s="71"/>
      <c r="C471" s="68"/>
      <c r="D471" s="68"/>
      <c r="E471" s="68"/>
      <c r="F471" s="68"/>
      <c r="G471" s="68"/>
      <c r="H471" s="68"/>
      <c r="I471" s="68"/>
      <c r="J471" s="72"/>
      <c r="K471" s="72"/>
      <c r="L471" s="72"/>
      <c r="M471" s="72"/>
      <c r="N471" s="26"/>
      <c r="O471" s="26"/>
      <c r="P471" s="25"/>
      <c r="Q471" s="25"/>
    </row>
    <row r="472" spans="1:17" ht="15" customHeight="1" x14ac:dyDescent="0.25">
      <c r="A472" s="71"/>
      <c r="B472" s="71"/>
      <c r="C472" s="68"/>
      <c r="D472" s="68"/>
      <c r="E472" s="68"/>
      <c r="F472" s="68"/>
      <c r="G472" s="68"/>
      <c r="H472" s="68"/>
      <c r="I472" s="68"/>
      <c r="J472" s="72"/>
      <c r="K472" s="72"/>
      <c r="L472" s="72"/>
      <c r="M472" s="72"/>
      <c r="N472" s="26"/>
      <c r="O472" s="26"/>
      <c r="P472" s="25"/>
      <c r="Q472" s="25"/>
    </row>
    <row r="473" spans="1:17" ht="15" customHeight="1" x14ac:dyDescent="0.25">
      <c r="A473" s="71"/>
      <c r="B473" s="71"/>
      <c r="C473" s="68"/>
      <c r="D473" s="68"/>
      <c r="E473" s="68"/>
      <c r="F473" s="68"/>
      <c r="G473" s="68"/>
      <c r="H473" s="68"/>
      <c r="I473" s="68"/>
      <c r="J473" s="72"/>
      <c r="K473" s="72"/>
      <c r="L473" s="72"/>
      <c r="M473" s="72"/>
      <c r="N473" s="26"/>
      <c r="O473" s="26"/>
      <c r="P473" s="25"/>
      <c r="Q473" s="25"/>
    </row>
    <row r="474" spans="1:17" ht="15" customHeight="1" x14ac:dyDescent="0.25">
      <c r="A474" s="71"/>
      <c r="B474" s="71"/>
      <c r="C474" s="68"/>
      <c r="D474" s="68"/>
      <c r="E474" s="68"/>
      <c r="F474" s="68"/>
      <c r="G474" s="68"/>
      <c r="H474" s="68"/>
      <c r="I474" s="68"/>
      <c r="J474" s="72"/>
      <c r="K474" s="72"/>
      <c r="L474" s="72"/>
      <c r="M474" s="72"/>
      <c r="N474" s="26"/>
      <c r="O474" s="26"/>
      <c r="P474" s="25"/>
      <c r="Q474" s="25"/>
    </row>
    <row r="475" spans="1:17" ht="15" customHeight="1" x14ac:dyDescent="0.25">
      <c r="A475" s="71"/>
      <c r="B475" s="71"/>
      <c r="C475" s="68"/>
      <c r="D475" s="68"/>
      <c r="E475" s="68"/>
      <c r="F475" s="68"/>
      <c r="G475" s="68"/>
      <c r="H475" s="68"/>
      <c r="I475" s="68"/>
      <c r="J475" s="72"/>
      <c r="K475" s="72"/>
      <c r="L475" s="72"/>
      <c r="M475" s="72"/>
      <c r="N475" s="26"/>
      <c r="O475" s="26"/>
      <c r="P475" s="25"/>
      <c r="Q475" s="25"/>
    </row>
    <row r="476" spans="1:17" ht="15" customHeight="1" x14ac:dyDescent="0.25">
      <c r="A476" s="71"/>
      <c r="B476" s="71"/>
      <c r="C476" s="68"/>
      <c r="D476" s="68"/>
      <c r="E476" s="68"/>
      <c r="F476" s="68"/>
      <c r="G476" s="68"/>
      <c r="H476" s="68"/>
      <c r="I476" s="68"/>
      <c r="J476" s="72"/>
      <c r="K476" s="72"/>
      <c r="L476" s="72"/>
      <c r="M476" s="72"/>
      <c r="N476" s="26"/>
      <c r="O476" s="26"/>
      <c r="P476" s="25"/>
      <c r="Q476" s="25"/>
    </row>
    <row r="477" spans="1:17" ht="15" customHeight="1" x14ac:dyDescent="0.25">
      <c r="A477" s="71"/>
      <c r="B477" s="71"/>
      <c r="C477" s="68"/>
      <c r="D477" s="68"/>
      <c r="E477" s="68"/>
      <c r="F477" s="68"/>
      <c r="G477" s="68"/>
      <c r="H477" s="68"/>
      <c r="I477" s="68"/>
      <c r="J477" s="72"/>
      <c r="K477" s="72"/>
      <c r="L477" s="72"/>
      <c r="M477" s="72"/>
      <c r="N477" s="26"/>
      <c r="O477" s="26"/>
      <c r="P477" s="25"/>
      <c r="Q477" s="25"/>
    </row>
    <row r="478" spans="1:17" ht="15" customHeight="1" x14ac:dyDescent="0.25">
      <c r="A478" s="71"/>
      <c r="B478" s="71"/>
      <c r="C478" s="68"/>
      <c r="D478" s="68"/>
      <c r="E478" s="68"/>
      <c r="F478" s="68"/>
      <c r="G478" s="68"/>
      <c r="H478" s="68"/>
      <c r="I478" s="68"/>
      <c r="J478" s="72"/>
      <c r="K478" s="72"/>
      <c r="L478" s="72"/>
      <c r="M478" s="72"/>
      <c r="N478" s="26"/>
      <c r="O478" s="26"/>
      <c r="P478" s="25"/>
      <c r="Q478" s="25"/>
    </row>
    <row r="479" spans="1:17" ht="15" customHeight="1" x14ac:dyDescent="0.25">
      <c r="A479" s="71"/>
      <c r="B479" s="71"/>
      <c r="C479" s="68"/>
      <c r="D479" s="68"/>
      <c r="E479" s="68"/>
      <c r="F479" s="68"/>
      <c r="G479" s="68"/>
      <c r="H479" s="68"/>
      <c r="I479" s="68"/>
      <c r="J479" s="72"/>
      <c r="K479" s="72"/>
      <c r="L479" s="72"/>
      <c r="M479" s="72"/>
      <c r="N479" s="26"/>
      <c r="O479" s="26"/>
      <c r="P479" s="25"/>
      <c r="Q479" s="25"/>
    </row>
    <row r="480" spans="1:17" ht="15" customHeight="1" x14ac:dyDescent="0.25">
      <c r="A480" s="71"/>
      <c r="B480" s="71"/>
      <c r="C480" s="68"/>
      <c r="D480" s="68"/>
      <c r="E480" s="68"/>
      <c r="F480" s="68"/>
      <c r="G480" s="68"/>
      <c r="H480" s="68"/>
      <c r="I480" s="68"/>
      <c r="J480" s="72"/>
      <c r="K480" s="72"/>
      <c r="L480" s="72"/>
      <c r="M480" s="72"/>
      <c r="N480" s="26"/>
      <c r="O480" s="26"/>
      <c r="P480" s="25"/>
      <c r="Q480" s="25"/>
    </row>
    <row r="481" spans="1:17" ht="15" customHeight="1" x14ac:dyDescent="0.25">
      <c r="A481" s="71"/>
      <c r="B481" s="71"/>
      <c r="C481" s="68"/>
      <c r="D481" s="68"/>
      <c r="E481" s="68"/>
      <c r="F481" s="68"/>
      <c r="G481" s="68"/>
      <c r="H481" s="68"/>
      <c r="I481" s="68"/>
      <c r="J481" s="72"/>
      <c r="K481" s="72"/>
      <c r="L481" s="72"/>
      <c r="M481" s="72"/>
      <c r="N481" s="26"/>
      <c r="O481" s="26"/>
      <c r="P481" s="25"/>
      <c r="Q481" s="25"/>
    </row>
    <row r="482" spans="1:17" ht="15" customHeight="1" x14ac:dyDescent="0.25">
      <c r="A482" s="71"/>
      <c r="B482" s="71"/>
      <c r="C482" s="68"/>
      <c r="D482" s="68"/>
      <c r="E482" s="68"/>
      <c r="F482" s="68"/>
      <c r="G482" s="68"/>
      <c r="H482" s="68"/>
      <c r="I482" s="68"/>
      <c r="J482" s="72"/>
      <c r="K482" s="72"/>
      <c r="L482" s="72"/>
      <c r="M482" s="72"/>
      <c r="N482" s="26"/>
      <c r="O482" s="26"/>
      <c r="P482" s="25"/>
      <c r="Q482" s="25"/>
    </row>
    <row r="483" spans="1:17" ht="15" customHeight="1" x14ac:dyDescent="0.25">
      <c r="A483" s="71"/>
      <c r="B483" s="71"/>
      <c r="C483" s="68"/>
      <c r="D483" s="68"/>
      <c r="E483" s="68"/>
      <c r="F483" s="68"/>
      <c r="G483" s="68"/>
      <c r="H483" s="68"/>
      <c r="I483" s="68"/>
      <c r="J483" s="72"/>
      <c r="K483" s="72"/>
      <c r="L483" s="72"/>
      <c r="M483" s="72"/>
      <c r="N483" s="26"/>
      <c r="O483" s="26"/>
      <c r="P483" s="25"/>
      <c r="Q483" s="25"/>
    </row>
    <row r="484" spans="1:17" ht="15" customHeight="1" x14ac:dyDescent="0.25">
      <c r="A484" s="71"/>
      <c r="B484" s="71"/>
      <c r="C484" s="68"/>
      <c r="D484" s="68"/>
      <c r="E484" s="68"/>
      <c r="F484" s="68"/>
      <c r="G484" s="68"/>
      <c r="H484" s="68"/>
      <c r="I484" s="68"/>
      <c r="J484" s="72"/>
      <c r="K484" s="72"/>
      <c r="L484" s="72"/>
      <c r="M484" s="72"/>
      <c r="N484" s="26"/>
      <c r="O484" s="26"/>
      <c r="P484" s="25"/>
      <c r="Q484" s="25"/>
    </row>
    <row r="485" spans="1:17" ht="15" customHeight="1" x14ac:dyDescent="0.25">
      <c r="A485" s="71"/>
      <c r="B485" s="71"/>
      <c r="C485" s="68"/>
      <c r="D485" s="68"/>
      <c r="E485" s="68"/>
      <c r="F485" s="68"/>
      <c r="G485" s="68"/>
      <c r="H485" s="68"/>
      <c r="I485" s="68"/>
      <c r="J485" s="72"/>
      <c r="K485" s="72"/>
      <c r="L485" s="72"/>
      <c r="M485" s="72"/>
      <c r="N485" s="26"/>
      <c r="O485" s="26"/>
      <c r="P485" s="25"/>
      <c r="Q485" s="25"/>
    </row>
    <row r="486" spans="1:17" ht="15" customHeight="1" x14ac:dyDescent="0.25">
      <c r="A486" s="71"/>
      <c r="B486" s="71"/>
      <c r="C486" s="68"/>
      <c r="D486" s="68"/>
      <c r="E486" s="68"/>
      <c r="F486" s="68"/>
      <c r="G486" s="68"/>
      <c r="H486" s="68"/>
      <c r="I486" s="68"/>
      <c r="J486" s="72"/>
      <c r="K486" s="72"/>
      <c r="L486" s="72"/>
      <c r="M486" s="72"/>
      <c r="N486" s="26"/>
      <c r="O486" s="26"/>
      <c r="P486" s="25"/>
      <c r="Q486" s="25"/>
    </row>
    <row r="487" spans="1:17" ht="15" customHeight="1" x14ac:dyDescent="0.25">
      <c r="A487" s="71"/>
      <c r="B487" s="71"/>
      <c r="C487" s="68"/>
      <c r="D487" s="68"/>
      <c r="E487" s="68"/>
      <c r="F487" s="68"/>
      <c r="G487" s="68"/>
      <c r="H487" s="68"/>
      <c r="I487" s="68"/>
      <c r="J487" s="72"/>
      <c r="K487" s="72"/>
      <c r="L487" s="72"/>
      <c r="M487" s="72"/>
      <c r="N487" s="26"/>
      <c r="O487" s="26"/>
      <c r="P487" s="25"/>
      <c r="Q487" s="25"/>
    </row>
    <row r="488" spans="1:17" ht="15" customHeight="1" x14ac:dyDescent="0.25">
      <c r="A488" s="71"/>
      <c r="B488" s="71"/>
      <c r="C488" s="68"/>
      <c r="D488" s="68"/>
      <c r="E488" s="68"/>
      <c r="F488" s="68"/>
      <c r="G488" s="68"/>
      <c r="H488" s="68"/>
      <c r="I488" s="68"/>
      <c r="J488" s="72"/>
      <c r="K488" s="72"/>
      <c r="L488" s="72"/>
      <c r="M488" s="72"/>
      <c r="N488" s="26"/>
      <c r="O488" s="26"/>
      <c r="P488" s="25"/>
      <c r="Q488" s="25"/>
    </row>
    <row r="489" spans="1:17" ht="15" customHeight="1" x14ac:dyDescent="0.25">
      <c r="A489" s="71"/>
      <c r="B489" s="71"/>
      <c r="C489" s="68"/>
      <c r="D489" s="68"/>
      <c r="E489" s="68"/>
      <c r="F489" s="68"/>
      <c r="G489" s="68"/>
      <c r="H489" s="68"/>
      <c r="I489" s="68"/>
      <c r="J489" s="72"/>
      <c r="K489" s="72"/>
      <c r="L489" s="72"/>
      <c r="M489" s="72"/>
      <c r="N489" s="26"/>
      <c r="O489" s="26"/>
      <c r="P489" s="25"/>
      <c r="Q489" s="25"/>
    </row>
    <row r="490" spans="1:17" ht="15" customHeight="1" x14ac:dyDescent="0.25">
      <c r="A490" s="71"/>
      <c r="B490" s="71"/>
      <c r="C490" s="68"/>
      <c r="D490" s="68"/>
      <c r="E490" s="68"/>
      <c r="F490" s="68"/>
      <c r="G490" s="68"/>
      <c r="H490" s="68"/>
      <c r="I490" s="68"/>
      <c r="J490" s="72"/>
      <c r="K490" s="72"/>
      <c r="L490" s="72"/>
      <c r="M490" s="72"/>
      <c r="N490" s="26"/>
      <c r="O490" s="26"/>
      <c r="P490" s="25"/>
      <c r="Q490" s="25"/>
    </row>
    <row r="491" spans="1:17" ht="15" customHeight="1" x14ac:dyDescent="0.25">
      <c r="A491" s="71"/>
      <c r="B491" s="71"/>
      <c r="C491" s="68"/>
      <c r="D491" s="68"/>
      <c r="E491" s="68"/>
      <c r="F491" s="68"/>
      <c r="G491" s="68"/>
      <c r="H491" s="68"/>
      <c r="I491" s="68"/>
      <c r="J491" s="72"/>
      <c r="K491" s="72"/>
      <c r="L491" s="72"/>
      <c r="M491" s="72"/>
      <c r="N491" s="26"/>
      <c r="O491" s="26"/>
      <c r="P491" s="25"/>
      <c r="Q491" s="25"/>
    </row>
    <row r="492" spans="1:17" ht="15" customHeight="1" x14ac:dyDescent="0.25">
      <c r="A492" s="71"/>
      <c r="B492" s="71"/>
      <c r="C492" s="68"/>
      <c r="D492" s="68"/>
      <c r="E492" s="68"/>
      <c r="F492" s="68"/>
      <c r="G492" s="68"/>
      <c r="H492" s="68"/>
      <c r="I492" s="68"/>
      <c r="J492" s="72"/>
      <c r="K492" s="72"/>
      <c r="L492" s="72"/>
      <c r="M492" s="72"/>
      <c r="N492" s="26"/>
      <c r="O492" s="26"/>
      <c r="P492" s="25"/>
      <c r="Q492" s="25"/>
    </row>
    <row r="493" spans="1:17" ht="15" customHeight="1" x14ac:dyDescent="0.25">
      <c r="A493" s="71"/>
      <c r="B493" s="71"/>
      <c r="C493" s="68"/>
      <c r="D493" s="68"/>
      <c r="E493" s="68"/>
      <c r="F493" s="68"/>
      <c r="G493" s="68"/>
      <c r="H493" s="68"/>
      <c r="I493" s="68"/>
      <c r="J493" s="72"/>
      <c r="K493" s="72"/>
      <c r="L493" s="72"/>
      <c r="M493" s="72"/>
      <c r="N493" s="26"/>
      <c r="O493" s="26"/>
      <c r="P493" s="25"/>
      <c r="Q493" s="25"/>
    </row>
    <row r="494" spans="1:17" ht="15" customHeight="1" x14ac:dyDescent="0.25">
      <c r="A494" s="71"/>
      <c r="B494" s="71"/>
      <c r="C494" s="68"/>
      <c r="D494" s="68"/>
      <c r="E494" s="68"/>
      <c r="F494" s="68"/>
      <c r="G494" s="68"/>
      <c r="H494" s="68"/>
      <c r="I494" s="68"/>
      <c r="J494" s="72"/>
      <c r="K494" s="72"/>
      <c r="L494" s="72"/>
      <c r="M494" s="72"/>
      <c r="N494" s="26"/>
      <c r="O494" s="26"/>
      <c r="P494" s="25"/>
      <c r="Q494" s="25"/>
    </row>
    <row r="495" spans="1:17" ht="15" customHeight="1" x14ac:dyDescent="0.25">
      <c r="A495" s="71"/>
      <c r="B495" s="71"/>
      <c r="C495" s="68"/>
      <c r="D495" s="68"/>
      <c r="E495" s="68"/>
      <c r="F495" s="68"/>
      <c r="G495" s="68"/>
      <c r="H495" s="68"/>
      <c r="I495" s="68"/>
      <c r="J495" s="72"/>
      <c r="K495" s="72"/>
      <c r="L495" s="72"/>
      <c r="M495" s="72"/>
      <c r="N495" s="26"/>
      <c r="O495" s="26"/>
      <c r="P495" s="25"/>
      <c r="Q495" s="25"/>
    </row>
    <row r="496" spans="1:17" ht="15" customHeight="1" x14ac:dyDescent="0.25">
      <c r="A496" s="71"/>
      <c r="B496" s="71"/>
      <c r="C496" s="68"/>
      <c r="D496" s="68"/>
      <c r="E496" s="68"/>
      <c r="F496" s="68"/>
      <c r="G496" s="68"/>
      <c r="H496" s="68"/>
      <c r="I496" s="68"/>
      <c r="J496" s="72"/>
      <c r="K496" s="72"/>
      <c r="L496" s="72"/>
      <c r="M496" s="72"/>
      <c r="N496" s="26"/>
      <c r="O496" s="26"/>
      <c r="P496" s="25"/>
      <c r="Q496" s="25"/>
    </row>
    <row r="497" spans="1:17" ht="15" customHeight="1" x14ac:dyDescent="0.25">
      <c r="A497" s="71"/>
      <c r="B497" s="71"/>
      <c r="C497" s="68"/>
      <c r="D497" s="68"/>
      <c r="E497" s="68"/>
      <c r="F497" s="68"/>
      <c r="G497" s="68"/>
      <c r="H497" s="68"/>
      <c r="I497" s="68"/>
      <c r="J497" s="72"/>
      <c r="K497" s="72"/>
      <c r="L497" s="72"/>
      <c r="M497" s="72"/>
      <c r="N497" s="26"/>
      <c r="O497" s="26"/>
      <c r="P497" s="25"/>
      <c r="Q497" s="25"/>
    </row>
    <row r="498" spans="1:17" ht="15" customHeight="1" x14ac:dyDescent="0.25">
      <c r="A498" s="71"/>
      <c r="B498" s="71"/>
      <c r="C498" s="68"/>
      <c r="D498" s="68"/>
      <c r="E498" s="68"/>
      <c r="F498" s="68"/>
      <c r="G498" s="68"/>
      <c r="H498" s="68"/>
      <c r="I498" s="68"/>
      <c r="J498" s="72"/>
      <c r="K498" s="72"/>
      <c r="L498" s="72"/>
      <c r="M498" s="72"/>
      <c r="N498" s="26"/>
      <c r="O498" s="26"/>
      <c r="P498" s="25"/>
      <c r="Q498" s="25"/>
    </row>
    <row r="499" spans="1:17" ht="15" customHeight="1" x14ac:dyDescent="0.25">
      <c r="A499" s="71"/>
      <c r="B499" s="71"/>
      <c r="C499" s="68"/>
      <c r="D499" s="68"/>
      <c r="E499" s="68"/>
      <c r="F499" s="68"/>
      <c r="G499" s="68"/>
      <c r="H499" s="68"/>
      <c r="I499" s="68"/>
      <c r="J499" s="72"/>
      <c r="K499" s="72"/>
      <c r="L499" s="72"/>
      <c r="M499" s="72"/>
      <c r="N499" s="26"/>
      <c r="O499" s="26"/>
      <c r="P499" s="25"/>
      <c r="Q499" s="25"/>
    </row>
    <row r="500" spans="1:17" ht="15" customHeight="1" x14ac:dyDescent="0.25">
      <c r="A500" s="71"/>
      <c r="B500" s="71"/>
      <c r="C500" s="68"/>
      <c r="D500" s="68"/>
      <c r="E500" s="68"/>
      <c r="F500" s="68"/>
      <c r="G500" s="68"/>
      <c r="H500" s="68"/>
      <c r="I500" s="68"/>
      <c r="J500" s="72"/>
      <c r="K500" s="72"/>
      <c r="L500" s="72"/>
      <c r="M500" s="72"/>
      <c r="N500" s="26"/>
      <c r="O500" s="26"/>
      <c r="P500" s="25"/>
      <c r="Q500" s="25"/>
    </row>
    <row r="501" spans="1:17" ht="15" customHeight="1" x14ac:dyDescent="0.25">
      <c r="A501" s="71"/>
      <c r="B501" s="71"/>
      <c r="C501" s="68"/>
      <c r="D501" s="68"/>
      <c r="E501" s="68"/>
      <c r="F501" s="68"/>
      <c r="G501" s="68"/>
      <c r="H501" s="68"/>
      <c r="I501" s="68"/>
      <c r="J501" s="72"/>
      <c r="K501" s="72"/>
      <c r="L501" s="72"/>
      <c r="M501" s="72"/>
      <c r="N501" s="26"/>
      <c r="O501" s="26"/>
      <c r="P501" s="25"/>
      <c r="Q501" s="25"/>
    </row>
    <row r="502" spans="1:17" ht="15" customHeight="1" x14ac:dyDescent="0.25">
      <c r="A502" s="71"/>
      <c r="B502" s="71"/>
      <c r="C502" s="68"/>
      <c r="D502" s="68"/>
      <c r="E502" s="68"/>
      <c r="F502" s="68"/>
      <c r="G502" s="68"/>
      <c r="H502" s="68"/>
      <c r="I502" s="68"/>
      <c r="J502" s="72"/>
      <c r="K502" s="72"/>
      <c r="L502" s="72"/>
      <c r="M502" s="72"/>
      <c r="N502" s="26"/>
      <c r="O502" s="26"/>
      <c r="P502" s="25"/>
      <c r="Q502" s="25"/>
    </row>
    <row r="503" spans="1:17" ht="15" customHeight="1" x14ac:dyDescent="0.25">
      <c r="A503" s="71"/>
      <c r="B503" s="71"/>
      <c r="C503" s="68"/>
      <c r="D503" s="68"/>
      <c r="E503" s="68"/>
      <c r="F503" s="68"/>
      <c r="G503" s="68"/>
      <c r="H503" s="68"/>
      <c r="I503" s="68"/>
      <c r="J503" s="72"/>
      <c r="K503" s="72"/>
      <c r="L503" s="72"/>
      <c r="M503" s="72"/>
      <c r="N503" s="26"/>
      <c r="O503" s="26"/>
      <c r="P503" s="25"/>
      <c r="Q503" s="25"/>
    </row>
    <row r="504" spans="1:17" ht="15" customHeight="1" x14ac:dyDescent="0.25">
      <c r="A504" s="71"/>
      <c r="B504" s="71"/>
      <c r="C504" s="68"/>
      <c r="D504" s="68"/>
      <c r="E504" s="68"/>
      <c r="F504" s="68"/>
      <c r="G504" s="68"/>
      <c r="H504" s="68"/>
      <c r="I504" s="68"/>
      <c r="J504" s="72"/>
      <c r="K504" s="72"/>
      <c r="L504" s="72"/>
      <c r="M504" s="72"/>
      <c r="N504" s="26"/>
      <c r="O504" s="26"/>
      <c r="P504" s="25"/>
      <c r="Q504" s="25"/>
    </row>
    <row r="505" spans="1:17" ht="15" customHeight="1" x14ac:dyDescent="0.25">
      <c r="A505" s="71"/>
      <c r="B505" s="71"/>
      <c r="C505" s="68"/>
      <c r="D505" s="68"/>
      <c r="E505" s="68"/>
      <c r="F505" s="68"/>
      <c r="G505" s="68"/>
      <c r="H505" s="68"/>
      <c r="I505" s="68"/>
      <c r="J505" s="72"/>
      <c r="K505" s="72"/>
      <c r="L505" s="72"/>
      <c r="M505" s="72"/>
      <c r="N505" s="26"/>
      <c r="O505" s="26"/>
      <c r="P505" s="25"/>
      <c r="Q505" s="25"/>
    </row>
    <row r="506" spans="1:17" ht="15" customHeight="1" x14ac:dyDescent="0.25">
      <c r="A506" s="71"/>
      <c r="B506" s="71"/>
      <c r="C506" s="68"/>
      <c r="D506" s="68"/>
      <c r="E506" s="68"/>
      <c r="F506" s="68"/>
      <c r="G506" s="68"/>
      <c r="H506" s="68"/>
      <c r="I506" s="68"/>
      <c r="J506" s="72"/>
      <c r="K506" s="72"/>
      <c r="L506" s="72"/>
      <c r="M506" s="72"/>
      <c r="N506" s="26"/>
      <c r="O506" s="26"/>
      <c r="P506" s="25"/>
      <c r="Q506" s="25"/>
    </row>
    <row r="507" spans="1:17" ht="15" customHeight="1" x14ac:dyDescent="0.25">
      <c r="A507" s="71"/>
      <c r="B507" s="71"/>
      <c r="C507" s="68"/>
      <c r="D507" s="68"/>
      <c r="E507" s="68"/>
      <c r="F507" s="68"/>
      <c r="G507" s="68"/>
      <c r="H507" s="68"/>
      <c r="I507" s="68"/>
      <c r="J507" s="72"/>
      <c r="K507" s="72"/>
      <c r="L507" s="72"/>
      <c r="M507" s="72"/>
      <c r="N507" s="26"/>
      <c r="O507" s="26"/>
      <c r="P507" s="25"/>
      <c r="Q507" s="25"/>
    </row>
    <row r="508" spans="1:17" ht="15" customHeight="1" x14ac:dyDescent="0.25">
      <c r="A508" s="71"/>
      <c r="B508" s="71"/>
      <c r="C508" s="68"/>
      <c r="D508" s="68"/>
      <c r="E508" s="68"/>
      <c r="F508" s="68"/>
      <c r="G508" s="68"/>
      <c r="H508" s="68"/>
      <c r="I508" s="68"/>
      <c r="J508" s="72"/>
      <c r="K508" s="72"/>
      <c r="L508" s="72"/>
      <c r="M508" s="72"/>
      <c r="N508" s="26"/>
      <c r="O508" s="26"/>
      <c r="P508" s="25"/>
      <c r="Q508" s="25"/>
    </row>
    <row r="509" spans="1:17" ht="15" customHeight="1" x14ac:dyDescent="0.25">
      <c r="A509" s="71"/>
      <c r="B509" s="71"/>
      <c r="C509" s="68"/>
      <c r="D509" s="68"/>
      <c r="E509" s="68"/>
      <c r="F509" s="68"/>
      <c r="G509" s="68"/>
      <c r="H509" s="68"/>
      <c r="I509" s="68"/>
      <c r="J509" s="72"/>
      <c r="K509" s="72"/>
      <c r="L509" s="72"/>
      <c r="M509" s="72"/>
      <c r="N509" s="26"/>
      <c r="O509" s="26"/>
      <c r="P509" s="25"/>
      <c r="Q509" s="25"/>
    </row>
    <row r="510" spans="1:17" ht="15" customHeight="1" x14ac:dyDescent="0.25">
      <c r="A510" s="71"/>
      <c r="B510" s="71"/>
      <c r="C510" s="68"/>
      <c r="D510" s="68"/>
      <c r="E510" s="68"/>
      <c r="F510" s="68"/>
      <c r="G510" s="68"/>
      <c r="H510" s="68"/>
      <c r="I510" s="68"/>
      <c r="J510" s="72"/>
      <c r="K510" s="72"/>
      <c r="L510" s="72"/>
      <c r="M510" s="72"/>
      <c r="N510" s="26"/>
      <c r="O510" s="26"/>
      <c r="P510" s="25"/>
      <c r="Q510" s="25"/>
    </row>
    <row r="511" spans="1:17" ht="15" customHeight="1" x14ac:dyDescent="0.25">
      <c r="A511" s="71"/>
      <c r="B511" s="71"/>
      <c r="C511" s="68"/>
      <c r="D511" s="68"/>
      <c r="E511" s="68"/>
      <c r="F511" s="68"/>
      <c r="G511" s="68"/>
      <c r="H511" s="68"/>
      <c r="I511" s="68"/>
      <c r="J511" s="72"/>
      <c r="K511" s="72"/>
      <c r="L511" s="72"/>
      <c r="M511" s="72"/>
      <c r="N511" s="26"/>
      <c r="O511" s="26"/>
      <c r="P511" s="25"/>
      <c r="Q511" s="25"/>
    </row>
    <row r="512" spans="1:17" ht="15" customHeight="1" x14ac:dyDescent="0.25">
      <c r="A512" s="71"/>
      <c r="B512" s="71"/>
      <c r="C512" s="68"/>
      <c r="D512" s="68"/>
      <c r="E512" s="68"/>
      <c r="F512" s="68"/>
      <c r="G512" s="68"/>
      <c r="H512" s="68"/>
      <c r="I512" s="68"/>
      <c r="J512" s="72"/>
      <c r="K512" s="72"/>
      <c r="L512" s="72"/>
      <c r="M512" s="72"/>
      <c r="N512" s="26"/>
      <c r="O512" s="26"/>
      <c r="P512" s="25"/>
      <c r="Q512" s="25"/>
    </row>
    <row r="513" spans="1:17" ht="15" customHeight="1" x14ac:dyDescent="0.25">
      <c r="A513" s="71"/>
      <c r="B513" s="71"/>
      <c r="C513" s="68"/>
      <c r="D513" s="68"/>
      <c r="E513" s="68"/>
      <c r="F513" s="68"/>
      <c r="G513" s="68"/>
      <c r="H513" s="68"/>
      <c r="I513" s="68"/>
      <c r="J513" s="72"/>
      <c r="K513" s="72"/>
      <c r="L513" s="72"/>
      <c r="M513" s="72"/>
      <c r="N513" s="26"/>
      <c r="O513" s="26"/>
      <c r="P513" s="25"/>
      <c r="Q513" s="25"/>
    </row>
    <row r="514" spans="1:17" ht="15" customHeight="1" x14ac:dyDescent="0.25">
      <c r="A514" s="71"/>
      <c r="B514" s="71"/>
      <c r="C514" s="68"/>
      <c r="D514" s="68"/>
      <c r="E514" s="68"/>
      <c r="F514" s="68"/>
      <c r="G514" s="68"/>
      <c r="H514" s="68"/>
      <c r="I514" s="68"/>
      <c r="J514" s="72"/>
      <c r="K514" s="72"/>
      <c r="L514" s="72"/>
      <c r="M514" s="72"/>
      <c r="N514" s="26"/>
      <c r="O514" s="26"/>
      <c r="P514" s="25"/>
      <c r="Q514" s="25"/>
    </row>
    <row r="515" spans="1:17" ht="15" customHeight="1" x14ac:dyDescent="0.25">
      <c r="A515" s="71"/>
      <c r="B515" s="71"/>
      <c r="C515" s="68"/>
      <c r="D515" s="68"/>
      <c r="E515" s="68"/>
      <c r="F515" s="68"/>
      <c r="G515" s="68"/>
      <c r="H515" s="68"/>
      <c r="I515" s="68"/>
      <c r="J515" s="72"/>
      <c r="K515" s="72"/>
      <c r="L515" s="72"/>
      <c r="M515" s="72"/>
      <c r="N515" s="26"/>
      <c r="O515" s="26"/>
      <c r="P515" s="25"/>
      <c r="Q515" s="25"/>
    </row>
    <row r="516" spans="1:17" ht="15" customHeight="1" x14ac:dyDescent="0.25">
      <c r="A516" s="71"/>
      <c r="B516" s="71"/>
      <c r="C516" s="68"/>
      <c r="D516" s="68"/>
      <c r="E516" s="68"/>
      <c r="F516" s="68"/>
      <c r="G516" s="68"/>
      <c r="H516" s="68"/>
      <c r="I516" s="68"/>
      <c r="J516" s="72"/>
      <c r="K516" s="72"/>
      <c r="L516" s="72"/>
      <c r="M516" s="72"/>
      <c r="N516" s="26"/>
      <c r="O516" s="26"/>
      <c r="P516" s="25"/>
      <c r="Q516" s="25"/>
    </row>
    <row r="517" spans="1:17" ht="15" customHeight="1" x14ac:dyDescent="0.25">
      <c r="A517" s="71"/>
      <c r="B517" s="71"/>
      <c r="C517" s="68"/>
      <c r="D517" s="68"/>
      <c r="E517" s="68"/>
      <c r="F517" s="68"/>
      <c r="G517" s="68"/>
      <c r="H517" s="68"/>
      <c r="I517" s="68"/>
      <c r="J517" s="72"/>
      <c r="K517" s="72"/>
      <c r="L517" s="72"/>
      <c r="M517" s="72"/>
      <c r="N517" s="26"/>
      <c r="O517" s="26"/>
      <c r="P517" s="25"/>
      <c r="Q517" s="25"/>
    </row>
    <row r="518" spans="1:17" ht="15" customHeight="1" x14ac:dyDescent="0.25">
      <c r="A518" s="71"/>
      <c r="B518" s="71"/>
      <c r="C518" s="68"/>
      <c r="D518" s="68"/>
      <c r="E518" s="68"/>
      <c r="F518" s="68"/>
      <c r="G518" s="68"/>
      <c r="H518" s="68"/>
      <c r="I518" s="68"/>
      <c r="J518" s="72"/>
      <c r="K518" s="72"/>
      <c r="L518" s="72"/>
      <c r="M518" s="72"/>
      <c r="N518" s="26"/>
      <c r="O518" s="26"/>
      <c r="P518" s="25"/>
      <c r="Q518" s="25"/>
    </row>
    <row r="519" spans="1:17" ht="15" customHeight="1" x14ac:dyDescent="0.25">
      <c r="A519" s="71"/>
      <c r="B519" s="71"/>
      <c r="C519" s="68"/>
      <c r="D519" s="68"/>
      <c r="E519" s="68"/>
      <c r="F519" s="68"/>
      <c r="G519" s="68"/>
      <c r="H519" s="68"/>
      <c r="I519" s="68"/>
      <c r="J519" s="72"/>
      <c r="K519" s="72"/>
      <c r="L519" s="72"/>
      <c r="M519" s="72"/>
      <c r="N519" s="26"/>
      <c r="O519" s="26"/>
      <c r="P519" s="25"/>
      <c r="Q519" s="25"/>
    </row>
    <row r="520" spans="1:17" ht="15" customHeight="1" x14ac:dyDescent="0.25">
      <c r="A520" s="71"/>
      <c r="B520" s="71"/>
      <c r="C520" s="68"/>
      <c r="D520" s="68"/>
      <c r="E520" s="68"/>
      <c r="F520" s="68"/>
      <c r="G520" s="68"/>
      <c r="H520" s="68"/>
      <c r="I520" s="68"/>
      <c r="J520" s="72"/>
      <c r="K520" s="72"/>
      <c r="L520" s="72"/>
      <c r="M520" s="72"/>
      <c r="N520" s="26"/>
      <c r="O520" s="26"/>
      <c r="P520" s="25"/>
      <c r="Q520" s="25"/>
    </row>
    <row r="521" spans="1:17" ht="15" customHeight="1" x14ac:dyDescent="0.25">
      <c r="A521" s="71"/>
      <c r="B521" s="71"/>
      <c r="C521" s="68"/>
      <c r="D521" s="68"/>
      <c r="E521" s="68"/>
      <c r="F521" s="68"/>
      <c r="G521" s="68"/>
      <c r="H521" s="68"/>
      <c r="I521" s="68"/>
      <c r="J521" s="72"/>
      <c r="K521" s="72"/>
      <c r="L521" s="72"/>
      <c r="M521" s="72"/>
      <c r="N521" s="26"/>
      <c r="O521" s="26"/>
      <c r="P521" s="25"/>
      <c r="Q521" s="25"/>
    </row>
    <row r="522" spans="1:17" ht="15" customHeight="1" x14ac:dyDescent="0.25">
      <c r="A522" s="71"/>
      <c r="B522" s="71"/>
      <c r="C522" s="68"/>
      <c r="D522" s="68"/>
      <c r="E522" s="68"/>
      <c r="F522" s="68"/>
      <c r="G522" s="68"/>
      <c r="H522" s="68"/>
      <c r="I522" s="68"/>
      <c r="J522" s="72"/>
      <c r="K522" s="72"/>
      <c r="L522" s="72"/>
      <c r="M522" s="72"/>
      <c r="N522" s="26"/>
      <c r="O522" s="26"/>
      <c r="P522" s="25"/>
      <c r="Q522" s="25"/>
    </row>
    <row r="523" spans="1:17" ht="15" customHeight="1" x14ac:dyDescent="0.25">
      <c r="A523" s="71"/>
      <c r="B523" s="71"/>
      <c r="C523" s="68"/>
      <c r="D523" s="68"/>
      <c r="E523" s="68"/>
      <c r="F523" s="68"/>
      <c r="G523" s="68"/>
      <c r="H523" s="68"/>
      <c r="I523" s="68"/>
      <c r="J523" s="72"/>
      <c r="K523" s="72"/>
      <c r="L523" s="72"/>
      <c r="M523" s="72"/>
      <c r="N523" s="26"/>
      <c r="O523" s="26"/>
      <c r="P523" s="25"/>
      <c r="Q523" s="25"/>
    </row>
    <row r="524" spans="1:17" ht="15" customHeight="1" x14ac:dyDescent="0.25">
      <c r="A524" s="71"/>
      <c r="B524" s="71"/>
      <c r="C524" s="68"/>
      <c r="D524" s="68"/>
      <c r="E524" s="68"/>
      <c r="F524" s="68"/>
      <c r="G524" s="68"/>
      <c r="H524" s="68"/>
      <c r="I524" s="68"/>
      <c r="J524" s="72"/>
      <c r="K524" s="72"/>
      <c r="L524" s="72"/>
      <c r="M524" s="72"/>
      <c r="N524" s="26"/>
      <c r="O524" s="26"/>
      <c r="P524" s="25"/>
      <c r="Q524" s="25"/>
    </row>
    <row r="525" spans="1:17" ht="15" customHeight="1" x14ac:dyDescent="0.25">
      <c r="A525" s="71"/>
      <c r="B525" s="71"/>
      <c r="C525" s="68"/>
      <c r="D525" s="68"/>
      <c r="E525" s="68"/>
      <c r="F525" s="68"/>
      <c r="G525" s="68"/>
      <c r="H525" s="68"/>
      <c r="I525" s="68"/>
      <c r="J525" s="72"/>
      <c r="K525" s="72"/>
      <c r="L525" s="72"/>
      <c r="M525" s="72"/>
      <c r="N525" s="26"/>
      <c r="O525" s="26"/>
      <c r="P525" s="25"/>
      <c r="Q525" s="25"/>
    </row>
    <row r="526" spans="1:17" ht="15" customHeight="1" x14ac:dyDescent="0.25">
      <c r="A526" s="71"/>
      <c r="B526" s="71"/>
      <c r="C526" s="68"/>
      <c r="D526" s="68"/>
      <c r="E526" s="68"/>
      <c r="F526" s="68"/>
      <c r="G526" s="68"/>
      <c r="H526" s="68"/>
      <c r="I526" s="68"/>
      <c r="J526" s="72"/>
      <c r="K526" s="72"/>
      <c r="L526" s="72"/>
      <c r="M526" s="72"/>
      <c r="N526" s="26"/>
      <c r="O526" s="26"/>
      <c r="P526" s="25"/>
      <c r="Q526" s="25"/>
    </row>
    <row r="527" spans="1:17" ht="15" customHeight="1" x14ac:dyDescent="0.25">
      <c r="A527" s="71"/>
      <c r="B527" s="71"/>
      <c r="C527" s="68"/>
      <c r="D527" s="68"/>
      <c r="E527" s="68"/>
      <c r="F527" s="68"/>
      <c r="G527" s="68"/>
      <c r="H527" s="68"/>
      <c r="I527" s="68"/>
      <c r="J527" s="72"/>
      <c r="K527" s="72"/>
      <c r="L527" s="72"/>
      <c r="M527" s="72"/>
      <c r="N527" s="26"/>
      <c r="O527" s="26"/>
      <c r="P527" s="25"/>
      <c r="Q527" s="25"/>
    </row>
    <row r="528" spans="1:17" ht="15" customHeight="1" x14ac:dyDescent="0.25">
      <c r="A528" s="71"/>
      <c r="B528" s="71"/>
      <c r="C528" s="68"/>
      <c r="D528" s="68"/>
      <c r="E528" s="68"/>
      <c r="F528" s="68"/>
      <c r="G528" s="68"/>
      <c r="H528" s="68"/>
      <c r="I528" s="68"/>
      <c r="J528" s="72"/>
      <c r="K528" s="72"/>
      <c r="L528" s="72"/>
      <c r="M528" s="72"/>
      <c r="N528" s="26"/>
      <c r="O528" s="26"/>
      <c r="P528" s="25"/>
      <c r="Q528" s="25"/>
    </row>
    <row r="529" spans="1:17" ht="15" customHeight="1" x14ac:dyDescent="0.25">
      <c r="A529" s="71"/>
      <c r="B529" s="71"/>
      <c r="C529" s="68"/>
      <c r="D529" s="68"/>
      <c r="E529" s="68"/>
      <c r="F529" s="68"/>
      <c r="G529" s="68"/>
      <c r="H529" s="68"/>
      <c r="I529" s="68"/>
      <c r="J529" s="72"/>
      <c r="K529" s="72"/>
      <c r="L529" s="72"/>
      <c r="M529" s="72"/>
      <c r="N529" s="26"/>
      <c r="O529" s="26"/>
      <c r="P529" s="25"/>
      <c r="Q529" s="25"/>
    </row>
    <row r="530" spans="1:17" ht="15" customHeight="1" x14ac:dyDescent="0.25">
      <c r="A530" s="71"/>
      <c r="B530" s="71"/>
      <c r="C530" s="68"/>
      <c r="D530" s="68"/>
      <c r="E530" s="68"/>
      <c r="F530" s="68"/>
      <c r="G530" s="68"/>
      <c r="H530" s="68"/>
      <c r="I530" s="68"/>
      <c r="J530" s="72"/>
      <c r="K530" s="72"/>
      <c r="L530" s="72"/>
      <c r="M530" s="72"/>
      <c r="N530" s="26"/>
      <c r="O530" s="26"/>
      <c r="P530" s="25"/>
      <c r="Q530" s="25"/>
    </row>
    <row r="531" spans="1:17" ht="15" customHeight="1" x14ac:dyDescent="0.25">
      <c r="A531" s="71"/>
      <c r="B531" s="71"/>
      <c r="C531" s="68"/>
      <c r="D531" s="68"/>
      <c r="E531" s="68"/>
      <c r="F531" s="68"/>
      <c r="G531" s="68"/>
      <c r="H531" s="68"/>
      <c r="I531" s="68"/>
      <c r="J531" s="72"/>
      <c r="K531" s="72"/>
      <c r="L531" s="72"/>
      <c r="M531" s="72"/>
      <c r="N531" s="26"/>
      <c r="O531" s="26"/>
      <c r="P531" s="25"/>
      <c r="Q531" s="25"/>
    </row>
    <row r="532" spans="1:17" ht="15" customHeight="1" x14ac:dyDescent="0.25">
      <c r="A532" s="71"/>
      <c r="B532" s="71"/>
      <c r="C532" s="68"/>
      <c r="D532" s="68"/>
      <c r="E532" s="68"/>
      <c r="F532" s="68"/>
      <c r="G532" s="68"/>
      <c r="H532" s="68"/>
      <c r="I532" s="68"/>
      <c r="J532" s="72"/>
      <c r="K532" s="72"/>
      <c r="L532" s="72"/>
      <c r="M532" s="72"/>
      <c r="N532" s="26"/>
      <c r="O532" s="26"/>
      <c r="P532" s="25"/>
      <c r="Q532" s="25"/>
    </row>
    <row r="533" spans="1:17" ht="15" customHeight="1" x14ac:dyDescent="0.25">
      <c r="A533" s="71"/>
      <c r="B533" s="71"/>
      <c r="C533" s="68"/>
      <c r="D533" s="68"/>
      <c r="E533" s="68"/>
      <c r="F533" s="68"/>
      <c r="G533" s="68"/>
      <c r="H533" s="68"/>
      <c r="I533" s="68"/>
      <c r="J533" s="72"/>
      <c r="K533" s="72"/>
      <c r="L533" s="72"/>
      <c r="M533" s="72"/>
      <c r="N533" s="26"/>
      <c r="O533" s="26"/>
      <c r="P533" s="25"/>
      <c r="Q533" s="25"/>
    </row>
    <row r="534" spans="1:17" ht="15" customHeight="1" x14ac:dyDescent="0.25">
      <c r="A534" s="71"/>
      <c r="B534" s="71"/>
      <c r="C534" s="68"/>
      <c r="D534" s="68"/>
      <c r="E534" s="68"/>
      <c r="F534" s="68"/>
      <c r="G534" s="68"/>
      <c r="H534" s="68"/>
      <c r="I534" s="68"/>
      <c r="J534" s="72"/>
      <c r="K534" s="72"/>
      <c r="L534" s="72"/>
      <c r="M534" s="72"/>
      <c r="N534" s="26"/>
      <c r="O534" s="26"/>
      <c r="P534" s="25"/>
      <c r="Q534" s="25"/>
    </row>
    <row r="535" spans="1:17" ht="15" customHeight="1" x14ac:dyDescent="0.25">
      <c r="A535" s="71"/>
      <c r="B535" s="71"/>
      <c r="C535" s="68"/>
      <c r="D535" s="68"/>
      <c r="E535" s="68"/>
      <c r="F535" s="68"/>
      <c r="G535" s="68"/>
      <c r="H535" s="68"/>
      <c r="I535" s="68"/>
      <c r="J535" s="72"/>
      <c r="K535" s="72"/>
      <c r="L535" s="72"/>
      <c r="M535" s="72"/>
      <c r="N535" s="26"/>
      <c r="O535" s="26"/>
      <c r="P535" s="25"/>
      <c r="Q535" s="25"/>
    </row>
    <row r="536" spans="1:17" ht="15" customHeight="1" x14ac:dyDescent="0.25">
      <c r="A536" s="71"/>
      <c r="B536" s="71"/>
      <c r="C536" s="68"/>
      <c r="D536" s="68"/>
      <c r="E536" s="68"/>
      <c r="F536" s="68"/>
      <c r="G536" s="68"/>
      <c r="H536" s="68"/>
      <c r="I536" s="68"/>
      <c r="J536" s="72"/>
      <c r="K536" s="72"/>
      <c r="L536" s="72"/>
      <c r="M536" s="72"/>
      <c r="N536" s="26"/>
      <c r="O536" s="26"/>
      <c r="P536" s="25"/>
      <c r="Q536" s="25"/>
    </row>
    <row r="537" spans="1:17" ht="15" customHeight="1" x14ac:dyDescent="0.25">
      <c r="A537" s="71"/>
      <c r="B537" s="71"/>
      <c r="C537" s="68"/>
      <c r="D537" s="68"/>
      <c r="E537" s="68"/>
      <c r="F537" s="68"/>
      <c r="G537" s="68"/>
      <c r="H537" s="68"/>
      <c r="I537" s="68"/>
      <c r="J537" s="72"/>
      <c r="K537" s="72"/>
      <c r="L537" s="72"/>
      <c r="M537" s="72"/>
      <c r="N537" s="26"/>
      <c r="O537" s="26"/>
      <c r="P537" s="25"/>
      <c r="Q537" s="25"/>
    </row>
    <row r="538" spans="1:17" ht="15" customHeight="1" x14ac:dyDescent="0.25">
      <c r="A538" s="71"/>
      <c r="B538" s="71"/>
      <c r="C538" s="68"/>
      <c r="D538" s="68"/>
      <c r="E538" s="68"/>
      <c r="F538" s="68"/>
      <c r="G538" s="68"/>
      <c r="H538" s="68"/>
      <c r="I538" s="68"/>
      <c r="J538" s="72"/>
      <c r="K538" s="72"/>
      <c r="L538" s="72"/>
      <c r="M538" s="72"/>
      <c r="N538" s="26"/>
      <c r="O538" s="26"/>
      <c r="P538" s="25"/>
      <c r="Q538" s="25"/>
    </row>
    <row r="539" spans="1:17" ht="15" customHeight="1" x14ac:dyDescent="0.25">
      <c r="A539" s="71"/>
      <c r="B539" s="71"/>
      <c r="C539" s="68"/>
      <c r="D539" s="68"/>
      <c r="E539" s="68"/>
      <c r="F539" s="68"/>
      <c r="G539" s="68"/>
      <c r="H539" s="68"/>
      <c r="I539" s="68"/>
      <c r="J539" s="72"/>
      <c r="K539" s="72"/>
      <c r="L539" s="72"/>
      <c r="M539" s="72"/>
      <c r="N539" s="26"/>
      <c r="O539" s="26"/>
      <c r="P539" s="25"/>
      <c r="Q539" s="25"/>
    </row>
    <row r="540" spans="1:17" ht="15" customHeight="1" x14ac:dyDescent="0.25">
      <c r="A540" s="71"/>
      <c r="B540" s="71"/>
      <c r="C540" s="68"/>
      <c r="D540" s="68"/>
      <c r="E540" s="68"/>
      <c r="F540" s="68"/>
      <c r="G540" s="68"/>
      <c r="H540" s="68"/>
      <c r="I540" s="68"/>
      <c r="J540" s="72"/>
      <c r="K540" s="72"/>
      <c r="L540" s="72"/>
      <c r="M540" s="72"/>
      <c r="N540" s="26"/>
      <c r="O540" s="26"/>
      <c r="P540" s="25"/>
      <c r="Q540" s="25"/>
    </row>
    <row r="541" spans="1:17" ht="15" customHeight="1" x14ac:dyDescent="0.25">
      <c r="A541" s="71"/>
      <c r="B541" s="71"/>
      <c r="C541" s="68"/>
      <c r="D541" s="68"/>
      <c r="E541" s="68"/>
      <c r="F541" s="68"/>
      <c r="G541" s="68"/>
      <c r="H541" s="68"/>
      <c r="I541" s="68"/>
      <c r="J541" s="72"/>
      <c r="K541" s="72"/>
      <c r="L541" s="72"/>
      <c r="M541" s="72"/>
      <c r="N541" s="26"/>
      <c r="O541" s="26"/>
      <c r="P541" s="25"/>
      <c r="Q541" s="25"/>
    </row>
    <row r="542" spans="1:17" ht="15" customHeight="1" x14ac:dyDescent="0.25">
      <c r="A542" s="71"/>
      <c r="B542" s="71"/>
      <c r="C542" s="68"/>
      <c r="D542" s="68"/>
      <c r="E542" s="68"/>
      <c r="F542" s="68"/>
      <c r="G542" s="68"/>
      <c r="H542" s="68"/>
      <c r="I542" s="68"/>
      <c r="J542" s="72"/>
      <c r="K542" s="72"/>
      <c r="L542" s="72"/>
      <c r="M542" s="72"/>
      <c r="N542" s="26"/>
      <c r="O542" s="26"/>
      <c r="P542" s="25"/>
      <c r="Q542" s="25"/>
    </row>
    <row r="543" spans="1:17" ht="15" customHeight="1" x14ac:dyDescent="0.25">
      <c r="A543" s="71"/>
      <c r="B543" s="71"/>
      <c r="C543" s="68"/>
      <c r="D543" s="68"/>
      <c r="E543" s="68"/>
      <c r="F543" s="68"/>
      <c r="G543" s="68"/>
      <c r="H543" s="68"/>
      <c r="I543" s="68"/>
      <c r="J543" s="72"/>
      <c r="K543" s="72"/>
      <c r="L543" s="72"/>
      <c r="M543" s="72"/>
      <c r="N543" s="26"/>
      <c r="O543" s="26"/>
      <c r="P543" s="25"/>
      <c r="Q543" s="25"/>
    </row>
    <row r="544" spans="1:17" ht="15" customHeight="1" x14ac:dyDescent="0.25">
      <c r="A544" s="71"/>
      <c r="B544" s="71"/>
      <c r="C544" s="68"/>
      <c r="D544" s="68"/>
      <c r="E544" s="68"/>
      <c r="F544" s="68"/>
      <c r="G544" s="68"/>
      <c r="H544" s="68"/>
      <c r="I544" s="68"/>
      <c r="J544" s="72"/>
      <c r="K544" s="72"/>
      <c r="L544" s="72"/>
      <c r="M544" s="72"/>
      <c r="N544" s="26"/>
      <c r="O544" s="26"/>
      <c r="P544" s="25"/>
      <c r="Q544" s="25"/>
    </row>
    <row r="545" spans="1:17" ht="15" customHeight="1" x14ac:dyDescent="0.25">
      <c r="A545" s="71"/>
      <c r="B545" s="71"/>
      <c r="C545" s="68"/>
      <c r="D545" s="68"/>
      <c r="E545" s="68"/>
      <c r="F545" s="68"/>
      <c r="G545" s="68"/>
      <c r="H545" s="68"/>
      <c r="I545" s="68"/>
      <c r="J545" s="72"/>
      <c r="K545" s="72"/>
      <c r="L545" s="72"/>
      <c r="M545" s="72"/>
      <c r="N545" s="26"/>
      <c r="O545" s="26"/>
      <c r="P545" s="25"/>
      <c r="Q545" s="25"/>
    </row>
    <row r="546" spans="1:17" ht="15" customHeight="1" x14ac:dyDescent="0.25">
      <c r="A546" s="71"/>
      <c r="B546" s="71"/>
      <c r="C546" s="68"/>
      <c r="D546" s="68"/>
      <c r="E546" s="68"/>
      <c r="F546" s="68"/>
      <c r="G546" s="68"/>
      <c r="H546" s="68"/>
      <c r="I546" s="68"/>
      <c r="J546" s="72"/>
      <c r="K546" s="72"/>
      <c r="L546" s="72"/>
      <c r="M546" s="72"/>
      <c r="N546" s="26"/>
      <c r="O546" s="26"/>
      <c r="P546" s="25"/>
      <c r="Q546" s="25"/>
    </row>
    <row r="547" spans="1:17" ht="15" customHeight="1" x14ac:dyDescent="0.25">
      <c r="A547" s="71"/>
      <c r="B547" s="71"/>
      <c r="C547" s="68"/>
      <c r="D547" s="68"/>
      <c r="E547" s="68"/>
      <c r="F547" s="68"/>
      <c r="G547" s="68"/>
      <c r="H547" s="68"/>
      <c r="I547" s="68"/>
      <c r="J547" s="72"/>
      <c r="K547" s="72"/>
      <c r="L547" s="72"/>
      <c r="M547" s="72"/>
      <c r="N547" s="26"/>
      <c r="O547" s="26"/>
      <c r="P547" s="25"/>
      <c r="Q547" s="25"/>
    </row>
    <row r="548" spans="1:17" ht="15" customHeight="1" x14ac:dyDescent="0.25">
      <c r="A548" s="71"/>
      <c r="B548" s="71"/>
      <c r="C548" s="68"/>
      <c r="D548" s="68"/>
      <c r="E548" s="68"/>
      <c r="F548" s="68"/>
      <c r="G548" s="68"/>
      <c r="H548" s="68"/>
      <c r="I548" s="68"/>
      <c r="J548" s="72"/>
      <c r="K548" s="72"/>
      <c r="L548" s="72"/>
      <c r="M548" s="72"/>
      <c r="N548" s="26"/>
      <c r="O548" s="26"/>
      <c r="P548" s="25"/>
      <c r="Q548" s="25"/>
    </row>
    <row r="549" spans="1:17" ht="15" customHeight="1" x14ac:dyDescent="0.25">
      <c r="A549" s="71"/>
      <c r="B549" s="71"/>
      <c r="C549" s="68"/>
      <c r="D549" s="68"/>
      <c r="E549" s="68"/>
      <c r="F549" s="68"/>
      <c r="G549" s="68"/>
      <c r="H549" s="68"/>
      <c r="I549" s="68"/>
      <c r="J549" s="72"/>
      <c r="K549" s="72"/>
      <c r="L549" s="72"/>
      <c r="M549" s="72"/>
      <c r="N549" s="26"/>
      <c r="O549" s="26"/>
      <c r="P549" s="25"/>
      <c r="Q549" s="25"/>
    </row>
    <row r="550" spans="1:17" ht="15" customHeight="1" x14ac:dyDescent="0.25">
      <c r="A550" s="71"/>
      <c r="B550" s="71"/>
      <c r="C550" s="68"/>
      <c r="D550" s="68"/>
      <c r="E550" s="68"/>
      <c r="F550" s="68"/>
      <c r="G550" s="68"/>
      <c r="H550" s="68"/>
      <c r="I550" s="68"/>
      <c r="J550" s="72"/>
      <c r="K550" s="72"/>
      <c r="L550" s="72"/>
      <c r="M550" s="72"/>
      <c r="N550" s="26"/>
      <c r="O550" s="26"/>
      <c r="P550" s="25"/>
      <c r="Q550" s="25"/>
    </row>
    <row r="551" spans="1:17" ht="15" customHeight="1" x14ac:dyDescent="0.25">
      <c r="A551" s="71"/>
      <c r="B551" s="71"/>
      <c r="C551" s="68"/>
      <c r="D551" s="68"/>
      <c r="E551" s="68"/>
      <c r="F551" s="68"/>
      <c r="G551" s="68"/>
      <c r="H551" s="68"/>
      <c r="I551" s="68"/>
      <c r="J551" s="72"/>
      <c r="K551" s="72"/>
      <c r="L551" s="72"/>
      <c r="M551" s="72"/>
      <c r="N551" s="26"/>
      <c r="O551" s="26"/>
      <c r="P551" s="25"/>
      <c r="Q551" s="25"/>
    </row>
    <row r="552" spans="1:17" ht="15" customHeight="1" x14ac:dyDescent="0.25">
      <c r="A552" s="71"/>
      <c r="B552" s="71"/>
      <c r="C552" s="68"/>
      <c r="D552" s="68"/>
      <c r="E552" s="68"/>
      <c r="F552" s="68"/>
      <c r="G552" s="68"/>
      <c r="H552" s="68"/>
      <c r="I552" s="68"/>
      <c r="J552" s="72"/>
      <c r="K552" s="72"/>
      <c r="L552" s="72"/>
      <c r="M552" s="72"/>
      <c r="N552" s="26"/>
      <c r="O552" s="26"/>
      <c r="P552" s="25"/>
      <c r="Q552" s="25"/>
    </row>
    <row r="553" spans="1:17" ht="15" customHeight="1" x14ac:dyDescent="0.25">
      <c r="A553" s="71"/>
      <c r="B553" s="71"/>
      <c r="C553" s="68"/>
      <c r="D553" s="68"/>
      <c r="E553" s="68"/>
      <c r="F553" s="68"/>
      <c r="G553" s="68"/>
      <c r="H553" s="68"/>
      <c r="I553" s="68"/>
      <c r="J553" s="72"/>
      <c r="K553" s="72"/>
      <c r="L553" s="72"/>
      <c r="M553" s="72"/>
      <c r="N553" s="26"/>
      <c r="O553" s="26"/>
      <c r="P553" s="25"/>
      <c r="Q553" s="25"/>
    </row>
    <row r="554" spans="1:17" ht="15" customHeight="1" x14ac:dyDescent="0.25">
      <c r="A554" s="25"/>
      <c r="B554" s="25"/>
      <c r="C554" s="25"/>
      <c r="D554" s="25"/>
      <c r="E554" s="25"/>
      <c r="F554" s="25"/>
      <c r="G554" s="68"/>
      <c r="H554" s="25"/>
      <c r="I554" s="68"/>
      <c r="J554" s="72"/>
      <c r="K554" s="72"/>
      <c r="L554" s="72"/>
      <c r="M554" s="72"/>
      <c r="N554" s="25"/>
      <c r="O554" s="25"/>
      <c r="P554" s="25"/>
      <c r="Q554" s="25"/>
    </row>
    <row r="555" spans="1:17" ht="15" customHeight="1" x14ac:dyDescent="0.25">
      <c r="A555" s="25"/>
      <c r="B555" s="25"/>
      <c r="C555" s="25"/>
      <c r="D555" s="25"/>
      <c r="E555" s="25"/>
      <c r="F555" s="25"/>
      <c r="G555" s="68"/>
      <c r="H555" s="25"/>
      <c r="I555" s="68"/>
      <c r="J555" s="72"/>
      <c r="K555" s="72"/>
      <c r="L555" s="72"/>
      <c r="M555" s="72"/>
      <c r="N555" s="25"/>
      <c r="O555" s="25"/>
      <c r="P555" s="25"/>
      <c r="Q555" s="25"/>
    </row>
    <row r="556" spans="1:17" ht="15" customHeight="1" x14ac:dyDescent="0.25">
      <c r="A556" s="25"/>
      <c r="B556" s="25"/>
      <c r="C556" s="25"/>
      <c r="D556" s="25"/>
      <c r="E556" s="25"/>
      <c r="F556" s="25"/>
      <c r="G556" s="68"/>
      <c r="H556" s="25"/>
      <c r="I556" s="68"/>
      <c r="J556" s="72"/>
      <c r="K556" s="72"/>
      <c r="L556" s="72"/>
      <c r="M556" s="72"/>
      <c r="N556" s="25"/>
      <c r="O556" s="25"/>
      <c r="P556" s="25"/>
      <c r="Q556" s="25"/>
    </row>
    <row r="557" spans="1:17" ht="15" customHeight="1" x14ac:dyDescent="0.25">
      <c r="A557" s="25"/>
      <c r="B557" s="25"/>
      <c r="C557" s="25"/>
      <c r="D557" s="25"/>
      <c r="E557" s="25"/>
      <c r="F557" s="25"/>
      <c r="G557" s="68"/>
      <c r="H557" s="25"/>
      <c r="I557" s="68"/>
      <c r="J557" s="72"/>
      <c r="K557" s="72"/>
      <c r="L557" s="72"/>
      <c r="M557" s="72"/>
      <c r="N557" s="25"/>
      <c r="O557" s="25"/>
      <c r="P557" s="25"/>
      <c r="Q557" s="25"/>
    </row>
    <row r="558" spans="1:17" ht="15" customHeight="1" x14ac:dyDescent="0.25">
      <c r="A558" s="25"/>
      <c r="B558" s="25"/>
      <c r="C558" s="25"/>
      <c r="D558" s="25"/>
      <c r="E558" s="25"/>
      <c r="F558" s="25"/>
      <c r="G558" s="68"/>
      <c r="H558" s="25"/>
      <c r="I558" s="68"/>
      <c r="J558" s="72"/>
      <c r="K558" s="72"/>
      <c r="L558" s="72"/>
      <c r="M558" s="72"/>
      <c r="N558" s="25"/>
      <c r="O558" s="25"/>
      <c r="P558" s="25"/>
      <c r="Q558" s="25"/>
    </row>
    <row r="559" spans="1:17" ht="15" customHeight="1" x14ac:dyDescent="0.25">
      <c r="A559" s="25"/>
      <c r="B559" s="25"/>
      <c r="C559" s="25"/>
      <c r="D559" s="25"/>
      <c r="E559" s="25"/>
      <c r="F559" s="25"/>
      <c r="G559" s="68"/>
      <c r="H559" s="25"/>
      <c r="I559" s="68"/>
      <c r="J559" s="72"/>
      <c r="K559" s="72"/>
      <c r="L559" s="72"/>
      <c r="M559" s="72"/>
      <c r="N559" s="25"/>
      <c r="O559" s="25"/>
      <c r="P559" s="25"/>
      <c r="Q559" s="25"/>
    </row>
    <row r="560" spans="1:17" ht="15" customHeight="1" x14ac:dyDescent="0.25">
      <c r="A560" s="25"/>
      <c r="B560" s="25"/>
      <c r="C560" s="25"/>
      <c r="D560" s="25"/>
      <c r="E560" s="25"/>
      <c r="F560" s="25"/>
      <c r="G560" s="68"/>
      <c r="H560" s="25"/>
      <c r="I560" s="68"/>
      <c r="J560" s="72"/>
      <c r="K560" s="72"/>
      <c r="L560" s="72"/>
      <c r="M560" s="72"/>
      <c r="N560" s="25"/>
      <c r="O560" s="25"/>
      <c r="P560" s="25"/>
      <c r="Q560" s="25"/>
    </row>
    <row r="561" spans="1:17" ht="15" customHeight="1" x14ac:dyDescent="0.25">
      <c r="A561" s="25"/>
      <c r="B561" s="25"/>
      <c r="C561" s="25"/>
      <c r="D561" s="25"/>
      <c r="E561" s="25"/>
      <c r="F561" s="25"/>
      <c r="G561" s="68"/>
      <c r="H561" s="25"/>
      <c r="I561" s="68"/>
      <c r="J561" s="72"/>
      <c r="K561" s="72"/>
      <c r="L561" s="72"/>
      <c r="M561" s="72"/>
      <c r="N561" s="25"/>
      <c r="O561" s="25"/>
      <c r="P561" s="25"/>
      <c r="Q561" s="25"/>
    </row>
    <row r="562" spans="1:17" ht="15" customHeight="1" x14ac:dyDescent="0.25">
      <c r="A562" s="25"/>
      <c r="B562" s="25"/>
      <c r="C562" s="25"/>
      <c r="D562" s="25"/>
      <c r="E562" s="25"/>
      <c r="F562" s="25"/>
      <c r="G562" s="68"/>
      <c r="H562" s="25"/>
      <c r="I562" s="68"/>
      <c r="J562" s="72"/>
      <c r="K562" s="72"/>
      <c r="L562" s="72"/>
      <c r="M562" s="72"/>
      <c r="N562" s="25"/>
      <c r="O562" s="25"/>
      <c r="P562" s="25"/>
      <c r="Q562" s="25"/>
    </row>
    <row r="563" spans="1:17" ht="15" customHeight="1" x14ac:dyDescent="0.25">
      <c r="A563" s="25"/>
      <c r="B563" s="25"/>
      <c r="C563" s="25"/>
      <c r="D563" s="25"/>
      <c r="E563" s="25"/>
      <c r="F563" s="25"/>
      <c r="G563" s="68"/>
      <c r="H563" s="25"/>
      <c r="I563" s="68"/>
      <c r="J563" s="72"/>
      <c r="K563" s="72"/>
      <c r="L563" s="72"/>
      <c r="M563" s="72"/>
      <c r="N563" s="25"/>
      <c r="O563" s="25"/>
      <c r="P563" s="25"/>
      <c r="Q563" s="25"/>
    </row>
    <row r="564" spans="1:17" ht="15" customHeight="1" x14ac:dyDescent="0.25">
      <c r="A564" s="25"/>
      <c r="B564" s="25"/>
      <c r="C564" s="25"/>
      <c r="D564" s="25"/>
      <c r="E564" s="25"/>
      <c r="F564" s="25"/>
      <c r="G564" s="68"/>
      <c r="H564" s="25"/>
      <c r="I564" s="68"/>
      <c r="J564" s="72"/>
      <c r="K564" s="72"/>
      <c r="L564" s="72"/>
      <c r="M564" s="72"/>
      <c r="N564" s="25"/>
      <c r="O564" s="25"/>
      <c r="P564" s="25"/>
      <c r="Q564" s="25"/>
    </row>
    <row r="565" spans="1:17" ht="15" customHeight="1" x14ac:dyDescent="0.25">
      <c r="A565" s="25"/>
      <c r="B565" s="25"/>
      <c r="C565" s="25"/>
      <c r="D565" s="25"/>
      <c r="E565" s="25"/>
      <c r="F565" s="25"/>
      <c r="G565" s="68"/>
      <c r="H565" s="25"/>
      <c r="I565" s="68"/>
      <c r="J565" s="72"/>
      <c r="K565" s="72"/>
      <c r="L565" s="72"/>
      <c r="M565" s="72"/>
      <c r="N565" s="25"/>
      <c r="O565" s="25"/>
      <c r="P565" s="25"/>
      <c r="Q565" s="25"/>
    </row>
    <row r="566" spans="1:17" ht="15" customHeight="1" x14ac:dyDescent="0.25">
      <c r="A566" s="25"/>
      <c r="B566" s="25"/>
      <c r="C566" s="25"/>
      <c r="D566" s="25"/>
      <c r="E566" s="25"/>
      <c r="F566" s="25"/>
      <c r="G566" s="68"/>
      <c r="H566" s="25"/>
      <c r="I566" s="68"/>
      <c r="J566" s="72"/>
      <c r="K566" s="72"/>
      <c r="L566" s="72"/>
      <c r="M566" s="72"/>
      <c r="N566" s="25"/>
      <c r="O566" s="25"/>
      <c r="P566" s="25"/>
      <c r="Q566" s="25"/>
    </row>
    <row r="567" spans="1:17" ht="15" customHeight="1" x14ac:dyDescent="0.25">
      <c r="A567" s="25"/>
      <c r="B567" s="25"/>
      <c r="C567" s="25"/>
      <c r="D567" s="25"/>
      <c r="E567" s="25"/>
      <c r="F567" s="25"/>
      <c r="G567" s="68"/>
      <c r="H567" s="25"/>
      <c r="I567" s="68"/>
      <c r="J567" s="72"/>
      <c r="K567" s="72"/>
      <c r="L567" s="72"/>
      <c r="M567" s="72"/>
      <c r="N567" s="25"/>
      <c r="O567" s="25"/>
      <c r="P567" s="25"/>
      <c r="Q567" s="25"/>
    </row>
    <row r="568" spans="1:17" ht="15" customHeight="1" x14ac:dyDescent="0.25">
      <c r="A568" s="25"/>
      <c r="B568" s="25"/>
      <c r="C568" s="25"/>
      <c r="D568" s="25"/>
      <c r="E568" s="25"/>
      <c r="F568" s="25"/>
      <c r="G568" s="68"/>
      <c r="H568" s="25"/>
      <c r="I568" s="68"/>
      <c r="J568" s="72"/>
      <c r="K568" s="72"/>
      <c r="L568" s="72"/>
      <c r="M568" s="72"/>
      <c r="N568" s="25"/>
      <c r="O568" s="25"/>
      <c r="P568" s="25"/>
      <c r="Q568" s="25"/>
    </row>
    <row r="569" spans="1:17" ht="15" customHeight="1" x14ac:dyDescent="0.25">
      <c r="A569" s="25"/>
      <c r="B569" s="25"/>
      <c r="C569" s="25"/>
      <c r="D569" s="25"/>
      <c r="E569" s="25"/>
      <c r="F569" s="25"/>
      <c r="G569" s="68"/>
      <c r="H569" s="25"/>
      <c r="I569" s="68"/>
      <c r="J569" s="72"/>
      <c r="K569" s="72"/>
      <c r="L569" s="72"/>
      <c r="M569" s="72"/>
      <c r="N569" s="25"/>
      <c r="O569" s="25"/>
      <c r="P569" s="25"/>
      <c r="Q569" s="25"/>
    </row>
    <row r="570" spans="1:17" ht="15" customHeight="1" x14ac:dyDescent="0.25">
      <c r="A570" s="25"/>
      <c r="B570" s="25"/>
      <c r="C570" s="25"/>
      <c r="D570" s="25"/>
      <c r="E570" s="25"/>
      <c r="F570" s="25"/>
      <c r="G570" s="68"/>
      <c r="H570" s="25"/>
      <c r="I570" s="68"/>
      <c r="J570" s="72"/>
      <c r="K570" s="72"/>
      <c r="L570" s="72"/>
      <c r="M570" s="72"/>
      <c r="N570" s="25"/>
      <c r="O570" s="25"/>
      <c r="P570" s="25"/>
      <c r="Q570" s="25"/>
    </row>
    <row r="571" spans="1:17" ht="15" customHeight="1" x14ac:dyDescent="0.25">
      <c r="A571" s="25"/>
      <c r="B571" s="25"/>
      <c r="C571" s="25"/>
      <c r="D571" s="25"/>
      <c r="E571" s="25"/>
      <c r="F571" s="25"/>
      <c r="G571" s="68"/>
      <c r="H571" s="25"/>
      <c r="I571" s="68"/>
      <c r="J571" s="72"/>
      <c r="K571" s="72"/>
      <c r="L571" s="72"/>
      <c r="M571" s="72"/>
      <c r="N571" s="25"/>
      <c r="O571" s="25"/>
      <c r="P571" s="25"/>
      <c r="Q571" s="25"/>
    </row>
    <row r="572" spans="1:17" ht="15" customHeight="1" x14ac:dyDescent="0.25">
      <c r="A572" s="25"/>
      <c r="B572" s="25"/>
      <c r="C572" s="25"/>
      <c r="D572" s="25"/>
      <c r="E572" s="25"/>
      <c r="F572" s="25"/>
      <c r="G572" s="68"/>
      <c r="H572" s="25"/>
      <c r="I572" s="68"/>
      <c r="J572" s="72"/>
      <c r="K572" s="72"/>
      <c r="L572" s="72"/>
      <c r="M572" s="72"/>
      <c r="N572" s="25"/>
      <c r="O572" s="25"/>
      <c r="P572" s="25"/>
      <c r="Q572" s="25"/>
    </row>
    <row r="573" spans="1:17" ht="15" customHeight="1" x14ac:dyDescent="0.25">
      <c r="A573" s="25"/>
      <c r="B573" s="25"/>
      <c r="C573" s="25"/>
      <c r="D573" s="25"/>
      <c r="E573" s="25"/>
      <c r="F573" s="25"/>
      <c r="G573" s="68"/>
      <c r="H573" s="25"/>
      <c r="I573" s="68"/>
      <c r="J573" s="72"/>
      <c r="K573" s="72"/>
      <c r="L573" s="72"/>
      <c r="M573" s="72"/>
      <c r="N573" s="25"/>
      <c r="O573" s="25"/>
      <c r="P573" s="25"/>
      <c r="Q573" s="25"/>
    </row>
    <row r="574" spans="1:17" ht="15" customHeight="1" x14ac:dyDescent="0.25">
      <c r="A574" s="25"/>
      <c r="B574" s="25"/>
      <c r="C574" s="25"/>
      <c r="D574" s="25"/>
      <c r="E574" s="25"/>
      <c r="F574" s="25"/>
      <c r="G574" s="68"/>
      <c r="H574" s="25"/>
      <c r="I574" s="68"/>
      <c r="J574" s="72"/>
      <c r="K574" s="72"/>
      <c r="L574" s="72"/>
      <c r="M574" s="72"/>
      <c r="N574" s="25"/>
      <c r="O574" s="25"/>
      <c r="P574" s="25"/>
      <c r="Q574" s="25"/>
    </row>
    <row r="575" spans="1:17" ht="15" customHeight="1" x14ac:dyDescent="0.25">
      <c r="A575" s="25"/>
      <c r="B575" s="25"/>
      <c r="C575" s="25"/>
      <c r="D575" s="25"/>
      <c r="E575" s="25"/>
      <c r="F575" s="25"/>
      <c r="G575" s="68"/>
      <c r="H575" s="25"/>
      <c r="I575" s="68"/>
      <c r="J575" s="72"/>
      <c r="K575" s="72"/>
      <c r="L575" s="72"/>
      <c r="M575" s="72"/>
      <c r="N575" s="25"/>
      <c r="O575" s="25"/>
      <c r="P575" s="25"/>
      <c r="Q575" s="25"/>
    </row>
    <row r="576" spans="1:17" ht="15" customHeight="1" x14ac:dyDescent="0.25">
      <c r="A576" s="25"/>
      <c r="B576" s="25"/>
      <c r="C576" s="25"/>
      <c r="D576" s="25"/>
      <c r="E576" s="25"/>
      <c r="F576" s="25"/>
      <c r="G576" s="68"/>
      <c r="H576" s="25"/>
      <c r="I576" s="68"/>
      <c r="J576" s="72"/>
      <c r="K576" s="72"/>
      <c r="L576" s="72"/>
      <c r="M576" s="72"/>
      <c r="N576" s="25"/>
      <c r="O576" s="25"/>
      <c r="P576" s="25"/>
      <c r="Q576" s="25"/>
    </row>
    <row r="577" spans="1:17" ht="15" customHeight="1" x14ac:dyDescent="0.25">
      <c r="A577" s="25"/>
      <c r="B577" s="25"/>
      <c r="C577" s="25"/>
      <c r="D577" s="25"/>
      <c r="E577" s="25"/>
      <c r="F577" s="25"/>
      <c r="G577" s="68"/>
      <c r="H577" s="25"/>
      <c r="I577" s="68"/>
      <c r="J577" s="72"/>
      <c r="K577" s="72"/>
      <c r="L577" s="72"/>
      <c r="M577" s="72"/>
      <c r="N577" s="25"/>
      <c r="O577" s="25"/>
      <c r="P577" s="25"/>
      <c r="Q577" s="25"/>
    </row>
    <row r="578" spans="1:17" ht="15" customHeight="1" x14ac:dyDescent="0.25">
      <c r="A578" s="25"/>
      <c r="B578" s="25"/>
      <c r="C578" s="25"/>
      <c r="D578" s="25"/>
      <c r="E578" s="25"/>
      <c r="F578" s="25"/>
      <c r="G578" s="68"/>
      <c r="H578" s="25"/>
      <c r="I578" s="68"/>
      <c r="J578" s="72"/>
      <c r="K578" s="72"/>
      <c r="L578" s="72"/>
      <c r="M578" s="72"/>
      <c r="N578" s="25"/>
      <c r="O578" s="25"/>
      <c r="P578" s="25"/>
      <c r="Q578" s="25"/>
    </row>
    <row r="579" spans="1:17" ht="15" customHeight="1" x14ac:dyDescent="0.25">
      <c r="A579" s="25"/>
      <c r="B579" s="25"/>
      <c r="C579" s="25"/>
      <c r="D579" s="25"/>
      <c r="E579" s="25"/>
      <c r="F579" s="25"/>
      <c r="G579" s="68"/>
      <c r="H579" s="25"/>
      <c r="I579" s="68"/>
      <c r="J579" s="72"/>
      <c r="K579" s="72"/>
      <c r="L579" s="72"/>
      <c r="M579" s="72"/>
      <c r="N579" s="25"/>
      <c r="O579" s="25"/>
      <c r="P579" s="25"/>
      <c r="Q579" s="25"/>
    </row>
    <row r="580" spans="1:17" ht="15" customHeight="1" x14ac:dyDescent="0.25">
      <c r="A580" s="25"/>
      <c r="B580" s="25"/>
      <c r="C580" s="25"/>
      <c r="D580" s="25"/>
      <c r="E580" s="25"/>
      <c r="F580" s="25"/>
      <c r="G580" s="68"/>
      <c r="H580" s="25"/>
      <c r="I580" s="68"/>
      <c r="J580" s="72"/>
      <c r="K580" s="72"/>
      <c r="L580" s="72"/>
      <c r="M580" s="72"/>
      <c r="N580" s="25"/>
      <c r="O580" s="25"/>
      <c r="P580" s="25"/>
      <c r="Q580" s="25"/>
    </row>
    <row r="581" spans="1:17" ht="15" customHeight="1" x14ac:dyDescent="0.25">
      <c r="A581" s="25"/>
      <c r="B581" s="25"/>
      <c r="C581" s="25"/>
      <c r="D581" s="25"/>
      <c r="E581" s="25"/>
      <c r="F581" s="25"/>
      <c r="G581" s="68"/>
      <c r="H581" s="25"/>
      <c r="I581" s="68"/>
      <c r="J581" s="72"/>
      <c r="K581" s="72"/>
      <c r="L581" s="72"/>
      <c r="M581" s="72"/>
      <c r="N581" s="25"/>
      <c r="O581" s="25"/>
      <c r="P581" s="25"/>
      <c r="Q581" s="25"/>
    </row>
    <row r="582" spans="1:17" ht="15" customHeight="1" x14ac:dyDescent="0.25">
      <c r="A582" s="25"/>
      <c r="B582" s="25"/>
      <c r="C582" s="25"/>
      <c r="D582" s="25"/>
      <c r="E582" s="25"/>
      <c r="F582" s="25"/>
      <c r="G582" s="68"/>
      <c r="H582" s="25"/>
      <c r="I582" s="68"/>
      <c r="J582" s="72"/>
      <c r="K582" s="72"/>
      <c r="L582" s="72"/>
      <c r="M582" s="72"/>
      <c r="N582" s="25"/>
      <c r="O582" s="25"/>
      <c r="P582" s="25"/>
      <c r="Q582" s="25"/>
    </row>
    <row r="583" spans="1:17" ht="15" customHeight="1" x14ac:dyDescent="0.25">
      <c r="A583" s="25"/>
      <c r="B583" s="25"/>
      <c r="C583" s="25"/>
      <c r="D583" s="25"/>
      <c r="E583" s="25"/>
      <c r="F583" s="25"/>
      <c r="G583" s="68"/>
      <c r="H583" s="25"/>
      <c r="I583" s="68"/>
      <c r="J583" s="72"/>
      <c r="K583" s="72"/>
      <c r="L583" s="72"/>
      <c r="M583" s="72"/>
      <c r="N583" s="25"/>
      <c r="O583" s="25"/>
      <c r="P583" s="25"/>
      <c r="Q583" s="25"/>
    </row>
    <row r="584" spans="1:17" ht="15" customHeight="1" x14ac:dyDescent="0.25">
      <c r="A584" s="25"/>
      <c r="B584" s="25"/>
      <c r="C584" s="25"/>
      <c r="D584" s="25"/>
      <c r="E584" s="25"/>
      <c r="F584" s="25"/>
      <c r="G584" s="68"/>
      <c r="H584" s="25"/>
      <c r="I584" s="68"/>
      <c r="J584" s="72"/>
      <c r="K584" s="72"/>
      <c r="L584" s="72"/>
      <c r="M584" s="72"/>
      <c r="N584" s="25"/>
      <c r="O584" s="25"/>
      <c r="P584" s="25"/>
      <c r="Q584" s="25"/>
    </row>
    <row r="585" spans="1:17" ht="15" customHeight="1" x14ac:dyDescent="0.25">
      <c r="A585" s="25"/>
      <c r="B585" s="25"/>
      <c r="C585" s="25"/>
      <c r="D585" s="25"/>
      <c r="E585" s="25"/>
      <c r="F585" s="25"/>
      <c r="G585" s="68"/>
      <c r="H585" s="25"/>
      <c r="I585" s="68"/>
      <c r="J585" s="72"/>
      <c r="K585" s="72"/>
      <c r="L585" s="72"/>
      <c r="M585" s="72"/>
      <c r="N585" s="25"/>
      <c r="O585" s="25"/>
      <c r="P585" s="25"/>
      <c r="Q585" s="25"/>
    </row>
    <row r="586" spans="1:17" ht="15" customHeight="1" x14ac:dyDescent="0.25">
      <c r="A586" s="25"/>
      <c r="B586" s="25"/>
      <c r="C586" s="25"/>
      <c r="D586" s="25"/>
      <c r="E586" s="25"/>
      <c r="F586" s="25"/>
      <c r="G586" s="68"/>
      <c r="H586" s="25"/>
      <c r="I586" s="68"/>
      <c r="J586" s="72"/>
      <c r="K586" s="72"/>
      <c r="L586" s="72"/>
      <c r="M586" s="72"/>
      <c r="N586" s="25"/>
      <c r="O586" s="25"/>
      <c r="P586" s="25"/>
      <c r="Q586" s="25"/>
    </row>
    <row r="587" spans="1:17" ht="15" customHeight="1" x14ac:dyDescent="0.25">
      <c r="A587" s="25"/>
      <c r="B587" s="25"/>
      <c r="C587" s="25"/>
      <c r="D587" s="25"/>
      <c r="E587" s="25"/>
      <c r="F587" s="25"/>
      <c r="G587" s="68"/>
      <c r="H587" s="25"/>
      <c r="I587" s="68"/>
      <c r="J587" s="72"/>
      <c r="K587" s="72"/>
      <c r="L587" s="72"/>
      <c r="M587" s="72"/>
      <c r="N587" s="25"/>
      <c r="O587" s="25"/>
      <c r="P587" s="25"/>
      <c r="Q587" s="25"/>
    </row>
    <row r="588" spans="1:17" ht="15" customHeight="1" x14ac:dyDescent="0.25">
      <c r="A588" s="25"/>
      <c r="B588" s="25"/>
      <c r="C588" s="25"/>
      <c r="D588" s="25"/>
      <c r="E588" s="25"/>
      <c r="F588" s="25"/>
      <c r="G588" s="68"/>
      <c r="H588" s="25"/>
      <c r="I588" s="68"/>
      <c r="J588" s="72"/>
      <c r="K588" s="72"/>
      <c r="L588" s="72"/>
      <c r="M588" s="72"/>
      <c r="N588" s="25"/>
      <c r="O588" s="25"/>
      <c r="P588" s="25"/>
      <c r="Q588" s="25"/>
    </row>
    <row r="589" spans="1:17" ht="15" customHeight="1" x14ac:dyDescent="0.25">
      <c r="A589" s="25"/>
      <c r="B589" s="25"/>
      <c r="C589" s="25"/>
      <c r="D589" s="25"/>
      <c r="E589" s="25"/>
      <c r="F589" s="25"/>
      <c r="G589" s="68"/>
      <c r="H589" s="25"/>
      <c r="I589" s="68"/>
      <c r="J589" s="72"/>
      <c r="K589" s="72"/>
      <c r="L589" s="72"/>
      <c r="M589" s="72"/>
      <c r="N589" s="25"/>
      <c r="O589" s="25"/>
      <c r="P589" s="25"/>
      <c r="Q589" s="25"/>
    </row>
    <row r="590" spans="1:17" ht="15" customHeight="1" x14ac:dyDescent="0.25">
      <c r="A590" s="25"/>
      <c r="B590" s="25"/>
      <c r="C590" s="25"/>
      <c r="D590" s="25"/>
      <c r="E590" s="25"/>
      <c r="F590" s="25"/>
      <c r="G590" s="68"/>
      <c r="H590" s="25"/>
      <c r="I590" s="68"/>
      <c r="J590" s="72"/>
      <c r="K590" s="72"/>
      <c r="L590" s="72"/>
      <c r="M590" s="72"/>
      <c r="N590" s="25"/>
      <c r="O590" s="25"/>
      <c r="P590" s="25"/>
      <c r="Q590" s="25"/>
    </row>
    <row r="591" spans="1:17" ht="15" customHeight="1" x14ac:dyDescent="0.25">
      <c r="A591" s="25"/>
      <c r="B591" s="25"/>
      <c r="C591" s="25"/>
      <c r="D591" s="25"/>
      <c r="E591" s="25"/>
      <c r="F591" s="25"/>
      <c r="G591" s="68"/>
      <c r="H591" s="25"/>
      <c r="I591" s="68"/>
      <c r="J591" s="72"/>
      <c r="K591" s="72"/>
      <c r="L591" s="72"/>
      <c r="M591" s="72"/>
      <c r="N591" s="25"/>
      <c r="O591" s="25"/>
      <c r="P591" s="25"/>
      <c r="Q591" s="25"/>
    </row>
    <row r="592" spans="1:17" ht="15" customHeight="1" x14ac:dyDescent="0.25">
      <c r="A592" s="25"/>
      <c r="B592" s="25"/>
      <c r="C592" s="25"/>
      <c r="D592" s="25"/>
      <c r="E592" s="25"/>
      <c r="F592" s="25"/>
      <c r="G592" s="68"/>
      <c r="H592" s="25"/>
      <c r="I592" s="68"/>
      <c r="J592" s="72"/>
      <c r="K592" s="72"/>
      <c r="L592" s="72"/>
      <c r="M592" s="72"/>
      <c r="N592" s="25"/>
      <c r="O592" s="25"/>
      <c r="P592" s="25"/>
      <c r="Q592" s="25"/>
    </row>
    <row r="593" spans="1:17" ht="15" customHeight="1" x14ac:dyDescent="0.25">
      <c r="A593" s="25"/>
      <c r="B593" s="25"/>
      <c r="C593" s="25"/>
      <c r="D593" s="25"/>
      <c r="E593" s="25"/>
      <c r="F593" s="25"/>
      <c r="G593" s="68"/>
      <c r="H593" s="25"/>
      <c r="I593" s="68"/>
      <c r="J593" s="72"/>
      <c r="K593" s="72"/>
      <c r="L593" s="72"/>
      <c r="M593" s="72"/>
      <c r="N593" s="25"/>
      <c r="O593" s="25"/>
      <c r="P593" s="25"/>
      <c r="Q593" s="25"/>
    </row>
    <row r="594" spans="1:17" ht="15" customHeight="1" x14ac:dyDescent="0.25">
      <c r="A594" s="25"/>
      <c r="B594" s="25"/>
      <c r="C594" s="25"/>
      <c r="D594" s="25"/>
      <c r="E594" s="25"/>
      <c r="F594" s="25"/>
      <c r="G594" s="68"/>
      <c r="H594" s="25"/>
      <c r="I594" s="68"/>
      <c r="J594" s="72"/>
      <c r="K594" s="72"/>
      <c r="L594" s="72"/>
      <c r="M594" s="72"/>
      <c r="N594" s="25"/>
      <c r="O594" s="25"/>
      <c r="P594" s="25"/>
      <c r="Q594" s="25"/>
    </row>
    <row r="595" spans="1:17" ht="15" customHeight="1" x14ac:dyDescent="0.25">
      <c r="A595" s="25"/>
      <c r="B595" s="25"/>
      <c r="C595" s="25"/>
      <c r="D595" s="25"/>
      <c r="E595" s="25"/>
      <c r="F595" s="25"/>
      <c r="G595" s="68"/>
      <c r="H595" s="25"/>
      <c r="I595" s="68"/>
      <c r="J595" s="72"/>
      <c r="K595" s="72"/>
      <c r="L595" s="72"/>
      <c r="M595" s="72"/>
      <c r="N595" s="25"/>
      <c r="O595" s="25"/>
      <c r="P595" s="25"/>
      <c r="Q595" s="25"/>
    </row>
    <row r="596" spans="1:17" ht="15" customHeight="1" x14ac:dyDescent="0.25">
      <c r="A596" s="25"/>
      <c r="B596" s="25"/>
      <c r="C596" s="25"/>
      <c r="D596" s="25"/>
      <c r="E596" s="25"/>
      <c r="F596" s="25"/>
      <c r="G596" s="68"/>
      <c r="H596" s="25"/>
      <c r="I596" s="68"/>
      <c r="J596" s="72"/>
      <c r="K596" s="72"/>
      <c r="L596" s="72"/>
      <c r="M596" s="72"/>
      <c r="N596" s="25"/>
      <c r="O596" s="25"/>
      <c r="P596" s="25"/>
      <c r="Q596" s="25"/>
    </row>
    <row r="597" spans="1:17" ht="15" customHeight="1" x14ac:dyDescent="0.25">
      <c r="A597" s="25"/>
      <c r="B597" s="25"/>
      <c r="C597" s="25"/>
      <c r="D597" s="25"/>
      <c r="E597" s="25"/>
      <c r="F597" s="25"/>
      <c r="G597" s="68"/>
      <c r="H597" s="25"/>
      <c r="I597" s="68"/>
      <c r="J597" s="72"/>
      <c r="K597" s="72"/>
      <c r="L597" s="72"/>
      <c r="M597" s="72"/>
      <c r="N597" s="25"/>
      <c r="O597" s="25"/>
      <c r="P597" s="25"/>
      <c r="Q597" s="25"/>
    </row>
    <row r="598" spans="1:17" ht="15" customHeight="1" x14ac:dyDescent="0.25">
      <c r="A598" s="25"/>
      <c r="B598" s="25"/>
      <c r="C598" s="25"/>
      <c r="D598" s="25"/>
      <c r="E598" s="25"/>
      <c r="F598" s="25"/>
      <c r="G598" s="68"/>
      <c r="H598" s="25"/>
      <c r="I598" s="68"/>
      <c r="J598" s="72"/>
      <c r="K598" s="72"/>
      <c r="L598" s="72"/>
      <c r="M598" s="72"/>
      <c r="N598" s="25"/>
      <c r="O598" s="25"/>
      <c r="P598" s="25"/>
      <c r="Q598" s="25"/>
    </row>
    <row r="599" spans="1:17" ht="15" customHeight="1" x14ac:dyDescent="0.25">
      <c r="A599" s="25"/>
      <c r="B599" s="25"/>
      <c r="C599" s="25"/>
      <c r="D599" s="25"/>
      <c r="E599" s="25"/>
      <c r="F599" s="25"/>
      <c r="G599" s="68"/>
      <c r="H599" s="25"/>
      <c r="I599" s="68"/>
      <c r="J599" s="72"/>
      <c r="K599" s="72"/>
      <c r="L599" s="72"/>
      <c r="M599" s="72"/>
      <c r="N599" s="25"/>
      <c r="O599" s="25"/>
      <c r="P599" s="25"/>
      <c r="Q599" s="25"/>
    </row>
    <row r="600" spans="1:17" ht="15" customHeight="1" x14ac:dyDescent="0.25">
      <c r="A600" s="25"/>
      <c r="B600" s="25"/>
      <c r="C600" s="25"/>
      <c r="D600" s="25"/>
      <c r="E600" s="25"/>
      <c r="F600" s="25"/>
      <c r="G600" s="68"/>
      <c r="H600" s="25"/>
      <c r="I600" s="68"/>
      <c r="J600" s="72"/>
      <c r="K600" s="72"/>
      <c r="L600" s="72"/>
      <c r="M600" s="72"/>
      <c r="N600" s="25"/>
      <c r="O600" s="25"/>
      <c r="P600" s="25"/>
      <c r="Q600" s="25"/>
    </row>
    <row r="601" spans="1:17" ht="15" customHeight="1" x14ac:dyDescent="0.25">
      <c r="A601" s="25"/>
      <c r="B601" s="25"/>
      <c r="C601" s="25"/>
      <c r="D601" s="25"/>
      <c r="E601" s="25"/>
      <c r="F601" s="25"/>
      <c r="G601" s="68"/>
      <c r="H601" s="25"/>
      <c r="I601" s="68"/>
      <c r="J601" s="72"/>
      <c r="K601" s="72"/>
      <c r="L601" s="72"/>
      <c r="M601" s="72"/>
      <c r="N601" s="25"/>
      <c r="O601" s="25"/>
      <c r="P601" s="25"/>
      <c r="Q601" s="25"/>
    </row>
    <row r="602" spans="1:17" ht="15" customHeight="1" x14ac:dyDescent="0.25">
      <c r="A602" s="25"/>
      <c r="B602" s="25"/>
      <c r="C602" s="25"/>
      <c r="D602" s="25"/>
      <c r="E602" s="25"/>
      <c r="F602" s="25"/>
      <c r="G602" s="68"/>
      <c r="H602" s="25"/>
      <c r="I602" s="68"/>
      <c r="J602" s="72"/>
      <c r="K602" s="72"/>
      <c r="L602" s="72"/>
      <c r="M602" s="72"/>
      <c r="N602" s="25"/>
      <c r="O602" s="25"/>
      <c r="P602" s="25"/>
      <c r="Q602" s="25"/>
    </row>
    <row r="603" spans="1:17" ht="15" customHeight="1" x14ac:dyDescent="0.25">
      <c r="A603" s="25"/>
      <c r="B603" s="25"/>
      <c r="C603" s="25"/>
      <c r="D603" s="25"/>
      <c r="E603" s="25"/>
      <c r="F603" s="25"/>
      <c r="G603" s="68"/>
      <c r="H603" s="25"/>
      <c r="I603" s="68"/>
      <c r="J603" s="72"/>
      <c r="K603" s="72"/>
      <c r="L603" s="72"/>
      <c r="M603" s="72"/>
      <c r="N603" s="25"/>
      <c r="O603" s="25"/>
      <c r="P603" s="25"/>
      <c r="Q603" s="25"/>
    </row>
    <row r="604" spans="1:17" ht="15" customHeight="1" x14ac:dyDescent="0.25">
      <c r="A604" s="25"/>
      <c r="B604" s="25"/>
      <c r="C604" s="25"/>
      <c r="D604" s="25"/>
      <c r="E604" s="25"/>
      <c r="F604" s="25"/>
      <c r="G604" s="68"/>
      <c r="H604" s="25"/>
      <c r="I604" s="68"/>
      <c r="J604" s="72"/>
      <c r="K604" s="72"/>
      <c r="L604" s="72"/>
      <c r="M604" s="72"/>
      <c r="N604" s="25"/>
      <c r="O604" s="25"/>
      <c r="P604" s="25"/>
      <c r="Q604" s="25"/>
    </row>
    <row r="605" spans="1:17" ht="15" customHeight="1" x14ac:dyDescent="0.25">
      <c r="A605" s="25"/>
      <c r="B605" s="25"/>
      <c r="C605" s="25"/>
      <c r="D605" s="25"/>
      <c r="E605" s="25"/>
      <c r="F605" s="25"/>
      <c r="G605" s="68"/>
      <c r="H605" s="25"/>
      <c r="I605" s="68"/>
      <c r="J605" s="72"/>
      <c r="K605" s="72"/>
      <c r="L605" s="72"/>
      <c r="M605" s="72"/>
      <c r="N605" s="25"/>
      <c r="O605" s="25"/>
      <c r="P605" s="25"/>
      <c r="Q605" s="25"/>
    </row>
    <row r="606" spans="1:17" ht="15" customHeight="1" x14ac:dyDescent="0.25">
      <c r="A606" s="25"/>
      <c r="B606" s="25"/>
      <c r="C606" s="25"/>
      <c r="D606" s="25"/>
      <c r="E606" s="25"/>
      <c r="F606" s="25"/>
      <c r="G606" s="68"/>
      <c r="H606" s="25"/>
      <c r="I606" s="68"/>
      <c r="J606" s="72"/>
      <c r="K606" s="72"/>
      <c r="L606" s="72"/>
      <c r="M606" s="72"/>
      <c r="N606" s="25"/>
      <c r="O606" s="25"/>
      <c r="P606" s="25"/>
      <c r="Q606" s="25"/>
    </row>
    <row r="607" spans="1:17" ht="15" customHeight="1" x14ac:dyDescent="0.25">
      <c r="A607" s="25"/>
      <c r="B607" s="25"/>
      <c r="C607" s="25"/>
      <c r="D607" s="25"/>
      <c r="E607" s="25"/>
      <c r="F607" s="25"/>
      <c r="G607" s="68"/>
      <c r="H607" s="25"/>
      <c r="I607" s="68"/>
      <c r="J607" s="72"/>
      <c r="K607" s="72"/>
      <c r="L607" s="72"/>
      <c r="M607" s="72"/>
      <c r="N607" s="25"/>
      <c r="O607" s="25"/>
      <c r="P607" s="25"/>
      <c r="Q607" s="25"/>
    </row>
    <row r="608" spans="1:17" ht="15" customHeight="1" x14ac:dyDescent="0.25">
      <c r="A608" s="25"/>
      <c r="B608" s="25"/>
      <c r="C608" s="25"/>
      <c r="D608" s="25"/>
      <c r="E608" s="25"/>
      <c r="F608" s="25"/>
      <c r="G608" s="68"/>
      <c r="H608" s="25"/>
      <c r="I608" s="68"/>
      <c r="J608" s="72"/>
      <c r="K608" s="72"/>
      <c r="L608" s="72"/>
      <c r="M608" s="72"/>
      <c r="N608" s="25"/>
      <c r="O608" s="25"/>
      <c r="P608" s="25"/>
      <c r="Q608" s="25"/>
    </row>
    <row r="609" spans="1:17" ht="15" customHeight="1" x14ac:dyDescent="0.25">
      <c r="A609" s="25"/>
      <c r="B609" s="25"/>
      <c r="C609" s="25"/>
      <c r="D609" s="25"/>
      <c r="E609" s="25"/>
      <c r="F609" s="25"/>
      <c r="G609" s="68"/>
      <c r="H609" s="25"/>
      <c r="I609" s="68"/>
      <c r="J609" s="72"/>
      <c r="K609" s="72"/>
      <c r="L609" s="72"/>
      <c r="M609" s="72"/>
      <c r="N609" s="25"/>
      <c r="O609" s="25"/>
      <c r="P609" s="25"/>
      <c r="Q609" s="25"/>
    </row>
    <row r="610" spans="1:17" ht="15" customHeight="1" x14ac:dyDescent="0.25">
      <c r="A610" s="25"/>
      <c r="B610" s="25"/>
      <c r="C610" s="25"/>
      <c r="D610" s="25"/>
      <c r="E610" s="25"/>
      <c r="F610" s="25"/>
      <c r="G610" s="68"/>
      <c r="H610" s="25"/>
      <c r="I610" s="68"/>
      <c r="J610" s="72"/>
      <c r="K610" s="72"/>
      <c r="L610" s="72"/>
      <c r="M610" s="72"/>
      <c r="N610" s="25"/>
      <c r="O610" s="25"/>
      <c r="P610" s="25"/>
      <c r="Q610" s="25"/>
    </row>
    <row r="611" spans="1:17" ht="15" customHeight="1" x14ac:dyDescent="0.25">
      <c r="A611" s="25"/>
      <c r="B611" s="25"/>
      <c r="C611" s="25"/>
      <c r="D611" s="25"/>
      <c r="E611" s="25"/>
      <c r="F611" s="25"/>
      <c r="G611" s="68"/>
      <c r="H611" s="25"/>
      <c r="I611" s="68"/>
      <c r="J611" s="72"/>
      <c r="K611" s="72"/>
      <c r="L611" s="72"/>
      <c r="M611" s="72"/>
      <c r="N611" s="25"/>
      <c r="O611" s="25"/>
      <c r="P611" s="25"/>
      <c r="Q611" s="25"/>
    </row>
    <row r="612" spans="1:17" ht="15" customHeight="1" x14ac:dyDescent="0.25">
      <c r="A612" s="25"/>
      <c r="B612" s="25"/>
      <c r="C612" s="25"/>
      <c r="D612" s="25"/>
      <c r="E612" s="25"/>
      <c r="F612" s="25"/>
      <c r="G612" s="68"/>
      <c r="H612" s="25"/>
      <c r="I612" s="68"/>
      <c r="J612" s="72"/>
      <c r="K612" s="72"/>
      <c r="L612" s="72"/>
      <c r="M612" s="72"/>
      <c r="N612" s="25"/>
      <c r="O612" s="25"/>
      <c r="P612" s="25"/>
      <c r="Q612" s="25"/>
    </row>
    <row r="613" spans="1:17" ht="15" customHeight="1" x14ac:dyDescent="0.25">
      <c r="A613" s="25"/>
      <c r="B613" s="25"/>
      <c r="C613" s="25"/>
      <c r="D613" s="25"/>
      <c r="E613" s="25"/>
      <c r="F613" s="25"/>
      <c r="G613" s="68"/>
      <c r="H613" s="25"/>
      <c r="I613" s="68"/>
      <c r="J613" s="72"/>
      <c r="K613" s="72"/>
      <c r="L613" s="72"/>
      <c r="M613" s="72"/>
      <c r="N613" s="25"/>
      <c r="O613" s="25"/>
      <c r="P613" s="25"/>
      <c r="Q613" s="25"/>
    </row>
    <row r="614" spans="1:17" ht="15" customHeight="1" x14ac:dyDescent="0.25">
      <c r="A614" s="25"/>
      <c r="B614" s="25"/>
      <c r="C614" s="25"/>
      <c r="D614" s="25"/>
      <c r="E614" s="25"/>
      <c r="F614" s="25"/>
      <c r="G614" s="68"/>
      <c r="H614" s="25"/>
      <c r="I614" s="68"/>
      <c r="J614" s="72"/>
      <c r="K614" s="72"/>
      <c r="L614" s="72"/>
      <c r="M614" s="72"/>
      <c r="N614" s="25"/>
      <c r="O614" s="25"/>
      <c r="P614" s="25"/>
      <c r="Q614" s="25"/>
    </row>
    <row r="615" spans="1:17" ht="15" customHeight="1" x14ac:dyDescent="0.25">
      <c r="A615" s="25"/>
      <c r="B615" s="25"/>
      <c r="C615" s="25"/>
      <c r="D615" s="25"/>
      <c r="E615" s="25"/>
      <c r="F615" s="25"/>
      <c r="G615" s="68"/>
      <c r="H615" s="25"/>
      <c r="I615" s="68"/>
      <c r="J615" s="72"/>
      <c r="K615" s="72"/>
      <c r="L615" s="72"/>
      <c r="M615" s="72"/>
      <c r="N615" s="25"/>
      <c r="O615" s="25"/>
      <c r="P615" s="25"/>
      <c r="Q615" s="25"/>
    </row>
    <row r="616" spans="1:17" ht="15" customHeight="1" x14ac:dyDescent="0.25">
      <c r="A616" s="25"/>
      <c r="B616" s="25"/>
      <c r="C616" s="25"/>
      <c r="D616" s="25"/>
      <c r="E616" s="25"/>
      <c r="F616" s="25"/>
      <c r="G616" s="68"/>
      <c r="H616" s="25"/>
      <c r="I616" s="68"/>
      <c r="J616" s="72"/>
      <c r="K616" s="72"/>
      <c r="L616" s="72"/>
      <c r="M616" s="72"/>
      <c r="N616" s="25"/>
      <c r="O616" s="25"/>
      <c r="P616" s="25"/>
      <c r="Q616" s="25"/>
    </row>
    <row r="617" spans="1:17" ht="15" customHeight="1" x14ac:dyDescent="0.25">
      <c r="A617" s="25"/>
      <c r="B617" s="25"/>
      <c r="C617" s="25"/>
      <c r="D617" s="25"/>
      <c r="E617" s="25"/>
      <c r="F617" s="25"/>
      <c r="G617" s="68"/>
      <c r="H617" s="25"/>
      <c r="I617" s="68"/>
      <c r="J617" s="72"/>
      <c r="K617" s="72"/>
      <c r="L617" s="72"/>
      <c r="M617" s="72"/>
      <c r="N617" s="25"/>
      <c r="O617" s="25"/>
      <c r="P617" s="25"/>
      <c r="Q617" s="25"/>
    </row>
    <row r="618" spans="1:17" ht="15" customHeight="1" x14ac:dyDescent="0.25">
      <c r="A618" s="25"/>
      <c r="B618" s="25"/>
      <c r="C618" s="25"/>
      <c r="D618" s="25"/>
      <c r="E618" s="25"/>
      <c r="F618" s="25"/>
      <c r="G618" s="68"/>
      <c r="H618" s="25"/>
      <c r="I618" s="68"/>
      <c r="J618" s="72"/>
      <c r="K618" s="72"/>
      <c r="L618" s="72"/>
      <c r="M618" s="72"/>
      <c r="N618" s="25"/>
      <c r="O618" s="25"/>
      <c r="P618" s="25"/>
      <c r="Q618" s="25"/>
    </row>
    <row r="619" spans="1:17" ht="15" customHeight="1" x14ac:dyDescent="0.25">
      <c r="A619" s="25"/>
      <c r="B619" s="25"/>
      <c r="C619" s="25"/>
      <c r="D619" s="25"/>
      <c r="E619" s="25"/>
      <c r="F619" s="25"/>
      <c r="G619" s="68"/>
      <c r="H619" s="25"/>
      <c r="I619" s="68"/>
      <c r="J619" s="72"/>
      <c r="K619" s="72"/>
      <c r="L619" s="72"/>
      <c r="M619" s="72"/>
      <c r="N619" s="25"/>
      <c r="O619" s="25"/>
      <c r="P619" s="25"/>
      <c r="Q619" s="25"/>
    </row>
    <row r="620" spans="1:17" ht="15" customHeight="1" x14ac:dyDescent="0.25">
      <c r="A620" s="25"/>
      <c r="B620" s="25"/>
      <c r="C620" s="25"/>
      <c r="D620" s="25"/>
      <c r="E620" s="25"/>
      <c r="F620" s="25"/>
      <c r="G620" s="68"/>
      <c r="H620" s="25"/>
      <c r="I620" s="68"/>
      <c r="J620" s="72"/>
      <c r="K620" s="72"/>
      <c r="L620" s="72"/>
      <c r="M620" s="72"/>
      <c r="N620" s="25"/>
      <c r="O620" s="25"/>
      <c r="P620" s="25"/>
      <c r="Q620" s="25"/>
    </row>
    <row r="621" spans="1:17" ht="15" customHeight="1" x14ac:dyDescent="0.25">
      <c r="A621" s="25"/>
      <c r="B621" s="25"/>
      <c r="C621" s="25"/>
      <c r="D621" s="25"/>
      <c r="E621" s="25"/>
      <c r="F621" s="25"/>
      <c r="G621" s="68"/>
      <c r="H621" s="25"/>
      <c r="I621" s="68"/>
      <c r="J621" s="72"/>
      <c r="K621" s="72"/>
      <c r="L621" s="72"/>
      <c r="M621" s="72"/>
      <c r="N621" s="25"/>
      <c r="O621" s="25"/>
      <c r="P621" s="25"/>
      <c r="Q621" s="25"/>
    </row>
    <row r="622" spans="1:17" ht="15" customHeight="1" x14ac:dyDescent="0.25">
      <c r="A622" s="25"/>
      <c r="B622" s="25"/>
      <c r="C622" s="25"/>
      <c r="D622" s="25"/>
      <c r="E622" s="25"/>
      <c r="F622" s="25"/>
      <c r="G622" s="68"/>
      <c r="H622" s="25"/>
      <c r="I622" s="68"/>
      <c r="J622" s="72"/>
      <c r="K622" s="72"/>
      <c r="L622" s="72"/>
      <c r="M622" s="72"/>
      <c r="N622" s="25"/>
      <c r="O622" s="25"/>
      <c r="P622" s="25"/>
      <c r="Q622" s="25"/>
    </row>
    <row r="623" spans="1:17" ht="15" customHeight="1" x14ac:dyDescent="0.25">
      <c r="A623" s="25"/>
      <c r="B623" s="25"/>
      <c r="C623" s="25"/>
      <c r="D623" s="25"/>
      <c r="E623" s="25"/>
      <c r="F623" s="25"/>
      <c r="G623" s="68"/>
      <c r="H623" s="25"/>
      <c r="I623" s="68"/>
      <c r="J623" s="72"/>
      <c r="K623" s="72"/>
      <c r="L623" s="72"/>
      <c r="M623" s="72"/>
      <c r="N623" s="25"/>
      <c r="O623" s="25"/>
      <c r="P623" s="25"/>
      <c r="Q623" s="25"/>
    </row>
    <row r="624" spans="1:17" ht="15" customHeight="1" x14ac:dyDescent="0.25">
      <c r="A624" s="25"/>
      <c r="B624" s="25"/>
      <c r="C624" s="25"/>
      <c r="D624" s="25"/>
      <c r="E624" s="25"/>
      <c r="F624" s="25"/>
      <c r="G624" s="68"/>
      <c r="H624" s="25"/>
      <c r="I624" s="68"/>
      <c r="J624" s="72"/>
      <c r="K624" s="72"/>
      <c r="L624" s="72"/>
      <c r="M624" s="72"/>
      <c r="N624" s="25"/>
      <c r="O624" s="25"/>
      <c r="P624" s="25"/>
      <c r="Q624" s="25"/>
    </row>
    <row r="625" spans="1:17" ht="15" customHeight="1" x14ac:dyDescent="0.25">
      <c r="A625" s="25"/>
      <c r="B625" s="25"/>
      <c r="C625" s="25"/>
      <c r="D625" s="25"/>
      <c r="E625" s="25"/>
      <c r="F625" s="25"/>
      <c r="G625" s="68"/>
      <c r="H625" s="25"/>
      <c r="I625" s="68"/>
      <c r="J625" s="72"/>
      <c r="K625" s="72"/>
      <c r="L625" s="72"/>
      <c r="M625" s="72"/>
      <c r="N625" s="25"/>
      <c r="O625" s="25"/>
      <c r="P625" s="25"/>
      <c r="Q625" s="25"/>
    </row>
    <row r="626" spans="1:17" ht="15" customHeight="1" x14ac:dyDescent="0.25">
      <c r="A626" s="25"/>
      <c r="B626" s="25"/>
      <c r="C626" s="25"/>
      <c r="D626" s="25"/>
      <c r="E626" s="25"/>
      <c r="F626" s="25"/>
      <c r="G626" s="68"/>
      <c r="H626" s="25"/>
      <c r="I626" s="68"/>
      <c r="J626" s="72"/>
      <c r="K626" s="72"/>
      <c r="L626" s="72"/>
      <c r="M626" s="72"/>
      <c r="N626" s="25"/>
      <c r="O626" s="25"/>
      <c r="P626" s="25"/>
      <c r="Q626" s="25"/>
    </row>
    <row r="627" spans="1:17" ht="15" customHeight="1" x14ac:dyDescent="0.25">
      <c r="A627" s="25"/>
      <c r="B627" s="25"/>
      <c r="C627" s="25"/>
      <c r="D627" s="25"/>
      <c r="E627" s="25"/>
      <c r="F627" s="25"/>
      <c r="G627" s="68"/>
      <c r="H627" s="25"/>
      <c r="I627" s="68"/>
      <c r="J627" s="72"/>
      <c r="K627" s="72"/>
      <c r="L627" s="72"/>
      <c r="M627" s="72"/>
      <c r="N627" s="25"/>
      <c r="O627" s="25"/>
      <c r="P627" s="25"/>
      <c r="Q627" s="25"/>
    </row>
    <row r="628" spans="1:17" ht="15" customHeight="1" x14ac:dyDescent="0.25">
      <c r="A628" s="25"/>
      <c r="B628" s="25"/>
      <c r="C628" s="25"/>
      <c r="D628" s="25"/>
      <c r="E628" s="25"/>
      <c r="F628" s="25"/>
      <c r="G628" s="68"/>
      <c r="H628" s="25"/>
      <c r="I628" s="68"/>
      <c r="J628" s="72"/>
      <c r="K628" s="72"/>
      <c r="L628" s="72"/>
      <c r="M628" s="72"/>
      <c r="N628" s="25"/>
      <c r="O628" s="25"/>
      <c r="P628" s="25"/>
      <c r="Q628" s="25"/>
    </row>
    <row r="629" spans="1:17" ht="15" customHeight="1" x14ac:dyDescent="0.25">
      <c r="A629" s="25"/>
      <c r="B629" s="25"/>
      <c r="C629" s="25"/>
      <c r="D629" s="25"/>
      <c r="E629" s="25"/>
      <c r="F629" s="25"/>
      <c r="G629" s="68"/>
      <c r="H629" s="25"/>
      <c r="I629" s="68"/>
      <c r="J629" s="72"/>
      <c r="K629" s="72"/>
      <c r="L629" s="72"/>
      <c r="M629" s="72"/>
      <c r="N629" s="25"/>
      <c r="O629" s="25"/>
      <c r="P629" s="25"/>
      <c r="Q629" s="25"/>
    </row>
    <row r="630" spans="1:17" ht="15" customHeight="1" x14ac:dyDescent="0.25">
      <c r="A630" s="25"/>
      <c r="B630" s="25"/>
      <c r="C630" s="25"/>
      <c r="D630" s="25"/>
      <c r="E630" s="25"/>
      <c r="F630" s="25"/>
      <c r="G630" s="68"/>
      <c r="H630" s="25"/>
      <c r="I630" s="68"/>
      <c r="J630" s="72"/>
      <c r="K630" s="72"/>
      <c r="L630" s="72"/>
      <c r="M630" s="72"/>
      <c r="N630" s="25"/>
      <c r="O630" s="25"/>
      <c r="P630" s="25"/>
      <c r="Q630" s="25"/>
    </row>
    <row r="631" spans="1:17" ht="15" customHeight="1" x14ac:dyDescent="0.25">
      <c r="A631" s="25"/>
      <c r="B631" s="25"/>
      <c r="C631" s="25"/>
      <c r="D631" s="25"/>
      <c r="E631" s="25"/>
      <c r="F631" s="25"/>
      <c r="G631" s="68"/>
      <c r="H631" s="25"/>
      <c r="I631" s="68"/>
      <c r="J631" s="72"/>
      <c r="K631" s="72"/>
      <c r="L631" s="72"/>
      <c r="M631" s="72"/>
      <c r="N631" s="25"/>
      <c r="O631" s="25"/>
      <c r="P631" s="25"/>
      <c r="Q631" s="25"/>
    </row>
    <row r="632" spans="1:17" ht="15" customHeight="1" x14ac:dyDescent="0.25">
      <c r="A632" s="25"/>
      <c r="B632" s="25"/>
      <c r="C632" s="25"/>
      <c r="D632" s="25"/>
      <c r="E632" s="25"/>
      <c r="F632" s="25"/>
      <c r="G632" s="68"/>
      <c r="H632" s="25"/>
      <c r="I632" s="68"/>
      <c r="J632" s="72"/>
      <c r="K632" s="72"/>
      <c r="L632" s="72"/>
      <c r="M632" s="72"/>
      <c r="N632" s="25"/>
      <c r="O632" s="25"/>
      <c r="P632" s="25"/>
      <c r="Q632" s="25"/>
    </row>
    <row r="633" spans="1:17" ht="15" customHeight="1" x14ac:dyDescent="0.25">
      <c r="A633" s="25"/>
      <c r="B633" s="25"/>
      <c r="C633" s="25"/>
      <c r="D633" s="25"/>
      <c r="E633" s="25"/>
      <c r="F633" s="25"/>
      <c r="G633" s="68"/>
      <c r="H633" s="25"/>
      <c r="I633" s="68"/>
      <c r="J633" s="72"/>
      <c r="K633" s="72"/>
      <c r="L633" s="72"/>
      <c r="M633" s="72"/>
      <c r="N633" s="25"/>
      <c r="O633" s="25"/>
      <c r="P633" s="25"/>
      <c r="Q633" s="25"/>
    </row>
    <row r="634" spans="1:17" ht="15" customHeight="1" x14ac:dyDescent="0.25">
      <c r="A634" s="25"/>
      <c r="B634" s="25"/>
      <c r="C634" s="25"/>
      <c r="D634" s="25"/>
      <c r="E634" s="25"/>
      <c r="F634" s="25"/>
      <c r="G634" s="68"/>
      <c r="H634" s="25"/>
      <c r="I634" s="68"/>
      <c r="J634" s="72"/>
      <c r="K634" s="72"/>
      <c r="L634" s="72"/>
      <c r="M634" s="72"/>
      <c r="N634" s="25"/>
      <c r="O634" s="25"/>
      <c r="P634" s="25"/>
      <c r="Q634" s="25"/>
    </row>
    <row r="635" spans="1:17" ht="15" customHeight="1" x14ac:dyDescent="0.25">
      <c r="A635" s="25"/>
      <c r="B635" s="25"/>
      <c r="C635" s="25"/>
      <c r="D635" s="25"/>
      <c r="E635" s="25"/>
      <c r="F635" s="25"/>
      <c r="G635" s="68"/>
      <c r="H635" s="25"/>
      <c r="I635" s="68"/>
      <c r="J635" s="72"/>
      <c r="K635" s="72"/>
      <c r="L635" s="72"/>
      <c r="M635" s="72"/>
      <c r="N635" s="25"/>
      <c r="O635" s="25"/>
      <c r="P635" s="25"/>
      <c r="Q635" s="25"/>
    </row>
    <row r="636" spans="1:17" ht="15" customHeight="1" x14ac:dyDescent="0.25">
      <c r="A636" s="25"/>
      <c r="B636" s="25"/>
      <c r="C636" s="25"/>
      <c r="D636" s="25"/>
      <c r="E636" s="25"/>
      <c r="F636" s="25"/>
      <c r="G636" s="68"/>
      <c r="H636" s="25"/>
      <c r="I636" s="68"/>
      <c r="J636" s="72"/>
      <c r="K636" s="72"/>
      <c r="L636" s="72"/>
      <c r="M636" s="72"/>
      <c r="N636" s="25"/>
      <c r="O636" s="25"/>
      <c r="P636" s="25"/>
      <c r="Q636" s="25"/>
    </row>
    <row r="637" spans="1:17" ht="15" customHeight="1" x14ac:dyDescent="0.25">
      <c r="A637" s="25"/>
      <c r="B637" s="25"/>
      <c r="C637" s="25"/>
      <c r="D637" s="25"/>
      <c r="E637" s="25"/>
      <c r="F637" s="25"/>
      <c r="G637" s="68"/>
      <c r="H637" s="25"/>
      <c r="I637" s="68"/>
      <c r="J637" s="72"/>
      <c r="K637" s="72"/>
      <c r="L637" s="72"/>
      <c r="M637" s="72"/>
      <c r="N637" s="25"/>
      <c r="O637" s="25"/>
      <c r="P637" s="25"/>
      <c r="Q637" s="25"/>
    </row>
    <row r="638" spans="1:17" ht="15" customHeight="1" x14ac:dyDescent="0.25">
      <c r="A638" s="25"/>
      <c r="B638" s="25"/>
      <c r="C638" s="25"/>
      <c r="D638" s="25"/>
      <c r="E638" s="25"/>
      <c r="F638" s="25"/>
      <c r="G638" s="68"/>
      <c r="H638" s="25"/>
      <c r="I638" s="68"/>
      <c r="J638" s="72"/>
      <c r="K638" s="72"/>
      <c r="L638" s="72"/>
      <c r="M638" s="72"/>
      <c r="N638" s="25"/>
      <c r="O638" s="25"/>
      <c r="P638" s="25"/>
      <c r="Q638" s="25"/>
    </row>
    <row r="639" spans="1:17" ht="15" customHeight="1" x14ac:dyDescent="0.25">
      <c r="A639" s="25"/>
      <c r="B639" s="25"/>
      <c r="C639" s="25"/>
      <c r="D639" s="25"/>
      <c r="E639" s="25"/>
      <c r="F639" s="25"/>
      <c r="G639" s="68"/>
      <c r="H639" s="25"/>
      <c r="I639" s="68"/>
      <c r="J639" s="72"/>
      <c r="K639" s="72"/>
      <c r="L639" s="72"/>
      <c r="M639" s="72"/>
      <c r="N639" s="25"/>
      <c r="O639" s="25"/>
      <c r="P639" s="25"/>
      <c r="Q639" s="25"/>
    </row>
    <row r="640" spans="1:17" ht="15" customHeight="1" x14ac:dyDescent="0.25">
      <c r="A640" s="25"/>
      <c r="B640" s="25"/>
      <c r="C640" s="25"/>
      <c r="D640" s="25"/>
      <c r="E640" s="25"/>
      <c r="F640" s="25"/>
      <c r="G640" s="68"/>
      <c r="H640" s="25"/>
      <c r="I640" s="68"/>
      <c r="J640" s="72"/>
      <c r="K640" s="72"/>
      <c r="L640" s="72"/>
      <c r="M640" s="72"/>
      <c r="N640" s="25"/>
      <c r="O640" s="25"/>
      <c r="P640" s="25"/>
      <c r="Q640" s="25"/>
    </row>
    <row r="641" spans="1:17" ht="15" customHeight="1" x14ac:dyDescent="0.25">
      <c r="A641" s="25"/>
      <c r="B641" s="25"/>
      <c r="C641" s="25"/>
      <c r="D641" s="25"/>
      <c r="E641" s="25"/>
      <c r="F641" s="25"/>
      <c r="G641" s="68"/>
      <c r="H641" s="25"/>
      <c r="I641" s="68"/>
      <c r="J641" s="72"/>
      <c r="K641" s="72"/>
      <c r="L641" s="72"/>
      <c r="M641" s="72"/>
      <c r="N641" s="25"/>
      <c r="O641" s="25"/>
      <c r="P641" s="25"/>
      <c r="Q641" s="25"/>
    </row>
    <row r="642" spans="1:17" ht="15" customHeight="1" x14ac:dyDescent="0.25">
      <c r="A642" s="25"/>
      <c r="B642" s="25"/>
      <c r="C642" s="25"/>
      <c r="D642" s="25"/>
      <c r="E642" s="25"/>
      <c r="F642" s="25"/>
      <c r="G642" s="68"/>
      <c r="H642" s="25"/>
      <c r="I642" s="68"/>
      <c r="J642" s="72"/>
      <c r="K642" s="72"/>
      <c r="L642" s="72"/>
      <c r="M642" s="72"/>
      <c r="N642" s="25"/>
      <c r="O642" s="25"/>
      <c r="P642" s="25"/>
      <c r="Q642" s="25"/>
    </row>
    <row r="643" spans="1:17" ht="15" customHeight="1" x14ac:dyDescent="0.25">
      <c r="A643" s="25"/>
      <c r="B643" s="25"/>
      <c r="C643" s="25"/>
      <c r="D643" s="25"/>
      <c r="E643" s="25"/>
      <c r="F643" s="25"/>
      <c r="G643" s="68"/>
      <c r="H643" s="25"/>
      <c r="I643" s="68"/>
      <c r="J643" s="72"/>
      <c r="K643" s="72"/>
      <c r="L643" s="72"/>
      <c r="M643" s="72"/>
      <c r="N643" s="25"/>
      <c r="O643" s="25"/>
      <c r="P643" s="25"/>
      <c r="Q643" s="25"/>
    </row>
    <row r="644" spans="1:17" ht="15" customHeight="1" x14ac:dyDescent="0.25">
      <c r="A644" s="25"/>
      <c r="B644" s="25"/>
      <c r="C644" s="25"/>
      <c r="D644" s="25"/>
      <c r="E644" s="25"/>
      <c r="F644" s="25"/>
      <c r="G644" s="68"/>
      <c r="H644" s="25"/>
      <c r="I644" s="68"/>
      <c r="J644" s="72"/>
      <c r="K644" s="72"/>
      <c r="L644" s="72"/>
      <c r="M644" s="72"/>
      <c r="N644" s="25"/>
      <c r="O644" s="25"/>
      <c r="P644" s="25"/>
      <c r="Q644" s="25"/>
    </row>
    <row r="645" spans="1:17" ht="15" customHeight="1" x14ac:dyDescent="0.25">
      <c r="A645" s="25"/>
      <c r="B645" s="25"/>
      <c r="C645" s="25"/>
      <c r="D645" s="25"/>
      <c r="E645" s="25"/>
      <c r="F645" s="25"/>
      <c r="G645" s="68"/>
      <c r="H645" s="25"/>
      <c r="I645" s="68"/>
      <c r="J645" s="72"/>
      <c r="K645" s="72"/>
      <c r="L645" s="72"/>
      <c r="M645" s="72"/>
      <c r="N645" s="25"/>
      <c r="O645" s="25"/>
      <c r="P645" s="25"/>
      <c r="Q645" s="25"/>
    </row>
    <row r="646" spans="1:17" ht="15" customHeight="1" x14ac:dyDescent="0.25">
      <c r="A646" s="25"/>
      <c r="B646" s="25"/>
      <c r="C646" s="25"/>
      <c r="D646" s="25"/>
      <c r="E646" s="25"/>
      <c r="F646" s="25"/>
      <c r="G646" s="68"/>
      <c r="H646" s="25"/>
      <c r="I646" s="68"/>
      <c r="J646" s="72"/>
      <c r="K646" s="72"/>
      <c r="L646" s="72"/>
      <c r="M646" s="72"/>
      <c r="N646" s="25"/>
      <c r="O646" s="25"/>
      <c r="P646" s="25"/>
      <c r="Q646" s="25"/>
    </row>
    <row r="647" spans="1:17" ht="15" customHeight="1" x14ac:dyDescent="0.25">
      <c r="A647" s="25"/>
      <c r="B647" s="25"/>
      <c r="C647" s="25"/>
      <c r="D647" s="25"/>
      <c r="E647" s="25"/>
      <c r="F647" s="25"/>
      <c r="G647" s="68"/>
      <c r="H647" s="25"/>
      <c r="I647" s="68"/>
      <c r="J647" s="72"/>
      <c r="K647" s="72"/>
      <c r="L647" s="72"/>
      <c r="M647" s="72"/>
      <c r="N647" s="25"/>
      <c r="O647" s="25"/>
      <c r="P647" s="25"/>
      <c r="Q647" s="25"/>
    </row>
    <row r="648" spans="1:17" ht="15" customHeight="1" x14ac:dyDescent="0.25">
      <c r="A648" s="25"/>
      <c r="B648" s="25"/>
      <c r="C648" s="25"/>
      <c r="D648" s="25"/>
      <c r="E648" s="25"/>
      <c r="F648" s="25"/>
      <c r="G648" s="68"/>
      <c r="H648" s="25"/>
      <c r="I648" s="68"/>
      <c r="J648" s="72"/>
      <c r="K648" s="72"/>
      <c r="L648" s="72"/>
      <c r="M648" s="72"/>
      <c r="N648" s="25"/>
      <c r="O648" s="25"/>
      <c r="P648" s="25"/>
      <c r="Q648" s="25"/>
    </row>
    <row r="649" spans="1:17" ht="15" customHeight="1" x14ac:dyDescent="0.25">
      <c r="A649" s="25"/>
      <c r="B649" s="25"/>
      <c r="C649" s="25"/>
      <c r="D649" s="25"/>
      <c r="E649" s="25"/>
      <c r="F649" s="25"/>
      <c r="G649" s="68"/>
      <c r="H649" s="25"/>
      <c r="I649" s="68"/>
      <c r="J649" s="72"/>
      <c r="K649" s="72"/>
      <c r="L649" s="72"/>
      <c r="M649" s="72"/>
      <c r="N649" s="25"/>
      <c r="O649" s="25"/>
      <c r="P649" s="25"/>
      <c r="Q649" s="25"/>
    </row>
    <row r="650" spans="1:17" ht="15" customHeight="1" x14ac:dyDescent="0.25">
      <c r="A650" s="25"/>
      <c r="B650" s="25"/>
      <c r="C650" s="25"/>
      <c r="D650" s="25"/>
      <c r="E650" s="25"/>
      <c r="F650" s="25"/>
      <c r="G650" s="68"/>
      <c r="H650" s="25"/>
      <c r="I650" s="68"/>
      <c r="J650" s="72"/>
      <c r="K650" s="72"/>
      <c r="L650" s="72"/>
      <c r="M650" s="72"/>
      <c r="N650" s="25"/>
      <c r="O650" s="25"/>
      <c r="P650" s="25"/>
      <c r="Q650" s="25"/>
    </row>
    <row r="651" spans="1:17" ht="15" customHeight="1" x14ac:dyDescent="0.25">
      <c r="A651" s="25"/>
      <c r="B651" s="25"/>
      <c r="C651" s="25"/>
      <c r="D651" s="25"/>
      <c r="E651" s="25"/>
      <c r="F651" s="25"/>
      <c r="G651" s="68"/>
      <c r="H651" s="25"/>
      <c r="I651" s="68"/>
      <c r="J651" s="72"/>
      <c r="K651" s="72"/>
      <c r="L651" s="72"/>
      <c r="M651" s="72"/>
      <c r="N651" s="25"/>
      <c r="O651" s="25"/>
      <c r="P651" s="25"/>
      <c r="Q651" s="25"/>
    </row>
    <row r="652" spans="1:17" ht="15" customHeight="1" x14ac:dyDescent="0.25">
      <c r="A652" s="25"/>
      <c r="B652" s="25"/>
      <c r="C652" s="25"/>
      <c r="D652" s="25"/>
      <c r="E652" s="25"/>
      <c r="F652" s="25"/>
      <c r="G652" s="68"/>
      <c r="H652" s="25"/>
      <c r="I652" s="68"/>
      <c r="J652" s="72"/>
      <c r="K652" s="72"/>
      <c r="L652" s="72"/>
      <c r="M652" s="72"/>
      <c r="N652" s="25"/>
      <c r="O652" s="25"/>
      <c r="P652" s="25"/>
      <c r="Q652" s="25"/>
    </row>
    <row r="653" spans="1:17" ht="15" customHeight="1" x14ac:dyDescent="0.25">
      <c r="A653" s="25"/>
      <c r="B653" s="25"/>
      <c r="C653" s="25"/>
      <c r="D653" s="25"/>
      <c r="E653" s="25"/>
      <c r="F653" s="25"/>
      <c r="G653" s="68"/>
      <c r="H653" s="25"/>
      <c r="I653" s="68"/>
      <c r="J653" s="72"/>
      <c r="K653" s="72"/>
      <c r="L653" s="72"/>
      <c r="M653" s="72"/>
      <c r="N653" s="25"/>
      <c r="O653" s="25"/>
      <c r="P653" s="25"/>
      <c r="Q653" s="25"/>
    </row>
    <row r="654" spans="1:17" ht="15" customHeight="1" x14ac:dyDescent="0.25">
      <c r="A654" s="25"/>
      <c r="B654" s="25"/>
      <c r="C654" s="25"/>
      <c r="D654" s="25"/>
      <c r="E654" s="25"/>
      <c r="F654" s="25"/>
      <c r="G654" s="68"/>
      <c r="H654" s="25"/>
      <c r="I654" s="68"/>
      <c r="J654" s="72"/>
      <c r="K654" s="72"/>
      <c r="L654" s="72"/>
      <c r="M654" s="72"/>
      <c r="N654" s="25"/>
      <c r="O654" s="25"/>
      <c r="P654" s="25"/>
      <c r="Q654" s="25"/>
    </row>
    <row r="655" spans="1:17" ht="15" customHeight="1" x14ac:dyDescent="0.25">
      <c r="A655" s="25"/>
      <c r="B655" s="25"/>
      <c r="C655" s="25"/>
      <c r="D655" s="25"/>
      <c r="E655" s="25"/>
      <c r="F655" s="25"/>
      <c r="G655" s="68"/>
      <c r="H655" s="25"/>
      <c r="I655" s="68"/>
      <c r="J655" s="72"/>
      <c r="K655" s="72"/>
      <c r="L655" s="72"/>
      <c r="M655" s="72"/>
      <c r="N655" s="25"/>
      <c r="O655" s="25"/>
      <c r="P655" s="25"/>
      <c r="Q655" s="25"/>
    </row>
    <row r="656" spans="1:17" ht="15" customHeight="1" x14ac:dyDescent="0.25">
      <c r="A656" s="25"/>
      <c r="B656" s="25"/>
      <c r="C656" s="25"/>
      <c r="D656" s="25"/>
      <c r="E656" s="25"/>
      <c r="F656" s="25"/>
      <c r="G656" s="68"/>
      <c r="H656" s="25"/>
      <c r="I656" s="68"/>
      <c r="J656" s="72"/>
      <c r="K656" s="72"/>
      <c r="L656" s="72"/>
      <c r="M656" s="72"/>
      <c r="N656" s="25"/>
      <c r="O656" s="25"/>
      <c r="P656" s="25"/>
      <c r="Q656" s="25"/>
    </row>
    <row r="657" spans="1:17" ht="15" customHeight="1" x14ac:dyDescent="0.25">
      <c r="A657" s="25"/>
      <c r="B657" s="25"/>
      <c r="C657" s="25"/>
      <c r="D657" s="25"/>
      <c r="E657" s="25"/>
      <c r="F657" s="25"/>
      <c r="G657" s="68"/>
      <c r="H657" s="25"/>
      <c r="I657" s="68"/>
      <c r="J657" s="72"/>
      <c r="K657" s="72"/>
      <c r="L657" s="72"/>
      <c r="M657" s="72"/>
      <c r="N657" s="25"/>
      <c r="O657" s="25"/>
      <c r="P657" s="25"/>
      <c r="Q657" s="25"/>
    </row>
    <row r="658" spans="1:17" ht="15" customHeight="1" x14ac:dyDescent="0.25">
      <c r="A658" s="25"/>
      <c r="B658" s="25"/>
      <c r="C658" s="25"/>
      <c r="D658" s="25"/>
      <c r="E658" s="25"/>
      <c r="F658" s="25"/>
      <c r="G658" s="68"/>
      <c r="H658" s="25"/>
      <c r="I658" s="68"/>
      <c r="J658" s="72"/>
      <c r="K658" s="72"/>
      <c r="L658" s="72"/>
      <c r="M658" s="72"/>
      <c r="N658" s="25"/>
      <c r="O658" s="25"/>
      <c r="P658" s="25"/>
      <c r="Q658" s="25"/>
    </row>
    <row r="659" spans="1:17" ht="15" customHeight="1" x14ac:dyDescent="0.25">
      <c r="A659" s="25"/>
      <c r="B659" s="25"/>
      <c r="C659" s="25"/>
      <c r="D659" s="25"/>
      <c r="E659" s="25"/>
      <c r="F659" s="25"/>
      <c r="G659" s="68"/>
      <c r="H659" s="25"/>
      <c r="I659" s="68"/>
      <c r="J659" s="72"/>
      <c r="K659" s="72"/>
      <c r="L659" s="72"/>
      <c r="M659" s="72"/>
      <c r="N659" s="25"/>
      <c r="O659" s="25"/>
      <c r="P659" s="25"/>
      <c r="Q659" s="25"/>
    </row>
    <row r="660" spans="1:17" ht="15" customHeight="1" x14ac:dyDescent="0.25">
      <c r="A660" s="25"/>
      <c r="B660" s="25"/>
      <c r="C660" s="25"/>
      <c r="D660" s="25"/>
      <c r="E660" s="25"/>
      <c r="F660" s="25"/>
      <c r="G660" s="68"/>
      <c r="H660" s="25"/>
      <c r="I660" s="68"/>
      <c r="J660" s="72"/>
      <c r="K660" s="72"/>
      <c r="L660" s="72"/>
      <c r="M660" s="72"/>
      <c r="N660" s="25"/>
      <c r="O660" s="25"/>
      <c r="P660" s="25"/>
      <c r="Q660" s="25"/>
    </row>
    <row r="661" spans="1:17" ht="15" customHeight="1" x14ac:dyDescent="0.25">
      <c r="A661" s="25"/>
      <c r="B661" s="25"/>
      <c r="C661" s="25"/>
      <c r="D661" s="25"/>
      <c r="E661" s="25"/>
      <c r="F661" s="25"/>
      <c r="G661" s="68"/>
      <c r="H661" s="25"/>
      <c r="I661" s="68"/>
      <c r="J661" s="72"/>
      <c r="K661" s="72"/>
      <c r="L661" s="72"/>
      <c r="M661" s="72"/>
      <c r="N661" s="25"/>
      <c r="O661" s="25"/>
      <c r="P661" s="25"/>
      <c r="Q661" s="25"/>
    </row>
    <row r="662" spans="1:17" ht="15" customHeight="1" x14ac:dyDescent="0.25">
      <c r="A662" s="25"/>
      <c r="B662" s="25"/>
      <c r="C662" s="25"/>
      <c r="D662" s="25"/>
      <c r="E662" s="25"/>
      <c r="F662" s="25"/>
      <c r="G662" s="68"/>
      <c r="H662" s="25"/>
      <c r="I662" s="68"/>
      <c r="J662" s="72"/>
      <c r="K662" s="72"/>
      <c r="L662" s="72"/>
      <c r="M662" s="72"/>
      <c r="N662" s="25"/>
      <c r="O662" s="25"/>
      <c r="P662" s="25"/>
      <c r="Q662" s="25"/>
    </row>
    <row r="663" spans="1:17" ht="15" customHeight="1" x14ac:dyDescent="0.25">
      <c r="A663" s="25"/>
      <c r="B663" s="25"/>
      <c r="C663" s="25"/>
      <c r="D663" s="25"/>
      <c r="E663" s="25"/>
      <c r="F663" s="25"/>
      <c r="G663" s="68"/>
      <c r="H663" s="25"/>
      <c r="I663" s="68"/>
      <c r="J663" s="72"/>
      <c r="K663" s="72"/>
      <c r="L663" s="72"/>
      <c r="M663" s="72"/>
      <c r="N663" s="25"/>
      <c r="O663" s="25"/>
      <c r="P663" s="25"/>
      <c r="Q663" s="25"/>
    </row>
    <row r="664" spans="1:17" ht="15" customHeight="1" x14ac:dyDescent="0.25">
      <c r="A664" s="25"/>
      <c r="B664" s="25"/>
      <c r="C664" s="25"/>
      <c r="D664" s="25"/>
      <c r="E664" s="25"/>
      <c r="F664" s="25"/>
      <c r="G664" s="68"/>
      <c r="H664" s="25"/>
      <c r="I664" s="68"/>
      <c r="J664" s="72"/>
      <c r="K664" s="72"/>
      <c r="L664" s="72"/>
      <c r="M664" s="72"/>
      <c r="N664" s="25"/>
      <c r="O664" s="25"/>
      <c r="P664" s="25"/>
      <c r="Q664" s="25"/>
    </row>
    <row r="665" spans="1:17" ht="15" customHeight="1" x14ac:dyDescent="0.25">
      <c r="A665" s="25"/>
      <c r="B665" s="25"/>
      <c r="C665" s="25"/>
      <c r="D665" s="25"/>
      <c r="E665" s="25"/>
      <c r="F665" s="25"/>
      <c r="G665" s="68"/>
      <c r="H665" s="25"/>
      <c r="I665" s="68"/>
      <c r="J665" s="72"/>
      <c r="K665" s="72"/>
      <c r="L665" s="72"/>
      <c r="M665" s="72"/>
      <c r="N665" s="25"/>
      <c r="O665" s="25"/>
      <c r="P665" s="25"/>
      <c r="Q665" s="25"/>
    </row>
    <row r="666" spans="1:17" ht="15" customHeight="1" x14ac:dyDescent="0.25">
      <c r="A666" s="25"/>
      <c r="B666" s="25"/>
      <c r="C666" s="25"/>
      <c r="D666" s="25"/>
      <c r="E666" s="25"/>
      <c r="F666" s="25"/>
      <c r="G666" s="68"/>
      <c r="H666" s="25"/>
      <c r="I666" s="68"/>
      <c r="J666" s="72"/>
      <c r="K666" s="72"/>
      <c r="L666" s="72"/>
      <c r="M666" s="72"/>
      <c r="N666" s="25"/>
      <c r="O666" s="25"/>
      <c r="P666" s="25"/>
      <c r="Q666" s="25"/>
    </row>
    <row r="667" spans="1:17" ht="15" customHeight="1" x14ac:dyDescent="0.25">
      <c r="A667" s="25"/>
      <c r="B667" s="25"/>
      <c r="C667" s="25"/>
      <c r="D667" s="25"/>
      <c r="E667" s="25"/>
      <c r="F667" s="25"/>
      <c r="G667" s="68"/>
      <c r="H667" s="25"/>
      <c r="I667" s="68"/>
      <c r="J667" s="72"/>
      <c r="K667" s="72"/>
      <c r="L667" s="72"/>
      <c r="M667" s="72"/>
      <c r="N667" s="25"/>
      <c r="O667" s="25"/>
      <c r="P667" s="25"/>
      <c r="Q667" s="25"/>
    </row>
    <row r="668" spans="1:17" ht="15" customHeight="1" x14ac:dyDescent="0.25">
      <c r="A668" s="25"/>
      <c r="B668" s="25"/>
      <c r="C668" s="25"/>
      <c r="D668" s="25"/>
      <c r="E668" s="25"/>
      <c r="F668" s="25"/>
      <c r="G668" s="68"/>
      <c r="H668" s="25"/>
      <c r="I668" s="68"/>
      <c r="J668" s="72"/>
      <c r="K668" s="72"/>
      <c r="L668" s="72"/>
      <c r="M668" s="72"/>
      <c r="N668" s="25"/>
      <c r="O668" s="25"/>
      <c r="P668" s="25"/>
      <c r="Q668" s="25"/>
    </row>
    <row r="669" spans="1:17" ht="15" customHeight="1" x14ac:dyDescent="0.25">
      <c r="A669" s="25"/>
      <c r="B669" s="25"/>
      <c r="C669" s="25"/>
      <c r="D669" s="25"/>
      <c r="E669" s="25"/>
      <c r="F669" s="25"/>
      <c r="G669" s="68"/>
      <c r="H669" s="25"/>
      <c r="I669" s="68"/>
      <c r="J669" s="72"/>
      <c r="K669" s="72"/>
      <c r="L669" s="72"/>
      <c r="M669" s="72"/>
      <c r="N669" s="25"/>
      <c r="O669" s="25"/>
      <c r="P669" s="25"/>
      <c r="Q669" s="25"/>
    </row>
    <row r="670" spans="1:17" ht="15" customHeight="1" x14ac:dyDescent="0.25">
      <c r="A670" s="25"/>
      <c r="B670" s="25"/>
      <c r="C670" s="25"/>
      <c r="D670" s="25"/>
      <c r="E670" s="25"/>
      <c r="F670" s="25"/>
      <c r="G670" s="68"/>
      <c r="H670" s="25"/>
      <c r="I670" s="68"/>
      <c r="J670" s="72"/>
      <c r="K670" s="72"/>
      <c r="L670" s="72"/>
      <c r="M670" s="72"/>
      <c r="N670" s="25"/>
      <c r="O670" s="25"/>
      <c r="P670" s="25"/>
      <c r="Q670" s="25"/>
    </row>
    <row r="671" spans="1:17" ht="15" customHeight="1" x14ac:dyDescent="0.25">
      <c r="A671" s="25"/>
      <c r="B671" s="25"/>
      <c r="C671" s="25"/>
      <c r="D671" s="25"/>
      <c r="E671" s="25"/>
      <c r="F671" s="25"/>
      <c r="G671" s="68"/>
      <c r="H671" s="25"/>
      <c r="I671" s="68"/>
      <c r="J671" s="72"/>
      <c r="K671" s="72"/>
      <c r="L671" s="72"/>
      <c r="M671" s="72"/>
      <c r="N671" s="25"/>
      <c r="O671" s="25"/>
      <c r="P671" s="25"/>
      <c r="Q671" s="25"/>
    </row>
    <row r="672" spans="1:17" ht="15" customHeight="1" x14ac:dyDescent="0.25">
      <c r="A672" s="25"/>
      <c r="B672" s="25"/>
      <c r="C672" s="25"/>
      <c r="D672" s="25"/>
      <c r="E672" s="25"/>
      <c r="F672" s="25"/>
      <c r="G672" s="68"/>
      <c r="H672" s="25"/>
      <c r="I672" s="68"/>
      <c r="J672" s="72"/>
      <c r="K672" s="72"/>
      <c r="L672" s="72"/>
      <c r="M672" s="72"/>
      <c r="N672" s="25"/>
      <c r="O672" s="25"/>
      <c r="P672" s="25"/>
      <c r="Q672" s="25"/>
    </row>
    <row r="673" spans="1:17" ht="15" customHeight="1" x14ac:dyDescent="0.25">
      <c r="A673" s="25"/>
      <c r="B673" s="25"/>
      <c r="C673" s="25"/>
      <c r="D673" s="25"/>
      <c r="E673" s="25"/>
      <c r="F673" s="25"/>
      <c r="G673" s="68"/>
      <c r="H673" s="25"/>
      <c r="I673" s="68"/>
      <c r="J673" s="72"/>
      <c r="K673" s="72"/>
      <c r="L673" s="72"/>
      <c r="M673" s="72"/>
      <c r="N673" s="25"/>
      <c r="O673" s="25"/>
      <c r="P673" s="25"/>
      <c r="Q673" s="25"/>
    </row>
    <row r="674" spans="1:17" ht="15" customHeight="1" x14ac:dyDescent="0.25">
      <c r="A674" s="25"/>
      <c r="B674" s="25"/>
      <c r="C674" s="25"/>
      <c r="D674" s="25"/>
      <c r="E674" s="25"/>
      <c r="F674" s="25"/>
      <c r="G674" s="68"/>
      <c r="H674" s="25"/>
      <c r="I674" s="68"/>
      <c r="J674" s="72"/>
      <c r="K674" s="72"/>
      <c r="L674" s="72"/>
      <c r="M674" s="72"/>
      <c r="N674" s="25"/>
      <c r="O674" s="25"/>
      <c r="P674" s="25"/>
      <c r="Q674" s="25"/>
    </row>
    <row r="675" spans="1:17" ht="15" customHeight="1" x14ac:dyDescent="0.25">
      <c r="A675" s="25"/>
      <c r="B675" s="25"/>
      <c r="C675" s="25"/>
      <c r="D675" s="25"/>
      <c r="E675" s="25"/>
      <c r="F675" s="25"/>
      <c r="G675" s="68"/>
      <c r="H675" s="25"/>
      <c r="I675" s="68"/>
      <c r="J675" s="72"/>
      <c r="K675" s="72"/>
      <c r="L675" s="72"/>
      <c r="M675" s="72"/>
      <c r="N675" s="25"/>
      <c r="O675" s="25"/>
      <c r="P675" s="25"/>
      <c r="Q675" s="25"/>
    </row>
    <row r="676" spans="1:17" ht="15" customHeight="1" x14ac:dyDescent="0.25">
      <c r="A676" s="25"/>
      <c r="B676" s="25"/>
      <c r="C676" s="25"/>
      <c r="D676" s="25"/>
      <c r="E676" s="25"/>
      <c r="F676" s="25"/>
      <c r="G676" s="68"/>
      <c r="H676" s="25"/>
      <c r="I676" s="68"/>
      <c r="J676" s="72"/>
      <c r="K676" s="72"/>
      <c r="L676" s="72"/>
      <c r="M676" s="72"/>
      <c r="N676" s="25"/>
      <c r="O676" s="25"/>
      <c r="P676" s="25"/>
      <c r="Q676" s="25"/>
    </row>
    <row r="677" spans="1:17" ht="15" customHeight="1" x14ac:dyDescent="0.25">
      <c r="A677" s="25"/>
      <c r="B677" s="25"/>
      <c r="C677" s="25"/>
      <c r="D677" s="25"/>
      <c r="E677" s="25"/>
      <c r="F677" s="25"/>
      <c r="G677" s="68"/>
      <c r="H677" s="25"/>
      <c r="I677" s="68"/>
      <c r="J677" s="72"/>
      <c r="K677" s="72"/>
      <c r="L677" s="72"/>
      <c r="M677" s="72"/>
      <c r="N677" s="25"/>
      <c r="O677" s="25"/>
      <c r="P677" s="25"/>
      <c r="Q677" s="25"/>
    </row>
    <row r="678" spans="1:17" ht="15" customHeight="1" x14ac:dyDescent="0.25">
      <c r="A678" s="25"/>
      <c r="B678" s="25"/>
      <c r="C678" s="25"/>
      <c r="D678" s="25"/>
      <c r="E678" s="25"/>
      <c r="F678" s="25"/>
      <c r="G678" s="68"/>
      <c r="H678" s="25"/>
      <c r="I678" s="68"/>
      <c r="J678" s="72"/>
      <c r="K678" s="72"/>
      <c r="L678" s="72"/>
      <c r="M678" s="72"/>
      <c r="N678" s="25"/>
      <c r="O678" s="25"/>
      <c r="P678" s="25"/>
      <c r="Q678" s="25"/>
    </row>
    <row r="679" spans="1:17" ht="15" customHeight="1" x14ac:dyDescent="0.25">
      <c r="A679" s="25"/>
      <c r="B679" s="25"/>
      <c r="C679" s="25"/>
      <c r="D679" s="25"/>
      <c r="E679" s="25"/>
      <c r="F679" s="25"/>
      <c r="G679" s="68"/>
      <c r="H679" s="25"/>
      <c r="I679" s="68"/>
      <c r="J679" s="72"/>
      <c r="K679" s="72"/>
      <c r="L679" s="72"/>
      <c r="M679" s="72"/>
      <c r="N679" s="25"/>
      <c r="O679" s="25"/>
      <c r="P679" s="25"/>
      <c r="Q679" s="25"/>
    </row>
    <row r="680" spans="1:17" ht="15" customHeight="1" x14ac:dyDescent="0.25">
      <c r="A680" s="25"/>
      <c r="B680" s="25"/>
      <c r="C680" s="25"/>
      <c r="D680" s="25"/>
      <c r="E680" s="25"/>
      <c r="F680" s="25"/>
      <c r="G680" s="68"/>
      <c r="H680" s="25"/>
      <c r="I680" s="68"/>
      <c r="J680" s="72"/>
      <c r="K680" s="72"/>
      <c r="L680" s="72"/>
      <c r="M680" s="72"/>
      <c r="N680" s="25"/>
      <c r="O680" s="25"/>
      <c r="P680" s="25"/>
      <c r="Q680" s="25"/>
    </row>
    <row r="681" spans="1:17" ht="15" customHeight="1" x14ac:dyDescent="0.25">
      <c r="A681" s="25"/>
      <c r="B681" s="25"/>
      <c r="C681" s="25"/>
      <c r="D681" s="25"/>
      <c r="E681" s="25"/>
      <c r="F681" s="25"/>
      <c r="G681" s="68"/>
      <c r="H681" s="25"/>
      <c r="I681" s="68"/>
      <c r="J681" s="72"/>
      <c r="K681" s="72"/>
      <c r="L681" s="72"/>
      <c r="M681" s="72"/>
      <c r="N681" s="25"/>
      <c r="O681" s="25"/>
      <c r="P681" s="25"/>
      <c r="Q681" s="25"/>
    </row>
    <row r="682" spans="1:17" ht="15" customHeight="1" x14ac:dyDescent="0.25">
      <c r="A682" s="25"/>
      <c r="B682" s="25"/>
      <c r="C682" s="25"/>
      <c r="D682" s="25"/>
      <c r="E682" s="25"/>
      <c r="F682" s="25"/>
      <c r="G682" s="68"/>
      <c r="H682" s="25"/>
      <c r="I682" s="68"/>
      <c r="J682" s="72"/>
      <c r="K682" s="72"/>
      <c r="L682" s="72"/>
      <c r="M682" s="72"/>
      <c r="N682" s="25"/>
      <c r="O682" s="25"/>
      <c r="P682" s="25"/>
      <c r="Q682" s="25"/>
    </row>
    <row r="683" spans="1:17" ht="15" customHeight="1" x14ac:dyDescent="0.25">
      <c r="A683" s="25"/>
      <c r="B683" s="25"/>
      <c r="C683" s="25"/>
      <c r="D683" s="25"/>
      <c r="E683" s="25"/>
      <c r="F683" s="25"/>
      <c r="G683" s="68"/>
      <c r="H683" s="25"/>
      <c r="I683" s="68"/>
      <c r="J683" s="72"/>
      <c r="K683" s="72"/>
      <c r="L683" s="72"/>
      <c r="M683" s="72"/>
      <c r="N683" s="25"/>
      <c r="O683" s="25"/>
      <c r="P683" s="25"/>
      <c r="Q683" s="25"/>
    </row>
    <row r="684" spans="1:17" ht="15" customHeight="1" x14ac:dyDescent="0.25">
      <c r="A684" s="25"/>
      <c r="B684" s="25"/>
      <c r="C684" s="25"/>
      <c r="D684" s="25"/>
      <c r="E684" s="25"/>
      <c r="F684" s="25"/>
      <c r="G684" s="68"/>
      <c r="H684" s="25"/>
      <c r="I684" s="68"/>
      <c r="J684" s="72"/>
      <c r="K684" s="72"/>
      <c r="L684" s="72"/>
      <c r="M684" s="72"/>
      <c r="N684" s="25"/>
      <c r="O684" s="25"/>
      <c r="P684" s="25"/>
      <c r="Q684" s="25"/>
    </row>
    <row r="685" spans="1:17" ht="15" customHeight="1" x14ac:dyDescent="0.25">
      <c r="A685" s="25"/>
      <c r="B685" s="25"/>
      <c r="C685" s="25"/>
      <c r="D685" s="25"/>
      <c r="E685" s="25"/>
      <c r="F685" s="25"/>
      <c r="G685" s="68"/>
      <c r="H685" s="25"/>
      <c r="I685" s="68"/>
      <c r="J685" s="72"/>
      <c r="K685" s="72"/>
      <c r="L685" s="72"/>
      <c r="M685" s="72"/>
      <c r="N685" s="25"/>
      <c r="O685" s="25"/>
      <c r="P685" s="25"/>
      <c r="Q685" s="25"/>
    </row>
    <row r="686" spans="1:17" ht="15" customHeight="1" x14ac:dyDescent="0.25">
      <c r="A686" s="25"/>
      <c r="B686" s="25"/>
      <c r="C686" s="25"/>
      <c r="D686" s="25"/>
      <c r="E686" s="25"/>
      <c r="F686" s="25"/>
      <c r="G686" s="68"/>
      <c r="H686" s="25"/>
      <c r="I686" s="68"/>
      <c r="J686" s="72"/>
      <c r="K686" s="72"/>
      <c r="L686" s="72"/>
      <c r="M686" s="72"/>
      <c r="N686" s="25"/>
      <c r="O686" s="25"/>
      <c r="P686" s="25"/>
      <c r="Q686" s="25"/>
    </row>
    <row r="687" spans="1:17" ht="15" customHeight="1" x14ac:dyDescent="0.25">
      <c r="A687" s="25"/>
      <c r="B687" s="25"/>
      <c r="C687" s="25"/>
      <c r="D687" s="25"/>
      <c r="E687" s="25"/>
      <c r="F687" s="25"/>
      <c r="G687" s="68"/>
      <c r="H687" s="25"/>
      <c r="I687" s="68"/>
      <c r="J687" s="72"/>
      <c r="K687" s="72"/>
      <c r="L687" s="72"/>
      <c r="M687" s="72"/>
      <c r="N687" s="25"/>
      <c r="O687" s="25"/>
      <c r="P687" s="25"/>
      <c r="Q687" s="25"/>
    </row>
    <row r="688" spans="1:17" ht="15" customHeight="1" x14ac:dyDescent="0.25">
      <c r="A688" s="25"/>
      <c r="B688" s="25"/>
      <c r="C688" s="25"/>
      <c r="D688" s="25"/>
      <c r="E688" s="25"/>
      <c r="F688" s="25"/>
      <c r="G688" s="68"/>
      <c r="H688" s="25"/>
      <c r="I688" s="68"/>
      <c r="J688" s="72"/>
      <c r="K688" s="72"/>
      <c r="L688" s="72"/>
      <c r="M688" s="72"/>
      <c r="N688" s="25"/>
      <c r="O688" s="25"/>
      <c r="P688" s="25"/>
      <c r="Q688" s="25"/>
    </row>
    <row r="689" spans="1:17" ht="15" customHeight="1" x14ac:dyDescent="0.25">
      <c r="A689" s="25"/>
      <c r="B689" s="25"/>
      <c r="C689" s="25"/>
      <c r="D689" s="25"/>
      <c r="E689" s="25"/>
      <c r="F689" s="25"/>
      <c r="G689" s="68"/>
      <c r="H689" s="25"/>
      <c r="I689" s="68"/>
      <c r="J689" s="72"/>
      <c r="K689" s="72"/>
      <c r="L689" s="72"/>
      <c r="M689" s="72"/>
      <c r="N689" s="25"/>
      <c r="O689" s="25"/>
      <c r="P689" s="25"/>
      <c r="Q689" s="25"/>
    </row>
    <row r="690" spans="1:17" ht="15" customHeight="1" x14ac:dyDescent="0.25">
      <c r="A690" s="25"/>
      <c r="B690" s="25"/>
      <c r="C690" s="25"/>
      <c r="D690" s="25"/>
      <c r="E690" s="25"/>
      <c r="F690" s="25"/>
      <c r="G690" s="68"/>
      <c r="H690" s="25"/>
      <c r="I690" s="68"/>
      <c r="J690" s="72"/>
      <c r="K690" s="72"/>
      <c r="L690" s="72"/>
      <c r="M690" s="72"/>
      <c r="N690" s="25"/>
      <c r="O690" s="25"/>
      <c r="P690" s="25"/>
      <c r="Q690" s="25"/>
    </row>
    <row r="691" spans="1:17" ht="15" customHeight="1" x14ac:dyDescent="0.25">
      <c r="A691" s="25"/>
      <c r="B691" s="25"/>
      <c r="C691" s="25"/>
      <c r="D691" s="25"/>
      <c r="E691" s="25"/>
      <c r="F691" s="25"/>
      <c r="G691" s="68"/>
      <c r="H691" s="25"/>
      <c r="I691" s="68"/>
      <c r="J691" s="72"/>
      <c r="K691" s="72"/>
      <c r="L691" s="72"/>
      <c r="M691" s="72"/>
      <c r="N691" s="25"/>
      <c r="O691" s="25"/>
      <c r="P691" s="25"/>
      <c r="Q691" s="25"/>
    </row>
    <row r="692" spans="1:17" ht="15" customHeight="1" x14ac:dyDescent="0.25">
      <c r="A692" s="25"/>
      <c r="B692" s="25"/>
      <c r="C692" s="25"/>
      <c r="D692" s="25"/>
      <c r="E692" s="25"/>
      <c r="F692" s="25"/>
      <c r="G692" s="68"/>
      <c r="H692" s="25"/>
      <c r="I692" s="68"/>
      <c r="J692" s="72"/>
      <c r="K692" s="72"/>
      <c r="L692" s="72"/>
      <c r="M692" s="72"/>
      <c r="N692" s="25"/>
      <c r="O692" s="25"/>
      <c r="P692" s="25"/>
      <c r="Q692" s="25"/>
    </row>
    <row r="693" spans="1:17" ht="15" customHeight="1" x14ac:dyDescent="0.25">
      <c r="A693" s="25"/>
      <c r="B693" s="25"/>
      <c r="C693" s="25"/>
      <c r="D693" s="25"/>
      <c r="E693" s="25"/>
      <c r="F693" s="25"/>
      <c r="G693" s="68"/>
      <c r="H693" s="25"/>
      <c r="I693" s="68"/>
      <c r="J693" s="72"/>
      <c r="K693" s="72"/>
      <c r="L693" s="72"/>
      <c r="M693" s="72"/>
      <c r="N693" s="25"/>
      <c r="O693" s="25"/>
      <c r="P693" s="25"/>
      <c r="Q693" s="25"/>
    </row>
    <row r="694" spans="1:17" ht="15" customHeight="1" x14ac:dyDescent="0.25">
      <c r="A694" s="25"/>
      <c r="B694" s="25"/>
      <c r="C694" s="25"/>
      <c r="D694" s="25"/>
      <c r="E694" s="25"/>
      <c r="F694" s="25"/>
      <c r="G694" s="68"/>
      <c r="H694" s="25"/>
      <c r="I694" s="68"/>
      <c r="J694" s="72"/>
      <c r="K694" s="72"/>
      <c r="L694" s="72"/>
      <c r="M694" s="72"/>
      <c r="N694" s="25"/>
      <c r="O694" s="25"/>
      <c r="P694" s="25"/>
      <c r="Q694" s="25"/>
    </row>
    <row r="695" spans="1:17" ht="15" customHeight="1" x14ac:dyDescent="0.25">
      <c r="A695" s="25"/>
      <c r="B695" s="25"/>
      <c r="C695" s="25"/>
      <c r="D695" s="25"/>
      <c r="E695" s="25"/>
      <c r="F695" s="25"/>
      <c r="G695" s="68"/>
      <c r="H695" s="25"/>
      <c r="I695" s="68"/>
      <c r="J695" s="72"/>
      <c r="K695" s="72"/>
      <c r="L695" s="72"/>
      <c r="M695" s="72"/>
      <c r="N695" s="25"/>
      <c r="O695" s="25"/>
      <c r="P695" s="25"/>
      <c r="Q695" s="25"/>
    </row>
    <row r="696" spans="1:17" ht="15" customHeight="1" x14ac:dyDescent="0.25">
      <c r="A696" s="25"/>
      <c r="B696" s="25"/>
      <c r="C696" s="25"/>
      <c r="D696" s="25"/>
      <c r="E696" s="25"/>
      <c r="F696" s="25"/>
      <c r="G696" s="68"/>
      <c r="H696" s="25"/>
      <c r="I696" s="68"/>
      <c r="J696" s="72"/>
      <c r="K696" s="72"/>
      <c r="L696" s="72"/>
      <c r="M696" s="72"/>
      <c r="N696" s="25"/>
      <c r="O696" s="25"/>
      <c r="P696" s="25"/>
      <c r="Q696" s="25"/>
    </row>
    <row r="697" spans="1:17" ht="15" customHeight="1" x14ac:dyDescent="0.25">
      <c r="A697" s="25"/>
      <c r="B697" s="25"/>
      <c r="C697" s="25"/>
      <c r="D697" s="25"/>
      <c r="E697" s="25"/>
      <c r="F697" s="25"/>
      <c r="G697" s="68"/>
      <c r="H697" s="25"/>
      <c r="I697" s="68"/>
      <c r="J697" s="72"/>
      <c r="K697" s="72"/>
      <c r="L697" s="72"/>
      <c r="M697" s="72"/>
      <c r="N697" s="25"/>
      <c r="O697" s="25"/>
      <c r="P697" s="25"/>
      <c r="Q697" s="25"/>
    </row>
    <row r="698" spans="1:17" ht="15" customHeight="1" x14ac:dyDescent="0.25">
      <c r="A698" s="25"/>
      <c r="B698" s="25"/>
      <c r="C698" s="25"/>
      <c r="D698" s="25"/>
      <c r="E698" s="25"/>
      <c r="F698" s="25"/>
      <c r="G698" s="68"/>
      <c r="H698" s="25"/>
      <c r="I698" s="68"/>
      <c r="J698" s="72"/>
      <c r="K698" s="72"/>
      <c r="L698" s="72"/>
      <c r="M698" s="72"/>
      <c r="N698" s="25"/>
      <c r="O698" s="25"/>
      <c r="P698" s="25"/>
      <c r="Q698" s="25"/>
    </row>
    <row r="699" spans="1:17" ht="15" customHeight="1" x14ac:dyDescent="0.25">
      <c r="A699" s="25"/>
      <c r="B699" s="25"/>
      <c r="C699" s="25"/>
      <c r="D699" s="25"/>
      <c r="E699" s="25"/>
      <c r="F699" s="25"/>
      <c r="G699" s="68"/>
      <c r="H699" s="25"/>
      <c r="I699" s="68"/>
      <c r="J699" s="72"/>
      <c r="K699" s="72"/>
      <c r="L699" s="72"/>
      <c r="M699" s="72"/>
      <c r="N699" s="25"/>
      <c r="O699" s="25"/>
      <c r="P699" s="25"/>
      <c r="Q699" s="25"/>
    </row>
    <row r="700" spans="1:17" ht="15" customHeight="1" x14ac:dyDescent="0.25">
      <c r="A700" s="25"/>
      <c r="B700" s="25"/>
      <c r="C700" s="25"/>
      <c r="D700" s="25"/>
      <c r="E700" s="25"/>
      <c r="F700" s="25"/>
      <c r="G700" s="68"/>
      <c r="H700" s="25"/>
      <c r="I700" s="68"/>
      <c r="J700" s="72"/>
      <c r="K700" s="72"/>
      <c r="L700" s="72"/>
      <c r="M700" s="72"/>
      <c r="N700" s="25"/>
      <c r="O700" s="25"/>
      <c r="P700" s="25"/>
      <c r="Q700" s="25"/>
    </row>
    <row r="701" spans="1:17" ht="15" customHeight="1" x14ac:dyDescent="0.25">
      <c r="A701" s="25"/>
      <c r="B701" s="25"/>
      <c r="C701" s="25"/>
      <c r="D701" s="25"/>
      <c r="E701" s="25"/>
      <c r="F701" s="25"/>
      <c r="G701" s="68"/>
      <c r="H701" s="25"/>
      <c r="I701" s="68"/>
      <c r="J701" s="72"/>
      <c r="K701" s="72"/>
      <c r="L701" s="72"/>
      <c r="M701" s="72"/>
      <c r="N701" s="25"/>
      <c r="O701" s="25"/>
      <c r="P701" s="25"/>
      <c r="Q701" s="25"/>
    </row>
    <row r="702" spans="1:17" ht="15" customHeight="1" x14ac:dyDescent="0.25">
      <c r="A702" s="25"/>
      <c r="B702" s="25"/>
      <c r="C702" s="25"/>
      <c r="D702" s="25"/>
      <c r="E702" s="25"/>
      <c r="F702" s="25"/>
      <c r="G702" s="68"/>
      <c r="H702" s="25"/>
      <c r="I702" s="68"/>
      <c r="J702" s="72"/>
      <c r="K702" s="72"/>
      <c r="L702" s="72"/>
      <c r="M702" s="72"/>
      <c r="N702" s="25"/>
      <c r="O702" s="25"/>
      <c r="P702" s="25"/>
      <c r="Q702" s="25"/>
    </row>
    <row r="703" spans="1:17" ht="15" customHeight="1" x14ac:dyDescent="0.25">
      <c r="A703" s="25"/>
      <c r="B703" s="25"/>
      <c r="C703" s="25"/>
      <c r="D703" s="25"/>
      <c r="E703" s="25"/>
      <c r="F703" s="25"/>
      <c r="G703" s="68"/>
      <c r="H703" s="25"/>
      <c r="I703" s="68"/>
      <c r="J703" s="72"/>
      <c r="K703" s="72"/>
      <c r="L703" s="72"/>
      <c r="M703" s="72"/>
      <c r="N703" s="25"/>
      <c r="O703" s="25"/>
      <c r="P703" s="25"/>
      <c r="Q703" s="25"/>
    </row>
    <row r="704" spans="1:17" ht="15" customHeight="1" x14ac:dyDescent="0.25">
      <c r="A704" s="25"/>
      <c r="B704" s="25"/>
      <c r="C704" s="25"/>
      <c r="D704" s="25"/>
      <c r="E704" s="25"/>
      <c r="F704" s="25"/>
      <c r="G704" s="68"/>
      <c r="H704" s="25"/>
      <c r="I704" s="68"/>
      <c r="J704" s="72"/>
      <c r="K704" s="72"/>
      <c r="L704" s="72"/>
      <c r="M704" s="72"/>
      <c r="N704" s="25"/>
      <c r="O704" s="25"/>
      <c r="P704" s="25"/>
      <c r="Q704" s="25"/>
    </row>
    <row r="705" spans="1:17" ht="15" customHeight="1" x14ac:dyDescent="0.25">
      <c r="A705" s="25"/>
      <c r="B705" s="25"/>
      <c r="C705" s="25"/>
      <c r="D705" s="25"/>
      <c r="E705" s="25"/>
      <c r="F705" s="25"/>
      <c r="G705" s="68"/>
      <c r="H705" s="25"/>
      <c r="I705" s="68"/>
      <c r="J705" s="72"/>
      <c r="K705" s="72"/>
      <c r="L705" s="72"/>
      <c r="M705" s="72"/>
      <c r="N705" s="25"/>
      <c r="O705" s="25"/>
      <c r="P705" s="25"/>
      <c r="Q705" s="25"/>
    </row>
    <row r="706" spans="1:17" ht="15" customHeight="1" x14ac:dyDescent="0.25">
      <c r="A706" s="25"/>
      <c r="B706" s="25"/>
      <c r="C706" s="25"/>
      <c r="D706" s="25"/>
      <c r="E706" s="25"/>
      <c r="F706" s="25"/>
      <c r="G706" s="68"/>
      <c r="H706" s="25"/>
      <c r="I706" s="68"/>
      <c r="J706" s="72"/>
      <c r="K706" s="72"/>
      <c r="L706" s="72"/>
      <c r="M706" s="72"/>
      <c r="N706" s="25"/>
      <c r="O706" s="25"/>
      <c r="P706" s="25"/>
      <c r="Q706" s="25"/>
    </row>
    <row r="707" spans="1:17" ht="15" customHeight="1" x14ac:dyDescent="0.25">
      <c r="A707" s="25"/>
      <c r="B707" s="25"/>
      <c r="C707" s="25"/>
      <c r="D707" s="25"/>
      <c r="E707" s="25"/>
      <c r="F707" s="25"/>
      <c r="G707" s="68"/>
      <c r="H707" s="25"/>
      <c r="I707" s="68"/>
      <c r="J707" s="72"/>
      <c r="K707" s="72"/>
      <c r="L707" s="72"/>
      <c r="M707" s="72"/>
      <c r="N707" s="25"/>
      <c r="O707" s="25"/>
      <c r="P707" s="25"/>
      <c r="Q707" s="25"/>
    </row>
    <row r="708" spans="1:17" ht="15" customHeight="1" x14ac:dyDescent="0.25">
      <c r="A708" s="25"/>
      <c r="B708" s="25"/>
      <c r="C708" s="25"/>
      <c r="D708" s="25"/>
      <c r="E708" s="25"/>
      <c r="F708" s="25"/>
      <c r="G708" s="68"/>
      <c r="H708" s="25"/>
      <c r="I708" s="68"/>
      <c r="J708" s="72"/>
      <c r="K708" s="72"/>
      <c r="L708" s="72"/>
      <c r="M708" s="72"/>
      <c r="N708" s="25"/>
      <c r="O708" s="25"/>
      <c r="P708" s="25"/>
      <c r="Q708" s="25"/>
    </row>
    <row r="709" spans="1:17" ht="15" customHeight="1" x14ac:dyDescent="0.25">
      <c r="A709" s="25"/>
      <c r="B709" s="25"/>
      <c r="C709" s="25"/>
      <c r="D709" s="25"/>
      <c r="E709" s="25"/>
      <c r="F709" s="25"/>
      <c r="G709" s="68"/>
      <c r="H709" s="25"/>
      <c r="I709" s="68"/>
      <c r="J709" s="72"/>
      <c r="K709" s="72"/>
      <c r="L709" s="72"/>
      <c r="M709" s="72"/>
      <c r="N709" s="25"/>
      <c r="O709" s="25"/>
      <c r="P709" s="25"/>
      <c r="Q709" s="25"/>
    </row>
    <row r="710" spans="1:17" ht="15" customHeight="1" x14ac:dyDescent="0.25">
      <c r="A710" s="25"/>
      <c r="B710" s="25"/>
      <c r="C710" s="25"/>
      <c r="D710" s="25"/>
      <c r="E710" s="25"/>
      <c r="F710" s="25"/>
      <c r="G710" s="68"/>
      <c r="H710" s="25"/>
      <c r="I710" s="68"/>
      <c r="J710" s="72"/>
      <c r="K710" s="72"/>
      <c r="L710" s="72"/>
      <c r="M710" s="72"/>
      <c r="N710" s="25"/>
      <c r="O710" s="25"/>
      <c r="P710" s="25"/>
      <c r="Q710" s="25"/>
    </row>
    <row r="711" spans="1:17" ht="15" customHeight="1" x14ac:dyDescent="0.25">
      <c r="A711" s="25"/>
      <c r="B711" s="25"/>
      <c r="C711" s="25"/>
      <c r="D711" s="25"/>
      <c r="E711" s="25"/>
      <c r="F711" s="25"/>
      <c r="G711" s="68"/>
      <c r="H711" s="25"/>
      <c r="I711" s="68"/>
      <c r="J711" s="72"/>
      <c r="K711" s="72"/>
      <c r="L711" s="72"/>
      <c r="M711" s="72"/>
      <c r="N711" s="25"/>
      <c r="O711" s="25"/>
      <c r="P711" s="25"/>
      <c r="Q711" s="25"/>
    </row>
    <row r="712" spans="1:17" ht="15" customHeight="1" x14ac:dyDescent="0.25">
      <c r="A712" s="25"/>
      <c r="B712" s="25"/>
      <c r="C712" s="25"/>
      <c r="D712" s="25"/>
      <c r="E712" s="25"/>
      <c r="F712" s="25"/>
      <c r="G712" s="68"/>
      <c r="H712" s="25"/>
      <c r="I712" s="68"/>
      <c r="J712" s="72"/>
      <c r="K712" s="72"/>
      <c r="L712" s="72"/>
      <c r="M712" s="72"/>
      <c r="N712" s="25"/>
      <c r="O712" s="25"/>
      <c r="P712" s="25"/>
      <c r="Q712" s="25"/>
    </row>
    <row r="713" spans="1:17" ht="15" customHeight="1" x14ac:dyDescent="0.25">
      <c r="A713" s="25"/>
      <c r="B713" s="25"/>
      <c r="C713" s="25"/>
      <c r="D713" s="25"/>
      <c r="E713" s="25"/>
      <c r="F713" s="25"/>
      <c r="G713" s="68"/>
      <c r="H713" s="25"/>
      <c r="I713" s="68"/>
      <c r="J713" s="72"/>
      <c r="K713" s="72"/>
      <c r="L713" s="72"/>
      <c r="M713" s="72"/>
      <c r="N713" s="25"/>
      <c r="O713" s="25"/>
      <c r="P713" s="25"/>
      <c r="Q713" s="25"/>
    </row>
    <row r="714" spans="1:17" ht="15" customHeight="1" x14ac:dyDescent="0.25">
      <c r="A714" s="25"/>
      <c r="B714" s="25"/>
      <c r="C714" s="25"/>
      <c r="D714" s="25"/>
      <c r="E714" s="25"/>
      <c r="F714" s="25"/>
      <c r="G714" s="68"/>
      <c r="H714" s="25"/>
      <c r="I714" s="68"/>
      <c r="J714" s="72"/>
      <c r="K714" s="72"/>
      <c r="L714" s="72"/>
      <c r="M714" s="72"/>
      <c r="N714" s="25"/>
      <c r="O714" s="25"/>
      <c r="P714" s="25"/>
      <c r="Q714" s="25"/>
    </row>
    <row r="715" spans="1:17" ht="15" customHeight="1" x14ac:dyDescent="0.25">
      <c r="A715" s="25"/>
      <c r="B715" s="25"/>
      <c r="C715" s="25"/>
      <c r="D715" s="25"/>
      <c r="E715" s="25"/>
      <c r="F715" s="25"/>
      <c r="G715" s="68"/>
      <c r="H715" s="25"/>
      <c r="I715" s="68"/>
      <c r="J715" s="72"/>
      <c r="K715" s="72"/>
      <c r="L715" s="72"/>
      <c r="M715" s="72"/>
      <c r="N715" s="25"/>
      <c r="O715" s="25"/>
      <c r="P715" s="25"/>
      <c r="Q715" s="25"/>
    </row>
    <row r="716" spans="1:17" ht="15" customHeight="1" x14ac:dyDescent="0.25">
      <c r="A716" s="25"/>
      <c r="B716" s="25"/>
      <c r="C716" s="25"/>
      <c r="D716" s="25"/>
      <c r="E716" s="25"/>
      <c r="F716" s="25"/>
      <c r="G716" s="68"/>
      <c r="H716" s="25"/>
      <c r="I716" s="68"/>
      <c r="J716" s="72"/>
      <c r="K716" s="72"/>
      <c r="L716" s="72"/>
      <c r="M716" s="72"/>
      <c r="N716" s="25"/>
      <c r="O716" s="25"/>
      <c r="P716" s="25"/>
      <c r="Q716" s="25"/>
    </row>
    <row r="717" spans="1:17" ht="15" customHeight="1" x14ac:dyDescent="0.25">
      <c r="A717" s="25"/>
      <c r="B717" s="25"/>
      <c r="C717" s="25"/>
      <c r="D717" s="25"/>
      <c r="E717" s="25"/>
      <c r="F717" s="25"/>
      <c r="G717" s="68"/>
      <c r="H717" s="25"/>
      <c r="I717" s="68"/>
      <c r="J717" s="72"/>
      <c r="K717" s="72"/>
      <c r="L717" s="72"/>
      <c r="M717" s="72"/>
      <c r="N717" s="25"/>
      <c r="O717" s="25"/>
      <c r="P717" s="25"/>
      <c r="Q717" s="25"/>
    </row>
    <row r="718" spans="1:17" ht="15" customHeight="1" x14ac:dyDescent="0.25">
      <c r="A718" s="25"/>
      <c r="B718" s="25"/>
      <c r="C718" s="25"/>
      <c r="D718" s="25"/>
      <c r="E718" s="25"/>
      <c r="F718" s="25"/>
      <c r="G718" s="68"/>
      <c r="H718" s="25"/>
      <c r="I718" s="68"/>
      <c r="J718" s="72"/>
      <c r="K718" s="72"/>
      <c r="L718" s="72"/>
      <c r="M718" s="72"/>
      <c r="N718" s="25"/>
      <c r="O718" s="25"/>
      <c r="P718" s="25"/>
      <c r="Q718" s="25"/>
    </row>
    <row r="719" spans="1:17" ht="15" customHeight="1" x14ac:dyDescent="0.25">
      <c r="A719" s="25"/>
      <c r="B719" s="25"/>
      <c r="C719" s="25"/>
      <c r="D719" s="25"/>
      <c r="E719" s="25"/>
      <c r="F719" s="25"/>
      <c r="G719" s="68"/>
      <c r="H719" s="25"/>
      <c r="I719" s="68"/>
      <c r="J719" s="72"/>
      <c r="K719" s="72"/>
      <c r="L719" s="72"/>
      <c r="M719" s="72"/>
      <c r="N719" s="25"/>
      <c r="O719" s="25"/>
      <c r="P719" s="25"/>
      <c r="Q719" s="25"/>
    </row>
    <row r="720" spans="1:17" ht="15" customHeight="1" x14ac:dyDescent="0.25">
      <c r="A720" s="25"/>
      <c r="B720" s="25"/>
      <c r="C720" s="25"/>
      <c r="D720" s="25"/>
      <c r="E720" s="25"/>
      <c r="F720" s="25"/>
      <c r="G720" s="68"/>
      <c r="H720" s="25"/>
      <c r="I720" s="68"/>
      <c r="J720" s="72"/>
      <c r="K720" s="72"/>
      <c r="L720" s="72"/>
      <c r="M720" s="72"/>
      <c r="N720" s="25"/>
      <c r="O720" s="25"/>
      <c r="P720" s="25"/>
      <c r="Q720" s="25"/>
    </row>
    <row r="721" spans="1:17" ht="15" customHeight="1" x14ac:dyDescent="0.25">
      <c r="A721" s="25"/>
      <c r="B721" s="25"/>
      <c r="C721" s="25"/>
      <c r="D721" s="25"/>
      <c r="E721" s="25"/>
      <c r="F721" s="25"/>
      <c r="G721" s="68"/>
      <c r="H721" s="25"/>
      <c r="I721" s="68"/>
      <c r="J721" s="72"/>
      <c r="K721" s="72"/>
      <c r="L721" s="72"/>
      <c r="M721" s="72"/>
      <c r="N721" s="25"/>
      <c r="O721" s="25"/>
      <c r="P721" s="25"/>
      <c r="Q721" s="25"/>
    </row>
    <row r="722" spans="1:17" ht="15" customHeight="1" x14ac:dyDescent="0.25">
      <c r="A722" s="25"/>
      <c r="B722" s="25"/>
      <c r="C722" s="25"/>
      <c r="D722" s="25"/>
      <c r="E722" s="25"/>
      <c r="F722" s="25"/>
      <c r="G722" s="68"/>
      <c r="H722" s="25"/>
      <c r="I722" s="68"/>
      <c r="J722" s="72"/>
      <c r="K722" s="72"/>
      <c r="L722" s="72"/>
      <c r="M722" s="72"/>
      <c r="N722" s="25"/>
      <c r="O722" s="25"/>
      <c r="P722" s="25"/>
      <c r="Q722" s="25"/>
    </row>
    <row r="723" spans="1:17" ht="15" customHeight="1" x14ac:dyDescent="0.25">
      <c r="A723" s="25"/>
      <c r="B723" s="25"/>
      <c r="C723" s="25"/>
      <c r="D723" s="25"/>
      <c r="E723" s="25"/>
      <c r="F723" s="25"/>
      <c r="G723" s="68"/>
      <c r="H723" s="25"/>
      <c r="I723" s="68"/>
      <c r="J723" s="72"/>
      <c r="K723" s="72"/>
      <c r="L723" s="72"/>
      <c r="M723" s="72"/>
      <c r="N723" s="25"/>
      <c r="O723" s="25"/>
      <c r="P723" s="25"/>
      <c r="Q723" s="25"/>
    </row>
    <row r="724" spans="1:17" ht="15" customHeight="1" x14ac:dyDescent="0.25">
      <c r="A724" s="25"/>
      <c r="B724" s="25"/>
      <c r="C724" s="25"/>
      <c r="D724" s="25"/>
      <c r="E724" s="25"/>
      <c r="F724" s="25"/>
      <c r="G724" s="68"/>
      <c r="H724" s="25"/>
      <c r="I724" s="68"/>
      <c r="J724" s="72"/>
      <c r="K724" s="72"/>
      <c r="L724" s="72"/>
      <c r="M724" s="72"/>
      <c r="N724" s="25"/>
      <c r="O724" s="25"/>
      <c r="P724" s="25"/>
      <c r="Q724" s="25"/>
    </row>
    <row r="725" spans="1:17" ht="15" customHeight="1" x14ac:dyDescent="0.25">
      <c r="A725" s="25"/>
      <c r="B725" s="25"/>
      <c r="C725" s="25"/>
      <c r="D725" s="25"/>
      <c r="E725" s="25"/>
      <c r="F725" s="25"/>
      <c r="G725" s="68"/>
      <c r="H725" s="25"/>
      <c r="I725" s="68"/>
      <c r="J725" s="72"/>
      <c r="K725" s="72"/>
      <c r="L725" s="72"/>
      <c r="M725" s="72"/>
      <c r="N725" s="25"/>
      <c r="O725" s="25"/>
      <c r="P725" s="25"/>
      <c r="Q725" s="25"/>
    </row>
    <row r="726" spans="1:17" ht="15" customHeight="1" x14ac:dyDescent="0.25">
      <c r="A726" s="25"/>
      <c r="B726" s="25"/>
      <c r="C726" s="25"/>
      <c r="D726" s="25"/>
      <c r="E726" s="25"/>
      <c r="F726" s="25"/>
      <c r="G726" s="68"/>
      <c r="H726" s="25"/>
      <c r="I726" s="68"/>
      <c r="J726" s="72"/>
      <c r="K726" s="72"/>
      <c r="L726" s="72"/>
      <c r="M726" s="72"/>
      <c r="N726" s="25"/>
      <c r="O726" s="25"/>
      <c r="P726" s="25"/>
      <c r="Q726" s="25"/>
    </row>
    <row r="727" spans="1:17" ht="15" customHeight="1" x14ac:dyDescent="0.25">
      <c r="A727" s="25"/>
      <c r="B727" s="25"/>
      <c r="C727" s="25"/>
      <c r="D727" s="25"/>
      <c r="E727" s="25"/>
      <c r="F727" s="25"/>
      <c r="G727" s="68"/>
      <c r="H727" s="25"/>
      <c r="I727" s="68"/>
      <c r="J727" s="72"/>
      <c r="K727" s="72"/>
      <c r="L727" s="72"/>
      <c r="M727" s="72"/>
      <c r="N727" s="25"/>
      <c r="O727" s="25"/>
      <c r="P727" s="25"/>
      <c r="Q727" s="25"/>
    </row>
    <row r="728" spans="1:17" ht="15" customHeight="1" x14ac:dyDescent="0.25">
      <c r="A728" s="25"/>
      <c r="B728" s="25"/>
      <c r="C728" s="25"/>
      <c r="D728" s="25"/>
      <c r="E728" s="25"/>
      <c r="F728" s="25"/>
      <c r="G728" s="68"/>
      <c r="H728" s="25"/>
      <c r="I728" s="68"/>
      <c r="J728" s="72"/>
      <c r="K728" s="72"/>
      <c r="L728" s="72"/>
      <c r="M728" s="72"/>
      <c r="N728" s="25"/>
      <c r="O728" s="25"/>
      <c r="P728" s="25"/>
      <c r="Q728" s="25"/>
    </row>
    <row r="729" spans="1:17" ht="15" customHeight="1" x14ac:dyDescent="0.25">
      <c r="A729" s="25"/>
      <c r="B729" s="25"/>
      <c r="C729" s="25"/>
      <c r="D729" s="25"/>
      <c r="E729" s="25"/>
      <c r="F729" s="25"/>
      <c r="G729" s="68"/>
      <c r="H729" s="25"/>
      <c r="I729" s="68"/>
      <c r="J729" s="72"/>
      <c r="K729" s="72"/>
      <c r="L729" s="72"/>
      <c r="M729" s="72"/>
      <c r="N729" s="25"/>
      <c r="O729" s="25"/>
      <c r="P729" s="25"/>
      <c r="Q729" s="25"/>
    </row>
    <row r="730" spans="1:17" ht="15" customHeight="1" x14ac:dyDescent="0.25">
      <c r="A730" s="25"/>
      <c r="B730" s="25"/>
      <c r="C730" s="25"/>
      <c r="D730" s="25"/>
      <c r="E730" s="25"/>
      <c r="F730" s="25"/>
      <c r="G730" s="68"/>
      <c r="H730" s="25"/>
      <c r="I730" s="68"/>
      <c r="J730" s="72"/>
      <c r="K730" s="72"/>
      <c r="L730" s="72"/>
      <c r="M730" s="72"/>
      <c r="N730" s="25"/>
      <c r="O730" s="25"/>
      <c r="P730" s="25"/>
      <c r="Q730" s="25"/>
    </row>
    <row r="731" spans="1:17" ht="15" customHeight="1" x14ac:dyDescent="0.25">
      <c r="A731" s="25"/>
      <c r="B731" s="25"/>
      <c r="C731" s="25"/>
      <c r="D731" s="25"/>
      <c r="E731" s="25"/>
      <c r="F731" s="25"/>
      <c r="G731" s="68"/>
      <c r="H731" s="25"/>
      <c r="I731" s="68"/>
      <c r="J731" s="72"/>
      <c r="K731" s="72"/>
      <c r="L731" s="72"/>
      <c r="M731" s="72"/>
      <c r="N731" s="25"/>
      <c r="O731" s="25"/>
      <c r="P731" s="25"/>
      <c r="Q731" s="25"/>
    </row>
    <row r="732" spans="1:17" ht="15" customHeight="1" x14ac:dyDescent="0.25">
      <c r="A732" s="25"/>
      <c r="B732" s="25"/>
      <c r="C732" s="25"/>
      <c r="D732" s="25"/>
      <c r="E732" s="25"/>
      <c r="F732" s="25"/>
      <c r="G732" s="68"/>
      <c r="H732" s="25"/>
      <c r="I732" s="68"/>
      <c r="J732" s="72"/>
      <c r="K732" s="72"/>
      <c r="L732" s="72"/>
      <c r="M732" s="72"/>
      <c r="N732" s="25"/>
      <c r="O732" s="25"/>
      <c r="P732" s="25"/>
      <c r="Q732" s="25"/>
    </row>
    <row r="733" spans="1:17" ht="15" customHeight="1" x14ac:dyDescent="0.25">
      <c r="A733" s="25"/>
      <c r="B733" s="25"/>
      <c r="C733" s="25"/>
      <c r="D733" s="25"/>
      <c r="E733" s="25"/>
      <c r="F733" s="25"/>
      <c r="G733" s="68"/>
      <c r="H733" s="25"/>
      <c r="I733" s="68"/>
      <c r="J733" s="72"/>
      <c r="K733" s="72"/>
      <c r="L733" s="72"/>
      <c r="M733" s="72"/>
      <c r="N733" s="25"/>
      <c r="O733" s="25"/>
      <c r="P733" s="25"/>
      <c r="Q733" s="25"/>
    </row>
    <row r="734" spans="1:17" ht="15" customHeight="1" x14ac:dyDescent="0.25">
      <c r="A734" s="25"/>
      <c r="B734" s="25"/>
      <c r="C734" s="25"/>
      <c r="D734" s="25"/>
      <c r="E734" s="25"/>
      <c r="F734" s="25"/>
      <c r="G734" s="68"/>
      <c r="H734" s="25"/>
      <c r="I734" s="68"/>
      <c r="J734" s="72"/>
      <c r="K734" s="72"/>
      <c r="L734" s="72"/>
      <c r="M734" s="72"/>
      <c r="N734" s="25"/>
      <c r="O734" s="25"/>
      <c r="P734" s="25"/>
      <c r="Q734" s="25"/>
    </row>
    <row r="735" spans="1:17" ht="15" customHeight="1" x14ac:dyDescent="0.25">
      <c r="A735" s="25"/>
      <c r="B735" s="25"/>
      <c r="C735" s="25"/>
      <c r="D735" s="25"/>
      <c r="E735" s="25"/>
      <c r="F735" s="25"/>
      <c r="G735" s="68"/>
      <c r="H735" s="25"/>
      <c r="I735" s="68"/>
      <c r="J735" s="72"/>
      <c r="K735" s="72"/>
      <c r="L735" s="72"/>
      <c r="M735" s="72"/>
      <c r="N735" s="25"/>
      <c r="O735" s="25"/>
      <c r="P735" s="25"/>
      <c r="Q735" s="25"/>
    </row>
    <row r="736" spans="1:17" ht="15" customHeight="1" x14ac:dyDescent="0.25">
      <c r="A736" s="25"/>
      <c r="B736" s="25"/>
      <c r="C736" s="25"/>
      <c r="D736" s="25"/>
      <c r="E736" s="25"/>
      <c r="F736" s="25"/>
      <c r="G736" s="68"/>
      <c r="H736" s="25"/>
      <c r="I736" s="68"/>
      <c r="J736" s="72"/>
      <c r="K736" s="72"/>
      <c r="L736" s="72"/>
      <c r="M736" s="72"/>
      <c r="N736" s="25"/>
      <c r="O736" s="25"/>
      <c r="P736" s="25"/>
      <c r="Q736" s="25"/>
    </row>
    <row r="737" spans="1:17" ht="15" customHeight="1" x14ac:dyDescent="0.25">
      <c r="A737" s="25"/>
      <c r="B737" s="25"/>
      <c r="C737" s="25"/>
      <c r="D737" s="25"/>
      <c r="E737" s="25"/>
      <c r="F737" s="25"/>
      <c r="G737" s="68"/>
      <c r="H737" s="25"/>
      <c r="I737" s="68"/>
      <c r="J737" s="72"/>
      <c r="K737" s="72"/>
      <c r="L737" s="72"/>
      <c r="M737" s="72"/>
      <c r="N737" s="25"/>
      <c r="O737" s="25"/>
      <c r="P737" s="25"/>
      <c r="Q737" s="25"/>
    </row>
    <row r="738" spans="1:17" ht="15" customHeight="1" x14ac:dyDescent="0.25">
      <c r="A738" s="25"/>
      <c r="B738" s="25"/>
      <c r="C738" s="25"/>
      <c r="D738" s="25"/>
      <c r="E738" s="25"/>
      <c r="F738" s="25"/>
      <c r="G738" s="68"/>
      <c r="H738" s="25"/>
      <c r="I738" s="68"/>
      <c r="J738" s="72"/>
      <c r="K738" s="72"/>
      <c r="L738" s="72"/>
      <c r="M738" s="72"/>
      <c r="N738" s="25"/>
      <c r="O738" s="25"/>
      <c r="P738" s="25"/>
      <c r="Q738" s="25"/>
    </row>
    <row r="739" spans="1:17" ht="15" customHeight="1" x14ac:dyDescent="0.25">
      <c r="A739" s="25"/>
      <c r="B739" s="25"/>
      <c r="C739" s="25"/>
      <c r="D739" s="25"/>
      <c r="E739" s="25"/>
      <c r="F739" s="25"/>
      <c r="G739" s="68"/>
      <c r="H739" s="25"/>
      <c r="I739" s="68"/>
      <c r="J739" s="72"/>
      <c r="K739" s="72"/>
      <c r="L739" s="72"/>
      <c r="M739" s="72"/>
      <c r="N739" s="25"/>
      <c r="O739" s="25"/>
      <c r="P739" s="25"/>
      <c r="Q739" s="25"/>
    </row>
    <row r="740" spans="1:17" ht="15" customHeight="1" x14ac:dyDescent="0.25">
      <c r="A740" s="25"/>
      <c r="B740" s="25"/>
      <c r="C740" s="25"/>
      <c r="D740" s="25"/>
      <c r="E740" s="25"/>
      <c r="F740" s="25"/>
      <c r="G740" s="68"/>
      <c r="H740" s="25"/>
      <c r="I740" s="68"/>
      <c r="J740" s="72"/>
      <c r="K740" s="72"/>
      <c r="L740" s="72"/>
      <c r="M740" s="72"/>
      <c r="N740" s="25"/>
      <c r="O740" s="25"/>
      <c r="P740" s="25"/>
      <c r="Q740" s="25"/>
    </row>
    <row r="741" spans="1:17" ht="15" customHeight="1" x14ac:dyDescent="0.25">
      <c r="A741" s="25"/>
      <c r="B741" s="25"/>
      <c r="C741" s="25"/>
      <c r="D741" s="25"/>
      <c r="E741" s="25"/>
      <c r="F741" s="25"/>
      <c r="G741" s="68"/>
      <c r="H741" s="25"/>
      <c r="I741" s="68"/>
      <c r="J741" s="72"/>
      <c r="K741" s="72"/>
      <c r="L741" s="72"/>
      <c r="M741" s="72"/>
      <c r="N741" s="25"/>
      <c r="O741" s="25"/>
      <c r="P741" s="25"/>
      <c r="Q741" s="25"/>
    </row>
    <row r="742" spans="1:17" ht="15" customHeight="1" x14ac:dyDescent="0.25">
      <c r="A742" s="25"/>
      <c r="B742" s="25"/>
      <c r="C742" s="25"/>
      <c r="D742" s="25"/>
      <c r="E742" s="25"/>
      <c r="F742" s="25"/>
      <c r="G742" s="68"/>
      <c r="H742" s="25"/>
      <c r="I742" s="68"/>
      <c r="J742" s="72"/>
      <c r="K742" s="72"/>
      <c r="L742" s="72"/>
      <c r="M742" s="72"/>
      <c r="N742" s="25"/>
      <c r="O742" s="25"/>
      <c r="P742" s="25"/>
      <c r="Q742" s="25"/>
    </row>
    <row r="743" spans="1:17" ht="15" customHeight="1" x14ac:dyDescent="0.25">
      <c r="A743" s="25"/>
      <c r="B743" s="25"/>
      <c r="C743" s="25"/>
      <c r="D743" s="25"/>
      <c r="E743" s="25"/>
      <c r="F743" s="25"/>
      <c r="G743" s="68"/>
      <c r="H743" s="25"/>
      <c r="I743" s="68"/>
      <c r="J743" s="72"/>
      <c r="K743" s="72"/>
      <c r="L743" s="72"/>
      <c r="M743" s="72"/>
      <c r="N743" s="25"/>
      <c r="O743" s="25"/>
      <c r="P743" s="25"/>
      <c r="Q743" s="25"/>
    </row>
    <row r="744" spans="1:17" ht="15" customHeight="1" x14ac:dyDescent="0.25">
      <c r="A744" s="25"/>
      <c r="B744" s="25"/>
      <c r="C744" s="25"/>
      <c r="D744" s="25"/>
      <c r="E744" s="25"/>
      <c r="F744" s="25"/>
      <c r="G744" s="68"/>
      <c r="H744" s="25"/>
      <c r="I744" s="68"/>
      <c r="J744" s="72"/>
      <c r="K744" s="72"/>
      <c r="L744" s="72"/>
      <c r="M744" s="72"/>
      <c r="N744" s="25"/>
      <c r="O744" s="25"/>
      <c r="P744" s="25"/>
      <c r="Q744" s="25"/>
    </row>
    <row r="745" spans="1:17" ht="15" customHeight="1" x14ac:dyDescent="0.25">
      <c r="A745" s="25"/>
      <c r="B745" s="25"/>
      <c r="C745" s="25"/>
      <c r="D745" s="25"/>
      <c r="E745" s="25"/>
      <c r="F745" s="25"/>
      <c r="G745" s="68"/>
      <c r="H745" s="25"/>
      <c r="I745" s="68"/>
      <c r="J745" s="72"/>
      <c r="K745" s="72"/>
      <c r="L745" s="72"/>
      <c r="M745" s="72"/>
      <c r="N745" s="25"/>
      <c r="O745" s="25"/>
      <c r="P745" s="25"/>
      <c r="Q745" s="25"/>
    </row>
    <row r="746" spans="1:17" ht="15" customHeight="1" x14ac:dyDescent="0.25">
      <c r="A746" s="25"/>
      <c r="B746" s="25"/>
      <c r="C746" s="25"/>
      <c r="D746" s="25"/>
      <c r="E746" s="25"/>
      <c r="F746" s="25"/>
      <c r="G746" s="68"/>
      <c r="H746" s="25"/>
      <c r="I746" s="68"/>
      <c r="J746" s="72"/>
      <c r="K746" s="72"/>
      <c r="L746" s="72"/>
      <c r="M746" s="72"/>
      <c r="N746" s="25"/>
      <c r="O746" s="25"/>
      <c r="P746" s="25"/>
      <c r="Q746" s="25"/>
    </row>
    <row r="747" spans="1:17" ht="15" customHeight="1" x14ac:dyDescent="0.25">
      <c r="A747" s="25"/>
      <c r="B747" s="25"/>
      <c r="C747" s="25"/>
      <c r="D747" s="25"/>
      <c r="E747" s="25"/>
      <c r="F747" s="25"/>
      <c r="G747" s="68"/>
      <c r="H747" s="25"/>
      <c r="I747" s="68"/>
      <c r="J747" s="72"/>
      <c r="K747" s="72"/>
      <c r="L747" s="72"/>
      <c r="M747" s="72"/>
      <c r="N747" s="25"/>
      <c r="O747" s="25"/>
      <c r="P747" s="25"/>
      <c r="Q747" s="25"/>
    </row>
    <row r="748" spans="1:17" ht="15" customHeight="1" x14ac:dyDescent="0.25">
      <c r="A748" s="25"/>
      <c r="B748" s="25"/>
      <c r="C748" s="25"/>
      <c r="D748" s="25"/>
      <c r="E748" s="25"/>
      <c r="F748" s="25"/>
      <c r="G748" s="68"/>
      <c r="H748" s="25"/>
      <c r="I748" s="68"/>
      <c r="J748" s="72"/>
      <c r="K748" s="72"/>
      <c r="L748" s="72"/>
      <c r="M748" s="72"/>
      <c r="N748" s="25"/>
      <c r="O748" s="25"/>
      <c r="P748" s="25"/>
      <c r="Q748" s="25"/>
    </row>
    <row r="749" spans="1:17" ht="15" customHeight="1" x14ac:dyDescent="0.25">
      <c r="A749" s="25"/>
      <c r="B749" s="25"/>
      <c r="C749" s="25"/>
      <c r="D749" s="25"/>
      <c r="E749" s="25"/>
      <c r="F749" s="25"/>
      <c r="G749" s="68"/>
      <c r="H749" s="25"/>
      <c r="I749" s="68"/>
      <c r="J749" s="72"/>
      <c r="K749" s="72"/>
      <c r="L749" s="72"/>
      <c r="M749" s="72"/>
      <c r="N749" s="25"/>
      <c r="O749" s="25"/>
      <c r="P749" s="25"/>
      <c r="Q749" s="25"/>
    </row>
    <row r="750" spans="1:17" ht="15" customHeight="1" x14ac:dyDescent="0.25">
      <c r="A750" s="25"/>
      <c r="B750" s="25"/>
      <c r="C750" s="25"/>
      <c r="D750" s="25"/>
      <c r="E750" s="25"/>
      <c r="F750" s="25"/>
      <c r="G750" s="68"/>
      <c r="H750" s="25"/>
      <c r="I750" s="68"/>
      <c r="J750" s="72"/>
      <c r="K750" s="72"/>
      <c r="L750" s="72"/>
      <c r="M750" s="72"/>
      <c r="N750" s="25"/>
      <c r="O750" s="25"/>
      <c r="P750" s="25"/>
      <c r="Q750" s="25"/>
    </row>
    <row r="751" spans="1:17" ht="15" customHeight="1" x14ac:dyDescent="0.25">
      <c r="A751" s="25"/>
      <c r="B751" s="25"/>
      <c r="C751" s="25"/>
      <c r="D751" s="25"/>
      <c r="E751" s="25"/>
      <c r="F751" s="25"/>
      <c r="G751" s="68"/>
      <c r="H751" s="25"/>
      <c r="I751" s="68"/>
      <c r="J751" s="72"/>
      <c r="K751" s="72"/>
      <c r="L751" s="72"/>
      <c r="M751" s="72"/>
      <c r="N751" s="25"/>
      <c r="O751" s="25"/>
      <c r="P751" s="25"/>
      <c r="Q751" s="25"/>
    </row>
    <row r="752" spans="1:17" ht="15" customHeight="1" x14ac:dyDescent="0.25">
      <c r="A752" s="25"/>
      <c r="B752" s="25"/>
      <c r="C752" s="25"/>
      <c r="D752" s="25"/>
      <c r="E752" s="25"/>
      <c r="F752" s="25"/>
      <c r="G752" s="68"/>
      <c r="H752" s="25"/>
      <c r="I752" s="68"/>
      <c r="J752" s="72"/>
      <c r="K752" s="72"/>
      <c r="L752" s="72"/>
      <c r="M752" s="72"/>
      <c r="N752" s="25"/>
      <c r="O752" s="25"/>
      <c r="P752" s="25"/>
      <c r="Q752" s="25"/>
    </row>
    <row r="753" spans="1:17" ht="15" customHeight="1" x14ac:dyDescent="0.25">
      <c r="A753" s="25"/>
      <c r="B753" s="25"/>
      <c r="C753" s="25"/>
      <c r="D753" s="25"/>
      <c r="E753" s="25"/>
      <c r="F753" s="25"/>
      <c r="G753" s="68"/>
      <c r="H753" s="25"/>
      <c r="I753" s="68"/>
      <c r="J753" s="72"/>
      <c r="K753" s="72"/>
      <c r="L753" s="72"/>
      <c r="M753" s="72"/>
      <c r="N753" s="25"/>
      <c r="O753" s="25"/>
      <c r="P753" s="25"/>
      <c r="Q753" s="25"/>
    </row>
    <row r="754" spans="1:17" ht="15" customHeight="1" x14ac:dyDescent="0.25">
      <c r="A754" s="25"/>
      <c r="B754" s="25"/>
      <c r="C754" s="25"/>
      <c r="D754" s="25"/>
      <c r="E754" s="25"/>
      <c r="F754" s="25"/>
      <c r="G754" s="68"/>
      <c r="H754" s="25"/>
      <c r="I754" s="68"/>
      <c r="J754" s="72"/>
      <c r="K754" s="72"/>
      <c r="L754" s="72"/>
      <c r="M754" s="72"/>
      <c r="N754" s="25"/>
      <c r="O754" s="25"/>
      <c r="P754" s="25"/>
      <c r="Q754" s="25"/>
    </row>
    <row r="755" spans="1:17" ht="15" customHeight="1" x14ac:dyDescent="0.25">
      <c r="A755" s="25"/>
      <c r="B755" s="25"/>
      <c r="C755" s="25"/>
      <c r="D755" s="25"/>
      <c r="E755" s="25"/>
      <c r="F755" s="25"/>
      <c r="G755" s="68"/>
      <c r="H755" s="25"/>
      <c r="I755" s="68"/>
      <c r="J755" s="72"/>
      <c r="K755" s="72"/>
      <c r="L755" s="72"/>
      <c r="M755" s="72"/>
      <c r="N755" s="25"/>
      <c r="O755" s="25"/>
      <c r="P755" s="25"/>
      <c r="Q755" s="25"/>
    </row>
    <row r="756" spans="1:17" ht="15" customHeight="1" x14ac:dyDescent="0.25">
      <c r="A756" s="25"/>
      <c r="B756" s="25"/>
      <c r="C756" s="25"/>
      <c r="D756" s="25"/>
      <c r="E756" s="25"/>
      <c r="F756" s="25"/>
      <c r="G756" s="68"/>
      <c r="H756" s="25"/>
      <c r="I756" s="68"/>
      <c r="J756" s="72"/>
      <c r="K756" s="72"/>
      <c r="L756" s="72"/>
      <c r="M756" s="72"/>
      <c r="N756" s="25"/>
      <c r="O756" s="25"/>
      <c r="P756" s="25"/>
      <c r="Q756" s="25"/>
    </row>
    <row r="757" spans="1:17" ht="15" customHeight="1" x14ac:dyDescent="0.25">
      <c r="A757" s="25"/>
      <c r="B757" s="25"/>
      <c r="C757" s="25"/>
      <c r="D757" s="25"/>
      <c r="E757" s="25"/>
      <c r="F757" s="25"/>
      <c r="G757" s="68"/>
      <c r="H757" s="25"/>
      <c r="I757" s="68"/>
      <c r="J757" s="72"/>
      <c r="K757" s="72"/>
      <c r="L757" s="72"/>
      <c r="M757" s="72"/>
      <c r="N757" s="25"/>
      <c r="O757" s="25"/>
      <c r="P757" s="25"/>
      <c r="Q757" s="25"/>
    </row>
    <row r="758" spans="1:17" ht="15" customHeight="1" x14ac:dyDescent="0.25">
      <c r="A758" s="25"/>
      <c r="B758" s="25"/>
      <c r="C758" s="25"/>
      <c r="D758" s="25"/>
      <c r="E758" s="25"/>
      <c r="F758" s="25"/>
      <c r="G758" s="68"/>
      <c r="H758" s="25"/>
      <c r="I758" s="68"/>
      <c r="J758" s="72"/>
      <c r="K758" s="72"/>
      <c r="L758" s="72"/>
      <c r="M758" s="72"/>
      <c r="N758" s="25"/>
      <c r="O758" s="25"/>
      <c r="P758" s="25"/>
      <c r="Q758" s="25"/>
    </row>
    <row r="759" spans="1:17" ht="15" customHeight="1" x14ac:dyDescent="0.25">
      <c r="A759" s="25"/>
      <c r="B759" s="25"/>
      <c r="C759" s="25"/>
      <c r="D759" s="25"/>
      <c r="E759" s="25"/>
      <c r="F759" s="25"/>
      <c r="G759" s="68"/>
      <c r="H759" s="25"/>
      <c r="I759" s="68"/>
      <c r="J759" s="72"/>
      <c r="K759" s="72"/>
      <c r="L759" s="72"/>
      <c r="M759" s="72"/>
      <c r="N759" s="25"/>
      <c r="O759" s="25"/>
      <c r="P759" s="25"/>
      <c r="Q759" s="25"/>
    </row>
    <row r="760" spans="1:17" ht="15" customHeight="1" x14ac:dyDescent="0.25">
      <c r="A760" s="25"/>
      <c r="B760" s="25"/>
      <c r="C760" s="25"/>
      <c r="D760" s="25"/>
      <c r="E760" s="25"/>
      <c r="F760" s="25"/>
      <c r="G760" s="68"/>
      <c r="H760" s="25"/>
      <c r="I760" s="68"/>
      <c r="J760" s="72"/>
      <c r="K760" s="72"/>
      <c r="L760" s="72"/>
      <c r="M760" s="72"/>
      <c r="N760" s="25"/>
      <c r="O760" s="25"/>
      <c r="P760" s="25"/>
      <c r="Q760" s="25"/>
    </row>
    <row r="761" spans="1:17" ht="15" customHeight="1" x14ac:dyDescent="0.25">
      <c r="A761" s="25"/>
      <c r="B761" s="25"/>
      <c r="C761" s="25"/>
      <c r="D761" s="25"/>
      <c r="E761" s="25"/>
      <c r="F761" s="25"/>
      <c r="G761" s="68"/>
      <c r="H761" s="25"/>
      <c r="I761" s="68"/>
      <c r="J761" s="72"/>
      <c r="K761" s="72"/>
      <c r="L761" s="72"/>
      <c r="M761" s="72"/>
      <c r="N761" s="25"/>
      <c r="O761" s="25"/>
      <c r="P761" s="25"/>
      <c r="Q761" s="25"/>
    </row>
    <row r="762" spans="1:17" ht="15" customHeight="1" x14ac:dyDescent="0.25">
      <c r="A762" s="25"/>
      <c r="B762" s="25"/>
      <c r="C762" s="25"/>
      <c r="D762" s="25"/>
      <c r="E762" s="25"/>
      <c r="F762" s="25"/>
      <c r="G762" s="68"/>
      <c r="H762" s="25"/>
      <c r="I762" s="68"/>
      <c r="J762" s="72"/>
      <c r="K762" s="72"/>
      <c r="L762" s="72"/>
      <c r="M762" s="72"/>
      <c r="N762" s="25"/>
      <c r="O762" s="25"/>
      <c r="P762" s="25"/>
      <c r="Q762" s="25"/>
    </row>
    <row r="763" spans="1:17" ht="15" customHeight="1" x14ac:dyDescent="0.25">
      <c r="A763" s="25"/>
      <c r="B763" s="25"/>
      <c r="C763" s="25"/>
      <c r="D763" s="25"/>
      <c r="E763" s="25"/>
      <c r="F763" s="25"/>
      <c r="G763" s="68"/>
      <c r="H763" s="25"/>
      <c r="I763" s="68"/>
      <c r="J763" s="72"/>
      <c r="K763" s="72"/>
      <c r="L763" s="72"/>
      <c r="M763" s="72"/>
      <c r="N763" s="25"/>
      <c r="O763" s="25"/>
      <c r="P763" s="25"/>
      <c r="Q763" s="25"/>
    </row>
    <row r="764" spans="1:17" ht="15" customHeight="1" x14ac:dyDescent="0.25">
      <c r="A764" s="25"/>
      <c r="B764" s="25"/>
      <c r="C764" s="25"/>
      <c r="D764" s="25"/>
      <c r="E764" s="25"/>
      <c r="F764" s="25"/>
      <c r="G764" s="68"/>
      <c r="H764" s="25"/>
      <c r="I764" s="68"/>
      <c r="J764" s="72"/>
      <c r="K764" s="72"/>
      <c r="L764" s="72"/>
      <c r="M764" s="72"/>
      <c r="N764" s="25"/>
      <c r="O764" s="25"/>
      <c r="P764" s="25"/>
      <c r="Q764" s="25"/>
    </row>
    <row r="765" spans="1:17" ht="15" customHeight="1" x14ac:dyDescent="0.25">
      <c r="A765" s="25"/>
      <c r="B765" s="25"/>
      <c r="C765" s="25"/>
      <c r="D765" s="25"/>
      <c r="E765" s="25"/>
      <c r="F765" s="25"/>
      <c r="G765" s="68"/>
      <c r="H765" s="25"/>
      <c r="I765" s="68"/>
      <c r="J765" s="72"/>
      <c r="K765" s="72"/>
      <c r="L765" s="72"/>
      <c r="M765" s="72"/>
      <c r="N765" s="25"/>
      <c r="O765" s="25"/>
      <c r="P765" s="25"/>
      <c r="Q765" s="25"/>
    </row>
    <row r="766" spans="1:17" ht="15" customHeight="1" x14ac:dyDescent="0.25">
      <c r="A766" s="25"/>
      <c r="B766" s="25"/>
      <c r="C766" s="25"/>
      <c r="D766" s="25"/>
      <c r="E766" s="25"/>
      <c r="F766" s="25"/>
      <c r="G766" s="68"/>
      <c r="H766" s="25"/>
      <c r="I766" s="68"/>
      <c r="J766" s="72"/>
      <c r="K766" s="72"/>
      <c r="L766" s="72"/>
      <c r="M766" s="72"/>
      <c r="N766" s="25"/>
      <c r="O766" s="25"/>
      <c r="P766" s="25"/>
      <c r="Q766" s="25"/>
    </row>
    <row r="767" spans="1:17" ht="15" customHeight="1" x14ac:dyDescent="0.25">
      <c r="A767" s="25"/>
      <c r="B767" s="25"/>
      <c r="C767" s="25"/>
      <c r="D767" s="25"/>
      <c r="E767" s="25"/>
      <c r="F767" s="25"/>
      <c r="G767" s="68"/>
      <c r="H767" s="25"/>
      <c r="I767" s="68"/>
      <c r="J767" s="72"/>
      <c r="K767" s="72"/>
      <c r="L767" s="72"/>
      <c r="M767" s="72"/>
      <c r="N767" s="25"/>
      <c r="O767" s="25"/>
      <c r="P767" s="25"/>
      <c r="Q767" s="25"/>
    </row>
    <row r="768" spans="1:17" ht="15" customHeight="1" x14ac:dyDescent="0.25">
      <c r="A768" s="25"/>
      <c r="B768" s="25"/>
      <c r="C768" s="25"/>
      <c r="D768" s="25"/>
      <c r="E768" s="25"/>
      <c r="F768" s="25"/>
      <c r="G768" s="68"/>
      <c r="H768" s="25"/>
      <c r="I768" s="68"/>
      <c r="J768" s="72"/>
      <c r="K768" s="72"/>
      <c r="L768" s="72"/>
      <c r="M768" s="72"/>
      <c r="N768" s="25"/>
      <c r="O768" s="25"/>
      <c r="P768" s="25"/>
      <c r="Q768" s="25"/>
    </row>
    <row r="769" spans="1:17" ht="15" customHeight="1" x14ac:dyDescent="0.25">
      <c r="A769" s="25"/>
      <c r="B769" s="25"/>
      <c r="C769" s="25"/>
      <c r="D769" s="25"/>
      <c r="E769" s="25"/>
      <c r="F769" s="25"/>
      <c r="G769" s="68"/>
      <c r="H769" s="25"/>
      <c r="I769" s="68"/>
      <c r="J769" s="72"/>
      <c r="K769" s="72"/>
      <c r="L769" s="72"/>
      <c r="M769" s="72"/>
      <c r="N769" s="25"/>
      <c r="O769" s="25"/>
      <c r="P769" s="25"/>
      <c r="Q769" s="25"/>
    </row>
    <row r="770" spans="1:17" ht="15" customHeight="1" x14ac:dyDescent="0.25">
      <c r="A770" s="25"/>
      <c r="B770" s="25"/>
      <c r="C770" s="25"/>
      <c r="D770" s="25"/>
      <c r="E770" s="25"/>
      <c r="F770" s="25"/>
      <c r="G770" s="68"/>
      <c r="H770" s="25"/>
      <c r="I770" s="68"/>
      <c r="J770" s="72"/>
      <c r="K770" s="72"/>
      <c r="L770" s="72"/>
      <c r="M770" s="72"/>
      <c r="N770" s="25"/>
      <c r="O770" s="25"/>
      <c r="P770" s="25"/>
      <c r="Q770" s="25"/>
    </row>
    <row r="771" spans="1:17" ht="15" customHeight="1" x14ac:dyDescent="0.25">
      <c r="A771" s="25"/>
      <c r="B771" s="25"/>
      <c r="C771" s="25"/>
      <c r="D771" s="25"/>
      <c r="E771" s="25"/>
      <c r="F771" s="25"/>
      <c r="G771" s="68"/>
      <c r="H771" s="25"/>
      <c r="I771" s="68"/>
      <c r="J771" s="72"/>
      <c r="K771" s="72"/>
      <c r="L771" s="72"/>
      <c r="M771" s="72"/>
      <c r="N771" s="25"/>
      <c r="O771" s="25"/>
      <c r="P771" s="25"/>
      <c r="Q771" s="25"/>
    </row>
    <row r="772" spans="1:17" ht="15" customHeight="1" x14ac:dyDescent="0.25">
      <c r="A772" s="25"/>
      <c r="B772" s="25"/>
      <c r="C772" s="25"/>
      <c r="D772" s="25"/>
      <c r="E772" s="25"/>
      <c r="F772" s="25"/>
      <c r="G772" s="68"/>
      <c r="H772" s="25"/>
      <c r="I772" s="68"/>
      <c r="J772" s="72"/>
      <c r="K772" s="72"/>
      <c r="L772" s="72"/>
      <c r="M772" s="72"/>
      <c r="N772" s="25"/>
      <c r="O772" s="25"/>
      <c r="P772" s="25"/>
      <c r="Q772" s="25"/>
    </row>
    <row r="773" spans="1:17" ht="15" customHeight="1" x14ac:dyDescent="0.25">
      <c r="A773" s="25"/>
      <c r="B773" s="25"/>
      <c r="C773" s="25"/>
      <c r="D773" s="25"/>
      <c r="E773" s="25"/>
      <c r="F773" s="25"/>
      <c r="G773" s="68"/>
      <c r="H773" s="25"/>
      <c r="I773" s="68"/>
      <c r="J773" s="72"/>
      <c r="K773" s="72"/>
      <c r="L773" s="72"/>
      <c r="M773" s="72"/>
      <c r="N773" s="25"/>
      <c r="O773" s="25"/>
      <c r="P773" s="25"/>
      <c r="Q773" s="25"/>
    </row>
    <row r="774" spans="1:17" ht="15" customHeight="1" x14ac:dyDescent="0.25">
      <c r="A774" s="25"/>
      <c r="B774" s="25"/>
      <c r="C774" s="25"/>
      <c r="D774" s="25"/>
      <c r="E774" s="25"/>
      <c r="F774" s="25"/>
      <c r="G774" s="68"/>
      <c r="H774" s="25"/>
      <c r="I774" s="68"/>
      <c r="J774" s="72"/>
      <c r="K774" s="72"/>
      <c r="L774" s="72"/>
      <c r="M774" s="72"/>
      <c r="N774" s="25"/>
      <c r="O774" s="25"/>
      <c r="P774" s="25"/>
      <c r="Q774" s="25"/>
    </row>
    <row r="775" spans="1:17" ht="15" customHeight="1" x14ac:dyDescent="0.25">
      <c r="A775" s="25"/>
      <c r="B775" s="25"/>
      <c r="C775" s="25"/>
      <c r="D775" s="25"/>
      <c r="E775" s="25"/>
      <c r="F775" s="25"/>
      <c r="G775" s="68"/>
      <c r="H775" s="25"/>
      <c r="I775" s="68"/>
      <c r="J775" s="72"/>
      <c r="K775" s="72"/>
      <c r="L775" s="72"/>
      <c r="M775" s="72"/>
      <c r="N775" s="25"/>
      <c r="O775" s="25"/>
      <c r="P775" s="25"/>
      <c r="Q775" s="25"/>
    </row>
    <row r="776" spans="1:17" ht="15" customHeight="1" x14ac:dyDescent="0.25">
      <c r="A776" s="25"/>
      <c r="B776" s="25"/>
      <c r="C776" s="25"/>
      <c r="D776" s="25"/>
      <c r="E776" s="25"/>
      <c r="F776" s="25"/>
      <c r="G776" s="68"/>
      <c r="H776" s="25"/>
      <c r="I776" s="68"/>
      <c r="J776" s="72"/>
      <c r="K776" s="72"/>
      <c r="L776" s="72"/>
      <c r="M776" s="72"/>
      <c r="N776" s="25"/>
      <c r="O776" s="25"/>
      <c r="P776" s="25"/>
      <c r="Q776" s="25"/>
    </row>
    <row r="777" spans="1:17" ht="15" customHeight="1" x14ac:dyDescent="0.25">
      <c r="A777" s="25"/>
      <c r="B777" s="25"/>
      <c r="C777" s="25"/>
      <c r="D777" s="25"/>
      <c r="E777" s="25"/>
      <c r="F777" s="25"/>
      <c r="G777" s="68"/>
      <c r="H777" s="25"/>
      <c r="I777" s="68"/>
      <c r="J777" s="72"/>
      <c r="K777" s="72"/>
      <c r="L777" s="72"/>
      <c r="M777" s="72"/>
      <c r="N777" s="25"/>
      <c r="O777" s="25"/>
      <c r="P777" s="25"/>
      <c r="Q777" s="25"/>
    </row>
    <row r="778" spans="1:17" ht="15" customHeight="1" x14ac:dyDescent="0.25">
      <c r="A778" s="25"/>
      <c r="B778" s="25"/>
      <c r="C778" s="25"/>
      <c r="D778" s="25"/>
      <c r="E778" s="25"/>
      <c r="F778" s="25"/>
      <c r="G778" s="68"/>
      <c r="H778" s="25"/>
      <c r="I778" s="68"/>
      <c r="J778" s="72"/>
      <c r="K778" s="72"/>
      <c r="L778" s="72"/>
      <c r="M778" s="72"/>
      <c r="N778" s="25"/>
      <c r="O778" s="25"/>
      <c r="P778" s="25"/>
      <c r="Q778" s="25"/>
    </row>
    <row r="779" spans="1:17" ht="15" customHeight="1" x14ac:dyDescent="0.25">
      <c r="A779" s="25"/>
      <c r="B779" s="25"/>
      <c r="C779" s="25"/>
      <c r="D779" s="25"/>
      <c r="E779" s="25"/>
      <c r="F779" s="25"/>
      <c r="G779" s="68"/>
      <c r="H779" s="25"/>
      <c r="I779" s="68"/>
      <c r="J779" s="72"/>
      <c r="K779" s="72"/>
      <c r="L779" s="72"/>
      <c r="M779" s="72"/>
      <c r="N779" s="25"/>
      <c r="O779" s="25"/>
      <c r="P779" s="25"/>
      <c r="Q779" s="25"/>
    </row>
    <row r="780" spans="1:17" ht="15" customHeight="1" x14ac:dyDescent="0.25">
      <c r="A780" s="25"/>
      <c r="B780" s="25"/>
      <c r="C780" s="25"/>
      <c r="D780" s="25"/>
      <c r="E780" s="25"/>
      <c r="F780" s="25"/>
      <c r="G780" s="68"/>
      <c r="H780" s="25"/>
      <c r="I780" s="68"/>
      <c r="J780" s="72"/>
      <c r="K780" s="72"/>
      <c r="L780" s="72"/>
      <c r="M780" s="72"/>
      <c r="N780" s="25"/>
      <c r="O780" s="25"/>
      <c r="P780" s="25"/>
      <c r="Q780" s="25"/>
    </row>
    <row r="781" spans="1:17" ht="15" customHeight="1" x14ac:dyDescent="0.25">
      <c r="A781" s="25"/>
      <c r="B781" s="25"/>
      <c r="C781" s="25"/>
      <c r="D781" s="25"/>
      <c r="E781" s="25"/>
      <c r="F781" s="25"/>
      <c r="G781" s="68"/>
      <c r="H781" s="25"/>
      <c r="I781" s="68"/>
      <c r="J781" s="72"/>
      <c r="K781" s="72"/>
      <c r="L781" s="72"/>
      <c r="M781" s="72"/>
      <c r="N781" s="25"/>
      <c r="O781" s="25"/>
      <c r="P781" s="25"/>
      <c r="Q781" s="25"/>
    </row>
    <row r="782" spans="1:17" ht="15" customHeight="1" x14ac:dyDescent="0.25">
      <c r="A782" s="25"/>
      <c r="B782" s="25"/>
      <c r="C782" s="25"/>
      <c r="D782" s="25"/>
      <c r="E782" s="25"/>
      <c r="F782" s="25"/>
      <c r="G782" s="68"/>
      <c r="H782" s="25"/>
      <c r="I782" s="68"/>
      <c r="J782" s="72"/>
      <c r="K782" s="72"/>
      <c r="L782" s="72"/>
      <c r="M782" s="72"/>
      <c r="N782" s="25"/>
      <c r="O782" s="25"/>
      <c r="P782" s="25"/>
      <c r="Q782" s="25"/>
    </row>
    <row r="783" spans="1:17" ht="15" customHeight="1" x14ac:dyDescent="0.25">
      <c r="A783" s="25"/>
      <c r="B783" s="25"/>
      <c r="C783" s="25"/>
      <c r="D783" s="25"/>
      <c r="E783" s="25"/>
      <c r="F783" s="25"/>
      <c r="G783" s="68"/>
      <c r="H783" s="25"/>
      <c r="I783" s="68"/>
      <c r="J783" s="72"/>
      <c r="K783" s="72"/>
      <c r="L783" s="72"/>
      <c r="M783" s="72"/>
      <c r="N783" s="25"/>
      <c r="O783" s="25"/>
      <c r="P783" s="25"/>
      <c r="Q783" s="25"/>
    </row>
    <row r="784" spans="1:17" ht="15" customHeight="1" x14ac:dyDescent="0.25">
      <c r="A784" s="25"/>
      <c r="B784" s="25"/>
      <c r="C784" s="25"/>
      <c r="D784" s="25"/>
      <c r="E784" s="25"/>
      <c r="F784" s="25"/>
      <c r="G784" s="68"/>
      <c r="H784" s="25"/>
      <c r="I784" s="68"/>
      <c r="J784" s="72"/>
      <c r="K784" s="72"/>
      <c r="L784" s="72"/>
      <c r="M784" s="72"/>
      <c r="N784" s="25"/>
      <c r="O784" s="25"/>
      <c r="P784" s="25"/>
      <c r="Q784" s="25"/>
    </row>
    <row r="785" spans="1:17" ht="15" customHeight="1" x14ac:dyDescent="0.25">
      <c r="A785" s="25"/>
      <c r="B785" s="25"/>
      <c r="C785" s="25"/>
      <c r="D785" s="25"/>
      <c r="E785" s="25"/>
      <c r="F785" s="25"/>
      <c r="G785" s="68"/>
      <c r="H785" s="25"/>
      <c r="I785" s="68"/>
      <c r="J785" s="72"/>
      <c r="K785" s="72"/>
      <c r="L785" s="72"/>
      <c r="M785" s="72"/>
      <c r="N785" s="25"/>
      <c r="O785" s="25"/>
      <c r="P785" s="25"/>
      <c r="Q785" s="25"/>
    </row>
    <row r="786" spans="1:17" ht="15" customHeight="1" x14ac:dyDescent="0.25">
      <c r="A786" s="25"/>
      <c r="B786" s="25"/>
      <c r="C786" s="25"/>
      <c r="D786" s="25"/>
      <c r="E786" s="25"/>
      <c r="F786" s="25"/>
      <c r="G786" s="68"/>
      <c r="H786" s="25"/>
      <c r="I786" s="68"/>
      <c r="J786" s="72"/>
      <c r="K786" s="72"/>
      <c r="L786" s="72"/>
      <c r="M786" s="72"/>
      <c r="N786" s="25"/>
      <c r="O786" s="25"/>
      <c r="P786" s="25"/>
      <c r="Q786" s="25"/>
    </row>
    <row r="787" spans="1:17" ht="15" customHeight="1" x14ac:dyDescent="0.25">
      <c r="A787" s="25"/>
      <c r="B787" s="25"/>
      <c r="C787" s="25"/>
      <c r="D787" s="25"/>
      <c r="E787" s="25"/>
      <c r="F787" s="25"/>
      <c r="G787" s="68"/>
      <c r="H787" s="25"/>
      <c r="I787" s="68"/>
      <c r="J787" s="72"/>
      <c r="K787" s="72"/>
      <c r="L787" s="72"/>
      <c r="M787" s="72"/>
      <c r="N787" s="25"/>
      <c r="O787" s="25"/>
      <c r="P787" s="25"/>
      <c r="Q787" s="25"/>
    </row>
    <row r="788" spans="1:17" ht="15" customHeight="1" x14ac:dyDescent="0.25">
      <c r="A788" s="25"/>
      <c r="B788" s="25"/>
      <c r="C788" s="25"/>
      <c r="D788" s="25"/>
      <c r="E788" s="25"/>
      <c r="F788" s="25"/>
      <c r="G788" s="68"/>
      <c r="H788" s="25"/>
      <c r="I788" s="68"/>
      <c r="J788" s="72"/>
      <c r="K788" s="72"/>
      <c r="L788" s="72"/>
      <c r="M788" s="72"/>
      <c r="N788" s="25"/>
      <c r="O788" s="25"/>
      <c r="P788" s="25"/>
      <c r="Q788" s="25"/>
    </row>
    <row r="789" spans="1:17" ht="15" customHeight="1" x14ac:dyDescent="0.25">
      <c r="A789" s="25"/>
      <c r="B789" s="25"/>
      <c r="C789" s="25"/>
      <c r="D789" s="25"/>
      <c r="E789" s="25"/>
      <c r="F789" s="25"/>
      <c r="G789" s="68"/>
      <c r="H789" s="25"/>
      <c r="I789" s="68"/>
      <c r="J789" s="72"/>
      <c r="K789" s="72"/>
      <c r="L789" s="72"/>
      <c r="M789" s="72"/>
      <c r="N789" s="25"/>
      <c r="O789" s="25"/>
      <c r="P789" s="25"/>
      <c r="Q789" s="25"/>
    </row>
    <row r="790" spans="1:17" ht="15" customHeight="1" x14ac:dyDescent="0.25">
      <c r="A790" s="25"/>
      <c r="B790" s="25"/>
      <c r="C790" s="25"/>
      <c r="D790" s="25"/>
      <c r="E790" s="25"/>
      <c r="F790" s="25"/>
      <c r="G790" s="68"/>
      <c r="H790" s="25"/>
      <c r="I790" s="68"/>
      <c r="J790" s="72"/>
      <c r="K790" s="72"/>
      <c r="L790" s="72"/>
      <c r="M790" s="72"/>
      <c r="N790" s="25"/>
      <c r="O790" s="25"/>
      <c r="P790" s="25"/>
      <c r="Q790" s="25"/>
    </row>
    <row r="791" spans="1:17" ht="15" customHeight="1" x14ac:dyDescent="0.25">
      <c r="A791" s="25"/>
      <c r="B791" s="25"/>
      <c r="C791" s="25"/>
      <c r="D791" s="25"/>
      <c r="E791" s="25"/>
      <c r="F791" s="25"/>
      <c r="G791" s="68"/>
      <c r="H791" s="25"/>
      <c r="I791" s="68"/>
      <c r="J791" s="72"/>
      <c r="K791" s="72"/>
      <c r="L791" s="72"/>
      <c r="M791" s="72"/>
      <c r="N791" s="25"/>
      <c r="O791" s="25"/>
      <c r="P791" s="25"/>
      <c r="Q791" s="25"/>
    </row>
    <row r="792" spans="1:17" ht="15" customHeight="1" x14ac:dyDescent="0.25">
      <c r="A792" s="25"/>
      <c r="B792" s="25"/>
      <c r="C792" s="25"/>
      <c r="D792" s="25"/>
      <c r="E792" s="25"/>
      <c r="F792" s="25"/>
      <c r="G792" s="68"/>
      <c r="H792" s="25"/>
      <c r="I792" s="68"/>
      <c r="J792" s="72"/>
      <c r="K792" s="72"/>
      <c r="L792" s="72"/>
      <c r="M792" s="72"/>
      <c r="N792" s="25"/>
      <c r="O792" s="25"/>
      <c r="P792" s="25"/>
      <c r="Q792" s="25"/>
    </row>
    <row r="793" spans="1:17" ht="15" customHeight="1" x14ac:dyDescent="0.25">
      <c r="A793" s="25"/>
      <c r="B793" s="25"/>
      <c r="C793" s="25"/>
      <c r="D793" s="25"/>
      <c r="E793" s="25"/>
      <c r="F793" s="25"/>
      <c r="G793" s="68"/>
      <c r="H793" s="25"/>
      <c r="I793" s="68"/>
      <c r="J793" s="72"/>
      <c r="K793" s="72"/>
      <c r="L793" s="72"/>
      <c r="M793" s="72"/>
      <c r="N793" s="25"/>
      <c r="O793" s="25"/>
      <c r="P793" s="25"/>
      <c r="Q793" s="25"/>
    </row>
    <row r="794" spans="1:17" ht="15" customHeight="1" x14ac:dyDescent="0.25">
      <c r="A794" s="25"/>
      <c r="B794" s="25"/>
      <c r="C794" s="25"/>
      <c r="D794" s="25"/>
      <c r="E794" s="25"/>
      <c r="F794" s="25"/>
      <c r="G794" s="68"/>
      <c r="H794" s="25"/>
      <c r="I794" s="68"/>
      <c r="J794" s="72"/>
      <c r="K794" s="72"/>
      <c r="L794" s="72"/>
      <c r="M794" s="72"/>
      <c r="N794" s="25"/>
      <c r="O794" s="25"/>
      <c r="P794" s="25"/>
      <c r="Q794" s="25"/>
    </row>
    <row r="795" spans="1:17" ht="15" customHeight="1" x14ac:dyDescent="0.25">
      <c r="A795" s="25"/>
      <c r="B795" s="25"/>
      <c r="C795" s="25"/>
      <c r="D795" s="25"/>
      <c r="E795" s="25"/>
      <c r="F795" s="25"/>
      <c r="G795" s="68"/>
      <c r="H795" s="25"/>
      <c r="I795" s="68"/>
      <c r="J795" s="72"/>
      <c r="K795" s="72"/>
      <c r="L795" s="72"/>
      <c r="M795" s="72"/>
      <c r="N795" s="25"/>
      <c r="O795" s="25"/>
      <c r="P795" s="25"/>
      <c r="Q795" s="25"/>
    </row>
    <row r="796" spans="1:17" ht="15" customHeight="1" x14ac:dyDescent="0.25">
      <c r="A796" s="25"/>
      <c r="B796" s="25"/>
      <c r="C796" s="25"/>
      <c r="D796" s="25"/>
      <c r="E796" s="25"/>
      <c r="F796" s="25"/>
      <c r="G796" s="68"/>
      <c r="H796" s="25"/>
      <c r="I796" s="68"/>
      <c r="J796" s="72"/>
      <c r="K796" s="72"/>
      <c r="L796" s="72"/>
      <c r="M796" s="72"/>
      <c r="N796" s="25"/>
      <c r="O796" s="25"/>
      <c r="P796" s="25"/>
      <c r="Q796" s="25"/>
    </row>
    <row r="797" spans="1:17" ht="15" customHeight="1" x14ac:dyDescent="0.25">
      <c r="A797" s="25"/>
      <c r="B797" s="25"/>
      <c r="C797" s="25"/>
      <c r="D797" s="25"/>
      <c r="E797" s="25"/>
      <c r="F797" s="25"/>
      <c r="G797" s="68"/>
      <c r="H797" s="25"/>
      <c r="I797" s="68"/>
      <c r="J797" s="72"/>
      <c r="K797" s="72"/>
      <c r="L797" s="72"/>
      <c r="M797" s="72"/>
      <c r="N797" s="25"/>
      <c r="O797" s="25"/>
      <c r="P797" s="25"/>
      <c r="Q797" s="25"/>
    </row>
    <row r="798" spans="1:17" ht="15" customHeight="1" x14ac:dyDescent="0.25">
      <c r="A798" s="25"/>
      <c r="B798" s="25"/>
      <c r="C798" s="25"/>
      <c r="D798" s="25"/>
      <c r="E798" s="25"/>
      <c r="F798" s="25"/>
      <c r="G798" s="68"/>
      <c r="H798" s="25"/>
      <c r="I798" s="68"/>
      <c r="J798" s="72"/>
      <c r="K798" s="72"/>
      <c r="L798" s="72"/>
      <c r="M798" s="72"/>
      <c r="N798" s="25"/>
      <c r="O798" s="25"/>
      <c r="P798" s="25"/>
      <c r="Q798" s="25"/>
    </row>
    <row r="799" spans="1:17" ht="15" customHeight="1" x14ac:dyDescent="0.25">
      <c r="A799" s="25"/>
      <c r="B799" s="25"/>
      <c r="C799" s="25"/>
      <c r="D799" s="25"/>
      <c r="E799" s="25"/>
      <c r="F799" s="25"/>
      <c r="G799" s="68"/>
      <c r="H799" s="25"/>
      <c r="I799" s="68"/>
      <c r="J799" s="72"/>
      <c r="K799" s="72"/>
      <c r="L799" s="72"/>
      <c r="M799" s="72"/>
      <c r="N799" s="25"/>
      <c r="O799" s="25"/>
      <c r="P799" s="25"/>
      <c r="Q799" s="25"/>
    </row>
    <row r="800" spans="1:17" ht="15" customHeight="1" x14ac:dyDescent="0.25">
      <c r="A800" s="25"/>
      <c r="B800" s="25"/>
      <c r="C800" s="25"/>
      <c r="D800" s="25"/>
      <c r="E800" s="25"/>
      <c r="F800" s="25"/>
      <c r="G800" s="68"/>
      <c r="H800" s="25"/>
      <c r="I800" s="68"/>
      <c r="J800" s="72"/>
      <c r="K800" s="72"/>
      <c r="L800" s="72"/>
      <c r="M800" s="72"/>
      <c r="N800" s="25"/>
      <c r="O800" s="25"/>
      <c r="P800" s="25"/>
      <c r="Q800" s="25"/>
    </row>
    <row r="801" spans="1:17" ht="15" customHeight="1" x14ac:dyDescent="0.25">
      <c r="A801" s="25"/>
      <c r="B801" s="25"/>
      <c r="C801" s="25"/>
      <c r="D801" s="25"/>
      <c r="E801" s="25"/>
      <c r="F801" s="25"/>
      <c r="G801" s="68"/>
      <c r="H801" s="25"/>
      <c r="I801" s="68"/>
      <c r="J801" s="72"/>
      <c r="K801" s="72"/>
      <c r="L801" s="72"/>
      <c r="M801" s="72"/>
      <c r="N801" s="25"/>
      <c r="O801" s="25"/>
      <c r="P801" s="25"/>
      <c r="Q801" s="25"/>
    </row>
    <row r="802" spans="1:17" ht="15" customHeight="1" x14ac:dyDescent="0.25">
      <c r="A802" s="25"/>
      <c r="B802" s="25"/>
      <c r="C802" s="25"/>
      <c r="D802" s="25"/>
      <c r="E802" s="25"/>
      <c r="F802" s="25"/>
      <c r="G802" s="68"/>
      <c r="H802" s="25"/>
      <c r="I802" s="68"/>
      <c r="J802" s="72"/>
      <c r="K802" s="72"/>
      <c r="L802" s="72"/>
      <c r="M802" s="72"/>
      <c r="N802" s="25"/>
      <c r="O802" s="25"/>
      <c r="P802" s="25"/>
      <c r="Q802" s="25"/>
    </row>
    <row r="803" spans="1:17" ht="15" customHeight="1" x14ac:dyDescent="0.25">
      <c r="A803" s="25"/>
      <c r="B803" s="25"/>
      <c r="C803" s="25"/>
      <c r="D803" s="25"/>
      <c r="E803" s="25"/>
      <c r="F803" s="25"/>
      <c r="G803" s="68"/>
      <c r="H803" s="25"/>
      <c r="I803" s="68"/>
      <c r="J803" s="72"/>
      <c r="K803" s="72"/>
      <c r="L803" s="72"/>
      <c r="M803" s="72"/>
      <c r="N803" s="25"/>
      <c r="O803" s="25"/>
      <c r="P803" s="25"/>
      <c r="Q803" s="25"/>
    </row>
    <row r="804" spans="1:17" ht="15" customHeight="1" x14ac:dyDescent="0.25">
      <c r="A804" s="25"/>
      <c r="B804" s="25"/>
      <c r="C804" s="25"/>
      <c r="D804" s="25"/>
      <c r="E804" s="25"/>
      <c r="F804" s="25"/>
      <c r="G804" s="68"/>
      <c r="H804" s="25"/>
      <c r="I804" s="68"/>
      <c r="J804" s="72"/>
      <c r="K804" s="72"/>
      <c r="L804" s="72"/>
      <c r="M804" s="72"/>
      <c r="N804" s="25"/>
      <c r="O804" s="25"/>
      <c r="P804" s="25"/>
      <c r="Q804" s="25"/>
    </row>
    <row r="805" spans="1:17" ht="15" customHeight="1" x14ac:dyDescent="0.25">
      <c r="A805" s="25"/>
      <c r="B805" s="25"/>
      <c r="C805" s="25"/>
      <c r="D805" s="25"/>
      <c r="E805" s="25"/>
      <c r="F805" s="25"/>
      <c r="G805" s="68"/>
      <c r="H805" s="25"/>
      <c r="I805" s="68"/>
      <c r="J805" s="72"/>
      <c r="K805" s="72"/>
      <c r="L805" s="72"/>
      <c r="M805" s="72"/>
      <c r="N805" s="25"/>
      <c r="O805" s="25"/>
      <c r="P805" s="25"/>
      <c r="Q805" s="25"/>
    </row>
    <row r="806" spans="1:17" ht="15" customHeight="1" x14ac:dyDescent="0.25">
      <c r="A806" s="25"/>
      <c r="B806" s="25"/>
      <c r="C806" s="25"/>
      <c r="D806" s="25"/>
      <c r="E806" s="25"/>
      <c r="F806" s="25"/>
      <c r="G806" s="68"/>
      <c r="H806" s="25"/>
      <c r="I806" s="68"/>
      <c r="J806" s="72"/>
      <c r="K806" s="72"/>
      <c r="L806" s="72"/>
      <c r="M806" s="72"/>
      <c r="N806" s="25"/>
      <c r="O806" s="25"/>
      <c r="P806" s="25"/>
      <c r="Q806" s="25"/>
    </row>
    <row r="807" spans="1:17" ht="15" customHeight="1" x14ac:dyDescent="0.25">
      <c r="A807" s="25"/>
      <c r="B807" s="25"/>
      <c r="C807" s="25"/>
      <c r="D807" s="25"/>
      <c r="E807" s="25"/>
      <c r="F807" s="25"/>
      <c r="G807" s="68"/>
      <c r="H807" s="25"/>
      <c r="I807" s="68"/>
      <c r="J807" s="72"/>
      <c r="K807" s="72"/>
      <c r="L807" s="72"/>
      <c r="M807" s="72"/>
      <c r="N807" s="25"/>
      <c r="O807" s="25"/>
      <c r="P807" s="25"/>
      <c r="Q807" s="25"/>
    </row>
    <row r="808" spans="1:17" ht="15" customHeight="1" x14ac:dyDescent="0.25">
      <c r="A808" s="25"/>
      <c r="B808" s="25"/>
      <c r="C808" s="25"/>
      <c r="D808" s="25"/>
      <c r="E808" s="25"/>
      <c r="F808" s="25"/>
      <c r="G808" s="68"/>
      <c r="H808" s="25"/>
      <c r="I808" s="68"/>
      <c r="J808" s="72"/>
      <c r="K808" s="72"/>
      <c r="L808" s="72"/>
      <c r="M808" s="72"/>
      <c r="N808" s="25"/>
      <c r="O808" s="25"/>
      <c r="P808" s="25"/>
      <c r="Q808" s="25"/>
    </row>
    <row r="809" spans="1:17" ht="15" customHeight="1" x14ac:dyDescent="0.25">
      <c r="A809" s="25"/>
      <c r="B809" s="25"/>
      <c r="C809" s="25"/>
      <c r="D809" s="25"/>
      <c r="E809" s="25"/>
      <c r="F809" s="25"/>
      <c r="G809" s="68"/>
      <c r="H809" s="25"/>
      <c r="I809" s="68"/>
      <c r="J809" s="72"/>
      <c r="K809" s="72"/>
      <c r="L809" s="72"/>
      <c r="M809" s="72"/>
      <c r="N809" s="25"/>
      <c r="O809" s="25"/>
      <c r="P809" s="25"/>
      <c r="Q809" s="25"/>
    </row>
    <row r="810" spans="1:17" ht="15" customHeight="1" x14ac:dyDescent="0.25">
      <c r="A810" s="25"/>
      <c r="B810" s="25"/>
      <c r="C810" s="25"/>
      <c r="D810" s="25"/>
      <c r="E810" s="25"/>
      <c r="F810" s="25"/>
      <c r="G810" s="68"/>
      <c r="H810" s="25"/>
      <c r="I810" s="68"/>
      <c r="J810" s="72"/>
      <c r="K810" s="72"/>
      <c r="L810" s="72"/>
      <c r="M810" s="72"/>
      <c r="N810" s="25"/>
      <c r="O810" s="25"/>
      <c r="P810" s="25"/>
      <c r="Q810" s="25"/>
    </row>
    <row r="811" spans="1:17" ht="15" customHeight="1" x14ac:dyDescent="0.25">
      <c r="A811" s="25"/>
      <c r="B811" s="25"/>
      <c r="C811" s="25"/>
      <c r="D811" s="25"/>
      <c r="E811" s="25"/>
      <c r="F811" s="25"/>
      <c r="G811" s="68"/>
      <c r="H811" s="25"/>
      <c r="I811" s="68"/>
      <c r="J811" s="72"/>
      <c r="K811" s="72"/>
      <c r="L811" s="72"/>
      <c r="M811" s="72"/>
      <c r="N811" s="25"/>
      <c r="O811" s="25"/>
      <c r="P811" s="25"/>
      <c r="Q811" s="25"/>
    </row>
    <row r="812" spans="1:17" ht="15" customHeight="1" x14ac:dyDescent="0.25">
      <c r="A812" s="25"/>
      <c r="B812" s="25"/>
      <c r="C812" s="25"/>
      <c r="D812" s="25"/>
      <c r="E812" s="25"/>
      <c r="F812" s="25"/>
      <c r="G812" s="68"/>
      <c r="H812" s="25"/>
      <c r="I812" s="68"/>
      <c r="J812" s="72"/>
      <c r="K812" s="72"/>
      <c r="L812" s="72"/>
      <c r="M812" s="72"/>
      <c r="N812" s="25"/>
      <c r="O812" s="25"/>
      <c r="P812" s="25"/>
      <c r="Q812" s="25"/>
    </row>
    <row r="813" spans="1:17" ht="15" customHeight="1" x14ac:dyDescent="0.25">
      <c r="A813" s="25"/>
      <c r="B813" s="25"/>
      <c r="C813" s="25"/>
      <c r="D813" s="25"/>
      <c r="E813" s="25"/>
      <c r="F813" s="25"/>
      <c r="G813" s="68"/>
      <c r="H813" s="25"/>
      <c r="I813" s="68"/>
      <c r="J813" s="72"/>
      <c r="K813" s="72"/>
      <c r="L813" s="72"/>
      <c r="M813" s="72"/>
      <c r="N813" s="25"/>
      <c r="O813" s="25"/>
      <c r="P813" s="25"/>
      <c r="Q813" s="25"/>
    </row>
    <row r="814" spans="1:17" ht="15" customHeight="1" x14ac:dyDescent="0.25">
      <c r="A814" s="25"/>
      <c r="B814" s="25"/>
      <c r="C814" s="25"/>
      <c r="D814" s="25"/>
      <c r="E814" s="25"/>
      <c r="F814" s="25"/>
      <c r="G814" s="68"/>
      <c r="H814" s="25"/>
      <c r="I814" s="68"/>
      <c r="J814" s="72"/>
      <c r="K814" s="72"/>
      <c r="L814" s="72"/>
      <c r="M814" s="72"/>
      <c r="N814" s="25"/>
      <c r="O814" s="25"/>
      <c r="P814" s="25"/>
      <c r="Q814" s="25"/>
    </row>
    <row r="815" spans="1:17" ht="15" customHeight="1" x14ac:dyDescent="0.25">
      <c r="A815" s="25"/>
      <c r="B815" s="25"/>
      <c r="C815" s="25"/>
      <c r="D815" s="25"/>
      <c r="E815" s="25"/>
      <c r="F815" s="25"/>
      <c r="G815" s="68"/>
      <c r="H815" s="25"/>
      <c r="I815" s="68"/>
      <c r="J815" s="72"/>
      <c r="K815" s="72"/>
      <c r="L815" s="72"/>
      <c r="M815" s="72"/>
      <c r="N815" s="25"/>
      <c r="O815" s="25"/>
      <c r="P815" s="25"/>
      <c r="Q815" s="25"/>
    </row>
    <row r="816" spans="1:17" ht="15" customHeight="1" x14ac:dyDescent="0.25">
      <c r="A816" s="25"/>
      <c r="B816" s="25"/>
      <c r="C816" s="25"/>
      <c r="D816" s="25"/>
      <c r="E816" s="25"/>
      <c r="F816" s="25"/>
      <c r="G816" s="68"/>
      <c r="H816" s="25"/>
      <c r="I816" s="68"/>
      <c r="J816" s="72"/>
      <c r="K816" s="72"/>
      <c r="L816" s="72"/>
      <c r="M816" s="72"/>
      <c r="N816" s="25"/>
      <c r="O816" s="25"/>
      <c r="P816" s="25"/>
      <c r="Q816" s="25"/>
    </row>
    <row r="817" spans="1:17" ht="15" customHeight="1" x14ac:dyDescent="0.25">
      <c r="A817" s="25"/>
      <c r="B817" s="25"/>
      <c r="C817" s="25"/>
      <c r="D817" s="25"/>
      <c r="E817" s="25"/>
      <c r="F817" s="25"/>
      <c r="G817" s="68"/>
      <c r="H817" s="25"/>
      <c r="I817" s="68"/>
      <c r="J817" s="72"/>
      <c r="K817" s="72"/>
      <c r="L817" s="72"/>
      <c r="M817" s="72"/>
      <c r="N817" s="25"/>
      <c r="O817" s="25"/>
      <c r="P817" s="25"/>
      <c r="Q817" s="25"/>
    </row>
    <row r="818" spans="1:17" ht="15" customHeight="1" x14ac:dyDescent="0.25">
      <c r="A818" s="25"/>
      <c r="B818" s="25"/>
      <c r="C818" s="25"/>
      <c r="D818" s="25"/>
      <c r="E818" s="25"/>
      <c r="F818" s="25"/>
      <c r="G818" s="68"/>
      <c r="H818" s="25"/>
      <c r="I818" s="68"/>
      <c r="J818" s="72"/>
      <c r="K818" s="72"/>
      <c r="L818" s="72"/>
      <c r="M818" s="72"/>
      <c r="N818" s="25"/>
      <c r="O818" s="25"/>
      <c r="P818" s="25"/>
      <c r="Q818" s="25"/>
    </row>
    <row r="819" spans="1:17" ht="15" customHeight="1" x14ac:dyDescent="0.25">
      <c r="A819" s="25"/>
      <c r="B819" s="25"/>
      <c r="C819" s="25"/>
      <c r="D819" s="25"/>
      <c r="E819" s="25"/>
      <c r="F819" s="25"/>
      <c r="G819" s="68"/>
      <c r="H819" s="25"/>
      <c r="I819" s="68"/>
      <c r="J819" s="72"/>
      <c r="K819" s="72"/>
      <c r="L819" s="72"/>
      <c r="M819" s="72"/>
      <c r="N819" s="25"/>
      <c r="O819" s="25"/>
      <c r="P819" s="25"/>
      <c r="Q819" s="25"/>
    </row>
    <row r="820" spans="1:17" ht="15" customHeight="1" x14ac:dyDescent="0.25">
      <c r="A820" s="25"/>
      <c r="B820" s="25"/>
      <c r="C820" s="25"/>
      <c r="D820" s="25"/>
      <c r="E820" s="25"/>
      <c r="F820" s="25"/>
      <c r="G820" s="68"/>
      <c r="H820" s="25"/>
      <c r="I820" s="68"/>
      <c r="J820" s="72"/>
      <c r="K820" s="72"/>
      <c r="L820" s="72"/>
      <c r="M820" s="72"/>
      <c r="N820" s="25"/>
      <c r="O820" s="25"/>
      <c r="P820" s="25"/>
      <c r="Q820" s="25"/>
    </row>
    <row r="821" spans="1:17" ht="15" customHeight="1" x14ac:dyDescent="0.25">
      <c r="A821" s="25"/>
      <c r="B821" s="25"/>
      <c r="C821" s="25"/>
      <c r="D821" s="25"/>
      <c r="E821" s="25"/>
      <c r="F821" s="25"/>
      <c r="G821" s="68"/>
      <c r="H821" s="25"/>
      <c r="I821" s="68"/>
      <c r="J821" s="72"/>
      <c r="K821" s="72"/>
      <c r="L821" s="72"/>
      <c r="M821" s="72"/>
      <c r="N821" s="25"/>
      <c r="O821" s="25"/>
      <c r="P821" s="25"/>
      <c r="Q821" s="25"/>
    </row>
    <row r="822" spans="1:17" ht="15" customHeight="1" x14ac:dyDescent="0.25">
      <c r="A822" s="25"/>
      <c r="B822" s="25"/>
      <c r="C822" s="25"/>
      <c r="D822" s="25"/>
      <c r="E822" s="25"/>
      <c r="F822" s="25"/>
      <c r="G822" s="68"/>
      <c r="H822" s="25"/>
      <c r="I822" s="68"/>
      <c r="J822" s="72"/>
      <c r="K822" s="72"/>
      <c r="L822" s="72"/>
      <c r="M822" s="72"/>
      <c r="N822" s="25"/>
      <c r="O822" s="25"/>
      <c r="P822" s="25"/>
      <c r="Q822" s="25"/>
    </row>
    <row r="823" spans="1:17" ht="15" customHeight="1" x14ac:dyDescent="0.25">
      <c r="A823" s="25"/>
      <c r="B823" s="25"/>
      <c r="C823" s="25"/>
      <c r="D823" s="25"/>
      <c r="E823" s="25"/>
      <c r="F823" s="25"/>
      <c r="G823" s="68"/>
      <c r="H823" s="25"/>
      <c r="I823" s="68"/>
      <c r="J823" s="72"/>
      <c r="K823" s="72"/>
      <c r="L823" s="72"/>
      <c r="M823" s="72"/>
      <c r="N823" s="25"/>
      <c r="O823" s="25"/>
      <c r="P823" s="25"/>
      <c r="Q823" s="25"/>
    </row>
    <row r="824" spans="1:17" ht="15" customHeight="1" x14ac:dyDescent="0.25">
      <c r="A824" s="25"/>
      <c r="B824" s="25"/>
      <c r="C824" s="25"/>
      <c r="D824" s="25"/>
      <c r="E824" s="25"/>
      <c r="F824" s="25"/>
      <c r="G824" s="68"/>
      <c r="H824" s="25"/>
      <c r="I824" s="68"/>
      <c r="J824" s="72"/>
      <c r="K824" s="72"/>
      <c r="L824" s="72"/>
      <c r="M824" s="72"/>
      <c r="N824" s="25"/>
      <c r="O824" s="25"/>
      <c r="P824" s="25"/>
      <c r="Q824" s="25"/>
    </row>
    <row r="825" spans="1:17" ht="15" customHeight="1" x14ac:dyDescent="0.25">
      <c r="A825" s="25"/>
      <c r="B825" s="25"/>
      <c r="C825" s="25"/>
      <c r="D825" s="25"/>
      <c r="E825" s="25"/>
      <c r="F825" s="25"/>
      <c r="G825" s="68"/>
      <c r="H825" s="25"/>
      <c r="I825" s="68"/>
      <c r="J825" s="72"/>
      <c r="K825" s="72"/>
      <c r="L825" s="72"/>
      <c r="M825" s="72"/>
      <c r="N825" s="25"/>
      <c r="O825" s="25"/>
      <c r="P825" s="25"/>
      <c r="Q825" s="25"/>
    </row>
    <row r="826" spans="1:17" ht="15" customHeight="1" x14ac:dyDescent="0.25">
      <c r="A826" s="25"/>
      <c r="B826" s="25"/>
      <c r="C826" s="25"/>
      <c r="D826" s="25"/>
      <c r="E826" s="25"/>
      <c r="F826" s="25"/>
      <c r="G826" s="68"/>
      <c r="H826" s="25"/>
      <c r="I826" s="68"/>
      <c r="J826" s="72"/>
      <c r="K826" s="72"/>
      <c r="L826" s="72"/>
      <c r="M826" s="72"/>
      <c r="N826" s="25"/>
      <c r="O826" s="25"/>
      <c r="P826" s="25"/>
      <c r="Q826" s="25"/>
    </row>
    <row r="827" spans="1:17" ht="15" customHeight="1" x14ac:dyDescent="0.25">
      <c r="A827" s="25"/>
      <c r="B827" s="25"/>
      <c r="C827" s="25"/>
      <c r="D827" s="25"/>
      <c r="E827" s="25"/>
      <c r="F827" s="25"/>
      <c r="G827" s="68"/>
      <c r="H827" s="25"/>
      <c r="I827" s="68"/>
      <c r="J827" s="72"/>
      <c r="K827" s="72"/>
      <c r="L827" s="72"/>
      <c r="M827" s="72"/>
      <c r="N827" s="25"/>
      <c r="O827" s="25"/>
      <c r="P827" s="25"/>
      <c r="Q827" s="25"/>
    </row>
    <row r="828" spans="1:17" ht="15" customHeight="1" x14ac:dyDescent="0.25">
      <c r="A828" s="25"/>
      <c r="B828" s="25"/>
      <c r="C828" s="25"/>
      <c r="D828" s="25"/>
      <c r="E828" s="25"/>
      <c r="F828" s="25"/>
      <c r="G828" s="68"/>
      <c r="H828" s="25"/>
      <c r="I828" s="68"/>
      <c r="J828" s="72"/>
      <c r="K828" s="72"/>
      <c r="L828" s="72"/>
      <c r="M828" s="72"/>
      <c r="N828" s="25"/>
      <c r="O828" s="25"/>
      <c r="P828" s="25"/>
      <c r="Q828" s="25"/>
    </row>
    <row r="829" spans="1:17" ht="15" customHeight="1" x14ac:dyDescent="0.25">
      <c r="A829" s="25"/>
      <c r="B829" s="25"/>
      <c r="C829" s="25"/>
      <c r="D829" s="25"/>
      <c r="E829" s="25"/>
      <c r="F829" s="25"/>
      <c r="G829" s="68"/>
      <c r="H829" s="25"/>
      <c r="I829" s="68"/>
      <c r="J829" s="72"/>
      <c r="K829" s="72"/>
      <c r="L829" s="72"/>
      <c r="M829" s="72"/>
      <c r="N829" s="25"/>
      <c r="O829" s="25"/>
      <c r="P829" s="25"/>
      <c r="Q829" s="25"/>
    </row>
    <row r="830" spans="1:17" ht="15" customHeight="1" x14ac:dyDescent="0.25">
      <c r="A830" s="25"/>
      <c r="B830" s="25"/>
      <c r="C830" s="25"/>
      <c r="D830" s="25"/>
      <c r="E830" s="25"/>
      <c r="F830" s="25"/>
      <c r="G830" s="68"/>
      <c r="H830" s="25"/>
      <c r="I830" s="68"/>
      <c r="J830" s="72"/>
      <c r="K830" s="72"/>
      <c r="L830" s="72"/>
      <c r="M830" s="72"/>
      <c r="N830" s="25"/>
      <c r="O830" s="25"/>
      <c r="P830" s="25"/>
      <c r="Q830" s="25"/>
    </row>
    <row r="831" spans="1:17" ht="15" customHeight="1" x14ac:dyDescent="0.25">
      <c r="A831" s="25"/>
      <c r="B831" s="25"/>
      <c r="C831" s="25"/>
      <c r="D831" s="25"/>
      <c r="E831" s="25"/>
      <c r="F831" s="25"/>
      <c r="G831" s="68"/>
      <c r="H831" s="25"/>
      <c r="I831" s="68"/>
      <c r="J831" s="72"/>
      <c r="K831" s="72"/>
      <c r="L831" s="72"/>
      <c r="M831" s="72"/>
      <c r="N831" s="25"/>
      <c r="O831" s="25"/>
      <c r="P831" s="25"/>
      <c r="Q831" s="25"/>
    </row>
    <row r="832" spans="1:17" ht="15" customHeight="1" x14ac:dyDescent="0.25">
      <c r="A832" s="25"/>
      <c r="B832" s="25"/>
      <c r="C832" s="25"/>
      <c r="D832" s="25"/>
      <c r="E832" s="25"/>
      <c r="F832" s="25"/>
      <c r="G832" s="68"/>
      <c r="H832" s="25"/>
      <c r="I832" s="68"/>
      <c r="J832" s="72"/>
      <c r="K832" s="72"/>
      <c r="L832" s="72"/>
      <c r="M832" s="72"/>
      <c r="N832" s="25"/>
      <c r="O832" s="25"/>
      <c r="P832" s="25"/>
      <c r="Q832" s="25"/>
    </row>
    <row r="833" spans="1:17" ht="15" customHeight="1" x14ac:dyDescent="0.25">
      <c r="A833" s="25"/>
      <c r="B833" s="25"/>
      <c r="C833" s="25"/>
      <c r="D833" s="25"/>
      <c r="E833" s="25"/>
      <c r="F833" s="25"/>
      <c r="G833" s="68"/>
      <c r="H833" s="25"/>
      <c r="I833" s="68"/>
      <c r="J833" s="72"/>
      <c r="K833" s="72"/>
      <c r="L833" s="72"/>
      <c r="M833" s="72"/>
      <c r="N833" s="25"/>
      <c r="O833" s="25"/>
      <c r="P833" s="25"/>
      <c r="Q833" s="25"/>
    </row>
    <row r="834" spans="1:17" ht="15" customHeight="1" x14ac:dyDescent="0.25">
      <c r="A834" s="25"/>
      <c r="B834" s="25"/>
      <c r="C834" s="25"/>
      <c r="D834" s="25"/>
      <c r="E834" s="25"/>
      <c r="F834" s="25"/>
      <c r="G834" s="68"/>
      <c r="H834" s="25"/>
      <c r="I834" s="68"/>
      <c r="J834" s="72"/>
      <c r="K834" s="72"/>
      <c r="L834" s="72"/>
      <c r="M834" s="72"/>
      <c r="N834" s="25"/>
      <c r="O834" s="25"/>
      <c r="P834" s="25"/>
      <c r="Q834" s="25"/>
    </row>
    <row r="835" spans="1:17" ht="15" customHeight="1" x14ac:dyDescent="0.25">
      <c r="A835" s="25"/>
      <c r="B835" s="25"/>
      <c r="C835" s="25"/>
      <c r="D835" s="25"/>
      <c r="E835" s="25"/>
      <c r="F835" s="25"/>
      <c r="G835" s="68"/>
      <c r="H835" s="25"/>
      <c r="I835" s="68"/>
      <c r="J835" s="72"/>
      <c r="K835" s="72"/>
      <c r="L835" s="72"/>
      <c r="M835" s="72"/>
      <c r="N835" s="25"/>
      <c r="O835" s="25"/>
      <c r="P835" s="25"/>
      <c r="Q835" s="25"/>
    </row>
    <row r="836" spans="1:17" ht="15" customHeight="1" x14ac:dyDescent="0.25">
      <c r="A836" s="25"/>
      <c r="B836" s="25"/>
      <c r="C836" s="25"/>
      <c r="D836" s="25"/>
      <c r="E836" s="25"/>
      <c r="F836" s="25"/>
      <c r="G836" s="68"/>
      <c r="H836" s="25"/>
      <c r="I836" s="68"/>
      <c r="J836" s="72"/>
      <c r="K836" s="72"/>
      <c r="L836" s="72"/>
      <c r="M836" s="72"/>
      <c r="N836" s="25"/>
      <c r="O836" s="25"/>
      <c r="P836" s="25"/>
      <c r="Q836" s="25"/>
    </row>
    <row r="837" spans="1:17" ht="15" customHeight="1" x14ac:dyDescent="0.25">
      <c r="A837" s="25"/>
      <c r="B837" s="25"/>
      <c r="C837" s="25"/>
      <c r="D837" s="25"/>
      <c r="E837" s="25"/>
      <c r="F837" s="25"/>
      <c r="G837" s="68"/>
      <c r="H837" s="25"/>
      <c r="I837" s="68"/>
      <c r="J837" s="72"/>
      <c r="K837" s="72"/>
      <c r="L837" s="72"/>
      <c r="M837" s="72"/>
      <c r="N837" s="25"/>
      <c r="O837" s="25"/>
      <c r="P837" s="25"/>
      <c r="Q837" s="25"/>
    </row>
    <row r="838" spans="1:17" ht="15" customHeight="1" x14ac:dyDescent="0.25">
      <c r="A838" s="25"/>
      <c r="B838" s="25"/>
      <c r="C838" s="25"/>
      <c r="D838" s="25"/>
      <c r="E838" s="25"/>
      <c r="F838" s="25"/>
      <c r="G838" s="68"/>
      <c r="H838" s="25"/>
      <c r="I838" s="68"/>
      <c r="J838" s="72"/>
      <c r="K838" s="72"/>
      <c r="L838" s="72"/>
      <c r="M838" s="72"/>
      <c r="N838" s="25"/>
      <c r="O838" s="25"/>
      <c r="P838" s="25"/>
      <c r="Q838" s="25"/>
    </row>
    <row r="839" spans="1:17" ht="15" customHeight="1" x14ac:dyDescent="0.25">
      <c r="A839" s="25"/>
      <c r="B839" s="25"/>
      <c r="C839" s="25"/>
      <c r="D839" s="25"/>
      <c r="E839" s="25"/>
      <c r="F839" s="25"/>
      <c r="G839" s="68"/>
      <c r="H839" s="25"/>
      <c r="I839" s="68"/>
      <c r="J839" s="72"/>
      <c r="K839" s="72"/>
      <c r="L839" s="72"/>
      <c r="M839" s="72"/>
      <c r="N839" s="25"/>
      <c r="O839" s="25"/>
      <c r="P839" s="25"/>
      <c r="Q839" s="25"/>
    </row>
    <row r="840" spans="1:17" ht="15" customHeight="1" x14ac:dyDescent="0.25">
      <c r="A840" s="25"/>
      <c r="B840" s="25"/>
      <c r="C840" s="25"/>
      <c r="D840" s="25"/>
      <c r="E840" s="25"/>
      <c r="F840" s="25"/>
      <c r="G840" s="68"/>
      <c r="H840" s="25"/>
      <c r="I840" s="68"/>
      <c r="J840" s="72"/>
      <c r="K840" s="72"/>
      <c r="L840" s="72"/>
      <c r="M840" s="72"/>
      <c r="N840" s="25"/>
      <c r="O840" s="25"/>
      <c r="P840" s="25"/>
      <c r="Q840" s="25"/>
    </row>
    <row r="841" spans="1:17" ht="15" customHeight="1" x14ac:dyDescent="0.25">
      <c r="A841" s="25"/>
      <c r="B841" s="25"/>
      <c r="C841" s="25"/>
      <c r="D841" s="25"/>
      <c r="E841" s="25"/>
      <c r="F841" s="25"/>
      <c r="G841" s="68"/>
      <c r="H841" s="25"/>
      <c r="I841" s="68"/>
      <c r="J841" s="72"/>
      <c r="K841" s="72"/>
      <c r="L841" s="72"/>
      <c r="M841" s="72"/>
      <c r="N841" s="25"/>
      <c r="O841" s="25"/>
      <c r="P841" s="25"/>
      <c r="Q841" s="25"/>
    </row>
    <row r="842" spans="1:17" ht="15" customHeight="1" x14ac:dyDescent="0.25">
      <c r="A842" s="25"/>
      <c r="B842" s="25"/>
      <c r="C842" s="25"/>
      <c r="D842" s="25"/>
      <c r="E842" s="25"/>
      <c r="F842" s="25"/>
      <c r="G842" s="68"/>
      <c r="H842" s="25"/>
      <c r="I842" s="68"/>
      <c r="J842" s="72"/>
      <c r="K842" s="72"/>
      <c r="L842" s="72"/>
      <c r="M842" s="72"/>
      <c r="N842" s="25"/>
      <c r="O842" s="25"/>
      <c r="P842" s="25"/>
      <c r="Q842" s="25"/>
    </row>
    <row r="843" spans="1:17" ht="15" customHeight="1" x14ac:dyDescent="0.25">
      <c r="A843" s="25"/>
      <c r="B843" s="25"/>
      <c r="C843" s="25"/>
      <c r="D843" s="25"/>
      <c r="E843" s="25"/>
      <c r="F843" s="25"/>
      <c r="G843" s="68"/>
      <c r="H843" s="25"/>
      <c r="I843" s="68"/>
      <c r="J843" s="72"/>
      <c r="K843" s="72"/>
      <c r="L843" s="72"/>
      <c r="M843" s="72"/>
      <c r="N843" s="25"/>
      <c r="O843" s="25"/>
      <c r="P843" s="25"/>
      <c r="Q843" s="25"/>
    </row>
    <row r="844" spans="1:17" ht="15" customHeight="1" x14ac:dyDescent="0.25">
      <c r="A844" s="25"/>
      <c r="B844" s="25"/>
      <c r="C844" s="25"/>
      <c r="D844" s="25"/>
      <c r="E844" s="25"/>
      <c r="F844" s="25"/>
      <c r="G844" s="68"/>
      <c r="H844" s="25"/>
      <c r="I844" s="68"/>
      <c r="J844" s="72"/>
      <c r="K844" s="72"/>
      <c r="L844" s="72"/>
      <c r="M844" s="72"/>
      <c r="N844" s="25"/>
      <c r="O844" s="25"/>
      <c r="P844" s="25"/>
      <c r="Q844" s="25"/>
    </row>
    <row r="845" spans="1:17" ht="15" customHeight="1" x14ac:dyDescent="0.25">
      <c r="A845" s="25"/>
      <c r="B845" s="25"/>
      <c r="C845" s="25"/>
      <c r="D845" s="25"/>
      <c r="E845" s="25"/>
      <c r="F845" s="25"/>
      <c r="G845" s="68"/>
      <c r="H845" s="25"/>
      <c r="I845" s="68"/>
      <c r="J845" s="72"/>
      <c r="K845" s="72"/>
      <c r="L845" s="72"/>
      <c r="M845" s="72"/>
      <c r="N845" s="25"/>
      <c r="O845" s="25"/>
      <c r="P845" s="25"/>
      <c r="Q845" s="25"/>
    </row>
    <row r="846" spans="1:17" ht="15" customHeight="1" x14ac:dyDescent="0.25">
      <c r="A846" s="25"/>
      <c r="B846" s="25"/>
      <c r="C846" s="25"/>
      <c r="D846" s="25"/>
      <c r="E846" s="25"/>
      <c r="F846" s="25"/>
      <c r="G846" s="68"/>
      <c r="H846" s="25"/>
      <c r="I846" s="68"/>
      <c r="J846" s="72"/>
      <c r="K846" s="72"/>
      <c r="L846" s="72"/>
      <c r="M846" s="72"/>
      <c r="N846" s="25"/>
      <c r="O846" s="25"/>
      <c r="P846" s="25"/>
      <c r="Q846" s="25"/>
    </row>
    <row r="847" spans="1:17" ht="15" customHeight="1" x14ac:dyDescent="0.25">
      <c r="A847" s="25"/>
      <c r="B847" s="25"/>
      <c r="C847" s="25"/>
      <c r="D847" s="25"/>
      <c r="E847" s="25"/>
      <c r="F847" s="25"/>
      <c r="G847" s="68"/>
      <c r="H847" s="25"/>
      <c r="I847" s="68"/>
      <c r="J847" s="72"/>
      <c r="K847" s="72"/>
      <c r="L847" s="72"/>
      <c r="M847" s="72"/>
      <c r="N847" s="25"/>
      <c r="O847" s="25"/>
      <c r="P847" s="25"/>
      <c r="Q847" s="25"/>
    </row>
    <row r="848" spans="1:17" ht="15" customHeight="1" x14ac:dyDescent="0.25">
      <c r="A848" s="25"/>
      <c r="B848" s="25"/>
      <c r="C848" s="25"/>
      <c r="D848" s="25"/>
      <c r="E848" s="25"/>
      <c r="F848" s="25"/>
      <c r="G848" s="68"/>
      <c r="H848" s="25"/>
      <c r="I848" s="68"/>
      <c r="J848" s="72"/>
      <c r="K848" s="72"/>
      <c r="L848" s="72"/>
      <c r="M848" s="72"/>
      <c r="N848" s="25"/>
      <c r="O848" s="25"/>
      <c r="P848" s="25"/>
      <c r="Q848" s="25"/>
    </row>
    <row r="849" spans="1:17" ht="15" customHeight="1" x14ac:dyDescent="0.25">
      <c r="A849" s="25"/>
      <c r="B849" s="25"/>
      <c r="C849" s="25"/>
      <c r="D849" s="25"/>
      <c r="E849" s="25"/>
      <c r="F849" s="25"/>
      <c r="G849" s="68"/>
      <c r="H849" s="25"/>
      <c r="I849" s="68"/>
      <c r="J849" s="72"/>
      <c r="K849" s="72"/>
      <c r="L849" s="72"/>
      <c r="M849" s="72"/>
      <c r="N849" s="25"/>
      <c r="O849" s="25"/>
      <c r="P849" s="25"/>
      <c r="Q849" s="25"/>
    </row>
    <row r="850" spans="1:17" ht="15" customHeight="1" x14ac:dyDescent="0.25">
      <c r="A850" s="25"/>
      <c r="B850" s="25"/>
      <c r="C850" s="25"/>
      <c r="D850" s="25"/>
      <c r="E850" s="25"/>
      <c r="F850" s="25"/>
      <c r="G850" s="68"/>
      <c r="H850" s="25"/>
      <c r="I850" s="68"/>
      <c r="J850" s="72"/>
      <c r="K850" s="72"/>
      <c r="L850" s="72"/>
      <c r="M850" s="72"/>
      <c r="N850" s="25"/>
      <c r="O850" s="25"/>
      <c r="P850" s="25"/>
      <c r="Q850" s="25"/>
    </row>
    <row r="851" spans="1:17" ht="15" customHeight="1" x14ac:dyDescent="0.25">
      <c r="A851" s="25"/>
      <c r="B851" s="25"/>
      <c r="C851" s="25"/>
      <c r="D851" s="25"/>
      <c r="E851" s="25"/>
      <c r="F851" s="25"/>
      <c r="G851" s="68"/>
      <c r="H851" s="25"/>
      <c r="I851" s="68"/>
      <c r="J851" s="72"/>
      <c r="K851" s="72"/>
      <c r="L851" s="72"/>
      <c r="M851" s="72"/>
      <c r="N851" s="25"/>
      <c r="O851" s="25"/>
      <c r="P851" s="25"/>
      <c r="Q851" s="25"/>
    </row>
    <row r="852" spans="1:17" ht="15" customHeight="1" x14ac:dyDescent="0.25">
      <c r="A852" s="25"/>
      <c r="B852" s="25"/>
      <c r="C852" s="25"/>
      <c r="D852" s="25"/>
      <c r="E852" s="25"/>
      <c r="F852" s="25"/>
      <c r="G852" s="68"/>
      <c r="H852" s="25"/>
      <c r="I852" s="68"/>
      <c r="J852" s="72"/>
      <c r="K852" s="72"/>
      <c r="L852" s="72"/>
      <c r="M852" s="72"/>
      <c r="N852" s="25"/>
      <c r="O852" s="25"/>
      <c r="P852" s="25"/>
      <c r="Q852" s="25"/>
    </row>
    <row r="853" spans="1:17" ht="15" customHeight="1" x14ac:dyDescent="0.25">
      <c r="A853" s="25"/>
      <c r="B853" s="25"/>
      <c r="C853" s="25"/>
      <c r="D853" s="25"/>
      <c r="E853" s="25"/>
      <c r="F853" s="25"/>
      <c r="G853" s="68"/>
      <c r="H853" s="25"/>
      <c r="I853" s="68"/>
      <c r="J853" s="72"/>
      <c r="K853" s="72"/>
      <c r="L853" s="72"/>
      <c r="M853" s="72"/>
      <c r="N853" s="25"/>
      <c r="O853" s="25"/>
      <c r="P853" s="25"/>
      <c r="Q853" s="25"/>
    </row>
    <row r="854" spans="1:17" ht="15" customHeight="1" x14ac:dyDescent="0.25">
      <c r="A854" s="25"/>
      <c r="B854" s="25"/>
      <c r="C854" s="25"/>
      <c r="D854" s="25"/>
      <c r="E854" s="25"/>
      <c r="F854" s="25"/>
      <c r="G854" s="68"/>
      <c r="H854" s="25"/>
      <c r="I854" s="68"/>
      <c r="J854" s="72"/>
      <c r="K854" s="72"/>
      <c r="L854" s="72"/>
      <c r="M854" s="72"/>
      <c r="N854" s="25"/>
      <c r="O854" s="25"/>
      <c r="P854" s="25"/>
      <c r="Q854" s="25"/>
    </row>
    <row r="855" spans="1:17" ht="15" customHeight="1" x14ac:dyDescent="0.25">
      <c r="A855" s="25"/>
      <c r="B855" s="25"/>
      <c r="C855" s="25"/>
      <c r="D855" s="25"/>
      <c r="E855" s="25"/>
      <c r="F855" s="25"/>
      <c r="G855" s="68"/>
      <c r="H855" s="25"/>
      <c r="I855" s="68"/>
      <c r="J855" s="72"/>
      <c r="K855" s="72"/>
      <c r="L855" s="72"/>
      <c r="M855" s="72"/>
      <c r="N855" s="25"/>
      <c r="O855" s="25"/>
      <c r="P855" s="25"/>
      <c r="Q855" s="25"/>
    </row>
    <row r="856" spans="1:17" ht="15" customHeight="1" x14ac:dyDescent="0.25">
      <c r="A856" s="25"/>
      <c r="B856" s="25"/>
      <c r="C856" s="25"/>
      <c r="D856" s="25"/>
      <c r="E856" s="25"/>
      <c r="F856" s="25"/>
      <c r="G856" s="68"/>
      <c r="H856" s="25"/>
      <c r="I856" s="68"/>
      <c r="J856" s="72"/>
      <c r="K856" s="72"/>
      <c r="L856" s="72"/>
      <c r="M856" s="72"/>
      <c r="N856" s="25"/>
      <c r="O856" s="25"/>
      <c r="P856" s="25"/>
      <c r="Q856" s="25"/>
    </row>
    <row r="857" spans="1:17" ht="15" customHeight="1" x14ac:dyDescent="0.25">
      <c r="A857" s="25"/>
      <c r="B857" s="25"/>
      <c r="C857" s="25"/>
      <c r="D857" s="25"/>
      <c r="E857" s="25"/>
      <c r="F857" s="25"/>
      <c r="G857" s="68"/>
      <c r="H857" s="25"/>
      <c r="I857" s="68"/>
      <c r="J857" s="72"/>
      <c r="K857" s="72"/>
      <c r="L857" s="72"/>
      <c r="M857" s="72"/>
      <c r="N857" s="25"/>
      <c r="O857" s="25"/>
      <c r="P857" s="25"/>
      <c r="Q857" s="25"/>
    </row>
    <row r="858" spans="1:17" ht="15" customHeight="1" x14ac:dyDescent="0.25">
      <c r="A858" s="25"/>
      <c r="B858" s="25"/>
      <c r="C858" s="25"/>
      <c r="D858" s="25"/>
      <c r="E858" s="25"/>
      <c r="F858" s="25"/>
      <c r="G858" s="68"/>
      <c r="H858" s="25"/>
      <c r="I858" s="68"/>
      <c r="J858" s="72"/>
      <c r="K858" s="72"/>
      <c r="L858" s="72"/>
      <c r="M858" s="72"/>
      <c r="N858" s="25"/>
      <c r="O858" s="25"/>
      <c r="P858" s="25"/>
      <c r="Q858" s="25"/>
    </row>
    <row r="859" spans="1:17" ht="15" customHeight="1" x14ac:dyDescent="0.25">
      <c r="A859" s="25"/>
      <c r="B859" s="25"/>
      <c r="C859" s="25"/>
      <c r="D859" s="25"/>
      <c r="E859" s="25"/>
      <c r="F859" s="25"/>
      <c r="G859" s="68"/>
      <c r="H859" s="25"/>
      <c r="I859" s="68"/>
      <c r="J859" s="72"/>
      <c r="K859" s="72"/>
      <c r="L859" s="72"/>
      <c r="M859" s="72"/>
      <c r="N859" s="25"/>
      <c r="O859" s="25"/>
      <c r="P859" s="25"/>
      <c r="Q859" s="25"/>
    </row>
    <row r="860" spans="1:17" ht="15" customHeight="1" x14ac:dyDescent="0.25">
      <c r="A860" s="25"/>
      <c r="B860" s="25"/>
      <c r="C860" s="25"/>
      <c r="D860" s="25"/>
      <c r="E860" s="25"/>
      <c r="F860" s="25"/>
      <c r="G860" s="68"/>
      <c r="H860" s="25"/>
      <c r="I860" s="68"/>
      <c r="J860" s="72"/>
      <c r="K860" s="72"/>
      <c r="L860" s="72"/>
      <c r="M860" s="72"/>
      <c r="N860" s="25"/>
      <c r="O860" s="25"/>
      <c r="P860" s="25"/>
      <c r="Q860" s="25"/>
    </row>
    <row r="861" spans="1:17" ht="15" customHeight="1" x14ac:dyDescent="0.25">
      <c r="A861" s="25"/>
      <c r="B861" s="25"/>
      <c r="C861" s="25"/>
      <c r="D861" s="25"/>
      <c r="E861" s="25"/>
      <c r="F861" s="25"/>
      <c r="G861" s="68"/>
      <c r="H861" s="25"/>
      <c r="I861" s="68"/>
      <c r="J861" s="72"/>
      <c r="K861" s="72"/>
      <c r="L861" s="72"/>
      <c r="M861" s="72"/>
      <c r="N861" s="25"/>
      <c r="O861" s="25"/>
      <c r="P861" s="25"/>
      <c r="Q861" s="25"/>
    </row>
    <row r="862" spans="1:17" ht="15" customHeight="1" x14ac:dyDescent="0.25">
      <c r="A862" s="25"/>
      <c r="B862" s="25"/>
      <c r="C862" s="25"/>
      <c r="D862" s="25"/>
      <c r="E862" s="25"/>
      <c r="F862" s="25"/>
      <c r="G862" s="68"/>
      <c r="H862" s="25"/>
      <c r="I862" s="68"/>
      <c r="J862" s="72"/>
      <c r="K862" s="72"/>
      <c r="L862" s="72"/>
      <c r="M862" s="72"/>
      <c r="N862" s="25"/>
      <c r="O862" s="25"/>
      <c r="P862" s="25"/>
      <c r="Q862" s="25"/>
    </row>
    <row r="863" spans="1:17" ht="15" customHeight="1" x14ac:dyDescent="0.25">
      <c r="A863" s="25"/>
      <c r="B863" s="25"/>
      <c r="C863" s="25"/>
      <c r="D863" s="25"/>
      <c r="E863" s="25"/>
      <c r="F863" s="25"/>
      <c r="G863" s="68"/>
      <c r="H863" s="25"/>
      <c r="I863" s="68"/>
      <c r="J863" s="72"/>
      <c r="K863" s="72"/>
      <c r="L863" s="72"/>
      <c r="M863" s="72"/>
      <c r="N863" s="25"/>
      <c r="O863" s="25"/>
      <c r="P863" s="25"/>
      <c r="Q863" s="25"/>
    </row>
    <row r="864" spans="1:17" ht="15" customHeight="1" x14ac:dyDescent="0.25">
      <c r="A864" s="25"/>
      <c r="B864" s="25"/>
      <c r="C864" s="25"/>
      <c r="D864" s="25"/>
      <c r="E864" s="25"/>
      <c r="F864" s="25"/>
      <c r="G864" s="68"/>
      <c r="H864" s="25"/>
      <c r="I864" s="68"/>
      <c r="J864" s="72"/>
      <c r="K864" s="72"/>
      <c r="L864" s="72"/>
      <c r="M864" s="72"/>
      <c r="N864" s="25"/>
      <c r="O864" s="25"/>
      <c r="P864" s="25"/>
      <c r="Q864" s="25"/>
    </row>
    <row r="865" spans="1:17" ht="15" customHeight="1" x14ac:dyDescent="0.25">
      <c r="A865" s="25"/>
      <c r="B865" s="25"/>
      <c r="C865" s="25"/>
      <c r="D865" s="25"/>
      <c r="E865" s="25"/>
      <c r="F865" s="25"/>
      <c r="G865" s="68"/>
      <c r="H865" s="25"/>
      <c r="I865" s="68"/>
      <c r="J865" s="72"/>
      <c r="K865" s="72"/>
      <c r="L865" s="72"/>
      <c r="M865" s="72"/>
      <c r="N865" s="25"/>
      <c r="O865" s="25"/>
      <c r="P865" s="25"/>
      <c r="Q865" s="25"/>
    </row>
    <row r="866" spans="1:17" ht="15" customHeight="1" x14ac:dyDescent="0.25">
      <c r="A866" s="25"/>
      <c r="B866" s="25"/>
      <c r="C866" s="25"/>
      <c r="D866" s="25"/>
      <c r="E866" s="25"/>
      <c r="F866" s="25"/>
      <c r="G866" s="68"/>
      <c r="H866" s="25"/>
      <c r="I866" s="68"/>
      <c r="J866" s="72"/>
      <c r="K866" s="72"/>
      <c r="L866" s="72"/>
      <c r="M866" s="72"/>
      <c r="N866" s="25"/>
      <c r="O866" s="25"/>
      <c r="P866" s="25"/>
      <c r="Q866" s="25"/>
    </row>
    <row r="867" spans="1:17" ht="15" customHeight="1" x14ac:dyDescent="0.25">
      <c r="A867" s="25"/>
      <c r="B867" s="25"/>
      <c r="C867" s="25"/>
      <c r="D867" s="25"/>
      <c r="E867" s="25"/>
      <c r="F867" s="25"/>
      <c r="G867" s="68"/>
      <c r="H867" s="25"/>
      <c r="I867" s="68"/>
      <c r="J867" s="72"/>
      <c r="K867" s="72"/>
      <c r="L867" s="72"/>
      <c r="M867" s="72"/>
      <c r="N867" s="25"/>
      <c r="O867" s="25"/>
      <c r="P867" s="25"/>
      <c r="Q867" s="25"/>
    </row>
    <row r="868" spans="1:17" ht="15" customHeight="1" x14ac:dyDescent="0.25">
      <c r="A868" s="25"/>
      <c r="B868" s="25"/>
      <c r="C868" s="25"/>
      <c r="D868" s="25"/>
      <c r="E868" s="25"/>
      <c r="F868" s="25"/>
      <c r="G868" s="68"/>
      <c r="H868" s="25"/>
      <c r="I868" s="68"/>
      <c r="J868" s="72"/>
      <c r="K868" s="72"/>
      <c r="L868" s="72"/>
      <c r="M868" s="72"/>
      <c r="N868" s="25"/>
      <c r="O868" s="25"/>
      <c r="P868" s="25"/>
      <c r="Q868" s="25"/>
    </row>
    <row r="869" spans="1:17" ht="15" customHeight="1" x14ac:dyDescent="0.25">
      <c r="A869" s="25"/>
      <c r="B869" s="25"/>
      <c r="C869" s="25"/>
      <c r="D869" s="25"/>
      <c r="E869" s="25"/>
      <c r="F869" s="25"/>
      <c r="G869" s="68"/>
      <c r="H869" s="25"/>
      <c r="I869" s="68"/>
      <c r="J869" s="72"/>
      <c r="K869" s="72"/>
      <c r="L869" s="72"/>
      <c r="M869" s="72"/>
      <c r="N869" s="25"/>
      <c r="O869" s="25"/>
      <c r="P869" s="25"/>
      <c r="Q869" s="25"/>
    </row>
    <row r="870" spans="1:17" ht="15" customHeight="1" x14ac:dyDescent="0.25">
      <c r="A870" s="25"/>
      <c r="B870" s="25"/>
      <c r="C870" s="25"/>
      <c r="D870" s="25"/>
      <c r="E870" s="25"/>
      <c r="F870" s="25"/>
      <c r="G870" s="68"/>
      <c r="H870" s="25"/>
      <c r="I870" s="68"/>
      <c r="J870" s="72"/>
      <c r="K870" s="72"/>
      <c r="L870" s="72"/>
      <c r="M870" s="72"/>
      <c r="N870" s="25"/>
      <c r="O870" s="25"/>
      <c r="P870" s="25"/>
      <c r="Q870" s="25"/>
    </row>
    <row r="871" spans="1:17" ht="15" customHeight="1" x14ac:dyDescent="0.25">
      <c r="A871" s="25"/>
      <c r="B871" s="25"/>
      <c r="C871" s="25"/>
      <c r="D871" s="25"/>
      <c r="E871" s="25"/>
      <c r="F871" s="25"/>
      <c r="G871" s="68"/>
      <c r="H871" s="25"/>
      <c r="I871" s="68"/>
      <c r="J871" s="72"/>
      <c r="K871" s="72"/>
      <c r="L871" s="72"/>
      <c r="M871" s="72"/>
      <c r="N871" s="25"/>
      <c r="O871" s="25"/>
      <c r="P871" s="25"/>
      <c r="Q871" s="25"/>
    </row>
    <row r="872" spans="1:17" ht="15" customHeight="1" x14ac:dyDescent="0.25">
      <c r="A872" s="25"/>
      <c r="B872" s="25"/>
      <c r="C872" s="25"/>
      <c r="D872" s="25"/>
      <c r="E872" s="25"/>
      <c r="F872" s="25"/>
      <c r="G872" s="68"/>
      <c r="H872" s="25"/>
      <c r="I872" s="68"/>
      <c r="J872" s="72"/>
      <c r="K872" s="72"/>
      <c r="L872" s="72"/>
      <c r="M872" s="72"/>
      <c r="N872" s="25"/>
      <c r="O872" s="25"/>
      <c r="P872" s="25"/>
      <c r="Q872" s="25"/>
    </row>
    <row r="873" spans="1:17" ht="15" customHeight="1" x14ac:dyDescent="0.25">
      <c r="A873" s="25"/>
      <c r="B873" s="25"/>
      <c r="C873" s="25"/>
      <c r="D873" s="25"/>
      <c r="E873" s="25"/>
      <c r="F873" s="25"/>
      <c r="G873" s="68"/>
      <c r="H873" s="25"/>
      <c r="I873" s="68"/>
      <c r="J873" s="72"/>
      <c r="K873" s="72"/>
      <c r="L873" s="72"/>
      <c r="M873" s="72"/>
      <c r="N873" s="25"/>
      <c r="O873" s="25"/>
      <c r="P873" s="25"/>
      <c r="Q873" s="25"/>
    </row>
    <row r="874" spans="1:17" ht="15" customHeight="1" x14ac:dyDescent="0.25">
      <c r="A874" s="25"/>
      <c r="B874" s="25"/>
      <c r="C874" s="25"/>
      <c r="D874" s="25"/>
      <c r="E874" s="25"/>
      <c r="F874" s="25"/>
      <c r="G874" s="68"/>
      <c r="H874" s="25"/>
      <c r="I874" s="68"/>
      <c r="J874" s="72"/>
      <c r="K874" s="72"/>
      <c r="L874" s="72"/>
      <c r="M874" s="72"/>
      <c r="N874" s="25"/>
      <c r="O874" s="25"/>
      <c r="P874" s="25"/>
      <c r="Q874" s="25"/>
    </row>
    <row r="875" spans="1:17" ht="15" customHeight="1" x14ac:dyDescent="0.25">
      <c r="A875" s="25"/>
      <c r="B875" s="25"/>
      <c r="C875" s="25"/>
      <c r="D875" s="25"/>
      <c r="E875" s="25"/>
      <c r="F875" s="25"/>
      <c r="G875" s="68"/>
      <c r="H875" s="25"/>
      <c r="I875" s="68"/>
      <c r="J875" s="72"/>
      <c r="K875" s="72"/>
      <c r="L875" s="72"/>
      <c r="M875" s="72"/>
      <c r="N875" s="25"/>
      <c r="O875" s="25"/>
      <c r="P875" s="25"/>
      <c r="Q875" s="25"/>
    </row>
    <row r="876" spans="1:17" ht="15" customHeight="1" x14ac:dyDescent="0.25">
      <c r="A876" s="25"/>
      <c r="B876" s="25"/>
      <c r="C876" s="25"/>
      <c r="D876" s="25"/>
      <c r="E876" s="25"/>
      <c r="F876" s="25"/>
      <c r="G876" s="68"/>
      <c r="H876" s="25"/>
      <c r="I876" s="68"/>
      <c r="J876" s="72"/>
      <c r="K876" s="72"/>
      <c r="L876" s="72"/>
      <c r="M876" s="72"/>
      <c r="N876" s="25"/>
      <c r="O876" s="25"/>
      <c r="P876" s="25"/>
      <c r="Q876" s="25"/>
    </row>
    <row r="877" spans="1:17" ht="15" customHeight="1" x14ac:dyDescent="0.25">
      <c r="A877" s="25"/>
      <c r="B877" s="25"/>
      <c r="C877" s="25"/>
      <c r="D877" s="25"/>
      <c r="E877" s="25"/>
      <c r="F877" s="25"/>
      <c r="G877" s="68"/>
      <c r="H877" s="25"/>
      <c r="I877" s="68"/>
      <c r="J877" s="72"/>
      <c r="K877" s="72"/>
      <c r="L877" s="72"/>
      <c r="M877" s="72"/>
      <c r="N877" s="25"/>
      <c r="O877" s="25"/>
      <c r="P877" s="25"/>
      <c r="Q877" s="25"/>
    </row>
    <row r="878" spans="1:17" ht="15" customHeight="1" x14ac:dyDescent="0.25">
      <c r="A878" s="25"/>
      <c r="B878" s="25"/>
      <c r="C878" s="25"/>
      <c r="D878" s="25"/>
      <c r="E878" s="25"/>
      <c r="F878" s="25"/>
      <c r="G878" s="68"/>
      <c r="H878" s="25"/>
      <c r="I878" s="68"/>
      <c r="J878" s="72"/>
      <c r="K878" s="72"/>
      <c r="L878" s="72"/>
      <c r="M878" s="72"/>
      <c r="N878" s="25"/>
      <c r="O878" s="25"/>
      <c r="P878" s="25"/>
      <c r="Q878" s="25"/>
    </row>
    <row r="879" spans="1:17" ht="15" customHeight="1" x14ac:dyDescent="0.25">
      <c r="A879" s="25"/>
      <c r="B879" s="25"/>
      <c r="C879" s="25"/>
      <c r="D879" s="25"/>
      <c r="E879" s="25"/>
      <c r="F879" s="25"/>
      <c r="G879" s="68"/>
      <c r="H879" s="25"/>
      <c r="I879" s="68"/>
      <c r="J879" s="72"/>
      <c r="K879" s="72"/>
      <c r="L879" s="72"/>
      <c r="M879" s="72"/>
      <c r="N879" s="25"/>
      <c r="O879" s="25"/>
      <c r="P879" s="25"/>
      <c r="Q879" s="25"/>
    </row>
    <row r="880" spans="1:17" ht="15" customHeight="1" x14ac:dyDescent="0.25">
      <c r="A880" s="25"/>
      <c r="B880" s="25"/>
      <c r="C880" s="25"/>
      <c r="D880" s="25"/>
      <c r="E880" s="25"/>
      <c r="F880" s="25"/>
      <c r="G880" s="68"/>
      <c r="H880" s="25"/>
      <c r="I880" s="68"/>
      <c r="J880" s="72"/>
      <c r="K880" s="72"/>
      <c r="L880" s="72"/>
      <c r="M880" s="72"/>
      <c r="N880" s="25"/>
      <c r="O880" s="25"/>
      <c r="P880" s="25"/>
      <c r="Q880" s="25"/>
    </row>
    <row r="881" spans="1:17" ht="15" customHeight="1" x14ac:dyDescent="0.25">
      <c r="A881" s="25"/>
      <c r="B881" s="25"/>
      <c r="C881" s="25"/>
      <c r="D881" s="25"/>
      <c r="E881" s="25"/>
      <c r="F881" s="25"/>
      <c r="G881" s="68"/>
      <c r="H881" s="25"/>
      <c r="I881" s="68"/>
      <c r="J881" s="72"/>
      <c r="K881" s="72"/>
      <c r="L881" s="72"/>
      <c r="M881" s="72"/>
      <c r="N881" s="25"/>
      <c r="O881" s="25"/>
      <c r="P881" s="25"/>
      <c r="Q881" s="25"/>
    </row>
    <row r="882" spans="1:17" ht="15" customHeight="1" x14ac:dyDescent="0.25">
      <c r="A882" s="25"/>
      <c r="B882" s="25"/>
      <c r="C882" s="25"/>
      <c r="D882" s="25"/>
      <c r="E882" s="25"/>
      <c r="F882" s="25"/>
      <c r="G882" s="68"/>
      <c r="H882" s="25"/>
      <c r="I882" s="68"/>
      <c r="J882" s="72"/>
      <c r="K882" s="72"/>
      <c r="L882" s="72"/>
      <c r="M882" s="72"/>
      <c r="N882" s="25"/>
      <c r="O882" s="25"/>
      <c r="P882" s="25"/>
      <c r="Q882" s="25"/>
    </row>
    <row r="883" spans="1:17" ht="15" customHeight="1" x14ac:dyDescent="0.25">
      <c r="A883" s="25"/>
      <c r="B883" s="25"/>
      <c r="C883" s="25"/>
      <c r="D883" s="25"/>
      <c r="E883" s="25"/>
      <c r="F883" s="25"/>
      <c r="G883" s="68"/>
      <c r="H883" s="25"/>
      <c r="I883" s="68"/>
      <c r="J883" s="72"/>
      <c r="K883" s="72"/>
      <c r="L883" s="72"/>
      <c r="M883" s="72"/>
      <c r="N883" s="25"/>
      <c r="O883" s="25"/>
      <c r="P883" s="25"/>
      <c r="Q883" s="25"/>
    </row>
    <row r="884" spans="1:17" ht="15" customHeight="1" x14ac:dyDescent="0.25">
      <c r="A884" s="25"/>
      <c r="B884" s="25"/>
      <c r="C884" s="25"/>
      <c r="D884" s="25"/>
      <c r="E884" s="25"/>
      <c r="F884" s="25"/>
      <c r="G884" s="68"/>
      <c r="H884" s="25"/>
      <c r="I884" s="68"/>
      <c r="J884" s="72"/>
      <c r="K884" s="72"/>
      <c r="L884" s="72"/>
      <c r="M884" s="72"/>
      <c r="N884" s="25"/>
      <c r="O884" s="25"/>
      <c r="P884" s="25"/>
      <c r="Q884" s="25"/>
    </row>
    <row r="885" spans="1:17" ht="15" customHeight="1" x14ac:dyDescent="0.25">
      <c r="A885" s="25"/>
      <c r="B885" s="25"/>
      <c r="C885" s="25"/>
      <c r="D885" s="25"/>
      <c r="E885" s="25"/>
      <c r="F885" s="25"/>
      <c r="G885" s="68"/>
      <c r="H885" s="25"/>
      <c r="I885" s="68"/>
      <c r="J885" s="72"/>
      <c r="K885" s="72"/>
      <c r="L885" s="72"/>
      <c r="M885" s="72"/>
      <c r="N885" s="25"/>
      <c r="O885" s="25"/>
      <c r="P885" s="25"/>
      <c r="Q885" s="25"/>
    </row>
    <row r="886" spans="1:17" ht="15" customHeight="1" x14ac:dyDescent="0.25">
      <c r="A886" s="25"/>
      <c r="B886" s="25"/>
      <c r="C886" s="25"/>
      <c r="D886" s="25"/>
      <c r="E886" s="25"/>
      <c r="F886" s="25"/>
      <c r="G886" s="68"/>
      <c r="H886" s="25"/>
      <c r="I886" s="68"/>
      <c r="J886" s="72"/>
      <c r="K886" s="72"/>
      <c r="L886" s="72"/>
      <c r="M886" s="72"/>
      <c r="N886" s="25"/>
      <c r="O886" s="25"/>
      <c r="P886" s="25"/>
      <c r="Q886" s="25"/>
    </row>
    <row r="887" spans="1:17" ht="15" customHeight="1" x14ac:dyDescent="0.25">
      <c r="A887" s="25"/>
      <c r="B887" s="25"/>
      <c r="C887" s="25"/>
      <c r="D887" s="25"/>
      <c r="E887" s="25"/>
      <c r="F887" s="25"/>
      <c r="G887" s="68"/>
      <c r="H887" s="25"/>
      <c r="I887" s="68"/>
      <c r="J887" s="72"/>
      <c r="K887" s="72"/>
      <c r="L887" s="72"/>
      <c r="M887" s="72"/>
      <c r="N887" s="25"/>
      <c r="O887" s="25"/>
      <c r="P887" s="25"/>
      <c r="Q887" s="25"/>
    </row>
    <row r="888" spans="1:17" ht="15" customHeight="1" x14ac:dyDescent="0.25">
      <c r="A888" s="25"/>
      <c r="B888" s="25"/>
      <c r="C888" s="25"/>
      <c r="D888" s="25"/>
      <c r="E888" s="25"/>
      <c r="F888" s="25"/>
      <c r="G888" s="68"/>
      <c r="H888" s="25"/>
      <c r="I888" s="68"/>
      <c r="J888" s="72"/>
      <c r="K888" s="72"/>
      <c r="L888" s="72"/>
      <c r="M888" s="72"/>
      <c r="N888" s="25"/>
      <c r="O888" s="25"/>
      <c r="P888" s="25"/>
      <c r="Q888" s="25"/>
    </row>
    <row r="889" spans="1:17" ht="15" customHeight="1" x14ac:dyDescent="0.25">
      <c r="A889" s="25"/>
      <c r="B889" s="25"/>
      <c r="C889" s="25"/>
      <c r="D889" s="25"/>
      <c r="E889" s="25"/>
      <c r="F889" s="25"/>
      <c r="G889" s="68"/>
      <c r="H889" s="25"/>
      <c r="I889" s="68"/>
      <c r="J889" s="72"/>
      <c r="K889" s="72"/>
      <c r="L889" s="72"/>
      <c r="M889" s="72"/>
      <c r="N889" s="25"/>
      <c r="O889" s="25"/>
      <c r="P889" s="25"/>
      <c r="Q889" s="25"/>
    </row>
    <row r="890" spans="1:17" ht="15" customHeight="1" x14ac:dyDescent="0.25">
      <c r="A890" s="25"/>
      <c r="B890" s="25"/>
      <c r="C890" s="25"/>
      <c r="D890" s="25"/>
      <c r="E890" s="25"/>
      <c r="F890" s="25"/>
      <c r="G890" s="68"/>
      <c r="H890" s="25"/>
      <c r="I890" s="68"/>
      <c r="J890" s="72"/>
      <c r="K890" s="72"/>
      <c r="L890" s="72"/>
      <c r="M890" s="72"/>
      <c r="N890" s="25"/>
      <c r="O890" s="25"/>
      <c r="P890" s="25"/>
      <c r="Q890" s="25"/>
    </row>
    <row r="891" spans="1:17" ht="15" customHeight="1" x14ac:dyDescent="0.25">
      <c r="A891" s="25"/>
      <c r="B891" s="25"/>
      <c r="C891" s="25"/>
      <c r="D891" s="25"/>
      <c r="E891" s="25"/>
      <c r="F891" s="25"/>
      <c r="G891" s="68"/>
      <c r="H891" s="25"/>
      <c r="I891" s="68"/>
      <c r="J891" s="72"/>
      <c r="K891" s="72"/>
      <c r="L891" s="72"/>
      <c r="M891" s="72"/>
      <c r="N891" s="25"/>
      <c r="O891" s="25"/>
      <c r="P891" s="25"/>
      <c r="Q891" s="25"/>
    </row>
    <row r="892" spans="1:17" ht="15" customHeight="1" x14ac:dyDescent="0.25">
      <c r="A892" s="25"/>
      <c r="B892" s="25"/>
      <c r="C892" s="25"/>
      <c r="D892" s="25"/>
      <c r="E892" s="25"/>
      <c r="F892" s="25"/>
      <c r="G892" s="68"/>
      <c r="H892" s="25"/>
      <c r="I892" s="68"/>
      <c r="J892" s="72"/>
      <c r="K892" s="72"/>
      <c r="L892" s="72"/>
      <c r="M892" s="72"/>
      <c r="N892" s="25"/>
      <c r="O892" s="25"/>
      <c r="P892" s="25"/>
      <c r="Q892" s="25"/>
    </row>
    <row r="893" spans="1:17" ht="15" customHeight="1" x14ac:dyDescent="0.25">
      <c r="A893" s="25"/>
      <c r="B893" s="25"/>
      <c r="C893" s="25"/>
      <c r="D893" s="25"/>
      <c r="E893" s="25"/>
      <c r="F893" s="25"/>
      <c r="G893" s="68"/>
      <c r="H893" s="25"/>
      <c r="I893" s="68"/>
      <c r="J893" s="72"/>
      <c r="K893" s="72"/>
      <c r="L893" s="72"/>
      <c r="M893" s="72"/>
      <c r="N893" s="25"/>
      <c r="O893" s="25"/>
      <c r="P893" s="25"/>
      <c r="Q893" s="25"/>
    </row>
    <row r="894" spans="1:17" ht="15" customHeight="1" x14ac:dyDescent="0.25">
      <c r="A894" s="25"/>
      <c r="B894" s="25"/>
      <c r="C894" s="25"/>
      <c r="D894" s="25"/>
      <c r="E894" s="25"/>
      <c r="F894" s="25"/>
      <c r="G894" s="68"/>
      <c r="H894" s="25"/>
      <c r="I894" s="68"/>
      <c r="J894" s="72"/>
      <c r="K894" s="72"/>
      <c r="L894" s="72"/>
      <c r="M894" s="72"/>
      <c r="N894" s="25"/>
      <c r="O894" s="25"/>
      <c r="P894" s="25"/>
      <c r="Q894" s="25"/>
    </row>
    <row r="895" spans="1:17" ht="15" customHeight="1" x14ac:dyDescent="0.25">
      <c r="A895" s="25"/>
      <c r="B895" s="25"/>
      <c r="C895" s="25"/>
      <c r="D895" s="25"/>
      <c r="E895" s="25"/>
      <c r="F895" s="25"/>
      <c r="G895" s="68"/>
      <c r="H895" s="25"/>
      <c r="I895" s="68"/>
      <c r="J895" s="72"/>
      <c r="K895" s="72"/>
      <c r="L895" s="72"/>
      <c r="M895" s="72"/>
      <c r="N895" s="25"/>
      <c r="O895" s="25"/>
      <c r="P895" s="25"/>
      <c r="Q895" s="25"/>
    </row>
    <row r="896" spans="1:17" ht="15" customHeight="1" x14ac:dyDescent="0.25">
      <c r="A896" s="25"/>
      <c r="B896" s="25"/>
      <c r="C896" s="25"/>
      <c r="D896" s="25"/>
      <c r="E896" s="25"/>
      <c r="F896" s="25"/>
      <c r="G896" s="68"/>
      <c r="H896" s="25"/>
      <c r="I896" s="68"/>
      <c r="J896" s="72"/>
      <c r="K896" s="72"/>
      <c r="L896" s="72"/>
      <c r="M896" s="72"/>
      <c r="N896" s="25"/>
      <c r="O896" s="25"/>
      <c r="P896" s="25"/>
      <c r="Q896" s="25"/>
    </row>
    <row r="897" spans="1:17" ht="15" customHeight="1" x14ac:dyDescent="0.25">
      <c r="A897" s="25"/>
      <c r="B897" s="25"/>
      <c r="C897" s="25"/>
      <c r="D897" s="25"/>
      <c r="E897" s="25"/>
      <c r="F897" s="25"/>
      <c r="G897" s="68"/>
      <c r="H897" s="25"/>
      <c r="I897" s="68"/>
      <c r="J897" s="72"/>
      <c r="K897" s="72"/>
      <c r="L897" s="72"/>
      <c r="M897" s="72"/>
      <c r="N897" s="25"/>
      <c r="O897" s="25"/>
      <c r="P897" s="25"/>
      <c r="Q897" s="25"/>
    </row>
    <row r="898" spans="1:17" ht="15" customHeight="1" x14ac:dyDescent="0.25">
      <c r="A898" s="25"/>
      <c r="B898" s="25"/>
      <c r="C898" s="25"/>
      <c r="D898" s="25"/>
      <c r="E898" s="25"/>
      <c r="F898" s="25"/>
      <c r="G898" s="68"/>
      <c r="H898" s="25"/>
      <c r="I898" s="68"/>
      <c r="J898" s="72"/>
      <c r="K898" s="72"/>
      <c r="L898" s="72"/>
      <c r="M898" s="72"/>
      <c r="N898" s="25"/>
      <c r="O898" s="25"/>
      <c r="P898" s="25"/>
      <c r="Q898" s="25"/>
    </row>
    <row r="899" spans="1:17" ht="15" customHeight="1" x14ac:dyDescent="0.25">
      <c r="A899" s="25"/>
      <c r="B899" s="25"/>
      <c r="C899" s="25"/>
      <c r="D899" s="25"/>
      <c r="E899" s="25"/>
      <c r="F899" s="25"/>
      <c r="G899" s="68"/>
      <c r="H899" s="25"/>
      <c r="I899" s="68"/>
      <c r="J899" s="72"/>
      <c r="K899" s="72"/>
      <c r="L899" s="72"/>
      <c r="M899" s="72"/>
      <c r="N899" s="25"/>
      <c r="O899" s="25"/>
      <c r="P899" s="25"/>
      <c r="Q899" s="25"/>
    </row>
    <row r="900" spans="1:17" ht="15" customHeight="1" x14ac:dyDescent="0.25">
      <c r="A900" s="25"/>
      <c r="B900" s="25"/>
      <c r="C900" s="25"/>
      <c r="D900" s="25"/>
      <c r="E900" s="25"/>
      <c r="F900" s="25"/>
      <c r="G900" s="68"/>
      <c r="H900" s="25"/>
      <c r="I900" s="68"/>
      <c r="J900" s="72"/>
      <c r="K900" s="72"/>
      <c r="L900" s="72"/>
      <c r="M900" s="72"/>
      <c r="N900" s="25"/>
      <c r="O900" s="25"/>
      <c r="P900" s="25"/>
      <c r="Q900" s="25"/>
    </row>
    <row r="901" spans="1:17" ht="15" customHeight="1" x14ac:dyDescent="0.25">
      <c r="A901" s="25"/>
      <c r="B901" s="25"/>
      <c r="C901" s="25"/>
      <c r="D901" s="25"/>
      <c r="E901" s="25"/>
      <c r="F901" s="25"/>
      <c r="G901" s="68"/>
      <c r="H901" s="25"/>
      <c r="I901" s="68"/>
      <c r="J901" s="72"/>
      <c r="K901" s="72"/>
      <c r="L901" s="72"/>
      <c r="M901" s="72"/>
      <c r="N901" s="25"/>
      <c r="O901" s="25"/>
      <c r="P901" s="25"/>
      <c r="Q901" s="25"/>
    </row>
    <row r="902" spans="1:17" ht="15" customHeight="1" x14ac:dyDescent="0.25">
      <c r="A902" s="25"/>
      <c r="B902" s="25"/>
      <c r="C902" s="25"/>
      <c r="D902" s="25"/>
      <c r="E902" s="25"/>
      <c r="F902" s="25"/>
      <c r="G902" s="68"/>
      <c r="H902" s="25"/>
      <c r="I902" s="68"/>
      <c r="J902" s="72"/>
      <c r="K902" s="72"/>
      <c r="L902" s="72"/>
      <c r="M902" s="72"/>
      <c r="N902" s="25"/>
      <c r="O902" s="25"/>
      <c r="P902" s="25"/>
      <c r="Q902" s="25"/>
    </row>
    <row r="903" spans="1:17" ht="15" customHeight="1" x14ac:dyDescent="0.25">
      <c r="A903" s="25"/>
      <c r="B903" s="25"/>
      <c r="C903" s="25"/>
      <c r="D903" s="25"/>
      <c r="E903" s="25"/>
      <c r="F903" s="25"/>
      <c r="G903" s="68"/>
      <c r="H903" s="25"/>
      <c r="I903" s="68"/>
      <c r="J903" s="72"/>
      <c r="K903" s="72"/>
      <c r="L903" s="72"/>
      <c r="M903" s="72"/>
      <c r="N903" s="25"/>
      <c r="O903" s="25"/>
      <c r="P903" s="25"/>
      <c r="Q903" s="25"/>
    </row>
    <row r="904" spans="1:17" ht="15" customHeight="1" x14ac:dyDescent="0.25">
      <c r="A904" s="25"/>
      <c r="B904" s="25"/>
      <c r="C904" s="25"/>
      <c r="D904" s="25"/>
      <c r="E904" s="25"/>
      <c r="F904" s="25"/>
      <c r="G904" s="68"/>
      <c r="H904" s="25"/>
      <c r="I904" s="68"/>
      <c r="J904" s="72"/>
      <c r="K904" s="72"/>
      <c r="L904" s="72"/>
      <c r="M904" s="72"/>
      <c r="N904" s="25"/>
      <c r="O904" s="25"/>
      <c r="P904" s="25"/>
      <c r="Q904" s="25"/>
    </row>
    <row r="905" spans="1:17" ht="15" customHeight="1" x14ac:dyDescent="0.25">
      <c r="A905" s="25"/>
      <c r="B905" s="25"/>
      <c r="C905" s="25"/>
      <c r="D905" s="25"/>
      <c r="E905" s="25"/>
      <c r="F905" s="25"/>
      <c r="G905" s="68"/>
      <c r="H905" s="25"/>
      <c r="I905" s="68"/>
      <c r="J905" s="72"/>
      <c r="K905" s="72"/>
      <c r="L905" s="72"/>
      <c r="M905" s="72"/>
      <c r="N905" s="25"/>
      <c r="O905" s="25"/>
      <c r="P905" s="25"/>
      <c r="Q905" s="25"/>
    </row>
    <row r="906" spans="1:17" ht="15" customHeight="1" x14ac:dyDescent="0.25">
      <c r="A906" s="25"/>
      <c r="B906" s="25"/>
      <c r="C906" s="25"/>
      <c r="D906" s="25"/>
      <c r="E906" s="25"/>
      <c r="F906" s="25"/>
      <c r="G906" s="68"/>
      <c r="H906" s="25"/>
      <c r="I906" s="68"/>
      <c r="J906" s="72"/>
      <c r="K906" s="72"/>
      <c r="L906" s="72"/>
      <c r="M906" s="72"/>
      <c r="N906" s="25"/>
      <c r="O906" s="25"/>
      <c r="P906" s="25"/>
      <c r="Q906" s="25"/>
    </row>
    <row r="907" spans="1:17" ht="15" customHeight="1" x14ac:dyDescent="0.25">
      <c r="A907" s="25"/>
      <c r="B907" s="25"/>
      <c r="C907" s="25"/>
      <c r="D907" s="25"/>
      <c r="E907" s="25"/>
      <c r="F907" s="25"/>
      <c r="G907" s="68"/>
      <c r="H907" s="25"/>
      <c r="I907" s="68"/>
      <c r="J907" s="72"/>
      <c r="K907" s="72"/>
      <c r="L907" s="72"/>
      <c r="M907" s="72"/>
      <c r="N907" s="25"/>
      <c r="O907" s="25"/>
      <c r="P907" s="25"/>
      <c r="Q907" s="25"/>
    </row>
    <row r="908" spans="1:17" ht="15" customHeight="1" x14ac:dyDescent="0.25">
      <c r="A908" s="25"/>
      <c r="B908" s="25"/>
      <c r="C908" s="25"/>
      <c r="D908" s="25"/>
      <c r="E908" s="25"/>
      <c r="F908" s="25"/>
      <c r="G908" s="68"/>
      <c r="H908" s="25"/>
      <c r="I908" s="68"/>
      <c r="J908" s="72"/>
      <c r="K908" s="72"/>
      <c r="L908" s="72"/>
      <c r="M908" s="72"/>
      <c r="N908" s="25"/>
      <c r="O908" s="25"/>
      <c r="P908" s="25"/>
      <c r="Q908" s="25"/>
    </row>
    <row r="909" spans="1:17" ht="15" customHeight="1" x14ac:dyDescent="0.25">
      <c r="A909" s="25"/>
      <c r="B909" s="25"/>
      <c r="C909" s="25"/>
      <c r="D909" s="25"/>
      <c r="E909" s="25"/>
      <c r="F909" s="25"/>
      <c r="G909" s="68"/>
      <c r="H909" s="25"/>
      <c r="I909" s="68"/>
      <c r="J909" s="72"/>
      <c r="K909" s="72"/>
      <c r="L909" s="72"/>
      <c r="M909" s="72"/>
      <c r="N909" s="25"/>
      <c r="O909" s="25"/>
      <c r="P909" s="25"/>
      <c r="Q909" s="25"/>
    </row>
    <row r="910" spans="1:17" ht="15" customHeight="1" x14ac:dyDescent="0.25">
      <c r="A910" s="25"/>
      <c r="B910" s="25"/>
      <c r="C910" s="25"/>
      <c r="D910" s="25"/>
      <c r="E910" s="25"/>
      <c r="F910" s="25"/>
      <c r="G910" s="68"/>
      <c r="H910" s="25"/>
      <c r="I910" s="68"/>
      <c r="J910" s="72"/>
      <c r="K910" s="72"/>
      <c r="L910" s="72"/>
      <c r="M910" s="72"/>
      <c r="N910" s="25"/>
      <c r="O910" s="25"/>
      <c r="P910" s="25"/>
      <c r="Q910" s="25"/>
    </row>
    <row r="911" spans="1:17" ht="15" customHeight="1" x14ac:dyDescent="0.25">
      <c r="A911" s="25"/>
      <c r="B911" s="25"/>
      <c r="C911" s="25"/>
      <c r="D911" s="25"/>
      <c r="E911" s="25"/>
      <c r="F911" s="25"/>
      <c r="G911" s="68"/>
      <c r="H911" s="25"/>
      <c r="I911" s="68"/>
      <c r="J911" s="72"/>
      <c r="K911" s="72"/>
      <c r="L911" s="72"/>
      <c r="M911" s="72"/>
      <c r="N911" s="25"/>
      <c r="O911" s="25"/>
      <c r="P911" s="25"/>
      <c r="Q911" s="25"/>
    </row>
    <row r="912" spans="1:17" ht="15" customHeight="1" x14ac:dyDescent="0.25">
      <c r="A912" s="25"/>
      <c r="B912" s="25"/>
      <c r="C912" s="25"/>
      <c r="D912" s="25"/>
      <c r="E912" s="25"/>
      <c r="F912" s="25"/>
      <c r="G912" s="68"/>
      <c r="H912" s="25"/>
      <c r="I912" s="68"/>
      <c r="J912" s="72"/>
      <c r="K912" s="72"/>
      <c r="L912" s="72"/>
      <c r="M912" s="72"/>
      <c r="N912" s="25"/>
      <c r="O912" s="25"/>
      <c r="P912" s="25"/>
      <c r="Q912" s="25"/>
    </row>
    <row r="913" spans="1:17" ht="15" customHeight="1" x14ac:dyDescent="0.25">
      <c r="A913" s="25"/>
      <c r="B913" s="25"/>
      <c r="C913" s="25"/>
      <c r="D913" s="25"/>
      <c r="E913" s="25"/>
      <c r="F913" s="25"/>
      <c r="G913" s="68"/>
      <c r="H913" s="25"/>
      <c r="I913" s="68"/>
      <c r="J913" s="72"/>
      <c r="K913" s="72"/>
      <c r="L913" s="72"/>
      <c r="M913" s="72"/>
      <c r="N913" s="25"/>
      <c r="O913" s="25"/>
      <c r="P913" s="25"/>
      <c r="Q913" s="25"/>
    </row>
    <row r="914" spans="1:17" ht="15" customHeight="1" x14ac:dyDescent="0.25">
      <c r="A914" s="25"/>
      <c r="B914" s="25"/>
      <c r="C914" s="25"/>
      <c r="D914" s="25"/>
      <c r="E914" s="25"/>
      <c r="F914" s="25"/>
      <c r="G914" s="68"/>
      <c r="H914" s="25"/>
      <c r="I914" s="68"/>
      <c r="J914" s="72"/>
      <c r="K914" s="72"/>
      <c r="L914" s="72"/>
      <c r="M914" s="72"/>
      <c r="N914" s="25"/>
      <c r="O914" s="25"/>
      <c r="P914" s="25"/>
      <c r="Q914" s="25"/>
    </row>
    <row r="915" spans="1:17" ht="15" customHeight="1" x14ac:dyDescent="0.25">
      <c r="A915" s="25"/>
      <c r="B915" s="25"/>
      <c r="C915" s="25"/>
      <c r="D915" s="25"/>
      <c r="E915" s="25"/>
      <c r="F915" s="25"/>
      <c r="G915" s="68"/>
      <c r="H915" s="25"/>
      <c r="I915" s="68"/>
      <c r="J915" s="72"/>
      <c r="K915" s="72"/>
      <c r="L915" s="72"/>
      <c r="M915" s="72"/>
      <c r="N915" s="25"/>
      <c r="O915" s="25"/>
      <c r="P915" s="25"/>
      <c r="Q915" s="25"/>
    </row>
    <row r="916" spans="1:17" ht="15" customHeight="1" x14ac:dyDescent="0.25">
      <c r="A916" s="25"/>
      <c r="B916" s="25"/>
      <c r="C916" s="25"/>
      <c r="D916" s="25"/>
      <c r="E916" s="25"/>
      <c r="F916" s="25"/>
      <c r="G916" s="68"/>
      <c r="H916" s="25"/>
      <c r="I916" s="68"/>
      <c r="J916" s="72"/>
      <c r="K916" s="72"/>
      <c r="L916" s="72"/>
      <c r="M916" s="72"/>
      <c r="N916" s="25"/>
      <c r="O916" s="25"/>
      <c r="P916" s="25"/>
      <c r="Q916" s="25"/>
    </row>
    <row r="917" spans="1:17" ht="15" customHeight="1" x14ac:dyDescent="0.25">
      <c r="A917" s="25"/>
      <c r="B917" s="25"/>
      <c r="C917" s="25"/>
      <c r="D917" s="25"/>
      <c r="E917" s="25"/>
      <c r="F917" s="25"/>
      <c r="G917" s="68"/>
      <c r="H917" s="25"/>
      <c r="I917" s="68"/>
      <c r="J917" s="72"/>
      <c r="K917" s="72"/>
      <c r="L917" s="72"/>
      <c r="M917" s="72"/>
      <c r="N917" s="25"/>
      <c r="O917" s="25"/>
      <c r="P917" s="25"/>
      <c r="Q917" s="25"/>
    </row>
    <row r="918" spans="1:17" ht="15" customHeight="1" x14ac:dyDescent="0.25">
      <c r="A918" s="25"/>
      <c r="B918" s="25"/>
      <c r="C918" s="25"/>
      <c r="D918" s="25"/>
      <c r="E918" s="25"/>
      <c r="F918" s="25"/>
      <c r="G918" s="68"/>
      <c r="H918" s="25"/>
      <c r="I918" s="68"/>
      <c r="J918" s="72"/>
      <c r="K918" s="72"/>
      <c r="L918" s="72"/>
      <c r="M918" s="72"/>
      <c r="N918" s="25"/>
      <c r="O918" s="25"/>
      <c r="P918" s="25"/>
      <c r="Q918" s="25"/>
    </row>
    <row r="919" spans="1:17" ht="15" customHeight="1" x14ac:dyDescent="0.25">
      <c r="A919" s="25"/>
      <c r="B919" s="25"/>
      <c r="C919" s="25"/>
      <c r="D919" s="25"/>
      <c r="E919" s="25"/>
      <c r="F919" s="25"/>
      <c r="G919" s="68"/>
      <c r="H919" s="25"/>
      <c r="I919" s="68"/>
      <c r="J919" s="72"/>
      <c r="K919" s="72"/>
      <c r="L919" s="72"/>
      <c r="M919" s="72"/>
      <c r="N919" s="25"/>
      <c r="O919" s="25"/>
      <c r="P919" s="25"/>
      <c r="Q919" s="25"/>
    </row>
    <row r="920" spans="1:17" ht="15" customHeight="1" x14ac:dyDescent="0.25">
      <c r="A920" s="25"/>
      <c r="B920" s="25"/>
      <c r="C920" s="25"/>
      <c r="D920" s="25"/>
      <c r="E920" s="25"/>
      <c r="F920" s="25"/>
      <c r="G920" s="68"/>
      <c r="H920" s="25"/>
      <c r="I920" s="68"/>
      <c r="J920" s="72"/>
      <c r="K920" s="72"/>
      <c r="L920" s="72"/>
      <c r="M920" s="72"/>
      <c r="N920" s="25"/>
      <c r="O920" s="25"/>
      <c r="P920" s="25"/>
      <c r="Q920" s="25"/>
    </row>
    <row r="921" spans="1:17" ht="15" customHeight="1" x14ac:dyDescent="0.25">
      <c r="A921" s="25"/>
      <c r="B921" s="25"/>
      <c r="C921" s="25"/>
      <c r="D921" s="25"/>
      <c r="E921" s="25"/>
      <c r="F921" s="25"/>
      <c r="G921" s="68"/>
      <c r="H921" s="25"/>
      <c r="I921" s="68"/>
      <c r="J921" s="72"/>
      <c r="K921" s="72"/>
      <c r="L921" s="72"/>
      <c r="M921" s="72"/>
      <c r="N921" s="25"/>
      <c r="O921" s="25"/>
      <c r="P921" s="25"/>
      <c r="Q921" s="25"/>
    </row>
    <row r="922" spans="1:17" ht="15" customHeight="1" x14ac:dyDescent="0.25">
      <c r="A922" s="25"/>
      <c r="B922" s="25"/>
      <c r="C922" s="25"/>
      <c r="D922" s="25"/>
      <c r="E922" s="25"/>
      <c r="F922" s="25"/>
      <c r="G922" s="68"/>
      <c r="H922" s="25"/>
      <c r="I922" s="68"/>
      <c r="J922" s="72"/>
      <c r="K922" s="72"/>
      <c r="L922" s="72"/>
      <c r="M922" s="72"/>
      <c r="N922" s="25"/>
      <c r="O922" s="25"/>
      <c r="P922" s="25"/>
      <c r="Q922" s="25"/>
    </row>
    <row r="923" spans="1:17" ht="15" customHeight="1" x14ac:dyDescent="0.25">
      <c r="A923" s="25"/>
      <c r="B923" s="25"/>
      <c r="C923" s="25"/>
      <c r="D923" s="25"/>
      <c r="E923" s="25"/>
      <c r="F923" s="25"/>
      <c r="G923" s="68"/>
      <c r="H923" s="25"/>
      <c r="I923" s="68"/>
      <c r="J923" s="72"/>
      <c r="K923" s="72"/>
      <c r="L923" s="72"/>
      <c r="M923" s="72"/>
      <c r="N923" s="25"/>
      <c r="O923" s="25"/>
      <c r="P923" s="25"/>
      <c r="Q923" s="25"/>
    </row>
    <row r="924" spans="1:17" ht="15" customHeight="1" x14ac:dyDescent="0.25">
      <c r="A924" s="25"/>
      <c r="B924" s="25"/>
      <c r="C924" s="25"/>
      <c r="D924" s="25"/>
      <c r="E924" s="25"/>
      <c r="F924" s="25"/>
      <c r="G924" s="68"/>
      <c r="H924" s="25"/>
      <c r="I924" s="68"/>
      <c r="J924" s="72"/>
      <c r="K924" s="72"/>
      <c r="L924" s="72"/>
      <c r="M924" s="72"/>
      <c r="N924" s="25"/>
      <c r="O924" s="25"/>
      <c r="P924" s="25"/>
      <c r="Q924" s="25"/>
    </row>
    <row r="925" spans="1:17" ht="15" customHeight="1" x14ac:dyDescent="0.25">
      <c r="A925" s="25"/>
      <c r="B925" s="25"/>
      <c r="C925" s="25"/>
      <c r="D925" s="25"/>
      <c r="E925" s="25"/>
      <c r="F925" s="25"/>
      <c r="G925" s="68"/>
      <c r="H925" s="25"/>
      <c r="I925" s="68"/>
      <c r="J925" s="72"/>
      <c r="K925" s="72"/>
      <c r="L925" s="72"/>
      <c r="M925" s="72"/>
      <c r="N925" s="25"/>
      <c r="O925" s="25"/>
      <c r="P925" s="25"/>
      <c r="Q925" s="25"/>
    </row>
    <row r="926" spans="1:17" ht="15" customHeight="1" x14ac:dyDescent="0.25">
      <c r="A926" s="25"/>
      <c r="B926" s="25"/>
      <c r="C926" s="25"/>
      <c r="D926" s="25"/>
      <c r="E926" s="25"/>
      <c r="F926" s="25"/>
      <c r="G926" s="68"/>
      <c r="H926" s="25"/>
      <c r="I926" s="68"/>
      <c r="J926" s="72"/>
      <c r="K926" s="72"/>
      <c r="L926" s="72"/>
      <c r="M926" s="72"/>
      <c r="N926" s="25"/>
      <c r="O926" s="25"/>
      <c r="P926" s="25"/>
      <c r="Q926" s="25"/>
    </row>
    <row r="927" spans="1:17" ht="15" customHeight="1" x14ac:dyDescent="0.25">
      <c r="A927" s="25"/>
      <c r="B927" s="25"/>
      <c r="C927" s="25"/>
      <c r="D927" s="25"/>
      <c r="E927" s="25"/>
      <c r="F927" s="25"/>
      <c r="G927" s="68"/>
      <c r="H927" s="25"/>
      <c r="I927" s="68"/>
      <c r="J927" s="72"/>
      <c r="K927" s="72"/>
      <c r="L927" s="72"/>
      <c r="M927" s="72"/>
      <c r="N927" s="25"/>
      <c r="O927" s="25"/>
      <c r="P927" s="25"/>
      <c r="Q927" s="25"/>
    </row>
    <row r="928" spans="1:17" ht="15" customHeight="1" x14ac:dyDescent="0.25">
      <c r="A928" s="25"/>
      <c r="B928" s="25"/>
      <c r="C928" s="25"/>
      <c r="D928" s="25"/>
      <c r="E928" s="25"/>
      <c r="F928" s="25"/>
      <c r="G928" s="68"/>
      <c r="H928" s="25"/>
      <c r="I928" s="68"/>
      <c r="J928" s="72"/>
      <c r="K928" s="72"/>
      <c r="L928" s="72"/>
      <c r="M928" s="72"/>
      <c r="N928" s="25"/>
      <c r="O928" s="25"/>
      <c r="P928" s="25"/>
      <c r="Q928" s="25"/>
    </row>
    <row r="929" spans="1:17" ht="15" customHeight="1" x14ac:dyDescent="0.25">
      <c r="A929" s="25"/>
      <c r="B929" s="25"/>
      <c r="C929" s="25"/>
      <c r="D929" s="25"/>
      <c r="E929" s="25"/>
      <c r="F929" s="25"/>
      <c r="G929" s="68"/>
      <c r="H929" s="25"/>
      <c r="I929" s="68"/>
      <c r="J929" s="72"/>
      <c r="K929" s="72"/>
      <c r="L929" s="72"/>
      <c r="M929" s="72"/>
      <c r="N929" s="25"/>
      <c r="O929" s="25"/>
      <c r="P929" s="25"/>
      <c r="Q929" s="25"/>
    </row>
    <row r="930" spans="1:17" ht="15" customHeight="1" x14ac:dyDescent="0.25">
      <c r="A930" s="25"/>
      <c r="B930" s="25"/>
      <c r="C930" s="25"/>
      <c r="D930" s="25"/>
      <c r="E930" s="25"/>
      <c r="F930" s="25"/>
      <c r="G930" s="68"/>
      <c r="H930" s="25"/>
      <c r="I930" s="68"/>
      <c r="J930" s="72"/>
      <c r="K930" s="72"/>
      <c r="L930" s="72"/>
      <c r="M930" s="72"/>
      <c r="N930" s="25"/>
      <c r="O930" s="25"/>
      <c r="P930" s="25"/>
      <c r="Q930" s="25"/>
    </row>
    <row r="931" spans="1:17" ht="15" customHeight="1" x14ac:dyDescent="0.25">
      <c r="A931" s="25"/>
      <c r="B931" s="25"/>
      <c r="C931" s="25"/>
      <c r="D931" s="25"/>
      <c r="E931" s="25"/>
      <c r="F931" s="25"/>
      <c r="G931" s="68"/>
      <c r="H931" s="25"/>
      <c r="I931" s="68"/>
      <c r="J931" s="72"/>
      <c r="K931" s="72"/>
      <c r="L931" s="72"/>
      <c r="M931" s="72"/>
      <c r="N931" s="25"/>
      <c r="O931" s="25"/>
      <c r="P931" s="25"/>
      <c r="Q931" s="25"/>
    </row>
  </sheetData>
  <phoneticPr fontId="3" type="noConversion"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93"/>
  <dimension ref="A1:AB402"/>
  <sheetViews>
    <sheetView topLeftCell="J1" workbookViewId="0">
      <selection activeCell="Q13" sqref="Q13"/>
    </sheetView>
  </sheetViews>
  <sheetFormatPr defaultRowHeight="14.25" x14ac:dyDescent="0.2"/>
  <cols>
    <col min="1" max="1" width="50.5" style="23" bestFit="1" customWidth="1"/>
    <col min="2" max="2" width="23" style="23" bestFit="1" customWidth="1"/>
    <col min="3" max="3" width="18.5" style="23" bestFit="1" customWidth="1"/>
    <col min="4" max="4" width="22.375" style="23" customWidth="1"/>
    <col min="5" max="5" width="25.37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5.5" style="23" customWidth="1"/>
    <col min="16" max="16" width="18" style="23" customWidth="1"/>
    <col min="17" max="17" width="11.7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79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2970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456</v>
      </c>
      <c r="B2" s="71">
        <v>250</v>
      </c>
      <c r="C2" s="68">
        <v>0</v>
      </c>
      <c r="D2" s="68">
        <v>275.42</v>
      </c>
      <c r="E2" s="68">
        <v>211.11</v>
      </c>
      <c r="F2" s="68">
        <f t="shared" ref="F2:F33" si="0">($A$120-A2)/(ROW($A$120)-ROW(A2))</f>
        <v>21.305084745762713</v>
      </c>
      <c r="G2" s="68">
        <v>0</v>
      </c>
      <c r="H2" s="68">
        <f t="shared" ref="H2:H33" si="1">($A$120-B2)/(ROW($A$120)-ROW(B2))</f>
        <v>23.050847457627118</v>
      </c>
      <c r="I2" s="68">
        <v>0</v>
      </c>
      <c r="J2" s="72"/>
      <c r="K2" s="72"/>
      <c r="L2" s="72"/>
      <c r="M2" s="72">
        <f t="shared" ref="M2:M33" ca="1" si="2">IF(RAND()&lt;0.5,0,1)</f>
        <v>0</v>
      </c>
      <c r="N2" s="33" t="s">
        <v>38</v>
      </c>
      <c r="O2" s="73">
        <v>0.5</v>
      </c>
      <c r="P2" s="32" t="s">
        <v>39</v>
      </c>
      <c r="Q2" s="25">
        <f>LARGE(A:A,2)</f>
        <v>2250</v>
      </c>
      <c r="T2" s="22">
        <v>192.08600000000001</v>
      </c>
      <c r="U2" s="74">
        <f t="shared" ref="U2:U33" si="3">T2-B2</f>
        <v>-57.913999999999987</v>
      </c>
      <c r="V2" s="70">
        <f t="shared" ref="V2:V33" si="4">ROUND(U2,0)</f>
        <v>-58</v>
      </c>
      <c r="W2" s="70">
        <v>4766</v>
      </c>
      <c r="X2" s="70">
        <f t="shared" ref="X2:X33" si="5">B2/$W$2*$W$3</f>
        <v>274.81116240033572</v>
      </c>
      <c r="Y2" s="70">
        <f t="shared" ref="Y2:Y33" si="6">X2-B2</f>
        <v>24.811162400335718</v>
      </c>
      <c r="Z2" s="70">
        <f t="shared" ref="Z2:Z33" si="7">ROUND(Y2,0)</f>
        <v>25</v>
      </c>
      <c r="AA2" s="24">
        <f t="shared" ref="AA2:AA33" si="8">IF(V2&gt;=0,V2,Z2)</f>
        <v>25</v>
      </c>
      <c r="AB2" s="67">
        <f t="shared" ref="AB2:AB33" si="9">B2+AA2</f>
        <v>275</v>
      </c>
    </row>
    <row r="3" spans="1:28" ht="15" customHeight="1" x14ac:dyDescent="0.25">
      <c r="A3" s="71">
        <v>597</v>
      </c>
      <c r="B3" s="71">
        <v>250</v>
      </c>
      <c r="C3" s="68">
        <v>0.05</v>
      </c>
      <c r="D3" s="68">
        <v>275.45999999999998</v>
      </c>
      <c r="E3" s="68">
        <v>211.11</v>
      </c>
      <c r="F3" s="68">
        <f t="shared" si="0"/>
        <v>20.282051282051281</v>
      </c>
      <c r="G3" s="68">
        <v>0</v>
      </c>
      <c r="H3" s="68">
        <f t="shared" si="1"/>
        <v>23.247863247863247</v>
      </c>
      <c r="I3" s="68">
        <v>0</v>
      </c>
      <c r="J3" s="72">
        <f t="shared" ref="J3:J34" si="10">IF(ABS(B3-B2)&lt;=50,1,0)</f>
        <v>1</v>
      </c>
      <c r="K3" s="72">
        <f t="shared" ref="K3:K34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175</v>
      </c>
      <c r="P3" s="32" t="s">
        <v>41</v>
      </c>
      <c r="Q3" s="25">
        <f>LARGE(A:A,3)</f>
        <v>2100</v>
      </c>
      <c r="T3" s="22">
        <v>280.995</v>
      </c>
      <c r="U3" s="74">
        <f t="shared" si="3"/>
        <v>30.995000000000005</v>
      </c>
      <c r="V3" s="70">
        <f t="shared" si="4"/>
        <v>31</v>
      </c>
      <c r="W3" s="70">
        <v>5239</v>
      </c>
      <c r="X3" s="70">
        <f t="shared" si="5"/>
        <v>274.81116240033572</v>
      </c>
      <c r="Y3" s="70">
        <f t="shared" si="6"/>
        <v>24.811162400335718</v>
      </c>
      <c r="Z3" s="70">
        <f t="shared" si="7"/>
        <v>25</v>
      </c>
      <c r="AA3" s="24">
        <f t="shared" si="8"/>
        <v>31</v>
      </c>
      <c r="AB3" s="67">
        <f t="shared" si="9"/>
        <v>281</v>
      </c>
    </row>
    <row r="4" spans="1:28" ht="15" customHeight="1" x14ac:dyDescent="0.25">
      <c r="A4" s="71">
        <v>304</v>
      </c>
      <c r="B4" s="71">
        <v>250</v>
      </c>
      <c r="C4" s="68">
        <v>0</v>
      </c>
      <c r="D4" s="68">
        <v>275.45999999999998</v>
      </c>
      <c r="E4" s="68">
        <v>211.11</v>
      </c>
      <c r="F4" s="68">
        <f t="shared" si="0"/>
        <v>22.982758620689655</v>
      </c>
      <c r="G4" s="68">
        <v>0</v>
      </c>
      <c r="H4" s="68">
        <f t="shared" si="1"/>
        <v>23.448275862068964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2970</v>
      </c>
      <c r="P4" s="32" t="s">
        <v>43</v>
      </c>
      <c r="Q4" s="25">
        <f>LARGE(B:B,1)</f>
        <v>1310</v>
      </c>
      <c r="T4" s="22">
        <v>256.50799999999998</v>
      </c>
      <c r="U4" s="74">
        <f t="shared" si="3"/>
        <v>6.5079999999999814</v>
      </c>
      <c r="V4" s="70">
        <f t="shared" si="4"/>
        <v>7</v>
      </c>
      <c r="W4" s="70"/>
      <c r="X4" s="70">
        <f t="shared" si="5"/>
        <v>274.81116240033572</v>
      </c>
      <c r="Y4" s="70">
        <f t="shared" si="6"/>
        <v>24.811162400335718</v>
      </c>
      <c r="Z4" s="70">
        <f t="shared" si="7"/>
        <v>25</v>
      </c>
      <c r="AA4" s="24">
        <f t="shared" si="8"/>
        <v>7</v>
      </c>
      <c r="AB4" s="67">
        <f t="shared" si="9"/>
        <v>257</v>
      </c>
    </row>
    <row r="5" spans="1:28" ht="15" customHeight="1" x14ac:dyDescent="0.25">
      <c r="A5" s="71">
        <v>452</v>
      </c>
      <c r="B5" s="71">
        <v>250</v>
      </c>
      <c r="C5" s="68">
        <v>0.13</v>
      </c>
      <c r="D5" s="68">
        <v>275.48</v>
      </c>
      <c r="E5" s="68">
        <v>211.11</v>
      </c>
      <c r="F5" s="68">
        <f t="shared" si="0"/>
        <v>21.895652173913042</v>
      </c>
      <c r="G5" s="68">
        <v>0</v>
      </c>
      <c r="H5" s="68">
        <f t="shared" si="1"/>
        <v>23.652173913043477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0</v>
      </c>
      <c r="N5" s="26" t="s">
        <v>44</v>
      </c>
      <c r="O5" s="76">
        <v>0.76</v>
      </c>
      <c r="P5" s="32" t="s">
        <v>45</v>
      </c>
      <c r="Q5" s="25">
        <f>LARGE(B:B,2)</f>
        <v>1310</v>
      </c>
      <c r="T5" s="22">
        <v>259.05</v>
      </c>
      <c r="U5" s="74">
        <f t="shared" si="3"/>
        <v>9.0500000000000114</v>
      </c>
      <c r="V5" s="70">
        <f t="shared" si="4"/>
        <v>9</v>
      </c>
      <c r="W5" s="70"/>
      <c r="X5" s="70">
        <f t="shared" si="5"/>
        <v>274.81116240033572</v>
      </c>
      <c r="Y5" s="70">
        <f t="shared" si="6"/>
        <v>24.811162400335718</v>
      </c>
      <c r="Z5" s="70">
        <f t="shared" si="7"/>
        <v>25</v>
      </c>
      <c r="AA5" s="24">
        <f t="shared" si="8"/>
        <v>9</v>
      </c>
      <c r="AB5" s="67">
        <f t="shared" si="9"/>
        <v>259</v>
      </c>
    </row>
    <row r="6" spans="1:28" ht="15" customHeight="1" x14ac:dyDescent="0.25">
      <c r="A6" s="71">
        <v>452</v>
      </c>
      <c r="B6" s="71">
        <v>250</v>
      </c>
      <c r="C6" s="68">
        <v>0.81</v>
      </c>
      <c r="D6" s="68">
        <v>275.5</v>
      </c>
      <c r="E6" s="68">
        <v>211.11</v>
      </c>
      <c r="F6" s="68">
        <f t="shared" si="0"/>
        <v>22.087719298245613</v>
      </c>
      <c r="G6" s="68">
        <v>0</v>
      </c>
      <c r="H6" s="68">
        <f t="shared" si="1"/>
        <v>23.859649122807017</v>
      </c>
      <c r="I6" s="68">
        <v>0</v>
      </c>
      <c r="J6" s="72">
        <f t="shared" si="10"/>
        <v>1</v>
      </c>
      <c r="K6" s="72">
        <f t="shared" si="11"/>
        <v>1</v>
      </c>
      <c r="L6" s="72"/>
      <c r="M6" s="72">
        <f t="shared" ca="1" si="2"/>
        <v>1</v>
      </c>
      <c r="N6" s="26" t="s">
        <v>46</v>
      </c>
      <c r="O6" s="76">
        <v>1.1200000000000001</v>
      </c>
      <c r="P6" s="32" t="s">
        <v>47</v>
      </c>
      <c r="Q6" s="25">
        <f>LARGE(B:B,3)</f>
        <v>1310</v>
      </c>
      <c r="T6" s="22">
        <v>259.34699999999998</v>
      </c>
      <c r="U6" s="74">
        <f t="shared" si="3"/>
        <v>9.34699999999998</v>
      </c>
      <c r="V6" s="70">
        <f t="shared" si="4"/>
        <v>9</v>
      </c>
      <c r="W6" s="70"/>
      <c r="X6" s="70">
        <f t="shared" si="5"/>
        <v>274.81116240033572</v>
      </c>
      <c r="Y6" s="70">
        <f t="shared" si="6"/>
        <v>24.811162400335718</v>
      </c>
      <c r="Z6" s="70">
        <f t="shared" si="7"/>
        <v>25</v>
      </c>
      <c r="AA6" s="24">
        <f t="shared" si="8"/>
        <v>9</v>
      </c>
      <c r="AB6" s="67">
        <f t="shared" si="9"/>
        <v>259</v>
      </c>
    </row>
    <row r="7" spans="1:28" ht="15" customHeight="1" x14ac:dyDescent="0.25">
      <c r="A7" s="71">
        <v>597</v>
      </c>
      <c r="B7" s="71">
        <v>300</v>
      </c>
      <c r="C7" s="68">
        <v>1.51</v>
      </c>
      <c r="D7" s="68">
        <v>275.52999999999997</v>
      </c>
      <c r="E7" s="68">
        <v>211.23</v>
      </c>
      <c r="F7" s="68">
        <f t="shared" si="0"/>
        <v>21</v>
      </c>
      <c r="G7" s="68">
        <v>0</v>
      </c>
      <c r="H7" s="68">
        <f t="shared" si="1"/>
        <v>23.628318584070797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38" si="12">IF(OR(COUNTIF(K3:K7,1)=5,COUNTIF(K3:K7,-1)=5),1,0)</f>
        <v>1</v>
      </c>
      <c r="M7" s="72">
        <f t="shared" ca="1" si="2"/>
        <v>0</v>
      </c>
      <c r="N7" s="26" t="s">
        <v>48</v>
      </c>
      <c r="O7" s="76">
        <v>1.4</v>
      </c>
      <c r="P7" s="25"/>
      <c r="Q7" s="25"/>
      <c r="T7" s="22">
        <v>259.02499999999998</v>
      </c>
      <c r="U7" s="74">
        <f t="shared" si="3"/>
        <v>-40.975000000000023</v>
      </c>
      <c r="V7" s="70">
        <f t="shared" si="4"/>
        <v>-41</v>
      </c>
      <c r="W7" s="70"/>
      <c r="X7" s="70">
        <f t="shared" si="5"/>
        <v>329.77339488040286</v>
      </c>
      <c r="Y7" s="70">
        <f t="shared" si="6"/>
        <v>29.773394880402861</v>
      </c>
      <c r="Z7" s="70">
        <f t="shared" si="7"/>
        <v>30</v>
      </c>
      <c r="AA7" s="24">
        <f t="shared" si="8"/>
        <v>30</v>
      </c>
      <c r="AB7" s="67">
        <f t="shared" si="9"/>
        <v>330</v>
      </c>
    </row>
    <row r="8" spans="1:28" ht="15" customHeight="1" x14ac:dyDescent="0.25">
      <c r="A8" s="71">
        <v>452</v>
      </c>
      <c r="B8" s="71">
        <v>300</v>
      </c>
      <c r="C8" s="68">
        <v>2.93</v>
      </c>
      <c r="D8" s="68">
        <v>275.55</v>
      </c>
      <c r="E8" s="68">
        <v>211.23</v>
      </c>
      <c r="F8" s="68">
        <f t="shared" si="0"/>
        <v>22.482142857142858</v>
      </c>
      <c r="G8" s="68">
        <v>0</v>
      </c>
      <c r="H8" s="68">
        <f t="shared" si="1"/>
        <v>23.839285714285715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263.21199999999999</v>
      </c>
      <c r="U8" s="74">
        <f t="shared" si="3"/>
        <v>-36.788000000000011</v>
      </c>
      <c r="V8" s="70">
        <f t="shared" si="4"/>
        <v>-37</v>
      </c>
      <c r="W8" s="70"/>
      <c r="X8" s="70">
        <f t="shared" si="5"/>
        <v>329.77339488040286</v>
      </c>
      <c r="Y8" s="70">
        <f t="shared" si="6"/>
        <v>29.773394880402861</v>
      </c>
      <c r="Z8" s="70">
        <f t="shared" si="7"/>
        <v>30</v>
      </c>
      <c r="AA8" s="24">
        <f t="shared" si="8"/>
        <v>30</v>
      </c>
      <c r="AB8" s="67">
        <f t="shared" si="9"/>
        <v>330</v>
      </c>
    </row>
    <row r="9" spans="1:28" ht="15" customHeight="1" x14ac:dyDescent="0.25">
      <c r="A9" s="71">
        <v>742</v>
      </c>
      <c r="B9" s="71">
        <v>300</v>
      </c>
      <c r="C9" s="68">
        <v>1.1499999999999999</v>
      </c>
      <c r="D9" s="68">
        <v>275.60000000000002</v>
      </c>
      <c r="E9" s="68">
        <v>211.23</v>
      </c>
      <c r="F9" s="68">
        <f t="shared" si="0"/>
        <v>20.072072072072071</v>
      </c>
      <c r="G9" s="68">
        <v>0</v>
      </c>
      <c r="H9" s="68">
        <f t="shared" si="1"/>
        <v>24.054054054054053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259.80700000000002</v>
      </c>
      <c r="U9" s="74">
        <f t="shared" si="3"/>
        <v>-40.192999999999984</v>
      </c>
      <c r="V9" s="70">
        <f t="shared" si="4"/>
        <v>-40</v>
      </c>
      <c r="W9" s="70"/>
      <c r="X9" s="70">
        <f t="shared" si="5"/>
        <v>329.77339488040286</v>
      </c>
      <c r="Y9" s="70">
        <f t="shared" si="6"/>
        <v>29.773394880402861</v>
      </c>
      <c r="Z9" s="70">
        <f t="shared" si="7"/>
        <v>30</v>
      </c>
      <c r="AA9" s="24">
        <f t="shared" si="8"/>
        <v>30</v>
      </c>
      <c r="AB9" s="67">
        <f t="shared" si="9"/>
        <v>330</v>
      </c>
    </row>
    <row r="10" spans="1:28" ht="15" customHeight="1" x14ac:dyDescent="0.25">
      <c r="A10" s="71">
        <v>452</v>
      </c>
      <c r="B10" s="71">
        <v>300</v>
      </c>
      <c r="C10" s="68">
        <v>0.23</v>
      </c>
      <c r="D10" s="68">
        <v>275.61</v>
      </c>
      <c r="E10" s="68">
        <v>211.23</v>
      </c>
      <c r="F10" s="68">
        <f t="shared" si="0"/>
        <v>22.890909090909091</v>
      </c>
      <c r="G10" s="68">
        <v>0</v>
      </c>
      <c r="H10" s="68">
        <f t="shared" si="1"/>
        <v>24.272727272727273</v>
      </c>
      <c r="I10" s="68">
        <v>0</v>
      </c>
      <c r="J10" s="72">
        <f t="shared" si="10"/>
        <v>1</v>
      </c>
      <c r="K10" s="72">
        <f t="shared" si="11"/>
        <v>1</v>
      </c>
      <c r="L10" s="72">
        <f t="shared" si="12"/>
        <v>1</v>
      </c>
      <c r="M10" s="72">
        <f t="shared" ca="1" si="2"/>
        <v>0</v>
      </c>
      <c r="N10" s="30" t="s">
        <v>51</v>
      </c>
      <c r="O10" s="77">
        <v>281</v>
      </c>
      <c r="P10" s="31"/>
      <c r="Q10" s="25"/>
      <c r="T10" s="22">
        <v>257.32900000000001</v>
      </c>
      <c r="U10" s="74">
        <f t="shared" si="3"/>
        <v>-42.670999999999992</v>
      </c>
      <c r="V10" s="70">
        <f t="shared" si="4"/>
        <v>-43</v>
      </c>
      <c r="W10" s="70"/>
      <c r="X10" s="70">
        <f t="shared" si="5"/>
        <v>329.77339488040286</v>
      </c>
      <c r="Y10" s="70">
        <f t="shared" si="6"/>
        <v>29.773394880402861</v>
      </c>
      <c r="Z10" s="70">
        <f t="shared" si="7"/>
        <v>30</v>
      </c>
      <c r="AA10" s="24">
        <f t="shared" si="8"/>
        <v>30</v>
      </c>
      <c r="AB10" s="67">
        <f t="shared" si="9"/>
        <v>330</v>
      </c>
    </row>
    <row r="11" spans="1:28" ht="15" customHeight="1" x14ac:dyDescent="0.25">
      <c r="A11" s="71">
        <v>597</v>
      </c>
      <c r="B11" s="71">
        <v>300</v>
      </c>
      <c r="C11" s="68">
        <v>0.06</v>
      </c>
      <c r="D11" s="68">
        <v>275.64</v>
      </c>
      <c r="E11" s="68">
        <v>211.23</v>
      </c>
      <c r="F11" s="68">
        <f t="shared" si="0"/>
        <v>21.770642201834864</v>
      </c>
      <c r="G11" s="68">
        <v>0</v>
      </c>
      <c r="H11" s="68">
        <f t="shared" si="1"/>
        <v>24.495412844036696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272.94</v>
      </c>
      <c r="R11" s="43"/>
      <c r="S11" s="43"/>
      <c r="T11" s="22">
        <v>260.62799999999999</v>
      </c>
      <c r="U11" s="74">
        <f t="shared" si="3"/>
        <v>-39.372000000000014</v>
      </c>
      <c r="V11" s="70">
        <f t="shared" si="4"/>
        <v>-39</v>
      </c>
      <c r="W11" s="70"/>
      <c r="X11" s="70">
        <f t="shared" si="5"/>
        <v>329.77339488040286</v>
      </c>
      <c r="Y11" s="70">
        <f t="shared" si="6"/>
        <v>29.773394880402861</v>
      </c>
      <c r="Z11" s="70">
        <f t="shared" si="7"/>
        <v>30</v>
      </c>
      <c r="AA11" s="24">
        <f t="shared" si="8"/>
        <v>30</v>
      </c>
      <c r="AB11" s="67">
        <f t="shared" si="9"/>
        <v>330</v>
      </c>
    </row>
    <row r="12" spans="1:28" ht="15" customHeight="1" x14ac:dyDescent="0.25">
      <c r="A12" s="71">
        <v>597</v>
      </c>
      <c r="B12" s="71">
        <v>340</v>
      </c>
      <c r="C12" s="68">
        <v>0.06</v>
      </c>
      <c r="D12" s="68">
        <v>275.67</v>
      </c>
      <c r="E12" s="68">
        <v>211.32</v>
      </c>
      <c r="F12" s="68">
        <f t="shared" si="0"/>
        <v>21.972222222222221</v>
      </c>
      <c r="G12" s="68">
        <v>0</v>
      </c>
      <c r="H12" s="68">
        <f t="shared" si="1"/>
        <v>24.351851851851851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0</v>
      </c>
      <c r="N12" s="26" t="s">
        <v>54</v>
      </c>
      <c r="O12" s="77">
        <v>275</v>
      </c>
      <c r="P12" s="15" t="s">
        <v>55</v>
      </c>
      <c r="Q12" s="56">
        <f>D2</f>
        <v>275.42</v>
      </c>
      <c r="R12" s="43"/>
      <c r="S12" s="43"/>
      <c r="T12" s="22">
        <v>251.38800000000001</v>
      </c>
      <c r="U12" s="74">
        <f t="shared" si="3"/>
        <v>-88.611999999999995</v>
      </c>
      <c r="V12" s="70">
        <f t="shared" si="4"/>
        <v>-89</v>
      </c>
      <c r="W12" s="70"/>
      <c r="X12" s="70">
        <f t="shared" si="5"/>
        <v>373.74318086445658</v>
      </c>
      <c r="Y12" s="70">
        <f t="shared" si="6"/>
        <v>33.743180864456576</v>
      </c>
      <c r="Z12" s="70">
        <f t="shared" si="7"/>
        <v>34</v>
      </c>
      <c r="AA12" s="24">
        <f t="shared" si="8"/>
        <v>34</v>
      </c>
      <c r="AB12" s="67">
        <f t="shared" si="9"/>
        <v>374</v>
      </c>
    </row>
    <row r="13" spans="1:28" ht="15" customHeight="1" x14ac:dyDescent="0.25">
      <c r="A13" s="71">
        <v>598</v>
      </c>
      <c r="B13" s="71">
        <v>340</v>
      </c>
      <c r="C13" s="68">
        <v>0</v>
      </c>
      <c r="D13" s="68">
        <v>275.69</v>
      </c>
      <c r="E13" s="68">
        <v>211.32</v>
      </c>
      <c r="F13" s="68">
        <f t="shared" si="0"/>
        <v>22.168224299065422</v>
      </c>
      <c r="G13" s="68">
        <v>0</v>
      </c>
      <c r="H13" s="68">
        <f t="shared" si="1"/>
        <v>24.579439252336449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251.99</v>
      </c>
      <c r="U13" s="74">
        <f t="shared" si="3"/>
        <v>-88.009999999999991</v>
      </c>
      <c r="V13" s="70">
        <f t="shared" si="4"/>
        <v>-88</v>
      </c>
      <c r="W13" s="70"/>
      <c r="X13" s="70">
        <f t="shared" si="5"/>
        <v>373.74318086445658</v>
      </c>
      <c r="Y13" s="70">
        <f t="shared" si="6"/>
        <v>33.743180864456576</v>
      </c>
      <c r="Z13" s="70">
        <f t="shared" si="7"/>
        <v>34</v>
      </c>
      <c r="AA13" s="24">
        <f t="shared" si="8"/>
        <v>34</v>
      </c>
      <c r="AB13" s="67">
        <f t="shared" si="9"/>
        <v>374</v>
      </c>
    </row>
    <row r="14" spans="1:28" ht="15" customHeight="1" x14ac:dyDescent="0.25">
      <c r="A14" s="71">
        <v>744</v>
      </c>
      <c r="B14" s="71">
        <v>340</v>
      </c>
      <c r="C14" s="68">
        <v>0</v>
      </c>
      <c r="D14" s="68">
        <v>275.74</v>
      </c>
      <c r="E14" s="68">
        <v>211.32</v>
      </c>
      <c r="F14" s="68">
        <f t="shared" si="0"/>
        <v>21</v>
      </c>
      <c r="G14" s="68">
        <v>0</v>
      </c>
      <c r="H14" s="68">
        <f t="shared" si="1"/>
        <v>24.811320754716981</v>
      </c>
      <c r="I14" s="68">
        <v>0</v>
      </c>
      <c r="J14" s="72">
        <f t="shared" si="10"/>
        <v>1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1310</v>
      </c>
      <c r="R14" s="43"/>
      <c r="S14" s="43"/>
      <c r="T14" s="22">
        <v>255.82900000000001</v>
      </c>
      <c r="U14" s="74">
        <f t="shared" si="3"/>
        <v>-84.170999999999992</v>
      </c>
      <c r="V14" s="70">
        <f t="shared" si="4"/>
        <v>-84</v>
      </c>
      <c r="W14" s="70"/>
      <c r="X14" s="70">
        <f t="shared" si="5"/>
        <v>373.74318086445658</v>
      </c>
      <c r="Y14" s="70">
        <f t="shared" si="6"/>
        <v>33.743180864456576</v>
      </c>
      <c r="Z14" s="70">
        <f t="shared" si="7"/>
        <v>34</v>
      </c>
      <c r="AA14" s="24">
        <f t="shared" si="8"/>
        <v>34</v>
      </c>
      <c r="AB14" s="67">
        <f t="shared" si="9"/>
        <v>374</v>
      </c>
    </row>
    <row r="15" spans="1:28" ht="15" customHeight="1" x14ac:dyDescent="0.25">
      <c r="A15" s="71">
        <v>597</v>
      </c>
      <c r="B15" s="71">
        <v>340</v>
      </c>
      <c r="C15" s="68">
        <v>0.14000000000000001</v>
      </c>
      <c r="D15" s="68">
        <v>275.76</v>
      </c>
      <c r="E15" s="68">
        <v>211.32</v>
      </c>
      <c r="F15" s="68">
        <f t="shared" si="0"/>
        <v>22.6</v>
      </c>
      <c r="G15" s="68">
        <v>0</v>
      </c>
      <c r="H15" s="68">
        <f t="shared" si="1"/>
        <v>25.047619047619047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175</v>
      </c>
      <c r="P15" s="14" t="s">
        <v>61</v>
      </c>
      <c r="Q15" s="13">
        <f>MAX(D:D)</f>
        <v>275.8</v>
      </c>
      <c r="R15" s="43">
        <f ca="1">TREND(OFFSET('Z-V'!B1,MATCH(Q15,'Z-V'!A:A,1)-1,,2,1),OFFSET('Z-V'!A1,MATCH(Q15,'Z-V'!A:A,1)-1,,2,1),Q15)</f>
        <v>72799.999999999884</v>
      </c>
      <c r="S15" s="43"/>
      <c r="T15" s="22">
        <v>255.846</v>
      </c>
      <c r="U15" s="74">
        <f t="shared" si="3"/>
        <v>-84.153999999999996</v>
      </c>
      <c r="V15" s="70">
        <f t="shared" si="4"/>
        <v>-84</v>
      </c>
      <c r="W15" s="70"/>
      <c r="X15" s="70">
        <f t="shared" si="5"/>
        <v>373.74318086445658</v>
      </c>
      <c r="Y15" s="70">
        <f t="shared" si="6"/>
        <v>33.743180864456576</v>
      </c>
      <c r="Z15" s="70">
        <f t="shared" si="7"/>
        <v>34</v>
      </c>
      <c r="AA15" s="24">
        <f t="shared" si="8"/>
        <v>34</v>
      </c>
      <c r="AB15" s="67">
        <f t="shared" si="9"/>
        <v>374</v>
      </c>
    </row>
    <row r="16" spans="1:28" ht="15" customHeight="1" x14ac:dyDescent="0.25">
      <c r="A16" s="71">
        <v>597</v>
      </c>
      <c r="B16" s="71">
        <v>340</v>
      </c>
      <c r="C16" s="68">
        <v>0.19</v>
      </c>
      <c r="D16" s="68">
        <v>275.79000000000002</v>
      </c>
      <c r="E16" s="68">
        <v>211.32</v>
      </c>
      <c r="F16" s="68">
        <f t="shared" si="0"/>
        <v>22.817307692307693</v>
      </c>
      <c r="G16" s="68">
        <v>0</v>
      </c>
      <c r="H16" s="68">
        <f t="shared" si="1"/>
        <v>25.28846153846154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10.79</v>
      </c>
      <c r="P16" s="14" t="s">
        <v>63</v>
      </c>
      <c r="Q16" s="56">
        <f>D2</f>
        <v>275.42</v>
      </c>
      <c r="R16" s="43">
        <f ca="1">TREND(OFFSET('Z-V'!B1,MATCH(Q16,'Z-V'!A:A,1)-1,,2,1),OFFSET('Z-V'!A1,MATCH(Q16,'Z-V'!A:A,1)-1,,2,1),Q16)</f>
        <v>71470.000000000116</v>
      </c>
      <c r="S16" s="43"/>
      <c r="T16" s="22">
        <v>259.76100000000002</v>
      </c>
      <c r="U16" s="74">
        <f t="shared" si="3"/>
        <v>-80.238999999999976</v>
      </c>
      <c r="V16" s="70">
        <f t="shared" si="4"/>
        <v>-80</v>
      </c>
      <c r="W16" s="70"/>
      <c r="X16" s="70">
        <f t="shared" si="5"/>
        <v>373.74318086445658</v>
      </c>
      <c r="Y16" s="70">
        <f t="shared" si="6"/>
        <v>33.743180864456576</v>
      </c>
      <c r="Z16" s="70">
        <f t="shared" si="7"/>
        <v>34</v>
      </c>
      <c r="AA16" s="24">
        <f t="shared" si="8"/>
        <v>34</v>
      </c>
      <c r="AB16" s="67">
        <f t="shared" si="9"/>
        <v>374</v>
      </c>
    </row>
    <row r="17" spans="1:28" ht="15" customHeight="1" x14ac:dyDescent="0.25">
      <c r="A17" s="71">
        <v>597</v>
      </c>
      <c r="B17" s="71">
        <v>492</v>
      </c>
      <c r="C17" s="68">
        <v>0.27</v>
      </c>
      <c r="D17" s="68">
        <v>275.8</v>
      </c>
      <c r="E17" s="68">
        <v>211.59</v>
      </c>
      <c r="F17" s="68">
        <f t="shared" si="0"/>
        <v>23.038834951456312</v>
      </c>
      <c r="G17" s="68">
        <v>0</v>
      </c>
      <c r="H17" s="68">
        <f t="shared" si="1"/>
        <v>24.058252427184467</v>
      </c>
      <c r="I17" s="68">
        <v>0</v>
      </c>
      <c r="J17" s="72">
        <f t="shared" si="10"/>
        <v>0</v>
      </c>
      <c r="K17" s="72">
        <f t="shared" si="11"/>
        <v>1</v>
      </c>
      <c r="L17" s="72">
        <f t="shared" si="12"/>
        <v>1</v>
      </c>
      <c r="M17" s="72">
        <f t="shared" ca="1" si="2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274.42</v>
      </c>
      <c r="R17" s="43"/>
      <c r="S17" s="43"/>
      <c r="T17" s="22">
        <v>250.691</v>
      </c>
      <c r="U17" s="74">
        <f t="shared" si="3"/>
        <v>-241.309</v>
      </c>
      <c r="V17" s="70">
        <f t="shared" si="4"/>
        <v>-241</v>
      </c>
      <c r="W17" s="70"/>
      <c r="X17" s="70">
        <f t="shared" si="5"/>
        <v>540.82836760386067</v>
      </c>
      <c r="Y17" s="70">
        <f t="shared" si="6"/>
        <v>48.82836760386067</v>
      </c>
      <c r="Z17" s="70">
        <f t="shared" si="7"/>
        <v>49</v>
      </c>
      <c r="AA17" s="24">
        <f t="shared" si="8"/>
        <v>49</v>
      </c>
      <c r="AB17" s="67">
        <f t="shared" si="9"/>
        <v>541</v>
      </c>
    </row>
    <row r="18" spans="1:28" ht="15" customHeight="1" x14ac:dyDescent="0.2">
      <c r="A18" s="71">
        <v>597</v>
      </c>
      <c r="B18" s="71">
        <v>597</v>
      </c>
      <c r="C18" s="68">
        <v>0.22</v>
      </c>
      <c r="D18" s="68">
        <v>275.8</v>
      </c>
      <c r="E18" s="68">
        <v>211.73</v>
      </c>
      <c r="F18" s="68">
        <f t="shared" si="0"/>
        <v>23.264705882352942</v>
      </c>
      <c r="G18" s="68">
        <v>0</v>
      </c>
      <c r="H18" s="68">
        <f t="shared" si="1"/>
        <v>23.264705882352942</v>
      </c>
      <c r="I18" s="68">
        <v>0</v>
      </c>
      <c r="J18" s="72">
        <f t="shared" si="10"/>
        <v>0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1310</v>
      </c>
      <c r="R18" s="43"/>
      <c r="S18" s="43"/>
      <c r="T18" s="22">
        <v>266.82799999999997</v>
      </c>
      <c r="U18" s="74">
        <f t="shared" si="3"/>
        <v>-330.17200000000003</v>
      </c>
      <c r="V18" s="70">
        <f t="shared" si="4"/>
        <v>-330</v>
      </c>
      <c r="W18" s="70"/>
      <c r="X18" s="70">
        <f t="shared" si="5"/>
        <v>656.24905581200164</v>
      </c>
      <c r="Y18" s="70">
        <f t="shared" si="6"/>
        <v>59.249055812001643</v>
      </c>
      <c r="Z18" s="70">
        <f t="shared" si="7"/>
        <v>59</v>
      </c>
      <c r="AA18" s="24">
        <f t="shared" si="8"/>
        <v>59</v>
      </c>
      <c r="AB18" s="67">
        <f t="shared" si="9"/>
        <v>656</v>
      </c>
    </row>
    <row r="19" spans="1:28" ht="15" customHeight="1" x14ac:dyDescent="0.25">
      <c r="A19" s="71">
        <v>452</v>
      </c>
      <c r="B19" s="71">
        <v>452</v>
      </c>
      <c r="C19" s="68">
        <v>0.13</v>
      </c>
      <c r="D19" s="68">
        <v>275.8</v>
      </c>
      <c r="E19" s="68">
        <v>211.54</v>
      </c>
      <c r="F19" s="68">
        <f t="shared" si="0"/>
        <v>24.93069306930693</v>
      </c>
      <c r="G19" s="68">
        <v>0</v>
      </c>
      <c r="H19" s="68">
        <f t="shared" si="1"/>
        <v>24.93069306930693</v>
      </c>
      <c r="I19" s="68">
        <v>0</v>
      </c>
      <c r="J19" s="72">
        <f t="shared" si="10"/>
        <v>0</v>
      </c>
      <c r="K19" s="72">
        <f t="shared" si="11"/>
        <v>-1</v>
      </c>
      <c r="L19" s="72">
        <f t="shared" si="12"/>
        <v>0</v>
      </c>
      <c r="M19" s="72">
        <f t="shared" ca="1" si="2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0.83978616772469095</v>
      </c>
      <c r="R19" s="58">
        <f>MAX(AB:AB)</f>
        <v>1440</v>
      </c>
      <c r="S19" s="58">
        <f>'Z-V'!P8-R19</f>
        <v>7539</v>
      </c>
      <c r="T19" s="22">
        <v>269.488</v>
      </c>
      <c r="U19" s="74">
        <f t="shared" si="3"/>
        <v>-182.512</v>
      </c>
      <c r="V19" s="70">
        <f t="shared" si="4"/>
        <v>-183</v>
      </c>
      <c r="W19" s="70"/>
      <c r="X19" s="70">
        <f t="shared" si="5"/>
        <v>496.85858161980696</v>
      </c>
      <c r="Y19" s="70">
        <f t="shared" si="6"/>
        <v>44.858581619806955</v>
      </c>
      <c r="Z19" s="70">
        <f t="shared" si="7"/>
        <v>45</v>
      </c>
      <c r="AA19" s="24">
        <f t="shared" si="8"/>
        <v>45</v>
      </c>
      <c r="AB19" s="67">
        <f t="shared" si="9"/>
        <v>497</v>
      </c>
    </row>
    <row r="20" spans="1:28" ht="15" customHeight="1" x14ac:dyDescent="0.25">
      <c r="A20" s="71">
        <v>598</v>
      </c>
      <c r="B20" s="71">
        <v>598</v>
      </c>
      <c r="C20" s="68">
        <v>0.15</v>
      </c>
      <c r="D20" s="68">
        <v>275.8</v>
      </c>
      <c r="E20" s="68">
        <v>211.73</v>
      </c>
      <c r="F20" s="68">
        <f t="shared" si="0"/>
        <v>23.72</v>
      </c>
      <c r="G20" s="68">
        <v>0</v>
      </c>
      <c r="H20" s="68">
        <f t="shared" si="1"/>
        <v>23.72</v>
      </c>
      <c r="I20" s="68">
        <v>0</v>
      </c>
      <c r="J20" s="72">
        <f t="shared" si="10"/>
        <v>0</v>
      </c>
      <c r="K20" s="72">
        <f t="shared" si="11"/>
        <v>1</v>
      </c>
      <c r="L20" s="72">
        <f t="shared" si="12"/>
        <v>0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0.97515575916230801</v>
      </c>
      <c r="R20" s="43">
        <f ca="1">R15-R16</f>
        <v>1329.9999999997672</v>
      </c>
      <c r="S20" s="43">
        <f ca="1">'Z-V'!P9-R20</f>
        <v>52150.000000000233</v>
      </c>
      <c r="T20" s="22">
        <v>288.99799999999999</v>
      </c>
      <c r="U20" s="74">
        <f t="shared" si="3"/>
        <v>-309.00200000000001</v>
      </c>
      <c r="V20" s="70">
        <f t="shared" si="4"/>
        <v>-309</v>
      </c>
      <c r="W20" s="70"/>
      <c r="X20" s="70">
        <f t="shared" si="5"/>
        <v>657.34830046160312</v>
      </c>
      <c r="Y20" s="70">
        <f t="shared" si="6"/>
        <v>59.348300461603117</v>
      </c>
      <c r="Z20" s="70">
        <f t="shared" si="7"/>
        <v>59</v>
      </c>
      <c r="AA20" s="24">
        <f t="shared" si="8"/>
        <v>59</v>
      </c>
      <c r="AB20" s="67">
        <f t="shared" si="9"/>
        <v>657</v>
      </c>
    </row>
    <row r="21" spans="1:28" ht="15" customHeight="1" x14ac:dyDescent="0.25">
      <c r="A21" s="71">
        <v>453</v>
      </c>
      <c r="B21" s="71">
        <v>453</v>
      </c>
      <c r="C21" s="68">
        <v>0.12</v>
      </c>
      <c r="D21" s="68">
        <v>275.8</v>
      </c>
      <c r="E21" s="68">
        <v>211.54</v>
      </c>
      <c r="F21" s="68">
        <f t="shared" si="0"/>
        <v>25.424242424242426</v>
      </c>
      <c r="G21" s="68">
        <v>0</v>
      </c>
      <c r="H21" s="68">
        <f t="shared" si="1"/>
        <v>25.424242424242426</v>
      </c>
      <c r="I21" s="68">
        <v>0</v>
      </c>
      <c r="J21" s="72">
        <f t="shared" si="10"/>
        <v>0</v>
      </c>
      <c r="K21" s="72">
        <f t="shared" si="11"/>
        <v>-1</v>
      </c>
      <c r="L21" s="72">
        <f t="shared" si="12"/>
        <v>0</v>
      </c>
      <c r="M21" s="72">
        <f t="shared" ca="1" si="2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0.95436272270443123</v>
      </c>
      <c r="R21" s="43">
        <f>ABS(Q12-Q17)</f>
        <v>1</v>
      </c>
      <c r="S21" s="43">
        <f>'Z-V'!P10-R21</f>
        <v>20.89</v>
      </c>
      <c r="T21" s="22">
        <v>288.86399999999998</v>
      </c>
      <c r="U21" s="74">
        <f t="shared" si="3"/>
        <v>-164.13600000000002</v>
      </c>
      <c r="V21" s="70">
        <f t="shared" si="4"/>
        <v>-164</v>
      </c>
      <c r="W21" s="70"/>
      <c r="X21" s="70">
        <f t="shared" si="5"/>
        <v>497.95782626940832</v>
      </c>
      <c r="Y21" s="70">
        <f t="shared" si="6"/>
        <v>44.957826269408315</v>
      </c>
      <c r="Z21" s="70">
        <f t="shared" si="7"/>
        <v>45</v>
      </c>
      <c r="AA21" s="24">
        <f t="shared" si="8"/>
        <v>45</v>
      </c>
      <c r="AB21" s="67">
        <f t="shared" si="9"/>
        <v>498</v>
      </c>
    </row>
    <row r="22" spans="1:28" ht="15" customHeight="1" x14ac:dyDescent="0.25">
      <c r="A22" s="71">
        <v>598</v>
      </c>
      <c r="B22" s="71">
        <v>598</v>
      </c>
      <c r="C22" s="68">
        <v>0.53</v>
      </c>
      <c r="D22" s="68">
        <v>275.8</v>
      </c>
      <c r="E22" s="68">
        <v>211.73</v>
      </c>
      <c r="F22" s="68">
        <f t="shared" si="0"/>
        <v>24.204081632653061</v>
      </c>
      <c r="G22" s="68">
        <v>0</v>
      </c>
      <c r="H22" s="68">
        <f t="shared" si="1"/>
        <v>24.204081632653061</v>
      </c>
      <c r="I22" s="68">
        <v>0</v>
      </c>
      <c r="J22" s="72">
        <f t="shared" si="10"/>
        <v>0</v>
      </c>
      <c r="K22" s="72">
        <f t="shared" si="11"/>
        <v>1</v>
      </c>
      <c r="L22" s="72">
        <f t="shared" si="12"/>
        <v>0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0.93020000000000003</v>
      </c>
      <c r="R22" s="43"/>
      <c r="S22" s="43"/>
      <c r="T22" s="22">
        <v>286.279</v>
      </c>
      <c r="U22" s="74">
        <f t="shared" si="3"/>
        <v>-311.721</v>
      </c>
      <c r="V22" s="70">
        <f t="shared" si="4"/>
        <v>-312</v>
      </c>
      <c r="W22" s="70"/>
      <c r="X22" s="70">
        <f t="shared" si="5"/>
        <v>657.34830046160312</v>
      </c>
      <c r="Y22" s="70">
        <f t="shared" si="6"/>
        <v>59.348300461603117</v>
      </c>
      <c r="Z22" s="70">
        <f t="shared" si="7"/>
        <v>59</v>
      </c>
      <c r="AA22" s="24">
        <f t="shared" si="8"/>
        <v>59</v>
      </c>
      <c r="AB22" s="67">
        <f t="shared" si="9"/>
        <v>657</v>
      </c>
    </row>
    <row r="23" spans="1:28" ht="15" customHeight="1" x14ac:dyDescent="0.25">
      <c r="A23" s="71">
        <v>452</v>
      </c>
      <c r="B23" s="71">
        <v>452</v>
      </c>
      <c r="C23" s="68">
        <v>1.77</v>
      </c>
      <c r="D23" s="68">
        <v>275.8</v>
      </c>
      <c r="E23" s="68">
        <v>211.54</v>
      </c>
      <c r="F23" s="68">
        <f t="shared" si="0"/>
        <v>25.958762886597938</v>
      </c>
      <c r="G23" s="68">
        <v>0</v>
      </c>
      <c r="H23" s="68">
        <f t="shared" si="1"/>
        <v>25.958762886597938</v>
      </c>
      <c r="I23" s="68">
        <v>0</v>
      </c>
      <c r="J23" s="72">
        <f t="shared" si="10"/>
        <v>0</v>
      </c>
      <c r="K23" s="72">
        <f t="shared" si="11"/>
        <v>-1</v>
      </c>
      <c r="L23" s="72">
        <f t="shared" si="12"/>
        <v>0</v>
      </c>
      <c r="M23" s="72">
        <f t="shared" ca="1" si="2"/>
        <v>0</v>
      </c>
      <c r="N23" s="26"/>
      <c r="O23" s="26"/>
      <c r="P23" s="25"/>
      <c r="Q23" s="25"/>
      <c r="T23" s="22">
        <v>267.22399999999999</v>
      </c>
      <c r="U23" s="74">
        <f t="shared" si="3"/>
        <v>-184.77600000000001</v>
      </c>
      <c r="V23" s="70">
        <f t="shared" si="4"/>
        <v>-185</v>
      </c>
      <c r="W23" s="70"/>
      <c r="X23" s="70">
        <f t="shared" si="5"/>
        <v>496.85858161980696</v>
      </c>
      <c r="Y23" s="70">
        <f t="shared" si="6"/>
        <v>44.858581619806955</v>
      </c>
      <c r="Z23" s="70">
        <f t="shared" si="7"/>
        <v>45</v>
      </c>
      <c r="AA23" s="24">
        <f t="shared" si="8"/>
        <v>45</v>
      </c>
      <c r="AB23" s="67">
        <f t="shared" si="9"/>
        <v>497</v>
      </c>
    </row>
    <row r="24" spans="1:28" ht="15" customHeight="1" x14ac:dyDescent="0.25">
      <c r="A24" s="71">
        <v>598</v>
      </c>
      <c r="B24" s="71">
        <v>598</v>
      </c>
      <c r="C24" s="68">
        <v>3.44</v>
      </c>
      <c r="D24" s="68">
        <v>275.8</v>
      </c>
      <c r="E24" s="68">
        <v>211.73</v>
      </c>
      <c r="F24" s="68">
        <f t="shared" si="0"/>
        <v>24.708333333333332</v>
      </c>
      <c r="G24" s="68">
        <v>0</v>
      </c>
      <c r="H24" s="68">
        <f t="shared" si="1"/>
        <v>24.708333333333332</v>
      </c>
      <c r="I24" s="68">
        <v>0</v>
      </c>
      <c r="J24" s="72">
        <f t="shared" si="10"/>
        <v>0</v>
      </c>
      <c r="K24" s="72">
        <f t="shared" si="11"/>
        <v>1</v>
      </c>
      <c r="L24" s="72">
        <f t="shared" si="12"/>
        <v>0</v>
      </c>
      <c r="M24" s="72">
        <f t="shared" ca="1" si="2"/>
        <v>1</v>
      </c>
      <c r="N24" s="26"/>
      <c r="O24" s="26"/>
      <c r="P24" s="25"/>
      <c r="Q24" s="25"/>
      <c r="T24" s="22">
        <v>265.58100000000002</v>
      </c>
      <c r="U24" s="74">
        <f t="shared" si="3"/>
        <v>-332.41899999999998</v>
      </c>
      <c r="V24" s="70">
        <f t="shared" si="4"/>
        <v>-332</v>
      </c>
      <c r="W24" s="70"/>
      <c r="X24" s="70">
        <f t="shared" si="5"/>
        <v>657.34830046160312</v>
      </c>
      <c r="Y24" s="70">
        <f t="shared" si="6"/>
        <v>59.348300461603117</v>
      </c>
      <c r="Z24" s="70">
        <f t="shared" si="7"/>
        <v>59</v>
      </c>
      <c r="AA24" s="24">
        <f t="shared" si="8"/>
        <v>59</v>
      </c>
      <c r="AB24" s="67">
        <f t="shared" si="9"/>
        <v>657</v>
      </c>
    </row>
    <row r="25" spans="1:28" ht="15" customHeight="1" x14ac:dyDescent="0.25">
      <c r="A25" s="71">
        <v>1026</v>
      </c>
      <c r="B25" s="71">
        <v>1026</v>
      </c>
      <c r="C25" s="68">
        <v>0.73</v>
      </c>
      <c r="D25" s="68">
        <v>275.8</v>
      </c>
      <c r="E25" s="68">
        <v>212.21</v>
      </c>
      <c r="F25" s="68">
        <f t="shared" si="0"/>
        <v>20.463157894736842</v>
      </c>
      <c r="G25" s="68">
        <v>0</v>
      </c>
      <c r="H25" s="68">
        <f t="shared" si="1"/>
        <v>20.463157894736842</v>
      </c>
      <c r="I25" s="68">
        <v>0</v>
      </c>
      <c r="J25" s="72">
        <f t="shared" si="10"/>
        <v>0</v>
      </c>
      <c r="K25" s="72">
        <f t="shared" si="11"/>
        <v>1</v>
      </c>
      <c r="L25" s="72">
        <f t="shared" si="12"/>
        <v>0</v>
      </c>
      <c r="M25" s="72">
        <f t="shared" ca="1" si="2"/>
        <v>0</v>
      </c>
      <c r="N25" s="26"/>
      <c r="O25" s="26"/>
      <c r="P25" s="25"/>
      <c r="Q25" s="25"/>
      <c r="T25" s="22">
        <v>463.30399999999997</v>
      </c>
      <c r="U25" s="74">
        <f t="shared" si="3"/>
        <v>-562.69600000000003</v>
      </c>
      <c r="V25" s="70">
        <f t="shared" si="4"/>
        <v>-563</v>
      </c>
      <c r="W25" s="70"/>
      <c r="X25" s="70">
        <f t="shared" si="5"/>
        <v>1127.8250104909778</v>
      </c>
      <c r="Y25" s="70">
        <f t="shared" si="6"/>
        <v>101.82501049097777</v>
      </c>
      <c r="Z25" s="70">
        <f t="shared" si="7"/>
        <v>102</v>
      </c>
      <c r="AA25" s="24">
        <f t="shared" si="8"/>
        <v>102</v>
      </c>
      <c r="AB25" s="67">
        <f t="shared" si="9"/>
        <v>1128</v>
      </c>
    </row>
    <row r="26" spans="1:28" ht="15" customHeight="1" x14ac:dyDescent="0.25">
      <c r="A26" s="71">
        <v>312</v>
      </c>
      <c r="B26" s="71">
        <v>430</v>
      </c>
      <c r="C26" s="68">
        <v>0.88</v>
      </c>
      <c r="D26" s="68">
        <v>275.79000000000002</v>
      </c>
      <c r="E26" s="68">
        <v>211.51</v>
      </c>
      <c r="F26" s="68">
        <f t="shared" si="0"/>
        <v>28.276595744680851</v>
      </c>
      <c r="G26" s="68">
        <v>0</v>
      </c>
      <c r="H26" s="68">
        <f t="shared" si="1"/>
        <v>27.021276595744681</v>
      </c>
      <c r="I26" s="68">
        <v>0</v>
      </c>
      <c r="J26" s="72">
        <f t="shared" si="10"/>
        <v>0</v>
      </c>
      <c r="K26" s="72">
        <f t="shared" si="11"/>
        <v>-1</v>
      </c>
      <c r="L26" s="72">
        <f t="shared" si="12"/>
        <v>0</v>
      </c>
      <c r="M26" s="72">
        <f t="shared" ca="1" si="2"/>
        <v>0</v>
      </c>
      <c r="N26" s="26"/>
      <c r="O26" s="26"/>
      <c r="P26" s="25"/>
      <c r="Q26" s="25"/>
      <c r="T26" s="22">
        <v>475.32100000000003</v>
      </c>
      <c r="U26" s="74">
        <f t="shared" si="3"/>
        <v>45.321000000000026</v>
      </c>
      <c r="V26" s="70">
        <f t="shared" si="4"/>
        <v>45</v>
      </c>
      <c r="W26" s="70"/>
      <c r="X26" s="70">
        <f t="shared" si="5"/>
        <v>472.67519932857738</v>
      </c>
      <c r="Y26" s="70">
        <f t="shared" si="6"/>
        <v>42.675199328577378</v>
      </c>
      <c r="Z26" s="70">
        <f t="shared" si="7"/>
        <v>43</v>
      </c>
      <c r="AA26" s="24">
        <f t="shared" si="8"/>
        <v>45</v>
      </c>
      <c r="AB26" s="67">
        <f t="shared" si="9"/>
        <v>475</v>
      </c>
    </row>
    <row r="27" spans="1:28" ht="15" customHeight="1" x14ac:dyDescent="0.25">
      <c r="A27" s="71">
        <v>604</v>
      </c>
      <c r="B27" s="71">
        <v>486</v>
      </c>
      <c r="C27" s="68">
        <v>2.2000000000000002</v>
      </c>
      <c r="D27" s="68">
        <v>275.8</v>
      </c>
      <c r="E27" s="68">
        <v>211.59</v>
      </c>
      <c r="F27" s="68">
        <f t="shared" si="0"/>
        <v>25.440860215053764</v>
      </c>
      <c r="G27" s="68">
        <v>0</v>
      </c>
      <c r="H27" s="68">
        <f t="shared" si="1"/>
        <v>26.70967741935484</v>
      </c>
      <c r="I27" s="68">
        <v>0</v>
      </c>
      <c r="J27" s="72">
        <f t="shared" si="10"/>
        <v>0</v>
      </c>
      <c r="K27" s="72">
        <f t="shared" si="11"/>
        <v>1</v>
      </c>
      <c r="L27" s="72">
        <f t="shared" si="12"/>
        <v>0</v>
      </c>
      <c r="M27" s="72">
        <f t="shared" ca="1" si="2"/>
        <v>1</v>
      </c>
      <c r="N27" s="26"/>
      <c r="O27" s="26"/>
      <c r="P27" s="25"/>
      <c r="Q27" s="25"/>
      <c r="T27" s="22">
        <v>478.21199999999999</v>
      </c>
      <c r="U27" s="74">
        <f t="shared" si="3"/>
        <v>-7.7880000000000109</v>
      </c>
      <c r="V27" s="70">
        <f t="shared" si="4"/>
        <v>-8</v>
      </c>
      <c r="W27" s="70"/>
      <c r="X27" s="70">
        <f t="shared" si="5"/>
        <v>534.23289970625262</v>
      </c>
      <c r="Y27" s="70">
        <f t="shared" si="6"/>
        <v>48.232899706252624</v>
      </c>
      <c r="Z27" s="70">
        <f t="shared" si="7"/>
        <v>48</v>
      </c>
      <c r="AA27" s="24">
        <f t="shared" si="8"/>
        <v>48</v>
      </c>
      <c r="AB27" s="67">
        <f t="shared" si="9"/>
        <v>534</v>
      </c>
    </row>
    <row r="28" spans="1:28" ht="15" customHeight="1" x14ac:dyDescent="0.25">
      <c r="A28" s="71">
        <v>750</v>
      </c>
      <c r="B28" s="71">
        <v>750</v>
      </c>
      <c r="C28" s="68">
        <v>1.0900000000000001</v>
      </c>
      <c r="D28" s="68">
        <v>275.8</v>
      </c>
      <c r="E28" s="68">
        <v>211.93</v>
      </c>
      <c r="F28" s="68">
        <f t="shared" si="0"/>
        <v>24.130434782608695</v>
      </c>
      <c r="G28" s="68">
        <v>0</v>
      </c>
      <c r="H28" s="68">
        <f t="shared" si="1"/>
        <v>24.130434782608695</v>
      </c>
      <c r="I28" s="68">
        <v>0</v>
      </c>
      <c r="J28" s="72">
        <f t="shared" si="10"/>
        <v>0</v>
      </c>
      <c r="K28" s="72">
        <f t="shared" si="11"/>
        <v>1</v>
      </c>
      <c r="L28" s="72">
        <f t="shared" si="12"/>
        <v>0</v>
      </c>
      <c r="M28" s="72">
        <f t="shared" ca="1" si="2"/>
        <v>0</v>
      </c>
      <c r="N28" s="26"/>
      <c r="O28" s="26"/>
      <c r="P28" s="25"/>
      <c r="Q28" s="25"/>
      <c r="T28" s="22">
        <v>477.77600000000001</v>
      </c>
      <c r="U28" s="74">
        <f t="shared" si="3"/>
        <v>-272.22399999999999</v>
      </c>
      <c r="V28" s="70">
        <f t="shared" si="4"/>
        <v>-272</v>
      </c>
      <c r="W28" s="70"/>
      <c r="X28" s="70">
        <f t="shared" si="5"/>
        <v>824.43348720100721</v>
      </c>
      <c r="Y28" s="70">
        <f t="shared" si="6"/>
        <v>74.43348720100721</v>
      </c>
      <c r="Z28" s="70">
        <f t="shared" si="7"/>
        <v>74</v>
      </c>
      <c r="AA28" s="24">
        <f t="shared" si="8"/>
        <v>74</v>
      </c>
      <c r="AB28" s="67">
        <f t="shared" si="9"/>
        <v>824</v>
      </c>
    </row>
    <row r="29" spans="1:28" ht="15" customHeight="1" x14ac:dyDescent="0.25">
      <c r="A29" s="71">
        <v>459</v>
      </c>
      <c r="B29" s="71">
        <v>470</v>
      </c>
      <c r="C29" s="68">
        <v>0.27</v>
      </c>
      <c r="D29" s="68">
        <v>275.8</v>
      </c>
      <c r="E29" s="68">
        <v>211.57</v>
      </c>
      <c r="F29" s="68">
        <f t="shared" si="0"/>
        <v>27.593406593406595</v>
      </c>
      <c r="G29" s="68">
        <v>0</v>
      </c>
      <c r="H29" s="68">
        <f t="shared" si="1"/>
        <v>27.472527472527471</v>
      </c>
      <c r="I29" s="68">
        <v>0</v>
      </c>
      <c r="J29" s="72">
        <f t="shared" si="10"/>
        <v>0</v>
      </c>
      <c r="K29" s="72">
        <f t="shared" si="11"/>
        <v>-1</v>
      </c>
      <c r="L29" s="72">
        <f t="shared" si="12"/>
        <v>0</v>
      </c>
      <c r="M29" s="72">
        <f t="shared" ca="1" si="2"/>
        <v>1</v>
      </c>
      <c r="N29" s="26"/>
      <c r="O29" s="26"/>
      <c r="P29" s="25"/>
      <c r="Q29" s="25"/>
      <c r="T29" s="22">
        <v>473.13900000000001</v>
      </c>
      <c r="U29" s="74">
        <f t="shared" si="3"/>
        <v>3.13900000000001</v>
      </c>
      <c r="V29" s="70">
        <f t="shared" si="4"/>
        <v>3</v>
      </c>
      <c r="W29" s="70"/>
      <c r="X29" s="70">
        <f t="shared" si="5"/>
        <v>516.64498531263109</v>
      </c>
      <c r="Y29" s="70">
        <f t="shared" si="6"/>
        <v>46.644985312631093</v>
      </c>
      <c r="Z29" s="70">
        <f t="shared" si="7"/>
        <v>47</v>
      </c>
      <c r="AA29" s="24">
        <f t="shared" si="8"/>
        <v>3</v>
      </c>
      <c r="AB29" s="67">
        <f t="shared" si="9"/>
        <v>473</v>
      </c>
    </row>
    <row r="30" spans="1:28" ht="15" customHeight="1" x14ac:dyDescent="0.25">
      <c r="A30" s="71">
        <v>1041</v>
      </c>
      <c r="B30" s="71">
        <v>1030</v>
      </c>
      <c r="C30" s="68">
        <v>0.18</v>
      </c>
      <c r="D30" s="68">
        <v>275.8</v>
      </c>
      <c r="E30" s="68">
        <v>212.21</v>
      </c>
      <c r="F30" s="68">
        <f t="shared" si="0"/>
        <v>21.433333333333334</v>
      </c>
      <c r="G30" s="68">
        <v>0</v>
      </c>
      <c r="H30" s="68">
        <f t="shared" si="1"/>
        <v>21.555555555555557</v>
      </c>
      <c r="I30" s="68">
        <v>0</v>
      </c>
      <c r="J30" s="72">
        <f t="shared" si="10"/>
        <v>0</v>
      </c>
      <c r="K30" s="72">
        <f t="shared" si="11"/>
        <v>1</v>
      </c>
      <c r="L30" s="72">
        <f t="shared" si="12"/>
        <v>0</v>
      </c>
      <c r="M30" s="72">
        <f t="shared" ca="1" si="2"/>
        <v>0</v>
      </c>
      <c r="N30" s="26"/>
      <c r="O30" s="26"/>
      <c r="P30" s="25"/>
      <c r="Q30" s="25"/>
      <c r="T30" s="22">
        <v>468.666</v>
      </c>
      <c r="U30" s="74">
        <f t="shared" si="3"/>
        <v>-561.33400000000006</v>
      </c>
      <c r="V30" s="70">
        <f t="shared" si="4"/>
        <v>-561</v>
      </c>
      <c r="W30" s="70"/>
      <c r="X30" s="70">
        <f t="shared" si="5"/>
        <v>1132.2219890893832</v>
      </c>
      <c r="Y30" s="70">
        <f t="shared" si="6"/>
        <v>102.22198908938321</v>
      </c>
      <c r="Z30" s="70">
        <f t="shared" si="7"/>
        <v>102</v>
      </c>
      <c r="AA30" s="24">
        <f t="shared" si="8"/>
        <v>102</v>
      </c>
      <c r="AB30" s="67">
        <f t="shared" si="9"/>
        <v>1132</v>
      </c>
    </row>
    <row r="31" spans="1:28" ht="15" customHeight="1" x14ac:dyDescent="0.25">
      <c r="A31" s="71">
        <v>603</v>
      </c>
      <c r="B31" s="71">
        <v>603</v>
      </c>
      <c r="C31" s="68">
        <v>0.14000000000000001</v>
      </c>
      <c r="D31" s="68">
        <v>275.8</v>
      </c>
      <c r="E31" s="68">
        <v>211.74</v>
      </c>
      <c r="F31" s="68">
        <f t="shared" si="0"/>
        <v>26.59550561797753</v>
      </c>
      <c r="G31" s="68">
        <v>0</v>
      </c>
      <c r="H31" s="68">
        <f t="shared" si="1"/>
        <v>26.59550561797753</v>
      </c>
      <c r="I31" s="68">
        <v>0</v>
      </c>
      <c r="J31" s="72">
        <f t="shared" si="10"/>
        <v>0</v>
      </c>
      <c r="K31" s="72">
        <f t="shared" si="11"/>
        <v>-1</v>
      </c>
      <c r="L31" s="72">
        <f t="shared" si="12"/>
        <v>0</v>
      </c>
      <c r="M31" s="72">
        <f t="shared" ca="1" si="2"/>
        <v>1</v>
      </c>
      <c r="N31" s="26"/>
      <c r="O31" s="26"/>
      <c r="P31" s="25"/>
      <c r="Q31" s="25"/>
      <c r="T31" s="22">
        <v>468.63799999999998</v>
      </c>
      <c r="U31" s="74">
        <f t="shared" si="3"/>
        <v>-134.36200000000002</v>
      </c>
      <c r="V31" s="70">
        <f t="shared" si="4"/>
        <v>-134</v>
      </c>
      <c r="W31" s="70"/>
      <c r="X31" s="70">
        <f t="shared" si="5"/>
        <v>662.84452370960969</v>
      </c>
      <c r="Y31" s="70">
        <f t="shared" si="6"/>
        <v>59.844523709609689</v>
      </c>
      <c r="Z31" s="70">
        <f t="shared" si="7"/>
        <v>60</v>
      </c>
      <c r="AA31" s="24">
        <f t="shared" si="8"/>
        <v>60</v>
      </c>
      <c r="AB31" s="67">
        <f t="shared" si="9"/>
        <v>663</v>
      </c>
    </row>
    <row r="32" spans="1:28" ht="15" customHeight="1" x14ac:dyDescent="0.25">
      <c r="A32" s="71">
        <v>896</v>
      </c>
      <c r="B32" s="71">
        <v>896</v>
      </c>
      <c r="C32" s="68">
        <v>0.12</v>
      </c>
      <c r="D32" s="68">
        <v>275.8</v>
      </c>
      <c r="E32" s="68">
        <v>212.09</v>
      </c>
      <c r="F32" s="68">
        <f t="shared" si="0"/>
        <v>23.568181818181817</v>
      </c>
      <c r="G32" s="68">
        <v>0</v>
      </c>
      <c r="H32" s="68">
        <f t="shared" si="1"/>
        <v>23.568181818181817</v>
      </c>
      <c r="I32" s="68">
        <v>0</v>
      </c>
      <c r="J32" s="72">
        <f t="shared" si="10"/>
        <v>0</v>
      </c>
      <c r="K32" s="72">
        <f t="shared" si="11"/>
        <v>1</v>
      </c>
      <c r="L32" s="72">
        <f t="shared" si="12"/>
        <v>0</v>
      </c>
      <c r="M32" s="72">
        <f t="shared" ca="1" si="2"/>
        <v>0</v>
      </c>
      <c r="N32" s="26"/>
      <c r="O32" s="26"/>
      <c r="P32" s="25"/>
      <c r="Q32" s="25"/>
      <c r="T32" s="22">
        <v>481.19499999999999</v>
      </c>
      <c r="U32" s="74">
        <f t="shared" si="3"/>
        <v>-414.80500000000001</v>
      </c>
      <c r="V32" s="70">
        <f t="shared" si="4"/>
        <v>-415</v>
      </c>
      <c r="W32" s="70"/>
      <c r="X32" s="70">
        <f t="shared" si="5"/>
        <v>984.92320604280326</v>
      </c>
      <c r="Y32" s="70">
        <f t="shared" si="6"/>
        <v>88.923206042803258</v>
      </c>
      <c r="Z32" s="70">
        <f t="shared" si="7"/>
        <v>89</v>
      </c>
      <c r="AA32" s="24">
        <f t="shared" si="8"/>
        <v>89</v>
      </c>
      <c r="AB32" s="67">
        <f t="shared" si="9"/>
        <v>985</v>
      </c>
    </row>
    <row r="33" spans="1:28" ht="15" customHeight="1" x14ac:dyDescent="0.25">
      <c r="A33" s="71">
        <v>603</v>
      </c>
      <c r="B33" s="71">
        <v>603</v>
      </c>
      <c r="C33" s="68">
        <v>0</v>
      </c>
      <c r="D33" s="68">
        <v>275.8</v>
      </c>
      <c r="E33" s="68">
        <v>211.74</v>
      </c>
      <c r="F33" s="68">
        <f t="shared" si="0"/>
        <v>27.206896551724139</v>
      </c>
      <c r="G33" s="68">
        <v>0</v>
      </c>
      <c r="H33" s="68">
        <f t="shared" si="1"/>
        <v>27.206896551724139</v>
      </c>
      <c r="I33" s="68">
        <v>0</v>
      </c>
      <c r="J33" s="72">
        <f t="shared" si="10"/>
        <v>0</v>
      </c>
      <c r="K33" s="72">
        <f t="shared" si="11"/>
        <v>-1</v>
      </c>
      <c r="L33" s="72">
        <f t="shared" si="12"/>
        <v>0</v>
      </c>
      <c r="M33" s="72">
        <f t="shared" ca="1" si="2"/>
        <v>1</v>
      </c>
      <c r="N33" s="26"/>
      <c r="O33" s="26"/>
      <c r="P33" s="25"/>
      <c r="Q33" s="25"/>
      <c r="T33" s="22">
        <v>468.87200000000001</v>
      </c>
      <c r="U33" s="74">
        <f t="shared" si="3"/>
        <v>-134.12799999999999</v>
      </c>
      <c r="V33" s="70">
        <f t="shared" si="4"/>
        <v>-134</v>
      </c>
      <c r="W33" s="70"/>
      <c r="X33" s="70">
        <f t="shared" si="5"/>
        <v>662.84452370960969</v>
      </c>
      <c r="Y33" s="70">
        <f t="shared" si="6"/>
        <v>59.844523709609689</v>
      </c>
      <c r="Z33" s="70">
        <f t="shared" si="7"/>
        <v>60</v>
      </c>
      <c r="AA33" s="24">
        <f t="shared" si="8"/>
        <v>60</v>
      </c>
      <c r="AB33" s="67">
        <f t="shared" si="9"/>
        <v>663</v>
      </c>
    </row>
    <row r="34" spans="1:28" ht="15" customHeight="1" x14ac:dyDescent="0.25">
      <c r="A34" s="71">
        <v>750</v>
      </c>
      <c r="B34" s="71">
        <v>750</v>
      </c>
      <c r="C34" s="68">
        <v>0.02</v>
      </c>
      <c r="D34" s="68">
        <v>275.8</v>
      </c>
      <c r="E34" s="68">
        <v>211.93</v>
      </c>
      <c r="F34" s="68">
        <f t="shared" ref="F34:F65" si="13">($A$120-A34)/(ROW($A$120)-ROW(A34))</f>
        <v>25.813953488372093</v>
      </c>
      <c r="G34" s="68">
        <v>0</v>
      </c>
      <c r="H34" s="68">
        <f t="shared" ref="H34:H65" si="14">($A$120-B34)/(ROW($A$120)-ROW(B34))</f>
        <v>25.813953488372093</v>
      </c>
      <c r="I34" s="68">
        <v>0</v>
      </c>
      <c r="J34" s="72">
        <f t="shared" si="10"/>
        <v>0</v>
      </c>
      <c r="K34" s="72">
        <f t="shared" si="11"/>
        <v>1</v>
      </c>
      <c r="L34" s="72">
        <f t="shared" si="12"/>
        <v>0</v>
      </c>
      <c r="M34" s="72">
        <f t="shared" ref="M34:M65" ca="1" si="15">IF(RAND()&lt;0.5,0,1)</f>
        <v>1</v>
      </c>
      <c r="N34" s="26"/>
      <c r="O34" s="26"/>
      <c r="P34" s="25"/>
      <c r="Q34" s="25"/>
      <c r="T34" s="22">
        <v>459.30099999999999</v>
      </c>
      <c r="U34" s="74">
        <f t="shared" ref="U34:U65" si="16">T34-B34</f>
        <v>-290.69900000000001</v>
      </c>
      <c r="V34" s="70">
        <f t="shared" ref="V34:V65" si="17">ROUND(U34,0)</f>
        <v>-291</v>
      </c>
      <c r="W34" s="70"/>
      <c r="X34" s="70">
        <f t="shared" ref="X34:X65" si="18">B34/$W$2*$W$3</f>
        <v>824.43348720100721</v>
      </c>
      <c r="Y34" s="70">
        <f t="shared" ref="Y34:Y65" si="19">X34-B34</f>
        <v>74.43348720100721</v>
      </c>
      <c r="Z34" s="70">
        <f t="shared" ref="Z34:Z65" si="20">ROUND(Y34,0)</f>
        <v>74</v>
      </c>
      <c r="AA34" s="24">
        <f t="shared" ref="AA34:AA65" si="21">IF(V34&gt;=0,V34,Z34)</f>
        <v>74</v>
      </c>
      <c r="AB34" s="67">
        <f t="shared" ref="AB34:AB65" si="22">B34+AA34</f>
        <v>824</v>
      </c>
    </row>
    <row r="35" spans="1:28" ht="15" customHeight="1" x14ac:dyDescent="0.25">
      <c r="A35" s="71">
        <v>750</v>
      </c>
      <c r="B35" s="71">
        <v>750</v>
      </c>
      <c r="C35" s="68">
        <v>0</v>
      </c>
      <c r="D35" s="68">
        <v>275.8</v>
      </c>
      <c r="E35" s="68">
        <v>211.93</v>
      </c>
      <c r="F35" s="68">
        <f t="shared" si="13"/>
        <v>26.117647058823529</v>
      </c>
      <c r="G35" s="68">
        <v>0</v>
      </c>
      <c r="H35" s="68">
        <f t="shared" si="14"/>
        <v>26.117647058823529</v>
      </c>
      <c r="I35" s="68">
        <v>0</v>
      </c>
      <c r="J35" s="72">
        <f t="shared" ref="J35:J66" si="23">IF(ABS(B35-B34)&lt;=50,1,0)</f>
        <v>1</v>
      </c>
      <c r="K35" s="72">
        <f t="shared" ref="K35:K66" si="24">IF(ABS((B35-B34))&lt;=50,1,IF((B35-B34)*(1)&gt;=0,1,-1))</f>
        <v>1</v>
      </c>
      <c r="L35" s="72">
        <f t="shared" si="12"/>
        <v>0</v>
      </c>
      <c r="M35" s="72">
        <f t="shared" ca="1" si="15"/>
        <v>1</v>
      </c>
      <c r="N35" s="26"/>
      <c r="O35" s="26"/>
      <c r="P35" s="25"/>
      <c r="Q35" s="25"/>
      <c r="T35" s="22">
        <v>470.87900000000002</v>
      </c>
      <c r="U35" s="74">
        <f t="shared" si="16"/>
        <v>-279.12099999999998</v>
      </c>
      <c r="V35" s="70">
        <f t="shared" si="17"/>
        <v>-279</v>
      </c>
      <c r="W35" s="70"/>
      <c r="X35" s="70">
        <f t="shared" si="18"/>
        <v>824.43348720100721</v>
      </c>
      <c r="Y35" s="70">
        <f t="shared" si="19"/>
        <v>74.43348720100721</v>
      </c>
      <c r="Z35" s="70">
        <f t="shared" si="20"/>
        <v>74</v>
      </c>
      <c r="AA35" s="24">
        <f t="shared" si="21"/>
        <v>74</v>
      </c>
      <c r="AB35" s="67">
        <f t="shared" si="22"/>
        <v>824</v>
      </c>
    </row>
    <row r="36" spans="1:28" ht="15" customHeight="1" x14ac:dyDescent="0.25">
      <c r="A36" s="71">
        <v>750</v>
      </c>
      <c r="B36" s="71">
        <v>750</v>
      </c>
      <c r="C36" s="68">
        <v>0</v>
      </c>
      <c r="D36" s="68">
        <v>275.8</v>
      </c>
      <c r="E36" s="68">
        <v>211.93</v>
      </c>
      <c r="F36" s="68">
        <f t="shared" si="13"/>
        <v>26.428571428571427</v>
      </c>
      <c r="G36" s="68">
        <v>0</v>
      </c>
      <c r="H36" s="68">
        <f t="shared" si="14"/>
        <v>26.428571428571427</v>
      </c>
      <c r="I36" s="68">
        <v>0</v>
      </c>
      <c r="J36" s="72">
        <f t="shared" si="23"/>
        <v>1</v>
      </c>
      <c r="K36" s="72">
        <f t="shared" si="24"/>
        <v>1</v>
      </c>
      <c r="L36" s="72">
        <f t="shared" si="12"/>
        <v>0</v>
      </c>
      <c r="M36" s="72">
        <f t="shared" ca="1" si="15"/>
        <v>0</v>
      </c>
      <c r="N36" s="26"/>
      <c r="O36" s="26"/>
      <c r="P36" s="25"/>
      <c r="Q36" s="25"/>
      <c r="T36" s="22">
        <v>461.608</v>
      </c>
      <c r="U36" s="74">
        <f t="shared" si="16"/>
        <v>-288.392</v>
      </c>
      <c r="V36" s="70">
        <f t="shared" si="17"/>
        <v>-288</v>
      </c>
      <c r="W36" s="70"/>
      <c r="X36" s="70">
        <f t="shared" si="18"/>
        <v>824.43348720100721</v>
      </c>
      <c r="Y36" s="70">
        <f t="shared" si="19"/>
        <v>74.43348720100721</v>
      </c>
      <c r="Z36" s="70">
        <f t="shared" si="20"/>
        <v>74</v>
      </c>
      <c r="AA36" s="24">
        <f t="shared" si="21"/>
        <v>74</v>
      </c>
      <c r="AB36" s="67">
        <f t="shared" si="22"/>
        <v>824</v>
      </c>
    </row>
    <row r="37" spans="1:28" ht="15" customHeight="1" x14ac:dyDescent="0.25">
      <c r="A37" s="71">
        <v>458</v>
      </c>
      <c r="B37" s="71">
        <v>560</v>
      </c>
      <c r="C37" s="68">
        <v>0</v>
      </c>
      <c r="D37" s="68">
        <v>275.79000000000002</v>
      </c>
      <c r="E37" s="68">
        <v>211.68</v>
      </c>
      <c r="F37" s="68">
        <f t="shared" si="13"/>
        <v>30.265060240963855</v>
      </c>
      <c r="G37" s="68">
        <v>0</v>
      </c>
      <c r="H37" s="68">
        <f t="shared" si="14"/>
        <v>29.036144578313252</v>
      </c>
      <c r="I37" s="68">
        <v>0</v>
      </c>
      <c r="J37" s="72">
        <f t="shared" si="23"/>
        <v>0</v>
      </c>
      <c r="K37" s="72">
        <f t="shared" si="24"/>
        <v>-1</v>
      </c>
      <c r="L37" s="72">
        <f t="shared" si="12"/>
        <v>0</v>
      </c>
      <c r="M37" s="72">
        <f t="shared" ca="1" si="15"/>
        <v>1</v>
      </c>
      <c r="N37" s="26"/>
      <c r="O37" s="26"/>
      <c r="P37" s="25"/>
      <c r="Q37" s="25"/>
      <c r="T37" s="22">
        <v>456.32900000000001</v>
      </c>
      <c r="U37" s="74">
        <f t="shared" si="16"/>
        <v>-103.67099999999999</v>
      </c>
      <c r="V37" s="70">
        <f t="shared" si="17"/>
        <v>-104</v>
      </c>
      <c r="W37" s="70"/>
      <c r="X37" s="70">
        <f t="shared" si="18"/>
        <v>615.57700377675201</v>
      </c>
      <c r="Y37" s="70">
        <f t="shared" si="19"/>
        <v>55.577003776752008</v>
      </c>
      <c r="Z37" s="70">
        <f t="shared" si="20"/>
        <v>56</v>
      </c>
      <c r="AA37" s="24">
        <f t="shared" si="21"/>
        <v>56</v>
      </c>
      <c r="AB37" s="67">
        <f t="shared" si="22"/>
        <v>616</v>
      </c>
    </row>
    <row r="38" spans="1:28" ht="15" customHeight="1" x14ac:dyDescent="0.25">
      <c r="A38" s="71">
        <v>748</v>
      </c>
      <c r="B38" s="71">
        <v>646</v>
      </c>
      <c r="C38" s="68">
        <v>0</v>
      </c>
      <c r="D38" s="68">
        <v>275.8</v>
      </c>
      <c r="E38" s="68">
        <v>211.8</v>
      </c>
      <c r="F38" s="68">
        <f t="shared" si="13"/>
        <v>27.097560975609756</v>
      </c>
      <c r="G38" s="68">
        <v>0</v>
      </c>
      <c r="H38" s="68">
        <f t="shared" si="14"/>
        <v>28.341463414634145</v>
      </c>
      <c r="I38" s="68">
        <v>0</v>
      </c>
      <c r="J38" s="72">
        <f t="shared" si="23"/>
        <v>0</v>
      </c>
      <c r="K38" s="72">
        <f t="shared" si="24"/>
        <v>1</v>
      </c>
      <c r="L38" s="72">
        <f t="shared" si="12"/>
        <v>0</v>
      </c>
      <c r="M38" s="72">
        <f t="shared" ca="1" si="15"/>
        <v>1</v>
      </c>
      <c r="N38" s="26"/>
      <c r="O38" s="26"/>
      <c r="P38" s="25"/>
      <c r="Q38" s="25"/>
      <c r="T38" s="22">
        <v>471.76</v>
      </c>
      <c r="U38" s="74">
        <f t="shared" si="16"/>
        <v>-174.24</v>
      </c>
      <c r="V38" s="70">
        <f t="shared" si="17"/>
        <v>-174</v>
      </c>
      <c r="W38" s="70"/>
      <c r="X38" s="70">
        <f t="shared" si="18"/>
        <v>710.11204364246748</v>
      </c>
      <c r="Y38" s="70">
        <f t="shared" si="19"/>
        <v>64.112043642467484</v>
      </c>
      <c r="Z38" s="70">
        <f t="shared" si="20"/>
        <v>64</v>
      </c>
      <c r="AA38" s="24">
        <f t="shared" si="21"/>
        <v>64</v>
      </c>
      <c r="AB38" s="67">
        <f t="shared" si="22"/>
        <v>710</v>
      </c>
    </row>
    <row r="39" spans="1:28" ht="15" customHeight="1" x14ac:dyDescent="0.25">
      <c r="A39" s="71">
        <v>603</v>
      </c>
      <c r="B39" s="71">
        <v>603</v>
      </c>
      <c r="C39" s="68">
        <v>0</v>
      </c>
      <c r="D39" s="68">
        <v>275.8</v>
      </c>
      <c r="E39" s="68">
        <v>211.74</v>
      </c>
      <c r="F39" s="68">
        <f t="shared" si="13"/>
        <v>29.222222222222221</v>
      </c>
      <c r="G39" s="68">
        <v>0</v>
      </c>
      <c r="H39" s="68">
        <f t="shared" si="14"/>
        <v>29.222222222222221</v>
      </c>
      <c r="I39" s="68">
        <v>0</v>
      </c>
      <c r="J39" s="72">
        <f t="shared" si="23"/>
        <v>1</v>
      </c>
      <c r="K39" s="72">
        <f t="shared" si="24"/>
        <v>1</v>
      </c>
      <c r="L39" s="72">
        <f t="shared" ref="L39:L70" si="25">IF(OR(COUNTIF(K35:K39,1)=5,COUNTIF(K35:K39,-1)=5),1,0)</f>
        <v>0</v>
      </c>
      <c r="M39" s="72">
        <f t="shared" ca="1" si="15"/>
        <v>1</v>
      </c>
      <c r="N39" s="26"/>
      <c r="O39" s="26"/>
      <c r="P39" s="25"/>
      <c r="Q39" s="25"/>
      <c r="T39" s="22">
        <v>465.89699999999999</v>
      </c>
      <c r="U39" s="74">
        <f t="shared" si="16"/>
        <v>-137.10300000000001</v>
      </c>
      <c r="V39" s="70">
        <f t="shared" si="17"/>
        <v>-137</v>
      </c>
      <c r="W39" s="70"/>
      <c r="X39" s="70">
        <f t="shared" si="18"/>
        <v>662.84452370960969</v>
      </c>
      <c r="Y39" s="70">
        <f t="shared" si="19"/>
        <v>59.844523709609689</v>
      </c>
      <c r="Z39" s="70">
        <f t="shared" si="20"/>
        <v>60</v>
      </c>
      <c r="AA39" s="24">
        <f t="shared" si="21"/>
        <v>60</v>
      </c>
      <c r="AB39" s="67">
        <f t="shared" si="22"/>
        <v>663</v>
      </c>
    </row>
    <row r="40" spans="1:28" ht="15" customHeight="1" x14ac:dyDescent="0.25">
      <c r="A40" s="71">
        <v>894</v>
      </c>
      <c r="B40" s="71">
        <v>894</v>
      </c>
      <c r="C40" s="68">
        <v>0</v>
      </c>
      <c r="D40" s="68">
        <v>275.8</v>
      </c>
      <c r="E40" s="68">
        <v>212.09</v>
      </c>
      <c r="F40" s="68">
        <f t="shared" si="13"/>
        <v>25.95</v>
      </c>
      <c r="G40" s="68">
        <v>0</v>
      </c>
      <c r="H40" s="68">
        <f t="shared" si="14"/>
        <v>25.95</v>
      </c>
      <c r="I40" s="68">
        <v>0</v>
      </c>
      <c r="J40" s="72">
        <f t="shared" si="23"/>
        <v>0</v>
      </c>
      <c r="K40" s="72">
        <f t="shared" si="24"/>
        <v>1</v>
      </c>
      <c r="L40" s="72">
        <f t="shared" si="25"/>
        <v>0</v>
      </c>
      <c r="M40" s="72">
        <f t="shared" ca="1" si="15"/>
        <v>0</v>
      </c>
      <c r="N40" s="26"/>
      <c r="O40" s="26"/>
      <c r="P40" s="25"/>
      <c r="Q40" s="25"/>
      <c r="T40" s="22">
        <v>475.642</v>
      </c>
      <c r="U40" s="74">
        <f t="shared" si="16"/>
        <v>-418.358</v>
      </c>
      <c r="V40" s="70">
        <f t="shared" si="17"/>
        <v>-418</v>
      </c>
      <c r="W40" s="70"/>
      <c r="X40" s="70">
        <f t="shared" si="18"/>
        <v>982.72471674360042</v>
      </c>
      <c r="Y40" s="70">
        <f t="shared" si="19"/>
        <v>88.724716743600425</v>
      </c>
      <c r="Z40" s="70">
        <f t="shared" si="20"/>
        <v>89</v>
      </c>
      <c r="AA40" s="24">
        <f t="shared" si="21"/>
        <v>89</v>
      </c>
      <c r="AB40" s="67">
        <f t="shared" si="22"/>
        <v>983</v>
      </c>
    </row>
    <row r="41" spans="1:28" ht="15" customHeight="1" x14ac:dyDescent="0.25">
      <c r="A41" s="71">
        <v>267</v>
      </c>
      <c r="B41" s="71">
        <v>560</v>
      </c>
      <c r="C41" s="68">
        <v>0.06</v>
      </c>
      <c r="D41" s="68">
        <v>275.77</v>
      </c>
      <c r="E41" s="68">
        <v>211.68</v>
      </c>
      <c r="F41" s="68">
        <f t="shared" si="13"/>
        <v>34.215189873417721</v>
      </c>
      <c r="G41" s="68">
        <v>0</v>
      </c>
      <c r="H41" s="68">
        <f t="shared" si="14"/>
        <v>30.50632911392405</v>
      </c>
      <c r="I41" s="68">
        <v>0</v>
      </c>
      <c r="J41" s="72">
        <f t="shared" si="23"/>
        <v>0</v>
      </c>
      <c r="K41" s="72">
        <f t="shared" si="24"/>
        <v>-1</v>
      </c>
      <c r="L41" s="72">
        <f t="shared" si="25"/>
        <v>0</v>
      </c>
      <c r="M41" s="72">
        <f t="shared" ca="1" si="15"/>
        <v>1</v>
      </c>
      <c r="N41" s="26"/>
      <c r="O41" s="26"/>
      <c r="P41" s="25"/>
      <c r="Q41" s="25"/>
      <c r="T41" s="22">
        <v>442.214</v>
      </c>
      <c r="U41" s="74">
        <f t="shared" si="16"/>
        <v>-117.786</v>
      </c>
      <c r="V41" s="70">
        <f t="shared" si="17"/>
        <v>-118</v>
      </c>
      <c r="W41" s="70"/>
      <c r="X41" s="70">
        <f t="shared" si="18"/>
        <v>615.57700377675201</v>
      </c>
      <c r="Y41" s="70">
        <f t="shared" si="19"/>
        <v>55.577003776752008</v>
      </c>
      <c r="Z41" s="70">
        <f t="shared" si="20"/>
        <v>56</v>
      </c>
      <c r="AA41" s="24">
        <f t="shared" si="21"/>
        <v>56</v>
      </c>
      <c r="AB41" s="67">
        <f t="shared" si="22"/>
        <v>616</v>
      </c>
    </row>
    <row r="42" spans="1:28" ht="15" customHeight="1" x14ac:dyDescent="0.25">
      <c r="A42" s="71">
        <v>892</v>
      </c>
      <c r="B42" s="71">
        <v>600</v>
      </c>
      <c r="C42" s="68">
        <v>0</v>
      </c>
      <c r="D42" s="68">
        <v>275.8</v>
      </c>
      <c r="E42" s="68">
        <v>211.74</v>
      </c>
      <c r="F42" s="68">
        <f t="shared" si="13"/>
        <v>26.641025641025642</v>
      </c>
      <c r="G42" s="68">
        <v>0</v>
      </c>
      <c r="H42" s="68">
        <f t="shared" si="14"/>
        <v>30.384615384615383</v>
      </c>
      <c r="I42" s="68">
        <v>0</v>
      </c>
      <c r="J42" s="72">
        <f t="shared" si="23"/>
        <v>1</v>
      </c>
      <c r="K42" s="72">
        <f t="shared" si="24"/>
        <v>1</v>
      </c>
      <c r="L42" s="72">
        <f t="shared" si="25"/>
        <v>0</v>
      </c>
      <c r="M42" s="72">
        <f t="shared" ca="1" si="15"/>
        <v>0</v>
      </c>
      <c r="N42" s="26"/>
      <c r="O42" s="26"/>
      <c r="P42" s="25"/>
      <c r="Q42" s="25"/>
      <c r="T42" s="22">
        <v>386.625</v>
      </c>
      <c r="U42" s="74">
        <f t="shared" si="16"/>
        <v>-213.375</v>
      </c>
      <c r="V42" s="70">
        <f t="shared" si="17"/>
        <v>-213</v>
      </c>
      <c r="W42" s="70"/>
      <c r="X42" s="70">
        <f t="shared" si="18"/>
        <v>659.54678976080572</v>
      </c>
      <c r="Y42" s="70">
        <f t="shared" si="19"/>
        <v>59.546789760805723</v>
      </c>
      <c r="Z42" s="70">
        <f t="shared" si="20"/>
        <v>60</v>
      </c>
      <c r="AA42" s="24">
        <f t="shared" si="21"/>
        <v>60</v>
      </c>
      <c r="AB42" s="67">
        <f t="shared" si="22"/>
        <v>660</v>
      </c>
    </row>
    <row r="43" spans="1:28" ht="15" customHeight="1" x14ac:dyDescent="0.25">
      <c r="A43" s="71">
        <v>380</v>
      </c>
      <c r="B43" s="71">
        <v>600</v>
      </c>
      <c r="C43" s="68">
        <v>0.02</v>
      </c>
      <c r="D43" s="68">
        <v>275.77999999999997</v>
      </c>
      <c r="E43" s="68">
        <v>211.74</v>
      </c>
      <c r="F43" s="68">
        <f t="shared" si="13"/>
        <v>33.636363636363633</v>
      </c>
      <c r="G43" s="68">
        <v>0</v>
      </c>
      <c r="H43" s="68">
        <f t="shared" si="14"/>
        <v>30.779220779220779</v>
      </c>
      <c r="I43" s="68">
        <v>0</v>
      </c>
      <c r="J43" s="72">
        <f t="shared" si="23"/>
        <v>1</v>
      </c>
      <c r="K43" s="72">
        <f t="shared" si="24"/>
        <v>1</v>
      </c>
      <c r="L43" s="72">
        <f t="shared" si="25"/>
        <v>0</v>
      </c>
      <c r="M43" s="72">
        <f t="shared" ca="1" si="15"/>
        <v>0</v>
      </c>
      <c r="N43" s="26"/>
      <c r="O43" s="26"/>
      <c r="P43" s="25"/>
      <c r="Q43" s="25"/>
      <c r="T43" s="22">
        <v>339.89100000000002</v>
      </c>
      <c r="U43" s="74">
        <f t="shared" si="16"/>
        <v>-260.10899999999998</v>
      </c>
      <c r="V43" s="70">
        <f t="shared" si="17"/>
        <v>-260</v>
      </c>
      <c r="W43" s="70"/>
      <c r="X43" s="70">
        <f t="shared" si="18"/>
        <v>659.54678976080572</v>
      </c>
      <c r="Y43" s="70">
        <f t="shared" si="19"/>
        <v>59.546789760805723</v>
      </c>
      <c r="Z43" s="70">
        <f t="shared" si="20"/>
        <v>60</v>
      </c>
      <c r="AA43" s="24">
        <f t="shared" si="21"/>
        <v>60</v>
      </c>
      <c r="AB43" s="67">
        <f t="shared" si="22"/>
        <v>660</v>
      </c>
    </row>
    <row r="44" spans="1:28" ht="15" customHeight="1" x14ac:dyDescent="0.25">
      <c r="A44" s="71">
        <v>596</v>
      </c>
      <c r="B44" s="71">
        <v>600</v>
      </c>
      <c r="C44" s="68">
        <v>0</v>
      </c>
      <c r="D44" s="68">
        <v>275.77999999999997</v>
      </c>
      <c r="E44" s="68">
        <v>211.74</v>
      </c>
      <c r="F44" s="68">
        <f t="shared" si="13"/>
        <v>31.236842105263158</v>
      </c>
      <c r="G44" s="68">
        <v>0</v>
      </c>
      <c r="H44" s="68">
        <f t="shared" si="14"/>
        <v>31.184210526315791</v>
      </c>
      <c r="I44" s="68">
        <v>0</v>
      </c>
      <c r="J44" s="72">
        <f t="shared" si="23"/>
        <v>1</v>
      </c>
      <c r="K44" s="72">
        <f t="shared" si="24"/>
        <v>1</v>
      </c>
      <c r="L44" s="72">
        <f t="shared" si="25"/>
        <v>0</v>
      </c>
      <c r="M44" s="72">
        <f t="shared" ca="1" si="15"/>
        <v>1</v>
      </c>
      <c r="N44" s="26"/>
      <c r="O44" s="26"/>
      <c r="P44" s="25"/>
      <c r="Q44" s="25"/>
      <c r="T44" s="22">
        <v>269.70999999999998</v>
      </c>
      <c r="U44" s="74">
        <f t="shared" si="16"/>
        <v>-330.29</v>
      </c>
      <c r="V44" s="70">
        <f t="shared" si="17"/>
        <v>-330</v>
      </c>
      <c r="W44" s="70"/>
      <c r="X44" s="70">
        <f t="shared" si="18"/>
        <v>659.54678976080572</v>
      </c>
      <c r="Y44" s="70">
        <f t="shared" si="19"/>
        <v>59.546789760805723</v>
      </c>
      <c r="Z44" s="70">
        <f t="shared" si="20"/>
        <v>60</v>
      </c>
      <c r="AA44" s="24">
        <f t="shared" si="21"/>
        <v>60</v>
      </c>
      <c r="AB44" s="67">
        <f t="shared" si="22"/>
        <v>660</v>
      </c>
    </row>
    <row r="45" spans="1:28" ht="15" customHeight="1" x14ac:dyDescent="0.25">
      <c r="A45" s="71">
        <v>450</v>
      </c>
      <c r="B45" s="71">
        <v>600</v>
      </c>
      <c r="C45" s="68">
        <v>0</v>
      </c>
      <c r="D45" s="68">
        <v>275.76</v>
      </c>
      <c r="E45" s="68">
        <v>211.74</v>
      </c>
      <c r="F45" s="68">
        <f t="shared" si="13"/>
        <v>33.6</v>
      </c>
      <c r="G45" s="68">
        <v>0</v>
      </c>
      <c r="H45" s="68">
        <f t="shared" si="14"/>
        <v>31.6</v>
      </c>
      <c r="I45" s="68">
        <v>0</v>
      </c>
      <c r="J45" s="72">
        <f t="shared" si="23"/>
        <v>1</v>
      </c>
      <c r="K45" s="72">
        <f t="shared" si="24"/>
        <v>1</v>
      </c>
      <c r="L45" s="72">
        <f t="shared" si="25"/>
        <v>0</v>
      </c>
      <c r="M45" s="72">
        <f t="shared" ca="1" si="15"/>
        <v>0</v>
      </c>
      <c r="N45" s="26"/>
      <c r="O45" s="26"/>
      <c r="P45" s="25"/>
      <c r="Q45" s="25"/>
      <c r="T45" s="22">
        <v>291.25</v>
      </c>
      <c r="U45" s="74">
        <f t="shared" si="16"/>
        <v>-308.75</v>
      </c>
      <c r="V45" s="70">
        <f t="shared" si="17"/>
        <v>-309</v>
      </c>
      <c r="W45" s="70"/>
      <c r="X45" s="70">
        <f t="shared" si="18"/>
        <v>659.54678976080572</v>
      </c>
      <c r="Y45" s="70">
        <f t="shared" si="19"/>
        <v>59.546789760805723</v>
      </c>
      <c r="Z45" s="70">
        <f t="shared" si="20"/>
        <v>60</v>
      </c>
      <c r="AA45" s="24">
        <f t="shared" si="21"/>
        <v>60</v>
      </c>
      <c r="AB45" s="67">
        <f t="shared" si="22"/>
        <v>660</v>
      </c>
    </row>
    <row r="46" spans="1:28" ht="15" customHeight="1" x14ac:dyDescent="0.25">
      <c r="A46" s="71">
        <v>450</v>
      </c>
      <c r="B46" s="71">
        <v>600</v>
      </c>
      <c r="C46" s="68">
        <v>0</v>
      </c>
      <c r="D46" s="68">
        <v>275.75</v>
      </c>
      <c r="E46" s="68">
        <v>211.74</v>
      </c>
      <c r="F46" s="68">
        <f t="shared" si="13"/>
        <v>34.054054054054056</v>
      </c>
      <c r="G46" s="68">
        <v>0</v>
      </c>
      <c r="H46" s="68">
        <f t="shared" si="14"/>
        <v>32.027027027027025</v>
      </c>
      <c r="I46" s="68">
        <v>0</v>
      </c>
      <c r="J46" s="72">
        <f t="shared" si="23"/>
        <v>1</v>
      </c>
      <c r="K46" s="72">
        <f t="shared" si="24"/>
        <v>1</v>
      </c>
      <c r="L46" s="72">
        <f t="shared" si="25"/>
        <v>1</v>
      </c>
      <c r="M46" s="72">
        <f t="shared" ca="1" si="15"/>
        <v>0</v>
      </c>
      <c r="N46" s="26"/>
      <c r="O46" s="26"/>
      <c r="P46" s="25"/>
      <c r="Q46" s="25"/>
      <c r="T46" s="22">
        <v>260.024</v>
      </c>
      <c r="U46" s="74">
        <f t="shared" si="16"/>
        <v>-339.976</v>
      </c>
      <c r="V46" s="70">
        <f t="shared" si="17"/>
        <v>-340</v>
      </c>
      <c r="W46" s="70"/>
      <c r="X46" s="70">
        <f t="shared" si="18"/>
        <v>659.54678976080572</v>
      </c>
      <c r="Y46" s="70">
        <f t="shared" si="19"/>
        <v>59.546789760805723</v>
      </c>
      <c r="Z46" s="70">
        <f t="shared" si="20"/>
        <v>60</v>
      </c>
      <c r="AA46" s="24">
        <f t="shared" si="21"/>
        <v>60</v>
      </c>
      <c r="AB46" s="67">
        <f t="shared" si="22"/>
        <v>660</v>
      </c>
    </row>
    <row r="47" spans="1:28" ht="15" customHeight="1" x14ac:dyDescent="0.25">
      <c r="A47" s="71">
        <v>741</v>
      </c>
      <c r="B47" s="71">
        <v>650</v>
      </c>
      <c r="C47" s="68">
        <v>0.06</v>
      </c>
      <c r="D47" s="68">
        <v>275.76</v>
      </c>
      <c r="E47" s="68">
        <v>211.8</v>
      </c>
      <c r="F47" s="68">
        <f t="shared" si="13"/>
        <v>30.534246575342465</v>
      </c>
      <c r="G47" s="68">
        <v>0</v>
      </c>
      <c r="H47" s="68">
        <f t="shared" si="14"/>
        <v>31.780821917808218</v>
      </c>
      <c r="I47" s="68">
        <v>0</v>
      </c>
      <c r="J47" s="72">
        <f t="shared" si="23"/>
        <v>1</v>
      </c>
      <c r="K47" s="72">
        <f t="shared" si="24"/>
        <v>1</v>
      </c>
      <c r="L47" s="72">
        <f t="shared" si="25"/>
        <v>1</v>
      </c>
      <c r="M47" s="72">
        <f t="shared" ca="1" si="15"/>
        <v>1</v>
      </c>
      <c r="N47" s="26"/>
      <c r="O47" s="26"/>
      <c r="P47" s="25"/>
      <c r="Q47" s="25"/>
      <c r="T47" s="22">
        <v>296.72699999999998</v>
      </c>
      <c r="U47" s="74">
        <f t="shared" si="16"/>
        <v>-353.27300000000002</v>
      </c>
      <c r="V47" s="70">
        <f t="shared" si="17"/>
        <v>-353</v>
      </c>
      <c r="W47" s="70"/>
      <c r="X47" s="70">
        <f t="shared" si="18"/>
        <v>714.50902224087281</v>
      </c>
      <c r="Y47" s="70">
        <f t="shared" si="19"/>
        <v>64.50902224087281</v>
      </c>
      <c r="Z47" s="70">
        <f t="shared" si="20"/>
        <v>65</v>
      </c>
      <c r="AA47" s="24">
        <f t="shared" si="21"/>
        <v>65</v>
      </c>
      <c r="AB47" s="67">
        <f t="shared" si="22"/>
        <v>715</v>
      </c>
    </row>
    <row r="48" spans="1:28" ht="15" customHeight="1" x14ac:dyDescent="0.25">
      <c r="A48" s="71">
        <v>303</v>
      </c>
      <c r="B48" s="71">
        <v>650</v>
      </c>
      <c r="C48" s="68">
        <v>2.09</v>
      </c>
      <c r="D48" s="68">
        <v>275.72000000000003</v>
      </c>
      <c r="E48" s="68">
        <v>211.8</v>
      </c>
      <c r="F48" s="68">
        <f t="shared" si="13"/>
        <v>37.041666666666664</v>
      </c>
      <c r="G48" s="68">
        <v>0</v>
      </c>
      <c r="H48" s="68">
        <f t="shared" si="14"/>
        <v>32.222222222222221</v>
      </c>
      <c r="I48" s="68">
        <v>0</v>
      </c>
      <c r="J48" s="72">
        <f t="shared" si="23"/>
        <v>1</v>
      </c>
      <c r="K48" s="72">
        <f t="shared" si="24"/>
        <v>1</v>
      </c>
      <c r="L48" s="72">
        <f t="shared" si="25"/>
        <v>1</v>
      </c>
      <c r="M48" s="72">
        <f t="shared" ca="1" si="15"/>
        <v>0</v>
      </c>
      <c r="N48" s="26"/>
      <c r="O48" s="26"/>
      <c r="P48" s="25"/>
      <c r="Q48" s="25"/>
      <c r="T48" s="22">
        <v>276.733</v>
      </c>
      <c r="U48" s="74">
        <f t="shared" si="16"/>
        <v>-373.267</v>
      </c>
      <c r="V48" s="70">
        <f t="shared" si="17"/>
        <v>-373</v>
      </c>
      <c r="W48" s="70"/>
      <c r="X48" s="70">
        <f t="shared" si="18"/>
        <v>714.50902224087281</v>
      </c>
      <c r="Y48" s="70">
        <f t="shared" si="19"/>
        <v>64.50902224087281</v>
      </c>
      <c r="Z48" s="70">
        <f t="shared" si="20"/>
        <v>65</v>
      </c>
      <c r="AA48" s="24">
        <f t="shared" si="21"/>
        <v>65</v>
      </c>
      <c r="AB48" s="67">
        <f t="shared" si="22"/>
        <v>715</v>
      </c>
    </row>
    <row r="49" spans="1:28" ht="15" customHeight="1" x14ac:dyDescent="0.25">
      <c r="A49" s="71">
        <v>596</v>
      </c>
      <c r="B49" s="71">
        <v>650</v>
      </c>
      <c r="C49" s="68">
        <v>1.34</v>
      </c>
      <c r="D49" s="68">
        <v>275.70999999999998</v>
      </c>
      <c r="E49" s="68">
        <v>211.8</v>
      </c>
      <c r="F49" s="68">
        <f t="shared" si="13"/>
        <v>33.436619718309856</v>
      </c>
      <c r="G49" s="68">
        <v>0</v>
      </c>
      <c r="H49" s="68">
        <f t="shared" si="14"/>
        <v>32.676056338028168</v>
      </c>
      <c r="I49" s="68">
        <v>0</v>
      </c>
      <c r="J49" s="72">
        <f t="shared" si="23"/>
        <v>1</v>
      </c>
      <c r="K49" s="72">
        <f t="shared" si="24"/>
        <v>1</v>
      </c>
      <c r="L49" s="72">
        <f t="shared" si="25"/>
        <v>1</v>
      </c>
      <c r="M49" s="72">
        <f t="shared" ca="1" si="15"/>
        <v>0</v>
      </c>
      <c r="N49" s="26"/>
      <c r="O49" s="26"/>
      <c r="P49" s="25"/>
      <c r="Q49" s="25"/>
      <c r="T49" s="22">
        <v>282.73</v>
      </c>
      <c r="U49" s="74">
        <f t="shared" si="16"/>
        <v>-367.27</v>
      </c>
      <c r="V49" s="70">
        <f t="shared" si="17"/>
        <v>-367</v>
      </c>
      <c r="W49" s="70"/>
      <c r="X49" s="70">
        <f t="shared" si="18"/>
        <v>714.50902224087281</v>
      </c>
      <c r="Y49" s="70">
        <f t="shared" si="19"/>
        <v>64.50902224087281</v>
      </c>
      <c r="Z49" s="70">
        <f t="shared" si="20"/>
        <v>65</v>
      </c>
      <c r="AA49" s="24">
        <f t="shared" si="21"/>
        <v>65</v>
      </c>
      <c r="AB49" s="67">
        <f t="shared" si="22"/>
        <v>715</v>
      </c>
    </row>
    <row r="50" spans="1:28" ht="15" customHeight="1" x14ac:dyDescent="0.25">
      <c r="A50" s="71">
        <v>596</v>
      </c>
      <c r="B50" s="71">
        <v>650</v>
      </c>
      <c r="C50" s="68">
        <v>3.34</v>
      </c>
      <c r="D50" s="68">
        <v>275.70999999999998</v>
      </c>
      <c r="E50" s="68">
        <v>211.8</v>
      </c>
      <c r="F50" s="68">
        <f t="shared" si="13"/>
        <v>33.914285714285711</v>
      </c>
      <c r="G50" s="68">
        <v>0</v>
      </c>
      <c r="H50" s="68">
        <f t="shared" si="14"/>
        <v>33.142857142857146</v>
      </c>
      <c r="I50" s="68">
        <v>0</v>
      </c>
      <c r="J50" s="72">
        <f t="shared" si="23"/>
        <v>1</v>
      </c>
      <c r="K50" s="72">
        <f t="shared" si="24"/>
        <v>1</v>
      </c>
      <c r="L50" s="72">
        <f t="shared" si="25"/>
        <v>1</v>
      </c>
      <c r="M50" s="72">
        <f t="shared" ca="1" si="15"/>
        <v>0</v>
      </c>
      <c r="N50" s="26"/>
      <c r="O50" s="26"/>
      <c r="P50" s="25"/>
      <c r="Q50" s="25"/>
      <c r="T50" s="22">
        <v>265.64699999999999</v>
      </c>
      <c r="U50" s="74">
        <f t="shared" si="16"/>
        <v>-384.35300000000001</v>
      </c>
      <c r="V50" s="70">
        <f t="shared" si="17"/>
        <v>-384</v>
      </c>
      <c r="W50" s="70"/>
      <c r="X50" s="70">
        <f t="shared" si="18"/>
        <v>714.50902224087281</v>
      </c>
      <c r="Y50" s="70">
        <f t="shared" si="19"/>
        <v>64.50902224087281</v>
      </c>
      <c r="Z50" s="70">
        <f t="shared" si="20"/>
        <v>65</v>
      </c>
      <c r="AA50" s="24">
        <f t="shared" si="21"/>
        <v>65</v>
      </c>
      <c r="AB50" s="67">
        <f t="shared" si="22"/>
        <v>715</v>
      </c>
    </row>
    <row r="51" spans="1:28" ht="15" customHeight="1" x14ac:dyDescent="0.25">
      <c r="A51" s="71">
        <v>596</v>
      </c>
      <c r="B51" s="71">
        <v>650</v>
      </c>
      <c r="C51" s="68">
        <v>3.33</v>
      </c>
      <c r="D51" s="68">
        <v>275.7</v>
      </c>
      <c r="E51" s="68">
        <v>211.8</v>
      </c>
      <c r="F51" s="68">
        <f t="shared" si="13"/>
        <v>34.405797101449274</v>
      </c>
      <c r="G51" s="68">
        <v>0</v>
      </c>
      <c r="H51" s="68">
        <f t="shared" si="14"/>
        <v>33.623188405797102</v>
      </c>
      <c r="I51" s="68">
        <v>0</v>
      </c>
      <c r="J51" s="72">
        <f t="shared" si="23"/>
        <v>1</v>
      </c>
      <c r="K51" s="72">
        <f t="shared" si="24"/>
        <v>1</v>
      </c>
      <c r="L51" s="72">
        <f t="shared" si="25"/>
        <v>1</v>
      </c>
      <c r="M51" s="72">
        <f t="shared" ca="1" si="15"/>
        <v>0</v>
      </c>
      <c r="N51" s="26"/>
      <c r="O51" s="26"/>
      <c r="P51" s="25"/>
      <c r="Q51" s="25"/>
      <c r="T51" s="22">
        <v>254.773</v>
      </c>
      <c r="U51" s="74">
        <f t="shared" si="16"/>
        <v>-395.22699999999998</v>
      </c>
      <c r="V51" s="70">
        <f t="shared" si="17"/>
        <v>-395</v>
      </c>
      <c r="W51" s="70"/>
      <c r="X51" s="70">
        <f t="shared" si="18"/>
        <v>714.50902224087281</v>
      </c>
      <c r="Y51" s="70">
        <f t="shared" si="19"/>
        <v>64.50902224087281</v>
      </c>
      <c r="Z51" s="70">
        <f t="shared" si="20"/>
        <v>65</v>
      </c>
      <c r="AA51" s="24">
        <f t="shared" si="21"/>
        <v>65</v>
      </c>
      <c r="AB51" s="67">
        <f t="shared" si="22"/>
        <v>715</v>
      </c>
    </row>
    <row r="52" spans="1:28" ht="15" customHeight="1" x14ac:dyDescent="0.25">
      <c r="A52" s="71">
        <v>742</v>
      </c>
      <c r="B52" s="71">
        <v>690</v>
      </c>
      <c r="C52" s="68">
        <v>2.36</v>
      </c>
      <c r="D52" s="68">
        <v>275.70999999999998</v>
      </c>
      <c r="E52" s="68">
        <v>211.86</v>
      </c>
      <c r="F52" s="68">
        <f t="shared" si="13"/>
        <v>32.764705882352942</v>
      </c>
      <c r="G52" s="68">
        <v>0</v>
      </c>
      <c r="H52" s="68">
        <f t="shared" si="14"/>
        <v>33.529411764705884</v>
      </c>
      <c r="I52" s="68">
        <v>0</v>
      </c>
      <c r="J52" s="72">
        <f t="shared" si="23"/>
        <v>1</v>
      </c>
      <c r="K52" s="72">
        <f t="shared" si="24"/>
        <v>1</v>
      </c>
      <c r="L52" s="72">
        <f t="shared" si="25"/>
        <v>1</v>
      </c>
      <c r="M52" s="72">
        <f t="shared" ca="1" si="15"/>
        <v>1</v>
      </c>
      <c r="N52" s="26"/>
      <c r="O52" s="26"/>
      <c r="P52" s="25"/>
      <c r="Q52" s="25"/>
      <c r="T52" s="22">
        <v>266.375</v>
      </c>
      <c r="U52" s="74">
        <f t="shared" si="16"/>
        <v>-423.625</v>
      </c>
      <c r="V52" s="70">
        <f t="shared" si="17"/>
        <v>-424</v>
      </c>
      <c r="W52" s="70"/>
      <c r="X52" s="70">
        <f t="shared" si="18"/>
        <v>758.47880822492664</v>
      </c>
      <c r="Y52" s="70">
        <f t="shared" si="19"/>
        <v>68.478808224926638</v>
      </c>
      <c r="Z52" s="70">
        <f t="shared" si="20"/>
        <v>68</v>
      </c>
      <c r="AA52" s="24">
        <f t="shared" si="21"/>
        <v>68</v>
      </c>
      <c r="AB52" s="67">
        <f t="shared" si="22"/>
        <v>758</v>
      </c>
    </row>
    <row r="53" spans="1:28" ht="15" customHeight="1" x14ac:dyDescent="0.25">
      <c r="A53" s="71">
        <v>450</v>
      </c>
      <c r="B53" s="71">
        <v>690</v>
      </c>
      <c r="C53" s="68">
        <v>2.67</v>
      </c>
      <c r="D53" s="68">
        <v>275.68</v>
      </c>
      <c r="E53" s="68">
        <v>211.86</v>
      </c>
      <c r="F53" s="68">
        <f t="shared" si="13"/>
        <v>37.611940298507463</v>
      </c>
      <c r="G53" s="68">
        <v>0</v>
      </c>
      <c r="H53" s="68">
        <f t="shared" si="14"/>
        <v>34.029850746268657</v>
      </c>
      <c r="I53" s="68">
        <v>0</v>
      </c>
      <c r="J53" s="72">
        <f t="shared" si="23"/>
        <v>1</v>
      </c>
      <c r="K53" s="72">
        <f t="shared" si="24"/>
        <v>1</v>
      </c>
      <c r="L53" s="72">
        <f t="shared" si="25"/>
        <v>1</v>
      </c>
      <c r="M53" s="72">
        <f t="shared" ca="1" si="15"/>
        <v>1</v>
      </c>
      <c r="N53" s="26"/>
      <c r="O53" s="26"/>
      <c r="P53" s="25"/>
      <c r="Q53" s="25"/>
      <c r="T53" s="22">
        <v>261.464</v>
      </c>
      <c r="U53" s="74">
        <f t="shared" si="16"/>
        <v>-428.536</v>
      </c>
      <c r="V53" s="70">
        <f t="shared" si="17"/>
        <v>-429</v>
      </c>
      <c r="W53" s="70"/>
      <c r="X53" s="70">
        <f t="shared" si="18"/>
        <v>758.47880822492664</v>
      </c>
      <c r="Y53" s="70">
        <f t="shared" si="19"/>
        <v>68.478808224926638</v>
      </c>
      <c r="Z53" s="70">
        <f t="shared" si="20"/>
        <v>68</v>
      </c>
      <c r="AA53" s="24">
        <f t="shared" si="21"/>
        <v>68</v>
      </c>
      <c r="AB53" s="67">
        <f t="shared" si="22"/>
        <v>758</v>
      </c>
    </row>
    <row r="54" spans="1:28" ht="15" customHeight="1" x14ac:dyDescent="0.25">
      <c r="A54" s="71">
        <v>741</v>
      </c>
      <c r="B54" s="71">
        <v>690</v>
      </c>
      <c r="C54" s="68">
        <v>2.19</v>
      </c>
      <c r="D54" s="68">
        <v>275.69</v>
      </c>
      <c r="E54" s="68">
        <v>211.86</v>
      </c>
      <c r="F54" s="68">
        <f t="shared" si="13"/>
        <v>33.772727272727273</v>
      </c>
      <c r="G54" s="68">
        <v>0</v>
      </c>
      <c r="H54" s="68">
        <f t="shared" si="14"/>
        <v>34.545454545454547</v>
      </c>
      <c r="I54" s="68">
        <v>0</v>
      </c>
      <c r="J54" s="72">
        <f t="shared" si="23"/>
        <v>1</v>
      </c>
      <c r="K54" s="72">
        <f t="shared" si="24"/>
        <v>1</v>
      </c>
      <c r="L54" s="72">
        <f t="shared" si="25"/>
        <v>1</v>
      </c>
      <c r="M54" s="72">
        <f t="shared" ca="1" si="15"/>
        <v>1</v>
      </c>
      <c r="N54" s="26"/>
      <c r="O54" s="26"/>
      <c r="P54" s="25"/>
      <c r="Q54" s="25"/>
      <c r="T54" s="22">
        <v>256.733</v>
      </c>
      <c r="U54" s="74">
        <f t="shared" si="16"/>
        <v>-433.267</v>
      </c>
      <c r="V54" s="70">
        <f t="shared" si="17"/>
        <v>-433</v>
      </c>
      <c r="W54" s="70"/>
      <c r="X54" s="70">
        <f t="shared" si="18"/>
        <v>758.47880822492664</v>
      </c>
      <c r="Y54" s="70">
        <f t="shared" si="19"/>
        <v>68.478808224926638</v>
      </c>
      <c r="Z54" s="70">
        <f t="shared" si="20"/>
        <v>68</v>
      </c>
      <c r="AA54" s="24">
        <f t="shared" si="21"/>
        <v>68</v>
      </c>
      <c r="AB54" s="67">
        <f t="shared" si="22"/>
        <v>758</v>
      </c>
    </row>
    <row r="55" spans="1:28" ht="15" customHeight="1" x14ac:dyDescent="0.25">
      <c r="A55" s="71">
        <v>741</v>
      </c>
      <c r="B55" s="71">
        <v>690</v>
      </c>
      <c r="C55" s="68">
        <v>0.68</v>
      </c>
      <c r="D55" s="68">
        <v>275.69</v>
      </c>
      <c r="E55" s="68">
        <v>211.86</v>
      </c>
      <c r="F55" s="68">
        <f t="shared" si="13"/>
        <v>34.292307692307695</v>
      </c>
      <c r="G55" s="68">
        <v>0</v>
      </c>
      <c r="H55" s="68">
        <f t="shared" si="14"/>
        <v>35.07692307692308</v>
      </c>
      <c r="I55" s="68">
        <v>0</v>
      </c>
      <c r="J55" s="72">
        <f t="shared" si="23"/>
        <v>1</v>
      </c>
      <c r="K55" s="72">
        <f t="shared" si="24"/>
        <v>1</v>
      </c>
      <c r="L55" s="72">
        <f t="shared" si="25"/>
        <v>1</v>
      </c>
      <c r="M55" s="72">
        <f t="shared" ca="1" si="15"/>
        <v>0</v>
      </c>
      <c r="N55" s="26"/>
      <c r="O55" s="26"/>
      <c r="P55" s="25"/>
      <c r="Q55" s="25"/>
      <c r="T55" s="22">
        <v>261.20100000000002</v>
      </c>
      <c r="U55" s="74">
        <f t="shared" si="16"/>
        <v>-428.79899999999998</v>
      </c>
      <c r="V55" s="70">
        <f t="shared" si="17"/>
        <v>-429</v>
      </c>
      <c r="W55" s="70"/>
      <c r="X55" s="70">
        <f t="shared" si="18"/>
        <v>758.47880822492664</v>
      </c>
      <c r="Y55" s="70">
        <f t="shared" si="19"/>
        <v>68.478808224926638</v>
      </c>
      <c r="Z55" s="70">
        <f t="shared" si="20"/>
        <v>68</v>
      </c>
      <c r="AA55" s="24">
        <f t="shared" si="21"/>
        <v>68</v>
      </c>
      <c r="AB55" s="67">
        <f t="shared" si="22"/>
        <v>758</v>
      </c>
    </row>
    <row r="56" spans="1:28" ht="15" customHeight="1" x14ac:dyDescent="0.25">
      <c r="A56" s="71">
        <v>1034</v>
      </c>
      <c r="B56" s="71">
        <v>690</v>
      </c>
      <c r="C56" s="68">
        <v>0.66</v>
      </c>
      <c r="D56" s="68">
        <v>275.73</v>
      </c>
      <c r="E56" s="68">
        <v>211.86</v>
      </c>
      <c r="F56" s="68">
        <f t="shared" si="13"/>
        <v>30.25</v>
      </c>
      <c r="G56" s="68">
        <v>0</v>
      </c>
      <c r="H56" s="68">
        <f t="shared" si="14"/>
        <v>35.625</v>
      </c>
      <c r="I56" s="68">
        <v>0</v>
      </c>
      <c r="J56" s="72">
        <f t="shared" si="23"/>
        <v>1</v>
      </c>
      <c r="K56" s="72">
        <f t="shared" si="24"/>
        <v>1</v>
      </c>
      <c r="L56" s="72">
        <f t="shared" si="25"/>
        <v>1</v>
      </c>
      <c r="M56" s="72">
        <f t="shared" ca="1" si="15"/>
        <v>0</v>
      </c>
      <c r="N56" s="26"/>
      <c r="O56" s="26"/>
      <c r="P56" s="25"/>
      <c r="Q56" s="25"/>
      <c r="T56" s="22">
        <v>258.505</v>
      </c>
      <c r="U56" s="74">
        <f t="shared" si="16"/>
        <v>-431.495</v>
      </c>
      <c r="V56" s="70">
        <f t="shared" si="17"/>
        <v>-431</v>
      </c>
      <c r="W56" s="70"/>
      <c r="X56" s="70">
        <f t="shared" si="18"/>
        <v>758.47880822492664</v>
      </c>
      <c r="Y56" s="70">
        <f t="shared" si="19"/>
        <v>68.478808224926638</v>
      </c>
      <c r="Z56" s="70">
        <f t="shared" si="20"/>
        <v>68</v>
      </c>
      <c r="AA56" s="24">
        <f t="shared" si="21"/>
        <v>68</v>
      </c>
      <c r="AB56" s="67">
        <f t="shared" si="22"/>
        <v>758</v>
      </c>
    </row>
    <row r="57" spans="1:28" ht="15" customHeight="1" x14ac:dyDescent="0.25">
      <c r="A57" s="71">
        <v>742</v>
      </c>
      <c r="B57" s="71">
        <v>740</v>
      </c>
      <c r="C57" s="68">
        <v>0.44</v>
      </c>
      <c r="D57" s="68">
        <v>275.73</v>
      </c>
      <c r="E57" s="68">
        <v>211.92</v>
      </c>
      <c r="F57" s="68">
        <f t="shared" si="13"/>
        <v>35.365079365079367</v>
      </c>
      <c r="G57" s="68">
        <v>0</v>
      </c>
      <c r="H57" s="68">
        <f t="shared" si="14"/>
        <v>35.396825396825399</v>
      </c>
      <c r="I57" s="68">
        <v>0</v>
      </c>
      <c r="J57" s="72">
        <f t="shared" si="23"/>
        <v>1</v>
      </c>
      <c r="K57" s="72">
        <f t="shared" si="24"/>
        <v>1</v>
      </c>
      <c r="L57" s="72">
        <f t="shared" si="25"/>
        <v>1</v>
      </c>
      <c r="M57" s="72">
        <f t="shared" ca="1" si="15"/>
        <v>0</v>
      </c>
      <c r="N57" s="26"/>
      <c r="O57" s="26"/>
      <c r="P57" s="25"/>
      <c r="Q57" s="25"/>
      <c r="T57" s="22">
        <v>257.98899999999998</v>
      </c>
      <c r="U57" s="74">
        <f t="shared" si="16"/>
        <v>-482.01100000000002</v>
      </c>
      <c r="V57" s="70">
        <f t="shared" si="17"/>
        <v>-482</v>
      </c>
      <c r="W57" s="70"/>
      <c r="X57" s="70">
        <f t="shared" si="18"/>
        <v>813.44104070499372</v>
      </c>
      <c r="Y57" s="70">
        <f t="shared" si="19"/>
        <v>73.441040704993725</v>
      </c>
      <c r="Z57" s="70">
        <f t="shared" si="20"/>
        <v>73</v>
      </c>
      <c r="AA57" s="24">
        <f t="shared" si="21"/>
        <v>73</v>
      </c>
      <c r="AB57" s="67">
        <f t="shared" si="22"/>
        <v>813</v>
      </c>
    </row>
    <row r="58" spans="1:28" ht="15" customHeight="1" x14ac:dyDescent="0.25">
      <c r="A58" s="71">
        <v>888</v>
      </c>
      <c r="B58" s="71">
        <v>740</v>
      </c>
      <c r="C58" s="68">
        <v>0.45</v>
      </c>
      <c r="D58" s="68">
        <v>275.74</v>
      </c>
      <c r="E58" s="68">
        <v>211.92</v>
      </c>
      <c r="F58" s="68">
        <f t="shared" si="13"/>
        <v>33.58064516129032</v>
      </c>
      <c r="G58" s="68">
        <v>0</v>
      </c>
      <c r="H58" s="68">
        <f t="shared" si="14"/>
        <v>35.967741935483872</v>
      </c>
      <c r="I58" s="68">
        <v>0</v>
      </c>
      <c r="J58" s="72">
        <f t="shared" si="23"/>
        <v>1</v>
      </c>
      <c r="K58" s="72">
        <f t="shared" si="24"/>
        <v>1</v>
      </c>
      <c r="L58" s="72">
        <f t="shared" si="25"/>
        <v>1</v>
      </c>
      <c r="M58" s="72">
        <f t="shared" ca="1" si="15"/>
        <v>0</v>
      </c>
      <c r="N58" s="26"/>
      <c r="O58" s="26"/>
      <c r="P58" s="25"/>
      <c r="Q58" s="25"/>
      <c r="T58" s="22">
        <v>253.334</v>
      </c>
      <c r="U58" s="74">
        <f t="shared" si="16"/>
        <v>-486.666</v>
      </c>
      <c r="V58" s="70">
        <f t="shared" si="17"/>
        <v>-487</v>
      </c>
      <c r="W58" s="70"/>
      <c r="X58" s="70">
        <f t="shared" si="18"/>
        <v>813.44104070499372</v>
      </c>
      <c r="Y58" s="70">
        <f t="shared" si="19"/>
        <v>73.441040704993725</v>
      </c>
      <c r="Z58" s="70">
        <f t="shared" si="20"/>
        <v>73</v>
      </c>
      <c r="AA58" s="24">
        <f t="shared" si="21"/>
        <v>73</v>
      </c>
      <c r="AB58" s="67">
        <f t="shared" si="22"/>
        <v>813</v>
      </c>
    </row>
    <row r="59" spans="1:28" ht="15" customHeight="1" x14ac:dyDescent="0.25">
      <c r="A59" s="71">
        <v>742</v>
      </c>
      <c r="B59" s="71">
        <v>740</v>
      </c>
      <c r="C59" s="68">
        <v>0.25</v>
      </c>
      <c r="D59" s="68">
        <v>275.75</v>
      </c>
      <c r="E59" s="68">
        <v>211.92</v>
      </c>
      <c r="F59" s="68">
        <f t="shared" si="13"/>
        <v>36.524590163934427</v>
      </c>
      <c r="G59" s="68">
        <v>0</v>
      </c>
      <c r="H59" s="68">
        <f t="shared" si="14"/>
        <v>36.557377049180324</v>
      </c>
      <c r="I59" s="68">
        <v>0</v>
      </c>
      <c r="J59" s="72">
        <f t="shared" si="23"/>
        <v>1</v>
      </c>
      <c r="K59" s="72">
        <f t="shared" si="24"/>
        <v>1</v>
      </c>
      <c r="L59" s="72">
        <f t="shared" si="25"/>
        <v>1</v>
      </c>
      <c r="M59" s="72">
        <f t="shared" ca="1" si="15"/>
        <v>1</v>
      </c>
      <c r="N59" s="26"/>
      <c r="O59" s="26"/>
      <c r="P59" s="25"/>
      <c r="Q59" s="25"/>
      <c r="T59" s="22">
        <v>252.547</v>
      </c>
      <c r="U59" s="74">
        <f t="shared" si="16"/>
        <v>-487.45299999999997</v>
      </c>
      <c r="V59" s="70">
        <f t="shared" si="17"/>
        <v>-487</v>
      </c>
      <c r="W59" s="70"/>
      <c r="X59" s="70">
        <f t="shared" si="18"/>
        <v>813.44104070499372</v>
      </c>
      <c r="Y59" s="70">
        <f t="shared" si="19"/>
        <v>73.441040704993725</v>
      </c>
      <c r="Z59" s="70">
        <f t="shared" si="20"/>
        <v>73</v>
      </c>
      <c r="AA59" s="24">
        <f t="shared" si="21"/>
        <v>73</v>
      </c>
      <c r="AB59" s="67">
        <f t="shared" si="22"/>
        <v>813</v>
      </c>
    </row>
    <row r="60" spans="1:28" ht="15" customHeight="1" x14ac:dyDescent="0.25">
      <c r="A60" s="71">
        <v>742</v>
      </c>
      <c r="B60" s="71">
        <v>740</v>
      </c>
      <c r="C60" s="68">
        <v>0.12</v>
      </c>
      <c r="D60" s="68">
        <v>275.75</v>
      </c>
      <c r="E60" s="68">
        <v>211.92</v>
      </c>
      <c r="F60" s="68">
        <f t="shared" si="13"/>
        <v>37.133333333333333</v>
      </c>
      <c r="G60" s="68">
        <v>0</v>
      </c>
      <c r="H60" s="68">
        <f t="shared" si="14"/>
        <v>37.166666666666664</v>
      </c>
      <c r="I60" s="68">
        <v>0</v>
      </c>
      <c r="J60" s="72">
        <f t="shared" si="23"/>
        <v>1</v>
      </c>
      <c r="K60" s="72">
        <f t="shared" si="24"/>
        <v>1</v>
      </c>
      <c r="L60" s="72">
        <f t="shared" si="25"/>
        <v>1</v>
      </c>
      <c r="M60" s="72">
        <f t="shared" ca="1" si="15"/>
        <v>0</v>
      </c>
      <c r="N60" s="26"/>
      <c r="O60" s="26"/>
      <c r="P60" s="25"/>
      <c r="Q60" s="25"/>
      <c r="T60" s="22">
        <v>248.482</v>
      </c>
      <c r="U60" s="74">
        <f t="shared" si="16"/>
        <v>-491.51800000000003</v>
      </c>
      <c r="V60" s="70">
        <f t="shared" si="17"/>
        <v>-492</v>
      </c>
      <c r="W60" s="70"/>
      <c r="X60" s="70">
        <f t="shared" si="18"/>
        <v>813.44104070499372</v>
      </c>
      <c r="Y60" s="70">
        <f t="shared" si="19"/>
        <v>73.441040704993725</v>
      </c>
      <c r="Z60" s="70">
        <f t="shared" si="20"/>
        <v>73</v>
      </c>
      <c r="AA60" s="24">
        <f t="shared" si="21"/>
        <v>73</v>
      </c>
      <c r="AB60" s="67">
        <f t="shared" si="22"/>
        <v>813</v>
      </c>
    </row>
    <row r="61" spans="1:28" ht="15" customHeight="1" x14ac:dyDescent="0.25">
      <c r="A61" s="71">
        <v>741</v>
      </c>
      <c r="B61" s="71">
        <v>740</v>
      </c>
      <c r="C61" s="68">
        <v>0.02</v>
      </c>
      <c r="D61" s="68">
        <v>275.75</v>
      </c>
      <c r="E61" s="68">
        <v>211.92</v>
      </c>
      <c r="F61" s="68">
        <f t="shared" si="13"/>
        <v>37.779661016949156</v>
      </c>
      <c r="G61" s="68">
        <v>0</v>
      </c>
      <c r="H61" s="68">
        <f t="shared" si="14"/>
        <v>37.796610169491522</v>
      </c>
      <c r="I61" s="68">
        <v>0</v>
      </c>
      <c r="J61" s="72">
        <f t="shared" si="23"/>
        <v>1</v>
      </c>
      <c r="K61" s="72">
        <f t="shared" si="24"/>
        <v>1</v>
      </c>
      <c r="L61" s="72">
        <f t="shared" si="25"/>
        <v>1</v>
      </c>
      <c r="M61" s="72">
        <f t="shared" ca="1" si="15"/>
        <v>1</v>
      </c>
      <c r="N61" s="26"/>
      <c r="O61" s="26"/>
      <c r="P61" s="25"/>
      <c r="Q61" s="25"/>
      <c r="T61" s="22">
        <v>258.12099999999998</v>
      </c>
      <c r="U61" s="74">
        <f t="shared" si="16"/>
        <v>-481.87900000000002</v>
      </c>
      <c r="V61" s="70">
        <f t="shared" si="17"/>
        <v>-482</v>
      </c>
      <c r="W61" s="70"/>
      <c r="X61" s="70">
        <f t="shared" si="18"/>
        <v>813.44104070499372</v>
      </c>
      <c r="Y61" s="70">
        <f t="shared" si="19"/>
        <v>73.441040704993725</v>
      </c>
      <c r="Z61" s="70">
        <f t="shared" si="20"/>
        <v>73</v>
      </c>
      <c r="AA61" s="24">
        <f t="shared" si="21"/>
        <v>73</v>
      </c>
      <c r="AB61" s="67">
        <f t="shared" si="22"/>
        <v>813</v>
      </c>
    </row>
    <row r="62" spans="1:28" ht="15" customHeight="1" x14ac:dyDescent="0.25">
      <c r="A62" s="71">
        <v>886</v>
      </c>
      <c r="B62" s="71">
        <v>780</v>
      </c>
      <c r="C62" s="68">
        <v>0.06</v>
      </c>
      <c r="D62" s="68">
        <v>275.76</v>
      </c>
      <c r="E62" s="68">
        <v>211.97</v>
      </c>
      <c r="F62" s="68">
        <f t="shared" si="13"/>
        <v>35.931034482758619</v>
      </c>
      <c r="G62" s="68">
        <v>0</v>
      </c>
      <c r="H62" s="68">
        <f t="shared" si="14"/>
        <v>37.758620689655174</v>
      </c>
      <c r="I62" s="68">
        <v>0</v>
      </c>
      <c r="J62" s="72">
        <f t="shared" si="23"/>
        <v>1</v>
      </c>
      <c r="K62" s="72">
        <f t="shared" si="24"/>
        <v>1</v>
      </c>
      <c r="L62" s="72">
        <f t="shared" si="25"/>
        <v>1</v>
      </c>
      <c r="M62" s="72">
        <f t="shared" ca="1" si="15"/>
        <v>1</v>
      </c>
      <c r="N62" s="26"/>
      <c r="O62" s="26"/>
      <c r="P62" s="25"/>
      <c r="Q62" s="25"/>
      <c r="T62" s="22">
        <v>249.53299999999999</v>
      </c>
      <c r="U62" s="74">
        <f t="shared" si="16"/>
        <v>-530.46699999999998</v>
      </c>
      <c r="V62" s="70">
        <f t="shared" si="17"/>
        <v>-530</v>
      </c>
      <c r="W62" s="70"/>
      <c r="X62" s="70">
        <f t="shared" si="18"/>
        <v>857.41082668904744</v>
      </c>
      <c r="Y62" s="70">
        <f t="shared" si="19"/>
        <v>77.41082668904744</v>
      </c>
      <c r="Z62" s="70">
        <f t="shared" si="20"/>
        <v>77</v>
      </c>
      <c r="AA62" s="24">
        <f t="shared" si="21"/>
        <v>77</v>
      </c>
      <c r="AB62" s="67">
        <f t="shared" si="22"/>
        <v>857</v>
      </c>
    </row>
    <row r="63" spans="1:28" ht="15" customHeight="1" x14ac:dyDescent="0.25">
      <c r="A63" s="71">
        <v>741</v>
      </c>
      <c r="B63" s="71">
        <v>780</v>
      </c>
      <c r="C63" s="68">
        <v>0.05</v>
      </c>
      <c r="D63" s="68">
        <v>275.75</v>
      </c>
      <c r="E63" s="68">
        <v>211.97</v>
      </c>
      <c r="F63" s="68">
        <f t="shared" si="13"/>
        <v>39.10526315789474</v>
      </c>
      <c r="G63" s="68">
        <v>0</v>
      </c>
      <c r="H63" s="68">
        <f t="shared" si="14"/>
        <v>38.421052631578945</v>
      </c>
      <c r="I63" s="68">
        <v>0</v>
      </c>
      <c r="J63" s="72">
        <f t="shared" si="23"/>
        <v>1</v>
      </c>
      <c r="K63" s="72">
        <f t="shared" si="24"/>
        <v>1</v>
      </c>
      <c r="L63" s="72">
        <f t="shared" si="25"/>
        <v>1</v>
      </c>
      <c r="M63" s="72">
        <f t="shared" ca="1" si="15"/>
        <v>1</v>
      </c>
      <c r="N63" s="26"/>
      <c r="O63" s="26"/>
      <c r="P63" s="25"/>
      <c r="Q63" s="25"/>
      <c r="T63" s="22">
        <v>253.84700000000001</v>
      </c>
      <c r="U63" s="74">
        <f t="shared" si="16"/>
        <v>-526.15300000000002</v>
      </c>
      <c r="V63" s="70">
        <f t="shared" si="17"/>
        <v>-526</v>
      </c>
      <c r="W63" s="70"/>
      <c r="X63" s="70">
        <f t="shared" si="18"/>
        <v>857.41082668904744</v>
      </c>
      <c r="Y63" s="70">
        <f t="shared" si="19"/>
        <v>77.41082668904744</v>
      </c>
      <c r="Z63" s="70">
        <f t="shared" si="20"/>
        <v>77</v>
      </c>
      <c r="AA63" s="24">
        <f t="shared" si="21"/>
        <v>77</v>
      </c>
      <c r="AB63" s="67">
        <f t="shared" si="22"/>
        <v>857</v>
      </c>
    </row>
    <row r="64" spans="1:28" ht="15" customHeight="1" x14ac:dyDescent="0.25">
      <c r="A64" s="71">
        <v>741</v>
      </c>
      <c r="B64" s="71">
        <v>780</v>
      </c>
      <c r="C64" s="68">
        <v>0.06</v>
      </c>
      <c r="D64" s="68">
        <v>275.75</v>
      </c>
      <c r="E64" s="68">
        <v>211.97</v>
      </c>
      <c r="F64" s="68">
        <f t="shared" si="13"/>
        <v>39.803571428571431</v>
      </c>
      <c r="G64" s="68">
        <v>0</v>
      </c>
      <c r="H64" s="68">
        <f t="shared" si="14"/>
        <v>39.107142857142854</v>
      </c>
      <c r="I64" s="68">
        <v>0</v>
      </c>
      <c r="J64" s="72">
        <f t="shared" si="23"/>
        <v>1</v>
      </c>
      <c r="K64" s="72">
        <f t="shared" si="24"/>
        <v>1</v>
      </c>
      <c r="L64" s="72">
        <f t="shared" si="25"/>
        <v>1</v>
      </c>
      <c r="M64" s="72">
        <f t="shared" ca="1" si="15"/>
        <v>0</v>
      </c>
      <c r="N64" s="26"/>
      <c r="O64" s="26"/>
      <c r="P64" s="25"/>
      <c r="Q64" s="25"/>
      <c r="T64" s="22">
        <v>249.42099999999999</v>
      </c>
      <c r="U64" s="74">
        <f t="shared" si="16"/>
        <v>-530.57899999999995</v>
      </c>
      <c r="V64" s="70">
        <f t="shared" si="17"/>
        <v>-531</v>
      </c>
      <c r="W64" s="70"/>
      <c r="X64" s="70">
        <f t="shared" si="18"/>
        <v>857.41082668904744</v>
      </c>
      <c r="Y64" s="70">
        <f t="shared" si="19"/>
        <v>77.41082668904744</v>
      </c>
      <c r="Z64" s="70">
        <f t="shared" si="20"/>
        <v>77</v>
      </c>
      <c r="AA64" s="24">
        <f t="shared" si="21"/>
        <v>77</v>
      </c>
      <c r="AB64" s="67">
        <f t="shared" si="22"/>
        <v>857</v>
      </c>
    </row>
    <row r="65" spans="1:28" ht="15" customHeight="1" x14ac:dyDescent="0.25">
      <c r="A65" s="71">
        <v>234</v>
      </c>
      <c r="B65" s="71">
        <v>780</v>
      </c>
      <c r="C65" s="68">
        <v>0</v>
      </c>
      <c r="D65" s="68">
        <v>275.69</v>
      </c>
      <c r="E65" s="68">
        <v>211.97</v>
      </c>
      <c r="F65" s="68">
        <f t="shared" si="13"/>
        <v>49.745454545454542</v>
      </c>
      <c r="G65" s="68">
        <v>0</v>
      </c>
      <c r="H65" s="68">
        <f t="shared" si="14"/>
        <v>39.81818181818182</v>
      </c>
      <c r="I65" s="68">
        <v>0</v>
      </c>
      <c r="J65" s="72">
        <f t="shared" si="23"/>
        <v>1</v>
      </c>
      <c r="K65" s="72">
        <f t="shared" si="24"/>
        <v>1</v>
      </c>
      <c r="L65" s="72">
        <f t="shared" si="25"/>
        <v>1</v>
      </c>
      <c r="M65" s="72">
        <f t="shared" ca="1" si="15"/>
        <v>0</v>
      </c>
      <c r="N65" s="26"/>
      <c r="O65" s="26"/>
      <c r="P65" s="25"/>
      <c r="Q65" s="25"/>
      <c r="T65" s="22">
        <v>300.10899999999998</v>
      </c>
      <c r="U65" s="74">
        <f t="shared" si="16"/>
        <v>-479.89100000000002</v>
      </c>
      <c r="V65" s="70">
        <f t="shared" si="17"/>
        <v>-480</v>
      </c>
      <c r="W65" s="70"/>
      <c r="X65" s="70">
        <f t="shared" si="18"/>
        <v>857.41082668904744</v>
      </c>
      <c r="Y65" s="70">
        <f t="shared" si="19"/>
        <v>77.41082668904744</v>
      </c>
      <c r="Z65" s="70">
        <f t="shared" si="20"/>
        <v>77</v>
      </c>
      <c r="AA65" s="24">
        <f t="shared" si="21"/>
        <v>77</v>
      </c>
      <c r="AB65" s="67">
        <f t="shared" si="22"/>
        <v>857</v>
      </c>
    </row>
    <row r="66" spans="1:28" ht="15" customHeight="1" x14ac:dyDescent="0.25">
      <c r="A66" s="71">
        <v>1188</v>
      </c>
      <c r="B66" s="71">
        <v>780</v>
      </c>
      <c r="C66" s="68">
        <v>0</v>
      </c>
      <c r="D66" s="68">
        <v>275.73</v>
      </c>
      <c r="E66" s="68">
        <v>211.97</v>
      </c>
      <c r="F66" s="68">
        <f t="shared" ref="F66:F97" si="26">($A$120-A66)/(ROW($A$120)-ROW(A66))</f>
        <v>33</v>
      </c>
      <c r="G66" s="68">
        <v>0</v>
      </c>
      <c r="H66" s="68">
        <f t="shared" ref="H66:H97" si="27">($A$120-B66)/(ROW($A$120)-ROW(B66))</f>
        <v>40.555555555555557</v>
      </c>
      <c r="I66" s="68">
        <v>0</v>
      </c>
      <c r="J66" s="72">
        <f t="shared" si="23"/>
        <v>1</v>
      </c>
      <c r="K66" s="72">
        <f t="shared" si="24"/>
        <v>1</v>
      </c>
      <c r="L66" s="72">
        <f t="shared" si="25"/>
        <v>1</v>
      </c>
      <c r="M66" s="72">
        <f t="shared" ref="M66:M97" ca="1" si="28">IF(RAND()&lt;0.5,0,1)</f>
        <v>1</v>
      </c>
      <c r="N66" s="26"/>
      <c r="O66" s="26"/>
      <c r="P66" s="25"/>
      <c r="Q66" s="25"/>
      <c r="T66" s="22">
        <v>500.68599999999998</v>
      </c>
      <c r="U66" s="74">
        <f t="shared" ref="U66:U97" si="29">T66-B66</f>
        <v>-279.31400000000002</v>
      </c>
      <c r="V66" s="70">
        <f t="shared" ref="V66:V97" si="30">ROUND(U66,0)</f>
        <v>-279</v>
      </c>
      <c r="W66" s="70"/>
      <c r="X66" s="70">
        <f t="shared" ref="X66:X97" si="31">B66/$W$2*$W$3</f>
        <v>857.41082668904744</v>
      </c>
      <c r="Y66" s="70">
        <f t="shared" ref="Y66:Y97" si="32">X66-B66</f>
        <v>77.41082668904744</v>
      </c>
      <c r="Z66" s="70">
        <f t="shared" ref="Z66:Z97" si="33">ROUND(Y66,0)</f>
        <v>77</v>
      </c>
      <c r="AA66" s="24">
        <f t="shared" ref="AA66:AA97" si="34">IF(V66&gt;=0,V66,Z66)</f>
        <v>77</v>
      </c>
      <c r="AB66" s="67">
        <f t="shared" ref="AB66:AB97" si="35">B66+AA66</f>
        <v>857</v>
      </c>
    </row>
    <row r="67" spans="1:28" ht="15" customHeight="1" x14ac:dyDescent="0.25">
      <c r="A67" s="71">
        <v>606</v>
      </c>
      <c r="B67" s="71">
        <v>820</v>
      </c>
      <c r="C67" s="68">
        <v>0</v>
      </c>
      <c r="D67" s="68">
        <v>275.70999999999998</v>
      </c>
      <c r="E67" s="68">
        <v>212.02</v>
      </c>
      <c r="F67" s="68">
        <f t="shared" si="26"/>
        <v>44.60377358490566</v>
      </c>
      <c r="G67" s="68">
        <v>0</v>
      </c>
      <c r="H67" s="68">
        <f t="shared" si="27"/>
        <v>40.566037735849058</v>
      </c>
      <c r="I67" s="68">
        <v>0</v>
      </c>
      <c r="J67" s="72">
        <f t="shared" ref="J67:J98" si="36">IF(ABS(B67-B66)&lt;=50,1,0)</f>
        <v>1</v>
      </c>
      <c r="K67" s="72">
        <f t="shared" ref="K67:K98" si="37">IF(ABS((B67-B66))&lt;=50,1,IF((B67-B66)*(1)&gt;=0,1,-1))</f>
        <v>1</v>
      </c>
      <c r="L67" s="72">
        <f t="shared" si="25"/>
        <v>1</v>
      </c>
      <c r="M67" s="72">
        <f t="shared" ca="1" si="28"/>
        <v>0</v>
      </c>
      <c r="N67" s="26"/>
      <c r="O67" s="26"/>
      <c r="P67" s="25"/>
      <c r="Q67" s="25"/>
      <c r="T67" s="22">
        <v>506.06400000000002</v>
      </c>
      <c r="U67" s="74">
        <f t="shared" si="29"/>
        <v>-313.93599999999998</v>
      </c>
      <c r="V67" s="70">
        <f t="shared" si="30"/>
        <v>-314</v>
      </c>
      <c r="W67" s="70"/>
      <c r="X67" s="70">
        <f t="shared" si="31"/>
        <v>901.38061267310115</v>
      </c>
      <c r="Y67" s="70">
        <f t="shared" si="32"/>
        <v>81.380612673101155</v>
      </c>
      <c r="Z67" s="70">
        <f t="shared" si="33"/>
        <v>81</v>
      </c>
      <c r="AA67" s="24">
        <f t="shared" si="34"/>
        <v>81</v>
      </c>
      <c r="AB67" s="67">
        <f t="shared" si="35"/>
        <v>901</v>
      </c>
    </row>
    <row r="68" spans="1:28" ht="15" customHeight="1" x14ac:dyDescent="0.25">
      <c r="A68" s="71">
        <v>460</v>
      </c>
      <c r="B68" s="71">
        <v>820</v>
      </c>
      <c r="C68" s="68">
        <v>0.06</v>
      </c>
      <c r="D68" s="68">
        <v>275.68</v>
      </c>
      <c r="E68" s="68">
        <v>212.02</v>
      </c>
      <c r="F68" s="68">
        <f t="shared" si="26"/>
        <v>48.269230769230766</v>
      </c>
      <c r="G68" s="68">
        <v>0</v>
      </c>
      <c r="H68" s="68">
        <f t="shared" si="27"/>
        <v>41.346153846153847</v>
      </c>
      <c r="I68" s="68">
        <v>0</v>
      </c>
      <c r="J68" s="72">
        <f t="shared" si="36"/>
        <v>1</v>
      </c>
      <c r="K68" s="72">
        <f t="shared" si="37"/>
        <v>1</v>
      </c>
      <c r="L68" s="72">
        <f t="shared" si="25"/>
        <v>1</v>
      </c>
      <c r="M68" s="72">
        <f t="shared" ca="1" si="28"/>
        <v>0</v>
      </c>
      <c r="N68" s="26"/>
      <c r="O68" s="26"/>
      <c r="P68" s="25"/>
      <c r="Q68" s="25"/>
      <c r="T68" s="22">
        <v>491.21300000000002</v>
      </c>
      <c r="U68" s="74">
        <f t="shared" si="29"/>
        <v>-328.78699999999998</v>
      </c>
      <c r="V68" s="70">
        <f t="shared" si="30"/>
        <v>-329</v>
      </c>
      <c r="W68" s="70"/>
      <c r="X68" s="70">
        <f t="shared" si="31"/>
        <v>901.38061267310115</v>
      </c>
      <c r="Y68" s="70">
        <f t="shared" si="32"/>
        <v>81.380612673101155</v>
      </c>
      <c r="Z68" s="70">
        <f t="shared" si="33"/>
        <v>81</v>
      </c>
      <c r="AA68" s="24">
        <f t="shared" si="34"/>
        <v>81</v>
      </c>
      <c r="AB68" s="67">
        <f t="shared" si="35"/>
        <v>901</v>
      </c>
    </row>
    <row r="69" spans="1:28" ht="15" customHeight="1" x14ac:dyDescent="0.25">
      <c r="A69" s="71">
        <v>752</v>
      </c>
      <c r="B69" s="71">
        <v>820</v>
      </c>
      <c r="C69" s="68">
        <v>0</v>
      </c>
      <c r="D69" s="68">
        <v>275.67</v>
      </c>
      <c r="E69" s="68">
        <v>212.02</v>
      </c>
      <c r="F69" s="68">
        <f t="shared" si="26"/>
        <v>43.490196078431374</v>
      </c>
      <c r="G69" s="68">
        <v>0</v>
      </c>
      <c r="H69" s="68">
        <f t="shared" si="27"/>
        <v>42.156862745098039</v>
      </c>
      <c r="I69" s="68">
        <v>0</v>
      </c>
      <c r="J69" s="72">
        <f t="shared" si="36"/>
        <v>1</v>
      </c>
      <c r="K69" s="72">
        <f t="shared" si="37"/>
        <v>1</v>
      </c>
      <c r="L69" s="72">
        <f t="shared" si="25"/>
        <v>1</v>
      </c>
      <c r="M69" s="72">
        <f t="shared" ca="1" si="28"/>
        <v>1</v>
      </c>
      <c r="N69" s="26"/>
      <c r="O69" s="26"/>
      <c r="P69" s="25"/>
      <c r="Q69" s="25"/>
      <c r="T69" s="22">
        <v>501.50200000000001</v>
      </c>
      <c r="U69" s="74">
        <f t="shared" si="29"/>
        <v>-318.49799999999999</v>
      </c>
      <c r="V69" s="70">
        <f t="shared" si="30"/>
        <v>-318</v>
      </c>
      <c r="W69" s="70"/>
      <c r="X69" s="70">
        <f t="shared" si="31"/>
        <v>901.38061267310115</v>
      </c>
      <c r="Y69" s="70">
        <f t="shared" si="32"/>
        <v>81.380612673101155</v>
      </c>
      <c r="Z69" s="70">
        <f t="shared" si="33"/>
        <v>81</v>
      </c>
      <c r="AA69" s="24">
        <f t="shared" si="34"/>
        <v>81</v>
      </c>
      <c r="AB69" s="67">
        <f t="shared" si="35"/>
        <v>901</v>
      </c>
    </row>
    <row r="70" spans="1:28" ht="15" customHeight="1" x14ac:dyDescent="0.25">
      <c r="A70" s="71">
        <v>604</v>
      </c>
      <c r="B70" s="71">
        <v>820</v>
      </c>
      <c r="C70" s="68">
        <v>0</v>
      </c>
      <c r="D70" s="68">
        <v>275.64999999999998</v>
      </c>
      <c r="E70" s="68">
        <v>212.02</v>
      </c>
      <c r="F70" s="68">
        <f t="shared" si="26"/>
        <v>47.32</v>
      </c>
      <c r="G70" s="68">
        <v>0</v>
      </c>
      <c r="H70" s="68">
        <f t="shared" si="27"/>
        <v>43</v>
      </c>
      <c r="I70" s="68">
        <v>0</v>
      </c>
      <c r="J70" s="72">
        <f t="shared" si="36"/>
        <v>1</v>
      </c>
      <c r="K70" s="72">
        <f t="shared" si="37"/>
        <v>1</v>
      </c>
      <c r="L70" s="72">
        <f t="shared" si="25"/>
        <v>1</v>
      </c>
      <c r="M70" s="72">
        <f t="shared" ca="1" si="28"/>
        <v>1</v>
      </c>
      <c r="N70" s="26"/>
      <c r="O70" s="26"/>
      <c r="P70" s="25"/>
      <c r="Q70" s="25"/>
      <c r="T70" s="22">
        <v>494.887</v>
      </c>
      <c r="U70" s="74">
        <f t="shared" si="29"/>
        <v>-325.113</v>
      </c>
      <c r="V70" s="70">
        <f t="shared" si="30"/>
        <v>-325</v>
      </c>
      <c r="W70" s="70"/>
      <c r="X70" s="70">
        <f t="shared" si="31"/>
        <v>901.38061267310115</v>
      </c>
      <c r="Y70" s="70">
        <f t="shared" si="32"/>
        <v>81.380612673101155</v>
      </c>
      <c r="Z70" s="70">
        <f t="shared" si="33"/>
        <v>81</v>
      </c>
      <c r="AA70" s="24">
        <f t="shared" si="34"/>
        <v>81</v>
      </c>
      <c r="AB70" s="67">
        <f t="shared" si="35"/>
        <v>901</v>
      </c>
    </row>
    <row r="71" spans="1:28" ht="15" customHeight="1" x14ac:dyDescent="0.25">
      <c r="A71" s="71">
        <v>604</v>
      </c>
      <c r="B71" s="71">
        <v>820</v>
      </c>
      <c r="C71" s="68">
        <v>0.11</v>
      </c>
      <c r="D71" s="68">
        <v>275.62</v>
      </c>
      <c r="E71" s="68">
        <v>212.02</v>
      </c>
      <c r="F71" s="68">
        <f t="shared" si="26"/>
        <v>48.285714285714285</v>
      </c>
      <c r="G71" s="68">
        <v>0</v>
      </c>
      <c r="H71" s="68">
        <f t="shared" si="27"/>
        <v>43.877551020408163</v>
      </c>
      <c r="I71" s="68">
        <v>0</v>
      </c>
      <c r="J71" s="72">
        <f t="shared" si="36"/>
        <v>1</v>
      </c>
      <c r="K71" s="72">
        <f t="shared" si="37"/>
        <v>1</v>
      </c>
      <c r="L71" s="72">
        <f t="shared" ref="L71:L102" si="38">IF(OR(COUNTIF(K67:K71,1)=5,COUNTIF(K67:K71,-1)=5),1,0)</f>
        <v>1</v>
      </c>
      <c r="M71" s="72">
        <f t="shared" ca="1" si="28"/>
        <v>1</v>
      </c>
      <c r="N71" s="26"/>
      <c r="O71" s="26"/>
      <c r="P71" s="25"/>
      <c r="Q71" s="25"/>
      <c r="T71" s="22">
        <v>495.55900000000003</v>
      </c>
      <c r="U71" s="74">
        <f t="shared" si="29"/>
        <v>-324.44099999999997</v>
      </c>
      <c r="V71" s="70">
        <f t="shared" si="30"/>
        <v>-324</v>
      </c>
      <c r="W71" s="70"/>
      <c r="X71" s="70">
        <f t="shared" si="31"/>
        <v>901.38061267310115</v>
      </c>
      <c r="Y71" s="70">
        <f t="shared" si="32"/>
        <v>81.380612673101155</v>
      </c>
      <c r="Z71" s="70">
        <f t="shared" si="33"/>
        <v>81</v>
      </c>
      <c r="AA71" s="24">
        <f t="shared" si="34"/>
        <v>81</v>
      </c>
      <c r="AB71" s="67">
        <f t="shared" si="35"/>
        <v>901</v>
      </c>
    </row>
    <row r="72" spans="1:28" ht="15" customHeight="1" x14ac:dyDescent="0.25">
      <c r="A72" s="71">
        <v>604</v>
      </c>
      <c r="B72" s="71">
        <v>870</v>
      </c>
      <c r="C72" s="68">
        <v>0.11</v>
      </c>
      <c r="D72" s="68">
        <v>275.60000000000002</v>
      </c>
      <c r="E72" s="68">
        <v>212.06</v>
      </c>
      <c r="F72" s="68">
        <f t="shared" si="26"/>
        <v>49.291666666666664</v>
      </c>
      <c r="G72" s="68">
        <v>0</v>
      </c>
      <c r="H72" s="68">
        <f t="shared" si="27"/>
        <v>43.75</v>
      </c>
      <c r="I72" s="68">
        <v>0</v>
      </c>
      <c r="J72" s="72">
        <f t="shared" si="36"/>
        <v>1</v>
      </c>
      <c r="K72" s="72">
        <f t="shared" si="37"/>
        <v>1</v>
      </c>
      <c r="L72" s="72">
        <f t="shared" si="38"/>
        <v>1</v>
      </c>
      <c r="M72" s="72">
        <f t="shared" ca="1" si="28"/>
        <v>1</v>
      </c>
      <c r="N72" s="26"/>
      <c r="O72" s="26"/>
      <c r="P72" s="25"/>
      <c r="Q72" s="25"/>
      <c r="T72" s="22">
        <v>500.42</v>
      </c>
      <c r="U72" s="74">
        <f t="shared" si="29"/>
        <v>-369.58</v>
      </c>
      <c r="V72" s="70">
        <f t="shared" si="30"/>
        <v>-370</v>
      </c>
      <c r="W72" s="70"/>
      <c r="X72" s="70">
        <f t="shared" si="31"/>
        <v>956.34284515316835</v>
      </c>
      <c r="Y72" s="70">
        <f t="shared" si="32"/>
        <v>86.342845153168355</v>
      </c>
      <c r="Z72" s="70">
        <f t="shared" si="33"/>
        <v>86</v>
      </c>
      <c r="AA72" s="24">
        <f t="shared" si="34"/>
        <v>86</v>
      </c>
      <c r="AB72" s="67">
        <f t="shared" si="35"/>
        <v>956</v>
      </c>
    </row>
    <row r="73" spans="1:28" ht="15" customHeight="1" x14ac:dyDescent="0.25">
      <c r="A73" s="71">
        <v>604</v>
      </c>
      <c r="B73" s="71">
        <v>870</v>
      </c>
      <c r="C73" s="68">
        <v>0.06</v>
      </c>
      <c r="D73" s="68">
        <v>275.57</v>
      </c>
      <c r="E73" s="68">
        <v>212.06</v>
      </c>
      <c r="F73" s="68">
        <f t="shared" si="26"/>
        <v>50.340425531914896</v>
      </c>
      <c r="G73" s="68">
        <v>0</v>
      </c>
      <c r="H73" s="68">
        <f t="shared" si="27"/>
        <v>44.680851063829785</v>
      </c>
      <c r="I73" s="68">
        <v>0</v>
      </c>
      <c r="J73" s="72">
        <f t="shared" si="36"/>
        <v>1</v>
      </c>
      <c r="K73" s="72">
        <f t="shared" si="37"/>
        <v>1</v>
      </c>
      <c r="L73" s="72">
        <f t="shared" si="38"/>
        <v>1</v>
      </c>
      <c r="M73" s="72">
        <f t="shared" ca="1" si="28"/>
        <v>0</v>
      </c>
      <c r="N73" s="26"/>
      <c r="O73" s="26"/>
      <c r="P73" s="25"/>
      <c r="Q73" s="25"/>
      <c r="T73" s="22">
        <v>494.02300000000002</v>
      </c>
      <c r="U73" s="74">
        <f t="shared" si="29"/>
        <v>-375.97699999999998</v>
      </c>
      <c r="V73" s="70">
        <f t="shared" si="30"/>
        <v>-376</v>
      </c>
      <c r="W73" s="70"/>
      <c r="X73" s="70">
        <f t="shared" si="31"/>
        <v>956.34284515316835</v>
      </c>
      <c r="Y73" s="70">
        <f t="shared" si="32"/>
        <v>86.342845153168355</v>
      </c>
      <c r="Z73" s="70">
        <f t="shared" si="33"/>
        <v>86</v>
      </c>
      <c r="AA73" s="24">
        <f t="shared" si="34"/>
        <v>86</v>
      </c>
      <c r="AB73" s="67">
        <f t="shared" si="35"/>
        <v>956</v>
      </c>
    </row>
    <row r="74" spans="1:28" ht="15" customHeight="1" x14ac:dyDescent="0.25">
      <c r="A74" s="71">
        <v>606</v>
      </c>
      <c r="B74" s="71">
        <v>870</v>
      </c>
      <c r="C74" s="68">
        <v>0.08</v>
      </c>
      <c r="D74" s="68">
        <v>275.54000000000002</v>
      </c>
      <c r="E74" s="68">
        <v>212.06</v>
      </c>
      <c r="F74" s="68">
        <f t="shared" si="26"/>
        <v>51.391304347826086</v>
      </c>
      <c r="G74" s="68">
        <v>0</v>
      </c>
      <c r="H74" s="68">
        <f t="shared" si="27"/>
        <v>45.652173913043477</v>
      </c>
      <c r="I74" s="68">
        <v>0</v>
      </c>
      <c r="J74" s="72">
        <f t="shared" si="36"/>
        <v>1</v>
      </c>
      <c r="K74" s="72">
        <f t="shared" si="37"/>
        <v>1</v>
      </c>
      <c r="L74" s="72">
        <f t="shared" si="38"/>
        <v>1</v>
      </c>
      <c r="M74" s="72">
        <f t="shared" ca="1" si="28"/>
        <v>0</v>
      </c>
      <c r="N74" s="26"/>
      <c r="O74" s="26"/>
      <c r="P74" s="25"/>
      <c r="Q74" s="25"/>
      <c r="T74" s="22">
        <v>498.78300000000002</v>
      </c>
      <c r="U74" s="74">
        <f t="shared" si="29"/>
        <v>-371.21699999999998</v>
      </c>
      <c r="V74" s="70">
        <f t="shared" si="30"/>
        <v>-371</v>
      </c>
      <c r="W74" s="70"/>
      <c r="X74" s="70">
        <f t="shared" si="31"/>
        <v>956.34284515316835</v>
      </c>
      <c r="Y74" s="70">
        <f t="shared" si="32"/>
        <v>86.342845153168355</v>
      </c>
      <c r="Z74" s="70">
        <f t="shared" si="33"/>
        <v>86</v>
      </c>
      <c r="AA74" s="24">
        <f t="shared" si="34"/>
        <v>86</v>
      </c>
      <c r="AB74" s="67">
        <f t="shared" si="35"/>
        <v>956</v>
      </c>
    </row>
    <row r="75" spans="1:28" ht="15" customHeight="1" x14ac:dyDescent="0.25">
      <c r="A75" s="71">
        <v>458</v>
      </c>
      <c r="B75" s="71">
        <v>870</v>
      </c>
      <c r="C75" s="68">
        <v>0</v>
      </c>
      <c r="D75" s="68">
        <v>275.5</v>
      </c>
      <c r="E75" s="68">
        <v>212.06</v>
      </c>
      <c r="F75" s="68">
        <f t="shared" si="26"/>
        <v>55.822222222222223</v>
      </c>
      <c r="G75" s="68">
        <v>0</v>
      </c>
      <c r="H75" s="68">
        <f t="shared" si="27"/>
        <v>46.666666666666664</v>
      </c>
      <c r="I75" s="68">
        <v>0</v>
      </c>
      <c r="J75" s="72">
        <f t="shared" si="36"/>
        <v>1</v>
      </c>
      <c r="K75" s="72">
        <f t="shared" si="37"/>
        <v>1</v>
      </c>
      <c r="L75" s="72">
        <f t="shared" si="38"/>
        <v>1</v>
      </c>
      <c r="M75" s="72">
        <f t="shared" ca="1" si="28"/>
        <v>1</v>
      </c>
      <c r="N75" s="26"/>
      <c r="O75" s="26"/>
      <c r="P75" s="25"/>
      <c r="Q75" s="25"/>
      <c r="T75" s="22">
        <v>468.40499999999997</v>
      </c>
      <c r="U75" s="74">
        <f t="shared" si="29"/>
        <v>-401.59500000000003</v>
      </c>
      <c r="V75" s="70">
        <f t="shared" si="30"/>
        <v>-402</v>
      </c>
      <c r="W75" s="70"/>
      <c r="X75" s="70">
        <f t="shared" si="31"/>
        <v>956.34284515316835</v>
      </c>
      <c r="Y75" s="70">
        <f t="shared" si="32"/>
        <v>86.342845153168355</v>
      </c>
      <c r="Z75" s="70">
        <f t="shared" si="33"/>
        <v>86</v>
      </c>
      <c r="AA75" s="24">
        <f t="shared" si="34"/>
        <v>86</v>
      </c>
      <c r="AB75" s="67">
        <f t="shared" si="35"/>
        <v>956</v>
      </c>
    </row>
    <row r="76" spans="1:28" ht="15" customHeight="1" x14ac:dyDescent="0.25">
      <c r="A76" s="25">
        <v>796</v>
      </c>
      <c r="B76" s="25">
        <v>870</v>
      </c>
      <c r="C76" s="68">
        <v>0</v>
      </c>
      <c r="D76" s="68">
        <v>275.49</v>
      </c>
      <c r="E76" s="68">
        <v>212.06</v>
      </c>
      <c r="F76" s="68">
        <f t="shared" si="26"/>
        <v>49.409090909090907</v>
      </c>
      <c r="G76" s="68">
        <v>0</v>
      </c>
      <c r="H76" s="68">
        <f t="shared" si="27"/>
        <v>47.727272727272727</v>
      </c>
      <c r="I76" s="68">
        <v>0</v>
      </c>
      <c r="J76" s="72">
        <f t="shared" si="36"/>
        <v>1</v>
      </c>
      <c r="K76" s="72">
        <f t="shared" si="37"/>
        <v>1</v>
      </c>
      <c r="L76" s="72">
        <f t="shared" si="38"/>
        <v>1</v>
      </c>
      <c r="M76" s="72">
        <f t="shared" ca="1" si="28"/>
        <v>1</v>
      </c>
      <c r="N76" s="27"/>
      <c r="O76" s="27"/>
      <c r="P76" s="25"/>
      <c r="Q76" s="25"/>
      <c r="T76" s="22">
        <v>390.30599999999998</v>
      </c>
      <c r="U76" s="74">
        <f t="shared" si="29"/>
        <v>-479.69400000000002</v>
      </c>
      <c r="V76" s="70">
        <f t="shared" si="30"/>
        <v>-480</v>
      </c>
      <c r="W76" s="70"/>
      <c r="X76" s="70">
        <f t="shared" si="31"/>
        <v>956.34284515316835</v>
      </c>
      <c r="Y76" s="70">
        <f t="shared" si="32"/>
        <v>86.342845153168355</v>
      </c>
      <c r="Z76" s="70">
        <f t="shared" si="33"/>
        <v>86</v>
      </c>
      <c r="AA76" s="24">
        <f t="shared" si="34"/>
        <v>86</v>
      </c>
      <c r="AB76" s="67">
        <f t="shared" si="35"/>
        <v>956</v>
      </c>
    </row>
    <row r="77" spans="1:28" ht="15" customHeight="1" x14ac:dyDescent="0.25">
      <c r="A77" s="25">
        <v>304</v>
      </c>
      <c r="B77" s="25">
        <v>910</v>
      </c>
      <c r="C77" s="68">
        <v>0</v>
      </c>
      <c r="D77" s="68">
        <v>275.43</v>
      </c>
      <c r="E77" s="68">
        <v>212.1</v>
      </c>
      <c r="F77" s="68">
        <f t="shared" si="26"/>
        <v>62</v>
      </c>
      <c r="G77" s="68">
        <v>0</v>
      </c>
      <c r="H77" s="68">
        <f t="shared" si="27"/>
        <v>47.906976744186046</v>
      </c>
      <c r="I77" s="68">
        <v>0</v>
      </c>
      <c r="J77" s="72">
        <f t="shared" si="36"/>
        <v>1</v>
      </c>
      <c r="K77" s="72">
        <f t="shared" si="37"/>
        <v>1</v>
      </c>
      <c r="L77" s="72">
        <f t="shared" si="38"/>
        <v>1</v>
      </c>
      <c r="M77" s="72">
        <f t="shared" ca="1" si="28"/>
        <v>0</v>
      </c>
      <c r="N77" s="27"/>
      <c r="O77" s="27"/>
      <c r="P77" s="25"/>
      <c r="Q77" s="25"/>
      <c r="T77" s="22">
        <v>243.249</v>
      </c>
      <c r="U77" s="74">
        <f t="shared" si="29"/>
        <v>-666.75099999999998</v>
      </c>
      <c r="V77" s="70">
        <f t="shared" si="30"/>
        <v>-667</v>
      </c>
      <c r="W77" s="70"/>
      <c r="X77" s="70">
        <f t="shared" si="31"/>
        <v>1000.312631137222</v>
      </c>
      <c r="Y77" s="70">
        <f t="shared" si="32"/>
        <v>90.312631137221956</v>
      </c>
      <c r="Z77" s="70">
        <f t="shared" si="33"/>
        <v>90</v>
      </c>
      <c r="AA77" s="24">
        <f t="shared" si="34"/>
        <v>90</v>
      </c>
      <c r="AB77" s="67">
        <f t="shared" si="35"/>
        <v>1000</v>
      </c>
    </row>
    <row r="78" spans="1:28" ht="15" customHeight="1" x14ac:dyDescent="0.25">
      <c r="A78" s="25">
        <v>450</v>
      </c>
      <c r="B78" s="25">
        <v>910</v>
      </c>
      <c r="C78" s="68">
        <v>0.06</v>
      </c>
      <c r="D78" s="68">
        <v>275.38</v>
      </c>
      <c r="E78" s="68">
        <v>212.1</v>
      </c>
      <c r="F78" s="68">
        <f t="shared" si="26"/>
        <v>60</v>
      </c>
      <c r="G78" s="68">
        <v>0</v>
      </c>
      <c r="H78" s="68">
        <f t="shared" si="27"/>
        <v>49.047619047619051</v>
      </c>
      <c r="I78" s="68">
        <v>0</v>
      </c>
      <c r="J78" s="72">
        <f t="shared" si="36"/>
        <v>1</v>
      </c>
      <c r="K78" s="72">
        <f t="shared" si="37"/>
        <v>1</v>
      </c>
      <c r="L78" s="72">
        <f t="shared" si="38"/>
        <v>1</v>
      </c>
      <c r="M78" s="72">
        <f t="shared" ca="1" si="28"/>
        <v>0</v>
      </c>
      <c r="N78" s="27"/>
      <c r="O78" s="27"/>
      <c r="P78" s="25"/>
      <c r="Q78" s="25"/>
      <c r="T78" s="22">
        <v>255.40600000000001</v>
      </c>
      <c r="U78" s="74">
        <f t="shared" si="29"/>
        <v>-654.59400000000005</v>
      </c>
      <c r="V78" s="70">
        <f t="shared" si="30"/>
        <v>-655</v>
      </c>
      <c r="W78" s="70"/>
      <c r="X78" s="70">
        <f t="shared" si="31"/>
        <v>1000.312631137222</v>
      </c>
      <c r="Y78" s="70">
        <f t="shared" si="32"/>
        <v>90.312631137221956</v>
      </c>
      <c r="Z78" s="70">
        <f t="shared" si="33"/>
        <v>90</v>
      </c>
      <c r="AA78" s="24">
        <f t="shared" si="34"/>
        <v>90</v>
      </c>
      <c r="AB78" s="67">
        <f t="shared" si="35"/>
        <v>1000</v>
      </c>
    </row>
    <row r="79" spans="1:28" ht="15" customHeight="1" x14ac:dyDescent="0.25">
      <c r="A79" s="25">
        <v>450</v>
      </c>
      <c r="B79" s="25">
        <v>910</v>
      </c>
      <c r="C79" s="68">
        <v>0</v>
      </c>
      <c r="D79" s="68">
        <v>275.33</v>
      </c>
      <c r="E79" s="68">
        <v>212.1</v>
      </c>
      <c r="F79" s="68">
        <f t="shared" si="26"/>
        <v>61.463414634146339</v>
      </c>
      <c r="G79" s="68">
        <v>0</v>
      </c>
      <c r="H79" s="68">
        <f t="shared" si="27"/>
        <v>50.243902439024389</v>
      </c>
      <c r="I79" s="68">
        <v>0</v>
      </c>
      <c r="J79" s="72">
        <f t="shared" si="36"/>
        <v>1</v>
      </c>
      <c r="K79" s="72">
        <f t="shared" si="37"/>
        <v>1</v>
      </c>
      <c r="L79" s="72">
        <f t="shared" si="38"/>
        <v>1</v>
      </c>
      <c r="M79" s="72">
        <f t="shared" ca="1" si="28"/>
        <v>1</v>
      </c>
      <c r="N79" s="27"/>
      <c r="O79" s="27"/>
      <c r="P79" s="25"/>
      <c r="Q79" s="25"/>
      <c r="T79" s="22">
        <v>255.38200000000001</v>
      </c>
      <c r="U79" s="74">
        <f t="shared" si="29"/>
        <v>-654.61799999999994</v>
      </c>
      <c r="V79" s="70">
        <f t="shared" si="30"/>
        <v>-655</v>
      </c>
      <c r="W79" s="70"/>
      <c r="X79" s="70">
        <f t="shared" si="31"/>
        <v>1000.312631137222</v>
      </c>
      <c r="Y79" s="70">
        <f t="shared" si="32"/>
        <v>90.312631137221956</v>
      </c>
      <c r="Z79" s="70">
        <f t="shared" si="33"/>
        <v>90</v>
      </c>
      <c r="AA79" s="24">
        <f t="shared" si="34"/>
        <v>90</v>
      </c>
      <c r="AB79" s="67">
        <f t="shared" si="35"/>
        <v>1000</v>
      </c>
    </row>
    <row r="80" spans="1:28" ht="15" customHeight="1" x14ac:dyDescent="0.25">
      <c r="A80" s="25">
        <v>596</v>
      </c>
      <c r="B80" s="25">
        <v>910</v>
      </c>
      <c r="C80" s="68">
        <v>0</v>
      </c>
      <c r="D80" s="68">
        <v>275.3</v>
      </c>
      <c r="E80" s="68">
        <v>212.1</v>
      </c>
      <c r="F80" s="68">
        <f t="shared" si="26"/>
        <v>59.35</v>
      </c>
      <c r="G80" s="68">
        <v>0</v>
      </c>
      <c r="H80" s="68">
        <f t="shared" si="27"/>
        <v>51.5</v>
      </c>
      <c r="I80" s="68">
        <v>0</v>
      </c>
      <c r="J80" s="72">
        <f t="shared" si="36"/>
        <v>1</v>
      </c>
      <c r="K80" s="72">
        <f t="shared" si="37"/>
        <v>1</v>
      </c>
      <c r="L80" s="72">
        <f t="shared" si="38"/>
        <v>1</v>
      </c>
      <c r="M80" s="72">
        <f t="shared" ca="1" si="28"/>
        <v>1</v>
      </c>
      <c r="N80" s="27"/>
      <c r="O80" s="27"/>
      <c r="P80" s="25"/>
      <c r="Q80" s="25"/>
      <c r="T80" s="22">
        <v>247.29599999999999</v>
      </c>
      <c r="U80" s="74">
        <f t="shared" si="29"/>
        <v>-662.70399999999995</v>
      </c>
      <c r="V80" s="70">
        <f t="shared" si="30"/>
        <v>-663</v>
      </c>
      <c r="W80" s="70"/>
      <c r="X80" s="70">
        <f t="shared" si="31"/>
        <v>1000.312631137222</v>
      </c>
      <c r="Y80" s="70">
        <f t="shared" si="32"/>
        <v>90.312631137221956</v>
      </c>
      <c r="Z80" s="70">
        <f t="shared" si="33"/>
        <v>90</v>
      </c>
      <c r="AA80" s="24">
        <f t="shared" si="34"/>
        <v>90</v>
      </c>
      <c r="AB80" s="67">
        <f t="shared" si="35"/>
        <v>1000</v>
      </c>
    </row>
    <row r="81" spans="1:28" ht="15" customHeight="1" x14ac:dyDescent="0.25">
      <c r="A81" s="25">
        <v>450</v>
      </c>
      <c r="B81" s="25">
        <v>910</v>
      </c>
      <c r="C81" s="68">
        <v>0</v>
      </c>
      <c r="D81" s="68">
        <v>275.26</v>
      </c>
      <c r="E81" s="68">
        <v>212.1</v>
      </c>
      <c r="F81" s="68">
        <f t="shared" si="26"/>
        <v>64.615384615384613</v>
      </c>
      <c r="G81" s="68">
        <v>0</v>
      </c>
      <c r="H81" s="68">
        <f t="shared" si="27"/>
        <v>52.820512820512818</v>
      </c>
      <c r="I81" s="68">
        <v>0</v>
      </c>
      <c r="J81" s="72">
        <f t="shared" si="36"/>
        <v>1</v>
      </c>
      <c r="K81" s="72">
        <f t="shared" si="37"/>
        <v>1</v>
      </c>
      <c r="L81" s="72">
        <f t="shared" si="38"/>
        <v>1</v>
      </c>
      <c r="M81" s="72">
        <f t="shared" ca="1" si="28"/>
        <v>0</v>
      </c>
      <c r="N81" s="27"/>
      <c r="O81" s="27"/>
      <c r="P81" s="25"/>
      <c r="Q81" s="25"/>
      <c r="T81" s="22">
        <v>251.47800000000001</v>
      </c>
      <c r="U81" s="74">
        <f t="shared" si="29"/>
        <v>-658.52199999999993</v>
      </c>
      <c r="V81" s="70">
        <f t="shared" si="30"/>
        <v>-659</v>
      </c>
      <c r="W81" s="70"/>
      <c r="X81" s="70">
        <f t="shared" si="31"/>
        <v>1000.312631137222</v>
      </c>
      <c r="Y81" s="70">
        <f t="shared" si="32"/>
        <v>90.312631137221956</v>
      </c>
      <c r="Z81" s="70">
        <f t="shared" si="33"/>
        <v>90</v>
      </c>
      <c r="AA81" s="24">
        <f t="shared" si="34"/>
        <v>90</v>
      </c>
      <c r="AB81" s="67">
        <f t="shared" si="35"/>
        <v>1000</v>
      </c>
    </row>
    <row r="82" spans="1:28" ht="15" customHeight="1" x14ac:dyDescent="0.25">
      <c r="A82" s="25">
        <v>450</v>
      </c>
      <c r="B82" s="25">
        <v>960</v>
      </c>
      <c r="C82" s="68">
        <v>0</v>
      </c>
      <c r="D82" s="68">
        <v>275.2</v>
      </c>
      <c r="E82" s="68">
        <v>212.15</v>
      </c>
      <c r="F82" s="68">
        <f t="shared" si="26"/>
        <v>66.315789473684205</v>
      </c>
      <c r="G82" s="68">
        <v>0</v>
      </c>
      <c r="H82" s="68">
        <f t="shared" si="27"/>
        <v>52.89473684210526</v>
      </c>
      <c r="I82" s="68">
        <v>0</v>
      </c>
      <c r="J82" s="72">
        <f t="shared" si="36"/>
        <v>1</v>
      </c>
      <c r="K82" s="72">
        <f t="shared" si="37"/>
        <v>1</v>
      </c>
      <c r="L82" s="72">
        <f t="shared" si="38"/>
        <v>1</v>
      </c>
      <c r="M82" s="72">
        <f t="shared" ca="1" si="28"/>
        <v>1</v>
      </c>
      <c r="N82" s="27"/>
      <c r="O82" s="27"/>
      <c r="P82" s="25"/>
      <c r="Q82" s="25"/>
      <c r="T82" s="22">
        <v>255.00299999999999</v>
      </c>
      <c r="U82" s="74">
        <f t="shared" si="29"/>
        <v>-704.99700000000007</v>
      </c>
      <c r="V82" s="70">
        <f t="shared" si="30"/>
        <v>-705</v>
      </c>
      <c r="W82" s="70"/>
      <c r="X82" s="70">
        <f t="shared" si="31"/>
        <v>1055.2748636172892</v>
      </c>
      <c r="Y82" s="70">
        <f t="shared" si="32"/>
        <v>95.274863617289157</v>
      </c>
      <c r="Z82" s="70">
        <f t="shared" si="33"/>
        <v>95</v>
      </c>
      <c r="AA82" s="24">
        <f t="shared" si="34"/>
        <v>95</v>
      </c>
      <c r="AB82" s="67">
        <f t="shared" si="35"/>
        <v>1055</v>
      </c>
    </row>
    <row r="83" spans="1:28" ht="15" customHeight="1" x14ac:dyDescent="0.25">
      <c r="A83" s="25">
        <v>596</v>
      </c>
      <c r="B83" s="25">
        <v>960</v>
      </c>
      <c r="C83" s="68">
        <v>0</v>
      </c>
      <c r="D83" s="68">
        <v>275.17</v>
      </c>
      <c r="E83" s="68">
        <v>212.15</v>
      </c>
      <c r="F83" s="68">
        <f t="shared" si="26"/>
        <v>64.162162162162161</v>
      </c>
      <c r="G83" s="68">
        <v>0</v>
      </c>
      <c r="H83" s="68">
        <f t="shared" si="27"/>
        <v>54.324324324324323</v>
      </c>
      <c r="I83" s="68">
        <v>0</v>
      </c>
      <c r="J83" s="72">
        <f t="shared" si="36"/>
        <v>1</v>
      </c>
      <c r="K83" s="72">
        <f t="shared" si="37"/>
        <v>1</v>
      </c>
      <c r="L83" s="72">
        <f t="shared" si="38"/>
        <v>1</v>
      </c>
      <c r="M83" s="72">
        <f t="shared" ca="1" si="28"/>
        <v>1</v>
      </c>
      <c r="N83" s="27"/>
      <c r="O83" s="27"/>
      <c r="P83" s="25"/>
      <c r="Q83" s="25"/>
      <c r="T83" s="22">
        <v>250.82300000000001</v>
      </c>
      <c r="U83" s="74">
        <f t="shared" si="29"/>
        <v>-709.17700000000002</v>
      </c>
      <c r="V83" s="70">
        <f t="shared" si="30"/>
        <v>-709</v>
      </c>
      <c r="W83" s="70"/>
      <c r="X83" s="70">
        <f t="shared" si="31"/>
        <v>1055.2748636172892</v>
      </c>
      <c r="Y83" s="70">
        <f t="shared" si="32"/>
        <v>95.274863617289157</v>
      </c>
      <c r="Z83" s="70">
        <f t="shared" si="33"/>
        <v>95</v>
      </c>
      <c r="AA83" s="24">
        <f t="shared" si="34"/>
        <v>95</v>
      </c>
      <c r="AB83" s="67">
        <f t="shared" si="35"/>
        <v>1055</v>
      </c>
    </row>
    <row r="84" spans="1:28" ht="15" customHeight="1" x14ac:dyDescent="0.25">
      <c r="A84" s="25">
        <v>304</v>
      </c>
      <c r="B84" s="25">
        <v>960</v>
      </c>
      <c r="C84" s="68">
        <v>0</v>
      </c>
      <c r="D84" s="68">
        <v>275.10000000000002</v>
      </c>
      <c r="E84" s="68">
        <v>212.15</v>
      </c>
      <c r="F84" s="68">
        <f t="shared" si="26"/>
        <v>74.055555555555557</v>
      </c>
      <c r="G84" s="68">
        <v>0</v>
      </c>
      <c r="H84" s="68">
        <f t="shared" si="27"/>
        <v>55.833333333333336</v>
      </c>
      <c r="I84" s="68">
        <v>0</v>
      </c>
      <c r="J84" s="72">
        <f t="shared" si="36"/>
        <v>1</v>
      </c>
      <c r="K84" s="72">
        <f t="shared" si="37"/>
        <v>1</v>
      </c>
      <c r="L84" s="72">
        <f t="shared" si="38"/>
        <v>1</v>
      </c>
      <c r="M84" s="72">
        <f t="shared" ca="1" si="28"/>
        <v>1</v>
      </c>
      <c r="N84" s="27"/>
      <c r="O84" s="27"/>
      <c r="P84" s="25"/>
      <c r="Q84" s="25"/>
      <c r="T84" s="22">
        <v>258.483</v>
      </c>
      <c r="U84" s="74">
        <f t="shared" si="29"/>
        <v>-701.51700000000005</v>
      </c>
      <c r="V84" s="70">
        <f t="shared" si="30"/>
        <v>-702</v>
      </c>
      <c r="W84" s="70"/>
      <c r="X84" s="70">
        <f t="shared" si="31"/>
        <v>1055.2748636172892</v>
      </c>
      <c r="Y84" s="70">
        <f t="shared" si="32"/>
        <v>95.274863617289157</v>
      </c>
      <c r="Z84" s="70">
        <f t="shared" si="33"/>
        <v>95</v>
      </c>
      <c r="AA84" s="24">
        <f t="shared" si="34"/>
        <v>95</v>
      </c>
      <c r="AB84" s="67">
        <f t="shared" si="35"/>
        <v>1055</v>
      </c>
    </row>
    <row r="85" spans="1:28" ht="15" customHeight="1" x14ac:dyDescent="0.25">
      <c r="A85" s="25">
        <v>450</v>
      </c>
      <c r="B85" s="25">
        <v>960</v>
      </c>
      <c r="C85" s="68">
        <v>0.09</v>
      </c>
      <c r="D85" s="68">
        <v>275.05</v>
      </c>
      <c r="E85" s="68">
        <v>212.15</v>
      </c>
      <c r="F85" s="68">
        <f t="shared" si="26"/>
        <v>72</v>
      </c>
      <c r="G85" s="68">
        <v>0</v>
      </c>
      <c r="H85" s="68">
        <f t="shared" si="27"/>
        <v>57.428571428571431</v>
      </c>
      <c r="I85" s="68">
        <v>0</v>
      </c>
      <c r="J85" s="72">
        <f t="shared" si="36"/>
        <v>1</v>
      </c>
      <c r="K85" s="72">
        <f t="shared" si="37"/>
        <v>1</v>
      </c>
      <c r="L85" s="72">
        <f t="shared" si="38"/>
        <v>1</v>
      </c>
      <c r="M85" s="72">
        <f t="shared" ca="1" si="28"/>
        <v>1</v>
      </c>
      <c r="N85" s="27"/>
      <c r="O85" s="27"/>
      <c r="P85" s="25"/>
      <c r="Q85" s="25"/>
      <c r="T85" s="22">
        <v>241.71899999999999</v>
      </c>
      <c r="U85" s="74">
        <f t="shared" si="29"/>
        <v>-718.28099999999995</v>
      </c>
      <c r="V85" s="70">
        <f t="shared" si="30"/>
        <v>-718</v>
      </c>
      <c r="W85" s="70"/>
      <c r="X85" s="70">
        <f t="shared" si="31"/>
        <v>1055.2748636172892</v>
      </c>
      <c r="Y85" s="70">
        <f t="shared" si="32"/>
        <v>95.274863617289157</v>
      </c>
      <c r="Z85" s="70">
        <f t="shared" si="33"/>
        <v>95</v>
      </c>
      <c r="AA85" s="24">
        <f t="shared" si="34"/>
        <v>95</v>
      </c>
      <c r="AB85" s="67">
        <f t="shared" si="35"/>
        <v>1055</v>
      </c>
    </row>
    <row r="86" spans="1:28" ht="15" customHeight="1" x14ac:dyDescent="0.25">
      <c r="A86" s="25">
        <v>304</v>
      </c>
      <c r="B86" s="25">
        <v>960</v>
      </c>
      <c r="C86" s="68">
        <v>0</v>
      </c>
      <c r="D86" s="68">
        <v>274.98</v>
      </c>
      <c r="E86" s="68">
        <v>212.15</v>
      </c>
      <c r="F86" s="68">
        <f t="shared" si="26"/>
        <v>78.411764705882348</v>
      </c>
      <c r="G86" s="68">
        <v>0</v>
      </c>
      <c r="H86" s="68">
        <f t="shared" si="27"/>
        <v>59.117647058823529</v>
      </c>
      <c r="I86" s="68">
        <v>0</v>
      </c>
      <c r="J86" s="72">
        <f t="shared" si="36"/>
        <v>1</v>
      </c>
      <c r="K86" s="72">
        <f t="shared" si="37"/>
        <v>1</v>
      </c>
      <c r="L86" s="72">
        <f t="shared" si="38"/>
        <v>1</v>
      </c>
      <c r="M86" s="72">
        <f t="shared" ca="1" si="28"/>
        <v>1</v>
      </c>
      <c r="N86" s="27"/>
      <c r="O86" s="27"/>
      <c r="P86" s="25"/>
      <c r="Q86" s="25"/>
      <c r="T86" s="22">
        <v>265.90699999999998</v>
      </c>
      <c r="U86" s="74">
        <f t="shared" si="29"/>
        <v>-694.09300000000007</v>
      </c>
      <c r="V86" s="70">
        <f t="shared" si="30"/>
        <v>-694</v>
      </c>
      <c r="W86" s="70"/>
      <c r="X86" s="70">
        <f t="shared" si="31"/>
        <v>1055.2748636172892</v>
      </c>
      <c r="Y86" s="70">
        <f t="shared" si="32"/>
        <v>95.274863617289157</v>
      </c>
      <c r="Z86" s="70">
        <f t="shared" si="33"/>
        <v>95</v>
      </c>
      <c r="AA86" s="24">
        <f t="shared" si="34"/>
        <v>95</v>
      </c>
      <c r="AB86" s="67">
        <f t="shared" si="35"/>
        <v>1055</v>
      </c>
    </row>
    <row r="87" spans="1:28" ht="15" customHeight="1" x14ac:dyDescent="0.25">
      <c r="A87" s="25">
        <v>452</v>
      </c>
      <c r="B87" s="25">
        <v>1000</v>
      </c>
      <c r="C87" s="68">
        <v>0</v>
      </c>
      <c r="D87" s="68">
        <v>274.92</v>
      </c>
      <c r="E87" s="68">
        <v>212.18</v>
      </c>
      <c r="F87" s="68">
        <f t="shared" si="26"/>
        <v>76.303030303030297</v>
      </c>
      <c r="G87" s="68">
        <v>0</v>
      </c>
      <c r="H87" s="68">
        <f t="shared" si="27"/>
        <v>59.696969696969695</v>
      </c>
      <c r="I87" s="68">
        <v>0</v>
      </c>
      <c r="J87" s="72">
        <f t="shared" si="36"/>
        <v>1</v>
      </c>
      <c r="K87" s="72">
        <f t="shared" si="37"/>
        <v>1</v>
      </c>
      <c r="L87" s="72">
        <f t="shared" si="38"/>
        <v>1</v>
      </c>
      <c r="M87" s="72">
        <f t="shared" ca="1" si="28"/>
        <v>0</v>
      </c>
      <c r="N87" s="27"/>
      <c r="O87" s="27"/>
      <c r="P87" s="25"/>
      <c r="Q87" s="25"/>
      <c r="T87" s="22">
        <v>252.684</v>
      </c>
      <c r="U87" s="74">
        <f t="shared" si="29"/>
        <v>-747.31600000000003</v>
      </c>
      <c r="V87" s="70">
        <f t="shared" si="30"/>
        <v>-747</v>
      </c>
      <c r="W87" s="70"/>
      <c r="X87" s="70">
        <f t="shared" si="31"/>
        <v>1099.2446496013429</v>
      </c>
      <c r="Y87" s="70">
        <f t="shared" si="32"/>
        <v>99.244649601342871</v>
      </c>
      <c r="Z87" s="70">
        <f t="shared" si="33"/>
        <v>99</v>
      </c>
      <c r="AA87" s="24">
        <f t="shared" si="34"/>
        <v>99</v>
      </c>
      <c r="AB87" s="67">
        <f t="shared" si="35"/>
        <v>1099</v>
      </c>
    </row>
    <row r="88" spans="1:28" ht="15" customHeight="1" x14ac:dyDescent="0.25">
      <c r="A88" s="25">
        <v>450</v>
      </c>
      <c r="B88" s="25">
        <v>1000</v>
      </c>
      <c r="C88" s="68">
        <v>0</v>
      </c>
      <c r="D88" s="68">
        <v>274.87</v>
      </c>
      <c r="E88" s="68">
        <v>212.18</v>
      </c>
      <c r="F88" s="68">
        <f t="shared" si="26"/>
        <v>78.75</v>
      </c>
      <c r="G88" s="68">
        <v>0</v>
      </c>
      <c r="H88" s="68">
        <f t="shared" si="27"/>
        <v>61.5625</v>
      </c>
      <c r="I88" s="68">
        <v>0</v>
      </c>
      <c r="J88" s="72">
        <f t="shared" si="36"/>
        <v>1</v>
      </c>
      <c r="K88" s="72">
        <f t="shared" si="37"/>
        <v>1</v>
      </c>
      <c r="L88" s="72">
        <f t="shared" si="38"/>
        <v>1</v>
      </c>
      <c r="M88" s="72">
        <f t="shared" ca="1" si="28"/>
        <v>1</v>
      </c>
      <c r="N88" s="27"/>
      <c r="O88" s="27"/>
      <c r="P88" s="25"/>
      <c r="Q88" s="25"/>
      <c r="T88" s="22">
        <v>247.92599999999999</v>
      </c>
      <c r="U88" s="74">
        <f t="shared" si="29"/>
        <v>-752.07400000000007</v>
      </c>
      <c r="V88" s="70">
        <f t="shared" si="30"/>
        <v>-752</v>
      </c>
      <c r="W88" s="70"/>
      <c r="X88" s="70">
        <f t="shared" si="31"/>
        <v>1099.2446496013429</v>
      </c>
      <c r="Y88" s="70">
        <f t="shared" si="32"/>
        <v>99.244649601342871</v>
      </c>
      <c r="Z88" s="70">
        <f t="shared" si="33"/>
        <v>99</v>
      </c>
      <c r="AA88" s="24">
        <f t="shared" si="34"/>
        <v>99</v>
      </c>
      <c r="AB88" s="67">
        <f t="shared" si="35"/>
        <v>1099</v>
      </c>
    </row>
    <row r="89" spans="1:28" ht="15" customHeight="1" x14ac:dyDescent="0.25">
      <c r="A89" s="25">
        <v>450</v>
      </c>
      <c r="B89" s="25">
        <v>1000</v>
      </c>
      <c r="C89" s="68">
        <v>0</v>
      </c>
      <c r="D89" s="68">
        <v>274.81</v>
      </c>
      <c r="E89" s="68">
        <v>212.18</v>
      </c>
      <c r="F89" s="68">
        <f t="shared" si="26"/>
        <v>81.290322580645167</v>
      </c>
      <c r="G89" s="68">
        <v>0</v>
      </c>
      <c r="H89" s="68">
        <f t="shared" si="27"/>
        <v>63.548387096774192</v>
      </c>
      <c r="I89" s="68">
        <v>0</v>
      </c>
      <c r="J89" s="72">
        <f t="shared" si="36"/>
        <v>1</v>
      </c>
      <c r="K89" s="72">
        <f t="shared" si="37"/>
        <v>1</v>
      </c>
      <c r="L89" s="72">
        <f t="shared" si="38"/>
        <v>1</v>
      </c>
      <c r="M89" s="72">
        <f t="shared" ca="1" si="28"/>
        <v>1</v>
      </c>
      <c r="N89" s="27"/>
      <c r="O89" s="27"/>
      <c r="P89" s="25"/>
      <c r="Q89" s="25"/>
      <c r="T89" s="22">
        <v>257.73099999999999</v>
      </c>
      <c r="U89" s="74">
        <f t="shared" si="29"/>
        <v>-742.26900000000001</v>
      </c>
      <c r="V89" s="70">
        <f t="shared" si="30"/>
        <v>-742</v>
      </c>
      <c r="W89" s="70"/>
      <c r="X89" s="70">
        <f t="shared" si="31"/>
        <v>1099.2446496013429</v>
      </c>
      <c r="Y89" s="70">
        <f t="shared" si="32"/>
        <v>99.244649601342871</v>
      </c>
      <c r="Z89" s="70">
        <f t="shared" si="33"/>
        <v>99</v>
      </c>
      <c r="AA89" s="24">
        <f t="shared" si="34"/>
        <v>99</v>
      </c>
      <c r="AB89" s="67">
        <f t="shared" si="35"/>
        <v>1099</v>
      </c>
    </row>
    <row r="90" spans="1:28" ht="15" customHeight="1" x14ac:dyDescent="0.25">
      <c r="A90" s="25">
        <v>450</v>
      </c>
      <c r="B90" s="25">
        <v>1000</v>
      </c>
      <c r="C90" s="68">
        <v>0</v>
      </c>
      <c r="D90" s="68">
        <v>274.75</v>
      </c>
      <c r="E90" s="68">
        <v>212.18</v>
      </c>
      <c r="F90" s="68">
        <f t="shared" si="26"/>
        <v>84</v>
      </c>
      <c r="G90" s="68">
        <v>0</v>
      </c>
      <c r="H90" s="68">
        <f t="shared" si="27"/>
        <v>65.666666666666671</v>
      </c>
      <c r="I90" s="68">
        <v>0</v>
      </c>
      <c r="J90" s="72">
        <f t="shared" si="36"/>
        <v>1</v>
      </c>
      <c r="K90" s="72">
        <f t="shared" si="37"/>
        <v>1</v>
      </c>
      <c r="L90" s="72">
        <f t="shared" si="38"/>
        <v>1</v>
      </c>
      <c r="M90" s="72">
        <f t="shared" ca="1" si="28"/>
        <v>1</v>
      </c>
      <c r="N90" s="27"/>
      <c r="O90" s="27"/>
      <c r="P90" s="25"/>
      <c r="Q90" s="25"/>
      <c r="T90" s="22">
        <v>261.33499999999998</v>
      </c>
      <c r="U90" s="74">
        <f t="shared" si="29"/>
        <v>-738.66499999999996</v>
      </c>
      <c r="V90" s="70">
        <f t="shared" si="30"/>
        <v>-739</v>
      </c>
      <c r="W90" s="70"/>
      <c r="X90" s="70">
        <f t="shared" si="31"/>
        <v>1099.2446496013429</v>
      </c>
      <c r="Y90" s="70">
        <f t="shared" si="32"/>
        <v>99.244649601342871</v>
      </c>
      <c r="Z90" s="70">
        <f t="shared" si="33"/>
        <v>99</v>
      </c>
      <c r="AA90" s="24">
        <f t="shared" si="34"/>
        <v>99</v>
      </c>
      <c r="AB90" s="67">
        <f t="shared" si="35"/>
        <v>1099</v>
      </c>
    </row>
    <row r="91" spans="1:28" ht="15" customHeight="1" x14ac:dyDescent="0.25">
      <c r="A91" s="25">
        <v>450</v>
      </c>
      <c r="B91" s="25">
        <v>1000</v>
      </c>
      <c r="C91" s="68">
        <v>0</v>
      </c>
      <c r="D91" s="68">
        <v>274.7</v>
      </c>
      <c r="E91" s="68">
        <v>212.18</v>
      </c>
      <c r="F91" s="68">
        <f t="shared" si="26"/>
        <v>86.896551724137936</v>
      </c>
      <c r="G91" s="68">
        <v>0</v>
      </c>
      <c r="H91" s="68">
        <f t="shared" si="27"/>
        <v>67.931034482758619</v>
      </c>
      <c r="I91" s="68">
        <v>0</v>
      </c>
      <c r="J91" s="72">
        <f t="shared" si="36"/>
        <v>1</v>
      </c>
      <c r="K91" s="72">
        <f t="shared" si="37"/>
        <v>1</v>
      </c>
      <c r="L91" s="72">
        <f t="shared" si="38"/>
        <v>1</v>
      </c>
      <c r="M91" s="72">
        <f t="shared" ca="1" si="28"/>
        <v>0</v>
      </c>
      <c r="N91" s="27"/>
      <c r="O91" s="27"/>
      <c r="P91" s="25"/>
      <c r="Q91" s="25"/>
      <c r="T91" s="22">
        <v>283.161</v>
      </c>
      <c r="U91" s="74">
        <f t="shared" si="29"/>
        <v>-716.83899999999994</v>
      </c>
      <c r="V91" s="70">
        <f t="shared" si="30"/>
        <v>-717</v>
      </c>
      <c r="W91" s="70"/>
      <c r="X91" s="70">
        <f t="shared" si="31"/>
        <v>1099.2446496013429</v>
      </c>
      <c r="Y91" s="70">
        <f t="shared" si="32"/>
        <v>99.244649601342871</v>
      </c>
      <c r="Z91" s="70">
        <f t="shared" si="33"/>
        <v>99</v>
      </c>
      <c r="AA91" s="24">
        <f t="shared" si="34"/>
        <v>99</v>
      </c>
      <c r="AB91" s="67">
        <f t="shared" si="35"/>
        <v>1099</v>
      </c>
    </row>
    <row r="92" spans="1:28" ht="15" customHeight="1" x14ac:dyDescent="0.25">
      <c r="A92" s="25">
        <v>304</v>
      </c>
      <c r="B92" s="25">
        <v>1040</v>
      </c>
      <c r="C92" s="68">
        <v>0</v>
      </c>
      <c r="D92" s="68">
        <v>274.62</v>
      </c>
      <c r="E92" s="68">
        <v>212.22</v>
      </c>
      <c r="F92" s="68">
        <f t="shared" si="26"/>
        <v>95.214285714285708</v>
      </c>
      <c r="G92" s="68">
        <v>0</v>
      </c>
      <c r="H92" s="68">
        <f t="shared" si="27"/>
        <v>68.928571428571431</v>
      </c>
      <c r="I92" s="68">
        <v>0</v>
      </c>
      <c r="J92" s="72">
        <f t="shared" si="36"/>
        <v>1</v>
      </c>
      <c r="K92" s="72">
        <f t="shared" si="37"/>
        <v>1</v>
      </c>
      <c r="L92" s="72">
        <f t="shared" si="38"/>
        <v>1</v>
      </c>
      <c r="M92" s="72">
        <f t="shared" ca="1" si="28"/>
        <v>1</v>
      </c>
      <c r="N92" s="27"/>
      <c r="O92" s="27"/>
      <c r="P92" s="25"/>
      <c r="Q92" s="25"/>
      <c r="T92" s="22">
        <v>273.565</v>
      </c>
      <c r="U92" s="74">
        <f t="shared" si="29"/>
        <v>-766.43499999999995</v>
      </c>
      <c r="V92" s="70">
        <f t="shared" si="30"/>
        <v>-766</v>
      </c>
      <c r="W92" s="70"/>
      <c r="X92" s="70">
        <f t="shared" si="31"/>
        <v>1143.2144355853966</v>
      </c>
      <c r="Y92" s="70">
        <f t="shared" si="32"/>
        <v>103.21443558539659</v>
      </c>
      <c r="Z92" s="70">
        <f t="shared" si="33"/>
        <v>103</v>
      </c>
      <c r="AA92" s="24">
        <f t="shared" si="34"/>
        <v>103</v>
      </c>
      <c r="AB92" s="67">
        <f t="shared" si="35"/>
        <v>1143</v>
      </c>
    </row>
    <row r="93" spans="1:28" ht="15" customHeight="1" x14ac:dyDescent="0.25">
      <c r="A93" s="25">
        <v>450</v>
      </c>
      <c r="B93" s="25">
        <v>1040</v>
      </c>
      <c r="C93" s="68">
        <v>0</v>
      </c>
      <c r="D93" s="68">
        <v>274.56</v>
      </c>
      <c r="E93" s="68">
        <v>212.22</v>
      </c>
      <c r="F93" s="68">
        <f t="shared" si="26"/>
        <v>93.333333333333329</v>
      </c>
      <c r="G93" s="68">
        <v>0</v>
      </c>
      <c r="H93" s="68">
        <f t="shared" si="27"/>
        <v>71.481481481481481</v>
      </c>
      <c r="I93" s="68">
        <v>0</v>
      </c>
      <c r="J93" s="72">
        <f t="shared" si="36"/>
        <v>1</v>
      </c>
      <c r="K93" s="72">
        <f t="shared" si="37"/>
        <v>1</v>
      </c>
      <c r="L93" s="72">
        <f t="shared" si="38"/>
        <v>1</v>
      </c>
      <c r="M93" s="72">
        <f t="shared" ca="1" si="28"/>
        <v>1</v>
      </c>
      <c r="N93" s="27"/>
      <c r="O93" s="27"/>
      <c r="P93" s="25"/>
      <c r="Q93" s="25"/>
      <c r="T93" s="22">
        <v>290.548</v>
      </c>
      <c r="U93" s="74">
        <f t="shared" si="29"/>
        <v>-749.452</v>
      </c>
      <c r="V93" s="70">
        <f t="shared" si="30"/>
        <v>-749</v>
      </c>
      <c r="W93" s="70"/>
      <c r="X93" s="70">
        <f t="shared" si="31"/>
        <v>1143.2144355853966</v>
      </c>
      <c r="Y93" s="70">
        <f t="shared" si="32"/>
        <v>103.21443558539659</v>
      </c>
      <c r="Z93" s="70">
        <f t="shared" si="33"/>
        <v>103</v>
      </c>
      <c r="AA93" s="24">
        <f t="shared" si="34"/>
        <v>103</v>
      </c>
      <c r="AB93" s="67">
        <f t="shared" si="35"/>
        <v>1143</v>
      </c>
    </row>
    <row r="94" spans="1:28" ht="15" customHeight="1" x14ac:dyDescent="0.25">
      <c r="A94" s="25">
        <v>596</v>
      </c>
      <c r="B94" s="25">
        <v>1040</v>
      </c>
      <c r="C94" s="68">
        <v>0.24</v>
      </c>
      <c r="D94" s="68">
        <v>274.51</v>
      </c>
      <c r="E94" s="68">
        <v>212.22</v>
      </c>
      <c r="F94" s="68">
        <f t="shared" si="26"/>
        <v>91.307692307692307</v>
      </c>
      <c r="G94" s="68">
        <v>0</v>
      </c>
      <c r="H94" s="68">
        <f t="shared" si="27"/>
        <v>74.230769230769226</v>
      </c>
      <c r="I94" s="68">
        <v>0</v>
      </c>
      <c r="J94" s="72">
        <f t="shared" si="36"/>
        <v>1</v>
      </c>
      <c r="K94" s="72">
        <f t="shared" si="37"/>
        <v>1</v>
      </c>
      <c r="L94" s="72">
        <f t="shared" si="38"/>
        <v>1</v>
      </c>
      <c r="M94" s="72">
        <f t="shared" ca="1" si="28"/>
        <v>1</v>
      </c>
      <c r="N94" s="27"/>
      <c r="O94" s="27"/>
      <c r="P94" s="25"/>
      <c r="Q94" s="25"/>
      <c r="T94" s="22">
        <v>278.63299999999998</v>
      </c>
      <c r="U94" s="74">
        <f t="shared" si="29"/>
        <v>-761.36699999999996</v>
      </c>
      <c r="V94" s="70">
        <f t="shared" si="30"/>
        <v>-761</v>
      </c>
      <c r="W94" s="70"/>
      <c r="X94" s="70">
        <f t="shared" si="31"/>
        <v>1143.2144355853966</v>
      </c>
      <c r="Y94" s="70">
        <f t="shared" si="32"/>
        <v>103.21443558539659</v>
      </c>
      <c r="Z94" s="70">
        <f t="shared" si="33"/>
        <v>103</v>
      </c>
      <c r="AA94" s="24">
        <f t="shared" si="34"/>
        <v>103</v>
      </c>
      <c r="AB94" s="67">
        <f t="shared" si="35"/>
        <v>1143</v>
      </c>
    </row>
    <row r="95" spans="1:28" ht="15" customHeight="1" x14ac:dyDescent="0.25">
      <c r="A95" s="25">
        <v>304</v>
      </c>
      <c r="B95" s="25">
        <v>1040</v>
      </c>
      <c r="C95" s="68">
        <v>0.52</v>
      </c>
      <c r="D95" s="68">
        <v>274.44</v>
      </c>
      <c r="E95" s="68">
        <v>212.22</v>
      </c>
      <c r="F95" s="68">
        <f t="shared" si="26"/>
        <v>106.64</v>
      </c>
      <c r="G95" s="68">
        <v>0</v>
      </c>
      <c r="H95" s="68">
        <f t="shared" si="27"/>
        <v>77.2</v>
      </c>
      <c r="I95" s="68">
        <v>0</v>
      </c>
      <c r="J95" s="72">
        <f t="shared" si="36"/>
        <v>1</v>
      </c>
      <c r="K95" s="72">
        <f t="shared" si="37"/>
        <v>1</v>
      </c>
      <c r="L95" s="72">
        <f t="shared" si="38"/>
        <v>1</v>
      </c>
      <c r="M95" s="72">
        <f t="shared" ca="1" si="28"/>
        <v>0</v>
      </c>
      <c r="N95" s="27"/>
      <c r="O95" s="27"/>
      <c r="P95" s="25"/>
      <c r="Q95" s="25"/>
      <c r="T95" s="22">
        <v>278.19</v>
      </c>
      <c r="U95" s="74">
        <f t="shared" si="29"/>
        <v>-761.81</v>
      </c>
      <c r="V95" s="70">
        <f t="shared" si="30"/>
        <v>-762</v>
      </c>
      <c r="W95" s="70"/>
      <c r="X95" s="70">
        <f t="shared" si="31"/>
        <v>1143.2144355853966</v>
      </c>
      <c r="Y95" s="70">
        <f t="shared" si="32"/>
        <v>103.21443558539659</v>
      </c>
      <c r="Z95" s="70">
        <f t="shared" si="33"/>
        <v>103</v>
      </c>
      <c r="AA95" s="24">
        <f t="shared" si="34"/>
        <v>103</v>
      </c>
      <c r="AB95" s="67">
        <f t="shared" si="35"/>
        <v>1143</v>
      </c>
    </row>
    <row r="96" spans="1:28" ht="15" customHeight="1" x14ac:dyDescent="0.25">
      <c r="A96" s="25">
        <v>596</v>
      </c>
      <c r="B96" s="25">
        <v>1040</v>
      </c>
      <c r="C96" s="68">
        <v>0.06</v>
      </c>
      <c r="D96" s="68">
        <v>274.39</v>
      </c>
      <c r="E96" s="68">
        <v>212.22</v>
      </c>
      <c r="F96" s="68">
        <f t="shared" si="26"/>
        <v>98.916666666666671</v>
      </c>
      <c r="G96" s="68">
        <v>0</v>
      </c>
      <c r="H96" s="68">
        <f t="shared" si="27"/>
        <v>80.416666666666671</v>
      </c>
      <c r="I96" s="68">
        <v>0</v>
      </c>
      <c r="J96" s="72">
        <f t="shared" si="36"/>
        <v>1</v>
      </c>
      <c r="K96" s="72">
        <f t="shared" si="37"/>
        <v>1</v>
      </c>
      <c r="L96" s="72">
        <f t="shared" si="38"/>
        <v>1</v>
      </c>
      <c r="M96" s="72">
        <f t="shared" ca="1" si="28"/>
        <v>1</v>
      </c>
      <c r="N96" s="27"/>
      <c r="O96" s="27"/>
      <c r="P96" s="25"/>
      <c r="Q96" s="25"/>
      <c r="T96" s="22">
        <v>259.14999999999998</v>
      </c>
      <c r="U96" s="74">
        <f t="shared" si="29"/>
        <v>-780.85</v>
      </c>
      <c r="V96" s="70">
        <f t="shared" si="30"/>
        <v>-781</v>
      </c>
      <c r="W96" s="70"/>
      <c r="X96" s="70">
        <f t="shared" si="31"/>
        <v>1143.2144355853966</v>
      </c>
      <c r="Y96" s="70">
        <f t="shared" si="32"/>
        <v>103.21443558539659</v>
      </c>
      <c r="Z96" s="70">
        <f t="shared" si="33"/>
        <v>103</v>
      </c>
      <c r="AA96" s="24">
        <f t="shared" si="34"/>
        <v>103</v>
      </c>
      <c r="AB96" s="67">
        <f t="shared" si="35"/>
        <v>1143</v>
      </c>
    </row>
    <row r="97" spans="1:28" ht="15" customHeight="1" x14ac:dyDescent="0.25">
      <c r="A97" s="25">
        <v>450</v>
      </c>
      <c r="B97" s="25">
        <v>1090</v>
      </c>
      <c r="C97" s="68">
        <v>0</v>
      </c>
      <c r="D97" s="68">
        <v>274.33</v>
      </c>
      <c r="E97" s="68">
        <v>212.26</v>
      </c>
      <c r="F97" s="68">
        <f t="shared" si="26"/>
        <v>109.56521739130434</v>
      </c>
      <c r="G97" s="68">
        <v>0</v>
      </c>
      <c r="H97" s="68">
        <f t="shared" si="27"/>
        <v>81.739130434782609</v>
      </c>
      <c r="I97" s="68">
        <v>0</v>
      </c>
      <c r="J97" s="72">
        <f t="shared" si="36"/>
        <v>1</v>
      </c>
      <c r="K97" s="72">
        <f t="shared" si="37"/>
        <v>1</v>
      </c>
      <c r="L97" s="72">
        <f t="shared" si="38"/>
        <v>1</v>
      </c>
      <c r="M97" s="72">
        <f t="shared" ca="1" si="28"/>
        <v>0</v>
      </c>
      <c r="N97" s="27"/>
      <c r="O97" s="27"/>
      <c r="P97" s="25"/>
      <c r="Q97" s="25"/>
      <c r="T97" s="22">
        <v>284.83999999999997</v>
      </c>
      <c r="U97" s="74">
        <f t="shared" si="29"/>
        <v>-805.16000000000008</v>
      </c>
      <c r="V97" s="70">
        <f t="shared" si="30"/>
        <v>-805</v>
      </c>
      <c r="W97" s="70"/>
      <c r="X97" s="70">
        <f t="shared" si="31"/>
        <v>1198.1766680654637</v>
      </c>
      <c r="Y97" s="70">
        <f t="shared" si="32"/>
        <v>108.17666806546367</v>
      </c>
      <c r="Z97" s="70">
        <f t="shared" si="33"/>
        <v>108</v>
      </c>
      <c r="AA97" s="24">
        <f t="shared" si="34"/>
        <v>108</v>
      </c>
      <c r="AB97" s="67">
        <f t="shared" si="35"/>
        <v>1198</v>
      </c>
    </row>
    <row r="98" spans="1:28" ht="15" customHeight="1" x14ac:dyDescent="0.25">
      <c r="A98" s="25">
        <v>304</v>
      </c>
      <c r="B98" s="25">
        <v>1090</v>
      </c>
      <c r="C98" s="68">
        <v>0</v>
      </c>
      <c r="D98" s="68">
        <v>274.25</v>
      </c>
      <c r="E98" s="68">
        <v>212.26</v>
      </c>
      <c r="F98" s="68">
        <f t="shared" ref="F98:F119" si="39">($A$120-A98)/(ROW($A$120)-ROW(A98))</f>
        <v>121.18181818181819</v>
      </c>
      <c r="G98" s="68">
        <v>0</v>
      </c>
      <c r="H98" s="68">
        <f t="shared" ref="H98:H119" si="40">($A$120-B98)/(ROW($A$120)-ROW(B98))</f>
        <v>85.454545454545453</v>
      </c>
      <c r="I98" s="68">
        <v>0</v>
      </c>
      <c r="J98" s="72">
        <f t="shared" si="36"/>
        <v>1</v>
      </c>
      <c r="K98" s="72">
        <f t="shared" si="37"/>
        <v>1</v>
      </c>
      <c r="L98" s="72">
        <f t="shared" si="38"/>
        <v>1</v>
      </c>
      <c r="M98" s="72">
        <f t="shared" ref="M98:M129" ca="1" si="41">IF(RAND()&lt;0.5,0,1)</f>
        <v>0</v>
      </c>
      <c r="N98" s="27"/>
      <c r="O98" s="27"/>
      <c r="P98" s="25"/>
      <c r="Q98" s="25"/>
      <c r="T98" s="22">
        <v>284.565</v>
      </c>
      <c r="U98" s="74">
        <f t="shared" ref="U98:U129" si="42">T98-B98</f>
        <v>-805.43499999999995</v>
      </c>
      <c r="V98" s="70">
        <f t="shared" ref="V98:V129" si="43">ROUND(U98,0)</f>
        <v>-805</v>
      </c>
      <c r="W98" s="70"/>
      <c r="X98" s="70">
        <f t="shared" ref="X98:X129" si="44">B98/$W$2*$W$3</f>
        <v>1198.1766680654637</v>
      </c>
      <c r="Y98" s="70">
        <f t="shared" ref="Y98:Y129" si="45">X98-B98</f>
        <v>108.17666806546367</v>
      </c>
      <c r="Z98" s="70">
        <f t="shared" ref="Z98:Z129" si="46">ROUND(Y98,0)</f>
        <v>108</v>
      </c>
      <c r="AA98" s="24">
        <f t="shared" ref="AA98:AA129" si="47">IF(V98&gt;=0,V98,Z98)</f>
        <v>108</v>
      </c>
      <c r="AB98" s="67">
        <f t="shared" ref="AB98:AB129" si="48">B98+AA98</f>
        <v>1198</v>
      </c>
    </row>
    <row r="99" spans="1:28" ht="15" customHeight="1" x14ac:dyDescent="0.25">
      <c r="A99" s="25">
        <v>450</v>
      </c>
      <c r="B99" s="25">
        <v>1090</v>
      </c>
      <c r="C99" s="68">
        <v>0</v>
      </c>
      <c r="D99" s="68">
        <v>274.18</v>
      </c>
      <c r="E99" s="68">
        <v>212.26</v>
      </c>
      <c r="F99" s="68">
        <f t="shared" si="39"/>
        <v>120</v>
      </c>
      <c r="G99" s="68">
        <v>0</v>
      </c>
      <c r="H99" s="68">
        <f t="shared" si="40"/>
        <v>89.523809523809518</v>
      </c>
      <c r="I99" s="68">
        <v>0</v>
      </c>
      <c r="J99" s="72">
        <f t="shared" ref="J99:J130" si="49">IF(ABS(B99-B98)&lt;=50,1,0)</f>
        <v>1</v>
      </c>
      <c r="K99" s="72">
        <f t="shared" ref="K99:K130" si="50">IF(ABS((B99-B98))&lt;=50,1,IF((B99-B98)*(1)&gt;=0,1,-1))</f>
        <v>1</v>
      </c>
      <c r="L99" s="72">
        <f t="shared" si="38"/>
        <v>1</v>
      </c>
      <c r="M99" s="72">
        <f t="shared" ca="1" si="41"/>
        <v>1</v>
      </c>
      <c r="N99" s="27"/>
      <c r="O99" s="27"/>
      <c r="P99" s="25"/>
      <c r="Q99" s="25"/>
      <c r="T99" s="22">
        <v>254.40199999999999</v>
      </c>
      <c r="U99" s="74">
        <f t="shared" si="42"/>
        <v>-835.59799999999996</v>
      </c>
      <c r="V99" s="70">
        <f t="shared" si="43"/>
        <v>-836</v>
      </c>
      <c r="W99" s="70"/>
      <c r="X99" s="70">
        <f t="shared" si="44"/>
        <v>1198.1766680654637</v>
      </c>
      <c r="Y99" s="70">
        <f t="shared" si="45"/>
        <v>108.17666806546367</v>
      </c>
      <c r="Z99" s="70">
        <f t="shared" si="46"/>
        <v>108</v>
      </c>
      <c r="AA99" s="24">
        <f t="shared" si="47"/>
        <v>108</v>
      </c>
      <c r="AB99" s="67">
        <f t="shared" si="48"/>
        <v>1198</v>
      </c>
    </row>
    <row r="100" spans="1:28" ht="15" customHeight="1" x14ac:dyDescent="0.25">
      <c r="A100" s="25">
        <v>450</v>
      </c>
      <c r="B100" s="25">
        <v>1090</v>
      </c>
      <c r="C100" s="68">
        <v>0.02</v>
      </c>
      <c r="D100" s="68">
        <v>274.11</v>
      </c>
      <c r="E100" s="68">
        <v>212.26</v>
      </c>
      <c r="F100" s="68">
        <f t="shared" si="39"/>
        <v>126</v>
      </c>
      <c r="G100" s="68">
        <v>0</v>
      </c>
      <c r="H100" s="68">
        <f t="shared" si="40"/>
        <v>94</v>
      </c>
      <c r="I100" s="68">
        <v>0</v>
      </c>
      <c r="J100" s="72">
        <f t="shared" si="49"/>
        <v>1</v>
      </c>
      <c r="K100" s="72">
        <f t="shared" si="50"/>
        <v>1</v>
      </c>
      <c r="L100" s="72">
        <f t="shared" si="38"/>
        <v>1</v>
      </c>
      <c r="M100" s="72">
        <f t="shared" ca="1" si="41"/>
        <v>1</v>
      </c>
      <c r="N100" s="27"/>
      <c r="O100" s="27"/>
      <c r="P100" s="25"/>
      <c r="Q100" s="25"/>
      <c r="T100" s="22">
        <v>257.46300000000002</v>
      </c>
      <c r="U100" s="74">
        <f t="shared" si="42"/>
        <v>-832.53700000000003</v>
      </c>
      <c r="V100" s="70">
        <f t="shared" si="43"/>
        <v>-833</v>
      </c>
      <c r="W100" s="70"/>
      <c r="X100" s="70">
        <f t="shared" si="44"/>
        <v>1198.1766680654637</v>
      </c>
      <c r="Y100" s="70">
        <f t="shared" si="45"/>
        <v>108.17666806546367</v>
      </c>
      <c r="Z100" s="70">
        <f t="shared" si="46"/>
        <v>108</v>
      </c>
      <c r="AA100" s="24">
        <f t="shared" si="47"/>
        <v>108</v>
      </c>
      <c r="AB100" s="67">
        <f t="shared" si="48"/>
        <v>1198</v>
      </c>
    </row>
    <row r="101" spans="1:28" ht="15" customHeight="1" x14ac:dyDescent="0.25">
      <c r="A101" s="25">
        <v>304</v>
      </c>
      <c r="B101" s="25">
        <v>1090</v>
      </c>
      <c r="C101" s="68">
        <v>0</v>
      </c>
      <c r="D101" s="68">
        <v>274.02999999999997</v>
      </c>
      <c r="E101" s="68">
        <v>212.26</v>
      </c>
      <c r="F101" s="68">
        <f t="shared" si="39"/>
        <v>140.31578947368422</v>
      </c>
      <c r="G101" s="68">
        <v>0</v>
      </c>
      <c r="H101" s="68">
        <f t="shared" si="40"/>
        <v>98.94736842105263</v>
      </c>
      <c r="I101" s="68">
        <v>0</v>
      </c>
      <c r="J101" s="72">
        <f t="shared" si="49"/>
        <v>1</v>
      </c>
      <c r="K101" s="72">
        <f t="shared" si="50"/>
        <v>1</v>
      </c>
      <c r="L101" s="72">
        <f t="shared" si="38"/>
        <v>1</v>
      </c>
      <c r="M101" s="72">
        <f t="shared" ca="1" si="41"/>
        <v>0</v>
      </c>
      <c r="N101" s="27"/>
      <c r="O101" s="27"/>
      <c r="P101" s="25"/>
      <c r="Q101" s="25"/>
      <c r="T101" s="22">
        <v>249.05600000000001</v>
      </c>
      <c r="U101" s="74">
        <f t="shared" si="42"/>
        <v>-840.94399999999996</v>
      </c>
      <c r="V101" s="70">
        <f t="shared" si="43"/>
        <v>-841</v>
      </c>
      <c r="W101" s="70"/>
      <c r="X101" s="70">
        <f t="shared" si="44"/>
        <v>1198.1766680654637</v>
      </c>
      <c r="Y101" s="70">
        <f t="shared" si="45"/>
        <v>108.17666806546367</v>
      </c>
      <c r="Z101" s="70">
        <f t="shared" si="46"/>
        <v>108</v>
      </c>
      <c r="AA101" s="24">
        <f t="shared" si="47"/>
        <v>108</v>
      </c>
      <c r="AB101" s="67">
        <f t="shared" si="48"/>
        <v>1198</v>
      </c>
    </row>
    <row r="102" spans="1:28" ht="15" customHeight="1" x14ac:dyDescent="0.25">
      <c r="A102" s="25">
        <v>450</v>
      </c>
      <c r="B102" s="25">
        <v>1130</v>
      </c>
      <c r="C102" s="68">
        <v>0.06</v>
      </c>
      <c r="D102" s="68">
        <v>273.95999999999998</v>
      </c>
      <c r="E102" s="68">
        <v>212.3</v>
      </c>
      <c r="F102" s="68">
        <f t="shared" si="39"/>
        <v>140</v>
      </c>
      <c r="G102" s="68">
        <v>0</v>
      </c>
      <c r="H102" s="68">
        <f t="shared" si="40"/>
        <v>102.22222222222223</v>
      </c>
      <c r="I102" s="68">
        <v>0</v>
      </c>
      <c r="J102" s="72">
        <f t="shared" si="49"/>
        <v>1</v>
      </c>
      <c r="K102" s="72">
        <f t="shared" si="50"/>
        <v>1</v>
      </c>
      <c r="L102" s="72">
        <f t="shared" si="38"/>
        <v>1</v>
      </c>
      <c r="M102" s="72">
        <f t="shared" ca="1" si="41"/>
        <v>1</v>
      </c>
      <c r="N102" s="27"/>
      <c r="O102" s="27"/>
      <c r="P102" s="25"/>
      <c r="Q102" s="25"/>
      <c r="T102" s="22">
        <v>261.726</v>
      </c>
      <c r="U102" s="74">
        <f t="shared" si="42"/>
        <v>-868.274</v>
      </c>
      <c r="V102" s="70">
        <f t="shared" si="43"/>
        <v>-868</v>
      </c>
      <c r="W102" s="70"/>
      <c r="X102" s="70">
        <f t="shared" si="44"/>
        <v>1242.1464540495174</v>
      </c>
      <c r="Y102" s="70">
        <f t="shared" si="45"/>
        <v>112.14645404951739</v>
      </c>
      <c r="Z102" s="70">
        <f t="shared" si="46"/>
        <v>112</v>
      </c>
      <c r="AA102" s="24">
        <f t="shared" si="47"/>
        <v>112</v>
      </c>
      <c r="AB102" s="67">
        <f t="shared" si="48"/>
        <v>1242</v>
      </c>
    </row>
    <row r="103" spans="1:28" ht="15" customHeight="1" x14ac:dyDescent="0.25">
      <c r="A103" s="25">
        <v>304</v>
      </c>
      <c r="B103" s="25">
        <v>1130</v>
      </c>
      <c r="C103" s="68">
        <v>0.21</v>
      </c>
      <c r="D103" s="68">
        <v>273.88</v>
      </c>
      <c r="E103" s="68">
        <v>212.3</v>
      </c>
      <c r="F103" s="68">
        <f t="shared" si="39"/>
        <v>156.8235294117647</v>
      </c>
      <c r="G103" s="68">
        <v>0</v>
      </c>
      <c r="H103" s="68">
        <f t="shared" si="40"/>
        <v>108.23529411764706</v>
      </c>
      <c r="I103" s="68">
        <v>0</v>
      </c>
      <c r="J103" s="72">
        <f t="shared" si="49"/>
        <v>1</v>
      </c>
      <c r="K103" s="72">
        <f t="shared" si="50"/>
        <v>1</v>
      </c>
      <c r="L103" s="72">
        <f t="shared" ref="L103:L134" si="51">IF(OR(COUNTIF(K99:K103,1)=5,COUNTIF(K99:K103,-1)=5),1,0)</f>
        <v>1</v>
      </c>
      <c r="M103" s="72">
        <f t="shared" ca="1" si="41"/>
        <v>0</v>
      </c>
      <c r="N103" s="27"/>
      <c r="O103" s="27"/>
      <c r="P103" s="25"/>
      <c r="Q103" s="25"/>
      <c r="T103" s="22">
        <v>257.46300000000002</v>
      </c>
      <c r="U103" s="74">
        <f t="shared" si="42"/>
        <v>-872.53700000000003</v>
      </c>
      <c r="V103" s="70">
        <f t="shared" si="43"/>
        <v>-873</v>
      </c>
      <c r="W103" s="70"/>
      <c r="X103" s="70">
        <f t="shared" si="44"/>
        <v>1242.1464540495174</v>
      </c>
      <c r="Y103" s="70">
        <f t="shared" si="45"/>
        <v>112.14645404951739</v>
      </c>
      <c r="Z103" s="70">
        <f t="shared" si="46"/>
        <v>112</v>
      </c>
      <c r="AA103" s="24">
        <f t="shared" si="47"/>
        <v>112</v>
      </c>
      <c r="AB103" s="67">
        <f t="shared" si="48"/>
        <v>1242</v>
      </c>
    </row>
    <row r="104" spans="1:28" ht="15" customHeight="1" x14ac:dyDescent="0.25">
      <c r="A104" s="25">
        <v>596</v>
      </c>
      <c r="B104" s="25">
        <v>1130</v>
      </c>
      <c r="C104" s="68">
        <v>1.1100000000000001</v>
      </c>
      <c r="D104" s="68">
        <v>273.82</v>
      </c>
      <c r="E104" s="68">
        <v>212.3</v>
      </c>
      <c r="F104" s="68">
        <f t="shared" si="39"/>
        <v>148.375</v>
      </c>
      <c r="G104" s="68">
        <v>0</v>
      </c>
      <c r="H104" s="68">
        <f t="shared" si="40"/>
        <v>115</v>
      </c>
      <c r="I104" s="68">
        <v>0</v>
      </c>
      <c r="J104" s="72">
        <f t="shared" si="49"/>
        <v>1</v>
      </c>
      <c r="K104" s="72">
        <f t="shared" si="50"/>
        <v>1</v>
      </c>
      <c r="L104" s="72">
        <f t="shared" si="51"/>
        <v>1</v>
      </c>
      <c r="M104" s="72">
        <f t="shared" ca="1" si="41"/>
        <v>1</v>
      </c>
      <c r="N104" s="27"/>
      <c r="O104" s="27"/>
      <c r="P104" s="25"/>
      <c r="Q104" s="25"/>
      <c r="T104" s="22">
        <v>257.46300000000002</v>
      </c>
      <c r="U104" s="74">
        <f t="shared" si="42"/>
        <v>-872.53700000000003</v>
      </c>
      <c r="V104" s="70">
        <f t="shared" si="43"/>
        <v>-873</v>
      </c>
      <c r="W104" s="70"/>
      <c r="X104" s="70">
        <f t="shared" si="44"/>
        <v>1242.1464540495174</v>
      </c>
      <c r="Y104" s="70">
        <f t="shared" si="45"/>
        <v>112.14645404951739</v>
      </c>
      <c r="Z104" s="70">
        <f t="shared" si="46"/>
        <v>112</v>
      </c>
      <c r="AA104" s="24">
        <f t="shared" si="47"/>
        <v>112</v>
      </c>
      <c r="AB104" s="67">
        <f t="shared" si="48"/>
        <v>1242</v>
      </c>
    </row>
    <row r="105" spans="1:28" ht="15" customHeight="1" x14ac:dyDescent="0.25">
      <c r="A105" s="25">
        <v>304</v>
      </c>
      <c r="B105" s="25">
        <v>1130</v>
      </c>
      <c r="C105" s="68">
        <v>0.05</v>
      </c>
      <c r="D105" s="68">
        <v>273.74</v>
      </c>
      <c r="E105" s="68">
        <v>212.3</v>
      </c>
      <c r="F105" s="68">
        <f t="shared" si="39"/>
        <v>177.73333333333332</v>
      </c>
      <c r="G105" s="68">
        <v>0</v>
      </c>
      <c r="H105" s="68">
        <f t="shared" si="40"/>
        <v>122.66666666666667</v>
      </c>
      <c r="I105" s="68">
        <v>0</v>
      </c>
      <c r="J105" s="72">
        <f t="shared" si="49"/>
        <v>1</v>
      </c>
      <c r="K105" s="72">
        <f t="shared" si="50"/>
        <v>1</v>
      </c>
      <c r="L105" s="72">
        <f t="shared" si="51"/>
        <v>1</v>
      </c>
      <c r="M105" s="72">
        <f t="shared" ca="1" si="41"/>
        <v>1</v>
      </c>
      <c r="N105" s="27"/>
      <c r="O105" s="27"/>
      <c r="P105" s="25"/>
      <c r="Q105" s="25"/>
      <c r="T105" s="22">
        <v>257.22000000000003</v>
      </c>
      <c r="U105" s="74">
        <f t="shared" si="42"/>
        <v>-872.78</v>
      </c>
      <c r="V105" s="70">
        <f t="shared" si="43"/>
        <v>-873</v>
      </c>
      <c r="W105" s="70"/>
      <c r="X105" s="70">
        <f t="shared" si="44"/>
        <v>1242.1464540495174</v>
      </c>
      <c r="Y105" s="70">
        <f t="shared" si="45"/>
        <v>112.14645404951739</v>
      </c>
      <c r="Z105" s="70">
        <f t="shared" si="46"/>
        <v>112</v>
      </c>
      <c r="AA105" s="24">
        <f t="shared" si="47"/>
        <v>112</v>
      </c>
      <c r="AB105" s="67">
        <f t="shared" si="48"/>
        <v>1242</v>
      </c>
    </row>
    <row r="106" spans="1:28" ht="15" customHeight="1" x14ac:dyDescent="0.25">
      <c r="A106" s="25">
        <v>450</v>
      </c>
      <c r="B106" s="25">
        <v>1130</v>
      </c>
      <c r="C106" s="68">
        <v>0</v>
      </c>
      <c r="D106" s="68">
        <v>273.67</v>
      </c>
      <c r="E106" s="68">
        <v>212.3</v>
      </c>
      <c r="F106" s="68">
        <f t="shared" si="39"/>
        <v>180</v>
      </c>
      <c r="G106" s="68">
        <v>0</v>
      </c>
      <c r="H106" s="68">
        <f t="shared" si="40"/>
        <v>131.42857142857142</v>
      </c>
      <c r="I106" s="68">
        <v>0</v>
      </c>
      <c r="J106" s="72">
        <f t="shared" si="49"/>
        <v>1</v>
      </c>
      <c r="K106" s="72">
        <f t="shared" si="50"/>
        <v>1</v>
      </c>
      <c r="L106" s="72">
        <f t="shared" si="51"/>
        <v>1</v>
      </c>
      <c r="M106" s="72">
        <f t="shared" ca="1" si="41"/>
        <v>0</v>
      </c>
      <c r="N106" s="27"/>
      <c r="O106" s="27"/>
      <c r="P106" s="25"/>
      <c r="Q106" s="25"/>
      <c r="T106" s="22">
        <v>251.369</v>
      </c>
      <c r="U106" s="74">
        <f t="shared" si="42"/>
        <v>-878.63099999999997</v>
      </c>
      <c r="V106" s="70">
        <f t="shared" si="43"/>
        <v>-879</v>
      </c>
      <c r="W106" s="70"/>
      <c r="X106" s="70">
        <f t="shared" si="44"/>
        <v>1242.1464540495174</v>
      </c>
      <c r="Y106" s="70">
        <f t="shared" si="45"/>
        <v>112.14645404951739</v>
      </c>
      <c r="Z106" s="70">
        <f t="shared" si="46"/>
        <v>112</v>
      </c>
      <c r="AA106" s="24">
        <f t="shared" si="47"/>
        <v>112</v>
      </c>
      <c r="AB106" s="67">
        <f t="shared" si="48"/>
        <v>1242</v>
      </c>
    </row>
    <row r="107" spans="1:28" ht="15" customHeight="1" x14ac:dyDescent="0.25">
      <c r="A107" s="25">
        <v>304</v>
      </c>
      <c r="B107" s="25">
        <v>1180</v>
      </c>
      <c r="C107" s="68">
        <v>0.02</v>
      </c>
      <c r="D107" s="68">
        <v>273.58</v>
      </c>
      <c r="E107" s="68">
        <v>212.32</v>
      </c>
      <c r="F107" s="68">
        <f t="shared" si="39"/>
        <v>205.07692307692307</v>
      </c>
      <c r="G107" s="68">
        <v>0</v>
      </c>
      <c r="H107" s="68">
        <f t="shared" si="40"/>
        <v>137.69230769230768</v>
      </c>
      <c r="I107" s="68">
        <v>0</v>
      </c>
      <c r="J107" s="72">
        <f t="shared" si="49"/>
        <v>1</v>
      </c>
      <c r="K107" s="72">
        <f t="shared" si="50"/>
        <v>1</v>
      </c>
      <c r="L107" s="72">
        <f t="shared" si="51"/>
        <v>1</v>
      </c>
      <c r="M107" s="72">
        <f t="shared" ca="1" si="41"/>
        <v>1</v>
      </c>
      <c r="N107" s="27"/>
      <c r="O107" s="27"/>
      <c r="P107" s="25"/>
      <c r="Q107" s="25"/>
      <c r="T107" s="22">
        <v>261.81200000000001</v>
      </c>
      <c r="U107" s="74">
        <f t="shared" si="42"/>
        <v>-918.18799999999999</v>
      </c>
      <c r="V107" s="70">
        <f t="shared" si="43"/>
        <v>-918</v>
      </c>
      <c r="W107" s="70"/>
      <c r="X107" s="70">
        <f t="shared" si="44"/>
        <v>1297.1086865295847</v>
      </c>
      <c r="Y107" s="70">
        <f t="shared" si="45"/>
        <v>117.1086865295847</v>
      </c>
      <c r="Z107" s="70">
        <f t="shared" si="46"/>
        <v>117</v>
      </c>
      <c r="AA107" s="24">
        <f t="shared" si="47"/>
        <v>117</v>
      </c>
      <c r="AB107" s="67">
        <f t="shared" si="48"/>
        <v>1297</v>
      </c>
    </row>
    <row r="108" spans="1:28" ht="15" customHeight="1" x14ac:dyDescent="0.25">
      <c r="A108" s="25">
        <v>450</v>
      </c>
      <c r="B108" s="25">
        <v>1180</v>
      </c>
      <c r="C108" s="68">
        <v>0</v>
      </c>
      <c r="D108" s="68">
        <v>273.5</v>
      </c>
      <c r="E108" s="68">
        <v>212.32</v>
      </c>
      <c r="F108" s="68">
        <f t="shared" si="39"/>
        <v>210</v>
      </c>
      <c r="G108" s="68">
        <v>0</v>
      </c>
      <c r="H108" s="68">
        <f t="shared" si="40"/>
        <v>149.16666666666666</v>
      </c>
      <c r="I108" s="68">
        <v>0</v>
      </c>
      <c r="J108" s="72">
        <f t="shared" si="49"/>
        <v>1</v>
      </c>
      <c r="K108" s="72">
        <f t="shared" si="50"/>
        <v>1</v>
      </c>
      <c r="L108" s="72">
        <f t="shared" si="51"/>
        <v>1</v>
      </c>
      <c r="M108" s="72">
        <f t="shared" ca="1" si="41"/>
        <v>0</v>
      </c>
      <c r="N108" s="27"/>
      <c r="O108" s="27"/>
      <c r="P108" s="25"/>
      <c r="Q108" s="25"/>
      <c r="T108" s="22">
        <v>253.185</v>
      </c>
      <c r="U108" s="74">
        <f t="shared" si="42"/>
        <v>-926.81500000000005</v>
      </c>
      <c r="V108" s="70">
        <f t="shared" si="43"/>
        <v>-927</v>
      </c>
      <c r="W108" s="70"/>
      <c r="X108" s="70">
        <f t="shared" si="44"/>
        <v>1297.1086865295847</v>
      </c>
      <c r="Y108" s="70">
        <f t="shared" si="45"/>
        <v>117.1086865295847</v>
      </c>
      <c r="Z108" s="70">
        <f t="shared" si="46"/>
        <v>117</v>
      </c>
      <c r="AA108" s="24">
        <f t="shared" si="47"/>
        <v>117</v>
      </c>
      <c r="AB108" s="67">
        <f t="shared" si="48"/>
        <v>1297</v>
      </c>
    </row>
    <row r="109" spans="1:28" ht="15" customHeight="1" x14ac:dyDescent="0.25">
      <c r="A109" s="25">
        <v>450</v>
      </c>
      <c r="B109" s="25">
        <v>1180</v>
      </c>
      <c r="C109" s="68">
        <v>0.02</v>
      </c>
      <c r="D109" s="68">
        <v>273.43</v>
      </c>
      <c r="E109" s="68">
        <v>212.32</v>
      </c>
      <c r="F109" s="68">
        <f t="shared" si="39"/>
        <v>229.09090909090909</v>
      </c>
      <c r="G109" s="68">
        <v>0</v>
      </c>
      <c r="H109" s="68">
        <f t="shared" si="40"/>
        <v>162.72727272727272</v>
      </c>
      <c r="I109" s="68">
        <v>0</v>
      </c>
      <c r="J109" s="72">
        <f t="shared" si="49"/>
        <v>1</v>
      </c>
      <c r="K109" s="72">
        <f t="shared" si="50"/>
        <v>1</v>
      </c>
      <c r="L109" s="72">
        <f t="shared" si="51"/>
        <v>1</v>
      </c>
      <c r="M109" s="72">
        <f t="shared" ca="1" si="41"/>
        <v>0</v>
      </c>
      <c r="N109" s="27"/>
      <c r="O109" s="27"/>
      <c r="P109" s="25"/>
      <c r="Q109" s="25"/>
      <c r="T109" s="22">
        <v>256.721</v>
      </c>
      <c r="U109" s="74">
        <f t="shared" si="42"/>
        <v>-923.279</v>
      </c>
      <c r="V109" s="70">
        <f t="shared" si="43"/>
        <v>-923</v>
      </c>
      <c r="W109" s="70"/>
      <c r="X109" s="70">
        <f t="shared" si="44"/>
        <v>1297.1086865295847</v>
      </c>
      <c r="Y109" s="70">
        <f t="shared" si="45"/>
        <v>117.1086865295847</v>
      </c>
      <c r="Z109" s="70">
        <f t="shared" si="46"/>
        <v>117</v>
      </c>
      <c r="AA109" s="24">
        <f t="shared" si="47"/>
        <v>117</v>
      </c>
      <c r="AB109" s="67">
        <f t="shared" si="48"/>
        <v>1297</v>
      </c>
    </row>
    <row r="110" spans="1:28" ht="15" customHeight="1" x14ac:dyDescent="0.25">
      <c r="A110" s="25">
        <v>450</v>
      </c>
      <c r="B110" s="25">
        <v>1180</v>
      </c>
      <c r="C110" s="68">
        <v>0.02</v>
      </c>
      <c r="D110" s="68">
        <v>273.35000000000002</v>
      </c>
      <c r="E110" s="68">
        <v>212.32</v>
      </c>
      <c r="F110" s="68">
        <f t="shared" si="39"/>
        <v>252</v>
      </c>
      <c r="G110" s="68">
        <v>0</v>
      </c>
      <c r="H110" s="68">
        <f t="shared" si="40"/>
        <v>179</v>
      </c>
      <c r="I110" s="68">
        <v>0</v>
      </c>
      <c r="J110" s="72">
        <f t="shared" si="49"/>
        <v>1</v>
      </c>
      <c r="K110" s="72">
        <f t="shared" si="50"/>
        <v>1</v>
      </c>
      <c r="L110" s="72">
        <f t="shared" si="51"/>
        <v>1</v>
      </c>
      <c r="M110" s="72">
        <f t="shared" ca="1" si="41"/>
        <v>0</v>
      </c>
      <c r="N110" s="27"/>
      <c r="O110" s="27"/>
      <c r="P110" s="25"/>
      <c r="Q110" s="25"/>
      <c r="T110" s="22">
        <v>253.06899999999999</v>
      </c>
      <c r="U110" s="74">
        <f t="shared" si="42"/>
        <v>-926.93100000000004</v>
      </c>
      <c r="V110" s="70">
        <f t="shared" si="43"/>
        <v>-927</v>
      </c>
      <c r="W110" s="70"/>
      <c r="X110" s="70">
        <f t="shared" si="44"/>
        <v>1297.1086865295847</v>
      </c>
      <c r="Y110" s="70">
        <f t="shared" si="45"/>
        <v>117.1086865295847</v>
      </c>
      <c r="Z110" s="70">
        <f t="shared" si="46"/>
        <v>117</v>
      </c>
      <c r="AA110" s="24">
        <f t="shared" si="47"/>
        <v>117</v>
      </c>
      <c r="AB110" s="67">
        <f t="shared" si="48"/>
        <v>1297</v>
      </c>
    </row>
    <row r="111" spans="1:28" ht="15" customHeight="1" x14ac:dyDescent="0.25">
      <c r="A111" s="25">
        <v>450</v>
      </c>
      <c r="B111" s="25">
        <v>1180</v>
      </c>
      <c r="C111" s="68">
        <v>0</v>
      </c>
      <c r="D111" s="68">
        <v>273.27999999999997</v>
      </c>
      <c r="E111" s="68">
        <v>212.32</v>
      </c>
      <c r="F111" s="68">
        <f t="shared" si="39"/>
        <v>280</v>
      </c>
      <c r="G111" s="68">
        <v>0</v>
      </c>
      <c r="H111" s="68">
        <f t="shared" si="40"/>
        <v>198.88888888888889</v>
      </c>
      <c r="I111" s="68">
        <v>0</v>
      </c>
      <c r="J111" s="72">
        <f t="shared" si="49"/>
        <v>1</v>
      </c>
      <c r="K111" s="72">
        <f t="shared" si="50"/>
        <v>1</v>
      </c>
      <c r="L111" s="72">
        <f t="shared" si="51"/>
        <v>1</v>
      </c>
      <c r="M111" s="72">
        <f t="shared" ca="1" si="41"/>
        <v>1</v>
      </c>
      <c r="N111" s="27"/>
      <c r="O111" s="27"/>
      <c r="P111" s="25"/>
      <c r="Q111" s="25"/>
      <c r="T111" s="22">
        <v>253.215</v>
      </c>
      <c r="U111" s="74">
        <f t="shared" si="42"/>
        <v>-926.78499999999997</v>
      </c>
      <c r="V111" s="70">
        <f t="shared" si="43"/>
        <v>-927</v>
      </c>
      <c r="W111" s="70"/>
      <c r="X111" s="70">
        <f t="shared" si="44"/>
        <v>1297.1086865295847</v>
      </c>
      <c r="Y111" s="70">
        <f t="shared" si="45"/>
        <v>117.1086865295847</v>
      </c>
      <c r="Z111" s="70">
        <f t="shared" si="46"/>
        <v>117</v>
      </c>
      <c r="AA111" s="24">
        <f t="shared" si="47"/>
        <v>117</v>
      </c>
      <c r="AB111" s="67">
        <f t="shared" si="48"/>
        <v>1297</v>
      </c>
    </row>
    <row r="112" spans="1:28" ht="15" customHeight="1" x14ac:dyDescent="0.25">
      <c r="A112" s="25">
        <v>304</v>
      </c>
      <c r="B112" s="25">
        <v>1220</v>
      </c>
      <c r="C112" s="68">
        <v>0.06</v>
      </c>
      <c r="D112" s="68">
        <v>273.18</v>
      </c>
      <c r="E112" s="68">
        <v>212.33</v>
      </c>
      <c r="F112" s="68">
        <f t="shared" si="39"/>
        <v>333.25</v>
      </c>
      <c r="G112" s="68">
        <v>0</v>
      </c>
      <c r="H112" s="68">
        <f t="shared" si="40"/>
        <v>218.75</v>
      </c>
      <c r="I112" s="68">
        <v>0</v>
      </c>
      <c r="J112" s="72">
        <f t="shared" si="49"/>
        <v>1</v>
      </c>
      <c r="K112" s="72">
        <f t="shared" si="50"/>
        <v>1</v>
      </c>
      <c r="L112" s="72">
        <f t="shared" si="51"/>
        <v>1</v>
      </c>
      <c r="M112" s="72">
        <f t="shared" ca="1" si="41"/>
        <v>1</v>
      </c>
      <c r="N112" s="27"/>
      <c r="O112" s="27"/>
      <c r="P112" s="25"/>
      <c r="Q112" s="25"/>
      <c r="T112" s="22">
        <v>257.267</v>
      </c>
      <c r="U112" s="74">
        <f t="shared" si="42"/>
        <v>-962.73299999999995</v>
      </c>
      <c r="V112" s="70">
        <f t="shared" si="43"/>
        <v>-963</v>
      </c>
      <c r="W112" s="70"/>
      <c r="X112" s="70">
        <f t="shared" si="44"/>
        <v>1341.0784725136382</v>
      </c>
      <c r="Y112" s="70">
        <f t="shared" si="45"/>
        <v>121.07847251363819</v>
      </c>
      <c r="Z112" s="70">
        <f t="shared" si="46"/>
        <v>121</v>
      </c>
      <c r="AA112" s="24">
        <f t="shared" si="47"/>
        <v>121</v>
      </c>
      <c r="AB112" s="67">
        <f t="shared" si="48"/>
        <v>1341</v>
      </c>
    </row>
    <row r="113" spans="1:28" ht="15" customHeight="1" x14ac:dyDescent="0.25">
      <c r="A113" s="25">
        <v>450</v>
      </c>
      <c r="B113" s="25">
        <v>1220</v>
      </c>
      <c r="C113" s="68">
        <v>0.19</v>
      </c>
      <c r="D113" s="68">
        <v>273.10000000000002</v>
      </c>
      <c r="E113" s="68">
        <v>212.33</v>
      </c>
      <c r="F113" s="68">
        <f t="shared" si="39"/>
        <v>360</v>
      </c>
      <c r="G113" s="68">
        <v>0</v>
      </c>
      <c r="H113" s="68">
        <f t="shared" si="40"/>
        <v>250</v>
      </c>
      <c r="I113" s="68">
        <v>0</v>
      </c>
      <c r="J113" s="72">
        <f t="shared" si="49"/>
        <v>1</v>
      </c>
      <c r="K113" s="72">
        <f t="shared" si="50"/>
        <v>1</v>
      </c>
      <c r="L113" s="72">
        <f t="shared" si="51"/>
        <v>1</v>
      </c>
      <c r="M113" s="72">
        <f t="shared" ca="1" si="41"/>
        <v>1</v>
      </c>
      <c r="N113" s="27"/>
      <c r="O113" s="27"/>
      <c r="P113" s="25"/>
      <c r="Q113" s="25"/>
      <c r="T113" s="22">
        <v>249.64400000000001</v>
      </c>
      <c r="U113" s="74">
        <f t="shared" si="42"/>
        <v>-970.35599999999999</v>
      </c>
      <c r="V113" s="70">
        <f t="shared" si="43"/>
        <v>-970</v>
      </c>
      <c r="W113" s="70"/>
      <c r="X113" s="70">
        <f t="shared" si="44"/>
        <v>1341.0784725136382</v>
      </c>
      <c r="Y113" s="70">
        <f t="shared" si="45"/>
        <v>121.07847251363819</v>
      </c>
      <c r="Z113" s="70">
        <f t="shared" si="46"/>
        <v>121</v>
      </c>
      <c r="AA113" s="24">
        <f t="shared" si="47"/>
        <v>121</v>
      </c>
      <c r="AB113" s="67">
        <f t="shared" si="48"/>
        <v>1341</v>
      </c>
    </row>
    <row r="114" spans="1:28" ht="15" customHeight="1" x14ac:dyDescent="0.25">
      <c r="A114" s="25">
        <v>304</v>
      </c>
      <c r="B114" s="25">
        <v>1220</v>
      </c>
      <c r="C114" s="68">
        <v>1.62</v>
      </c>
      <c r="D114" s="68">
        <v>273.01</v>
      </c>
      <c r="E114" s="68">
        <v>212.33</v>
      </c>
      <c r="F114" s="68">
        <f t="shared" si="39"/>
        <v>444.33333333333331</v>
      </c>
      <c r="G114" s="68">
        <v>0</v>
      </c>
      <c r="H114" s="68">
        <f t="shared" si="40"/>
        <v>291.66666666666669</v>
      </c>
      <c r="I114" s="68">
        <v>0</v>
      </c>
      <c r="J114" s="72">
        <f t="shared" si="49"/>
        <v>1</v>
      </c>
      <c r="K114" s="72">
        <f t="shared" si="50"/>
        <v>1</v>
      </c>
      <c r="L114" s="72">
        <f t="shared" si="51"/>
        <v>1</v>
      </c>
      <c r="M114" s="72">
        <f t="shared" ca="1" si="41"/>
        <v>0</v>
      </c>
      <c r="N114" s="27"/>
      <c r="O114" s="27"/>
      <c r="P114" s="25"/>
      <c r="Q114" s="25"/>
      <c r="T114" s="22">
        <v>265.32600000000002</v>
      </c>
      <c r="U114" s="74">
        <f t="shared" si="42"/>
        <v>-954.67399999999998</v>
      </c>
      <c r="V114" s="70">
        <f t="shared" si="43"/>
        <v>-955</v>
      </c>
      <c r="W114" s="70"/>
      <c r="X114" s="70">
        <f t="shared" si="44"/>
        <v>1341.0784725136382</v>
      </c>
      <c r="Y114" s="70">
        <f t="shared" si="45"/>
        <v>121.07847251363819</v>
      </c>
      <c r="Z114" s="70">
        <f t="shared" si="46"/>
        <v>121</v>
      </c>
      <c r="AA114" s="24">
        <f t="shared" si="47"/>
        <v>121</v>
      </c>
      <c r="AB114" s="67">
        <f t="shared" si="48"/>
        <v>1341</v>
      </c>
    </row>
    <row r="115" spans="1:28" ht="15" customHeight="1" x14ac:dyDescent="0.25">
      <c r="A115" s="25">
        <v>966</v>
      </c>
      <c r="B115" s="25">
        <v>1220</v>
      </c>
      <c r="C115" s="68">
        <v>2.31</v>
      </c>
      <c r="D115" s="68">
        <v>272.98</v>
      </c>
      <c r="E115" s="68">
        <v>212.33</v>
      </c>
      <c r="F115" s="68">
        <f t="shared" si="39"/>
        <v>400.8</v>
      </c>
      <c r="G115" s="68">
        <v>0</v>
      </c>
      <c r="H115" s="68">
        <f t="shared" si="40"/>
        <v>350</v>
      </c>
      <c r="I115" s="68">
        <v>0</v>
      </c>
      <c r="J115" s="72">
        <f t="shared" si="49"/>
        <v>1</v>
      </c>
      <c r="K115" s="72">
        <f t="shared" si="50"/>
        <v>1</v>
      </c>
      <c r="L115" s="72">
        <f t="shared" si="51"/>
        <v>1</v>
      </c>
      <c r="M115" s="72">
        <f t="shared" ca="1" si="41"/>
        <v>1</v>
      </c>
      <c r="N115" s="27"/>
      <c r="O115" s="27"/>
      <c r="P115" s="25"/>
      <c r="Q115" s="25"/>
      <c r="T115" s="22">
        <v>422.54500000000002</v>
      </c>
      <c r="U115" s="74">
        <f t="shared" si="42"/>
        <v>-797.45499999999993</v>
      </c>
      <c r="V115" s="70">
        <f t="shared" si="43"/>
        <v>-797</v>
      </c>
      <c r="W115" s="70"/>
      <c r="X115" s="70">
        <f t="shared" si="44"/>
        <v>1341.0784725136382</v>
      </c>
      <c r="Y115" s="70">
        <f t="shared" si="45"/>
        <v>121.07847251363819</v>
      </c>
      <c r="Z115" s="70">
        <f t="shared" si="46"/>
        <v>121</v>
      </c>
      <c r="AA115" s="24">
        <f t="shared" si="47"/>
        <v>121</v>
      </c>
      <c r="AB115" s="67">
        <f t="shared" si="48"/>
        <v>1341</v>
      </c>
    </row>
    <row r="116" spans="1:28" ht="15" customHeight="1" x14ac:dyDescent="0.25">
      <c r="A116" s="25">
        <v>1198</v>
      </c>
      <c r="B116" s="25">
        <v>1220</v>
      </c>
      <c r="C116" s="68">
        <v>8.48</v>
      </c>
      <c r="D116" s="68">
        <v>272.98</v>
      </c>
      <c r="E116" s="68">
        <v>212.33</v>
      </c>
      <c r="F116" s="68">
        <f t="shared" si="39"/>
        <v>443</v>
      </c>
      <c r="G116" s="68">
        <v>0</v>
      </c>
      <c r="H116" s="68">
        <f t="shared" si="40"/>
        <v>437.5</v>
      </c>
      <c r="I116" s="68">
        <v>0</v>
      </c>
      <c r="J116" s="72">
        <f t="shared" si="49"/>
        <v>1</v>
      </c>
      <c r="K116" s="72">
        <f t="shared" si="50"/>
        <v>1</v>
      </c>
      <c r="L116" s="72">
        <f t="shared" si="51"/>
        <v>1</v>
      </c>
      <c r="M116" s="72">
        <f t="shared" ca="1" si="41"/>
        <v>0</v>
      </c>
      <c r="N116" s="27"/>
      <c r="O116" s="27"/>
      <c r="P116" s="25"/>
      <c r="Q116" s="25"/>
      <c r="T116" s="22">
        <v>681.19899999999996</v>
      </c>
      <c r="U116" s="74">
        <f t="shared" si="42"/>
        <v>-538.80100000000004</v>
      </c>
      <c r="V116" s="70">
        <f t="shared" si="43"/>
        <v>-539</v>
      </c>
      <c r="W116" s="70"/>
      <c r="X116" s="70">
        <f t="shared" si="44"/>
        <v>1341.0784725136382</v>
      </c>
      <c r="Y116" s="70">
        <f t="shared" si="45"/>
        <v>121.07847251363819</v>
      </c>
      <c r="Z116" s="70">
        <f t="shared" si="46"/>
        <v>121</v>
      </c>
      <c r="AA116" s="24">
        <f t="shared" si="47"/>
        <v>121</v>
      </c>
      <c r="AB116" s="67">
        <f t="shared" si="48"/>
        <v>1341</v>
      </c>
    </row>
    <row r="117" spans="1:28" ht="15" customHeight="1" x14ac:dyDescent="0.25">
      <c r="A117" s="25">
        <v>830</v>
      </c>
      <c r="B117" s="25">
        <v>1260</v>
      </c>
      <c r="C117" s="68">
        <v>10.79</v>
      </c>
      <c r="D117" s="68">
        <v>272.94</v>
      </c>
      <c r="E117" s="68">
        <v>212.34</v>
      </c>
      <c r="F117" s="68">
        <f t="shared" si="39"/>
        <v>713.33333333333337</v>
      </c>
      <c r="G117" s="68">
        <v>0</v>
      </c>
      <c r="H117" s="68">
        <f t="shared" si="40"/>
        <v>570</v>
      </c>
      <c r="I117" s="68">
        <v>0</v>
      </c>
      <c r="J117" s="72">
        <f t="shared" si="49"/>
        <v>1</v>
      </c>
      <c r="K117" s="72">
        <f t="shared" si="50"/>
        <v>1</v>
      </c>
      <c r="L117" s="72">
        <f t="shared" si="51"/>
        <v>1</v>
      </c>
      <c r="M117" s="72">
        <f t="shared" ca="1" si="41"/>
        <v>1</v>
      </c>
      <c r="N117" s="27"/>
      <c r="O117" s="27"/>
      <c r="P117" s="25"/>
      <c r="Q117" s="25"/>
      <c r="T117" s="22">
        <v>948.05200000000002</v>
      </c>
      <c r="U117" s="74">
        <f t="shared" si="42"/>
        <v>-311.94799999999998</v>
      </c>
      <c r="V117" s="70">
        <f t="shared" si="43"/>
        <v>-312</v>
      </c>
      <c r="W117" s="70"/>
      <c r="X117" s="70">
        <f t="shared" si="44"/>
        <v>1385.0482584976919</v>
      </c>
      <c r="Y117" s="70">
        <f t="shared" si="45"/>
        <v>125.0482584976919</v>
      </c>
      <c r="Z117" s="70">
        <f t="shared" si="46"/>
        <v>125</v>
      </c>
      <c r="AA117" s="24">
        <f t="shared" si="47"/>
        <v>125</v>
      </c>
      <c r="AB117" s="67">
        <f t="shared" si="48"/>
        <v>1385</v>
      </c>
    </row>
    <row r="118" spans="1:28" ht="15" customHeight="1" x14ac:dyDescent="0.25">
      <c r="A118" s="25">
        <v>1278</v>
      </c>
      <c r="B118" s="25">
        <v>1260</v>
      </c>
      <c r="C118" s="68">
        <v>5.07</v>
      </c>
      <c r="D118" s="68">
        <v>272.94</v>
      </c>
      <c r="E118" s="68">
        <v>212.34</v>
      </c>
      <c r="F118" s="68">
        <f t="shared" si="39"/>
        <v>846</v>
      </c>
      <c r="G118" s="68">
        <v>0</v>
      </c>
      <c r="H118" s="68">
        <f t="shared" si="40"/>
        <v>855</v>
      </c>
      <c r="I118" s="68">
        <v>0</v>
      </c>
      <c r="J118" s="72">
        <f t="shared" si="49"/>
        <v>1</v>
      </c>
      <c r="K118" s="72">
        <f t="shared" si="50"/>
        <v>1</v>
      </c>
      <c r="L118" s="72">
        <f t="shared" si="51"/>
        <v>1</v>
      </c>
      <c r="M118" s="72">
        <f t="shared" ca="1" si="41"/>
        <v>0</v>
      </c>
      <c r="N118" s="27"/>
      <c r="O118" s="27"/>
      <c r="P118" s="25"/>
      <c r="Q118" s="25"/>
      <c r="T118" s="22">
        <v>1327.1369999999999</v>
      </c>
      <c r="U118" s="74">
        <f t="shared" si="42"/>
        <v>67.136999999999944</v>
      </c>
      <c r="V118" s="70">
        <f t="shared" si="43"/>
        <v>67</v>
      </c>
      <c r="W118" s="70"/>
      <c r="X118" s="70">
        <f t="shared" si="44"/>
        <v>1385.0482584976919</v>
      </c>
      <c r="Y118" s="70">
        <f t="shared" si="45"/>
        <v>125.0482584976919</v>
      </c>
      <c r="Z118" s="70">
        <f t="shared" si="46"/>
        <v>125</v>
      </c>
      <c r="AA118" s="24">
        <f t="shared" si="47"/>
        <v>67</v>
      </c>
      <c r="AB118" s="67">
        <f t="shared" si="48"/>
        <v>1327</v>
      </c>
    </row>
    <row r="119" spans="1:28" ht="15" customHeight="1" x14ac:dyDescent="0.25">
      <c r="A119" s="25">
        <v>1950</v>
      </c>
      <c r="B119" s="25">
        <v>1260</v>
      </c>
      <c r="C119" s="68">
        <v>3.14</v>
      </c>
      <c r="D119" s="68">
        <v>273.01</v>
      </c>
      <c r="E119" s="68">
        <v>212.34</v>
      </c>
      <c r="F119" s="68">
        <f t="shared" si="39"/>
        <v>1020</v>
      </c>
      <c r="G119" s="68">
        <v>0</v>
      </c>
      <c r="H119" s="68">
        <f t="shared" si="40"/>
        <v>1710</v>
      </c>
      <c r="I119" s="68">
        <v>0</v>
      </c>
      <c r="J119" s="72">
        <f t="shared" si="49"/>
        <v>1</v>
      </c>
      <c r="K119" s="72">
        <f t="shared" si="50"/>
        <v>1</v>
      </c>
      <c r="L119" s="72">
        <f t="shared" si="51"/>
        <v>1</v>
      </c>
      <c r="M119" s="72">
        <f t="shared" ca="1" si="41"/>
        <v>0</v>
      </c>
      <c r="N119" s="27"/>
      <c r="O119" s="27"/>
      <c r="P119" s="25"/>
      <c r="Q119" s="25"/>
      <c r="T119" s="22">
        <v>1375.356</v>
      </c>
      <c r="U119" s="74">
        <f t="shared" si="42"/>
        <v>115.35599999999999</v>
      </c>
      <c r="V119" s="70">
        <f t="shared" si="43"/>
        <v>115</v>
      </c>
      <c r="W119" s="70"/>
      <c r="X119" s="70">
        <f t="shared" si="44"/>
        <v>1385.0482584976919</v>
      </c>
      <c r="Y119" s="70">
        <f t="shared" si="45"/>
        <v>125.0482584976919</v>
      </c>
      <c r="Z119" s="70">
        <f t="shared" si="46"/>
        <v>125</v>
      </c>
      <c r="AA119" s="24">
        <f t="shared" si="47"/>
        <v>115</v>
      </c>
      <c r="AB119" s="67">
        <f t="shared" si="48"/>
        <v>1375</v>
      </c>
    </row>
    <row r="120" spans="1:28" ht="15" customHeight="1" x14ac:dyDescent="0.25">
      <c r="A120" s="31">
        <v>2970</v>
      </c>
      <c r="B120" s="25">
        <v>1260</v>
      </c>
      <c r="C120" s="68">
        <v>1.04</v>
      </c>
      <c r="D120" s="68">
        <v>273.19</v>
      </c>
      <c r="E120" s="68">
        <v>212.34</v>
      </c>
      <c r="F120" s="92">
        <v>0</v>
      </c>
      <c r="G120" s="92">
        <v>0</v>
      </c>
      <c r="H120" s="80">
        <v>0</v>
      </c>
      <c r="I120" s="92">
        <v>0</v>
      </c>
      <c r="J120" s="72">
        <f t="shared" si="49"/>
        <v>1</v>
      </c>
      <c r="K120" s="72">
        <f t="shared" si="50"/>
        <v>1</v>
      </c>
      <c r="L120" s="72">
        <f t="shared" si="51"/>
        <v>1</v>
      </c>
      <c r="M120" s="72">
        <f t="shared" ca="1" si="41"/>
        <v>1</v>
      </c>
      <c r="N120" s="27"/>
      <c r="O120" s="27"/>
      <c r="P120" s="25"/>
      <c r="Q120" s="25"/>
      <c r="T120" s="22">
        <v>1377.837</v>
      </c>
      <c r="U120" s="74">
        <f t="shared" si="42"/>
        <v>117.83699999999999</v>
      </c>
      <c r="V120" s="70">
        <f t="shared" si="43"/>
        <v>118</v>
      </c>
      <c r="W120" s="70"/>
      <c r="X120" s="70">
        <f t="shared" si="44"/>
        <v>1385.0482584976919</v>
      </c>
      <c r="Y120" s="70">
        <f t="shared" si="45"/>
        <v>125.0482584976919</v>
      </c>
      <c r="Z120" s="70">
        <f t="shared" si="46"/>
        <v>125</v>
      </c>
      <c r="AA120" s="24">
        <f t="shared" si="47"/>
        <v>118</v>
      </c>
      <c r="AB120" s="67">
        <f t="shared" si="48"/>
        <v>1378</v>
      </c>
    </row>
    <row r="121" spans="1:28" ht="15" customHeight="1" x14ac:dyDescent="0.25">
      <c r="A121" s="25">
        <v>2250</v>
      </c>
      <c r="B121" s="31">
        <v>1260</v>
      </c>
      <c r="C121" s="68">
        <v>0.19</v>
      </c>
      <c r="D121" s="68">
        <v>273.29000000000002</v>
      </c>
      <c r="E121" s="68">
        <v>212.34</v>
      </c>
      <c r="F121" s="91">
        <v>0</v>
      </c>
      <c r="G121" s="68">
        <f t="shared" ref="G121:G152" si="52">($A$120-A121)/(ROW(A121)-ROW($A$120))</f>
        <v>720</v>
      </c>
      <c r="H121" s="91">
        <v>0</v>
      </c>
      <c r="I121" s="68">
        <f t="shared" ref="I121:I152" si="53">($A$120-B131)/(ROW(B131)-ROW($A$120))</f>
        <v>181.81818181818181</v>
      </c>
      <c r="J121" s="72">
        <f t="shared" si="49"/>
        <v>1</v>
      </c>
      <c r="K121" s="72">
        <f t="shared" si="50"/>
        <v>1</v>
      </c>
      <c r="L121" s="72">
        <f t="shared" si="51"/>
        <v>1</v>
      </c>
      <c r="M121" s="72">
        <f t="shared" ca="1" si="41"/>
        <v>0</v>
      </c>
      <c r="N121" s="27"/>
      <c r="O121" s="27"/>
      <c r="P121" s="25"/>
      <c r="Q121" s="25"/>
      <c r="T121" s="22">
        <v>1379.422</v>
      </c>
      <c r="U121" s="74">
        <f t="shared" si="42"/>
        <v>119.42200000000003</v>
      </c>
      <c r="V121" s="70">
        <f t="shared" si="43"/>
        <v>119</v>
      </c>
      <c r="W121" s="70"/>
      <c r="X121" s="70">
        <f t="shared" si="44"/>
        <v>1385.0482584976919</v>
      </c>
      <c r="Y121" s="70">
        <f t="shared" si="45"/>
        <v>125.0482584976919</v>
      </c>
      <c r="Z121" s="70">
        <f t="shared" si="46"/>
        <v>125</v>
      </c>
      <c r="AA121" s="24">
        <f t="shared" si="47"/>
        <v>119</v>
      </c>
      <c r="AB121" s="67">
        <f t="shared" si="48"/>
        <v>1379</v>
      </c>
    </row>
    <row r="122" spans="1:28" ht="15" customHeight="1" x14ac:dyDescent="0.25">
      <c r="A122" s="25">
        <v>1950</v>
      </c>
      <c r="B122" s="25">
        <v>1310</v>
      </c>
      <c r="C122" s="68">
        <v>0.14000000000000001</v>
      </c>
      <c r="D122" s="68">
        <v>273.35000000000002</v>
      </c>
      <c r="E122" s="68">
        <v>212.35</v>
      </c>
      <c r="F122" s="91">
        <v>0</v>
      </c>
      <c r="G122" s="68">
        <f t="shared" si="52"/>
        <v>510</v>
      </c>
      <c r="H122" s="91">
        <v>0</v>
      </c>
      <c r="I122" s="68">
        <f t="shared" si="53"/>
        <v>166.66666666666666</v>
      </c>
      <c r="J122" s="72">
        <f t="shared" si="49"/>
        <v>1</v>
      </c>
      <c r="K122" s="72">
        <f t="shared" si="50"/>
        <v>1</v>
      </c>
      <c r="L122" s="72">
        <f t="shared" si="51"/>
        <v>1</v>
      </c>
      <c r="M122" s="72">
        <f t="shared" ca="1" si="41"/>
        <v>1</v>
      </c>
      <c r="N122" s="27"/>
      <c r="O122" s="27"/>
      <c r="P122" s="25"/>
      <c r="Q122" s="25"/>
      <c r="T122" s="22">
        <v>1399.8489999999999</v>
      </c>
      <c r="U122" s="74">
        <f t="shared" si="42"/>
        <v>89.848999999999933</v>
      </c>
      <c r="V122" s="70">
        <f t="shared" si="43"/>
        <v>90</v>
      </c>
      <c r="W122" s="70"/>
      <c r="X122" s="70">
        <f t="shared" si="44"/>
        <v>1440.010490977759</v>
      </c>
      <c r="Y122" s="70">
        <f t="shared" si="45"/>
        <v>130.01049097775899</v>
      </c>
      <c r="Z122" s="70">
        <f t="shared" si="46"/>
        <v>130</v>
      </c>
      <c r="AA122" s="24">
        <f t="shared" si="47"/>
        <v>90</v>
      </c>
      <c r="AB122" s="67">
        <f t="shared" si="48"/>
        <v>1400</v>
      </c>
    </row>
    <row r="123" spans="1:28" ht="15" customHeight="1" x14ac:dyDescent="0.25">
      <c r="A123" s="25">
        <v>2100</v>
      </c>
      <c r="B123" s="25">
        <v>1310</v>
      </c>
      <c r="C123" s="68">
        <v>0.06</v>
      </c>
      <c r="D123" s="68">
        <v>273.43</v>
      </c>
      <c r="E123" s="68">
        <v>212.35</v>
      </c>
      <c r="F123" s="91">
        <v>0</v>
      </c>
      <c r="G123" s="68">
        <f t="shared" si="52"/>
        <v>290</v>
      </c>
      <c r="H123" s="91">
        <v>0</v>
      </c>
      <c r="I123" s="68">
        <f t="shared" si="53"/>
        <v>153.84615384615384</v>
      </c>
      <c r="J123" s="72">
        <f t="shared" si="49"/>
        <v>1</v>
      </c>
      <c r="K123" s="72">
        <f t="shared" si="50"/>
        <v>1</v>
      </c>
      <c r="L123" s="72">
        <f t="shared" si="51"/>
        <v>1</v>
      </c>
      <c r="M123" s="72">
        <f t="shared" ca="1" si="41"/>
        <v>0</v>
      </c>
      <c r="N123" s="27"/>
      <c r="O123" s="27"/>
      <c r="P123" s="25"/>
      <c r="Q123" s="25"/>
      <c r="T123" s="22">
        <v>1383.289</v>
      </c>
      <c r="U123" s="74">
        <f t="shared" si="42"/>
        <v>73.288999999999987</v>
      </c>
      <c r="V123" s="70">
        <f t="shared" si="43"/>
        <v>73</v>
      </c>
      <c r="W123" s="70"/>
      <c r="X123" s="70">
        <f t="shared" si="44"/>
        <v>1440.010490977759</v>
      </c>
      <c r="Y123" s="70">
        <f t="shared" si="45"/>
        <v>130.01049097775899</v>
      </c>
      <c r="Z123" s="70">
        <f t="shared" si="46"/>
        <v>130</v>
      </c>
      <c r="AA123" s="24">
        <f t="shared" si="47"/>
        <v>73</v>
      </c>
      <c r="AB123" s="67">
        <f t="shared" si="48"/>
        <v>1383</v>
      </c>
    </row>
    <row r="124" spans="1:28" ht="15" customHeight="1" x14ac:dyDescent="0.25">
      <c r="A124" s="25">
        <v>1665</v>
      </c>
      <c r="B124" s="25">
        <v>1310</v>
      </c>
      <c r="C124" s="68">
        <v>0.06</v>
      </c>
      <c r="D124" s="68">
        <v>273.47000000000003</v>
      </c>
      <c r="E124" s="68">
        <v>212.35</v>
      </c>
      <c r="F124" s="91">
        <v>0</v>
      </c>
      <c r="G124" s="68">
        <f t="shared" si="52"/>
        <v>326.25</v>
      </c>
      <c r="H124" s="91">
        <v>0</v>
      </c>
      <c r="I124" s="68">
        <f t="shared" si="53"/>
        <v>142.85714285714286</v>
      </c>
      <c r="J124" s="72">
        <f t="shared" si="49"/>
        <v>1</v>
      </c>
      <c r="K124" s="72">
        <f t="shared" si="50"/>
        <v>1</v>
      </c>
      <c r="L124" s="72">
        <f t="shared" si="51"/>
        <v>1</v>
      </c>
      <c r="M124" s="72">
        <f t="shared" ca="1" si="41"/>
        <v>0</v>
      </c>
      <c r="N124" s="27"/>
      <c r="O124" s="27"/>
      <c r="P124" s="25"/>
      <c r="Q124" s="25"/>
      <c r="T124" s="22">
        <v>1375.0429999999999</v>
      </c>
      <c r="U124" s="74">
        <f t="shared" si="42"/>
        <v>65.042999999999893</v>
      </c>
      <c r="V124" s="70">
        <f t="shared" si="43"/>
        <v>65</v>
      </c>
      <c r="W124" s="70"/>
      <c r="X124" s="70">
        <f t="shared" si="44"/>
        <v>1440.010490977759</v>
      </c>
      <c r="Y124" s="70">
        <f t="shared" si="45"/>
        <v>130.01049097775899</v>
      </c>
      <c r="Z124" s="70">
        <f t="shared" si="46"/>
        <v>130</v>
      </c>
      <c r="AA124" s="24">
        <f t="shared" si="47"/>
        <v>65</v>
      </c>
      <c r="AB124" s="67">
        <f t="shared" si="48"/>
        <v>1375</v>
      </c>
    </row>
    <row r="125" spans="1:28" ht="15" customHeight="1" x14ac:dyDescent="0.25">
      <c r="A125" s="25">
        <v>1366</v>
      </c>
      <c r="B125" s="25">
        <v>1310</v>
      </c>
      <c r="C125" s="68">
        <v>0.06</v>
      </c>
      <c r="D125" s="68">
        <v>273.48</v>
      </c>
      <c r="E125" s="68">
        <v>212.35</v>
      </c>
      <c r="F125" s="91">
        <v>0</v>
      </c>
      <c r="G125" s="68">
        <f t="shared" si="52"/>
        <v>320.8</v>
      </c>
      <c r="H125" s="91">
        <v>0</v>
      </c>
      <c r="I125" s="68">
        <f t="shared" si="53"/>
        <v>144.66666666666666</v>
      </c>
      <c r="J125" s="72">
        <f t="shared" si="49"/>
        <v>1</v>
      </c>
      <c r="K125" s="72">
        <f t="shared" si="50"/>
        <v>1</v>
      </c>
      <c r="L125" s="72">
        <f t="shared" si="51"/>
        <v>1</v>
      </c>
      <c r="M125" s="72">
        <f t="shared" ca="1" si="41"/>
        <v>0</v>
      </c>
      <c r="N125" s="27"/>
      <c r="O125" s="27"/>
      <c r="P125" s="25"/>
      <c r="Q125" s="25"/>
      <c r="T125" s="22">
        <v>1373.864</v>
      </c>
      <c r="U125" s="74">
        <f t="shared" si="42"/>
        <v>63.864000000000033</v>
      </c>
      <c r="V125" s="70">
        <f t="shared" si="43"/>
        <v>64</v>
      </c>
      <c r="W125" s="70"/>
      <c r="X125" s="70">
        <f t="shared" si="44"/>
        <v>1440.010490977759</v>
      </c>
      <c r="Y125" s="70">
        <f t="shared" si="45"/>
        <v>130.01049097775899</v>
      </c>
      <c r="Z125" s="70">
        <f t="shared" si="46"/>
        <v>130</v>
      </c>
      <c r="AA125" s="24">
        <f t="shared" si="47"/>
        <v>64</v>
      </c>
      <c r="AB125" s="67">
        <f t="shared" si="48"/>
        <v>1374</v>
      </c>
    </row>
    <row r="126" spans="1:28" ht="15" customHeight="1" x14ac:dyDescent="0.25">
      <c r="A126" s="25">
        <v>1860</v>
      </c>
      <c r="B126" s="25">
        <v>1310</v>
      </c>
      <c r="C126" s="68">
        <v>0.06</v>
      </c>
      <c r="D126" s="68">
        <v>273.52999999999997</v>
      </c>
      <c r="E126" s="68">
        <v>212.35</v>
      </c>
      <c r="F126" s="91">
        <v>0</v>
      </c>
      <c r="G126" s="68">
        <f t="shared" si="52"/>
        <v>185</v>
      </c>
      <c r="H126" s="91">
        <v>0</v>
      </c>
      <c r="I126" s="68">
        <f t="shared" si="53"/>
        <v>135.625</v>
      </c>
      <c r="J126" s="72">
        <f t="shared" si="49"/>
        <v>1</v>
      </c>
      <c r="K126" s="72">
        <f t="shared" si="50"/>
        <v>1</v>
      </c>
      <c r="L126" s="72">
        <f t="shared" si="51"/>
        <v>1</v>
      </c>
      <c r="M126" s="72">
        <f t="shared" ca="1" si="41"/>
        <v>0</v>
      </c>
      <c r="N126" s="27"/>
      <c r="O126" s="27"/>
      <c r="P126" s="25"/>
      <c r="Q126" s="25"/>
      <c r="T126" s="22">
        <v>1207.723</v>
      </c>
      <c r="U126" s="74">
        <f t="shared" si="42"/>
        <v>-102.27700000000004</v>
      </c>
      <c r="V126" s="70">
        <f t="shared" si="43"/>
        <v>-102</v>
      </c>
      <c r="W126" s="70"/>
      <c r="X126" s="70">
        <f t="shared" si="44"/>
        <v>1440.010490977759</v>
      </c>
      <c r="Y126" s="70">
        <f t="shared" si="45"/>
        <v>130.01049097775899</v>
      </c>
      <c r="Z126" s="70">
        <f t="shared" si="46"/>
        <v>130</v>
      </c>
      <c r="AA126" s="24">
        <f t="shared" si="47"/>
        <v>130</v>
      </c>
      <c r="AB126" s="67">
        <f t="shared" si="48"/>
        <v>1440</v>
      </c>
    </row>
    <row r="127" spans="1:28" ht="15" customHeight="1" x14ac:dyDescent="0.25">
      <c r="A127" s="25">
        <v>914</v>
      </c>
      <c r="B127" s="25">
        <v>1140</v>
      </c>
      <c r="C127" s="68">
        <v>0.06</v>
      </c>
      <c r="D127" s="68">
        <v>273.51</v>
      </c>
      <c r="E127" s="68">
        <v>212.3</v>
      </c>
      <c r="F127" s="91">
        <v>0</v>
      </c>
      <c r="G127" s="68">
        <f t="shared" si="52"/>
        <v>293.71428571428572</v>
      </c>
      <c r="H127" s="91">
        <v>0</v>
      </c>
      <c r="I127" s="68">
        <f t="shared" si="53"/>
        <v>127.64705882352941</v>
      </c>
      <c r="J127" s="72">
        <f t="shared" si="49"/>
        <v>0</v>
      </c>
      <c r="K127" s="72">
        <f t="shared" si="50"/>
        <v>-1</v>
      </c>
      <c r="L127" s="72">
        <f t="shared" si="51"/>
        <v>0</v>
      </c>
      <c r="M127" s="72">
        <f t="shared" ca="1" si="41"/>
        <v>1</v>
      </c>
      <c r="N127" s="27"/>
      <c r="O127" s="27"/>
      <c r="P127" s="25"/>
      <c r="Q127" s="25"/>
      <c r="T127" s="22">
        <v>1012.254</v>
      </c>
      <c r="U127" s="74">
        <f t="shared" si="42"/>
        <v>-127.74599999999998</v>
      </c>
      <c r="V127" s="70">
        <f t="shared" si="43"/>
        <v>-128</v>
      </c>
      <c r="W127" s="70"/>
      <c r="X127" s="70">
        <f t="shared" si="44"/>
        <v>1253.138900545531</v>
      </c>
      <c r="Y127" s="70">
        <f t="shared" si="45"/>
        <v>113.13890054553099</v>
      </c>
      <c r="Z127" s="70">
        <f t="shared" si="46"/>
        <v>113</v>
      </c>
      <c r="AA127" s="24">
        <f t="shared" si="47"/>
        <v>113</v>
      </c>
      <c r="AB127" s="67">
        <f t="shared" si="48"/>
        <v>1253</v>
      </c>
    </row>
    <row r="128" spans="1:28" ht="15" customHeight="1" x14ac:dyDescent="0.25">
      <c r="A128" s="25">
        <v>1202</v>
      </c>
      <c r="B128" s="25">
        <v>1140</v>
      </c>
      <c r="C128" s="68">
        <v>0.06</v>
      </c>
      <c r="D128" s="68">
        <v>273.52</v>
      </c>
      <c r="E128" s="68">
        <v>212.3</v>
      </c>
      <c r="F128" s="91">
        <v>0</v>
      </c>
      <c r="G128" s="68">
        <f t="shared" si="52"/>
        <v>221</v>
      </c>
      <c r="H128" s="91">
        <v>0</v>
      </c>
      <c r="I128" s="68">
        <f t="shared" si="53"/>
        <v>120.55555555555556</v>
      </c>
      <c r="J128" s="72">
        <f t="shared" si="49"/>
        <v>1</v>
      </c>
      <c r="K128" s="72">
        <f t="shared" si="50"/>
        <v>1</v>
      </c>
      <c r="L128" s="72">
        <f t="shared" si="51"/>
        <v>0</v>
      </c>
      <c r="M128" s="72">
        <f t="shared" ca="1" si="41"/>
        <v>0</v>
      </c>
      <c r="N128" s="27"/>
      <c r="O128" s="27"/>
      <c r="P128" s="25"/>
      <c r="Q128" s="25"/>
      <c r="T128" s="22">
        <v>1005.029</v>
      </c>
      <c r="U128" s="74">
        <f t="shared" si="42"/>
        <v>-134.971</v>
      </c>
      <c r="V128" s="70">
        <f t="shared" si="43"/>
        <v>-135</v>
      </c>
      <c r="W128" s="70"/>
      <c r="X128" s="70">
        <f t="shared" si="44"/>
        <v>1253.138900545531</v>
      </c>
      <c r="Y128" s="70">
        <f t="shared" si="45"/>
        <v>113.13890054553099</v>
      </c>
      <c r="Z128" s="70">
        <f t="shared" si="46"/>
        <v>113</v>
      </c>
      <c r="AA128" s="24">
        <f t="shared" si="47"/>
        <v>113</v>
      </c>
      <c r="AB128" s="67">
        <f t="shared" si="48"/>
        <v>1253</v>
      </c>
    </row>
    <row r="129" spans="1:28" ht="15" customHeight="1" x14ac:dyDescent="0.25">
      <c r="A129" s="25">
        <v>890</v>
      </c>
      <c r="B129" s="25">
        <v>1140</v>
      </c>
      <c r="C129" s="68">
        <v>0</v>
      </c>
      <c r="D129" s="68">
        <v>273.49</v>
      </c>
      <c r="E129" s="68">
        <v>212.3</v>
      </c>
      <c r="F129" s="91">
        <v>0</v>
      </c>
      <c r="G129" s="68">
        <f t="shared" si="52"/>
        <v>231.11111111111111</v>
      </c>
      <c r="H129" s="91">
        <v>0</v>
      </c>
      <c r="I129" s="68">
        <f t="shared" si="53"/>
        <v>122.63157894736842</v>
      </c>
      <c r="J129" s="72">
        <f t="shared" si="49"/>
        <v>1</v>
      </c>
      <c r="K129" s="72">
        <f t="shared" si="50"/>
        <v>1</v>
      </c>
      <c r="L129" s="72">
        <f t="shared" si="51"/>
        <v>0</v>
      </c>
      <c r="M129" s="72">
        <f t="shared" ca="1" si="41"/>
        <v>0</v>
      </c>
      <c r="N129" s="27"/>
      <c r="O129" s="27"/>
      <c r="P129" s="25"/>
      <c r="Q129" s="25"/>
      <c r="T129" s="22">
        <v>808.029</v>
      </c>
      <c r="U129" s="74">
        <f t="shared" si="42"/>
        <v>-331.971</v>
      </c>
      <c r="V129" s="70">
        <f t="shared" si="43"/>
        <v>-332</v>
      </c>
      <c r="W129" s="70"/>
      <c r="X129" s="70">
        <f t="shared" si="44"/>
        <v>1253.138900545531</v>
      </c>
      <c r="Y129" s="70">
        <f t="shared" si="45"/>
        <v>113.13890054553099</v>
      </c>
      <c r="Z129" s="70">
        <f t="shared" si="46"/>
        <v>113</v>
      </c>
      <c r="AA129" s="24">
        <f t="shared" si="47"/>
        <v>113</v>
      </c>
      <c r="AB129" s="67">
        <f t="shared" si="48"/>
        <v>1253</v>
      </c>
    </row>
    <row r="130" spans="1:28" ht="15" customHeight="1" x14ac:dyDescent="0.25">
      <c r="A130" s="25">
        <v>1066</v>
      </c>
      <c r="B130" s="25">
        <v>1140</v>
      </c>
      <c r="C130" s="68">
        <v>0.06</v>
      </c>
      <c r="D130" s="68">
        <v>273.48</v>
      </c>
      <c r="E130" s="68">
        <v>212.3</v>
      </c>
      <c r="F130" s="91">
        <v>0</v>
      </c>
      <c r="G130" s="68">
        <f t="shared" si="52"/>
        <v>190.4</v>
      </c>
      <c r="H130" s="91">
        <v>0</v>
      </c>
      <c r="I130" s="68">
        <f t="shared" si="53"/>
        <v>116.5</v>
      </c>
      <c r="J130" s="72">
        <f t="shared" si="49"/>
        <v>1</v>
      </c>
      <c r="K130" s="72">
        <f t="shared" si="50"/>
        <v>1</v>
      </c>
      <c r="L130" s="72">
        <f t="shared" si="51"/>
        <v>0</v>
      </c>
      <c r="M130" s="72">
        <f t="shared" ref="M130:M161" ca="1" si="54">IF(RAND()&lt;0.5,0,1)</f>
        <v>1</v>
      </c>
      <c r="N130" s="27"/>
      <c r="O130" s="27"/>
      <c r="P130" s="25"/>
      <c r="Q130" s="25"/>
      <c r="T130" s="22">
        <v>468.95299999999997</v>
      </c>
      <c r="U130" s="74">
        <f t="shared" ref="U130:U161" si="55">T130-B130</f>
        <v>-671.04700000000003</v>
      </c>
      <c r="V130" s="70">
        <f t="shared" ref="V130:V161" si="56">ROUND(U130,0)</f>
        <v>-671</v>
      </c>
      <c r="W130" s="70"/>
      <c r="X130" s="70">
        <f t="shared" ref="X130:X161" si="57">B130/$W$2*$W$3</f>
        <v>1253.138900545531</v>
      </c>
      <c r="Y130" s="70">
        <f t="shared" ref="Y130:Y161" si="58">X130-B130</f>
        <v>113.13890054553099</v>
      </c>
      <c r="Z130" s="70">
        <f t="shared" ref="Z130:Z161" si="59">ROUND(Y130,0)</f>
        <v>113</v>
      </c>
      <c r="AA130" s="24">
        <f t="shared" ref="AA130:AA161" si="60">IF(V130&gt;=0,V130,Z130)</f>
        <v>113</v>
      </c>
      <c r="AB130" s="67">
        <f t="shared" ref="AB130:AB161" si="61">B130+AA130</f>
        <v>1253</v>
      </c>
    </row>
    <row r="131" spans="1:28" ht="15" customHeight="1" x14ac:dyDescent="0.25">
      <c r="A131" s="25">
        <v>748</v>
      </c>
      <c r="B131" s="25">
        <v>970</v>
      </c>
      <c r="C131" s="68">
        <v>0</v>
      </c>
      <c r="D131" s="68">
        <v>273.45999999999998</v>
      </c>
      <c r="E131" s="68">
        <v>212.15</v>
      </c>
      <c r="F131" s="91">
        <v>0</v>
      </c>
      <c r="G131" s="68">
        <f t="shared" si="52"/>
        <v>202</v>
      </c>
      <c r="H131" s="91">
        <v>0</v>
      </c>
      <c r="I131" s="68">
        <f t="shared" si="53"/>
        <v>110.95238095238095</v>
      </c>
      <c r="J131" s="72">
        <f t="shared" ref="J131:J162" si="62">IF(ABS(B131-B130)&lt;=50,1,0)</f>
        <v>0</v>
      </c>
      <c r="K131" s="72">
        <f t="shared" ref="K131:K162" si="63">IF(ABS((B131-B130))&lt;=50,1,IF((B131-B130)*(1)&gt;=0,1,-1))</f>
        <v>-1</v>
      </c>
      <c r="L131" s="72">
        <f t="shared" si="51"/>
        <v>0</v>
      </c>
      <c r="M131" s="72">
        <f t="shared" ca="1" si="54"/>
        <v>1</v>
      </c>
      <c r="N131" s="27"/>
      <c r="O131" s="27"/>
      <c r="P131" s="25"/>
      <c r="Q131" s="25"/>
      <c r="T131" s="22">
        <v>341.74900000000002</v>
      </c>
      <c r="U131" s="74">
        <f t="shared" si="55"/>
        <v>-628.25099999999998</v>
      </c>
      <c r="V131" s="70">
        <f t="shared" si="56"/>
        <v>-628</v>
      </c>
      <c r="W131" s="70"/>
      <c r="X131" s="70">
        <f t="shared" si="57"/>
        <v>1066.2673101133025</v>
      </c>
      <c r="Y131" s="70">
        <f t="shared" si="58"/>
        <v>96.267310113302528</v>
      </c>
      <c r="Z131" s="70">
        <f t="shared" si="59"/>
        <v>96</v>
      </c>
      <c r="AA131" s="24">
        <f t="shared" si="60"/>
        <v>96</v>
      </c>
      <c r="AB131" s="67">
        <f t="shared" si="61"/>
        <v>1066</v>
      </c>
    </row>
    <row r="132" spans="1:28" ht="15" customHeight="1" x14ac:dyDescent="0.25">
      <c r="A132" s="25">
        <v>894</v>
      </c>
      <c r="B132" s="25">
        <v>970</v>
      </c>
      <c r="C132" s="68">
        <v>0.11</v>
      </c>
      <c r="D132" s="68">
        <v>273.45</v>
      </c>
      <c r="E132" s="68">
        <v>212.15</v>
      </c>
      <c r="F132" s="91">
        <v>0</v>
      </c>
      <c r="G132" s="68">
        <f t="shared" si="52"/>
        <v>173</v>
      </c>
      <c r="H132" s="91">
        <v>0</v>
      </c>
      <c r="I132" s="68">
        <f t="shared" si="53"/>
        <v>105.90909090909091</v>
      </c>
      <c r="J132" s="72">
        <f t="shared" si="62"/>
        <v>1</v>
      </c>
      <c r="K132" s="72">
        <f t="shared" si="63"/>
        <v>1</v>
      </c>
      <c r="L132" s="72">
        <f t="shared" si="51"/>
        <v>0</v>
      </c>
      <c r="M132" s="72">
        <f t="shared" ca="1" si="54"/>
        <v>0</v>
      </c>
      <c r="N132" s="27"/>
      <c r="O132" s="27"/>
      <c r="P132" s="25"/>
      <c r="Q132" s="25"/>
      <c r="T132" s="22">
        <v>354.065</v>
      </c>
      <c r="U132" s="74">
        <f t="shared" si="55"/>
        <v>-615.93499999999995</v>
      </c>
      <c r="V132" s="70">
        <f t="shared" si="56"/>
        <v>-616</v>
      </c>
      <c r="W132" s="70"/>
      <c r="X132" s="70">
        <f t="shared" si="57"/>
        <v>1066.2673101133025</v>
      </c>
      <c r="Y132" s="70">
        <f t="shared" si="58"/>
        <v>96.267310113302528</v>
      </c>
      <c r="Z132" s="70">
        <f t="shared" si="59"/>
        <v>96</v>
      </c>
      <c r="AA132" s="24">
        <f t="shared" si="60"/>
        <v>96</v>
      </c>
      <c r="AB132" s="67">
        <f t="shared" si="61"/>
        <v>1066</v>
      </c>
    </row>
    <row r="133" spans="1:28" ht="15" customHeight="1" x14ac:dyDescent="0.25">
      <c r="A133" s="25">
        <v>748</v>
      </c>
      <c r="B133" s="25">
        <v>970</v>
      </c>
      <c r="C133" s="68">
        <v>0</v>
      </c>
      <c r="D133" s="68">
        <v>273.43</v>
      </c>
      <c r="E133" s="68">
        <v>212.15</v>
      </c>
      <c r="F133" s="91">
        <v>0</v>
      </c>
      <c r="G133" s="68">
        <f t="shared" si="52"/>
        <v>170.92307692307693</v>
      </c>
      <c r="H133" s="91">
        <v>0</v>
      </c>
      <c r="I133" s="68">
        <f t="shared" si="53"/>
        <v>108.69565217391305</v>
      </c>
      <c r="J133" s="72">
        <f t="shared" si="62"/>
        <v>1</v>
      </c>
      <c r="K133" s="72">
        <f t="shared" si="63"/>
        <v>1</v>
      </c>
      <c r="L133" s="72">
        <f t="shared" si="51"/>
        <v>0</v>
      </c>
      <c r="M133" s="72">
        <f t="shared" ca="1" si="54"/>
        <v>1</v>
      </c>
      <c r="N133" s="27"/>
      <c r="O133" s="27"/>
      <c r="P133" s="25"/>
      <c r="Q133" s="25"/>
      <c r="T133" s="22">
        <v>368.11399999999998</v>
      </c>
      <c r="U133" s="74">
        <f t="shared" si="55"/>
        <v>-601.88599999999997</v>
      </c>
      <c r="V133" s="70">
        <f t="shared" si="56"/>
        <v>-602</v>
      </c>
      <c r="W133" s="70"/>
      <c r="X133" s="70">
        <f t="shared" si="57"/>
        <v>1066.2673101133025</v>
      </c>
      <c r="Y133" s="70">
        <f t="shared" si="58"/>
        <v>96.267310113302528</v>
      </c>
      <c r="Z133" s="70">
        <f t="shared" si="59"/>
        <v>96</v>
      </c>
      <c r="AA133" s="24">
        <f t="shared" si="60"/>
        <v>96</v>
      </c>
      <c r="AB133" s="67">
        <f t="shared" si="61"/>
        <v>1066</v>
      </c>
    </row>
    <row r="134" spans="1:28" ht="15" customHeight="1" x14ac:dyDescent="0.25">
      <c r="A134" s="25">
        <v>602</v>
      </c>
      <c r="B134" s="25">
        <v>970</v>
      </c>
      <c r="C134" s="68">
        <v>0.12</v>
      </c>
      <c r="D134" s="68">
        <v>273.39</v>
      </c>
      <c r="E134" s="68">
        <v>212.15</v>
      </c>
      <c r="F134" s="91">
        <v>0</v>
      </c>
      <c r="G134" s="68">
        <f t="shared" si="52"/>
        <v>169.14285714285714</v>
      </c>
      <c r="H134" s="91">
        <v>0</v>
      </c>
      <c r="I134" s="68">
        <f t="shared" si="53"/>
        <v>104.16666666666667</v>
      </c>
      <c r="J134" s="72">
        <f t="shared" si="62"/>
        <v>1</v>
      </c>
      <c r="K134" s="72">
        <f t="shared" si="63"/>
        <v>1</v>
      </c>
      <c r="L134" s="72">
        <f t="shared" si="51"/>
        <v>0</v>
      </c>
      <c r="M134" s="72">
        <f t="shared" ca="1" si="54"/>
        <v>0</v>
      </c>
      <c r="N134" s="27"/>
      <c r="O134" s="27"/>
      <c r="P134" s="25"/>
      <c r="Q134" s="25"/>
      <c r="T134" s="22">
        <v>380.58</v>
      </c>
      <c r="U134" s="74">
        <f t="shared" si="55"/>
        <v>-589.42000000000007</v>
      </c>
      <c r="V134" s="70">
        <f t="shared" si="56"/>
        <v>-589</v>
      </c>
      <c r="W134" s="70"/>
      <c r="X134" s="70">
        <f t="shared" si="57"/>
        <v>1066.2673101133025</v>
      </c>
      <c r="Y134" s="70">
        <f t="shared" si="58"/>
        <v>96.267310113302528</v>
      </c>
      <c r="Z134" s="70">
        <f t="shared" si="59"/>
        <v>96</v>
      </c>
      <c r="AA134" s="24">
        <f t="shared" si="60"/>
        <v>96</v>
      </c>
      <c r="AB134" s="67">
        <f t="shared" si="61"/>
        <v>1066</v>
      </c>
    </row>
    <row r="135" spans="1:28" ht="15" customHeight="1" x14ac:dyDescent="0.25">
      <c r="A135" s="25">
        <v>894</v>
      </c>
      <c r="B135" s="25">
        <v>800</v>
      </c>
      <c r="C135" s="68">
        <v>0</v>
      </c>
      <c r="D135" s="68">
        <v>273.39999999999998</v>
      </c>
      <c r="E135" s="68">
        <v>212</v>
      </c>
      <c r="F135" s="91">
        <v>0</v>
      </c>
      <c r="G135" s="68">
        <f t="shared" si="52"/>
        <v>138.4</v>
      </c>
      <c r="H135" s="91">
        <v>0</v>
      </c>
      <c r="I135" s="68">
        <f t="shared" si="53"/>
        <v>100</v>
      </c>
      <c r="J135" s="72">
        <f t="shared" si="62"/>
        <v>0</v>
      </c>
      <c r="K135" s="72">
        <f t="shared" si="63"/>
        <v>-1</v>
      </c>
      <c r="L135" s="72">
        <f t="shared" ref="L135:L166" si="64">IF(OR(COUNTIF(K131:K135,1)=5,COUNTIF(K131:K135,-1)=5),1,0)</f>
        <v>0</v>
      </c>
      <c r="M135" s="72">
        <f t="shared" ca="1" si="54"/>
        <v>0</v>
      </c>
      <c r="N135" s="27"/>
      <c r="O135" s="27"/>
      <c r="P135" s="25"/>
      <c r="Q135" s="25"/>
      <c r="T135" s="22">
        <v>374.77300000000002</v>
      </c>
      <c r="U135" s="74">
        <f t="shared" si="55"/>
        <v>-425.22699999999998</v>
      </c>
      <c r="V135" s="70">
        <f t="shared" si="56"/>
        <v>-425</v>
      </c>
      <c r="W135" s="70"/>
      <c r="X135" s="70">
        <f t="shared" si="57"/>
        <v>879.3957196810743</v>
      </c>
      <c r="Y135" s="70">
        <f t="shared" si="58"/>
        <v>79.395719681074297</v>
      </c>
      <c r="Z135" s="70">
        <f t="shared" si="59"/>
        <v>79</v>
      </c>
      <c r="AA135" s="24">
        <f t="shared" si="60"/>
        <v>79</v>
      </c>
      <c r="AB135" s="67">
        <f t="shared" si="61"/>
        <v>879</v>
      </c>
    </row>
    <row r="136" spans="1:28" ht="15" customHeight="1" x14ac:dyDescent="0.25">
      <c r="A136" s="25">
        <v>807</v>
      </c>
      <c r="B136" s="25">
        <v>800</v>
      </c>
      <c r="C136" s="68">
        <v>0</v>
      </c>
      <c r="D136" s="68">
        <v>273.39999999999998</v>
      </c>
      <c r="E136" s="68">
        <v>212</v>
      </c>
      <c r="F136" s="91">
        <v>0</v>
      </c>
      <c r="G136" s="68">
        <f t="shared" si="52"/>
        <v>135.1875</v>
      </c>
      <c r="H136" s="91">
        <v>0</v>
      </c>
      <c r="I136" s="68">
        <f t="shared" si="53"/>
        <v>96.15384615384616</v>
      </c>
      <c r="J136" s="72">
        <f t="shared" si="62"/>
        <v>1</v>
      </c>
      <c r="K136" s="72">
        <f t="shared" si="63"/>
        <v>1</v>
      </c>
      <c r="L136" s="72">
        <f t="shared" si="64"/>
        <v>0</v>
      </c>
      <c r="M136" s="72">
        <f t="shared" ca="1" si="54"/>
        <v>0</v>
      </c>
      <c r="N136" s="27"/>
      <c r="O136" s="27"/>
      <c r="P136" s="25"/>
      <c r="Q136" s="25"/>
      <c r="T136" s="22">
        <v>293.75200000000001</v>
      </c>
      <c r="U136" s="74">
        <f t="shared" si="55"/>
        <v>-506.24799999999999</v>
      </c>
      <c r="V136" s="70">
        <f t="shared" si="56"/>
        <v>-506</v>
      </c>
      <c r="W136" s="70"/>
      <c r="X136" s="70">
        <f t="shared" si="57"/>
        <v>879.3957196810743</v>
      </c>
      <c r="Y136" s="70">
        <f t="shared" si="58"/>
        <v>79.395719681074297</v>
      </c>
      <c r="Z136" s="70">
        <f t="shared" si="59"/>
        <v>79</v>
      </c>
      <c r="AA136" s="24">
        <f t="shared" si="60"/>
        <v>79</v>
      </c>
      <c r="AB136" s="67">
        <f t="shared" si="61"/>
        <v>879</v>
      </c>
    </row>
    <row r="137" spans="1:28" ht="15" customHeight="1" x14ac:dyDescent="0.25">
      <c r="A137" s="25">
        <v>452</v>
      </c>
      <c r="B137" s="25">
        <v>800</v>
      </c>
      <c r="C137" s="68">
        <v>0.06</v>
      </c>
      <c r="D137" s="68">
        <v>273.37</v>
      </c>
      <c r="E137" s="68">
        <v>212</v>
      </c>
      <c r="F137" s="91">
        <v>0</v>
      </c>
      <c r="G137" s="68">
        <f t="shared" si="52"/>
        <v>148.11764705882354</v>
      </c>
      <c r="H137" s="91">
        <v>0</v>
      </c>
      <c r="I137" s="68">
        <f t="shared" si="53"/>
        <v>98.888888888888886</v>
      </c>
      <c r="J137" s="72">
        <f t="shared" si="62"/>
        <v>1</v>
      </c>
      <c r="K137" s="72">
        <f t="shared" si="63"/>
        <v>1</v>
      </c>
      <c r="L137" s="72">
        <f t="shared" si="64"/>
        <v>0</v>
      </c>
      <c r="M137" s="72">
        <f t="shared" ca="1" si="54"/>
        <v>1</v>
      </c>
      <c r="N137" s="27"/>
      <c r="O137" s="27"/>
      <c r="P137" s="25"/>
      <c r="Q137" s="25"/>
      <c r="T137" s="22">
        <v>262.28699999999998</v>
      </c>
      <c r="U137" s="74">
        <f t="shared" si="55"/>
        <v>-537.71299999999997</v>
      </c>
      <c r="V137" s="70">
        <f t="shared" si="56"/>
        <v>-538</v>
      </c>
      <c r="W137" s="70"/>
      <c r="X137" s="70">
        <f t="shared" si="57"/>
        <v>879.3957196810743</v>
      </c>
      <c r="Y137" s="70">
        <f t="shared" si="58"/>
        <v>79.395719681074297</v>
      </c>
      <c r="Z137" s="70">
        <f t="shared" si="59"/>
        <v>79</v>
      </c>
      <c r="AA137" s="24">
        <f t="shared" si="60"/>
        <v>79</v>
      </c>
      <c r="AB137" s="67">
        <f t="shared" si="61"/>
        <v>879</v>
      </c>
    </row>
    <row r="138" spans="1:28" ht="15" customHeight="1" x14ac:dyDescent="0.25">
      <c r="A138" s="25">
        <v>686</v>
      </c>
      <c r="B138" s="25">
        <v>800</v>
      </c>
      <c r="C138" s="68">
        <v>0</v>
      </c>
      <c r="D138" s="68">
        <v>273.36</v>
      </c>
      <c r="E138" s="68">
        <v>212</v>
      </c>
      <c r="F138" s="91">
        <v>0</v>
      </c>
      <c r="G138" s="68">
        <f t="shared" si="52"/>
        <v>126.88888888888889</v>
      </c>
      <c r="H138" s="91">
        <v>0</v>
      </c>
      <c r="I138" s="68">
        <f t="shared" si="53"/>
        <v>95.357142857142861</v>
      </c>
      <c r="J138" s="72">
        <f t="shared" si="62"/>
        <v>1</v>
      </c>
      <c r="K138" s="72">
        <f t="shared" si="63"/>
        <v>1</v>
      </c>
      <c r="L138" s="72">
        <f t="shared" si="64"/>
        <v>0</v>
      </c>
      <c r="M138" s="72">
        <f t="shared" ca="1" si="54"/>
        <v>0</v>
      </c>
      <c r="N138" s="27"/>
      <c r="O138" s="27"/>
      <c r="P138" s="25"/>
      <c r="Q138" s="25"/>
      <c r="T138" s="22">
        <v>218.83600000000001</v>
      </c>
      <c r="U138" s="74">
        <f t="shared" si="55"/>
        <v>-581.16399999999999</v>
      </c>
      <c r="V138" s="70">
        <f t="shared" si="56"/>
        <v>-581</v>
      </c>
      <c r="W138" s="70"/>
      <c r="X138" s="70">
        <f t="shared" si="57"/>
        <v>879.3957196810743</v>
      </c>
      <c r="Y138" s="70">
        <f t="shared" si="58"/>
        <v>79.395719681074297</v>
      </c>
      <c r="Z138" s="70">
        <f t="shared" si="59"/>
        <v>79</v>
      </c>
      <c r="AA138" s="24">
        <f t="shared" si="60"/>
        <v>79</v>
      </c>
      <c r="AB138" s="67">
        <f t="shared" si="61"/>
        <v>879</v>
      </c>
    </row>
    <row r="139" spans="1:28" ht="15" customHeight="1" x14ac:dyDescent="0.25">
      <c r="A139" s="25">
        <v>302</v>
      </c>
      <c r="B139" s="25">
        <v>640</v>
      </c>
      <c r="C139" s="68">
        <v>0</v>
      </c>
      <c r="D139" s="68">
        <v>273.32</v>
      </c>
      <c r="E139" s="68">
        <v>211.79</v>
      </c>
      <c r="F139" s="91">
        <v>0</v>
      </c>
      <c r="G139" s="68">
        <f t="shared" si="52"/>
        <v>140.42105263157896</v>
      </c>
      <c r="H139" s="91">
        <v>0</v>
      </c>
      <c r="I139" s="68">
        <f t="shared" si="53"/>
        <v>92.068965517241381</v>
      </c>
      <c r="J139" s="72">
        <f t="shared" si="62"/>
        <v>0</v>
      </c>
      <c r="K139" s="72">
        <f t="shared" si="63"/>
        <v>-1</v>
      </c>
      <c r="L139" s="72">
        <f t="shared" si="64"/>
        <v>0</v>
      </c>
      <c r="M139" s="72">
        <f t="shared" ca="1" si="54"/>
        <v>1</v>
      </c>
      <c r="N139" s="27"/>
      <c r="O139" s="27"/>
      <c r="P139" s="25"/>
      <c r="Q139" s="25"/>
      <c r="T139" s="22">
        <v>191.214</v>
      </c>
      <c r="U139" s="74">
        <f t="shared" si="55"/>
        <v>-448.786</v>
      </c>
      <c r="V139" s="70">
        <f t="shared" si="56"/>
        <v>-449</v>
      </c>
      <c r="W139" s="70"/>
      <c r="X139" s="70">
        <f t="shared" si="57"/>
        <v>703.51657574485944</v>
      </c>
      <c r="Y139" s="70">
        <f t="shared" si="58"/>
        <v>63.516575744859438</v>
      </c>
      <c r="Z139" s="70">
        <f t="shared" si="59"/>
        <v>64</v>
      </c>
      <c r="AA139" s="24">
        <f t="shared" si="60"/>
        <v>64</v>
      </c>
      <c r="AB139" s="67">
        <f t="shared" si="61"/>
        <v>704</v>
      </c>
    </row>
    <row r="140" spans="1:28" ht="15" customHeight="1" x14ac:dyDescent="0.25">
      <c r="A140" s="25">
        <v>592</v>
      </c>
      <c r="B140" s="25">
        <v>640</v>
      </c>
      <c r="C140" s="68">
        <v>0.06</v>
      </c>
      <c r="D140" s="68">
        <v>273.32</v>
      </c>
      <c r="E140" s="68">
        <v>211.79</v>
      </c>
      <c r="F140" s="91">
        <v>0</v>
      </c>
      <c r="G140" s="68">
        <f t="shared" si="52"/>
        <v>118.9</v>
      </c>
      <c r="H140" s="91">
        <v>0</v>
      </c>
      <c r="I140" s="68">
        <f t="shared" si="53"/>
        <v>89</v>
      </c>
      <c r="J140" s="72">
        <f t="shared" si="62"/>
        <v>1</v>
      </c>
      <c r="K140" s="72">
        <f t="shared" si="63"/>
        <v>1</v>
      </c>
      <c r="L140" s="72">
        <f t="shared" si="64"/>
        <v>0</v>
      </c>
      <c r="M140" s="72">
        <f t="shared" ca="1" si="54"/>
        <v>1</v>
      </c>
      <c r="N140" s="27"/>
      <c r="O140" s="27"/>
      <c r="P140" s="25"/>
      <c r="Q140" s="25"/>
      <c r="T140" s="22">
        <v>207.15799999999999</v>
      </c>
      <c r="U140" s="74">
        <f t="shared" si="55"/>
        <v>-432.84199999999998</v>
      </c>
      <c r="V140" s="70">
        <f t="shared" si="56"/>
        <v>-433</v>
      </c>
      <c r="W140" s="70"/>
      <c r="X140" s="70">
        <f t="shared" si="57"/>
        <v>703.51657574485944</v>
      </c>
      <c r="Y140" s="70">
        <f t="shared" si="58"/>
        <v>63.516575744859438</v>
      </c>
      <c r="Z140" s="70">
        <f t="shared" si="59"/>
        <v>64</v>
      </c>
      <c r="AA140" s="24">
        <f t="shared" si="60"/>
        <v>64</v>
      </c>
      <c r="AB140" s="67">
        <f t="shared" si="61"/>
        <v>704</v>
      </c>
    </row>
    <row r="141" spans="1:28" ht="15" customHeight="1" x14ac:dyDescent="0.25">
      <c r="A141" s="25">
        <v>738</v>
      </c>
      <c r="B141" s="25">
        <v>640</v>
      </c>
      <c r="C141" s="68">
        <v>0</v>
      </c>
      <c r="D141" s="68">
        <v>273.33</v>
      </c>
      <c r="E141" s="68">
        <v>211.79</v>
      </c>
      <c r="F141" s="91">
        <v>0</v>
      </c>
      <c r="G141" s="68">
        <f t="shared" si="52"/>
        <v>106.28571428571429</v>
      </c>
      <c r="H141" s="91">
        <v>0</v>
      </c>
      <c r="I141" s="68">
        <f t="shared" si="53"/>
        <v>91.612903225806448</v>
      </c>
      <c r="J141" s="72">
        <f t="shared" si="62"/>
        <v>1</v>
      </c>
      <c r="K141" s="72">
        <f t="shared" si="63"/>
        <v>1</v>
      </c>
      <c r="L141" s="72">
        <f t="shared" si="64"/>
        <v>0</v>
      </c>
      <c r="M141" s="72">
        <f t="shared" ca="1" si="54"/>
        <v>1</v>
      </c>
      <c r="N141" s="27"/>
      <c r="O141" s="27"/>
      <c r="P141" s="25"/>
      <c r="Q141" s="25"/>
      <c r="T141" s="22">
        <v>203.672</v>
      </c>
      <c r="U141" s="74">
        <f t="shared" si="55"/>
        <v>-436.32799999999997</v>
      </c>
      <c r="V141" s="70">
        <f t="shared" si="56"/>
        <v>-436</v>
      </c>
      <c r="W141" s="70"/>
      <c r="X141" s="70">
        <f t="shared" si="57"/>
        <v>703.51657574485944</v>
      </c>
      <c r="Y141" s="70">
        <f t="shared" si="58"/>
        <v>63.516575744859438</v>
      </c>
      <c r="Z141" s="70">
        <f t="shared" si="59"/>
        <v>64</v>
      </c>
      <c r="AA141" s="24">
        <f t="shared" si="60"/>
        <v>64</v>
      </c>
      <c r="AB141" s="67">
        <f t="shared" si="61"/>
        <v>704</v>
      </c>
    </row>
    <row r="142" spans="1:28" ht="15" customHeight="1" x14ac:dyDescent="0.25">
      <c r="A142" s="25">
        <v>447</v>
      </c>
      <c r="B142" s="25">
        <v>640</v>
      </c>
      <c r="C142" s="68">
        <v>0</v>
      </c>
      <c r="D142" s="68">
        <v>273.31</v>
      </c>
      <c r="E142" s="68">
        <v>211.79</v>
      </c>
      <c r="F142" s="91">
        <v>0</v>
      </c>
      <c r="G142" s="68">
        <f t="shared" si="52"/>
        <v>114.68181818181819</v>
      </c>
      <c r="H142" s="91">
        <v>0</v>
      </c>
      <c r="I142" s="68">
        <f t="shared" si="53"/>
        <v>88.75</v>
      </c>
      <c r="J142" s="72">
        <f t="shared" si="62"/>
        <v>1</v>
      </c>
      <c r="K142" s="72">
        <f t="shared" si="63"/>
        <v>1</v>
      </c>
      <c r="L142" s="72">
        <f t="shared" si="64"/>
        <v>0</v>
      </c>
      <c r="M142" s="72">
        <f t="shared" ca="1" si="54"/>
        <v>0</v>
      </c>
      <c r="N142" s="27"/>
      <c r="O142" s="27"/>
      <c r="P142" s="25"/>
      <c r="Q142" s="25"/>
      <c r="T142" s="22">
        <v>203.26900000000001</v>
      </c>
      <c r="U142" s="74">
        <f t="shared" si="55"/>
        <v>-436.73099999999999</v>
      </c>
      <c r="V142" s="70">
        <f t="shared" si="56"/>
        <v>-437</v>
      </c>
      <c r="W142" s="70"/>
      <c r="X142" s="70">
        <f t="shared" si="57"/>
        <v>703.51657574485944</v>
      </c>
      <c r="Y142" s="70">
        <f t="shared" si="58"/>
        <v>63.516575744859438</v>
      </c>
      <c r="Z142" s="70">
        <f t="shared" si="59"/>
        <v>64</v>
      </c>
      <c r="AA142" s="24">
        <f t="shared" si="60"/>
        <v>64</v>
      </c>
      <c r="AB142" s="67">
        <f t="shared" si="61"/>
        <v>704</v>
      </c>
    </row>
    <row r="143" spans="1:28" ht="15" customHeight="1" x14ac:dyDescent="0.25">
      <c r="A143" s="25">
        <v>446</v>
      </c>
      <c r="B143" s="25">
        <v>470</v>
      </c>
      <c r="C143" s="68">
        <v>0.06</v>
      </c>
      <c r="D143" s="68">
        <v>273.3</v>
      </c>
      <c r="E143" s="68">
        <v>211.57</v>
      </c>
      <c r="F143" s="91">
        <v>0</v>
      </c>
      <c r="G143" s="68">
        <f t="shared" si="52"/>
        <v>109.73913043478261</v>
      </c>
      <c r="H143" s="91">
        <v>0</v>
      </c>
      <c r="I143" s="68">
        <f t="shared" si="53"/>
        <v>86.060606060606062</v>
      </c>
      <c r="J143" s="72">
        <f t="shared" si="62"/>
        <v>0</v>
      </c>
      <c r="K143" s="72">
        <f t="shared" si="63"/>
        <v>-1</v>
      </c>
      <c r="L143" s="72">
        <f t="shared" si="64"/>
        <v>0</v>
      </c>
      <c r="M143" s="72">
        <f t="shared" ca="1" si="54"/>
        <v>1</v>
      </c>
      <c r="N143" s="27"/>
      <c r="O143" s="27"/>
      <c r="P143" s="25"/>
      <c r="Q143" s="25"/>
      <c r="T143" s="22">
        <v>0</v>
      </c>
      <c r="U143" s="74">
        <f t="shared" si="55"/>
        <v>-470</v>
      </c>
      <c r="V143" s="70">
        <f t="shared" si="56"/>
        <v>-470</v>
      </c>
      <c r="W143" s="70"/>
      <c r="X143" s="70">
        <f t="shared" si="57"/>
        <v>516.64498531263109</v>
      </c>
      <c r="Y143" s="70">
        <f t="shared" si="58"/>
        <v>46.644985312631093</v>
      </c>
      <c r="Z143" s="70">
        <f t="shared" si="59"/>
        <v>47</v>
      </c>
      <c r="AA143" s="24">
        <f t="shared" si="60"/>
        <v>47</v>
      </c>
      <c r="AB143" s="67">
        <f t="shared" si="61"/>
        <v>517</v>
      </c>
    </row>
    <row r="144" spans="1:28" ht="15" customHeight="1" x14ac:dyDescent="0.25">
      <c r="A144" s="25">
        <v>592</v>
      </c>
      <c r="B144" s="25">
        <v>470</v>
      </c>
      <c r="C144" s="68">
        <v>0.06</v>
      </c>
      <c r="D144" s="68">
        <v>273.32</v>
      </c>
      <c r="E144" s="68">
        <v>211.57</v>
      </c>
      <c r="F144" s="91">
        <v>0</v>
      </c>
      <c r="G144" s="68">
        <f t="shared" si="52"/>
        <v>99.083333333333329</v>
      </c>
      <c r="H144" s="91">
        <v>0</v>
      </c>
      <c r="I144" s="68">
        <f t="shared" si="53"/>
        <v>83.529411764705884</v>
      </c>
      <c r="J144" s="72">
        <f t="shared" si="62"/>
        <v>1</v>
      </c>
      <c r="K144" s="72">
        <f t="shared" si="63"/>
        <v>1</v>
      </c>
      <c r="L144" s="72">
        <f t="shared" si="64"/>
        <v>0</v>
      </c>
      <c r="M144" s="72">
        <f t="shared" ca="1" si="54"/>
        <v>0</v>
      </c>
      <c r="N144" s="27"/>
      <c r="O144" s="27"/>
      <c r="P144" s="25"/>
      <c r="Q144" s="25"/>
      <c r="T144" s="22">
        <v>207.084</v>
      </c>
      <c r="U144" s="74">
        <f t="shared" si="55"/>
        <v>-262.916</v>
      </c>
      <c r="V144" s="70">
        <f t="shared" si="56"/>
        <v>-263</v>
      </c>
      <c r="W144" s="70"/>
      <c r="X144" s="70">
        <f t="shared" si="57"/>
        <v>516.64498531263109</v>
      </c>
      <c r="Y144" s="70">
        <f t="shared" si="58"/>
        <v>46.644985312631093</v>
      </c>
      <c r="Z144" s="70">
        <f t="shared" si="59"/>
        <v>47</v>
      </c>
      <c r="AA144" s="24">
        <f t="shared" si="60"/>
        <v>47</v>
      </c>
      <c r="AB144" s="67">
        <f t="shared" si="61"/>
        <v>517</v>
      </c>
    </row>
    <row r="145" spans="1:28" ht="15" customHeight="1" x14ac:dyDescent="0.25">
      <c r="A145" s="25">
        <v>592</v>
      </c>
      <c r="B145" s="25">
        <v>470</v>
      </c>
      <c r="C145" s="68">
        <v>0</v>
      </c>
      <c r="D145" s="68">
        <v>273.33</v>
      </c>
      <c r="E145" s="68">
        <v>211.57</v>
      </c>
      <c r="F145" s="91">
        <v>0</v>
      </c>
      <c r="G145" s="68">
        <f t="shared" si="52"/>
        <v>95.12</v>
      </c>
      <c r="H145" s="91">
        <v>0</v>
      </c>
      <c r="I145" s="68">
        <f t="shared" si="53"/>
        <v>84</v>
      </c>
      <c r="J145" s="72">
        <f t="shared" si="62"/>
        <v>1</v>
      </c>
      <c r="K145" s="72">
        <f t="shared" si="63"/>
        <v>1</v>
      </c>
      <c r="L145" s="72">
        <f t="shared" si="64"/>
        <v>0</v>
      </c>
      <c r="M145" s="72">
        <f t="shared" ca="1" si="54"/>
        <v>1</v>
      </c>
      <c r="N145" s="27"/>
      <c r="O145" s="27"/>
      <c r="P145" s="25"/>
      <c r="Q145" s="25"/>
      <c r="T145" s="22">
        <v>203.49600000000001</v>
      </c>
      <c r="U145" s="74">
        <f t="shared" si="55"/>
        <v>-266.50400000000002</v>
      </c>
      <c r="V145" s="70">
        <f t="shared" si="56"/>
        <v>-267</v>
      </c>
      <c r="W145" s="70"/>
      <c r="X145" s="70">
        <f t="shared" si="57"/>
        <v>516.64498531263109</v>
      </c>
      <c r="Y145" s="70">
        <f t="shared" si="58"/>
        <v>46.644985312631093</v>
      </c>
      <c r="Z145" s="70">
        <f t="shared" si="59"/>
        <v>47</v>
      </c>
      <c r="AA145" s="24">
        <f t="shared" si="60"/>
        <v>47</v>
      </c>
      <c r="AB145" s="67">
        <f t="shared" si="61"/>
        <v>517</v>
      </c>
    </row>
    <row r="146" spans="1:28" ht="15" customHeight="1" x14ac:dyDescent="0.25">
      <c r="A146" s="25">
        <v>446</v>
      </c>
      <c r="B146" s="25">
        <v>470</v>
      </c>
      <c r="C146" s="68">
        <v>0</v>
      </c>
      <c r="D146" s="68">
        <v>273.33</v>
      </c>
      <c r="E146" s="68">
        <v>211.57</v>
      </c>
      <c r="F146" s="91">
        <v>0</v>
      </c>
      <c r="G146" s="68">
        <f t="shared" si="52"/>
        <v>97.07692307692308</v>
      </c>
      <c r="H146" s="91">
        <v>0</v>
      </c>
      <c r="I146" s="68">
        <f t="shared" si="53"/>
        <v>81.666666666666671</v>
      </c>
      <c r="J146" s="72">
        <f t="shared" si="62"/>
        <v>1</v>
      </c>
      <c r="K146" s="72">
        <f t="shared" si="63"/>
        <v>1</v>
      </c>
      <c r="L146" s="72">
        <f t="shared" si="64"/>
        <v>0</v>
      </c>
      <c r="M146" s="72">
        <f t="shared" ca="1" si="54"/>
        <v>0</v>
      </c>
      <c r="N146" s="27"/>
      <c r="O146" s="27"/>
      <c r="P146" s="25"/>
      <c r="Q146" s="25"/>
      <c r="T146" s="22">
        <v>193.16399999999999</v>
      </c>
      <c r="U146" s="74">
        <f t="shared" si="55"/>
        <v>-276.83600000000001</v>
      </c>
      <c r="V146" s="70">
        <f t="shared" si="56"/>
        <v>-277</v>
      </c>
      <c r="W146" s="70"/>
      <c r="X146" s="70">
        <f t="shared" si="57"/>
        <v>516.64498531263109</v>
      </c>
      <c r="Y146" s="70">
        <f t="shared" si="58"/>
        <v>46.644985312631093</v>
      </c>
      <c r="Z146" s="70">
        <f t="shared" si="59"/>
        <v>47</v>
      </c>
      <c r="AA146" s="24">
        <f t="shared" si="60"/>
        <v>47</v>
      </c>
      <c r="AB146" s="67">
        <f t="shared" si="61"/>
        <v>517</v>
      </c>
    </row>
    <row r="147" spans="1:28" ht="15" customHeight="1" x14ac:dyDescent="0.25">
      <c r="A147" s="25">
        <v>591</v>
      </c>
      <c r="B147" s="25">
        <v>300</v>
      </c>
      <c r="C147" s="68">
        <v>0.06</v>
      </c>
      <c r="D147" s="68">
        <v>273.36</v>
      </c>
      <c r="E147" s="68">
        <v>211.23</v>
      </c>
      <c r="F147" s="91">
        <v>0</v>
      </c>
      <c r="G147" s="68">
        <f t="shared" si="52"/>
        <v>88.111111111111114</v>
      </c>
      <c r="H147" s="91">
        <v>0</v>
      </c>
      <c r="I147" s="68">
        <f t="shared" si="53"/>
        <v>79.459459459459453</v>
      </c>
      <c r="J147" s="72">
        <f t="shared" si="62"/>
        <v>0</v>
      </c>
      <c r="K147" s="72">
        <f t="shared" si="63"/>
        <v>-1</v>
      </c>
      <c r="L147" s="72">
        <f t="shared" si="64"/>
        <v>0</v>
      </c>
      <c r="M147" s="72">
        <f t="shared" ca="1" si="54"/>
        <v>0</v>
      </c>
      <c r="N147" s="27"/>
      <c r="O147" s="27"/>
      <c r="P147" s="25"/>
      <c r="Q147" s="25"/>
      <c r="T147" s="22">
        <v>182.017</v>
      </c>
      <c r="U147" s="74">
        <f t="shared" si="55"/>
        <v>-117.983</v>
      </c>
      <c r="V147" s="70">
        <f t="shared" si="56"/>
        <v>-118</v>
      </c>
      <c r="W147" s="70"/>
      <c r="X147" s="70">
        <f t="shared" si="57"/>
        <v>329.77339488040286</v>
      </c>
      <c r="Y147" s="70">
        <f t="shared" si="58"/>
        <v>29.773394880402861</v>
      </c>
      <c r="Z147" s="70">
        <f t="shared" si="59"/>
        <v>30</v>
      </c>
      <c r="AA147" s="24">
        <f t="shared" si="60"/>
        <v>30</v>
      </c>
      <c r="AB147" s="67">
        <f t="shared" si="61"/>
        <v>330</v>
      </c>
    </row>
    <row r="148" spans="1:28" ht="15" customHeight="1" x14ac:dyDescent="0.25">
      <c r="A148" s="25">
        <v>446</v>
      </c>
      <c r="B148" s="25">
        <v>300</v>
      </c>
      <c r="C148" s="68">
        <v>0</v>
      </c>
      <c r="D148" s="68">
        <v>273.37</v>
      </c>
      <c r="E148" s="68">
        <v>211.23</v>
      </c>
      <c r="F148" s="91">
        <v>0</v>
      </c>
      <c r="G148" s="68">
        <f t="shared" si="52"/>
        <v>90.142857142857139</v>
      </c>
      <c r="H148" s="91">
        <v>0</v>
      </c>
      <c r="I148" s="68">
        <f t="shared" si="53"/>
        <v>77.368421052631575</v>
      </c>
      <c r="J148" s="72">
        <f t="shared" si="62"/>
        <v>1</v>
      </c>
      <c r="K148" s="72">
        <f t="shared" si="63"/>
        <v>1</v>
      </c>
      <c r="L148" s="72">
        <f t="shared" si="64"/>
        <v>0</v>
      </c>
      <c r="M148" s="72">
        <f t="shared" ca="1" si="54"/>
        <v>0</v>
      </c>
      <c r="N148" s="27"/>
      <c r="O148" s="27"/>
      <c r="P148" s="25"/>
      <c r="Q148" s="25"/>
      <c r="T148" s="22">
        <v>179.30199999999999</v>
      </c>
      <c r="U148" s="74">
        <f t="shared" si="55"/>
        <v>-120.69800000000001</v>
      </c>
      <c r="V148" s="70">
        <f t="shared" si="56"/>
        <v>-121</v>
      </c>
      <c r="W148" s="70"/>
      <c r="X148" s="70">
        <f t="shared" si="57"/>
        <v>329.77339488040286</v>
      </c>
      <c r="Y148" s="70">
        <f t="shared" si="58"/>
        <v>29.773394880402861</v>
      </c>
      <c r="Z148" s="70">
        <f t="shared" si="59"/>
        <v>30</v>
      </c>
      <c r="AA148" s="24">
        <f t="shared" si="60"/>
        <v>30</v>
      </c>
      <c r="AB148" s="67">
        <f t="shared" si="61"/>
        <v>330</v>
      </c>
    </row>
    <row r="149" spans="1:28" ht="15" customHeight="1" x14ac:dyDescent="0.25">
      <c r="A149" s="25">
        <v>446</v>
      </c>
      <c r="B149" s="25">
        <v>300</v>
      </c>
      <c r="C149" s="68">
        <v>0</v>
      </c>
      <c r="D149" s="68">
        <v>273.39</v>
      </c>
      <c r="E149" s="68">
        <v>211.23</v>
      </c>
      <c r="F149" s="91">
        <v>0</v>
      </c>
      <c r="G149" s="68">
        <f t="shared" si="52"/>
        <v>87.034482758620683</v>
      </c>
      <c r="H149" s="91">
        <v>0</v>
      </c>
      <c r="I149" s="68">
        <f t="shared" si="53"/>
        <v>75.384615384615387</v>
      </c>
      <c r="J149" s="72">
        <f t="shared" si="62"/>
        <v>1</v>
      </c>
      <c r="K149" s="72">
        <f t="shared" si="63"/>
        <v>1</v>
      </c>
      <c r="L149" s="72">
        <f t="shared" si="64"/>
        <v>0</v>
      </c>
      <c r="M149" s="72">
        <f t="shared" ca="1" si="54"/>
        <v>1</v>
      </c>
      <c r="N149" s="27"/>
      <c r="O149" s="27"/>
      <c r="P149" s="25"/>
      <c r="Q149" s="25"/>
      <c r="T149" s="22">
        <v>179.44399999999999</v>
      </c>
      <c r="U149" s="74">
        <f t="shared" si="55"/>
        <v>-120.55600000000001</v>
      </c>
      <c r="V149" s="70">
        <f t="shared" si="56"/>
        <v>-121</v>
      </c>
      <c r="W149" s="70"/>
      <c r="X149" s="70">
        <f t="shared" si="57"/>
        <v>329.77339488040286</v>
      </c>
      <c r="Y149" s="70">
        <f t="shared" si="58"/>
        <v>29.773394880402861</v>
      </c>
      <c r="Z149" s="70">
        <f t="shared" si="59"/>
        <v>30</v>
      </c>
      <c r="AA149" s="24">
        <f t="shared" si="60"/>
        <v>30</v>
      </c>
      <c r="AB149" s="67">
        <f t="shared" si="61"/>
        <v>330</v>
      </c>
    </row>
    <row r="150" spans="1:28" ht="15" customHeight="1" x14ac:dyDescent="0.25">
      <c r="A150" s="25">
        <v>592</v>
      </c>
      <c r="B150" s="25">
        <v>300</v>
      </c>
      <c r="C150" s="68">
        <v>0.06</v>
      </c>
      <c r="D150" s="68">
        <v>273.42</v>
      </c>
      <c r="E150" s="68">
        <v>211.23</v>
      </c>
      <c r="F150" s="91">
        <v>0</v>
      </c>
      <c r="G150" s="68">
        <f t="shared" si="52"/>
        <v>79.266666666666666</v>
      </c>
      <c r="H150" s="91">
        <v>0</v>
      </c>
      <c r="I150" s="68">
        <f t="shared" si="53"/>
        <v>73.5</v>
      </c>
      <c r="J150" s="72">
        <f t="shared" si="62"/>
        <v>1</v>
      </c>
      <c r="K150" s="72">
        <f t="shared" si="63"/>
        <v>1</v>
      </c>
      <c r="L150" s="72">
        <f t="shared" si="64"/>
        <v>0</v>
      </c>
      <c r="M150" s="72">
        <f t="shared" ca="1" si="54"/>
        <v>1</v>
      </c>
      <c r="N150" s="27"/>
      <c r="O150" s="27"/>
      <c r="P150" s="25"/>
      <c r="Q150" s="25"/>
      <c r="T150" s="22">
        <v>183.75200000000001</v>
      </c>
      <c r="U150" s="74">
        <f t="shared" si="55"/>
        <v>-116.24799999999999</v>
      </c>
      <c r="V150" s="70">
        <f t="shared" si="56"/>
        <v>-116</v>
      </c>
      <c r="W150" s="70"/>
      <c r="X150" s="70">
        <f t="shared" si="57"/>
        <v>329.77339488040286</v>
      </c>
      <c r="Y150" s="70">
        <f t="shared" si="58"/>
        <v>29.773394880402861</v>
      </c>
      <c r="Z150" s="70">
        <f t="shared" si="59"/>
        <v>30</v>
      </c>
      <c r="AA150" s="24">
        <f t="shared" si="60"/>
        <v>30</v>
      </c>
      <c r="AB150" s="67">
        <f t="shared" si="61"/>
        <v>330</v>
      </c>
    </row>
    <row r="151" spans="1:28" ht="15" customHeight="1" x14ac:dyDescent="0.25">
      <c r="A151" s="25">
        <v>447</v>
      </c>
      <c r="B151" s="25">
        <v>130</v>
      </c>
      <c r="C151" s="68">
        <v>0</v>
      </c>
      <c r="D151" s="68">
        <v>273.45</v>
      </c>
      <c r="E151" s="68">
        <v>210.39</v>
      </c>
      <c r="F151" s="91">
        <v>0</v>
      </c>
      <c r="G151" s="68">
        <f t="shared" si="52"/>
        <v>81.387096774193552</v>
      </c>
      <c r="H151" s="91">
        <v>0</v>
      </c>
      <c r="I151" s="68">
        <f t="shared" si="53"/>
        <v>71.707317073170728</v>
      </c>
      <c r="J151" s="72">
        <f t="shared" si="62"/>
        <v>0</v>
      </c>
      <c r="K151" s="72">
        <f t="shared" si="63"/>
        <v>-1</v>
      </c>
      <c r="L151" s="72">
        <f t="shared" si="64"/>
        <v>0</v>
      </c>
      <c r="M151" s="72">
        <f t="shared" ca="1" si="54"/>
        <v>0</v>
      </c>
      <c r="N151" s="27"/>
      <c r="O151" s="27"/>
      <c r="P151" s="25"/>
      <c r="Q151" s="25"/>
      <c r="T151" s="22">
        <v>179.803</v>
      </c>
      <c r="U151" s="74">
        <f t="shared" si="55"/>
        <v>49.802999999999997</v>
      </c>
      <c r="V151" s="70">
        <f t="shared" si="56"/>
        <v>50</v>
      </c>
      <c r="W151" s="70"/>
      <c r="X151" s="70">
        <f t="shared" si="57"/>
        <v>142.90180444817457</v>
      </c>
      <c r="Y151" s="70">
        <f t="shared" si="58"/>
        <v>12.901804448174573</v>
      </c>
      <c r="Z151" s="70">
        <f t="shared" si="59"/>
        <v>13</v>
      </c>
      <c r="AA151" s="24">
        <f t="shared" si="60"/>
        <v>50</v>
      </c>
      <c r="AB151" s="67">
        <f t="shared" si="61"/>
        <v>180</v>
      </c>
    </row>
    <row r="152" spans="1:28" ht="15" customHeight="1" x14ac:dyDescent="0.25">
      <c r="A152" s="25">
        <v>446</v>
      </c>
      <c r="B152" s="25">
        <v>130</v>
      </c>
      <c r="C152" s="68">
        <v>0</v>
      </c>
      <c r="D152" s="68">
        <v>273.48</v>
      </c>
      <c r="E152" s="68">
        <v>210.39</v>
      </c>
      <c r="F152" s="91">
        <v>0</v>
      </c>
      <c r="G152" s="68">
        <f t="shared" si="52"/>
        <v>78.875</v>
      </c>
      <c r="H152" s="91">
        <v>0</v>
      </c>
      <c r="I152" s="68">
        <f t="shared" si="53"/>
        <v>70</v>
      </c>
      <c r="J152" s="72">
        <f t="shared" si="62"/>
        <v>1</v>
      </c>
      <c r="K152" s="72">
        <f t="shared" si="63"/>
        <v>1</v>
      </c>
      <c r="L152" s="72">
        <f t="shared" si="64"/>
        <v>0</v>
      </c>
      <c r="M152" s="72">
        <f t="shared" ca="1" si="54"/>
        <v>1</v>
      </c>
      <c r="N152" s="27"/>
      <c r="O152" s="27"/>
      <c r="P152" s="25"/>
      <c r="Q152" s="25"/>
      <c r="T152" s="22">
        <v>179.66</v>
      </c>
      <c r="U152" s="74">
        <f t="shared" si="55"/>
        <v>49.66</v>
      </c>
      <c r="V152" s="70">
        <f t="shared" si="56"/>
        <v>50</v>
      </c>
      <c r="W152" s="70"/>
      <c r="X152" s="70">
        <f t="shared" si="57"/>
        <v>142.90180444817457</v>
      </c>
      <c r="Y152" s="70">
        <f t="shared" si="58"/>
        <v>12.901804448174573</v>
      </c>
      <c r="Z152" s="70">
        <f t="shared" si="59"/>
        <v>13</v>
      </c>
      <c r="AA152" s="24">
        <f t="shared" si="60"/>
        <v>50</v>
      </c>
      <c r="AB152" s="67">
        <f t="shared" si="61"/>
        <v>180</v>
      </c>
    </row>
    <row r="153" spans="1:28" ht="15" customHeight="1" x14ac:dyDescent="0.25">
      <c r="A153" s="25">
        <v>446</v>
      </c>
      <c r="B153" s="25">
        <v>130</v>
      </c>
      <c r="C153" s="68">
        <v>0</v>
      </c>
      <c r="D153" s="68">
        <v>273.51</v>
      </c>
      <c r="E153" s="68">
        <v>210.39</v>
      </c>
      <c r="F153" s="91">
        <v>0</v>
      </c>
      <c r="G153" s="68">
        <f t="shared" ref="G153:G176" si="65">($A$120-A153)/(ROW(A153)-ROW($A$120))</f>
        <v>76.484848484848484</v>
      </c>
      <c r="H153" s="91">
        <v>0</v>
      </c>
      <c r="I153" s="68">
        <f t="shared" ref="I153:I176" si="66">($A$120-B163)/(ROW(B163)-ROW($A$120))</f>
        <v>68.372093023255815</v>
      </c>
      <c r="J153" s="72">
        <f t="shared" si="62"/>
        <v>1</v>
      </c>
      <c r="K153" s="72">
        <f t="shared" si="63"/>
        <v>1</v>
      </c>
      <c r="L153" s="72">
        <f t="shared" si="64"/>
        <v>0</v>
      </c>
      <c r="M153" s="72">
        <f t="shared" ca="1" si="54"/>
        <v>1</v>
      </c>
      <c r="N153" s="27"/>
      <c r="O153" s="27"/>
      <c r="P153" s="25"/>
      <c r="Q153" s="25"/>
      <c r="T153" s="22">
        <v>183.541</v>
      </c>
      <c r="U153" s="74">
        <f t="shared" si="55"/>
        <v>53.540999999999997</v>
      </c>
      <c r="V153" s="70">
        <f t="shared" si="56"/>
        <v>54</v>
      </c>
      <c r="W153" s="70"/>
      <c r="X153" s="70">
        <f t="shared" si="57"/>
        <v>142.90180444817457</v>
      </c>
      <c r="Y153" s="70">
        <f t="shared" si="58"/>
        <v>12.901804448174573</v>
      </c>
      <c r="Z153" s="70">
        <f t="shared" si="59"/>
        <v>13</v>
      </c>
      <c r="AA153" s="24">
        <f t="shared" si="60"/>
        <v>54</v>
      </c>
      <c r="AB153" s="67">
        <f t="shared" si="61"/>
        <v>184</v>
      </c>
    </row>
    <row r="154" spans="1:28" ht="15" customHeight="1" x14ac:dyDescent="0.25">
      <c r="A154" s="25">
        <v>446</v>
      </c>
      <c r="B154" s="25">
        <v>130</v>
      </c>
      <c r="C154" s="68">
        <v>0</v>
      </c>
      <c r="D154" s="68">
        <v>273.55</v>
      </c>
      <c r="E154" s="68">
        <v>210.39</v>
      </c>
      <c r="F154" s="91">
        <v>0</v>
      </c>
      <c r="G154" s="68">
        <f t="shared" si="65"/>
        <v>74.235294117647058</v>
      </c>
      <c r="H154" s="91">
        <v>0</v>
      </c>
      <c r="I154" s="68">
        <f t="shared" si="66"/>
        <v>66.818181818181813</v>
      </c>
      <c r="J154" s="72">
        <f t="shared" si="62"/>
        <v>1</v>
      </c>
      <c r="K154" s="72">
        <f t="shared" si="63"/>
        <v>1</v>
      </c>
      <c r="L154" s="72">
        <f t="shared" si="64"/>
        <v>0</v>
      </c>
      <c r="M154" s="72">
        <f t="shared" ca="1" si="54"/>
        <v>1</v>
      </c>
      <c r="N154" s="27"/>
      <c r="O154" s="27"/>
      <c r="P154" s="25"/>
      <c r="Q154" s="25"/>
      <c r="T154" s="22">
        <v>179.08099999999999</v>
      </c>
      <c r="U154" s="74">
        <f t="shared" si="55"/>
        <v>49.080999999999989</v>
      </c>
      <c r="V154" s="70">
        <f t="shared" si="56"/>
        <v>49</v>
      </c>
      <c r="W154" s="70"/>
      <c r="X154" s="70">
        <f t="shared" si="57"/>
        <v>142.90180444817457</v>
      </c>
      <c r="Y154" s="70">
        <f t="shared" si="58"/>
        <v>12.901804448174573</v>
      </c>
      <c r="Z154" s="70">
        <f t="shared" si="59"/>
        <v>13</v>
      </c>
      <c r="AA154" s="24">
        <f t="shared" si="60"/>
        <v>49</v>
      </c>
      <c r="AB154" s="67">
        <f t="shared" si="61"/>
        <v>179</v>
      </c>
    </row>
    <row r="155" spans="1:28" ht="15" customHeight="1" x14ac:dyDescent="0.25">
      <c r="A155" s="25">
        <v>446</v>
      </c>
      <c r="B155" s="25">
        <v>30</v>
      </c>
      <c r="C155" s="68">
        <v>0</v>
      </c>
      <c r="D155" s="68">
        <v>273.58999999999997</v>
      </c>
      <c r="E155" s="68">
        <v>209.4</v>
      </c>
      <c r="F155" s="91">
        <v>0</v>
      </c>
      <c r="G155" s="68">
        <f t="shared" si="65"/>
        <v>72.114285714285714</v>
      </c>
      <c r="H155" s="91">
        <v>0</v>
      </c>
      <c r="I155" s="68">
        <f t="shared" si="66"/>
        <v>65.333333333333329</v>
      </c>
      <c r="J155" s="72">
        <f t="shared" si="62"/>
        <v>0</v>
      </c>
      <c r="K155" s="72">
        <f t="shared" si="63"/>
        <v>-1</v>
      </c>
      <c r="L155" s="72">
        <f t="shared" si="64"/>
        <v>0</v>
      </c>
      <c r="M155" s="72">
        <f t="shared" ca="1" si="54"/>
        <v>0</v>
      </c>
      <c r="N155" s="27"/>
      <c r="O155" s="27"/>
      <c r="P155" s="25"/>
      <c r="Q155" s="25"/>
      <c r="T155" s="22">
        <v>178.71600000000001</v>
      </c>
      <c r="U155" s="74">
        <f t="shared" si="55"/>
        <v>148.71600000000001</v>
      </c>
      <c r="V155" s="70">
        <f t="shared" si="56"/>
        <v>149</v>
      </c>
      <c r="W155" s="70"/>
      <c r="X155" s="70">
        <f t="shared" si="57"/>
        <v>32.977339488040286</v>
      </c>
      <c r="Y155" s="70">
        <f t="shared" si="58"/>
        <v>2.9773394880402861</v>
      </c>
      <c r="Z155" s="70">
        <f t="shared" si="59"/>
        <v>3</v>
      </c>
      <c r="AA155" s="24">
        <f t="shared" si="60"/>
        <v>149</v>
      </c>
      <c r="AB155" s="67">
        <f t="shared" si="61"/>
        <v>179</v>
      </c>
    </row>
    <row r="156" spans="1:28" ht="15" customHeight="1" x14ac:dyDescent="0.25">
      <c r="A156" s="25">
        <v>592</v>
      </c>
      <c r="B156" s="25">
        <v>30</v>
      </c>
      <c r="C156" s="68">
        <v>0.06</v>
      </c>
      <c r="D156" s="68">
        <v>273.64999999999998</v>
      </c>
      <c r="E156" s="68">
        <v>209.4</v>
      </c>
      <c r="F156" s="91">
        <v>0</v>
      </c>
      <c r="G156" s="68">
        <f t="shared" si="65"/>
        <v>66.055555555555557</v>
      </c>
      <c r="H156" s="91">
        <v>0</v>
      </c>
      <c r="I156" s="68">
        <f t="shared" si="66"/>
        <v>63.913043478260867</v>
      </c>
      <c r="J156" s="72">
        <f t="shared" si="62"/>
        <v>1</v>
      </c>
      <c r="K156" s="72">
        <f t="shared" si="63"/>
        <v>1</v>
      </c>
      <c r="L156" s="72">
        <f t="shared" si="64"/>
        <v>0</v>
      </c>
      <c r="M156" s="72">
        <f t="shared" ca="1" si="54"/>
        <v>1</v>
      </c>
      <c r="N156" s="27"/>
      <c r="O156" s="27"/>
      <c r="P156" s="25"/>
      <c r="Q156" s="25"/>
      <c r="T156" s="22">
        <v>178.423</v>
      </c>
      <c r="U156" s="74">
        <f t="shared" si="55"/>
        <v>148.423</v>
      </c>
      <c r="V156" s="70">
        <f t="shared" si="56"/>
        <v>148</v>
      </c>
      <c r="W156" s="70"/>
      <c r="X156" s="70">
        <f t="shared" si="57"/>
        <v>32.977339488040286</v>
      </c>
      <c r="Y156" s="70">
        <f t="shared" si="58"/>
        <v>2.9773394880402861</v>
      </c>
      <c r="Z156" s="70">
        <f t="shared" si="59"/>
        <v>3</v>
      </c>
      <c r="AA156" s="24">
        <f t="shared" si="60"/>
        <v>148</v>
      </c>
      <c r="AB156" s="67">
        <f t="shared" si="61"/>
        <v>178</v>
      </c>
    </row>
    <row r="157" spans="1:28" ht="15" customHeight="1" x14ac:dyDescent="0.25">
      <c r="A157" s="25">
        <v>300</v>
      </c>
      <c r="B157" s="25">
        <v>30</v>
      </c>
      <c r="C157" s="68">
        <v>0</v>
      </c>
      <c r="D157" s="68">
        <v>273.67</v>
      </c>
      <c r="E157" s="68">
        <v>209.4</v>
      </c>
      <c r="F157" s="91">
        <v>0</v>
      </c>
      <c r="G157" s="68">
        <f t="shared" si="65"/>
        <v>72.162162162162161</v>
      </c>
      <c r="H157" s="91">
        <v>0</v>
      </c>
      <c r="I157" s="68">
        <f t="shared" si="66"/>
        <v>62.553191489361701</v>
      </c>
      <c r="J157" s="72">
        <f t="shared" si="62"/>
        <v>1</v>
      </c>
      <c r="K157" s="72">
        <f t="shared" si="63"/>
        <v>1</v>
      </c>
      <c r="L157" s="72">
        <f t="shared" si="64"/>
        <v>0</v>
      </c>
      <c r="M157" s="72">
        <f t="shared" ca="1" si="54"/>
        <v>1</v>
      </c>
      <c r="N157" s="27"/>
      <c r="O157" s="27"/>
      <c r="P157" s="25"/>
      <c r="Q157" s="25"/>
      <c r="T157" s="22">
        <v>181.99799999999999</v>
      </c>
      <c r="U157" s="74">
        <f t="shared" si="55"/>
        <v>151.99799999999999</v>
      </c>
      <c r="V157" s="70">
        <f t="shared" si="56"/>
        <v>152</v>
      </c>
      <c r="W157" s="70"/>
      <c r="X157" s="70">
        <f t="shared" si="57"/>
        <v>32.977339488040286</v>
      </c>
      <c r="Y157" s="70">
        <f t="shared" si="58"/>
        <v>2.9773394880402861</v>
      </c>
      <c r="Z157" s="70">
        <f t="shared" si="59"/>
        <v>3</v>
      </c>
      <c r="AA157" s="24">
        <f t="shared" si="60"/>
        <v>152</v>
      </c>
      <c r="AB157" s="67">
        <f t="shared" si="61"/>
        <v>182</v>
      </c>
    </row>
    <row r="158" spans="1:28" ht="15" customHeight="1" x14ac:dyDescent="0.25">
      <c r="A158" s="25">
        <v>447</v>
      </c>
      <c r="B158" s="25">
        <v>30</v>
      </c>
      <c r="C158" s="68">
        <v>0</v>
      </c>
      <c r="D158" s="68">
        <v>273.72000000000003</v>
      </c>
      <c r="E158" s="68">
        <v>209.4</v>
      </c>
      <c r="F158" s="91">
        <v>0</v>
      </c>
      <c r="G158" s="68">
        <f t="shared" si="65"/>
        <v>66.39473684210526</v>
      </c>
      <c r="H158" s="91">
        <v>0</v>
      </c>
      <c r="I158" s="68">
        <f t="shared" si="66"/>
        <v>61.25</v>
      </c>
      <c r="J158" s="72">
        <f t="shared" si="62"/>
        <v>1</v>
      </c>
      <c r="K158" s="72">
        <f t="shared" si="63"/>
        <v>1</v>
      </c>
      <c r="L158" s="72">
        <f t="shared" si="64"/>
        <v>0</v>
      </c>
      <c r="M158" s="72">
        <f t="shared" ca="1" si="54"/>
        <v>0</v>
      </c>
      <c r="N158" s="27"/>
      <c r="O158" s="27"/>
      <c r="P158" s="25"/>
      <c r="Q158" s="25"/>
      <c r="T158" s="22">
        <v>177.97900000000001</v>
      </c>
      <c r="U158" s="74">
        <f t="shared" si="55"/>
        <v>147.97900000000001</v>
      </c>
      <c r="V158" s="70">
        <f t="shared" si="56"/>
        <v>148</v>
      </c>
      <c r="W158" s="70"/>
      <c r="X158" s="70">
        <f t="shared" si="57"/>
        <v>32.977339488040286</v>
      </c>
      <c r="Y158" s="70">
        <f t="shared" si="58"/>
        <v>2.9773394880402861</v>
      </c>
      <c r="Z158" s="70">
        <f t="shared" si="59"/>
        <v>3</v>
      </c>
      <c r="AA158" s="24">
        <f t="shared" si="60"/>
        <v>148</v>
      </c>
      <c r="AB158" s="67">
        <f t="shared" si="61"/>
        <v>178</v>
      </c>
    </row>
    <row r="159" spans="1:28" ht="15" customHeight="1" x14ac:dyDescent="0.25">
      <c r="A159" s="25">
        <v>446</v>
      </c>
      <c r="B159" s="25">
        <v>30</v>
      </c>
      <c r="C159" s="68">
        <v>0</v>
      </c>
      <c r="D159" s="68">
        <v>273.76</v>
      </c>
      <c r="E159" s="68">
        <v>209.4</v>
      </c>
      <c r="F159" s="91">
        <v>0</v>
      </c>
      <c r="G159" s="68">
        <f t="shared" si="65"/>
        <v>64.717948717948715</v>
      </c>
      <c r="H159" s="91">
        <v>0</v>
      </c>
      <c r="I159" s="68">
        <f t="shared" si="66"/>
        <v>60</v>
      </c>
      <c r="J159" s="72">
        <f t="shared" si="62"/>
        <v>1</v>
      </c>
      <c r="K159" s="72">
        <f t="shared" si="63"/>
        <v>1</v>
      </c>
      <c r="L159" s="72">
        <f t="shared" si="64"/>
        <v>0</v>
      </c>
      <c r="M159" s="72">
        <f t="shared" ca="1" si="54"/>
        <v>1</v>
      </c>
      <c r="N159" s="27"/>
      <c r="O159" s="27"/>
      <c r="P159" s="25"/>
      <c r="Q159" s="25"/>
      <c r="T159" s="22">
        <v>178.12200000000001</v>
      </c>
      <c r="U159" s="74">
        <f t="shared" si="55"/>
        <v>148.12200000000001</v>
      </c>
      <c r="V159" s="70">
        <f t="shared" si="56"/>
        <v>148</v>
      </c>
      <c r="W159" s="70"/>
      <c r="X159" s="70">
        <f t="shared" si="57"/>
        <v>32.977339488040286</v>
      </c>
      <c r="Y159" s="70">
        <f t="shared" si="58"/>
        <v>2.9773394880402861</v>
      </c>
      <c r="Z159" s="70">
        <f t="shared" si="59"/>
        <v>3</v>
      </c>
      <c r="AA159" s="24">
        <f t="shared" si="60"/>
        <v>148</v>
      </c>
      <c r="AB159" s="67">
        <f t="shared" si="61"/>
        <v>178</v>
      </c>
    </row>
    <row r="160" spans="1:28" ht="15" customHeight="1" x14ac:dyDescent="0.25">
      <c r="A160" s="25">
        <v>591</v>
      </c>
      <c r="B160" s="25">
        <v>30</v>
      </c>
      <c r="C160" s="68">
        <v>0</v>
      </c>
      <c r="D160" s="68">
        <v>273.82</v>
      </c>
      <c r="E160" s="68">
        <v>209.4</v>
      </c>
      <c r="F160" s="91">
        <v>0</v>
      </c>
      <c r="G160" s="68">
        <f t="shared" si="65"/>
        <v>59.475000000000001</v>
      </c>
      <c r="H160" s="91">
        <v>0</v>
      </c>
      <c r="I160" s="68">
        <f t="shared" si="66"/>
        <v>58.8</v>
      </c>
      <c r="J160" s="72">
        <f t="shared" si="62"/>
        <v>1</v>
      </c>
      <c r="K160" s="72">
        <f t="shared" si="63"/>
        <v>1</v>
      </c>
      <c r="L160" s="72">
        <f t="shared" si="64"/>
        <v>1</v>
      </c>
      <c r="M160" s="72">
        <f t="shared" ca="1" si="54"/>
        <v>0</v>
      </c>
      <c r="N160" s="27"/>
      <c r="O160" s="27"/>
      <c r="P160" s="25"/>
      <c r="Q160" s="25"/>
      <c r="T160" s="22">
        <v>182.506</v>
      </c>
      <c r="U160" s="74">
        <f t="shared" si="55"/>
        <v>152.506</v>
      </c>
      <c r="V160" s="70">
        <f t="shared" si="56"/>
        <v>153</v>
      </c>
      <c r="W160" s="70"/>
      <c r="X160" s="70">
        <f t="shared" si="57"/>
        <v>32.977339488040286</v>
      </c>
      <c r="Y160" s="70">
        <f t="shared" si="58"/>
        <v>2.9773394880402861</v>
      </c>
      <c r="Z160" s="70">
        <f t="shared" si="59"/>
        <v>3</v>
      </c>
      <c r="AA160" s="24">
        <f t="shared" si="60"/>
        <v>153</v>
      </c>
      <c r="AB160" s="67">
        <f t="shared" si="61"/>
        <v>183</v>
      </c>
    </row>
    <row r="161" spans="1:28" ht="15" customHeight="1" x14ac:dyDescent="0.25">
      <c r="A161" s="25">
        <v>300</v>
      </c>
      <c r="B161" s="25">
        <v>30</v>
      </c>
      <c r="C161" s="68">
        <v>0</v>
      </c>
      <c r="D161" s="68">
        <v>273.85000000000002</v>
      </c>
      <c r="E161" s="68">
        <v>209.4</v>
      </c>
      <c r="F161" s="91">
        <v>0</v>
      </c>
      <c r="G161" s="68">
        <f t="shared" si="65"/>
        <v>65.121951219512198</v>
      </c>
      <c r="H161" s="91">
        <v>0</v>
      </c>
      <c r="I161" s="68">
        <f t="shared" si="66"/>
        <v>57.647058823529413</v>
      </c>
      <c r="J161" s="72">
        <f t="shared" si="62"/>
        <v>1</v>
      </c>
      <c r="K161" s="72">
        <f t="shared" si="63"/>
        <v>1</v>
      </c>
      <c r="L161" s="72">
        <f t="shared" si="64"/>
        <v>1</v>
      </c>
      <c r="M161" s="72">
        <f t="shared" ca="1" si="54"/>
        <v>1</v>
      </c>
      <c r="N161" s="27"/>
      <c r="O161" s="27"/>
      <c r="P161" s="25"/>
      <c r="Q161" s="25"/>
      <c r="T161" s="22">
        <v>180.51</v>
      </c>
      <c r="U161" s="74">
        <f t="shared" si="55"/>
        <v>150.51</v>
      </c>
      <c r="V161" s="70">
        <f t="shared" si="56"/>
        <v>151</v>
      </c>
      <c r="W161" s="70"/>
      <c r="X161" s="70">
        <f t="shared" si="57"/>
        <v>32.977339488040286</v>
      </c>
      <c r="Y161" s="70">
        <f t="shared" si="58"/>
        <v>2.9773394880402861</v>
      </c>
      <c r="Z161" s="70">
        <f t="shared" si="59"/>
        <v>3</v>
      </c>
      <c r="AA161" s="24">
        <f t="shared" si="60"/>
        <v>151</v>
      </c>
      <c r="AB161" s="67">
        <f t="shared" si="61"/>
        <v>181</v>
      </c>
    </row>
    <row r="162" spans="1:28" ht="15" customHeight="1" x14ac:dyDescent="0.25">
      <c r="A162" s="25">
        <v>447</v>
      </c>
      <c r="B162" s="25">
        <v>30</v>
      </c>
      <c r="C162" s="68">
        <v>0</v>
      </c>
      <c r="D162" s="68">
        <v>273.89</v>
      </c>
      <c r="E162" s="68">
        <v>209.4</v>
      </c>
      <c r="F162" s="91">
        <v>0</v>
      </c>
      <c r="G162" s="68">
        <f t="shared" si="65"/>
        <v>60.071428571428569</v>
      </c>
      <c r="H162" s="91">
        <v>0</v>
      </c>
      <c r="I162" s="68">
        <f t="shared" si="66"/>
        <v>56.53846153846154</v>
      </c>
      <c r="J162" s="72">
        <f t="shared" si="62"/>
        <v>1</v>
      </c>
      <c r="K162" s="72">
        <f t="shared" si="63"/>
        <v>1</v>
      </c>
      <c r="L162" s="72">
        <f t="shared" si="64"/>
        <v>1</v>
      </c>
      <c r="M162" s="72">
        <f t="shared" ref="M162:M176" ca="1" si="67">IF(RAND()&lt;0.5,0,1)</f>
        <v>1</v>
      </c>
      <c r="N162" s="27"/>
      <c r="O162" s="27"/>
      <c r="P162" s="25"/>
      <c r="Q162" s="25"/>
      <c r="T162" s="22">
        <v>189.74100000000001</v>
      </c>
      <c r="U162" s="74">
        <f t="shared" ref="U162:U176" si="68">T162-B162</f>
        <v>159.74100000000001</v>
      </c>
      <c r="V162" s="70">
        <f t="shared" ref="V162:V176" si="69">ROUND(U162,0)</f>
        <v>160</v>
      </c>
      <c r="W162" s="70"/>
      <c r="X162" s="70">
        <f t="shared" ref="X162:X176" si="70">B162/$W$2*$W$3</f>
        <v>32.977339488040286</v>
      </c>
      <c r="Y162" s="70">
        <f t="shared" ref="Y162:Y176" si="71">X162-B162</f>
        <v>2.9773394880402861</v>
      </c>
      <c r="Z162" s="70">
        <f t="shared" ref="Z162:Z176" si="72">ROUND(Y162,0)</f>
        <v>3</v>
      </c>
      <c r="AA162" s="24">
        <f t="shared" ref="AA162:AA176" si="73">IF(V162&gt;=0,V162,Z162)</f>
        <v>160</v>
      </c>
      <c r="AB162" s="67">
        <f t="shared" ref="AB162:AB176" si="74">B162+AA162</f>
        <v>190</v>
      </c>
    </row>
    <row r="163" spans="1:28" ht="15" customHeight="1" x14ac:dyDescent="0.25">
      <c r="A163" s="25">
        <v>447</v>
      </c>
      <c r="B163" s="25">
        <v>30</v>
      </c>
      <c r="C163" s="68">
        <v>0.06</v>
      </c>
      <c r="D163" s="68">
        <v>273.93</v>
      </c>
      <c r="E163" s="68">
        <v>209.4</v>
      </c>
      <c r="F163" s="91">
        <v>0</v>
      </c>
      <c r="G163" s="68">
        <f t="shared" si="65"/>
        <v>58.674418604651166</v>
      </c>
      <c r="H163" s="91">
        <v>0</v>
      </c>
      <c r="I163" s="68">
        <f t="shared" si="66"/>
        <v>55.471698113207545</v>
      </c>
      <c r="J163" s="72">
        <f t="shared" ref="J163:J176" si="75">IF(ABS(B163-B162)&lt;=50,1,0)</f>
        <v>1</v>
      </c>
      <c r="K163" s="72">
        <f t="shared" ref="K163:K176" si="76">IF(ABS((B163-B162))&lt;=50,1,IF((B163-B162)*(1)&gt;=0,1,-1))</f>
        <v>1</v>
      </c>
      <c r="L163" s="72">
        <f t="shared" si="64"/>
        <v>1</v>
      </c>
      <c r="M163" s="72">
        <f t="shared" ca="1" si="67"/>
        <v>0</v>
      </c>
      <c r="N163" s="27"/>
      <c r="O163" s="27"/>
      <c r="P163" s="25"/>
      <c r="Q163" s="25"/>
      <c r="T163" s="22">
        <v>200.131</v>
      </c>
      <c r="U163" s="74">
        <f t="shared" si="68"/>
        <v>170.131</v>
      </c>
      <c r="V163" s="70">
        <f t="shared" si="69"/>
        <v>170</v>
      </c>
      <c r="W163" s="70"/>
      <c r="X163" s="70">
        <f t="shared" si="70"/>
        <v>32.977339488040286</v>
      </c>
      <c r="Y163" s="70">
        <f t="shared" si="71"/>
        <v>2.9773394880402861</v>
      </c>
      <c r="Z163" s="70">
        <f t="shared" si="72"/>
        <v>3</v>
      </c>
      <c r="AA163" s="24">
        <f t="shared" si="73"/>
        <v>170</v>
      </c>
      <c r="AB163" s="67">
        <f t="shared" si="74"/>
        <v>200</v>
      </c>
    </row>
    <row r="164" spans="1:28" ht="15" customHeight="1" x14ac:dyDescent="0.25">
      <c r="A164" s="25">
        <v>300</v>
      </c>
      <c r="B164" s="25">
        <v>30</v>
      </c>
      <c r="C164" s="68">
        <v>0</v>
      </c>
      <c r="D164" s="68">
        <v>273.95999999999998</v>
      </c>
      <c r="E164" s="68">
        <v>209.4</v>
      </c>
      <c r="F164" s="91">
        <v>0</v>
      </c>
      <c r="G164" s="68">
        <f t="shared" si="65"/>
        <v>60.68181818181818</v>
      </c>
      <c r="H164" s="91">
        <v>0</v>
      </c>
      <c r="I164" s="68">
        <f t="shared" si="66"/>
        <v>54.444444444444443</v>
      </c>
      <c r="J164" s="72">
        <f t="shared" si="75"/>
        <v>1</v>
      </c>
      <c r="K164" s="72">
        <f t="shared" si="76"/>
        <v>1</v>
      </c>
      <c r="L164" s="72">
        <f t="shared" si="64"/>
        <v>1</v>
      </c>
      <c r="M164" s="72">
        <f t="shared" ca="1" si="67"/>
        <v>0</v>
      </c>
      <c r="N164" s="27"/>
      <c r="O164" s="27"/>
      <c r="P164" s="25"/>
      <c r="Q164" s="25"/>
      <c r="T164" s="22">
        <v>207.70400000000001</v>
      </c>
      <c r="U164" s="74">
        <f t="shared" si="68"/>
        <v>177.70400000000001</v>
      </c>
      <c r="V164" s="70">
        <f t="shared" si="69"/>
        <v>178</v>
      </c>
      <c r="W164" s="70"/>
      <c r="X164" s="70">
        <f t="shared" si="70"/>
        <v>32.977339488040286</v>
      </c>
      <c r="Y164" s="70">
        <f t="shared" si="71"/>
        <v>2.9773394880402861</v>
      </c>
      <c r="Z164" s="70">
        <f t="shared" si="72"/>
        <v>3</v>
      </c>
      <c r="AA164" s="24">
        <f t="shared" si="73"/>
        <v>178</v>
      </c>
      <c r="AB164" s="67">
        <f t="shared" si="74"/>
        <v>208</v>
      </c>
    </row>
    <row r="165" spans="1:28" ht="15" customHeight="1" x14ac:dyDescent="0.25">
      <c r="A165" s="25">
        <v>374</v>
      </c>
      <c r="B165" s="25">
        <v>30</v>
      </c>
      <c r="C165" s="68">
        <v>0</v>
      </c>
      <c r="D165" s="68">
        <v>273.99</v>
      </c>
      <c r="E165" s="68">
        <v>209.4</v>
      </c>
      <c r="F165" s="91">
        <v>0</v>
      </c>
      <c r="G165" s="68">
        <f t="shared" si="65"/>
        <v>57.68888888888889</v>
      </c>
      <c r="H165" s="91">
        <v>0</v>
      </c>
      <c r="I165" s="68">
        <f t="shared" si="66"/>
        <v>53.454545454545453</v>
      </c>
      <c r="J165" s="72">
        <f t="shared" si="75"/>
        <v>1</v>
      </c>
      <c r="K165" s="72">
        <f t="shared" si="76"/>
        <v>1</v>
      </c>
      <c r="L165" s="72">
        <f t="shared" si="64"/>
        <v>1</v>
      </c>
      <c r="M165" s="72">
        <f t="shared" ca="1" si="67"/>
        <v>0</v>
      </c>
      <c r="N165" s="27"/>
      <c r="O165" s="27"/>
      <c r="P165" s="25"/>
      <c r="Q165" s="25"/>
      <c r="T165" s="22">
        <v>240.196</v>
      </c>
      <c r="U165" s="74">
        <f t="shared" si="68"/>
        <v>210.196</v>
      </c>
      <c r="V165" s="70">
        <f t="shared" si="69"/>
        <v>210</v>
      </c>
      <c r="W165" s="70"/>
      <c r="X165" s="70">
        <f t="shared" si="70"/>
        <v>32.977339488040286</v>
      </c>
      <c r="Y165" s="70">
        <f t="shared" si="71"/>
        <v>2.9773394880402861</v>
      </c>
      <c r="Z165" s="70">
        <f t="shared" si="72"/>
        <v>3</v>
      </c>
      <c r="AA165" s="24">
        <f t="shared" si="73"/>
        <v>210</v>
      </c>
      <c r="AB165" s="67">
        <f t="shared" si="74"/>
        <v>240</v>
      </c>
    </row>
    <row r="166" spans="1:28" ht="15" customHeight="1" x14ac:dyDescent="0.25">
      <c r="A166" s="25">
        <v>450</v>
      </c>
      <c r="B166" s="25">
        <v>30</v>
      </c>
      <c r="C166" s="68">
        <v>0</v>
      </c>
      <c r="D166" s="68">
        <v>274.04000000000002</v>
      </c>
      <c r="E166" s="68">
        <v>209.4</v>
      </c>
      <c r="F166" s="91">
        <v>0</v>
      </c>
      <c r="G166" s="68">
        <f t="shared" si="65"/>
        <v>54.782608695652172</v>
      </c>
      <c r="H166" s="91">
        <v>0</v>
      </c>
      <c r="I166" s="68">
        <f t="shared" si="66"/>
        <v>52.5</v>
      </c>
      <c r="J166" s="72">
        <f t="shared" si="75"/>
        <v>1</v>
      </c>
      <c r="K166" s="72">
        <f t="shared" si="76"/>
        <v>1</v>
      </c>
      <c r="L166" s="72">
        <f t="shared" si="64"/>
        <v>1</v>
      </c>
      <c r="M166" s="72">
        <f t="shared" ca="1" si="67"/>
        <v>1</v>
      </c>
      <c r="N166" s="27"/>
      <c r="O166" s="27"/>
      <c r="P166" s="25"/>
      <c r="Q166" s="25"/>
      <c r="T166" s="22">
        <v>279.30700000000002</v>
      </c>
      <c r="U166" s="74">
        <f t="shared" si="68"/>
        <v>249.30700000000002</v>
      </c>
      <c r="V166" s="70">
        <f t="shared" si="69"/>
        <v>249</v>
      </c>
      <c r="W166" s="70"/>
      <c r="X166" s="70">
        <f t="shared" si="70"/>
        <v>32.977339488040286</v>
      </c>
      <c r="Y166" s="70">
        <f t="shared" si="71"/>
        <v>2.9773394880402861</v>
      </c>
      <c r="Z166" s="70">
        <f t="shared" si="72"/>
        <v>3</v>
      </c>
      <c r="AA166" s="24">
        <f t="shared" si="73"/>
        <v>249</v>
      </c>
      <c r="AB166" s="67">
        <f t="shared" si="74"/>
        <v>279</v>
      </c>
    </row>
    <row r="167" spans="1:28" ht="15" customHeight="1" x14ac:dyDescent="0.25">
      <c r="A167" s="25">
        <v>448</v>
      </c>
      <c r="B167" s="25">
        <v>30</v>
      </c>
      <c r="C167" s="68">
        <v>0</v>
      </c>
      <c r="D167" s="68">
        <v>274.08</v>
      </c>
      <c r="E167" s="68">
        <v>209.4</v>
      </c>
      <c r="F167" s="91">
        <v>0</v>
      </c>
      <c r="G167" s="68">
        <f t="shared" si="65"/>
        <v>53.659574468085104</v>
      </c>
      <c r="H167" s="91">
        <v>0</v>
      </c>
      <c r="I167" s="68">
        <f t="shared" si="66"/>
        <v>52.10526315789474</v>
      </c>
      <c r="J167" s="72">
        <f t="shared" si="75"/>
        <v>1</v>
      </c>
      <c r="K167" s="72">
        <f t="shared" si="76"/>
        <v>1</v>
      </c>
      <c r="L167" s="72">
        <f t="shared" ref="L167:L176" si="77">IF(OR(COUNTIF(K163:K167,1)=5,COUNTIF(K163:K167,-1)=5),1,0)</f>
        <v>1</v>
      </c>
      <c r="M167" s="72">
        <f t="shared" ca="1" si="67"/>
        <v>1</v>
      </c>
      <c r="N167" s="27"/>
      <c r="O167" s="27"/>
      <c r="P167" s="25"/>
      <c r="Q167" s="25"/>
      <c r="T167" s="22">
        <v>290.17</v>
      </c>
      <c r="U167" s="74">
        <f t="shared" si="68"/>
        <v>260.17</v>
      </c>
      <c r="V167" s="70">
        <f t="shared" si="69"/>
        <v>260</v>
      </c>
      <c r="W167" s="70"/>
      <c r="X167" s="70">
        <f t="shared" si="70"/>
        <v>32.977339488040286</v>
      </c>
      <c r="Y167" s="70">
        <f t="shared" si="71"/>
        <v>2.9773394880402861</v>
      </c>
      <c r="Z167" s="70">
        <f t="shared" si="72"/>
        <v>3</v>
      </c>
      <c r="AA167" s="24">
        <f t="shared" si="73"/>
        <v>260</v>
      </c>
      <c r="AB167" s="67">
        <f t="shared" si="74"/>
        <v>290</v>
      </c>
    </row>
    <row r="168" spans="1:28" ht="15" customHeight="1" x14ac:dyDescent="0.25">
      <c r="A168" s="25">
        <v>448</v>
      </c>
      <c r="B168" s="25">
        <v>30</v>
      </c>
      <c r="C168" s="68">
        <v>0</v>
      </c>
      <c r="D168" s="68">
        <v>274.12</v>
      </c>
      <c r="E168" s="68">
        <v>209.4</v>
      </c>
      <c r="F168" s="91">
        <v>0</v>
      </c>
      <c r="G168" s="68">
        <f t="shared" si="65"/>
        <v>52.541666666666664</v>
      </c>
      <c r="H168" s="91">
        <v>0</v>
      </c>
      <c r="I168" s="68">
        <f t="shared" si="66"/>
        <v>51.206896551724135</v>
      </c>
      <c r="J168" s="72">
        <f t="shared" si="75"/>
        <v>1</v>
      </c>
      <c r="K168" s="72">
        <f t="shared" si="76"/>
        <v>1</v>
      </c>
      <c r="L168" s="72">
        <f t="shared" si="77"/>
        <v>1</v>
      </c>
      <c r="M168" s="72">
        <f t="shared" ca="1" si="67"/>
        <v>0</v>
      </c>
      <c r="N168" s="27"/>
      <c r="O168" s="27"/>
      <c r="P168" s="25"/>
      <c r="Q168" s="25"/>
      <c r="T168" s="22">
        <v>288.52</v>
      </c>
      <c r="U168" s="74">
        <f t="shared" si="68"/>
        <v>258.52</v>
      </c>
      <c r="V168" s="70">
        <f t="shared" si="69"/>
        <v>259</v>
      </c>
      <c r="W168" s="70"/>
      <c r="X168" s="70">
        <f t="shared" si="70"/>
        <v>32.977339488040286</v>
      </c>
      <c r="Y168" s="70">
        <f t="shared" si="71"/>
        <v>2.9773394880402861</v>
      </c>
      <c r="Z168" s="70">
        <f t="shared" si="72"/>
        <v>3</v>
      </c>
      <c r="AA168" s="24">
        <f t="shared" si="73"/>
        <v>259</v>
      </c>
      <c r="AB168" s="67">
        <f t="shared" si="74"/>
        <v>289</v>
      </c>
    </row>
    <row r="169" spans="1:28" ht="15" customHeight="1" x14ac:dyDescent="0.25">
      <c r="A169" s="25">
        <v>448</v>
      </c>
      <c r="B169" s="25">
        <v>30</v>
      </c>
      <c r="C169" s="68">
        <v>0.06</v>
      </c>
      <c r="D169" s="68">
        <v>274.17</v>
      </c>
      <c r="E169" s="68">
        <v>209.4</v>
      </c>
      <c r="F169" s="91">
        <v>0</v>
      </c>
      <c r="G169" s="68">
        <f t="shared" si="65"/>
        <v>51.469387755102041</v>
      </c>
      <c r="H169" s="91">
        <v>0</v>
      </c>
      <c r="I169" s="68">
        <f t="shared" si="66"/>
        <v>50.33898305084746</v>
      </c>
      <c r="J169" s="72">
        <f t="shared" si="75"/>
        <v>1</v>
      </c>
      <c r="K169" s="72">
        <f t="shared" si="76"/>
        <v>1</v>
      </c>
      <c r="L169" s="72">
        <f t="shared" si="77"/>
        <v>1</v>
      </c>
      <c r="M169" s="72">
        <f t="shared" ca="1" si="67"/>
        <v>1</v>
      </c>
      <c r="N169" s="27"/>
      <c r="O169" s="27"/>
      <c r="P169" s="25"/>
      <c r="Q169" s="25"/>
      <c r="T169" s="22">
        <v>286.66699999999997</v>
      </c>
      <c r="U169" s="74">
        <f t="shared" si="68"/>
        <v>256.66699999999997</v>
      </c>
      <c r="V169" s="70">
        <f t="shared" si="69"/>
        <v>257</v>
      </c>
      <c r="W169" s="70"/>
      <c r="X169" s="70">
        <f t="shared" si="70"/>
        <v>32.977339488040286</v>
      </c>
      <c r="Y169" s="70">
        <f t="shared" si="71"/>
        <v>2.9773394880402861</v>
      </c>
      <c r="Z169" s="70">
        <f t="shared" si="72"/>
        <v>3</v>
      </c>
      <c r="AA169" s="24">
        <f t="shared" si="73"/>
        <v>257</v>
      </c>
      <c r="AB169" s="67">
        <f t="shared" si="74"/>
        <v>287</v>
      </c>
    </row>
    <row r="170" spans="1:28" ht="15" customHeight="1" x14ac:dyDescent="0.25">
      <c r="A170" s="25">
        <v>303</v>
      </c>
      <c r="B170" s="25">
        <v>30</v>
      </c>
      <c r="C170" s="68">
        <v>0</v>
      </c>
      <c r="D170" s="68">
        <v>274.19</v>
      </c>
      <c r="E170" s="68">
        <v>209.4</v>
      </c>
      <c r="F170" s="91">
        <v>0</v>
      </c>
      <c r="G170" s="68">
        <f t="shared" si="65"/>
        <v>53.34</v>
      </c>
      <c r="H170" s="91">
        <v>0</v>
      </c>
      <c r="I170" s="68">
        <f t="shared" si="66"/>
        <v>49.5</v>
      </c>
      <c r="J170" s="72">
        <f t="shared" si="75"/>
        <v>1</v>
      </c>
      <c r="K170" s="72">
        <f t="shared" si="76"/>
        <v>1</v>
      </c>
      <c r="L170" s="72">
        <f t="shared" si="77"/>
        <v>1</v>
      </c>
      <c r="M170" s="72">
        <f t="shared" ca="1" si="67"/>
        <v>0</v>
      </c>
      <c r="N170" s="27"/>
      <c r="O170" s="27"/>
      <c r="P170" s="25"/>
      <c r="Q170" s="25"/>
      <c r="T170" s="22">
        <v>282.17200000000003</v>
      </c>
      <c r="U170" s="74">
        <f t="shared" si="68"/>
        <v>252.17200000000003</v>
      </c>
      <c r="V170" s="70">
        <f t="shared" si="69"/>
        <v>252</v>
      </c>
      <c r="W170" s="70"/>
      <c r="X170" s="70">
        <f t="shared" si="70"/>
        <v>32.977339488040286</v>
      </c>
      <c r="Y170" s="70">
        <f t="shared" si="71"/>
        <v>2.9773394880402861</v>
      </c>
      <c r="Z170" s="70">
        <f t="shared" si="72"/>
        <v>3</v>
      </c>
      <c r="AA170" s="24">
        <f t="shared" si="73"/>
        <v>252</v>
      </c>
      <c r="AB170" s="67">
        <f t="shared" si="74"/>
        <v>282</v>
      </c>
    </row>
    <row r="171" spans="1:28" ht="15" customHeight="1" x14ac:dyDescent="0.25">
      <c r="A171" s="25">
        <v>450</v>
      </c>
      <c r="B171" s="25">
        <v>30</v>
      </c>
      <c r="C171" s="68">
        <v>0</v>
      </c>
      <c r="D171" s="68">
        <v>274.24</v>
      </c>
      <c r="E171" s="68">
        <v>209.4</v>
      </c>
      <c r="F171" s="91">
        <v>0</v>
      </c>
      <c r="G171" s="68">
        <f t="shared" si="65"/>
        <v>49.411764705882355</v>
      </c>
      <c r="H171" s="91">
        <v>0</v>
      </c>
      <c r="I171" s="68">
        <f t="shared" si="66"/>
        <v>48.688524590163937</v>
      </c>
      <c r="J171" s="72">
        <f t="shared" si="75"/>
        <v>1</v>
      </c>
      <c r="K171" s="72">
        <f t="shared" si="76"/>
        <v>1</v>
      </c>
      <c r="L171" s="72">
        <f t="shared" si="77"/>
        <v>1</v>
      </c>
      <c r="M171" s="72">
        <f t="shared" ca="1" si="67"/>
        <v>1</v>
      </c>
      <c r="N171" s="27"/>
      <c r="O171" s="27"/>
      <c r="P171" s="25"/>
      <c r="Q171" s="25"/>
      <c r="T171" s="22">
        <v>275.58699999999999</v>
      </c>
      <c r="U171" s="74">
        <f t="shared" si="68"/>
        <v>245.58699999999999</v>
      </c>
      <c r="V171" s="70">
        <f t="shared" si="69"/>
        <v>246</v>
      </c>
      <c r="W171" s="70"/>
      <c r="X171" s="70">
        <f t="shared" si="70"/>
        <v>32.977339488040286</v>
      </c>
      <c r="Y171" s="70">
        <f t="shared" si="71"/>
        <v>2.9773394880402861</v>
      </c>
      <c r="Z171" s="70">
        <f t="shared" si="72"/>
        <v>3</v>
      </c>
      <c r="AA171" s="24">
        <f t="shared" si="73"/>
        <v>246</v>
      </c>
      <c r="AB171" s="67">
        <f t="shared" si="74"/>
        <v>276</v>
      </c>
    </row>
    <row r="172" spans="1:28" ht="15" customHeight="1" x14ac:dyDescent="0.25">
      <c r="A172" s="25">
        <v>304</v>
      </c>
      <c r="B172" s="25">
        <v>30</v>
      </c>
      <c r="C172" s="68">
        <v>0</v>
      </c>
      <c r="D172" s="68">
        <v>274.27</v>
      </c>
      <c r="E172" s="68">
        <v>209.4</v>
      </c>
      <c r="F172" s="91">
        <v>0</v>
      </c>
      <c r="G172" s="68">
        <f t="shared" si="65"/>
        <v>51.269230769230766</v>
      </c>
      <c r="H172" s="91">
        <v>0</v>
      </c>
      <c r="I172" s="68">
        <f t="shared" si="66"/>
        <v>47.903225806451616</v>
      </c>
      <c r="J172" s="72">
        <f t="shared" si="75"/>
        <v>1</v>
      </c>
      <c r="K172" s="72">
        <f t="shared" si="76"/>
        <v>1</v>
      </c>
      <c r="L172" s="72">
        <f t="shared" si="77"/>
        <v>1</v>
      </c>
      <c r="M172" s="72">
        <f t="shared" ca="1" si="67"/>
        <v>0</v>
      </c>
      <c r="N172" s="27"/>
      <c r="O172" s="27"/>
      <c r="P172" s="25"/>
      <c r="Q172" s="25"/>
      <c r="T172" s="22">
        <v>256.94499999999999</v>
      </c>
      <c r="U172" s="74">
        <f t="shared" si="68"/>
        <v>226.94499999999999</v>
      </c>
      <c r="V172" s="70">
        <f t="shared" si="69"/>
        <v>227</v>
      </c>
      <c r="W172" s="70"/>
      <c r="X172" s="70">
        <f t="shared" si="70"/>
        <v>32.977339488040286</v>
      </c>
      <c r="Y172" s="70">
        <f t="shared" si="71"/>
        <v>2.9773394880402861</v>
      </c>
      <c r="Z172" s="70">
        <f t="shared" si="72"/>
        <v>3</v>
      </c>
      <c r="AA172" s="24">
        <f t="shared" si="73"/>
        <v>227</v>
      </c>
      <c r="AB172" s="67">
        <f t="shared" si="74"/>
        <v>257</v>
      </c>
    </row>
    <row r="173" spans="1:28" ht="15" customHeight="1" x14ac:dyDescent="0.25">
      <c r="A173" s="25">
        <v>450</v>
      </c>
      <c r="B173" s="25">
        <v>30</v>
      </c>
      <c r="C173" s="68">
        <v>0</v>
      </c>
      <c r="D173" s="68">
        <v>274.31</v>
      </c>
      <c r="E173" s="68">
        <v>209.4</v>
      </c>
      <c r="F173" s="91">
        <v>0</v>
      </c>
      <c r="G173" s="68">
        <f t="shared" si="65"/>
        <v>47.547169811320757</v>
      </c>
      <c r="H173" s="91">
        <v>0</v>
      </c>
      <c r="I173" s="68">
        <f t="shared" si="66"/>
        <v>47.142857142857146</v>
      </c>
      <c r="J173" s="72">
        <f t="shared" si="75"/>
        <v>1</v>
      </c>
      <c r="K173" s="72">
        <f t="shared" si="76"/>
        <v>1</v>
      </c>
      <c r="L173" s="72">
        <f t="shared" si="77"/>
        <v>1</v>
      </c>
      <c r="M173" s="72">
        <f t="shared" ca="1" si="67"/>
        <v>1</v>
      </c>
      <c r="N173" s="27"/>
      <c r="O173" s="27"/>
      <c r="P173" s="25"/>
      <c r="Q173" s="25"/>
      <c r="T173" s="22">
        <v>264.517</v>
      </c>
      <c r="U173" s="74">
        <f t="shared" si="68"/>
        <v>234.517</v>
      </c>
      <c r="V173" s="70">
        <f t="shared" si="69"/>
        <v>235</v>
      </c>
      <c r="W173" s="70"/>
      <c r="X173" s="70">
        <f t="shared" si="70"/>
        <v>32.977339488040286</v>
      </c>
      <c r="Y173" s="70">
        <f t="shared" si="71"/>
        <v>2.9773394880402861</v>
      </c>
      <c r="Z173" s="70">
        <f t="shared" si="72"/>
        <v>3</v>
      </c>
      <c r="AA173" s="24">
        <f t="shared" si="73"/>
        <v>235</v>
      </c>
      <c r="AB173" s="67">
        <f t="shared" si="74"/>
        <v>265</v>
      </c>
    </row>
    <row r="174" spans="1:28" ht="15" customHeight="1" x14ac:dyDescent="0.25">
      <c r="A174" s="25">
        <v>450</v>
      </c>
      <c r="B174" s="25">
        <v>30</v>
      </c>
      <c r="C174" s="68">
        <v>0</v>
      </c>
      <c r="D174" s="68">
        <v>274.35000000000002</v>
      </c>
      <c r="E174" s="68">
        <v>209.4</v>
      </c>
      <c r="F174" s="91">
        <v>0</v>
      </c>
      <c r="G174" s="68">
        <f t="shared" si="65"/>
        <v>46.666666666666664</v>
      </c>
      <c r="H174" s="91">
        <v>0</v>
      </c>
      <c r="I174" s="68">
        <f t="shared" si="66"/>
        <v>46.40625</v>
      </c>
      <c r="J174" s="72">
        <f t="shared" si="75"/>
        <v>1</v>
      </c>
      <c r="K174" s="72">
        <f t="shared" si="76"/>
        <v>1</v>
      </c>
      <c r="L174" s="72">
        <f t="shared" si="77"/>
        <v>1</v>
      </c>
      <c r="M174" s="72">
        <f t="shared" ca="1" si="67"/>
        <v>0</v>
      </c>
      <c r="N174" s="27"/>
      <c r="O174" s="27"/>
      <c r="P174" s="25"/>
      <c r="Q174" s="25"/>
      <c r="T174" s="22">
        <v>260.46100000000001</v>
      </c>
      <c r="U174" s="74">
        <f t="shared" si="68"/>
        <v>230.46100000000001</v>
      </c>
      <c r="V174" s="70">
        <f t="shared" si="69"/>
        <v>230</v>
      </c>
      <c r="W174" s="70"/>
      <c r="X174" s="70">
        <f t="shared" si="70"/>
        <v>32.977339488040286</v>
      </c>
      <c r="Y174" s="70">
        <f t="shared" si="71"/>
        <v>2.9773394880402861</v>
      </c>
      <c r="Z174" s="70">
        <f t="shared" si="72"/>
        <v>3</v>
      </c>
      <c r="AA174" s="24">
        <f t="shared" si="73"/>
        <v>230</v>
      </c>
      <c r="AB174" s="67">
        <f t="shared" si="74"/>
        <v>260</v>
      </c>
    </row>
    <row r="175" spans="1:28" ht="15" customHeight="1" x14ac:dyDescent="0.25">
      <c r="A175" s="25">
        <v>450</v>
      </c>
      <c r="B175" s="25">
        <v>30</v>
      </c>
      <c r="C175" s="68">
        <v>0</v>
      </c>
      <c r="D175" s="68">
        <v>274.39999999999998</v>
      </c>
      <c r="E175" s="68">
        <v>209.4</v>
      </c>
      <c r="F175" s="91">
        <v>0</v>
      </c>
      <c r="G175" s="68">
        <f t="shared" si="65"/>
        <v>45.81818181818182</v>
      </c>
      <c r="H175" s="91">
        <v>0</v>
      </c>
      <c r="I175" s="68">
        <f t="shared" si="66"/>
        <v>45.692307692307693</v>
      </c>
      <c r="J175" s="72">
        <f t="shared" si="75"/>
        <v>1</v>
      </c>
      <c r="K175" s="72">
        <f t="shared" si="76"/>
        <v>1</v>
      </c>
      <c r="L175" s="72">
        <f t="shared" si="77"/>
        <v>1</v>
      </c>
      <c r="M175" s="72">
        <f t="shared" ca="1" si="67"/>
        <v>1</v>
      </c>
      <c r="N175" s="27"/>
      <c r="O175" s="27"/>
      <c r="P175" s="25"/>
      <c r="Q175" s="25"/>
      <c r="T175" s="22">
        <v>255.874</v>
      </c>
      <c r="U175" s="74">
        <f t="shared" si="68"/>
        <v>225.874</v>
      </c>
      <c r="V175" s="70">
        <f t="shared" si="69"/>
        <v>226</v>
      </c>
      <c r="W175" s="70"/>
      <c r="X175" s="70">
        <f t="shared" si="70"/>
        <v>32.977339488040286</v>
      </c>
      <c r="Y175" s="70">
        <f t="shared" si="71"/>
        <v>2.9773394880402861</v>
      </c>
      <c r="Z175" s="70">
        <f t="shared" si="72"/>
        <v>3</v>
      </c>
      <c r="AA175" s="24">
        <f t="shared" si="73"/>
        <v>226</v>
      </c>
      <c r="AB175" s="67">
        <f t="shared" si="74"/>
        <v>256</v>
      </c>
    </row>
    <row r="176" spans="1:28" ht="15" customHeight="1" x14ac:dyDescent="0.25">
      <c r="A176" s="25">
        <v>304</v>
      </c>
      <c r="B176" s="25">
        <v>30</v>
      </c>
      <c r="C176" s="68">
        <v>0</v>
      </c>
      <c r="D176" s="68">
        <v>274.42</v>
      </c>
      <c r="E176" s="68">
        <v>209.4</v>
      </c>
      <c r="F176" s="91">
        <v>0</v>
      </c>
      <c r="G176" s="68">
        <f t="shared" si="65"/>
        <v>47.607142857142854</v>
      </c>
      <c r="H176" s="91">
        <v>0</v>
      </c>
      <c r="I176" s="68">
        <f t="shared" si="66"/>
        <v>45</v>
      </c>
      <c r="J176" s="72">
        <f t="shared" si="75"/>
        <v>1</v>
      </c>
      <c r="K176" s="72">
        <f t="shared" si="76"/>
        <v>1</v>
      </c>
      <c r="L176" s="72">
        <f t="shared" si="77"/>
        <v>1</v>
      </c>
      <c r="M176" s="72">
        <f t="shared" ca="1" si="67"/>
        <v>1</v>
      </c>
      <c r="N176" s="27"/>
      <c r="O176" s="27"/>
      <c r="P176" s="25"/>
      <c r="Q176" s="25"/>
      <c r="T176" s="22">
        <v>259.75700000000001</v>
      </c>
      <c r="U176" s="74">
        <f t="shared" si="68"/>
        <v>229.75700000000001</v>
      </c>
      <c r="V176" s="70">
        <f t="shared" si="69"/>
        <v>230</v>
      </c>
      <c r="W176" s="70"/>
      <c r="X176" s="70">
        <f t="shared" si="70"/>
        <v>32.977339488040286</v>
      </c>
      <c r="Y176" s="70">
        <f t="shared" si="71"/>
        <v>2.9773394880402861</v>
      </c>
      <c r="Z176" s="70">
        <f t="shared" si="72"/>
        <v>3</v>
      </c>
      <c r="AA176" s="24">
        <f t="shared" si="73"/>
        <v>230</v>
      </c>
      <c r="AB176" s="67">
        <f t="shared" si="74"/>
        <v>260</v>
      </c>
    </row>
    <row r="177" spans="1:28" ht="15" customHeight="1" x14ac:dyDescent="0.25">
      <c r="A177" s="25"/>
      <c r="B177" s="25"/>
      <c r="C177" s="25"/>
      <c r="D177" s="25"/>
      <c r="E177" s="25"/>
      <c r="F177" s="91"/>
      <c r="G177" s="91"/>
      <c r="H177" s="91"/>
      <c r="I177" s="91"/>
      <c r="J177" s="25"/>
      <c r="K177" s="25"/>
      <c r="L177" s="25"/>
      <c r="M177" s="25"/>
      <c r="N177" s="27"/>
      <c r="O177" s="27"/>
      <c r="P177" s="25"/>
      <c r="Q177" s="25"/>
      <c r="AB177" s="67"/>
    </row>
    <row r="178" spans="1:28" ht="15" customHeight="1" x14ac:dyDescent="0.25">
      <c r="A178" s="25"/>
      <c r="B178" s="25"/>
      <c r="C178" s="25"/>
      <c r="D178" s="25"/>
      <c r="E178" s="25"/>
      <c r="F178" s="91"/>
      <c r="G178" s="91"/>
      <c r="H178" s="91"/>
      <c r="I178" s="91"/>
      <c r="J178" s="25"/>
      <c r="K178" s="25"/>
      <c r="L178" s="25"/>
      <c r="M178" s="25"/>
      <c r="N178" s="27"/>
      <c r="O178" s="27"/>
      <c r="P178" s="25"/>
      <c r="Q178" s="25"/>
      <c r="AB178" s="67"/>
    </row>
    <row r="179" spans="1:28" ht="15" customHeight="1" x14ac:dyDescent="0.25">
      <c r="A179" s="25"/>
      <c r="B179" s="25"/>
      <c r="C179" s="25"/>
      <c r="D179" s="25"/>
      <c r="E179" s="25"/>
      <c r="F179" s="91"/>
      <c r="G179" s="91"/>
      <c r="H179" s="91"/>
      <c r="I179" s="91"/>
      <c r="J179" s="25"/>
      <c r="K179" s="25"/>
      <c r="L179" s="25"/>
      <c r="M179" s="25"/>
      <c r="N179" s="27"/>
      <c r="O179" s="27"/>
      <c r="P179" s="25"/>
      <c r="Q179" s="25"/>
      <c r="AB179" s="67"/>
    </row>
    <row r="180" spans="1:28" ht="15" customHeight="1" x14ac:dyDescent="0.25">
      <c r="A180" s="25"/>
      <c r="B180" s="25"/>
      <c r="C180" s="25"/>
      <c r="D180" s="25"/>
      <c r="E180" s="25"/>
      <c r="F180" s="91"/>
      <c r="G180" s="91"/>
      <c r="H180" s="91"/>
      <c r="I180" s="91"/>
      <c r="J180" s="25"/>
      <c r="K180" s="25"/>
      <c r="L180" s="25"/>
      <c r="M180" s="25"/>
      <c r="N180" s="27"/>
      <c r="O180" s="27"/>
      <c r="P180" s="25"/>
      <c r="Q180" s="25"/>
      <c r="AB180" s="67"/>
    </row>
    <row r="181" spans="1:28" ht="15" customHeight="1" x14ac:dyDescent="0.25">
      <c r="A181" s="25"/>
      <c r="B181" s="25"/>
      <c r="C181" s="25"/>
      <c r="D181" s="25"/>
      <c r="E181" s="25"/>
      <c r="F181" s="91"/>
      <c r="G181" s="91"/>
      <c r="H181" s="91"/>
      <c r="I181" s="91"/>
      <c r="J181" s="25"/>
      <c r="K181" s="25"/>
      <c r="L181" s="25"/>
      <c r="M181" s="25"/>
      <c r="N181" s="27"/>
      <c r="O181" s="27"/>
      <c r="P181" s="25"/>
      <c r="Q181" s="25"/>
      <c r="AB181" s="67"/>
    </row>
    <row r="182" spans="1:28" ht="15" customHeight="1" x14ac:dyDescent="0.25">
      <c r="A182" s="25"/>
      <c r="B182" s="25"/>
      <c r="C182" s="25"/>
      <c r="D182" s="25"/>
      <c r="E182" s="25"/>
      <c r="F182" s="91"/>
      <c r="G182" s="91"/>
      <c r="H182" s="91"/>
      <c r="I182" s="91"/>
      <c r="J182" s="25"/>
      <c r="K182" s="25"/>
      <c r="L182" s="25"/>
      <c r="M182" s="25"/>
      <c r="N182" s="27"/>
      <c r="O182" s="27"/>
      <c r="P182" s="25"/>
      <c r="Q182" s="25"/>
      <c r="AB182" s="67"/>
    </row>
    <row r="183" spans="1:28" ht="15" customHeight="1" x14ac:dyDescent="0.25">
      <c r="A183" s="25"/>
      <c r="B183" s="25"/>
      <c r="C183" s="25"/>
      <c r="D183" s="25"/>
      <c r="E183" s="25"/>
      <c r="F183" s="91"/>
      <c r="G183" s="91"/>
      <c r="H183" s="91"/>
      <c r="I183" s="91"/>
      <c r="J183" s="25"/>
      <c r="K183" s="25"/>
      <c r="L183" s="25"/>
      <c r="M183" s="25"/>
      <c r="N183" s="27"/>
      <c r="O183" s="27"/>
      <c r="P183" s="25"/>
      <c r="Q183" s="25"/>
      <c r="AB183" s="67"/>
    </row>
    <row r="184" spans="1:28" ht="15" customHeight="1" x14ac:dyDescent="0.25">
      <c r="A184" s="25"/>
      <c r="B184" s="25"/>
      <c r="C184" s="25"/>
      <c r="D184" s="25"/>
      <c r="E184" s="25"/>
      <c r="F184" s="91"/>
      <c r="G184" s="91"/>
      <c r="H184" s="91"/>
      <c r="I184" s="91"/>
      <c r="J184" s="25"/>
      <c r="K184" s="25"/>
      <c r="L184" s="25"/>
      <c r="M184" s="25"/>
      <c r="N184" s="27"/>
      <c r="O184" s="27"/>
      <c r="P184" s="25"/>
      <c r="Q184" s="25"/>
      <c r="AB184" s="67"/>
    </row>
    <row r="185" spans="1:28" ht="15" customHeight="1" x14ac:dyDescent="0.25">
      <c r="A185" s="25"/>
      <c r="B185" s="25"/>
      <c r="C185" s="25"/>
      <c r="D185" s="25"/>
      <c r="E185" s="25"/>
      <c r="F185" s="91"/>
      <c r="G185" s="91"/>
      <c r="H185" s="91"/>
      <c r="I185" s="91"/>
      <c r="J185" s="25"/>
      <c r="K185" s="25"/>
      <c r="L185" s="25"/>
      <c r="M185" s="25"/>
      <c r="N185" s="27"/>
      <c r="O185" s="27"/>
      <c r="P185" s="25"/>
      <c r="Q185" s="25"/>
      <c r="AB185" s="67"/>
    </row>
    <row r="186" spans="1:28" ht="15" customHeight="1" x14ac:dyDescent="0.25">
      <c r="A186" s="25"/>
      <c r="B186" s="25"/>
      <c r="C186" s="25"/>
      <c r="D186" s="25"/>
      <c r="E186" s="25"/>
      <c r="F186" s="91"/>
      <c r="G186" s="91"/>
      <c r="H186" s="91"/>
      <c r="I186" s="91"/>
      <c r="J186" s="25"/>
      <c r="K186" s="25"/>
      <c r="L186" s="25"/>
      <c r="M186" s="25"/>
      <c r="N186" s="27"/>
      <c r="O186" s="27"/>
      <c r="P186" s="25"/>
      <c r="Q186" s="25"/>
      <c r="AB186" s="67"/>
    </row>
    <row r="187" spans="1:28" ht="15" customHeight="1" x14ac:dyDescent="0.25">
      <c r="A187" s="25"/>
      <c r="B187" s="25"/>
      <c r="C187" s="25"/>
      <c r="D187" s="25"/>
      <c r="E187" s="25"/>
      <c r="F187" s="91"/>
      <c r="G187" s="91"/>
      <c r="H187" s="91"/>
      <c r="I187" s="91"/>
      <c r="J187" s="25"/>
      <c r="K187" s="25"/>
      <c r="L187" s="25"/>
      <c r="M187" s="25"/>
      <c r="N187" s="27"/>
      <c r="O187" s="27"/>
      <c r="P187" s="25"/>
      <c r="Q187" s="25"/>
      <c r="AB187" s="67"/>
    </row>
    <row r="188" spans="1:28" ht="15" customHeight="1" x14ac:dyDescent="0.25">
      <c r="A188" s="25"/>
      <c r="B188" s="25"/>
      <c r="C188" s="25"/>
      <c r="D188" s="25"/>
      <c r="E188" s="25"/>
      <c r="F188" s="91"/>
      <c r="G188" s="91"/>
      <c r="H188" s="91"/>
      <c r="I188" s="91"/>
      <c r="J188" s="25"/>
      <c r="K188" s="25"/>
      <c r="L188" s="25"/>
      <c r="M188" s="25"/>
      <c r="N188" s="27"/>
      <c r="O188" s="27"/>
      <c r="P188" s="25"/>
      <c r="Q188" s="25"/>
      <c r="AB188" s="67"/>
    </row>
    <row r="189" spans="1:28" ht="15" customHeight="1" x14ac:dyDescent="0.25">
      <c r="A189" s="25"/>
      <c r="B189" s="25"/>
      <c r="C189" s="25"/>
      <c r="D189" s="25"/>
      <c r="E189" s="25"/>
      <c r="F189" s="91"/>
      <c r="G189" s="91"/>
      <c r="H189" s="91"/>
      <c r="I189" s="91"/>
      <c r="J189" s="25"/>
      <c r="K189" s="25"/>
      <c r="L189" s="25"/>
      <c r="M189" s="25"/>
      <c r="N189" s="27"/>
      <c r="O189" s="27"/>
      <c r="P189" s="25"/>
      <c r="Q189" s="25"/>
      <c r="AB189" s="67"/>
    </row>
    <row r="190" spans="1:28" ht="15" customHeight="1" x14ac:dyDescent="0.25">
      <c r="A190" s="25"/>
      <c r="B190" s="25"/>
      <c r="C190" s="25"/>
      <c r="D190" s="25"/>
      <c r="E190" s="25"/>
      <c r="F190" s="91"/>
      <c r="G190" s="91"/>
      <c r="H190" s="91"/>
      <c r="I190" s="91"/>
      <c r="J190" s="25"/>
      <c r="K190" s="25"/>
      <c r="L190" s="25"/>
      <c r="M190" s="25"/>
      <c r="N190" s="27"/>
      <c r="O190" s="27"/>
      <c r="P190" s="25"/>
      <c r="Q190" s="25"/>
    </row>
    <row r="191" spans="1:28" ht="15" customHeight="1" x14ac:dyDescent="0.25">
      <c r="A191" s="25"/>
      <c r="B191" s="25"/>
      <c r="C191" s="25"/>
      <c r="D191" s="25"/>
      <c r="E191" s="25"/>
      <c r="F191" s="91"/>
      <c r="G191" s="91"/>
      <c r="H191" s="91"/>
      <c r="I191" s="91"/>
      <c r="J191" s="25"/>
      <c r="K191" s="25"/>
      <c r="L191" s="25"/>
      <c r="M191" s="25"/>
      <c r="N191" s="27"/>
      <c r="O191" s="27"/>
      <c r="P191" s="25"/>
      <c r="Q191" s="25"/>
    </row>
    <row r="192" spans="1:28" ht="15" customHeight="1" x14ac:dyDescent="0.25">
      <c r="A192" s="25"/>
      <c r="B192" s="25"/>
      <c r="C192" s="25"/>
      <c r="D192" s="25"/>
      <c r="E192" s="25"/>
      <c r="F192" s="91"/>
      <c r="G192" s="91"/>
      <c r="H192" s="91"/>
      <c r="I192" s="91"/>
      <c r="J192" s="25"/>
      <c r="K192" s="25"/>
      <c r="L192" s="25"/>
      <c r="M192" s="25"/>
      <c r="N192" s="27"/>
      <c r="O192" s="27"/>
      <c r="P192" s="25"/>
      <c r="Q192" s="25"/>
    </row>
    <row r="193" spans="1:17" ht="15" customHeight="1" x14ac:dyDescent="0.25">
      <c r="A193" s="25"/>
      <c r="B193" s="25"/>
      <c r="C193" s="25"/>
      <c r="D193" s="25"/>
      <c r="E193" s="25"/>
      <c r="F193" s="91"/>
      <c r="G193" s="91"/>
      <c r="H193" s="91"/>
      <c r="I193" s="91"/>
      <c r="J193" s="25"/>
      <c r="K193" s="25"/>
      <c r="L193" s="25"/>
      <c r="M193" s="25"/>
      <c r="N193" s="27"/>
      <c r="O193" s="27"/>
      <c r="P193" s="25"/>
      <c r="Q193" s="25"/>
    </row>
    <row r="194" spans="1:17" ht="15" customHeight="1" x14ac:dyDescent="0.25">
      <c r="A194" s="25"/>
      <c r="B194" s="25"/>
      <c r="C194" s="25"/>
      <c r="D194" s="25"/>
      <c r="E194" s="25"/>
      <c r="F194" s="91"/>
      <c r="G194" s="91"/>
      <c r="H194" s="91"/>
      <c r="I194" s="91"/>
      <c r="J194" s="25"/>
      <c r="K194" s="25"/>
      <c r="L194" s="25"/>
      <c r="M194" s="25"/>
      <c r="N194" s="27"/>
      <c r="O194" s="27"/>
      <c r="P194" s="25"/>
      <c r="Q194" s="25"/>
    </row>
    <row r="195" spans="1:17" ht="15" customHeight="1" x14ac:dyDescent="0.25">
      <c r="A195" s="25"/>
      <c r="B195" s="25"/>
      <c r="C195" s="25"/>
      <c r="D195" s="25"/>
      <c r="E195" s="25"/>
      <c r="F195" s="91"/>
      <c r="G195" s="91"/>
      <c r="H195" s="91"/>
      <c r="I195" s="91"/>
      <c r="J195" s="25"/>
      <c r="K195" s="25"/>
      <c r="L195" s="25"/>
      <c r="M195" s="25"/>
      <c r="N195" s="27"/>
      <c r="O195" s="27"/>
      <c r="P195" s="25"/>
      <c r="Q195" s="25"/>
    </row>
    <row r="196" spans="1:17" ht="15" customHeight="1" x14ac:dyDescent="0.25">
      <c r="A196" s="25"/>
      <c r="B196" s="25"/>
      <c r="C196" s="25"/>
      <c r="D196" s="25"/>
      <c r="E196" s="25"/>
      <c r="F196" s="91"/>
      <c r="G196" s="91"/>
      <c r="H196" s="91"/>
      <c r="I196" s="91"/>
      <c r="J196" s="25"/>
      <c r="K196" s="25"/>
      <c r="L196" s="25"/>
      <c r="M196" s="25"/>
      <c r="N196" s="27"/>
      <c r="O196" s="27"/>
      <c r="P196" s="25"/>
      <c r="Q196" s="25"/>
    </row>
    <row r="197" spans="1:17" ht="15" customHeight="1" x14ac:dyDescent="0.25">
      <c r="A197" s="25"/>
      <c r="B197" s="25"/>
      <c r="C197" s="25"/>
      <c r="D197" s="25"/>
      <c r="E197" s="25"/>
      <c r="F197" s="91"/>
      <c r="G197" s="91"/>
      <c r="H197" s="91"/>
      <c r="I197" s="91"/>
      <c r="J197" s="25"/>
      <c r="K197" s="25"/>
      <c r="L197" s="25"/>
      <c r="M197" s="25"/>
      <c r="N197" s="27"/>
      <c r="O197" s="27"/>
      <c r="P197" s="25"/>
      <c r="Q197" s="25"/>
    </row>
    <row r="198" spans="1:17" ht="15" customHeight="1" x14ac:dyDescent="0.25">
      <c r="A198" s="25"/>
      <c r="B198" s="25"/>
      <c r="C198" s="25"/>
      <c r="D198" s="25"/>
      <c r="E198" s="25"/>
      <c r="F198" s="91"/>
      <c r="G198" s="91"/>
      <c r="H198" s="91"/>
      <c r="I198" s="91"/>
      <c r="J198" s="25"/>
      <c r="K198" s="25"/>
      <c r="L198" s="25"/>
      <c r="M198" s="25"/>
      <c r="N198" s="27"/>
      <c r="O198" s="27"/>
      <c r="P198" s="25"/>
      <c r="Q198" s="25"/>
    </row>
    <row r="199" spans="1:17" ht="15" customHeight="1" x14ac:dyDescent="0.25">
      <c r="A199" s="25"/>
      <c r="B199" s="25"/>
      <c r="C199" s="25"/>
      <c r="D199" s="25"/>
      <c r="E199" s="25"/>
      <c r="F199" s="91"/>
      <c r="G199" s="91"/>
      <c r="H199" s="91"/>
      <c r="I199" s="91"/>
      <c r="J199" s="25"/>
      <c r="K199" s="25"/>
      <c r="L199" s="25"/>
      <c r="M199" s="25"/>
      <c r="N199" s="27"/>
      <c r="O199" s="27"/>
      <c r="P199" s="25"/>
      <c r="Q199" s="25"/>
    </row>
    <row r="200" spans="1:17" ht="15" customHeight="1" x14ac:dyDescent="0.25">
      <c r="A200" s="25"/>
      <c r="B200" s="25"/>
      <c r="C200" s="25"/>
      <c r="D200" s="25"/>
      <c r="E200" s="25"/>
      <c r="F200" s="91"/>
      <c r="G200" s="91"/>
      <c r="H200" s="91"/>
      <c r="I200" s="91"/>
      <c r="J200" s="25"/>
      <c r="K200" s="25"/>
      <c r="L200" s="25"/>
      <c r="M200" s="25"/>
      <c r="N200" s="27"/>
      <c r="O200" s="27"/>
      <c r="P200" s="25"/>
      <c r="Q200" s="25"/>
    </row>
    <row r="201" spans="1:17" ht="15" customHeight="1" x14ac:dyDescent="0.25">
      <c r="A201" s="25"/>
      <c r="B201" s="25"/>
      <c r="C201" s="25"/>
      <c r="D201" s="25"/>
      <c r="E201" s="25"/>
      <c r="F201" s="91"/>
      <c r="G201" s="91"/>
      <c r="H201" s="91"/>
      <c r="I201" s="91"/>
      <c r="J201" s="25"/>
      <c r="K201" s="25"/>
      <c r="L201" s="25"/>
      <c r="M201" s="25"/>
      <c r="N201" s="27"/>
      <c r="O201" s="27"/>
      <c r="P201" s="25"/>
      <c r="Q201" s="25"/>
    </row>
    <row r="202" spans="1:17" ht="15" customHeight="1" x14ac:dyDescent="0.25">
      <c r="A202" s="25"/>
      <c r="B202" s="25"/>
      <c r="C202" s="25"/>
      <c r="D202" s="25"/>
      <c r="E202" s="25"/>
      <c r="F202" s="91"/>
      <c r="G202" s="91"/>
      <c r="H202" s="91"/>
      <c r="I202" s="91"/>
      <c r="J202" s="25"/>
      <c r="K202" s="25"/>
      <c r="L202" s="25"/>
      <c r="M202" s="25"/>
      <c r="N202" s="27"/>
      <c r="O202" s="27"/>
      <c r="P202" s="25"/>
      <c r="Q202" s="25"/>
    </row>
    <row r="203" spans="1:17" ht="15" customHeight="1" x14ac:dyDescent="0.25">
      <c r="A203" s="25"/>
      <c r="B203" s="25"/>
      <c r="C203" s="25"/>
      <c r="D203" s="25"/>
      <c r="E203" s="25"/>
      <c r="F203" s="91"/>
      <c r="G203" s="91"/>
      <c r="H203" s="91"/>
      <c r="I203" s="91"/>
      <c r="J203" s="25"/>
      <c r="K203" s="25"/>
      <c r="L203" s="25"/>
      <c r="M203" s="25"/>
      <c r="N203" s="27"/>
      <c r="O203" s="27"/>
      <c r="P203" s="25"/>
      <c r="Q203" s="25"/>
    </row>
    <row r="204" spans="1:17" ht="15" customHeight="1" x14ac:dyDescent="0.25">
      <c r="A204" s="25"/>
      <c r="B204" s="25"/>
      <c r="C204" s="25"/>
      <c r="D204" s="25"/>
      <c r="E204" s="25"/>
      <c r="F204" s="91"/>
      <c r="G204" s="91"/>
      <c r="H204" s="91"/>
      <c r="I204" s="91"/>
      <c r="J204" s="25"/>
      <c r="K204" s="25"/>
      <c r="L204" s="25"/>
      <c r="M204" s="25"/>
      <c r="N204" s="27"/>
      <c r="O204" s="27"/>
      <c r="P204" s="25"/>
      <c r="Q204" s="25"/>
    </row>
    <row r="205" spans="1:17" ht="15" customHeight="1" x14ac:dyDescent="0.25">
      <c r="A205" s="25"/>
      <c r="B205" s="25"/>
      <c r="C205" s="25"/>
      <c r="D205" s="25"/>
      <c r="E205" s="25"/>
      <c r="F205" s="91"/>
      <c r="G205" s="91"/>
      <c r="H205" s="91"/>
      <c r="I205" s="91"/>
      <c r="J205" s="25"/>
      <c r="K205" s="25"/>
      <c r="L205" s="25"/>
      <c r="M205" s="25"/>
      <c r="N205" s="27"/>
      <c r="O205" s="27"/>
      <c r="P205" s="25"/>
      <c r="Q205" s="25"/>
    </row>
    <row r="206" spans="1:17" ht="15" customHeight="1" x14ac:dyDescent="0.25">
      <c r="A206" s="25"/>
      <c r="B206" s="25"/>
      <c r="C206" s="25"/>
      <c r="D206" s="25"/>
      <c r="E206" s="25"/>
      <c r="F206" s="91"/>
      <c r="G206" s="91"/>
      <c r="H206" s="91"/>
      <c r="I206" s="91"/>
      <c r="J206" s="25"/>
      <c r="K206" s="25"/>
      <c r="L206" s="25"/>
      <c r="M206" s="25"/>
      <c r="N206" s="27"/>
      <c r="O206" s="27"/>
      <c r="P206" s="25"/>
      <c r="Q206" s="25"/>
    </row>
    <row r="207" spans="1:17" ht="15" customHeight="1" x14ac:dyDescent="0.25">
      <c r="A207" s="25"/>
      <c r="B207" s="25"/>
      <c r="C207" s="25"/>
      <c r="D207" s="25"/>
      <c r="E207" s="25"/>
      <c r="F207" s="91"/>
      <c r="G207" s="91"/>
      <c r="H207" s="91"/>
      <c r="I207" s="91"/>
      <c r="J207" s="25"/>
      <c r="K207" s="25"/>
      <c r="L207" s="25"/>
      <c r="M207" s="25"/>
      <c r="N207" s="27"/>
      <c r="O207" s="27"/>
      <c r="P207" s="25"/>
      <c r="Q207" s="25"/>
    </row>
    <row r="208" spans="1:17" ht="15" customHeight="1" x14ac:dyDescent="0.25">
      <c r="A208" s="25"/>
      <c r="B208" s="25"/>
      <c r="C208" s="25"/>
      <c r="D208" s="25"/>
      <c r="E208" s="25"/>
      <c r="F208" s="91"/>
      <c r="G208" s="91"/>
      <c r="H208" s="91"/>
      <c r="I208" s="91"/>
      <c r="J208" s="25"/>
      <c r="K208" s="25"/>
      <c r="L208" s="25"/>
      <c r="M208" s="25"/>
      <c r="N208" s="27"/>
      <c r="O208" s="27"/>
      <c r="P208" s="25"/>
      <c r="Q208" s="25"/>
    </row>
    <row r="209" spans="1:17" ht="15" customHeight="1" x14ac:dyDescent="0.25">
      <c r="A209" s="25"/>
      <c r="B209" s="25"/>
      <c r="C209" s="25"/>
      <c r="D209" s="25"/>
      <c r="E209" s="25"/>
      <c r="F209" s="91"/>
      <c r="G209" s="91"/>
      <c r="H209" s="91"/>
      <c r="I209" s="91"/>
      <c r="J209" s="25"/>
      <c r="K209" s="25"/>
      <c r="L209" s="25"/>
      <c r="M209" s="25"/>
      <c r="N209" s="27"/>
      <c r="O209" s="27"/>
      <c r="P209" s="25"/>
      <c r="Q209" s="25"/>
    </row>
    <row r="210" spans="1:17" ht="15" customHeight="1" x14ac:dyDescent="0.25">
      <c r="A210" s="25"/>
      <c r="B210" s="25"/>
      <c r="C210" s="25"/>
      <c r="D210" s="25"/>
      <c r="E210" s="25"/>
      <c r="F210" s="91"/>
      <c r="G210" s="91"/>
      <c r="H210" s="91"/>
      <c r="I210" s="91"/>
      <c r="J210" s="25"/>
      <c r="K210" s="25"/>
      <c r="L210" s="25"/>
      <c r="M210" s="25"/>
      <c r="N210" s="27"/>
      <c r="O210" s="27"/>
      <c r="P210" s="25"/>
      <c r="Q210" s="25"/>
    </row>
    <row r="211" spans="1:17" ht="15" customHeight="1" x14ac:dyDescent="0.25">
      <c r="A211" s="25"/>
      <c r="B211" s="25"/>
      <c r="C211" s="25"/>
      <c r="D211" s="25"/>
      <c r="E211" s="25"/>
      <c r="F211" s="91"/>
      <c r="G211" s="91"/>
      <c r="H211" s="91"/>
      <c r="I211" s="91"/>
      <c r="J211" s="25"/>
      <c r="K211" s="25"/>
      <c r="L211" s="25"/>
      <c r="M211" s="25"/>
      <c r="N211" s="27"/>
      <c r="O211" s="27"/>
      <c r="P211" s="25"/>
      <c r="Q211" s="25"/>
    </row>
    <row r="212" spans="1:17" ht="15" customHeight="1" x14ac:dyDescent="0.25">
      <c r="A212" s="25"/>
      <c r="B212" s="25"/>
      <c r="C212" s="25"/>
      <c r="D212" s="25"/>
      <c r="E212" s="25"/>
      <c r="F212" s="91"/>
      <c r="G212" s="91"/>
      <c r="H212" s="91"/>
      <c r="I212" s="91"/>
      <c r="J212" s="25"/>
      <c r="K212" s="25"/>
      <c r="L212" s="25"/>
      <c r="M212" s="25"/>
      <c r="N212" s="27"/>
      <c r="O212" s="27"/>
      <c r="P212" s="25"/>
      <c r="Q212" s="25"/>
    </row>
    <row r="213" spans="1:17" ht="15" customHeight="1" x14ac:dyDescent="0.25">
      <c r="A213" s="25"/>
      <c r="B213" s="25"/>
      <c r="C213" s="25"/>
      <c r="D213" s="25"/>
      <c r="E213" s="25"/>
      <c r="F213" s="91"/>
      <c r="G213" s="91"/>
      <c r="H213" s="91"/>
      <c r="I213" s="91"/>
      <c r="J213" s="25"/>
      <c r="K213" s="25"/>
      <c r="L213" s="25"/>
      <c r="M213" s="25"/>
      <c r="N213" s="27"/>
      <c r="O213" s="27"/>
      <c r="P213" s="25"/>
      <c r="Q213" s="25"/>
    </row>
    <row r="214" spans="1:17" ht="15" customHeight="1" x14ac:dyDescent="0.25">
      <c r="A214" s="25"/>
      <c r="B214" s="25"/>
      <c r="C214" s="25"/>
      <c r="D214" s="25"/>
      <c r="E214" s="25"/>
      <c r="F214" s="91"/>
      <c r="G214" s="91"/>
      <c r="H214" s="91"/>
      <c r="I214" s="91"/>
      <c r="J214" s="25"/>
      <c r="K214" s="25"/>
      <c r="L214" s="25"/>
      <c r="M214" s="25"/>
      <c r="N214" s="27"/>
      <c r="O214" s="27"/>
      <c r="P214" s="25"/>
      <c r="Q214" s="25"/>
    </row>
    <row r="215" spans="1:17" ht="15" customHeight="1" x14ac:dyDescent="0.25">
      <c r="A215" s="25"/>
      <c r="B215" s="25"/>
      <c r="C215" s="25"/>
      <c r="D215" s="25"/>
      <c r="E215" s="25"/>
      <c r="F215" s="91"/>
      <c r="G215" s="91"/>
      <c r="H215" s="91"/>
      <c r="I215" s="91"/>
      <c r="J215" s="25"/>
      <c r="K215" s="25"/>
      <c r="L215" s="25"/>
      <c r="M215" s="25"/>
      <c r="N215" s="27"/>
      <c r="O215" s="27"/>
      <c r="P215" s="25"/>
      <c r="Q215" s="25"/>
    </row>
    <row r="216" spans="1:17" ht="15" customHeight="1" x14ac:dyDescent="0.25">
      <c r="A216" s="25"/>
      <c r="B216" s="25"/>
      <c r="C216" s="25"/>
      <c r="D216" s="25"/>
      <c r="E216" s="25"/>
      <c r="F216" s="91"/>
      <c r="G216" s="91"/>
      <c r="H216" s="91"/>
      <c r="I216" s="91"/>
      <c r="J216" s="25"/>
      <c r="K216" s="25"/>
      <c r="L216" s="25"/>
      <c r="M216" s="25"/>
      <c r="N216" s="27"/>
      <c r="O216" s="27"/>
      <c r="P216" s="25"/>
      <c r="Q216" s="25"/>
    </row>
    <row r="217" spans="1:17" ht="15" customHeight="1" x14ac:dyDescent="0.25">
      <c r="A217" s="25"/>
      <c r="B217" s="25"/>
      <c r="C217" s="25"/>
      <c r="D217" s="25"/>
      <c r="E217" s="25"/>
      <c r="F217" s="91"/>
      <c r="G217" s="91"/>
      <c r="H217" s="91"/>
      <c r="I217" s="91"/>
      <c r="J217" s="25"/>
      <c r="K217" s="25"/>
      <c r="L217" s="25"/>
      <c r="M217" s="25"/>
      <c r="N217" s="27"/>
      <c r="O217" s="27"/>
      <c r="P217" s="25"/>
      <c r="Q217" s="25"/>
    </row>
    <row r="218" spans="1:17" ht="15" customHeight="1" x14ac:dyDescent="0.25">
      <c r="A218" s="25"/>
      <c r="B218" s="25"/>
      <c r="C218" s="25"/>
      <c r="D218" s="25"/>
      <c r="E218" s="25"/>
      <c r="F218" s="91"/>
      <c r="G218" s="91"/>
      <c r="H218" s="91"/>
      <c r="I218" s="91"/>
      <c r="J218" s="25"/>
      <c r="K218" s="25"/>
      <c r="L218" s="25"/>
      <c r="M218" s="25"/>
      <c r="N218" s="27"/>
      <c r="O218" s="27"/>
      <c r="P218" s="25"/>
      <c r="Q218" s="25"/>
    </row>
    <row r="219" spans="1:17" ht="15" customHeight="1" x14ac:dyDescent="0.25">
      <c r="A219" s="25"/>
      <c r="B219" s="25"/>
      <c r="C219" s="25"/>
      <c r="D219" s="25"/>
      <c r="E219" s="25"/>
      <c r="F219" s="91"/>
      <c r="G219" s="91"/>
      <c r="H219" s="91"/>
      <c r="I219" s="91"/>
      <c r="J219" s="25"/>
      <c r="K219" s="25"/>
      <c r="L219" s="25"/>
      <c r="M219" s="25"/>
      <c r="N219" s="27"/>
      <c r="O219" s="27"/>
      <c r="P219" s="25"/>
      <c r="Q219" s="25"/>
    </row>
    <row r="220" spans="1:17" ht="15" customHeight="1" x14ac:dyDescent="0.25">
      <c r="A220" s="25"/>
      <c r="B220" s="25"/>
      <c r="C220" s="25"/>
      <c r="D220" s="25"/>
      <c r="E220" s="25"/>
      <c r="F220" s="91"/>
      <c r="G220" s="91"/>
      <c r="H220" s="91"/>
      <c r="I220" s="91"/>
      <c r="J220" s="25"/>
      <c r="K220" s="25"/>
      <c r="L220" s="25"/>
      <c r="M220" s="25"/>
      <c r="N220" s="27"/>
      <c r="O220" s="27"/>
      <c r="P220" s="25"/>
      <c r="Q220" s="25"/>
    </row>
    <row r="221" spans="1:17" ht="15" customHeight="1" x14ac:dyDescent="0.25">
      <c r="A221" s="25"/>
      <c r="B221" s="25"/>
      <c r="C221" s="25"/>
      <c r="D221" s="25"/>
      <c r="E221" s="25"/>
      <c r="F221" s="91"/>
      <c r="G221" s="91"/>
      <c r="H221" s="91"/>
      <c r="I221" s="91"/>
      <c r="J221" s="25"/>
      <c r="K221" s="25"/>
      <c r="L221" s="25"/>
      <c r="M221" s="25"/>
      <c r="N221" s="27"/>
      <c r="O221" s="27"/>
      <c r="P221" s="25"/>
      <c r="Q221" s="25"/>
    </row>
    <row r="222" spans="1:17" ht="15" customHeight="1" x14ac:dyDescent="0.25">
      <c r="A222" s="25"/>
      <c r="B222" s="25"/>
      <c r="C222" s="25"/>
      <c r="D222" s="25"/>
      <c r="E222" s="25"/>
      <c r="F222" s="91"/>
      <c r="G222" s="91"/>
      <c r="H222" s="91"/>
      <c r="I222" s="91"/>
      <c r="J222" s="25"/>
      <c r="K222" s="25"/>
      <c r="L222" s="25"/>
      <c r="M222" s="25"/>
      <c r="N222" s="27"/>
      <c r="O222" s="27"/>
      <c r="P222" s="25"/>
      <c r="Q222" s="25"/>
    </row>
    <row r="223" spans="1:17" ht="15" customHeight="1" x14ac:dyDescent="0.25">
      <c r="A223" s="25"/>
      <c r="B223" s="25"/>
      <c r="C223" s="25"/>
      <c r="D223" s="25"/>
      <c r="E223" s="25"/>
      <c r="F223" s="91"/>
      <c r="G223" s="91"/>
      <c r="H223" s="91"/>
      <c r="I223" s="91"/>
      <c r="J223" s="25"/>
      <c r="K223" s="25"/>
      <c r="L223" s="25"/>
      <c r="M223" s="25"/>
      <c r="N223" s="27"/>
      <c r="O223" s="27"/>
      <c r="P223" s="25"/>
      <c r="Q223" s="25"/>
    </row>
    <row r="224" spans="1:17" ht="15" customHeight="1" x14ac:dyDescent="0.25">
      <c r="A224" s="25"/>
      <c r="B224" s="25"/>
      <c r="C224" s="25"/>
      <c r="D224" s="25"/>
      <c r="E224" s="25"/>
      <c r="F224" s="91"/>
      <c r="G224" s="91"/>
      <c r="H224" s="91"/>
      <c r="I224" s="91"/>
      <c r="J224" s="25"/>
      <c r="K224" s="25"/>
      <c r="L224" s="25"/>
      <c r="M224" s="25"/>
      <c r="N224" s="27"/>
      <c r="O224" s="27"/>
      <c r="P224" s="25"/>
      <c r="Q224" s="25"/>
    </row>
    <row r="225" spans="1:17" ht="15" customHeight="1" x14ac:dyDescent="0.25">
      <c r="A225" s="25"/>
      <c r="B225" s="25"/>
      <c r="C225" s="25"/>
      <c r="D225" s="25"/>
      <c r="E225" s="25"/>
      <c r="F225" s="91"/>
      <c r="G225" s="91"/>
      <c r="H225" s="91"/>
      <c r="I225" s="91"/>
      <c r="J225" s="25"/>
      <c r="K225" s="25"/>
      <c r="L225" s="25"/>
      <c r="M225" s="25"/>
      <c r="N225" s="27"/>
      <c r="O225" s="27"/>
      <c r="P225" s="25"/>
      <c r="Q225" s="25"/>
    </row>
    <row r="226" spans="1:17" ht="15" customHeight="1" x14ac:dyDescent="0.25">
      <c r="A226" s="25"/>
      <c r="B226" s="25"/>
      <c r="C226" s="25"/>
      <c r="D226" s="25"/>
      <c r="E226" s="25"/>
      <c r="F226" s="91"/>
      <c r="G226" s="91"/>
      <c r="H226" s="91"/>
      <c r="I226" s="91"/>
      <c r="J226" s="25"/>
      <c r="K226" s="25"/>
      <c r="L226" s="25"/>
      <c r="M226" s="25"/>
      <c r="N226" s="27"/>
      <c r="O226" s="27"/>
      <c r="P226" s="25"/>
      <c r="Q226" s="25"/>
    </row>
    <row r="227" spans="1:17" ht="15" customHeight="1" x14ac:dyDescent="0.25">
      <c r="A227" s="25"/>
      <c r="B227" s="25"/>
      <c r="C227" s="25"/>
      <c r="D227" s="25"/>
      <c r="E227" s="25"/>
      <c r="F227" s="91"/>
      <c r="G227" s="91"/>
      <c r="H227" s="91"/>
      <c r="I227" s="91"/>
      <c r="J227" s="25"/>
      <c r="K227" s="25"/>
      <c r="L227" s="25"/>
      <c r="M227" s="25"/>
      <c r="N227" s="27"/>
      <c r="O227" s="27"/>
      <c r="P227" s="25"/>
      <c r="Q227" s="25"/>
    </row>
    <row r="228" spans="1:17" ht="15" customHeight="1" x14ac:dyDescent="0.25">
      <c r="A228" s="25"/>
      <c r="B228" s="25"/>
      <c r="C228" s="25"/>
      <c r="D228" s="25"/>
      <c r="E228" s="25"/>
      <c r="F228" s="91"/>
      <c r="G228" s="91"/>
      <c r="H228" s="91"/>
      <c r="I228" s="91"/>
      <c r="J228" s="25"/>
      <c r="K228" s="25"/>
      <c r="L228" s="25"/>
      <c r="M228" s="25"/>
      <c r="N228" s="27"/>
      <c r="O228" s="27"/>
      <c r="P228" s="25"/>
      <c r="Q228" s="25"/>
    </row>
    <row r="229" spans="1:17" ht="15" customHeight="1" x14ac:dyDescent="0.25">
      <c r="A229" s="25"/>
      <c r="B229" s="25"/>
      <c r="C229" s="25"/>
      <c r="D229" s="25"/>
      <c r="E229" s="25"/>
      <c r="F229" s="91"/>
      <c r="G229" s="91"/>
      <c r="H229" s="91"/>
      <c r="I229" s="91"/>
      <c r="J229" s="25"/>
      <c r="K229" s="25"/>
      <c r="L229" s="25"/>
      <c r="M229" s="25"/>
      <c r="N229" s="27"/>
      <c r="O229" s="27"/>
      <c r="P229" s="25"/>
      <c r="Q229" s="25"/>
    </row>
    <row r="230" spans="1:17" ht="15" customHeight="1" x14ac:dyDescent="0.25">
      <c r="A230" s="25"/>
      <c r="B230" s="25"/>
      <c r="C230" s="25"/>
      <c r="D230" s="25"/>
      <c r="E230" s="25"/>
      <c r="F230" s="91"/>
      <c r="G230" s="91"/>
      <c r="H230" s="91"/>
      <c r="I230" s="91"/>
      <c r="J230" s="25"/>
      <c r="K230" s="25"/>
      <c r="L230" s="25"/>
      <c r="M230" s="25"/>
      <c r="N230" s="27"/>
      <c r="O230" s="27"/>
      <c r="P230" s="25"/>
      <c r="Q230" s="25"/>
    </row>
    <row r="231" spans="1:17" ht="15" customHeight="1" x14ac:dyDescent="0.25">
      <c r="A231" s="25"/>
      <c r="B231" s="25"/>
      <c r="C231" s="25"/>
      <c r="D231" s="25"/>
      <c r="E231" s="25"/>
      <c r="F231" s="91"/>
      <c r="G231" s="91"/>
      <c r="H231" s="91"/>
      <c r="I231" s="91"/>
      <c r="J231" s="25"/>
      <c r="K231" s="25"/>
      <c r="L231" s="25"/>
      <c r="M231" s="25"/>
      <c r="N231" s="27"/>
      <c r="O231" s="27"/>
      <c r="P231" s="25"/>
      <c r="Q231" s="25"/>
    </row>
    <row r="232" spans="1:17" ht="15" customHeight="1" x14ac:dyDescent="0.25">
      <c r="A232" s="25"/>
      <c r="B232" s="25"/>
      <c r="C232" s="25"/>
      <c r="D232" s="25"/>
      <c r="E232" s="25"/>
      <c r="F232" s="91"/>
      <c r="G232" s="91"/>
      <c r="H232" s="91"/>
      <c r="I232" s="91"/>
      <c r="J232" s="25"/>
      <c r="K232" s="25"/>
      <c r="L232" s="25"/>
      <c r="M232" s="25"/>
      <c r="N232" s="27"/>
      <c r="O232" s="27"/>
      <c r="P232" s="25"/>
      <c r="Q232" s="25"/>
    </row>
    <row r="233" spans="1:17" ht="15" customHeight="1" x14ac:dyDescent="0.25">
      <c r="A233" s="25"/>
      <c r="B233" s="25"/>
      <c r="C233" s="25"/>
      <c r="D233" s="25"/>
      <c r="E233" s="25"/>
      <c r="F233" s="91"/>
      <c r="G233" s="91"/>
      <c r="H233" s="91"/>
      <c r="I233" s="91"/>
      <c r="J233" s="25"/>
      <c r="K233" s="25"/>
      <c r="L233" s="25"/>
      <c r="M233" s="25"/>
      <c r="N233" s="27"/>
      <c r="O233" s="27"/>
      <c r="P233" s="25"/>
      <c r="Q233" s="25"/>
    </row>
    <row r="234" spans="1:17" ht="15" customHeight="1" x14ac:dyDescent="0.25">
      <c r="A234" s="25"/>
      <c r="B234" s="25"/>
      <c r="C234" s="25"/>
      <c r="D234" s="25"/>
      <c r="E234" s="25"/>
      <c r="F234" s="91"/>
      <c r="G234" s="91"/>
      <c r="H234" s="91"/>
      <c r="I234" s="91"/>
      <c r="J234" s="25"/>
      <c r="K234" s="25"/>
      <c r="L234" s="25"/>
      <c r="M234" s="25"/>
      <c r="N234" s="27"/>
      <c r="O234" s="27"/>
      <c r="P234" s="25"/>
      <c r="Q234" s="25"/>
    </row>
    <row r="235" spans="1:17" ht="15" customHeight="1" x14ac:dyDescent="0.25">
      <c r="A235" s="25"/>
      <c r="B235" s="25"/>
      <c r="C235" s="25"/>
      <c r="D235" s="25"/>
      <c r="E235" s="25"/>
      <c r="F235" s="91"/>
      <c r="G235" s="91"/>
      <c r="H235" s="91"/>
      <c r="I235" s="91"/>
      <c r="J235" s="25"/>
      <c r="K235" s="25"/>
      <c r="L235" s="25"/>
      <c r="M235" s="25"/>
      <c r="N235" s="27"/>
      <c r="O235" s="27"/>
      <c r="P235" s="25"/>
      <c r="Q235" s="25"/>
    </row>
    <row r="236" spans="1:17" ht="15" customHeight="1" x14ac:dyDescent="0.25">
      <c r="A236" s="25"/>
      <c r="B236" s="25"/>
      <c r="C236" s="25"/>
      <c r="D236" s="25"/>
      <c r="E236" s="25"/>
      <c r="F236" s="91"/>
      <c r="G236" s="91"/>
      <c r="H236" s="91"/>
      <c r="I236" s="91"/>
      <c r="J236" s="25"/>
      <c r="K236" s="25"/>
      <c r="L236" s="25"/>
      <c r="M236" s="25"/>
      <c r="N236" s="27"/>
      <c r="O236" s="27"/>
      <c r="P236" s="25"/>
      <c r="Q236" s="25"/>
    </row>
    <row r="237" spans="1:17" ht="15" customHeight="1" x14ac:dyDescent="0.25">
      <c r="A237" s="25"/>
      <c r="B237" s="25"/>
      <c r="C237" s="25"/>
      <c r="D237" s="25"/>
      <c r="E237" s="25"/>
      <c r="F237" s="91"/>
      <c r="G237" s="91"/>
      <c r="H237" s="91"/>
      <c r="I237" s="91"/>
      <c r="J237" s="25"/>
      <c r="K237" s="25"/>
      <c r="L237" s="25"/>
      <c r="M237" s="25"/>
      <c r="N237" s="27"/>
      <c r="O237" s="27"/>
      <c r="P237" s="25"/>
      <c r="Q237" s="25"/>
    </row>
    <row r="238" spans="1:17" ht="15" customHeight="1" x14ac:dyDescent="0.25">
      <c r="A238" s="25"/>
      <c r="B238" s="25"/>
      <c r="C238" s="25"/>
      <c r="D238" s="25"/>
      <c r="E238" s="25"/>
      <c r="F238" s="91"/>
      <c r="G238" s="91"/>
      <c r="H238" s="91"/>
      <c r="I238" s="91"/>
      <c r="J238" s="25"/>
      <c r="K238" s="25"/>
      <c r="L238" s="25"/>
      <c r="M238" s="25"/>
      <c r="N238" s="27"/>
      <c r="O238" s="27"/>
      <c r="P238" s="25"/>
      <c r="Q238" s="25"/>
    </row>
    <row r="239" spans="1:17" ht="15" customHeight="1" x14ac:dyDescent="0.25">
      <c r="A239" s="25"/>
      <c r="B239" s="25"/>
      <c r="C239" s="25"/>
      <c r="D239" s="25"/>
      <c r="E239" s="25"/>
      <c r="F239" s="91"/>
      <c r="G239" s="91"/>
      <c r="H239" s="91"/>
      <c r="I239" s="91"/>
      <c r="J239" s="25"/>
      <c r="K239" s="25"/>
      <c r="L239" s="25"/>
      <c r="M239" s="25"/>
      <c r="N239" s="27"/>
      <c r="O239" s="27"/>
      <c r="P239" s="25"/>
      <c r="Q239" s="25"/>
    </row>
    <row r="240" spans="1:17" ht="15" customHeight="1" x14ac:dyDescent="0.25">
      <c r="A240" s="25"/>
      <c r="B240" s="25"/>
      <c r="C240" s="25"/>
      <c r="D240" s="25"/>
      <c r="E240" s="25"/>
      <c r="F240" s="91"/>
      <c r="G240" s="91"/>
      <c r="H240" s="91"/>
      <c r="I240" s="91"/>
      <c r="J240" s="25"/>
      <c r="K240" s="25"/>
      <c r="L240" s="25"/>
      <c r="M240" s="25"/>
      <c r="N240" s="27"/>
      <c r="O240" s="27"/>
      <c r="P240" s="25"/>
      <c r="Q240" s="25"/>
    </row>
    <row r="241" spans="1:17" ht="15" customHeight="1" x14ac:dyDescent="0.25">
      <c r="A241" s="25"/>
      <c r="B241" s="25"/>
      <c r="C241" s="25"/>
      <c r="D241" s="25"/>
      <c r="E241" s="25"/>
      <c r="F241" s="91"/>
      <c r="G241" s="91"/>
      <c r="H241" s="91"/>
      <c r="I241" s="91"/>
      <c r="J241" s="25"/>
      <c r="K241" s="25"/>
      <c r="L241" s="25"/>
      <c r="M241" s="25"/>
      <c r="N241" s="27"/>
      <c r="O241" s="27"/>
      <c r="P241" s="25"/>
      <c r="Q241" s="25"/>
    </row>
    <row r="242" spans="1:17" ht="15" customHeight="1" x14ac:dyDescent="0.25">
      <c r="A242" s="25"/>
      <c r="B242" s="25"/>
      <c r="C242" s="25"/>
      <c r="D242" s="25"/>
      <c r="E242" s="25"/>
      <c r="F242" s="91"/>
      <c r="G242" s="91"/>
      <c r="H242" s="91"/>
      <c r="I242" s="91"/>
      <c r="J242" s="25"/>
      <c r="K242" s="25"/>
      <c r="L242" s="25"/>
      <c r="M242" s="25"/>
      <c r="N242" s="27"/>
      <c r="O242" s="27"/>
      <c r="P242" s="25"/>
      <c r="Q242" s="25"/>
    </row>
    <row r="243" spans="1:17" ht="15" customHeight="1" x14ac:dyDescent="0.25">
      <c r="A243" s="25"/>
      <c r="B243" s="25"/>
      <c r="C243" s="25"/>
      <c r="D243" s="25"/>
      <c r="E243" s="25"/>
      <c r="F243" s="91"/>
      <c r="G243" s="91"/>
      <c r="H243" s="91"/>
      <c r="I243" s="91"/>
      <c r="J243" s="25"/>
      <c r="K243" s="25"/>
      <c r="L243" s="25"/>
      <c r="M243" s="25"/>
      <c r="N243" s="27"/>
      <c r="O243" s="27"/>
      <c r="P243" s="25"/>
      <c r="Q243" s="25"/>
    </row>
    <row r="244" spans="1:17" ht="15" customHeight="1" x14ac:dyDescent="0.25">
      <c r="A244" s="25"/>
      <c r="B244" s="25"/>
      <c r="C244" s="25"/>
      <c r="D244" s="25"/>
      <c r="E244" s="25"/>
      <c r="F244" s="91"/>
      <c r="G244" s="91"/>
      <c r="H244" s="91"/>
      <c r="I244" s="91"/>
      <c r="J244" s="25"/>
      <c r="K244" s="25"/>
      <c r="L244" s="25"/>
      <c r="M244" s="25"/>
      <c r="N244" s="27"/>
      <c r="O244" s="27"/>
      <c r="P244" s="25"/>
      <c r="Q244" s="25"/>
    </row>
    <row r="245" spans="1:17" ht="15" customHeight="1" x14ac:dyDescent="0.25">
      <c r="A245" s="25"/>
      <c r="B245" s="25"/>
      <c r="C245" s="25"/>
      <c r="D245" s="25"/>
      <c r="E245" s="25"/>
      <c r="F245" s="91"/>
      <c r="G245" s="91"/>
      <c r="H245" s="91"/>
      <c r="I245" s="91"/>
      <c r="J245" s="25"/>
      <c r="K245" s="25"/>
      <c r="L245" s="25"/>
      <c r="M245" s="25"/>
      <c r="N245" s="27"/>
      <c r="O245" s="27"/>
      <c r="P245" s="25"/>
      <c r="Q245" s="25"/>
    </row>
    <row r="246" spans="1:17" ht="15" customHeight="1" x14ac:dyDescent="0.25">
      <c r="A246" s="25"/>
      <c r="B246" s="25"/>
      <c r="C246" s="25"/>
      <c r="D246" s="25"/>
      <c r="E246" s="25"/>
      <c r="F246" s="91"/>
      <c r="G246" s="91"/>
      <c r="H246" s="91"/>
      <c r="I246" s="91"/>
      <c r="J246" s="25"/>
      <c r="K246" s="25"/>
      <c r="L246" s="25"/>
      <c r="M246" s="25"/>
      <c r="N246" s="27"/>
      <c r="O246" s="27"/>
      <c r="P246" s="25"/>
      <c r="Q246" s="25"/>
    </row>
    <row r="247" spans="1:17" ht="15" customHeight="1" x14ac:dyDescent="0.25">
      <c r="A247" s="25"/>
      <c r="B247" s="25"/>
      <c r="C247" s="25"/>
      <c r="D247" s="25"/>
      <c r="E247" s="25"/>
      <c r="F247" s="91"/>
      <c r="G247" s="91"/>
      <c r="H247" s="91"/>
      <c r="I247" s="91"/>
      <c r="J247" s="25"/>
      <c r="K247" s="25"/>
      <c r="L247" s="25"/>
      <c r="M247" s="25"/>
      <c r="N247" s="27"/>
      <c r="O247" s="27"/>
      <c r="P247" s="25"/>
      <c r="Q247" s="25"/>
    </row>
    <row r="248" spans="1:17" ht="15" customHeight="1" x14ac:dyDescent="0.25">
      <c r="A248" s="25"/>
      <c r="B248" s="25"/>
      <c r="C248" s="25"/>
      <c r="D248" s="25"/>
      <c r="E248" s="25"/>
      <c r="F248" s="91"/>
      <c r="G248" s="91"/>
      <c r="H248" s="91"/>
      <c r="I248" s="91"/>
      <c r="J248" s="25"/>
      <c r="K248" s="25"/>
      <c r="L248" s="25"/>
      <c r="M248" s="25"/>
      <c r="N248" s="27"/>
      <c r="O248" s="27"/>
      <c r="P248" s="25"/>
      <c r="Q248" s="25"/>
    </row>
    <row r="249" spans="1:17" ht="15" customHeight="1" x14ac:dyDescent="0.25">
      <c r="A249" s="25"/>
      <c r="B249" s="25"/>
      <c r="C249" s="25"/>
      <c r="D249" s="25"/>
      <c r="E249" s="25"/>
      <c r="F249" s="91"/>
      <c r="G249" s="91"/>
      <c r="H249" s="91"/>
      <c r="I249" s="91"/>
      <c r="J249" s="25"/>
      <c r="K249" s="25"/>
      <c r="L249" s="25"/>
      <c r="M249" s="25"/>
      <c r="N249" s="27"/>
      <c r="O249" s="27"/>
      <c r="P249" s="25"/>
      <c r="Q249" s="25"/>
    </row>
    <row r="250" spans="1:17" ht="15" customHeight="1" x14ac:dyDescent="0.25">
      <c r="A250" s="25"/>
      <c r="B250" s="25"/>
      <c r="C250" s="25"/>
      <c r="D250" s="25"/>
      <c r="E250" s="25"/>
      <c r="F250" s="91"/>
      <c r="G250" s="91"/>
      <c r="H250" s="91"/>
      <c r="I250" s="91"/>
      <c r="J250" s="25"/>
      <c r="K250" s="25"/>
      <c r="L250" s="25"/>
      <c r="M250" s="25"/>
      <c r="N250" s="27"/>
      <c r="O250" s="27"/>
      <c r="P250" s="25"/>
      <c r="Q250" s="25"/>
    </row>
    <row r="251" spans="1:17" ht="15" customHeight="1" x14ac:dyDescent="0.25">
      <c r="A251" s="25"/>
      <c r="B251" s="25"/>
      <c r="C251" s="25"/>
      <c r="D251" s="25"/>
      <c r="E251" s="25"/>
      <c r="F251" s="91"/>
      <c r="G251" s="91"/>
      <c r="H251" s="91"/>
      <c r="I251" s="91"/>
      <c r="J251" s="25"/>
      <c r="K251" s="25"/>
      <c r="L251" s="25"/>
      <c r="M251" s="25"/>
      <c r="N251" s="27"/>
      <c r="O251" s="27"/>
      <c r="P251" s="25"/>
      <c r="Q251" s="25"/>
    </row>
    <row r="252" spans="1:17" ht="15" customHeight="1" x14ac:dyDescent="0.25">
      <c r="A252" s="25"/>
      <c r="B252" s="25"/>
      <c r="C252" s="25"/>
      <c r="D252" s="25"/>
      <c r="E252" s="25"/>
      <c r="F252" s="91"/>
      <c r="G252" s="91"/>
      <c r="H252" s="91"/>
      <c r="I252" s="91"/>
      <c r="J252" s="25"/>
      <c r="K252" s="25"/>
      <c r="L252" s="25"/>
      <c r="M252" s="25"/>
      <c r="N252" s="27"/>
      <c r="O252" s="27"/>
      <c r="P252" s="25"/>
      <c r="Q252" s="25"/>
    </row>
    <row r="253" spans="1:17" ht="15" customHeight="1" x14ac:dyDescent="0.25">
      <c r="A253" s="25"/>
      <c r="B253" s="25"/>
      <c r="C253" s="25"/>
      <c r="D253" s="25"/>
      <c r="E253" s="25"/>
      <c r="F253" s="91"/>
      <c r="G253" s="91"/>
      <c r="H253" s="91"/>
      <c r="I253" s="91"/>
      <c r="J253" s="25"/>
      <c r="K253" s="25"/>
      <c r="L253" s="25"/>
      <c r="M253" s="25"/>
      <c r="N253" s="27"/>
      <c r="O253" s="27"/>
      <c r="P253" s="25"/>
      <c r="Q253" s="25"/>
    </row>
    <row r="254" spans="1:17" ht="15" customHeight="1" x14ac:dyDescent="0.25">
      <c r="A254" s="25"/>
      <c r="B254" s="25"/>
      <c r="C254" s="25"/>
      <c r="D254" s="25"/>
      <c r="E254" s="25"/>
      <c r="F254" s="91"/>
      <c r="G254" s="91"/>
      <c r="H254" s="91"/>
      <c r="I254" s="91"/>
      <c r="J254" s="25"/>
      <c r="K254" s="25"/>
      <c r="L254" s="25"/>
      <c r="M254" s="25"/>
      <c r="N254" s="27"/>
      <c r="O254" s="27"/>
      <c r="P254" s="25"/>
      <c r="Q254" s="25"/>
    </row>
    <row r="255" spans="1:17" ht="15" customHeight="1" x14ac:dyDescent="0.25">
      <c r="A255" s="25"/>
      <c r="B255" s="25"/>
      <c r="C255" s="25"/>
      <c r="D255" s="25"/>
      <c r="E255" s="25"/>
      <c r="F255" s="91"/>
      <c r="G255" s="91"/>
      <c r="H255" s="91"/>
      <c r="I255" s="91"/>
      <c r="J255" s="25"/>
      <c r="K255" s="25"/>
      <c r="L255" s="25"/>
      <c r="M255" s="25"/>
      <c r="N255" s="27"/>
      <c r="O255" s="27"/>
      <c r="P255" s="25"/>
      <c r="Q255" s="25"/>
    </row>
    <row r="256" spans="1:17" ht="15" customHeight="1" x14ac:dyDescent="0.25">
      <c r="A256" s="25"/>
      <c r="B256" s="25"/>
      <c r="C256" s="25"/>
      <c r="D256" s="25"/>
      <c r="E256" s="25"/>
      <c r="F256" s="91"/>
      <c r="G256" s="91"/>
      <c r="H256" s="91"/>
      <c r="I256" s="91"/>
      <c r="J256" s="25"/>
      <c r="K256" s="25"/>
      <c r="L256" s="25"/>
      <c r="M256" s="25"/>
      <c r="N256" s="27"/>
      <c r="O256" s="27"/>
      <c r="P256" s="25"/>
      <c r="Q256" s="25"/>
    </row>
    <row r="257" spans="1:17" ht="15" customHeight="1" x14ac:dyDescent="0.25">
      <c r="A257" s="25"/>
      <c r="B257" s="25"/>
      <c r="C257" s="25"/>
      <c r="D257" s="25"/>
      <c r="E257" s="25"/>
      <c r="F257" s="91"/>
      <c r="G257" s="91"/>
      <c r="H257" s="91"/>
      <c r="I257" s="91"/>
      <c r="J257" s="25"/>
      <c r="K257" s="25"/>
      <c r="L257" s="25"/>
      <c r="M257" s="25"/>
      <c r="N257" s="27"/>
      <c r="O257" s="27"/>
      <c r="P257" s="25"/>
      <c r="Q257" s="25"/>
    </row>
    <row r="258" spans="1:17" ht="15" customHeight="1" x14ac:dyDescent="0.25">
      <c r="A258" s="25"/>
      <c r="B258" s="25"/>
      <c r="C258" s="25"/>
      <c r="D258" s="25"/>
      <c r="E258" s="25"/>
      <c r="F258" s="91"/>
      <c r="G258" s="91"/>
      <c r="H258" s="91"/>
      <c r="I258" s="91"/>
      <c r="J258" s="25"/>
      <c r="K258" s="25"/>
      <c r="L258" s="25"/>
      <c r="M258" s="25"/>
      <c r="N258" s="27"/>
      <c r="O258" s="27"/>
      <c r="P258" s="25"/>
      <c r="Q258" s="25"/>
    </row>
    <row r="259" spans="1:17" ht="15" customHeight="1" x14ac:dyDescent="0.25">
      <c r="A259" s="25"/>
      <c r="B259" s="25"/>
      <c r="C259" s="25"/>
      <c r="D259" s="25"/>
      <c r="E259" s="25"/>
      <c r="F259" s="91"/>
      <c r="G259" s="91"/>
      <c r="H259" s="91"/>
      <c r="I259" s="91"/>
      <c r="J259" s="25"/>
      <c r="K259" s="25"/>
      <c r="L259" s="25"/>
      <c r="M259" s="25"/>
      <c r="N259" s="27"/>
      <c r="O259" s="27"/>
      <c r="P259" s="25"/>
      <c r="Q259" s="25"/>
    </row>
    <row r="260" spans="1:17" ht="15" customHeight="1" x14ac:dyDescent="0.25">
      <c r="A260" s="25"/>
      <c r="B260" s="25"/>
      <c r="C260" s="25"/>
      <c r="D260" s="25"/>
      <c r="E260" s="25"/>
      <c r="F260" s="91"/>
      <c r="G260" s="91"/>
      <c r="H260" s="91"/>
      <c r="I260" s="91"/>
      <c r="J260" s="25"/>
      <c r="K260" s="25"/>
      <c r="L260" s="25"/>
      <c r="M260" s="25"/>
      <c r="N260" s="27"/>
      <c r="O260" s="27"/>
      <c r="P260" s="25"/>
      <c r="Q260" s="25"/>
    </row>
    <row r="261" spans="1:17" ht="15" customHeight="1" x14ac:dyDescent="0.25">
      <c r="A261" s="25"/>
      <c r="B261" s="25"/>
      <c r="C261" s="25"/>
      <c r="D261" s="25"/>
      <c r="E261" s="25"/>
      <c r="F261" s="91"/>
      <c r="G261" s="91"/>
      <c r="H261" s="91"/>
      <c r="I261" s="91"/>
      <c r="J261" s="25"/>
      <c r="K261" s="25"/>
      <c r="L261" s="25"/>
      <c r="M261" s="25"/>
      <c r="N261" s="27"/>
      <c r="O261" s="27"/>
      <c r="P261" s="25"/>
      <c r="Q261" s="25"/>
    </row>
    <row r="262" spans="1:17" ht="15" customHeight="1" x14ac:dyDescent="0.25">
      <c r="A262" s="25"/>
      <c r="B262" s="25"/>
      <c r="C262" s="25"/>
      <c r="D262" s="25"/>
      <c r="E262" s="25"/>
      <c r="F262" s="91"/>
      <c r="G262" s="91"/>
      <c r="H262" s="91"/>
      <c r="I262" s="91"/>
      <c r="J262" s="25"/>
      <c r="K262" s="25"/>
      <c r="L262" s="25"/>
      <c r="M262" s="25"/>
      <c r="N262" s="27"/>
      <c r="O262" s="27"/>
      <c r="P262" s="25"/>
      <c r="Q262" s="25"/>
    </row>
    <row r="263" spans="1:17" ht="15" customHeight="1" x14ac:dyDescent="0.25">
      <c r="A263" s="25"/>
      <c r="B263" s="25"/>
      <c r="C263" s="25"/>
      <c r="D263" s="25"/>
      <c r="E263" s="25"/>
      <c r="F263" s="91"/>
      <c r="G263" s="91"/>
      <c r="H263" s="91"/>
      <c r="I263" s="91"/>
      <c r="J263" s="25"/>
      <c r="K263" s="25"/>
      <c r="L263" s="25"/>
      <c r="M263" s="25"/>
      <c r="N263" s="27"/>
      <c r="O263" s="27"/>
      <c r="P263" s="25"/>
      <c r="Q263" s="25"/>
    </row>
    <row r="264" spans="1:17" ht="15" customHeight="1" x14ac:dyDescent="0.25">
      <c r="A264" s="25"/>
      <c r="B264" s="25"/>
      <c r="C264" s="25"/>
      <c r="D264" s="25"/>
      <c r="E264" s="25"/>
      <c r="F264" s="91"/>
      <c r="G264" s="91"/>
      <c r="H264" s="91"/>
      <c r="I264" s="91"/>
      <c r="J264" s="25"/>
      <c r="K264" s="25"/>
      <c r="L264" s="25"/>
      <c r="M264" s="25"/>
      <c r="N264" s="27"/>
      <c r="O264" s="27"/>
      <c r="P264" s="25"/>
      <c r="Q264" s="25"/>
    </row>
    <row r="265" spans="1:17" ht="15" customHeight="1" x14ac:dyDescent="0.25">
      <c r="A265" s="25"/>
      <c r="B265" s="25"/>
      <c r="C265" s="25"/>
      <c r="D265" s="25"/>
      <c r="E265" s="25"/>
      <c r="F265" s="91"/>
      <c r="G265" s="91"/>
      <c r="H265" s="91"/>
      <c r="I265" s="91"/>
      <c r="J265" s="25"/>
      <c r="K265" s="25"/>
      <c r="L265" s="25"/>
      <c r="M265" s="25"/>
      <c r="N265" s="27"/>
      <c r="O265" s="27"/>
      <c r="P265" s="25"/>
      <c r="Q265" s="25"/>
    </row>
    <row r="266" spans="1:17" ht="15" customHeight="1" x14ac:dyDescent="0.25">
      <c r="A266" s="25"/>
      <c r="B266" s="25"/>
      <c r="C266" s="25"/>
      <c r="D266" s="25"/>
      <c r="E266" s="25"/>
      <c r="F266" s="91"/>
      <c r="G266" s="91"/>
      <c r="H266" s="91"/>
      <c r="I266" s="91"/>
      <c r="J266" s="25"/>
      <c r="K266" s="25"/>
      <c r="L266" s="25"/>
      <c r="M266" s="25"/>
      <c r="N266" s="27"/>
      <c r="O266" s="27"/>
      <c r="P266" s="25"/>
      <c r="Q266" s="25"/>
    </row>
    <row r="267" spans="1:17" ht="15" customHeight="1" x14ac:dyDescent="0.25">
      <c r="A267" s="25"/>
      <c r="B267" s="25"/>
      <c r="C267" s="25"/>
      <c r="D267" s="25"/>
      <c r="E267" s="25"/>
      <c r="F267" s="91"/>
      <c r="G267" s="91"/>
      <c r="H267" s="91"/>
      <c r="I267" s="91"/>
      <c r="J267" s="25"/>
      <c r="K267" s="25"/>
      <c r="L267" s="25"/>
      <c r="M267" s="25"/>
      <c r="N267" s="27"/>
      <c r="O267" s="27"/>
      <c r="P267" s="25"/>
      <c r="Q267" s="25"/>
    </row>
    <row r="268" spans="1:17" ht="15" customHeight="1" x14ac:dyDescent="0.25">
      <c r="A268" s="25"/>
      <c r="B268" s="25"/>
      <c r="C268" s="25"/>
      <c r="D268" s="25"/>
      <c r="E268" s="25"/>
      <c r="F268" s="91"/>
      <c r="G268" s="91"/>
      <c r="H268" s="91"/>
      <c r="I268" s="91"/>
      <c r="J268" s="25"/>
      <c r="K268" s="25"/>
      <c r="L268" s="25"/>
      <c r="M268" s="25"/>
      <c r="N268" s="27"/>
      <c r="O268" s="27"/>
      <c r="P268" s="25"/>
      <c r="Q268" s="25"/>
    </row>
    <row r="269" spans="1:17" ht="15" customHeight="1" x14ac:dyDescent="0.25">
      <c r="A269" s="25"/>
      <c r="B269" s="25"/>
      <c r="C269" s="25"/>
      <c r="D269" s="25"/>
      <c r="E269" s="25"/>
      <c r="F269" s="91"/>
      <c r="G269" s="91"/>
      <c r="H269" s="91"/>
      <c r="I269" s="91"/>
      <c r="J269" s="25"/>
      <c r="K269" s="25"/>
      <c r="L269" s="25"/>
      <c r="M269" s="25"/>
      <c r="N269" s="27"/>
      <c r="O269" s="27"/>
      <c r="P269" s="25"/>
      <c r="Q269" s="25"/>
    </row>
    <row r="270" spans="1:17" ht="15" customHeight="1" x14ac:dyDescent="0.25">
      <c r="A270" s="25"/>
      <c r="B270" s="25"/>
      <c r="C270" s="25"/>
      <c r="D270" s="25"/>
      <c r="E270" s="25"/>
      <c r="F270" s="91"/>
      <c r="G270" s="91"/>
      <c r="H270" s="91"/>
      <c r="I270" s="91"/>
      <c r="J270" s="25"/>
      <c r="K270" s="25"/>
      <c r="L270" s="25"/>
      <c r="M270" s="25"/>
      <c r="N270" s="27"/>
      <c r="O270" s="27"/>
      <c r="P270" s="25"/>
      <c r="Q270" s="25"/>
    </row>
    <row r="271" spans="1:17" ht="15" customHeight="1" x14ac:dyDescent="0.25">
      <c r="A271" s="25"/>
      <c r="B271" s="25"/>
      <c r="C271" s="25"/>
      <c r="D271" s="25"/>
      <c r="E271" s="25"/>
      <c r="F271" s="91"/>
      <c r="G271" s="91"/>
      <c r="H271" s="91"/>
      <c r="I271" s="91"/>
      <c r="J271" s="25"/>
      <c r="K271" s="25"/>
      <c r="L271" s="25"/>
      <c r="M271" s="25"/>
      <c r="N271" s="27"/>
      <c r="O271" s="27"/>
      <c r="P271" s="25"/>
      <c r="Q271" s="25"/>
    </row>
    <row r="272" spans="1:17" ht="15" customHeight="1" x14ac:dyDescent="0.25">
      <c r="A272" s="25"/>
      <c r="B272" s="25"/>
      <c r="C272" s="25"/>
      <c r="D272" s="25"/>
      <c r="E272" s="25"/>
      <c r="F272" s="91"/>
      <c r="G272" s="91"/>
      <c r="H272" s="91"/>
      <c r="I272" s="91"/>
      <c r="J272" s="25"/>
      <c r="K272" s="25"/>
      <c r="L272" s="25"/>
      <c r="M272" s="25"/>
      <c r="N272" s="27"/>
      <c r="O272" s="27"/>
      <c r="P272" s="25"/>
      <c r="Q272" s="25"/>
    </row>
    <row r="273" spans="1:17" ht="15" customHeight="1" x14ac:dyDescent="0.25">
      <c r="A273" s="25"/>
      <c r="B273" s="25"/>
      <c r="C273" s="25"/>
      <c r="D273" s="25"/>
      <c r="E273" s="25"/>
      <c r="F273" s="91"/>
      <c r="G273" s="91"/>
      <c r="H273" s="91"/>
      <c r="I273" s="91"/>
      <c r="J273" s="25"/>
      <c r="K273" s="25"/>
      <c r="L273" s="25"/>
      <c r="M273" s="25"/>
      <c r="N273" s="27"/>
      <c r="O273" s="27"/>
      <c r="P273" s="25"/>
      <c r="Q273" s="25"/>
    </row>
    <row r="274" spans="1:17" ht="15" customHeight="1" x14ac:dyDescent="0.25">
      <c r="A274" s="25"/>
      <c r="B274" s="25"/>
      <c r="C274" s="25"/>
      <c r="D274" s="25"/>
      <c r="E274" s="25"/>
      <c r="F274" s="91"/>
      <c r="G274" s="91"/>
      <c r="H274" s="91"/>
      <c r="I274" s="91"/>
      <c r="J274" s="25"/>
      <c r="K274" s="25"/>
      <c r="L274" s="25"/>
      <c r="M274" s="25"/>
      <c r="N274" s="27"/>
      <c r="O274" s="27"/>
      <c r="P274" s="25"/>
      <c r="Q274" s="25"/>
    </row>
    <row r="275" spans="1:17" ht="15" customHeight="1" x14ac:dyDescent="0.25">
      <c r="A275" s="25"/>
      <c r="B275" s="25"/>
      <c r="C275" s="25"/>
      <c r="D275" s="25"/>
      <c r="E275" s="25"/>
      <c r="F275" s="91"/>
      <c r="G275" s="91"/>
      <c r="H275" s="91"/>
      <c r="I275" s="91"/>
      <c r="J275" s="25"/>
      <c r="K275" s="25"/>
      <c r="L275" s="25"/>
      <c r="M275" s="25"/>
      <c r="N275" s="27"/>
      <c r="O275" s="27"/>
      <c r="P275" s="25"/>
      <c r="Q275" s="25"/>
    </row>
    <row r="276" spans="1:17" ht="15" customHeight="1" x14ac:dyDescent="0.25">
      <c r="A276" s="25"/>
      <c r="B276" s="25"/>
      <c r="C276" s="25"/>
      <c r="D276" s="25"/>
      <c r="E276" s="25"/>
      <c r="F276" s="91"/>
      <c r="G276" s="91"/>
      <c r="H276" s="91"/>
      <c r="I276" s="91"/>
      <c r="J276" s="25"/>
      <c r="K276" s="25"/>
      <c r="L276" s="25"/>
      <c r="M276" s="25"/>
      <c r="N276" s="27"/>
      <c r="O276" s="27"/>
      <c r="P276" s="25"/>
      <c r="Q276" s="25"/>
    </row>
    <row r="277" spans="1:17" ht="15" customHeight="1" x14ac:dyDescent="0.25">
      <c r="A277" s="25"/>
      <c r="B277" s="25"/>
      <c r="C277" s="25"/>
      <c r="D277" s="25"/>
      <c r="E277" s="25"/>
      <c r="F277" s="91"/>
      <c r="G277" s="91"/>
      <c r="H277" s="91"/>
      <c r="I277" s="91"/>
      <c r="J277" s="25"/>
      <c r="K277" s="25"/>
      <c r="L277" s="25"/>
      <c r="M277" s="25"/>
      <c r="N277" s="27"/>
      <c r="O277" s="27"/>
      <c r="P277" s="25"/>
      <c r="Q277" s="25"/>
    </row>
    <row r="278" spans="1:17" ht="15" customHeight="1" x14ac:dyDescent="0.25">
      <c r="A278" s="25"/>
      <c r="B278" s="25"/>
      <c r="C278" s="25"/>
      <c r="D278" s="25"/>
      <c r="E278" s="25"/>
      <c r="F278" s="91"/>
      <c r="G278" s="91"/>
      <c r="H278" s="91"/>
      <c r="I278" s="91"/>
      <c r="J278" s="25"/>
      <c r="K278" s="25"/>
      <c r="L278" s="25"/>
      <c r="M278" s="25"/>
      <c r="N278" s="27"/>
      <c r="O278" s="27"/>
      <c r="P278" s="25"/>
      <c r="Q278" s="25"/>
    </row>
    <row r="279" spans="1:17" ht="15" customHeight="1" x14ac:dyDescent="0.25">
      <c r="A279" s="25"/>
      <c r="B279" s="25"/>
      <c r="C279" s="25"/>
      <c r="D279" s="25"/>
      <c r="E279" s="25"/>
      <c r="F279" s="91"/>
      <c r="G279" s="91"/>
      <c r="H279" s="91"/>
      <c r="I279" s="91"/>
      <c r="J279" s="25"/>
      <c r="K279" s="25"/>
      <c r="L279" s="25"/>
      <c r="M279" s="25"/>
      <c r="N279" s="27"/>
      <c r="O279" s="27"/>
      <c r="P279" s="25"/>
      <c r="Q279" s="25"/>
    </row>
    <row r="280" spans="1:17" ht="15" customHeight="1" x14ac:dyDescent="0.25">
      <c r="A280" s="25"/>
      <c r="B280" s="25"/>
      <c r="C280" s="25"/>
      <c r="D280" s="25"/>
      <c r="E280" s="25"/>
      <c r="F280" s="91"/>
      <c r="G280" s="91"/>
      <c r="H280" s="91"/>
      <c r="I280" s="91"/>
      <c r="J280" s="25"/>
      <c r="K280" s="25"/>
      <c r="L280" s="25"/>
      <c r="M280" s="25"/>
      <c r="N280" s="27"/>
      <c r="O280" s="27"/>
      <c r="P280" s="25"/>
      <c r="Q280" s="25"/>
    </row>
    <row r="281" spans="1:17" ht="15" customHeight="1" x14ac:dyDescent="0.25">
      <c r="A281" s="25"/>
      <c r="B281" s="25"/>
      <c r="C281" s="25"/>
      <c r="D281" s="25"/>
      <c r="E281" s="25"/>
      <c r="F281" s="91"/>
      <c r="G281" s="91"/>
      <c r="H281" s="91"/>
      <c r="I281" s="91"/>
      <c r="J281" s="25"/>
      <c r="K281" s="25"/>
      <c r="L281" s="25"/>
      <c r="M281" s="25"/>
      <c r="N281" s="27"/>
      <c r="O281" s="27"/>
      <c r="P281" s="25"/>
      <c r="Q281" s="25"/>
    </row>
    <row r="282" spans="1:17" ht="15" customHeight="1" x14ac:dyDescent="0.25">
      <c r="A282" s="25"/>
      <c r="B282" s="25"/>
      <c r="C282" s="25"/>
      <c r="D282" s="25"/>
      <c r="E282" s="25"/>
      <c r="F282" s="91"/>
      <c r="G282" s="91"/>
      <c r="H282" s="91"/>
      <c r="I282" s="91"/>
      <c r="J282" s="25"/>
      <c r="K282" s="25"/>
      <c r="L282" s="25"/>
      <c r="M282" s="25"/>
      <c r="N282" s="27"/>
      <c r="O282" s="27"/>
      <c r="P282" s="25"/>
      <c r="Q282" s="25"/>
    </row>
    <row r="283" spans="1:17" ht="15" customHeight="1" x14ac:dyDescent="0.25">
      <c r="A283" s="25"/>
      <c r="B283" s="25"/>
      <c r="C283" s="25"/>
      <c r="D283" s="25"/>
      <c r="E283" s="25"/>
      <c r="F283" s="91"/>
      <c r="G283" s="91"/>
      <c r="H283" s="91"/>
      <c r="I283" s="91"/>
      <c r="J283" s="25"/>
      <c r="K283" s="25"/>
      <c r="L283" s="25"/>
      <c r="M283" s="25"/>
      <c r="N283" s="27"/>
      <c r="O283" s="27"/>
      <c r="P283" s="25"/>
      <c r="Q283" s="25"/>
    </row>
    <row r="284" spans="1:17" ht="15" customHeight="1" x14ac:dyDescent="0.25">
      <c r="A284" s="25"/>
      <c r="B284" s="25"/>
      <c r="C284" s="25"/>
      <c r="D284" s="25"/>
      <c r="E284" s="25"/>
      <c r="F284" s="91"/>
      <c r="G284" s="91"/>
      <c r="H284" s="91"/>
      <c r="I284" s="91"/>
      <c r="J284" s="25"/>
      <c r="K284" s="25"/>
      <c r="L284" s="25"/>
      <c r="M284" s="25"/>
      <c r="N284" s="27"/>
      <c r="O284" s="27"/>
      <c r="P284" s="25"/>
      <c r="Q284" s="25"/>
    </row>
    <row r="285" spans="1:17" ht="15" customHeight="1" x14ac:dyDescent="0.25">
      <c r="A285" s="25"/>
      <c r="B285" s="25"/>
      <c r="C285" s="25"/>
      <c r="D285" s="25"/>
      <c r="E285" s="25"/>
      <c r="F285" s="91"/>
      <c r="G285" s="91"/>
      <c r="H285" s="91"/>
      <c r="I285" s="91"/>
      <c r="J285" s="25"/>
      <c r="K285" s="25"/>
      <c r="L285" s="25"/>
      <c r="M285" s="25"/>
      <c r="N285" s="27"/>
      <c r="O285" s="27"/>
      <c r="P285" s="25"/>
      <c r="Q285" s="25"/>
    </row>
    <row r="286" spans="1:17" ht="15" customHeight="1" x14ac:dyDescent="0.25">
      <c r="A286" s="25"/>
      <c r="B286" s="25"/>
      <c r="C286" s="25"/>
      <c r="D286" s="25"/>
      <c r="E286" s="25"/>
      <c r="F286" s="91"/>
      <c r="G286" s="91"/>
      <c r="H286" s="91"/>
      <c r="I286" s="91"/>
      <c r="J286" s="25"/>
      <c r="K286" s="25"/>
      <c r="L286" s="25"/>
      <c r="M286" s="25"/>
      <c r="N286" s="27"/>
      <c r="O286" s="27"/>
      <c r="P286" s="25"/>
      <c r="Q286" s="25"/>
    </row>
    <row r="287" spans="1:17" ht="15" customHeight="1" x14ac:dyDescent="0.25">
      <c r="A287" s="25"/>
      <c r="B287" s="25"/>
      <c r="C287" s="25"/>
      <c r="D287" s="25"/>
      <c r="E287" s="25"/>
      <c r="F287" s="91"/>
      <c r="G287" s="91"/>
      <c r="H287" s="91"/>
      <c r="I287" s="91"/>
      <c r="J287" s="25"/>
      <c r="K287" s="25"/>
      <c r="L287" s="25"/>
      <c r="M287" s="25"/>
      <c r="N287" s="27"/>
      <c r="O287" s="27"/>
      <c r="P287" s="25"/>
      <c r="Q287" s="25"/>
    </row>
    <row r="288" spans="1:17" ht="15" customHeight="1" x14ac:dyDescent="0.25">
      <c r="A288" s="25"/>
      <c r="B288" s="25"/>
      <c r="C288" s="25"/>
      <c r="D288" s="25"/>
      <c r="E288" s="25"/>
      <c r="F288" s="91"/>
      <c r="G288" s="91"/>
      <c r="H288" s="91"/>
      <c r="I288" s="91"/>
      <c r="J288" s="25"/>
      <c r="K288" s="25"/>
      <c r="L288" s="25"/>
      <c r="M288" s="25"/>
      <c r="N288" s="27"/>
      <c r="O288" s="27"/>
      <c r="P288" s="25"/>
      <c r="Q288" s="25"/>
    </row>
    <row r="289" spans="1:17" ht="15" customHeight="1" x14ac:dyDescent="0.25">
      <c r="A289" s="25"/>
      <c r="B289" s="25"/>
      <c r="C289" s="25"/>
      <c r="D289" s="25"/>
      <c r="E289" s="25"/>
      <c r="F289" s="91"/>
      <c r="G289" s="91"/>
      <c r="H289" s="91"/>
      <c r="I289" s="91"/>
      <c r="J289" s="25"/>
      <c r="K289" s="25"/>
      <c r="L289" s="25"/>
      <c r="M289" s="25"/>
      <c r="N289" s="27"/>
      <c r="O289" s="27"/>
      <c r="P289" s="25"/>
      <c r="Q289" s="25"/>
    </row>
    <row r="290" spans="1:17" ht="15" customHeight="1" x14ac:dyDescent="0.25">
      <c r="A290" s="25"/>
      <c r="B290" s="25"/>
      <c r="C290" s="25"/>
      <c r="D290" s="25"/>
      <c r="E290" s="25"/>
      <c r="F290" s="91"/>
      <c r="G290" s="91"/>
      <c r="H290" s="91"/>
      <c r="I290" s="91"/>
      <c r="J290" s="25"/>
      <c r="K290" s="25"/>
      <c r="L290" s="25"/>
      <c r="M290" s="25"/>
      <c r="N290" s="27"/>
      <c r="O290" s="27"/>
      <c r="P290" s="25"/>
      <c r="Q290" s="25"/>
    </row>
    <row r="291" spans="1:17" ht="15" customHeight="1" x14ac:dyDescent="0.25">
      <c r="A291" s="25"/>
      <c r="B291" s="25"/>
      <c r="C291" s="25"/>
      <c r="D291" s="25"/>
      <c r="E291" s="25"/>
      <c r="F291" s="91"/>
      <c r="G291" s="91"/>
      <c r="H291" s="91"/>
      <c r="I291" s="91"/>
      <c r="J291" s="25"/>
      <c r="K291" s="25"/>
      <c r="L291" s="25"/>
      <c r="M291" s="25"/>
      <c r="N291" s="27"/>
      <c r="O291" s="27"/>
      <c r="P291" s="25"/>
      <c r="Q291" s="25"/>
    </row>
    <row r="292" spans="1:17" ht="15" customHeight="1" x14ac:dyDescent="0.25">
      <c r="A292" s="25"/>
      <c r="B292" s="25"/>
      <c r="C292" s="25"/>
      <c r="D292" s="25"/>
      <c r="E292" s="25"/>
      <c r="F292" s="91"/>
      <c r="G292" s="91"/>
      <c r="H292" s="91"/>
      <c r="I292" s="91"/>
      <c r="J292" s="25"/>
      <c r="K292" s="25"/>
      <c r="L292" s="25"/>
      <c r="M292" s="25"/>
      <c r="N292" s="27"/>
      <c r="O292" s="27"/>
      <c r="P292" s="25"/>
      <c r="Q292" s="25"/>
    </row>
    <row r="293" spans="1:17" ht="15" customHeight="1" x14ac:dyDescent="0.25">
      <c r="A293" s="25"/>
      <c r="B293" s="25"/>
      <c r="C293" s="25"/>
      <c r="D293" s="25"/>
      <c r="E293" s="25"/>
      <c r="F293" s="91"/>
      <c r="G293" s="91"/>
      <c r="H293" s="91"/>
      <c r="I293" s="91"/>
      <c r="J293" s="25"/>
      <c r="K293" s="25"/>
      <c r="L293" s="25"/>
      <c r="M293" s="25"/>
      <c r="N293" s="27"/>
      <c r="O293" s="27"/>
      <c r="P293" s="25"/>
      <c r="Q293" s="25"/>
    </row>
    <row r="294" spans="1:17" ht="15" customHeight="1" x14ac:dyDescent="0.25">
      <c r="A294" s="25"/>
      <c r="B294" s="25"/>
      <c r="C294" s="25"/>
      <c r="D294" s="25"/>
      <c r="E294" s="25"/>
      <c r="F294" s="91"/>
      <c r="G294" s="91"/>
      <c r="H294" s="91"/>
      <c r="I294" s="91"/>
      <c r="J294" s="25"/>
      <c r="K294" s="25"/>
      <c r="L294" s="25"/>
      <c r="M294" s="25"/>
      <c r="N294" s="27"/>
      <c r="O294" s="27"/>
      <c r="P294" s="25"/>
      <c r="Q294" s="25"/>
    </row>
    <row r="295" spans="1:17" ht="15" customHeight="1" x14ac:dyDescent="0.25">
      <c r="A295" s="25"/>
      <c r="B295" s="25"/>
      <c r="C295" s="25"/>
      <c r="D295" s="25"/>
      <c r="E295" s="25"/>
      <c r="F295" s="91"/>
      <c r="G295" s="91"/>
      <c r="H295" s="91"/>
      <c r="I295" s="91"/>
      <c r="J295" s="25"/>
      <c r="K295" s="25"/>
      <c r="L295" s="25"/>
      <c r="M295" s="25"/>
      <c r="N295" s="27"/>
      <c r="O295" s="27"/>
      <c r="P295" s="25"/>
      <c r="Q295" s="25"/>
    </row>
    <row r="296" spans="1:17" ht="15" customHeight="1" x14ac:dyDescent="0.25">
      <c r="A296" s="25"/>
      <c r="B296" s="25"/>
      <c r="C296" s="25"/>
      <c r="D296" s="25"/>
      <c r="E296" s="25"/>
      <c r="F296" s="91"/>
      <c r="G296" s="91"/>
      <c r="H296" s="91"/>
      <c r="I296" s="91"/>
      <c r="J296" s="25"/>
      <c r="K296" s="25"/>
      <c r="L296" s="25"/>
      <c r="M296" s="25"/>
      <c r="N296" s="27"/>
      <c r="O296" s="27"/>
      <c r="P296" s="25"/>
      <c r="Q296" s="25"/>
    </row>
    <row r="297" spans="1:17" ht="15" customHeight="1" x14ac:dyDescent="0.25">
      <c r="A297" s="25"/>
      <c r="B297" s="25"/>
      <c r="C297" s="25"/>
      <c r="D297" s="25"/>
      <c r="E297" s="25"/>
      <c r="F297" s="91"/>
      <c r="G297" s="91"/>
      <c r="H297" s="91"/>
      <c r="I297" s="91"/>
      <c r="J297" s="25"/>
      <c r="K297" s="25"/>
      <c r="L297" s="25"/>
      <c r="M297" s="25"/>
      <c r="N297" s="27"/>
      <c r="O297" s="27"/>
      <c r="P297" s="25"/>
      <c r="Q297" s="25"/>
    </row>
    <row r="298" spans="1:17" ht="15" customHeight="1" x14ac:dyDescent="0.25">
      <c r="A298" s="25"/>
      <c r="B298" s="25"/>
      <c r="C298" s="25"/>
      <c r="D298" s="25"/>
      <c r="E298" s="25"/>
      <c r="F298" s="91"/>
      <c r="G298" s="91"/>
      <c r="H298" s="91"/>
      <c r="I298" s="91"/>
      <c r="J298" s="25"/>
      <c r="K298" s="25"/>
      <c r="L298" s="25"/>
      <c r="M298" s="25"/>
      <c r="N298" s="27"/>
      <c r="O298" s="27"/>
      <c r="P298" s="25"/>
      <c r="Q298" s="25"/>
    </row>
    <row r="299" spans="1:17" ht="15" customHeight="1" x14ac:dyDescent="0.25">
      <c r="A299" s="25"/>
      <c r="B299" s="25"/>
      <c r="C299" s="25"/>
      <c r="D299" s="25"/>
      <c r="E299" s="25"/>
      <c r="F299" s="91"/>
      <c r="G299" s="91"/>
      <c r="H299" s="91"/>
      <c r="I299" s="91"/>
      <c r="J299" s="25"/>
      <c r="K299" s="25"/>
      <c r="L299" s="25"/>
      <c r="M299" s="25"/>
      <c r="N299" s="27"/>
      <c r="O299" s="27"/>
      <c r="P299" s="25"/>
      <c r="Q299" s="25"/>
    </row>
    <row r="300" spans="1:17" ht="15" customHeight="1" x14ac:dyDescent="0.25">
      <c r="A300" s="25"/>
      <c r="B300" s="25"/>
      <c r="C300" s="25"/>
      <c r="D300" s="25"/>
      <c r="E300" s="25"/>
      <c r="F300" s="91"/>
      <c r="G300" s="91"/>
      <c r="H300" s="91"/>
      <c r="I300" s="91"/>
      <c r="J300" s="25"/>
      <c r="K300" s="25"/>
      <c r="L300" s="25"/>
      <c r="M300" s="25"/>
      <c r="N300" s="27"/>
      <c r="O300" s="27"/>
      <c r="P300" s="25"/>
      <c r="Q300" s="25"/>
    </row>
    <row r="301" spans="1:17" ht="15" customHeight="1" x14ac:dyDescent="0.25">
      <c r="A301" s="25"/>
      <c r="B301" s="25"/>
      <c r="C301" s="25"/>
      <c r="D301" s="25"/>
      <c r="E301" s="25"/>
      <c r="F301" s="91"/>
      <c r="G301" s="91"/>
      <c r="H301" s="91"/>
      <c r="I301" s="91"/>
      <c r="J301" s="25"/>
      <c r="K301" s="25"/>
      <c r="L301" s="25"/>
      <c r="M301" s="25"/>
      <c r="N301" s="27"/>
      <c r="O301" s="27"/>
      <c r="P301" s="25"/>
      <c r="Q301" s="25"/>
    </row>
    <row r="302" spans="1:17" ht="15" customHeight="1" x14ac:dyDescent="0.25">
      <c r="A302" s="25"/>
      <c r="B302" s="25"/>
      <c r="C302" s="25"/>
      <c r="D302" s="25"/>
      <c r="E302" s="25"/>
      <c r="F302" s="91"/>
      <c r="G302" s="91"/>
      <c r="H302" s="91"/>
      <c r="I302" s="91"/>
      <c r="J302" s="25"/>
      <c r="K302" s="25"/>
      <c r="L302" s="25"/>
      <c r="M302" s="25"/>
      <c r="N302" s="27"/>
      <c r="O302" s="27"/>
      <c r="P302" s="25"/>
      <c r="Q302" s="25"/>
    </row>
    <row r="303" spans="1:17" ht="15" customHeight="1" x14ac:dyDescent="0.25">
      <c r="A303" s="25"/>
      <c r="B303" s="25"/>
      <c r="C303" s="25"/>
      <c r="D303" s="25"/>
      <c r="E303" s="25"/>
      <c r="F303" s="91"/>
      <c r="G303" s="91"/>
      <c r="H303" s="91"/>
      <c r="I303" s="91"/>
      <c r="J303" s="25"/>
      <c r="K303" s="25"/>
      <c r="L303" s="25"/>
      <c r="M303" s="25"/>
      <c r="N303" s="27"/>
      <c r="O303" s="27"/>
      <c r="P303" s="25"/>
      <c r="Q303" s="25"/>
    </row>
    <row r="304" spans="1:17" ht="15" customHeight="1" x14ac:dyDescent="0.25">
      <c r="A304" s="25"/>
      <c r="B304" s="25"/>
      <c r="C304" s="25"/>
      <c r="D304" s="25"/>
      <c r="E304" s="25"/>
      <c r="F304" s="91"/>
      <c r="G304" s="91"/>
      <c r="H304" s="91"/>
      <c r="I304" s="91"/>
      <c r="J304" s="25"/>
      <c r="K304" s="25"/>
      <c r="L304" s="25"/>
      <c r="M304" s="25"/>
      <c r="N304" s="27"/>
      <c r="O304" s="27"/>
      <c r="P304" s="25"/>
      <c r="Q304" s="25"/>
    </row>
    <row r="305" spans="1:17" ht="15" customHeight="1" x14ac:dyDescent="0.25">
      <c r="A305" s="25"/>
      <c r="B305" s="25"/>
      <c r="C305" s="25"/>
      <c r="D305" s="25"/>
      <c r="E305" s="25"/>
      <c r="F305" s="91"/>
      <c r="G305" s="91"/>
      <c r="H305" s="91"/>
      <c r="I305" s="91"/>
      <c r="J305" s="25"/>
      <c r="K305" s="25"/>
      <c r="L305" s="25"/>
      <c r="M305" s="25"/>
      <c r="N305" s="27"/>
      <c r="O305" s="27"/>
      <c r="P305" s="25"/>
      <c r="Q305" s="25"/>
    </row>
    <row r="306" spans="1:17" ht="15" customHeight="1" x14ac:dyDescent="0.25">
      <c r="A306" s="25"/>
      <c r="B306" s="25"/>
      <c r="C306" s="25"/>
      <c r="D306" s="25"/>
      <c r="E306" s="25"/>
      <c r="F306" s="91"/>
      <c r="G306" s="91"/>
      <c r="H306" s="91"/>
      <c r="I306" s="91"/>
      <c r="J306" s="25"/>
      <c r="K306" s="25"/>
      <c r="L306" s="25"/>
      <c r="M306" s="25"/>
      <c r="N306" s="27"/>
      <c r="O306" s="27"/>
      <c r="P306" s="25"/>
      <c r="Q306" s="25"/>
    </row>
    <row r="307" spans="1:17" ht="15" customHeight="1" x14ac:dyDescent="0.25">
      <c r="A307" s="25"/>
      <c r="B307" s="25"/>
      <c r="C307" s="25"/>
      <c r="D307" s="25"/>
      <c r="E307" s="25"/>
      <c r="F307" s="91"/>
      <c r="G307" s="91"/>
      <c r="H307" s="91"/>
      <c r="I307" s="91"/>
      <c r="J307" s="25"/>
      <c r="K307" s="25"/>
      <c r="L307" s="25"/>
      <c r="M307" s="25"/>
      <c r="N307" s="27"/>
      <c r="O307" s="27"/>
      <c r="P307" s="25"/>
      <c r="Q307" s="25"/>
    </row>
    <row r="308" spans="1:17" ht="15" customHeight="1" x14ac:dyDescent="0.25">
      <c r="A308" s="25"/>
      <c r="B308" s="25"/>
      <c r="C308" s="25"/>
      <c r="D308" s="25"/>
      <c r="E308" s="25"/>
      <c r="F308" s="91"/>
      <c r="G308" s="91"/>
      <c r="H308" s="91"/>
      <c r="I308" s="91"/>
      <c r="J308" s="25"/>
      <c r="K308" s="25"/>
      <c r="L308" s="25"/>
      <c r="M308" s="25"/>
      <c r="N308" s="27"/>
      <c r="O308" s="27"/>
      <c r="P308" s="25"/>
      <c r="Q308" s="25"/>
    </row>
    <row r="309" spans="1:17" ht="15" customHeight="1" x14ac:dyDescent="0.25">
      <c r="A309" s="25"/>
      <c r="B309" s="25"/>
      <c r="C309" s="25"/>
      <c r="D309" s="25"/>
      <c r="E309" s="25"/>
      <c r="F309" s="91"/>
      <c r="G309" s="91"/>
      <c r="H309" s="91"/>
      <c r="I309" s="91"/>
      <c r="J309" s="25"/>
      <c r="K309" s="25"/>
      <c r="L309" s="25"/>
      <c r="M309" s="25"/>
      <c r="N309" s="27"/>
      <c r="O309" s="27"/>
      <c r="P309" s="25"/>
      <c r="Q309" s="25"/>
    </row>
    <row r="310" spans="1:17" ht="15" customHeight="1" x14ac:dyDescent="0.25">
      <c r="A310" s="25"/>
      <c r="B310" s="25"/>
      <c r="C310" s="25"/>
      <c r="D310" s="25"/>
      <c r="E310" s="25"/>
      <c r="F310" s="91"/>
      <c r="G310" s="91"/>
      <c r="H310" s="91"/>
      <c r="I310" s="91"/>
      <c r="J310" s="25"/>
      <c r="K310" s="25"/>
      <c r="L310" s="25"/>
      <c r="M310" s="25"/>
      <c r="N310" s="27"/>
      <c r="O310" s="27"/>
      <c r="P310" s="25"/>
      <c r="Q310" s="25"/>
    </row>
    <row r="311" spans="1:17" ht="15" customHeight="1" x14ac:dyDescent="0.25">
      <c r="A311" s="25"/>
      <c r="B311" s="25"/>
      <c r="C311" s="25"/>
      <c r="D311" s="25"/>
      <c r="E311" s="25"/>
      <c r="F311" s="91"/>
      <c r="G311" s="91"/>
      <c r="H311" s="91"/>
      <c r="I311" s="91"/>
      <c r="J311" s="25"/>
      <c r="K311" s="25"/>
      <c r="L311" s="25"/>
      <c r="M311" s="25"/>
      <c r="N311" s="27"/>
      <c r="O311" s="27"/>
      <c r="P311" s="25"/>
      <c r="Q311" s="25"/>
    </row>
    <row r="312" spans="1:17" ht="15" customHeight="1" x14ac:dyDescent="0.25">
      <c r="A312" s="25"/>
      <c r="B312" s="25"/>
      <c r="C312" s="25"/>
      <c r="D312" s="25"/>
      <c r="E312" s="25"/>
      <c r="F312" s="91"/>
      <c r="G312" s="91"/>
      <c r="H312" s="91"/>
      <c r="I312" s="91"/>
      <c r="J312" s="25"/>
      <c r="K312" s="25"/>
      <c r="L312" s="25"/>
      <c r="M312" s="25"/>
      <c r="N312" s="27"/>
      <c r="O312" s="27"/>
      <c r="P312" s="25"/>
      <c r="Q312" s="25"/>
    </row>
    <row r="313" spans="1:17" ht="15" customHeight="1" x14ac:dyDescent="0.25">
      <c r="A313" s="25"/>
      <c r="B313" s="25"/>
      <c r="C313" s="25"/>
      <c r="D313" s="25"/>
      <c r="E313" s="25"/>
      <c r="F313" s="91"/>
      <c r="G313" s="91"/>
      <c r="H313" s="91"/>
      <c r="I313" s="91"/>
      <c r="J313" s="25"/>
      <c r="K313" s="25"/>
      <c r="L313" s="25"/>
      <c r="M313" s="25"/>
      <c r="N313" s="27"/>
      <c r="O313" s="27"/>
      <c r="P313" s="25"/>
      <c r="Q313" s="25"/>
    </row>
    <row r="314" spans="1:17" ht="15" customHeight="1" x14ac:dyDescent="0.25">
      <c r="A314" s="25"/>
      <c r="B314" s="25"/>
      <c r="C314" s="25"/>
      <c r="D314" s="25"/>
      <c r="E314" s="25"/>
      <c r="F314" s="91"/>
      <c r="G314" s="91"/>
      <c r="H314" s="91"/>
      <c r="I314" s="91"/>
      <c r="J314" s="25"/>
      <c r="K314" s="25"/>
      <c r="L314" s="25"/>
      <c r="M314" s="25"/>
      <c r="N314" s="27"/>
      <c r="O314" s="27"/>
      <c r="P314" s="25"/>
      <c r="Q314" s="25"/>
    </row>
    <row r="315" spans="1:17" ht="15" customHeight="1" x14ac:dyDescent="0.25">
      <c r="A315" s="25"/>
      <c r="B315" s="25"/>
      <c r="C315" s="25"/>
      <c r="D315" s="25"/>
      <c r="E315" s="25"/>
      <c r="F315" s="91"/>
      <c r="G315" s="91"/>
      <c r="H315" s="91"/>
      <c r="I315" s="91"/>
      <c r="J315" s="25"/>
      <c r="K315" s="25"/>
      <c r="L315" s="25"/>
      <c r="M315" s="25"/>
      <c r="N315" s="27"/>
      <c r="O315" s="27"/>
      <c r="P315" s="25"/>
      <c r="Q315" s="25"/>
    </row>
    <row r="316" spans="1:17" ht="15" customHeight="1" x14ac:dyDescent="0.25">
      <c r="A316" s="25"/>
      <c r="B316" s="25"/>
      <c r="C316" s="25"/>
      <c r="D316" s="25"/>
      <c r="E316" s="25"/>
      <c r="F316" s="91"/>
      <c r="G316" s="91"/>
      <c r="H316" s="91"/>
      <c r="I316" s="91"/>
      <c r="J316" s="25"/>
      <c r="K316" s="25"/>
      <c r="L316" s="25"/>
      <c r="M316" s="25"/>
      <c r="N316" s="27"/>
      <c r="O316" s="27"/>
      <c r="P316" s="25"/>
      <c r="Q316" s="25"/>
    </row>
    <row r="317" spans="1:17" ht="15" customHeight="1" x14ac:dyDescent="0.25">
      <c r="A317" s="25"/>
      <c r="B317" s="25"/>
      <c r="C317" s="25"/>
      <c r="D317" s="25"/>
      <c r="E317" s="25"/>
      <c r="F317" s="91"/>
      <c r="G317" s="91"/>
      <c r="H317" s="91"/>
      <c r="I317" s="91"/>
      <c r="J317" s="25"/>
      <c r="K317" s="25"/>
      <c r="L317" s="25"/>
      <c r="M317" s="25"/>
      <c r="N317" s="27"/>
      <c r="O317" s="27"/>
      <c r="P317" s="25"/>
      <c r="Q317" s="25"/>
    </row>
    <row r="318" spans="1:17" ht="15" customHeight="1" x14ac:dyDescent="0.25">
      <c r="A318" s="25"/>
      <c r="B318" s="25"/>
      <c r="C318" s="25"/>
      <c r="D318" s="25"/>
      <c r="E318" s="25"/>
      <c r="F318" s="91"/>
      <c r="G318" s="91"/>
      <c r="H318" s="91"/>
      <c r="I318" s="91"/>
      <c r="J318" s="25"/>
      <c r="K318" s="25"/>
      <c r="L318" s="25"/>
      <c r="M318" s="25"/>
      <c r="N318" s="27"/>
      <c r="O318" s="27"/>
      <c r="P318" s="25"/>
      <c r="Q318" s="25"/>
    </row>
    <row r="319" spans="1:17" ht="15" customHeight="1" x14ac:dyDescent="0.25">
      <c r="A319" s="25"/>
      <c r="B319" s="25"/>
      <c r="C319" s="25"/>
      <c r="D319" s="25"/>
      <c r="E319" s="25"/>
      <c r="F319" s="91"/>
      <c r="G319" s="91"/>
      <c r="H319" s="91"/>
      <c r="I319" s="91"/>
      <c r="J319" s="25"/>
      <c r="K319" s="25"/>
      <c r="L319" s="25"/>
      <c r="M319" s="25"/>
      <c r="N319" s="27"/>
      <c r="O319" s="27"/>
      <c r="P319" s="25"/>
      <c r="Q319" s="25"/>
    </row>
    <row r="320" spans="1:17" ht="15" customHeight="1" x14ac:dyDescent="0.25">
      <c r="A320" s="25"/>
      <c r="B320" s="25"/>
      <c r="C320" s="25"/>
      <c r="D320" s="25"/>
      <c r="E320" s="25"/>
      <c r="F320" s="91"/>
      <c r="G320" s="91"/>
      <c r="H320" s="91"/>
      <c r="I320" s="91"/>
      <c r="J320" s="25"/>
      <c r="K320" s="25"/>
      <c r="L320" s="25"/>
      <c r="M320" s="25"/>
      <c r="N320" s="27"/>
      <c r="O320" s="27"/>
      <c r="P320" s="25"/>
      <c r="Q320" s="25"/>
    </row>
    <row r="321" spans="1:17" ht="15" customHeight="1" x14ac:dyDescent="0.25">
      <c r="A321" s="25"/>
      <c r="B321" s="25"/>
      <c r="C321" s="25"/>
      <c r="D321" s="25"/>
      <c r="E321" s="25"/>
      <c r="F321" s="91"/>
      <c r="G321" s="91"/>
      <c r="H321" s="91"/>
      <c r="I321" s="91"/>
      <c r="J321" s="25"/>
      <c r="K321" s="25"/>
      <c r="L321" s="25"/>
      <c r="M321" s="25"/>
      <c r="N321" s="27"/>
      <c r="O321" s="27"/>
      <c r="P321" s="25"/>
      <c r="Q321" s="25"/>
    </row>
    <row r="322" spans="1:17" ht="15" customHeight="1" x14ac:dyDescent="0.25">
      <c r="A322" s="25"/>
      <c r="B322" s="25"/>
      <c r="C322" s="25"/>
      <c r="D322" s="25"/>
      <c r="E322" s="25"/>
      <c r="F322" s="91"/>
      <c r="G322" s="91"/>
      <c r="H322" s="91"/>
      <c r="I322" s="91"/>
      <c r="J322" s="25"/>
      <c r="K322" s="25"/>
      <c r="L322" s="25"/>
      <c r="M322" s="25"/>
      <c r="N322" s="27"/>
      <c r="O322" s="27"/>
      <c r="P322" s="25"/>
      <c r="Q322" s="25"/>
    </row>
    <row r="323" spans="1:17" ht="15" customHeight="1" x14ac:dyDescent="0.25">
      <c r="A323" s="25"/>
      <c r="B323" s="25"/>
      <c r="C323" s="25"/>
      <c r="D323" s="25"/>
      <c r="E323" s="25"/>
      <c r="F323" s="91"/>
      <c r="G323" s="91"/>
      <c r="H323" s="91"/>
      <c r="I323" s="91"/>
      <c r="J323" s="25"/>
      <c r="K323" s="25"/>
      <c r="L323" s="25"/>
      <c r="M323" s="25"/>
      <c r="N323" s="27"/>
      <c r="O323" s="27"/>
      <c r="P323" s="25"/>
      <c r="Q323" s="25"/>
    </row>
    <row r="324" spans="1:17" ht="15" customHeight="1" x14ac:dyDescent="0.25">
      <c r="A324" s="25"/>
      <c r="B324" s="25"/>
      <c r="C324" s="25"/>
      <c r="D324" s="25"/>
      <c r="E324" s="25"/>
      <c r="F324" s="91"/>
      <c r="G324" s="91"/>
      <c r="H324" s="91"/>
      <c r="I324" s="91"/>
      <c r="J324" s="25"/>
      <c r="K324" s="25"/>
      <c r="L324" s="25"/>
      <c r="M324" s="25"/>
      <c r="N324" s="27"/>
      <c r="O324" s="27"/>
      <c r="P324" s="25"/>
      <c r="Q324" s="25"/>
    </row>
    <row r="325" spans="1:17" ht="15" customHeight="1" x14ac:dyDescent="0.25">
      <c r="A325" s="25"/>
      <c r="B325" s="25"/>
      <c r="C325" s="25"/>
      <c r="D325" s="25"/>
      <c r="E325" s="25"/>
      <c r="F325" s="91"/>
      <c r="G325" s="91"/>
      <c r="H325" s="91"/>
      <c r="I325" s="91"/>
      <c r="J325" s="25"/>
      <c r="K325" s="25"/>
      <c r="L325" s="25"/>
      <c r="M325" s="25"/>
      <c r="N325" s="27"/>
      <c r="O325" s="27"/>
      <c r="P325" s="25"/>
      <c r="Q325" s="25"/>
    </row>
    <row r="326" spans="1:17" ht="15" customHeight="1" x14ac:dyDescent="0.25">
      <c r="A326" s="25"/>
      <c r="B326" s="25"/>
      <c r="C326" s="25"/>
      <c r="D326" s="25"/>
      <c r="E326" s="25"/>
      <c r="F326" s="91"/>
      <c r="G326" s="91"/>
      <c r="H326" s="91"/>
      <c r="I326" s="91"/>
      <c r="J326" s="25"/>
      <c r="K326" s="25"/>
      <c r="L326" s="25"/>
      <c r="M326" s="25"/>
      <c r="N326" s="27"/>
      <c r="O326" s="27"/>
      <c r="P326" s="25"/>
      <c r="Q326" s="25"/>
    </row>
    <row r="327" spans="1:17" ht="15" customHeight="1" x14ac:dyDescent="0.25">
      <c r="A327" s="25"/>
      <c r="B327" s="25"/>
      <c r="C327" s="25"/>
      <c r="D327" s="25"/>
      <c r="E327" s="25"/>
      <c r="F327" s="91"/>
      <c r="G327" s="91"/>
      <c r="H327" s="91"/>
      <c r="I327" s="91"/>
      <c r="J327" s="25"/>
      <c r="K327" s="25"/>
      <c r="L327" s="25"/>
      <c r="M327" s="25"/>
      <c r="N327" s="27"/>
      <c r="O327" s="27"/>
      <c r="P327" s="25"/>
      <c r="Q327" s="25"/>
    </row>
    <row r="328" spans="1:17" ht="15" customHeight="1" x14ac:dyDescent="0.25">
      <c r="A328" s="25"/>
      <c r="B328" s="25"/>
      <c r="C328" s="25"/>
      <c r="D328" s="25"/>
      <c r="E328" s="25"/>
      <c r="F328" s="91"/>
      <c r="G328" s="91"/>
      <c r="H328" s="91"/>
      <c r="I328" s="91"/>
      <c r="J328" s="25"/>
      <c r="K328" s="25"/>
      <c r="L328" s="25"/>
      <c r="M328" s="25"/>
      <c r="N328" s="27"/>
      <c r="O328" s="27"/>
      <c r="P328" s="25"/>
      <c r="Q328" s="25"/>
    </row>
    <row r="329" spans="1:17" ht="15" customHeight="1" x14ac:dyDescent="0.25">
      <c r="A329" s="25"/>
      <c r="B329" s="25"/>
      <c r="C329" s="25"/>
      <c r="D329" s="25"/>
      <c r="E329" s="25"/>
      <c r="F329" s="91"/>
      <c r="G329" s="91"/>
      <c r="H329" s="91"/>
      <c r="I329" s="91"/>
      <c r="J329" s="25"/>
      <c r="K329" s="25"/>
      <c r="L329" s="25"/>
      <c r="M329" s="25"/>
      <c r="N329" s="27"/>
      <c r="O329" s="27"/>
      <c r="P329" s="25"/>
      <c r="Q329" s="25"/>
    </row>
    <row r="330" spans="1:17" ht="15" customHeight="1" x14ac:dyDescent="0.25">
      <c r="A330" s="25"/>
      <c r="B330" s="25"/>
      <c r="C330" s="25"/>
      <c r="D330" s="25"/>
      <c r="E330" s="25"/>
      <c r="F330" s="91"/>
      <c r="G330" s="91"/>
      <c r="H330" s="91"/>
      <c r="I330" s="91"/>
      <c r="J330" s="25"/>
      <c r="K330" s="25"/>
      <c r="L330" s="25"/>
      <c r="M330" s="25"/>
      <c r="N330" s="27"/>
      <c r="O330" s="27"/>
      <c r="P330" s="25"/>
      <c r="Q330" s="25"/>
    </row>
    <row r="331" spans="1:17" ht="15" customHeight="1" x14ac:dyDescent="0.25">
      <c r="A331" s="25"/>
      <c r="B331" s="25"/>
      <c r="C331" s="25"/>
      <c r="D331" s="25"/>
      <c r="E331" s="25"/>
      <c r="F331" s="91"/>
      <c r="G331" s="91"/>
      <c r="H331" s="91"/>
      <c r="I331" s="91"/>
      <c r="J331" s="25"/>
      <c r="K331" s="25"/>
      <c r="L331" s="25"/>
      <c r="M331" s="25"/>
      <c r="N331" s="27"/>
      <c r="O331" s="27"/>
      <c r="P331" s="25"/>
      <c r="Q331" s="25"/>
    </row>
    <row r="332" spans="1:17" ht="15" customHeight="1" x14ac:dyDescent="0.25">
      <c r="A332" s="25"/>
      <c r="B332" s="25"/>
      <c r="C332" s="25"/>
      <c r="D332" s="25"/>
      <c r="E332" s="25"/>
      <c r="F332" s="91"/>
      <c r="G332" s="91"/>
      <c r="H332" s="91"/>
      <c r="I332" s="91"/>
      <c r="J332" s="25"/>
      <c r="K332" s="25"/>
      <c r="L332" s="25"/>
      <c r="M332" s="25"/>
      <c r="N332" s="27"/>
      <c r="O332" s="27"/>
      <c r="P332" s="25"/>
      <c r="Q332" s="25"/>
    </row>
    <row r="333" spans="1:17" ht="15" customHeight="1" x14ac:dyDescent="0.25">
      <c r="A333" s="25"/>
      <c r="B333" s="25"/>
      <c r="C333" s="25"/>
      <c r="D333" s="25"/>
      <c r="E333" s="25"/>
      <c r="F333" s="91"/>
      <c r="G333" s="91"/>
      <c r="H333" s="91"/>
      <c r="I333" s="91"/>
      <c r="J333" s="25"/>
      <c r="K333" s="25"/>
      <c r="L333" s="25"/>
      <c r="M333" s="25"/>
      <c r="N333" s="27"/>
      <c r="O333" s="27"/>
      <c r="P333" s="25"/>
      <c r="Q333" s="25"/>
    </row>
    <row r="334" spans="1:17" ht="15" customHeight="1" x14ac:dyDescent="0.25">
      <c r="A334" s="25"/>
      <c r="B334" s="25"/>
      <c r="C334" s="25"/>
      <c r="D334" s="25"/>
      <c r="E334" s="25"/>
      <c r="F334" s="91"/>
      <c r="G334" s="91"/>
      <c r="H334" s="91"/>
      <c r="I334" s="91"/>
      <c r="J334" s="25"/>
      <c r="K334" s="25"/>
      <c r="L334" s="25"/>
      <c r="M334" s="25"/>
      <c r="N334" s="27"/>
      <c r="O334" s="27"/>
      <c r="P334" s="25"/>
      <c r="Q334" s="25"/>
    </row>
    <row r="335" spans="1:17" ht="15" customHeight="1" x14ac:dyDescent="0.25">
      <c r="A335" s="25"/>
      <c r="B335" s="25"/>
      <c r="C335" s="25"/>
      <c r="D335" s="25"/>
      <c r="E335" s="25"/>
      <c r="F335" s="91"/>
      <c r="G335" s="91"/>
      <c r="H335" s="91"/>
      <c r="I335" s="91"/>
      <c r="J335" s="25"/>
      <c r="K335" s="25"/>
      <c r="L335" s="25"/>
      <c r="M335" s="25"/>
      <c r="N335" s="27"/>
      <c r="O335" s="27"/>
      <c r="P335" s="25"/>
      <c r="Q335" s="25"/>
    </row>
    <row r="336" spans="1:17" ht="15" customHeight="1" x14ac:dyDescent="0.25">
      <c r="A336" s="25"/>
      <c r="B336" s="25"/>
      <c r="C336" s="25"/>
      <c r="D336" s="25"/>
      <c r="E336" s="25"/>
      <c r="F336" s="91"/>
      <c r="G336" s="91"/>
      <c r="H336" s="91"/>
      <c r="I336" s="91"/>
      <c r="J336" s="25"/>
      <c r="K336" s="25"/>
      <c r="L336" s="25"/>
      <c r="M336" s="25"/>
      <c r="N336" s="27"/>
      <c r="O336" s="27"/>
      <c r="P336" s="25"/>
      <c r="Q336" s="25"/>
    </row>
    <row r="337" spans="1:17" ht="15" customHeight="1" x14ac:dyDescent="0.25">
      <c r="A337" s="25"/>
      <c r="B337" s="25"/>
      <c r="C337" s="25"/>
      <c r="D337" s="25"/>
      <c r="E337" s="25"/>
      <c r="F337" s="91"/>
      <c r="G337" s="91"/>
      <c r="H337" s="91"/>
      <c r="I337" s="91"/>
      <c r="J337" s="25"/>
      <c r="K337" s="25"/>
      <c r="L337" s="25"/>
      <c r="M337" s="25"/>
      <c r="N337" s="27"/>
      <c r="O337" s="27"/>
      <c r="P337" s="25"/>
      <c r="Q337" s="25"/>
    </row>
    <row r="338" spans="1:17" ht="15" customHeight="1" x14ac:dyDescent="0.25">
      <c r="A338" s="25"/>
      <c r="B338" s="25"/>
      <c r="C338" s="25"/>
      <c r="D338" s="25"/>
      <c r="E338" s="25"/>
      <c r="F338" s="91"/>
      <c r="G338" s="91"/>
      <c r="H338" s="91"/>
      <c r="I338" s="91"/>
      <c r="J338" s="25"/>
      <c r="K338" s="25"/>
      <c r="L338" s="25"/>
      <c r="M338" s="25"/>
      <c r="N338" s="27"/>
      <c r="O338" s="27"/>
      <c r="P338" s="25"/>
      <c r="Q338" s="25"/>
    </row>
    <row r="339" spans="1:17" ht="15" customHeight="1" x14ac:dyDescent="0.25">
      <c r="A339" s="25"/>
      <c r="B339" s="25"/>
      <c r="C339" s="25"/>
      <c r="D339" s="25"/>
      <c r="E339" s="25"/>
      <c r="F339" s="91"/>
      <c r="G339" s="91"/>
      <c r="H339" s="91"/>
      <c r="I339" s="91"/>
      <c r="J339" s="25"/>
      <c r="K339" s="25"/>
      <c r="L339" s="25"/>
      <c r="M339" s="25"/>
      <c r="N339" s="27"/>
      <c r="O339" s="27"/>
      <c r="P339" s="25"/>
      <c r="Q339" s="25"/>
    </row>
    <row r="340" spans="1:17" ht="15" customHeight="1" x14ac:dyDescent="0.25">
      <c r="A340" s="25"/>
      <c r="B340" s="25"/>
      <c r="C340" s="25"/>
      <c r="D340" s="25"/>
      <c r="E340" s="25"/>
      <c r="F340" s="91"/>
      <c r="G340" s="91"/>
      <c r="H340" s="91"/>
      <c r="I340" s="91"/>
      <c r="J340" s="25"/>
      <c r="K340" s="25"/>
      <c r="L340" s="25"/>
      <c r="M340" s="25"/>
      <c r="N340" s="27"/>
      <c r="O340" s="27"/>
      <c r="P340" s="25"/>
      <c r="Q340" s="25"/>
    </row>
    <row r="341" spans="1:17" ht="15" customHeight="1" x14ac:dyDescent="0.25">
      <c r="A341" s="25"/>
      <c r="B341" s="25"/>
      <c r="C341" s="25"/>
      <c r="D341" s="25"/>
      <c r="E341" s="25"/>
      <c r="F341" s="91"/>
      <c r="G341" s="91"/>
      <c r="H341" s="91"/>
      <c r="I341" s="91"/>
      <c r="J341" s="25"/>
      <c r="K341" s="25"/>
      <c r="L341" s="25"/>
      <c r="M341" s="25"/>
      <c r="N341" s="27"/>
      <c r="O341" s="27"/>
      <c r="P341" s="25"/>
      <c r="Q341" s="25"/>
    </row>
    <row r="342" spans="1:17" ht="15" customHeight="1" x14ac:dyDescent="0.25">
      <c r="A342" s="25"/>
      <c r="B342" s="25"/>
      <c r="C342" s="25"/>
      <c r="D342" s="25"/>
      <c r="E342" s="25"/>
      <c r="F342" s="91"/>
      <c r="G342" s="91"/>
      <c r="H342" s="91"/>
      <c r="I342" s="91"/>
      <c r="J342" s="25"/>
      <c r="K342" s="25"/>
      <c r="L342" s="25"/>
      <c r="M342" s="25"/>
      <c r="N342" s="27"/>
      <c r="O342" s="27"/>
      <c r="P342" s="25"/>
      <c r="Q342" s="25"/>
    </row>
    <row r="343" spans="1:17" ht="15" customHeight="1" x14ac:dyDescent="0.25">
      <c r="A343" s="25"/>
      <c r="B343" s="25"/>
      <c r="C343" s="25"/>
      <c r="D343" s="25"/>
      <c r="E343" s="25"/>
      <c r="F343" s="91"/>
      <c r="G343" s="91"/>
      <c r="H343" s="91"/>
      <c r="I343" s="91"/>
      <c r="J343" s="25"/>
      <c r="K343" s="25"/>
      <c r="L343" s="25"/>
      <c r="M343" s="25"/>
      <c r="N343" s="27"/>
      <c r="O343" s="27"/>
      <c r="P343" s="25"/>
      <c r="Q343" s="25"/>
    </row>
    <row r="344" spans="1:17" ht="15" customHeight="1" x14ac:dyDescent="0.25">
      <c r="A344" s="25"/>
      <c r="B344" s="25"/>
      <c r="C344" s="25"/>
      <c r="D344" s="25"/>
      <c r="E344" s="25"/>
      <c r="F344" s="91"/>
      <c r="G344" s="91"/>
      <c r="H344" s="91"/>
      <c r="I344" s="91"/>
      <c r="J344" s="25"/>
      <c r="K344" s="25"/>
      <c r="L344" s="25"/>
      <c r="M344" s="25"/>
      <c r="N344" s="27"/>
      <c r="O344" s="27"/>
      <c r="P344" s="25"/>
      <c r="Q344" s="25"/>
    </row>
    <row r="345" spans="1:17" ht="15" customHeight="1" x14ac:dyDescent="0.25">
      <c r="A345" s="25"/>
      <c r="B345" s="25"/>
      <c r="C345" s="25"/>
      <c r="D345" s="25"/>
      <c r="E345" s="25"/>
      <c r="F345" s="91"/>
      <c r="G345" s="91"/>
      <c r="H345" s="91"/>
      <c r="I345" s="91"/>
      <c r="J345" s="25"/>
      <c r="K345" s="25"/>
      <c r="L345" s="25"/>
      <c r="M345" s="25"/>
      <c r="N345" s="27"/>
      <c r="O345" s="27"/>
      <c r="P345" s="25"/>
      <c r="Q345" s="25"/>
    </row>
    <row r="346" spans="1:17" ht="15" customHeight="1" x14ac:dyDescent="0.25">
      <c r="A346" s="25"/>
      <c r="B346" s="25"/>
      <c r="C346" s="25"/>
      <c r="D346" s="25"/>
      <c r="E346" s="25"/>
      <c r="F346" s="91"/>
      <c r="G346" s="91"/>
      <c r="H346" s="91"/>
      <c r="I346" s="91"/>
      <c r="J346" s="25"/>
      <c r="K346" s="25"/>
      <c r="L346" s="25"/>
      <c r="M346" s="25"/>
      <c r="N346" s="27"/>
      <c r="O346" s="27"/>
      <c r="P346" s="25"/>
      <c r="Q346" s="25"/>
    </row>
    <row r="347" spans="1:17" ht="15" customHeight="1" x14ac:dyDescent="0.25">
      <c r="A347" s="25"/>
      <c r="B347" s="25"/>
      <c r="C347" s="25"/>
      <c r="D347" s="25"/>
      <c r="E347" s="25"/>
      <c r="F347" s="91"/>
      <c r="G347" s="91"/>
      <c r="H347" s="91"/>
      <c r="I347" s="91"/>
      <c r="J347" s="25"/>
      <c r="K347" s="25"/>
      <c r="L347" s="25"/>
      <c r="M347" s="25"/>
      <c r="N347" s="27"/>
      <c r="O347" s="27"/>
      <c r="P347" s="25"/>
      <c r="Q347" s="25"/>
    </row>
    <row r="348" spans="1:17" ht="15" customHeight="1" x14ac:dyDescent="0.25">
      <c r="A348" s="25"/>
      <c r="B348" s="25"/>
      <c r="C348" s="25"/>
      <c r="D348" s="25"/>
      <c r="E348" s="25"/>
      <c r="F348" s="91"/>
      <c r="G348" s="91"/>
      <c r="H348" s="91"/>
      <c r="I348" s="91"/>
      <c r="J348" s="25"/>
      <c r="K348" s="25"/>
      <c r="L348" s="25"/>
      <c r="M348" s="25"/>
      <c r="N348" s="27"/>
      <c r="O348" s="27"/>
      <c r="P348" s="25"/>
      <c r="Q348" s="25"/>
    </row>
    <row r="349" spans="1:17" ht="15" customHeight="1" x14ac:dyDescent="0.25">
      <c r="A349" s="25"/>
      <c r="B349" s="25"/>
      <c r="C349" s="25"/>
      <c r="D349" s="25"/>
      <c r="E349" s="25"/>
      <c r="F349" s="91"/>
      <c r="G349" s="91"/>
      <c r="H349" s="91"/>
      <c r="I349" s="91"/>
      <c r="J349" s="25"/>
      <c r="K349" s="25"/>
      <c r="L349" s="25"/>
      <c r="M349" s="25"/>
      <c r="N349" s="27"/>
      <c r="O349" s="27"/>
      <c r="P349" s="25"/>
      <c r="Q349" s="25"/>
    </row>
    <row r="350" spans="1:17" ht="15" customHeight="1" x14ac:dyDescent="0.25">
      <c r="A350" s="25"/>
      <c r="B350" s="25"/>
      <c r="C350" s="25"/>
      <c r="D350" s="25"/>
      <c r="E350" s="25"/>
      <c r="F350" s="91"/>
      <c r="G350" s="91"/>
      <c r="H350" s="91"/>
      <c r="I350" s="91"/>
      <c r="J350" s="25"/>
      <c r="K350" s="25"/>
      <c r="L350" s="25"/>
      <c r="M350" s="25"/>
      <c r="N350" s="27"/>
      <c r="O350" s="27"/>
      <c r="P350" s="25"/>
      <c r="Q350" s="25"/>
    </row>
    <row r="351" spans="1:17" ht="15" customHeight="1" x14ac:dyDescent="0.25">
      <c r="A351" s="25"/>
      <c r="B351" s="25"/>
      <c r="C351" s="25"/>
      <c r="D351" s="25"/>
      <c r="E351" s="25"/>
      <c r="F351" s="91"/>
      <c r="G351" s="91"/>
      <c r="H351" s="91"/>
      <c r="I351" s="91"/>
      <c r="J351" s="25"/>
      <c r="K351" s="25"/>
      <c r="L351" s="25"/>
      <c r="M351" s="25"/>
      <c r="N351" s="27"/>
      <c r="O351" s="27"/>
      <c r="P351" s="25"/>
      <c r="Q351" s="25"/>
    </row>
    <row r="352" spans="1:17" ht="15" customHeight="1" x14ac:dyDescent="0.25">
      <c r="A352" s="25"/>
      <c r="B352" s="25"/>
      <c r="C352" s="25"/>
      <c r="D352" s="25"/>
      <c r="E352" s="25"/>
      <c r="F352" s="91"/>
      <c r="G352" s="91"/>
      <c r="H352" s="91"/>
      <c r="I352" s="91"/>
      <c r="J352" s="25"/>
      <c r="K352" s="25"/>
      <c r="L352" s="25"/>
      <c r="M352" s="25"/>
      <c r="N352" s="27"/>
      <c r="O352" s="27"/>
      <c r="P352" s="25"/>
      <c r="Q352" s="25"/>
    </row>
    <row r="353" spans="1:17" ht="15" customHeight="1" x14ac:dyDescent="0.25">
      <c r="A353" s="25"/>
      <c r="B353" s="25"/>
      <c r="C353" s="25"/>
      <c r="D353" s="25"/>
      <c r="E353" s="25"/>
      <c r="F353" s="91"/>
      <c r="G353" s="91"/>
      <c r="H353" s="91"/>
      <c r="I353" s="91"/>
      <c r="J353" s="25"/>
      <c r="K353" s="25"/>
      <c r="L353" s="25"/>
      <c r="M353" s="25"/>
      <c r="N353" s="27"/>
      <c r="O353" s="27"/>
      <c r="P353" s="25"/>
      <c r="Q353" s="25"/>
    </row>
    <row r="354" spans="1:17" ht="15" customHeight="1" x14ac:dyDescent="0.25">
      <c r="A354" s="25"/>
      <c r="B354" s="25"/>
      <c r="C354" s="25"/>
      <c r="D354" s="25"/>
      <c r="E354" s="25"/>
      <c r="F354" s="91"/>
      <c r="G354" s="91"/>
      <c r="H354" s="91"/>
      <c r="I354" s="91"/>
      <c r="J354" s="25"/>
      <c r="K354" s="25"/>
      <c r="L354" s="25"/>
      <c r="M354" s="25"/>
      <c r="N354" s="27"/>
      <c r="O354" s="27"/>
      <c r="P354" s="25"/>
      <c r="Q354" s="25"/>
    </row>
    <row r="355" spans="1:17" ht="15" customHeight="1" x14ac:dyDescent="0.25">
      <c r="A355" s="25"/>
      <c r="B355" s="25"/>
      <c r="C355" s="25"/>
      <c r="D355" s="25"/>
      <c r="E355" s="25"/>
      <c r="F355" s="91"/>
      <c r="G355" s="91"/>
      <c r="H355" s="91"/>
      <c r="I355" s="91"/>
      <c r="J355" s="25"/>
      <c r="K355" s="25"/>
      <c r="L355" s="25"/>
      <c r="M355" s="25"/>
      <c r="N355" s="27"/>
      <c r="O355" s="27"/>
      <c r="P355" s="25"/>
      <c r="Q355" s="25"/>
    </row>
    <row r="356" spans="1:17" ht="15" customHeight="1" x14ac:dyDescent="0.25">
      <c r="A356" s="25"/>
      <c r="B356" s="25"/>
      <c r="C356" s="25"/>
      <c r="D356" s="25"/>
      <c r="E356" s="25"/>
      <c r="F356" s="91"/>
      <c r="G356" s="91"/>
      <c r="H356" s="91"/>
      <c r="I356" s="91"/>
      <c r="J356" s="25"/>
      <c r="K356" s="25"/>
      <c r="L356" s="25"/>
      <c r="M356" s="25"/>
      <c r="N356" s="27"/>
      <c r="O356" s="27"/>
      <c r="P356" s="25"/>
      <c r="Q356" s="25"/>
    </row>
    <row r="357" spans="1:17" ht="15" customHeight="1" x14ac:dyDescent="0.25">
      <c r="A357" s="25"/>
      <c r="B357" s="25"/>
      <c r="C357" s="25"/>
      <c r="D357" s="25"/>
      <c r="E357" s="25"/>
      <c r="F357" s="91"/>
      <c r="G357" s="91"/>
      <c r="H357" s="91"/>
      <c r="I357" s="91"/>
      <c r="J357" s="25"/>
      <c r="K357" s="25"/>
      <c r="L357" s="25"/>
      <c r="M357" s="25"/>
      <c r="N357" s="27"/>
      <c r="O357" s="27"/>
      <c r="P357" s="25"/>
      <c r="Q357" s="25"/>
    </row>
    <row r="358" spans="1:17" ht="15" customHeight="1" x14ac:dyDescent="0.25">
      <c r="A358" s="25"/>
      <c r="B358" s="25"/>
      <c r="C358" s="25"/>
      <c r="D358" s="25"/>
      <c r="E358" s="25"/>
      <c r="F358" s="91"/>
      <c r="G358" s="91"/>
      <c r="H358" s="91"/>
      <c r="I358" s="91"/>
      <c r="J358" s="25"/>
      <c r="K358" s="25"/>
      <c r="L358" s="25"/>
      <c r="M358" s="25"/>
      <c r="N358" s="27"/>
      <c r="O358" s="27"/>
      <c r="P358" s="25"/>
      <c r="Q358" s="25"/>
    </row>
    <row r="359" spans="1:17" ht="15" customHeight="1" x14ac:dyDescent="0.25">
      <c r="A359" s="25"/>
      <c r="B359" s="25"/>
      <c r="C359" s="25"/>
      <c r="D359" s="25"/>
      <c r="E359" s="25"/>
      <c r="F359" s="91"/>
      <c r="G359" s="91"/>
      <c r="H359" s="91"/>
      <c r="I359" s="91"/>
      <c r="J359" s="25"/>
      <c r="K359" s="25"/>
      <c r="L359" s="25"/>
      <c r="M359" s="25"/>
      <c r="N359" s="27"/>
      <c r="O359" s="27"/>
      <c r="P359" s="25"/>
      <c r="Q359" s="25"/>
    </row>
    <row r="360" spans="1:17" ht="15" customHeight="1" x14ac:dyDescent="0.25">
      <c r="A360" s="25"/>
      <c r="B360" s="25"/>
      <c r="C360" s="25"/>
      <c r="D360" s="25"/>
      <c r="E360" s="25"/>
      <c r="F360" s="91"/>
      <c r="G360" s="91"/>
      <c r="H360" s="91"/>
      <c r="I360" s="91"/>
      <c r="J360" s="25"/>
      <c r="K360" s="25"/>
      <c r="L360" s="25"/>
      <c r="M360" s="25"/>
      <c r="N360" s="27"/>
      <c r="O360" s="27"/>
      <c r="P360" s="25"/>
      <c r="Q360" s="25"/>
    </row>
    <row r="361" spans="1:17" ht="15" customHeight="1" x14ac:dyDescent="0.25">
      <c r="A361" s="25"/>
      <c r="B361" s="25"/>
      <c r="C361" s="25"/>
      <c r="D361" s="25"/>
      <c r="E361" s="25"/>
      <c r="F361" s="91"/>
      <c r="G361" s="91"/>
      <c r="H361" s="91"/>
      <c r="I361" s="91"/>
      <c r="J361" s="25"/>
      <c r="K361" s="25"/>
      <c r="L361" s="25"/>
      <c r="M361" s="25"/>
      <c r="N361" s="27"/>
      <c r="O361" s="27"/>
      <c r="P361" s="25"/>
      <c r="Q361" s="25"/>
    </row>
    <row r="362" spans="1:17" ht="15" customHeight="1" x14ac:dyDescent="0.25">
      <c r="A362" s="25"/>
      <c r="B362" s="25"/>
      <c r="C362" s="25"/>
      <c r="D362" s="25"/>
      <c r="E362" s="25"/>
      <c r="F362" s="91"/>
      <c r="G362" s="91"/>
      <c r="H362" s="91"/>
      <c r="I362" s="91"/>
      <c r="J362" s="25"/>
      <c r="K362" s="25"/>
      <c r="L362" s="25"/>
      <c r="M362" s="25"/>
      <c r="N362" s="27"/>
      <c r="O362" s="27"/>
      <c r="P362" s="25"/>
      <c r="Q362" s="25"/>
    </row>
    <row r="363" spans="1:17" ht="15" customHeight="1" x14ac:dyDescent="0.25">
      <c r="A363" s="25"/>
      <c r="B363" s="25"/>
      <c r="C363" s="25"/>
      <c r="D363" s="25"/>
      <c r="E363" s="25"/>
      <c r="F363" s="91"/>
      <c r="G363" s="91"/>
      <c r="H363" s="91"/>
      <c r="I363" s="91"/>
      <c r="J363" s="25"/>
      <c r="K363" s="25"/>
      <c r="L363" s="25"/>
      <c r="M363" s="25"/>
      <c r="N363" s="27"/>
      <c r="O363" s="27"/>
      <c r="P363" s="25"/>
      <c r="Q363" s="25"/>
    </row>
    <row r="364" spans="1:17" ht="15" customHeight="1" x14ac:dyDescent="0.25">
      <c r="A364" s="25"/>
      <c r="B364" s="25"/>
      <c r="C364" s="25"/>
      <c r="D364" s="25"/>
      <c r="E364" s="25"/>
      <c r="F364" s="91"/>
      <c r="G364" s="91"/>
      <c r="H364" s="91"/>
      <c r="I364" s="91"/>
      <c r="J364" s="25"/>
      <c r="K364" s="25"/>
      <c r="L364" s="25"/>
      <c r="M364" s="25"/>
      <c r="N364" s="27"/>
      <c r="O364" s="27"/>
      <c r="P364" s="25"/>
      <c r="Q364" s="25"/>
    </row>
    <row r="365" spans="1:17" ht="15" customHeight="1" x14ac:dyDescent="0.25">
      <c r="A365" s="25"/>
      <c r="B365" s="25"/>
      <c r="C365" s="25"/>
      <c r="D365" s="25"/>
      <c r="E365" s="25"/>
      <c r="F365" s="91"/>
      <c r="G365" s="91"/>
      <c r="H365" s="91"/>
      <c r="I365" s="91"/>
      <c r="J365" s="25"/>
      <c r="K365" s="25"/>
      <c r="L365" s="25"/>
      <c r="M365" s="25"/>
      <c r="N365" s="27"/>
      <c r="O365" s="27"/>
      <c r="P365" s="25"/>
      <c r="Q365" s="25"/>
    </row>
    <row r="366" spans="1:17" ht="15" customHeight="1" x14ac:dyDescent="0.25">
      <c r="A366" s="25"/>
      <c r="B366" s="25"/>
      <c r="C366" s="25"/>
      <c r="D366" s="25"/>
      <c r="E366" s="25"/>
      <c r="F366" s="91"/>
      <c r="G366" s="91"/>
      <c r="H366" s="91"/>
      <c r="I366" s="91"/>
      <c r="J366" s="25"/>
      <c r="K366" s="25"/>
      <c r="L366" s="25"/>
      <c r="M366" s="25"/>
      <c r="N366" s="27"/>
      <c r="O366" s="27"/>
      <c r="P366" s="25"/>
      <c r="Q366" s="25"/>
    </row>
    <row r="367" spans="1:17" ht="15" customHeight="1" x14ac:dyDescent="0.25">
      <c r="A367" s="25"/>
      <c r="B367" s="25"/>
      <c r="C367" s="25"/>
      <c r="D367" s="25"/>
      <c r="E367" s="25"/>
      <c r="F367" s="91"/>
      <c r="G367" s="91"/>
      <c r="H367" s="91"/>
      <c r="I367" s="91"/>
      <c r="J367" s="25"/>
      <c r="K367" s="25"/>
      <c r="L367" s="25"/>
      <c r="M367" s="25"/>
      <c r="N367" s="27"/>
      <c r="O367" s="27"/>
      <c r="P367" s="25"/>
      <c r="Q367" s="25"/>
    </row>
    <row r="368" spans="1:17" ht="15" customHeight="1" x14ac:dyDescent="0.25">
      <c r="A368" s="25"/>
      <c r="B368" s="25"/>
      <c r="C368" s="25"/>
      <c r="D368" s="25"/>
      <c r="E368" s="25"/>
      <c r="F368" s="91"/>
      <c r="G368" s="91"/>
      <c r="H368" s="91"/>
      <c r="I368" s="91"/>
      <c r="J368" s="25"/>
      <c r="K368" s="25"/>
      <c r="L368" s="25"/>
      <c r="M368" s="25"/>
      <c r="N368" s="27"/>
      <c r="O368" s="27"/>
      <c r="P368" s="25"/>
      <c r="Q368" s="25"/>
    </row>
    <row r="369" spans="1:17" ht="15" customHeight="1" x14ac:dyDescent="0.25">
      <c r="A369" s="25"/>
      <c r="B369" s="25"/>
      <c r="C369" s="25"/>
      <c r="D369" s="25"/>
      <c r="E369" s="25"/>
      <c r="F369" s="91"/>
      <c r="G369" s="91"/>
      <c r="H369" s="91"/>
      <c r="I369" s="91"/>
      <c r="J369" s="25"/>
      <c r="K369" s="25"/>
      <c r="L369" s="25"/>
      <c r="M369" s="25"/>
      <c r="N369" s="27"/>
      <c r="O369" s="27"/>
      <c r="P369" s="25"/>
      <c r="Q369" s="25"/>
    </row>
    <row r="370" spans="1:17" ht="15" customHeight="1" x14ac:dyDescent="0.25">
      <c r="A370" s="25"/>
      <c r="B370" s="25"/>
      <c r="C370" s="25"/>
      <c r="D370" s="25"/>
      <c r="E370" s="25"/>
      <c r="F370" s="91"/>
      <c r="G370" s="91"/>
      <c r="H370" s="91"/>
      <c r="I370" s="91"/>
      <c r="J370" s="25"/>
      <c r="K370" s="25"/>
      <c r="L370" s="25"/>
      <c r="M370" s="25"/>
      <c r="N370" s="27"/>
      <c r="O370" s="27"/>
      <c r="P370" s="25"/>
      <c r="Q370" s="25"/>
    </row>
    <row r="371" spans="1:17" ht="15" customHeight="1" x14ac:dyDescent="0.25">
      <c r="A371" s="25"/>
      <c r="B371" s="25"/>
      <c r="C371" s="25"/>
      <c r="D371" s="25"/>
      <c r="E371" s="25"/>
      <c r="F371" s="91"/>
      <c r="G371" s="91"/>
      <c r="H371" s="91"/>
      <c r="I371" s="91"/>
      <c r="J371" s="25"/>
      <c r="K371" s="25"/>
      <c r="L371" s="25"/>
      <c r="M371" s="25"/>
      <c r="N371" s="27"/>
      <c r="O371" s="27"/>
      <c r="P371" s="25"/>
      <c r="Q371" s="25"/>
    </row>
    <row r="372" spans="1:17" ht="15" customHeight="1" x14ac:dyDescent="0.25">
      <c r="A372" s="25"/>
      <c r="B372" s="25"/>
      <c r="C372" s="25"/>
      <c r="D372" s="25"/>
      <c r="E372" s="25"/>
      <c r="F372" s="91"/>
      <c r="G372" s="91"/>
      <c r="H372" s="91"/>
      <c r="I372" s="91"/>
      <c r="J372" s="25"/>
      <c r="K372" s="25"/>
      <c r="L372" s="25"/>
      <c r="M372" s="25"/>
      <c r="N372" s="27"/>
      <c r="O372" s="27"/>
      <c r="P372" s="25"/>
      <c r="Q372" s="25"/>
    </row>
    <row r="373" spans="1:17" ht="15" customHeight="1" x14ac:dyDescent="0.25">
      <c r="A373" s="25"/>
      <c r="B373" s="25"/>
      <c r="C373" s="25"/>
      <c r="D373" s="25"/>
      <c r="E373" s="25"/>
      <c r="F373" s="91"/>
      <c r="G373" s="91"/>
      <c r="H373" s="91"/>
      <c r="I373" s="91"/>
      <c r="J373" s="25"/>
      <c r="K373" s="25"/>
      <c r="L373" s="25"/>
      <c r="M373" s="25"/>
      <c r="N373" s="27"/>
      <c r="O373" s="27"/>
      <c r="P373" s="25"/>
      <c r="Q373" s="25"/>
    </row>
    <row r="374" spans="1:17" ht="15" customHeight="1" x14ac:dyDescent="0.25">
      <c r="A374" s="25"/>
      <c r="B374" s="25"/>
      <c r="C374" s="25"/>
      <c r="D374" s="25"/>
      <c r="E374" s="25"/>
      <c r="F374" s="91"/>
      <c r="G374" s="91"/>
      <c r="H374" s="91"/>
      <c r="I374" s="91"/>
      <c r="J374" s="25"/>
      <c r="K374" s="25"/>
      <c r="L374" s="25"/>
      <c r="M374" s="25"/>
      <c r="N374" s="27"/>
      <c r="O374" s="27"/>
      <c r="P374" s="25"/>
      <c r="Q374" s="25"/>
    </row>
    <row r="375" spans="1:17" ht="15" customHeight="1" x14ac:dyDescent="0.25">
      <c r="A375" s="25"/>
      <c r="B375" s="25"/>
      <c r="C375" s="25"/>
      <c r="D375" s="25"/>
      <c r="E375" s="25"/>
      <c r="F375" s="91"/>
      <c r="G375" s="91"/>
      <c r="H375" s="91"/>
      <c r="I375" s="91"/>
      <c r="J375" s="25"/>
      <c r="K375" s="25"/>
      <c r="L375" s="25"/>
      <c r="M375" s="25"/>
      <c r="N375" s="27"/>
      <c r="O375" s="27"/>
      <c r="P375" s="25"/>
      <c r="Q375" s="25"/>
    </row>
    <row r="376" spans="1:17" ht="15" customHeight="1" x14ac:dyDescent="0.25">
      <c r="A376" s="25"/>
      <c r="B376" s="25"/>
      <c r="C376" s="25"/>
      <c r="D376" s="25"/>
      <c r="E376" s="25"/>
      <c r="F376" s="91"/>
      <c r="G376" s="91"/>
      <c r="H376" s="91"/>
      <c r="I376" s="91"/>
      <c r="J376" s="25"/>
      <c r="K376" s="25"/>
      <c r="L376" s="25"/>
      <c r="M376" s="25"/>
      <c r="N376" s="27"/>
      <c r="O376" s="27"/>
      <c r="P376" s="25"/>
      <c r="Q376" s="25"/>
    </row>
    <row r="377" spans="1:17" ht="15" customHeight="1" x14ac:dyDescent="0.25">
      <c r="A377" s="25"/>
      <c r="B377" s="25"/>
      <c r="C377" s="25"/>
      <c r="D377" s="25"/>
      <c r="E377" s="25"/>
      <c r="F377" s="91"/>
      <c r="G377" s="91"/>
      <c r="H377" s="91"/>
      <c r="I377" s="91"/>
      <c r="J377" s="25"/>
      <c r="K377" s="25"/>
      <c r="L377" s="25"/>
      <c r="M377" s="25"/>
      <c r="N377" s="27"/>
      <c r="O377" s="27"/>
      <c r="P377" s="25"/>
      <c r="Q377" s="25"/>
    </row>
    <row r="378" spans="1:17" ht="15" customHeight="1" x14ac:dyDescent="0.25">
      <c r="A378" s="25"/>
      <c r="B378" s="25"/>
      <c r="C378" s="25"/>
      <c r="D378" s="25"/>
      <c r="E378" s="25"/>
      <c r="F378" s="91"/>
      <c r="G378" s="91"/>
      <c r="H378" s="91"/>
      <c r="I378" s="91"/>
      <c r="J378" s="25"/>
      <c r="K378" s="25"/>
      <c r="L378" s="25"/>
      <c r="M378" s="25"/>
      <c r="N378" s="27"/>
      <c r="O378" s="27"/>
      <c r="P378" s="25"/>
      <c r="Q378" s="25"/>
    </row>
    <row r="379" spans="1:17" ht="15" customHeight="1" x14ac:dyDescent="0.25">
      <c r="A379" s="25"/>
      <c r="B379" s="25"/>
      <c r="C379" s="25"/>
      <c r="D379" s="25"/>
      <c r="E379" s="25"/>
      <c r="F379" s="91"/>
      <c r="G379" s="91"/>
      <c r="H379" s="91"/>
      <c r="I379" s="91"/>
      <c r="J379" s="25"/>
      <c r="K379" s="25"/>
      <c r="L379" s="25"/>
      <c r="M379" s="25"/>
      <c r="N379" s="27"/>
      <c r="O379" s="27"/>
      <c r="P379" s="25"/>
      <c r="Q379" s="25"/>
    </row>
    <row r="380" spans="1:17" ht="15" customHeight="1" x14ac:dyDescent="0.25">
      <c r="A380" s="25"/>
      <c r="B380" s="25"/>
      <c r="C380" s="25"/>
      <c r="D380" s="25"/>
      <c r="E380" s="25"/>
      <c r="F380" s="91"/>
      <c r="G380" s="91"/>
      <c r="H380" s="91"/>
      <c r="I380" s="91"/>
      <c r="J380" s="25"/>
      <c r="K380" s="25"/>
      <c r="L380" s="25"/>
      <c r="M380" s="25"/>
      <c r="N380" s="27"/>
      <c r="O380" s="27"/>
      <c r="P380" s="25"/>
      <c r="Q380" s="25"/>
    </row>
    <row r="381" spans="1:17" ht="15" customHeight="1" x14ac:dyDescent="0.25">
      <c r="A381" s="25"/>
      <c r="B381" s="25"/>
      <c r="C381" s="25"/>
      <c r="D381" s="25"/>
      <c r="E381" s="25"/>
      <c r="F381" s="91"/>
      <c r="G381" s="91"/>
      <c r="H381" s="91"/>
      <c r="I381" s="91"/>
      <c r="J381" s="25"/>
      <c r="K381" s="25"/>
      <c r="L381" s="25"/>
      <c r="M381" s="25"/>
      <c r="N381" s="27"/>
      <c r="O381" s="27"/>
      <c r="P381" s="25"/>
      <c r="Q381" s="25"/>
    </row>
    <row r="382" spans="1:17" ht="15" customHeight="1" x14ac:dyDescent="0.25">
      <c r="A382" s="25"/>
      <c r="B382" s="25"/>
      <c r="C382" s="25"/>
      <c r="D382" s="25"/>
      <c r="E382" s="25"/>
      <c r="F382" s="91"/>
      <c r="G382" s="91"/>
      <c r="H382" s="91"/>
      <c r="I382" s="91"/>
      <c r="J382" s="25"/>
      <c r="K382" s="25"/>
      <c r="L382" s="25"/>
      <c r="M382" s="25"/>
      <c r="N382" s="27"/>
      <c r="O382" s="27"/>
      <c r="P382" s="25"/>
      <c r="Q382" s="25"/>
    </row>
    <row r="383" spans="1:17" ht="15" customHeight="1" x14ac:dyDescent="0.25">
      <c r="A383" s="25"/>
      <c r="B383" s="25"/>
      <c r="C383" s="25"/>
      <c r="D383" s="25"/>
      <c r="E383" s="25"/>
      <c r="F383" s="91"/>
      <c r="G383" s="91"/>
      <c r="H383" s="91"/>
      <c r="I383" s="91"/>
      <c r="J383" s="25"/>
      <c r="K383" s="25"/>
      <c r="L383" s="25"/>
      <c r="M383" s="25"/>
      <c r="N383" s="27"/>
      <c r="O383" s="27"/>
      <c r="P383" s="25"/>
      <c r="Q383" s="25"/>
    </row>
    <row r="384" spans="1:17" ht="15" customHeight="1" x14ac:dyDescent="0.25">
      <c r="A384" s="25"/>
      <c r="B384" s="25"/>
      <c r="C384" s="25"/>
      <c r="D384" s="25"/>
      <c r="E384" s="25"/>
      <c r="F384" s="91"/>
      <c r="G384" s="91"/>
      <c r="H384" s="91"/>
      <c r="I384" s="91"/>
      <c r="J384" s="25"/>
      <c r="K384" s="25"/>
      <c r="L384" s="25"/>
      <c r="M384" s="25"/>
      <c r="N384" s="27"/>
      <c r="O384" s="27"/>
      <c r="P384" s="25"/>
      <c r="Q384" s="25"/>
    </row>
    <row r="385" spans="1:17" ht="15" customHeight="1" x14ac:dyDescent="0.25">
      <c r="A385" s="25"/>
      <c r="B385" s="25"/>
      <c r="C385" s="25"/>
      <c r="D385" s="25"/>
      <c r="E385" s="25"/>
      <c r="F385" s="91"/>
      <c r="G385" s="91"/>
      <c r="H385" s="91"/>
      <c r="I385" s="91"/>
      <c r="J385" s="25"/>
      <c r="K385" s="25"/>
      <c r="L385" s="25"/>
      <c r="M385" s="25"/>
      <c r="N385" s="27"/>
      <c r="O385" s="27"/>
      <c r="P385" s="25"/>
      <c r="Q385" s="25"/>
    </row>
    <row r="386" spans="1:17" ht="15" customHeight="1" x14ac:dyDescent="0.25">
      <c r="A386" s="25"/>
      <c r="B386" s="25"/>
      <c r="C386" s="25"/>
      <c r="D386" s="25"/>
      <c r="E386" s="25"/>
      <c r="F386" s="91"/>
      <c r="G386" s="91"/>
      <c r="H386" s="91"/>
      <c r="I386" s="91"/>
      <c r="J386" s="25"/>
      <c r="K386" s="25"/>
      <c r="L386" s="25"/>
      <c r="M386" s="25"/>
      <c r="N386" s="27"/>
      <c r="O386" s="27"/>
      <c r="P386" s="25"/>
      <c r="Q386" s="25"/>
    </row>
    <row r="387" spans="1:17" ht="15" customHeight="1" x14ac:dyDescent="0.25">
      <c r="A387" s="25"/>
      <c r="B387" s="25"/>
      <c r="C387" s="25"/>
      <c r="D387" s="25"/>
      <c r="E387" s="25"/>
      <c r="F387" s="91"/>
      <c r="G387" s="91"/>
      <c r="H387" s="91"/>
      <c r="I387" s="91"/>
      <c r="J387" s="25"/>
      <c r="K387" s="25"/>
      <c r="L387" s="25"/>
      <c r="M387" s="25"/>
      <c r="N387" s="27"/>
      <c r="O387" s="27"/>
      <c r="P387" s="25"/>
      <c r="Q387" s="25"/>
    </row>
    <row r="388" spans="1:17" ht="15" customHeight="1" x14ac:dyDescent="0.25">
      <c r="A388" s="25"/>
      <c r="B388" s="25"/>
      <c r="C388" s="25"/>
      <c r="D388" s="25"/>
      <c r="E388" s="25"/>
      <c r="F388" s="91"/>
      <c r="G388" s="91"/>
      <c r="H388" s="91"/>
      <c r="I388" s="91"/>
      <c r="J388" s="25"/>
      <c r="K388" s="25"/>
      <c r="L388" s="25"/>
      <c r="M388" s="25"/>
      <c r="N388" s="27"/>
      <c r="O388" s="27"/>
      <c r="P388" s="25"/>
      <c r="Q388" s="25"/>
    </row>
    <row r="389" spans="1:17" ht="15" customHeight="1" x14ac:dyDescent="0.25">
      <c r="A389" s="25"/>
      <c r="B389" s="25"/>
      <c r="C389" s="25"/>
      <c r="D389" s="25"/>
      <c r="E389" s="25"/>
      <c r="F389" s="91"/>
      <c r="G389" s="91"/>
      <c r="H389" s="91"/>
      <c r="I389" s="91"/>
      <c r="J389" s="25"/>
      <c r="K389" s="25"/>
      <c r="L389" s="25"/>
      <c r="M389" s="25"/>
      <c r="N389" s="27"/>
      <c r="O389" s="27"/>
      <c r="P389" s="25"/>
      <c r="Q389" s="25"/>
    </row>
    <row r="390" spans="1:17" ht="15" customHeight="1" x14ac:dyDescent="0.25">
      <c r="A390" s="25"/>
      <c r="B390" s="25"/>
      <c r="C390" s="25"/>
      <c r="D390" s="25"/>
      <c r="E390" s="25"/>
      <c r="F390" s="91"/>
      <c r="G390" s="91"/>
      <c r="H390" s="91"/>
      <c r="I390" s="91"/>
      <c r="J390" s="25"/>
      <c r="K390" s="25"/>
      <c r="L390" s="25"/>
      <c r="M390" s="25"/>
      <c r="N390" s="27"/>
      <c r="O390" s="27"/>
      <c r="P390" s="25"/>
      <c r="Q390" s="25"/>
    </row>
    <row r="391" spans="1:17" ht="15" customHeight="1" x14ac:dyDescent="0.25">
      <c r="A391" s="25"/>
      <c r="B391" s="25"/>
      <c r="C391" s="25"/>
      <c r="D391" s="25"/>
      <c r="E391" s="25"/>
      <c r="F391" s="91"/>
      <c r="G391" s="91"/>
      <c r="H391" s="91"/>
      <c r="I391" s="91"/>
      <c r="J391" s="25"/>
      <c r="K391" s="25"/>
      <c r="L391" s="25"/>
      <c r="M391" s="25"/>
      <c r="N391" s="27"/>
      <c r="O391" s="27"/>
      <c r="P391" s="25"/>
      <c r="Q391" s="25"/>
    </row>
    <row r="392" spans="1:17" ht="15" customHeight="1" x14ac:dyDescent="0.25">
      <c r="A392" s="25"/>
      <c r="B392" s="25"/>
      <c r="C392" s="25"/>
      <c r="D392" s="25"/>
      <c r="E392" s="25"/>
      <c r="F392" s="91"/>
      <c r="G392" s="91"/>
      <c r="H392" s="91"/>
      <c r="I392" s="91"/>
      <c r="J392" s="25"/>
      <c r="K392" s="25"/>
      <c r="L392" s="25"/>
      <c r="M392" s="25"/>
      <c r="N392" s="27"/>
      <c r="O392" s="27"/>
      <c r="P392" s="25"/>
      <c r="Q392" s="25"/>
    </row>
    <row r="393" spans="1:17" ht="15" customHeight="1" x14ac:dyDescent="0.25">
      <c r="A393" s="25"/>
      <c r="B393" s="25"/>
      <c r="C393" s="25"/>
      <c r="D393" s="25"/>
      <c r="E393" s="25"/>
      <c r="F393" s="91"/>
      <c r="G393" s="91"/>
      <c r="H393" s="91"/>
      <c r="I393" s="91"/>
      <c r="J393" s="25"/>
      <c r="K393" s="25"/>
      <c r="L393" s="25"/>
      <c r="M393" s="25"/>
      <c r="N393" s="27"/>
      <c r="O393" s="27"/>
      <c r="P393" s="25"/>
      <c r="Q393" s="25"/>
    </row>
    <row r="394" spans="1:17" ht="15" customHeight="1" x14ac:dyDescent="0.25">
      <c r="A394" s="25"/>
      <c r="B394" s="25"/>
      <c r="C394" s="25"/>
      <c r="D394" s="25"/>
      <c r="E394" s="25"/>
      <c r="F394" s="91"/>
      <c r="G394" s="91"/>
      <c r="H394" s="91"/>
      <c r="I394" s="91"/>
      <c r="J394" s="25"/>
      <c r="K394" s="25"/>
      <c r="L394" s="25"/>
      <c r="M394" s="25"/>
      <c r="N394" s="27"/>
      <c r="O394" s="27"/>
      <c r="P394" s="25"/>
      <c r="Q394" s="25"/>
    </row>
    <row r="395" spans="1:17" ht="15" customHeight="1" x14ac:dyDescent="0.25">
      <c r="A395" s="25"/>
      <c r="B395" s="25"/>
      <c r="C395" s="25"/>
      <c r="D395" s="25"/>
      <c r="E395" s="25"/>
      <c r="F395" s="91"/>
      <c r="G395" s="91"/>
      <c r="H395" s="91"/>
      <c r="I395" s="91"/>
      <c r="J395" s="25"/>
      <c r="K395" s="25"/>
      <c r="L395" s="25"/>
      <c r="M395" s="25"/>
      <c r="N395" s="27"/>
      <c r="O395" s="27"/>
      <c r="P395" s="25"/>
      <c r="Q395" s="25"/>
    </row>
    <row r="396" spans="1:17" ht="15" customHeight="1" x14ac:dyDescent="0.25">
      <c r="A396" s="25"/>
      <c r="B396" s="25"/>
      <c r="C396" s="25"/>
      <c r="D396" s="25"/>
      <c r="E396" s="25"/>
      <c r="F396" s="91"/>
      <c r="G396" s="91"/>
      <c r="H396" s="91"/>
      <c r="I396" s="91"/>
      <c r="J396" s="25"/>
      <c r="K396" s="25"/>
      <c r="L396" s="25"/>
      <c r="M396" s="25"/>
      <c r="N396" s="27"/>
      <c r="O396" s="27"/>
      <c r="P396" s="25"/>
      <c r="Q396" s="25"/>
    </row>
    <row r="397" spans="1:17" ht="15" customHeight="1" x14ac:dyDescent="0.25">
      <c r="A397" s="25"/>
      <c r="B397" s="25"/>
      <c r="C397" s="25"/>
      <c r="D397" s="25"/>
      <c r="E397" s="25"/>
      <c r="F397" s="91"/>
      <c r="G397" s="91"/>
      <c r="H397" s="91"/>
      <c r="I397" s="91"/>
      <c r="J397" s="25"/>
      <c r="K397" s="25"/>
      <c r="L397" s="25"/>
      <c r="M397" s="25"/>
      <c r="N397" s="27"/>
      <c r="O397" s="27"/>
      <c r="P397" s="25"/>
      <c r="Q397" s="25"/>
    </row>
    <row r="398" spans="1:17" ht="15" customHeight="1" x14ac:dyDescent="0.25">
      <c r="A398" s="25"/>
      <c r="B398" s="25"/>
      <c r="C398" s="25"/>
      <c r="D398" s="25"/>
      <c r="E398" s="25"/>
      <c r="F398" s="91"/>
      <c r="G398" s="91"/>
      <c r="H398" s="91"/>
      <c r="I398" s="91"/>
      <c r="J398" s="25"/>
      <c r="K398" s="25"/>
      <c r="L398" s="25"/>
      <c r="M398" s="25"/>
      <c r="N398" s="27"/>
      <c r="O398" s="27"/>
      <c r="P398" s="25"/>
      <c r="Q398" s="25"/>
    </row>
    <row r="399" spans="1:17" ht="15" customHeight="1" x14ac:dyDescent="0.25">
      <c r="A399" s="25"/>
      <c r="B399" s="25"/>
      <c r="C399" s="25"/>
      <c r="D399" s="25"/>
      <c r="E399" s="25"/>
      <c r="F399" s="91"/>
      <c r="G399" s="91"/>
      <c r="H399" s="91"/>
      <c r="I399" s="91"/>
      <c r="J399" s="25"/>
      <c r="K399" s="25"/>
      <c r="L399" s="25"/>
      <c r="M399" s="25"/>
      <c r="N399" s="27"/>
      <c r="O399" s="27"/>
      <c r="P399" s="25"/>
      <c r="Q399" s="25"/>
    </row>
    <row r="400" spans="1:17" ht="15" customHeight="1" x14ac:dyDescent="0.25">
      <c r="A400" s="25"/>
      <c r="B400" s="25"/>
      <c r="C400" s="25"/>
      <c r="D400" s="25"/>
      <c r="E400" s="25"/>
      <c r="F400" s="91"/>
      <c r="G400" s="91"/>
      <c r="H400" s="91"/>
      <c r="I400" s="91"/>
      <c r="J400" s="25"/>
      <c r="K400" s="25"/>
      <c r="L400" s="25"/>
      <c r="M400" s="25"/>
      <c r="N400" s="27"/>
      <c r="O400" s="27"/>
      <c r="P400" s="25"/>
      <c r="Q400" s="25"/>
    </row>
    <row r="401" spans="1:17" ht="15" customHeight="1" x14ac:dyDescent="0.25">
      <c r="A401" s="25"/>
      <c r="B401" s="25"/>
      <c r="C401" s="25"/>
      <c r="D401" s="25"/>
      <c r="E401" s="25"/>
      <c r="F401" s="91"/>
      <c r="G401" s="91"/>
      <c r="H401" s="91"/>
      <c r="I401" s="91"/>
      <c r="J401" s="25"/>
      <c r="K401" s="25"/>
      <c r="L401" s="25"/>
      <c r="M401" s="25"/>
      <c r="N401" s="27"/>
      <c r="O401" s="27"/>
      <c r="P401" s="25"/>
      <c r="Q401" s="25"/>
    </row>
    <row r="402" spans="1:17" ht="15" customHeight="1" x14ac:dyDescent="0.25">
      <c r="A402" s="25"/>
      <c r="B402" s="25"/>
      <c r="C402" s="25"/>
      <c r="D402" s="25"/>
      <c r="E402" s="25"/>
      <c r="F402" s="91"/>
      <c r="G402" s="91"/>
      <c r="H402" s="91"/>
      <c r="I402" s="91"/>
      <c r="J402" s="25"/>
      <c r="K402" s="25"/>
      <c r="L402" s="25"/>
      <c r="M402" s="25"/>
      <c r="N402" s="27"/>
      <c r="O402" s="27"/>
      <c r="P402" s="25"/>
      <c r="Q402" s="25"/>
    </row>
  </sheetData>
  <phoneticPr fontId="3" type="noConversion"/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01"/>
  <dimension ref="A1:AB189"/>
  <sheetViews>
    <sheetView topLeftCell="J1" workbookViewId="0">
      <selection activeCell="Q13" sqref="Q13"/>
    </sheetView>
  </sheetViews>
  <sheetFormatPr defaultRowHeight="14.25" x14ac:dyDescent="0.2"/>
  <cols>
    <col min="1" max="1" width="53.375" style="23" bestFit="1" customWidth="1"/>
    <col min="2" max="2" width="23" style="23" bestFit="1" customWidth="1"/>
    <col min="3" max="3" width="18.5" style="23" bestFit="1" customWidth="1"/>
    <col min="4" max="4" width="19.75" style="23" customWidth="1"/>
    <col min="5" max="5" width="20.12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3" style="23" customWidth="1"/>
    <col min="16" max="16" width="24.75" style="23" customWidth="1"/>
    <col min="17" max="17" width="11.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82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2310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441</v>
      </c>
      <c r="B2" s="71">
        <v>630</v>
      </c>
      <c r="C2" s="68">
        <v>0</v>
      </c>
      <c r="D2" s="68">
        <v>275.74</v>
      </c>
      <c r="E2" s="68">
        <v>211.78</v>
      </c>
      <c r="F2" s="68">
        <f t="shared" ref="F2:F17" si="0">($A$18-A2)/(ROW($A$18)-ROW(A2))</f>
        <v>116.8125</v>
      </c>
      <c r="G2" s="68">
        <v>0</v>
      </c>
      <c r="H2" s="68">
        <f t="shared" ref="H2:H17" si="1">($A$18-B2)/(ROW($A$18)-ROW(B2))</f>
        <v>105</v>
      </c>
      <c r="I2" s="68">
        <v>0</v>
      </c>
      <c r="J2" s="72"/>
      <c r="K2" s="72"/>
      <c r="L2" s="72"/>
      <c r="M2" s="72">
        <v>0</v>
      </c>
      <c r="N2" s="33" t="s">
        <v>38</v>
      </c>
      <c r="O2" s="73">
        <v>0.5</v>
      </c>
      <c r="P2" s="32" t="s">
        <v>39</v>
      </c>
      <c r="Q2" s="25">
        <f>LARGE(A:A,2)</f>
        <v>2100</v>
      </c>
      <c r="T2" s="22">
        <v>258.83999999999997</v>
      </c>
      <c r="U2" s="74">
        <f t="shared" ref="U2:U44" si="2">T2-B2</f>
        <v>-371.16</v>
      </c>
      <c r="V2" s="70">
        <f t="shared" ref="V2:V44" si="3">ROUND(U2,0)</f>
        <v>-371</v>
      </c>
      <c r="W2" s="70">
        <v>4766</v>
      </c>
      <c r="X2" s="70">
        <f t="shared" ref="X2:X44" si="4">B2/$W$2*$W$3</f>
        <v>692.52412924884595</v>
      </c>
      <c r="Y2" s="70">
        <f t="shared" ref="Y2:Y44" si="5">X2-B2</f>
        <v>62.524129248845952</v>
      </c>
      <c r="Z2" s="70">
        <f t="shared" ref="Z2:Z44" si="6">ROUND(Y2,0)</f>
        <v>63</v>
      </c>
      <c r="AA2" s="24">
        <f t="shared" ref="AA2:AA44" si="7">IF(V2&gt;=0,V2,Z2)</f>
        <v>63</v>
      </c>
      <c r="AB2" s="67">
        <f t="shared" ref="AB2:AB44" si="8">B2+AA2</f>
        <v>693</v>
      </c>
    </row>
    <row r="3" spans="1:28" ht="15" customHeight="1" x14ac:dyDescent="0.25">
      <c r="A3" s="71">
        <v>296</v>
      </c>
      <c r="B3" s="71">
        <v>630</v>
      </c>
      <c r="C3" s="68">
        <v>0.27</v>
      </c>
      <c r="D3" s="68">
        <v>275.70999999999998</v>
      </c>
      <c r="E3" s="68">
        <v>211.78</v>
      </c>
      <c r="F3" s="68">
        <f t="shared" si="0"/>
        <v>134.26666666666668</v>
      </c>
      <c r="G3" s="68">
        <v>0</v>
      </c>
      <c r="H3" s="68">
        <f t="shared" si="1"/>
        <v>112</v>
      </c>
      <c r="I3" s="68">
        <v>0</v>
      </c>
      <c r="J3" s="72">
        <f t="shared" ref="J3:J44" si="9">IF(ABS(B3-B2)&lt;=50,1,0)</f>
        <v>1</v>
      </c>
      <c r="K3" s="72">
        <f t="shared" ref="K3:K44" si="10">IF(ABS((B3-B2))&lt;=50,1,IF((B3-B2)*(1)&gt;=0,1,-1))</f>
        <v>1</v>
      </c>
      <c r="L3" s="72"/>
      <c r="M3" s="72">
        <v>1</v>
      </c>
      <c r="N3" s="26" t="s">
        <v>40</v>
      </c>
      <c r="O3" s="26">
        <f>COUNT(A:A)</f>
        <v>43</v>
      </c>
      <c r="P3" s="32" t="s">
        <v>41</v>
      </c>
      <c r="Q3" s="25">
        <f>LARGE(A:A,3)</f>
        <v>1980</v>
      </c>
      <c r="T3" s="22">
        <v>262.89800000000002</v>
      </c>
      <c r="U3" s="74">
        <f t="shared" si="2"/>
        <v>-367.10199999999998</v>
      </c>
      <c r="V3" s="70">
        <f t="shared" si="3"/>
        <v>-367</v>
      </c>
      <c r="W3" s="70">
        <v>5239</v>
      </c>
      <c r="X3" s="70">
        <f t="shared" si="4"/>
        <v>692.52412924884595</v>
      </c>
      <c r="Y3" s="70">
        <f t="shared" si="5"/>
        <v>62.524129248845952</v>
      </c>
      <c r="Z3" s="70">
        <f t="shared" si="6"/>
        <v>63</v>
      </c>
      <c r="AA3" s="24">
        <f t="shared" si="7"/>
        <v>63</v>
      </c>
      <c r="AB3" s="67">
        <f t="shared" si="8"/>
        <v>693</v>
      </c>
    </row>
    <row r="4" spans="1:28" ht="15" customHeight="1" x14ac:dyDescent="0.25">
      <c r="A4" s="71">
        <v>294</v>
      </c>
      <c r="B4" s="71">
        <v>630</v>
      </c>
      <c r="C4" s="68">
        <v>0.2</v>
      </c>
      <c r="D4" s="68">
        <v>275.67</v>
      </c>
      <c r="E4" s="68">
        <v>211.78</v>
      </c>
      <c r="F4" s="68">
        <f t="shared" si="0"/>
        <v>144</v>
      </c>
      <c r="G4" s="68">
        <v>0</v>
      </c>
      <c r="H4" s="68">
        <f t="shared" si="1"/>
        <v>120</v>
      </c>
      <c r="I4" s="68">
        <v>0</v>
      </c>
      <c r="J4" s="72">
        <f t="shared" si="9"/>
        <v>1</v>
      </c>
      <c r="K4" s="72">
        <f t="shared" si="10"/>
        <v>1</v>
      </c>
      <c r="L4" s="72"/>
      <c r="M4" s="72">
        <v>1</v>
      </c>
      <c r="N4" s="26" t="s">
        <v>42</v>
      </c>
      <c r="O4" s="75">
        <f>MAX(A:A)</f>
        <v>2310</v>
      </c>
      <c r="P4" s="32" t="s">
        <v>43</v>
      </c>
      <c r="Q4" s="25">
        <f>LARGE(B:B,1)</f>
        <v>1570</v>
      </c>
      <c r="T4" s="22">
        <v>262.21199999999999</v>
      </c>
      <c r="U4" s="74">
        <f t="shared" si="2"/>
        <v>-367.78800000000001</v>
      </c>
      <c r="V4" s="70">
        <f t="shared" si="3"/>
        <v>-368</v>
      </c>
      <c r="W4" s="70"/>
      <c r="X4" s="70">
        <f t="shared" si="4"/>
        <v>692.52412924884595</v>
      </c>
      <c r="Y4" s="70">
        <f t="shared" si="5"/>
        <v>62.524129248845952</v>
      </c>
      <c r="Z4" s="70">
        <f t="shared" si="6"/>
        <v>63</v>
      </c>
      <c r="AA4" s="24">
        <f t="shared" si="7"/>
        <v>63</v>
      </c>
      <c r="AB4" s="67">
        <f t="shared" si="8"/>
        <v>693</v>
      </c>
    </row>
    <row r="5" spans="1:28" ht="15" customHeight="1" x14ac:dyDescent="0.25">
      <c r="A5" s="71">
        <v>441</v>
      </c>
      <c r="B5" s="71">
        <v>630</v>
      </c>
      <c r="C5" s="68">
        <v>0.34</v>
      </c>
      <c r="D5" s="68">
        <v>275.64999999999998</v>
      </c>
      <c r="E5" s="68">
        <v>211.78</v>
      </c>
      <c r="F5" s="68">
        <f t="shared" si="0"/>
        <v>143.76923076923077</v>
      </c>
      <c r="G5" s="68">
        <v>0</v>
      </c>
      <c r="H5" s="68">
        <f t="shared" si="1"/>
        <v>129.23076923076923</v>
      </c>
      <c r="I5" s="68">
        <v>0</v>
      </c>
      <c r="J5" s="72">
        <f t="shared" si="9"/>
        <v>1</v>
      </c>
      <c r="K5" s="72">
        <f t="shared" si="10"/>
        <v>1</v>
      </c>
      <c r="L5" s="72"/>
      <c r="M5" s="72">
        <v>1</v>
      </c>
      <c r="N5" s="26" t="s">
        <v>44</v>
      </c>
      <c r="O5" s="76">
        <v>0.82</v>
      </c>
      <c r="P5" s="32" t="s">
        <v>45</v>
      </c>
      <c r="Q5" s="25">
        <f>LARGE(B:B,2)</f>
        <v>1325</v>
      </c>
      <c r="T5" s="22">
        <v>260.42700000000002</v>
      </c>
      <c r="U5" s="74">
        <f t="shared" si="2"/>
        <v>-369.57299999999998</v>
      </c>
      <c r="V5" s="70">
        <f t="shared" si="3"/>
        <v>-370</v>
      </c>
      <c r="W5" s="70"/>
      <c r="X5" s="70">
        <f t="shared" si="4"/>
        <v>692.52412924884595</v>
      </c>
      <c r="Y5" s="70">
        <f t="shared" si="5"/>
        <v>62.524129248845952</v>
      </c>
      <c r="Z5" s="70">
        <f t="shared" si="6"/>
        <v>63</v>
      </c>
      <c r="AA5" s="24">
        <f t="shared" si="7"/>
        <v>63</v>
      </c>
      <c r="AB5" s="67">
        <f t="shared" si="8"/>
        <v>693</v>
      </c>
    </row>
    <row r="6" spans="1:28" ht="15" customHeight="1" x14ac:dyDescent="0.25">
      <c r="A6" s="71">
        <v>441</v>
      </c>
      <c r="B6" s="71">
        <v>960</v>
      </c>
      <c r="C6" s="68">
        <v>0.93</v>
      </c>
      <c r="D6" s="68">
        <v>275.60000000000002</v>
      </c>
      <c r="E6" s="68">
        <v>212.15</v>
      </c>
      <c r="F6" s="68">
        <f t="shared" si="0"/>
        <v>155.75</v>
      </c>
      <c r="G6" s="68">
        <v>0</v>
      </c>
      <c r="H6" s="68">
        <f t="shared" si="1"/>
        <v>112.5</v>
      </c>
      <c r="I6" s="68">
        <v>0</v>
      </c>
      <c r="J6" s="72">
        <f t="shared" si="9"/>
        <v>0</v>
      </c>
      <c r="K6" s="72">
        <f t="shared" si="10"/>
        <v>1</v>
      </c>
      <c r="L6" s="72"/>
      <c r="M6" s="72">
        <v>1</v>
      </c>
      <c r="N6" s="26" t="s">
        <v>46</v>
      </c>
      <c r="O6" s="76">
        <v>1.08</v>
      </c>
      <c r="P6" s="32" t="s">
        <v>47</v>
      </c>
      <c r="Q6" s="25">
        <f>LARGE(B:B,3)</f>
        <v>1290</v>
      </c>
      <c r="T6" s="22">
        <v>260.51299999999998</v>
      </c>
      <c r="U6" s="74">
        <f t="shared" si="2"/>
        <v>-699.48700000000008</v>
      </c>
      <c r="V6" s="70">
        <f t="shared" si="3"/>
        <v>-699</v>
      </c>
      <c r="W6" s="70"/>
      <c r="X6" s="70">
        <f t="shared" si="4"/>
        <v>1055.2748636172892</v>
      </c>
      <c r="Y6" s="70">
        <f t="shared" si="5"/>
        <v>95.274863617289157</v>
      </c>
      <c r="Z6" s="70">
        <f t="shared" si="6"/>
        <v>95</v>
      </c>
      <c r="AA6" s="24">
        <f t="shared" si="7"/>
        <v>95</v>
      </c>
      <c r="AB6" s="67">
        <f t="shared" si="8"/>
        <v>1055</v>
      </c>
    </row>
    <row r="7" spans="1:28" ht="15" customHeight="1" x14ac:dyDescent="0.25">
      <c r="A7" s="71">
        <v>296</v>
      </c>
      <c r="B7" s="71">
        <v>960</v>
      </c>
      <c r="C7" s="68">
        <v>2.93</v>
      </c>
      <c r="D7" s="68">
        <v>275.52999999999997</v>
      </c>
      <c r="E7" s="68">
        <v>212.15</v>
      </c>
      <c r="F7" s="68">
        <f t="shared" si="0"/>
        <v>183.09090909090909</v>
      </c>
      <c r="G7" s="68">
        <v>0</v>
      </c>
      <c r="H7" s="68">
        <f t="shared" si="1"/>
        <v>122.72727272727273</v>
      </c>
      <c r="I7" s="68">
        <v>0</v>
      </c>
      <c r="J7" s="72">
        <f t="shared" si="9"/>
        <v>1</v>
      </c>
      <c r="K7" s="72">
        <f t="shared" si="10"/>
        <v>1</v>
      </c>
      <c r="L7" s="72">
        <f t="shared" ref="L7:L44" si="11">IF(OR(COUNTIF(K3:K7,1)=5,COUNTIF(K3:K7,-1)=5),1,0)</f>
        <v>1</v>
      </c>
      <c r="M7" s="72">
        <v>0</v>
      </c>
      <c r="N7" s="26" t="s">
        <v>48</v>
      </c>
      <c r="O7" s="76">
        <v>1.17</v>
      </c>
      <c r="P7" s="25"/>
      <c r="Q7" s="25"/>
      <c r="T7" s="22">
        <v>289.20100000000002</v>
      </c>
      <c r="U7" s="74">
        <f t="shared" si="2"/>
        <v>-670.79899999999998</v>
      </c>
      <c r="V7" s="70">
        <f t="shared" si="3"/>
        <v>-671</v>
      </c>
      <c r="W7" s="70"/>
      <c r="X7" s="70">
        <f t="shared" si="4"/>
        <v>1055.2748636172892</v>
      </c>
      <c r="Y7" s="70">
        <f t="shared" si="5"/>
        <v>95.274863617289157</v>
      </c>
      <c r="Z7" s="70">
        <f t="shared" si="6"/>
        <v>95</v>
      </c>
      <c r="AA7" s="24">
        <f t="shared" si="7"/>
        <v>95</v>
      </c>
      <c r="AB7" s="67">
        <f t="shared" si="8"/>
        <v>1055</v>
      </c>
    </row>
    <row r="8" spans="1:28" ht="15" customHeight="1" x14ac:dyDescent="0.25">
      <c r="A8" s="71">
        <v>441</v>
      </c>
      <c r="B8" s="71">
        <v>960</v>
      </c>
      <c r="C8" s="68">
        <v>3.19</v>
      </c>
      <c r="D8" s="68">
        <v>275.48</v>
      </c>
      <c r="E8" s="68">
        <v>212.15</v>
      </c>
      <c r="F8" s="68">
        <f t="shared" si="0"/>
        <v>186.9</v>
      </c>
      <c r="G8" s="68">
        <v>0</v>
      </c>
      <c r="H8" s="68">
        <f t="shared" si="1"/>
        <v>135</v>
      </c>
      <c r="I8" s="68">
        <v>0</v>
      </c>
      <c r="J8" s="72">
        <f t="shared" si="9"/>
        <v>1</v>
      </c>
      <c r="K8" s="72">
        <f t="shared" si="10"/>
        <v>1</v>
      </c>
      <c r="L8" s="72">
        <f t="shared" si="11"/>
        <v>1</v>
      </c>
      <c r="M8" s="72">
        <v>0</v>
      </c>
      <c r="N8" s="26" t="s">
        <v>49</v>
      </c>
      <c r="O8" s="76">
        <v>268.87</v>
      </c>
      <c r="P8" s="31"/>
      <c r="Q8" s="25"/>
      <c r="T8" s="22">
        <v>233.48500000000001</v>
      </c>
      <c r="U8" s="74">
        <f t="shared" si="2"/>
        <v>-726.51499999999999</v>
      </c>
      <c r="V8" s="70">
        <f t="shared" si="3"/>
        <v>-727</v>
      </c>
      <c r="W8" s="70"/>
      <c r="X8" s="70">
        <f t="shared" si="4"/>
        <v>1055.2748636172892</v>
      </c>
      <c r="Y8" s="70">
        <f t="shared" si="5"/>
        <v>95.274863617289157</v>
      </c>
      <c r="Z8" s="70">
        <f t="shared" si="6"/>
        <v>95</v>
      </c>
      <c r="AA8" s="24">
        <f t="shared" si="7"/>
        <v>95</v>
      </c>
      <c r="AB8" s="67">
        <f t="shared" si="8"/>
        <v>1055</v>
      </c>
    </row>
    <row r="9" spans="1:28" ht="15" customHeight="1" x14ac:dyDescent="0.25">
      <c r="A9" s="71">
        <v>441</v>
      </c>
      <c r="B9" s="71">
        <v>960</v>
      </c>
      <c r="C9" s="68">
        <v>6.17</v>
      </c>
      <c r="D9" s="68">
        <v>275.42</v>
      </c>
      <c r="E9" s="68">
        <v>212.15</v>
      </c>
      <c r="F9" s="68">
        <f t="shared" si="0"/>
        <v>207.66666666666666</v>
      </c>
      <c r="G9" s="68">
        <v>0</v>
      </c>
      <c r="H9" s="68">
        <f t="shared" si="1"/>
        <v>150</v>
      </c>
      <c r="I9" s="68">
        <v>0</v>
      </c>
      <c r="J9" s="72">
        <f t="shared" si="9"/>
        <v>1</v>
      </c>
      <c r="K9" s="72">
        <f t="shared" si="10"/>
        <v>1</v>
      </c>
      <c r="L9" s="72">
        <f t="shared" si="11"/>
        <v>1</v>
      </c>
      <c r="M9" s="72">
        <v>1</v>
      </c>
      <c r="N9" s="26" t="s">
        <v>50</v>
      </c>
      <c r="O9" s="77">
        <v>283</v>
      </c>
      <c r="P9" s="31"/>
      <c r="Q9" s="25"/>
      <c r="T9" s="22">
        <v>254.39599999999999</v>
      </c>
      <c r="U9" s="74">
        <f t="shared" si="2"/>
        <v>-705.60400000000004</v>
      </c>
      <c r="V9" s="70">
        <f t="shared" si="3"/>
        <v>-706</v>
      </c>
      <c r="W9" s="70"/>
      <c r="X9" s="70">
        <f t="shared" si="4"/>
        <v>1055.2748636172892</v>
      </c>
      <c r="Y9" s="70">
        <f t="shared" si="5"/>
        <v>95.274863617289157</v>
      </c>
      <c r="Z9" s="70">
        <f t="shared" si="6"/>
        <v>95</v>
      </c>
      <c r="AA9" s="24">
        <f t="shared" si="7"/>
        <v>95</v>
      </c>
      <c r="AB9" s="67">
        <f t="shared" si="8"/>
        <v>1055</v>
      </c>
    </row>
    <row r="10" spans="1:28" ht="15" customHeight="1" x14ac:dyDescent="0.25">
      <c r="A10" s="71">
        <v>690</v>
      </c>
      <c r="B10" s="71">
        <v>1290</v>
      </c>
      <c r="C10" s="68">
        <v>5.46</v>
      </c>
      <c r="D10" s="68">
        <v>275.36</v>
      </c>
      <c r="E10" s="68">
        <v>212.35</v>
      </c>
      <c r="F10" s="68">
        <f t="shared" si="0"/>
        <v>202.5</v>
      </c>
      <c r="G10" s="68">
        <v>0</v>
      </c>
      <c r="H10" s="68">
        <f t="shared" si="1"/>
        <v>127.5</v>
      </c>
      <c r="I10" s="68">
        <v>0</v>
      </c>
      <c r="J10" s="72">
        <f t="shared" si="9"/>
        <v>0</v>
      </c>
      <c r="K10" s="72">
        <f t="shared" si="10"/>
        <v>1</v>
      </c>
      <c r="L10" s="72">
        <f t="shared" si="11"/>
        <v>1</v>
      </c>
      <c r="M10" s="72">
        <v>0</v>
      </c>
      <c r="N10" s="30" t="s">
        <v>51</v>
      </c>
      <c r="O10" s="77">
        <v>281</v>
      </c>
      <c r="P10" s="31"/>
      <c r="Q10" s="25"/>
      <c r="T10" s="22">
        <v>415.02</v>
      </c>
      <c r="U10" s="74">
        <f t="shared" si="2"/>
        <v>-874.98</v>
      </c>
      <c r="V10" s="70">
        <f t="shared" si="3"/>
        <v>-875</v>
      </c>
      <c r="W10" s="70"/>
      <c r="X10" s="70">
        <f t="shared" si="4"/>
        <v>1418.0255979857322</v>
      </c>
      <c r="Y10" s="70">
        <f t="shared" si="5"/>
        <v>128.02559798573225</v>
      </c>
      <c r="Z10" s="70">
        <f t="shared" si="6"/>
        <v>128</v>
      </c>
      <c r="AA10" s="24">
        <f t="shared" si="7"/>
        <v>128</v>
      </c>
      <c r="AB10" s="67">
        <f t="shared" si="8"/>
        <v>1418</v>
      </c>
    </row>
    <row r="11" spans="1:28" ht="15" customHeight="1" x14ac:dyDescent="0.25">
      <c r="A11" s="71">
        <v>741</v>
      </c>
      <c r="B11" s="71">
        <v>1290</v>
      </c>
      <c r="C11" s="68">
        <v>6.66</v>
      </c>
      <c r="D11" s="68">
        <v>275.31</v>
      </c>
      <c r="E11" s="68">
        <v>212.35</v>
      </c>
      <c r="F11" s="68">
        <f t="shared" si="0"/>
        <v>224.14285714285714</v>
      </c>
      <c r="G11" s="68">
        <v>0</v>
      </c>
      <c r="H11" s="68">
        <f t="shared" si="1"/>
        <v>145.71428571428572</v>
      </c>
      <c r="I11" s="68">
        <v>0</v>
      </c>
      <c r="J11" s="72">
        <f t="shared" si="9"/>
        <v>1</v>
      </c>
      <c r="K11" s="72">
        <f t="shared" si="10"/>
        <v>1</v>
      </c>
      <c r="L11" s="72">
        <f t="shared" si="11"/>
        <v>1</v>
      </c>
      <c r="M11" s="72">
        <v>1</v>
      </c>
      <c r="N11" s="26" t="s">
        <v>52</v>
      </c>
      <c r="O11" s="77">
        <v>280</v>
      </c>
      <c r="P11" s="14" t="s">
        <v>53</v>
      </c>
      <c r="Q11" s="13">
        <f>MIN(D:D)</f>
        <v>275.19</v>
      </c>
      <c r="R11" s="43"/>
      <c r="S11" s="43"/>
      <c r="T11" s="22">
        <v>447.62700000000001</v>
      </c>
      <c r="U11" s="74">
        <f t="shared" si="2"/>
        <v>-842.37300000000005</v>
      </c>
      <c r="V11" s="70">
        <f t="shared" si="3"/>
        <v>-842</v>
      </c>
      <c r="W11" s="70"/>
      <c r="X11" s="70">
        <f t="shared" si="4"/>
        <v>1418.0255979857322</v>
      </c>
      <c r="Y11" s="70">
        <f t="shared" si="5"/>
        <v>128.02559798573225</v>
      </c>
      <c r="Z11" s="70">
        <f t="shared" si="6"/>
        <v>128</v>
      </c>
      <c r="AA11" s="24">
        <f t="shared" si="7"/>
        <v>128</v>
      </c>
      <c r="AB11" s="67">
        <f t="shared" si="8"/>
        <v>1418</v>
      </c>
    </row>
    <row r="12" spans="1:28" ht="15" customHeight="1" x14ac:dyDescent="0.25">
      <c r="A12" s="71">
        <v>886</v>
      </c>
      <c r="B12" s="71">
        <v>1290</v>
      </c>
      <c r="C12" s="68">
        <v>7.97</v>
      </c>
      <c r="D12" s="68">
        <v>275.26</v>
      </c>
      <c r="E12" s="68">
        <v>212.35</v>
      </c>
      <c r="F12" s="68">
        <f t="shared" si="0"/>
        <v>237.33333333333334</v>
      </c>
      <c r="G12" s="68">
        <v>0</v>
      </c>
      <c r="H12" s="68">
        <f t="shared" si="1"/>
        <v>170</v>
      </c>
      <c r="I12" s="68">
        <v>0</v>
      </c>
      <c r="J12" s="72">
        <f t="shared" si="9"/>
        <v>1</v>
      </c>
      <c r="K12" s="72">
        <f t="shared" si="10"/>
        <v>1</v>
      </c>
      <c r="L12" s="72">
        <f t="shared" si="11"/>
        <v>1</v>
      </c>
      <c r="M12" s="72">
        <v>0</v>
      </c>
      <c r="N12" s="26" t="s">
        <v>54</v>
      </c>
      <c r="O12" s="77">
        <v>275</v>
      </c>
      <c r="P12" s="15" t="s">
        <v>55</v>
      </c>
      <c r="Q12" s="56">
        <f>D2</f>
        <v>275.74</v>
      </c>
      <c r="R12" s="43"/>
      <c r="S12" s="43"/>
      <c r="T12" s="22">
        <v>451.20299999999997</v>
      </c>
      <c r="U12" s="74">
        <f t="shared" si="2"/>
        <v>-838.79700000000003</v>
      </c>
      <c r="V12" s="70">
        <f t="shared" si="3"/>
        <v>-839</v>
      </c>
      <c r="W12" s="70"/>
      <c r="X12" s="70">
        <f t="shared" si="4"/>
        <v>1418.0255979857322</v>
      </c>
      <c r="Y12" s="70">
        <f t="shared" si="5"/>
        <v>128.02559798573225</v>
      </c>
      <c r="Z12" s="70">
        <f t="shared" si="6"/>
        <v>128</v>
      </c>
      <c r="AA12" s="24">
        <f t="shared" si="7"/>
        <v>128</v>
      </c>
      <c r="AB12" s="67">
        <f t="shared" si="8"/>
        <v>1418</v>
      </c>
    </row>
    <row r="13" spans="1:28" ht="15" customHeight="1" x14ac:dyDescent="0.25">
      <c r="A13" s="71">
        <v>1179</v>
      </c>
      <c r="B13" s="71">
        <v>1290</v>
      </c>
      <c r="C13" s="68">
        <v>5.6</v>
      </c>
      <c r="D13" s="68">
        <v>275.25</v>
      </c>
      <c r="E13" s="68">
        <v>212.35</v>
      </c>
      <c r="F13" s="68">
        <f t="shared" si="0"/>
        <v>226.2</v>
      </c>
      <c r="G13" s="68">
        <v>0</v>
      </c>
      <c r="H13" s="68">
        <f t="shared" si="1"/>
        <v>204</v>
      </c>
      <c r="I13" s="68">
        <v>0</v>
      </c>
      <c r="J13" s="72">
        <f t="shared" si="9"/>
        <v>1</v>
      </c>
      <c r="K13" s="72">
        <f t="shared" si="10"/>
        <v>1</v>
      </c>
      <c r="L13" s="72">
        <f t="shared" si="11"/>
        <v>1</v>
      </c>
      <c r="M13" s="72"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470.21199999999999</v>
      </c>
      <c r="U13" s="74">
        <f t="shared" si="2"/>
        <v>-819.78800000000001</v>
      </c>
      <c r="V13" s="70">
        <f t="shared" si="3"/>
        <v>-820</v>
      </c>
      <c r="W13" s="70"/>
      <c r="X13" s="70">
        <f t="shared" si="4"/>
        <v>1418.0255979857322</v>
      </c>
      <c r="Y13" s="70">
        <f t="shared" si="5"/>
        <v>128.02559798573225</v>
      </c>
      <c r="Z13" s="70">
        <f t="shared" si="6"/>
        <v>128</v>
      </c>
      <c r="AA13" s="24">
        <f t="shared" si="7"/>
        <v>128</v>
      </c>
      <c r="AB13" s="67">
        <f t="shared" si="8"/>
        <v>1418</v>
      </c>
    </row>
    <row r="14" spans="1:28" ht="15" customHeight="1" x14ac:dyDescent="0.25">
      <c r="A14" s="71">
        <v>1500</v>
      </c>
      <c r="B14" s="71">
        <v>1290</v>
      </c>
      <c r="C14" s="68">
        <v>4.03</v>
      </c>
      <c r="D14" s="68">
        <v>275.27</v>
      </c>
      <c r="E14" s="68">
        <v>212.35</v>
      </c>
      <c r="F14" s="68">
        <f t="shared" si="0"/>
        <v>202.5</v>
      </c>
      <c r="G14" s="68">
        <v>0</v>
      </c>
      <c r="H14" s="68">
        <f t="shared" si="1"/>
        <v>255</v>
      </c>
      <c r="I14" s="68">
        <v>0</v>
      </c>
      <c r="J14" s="72">
        <f t="shared" si="9"/>
        <v>1</v>
      </c>
      <c r="K14" s="72">
        <f t="shared" si="10"/>
        <v>1</v>
      </c>
      <c r="L14" s="72">
        <f t="shared" si="11"/>
        <v>1</v>
      </c>
      <c r="M14" s="72">
        <v>1</v>
      </c>
      <c r="N14" s="30" t="s">
        <v>58</v>
      </c>
      <c r="O14" s="77">
        <v>245</v>
      </c>
      <c r="P14" s="14" t="s">
        <v>59</v>
      </c>
      <c r="Q14" s="13">
        <f>MAX(B:B)</f>
        <v>1570</v>
      </c>
      <c r="R14" s="43"/>
      <c r="S14" s="43"/>
      <c r="T14" s="22">
        <v>550.62300000000005</v>
      </c>
      <c r="U14" s="74">
        <f t="shared" si="2"/>
        <v>-739.37699999999995</v>
      </c>
      <c r="V14" s="70">
        <f t="shared" si="3"/>
        <v>-739</v>
      </c>
      <c r="W14" s="70"/>
      <c r="X14" s="70">
        <f t="shared" si="4"/>
        <v>1418.0255979857322</v>
      </c>
      <c r="Y14" s="70">
        <f t="shared" si="5"/>
        <v>128.02559798573225</v>
      </c>
      <c r="Z14" s="70">
        <f t="shared" si="6"/>
        <v>128</v>
      </c>
      <c r="AA14" s="24">
        <f t="shared" si="7"/>
        <v>128</v>
      </c>
      <c r="AB14" s="67">
        <f t="shared" si="8"/>
        <v>1418</v>
      </c>
    </row>
    <row r="15" spans="1:28" ht="15" customHeight="1" x14ac:dyDescent="0.25">
      <c r="A15" s="71">
        <v>1620</v>
      </c>
      <c r="B15" s="71">
        <v>1290</v>
      </c>
      <c r="C15" s="68">
        <v>2.57</v>
      </c>
      <c r="D15" s="68">
        <v>275.31</v>
      </c>
      <c r="E15" s="68">
        <v>212.35</v>
      </c>
      <c r="F15" s="68">
        <f t="shared" si="0"/>
        <v>230</v>
      </c>
      <c r="G15" s="68">
        <v>0</v>
      </c>
      <c r="H15" s="68">
        <f t="shared" si="1"/>
        <v>340</v>
      </c>
      <c r="I15" s="68">
        <v>0</v>
      </c>
      <c r="J15" s="72">
        <f t="shared" si="9"/>
        <v>1</v>
      </c>
      <c r="K15" s="72">
        <f t="shared" si="10"/>
        <v>1</v>
      </c>
      <c r="L15" s="72">
        <f t="shared" si="11"/>
        <v>1</v>
      </c>
      <c r="M15" s="72">
        <v>0</v>
      </c>
      <c r="N15" s="26" t="s">
        <v>60</v>
      </c>
      <c r="O15" s="26">
        <f>COUNT(C:C)</f>
        <v>43</v>
      </c>
      <c r="P15" s="14" t="s">
        <v>61</v>
      </c>
      <c r="Q15" s="13">
        <f>MAX(D:D)</f>
        <v>275.86</v>
      </c>
      <c r="R15" s="43">
        <f ca="1">TREND(OFFSET('Z-V'!B1,MATCH(Q15,'Z-V'!A:A,1)-1,,2,1),OFFSET('Z-V'!A1,MATCH(Q15,'Z-V'!A:A,1)-1,,2,1),Q15)</f>
        <v>73010</v>
      </c>
      <c r="S15" s="43"/>
      <c r="T15" s="22">
        <v>860.279</v>
      </c>
      <c r="U15" s="74">
        <f t="shared" si="2"/>
        <v>-429.721</v>
      </c>
      <c r="V15" s="70">
        <f t="shared" si="3"/>
        <v>-430</v>
      </c>
      <c r="W15" s="70"/>
      <c r="X15" s="70">
        <f t="shared" si="4"/>
        <v>1418.0255979857322</v>
      </c>
      <c r="Y15" s="70">
        <f t="shared" si="5"/>
        <v>128.02559798573225</v>
      </c>
      <c r="Z15" s="70">
        <f t="shared" si="6"/>
        <v>128</v>
      </c>
      <c r="AA15" s="24">
        <f t="shared" si="7"/>
        <v>128</v>
      </c>
      <c r="AB15" s="67">
        <f t="shared" si="8"/>
        <v>1418</v>
      </c>
    </row>
    <row r="16" spans="1:28" ht="15" customHeight="1" x14ac:dyDescent="0.25">
      <c r="A16" s="71">
        <v>1830</v>
      </c>
      <c r="B16" s="71">
        <v>1290</v>
      </c>
      <c r="C16" s="68">
        <v>0.56000000000000005</v>
      </c>
      <c r="D16" s="68">
        <v>275.36</v>
      </c>
      <c r="E16" s="68">
        <v>212.35</v>
      </c>
      <c r="F16" s="68">
        <f t="shared" si="0"/>
        <v>240</v>
      </c>
      <c r="G16" s="68">
        <v>0</v>
      </c>
      <c r="H16" s="68">
        <f t="shared" si="1"/>
        <v>510</v>
      </c>
      <c r="I16" s="68">
        <v>0</v>
      </c>
      <c r="J16" s="72">
        <f t="shared" si="9"/>
        <v>1</v>
      </c>
      <c r="K16" s="72">
        <f t="shared" si="10"/>
        <v>1</v>
      </c>
      <c r="L16" s="72">
        <f t="shared" si="11"/>
        <v>1</v>
      </c>
      <c r="M16" s="72">
        <v>1</v>
      </c>
      <c r="N16" s="26" t="s">
        <v>62</v>
      </c>
      <c r="O16" s="78">
        <f>MAX(C:C)</f>
        <v>7.97</v>
      </c>
      <c r="P16" s="14" t="s">
        <v>63</v>
      </c>
      <c r="Q16" s="56">
        <f>D2</f>
        <v>275.74</v>
      </c>
      <c r="R16" s="43">
        <f ca="1">TREND(OFFSET('Z-V'!B1,MATCH(Q16,'Z-V'!A:A,1)-1,,2,1),OFFSET('Z-V'!A1,MATCH(Q16,'Z-V'!A:A,1)-1,,2,1),Q16)</f>
        <v>72590.000000000116</v>
      </c>
      <c r="S16" s="43"/>
      <c r="T16" s="22">
        <v>1103.29</v>
      </c>
      <c r="U16" s="74">
        <f t="shared" si="2"/>
        <v>-186.71000000000004</v>
      </c>
      <c r="V16" s="70">
        <f t="shared" si="3"/>
        <v>-187</v>
      </c>
      <c r="W16" s="70"/>
      <c r="X16" s="70">
        <f t="shared" si="4"/>
        <v>1418.0255979857322</v>
      </c>
      <c r="Y16" s="70">
        <f t="shared" si="5"/>
        <v>128.02559798573225</v>
      </c>
      <c r="Z16" s="70">
        <f t="shared" si="6"/>
        <v>128</v>
      </c>
      <c r="AA16" s="24">
        <f t="shared" si="7"/>
        <v>128</v>
      </c>
      <c r="AB16" s="67">
        <f t="shared" si="8"/>
        <v>1418</v>
      </c>
    </row>
    <row r="17" spans="1:28" ht="15" customHeight="1" x14ac:dyDescent="0.25">
      <c r="A17" s="71">
        <v>2100</v>
      </c>
      <c r="B17" s="71">
        <v>1290</v>
      </c>
      <c r="C17" s="68">
        <v>0.31</v>
      </c>
      <c r="D17" s="68">
        <v>275.45</v>
      </c>
      <c r="E17" s="68">
        <v>212.35</v>
      </c>
      <c r="F17" s="68">
        <f t="shared" si="0"/>
        <v>210</v>
      </c>
      <c r="G17" s="68">
        <v>0</v>
      </c>
      <c r="H17" s="68">
        <f t="shared" si="1"/>
        <v>1020</v>
      </c>
      <c r="I17" s="68">
        <v>0</v>
      </c>
      <c r="J17" s="72">
        <f t="shared" si="9"/>
        <v>1</v>
      </c>
      <c r="K17" s="72">
        <f t="shared" si="10"/>
        <v>1</v>
      </c>
      <c r="L17" s="72">
        <f t="shared" si="11"/>
        <v>1</v>
      </c>
      <c r="M17" s="72"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275.19</v>
      </c>
      <c r="R17" s="43"/>
      <c r="S17" s="43"/>
      <c r="T17" s="22">
        <v>1267.7470000000001</v>
      </c>
      <c r="U17" s="74">
        <f t="shared" si="2"/>
        <v>-22.252999999999929</v>
      </c>
      <c r="V17" s="70">
        <f t="shared" si="3"/>
        <v>-22</v>
      </c>
      <c r="W17" s="70"/>
      <c r="X17" s="70">
        <f t="shared" si="4"/>
        <v>1418.0255979857322</v>
      </c>
      <c r="Y17" s="70">
        <f t="shared" si="5"/>
        <v>128.02559798573225</v>
      </c>
      <c r="Z17" s="70">
        <f t="shared" si="6"/>
        <v>128</v>
      </c>
      <c r="AA17" s="24">
        <f t="shared" si="7"/>
        <v>128</v>
      </c>
      <c r="AB17" s="67">
        <f t="shared" si="8"/>
        <v>1418</v>
      </c>
    </row>
    <row r="18" spans="1:28" ht="15" customHeight="1" x14ac:dyDescent="0.2">
      <c r="A18" s="79">
        <v>2310</v>
      </c>
      <c r="B18" s="71">
        <v>1290</v>
      </c>
      <c r="C18" s="68">
        <v>0.91</v>
      </c>
      <c r="D18" s="68">
        <v>275.55</v>
      </c>
      <c r="E18" s="68">
        <v>212.35</v>
      </c>
      <c r="F18" s="80">
        <v>0</v>
      </c>
      <c r="G18" s="80">
        <v>0</v>
      </c>
      <c r="H18" s="80">
        <v>0</v>
      </c>
      <c r="I18" s="80">
        <v>0</v>
      </c>
      <c r="J18" s="72">
        <f t="shared" si="9"/>
        <v>1</v>
      </c>
      <c r="K18" s="72">
        <f t="shared" si="10"/>
        <v>1</v>
      </c>
      <c r="L18" s="72">
        <f t="shared" si="11"/>
        <v>1</v>
      </c>
      <c r="M18" s="72">
        <v>1</v>
      </c>
      <c r="N18" s="26" t="s">
        <v>66</v>
      </c>
      <c r="O18" s="26">
        <f>MAX(B:B)</f>
        <v>1570</v>
      </c>
      <c r="R18" s="43"/>
      <c r="S18" s="43"/>
      <c r="T18" s="22">
        <v>1354.2190000000001</v>
      </c>
      <c r="U18" s="74">
        <f t="shared" si="2"/>
        <v>64.219000000000051</v>
      </c>
      <c r="V18" s="70">
        <f t="shared" si="3"/>
        <v>64</v>
      </c>
      <c r="W18" s="70"/>
      <c r="X18" s="70">
        <f t="shared" si="4"/>
        <v>1418.0255979857322</v>
      </c>
      <c r="Y18" s="70">
        <f t="shared" si="5"/>
        <v>128.02559798573225</v>
      </c>
      <c r="Z18" s="70">
        <f t="shared" si="6"/>
        <v>128</v>
      </c>
      <c r="AA18" s="24">
        <f t="shared" si="7"/>
        <v>64</v>
      </c>
      <c r="AB18" s="67">
        <f t="shared" si="8"/>
        <v>1354</v>
      </c>
    </row>
    <row r="19" spans="1:28" ht="15" customHeight="1" x14ac:dyDescent="0.25">
      <c r="A19" s="71">
        <v>1980</v>
      </c>
      <c r="B19" s="71">
        <v>1290</v>
      </c>
      <c r="C19" s="68">
        <v>0.36</v>
      </c>
      <c r="D19" s="68">
        <v>275.62</v>
      </c>
      <c r="E19" s="68">
        <v>212.35</v>
      </c>
      <c r="F19" s="68">
        <v>0</v>
      </c>
      <c r="G19" s="68">
        <f t="shared" ref="G19:G44" si="12">($A$18-A19)/(ROW(A19)-ROW($A$18))</f>
        <v>330</v>
      </c>
      <c r="H19" s="68">
        <v>0</v>
      </c>
      <c r="I19" s="68">
        <f t="shared" ref="I19:I44" si="13">($A$18-B19)/(ROW(B19)-ROW($A$18))</f>
        <v>1020</v>
      </c>
      <c r="J19" s="72">
        <f t="shared" si="9"/>
        <v>1</v>
      </c>
      <c r="K19" s="72">
        <f t="shared" si="10"/>
        <v>1</v>
      </c>
      <c r="L19" s="72">
        <f t="shared" si="11"/>
        <v>1</v>
      </c>
      <c r="M19" s="72"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0.8079659204811227</v>
      </c>
      <c r="R19" s="58">
        <f>MAX(AB:AB)</f>
        <v>1726</v>
      </c>
      <c r="S19" s="58">
        <f>'Z-V'!P8-R19</f>
        <v>7253</v>
      </c>
      <c r="T19" s="22">
        <v>1533.81</v>
      </c>
      <c r="U19" s="74">
        <f t="shared" si="2"/>
        <v>243.80999999999995</v>
      </c>
      <c r="V19" s="70">
        <f t="shared" si="3"/>
        <v>244</v>
      </c>
      <c r="W19" s="70"/>
      <c r="X19" s="70">
        <f t="shared" si="4"/>
        <v>1418.0255979857322</v>
      </c>
      <c r="Y19" s="70">
        <f t="shared" si="5"/>
        <v>128.02559798573225</v>
      </c>
      <c r="Z19" s="70">
        <f t="shared" si="6"/>
        <v>128</v>
      </c>
      <c r="AA19" s="24">
        <f t="shared" si="7"/>
        <v>244</v>
      </c>
      <c r="AB19" s="67">
        <f t="shared" si="8"/>
        <v>1534</v>
      </c>
    </row>
    <row r="20" spans="1:28" ht="15" customHeight="1" x14ac:dyDescent="0.25">
      <c r="A20" s="71">
        <v>1815</v>
      </c>
      <c r="B20" s="71">
        <v>1290</v>
      </c>
      <c r="C20" s="68">
        <v>0.35</v>
      </c>
      <c r="D20" s="68">
        <v>275.68</v>
      </c>
      <c r="E20" s="68">
        <v>212.35</v>
      </c>
      <c r="F20" s="68">
        <v>0</v>
      </c>
      <c r="G20" s="68">
        <f t="shared" si="12"/>
        <v>247.5</v>
      </c>
      <c r="H20" s="68">
        <v>0</v>
      </c>
      <c r="I20" s="68">
        <f t="shared" si="13"/>
        <v>510</v>
      </c>
      <c r="J20" s="72">
        <f t="shared" si="9"/>
        <v>1</v>
      </c>
      <c r="K20" s="72">
        <f t="shared" si="10"/>
        <v>1</v>
      </c>
      <c r="L20" s="72">
        <f t="shared" si="11"/>
        <v>1</v>
      </c>
      <c r="M20" s="72">
        <v>0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0.99215445026178228</v>
      </c>
      <c r="R20" s="43">
        <f ca="1">R15-R16</f>
        <v>419.99999999988358</v>
      </c>
      <c r="S20" s="43">
        <f ca="1">'Z-V'!P9-R20</f>
        <v>53060.000000000116</v>
      </c>
      <c r="T20" s="22">
        <v>1549.9549999999999</v>
      </c>
      <c r="U20" s="74">
        <f t="shared" si="2"/>
        <v>259.95499999999993</v>
      </c>
      <c r="V20" s="70">
        <f t="shared" si="3"/>
        <v>260</v>
      </c>
      <c r="W20" s="70"/>
      <c r="X20" s="70">
        <f t="shared" si="4"/>
        <v>1418.0255979857322</v>
      </c>
      <c r="Y20" s="70">
        <f t="shared" si="5"/>
        <v>128.02559798573225</v>
      </c>
      <c r="Z20" s="70">
        <f t="shared" si="6"/>
        <v>128</v>
      </c>
      <c r="AA20" s="24">
        <f t="shared" si="7"/>
        <v>260</v>
      </c>
      <c r="AB20" s="67">
        <f t="shared" si="8"/>
        <v>1550</v>
      </c>
    </row>
    <row r="21" spans="1:28" ht="15" customHeight="1" x14ac:dyDescent="0.25">
      <c r="A21" s="71">
        <v>1680</v>
      </c>
      <c r="B21" s="71">
        <v>1290</v>
      </c>
      <c r="C21" s="68">
        <v>0.47</v>
      </c>
      <c r="D21" s="68">
        <v>275.72000000000003</v>
      </c>
      <c r="E21" s="68">
        <v>212.35</v>
      </c>
      <c r="F21" s="68">
        <v>0</v>
      </c>
      <c r="G21" s="68">
        <f t="shared" si="12"/>
        <v>210</v>
      </c>
      <c r="H21" s="68">
        <v>0</v>
      </c>
      <c r="I21" s="68">
        <f t="shared" si="13"/>
        <v>340</v>
      </c>
      <c r="J21" s="72">
        <f t="shared" si="9"/>
        <v>1</v>
      </c>
      <c r="K21" s="72">
        <f t="shared" si="10"/>
        <v>1</v>
      </c>
      <c r="L21" s="72">
        <f t="shared" si="11"/>
        <v>1</v>
      </c>
      <c r="M21" s="72">
        <v>0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0.97489949748743676</v>
      </c>
      <c r="R21" s="43">
        <f>ABS(Q12-Q17)</f>
        <v>0.55000000000001137</v>
      </c>
      <c r="S21" s="43">
        <f>'Z-V'!P10-R21</f>
        <v>21.339999999999989</v>
      </c>
      <c r="T21" s="22">
        <v>1575.721</v>
      </c>
      <c r="U21" s="74">
        <f t="shared" si="2"/>
        <v>285.721</v>
      </c>
      <c r="V21" s="70">
        <f t="shared" si="3"/>
        <v>286</v>
      </c>
      <c r="W21" s="70"/>
      <c r="X21" s="70">
        <f t="shared" si="4"/>
        <v>1418.0255979857322</v>
      </c>
      <c r="Y21" s="70">
        <f t="shared" si="5"/>
        <v>128.02559798573225</v>
      </c>
      <c r="Z21" s="70">
        <f t="shared" si="6"/>
        <v>128</v>
      </c>
      <c r="AA21" s="24">
        <f t="shared" si="7"/>
        <v>286</v>
      </c>
      <c r="AB21" s="67">
        <f t="shared" si="8"/>
        <v>1576</v>
      </c>
    </row>
    <row r="22" spans="1:28" ht="15" customHeight="1" x14ac:dyDescent="0.25">
      <c r="A22" s="71">
        <v>1665</v>
      </c>
      <c r="B22" s="79">
        <v>1290</v>
      </c>
      <c r="C22" s="68">
        <v>0.9</v>
      </c>
      <c r="D22" s="68">
        <v>275.76</v>
      </c>
      <c r="E22" s="68">
        <v>212.35</v>
      </c>
      <c r="F22" s="68">
        <v>0</v>
      </c>
      <c r="G22" s="68">
        <f t="shared" si="12"/>
        <v>161.25</v>
      </c>
      <c r="H22" s="68">
        <v>0</v>
      </c>
      <c r="I22" s="68">
        <f t="shared" si="13"/>
        <v>255</v>
      </c>
      <c r="J22" s="72">
        <f t="shared" si="9"/>
        <v>1</v>
      </c>
      <c r="K22" s="72">
        <f t="shared" si="10"/>
        <v>1</v>
      </c>
      <c r="L22" s="72">
        <f t="shared" si="11"/>
        <v>1</v>
      </c>
      <c r="M22" s="72">
        <v>1</v>
      </c>
      <c r="N22" s="27"/>
      <c r="O22" s="27"/>
      <c r="P22" s="16" t="s">
        <v>71</v>
      </c>
      <c r="Q22" s="12">
        <f ca="1">ROUND(('Z-V'!R21*Q19+'Z-V'!R22*Q20+'Z-V'!R23*Q21)/'Z-V'!R19,4)</f>
        <v>0.93010000000000004</v>
      </c>
      <c r="R22" s="43"/>
      <c r="S22" s="43"/>
      <c r="T22" s="22">
        <v>1559.732</v>
      </c>
      <c r="U22" s="74">
        <f t="shared" si="2"/>
        <v>269.73199999999997</v>
      </c>
      <c r="V22" s="70">
        <f t="shared" si="3"/>
        <v>270</v>
      </c>
      <c r="W22" s="70"/>
      <c r="X22" s="70">
        <f t="shared" si="4"/>
        <v>1418.0255979857322</v>
      </c>
      <c r="Y22" s="70">
        <f t="shared" si="5"/>
        <v>128.02559798573225</v>
      </c>
      <c r="Z22" s="70">
        <f t="shared" si="6"/>
        <v>128</v>
      </c>
      <c r="AA22" s="24">
        <f t="shared" si="7"/>
        <v>270</v>
      </c>
      <c r="AB22" s="67">
        <f t="shared" si="8"/>
        <v>1560</v>
      </c>
    </row>
    <row r="23" spans="1:28" ht="15" customHeight="1" x14ac:dyDescent="0.25">
      <c r="A23" s="71">
        <v>1665</v>
      </c>
      <c r="B23" s="71">
        <v>1290</v>
      </c>
      <c r="C23" s="68">
        <v>0.47</v>
      </c>
      <c r="D23" s="68">
        <v>275.79000000000002</v>
      </c>
      <c r="E23" s="68">
        <v>212.35</v>
      </c>
      <c r="F23" s="68">
        <v>0</v>
      </c>
      <c r="G23" s="68">
        <f t="shared" si="12"/>
        <v>129</v>
      </c>
      <c r="H23" s="68">
        <v>0</v>
      </c>
      <c r="I23" s="68">
        <f t="shared" si="13"/>
        <v>204</v>
      </c>
      <c r="J23" s="72">
        <f t="shared" si="9"/>
        <v>1</v>
      </c>
      <c r="K23" s="72">
        <f t="shared" si="10"/>
        <v>1</v>
      </c>
      <c r="L23" s="72">
        <f t="shared" si="11"/>
        <v>1</v>
      </c>
      <c r="M23" s="72">
        <v>0</v>
      </c>
      <c r="N23" s="26"/>
      <c r="O23" s="26"/>
      <c r="P23" s="25"/>
      <c r="Q23" s="25"/>
      <c r="T23" s="22">
        <v>1533.962</v>
      </c>
      <c r="U23" s="74">
        <f t="shared" si="2"/>
        <v>243.96199999999999</v>
      </c>
      <c r="V23" s="70">
        <f t="shared" si="3"/>
        <v>244</v>
      </c>
      <c r="W23" s="70"/>
      <c r="X23" s="70">
        <f t="shared" si="4"/>
        <v>1418.0255979857322</v>
      </c>
      <c r="Y23" s="70">
        <f t="shared" si="5"/>
        <v>128.02559798573225</v>
      </c>
      <c r="Z23" s="70">
        <f t="shared" si="6"/>
        <v>128</v>
      </c>
      <c r="AA23" s="24">
        <f t="shared" si="7"/>
        <v>244</v>
      </c>
      <c r="AB23" s="67">
        <f t="shared" si="8"/>
        <v>1534</v>
      </c>
    </row>
    <row r="24" spans="1:28" ht="15" customHeight="1" x14ac:dyDescent="0.25">
      <c r="A24" s="71">
        <v>1665</v>
      </c>
      <c r="B24" s="71">
        <v>1290</v>
      </c>
      <c r="C24" s="68">
        <v>0.65</v>
      </c>
      <c r="D24" s="68">
        <v>275.83</v>
      </c>
      <c r="E24" s="68">
        <v>212.35</v>
      </c>
      <c r="F24" s="68">
        <v>0</v>
      </c>
      <c r="G24" s="68">
        <f t="shared" si="12"/>
        <v>107.5</v>
      </c>
      <c r="H24" s="68">
        <v>0</v>
      </c>
      <c r="I24" s="68">
        <f t="shared" si="13"/>
        <v>170</v>
      </c>
      <c r="J24" s="72">
        <f t="shared" si="9"/>
        <v>1</v>
      </c>
      <c r="K24" s="72">
        <f t="shared" si="10"/>
        <v>1</v>
      </c>
      <c r="L24" s="72">
        <f t="shared" si="11"/>
        <v>1</v>
      </c>
      <c r="M24" s="72">
        <v>0</v>
      </c>
      <c r="N24" s="26"/>
      <c r="O24" s="26"/>
      <c r="P24" s="25"/>
      <c r="Q24" s="25"/>
      <c r="T24" s="22">
        <v>1542.588</v>
      </c>
      <c r="U24" s="74">
        <f t="shared" si="2"/>
        <v>252.58799999999997</v>
      </c>
      <c r="V24" s="70">
        <f t="shared" si="3"/>
        <v>253</v>
      </c>
      <c r="W24" s="70"/>
      <c r="X24" s="70">
        <f t="shared" si="4"/>
        <v>1418.0255979857322</v>
      </c>
      <c r="Y24" s="70">
        <f t="shared" si="5"/>
        <v>128.02559798573225</v>
      </c>
      <c r="Z24" s="70">
        <f t="shared" si="6"/>
        <v>128</v>
      </c>
      <c r="AA24" s="24">
        <f t="shared" si="7"/>
        <v>253</v>
      </c>
      <c r="AB24" s="67">
        <f t="shared" si="8"/>
        <v>1543</v>
      </c>
    </row>
    <row r="25" spans="1:28" ht="15" customHeight="1" x14ac:dyDescent="0.25">
      <c r="A25" s="71">
        <v>1366</v>
      </c>
      <c r="B25" s="71">
        <v>1290</v>
      </c>
      <c r="C25" s="68">
        <v>1.3</v>
      </c>
      <c r="D25" s="68">
        <v>275.83999999999997</v>
      </c>
      <c r="E25" s="68">
        <v>212.35</v>
      </c>
      <c r="F25" s="68">
        <v>0</v>
      </c>
      <c r="G25" s="68">
        <f t="shared" si="12"/>
        <v>134.85714285714286</v>
      </c>
      <c r="H25" s="68">
        <v>0</v>
      </c>
      <c r="I25" s="68">
        <f t="shared" si="13"/>
        <v>145.71428571428572</v>
      </c>
      <c r="J25" s="72">
        <f t="shared" si="9"/>
        <v>1</v>
      </c>
      <c r="K25" s="72">
        <f t="shared" si="10"/>
        <v>1</v>
      </c>
      <c r="L25" s="72">
        <f t="shared" si="11"/>
        <v>1</v>
      </c>
      <c r="M25" s="72">
        <v>1</v>
      </c>
      <c r="N25" s="26"/>
      <c r="O25" s="26"/>
      <c r="P25" s="25"/>
      <c r="Q25" s="25"/>
      <c r="T25" s="22">
        <v>1524.3989999999999</v>
      </c>
      <c r="U25" s="74">
        <f t="shared" si="2"/>
        <v>234.39899999999989</v>
      </c>
      <c r="V25" s="70">
        <f t="shared" si="3"/>
        <v>234</v>
      </c>
      <c r="W25" s="70"/>
      <c r="X25" s="70">
        <f t="shared" si="4"/>
        <v>1418.0255979857322</v>
      </c>
      <c r="Y25" s="70">
        <f t="shared" si="5"/>
        <v>128.02559798573225</v>
      </c>
      <c r="Z25" s="70">
        <f t="shared" si="6"/>
        <v>128</v>
      </c>
      <c r="AA25" s="24">
        <f t="shared" si="7"/>
        <v>234</v>
      </c>
      <c r="AB25" s="67">
        <f t="shared" si="8"/>
        <v>1524</v>
      </c>
    </row>
    <row r="26" spans="1:28" ht="15" customHeight="1" x14ac:dyDescent="0.25">
      <c r="A26" s="71">
        <v>1515</v>
      </c>
      <c r="B26" s="71">
        <v>1325</v>
      </c>
      <c r="C26" s="68">
        <v>0.79</v>
      </c>
      <c r="D26" s="68">
        <v>275.86</v>
      </c>
      <c r="E26" s="68">
        <v>212.36</v>
      </c>
      <c r="F26" s="68">
        <v>0</v>
      </c>
      <c r="G26" s="68">
        <f t="shared" si="12"/>
        <v>99.375</v>
      </c>
      <c r="H26" s="68">
        <v>0</v>
      </c>
      <c r="I26" s="68">
        <f t="shared" si="13"/>
        <v>123.125</v>
      </c>
      <c r="J26" s="72">
        <f t="shared" si="9"/>
        <v>1</v>
      </c>
      <c r="K26" s="72">
        <f t="shared" si="10"/>
        <v>1</v>
      </c>
      <c r="L26" s="72">
        <f t="shared" si="11"/>
        <v>1</v>
      </c>
      <c r="M26" s="72">
        <v>0</v>
      </c>
      <c r="N26" s="26"/>
      <c r="O26" s="26"/>
      <c r="P26" s="25"/>
      <c r="Q26" s="25"/>
      <c r="T26" s="22">
        <v>1530.046</v>
      </c>
      <c r="U26" s="74">
        <f t="shared" si="2"/>
        <v>205.04600000000005</v>
      </c>
      <c r="V26" s="70">
        <f t="shared" si="3"/>
        <v>205</v>
      </c>
      <c r="W26" s="70"/>
      <c r="X26" s="70">
        <f t="shared" si="4"/>
        <v>1456.4991607217794</v>
      </c>
      <c r="Y26" s="70">
        <f t="shared" si="5"/>
        <v>131.49916072177939</v>
      </c>
      <c r="Z26" s="70">
        <f t="shared" si="6"/>
        <v>131</v>
      </c>
      <c r="AA26" s="24">
        <f t="shared" si="7"/>
        <v>205</v>
      </c>
      <c r="AB26" s="67">
        <f t="shared" si="8"/>
        <v>1530</v>
      </c>
    </row>
    <row r="27" spans="1:28" ht="15" customHeight="1" x14ac:dyDescent="0.25">
      <c r="A27" s="71">
        <v>1210</v>
      </c>
      <c r="B27" s="71">
        <v>1290</v>
      </c>
      <c r="C27" s="68">
        <v>0.42</v>
      </c>
      <c r="D27" s="68">
        <v>275.85000000000002</v>
      </c>
      <c r="E27" s="68">
        <v>212.35</v>
      </c>
      <c r="F27" s="68">
        <v>0</v>
      </c>
      <c r="G27" s="68">
        <f t="shared" si="12"/>
        <v>122.22222222222223</v>
      </c>
      <c r="H27" s="68">
        <v>0</v>
      </c>
      <c r="I27" s="68">
        <f t="shared" si="13"/>
        <v>113.33333333333333</v>
      </c>
      <c r="J27" s="72">
        <f t="shared" si="9"/>
        <v>1</v>
      </c>
      <c r="K27" s="72">
        <f t="shared" si="10"/>
        <v>1</v>
      </c>
      <c r="L27" s="72">
        <f t="shared" si="11"/>
        <v>1</v>
      </c>
      <c r="M27" s="72">
        <v>1</v>
      </c>
      <c r="N27" s="26"/>
      <c r="O27" s="26"/>
      <c r="P27" s="25"/>
      <c r="Q27" s="25"/>
      <c r="T27" s="22">
        <v>1511.0350000000001</v>
      </c>
      <c r="U27" s="74">
        <f t="shared" si="2"/>
        <v>221.03500000000008</v>
      </c>
      <c r="V27" s="70">
        <f t="shared" si="3"/>
        <v>221</v>
      </c>
      <c r="W27" s="70"/>
      <c r="X27" s="70">
        <f t="shared" si="4"/>
        <v>1418.0255979857322</v>
      </c>
      <c r="Y27" s="70">
        <f t="shared" si="5"/>
        <v>128.02559798573225</v>
      </c>
      <c r="Z27" s="70">
        <f t="shared" si="6"/>
        <v>128</v>
      </c>
      <c r="AA27" s="24">
        <f t="shared" si="7"/>
        <v>221</v>
      </c>
      <c r="AB27" s="67">
        <f t="shared" si="8"/>
        <v>1511</v>
      </c>
    </row>
    <row r="28" spans="1:28" ht="15" customHeight="1" x14ac:dyDescent="0.25">
      <c r="A28" s="71">
        <v>1650</v>
      </c>
      <c r="B28" s="71">
        <v>1570</v>
      </c>
      <c r="C28" s="68">
        <v>0.33</v>
      </c>
      <c r="D28" s="68">
        <v>275.86</v>
      </c>
      <c r="E28" s="68">
        <v>212.43</v>
      </c>
      <c r="F28" s="68">
        <v>0</v>
      </c>
      <c r="G28" s="68">
        <f t="shared" si="12"/>
        <v>66</v>
      </c>
      <c r="H28" s="68">
        <v>0</v>
      </c>
      <c r="I28" s="68">
        <f t="shared" si="13"/>
        <v>74</v>
      </c>
      <c r="J28" s="72">
        <f t="shared" si="9"/>
        <v>0</v>
      </c>
      <c r="K28" s="72">
        <f t="shared" si="10"/>
        <v>1</v>
      </c>
      <c r="L28" s="72">
        <f t="shared" si="11"/>
        <v>1</v>
      </c>
      <c r="M28" s="72">
        <v>0</v>
      </c>
      <c r="N28" s="26"/>
      <c r="O28" s="26"/>
      <c r="P28" s="25"/>
      <c r="Q28" s="25"/>
      <c r="T28" s="22">
        <v>1512.8050000000001</v>
      </c>
      <c r="U28" s="74">
        <f t="shared" si="2"/>
        <v>-57.194999999999936</v>
      </c>
      <c r="V28" s="70">
        <f t="shared" si="3"/>
        <v>-57</v>
      </c>
      <c r="W28" s="70"/>
      <c r="X28" s="70">
        <f t="shared" si="4"/>
        <v>1725.8140998741083</v>
      </c>
      <c r="Y28" s="70">
        <f t="shared" si="5"/>
        <v>155.81409987410825</v>
      </c>
      <c r="Z28" s="70">
        <f t="shared" si="6"/>
        <v>156</v>
      </c>
      <c r="AA28" s="24">
        <f t="shared" si="7"/>
        <v>156</v>
      </c>
      <c r="AB28" s="67">
        <f t="shared" si="8"/>
        <v>1726</v>
      </c>
    </row>
    <row r="29" spans="1:28" ht="15" customHeight="1" x14ac:dyDescent="0.25">
      <c r="A29" s="71">
        <v>640</v>
      </c>
      <c r="B29" s="71">
        <v>1290</v>
      </c>
      <c r="C29" s="68">
        <v>0.05</v>
      </c>
      <c r="D29" s="68">
        <v>275.79000000000002</v>
      </c>
      <c r="E29" s="68">
        <v>212.35</v>
      </c>
      <c r="F29" s="68">
        <v>0</v>
      </c>
      <c r="G29" s="68">
        <f t="shared" si="12"/>
        <v>151.81818181818181</v>
      </c>
      <c r="H29" s="68">
        <v>0</v>
      </c>
      <c r="I29" s="68">
        <f t="shared" si="13"/>
        <v>92.727272727272734</v>
      </c>
      <c r="J29" s="72">
        <f t="shared" si="9"/>
        <v>0</v>
      </c>
      <c r="K29" s="72">
        <f t="shared" si="10"/>
        <v>-1</v>
      </c>
      <c r="L29" s="72">
        <f t="shared" si="11"/>
        <v>0</v>
      </c>
      <c r="M29" s="72">
        <v>0</v>
      </c>
      <c r="N29" s="26"/>
      <c r="O29" s="26"/>
      <c r="P29" s="25"/>
      <c r="Q29" s="25"/>
      <c r="T29" s="22">
        <v>1146.2719999999999</v>
      </c>
      <c r="U29" s="74">
        <f t="shared" si="2"/>
        <v>-143.72800000000007</v>
      </c>
      <c r="V29" s="70">
        <f t="shared" si="3"/>
        <v>-144</v>
      </c>
      <c r="W29" s="70"/>
      <c r="X29" s="70">
        <f t="shared" si="4"/>
        <v>1418.0255979857322</v>
      </c>
      <c r="Y29" s="70">
        <f t="shared" si="5"/>
        <v>128.02559798573225</v>
      </c>
      <c r="Z29" s="70">
        <f t="shared" si="6"/>
        <v>128</v>
      </c>
      <c r="AA29" s="24">
        <f t="shared" si="7"/>
        <v>128</v>
      </c>
      <c r="AB29" s="67">
        <f t="shared" si="8"/>
        <v>1418</v>
      </c>
    </row>
    <row r="30" spans="1:28" ht="15" customHeight="1" x14ac:dyDescent="0.25">
      <c r="A30" s="71">
        <v>1650</v>
      </c>
      <c r="B30" s="71">
        <v>1290</v>
      </c>
      <c r="C30" s="68">
        <v>0.11</v>
      </c>
      <c r="D30" s="68">
        <v>275.83</v>
      </c>
      <c r="E30" s="68">
        <v>212.35</v>
      </c>
      <c r="F30" s="68">
        <v>0</v>
      </c>
      <c r="G30" s="68">
        <f t="shared" si="12"/>
        <v>55</v>
      </c>
      <c r="H30" s="68">
        <v>0</v>
      </c>
      <c r="I30" s="68">
        <f t="shared" si="13"/>
        <v>85</v>
      </c>
      <c r="J30" s="72">
        <f t="shared" si="9"/>
        <v>1</v>
      </c>
      <c r="K30" s="72">
        <f t="shared" si="10"/>
        <v>1</v>
      </c>
      <c r="L30" s="72">
        <f t="shared" si="11"/>
        <v>0</v>
      </c>
      <c r="M30" s="72">
        <v>0</v>
      </c>
      <c r="N30" s="26"/>
      <c r="O30" s="26"/>
      <c r="P30" s="25"/>
      <c r="Q30" s="25"/>
      <c r="T30" s="22">
        <v>1098.8219999999999</v>
      </c>
      <c r="U30" s="74">
        <f t="shared" si="2"/>
        <v>-191.17800000000011</v>
      </c>
      <c r="V30" s="70">
        <f t="shared" si="3"/>
        <v>-191</v>
      </c>
      <c r="W30" s="70"/>
      <c r="X30" s="70">
        <f t="shared" si="4"/>
        <v>1418.0255979857322</v>
      </c>
      <c r="Y30" s="70">
        <f t="shared" si="5"/>
        <v>128.02559798573225</v>
      </c>
      <c r="Z30" s="70">
        <f t="shared" si="6"/>
        <v>128</v>
      </c>
      <c r="AA30" s="24">
        <f t="shared" si="7"/>
        <v>128</v>
      </c>
      <c r="AB30" s="67">
        <f t="shared" si="8"/>
        <v>1418</v>
      </c>
    </row>
    <row r="31" spans="1:28" ht="15" customHeight="1" x14ac:dyDescent="0.25">
      <c r="A31" s="71">
        <v>912</v>
      </c>
      <c r="B31" s="71">
        <v>1290</v>
      </c>
      <c r="C31" s="68">
        <v>0</v>
      </c>
      <c r="D31" s="68">
        <v>275.79000000000002</v>
      </c>
      <c r="E31" s="68">
        <v>212.35</v>
      </c>
      <c r="F31" s="68">
        <v>0</v>
      </c>
      <c r="G31" s="68">
        <f t="shared" si="12"/>
        <v>107.53846153846153</v>
      </c>
      <c r="H31" s="68">
        <v>0</v>
      </c>
      <c r="I31" s="68">
        <f t="shared" si="13"/>
        <v>78.461538461538467</v>
      </c>
      <c r="J31" s="72">
        <f t="shared" si="9"/>
        <v>1</v>
      </c>
      <c r="K31" s="72">
        <f t="shared" si="10"/>
        <v>1</v>
      </c>
      <c r="L31" s="72">
        <f t="shared" si="11"/>
        <v>0</v>
      </c>
      <c r="M31" s="72">
        <v>0</v>
      </c>
      <c r="N31" s="26"/>
      <c r="O31" s="26"/>
      <c r="P31" s="25"/>
      <c r="Q31" s="25"/>
      <c r="T31" s="22">
        <v>1103.1790000000001</v>
      </c>
      <c r="U31" s="74">
        <f t="shared" si="2"/>
        <v>-186.82099999999991</v>
      </c>
      <c r="V31" s="70">
        <f t="shared" si="3"/>
        <v>-187</v>
      </c>
      <c r="W31" s="70"/>
      <c r="X31" s="70">
        <f t="shared" si="4"/>
        <v>1418.0255979857322</v>
      </c>
      <c r="Y31" s="70">
        <f t="shared" si="5"/>
        <v>128.02559798573225</v>
      </c>
      <c r="Z31" s="70">
        <f t="shared" si="6"/>
        <v>128</v>
      </c>
      <c r="AA31" s="24">
        <f t="shared" si="7"/>
        <v>128</v>
      </c>
      <c r="AB31" s="67">
        <f t="shared" si="8"/>
        <v>1418</v>
      </c>
    </row>
    <row r="32" spans="1:28" ht="15" customHeight="1" x14ac:dyDescent="0.25">
      <c r="A32" s="71">
        <v>906</v>
      </c>
      <c r="B32" s="71">
        <v>1290</v>
      </c>
      <c r="C32" s="68">
        <v>0</v>
      </c>
      <c r="D32" s="68">
        <v>275.75</v>
      </c>
      <c r="E32" s="68">
        <v>212.35</v>
      </c>
      <c r="F32" s="68">
        <v>0</v>
      </c>
      <c r="G32" s="68">
        <f t="shared" si="12"/>
        <v>100.28571428571429</v>
      </c>
      <c r="H32" s="68">
        <v>0</v>
      </c>
      <c r="I32" s="68">
        <f t="shared" si="13"/>
        <v>72.857142857142861</v>
      </c>
      <c r="J32" s="72">
        <f t="shared" si="9"/>
        <v>1</v>
      </c>
      <c r="K32" s="72">
        <f t="shared" si="10"/>
        <v>1</v>
      </c>
      <c r="L32" s="72">
        <f t="shared" si="11"/>
        <v>0</v>
      </c>
      <c r="M32" s="72">
        <v>0</v>
      </c>
      <c r="N32" s="26"/>
      <c r="O32" s="26"/>
      <c r="P32" s="25"/>
      <c r="Q32" s="25"/>
      <c r="T32" s="22">
        <v>1100.193</v>
      </c>
      <c r="U32" s="74">
        <f t="shared" si="2"/>
        <v>-189.80700000000002</v>
      </c>
      <c r="V32" s="70">
        <f t="shared" si="3"/>
        <v>-190</v>
      </c>
      <c r="W32" s="70"/>
      <c r="X32" s="70">
        <f t="shared" si="4"/>
        <v>1418.0255979857322</v>
      </c>
      <c r="Y32" s="70">
        <f t="shared" si="5"/>
        <v>128.02559798573225</v>
      </c>
      <c r="Z32" s="70">
        <f t="shared" si="6"/>
        <v>128</v>
      </c>
      <c r="AA32" s="24">
        <f t="shared" si="7"/>
        <v>128</v>
      </c>
      <c r="AB32" s="67">
        <f t="shared" si="8"/>
        <v>1418</v>
      </c>
    </row>
    <row r="33" spans="1:28" ht="15" customHeight="1" x14ac:dyDescent="0.25">
      <c r="A33" s="71">
        <v>1196</v>
      </c>
      <c r="B33" s="71">
        <v>1290</v>
      </c>
      <c r="C33" s="68">
        <v>0</v>
      </c>
      <c r="D33" s="68">
        <v>275.74</v>
      </c>
      <c r="E33" s="68">
        <v>212.35</v>
      </c>
      <c r="F33" s="68">
        <v>0</v>
      </c>
      <c r="G33" s="68">
        <f t="shared" si="12"/>
        <v>74.266666666666666</v>
      </c>
      <c r="H33" s="68">
        <v>0</v>
      </c>
      <c r="I33" s="68">
        <f t="shared" si="13"/>
        <v>68</v>
      </c>
      <c r="J33" s="72">
        <f t="shared" si="9"/>
        <v>1</v>
      </c>
      <c r="K33" s="72">
        <f t="shared" si="10"/>
        <v>1</v>
      </c>
      <c r="L33" s="72">
        <f t="shared" si="11"/>
        <v>0</v>
      </c>
      <c r="M33" s="72">
        <v>1</v>
      </c>
      <c r="N33" s="26"/>
      <c r="O33" s="26"/>
      <c r="P33" s="25"/>
      <c r="Q33" s="25"/>
      <c r="T33" s="22">
        <v>1110.1389999999999</v>
      </c>
      <c r="U33" s="74">
        <f t="shared" si="2"/>
        <v>-179.8610000000001</v>
      </c>
      <c r="V33" s="70">
        <f t="shared" si="3"/>
        <v>-180</v>
      </c>
      <c r="W33" s="70"/>
      <c r="X33" s="70">
        <f t="shared" si="4"/>
        <v>1418.0255979857322</v>
      </c>
      <c r="Y33" s="70">
        <f t="shared" si="5"/>
        <v>128.02559798573225</v>
      </c>
      <c r="Z33" s="70">
        <f t="shared" si="6"/>
        <v>128</v>
      </c>
      <c r="AA33" s="24">
        <f t="shared" si="7"/>
        <v>128</v>
      </c>
      <c r="AB33" s="67">
        <f t="shared" si="8"/>
        <v>1418</v>
      </c>
    </row>
    <row r="34" spans="1:28" ht="15" customHeight="1" x14ac:dyDescent="0.25">
      <c r="A34" s="71">
        <v>892</v>
      </c>
      <c r="B34" s="71">
        <v>1290</v>
      </c>
      <c r="C34" s="68">
        <v>0</v>
      </c>
      <c r="D34" s="68">
        <v>275.7</v>
      </c>
      <c r="E34" s="68">
        <v>212.35</v>
      </c>
      <c r="F34" s="68">
        <v>0</v>
      </c>
      <c r="G34" s="68">
        <f t="shared" si="12"/>
        <v>88.625</v>
      </c>
      <c r="H34" s="68">
        <v>0</v>
      </c>
      <c r="I34" s="68">
        <f t="shared" si="13"/>
        <v>63.75</v>
      </c>
      <c r="J34" s="72">
        <f t="shared" si="9"/>
        <v>1</v>
      </c>
      <c r="K34" s="72">
        <f t="shared" si="10"/>
        <v>1</v>
      </c>
      <c r="L34" s="72">
        <f t="shared" si="11"/>
        <v>1</v>
      </c>
      <c r="M34" s="72">
        <v>1</v>
      </c>
      <c r="N34" s="26"/>
      <c r="O34" s="26"/>
      <c r="P34" s="25"/>
      <c r="Q34" s="25"/>
      <c r="T34" s="22">
        <v>1128.8140000000001</v>
      </c>
      <c r="U34" s="74">
        <f t="shared" si="2"/>
        <v>-161.18599999999992</v>
      </c>
      <c r="V34" s="70">
        <f t="shared" si="3"/>
        <v>-161</v>
      </c>
      <c r="W34" s="70"/>
      <c r="X34" s="70">
        <f t="shared" si="4"/>
        <v>1418.0255979857322</v>
      </c>
      <c r="Y34" s="70">
        <f t="shared" si="5"/>
        <v>128.02559798573225</v>
      </c>
      <c r="Z34" s="70">
        <f t="shared" si="6"/>
        <v>128</v>
      </c>
      <c r="AA34" s="24">
        <f t="shared" si="7"/>
        <v>128</v>
      </c>
      <c r="AB34" s="67">
        <f t="shared" si="8"/>
        <v>1418</v>
      </c>
    </row>
    <row r="35" spans="1:28" ht="15" customHeight="1" x14ac:dyDescent="0.25">
      <c r="A35" s="71">
        <v>884</v>
      </c>
      <c r="B35" s="71">
        <v>1290</v>
      </c>
      <c r="C35" s="68">
        <v>0</v>
      </c>
      <c r="D35" s="68">
        <v>275.66000000000003</v>
      </c>
      <c r="E35" s="68">
        <v>212.35</v>
      </c>
      <c r="F35" s="68">
        <v>0</v>
      </c>
      <c r="G35" s="68">
        <f t="shared" si="12"/>
        <v>83.882352941176464</v>
      </c>
      <c r="H35" s="68">
        <v>0</v>
      </c>
      <c r="I35" s="68">
        <f t="shared" si="13"/>
        <v>60</v>
      </c>
      <c r="J35" s="72">
        <f t="shared" si="9"/>
        <v>1</v>
      </c>
      <c r="K35" s="72">
        <f t="shared" si="10"/>
        <v>1</v>
      </c>
      <c r="L35" s="72">
        <f t="shared" si="11"/>
        <v>1</v>
      </c>
      <c r="M35" s="72">
        <v>1</v>
      </c>
      <c r="N35" s="26"/>
      <c r="O35" s="26"/>
      <c r="P35" s="25"/>
      <c r="Q35" s="25"/>
      <c r="T35" s="22">
        <v>1136.4069999999999</v>
      </c>
      <c r="U35" s="74">
        <f t="shared" si="2"/>
        <v>-153.59300000000007</v>
      </c>
      <c r="V35" s="70">
        <f t="shared" si="3"/>
        <v>-154</v>
      </c>
      <c r="W35" s="70"/>
      <c r="X35" s="70">
        <f t="shared" si="4"/>
        <v>1418.0255979857322</v>
      </c>
      <c r="Y35" s="70">
        <f t="shared" si="5"/>
        <v>128.02559798573225</v>
      </c>
      <c r="Z35" s="70">
        <f t="shared" si="6"/>
        <v>128</v>
      </c>
      <c r="AA35" s="24">
        <f t="shared" si="7"/>
        <v>128</v>
      </c>
      <c r="AB35" s="67">
        <f t="shared" si="8"/>
        <v>1418</v>
      </c>
    </row>
    <row r="36" spans="1:28" ht="15" customHeight="1" x14ac:dyDescent="0.25">
      <c r="A36" s="71">
        <v>1155</v>
      </c>
      <c r="B36" s="71">
        <v>1290</v>
      </c>
      <c r="C36" s="68">
        <v>0</v>
      </c>
      <c r="D36" s="68">
        <v>275.64999999999998</v>
      </c>
      <c r="E36" s="68">
        <v>212.35</v>
      </c>
      <c r="F36" s="68">
        <v>0</v>
      </c>
      <c r="G36" s="68">
        <f t="shared" si="12"/>
        <v>64.166666666666671</v>
      </c>
      <c r="H36" s="68">
        <v>0</v>
      </c>
      <c r="I36" s="68">
        <f t="shared" si="13"/>
        <v>56.666666666666664</v>
      </c>
      <c r="J36" s="72">
        <f t="shared" si="9"/>
        <v>1</v>
      </c>
      <c r="K36" s="72">
        <f t="shared" si="10"/>
        <v>1</v>
      </c>
      <c r="L36" s="72">
        <f t="shared" si="11"/>
        <v>1</v>
      </c>
      <c r="M36" s="72">
        <v>1</v>
      </c>
      <c r="N36" s="26"/>
      <c r="O36" s="26"/>
      <c r="P36" s="25"/>
      <c r="Q36" s="25"/>
      <c r="T36" s="22">
        <v>1119.78</v>
      </c>
      <c r="U36" s="74">
        <f t="shared" si="2"/>
        <v>-170.22000000000003</v>
      </c>
      <c r="V36" s="70">
        <f t="shared" si="3"/>
        <v>-170</v>
      </c>
      <c r="W36" s="70"/>
      <c r="X36" s="70">
        <f t="shared" si="4"/>
        <v>1418.0255979857322</v>
      </c>
      <c r="Y36" s="70">
        <f t="shared" si="5"/>
        <v>128.02559798573225</v>
      </c>
      <c r="Z36" s="70">
        <f t="shared" si="6"/>
        <v>128</v>
      </c>
      <c r="AA36" s="24">
        <f t="shared" si="7"/>
        <v>128</v>
      </c>
      <c r="AB36" s="67">
        <f t="shared" si="8"/>
        <v>1418</v>
      </c>
    </row>
    <row r="37" spans="1:28" ht="15" customHeight="1" x14ac:dyDescent="0.25">
      <c r="A37" s="71">
        <v>1330</v>
      </c>
      <c r="B37" s="71">
        <v>1290</v>
      </c>
      <c r="C37" s="68">
        <v>0</v>
      </c>
      <c r="D37" s="68">
        <v>275.64999999999998</v>
      </c>
      <c r="E37" s="68">
        <v>212.35</v>
      </c>
      <c r="F37" s="68">
        <v>0</v>
      </c>
      <c r="G37" s="68">
        <f t="shared" si="12"/>
        <v>51.578947368421055</v>
      </c>
      <c r="H37" s="68">
        <v>0</v>
      </c>
      <c r="I37" s="68">
        <f t="shared" si="13"/>
        <v>53.684210526315788</v>
      </c>
      <c r="J37" s="72">
        <f t="shared" si="9"/>
        <v>1</v>
      </c>
      <c r="K37" s="72">
        <f t="shared" si="10"/>
        <v>1</v>
      </c>
      <c r="L37" s="72">
        <f t="shared" si="11"/>
        <v>1</v>
      </c>
      <c r="M37" s="72">
        <v>1</v>
      </c>
      <c r="N37" s="26"/>
      <c r="O37" s="26"/>
      <c r="P37" s="25"/>
      <c r="Q37" s="25"/>
      <c r="T37" s="22">
        <v>1056.0070000000001</v>
      </c>
      <c r="U37" s="74">
        <f t="shared" si="2"/>
        <v>-233.99299999999994</v>
      </c>
      <c r="V37" s="70">
        <f t="shared" si="3"/>
        <v>-234</v>
      </c>
      <c r="W37" s="70"/>
      <c r="X37" s="70">
        <f t="shared" si="4"/>
        <v>1418.0255979857322</v>
      </c>
      <c r="Y37" s="70">
        <f t="shared" si="5"/>
        <v>128.02559798573225</v>
      </c>
      <c r="Z37" s="70">
        <f t="shared" si="6"/>
        <v>128</v>
      </c>
      <c r="AA37" s="24">
        <f t="shared" si="7"/>
        <v>128</v>
      </c>
      <c r="AB37" s="67">
        <f t="shared" si="8"/>
        <v>1418</v>
      </c>
    </row>
    <row r="38" spans="1:28" ht="15" customHeight="1" x14ac:dyDescent="0.25">
      <c r="A38" s="71">
        <v>150</v>
      </c>
      <c r="B38" s="71">
        <v>1290</v>
      </c>
      <c r="C38" s="68">
        <v>0</v>
      </c>
      <c r="D38" s="68">
        <v>275.52999999999997</v>
      </c>
      <c r="E38" s="68">
        <v>212.35</v>
      </c>
      <c r="F38" s="68">
        <v>0</v>
      </c>
      <c r="G38" s="68">
        <f t="shared" si="12"/>
        <v>108</v>
      </c>
      <c r="H38" s="68">
        <v>0</v>
      </c>
      <c r="I38" s="68">
        <f t="shared" si="13"/>
        <v>51</v>
      </c>
      <c r="J38" s="72">
        <f t="shared" si="9"/>
        <v>1</v>
      </c>
      <c r="K38" s="72">
        <f t="shared" si="10"/>
        <v>1</v>
      </c>
      <c r="L38" s="72">
        <f t="shared" si="11"/>
        <v>1</v>
      </c>
      <c r="M38" s="72">
        <v>1</v>
      </c>
      <c r="N38" s="26"/>
      <c r="O38" s="26"/>
      <c r="P38" s="25"/>
      <c r="Q38" s="25"/>
      <c r="T38" s="22">
        <v>608.41499999999996</v>
      </c>
      <c r="U38" s="74">
        <f t="shared" si="2"/>
        <v>-681.58500000000004</v>
      </c>
      <c r="V38" s="70">
        <f t="shared" si="3"/>
        <v>-682</v>
      </c>
      <c r="W38" s="70"/>
      <c r="X38" s="70">
        <f t="shared" si="4"/>
        <v>1418.0255979857322</v>
      </c>
      <c r="Y38" s="70">
        <f t="shared" si="5"/>
        <v>128.02559798573225</v>
      </c>
      <c r="Z38" s="70">
        <f t="shared" si="6"/>
        <v>128</v>
      </c>
      <c r="AA38" s="24">
        <f t="shared" si="7"/>
        <v>128</v>
      </c>
      <c r="AB38" s="67">
        <f t="shared" si="8"/>
        <v>1418</v>
      </c>
    </row>
    <row r="39" spans="1:28" ht="15" customHeight="1" x14ac:dyDescent="0.25">
      <c r="A39" s="71">
        <v>1024</v>
      </c>
      <c r="B39" s="71">
        <v>1290</v>
      </c>
      <c r="C39" s="68">
        <v>0</v>
      </c>
      <c r="D39" s="68">
        <v>275.51</v>
      </c>
      <c r="E39" s="68">
        <v>212.35</v>
      </c>
      <c r="F39" s="68">
        <v>0</v>
      </c>
      <c r="G39" s="68">
        <f t="shared" si="12"/>
        <v>61.238095238095241</v>
      </c>
      <c r="H39" s="68">
        <v>0</v>
      </c>
      <c r="I39" s="68">
        <f t="shared" si="13"/>
        <v>48.571428571428569</v>
      </c>
      <c r="J39" s="72">
        <f t="shared" si="9"/>
        <v>1</v>
      </c>
      <c r="K39" s="72">
        <f t="shared" si="10"/>
        <v>1</v>
      </c>
      <c r="L39" s="72">
        <f t="shared" si="11"/>
        <v>1</v>
      </c>
      <c r="M39" s="72">
        <v>0</v>
      </c>
      <c r="N39" s="26"/>
      <c r="O39" s="26"/>
      <c r="P39" s="25"/>
      <c r="Q39" s="25"/>
      <c r="T39" s="22">
        <v>632.923</v>
      </c>
      <c r="U39" s="74">
        <f t="shared" si="2"/>
        <v>-657.077</v>
      </c>
      <c r="V39" s="70">
        <f t="shared" si="3"/>
        <v>-657</v>
      </c>
      <c r="W39" s="70"/>
      <c r="X39" s="70">
        <f t="shared" si="4"/>
        <v>1418.0255979857322</v>
      </c>
      <c r="Y39" s="70">
        <f t="shared" si="5"/>
        <v>128.02559798573225</v>
      </c>
      <c r="Z39" s="70">
        <f t="shared" si="6"/>
        <v>128</v>
      </c>
      <c r="AA39" s="24">
        <f t="shared" si="7"/>
        <v>128</v>
      </c>
      <c r="AB39" s="67">
        <f t="shared" si="8"/>
        <v>1418</v>
      </c>
    </row>
    <row r="40" spans="1:28" ht="15" customHeight="1" x14ac:dyDescent="0.25">
      <c r="A40" s="71">
        <v>879</v>
      </c>
      <c r="B40" s="71">
        <v>1290</v>
      </c>
      <c r="C40" s="68">
        <v>0</v>
      </c>
      <c r="D40" s="68">
        <v>275.45999999999998</v>
      </c>
      <c r="E40" s="68">
        <v>212.35</v>
      </c>
      <c r="F40" s="68">
        <v>0</v>
      </c>
      <c r="G40" s="68">
        <f t="shared" si="12"/>
        <v>65.045454545454547</v>
      </c>
      <c r="H40" s="68">
        <v>0</v>
      </c>
      <c r="I40" s="68">
        <f t="shared" si="13"/>
        <v>46.363636363636367</v>
      </c>
      <c r="J40" s="72">
        <f t="shared" si="9"/>
        <v>1</v>
      </c>
      <c r="K40" s="72">
        <f t="shared" si="10"/>
        <v>1</v>
      </c>
      <c r="L40" s="72">
        <f t="shared" si="11"/>
        <v>1</v>
      </c>
      <c r="M40" s="72">
        <v>0</v>
      </c>
      <c r="N40" s="26"/>
      <c r="O40" s="26"/>
      <c r="P40" s="25"/>
      <c r="Q40" s="25"/>
      <c r="T40" s="22">
        <v>639.55100000000004</v>
      </c>
      <c r="U40" s="74">
        <f t="shared" si="2"/>
        <v>-650.44899999999996</v>
      </c>
      <c r="V40" s="70">
        <f t="shared" si="3"/>
        <v>-650</v>
      </c>
      <c r="W40" s="70"/>
      <c r="X40" s="70">
        <f t="shared" si="4"/>
        <v>1418.0255979857322</v>
      </c>
      <c r="Y40" s="70">
        <f t="shared" si="5"/>
        <v>128.02559798573225</v>
      </c>
      <c r="Z40" s="70">
        <f t="shared" si="6"/>
        <v>128</v>
      </c>
      <c r="AA40" s="24">
        <f t="shared" si="7"/>
        <v>128</v>
      </c>
      <c r="AB40" s="67">
        <f t="shared" si="8"/>
        <v>1418</v>
      </c>
    </row>
    <row r="41" spans="1:28" ht="15" customHeight="1" x14ac:dyDescent="0.25">
      <c r="A41" s="71">
        <v>441</v>
      </c>
      <c r="B41" s="71">
        <v>1290</v>
      </c>
      <c r="C41" s="68">
        <v>0.05</v>
      </c>
      <c r="D41" s="68">
        <v>275.38</v>
      </c>
      <c r="E41" s="68">
        <v>212.35</v>
      </c>
      <c r="F41" s="68">
        <v>0</v>
      </c>
      <c r="G41" s="68">
        <f t="shared" si="12"/>
        <v>81.260869565217391</v>
      </c>
      <c r="H41" s="68">
        <v>0</v>
      </c>
      <c r="I41" s="68">
        <f t="shared" si="13"/>
        <v>44.347826086956523</v>
      </c>
      <c r="J41" s="72">
        <f t="shared" si="9"/>
        <v>1</v>
      </c>
      <c r="K41" s="72">
        <f t="shared" si="10"/>
        <v>1</v>
      </c>
      <c r="L41" s="72">
        <f t="shared" si="11"/>
        <v>1</v>
      </c>
      <c r="M41" s="72">
        <v>0</v>
      </c>
      <c r="N41" s="26"/>
      <c r="O41" s="26"/>
      <c r="P41" s="25"/>
      <c r="Q41" s="25"/>
      <c r="T41" s="22">
        <v>637.53300000000002</v>
      </c>
      <c r="U41" s="74">
        <f t="shared" si="2"/>
        <v>-652.46699999999998</v>
      </c>
      <c r="V41" s="70">
        <f t="shared" si="3"/>
        <v>-652</v>
      </c>
      <c r="W41" s="70"/>
      <c r="X41" s="70">
        <f t="shared" si="4"/>
        <v>1418.0255979857322</v>
      </c>
      <c r="Y41" s="70">
        <f t="shared" si="5"/>
        <v>128.02559798573225</v>
      </c>
      <c r="Z41" s="70">
        <f t="shared" si="6"/>
        <v>128</v>
      </c>
      <c r="AA41" s="24">
        <f t="shared" si="7"/>
        <v>128</v>
      </c>
      <c r="AB41" s="67">
        <f t="shared" si="8"/>
        <v>1418</v>
      </c>
    </row>
    <row r="42" spans="1:28" ht="15" customHeight="1" x14ac:dyDescent="0.25">
      <c r="A42" s="71">
        <v>732</v>
      </c>
      <c r="B42" s="71">
        <v>1290</v>
      </c>
      <c r="C42" s="68">
        <v>0</v>
      </c>
      <c r="D42" s="68">
        <v>275.32</v>
      </c>
      <c r="E42" s="68">
        <v>212.35</v>
      </c>
      <c r="F42" s="68">
        <v>0</v>
      </c>
      <c r="G42" s="68">
        <f t="shared" si="12"/>
        <v>65.75</v>
      </c>
      <c r="H42" s="68">
        <v>0</v>
      </c>
      <c r="I42" s="68">
        <f t="shared" si="13"/>
        <v>42.5</v>
      </c>
      <c r="J42" s="72">
        <f t="shared" si="9"/>
        <v>1</v>
      </c>
      <c r="K42" s="72">
        <f t="shared" si="10"/>
        <v>1</v>
      </c>
      <c r="L42" s="72">
        <f t="shared" si="11"/>
        <v>1</v>
      </c>
      <c r="M42" s="72">
        <v>0</v>
      </c>
      <c r="N42" s="26"/>
      <c r="O42" s="26"/>
      <c r="P42" s="25"/>
      <c r="Q42" s="25"/>
      <c r="T42" s="22">
        <v>631.68799999999999</v>
      </c>
      <c r="U42" s="74">
        <f t="shared" si="2"/>
        <v>-658.31200000000001</v>
      </c>
      <c r="V42" s="70">
        <f t="shared" si="3"/>
        <v>-658</v>
      </c>
      <c r="W42" s="70"/>
      <c r="X42" s="70">
        <f t="shared" si="4"/>
        <v>1418.0255979857322</v>
      </c>
      <c r="Y42" s="70">
        <f t="shared" si="5"/>
        <v>128.02559798573225</v>
      </c>
      <c r="Z42" s="70">
        <f t="shared" si="6"/>
        <v>128</v>
      </c>
      <c r="AA42" s="24">
        <f t="shared" si="7"/>
        <v>128</v>
      </c>
      <c r="AB42" s="67">
        <f t="shared" si="8"/>
        <v>1418</v>
      </c>
    </row>
    <row r="43" spans="1:28" ht="15" customHeight="1" x14ac:dyDescent="0.25">
      <c r="A43" s="71">
        <v>585</v>
      </c>
      <c r="B43" s="71">
        <v>1290</v>
      </c>
      <c r="C43" s="68">
        <v>0</v>
      </c>
      <c r="D43" s="68">
        <v>275.25</v>
      </c>
      <c r="E43" s="68">
        <v>212.35</v>
      </c>
      <c r="F43" s="68">
        <v>0</v>
      </c>
      <c r="G43" s="68">
        <f t="shared" si="12"/>
        <v>69</v>
      </c>
      <c r="H43" s="68">
        <v>0</v>
      </c>
      <c r="I43" s="68">
        <f t="shared" si="13"/>
        <v>40.799999999999997</v>
      </c>
      <c r="J43" s="72">
        <f t="shared" si="9"/>
        <v>1</v>
      </c>
      <c r="K43" s="72">
        <f t="shared" si="10"/>
        <v>1</v>
      </c>
      <c r="L43" s="72">
        <f t="shared" si="11"/>
        <v>1</v>
      </c>
      <c r="M43" s="72">
        <v>0</v>
      </c>
      <c r="N43" s="26"/>
      <c r="O43" s="26"/>
      <c r="P43" s="25"/>
      <c r="Q43" s="25"/>
      <c r="T43" s="22">
        <v>620.16399999999999</v>
      </c>
      <c r="U43" s="74">
        <f t="shared" si="2"/>
        <v>-669.83600000000001</v>
      </c>
      <c r="V43" s="70">
        <f t="shared" si="3"/>
        <v>-670</v>
      </c>
      <c r="W43" s="70"/>
      <c r="X43" s="70">
        <f t="shared" si="4"/>
        <v>1418.0255979857322</v>
      </c>
      <c r="Y43" s="70">
        <f t="shared" si="5"/>
        <v>128.02559798573225</v>
      </c>
      <c r="Z43" s="70">
        <f t="shared" si="6"/>
        <v>128</v>
      </c>
      <c r="AA43" s="24">
        <f t="shared" si="7"/>
        <v>128</v>
      </c>
      <c r="AB43" s="67">
        <f t="shared" si="8"/>
        <v>1418</v>
      </c>
    </row>
    <row r="44" spans="1:28" ht="15" customHeight="1" x14ac:dyDescent="0.25">
      <c r="A44" s="71">
        <v>729</v>
      </c>
      <c r="B44" s="71">
        <v>1290</v>
      </c>
      <c r="C44" s="68">
        <v>0</v>
      </c>
      <c r="D44" s="68">
        <v>275.19</v>
      </c>
      <c r="E44" s="68">
        <v>212.35</v>
      </c>
      <c r="F44" s="68">
        <v>0</v>
      </c>
      <c r="G44" s="68">
        <f t="shared" si="12"/>
        <v>60.807692307692307</v>
      </c>
      <c r="H44" s="68">
        <v>0</v>
      </c>
      <c r="I44" s="68">
        <f t="shared" si="13"/>
        <v>39.230769230769234</v>
      </c>
      <c r="J44" s="72">
        <f t="shared" si="9"/>
        <v>1</v>
      </c>
      <c r="K44" s="72">
        <f t="shared" si="10"/>
        <v>1</v>
      </c>
      <c r="L44" s="72">
        <f t="shared" si="11"/>
        <v>1</v>
      </c>
      <c r="M44" s="72">
        <v>0</v>
      </c>
      <c r="N44" s="26"/>
      <c r="O44" s="26"/>
      <c r="P44" s="25"/>
      <c r="Q44" s="25"/>
      <c r="T44" s="22">
        <v>616.51400000000001</v>
      </c>
      <c r="U44" s="74">
        <f t="shared" si="2"/>
        <v>-673.48599999999999</v>
      </c>
      <c r="V44" s="70">
        <f t="shared" si="3"/>
        <v>-673</v>
      </c>
      <c r="W44" s="70"/>
      <c r="X44" s="70">
        <f t="shared" si="4"/>
        <v>1418.0255979857322</v>
      </c>
      <c r="Y44" s="70">
        <f t="shared" si="5"/>
        <v>128.02559798573225</v>
      </c>
      <c r="Z44" s="70">
        <f t="shared" si="6"/>
        <v>128</v>
      </c>
      <c r="AA44" s="24">
        <f t="shared" si="7"/>
        <v>128</v>
      </c>
      <c r="AB44" s="67">
        <f t="shared" si="8"/>
        <v>1418</v>
      </c>
    </row>
    <row r="45" spans="1:28" ht="15" customHeight="1" x14ac:dyDescent="0.25">
      <c r="A45" s="71"/>
      <c r="B45" s="71"/>
      <c r="C45" s="68"/>
      <c r="D45" s="68"/>
      <c r="E45" s="68"/>
      <c r="F45" s="68"/>
      <c r="G45" s="68"/>
      <c r="H45" s="68"/>
      <c r="I45" s="68"/>
      <c r="J45" s="72"/>
      <c r="K45" s="72"/>
      <c r="L45" s="72"/>
      <c r="M45" s="72"/>
      <c r="N45" s="26"/>
      <c r="O45" s="26"/>
      <c r="P45" s="25"/>
      <c r="Q45" s="25"/>
      <c r="AB45" s="67"/>
    </row>
    <row r="46" spans="1:28" ht="15" customHeight="1" x14ac:dyDescent="0.25">
      <c r="A46" s="71"/>
      <c r="B46" s="71"/>
      <c r="C46" s="68"/>
      <c r="D46" s="68"/>
      <c r="E46" s="68"/>
      <c r="F46" s="68"/>
      <c r="G46" s="68"/>
      <c r="H46" s="68"/>
      <c r="I46" s="68"/>
      <c r="J46" s="72"/>
      <c r="K46" s="72"/>
      <c r="L46" s="72"/>
      <c r="M46" s="72"/>
      <c r="N46" s="26"/>
      <c r="O46" s="26"/>
      <c r="P46" s="25"/>
      <c r="Q46" s="25"/>
      <c r="AB46" s="67"/>
    </row>
    <row r="47" spans="1:28" ht="15" customHeight="1" x14ac:dyDescent="0.25">
      <c r="A47" s="71"/>
      <c r="B47" s="71"/>
      <c r="C47" s="68"/>
      <c r="D47" s="68"/>
      <c r="E47" s="68"/>
      <c r="F47" s="68"/>
      <c r="G47" s="68"/>
      <c r="H47" s="68"/>
      <c r="I47" s="68"/>
      <c r="J47" s="72"/>
      <c r="K47" s="72"/>
      <c r="L47" s="72"/>
      <c r="M47" s="72"/>
      <c r="N47" s="26"/>
      <c r="O47" s="26"/>
      <c r="P47" s="25"/>
      <c r="Q47" s="25"/>
      <c r="AB47" s="67"/>
    </row>
    <row r="48" spans="1:28" ht="15" customHeight="1" x14ac:dyDescent="0.25">
      <c r="A48" s="71"/>
      <c r="B48" s="71"/>
      <c r="C48" s="68"/>
      <c r="D48" s="68"/>
      <c r="E48" s="68"/>
      <c r="F48" s="68"/>
      <c r="G48" s="68"/>
      <c r="H48" s="68"/>
      <c r="I48" s="68"/>
      <c r="J48" s="72"/>
      <c r="K48" s="72"/>
      <c r="L48" s="72"/>
      <c r="M48" s="72"/>
      <c r="N48" s="26"/>
      <c r="O48" s="26"/>
      <c r="P48" s="25"/>
      <c r="Q48" s="25"/>
      <c r="AB48" s="67"/>
    </row>
    <row r="49" spans="1:28" ht="15" customHeight="1" x14ac:dyDescent="0.25">
      <c r="A49" s="71"/>
      <c r="B49" s="71"/>
      <c r="C49" s="68"/>
      <c r="D49" s="68"/>
      <c r="E49" s="68"/>
      <c r="F49" s="68"/>
      <c r="G49" s="68"/>
      <c r="H49" s="68"/>
      <c r="I49" s="68"/>
      <c r="J49" s="72"/>
      <c r="K49" s="72"/>
      <c r="L49" s="72"/>
      <c r="M49" s="72"/>
      <c r="N49" s="26"/>
      <c r="O49" s="26"/>
      <c r="P49" s="25"/>
      <c r="Q49" s="25"/>
      <c r="AB49" s="67"/>
    </row>
    <row r="50" spans="1:28" ht="15" customHeight="1" x14ac:dyDescent="0.25">
      <c r="A50" s="71"/>
      <c r="B50" s="71"/>
      <c r="C50" s="68"/>
      <c r="D50" s="68"/>
      <c r="E50" s="68"/>
      <c r="F50" s="68"/>
      <c r="G50" s="68"/>
      <c r="H50" s="68"/>
      <c r="I50" s="68"/>
      <c r="J50" s="72"/>
      <c r="K50" s="72"/>
      <c r="L50" s="72"/>
      <c r="M50" s="72"/>
      <c r="N50" s="26"/>
      <c r="O50" s="26"/>
      <c r="P50" s="25"/>
      <c r="Q50" s="25"/>
      <c r="AB50" s="67"/>
    </row>
    <row r="51" spans="1:28" ht="15" customHeight="1" x14ac:dyDescent="0.25">
      <c r="A51" s="71"/>
      <c r="B51" s="71"/>
      <c r="C51" s="68"/>
      <c r="D51" s="68"/>
      <c r="E51" s="68"/>
      <c r="F51" s="68"/>
      <c r="G51" s="68"/>
      <c r="H51" s="68"/>
      <c r="I51" s="68"/>
      <c r="J51" s="72"/>
      <c r="K51" s="72"/>
      <c r="L51" s="72"/>
      <c r="M51" s="72"/>
      <c r="N51" s="26"/>
      <c r="O51" s="26"/>
      <c r="P51" s="25"/>
      <c r="Q51" s="25"/>
      <c r="AB51" s="67"/>
    </row>
    <row r="52" spans="1:28" ht="15" customHeight="1" x14ac:dyDescent="0.25">
      <c r="A52" s="71"/>
      <c r="B52" s="71"/>
      <c r="C52" s="68"/>
      <c r="D52" s="68"/>
      <c r="E52" s="68"/>
      <c r="F52" s="68"/>
      <c r="G52" s="68"/>
      <c r="H52" s="68"/>
      <c r="I52" s="68"/>
      <c r="J52" s="72"/>
      <c r="K52" s="72"/>
      <c r="L52" s="72"/>
      <c r="M52" s="72"/>
      <c r="N52" s="26"/>
      <c r="O52" s="26"/>
      <c r="P52" s="25"/>
      <c r="Q52" s="25"/>
      <c r="AB52" s="67"/>
    </row>
    <row r="53" spans="1:28" ht="15" customHeight="1" x14ac:dyDescent="0.25">
      <c r="A53" s="71"/>
      <c r="B53" s="71"/>
      <c r="C53" s="68"/>
      <c r="D53" s="68"/>
      <c r="E53" s="68"/>
      <c r="F53" s="68"/>
      <c r="G53" s="68"/>
      <c r="H53" s="68"/>
      <c r="I53" s="68"/>
      <c r="J53" s="72"/>
      <c r="K53" s="72"/>
      <c r="L53" s="72"/>
      <c r="M53" s="72"/>
      <c r="N53" s="26"/>
      <c r="O53" s="26"/>
      <c r="P53" s="25"/>
      <c r="Q53" s="25"/>
      <c r="AB53" s="67"/>
    </row>
    <row r="54" spans="1:28" ht="15" customHeight="1" x14ac:dyDescent="0.25">
      <c r="A54" s="71"/>
      <c r="B54" s="71"/>
      <c r="C54" s="68"/>
      <c r="D54" s="68"/>
      <c r="E54" s="68"/>
      <c r="F54" s="68"/>
      <c r="G54" s="68"/>
      <c r="H54" s="68"/>
      <c r="I54" s="68"/>
      <c r="J54" s="72"/>
      <c r="K54" s="72"/>
      <c r="L54" s="72"/>
      <c r="M54" s="72"/>
      <c r="N54" s="26"/>
      <c r="O54" s="26"/>
      <c r="P54" s="25"/>
      <c r="Q54" s="25"/>
      <c r="AB54" s="67"/>
    </row>
    <row r="55" spans="1:28" ht="15" customHeight="1" x14ac:dyDescent="0.25">
      <c r="A55" s="71"/>
      <c r="B55" s="71"/>
      <c r="C55" s="68"/>
      <c r="D55" s="68"/>
      <c r="E55" s="68"/>
      <c r="F55" s="68"/>
      <c r="G55" s="68"/>
      <c r="H55" s="68"/>
      <c r="I55" s="68"/>
      <c r="J55" s="72"/>
      <c r="K55" s="72"/>
      <c r="L55" s="72"/>
      <c r="M55" s="72"/>
      <c r="N55" s="26"/>
      <c r="O55" s="26"/>
      <c r="P55" s="25"/>
      <c r="Q55" s="25"/>
      <c r="AB55" s="67"/>
    </row>
    <row r="56" spans="1:28" ht="15" customHeight="1" x14ac:dyDescent="0.25">
      <c r="A56" s="71"/>
      <c r="B56" s="71"/>
      <c r="C56" s="68"/>
      <c r="D56" s="68"/>
      <c r="E56" s="68"/>
      <c r="F56" s="68"/>
      <c r="G56" s="68"/>
      <c r="H56" s="68"/>
      <c r="I56" s="68"/>
      <c r="J56" s="72"/>
      <c r="K56" s="72"/>
      <c r="L56" s="72"/>
      <c r="M56" s="72"/>
      <c r="N56" s="26"/>
      <c r="O56" s="26"/>
      <c r="P56" s="25"/>
      <c r="Q56" s="25"/>
      <c r="AB56" s="67"/>
    </row>
    <row r="57" spans="1:28" ht="15" customHeight="1" x14ac:dyDescent="0.25">
      <c r="A57" s="71"/>
      <c r="B57" s="71"/>
      <c r="C57" s="68"/>
      <c r="D57" s="68"/>
      <c r="E57" s="68"/>
      <c r="F57" s="68"/>
      <c r="G57" s="68"/>
      <c r="H57" s="68"/>
      <c r="I57" s="68"/>
      <c r="J57" s="72"/>
      <c r="K57" s="72"/>
      <c r="L57" s="72"/>
      <c r="M57" s="72"/>
      <c r="N57" s="26"/>
      <c r="O57" s="26"/>
      <c r="P57" s="25"/>
      <c r="Q57" s="25"/>
      <c r="AB57" s="67"/>
    </row>
    <row r="58" spans="1:28" ht="15" customHeight="1" x14ac:dyDescent="0.25">
      <c r="A58" s="71"/>
      <c r="B58" s="71"/>
      <c r="C58" s="68"/>
      <c r="D58" s="68"/>
      <c r="E58" s="68"/>
      <c r="F58" s="68"/>
      <c r="G58" s="68"/>
      <c r="H58" s="68"/>
      <c r="I58" s="68"/>
      <c r="J58" s="72"/>
      <c r="K58" s="72"/>
      <c r="L58" s="72"/>
      <c r="M58" s="72"/>
      <c r="N58" s="26"/>
      <c r="O58" s="26"/>
      <c r="P58" s="25"/>
      <c r="Q58" s="25"/>
      <c r="AB58" s="67"/>
    </row>
    <row r="59" spans="1:28" ht="15" customHeight="1" x14ac:dyDescent="0.25">
      <c r="A59" s="71"/>
      <c r="B59" s="71"/>
      <c r="C59" s="68"/>
      <c r="D59" s="68"/>
      <c r="E59" s="68"/>
      <c r="F59" s="68"/>
      <c r="G59" s="68"/>
      <c r="H59" s="68"/>
      <c r="I59" s="68"/>
      <c r="J59" s="72"/>
      <c r="K59" s="72"/>
      <c r="L59" s="72"/>
      <c r="M59" s="72"/>
      <c r="N59" s="26"/>
      <c r="O59" s="26"/>
      <c r="P59" s="25"/>
      <c r="Q59" s="25"/>
      <c r="AB59" s="67"/>
    </row>
    <row r="60" spans="1:28" ht="15" customHeight="1" x14ac:dyDescent="0.25">
      <c r="A60" s="71"/>
      <c r="B60" s="71"/>
      <c r="C60" s="68"/>
      <c r="D60" s="68"/>
      <c r="E60" s="68"/>
      <c r="F60" s="68"/>
      <c r="G60" s="68"/>
      <c r="H60" s="68"/>
      <c r="I60" s="68"/>
      <c r="J60" s="72"/>
      <c r="K60" s="72"/>
      <c r="L60" s="72"/>
      <c r="M60" s="72"/>
      <c r="N60" s="26"/>
      <c r="O60" s="26"/>
      <c r="P60" s="25"/>
      <c r="Q60" s="25"/>
      <c r="AB60" s="67"/>
    </row>
    <row r="61" spans="1:28" ht="15" customHeight="1" x14ac:dyDescent="0.25">
      <c r="A61" s="71"/>
      <c r="B61" s="71"/>
      <c r="C61" s="68"/>
      <c r="D61" s="68"/>
      <c r="E61" s="68"/>
      <c r="F61" s="68"/>
      <c r="G61" s="68"/>
      <c r="H61" s="68"/>
      <c r="I61" s="68"/>
      <c r="J61" s="72"/>
      <c r="K61" s="72"/>
      <c r="L61" s="72"/>
      <c r="M61" s="72"/>
      <c r="N61" s="26"/>
      <c r="O61" s="26"/>
      <c r="P61" s="25"/>
      <c r="Q61" s="25"/>
      <c r="AB61" s="67"/>
    </row>
    <row r="62" spans="1:28" ht="15" customHeight="1" x14ac:dyDescent="0.25">
      <c r="A62" s="71"/>
      <c r="B62" s="71"/>
      <c r="C62" s="68"/>
      <c r="D62" s="68"/>
      <c r="E62" s="68"/>
      <c r="F62" s="68"/>
      <c r="G62" s="68"/>
      <c r="H62" s="68"/>
      <c r="I62" s="68"/>
      <c r="J62" s="72"/>
      <c r="K62" s="72"/>
      <c r="L62" s="72"/>
      <c r="M62" s="72"/>
      <c r="N62" s="26"/>
      <c r="O62" s="26"/>
      <c r="P62" s="25"/>
      <c r="Q62" s="25"/>
      <c r="AB62" s="67"/>
    </row>
    <row r="63" spans="1:28" ht="15" customHeight="1" x14ac:dyDescent="0.25">
      <c r="A63" s="71"/>
      <c r="B63" s="71"/>
      <c r="C63" s="68"/>
      <c r="D63" s="68"/>
      <c r="E63" s="68"/>
      <c r="F63" s="68"/>
      <c r="G63" s="68"/>
      <c r="H63" s="68"/>
      <c r="I63" s="68"/>
      <c r="J63" s="72"/>
      <c r="K63" s="72"/>
      <c r="L63" s="72"/>
      <c r="M63" s="72"/>
      <c r="N63" s="26"/>
      <c r="O63" s="26"/>
      <c r="P63" s="25"/>
      <c r="Q63" s="25"/>
      <c r="AB63" s="67"/>
    </row>
    <row r="64" spans="1:28" ht="15" customHeight="1" x14ac:dyDescent="0.25">
      <c r="A64" s="71"/>
      <c r="B64" s="71"/>
      <c r="C64" s="68"/>
      <c r="D64" s="68"/>
      <c r="E64" s="68"/>
      <c r="F64" s="68"/>
      <c r="G64" s="68"/>
      <c r="H64" s="68"/>
      <c r="I64" s="68"/>
      <c r="J64" s="72"/>
      <c r="K64" s="72"/>
      <c r="L64" s="72"/>
      <c r="M64" s="72"/>
      <c r="N64" s="26"/>
      <c r="O64" s="26"/>
      <c r="P64" s="25"/>
      <c r="Q64" s="25"/>
      <c r="AB64" s="67"/>
    </row>
    <row r="65" spans="1:28" ht="15" customHeight="1" x14ac:dyDescent="0.25">
      <c r="A65" s="71"/>
      <c r="B65" s="71"/>
      <c r="C65" s="68"/>
      <c r="D65" s="68"/>
      <c r="E65" s="68"/>
      <c r="F65" s="68"/>
      <c r="G65" s="68"/>
      <c r="H65" s="68"/>
      <c r="I65" s="68"/>
      <c r="J65" s="72"/>
      <c r="K65" s="72"/>
      <c r="L65" s="72"/>
      <c r="M65" s="72"/>
      <c r="N65" s="26"/>
      <c r="O65" s="26"/>
      <c r="P65" s="25"/>
      <c r="Q65" s="25"/>
      <c r="AB65" s="67"/>
    </row>
    <row r="66" spans="1:28" ht="15" customHeight="1" x14ac:dyDescent="0.25">
      <c r="A66" s="71"/>
      <c r="B66" s="71"/>
      <c r="C66" s="68"/>
      <c r="D66" s="68"/>
      <c r="E66" s="68"/>
      <c r="F66" s="68"/>
      <c r="G66" s="68"/>
      <c r="H66" s="68"/>
      <c r="I66" s="68"/>
      <c r="J66" s="72"/>
      <c r="K66" s="72"/>
      <c r="L66" s="72"/>
      <c r="M66" s="72"/>
      <c r="N66" s="26"/>
      <c r="O66" s="26"/>
      <c r="P66" s="25"/>
      <c r="Q66" s="25"/>
      <c r="AB66" s="67"/>
    </row>
    <row r="67" spans="1:28" ht="15" customHeight="1" x14ac:dyDescent="0.25">
      <c r="A67" s="71"/>
      <c r="B67" s="71"/>
      <c r="C67" s="68"/>
      <c r="D67" s="68"/>
      <c r="E67" s="68"/>
      <c r="F67" s="68"/>
      <c r="G67" s="68"/>
      <c r="H67" s="68"/>
      <c r="I67" s="68"/>
      <c r="J67" s="72"/>
      <c r="K67" s="72"/>
      <c r="L67" s="72"/>
      <c r="M67" s="72"/>
      <c r="N67" s="26"/>
      <c r="O67" s="26"/>
      <c r="P67" s="25"/>
      <c r="Q67" s="25"/>
      <c r="AB67" s="67"/>
    </row>
    <row r="68" spans="1:28" ht="15" customHeight="1" x14ac:dyDescent="0.25">
      <c r="A68" s="71"/>
      <c r="B68" s="71"/>
      <c r="C68" s="68"/>
      <c r="D68" s="68"/>
      <c r="E68" s="68"/>
      <c r="F68" s="68"/>
      <c r="G68" s="68"/>
      <c r="H68" s="68"/>
      <c r="I68" s="68"/>
      <c r="J68" s="72"/>
      <c r="K68" s="72"/>
      <c r="L68" s="72"/>
      <c r="M68" s="72"/>
      <c r="N68" s="26"/>
      <c r="O68" s="26"/>
      <c r="P68" s="25"/>
      <c r="Q68" s="25"/>
      <c r="AB68" s="67"/>
    </row>
    <row r="69" spans="1:28" ht="15" customHeight="1" x14ac:dyDescent="0.25">
      <c r="A69" s="71"/>
      <c r="B69" s="71"/>
      <c r="C69" s="68"/>
      <c r="D69" s="68"/>
      <c r="E69" s="68"/>
      <c r="F69" s="68"/>
      <c r="G69" s="68"/>
      <c r="H69" s="68"/>
      <c r="I69" s="68"/>
      <c r="J69" s="72"/>
      <c r="K69" s="72"/>
      <c r="L69" s="72"/>
      <c r="M69" s="72"/>
      <c r="N69" s="26"/>
      <c r="O69" s="26"/>
      <c r="P69" s="25"/>
      <c r="Q69" s="25"/>
      <c r="AB69" s="67"/>
    </row>
    <row r="70" spans="1:28" ht="15" customHeight="1" x14ac:dyDescent="0.25">
      <c r="A70" s="71"/>
      <c r="B70" s="71"/>
      <c r="C70" s="68"/>
      <c r="D70" s="68"/>
      <c r="E70" s="68"/>
      <c r="F70" s="68"/>
      <c r="G70" s="68"/>
      <c r="H70" s="68"/>
      <c r="I70" s="68"/>
      <c r="J70" s="72"/>
      <c r="K70" s="72"/>
      <c r="L70" s="72"/>
      <c r="M70" s="72"/>
      <c r="N70" s="26"/>
      <c r="O70" s="26"/>
      <c r="P70" s="25"/>
      <c r="Q70" s="25"/>
      <c r="AB70" s="67"/>
    </row>
    <row r="71" spans="1:28" ht="15" customHeight="1" x14ac:dyDescent="0.25">
      <c r="A71" s="71"/>
      <c r="B71" s="71"/>
      <c r="C71" s="68"/>
      <c r="D71" s="68"/>
      <c r="E71" s="68"/>
      <c r="F71" s="68"/>
      <c r="G71" s="68"/>
      <c r="H71" s="68"/>
      <c r="I71" s="68"/>
      <c r="J71" s="72"/>
      <c r="K71" s="72"/>
      <c r="L71" s="72"/>
      <c r="M71" s="72"/>
      <c r="N71" s="26"/>
      <c r="O71" s="26"/>
      <c r="P71" s="25"/>
      <c r="Q71" s="25"/>
      <c r="AB71" s="67"/>
    </row>
    <row r="72" spans="1:28" ht="15" customHeight="1" x14ac:dyDescent="0.25">
      <c r="A72" s="71"/>
      <c r="B72" s="71"/>
      <c r="C72" s="68"/>
      <c r="D72" s="68"/>
      <c r="E72" s="68"/>
      <c r="F72" s="68"/>
      <c r="G72" s="68"/>
      <c r="H72" s="68"/>
      <c r="I72" s="68"/>
      <c r="J72" s="72"/>
      <c r="K72" s="72"/>
      <c r="L72" s="72"/>
      <c r="M72" s="72"/>
      <c r="N72" s="26"/>
      <c r="O72" s="26"/>
      <c r="P72" s="25"/>
      <c r="Q72" s="25"/>
      <c r="AB72" s="67"/>
    </row>
    <row r="73" spans="1:28" ht="15" customHeight="1" x14ac:dyDescent="0.25">
      <c r="A73" s="71"/>
      <c r="B73" s="71"/>
      <c r="C73" s="68"/>
      <c r="D73" s="68"/>
      <c r="E73" s="68"/>
      <c r="F73" s="68"/>
      <c r="G73" s="68"/>
      <c r="H73" s="68"/>
      <c r="I73" s="68"/>
      <c r="J73" s="72"/>
      <c r="K73" s="72"/>
      <c r="L73" s="72"/>
      <c r="M73" s="72"/>
      <c r="N73" s="26"/>
      <c r="O73" s="26"/>
      <c r="P73" s="25"/>
      <c r="Q73" s="25"/>
      <c r="AB73" s="67"/>
    </row>
    <row r="74" spans="1:28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AB74" s="67"/>
    </row>
    <row r="75" spans="1:28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AB75" s="67"/>
    </row>
    <row r="76" spans="1:28" ht="15" customHeight="1" x14ac:dyDescent="0.2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AB76" s="67"/>
    </row>
    <row r="77" spans="1:28" ht="15" customHeight="1" x14ac:dyDescent="0.2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AB77" s="67"/>
    </row>
    <row r="78" spans="1:28" ht="15" customHeight="1" x14ac:dyDescent="0.2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AB78" s="67"/>
    </row>
    <row r="79" spans="1:28" ht="15" customHeight="1" x14ac:dyDescent="0.2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AB79" s="67"/>
    </row>
    <row r="80" spans="1:28" ht="15" customHeight="1" x14ac:dyDescent="0.2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AB80" s="67"/>
    </row>
    <row r="81" spans="1:28" ht="15" customHeight="1" x14ac:dyDescent="0.2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AB81" s="67"/>
    </row>
    <row r="82" spans="1:28" ht="15" customHeight="1" x14ac:dyDescent="0.2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AB82" s="67"/>
    </row>
    <row r="83" spans="1:28" ht="15" customHeight="1" x14ac:dyDescent="0.2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AB83" s="67"/>
    </row>
    <row r="84" spans="1:28" ht="15" customHeight="1" x14ac:dyDescent="0.2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AB84" s="67"/>
    </row>
    <row r="85" spans="1:28" ht="15" customHeight="1" x14ac:dyDescent="0.2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AB85" s="67"/>
    </row>
    <row r="86" spans="1:28" ht="15" customHeight="1" x14ac:dyDescent="0.2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AB86" s="67"/>
    </row>
    <row r="87" spans="1:28" ht="15" customHeight="1" x14ac:dyDescent="0.2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AB87" s="67"/>
    </row>
    <row r="88" spans="1:28" ht="15" customHeight="1" x14ac:dyDescent="0.2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AB88" s="67"/>
    </row>
    <row r="89" spans="1:28" ht="15" customHeight="1" x14ac:dyDescent="0.2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AB89" s="67"/>
    </row>
    <row r="90" spans="1:28" ht="15" customHeight="1" x14ac:dyDescent="0.2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AB90" s="67"/>
    </row>
    <row r="91" spans="1:28" ht="15" customHeight="1" x14ac:dyDescent="0.2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AB91" s="67"/>
    </row>
    <row r="92" spans="1:28" ht="15" customHeight="1" x14ac:dyDescent="0.2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AB92" s="67"/>
    </row>
    <row r="93" spans="1:28" ht="15" customHeight="1" x14ac:dyDescent="0.2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AB93" s="67"/>
    </row>
    <row r="94" spans="1:28" ht="15" customHeight="1" x14ac:dyDescent="0.2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AB94" s="67"/>
    </row>
    <row r="95" spans="1:28" ht="15" customHeight="1" x14ac:dyDescent="0.2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AB95" s="67"/>
    </row>
    <row r="96" spans="1:28" ht="15" customHeight="1" x14ac:dyDescent="0.2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AB96" s="67"/>
    </row>
    <row r="97" spans="1:28" ht="15" customHeight="1" x14ac:dyDescent="0.2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AB97" s="67"/>
    </row>
    <row r="98" spans="1:28" ht="15" customHeight="1" x14ac:dyDescent="0.2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AB98" s="67"/>
    </row>
    <row r="99" spans="1:28" ht="15" customHeight="1" x14ac:dyDescent="0.2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AB99" s="67"/>
    </row>
    <row r="100" spans="1:28" ht="15" customHeight="1" x14ac:dyDescent="0.2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AB100" s="67"/>
    </row>
    <row r="101" spans="1:28" ht="15" customHeight="1" x14ac:dyDescent="0.2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AB101" s="67"/>
    </row>
    <row r="102" spans="1:28" ht="15" customHeight="1" x14ac:dyDescent="0.2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AB102" s="67"/>
    </row>
    <row r="103" spans="1:28" ht="15" customHeight="1" x14ac:dyDescent="0.2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AB103" s="67"/>
    </row>
    <row r="104" spans="1:28" ht="15" customHeight="1" x14ac:dyDescent="0.2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AB104" s="67"/>
    </row>
    <row r="105" spans="1:28" ht="15" customHeight="1" x14ac:dyDescent="0.2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AB105" s="67"/>
    </row>
    <row r="106" spans="1:28" ht="1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AB106" s="67"/>
    </row>
    <row r="107" spans="1:28" ht="1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AB107" s="67"/>
    </row>
    <row r="108" spans="1:28" ht="1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AB108" s="67"/>
    </row>
    <row r="109" spans="1:28" ht="1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AB109" s="67"/>
    </row>
    <row r="110" spans="1:28" x14ac:dyDescent="0.2">
      <c r="AB110" s="67"/>
    </row>
    <row r="111" spans="1:28" x14ac:dyDescent="0.2">
      <c r="AB111" s="67"/>
    </row>
    <row r="112" spans="1:28" x14ac:dyDescent="0.2">
      <c r="AB112" s="67"/>
    </row>
    <row r="113" spans="28:28" x14ac:dyDescent="0.2">
      <c r="AB113" s="67"/>
    </row>
    <row r="114" spans="28:28" x14ac:dyDescent="0.2">
      <c r="AB114" s="67"/>
    </row>
    <row r="115" spans="28:28" x14ac:dyDescent="0.2">
      <c r="AB115" s="67"/>
    </row>
    <row r="116" spans="28:28" x14ac:dyDescent="0.2">
      <c r="AB116" s="67"/>
    </row>
    <row r="117" spans="28:28" x14ac:dyDescent="0.2">
      <c r="AB117" s="67"/>
    </row>
    <row r="118" spans="28:28" x14ac:dyDescent="0.2">
      <c r="AB118" s="67"/>
    </row>
    <row r="119" spans="28:28" x14ac:dyDescent="0.2">
      <c r="AB119" s="67"/>
    </row>
    <row r="120" spans="28:28" x14ac:dyDescent="0.2">
      <c r="AB120" s="67"/>
    </row>
    <row r="121" spans="28:28" x14ac:dyDescent="0.2">
      <c r="AB121" s="67"/>
    </row>
    <row r="122" spans="28:28" x14ac:dyDescent="0.2">
      <c r="AB122" s="67"/>
    </row>
    <row r="123" spans="28:28" x14ac:dyDescent="0.2">
      <c r="AB123" s="67"/>
    </row>
    <row r="124" spans="28:28" x14ac:dyDescent="0.2">
      <c r="AB124" s="67"/>
    </row>
    <row r="125" spans="28:28" x14ac:dyDescent="0.2">
      <c r="AB125" s="67"/>
    </row>
    <row r="126" spans="28:28" x14ac:dyDescent="0.2">
      <c r="AB126" s="67"/>
    </row>
    <row r="127" spans="28:28" x14ac:dyDescent="0.2">
      <c r="AB127" s="67"/>
    </row>
    <row r="128" spans="28:28" x14ac:dyDescent="0.2">
      <c r="AB128" s="67"/>
    </row>
    <row r="129" spans="28:28" x14ac:dyDescent="0.2">
      <c r="AB129" s="67"/>
    </row>
    <row r="130" spans="28:28" x14ac:dyDescent="0.2">
      <c r="AB130" s="67"/>
    </row>
    <row r="131" spans="28:28" x14ac:dyDescent="0.2">
      <c r="AB131" s="67"/>
    </row>
    <row r="132" spans="28:28" x14ac:dyDescent="0.2">
      <c r="AB132" s="67"/>
    </row>
    <row r="133" spans="28:28" x14ac:dyDescent="0.2">
      <c r="AB133" s="67"/>
    </row>
    <row r="134" spans="28:28" x14ac:dyDescent="0.2">
      <c r="AB134" s="67"/>
    </row>
    <row r="135" spans="28:28" x14ac:dyDescent="0.2">
      <c r="AB135" s="67"/>
    </row>
    <row r="136" spans="28:28" x14ac:dyDescent="0.2">
      <c r="AB136" s="67"/>
    </row>
    <row r="137" spans="28:28" x14ac:dyDescent="0.2">
      <c r="AB137" s="67"/>
    </row>
    <row r="138" spans="28:28" x14ac:dyDescent="0.2">
      <c r="AB138" s="67"/>
    </row>
    <row r="139" spans="28:28" x14ac:dyDescent="0.2">
      <c r="AB139" s="67"/>
    </row>
    <row r="140" spans="28:28" x14ac:dyDescent="0.2">
      <c r="AB140" s="67"/>
    </row>
    <row r="141" spans="28:28" x14ac:dyDescent="0.2">
      <c r="AB141" s="67"/>
    </row>
    <row r="142" spans="28:28" x14ac:dyDescent="0.2">
      <c r="AB142" s="67"/>
    </row>
    <row r="143" spans="28:28" x14ac:dyDescent="0.2">
      <c r="AB143" s="67"/>
    </row>
    <row r="144" spans="28:28" x14ac:dyDescent="0.2">
      <c r="AB144" s="67"/>
    </row>
    <row r="145" spans="28:28" x14ac:dyDescent="0.2">
      <c r="AB145" s="67"/>
    </row>
    <row r="146" spans="28:28" x14ac:dyDescent="0.2">
      <c r="AB146" s="67"/>
    </row>
    <row r="147" spans="28:28" x14ac:dyDescent="0.2">
      <c r="AB147" s="67"/>
    </row>
    <row r="148" spans="28:28" x14ac:dyDescent="0.2">
      <c r="AB148" s="67"/>
    </row>
    <row r="149" spans="28:28" x14ac:dyDescent="0.2">
      <c r="AB149" s="67"/>
    </row>
    <row r="150" spans="28:28" x14ac:dyDescent="0.2">
      <c r="AB150" s="67"/>
    </row>
    <row r="151" spans="28:28" x14ac:dyDescent="0.2">
      <c r="AB151" s="67"/>
    </row>
    <row r="152" spans="28:28" x14ac:dyDescent="0.2">
      <c r="AB152" s="67"/>
    </row>
    <row r="153" spans="28:28" x14ac:dyDescent="0.2">
      <c r="AB153" s="67"/>
    </row>
    <row r="154" spans="28:28" x14ac:dyDescent="0.2">
      <c r="AB154" s="67"/>
    </row>
    <row r="155" spans="28:28" x14ac:dyDescent="0.2">
      <c r="AB155" s="67"/>
    </row>
    <row r="156" spans="28:28" x14ac:dyDescent="0.2">
      <c r="AB156" s="67"/>
    </row>
    <row r="157" spans="28:28" x14ac:dyDescent="0.2">
      <c r="AB157" s="67"/>
    </row>
    <row r="158" spans="28:28" x14ac:dyDescent="0.2">
      <c r="AB158" s="67"/>
    </row>
    <row r="159" spans="28:28" x14ac:dyDescent="0.2">
      <c r="AB159" s="67"/>
    </row>
    <row r="160" spans="28:28" x14ac:dyDescent="0.2">
      <c r="AB160" s="67"/>
    </row>
    <row r="161" spans="28:28" x14ac:dyDescent="0.2">
      <c r="AB161" s="67"/>
    </row>
    <row r="162" spans="28:28" x14ac:dyDescent="0.2">
      <c r="AB162" s="67"/>
    </row>
    <row r="163" spans="28:28" x14ac:dyDescent="0.2">
      <c r="AB163" s="67"/>
    </row>
    <row r="164" spans="28:28" x14ac:dyDescent="0.2">
      <c r="AB164" s="67"/>
    </row>
    <row r="165" spans="28:28" x14ac:dyDescent="0.2">
      <c r="AB165" s="67"/>
    </row>
    <row r="166" spans="28:28" x14ac:dyDescent="0.2">
      <c r="AB166" s="67"/>
    </row>
    <row r="167" spans="28:28" x14ac:dyDescent="0.2">
      <c r="AB167" s="67"/>
    </row>
    <row r="168" spans="28:28" x14ac:dyDescent="0.2">
      <c r="AB168" s="67"/>
    </row>
    <row r="169" spans="28:28" x14ac:dyDescent="0.2">
      <c r="AB169" s="67"/>
    </row>
    <row r="170" spans="28:28" x14ac:dyDescent="0.2">
      <c r="AB170" s="67"/>
    </row>
    <row r="171" spans="28:28" x14ac:dyDescent="0.2">
      <c r="AB171" s="67"/>
    </row>
    <row r="172" spans="28:28" x14ac:dyDescent="0.2">
      <c r="AB172" s="67"/>
    </row>
    <row r="173" spans="28:28" x14ac:dyDescent="0.2">
      <c r="AB173" s="67"/>
    </row>
    <row r="174" spans="28:28" x14ac:dyDescent="0.2">
      <c r="AB174" s="67"/>
    </row>
    <row r="175" spans="28:28" x14ac:dyDescent="0.2">
      <c r="AB175" s="67"/>
    </row>
    <row r="176" spans="28:28" x14ac:dyDescent="0.2">
      <c r="AB176" s="67"/>
    </row>
    <row r="177" spans="28:28" x14ac:dyDescent="0.2">
      <c r="AB177" s="67"/>
    </row>
    <row r="178" spans="28:28" x14ac:dyDescent="0.2">
      <c r="AB178" s="67"/>
    </row>
    <row r="179" spans="28:28" x14ac:dyDescent="0.2">
      <c r="AB179" s="67"/>
    </row>
    <row r="180" spans="28:28" x14ac:dyDescent="0.2">
      <c r="AB180" s="67"/>
    </row>
    <row r="181" spans="28:28" x14ac:dyDescent="0.2">
      <c r="AB181" s="67"/>
    </row>
    <row r="182" spans="28:28" x14ac:dyDescent="0.2">
      <c r="AB182" s="67"/>
    </row>
    <row r="183" spans="28:28" x14ac:dyDescent="0.2">
      <c r="AB183" s="67"/>
    </row>
    <row r="184" spans="28:28" x14ac:dyDescent="0.2">
      <c r="AB184" s="67"/>
    </row>
    <row r="185" spans="28:28" x14ac:dyDescent="0.2">
      <c r="AB185" s="67"/>
    </row>
    <row r="186" spans="28:28" x14ac:dyDescent="0.2">
      <c r="AB186" s="67"/>
    </row>
    <row r="187" spans="28:28" x14ac:dyDescent="0.2">
      <c r="AB187" s="67"/>
    </row>
    <row r="188" spans="28:28" x14ac:dyDescent="0.2">
      <c r="AB188" s="67"/>
    </row>
    <row r="189" spans="28:28" x14ac:dyDescent="0.2">
      <c r="AB189" s="67"/>
    </row>
  </sheetData>
  <phoneticPr fontId="3" type="noConversion"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111"/>
  <dimension ref="A1:AB273"/>
  <sheetViews>
    <sheetView topLeftCell="J1" workbookViewId="0">
      <selection activeCell="Q13" sqref="Q13"/>
    </sheetView>
  </sheetViews>
  <sheetFormatPr defaultRowHeight="14.25" x14ac:dyDescent="0.2"/>
  <cols>
    <col min="1" max="1" width="55.375" style="23" bestFit="1" customWidth="1"/>
    <col min="2" max="2" width="24.625" style="23" bestFit="1" customWidth="1"/>
    <col min="3" max="3" width="19.875" style="23" bestFit="1" customWidth="1"/>
    <col min="4" max="5" width="21.125" style="23" customWidth="1"/>
    <col min="6" max="9" width="22.125" style="23" bestFit="1" customWidth="1"/>
    <col min="10" max="10" width="19.75" style="23" bestFit="1" customWidth="1"/>
    <col min="11" max="12" width="21.5" style="23" bestFit="1" customWidth="1"/>
    <col min="13" max="13" width="20.5" style="23" bestFit="1" customWidth="1"/>
    <col min="14" max="14" width="49" style="23" bestFit="1" customWidth="1"/>
    <col min="15" max="15" width="12.625" style="23" customWidth="1"/>
    <col min="16" max="16" width="19.75" style="23" customWidth="1"/>
    <col min="17" max="17" width="11.62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17.625" style="22" customWidth="1"/>
    <col min="29" max="30" width="9" style="22" customWidth="1"/>
    <col min="31" max="16384" width="9" style="22"/>
  </cols>
  <sheetData>
    <row r="1" spans="1:28" ht="15" customHeight="1" x14ac:dyDescent="0.25">
      <c r="A1" s="38" t="s">
        <v>83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4065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842</v>
      </c>
      <c r="B2" s="71">
        <v>1010</v>
      </c>
      <c r="C2" s="68">
        <v>0</v>
      </c>
      <c r="D2" s="68">
        <v>274.57</v>
      </c>
      <c r="E2" s="68">
        <v>212.19</v>
      </c>
      <c r="F2" s="68">
        <f t="shared" ref="F2:F27" si="0">($A$28-A2)/(ROW($A$28)-ROW(A2))</f>
        <v>123.96153846153847</v>
      </c>
      <c r="G2" s="68">
        <v>0</v>
      </c>
      <c r="H2" s="68">
        <f t="shared" ref="H2:H27" si="1">($A$28-B2)/(ROW($A$28)-ROW(B2))</f>
        <v>117.5</v>
      </c>
      <c r="I2" s="68">
        <v>0</v>
      </c>
      <c r="J2" s="72"/>
      <c r="K2" s="72"/>
      <c r="L2" s="72"/>
      <c r="M2" s="72">
        <f t="shared" ref="M2:M33" ca="1" si="2">IF(RAND()&lt;0.5,0,1)</f>
        <v>1</v>
      </c>
      <c r="N2" s="33" t="s">
        <v>38</v>
      </c>
      <c r="O2" s="73">
        <v>0.2</v>
      </c>
      <c r="P2" s="32" t="s">
        <v>39</v>
      </c>
      <c r="Q2" s="25">
        <f>LARGE(A:A,2)</f>
        <v>4020</v>
      </c>
      <c r="T2" s="22">
        <v>674.89499999999998</v>
      </c>
      <c r="U2" s="74">
        <f t="shared" ref="U2:U33" si="3">T2-B2</f>
        <v>-335.10500000000002</v>
      </c>
      <c r="V2" s="70">
        <f t="shared" ref="V2:V33" si="4">ROUND(U2,0)</f>
        <v>-335</v>
      </c>
      <c r="W2" s="70">
        <v>4766</v>
      </c>
      <c r="X2" s="70">
        <f t="shared" ref="X2:X33" si="5">B2/$W$2*$W$3</f>
        <v>1110.2370960973562</v>
      </c>
      <c r="Y2" s="70">
        <f t="shared" ref="Y2:Y33" si="6">X2-B2</f>
        <v>100.23709609735624</v>
      </c>
      <c r="Z2" s="70">
        <f t="shared" ref="Z2:Z33" si="7">ROUND(Y2,0)</f>
        <v>100</v>
      </c>
      <c r="AA2" s="24">
        <f t="shared" ref="AA2:AA33" si="8">IF(V2&gt;=0,V2,Z2)</f>
        <v>100</v>
      </c>
      <c r="AB2" s="67">
        <f t="shared" ref="AB2:AB33" si="9">B2+AA2</f>
        <v>1110</v>
      </c>
    </row>
    <row r="3" spans="1:28" ht="15" customHeight="1" x14ac:dyDescent="0.25">
      <c r="A3" s="71">
        <v>900</v>
      </c>
      <c r="B3" s="71">
        <v>1010</v>
      </c>
      <c r="C3" s="68">
        <v>0</v>
      </c>
      <c r="D3" s="68">
        <v>274.56</v>
      </c>
      <c r="E3" s="68">
        <v>212.19</v>
      </c>
      <c r="F3" s="68">
        <f t="shared" si="0"/>
        <v>126.6</v>
      </c>
      <c r="G3" s="68">
        <v>0</v>
      </c>
      <c r="H3" s="68">
        <f t="shared" si="1"/>
        <v>122.2</v>
      </c>
      <c r="I3" s="68">
        <v>0</v>
      </c>
      <c r="J3" s="72">
        <f t="shared" ref="J3:J50" si="10">IF(ABS(B3-B2)&lt;=50,1,0)</f>
        <v>1</v>
      </c>
      <c r="K3" s="72">
        <f t="shared" ref="K3:K50" si="11">IF(ABS((B3-B2))&lt;=50,1,IF((B3-B2)*(1)&gt;=0,1,-1))</f>
        <v>1</v>
      </c>
      <c r="L3" s="72"/>
      <c r="M3" s="72">
        <f t="shared" ca="1" si="2"/>
        <v>1</v>
      </c>
      <c r="N3" s="26" t="s">
        <v>40</v>
      </c>
      <c r="O3" s="26">
        <f>COUNT(A:A)</f>
        <v>49</v>
      </c>
      <c r="P3" s="32" t="s">
        <v>41</v>
      </c>
      <c r="Q3" s="25">
        <f>LARGE(A:A,3)</f>
        <v>3945</v>
      </c>
      <c r="T3" s="22">
        <v>706.46699999999998</v>
      </c>
      <c r="U3" s="74">
        <f t="shared" si="3"/>
        <v>-303.53300000000002</v>
      </c>
      <c r="V3" s="70">
        <f t="shared" si="4"/>
        <v>-304</v>
      </c>
      <c r="W3" s="70">
        <v>5239</v>
      </c>
      <c r="X3" s="70">
        <f t="shared" si="5"/>
        <v>1110.2370960973562</v>
      </c>
      <c r="Y3" s="70">
        <f t="shared" si="6"/>
        <v>100.23709609735624</v>
      </c>
      <c r="Z3" s="70">
        <f t="shared" si="7"/>
        <v>100</v>
      </c>
      <c r="AA3" s="24">
        <f t="shared" si="8"/>
        <v>100</v>
      </c>
      <c r="AB3" s="67">
        <f t="shared" si="9"/>
        <v>1110</v>
      </c>
    </row>
    <row r="4" spans="1:28" ht="15" customHeight="1" x14ac:dyDescent="0.25">
      <c r="A4" s="71">
        <v>754</v>
      </c>
      <c r="B4" s="71">
        <v>1010</v>
      </c>
      <c r="C4" s="68">
        <v>0</v>
      </c>
      <c r="D4" s="68">
        <v>274.54000000000002</v>
      </c>
      <c r="E4" s="68">
        <v>212.19</v>
      </c>
      <c r="F4" s="68">
        <f t="shared" si="0"/>
        <v>137.95833333333334</v>
      </c>
      <c r="G4" s="68">
        <v>0</v>
      </c>
      <c r="H4" s="68">
        <f t="shared" si="1"/>
        <v>127.29166666666667</v>
      </c>
      <c r="I4" s="68">
        <v>0</v>
      </c>
      <c r="J4" s="72">
        <f t="shared" si="10"/>
        <v>1</v>
      </c>
      <c r="K4" s="72">
        <f t="shared" si="11"/>
        <v>1</v>
      </c>
      <c r="L4" s="72"/>
      <c r="M4" s="72">
        <f t="shared" ca="1" si="2"/>
        <v>1</v>
      </c>
      <c r="N4" s="26" t="s">
        <v>42</v>
      </c>
      <c r="O4" s="75">
        <f>MAX(A:A)</f>
        <v>4065</v>
      </c>
      <c r="P4" s="32" t="s">
        <v>43</v>
      </c>
      <c r="Q4" s="25">
        <f>LARGE(B:B,1)</f>
        <v>2230</v>
      </c>
      <c r="T4" s="22">
        <v>714.83500000000004</v>
      </c>
      <c r="U4" s="74">
        <f t="shared" si="3"/>
        <v>-295.16499999999996</v>
      </c>
      <c r="V4" s="70">
        <f t="shared" si="4"/>
        <v>-295</v>
      </c>
      <c r="W4" s="70"/>
      <c r="X4" s="70">
        <f t="shared" si="5"/>
        <v>1110.2370960973562</v>
      </c>
      <c r="Y4" s="70">
        <f t="shared" si="6"/>
        <v>100.23709609735624</v>
      </c>
      <c r="Z4" s="70">
        <f t="shared" si="7"/>
        <v>100</v>
      </c>
      <c r="AA4" s="24">
        <f t="shared" si="8"/>
        <v>100</v>
      </c>
      <c r="AB4" s="67">
        <f t="shared" si="9"/>
        <v>1110</v>
      </c>
    </row>
    <row r="5" spans="1:28" ht="15" customHeight="1" x14ac:dyDescent="0.25">
      <c r="A5" s="71">
        <v>543</v>
      </c>
      <c r="B5" s="71">
        <v>1010</v>
      </c>
      <c r="C5" s="68">
        <v>0</v>
      </c>
      <c r="D5" s="68">
        <v>274.49</v>
      </c>
      <c r="E5" s="68">
        <v>212.19</v>
      </c>
      <c r="F5" s="68">
        <f t="shared" si="0"/>
        <v>153.13043478260869</v>
      </c>
      <c r="G5" s="68">
        <v>0</v>
      </c>
      <c r="H5" s="68">
        <f t="shared" si="1"/>
        <v>132.82608695652175</v>
      </c>
      <c r="I5" s="68">
        <v>0</v>
      </c>
      <c r="J5" s="72">
        <f t="shared" si="10"/>
        <v>1</v>
      </c>
      <c r="K5" s="72">
        <f t="shared" si="11"/>
        <v>1</v>
      </c>
      <c r="L5" s="72"/>
      <c r="M5" s="72">
        <f t="shared" ca="1" si="2"/>
        <v>1</v>
      </c>
      <c r="N5" s="26" t="s">
        <v>44</v>
      </c>
      <c r="O5" s="76">
        <v>1.5</v>
      </c>
      <c r="P5" s="32" t="s">
        <v>45</v>
      </c>
      <c r="Q5" s="25">
        <f>LARGE(B:B,2)</f>
        <v>2230</v>
      </c>
      <c r="T5" s="22">
        <v>831.36400000000003</v>
      </c>
      <c r="U5" s="74">
        <f t="shared" si="3"/>
        <v>-178.63599999999997</v>
      </c>
      <c r="V5" s="70">
        <f t="shared" si="4"/>
        <v>-179</v>
      </c>
      <c r="W5" s="70"/>
      <c r="X5" s="70">
        <f t="shared" si="5"/>
        <v>1110.2370960973562</v>
      </c>
      <c r="Y5" s="70">
        <f t="shared" si="6"/>
        <v>100.23709609735624</v>
      </c>
      <c r="Z5" s="70">
        <f t="shared" si="7"/>
        <v>100</v>
      </c>
      <c r="AA5" s="24">
        <f t="shared" si="8"/>
        <v>100</v>
      </c>
      <c r="AB5" s="67">
        <f t="shared" si="9"/>
        <v>1110</v>
      </c>
    </row>
    <row r="6" spans="1:28" ht="15" customHeight="1" x14ac:dyDescent="0.25">
      <c r="A6" s="71">
        <v>1054</v>
      </c>
      <c r="B6" s="71">
        <v>1360</v>
      </c>
      <c r="C6" s="68">
        <v>0</v>
      </c>
      <c r="D6" s="68">
        <v>274.45999999999998</v>
      </c>
      <c r="E6" s="68">
        <v>212.37</v>
      </c>
      <c r="F6" s="68">
        <f t="shared" si="0"/>
        <v>136.86363636363637</v>
      </c>
      <c r="G6" s="68">
        <v>0</v>
      </c>
      <c r="H6" s="68">
        <f t="shared" si="1"/>
        <v>122.95454545454545</v>
      </c>
      <c r="I6" s="68">
        <v>0</v>
      </c>
      <c r="J6" s="72">
        <f t="shared" si="10"/>
        <v>0</v>
      </c>
      <c r="K6" s="72">
        <f t="shared" si="11"/>
        <v>1</v>
      </c>
      <c r="L6" s="72"/>
      <c r="M6" s="72">
        <f t="shared" ca="1" si="2"/>
        <v>0</v>
      </c>
      <c r="N6" s="26" t="s">
        <v>46</v>
      </c>
      <c r="O6" s="76">
        <v>2.21</v>
      </c>
      <c r="P6" s="32" t="s">
        <v>47</v>
      </c>
      <c r="Q6" s="25">
        <f>LARGE(B:B,3)</f>
        <v>2230</v>
      </c>
      <c r="T6" s="22">
        <v>904.745</v>
      </c>
      <c r="U6" s="74">
        <f t="shared" si="3"/>
        <v>-455.255</v>
      </c>
      <c r="V6" s="70">
        <f t="shared" si="4"/>
        <v>-455</v>
      </c>
      <c r="W6" s="70"/>
      <c r="X6" s="70">
        <f t="shared" si="5"/>
        <v>1494.9727234578263</v>
      </c>
      <c r="Y6" s="70">
        <f t="shared" si="6"/>
        <v>134.97272345782631</v>
      </c>
      <c r="Z6" s="70">
        <f t="shared" si="7"/>
        <v>135</v>
      </c>
      <c r="AA6" s="24">
        <f t="shared" si="8"/>
        <v>135</v>
      </c>
      <c r="AB6" s="67">
        <f t="shared" si="9"/>
        <v>1495</v>
      </c>
    </row>
    <row r="7" spans="1:28" ht="15" customHeight="1" x14ac:dyDescent="0.25">
      <c r="A7" s="71">
        <v>908</v>
      </c>
      <c r="B7" s="71">
        <v>1360</v>
      </c>
      <c r="C7" s="68">
        <v>0</v>
      </c>
      <c r="D7" s="68">
        <v>274.41000000000003</v>
      </c>
      <c r="E7" s="68">
        <v>212.37</v>
      </c>
      <c r="F7" s="68">
        <f t="shared" si="0"/>
        <v>150.33333333333334</v>
      </c>
      <c r="G7" s="68">
        <v>0</v>
      </c>
      <c r="H7" s="68">
        <f t="shared" si="1"/>
        <v>128.8095238095238</v>
      </c>
      <c r="I7" s="68">
        <v>0</v>
      </c>
      <c r="J7" s="72">
        <f t="shared" si="10"/>
        <v>1</v>
      </c>
      <c r="K7" s="72">
        <f t="shared" si="11"/>
        <v>1</v>
      </c>
      <c r="L7" s="72">
        <f t="shared" ref="L7:L50" si="12">IF(OR(COUNTIF(K3:K7,1)=5,COUNTIF(K3:K7,-1)=5),1,0)</f>
        <v>1</v>
      </c>
      <c r="M7" s="72">
        <f t="shared" ca="1" si="2"/>
        <v>0</v>
      </c>
      <c r="N7" s="26" t="s">
        <v>48</v>
      </c>
      <c r="O7" s="76">
        <v>2.56</v>
      </c>
      <c r="P7" s="25"/>
      <c r="Q7" s="25"/>
      <c r="T7" s="22">
        <v>884.81</v>
      </c>
      <c r="U7" s="74">
        <f t="shared" si="3"/>
        <v>-475.19000000000005</v>
      </c>
      <c r="V7" s="70">
        <f t="shared" si="4"/>
        <v>-475</v>
      </c>
      <c r="W7" s="70"/>
      <c r="X7" s="70">
        <f t="shared" si="5"/>
        <v>1494.9727234578263</v>
      </c>
      <c r="Y7" s="70">
        <f t="shared" si="6"/>
        <v>134.97272345782631</v>
      </c>
      <c r="Z7" s="70">
        <f t="shared" si="7"/>
        <v>135</v>
      </c>
      <c r="AA7" s="24">
        <f t="shared" si="8"/>
        <v>135</v>
      </c>
      <c r="AB7" s="67">
        <f t="shared" si="9"/>
        <v>1495</v>
      </c>
    </row>
    <row r="8" spans="1:28" ht="15" customHeight="1" x14ac:dyDescent="0.25">
      <c r="A8" s="71">
        <v>908</v>
      </c>
      <c r="B8" s="71">
        <v>1360</v>
      </c>
      <c r="C8" s="68">
        <v>0</v>
      </c>
      <c r="D8" s="68">
        <v>274.36</v>
      </c>
      <c r="E8" s="68">
        <v>212.37</v>
      </c>
      <c r="F8" s="68">
        <f t="shared" si="0"/>
        <v>157.85</v>
      </c>
      <c r="G8" s="68">
        <v>0</v>
      </c>
      <c r="H8" s="68">
        <f t="shared" si="1"/>
        <v>135.25</v>
      </c>
      <c r="I8" s="68">
        <v>0</v>
      </c>
      <c r="J8" s="72">
        <f t="shared" si="10"/>
        <v>1</v>
      </c>
      <c r="K8" s="72">
        <f t="shared" si="11"/>
        <v>1</v>
      </c>
      <c r="L8" s="72">
        <f t="shared" si="12"/>
        <v>1</v>
      </c>
      <c r="M8" s="72">
        <f t="shared" ca="1" si="2"/>
        <v>0</v>
      </c>
      <c r="N8" s="26" t="s">
        <v>49</v>
      </c>
      <c r="O8" s="76">
        <v>268.87</v>
      </c>
      <c r="P8" s="31"/>
      <c r="Q8" s="25"/>
      <c r="T8" s="22">
        <v>882.6</v>
      </c>
      <c r="U8" s="74">
        <f t="shared" si="3"/>
        <v>-477.4</v>
      </c>
      <c r="V8" s="70">
        <f t="shared" si="4"/>
        <v>-477</v>
      </c>
      <c r="W8" s="70"/>
      <c r="X8" s="70">
        <f t="shared" si="5"/>
        <v>1494.9727234578263</v>
      </c>
      <c r="Y8" s="70">
        <f t="shared" si="6"/>
        <v>134.97272345782631</v>
      </c>
      <c r="Z8" s="70">
        <f t="shared" si="7"/>
        <v>135</v>
      </c>
      <c r="AA8" s="24">
        <f t="shared" si="8"/>
        <v>135</v>
      </c>
      <c r="AB8" s="67">
        <f t="shared" si="9"/>
        <v>1495</v>
      </c>
    </row>
    <row r="9" spans="1:28" ht="15" customHeight="1" x14ac:dyDescent="0.25">
      <c r="A9" s="71">
        <v>906</v>
      </c>
      <c r="B9" s="71">
        <v>1360</v>
      </c>
      <c r="C9" s="68">
        <v>0.08</v>
      </c>
      <c r="D9" s="68">
        <v>274.32</v>
      </c>
      <c r="E9" s="68">
        <v>212.37</v>
      </c>
      <c r="F9" s="68">
        <f t="shared" si="0"/>
        <v>166.26315789473685</v>
      </c>
      <c r="G9" s="68">
        <v>0</v>
      </c>
      <c r="H9" s="68">
        <f t="shared" si="1"/>
        <v>142.36842105263159</v>
      </c>
      <c r="I9" s="68">
        <v>0</v>
      </c>
      <c r="J9" s="72">
        <f t="shared" si="10"/>
        <v>1</v>
      </c>
      <c r="K9" s="72">
        <f t="shared" si="11"/>
        <v>1</v>
      </c>
      <c r="L9" s="72">
        <f t="shared" si="12"/>
        <v>1</v>
      </c>
      <c r="M9" s="72">
        <f t="shared" ca="1" si="2"/>
        <v>1</v>
      </c>
      <c r="N9" s="26" t="s">
        <v>50</v>
      </c>
      <c r="O9" s="77">
        <v>283</v>
      </c>
      <c r="P9" s="31"/>
      <c r="Q9" s="25"/>
      <c r="T9" s="22">
        <v>876.17399999999998</v>
      </c>
      <c r="U9" s="74">
        <f t="shared" si="3"/>
        <v>-483.82600000000002</v>
      </c>
      <c r="V9" s="70">
        <f t="shared" si="4"/>
        <v>-484</v>
      </c>
      <c r="W9" s="70"/>
      <c r="X9" s="70">
        <f t="shared" si="5"/>
        <v>1494.9727234578263</v>
      </c>
      <c r="Y9" s="70">
        <f t="shared" si="6"/>
        <v>134.97272345782631</v>
      </c>
      <c r="Z9" s="70">
        <f t="shared" si="7"/>
        <v>135</v>
      </c>
      <c r="AA9" s="24">
        <f t="shared" si="8"/>
        <v>135</v>
      </c>
      <c r="AB9" s="67">
        <f t="shared" si="9"/>
        <v>1495</v>
      </c>
    </row>
    <row r="10" spans="1:28" ht="15" customHeight="1" x14ac:dyDescent="0.25">
      <c r="A10" s="71">
        <v>976</v>
      </c>
      <c r="B10" s="71">
        <v>1720</v>
      </c>
      <c r="C10" s="68">
        <v>0.25</v>
      </c>
      <c r="D10" s="68">
        <v>274.24</v>
      </c>
      <c r="E10" s="68">
        <v>212.48</v>
      </c>
      <c r="F10" s="68">
        <f t="shared" si="0"/>
        <v>171.61111111111111</v>
      </c>
      <c r="G10" s="68">
        <v>0</v>
      </c>
      <c r="H10" s="68">
        <f t="shared" si="1"/>
        <v>130.27777777777777</v>
      </c>
      <c r="I10" s="68">
        <v>0</v>
      </c>
      <c r="J10" s="72">
        <f t="shared" si="10"/>
        <v>0</v>
      </c>
      <c r="K10" s="72">
        <f t="shared" si="11"/>
        <v>1</v>
      </c>
      <c r="L10" s="72">
        <f t="shared" si="12"/>
        <v>1</v>
      </c>
      <c r="M10" s="72">
        <f t="shared" ca="1" si="2"/>
        <v>1</v>
      </c>
      <c r="N10" s="30" t="s">
        <v>51</v>
      </c>
      <c r="O10" s="77">
        <v>281</v>
      </c>
      <c r="P10" s="31"/>
      <c r="Q10" s="25"/>
      <c r="T10" s="22">
        <v>879.31200000000001</v>
      </c>
      <c r="U10" s="74">
        <f t="shared" si="3"/>
        <v>-840.68799999999999</v>
      </c>
      <c r="V10" s="70">
        <f t="shared" si="4"/>
        <v>-841</v>
      </c>
      <c r="W10" s="70"/>
      <c r="X10" s="70">
        <f t="shared" si="5"/>
        <v>1890.7007973143095</v>
      </c>
      <c r="Y10" s="70">
        <f t="shared" si="6"/>
        <v>170.70079731430951</v>
      </c>
      <c r="Z10" s="70">
        <f t="shared" si="7"/>
        <v>171</v>
      </c>
      <c r="AA10" s="24">
        <f t="shared" si="8"/>
        <v>171</v>
      </c>
      <c r="AB10" s="67">
        <f t="shared" si="9"/>
        <v>1891</v>
      </c>
    </row>
    <row r="11" spans="1:28" ht="15" customHeight="1" x14ac:dyDescent="0.25">
      <c r="A11" s="71">
        <v>464</v>
      </c>
      <c r="B11" s="71">
        <v>1720</v>
      </c>
      <c r="C11" s="68">
        <v>0.75</v>
      </c>
      <c r="D11" s="68">
        <v>274.11</v>
      </c>
      <c r="E11" s="68">
        <v>212.48</v>
      </c>
      <c r="F11" s="68">
        <f t="shared" si="0"/>
        <v>211.8235294117647</v>
      </c>
      <c r="G11" s="68">
        <v>0</v>
      </c>
      <c r="H11" s="68">
        <f t="shared" si="1"/>
        <v>137.94117647058823</v>
      </c>
      <c r="I11" s="68">
        <v>0</v>
      </c>
      <c r="J11" s="72">
        <f t="shared" si="10"/>
        <v>1</v>
      </c>
      <c r="K11" s="72">
        <f t="shared" si="11"/>
        <v>1</v>
      </c>
      <c r="L11" s="72">
        <f t="shared" si="12"/>
        <v>1</v>
      </c>
      <c r="M11" s="72">
        <f t="shared" ca="1" si="2"/>
        <v>1</v>
      </c>
      <c r="N11" s="26" t="s">
        <v>52</v>
      </c>
      <c r="O11" s="77">
        <v>280</v>
      </c>
      <c r="P11" s="14" t="s">
        <v>53</v>
      </c>
      <c r="Q11" s="13">
        <f>MIN(D:D)</f>
        <v>273.02</v>
      </c>
      <c r="R11" s="43"/>
      <c r="S11" s="43"/>
      <c r="T11" s="22">
        <v>615.14700000000005</v>
      </c>
      <c r="U11" s="74">
        <f t="shared" si="3"/>
        <v>-1104.8530000000001</v>
      </c>
      <c r="V11" s="70">
        <f t="shared" si="4"/>
        <v>-1105</v>
      </c>
      <c r="W11" s="70"/>
      <c r="X11" s="70">
        <f t="shared" si="5"/>
        <v>1890.7007973143095</v>
      </c>
      <c r="Y11" s="70">
        <f t="shared" si="6"/>
        <v>170.70079731430951</v>
      </c>
      <c r="Z11" s="70">
        <f t="shared" si="7"/>
        <v>171</v>
      </c>
      <c r="AA11" s="24">
        <f t="shared" si="8"/>
        <v>171</v>
      </c>
      <c r="AB11" s="67">
        <f t="shared" si="9"/>
        <v>1891</v>
      </c>
    </row>
    <row r="12" spans="1:28" ht="15" customHeight="1" x14ac:dyDescent="0.25">
      <c r="A12" s="71">
        <v>1044</v>
      </c>
      <c r="B12" s="71">
        <v>1720</v>
      </c>
      <c r="C12" s="68">
        <v>5.92</v>
      </c>
      <c r="D12" s="68">
        <v>274.04000000000002</v>
      </c>
      <c r="E12" s="68">
        <v>212.48</v>
      </c>
      <c r="F12" s="68">
        <f t="shared" si="0"/>
        <v>188.8125</v>
      </c>
      <c r="G12" s="68">
        <v>0</v>
      </c>
      <c r="H12" s="68">
        <f t="shared" si="1"/>
        <v>146.5625</v>
      </c>
      <c r="I12" s="68">
        <v>0</v>
      </c>
      <c r="J12" s="72">
        <f t="shared" si="10"/>
        <v>1</v>
      </c>
      <c r="K12" s="72">
        <f t="shared" si="11"/>
        <v>1</v>
      </c>
      <c r="L12" s="72">
        <f t="shared" si="12"/>
        <v>1</v>
      </c>
      <c r="M12" s="72">
        <f t="shared" ca="1" si="2"/>
        <v>1</v>
      </c>
      <c r="N12" s="26" t="s">
        <v>54</v>
      </c>
      <c r="O12" s="77">
        <v>275</v>
      </c>
      <c r="P12" s="15" t="s">
        <v>55</v>
      </c>
      <c r="Q12" s="56">
        <f>D2</f>
        <v>274.57</v>
      </c>
      <c r="R12" s="43"/>
      <c r="S12" s="43"/>
      <c r="T12" s="22">
        <v>611.63300000000004</v>
      </c>
      <c r="U12" s="74">
        <f t="shared" si="3"/>
        <v>-1108.367</v>
      </c>
      <c r="V12" s="70">
        <f t="shared" si="4"/>
        <v>-1108</v>
      </c>
      <c r="W12" s="70"/>
      <c r="X12" s="70">
        <f t="shared" si="5"/>
        <v>1890.7007973143095</v>
      </c>
      <c r="Y12" s="70">
        <f t="shared" si="6"/>
        <v>170.70079731430951</v>
      </c>
      <c r="Z12" s="70">
        <f t="shared" si="7"/>
        <v>171</v>
      </c>
      <c r="AA12" s="24">
        <f t="shared" si="8"/>
        <v>171</v>
      </c>
      <c r="AB12" s="67">
        <f t="shared" si="9"/>
        <v>1891</v>
      </c>
    </row>
    <row r="13" spans="1:28" ht="15" customHeight="1" x14ac:dyDescent="0.25">
      <c r="A13" s="71">
        <v>1046</v>
      </c>
      <c r="B13" s="71">
        <v>1720</v>
      </c>
      <c r="C13" s="68">
        <v>3.17</v>
      </c>
      <c r="D13" s="68">
        <v>273.97000000000003</v>
      </c>
      <c r="E13" s="68">
        <v>212.48</v>
      </c>
      <c r="F13" s="68">
        <f t="shared" si="0"/>
        <v>201.26666666666668</v>
      </c>
      <c r="G13" s="68">
        <v>0</v>
      </c>
      <c r="H13" s="68">
        <f t="shared" si="1"/>
        <v>156.33333333333334</v>
      </c>
      <c r="I13" s="68">
        <v>0</v>
      </c>
      <c r="J13" s="72">
        <f t="shared" si="10"/>
        <v>1</v>
      </c>
      <c r="K13" s="72">
        <f t="shared" si="11"/>
        <v>1</v>
      </c>
      <c r="L13" s="72">
        <f t="shared" si="12"/>
        <v>1</v>
      </c>
      <c r="M13" s="72">
        <f t="shared" ca="1" si="2"/>
        <v>0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599.02700000000004</v>
      </c>
      <c r="U13" s="74">
        <f t="shared" si="3"/>
        <v>-1120.973</v>
      </c>
      <c r="V13" s="70">
        <f t="shared" si="4"/>
        <v>-1121</v>
      </c>
      <c r="W13" s="70"/>
      <c r="X13" s="70">
        <f t="shared" si="5"/>
        <v>1890.7007973143095</v>
      </c>
      <c r="Y13" s="70">
        <f t="shared" si="6"/>
        <v>170.70079731430951</v>
      </c>
      <c r="Z13" s="70">
        <f t="shared" si="7"/>
        <v>171</v>
      </c>
      <c r="AA13" s="24">
        <f t="shared" si="8"/>
        <v>171</v>
      </c>
      <c r="AB13" s="67">
        <f t="shared" si="9"/>
        <v>1891</v>
      </c>
    </row>
    <row r="14" spans="1:28" ht="15" customHeight="1" x14ac:dyDescent="0.25">
      <c r="A14" s="71">
        <v>898</v>
      </c>
      <c r="B14" s="71">
        <v>2070</v>
      </c>
      <c r="C14" s="68">
        <v>0.67</v>
      </c>
      <c r="D14" s="68">
        <v>273.85000000000002</v>
      </c>
      <c r="E14" s="68">
        <v>212.55</v>
      </c>
      <c r="F14" s="68">
        <f t="shared" si="0"/>
        <v>226.21428571428572</v>
      </c>
      <c r="G14" s="68">
        <v>0</v>
      </c>
      <c r="H14" s="68">
        <f t="shared" si="1"/>
        <v>142.5</v>
      </c>
      <c r="I14" s="68">
        <v>0</v>
      </c>
      <c r="J14" s="72">
        <f t="shared" si="10"/>
        <v>0</v>
      </c>
      <c r="K14" s="72">
        <f t="shared" si="11"/>
        <v>1</v>
      </c>
      <c r="L14" s="72">
        <f t="shared" si="12"/>
        <v>1</v>
      </c>
      <c r="M14" s="72">
        <f t="shared" ca="1" si="2"/>
        <v>1</v>
      </c>
      <c r="N14" s="30" t="s">
        <v>58</v>
      </c>
      <c r="O14" s="77">
        <v>245</v>
      </c>
      <c r="P14" s="14" t="s">
        <v>59</v>
      </c>
      <c r="Q14" s="13">
        <f>MAX(B:B)</f>
        <v>2230</v>
      </c>
      <c r="R14" s="43"/>
      <c r="S14" s="43"/>
      <c r="T14" s="22">
        <v>605.726</v>
      </c>
      <c r="U14" s="74">
        <f t="shared" si="3"/>
        <v>-1464.2739999999999</v>
      </c>
      <c r="V14" s="70">
        <f t="shared" si="4"/>
        <v>-1464</v>
      </c>
      <c r="W14" s="70"/>
      <c r="X14" s="70">
        <f t="shared" si="5"/>
        <v>2275.4364246747796</v>
      </c>
      <c r="Y14" s="70">
        <f t="shared" si="6"/>
        <v>205.43642467477957</v>
      </c>
      <c r="Z14" s="70">
        <f t="shared" si="7"/>
        <v>205</v>
      </c>
      <c r="AA14" s="24">
        <f t="shared" si="8"/>
        <v>205</v>
      </c>
      <c r="AB14" s="67">
        <f t="shared" si="9"/>
        <v>2275</v>
      </c>
    </row>
    <row r="15" spans="1:28" ht="15" customHeight="1" x14ac:dyDescent="0.25">
      <c r="A15" s="71">
        <v>892</v>
      </c>
      <c r="B15" s="71">
        <v>2070</v>
      </c>
      <c r="C15" s="68">
        <v>2.63</v>
      </c>
      <c r="D15" s="68">
        <v>273.73</v>
      </c>
      <c r="E15" s="68">
        <v>212.55</v>
      </c>
      <c r="F15" s="68">
        <f t="shared" si="0"/>
        <v>244.07692307692307</v>
      </c>
      <c r="G15" s="68">
        <v>0</v>
      </c>
      <c r="H15" s="68">
        <f t="shared" si="1"/>
        <v>153.46153846153845</v>
      </c>
      <c r="I15" s="68">
        <v>0</v>
      </c>
      <c r="J15" s="72">
        <f t="shared" si="10"/>
        <v>1</v>
      </c>
      <c r="K15" s="72">
        <f t="shared" si="11"/>
        <v>1</v>
      </c>
      <c r="L15" s="72">
        <f t="shared" si="12"/>
        <v>1</v>
      </c>
      <c r="M15" s="72">
        <f t="shared" ca="1" si="2"/>
        <v>1</v>
      </c>
      <c r="N15" s="26" t="s">
        <v>60</v>
      </c>
      <c r="O15" s="26">
        <f>COUNT(C:C)</f>
        <v>49</v>
      </c>
      <c r="P15" s="14" t="s">
        <v>61</v>
      </c>
      <c r="Q15" s="13">
        <f>MAX(D:D)</f>
        <v>275.2</v>
      </c>
      <c r="R15" s="43">
        <f ca="1">TREND(OFFSET('Z-V'!B1,MATCH(Q15,'Z-V'!A:A,1)-1,,2,1),OFFSET('Z-V'!A1,MATCH(Q15,'Z-V'!A:A,1)-1,,2,1),Q15)</f>
        <v>70700</v>
      </c>
      <c r="S15" s="43"/>
      <c r="T15" s="22">
        <v>608.67399999999998</v>
      </c>
      <c r="U15" s="74">
        <f t="shared" si="3"/>
        <v>-1461.326</v>
      </c>
      <c r="V15" s="70">
        <f t="shared" si="4"/>
        <v>-1461</v>
      </c>
      <c r="W15" s="70"/>
      <c r="X15" s="70">
        <f t="shared" si="5"/>
        <v>2275.4364246747796</v>
      </c>
      <c r="Y15" s="70">
        <f t="shared" si="6"/>
        <v>205.43642467477957</v>
      </c>
      <c r="Z15" s="70">
        <f t="shared" si="7"/>
        <v>205</v>
      </c>
      <c r="AA15" s="24">
        <f t="shared" si="8"/>
        <v>205</v>
      </c>
      <c r="AB15" s="67">
        <f t="shared" si="9"/>
        <v>2275</v>
      </c>
    </row>
    <row r="16" spans="1:28" ht="15" customHeight="1" x14ac:dyDescent="0.25">
      <c r="A16" s="71">
        <v>892</v>
      </c>
      <c r="B16" s="71">
        <v>2070</v>
      </c>
      <c r="C16" s="68">
        <v>1.26</v>
      </c>
      <c r="D16" s="68">
        <v>273.61</v>
      </c>
      <c r="E16" s="68">
        <v>212.55</v>
      </c>
      <c r="F16" s="68">
        <f t="shared" si="0"/>
        <v>264.41666666666669</v>
      </c>
      <c r="G16" s="68">
        <v>0</v>
      </c>
      <c r="H16" s="68">
        <f t="shared" si="1"/>
        <v>166.25</v>
      </c>
      <c r="I16" s="68">
        <v>0</v>
      </c>
      <c r="J16" s="72">
        <f t="shared" si="10"/>
        <v>1</v>
      </c>
      <c r="K16" s="72">
        <f t="shared" si="11"/>
        <v>1</v>
      </c>
      <c r="L16" s="72">
        <f t="shared" si="12"/>
        <v>1</v>
      </c>
      <c r="M16" s="72">
        <f t="shared" ca="1" si="2"/>
        <v>1</v>
      </c>
      <c r="N16" s="26" t="s">
        <v>62</v>
      </c>
      <c r="O16" s="78">
        <f>MAX(C:C)</f>
        <v>9.6999999999999993</v>
      </c>
      <c r="P16" s="14" t="s">
        <v>63</v>
      </c>
      <c r="Q16" s="56">
        <f>D2</f>
        <v>274.57</v>
      </c>
      <c r="R16" s="43">
        <f ca="1">TREND(OFFSET('Z-V'!B1,MATCH(Q16,'Z-V'!A:A,1)-1,,2,1),OFFSET('Z-V'!A1,MATCH(Q16,'Z-V'!A:A,1)-1,,2,1),Q16)</f>
        <v>68494.999999999884</v>
      </c>
      <c r="S16" s="43"/>
      <c r="T16" s="22">
        <v>614.31200000000001</v>
      </c>
      <c r="U16" s="74">
        <f t="shared" si="3"/>
        <v>-1455.6880000000001</v>
      </c>
      <c r="V16" s="70">
        <f t="shared" si="4"/>
        <v>-1456</v>
      </c>
      <c r="W16" s="70"/>
      <c r="X16" s="70">
        <f t="shared" si="5"/>
        <v>2275.4364246747796</v>
      </c>
      <c r="Y16" s="70">
        <f t="shared" si="6"/>
        <v>205.43642467477957</v>
      </c>
      <c r="Z16" s="70">
        <f t="shared" si="7"/>
        <v>205</v>
      </c>
      <c r="AA16" s="24">
        <f t="shared" si="8"/>
        <v>205</v>
      </c>
      <c r="AB16" s="67">
        <f t="shared" si="9"/>
        <v>2275</v>
      </c>
    </row>
    <row r="17" spans="1:28" ht="15" customHeight="1" x14ac:dyDescent="0.25">
      <c r="A17" s="71">
        <v>1262</v>
      </c>
      <c r="B17" s="71">
        <v>2070</v>
      </c>
      <c r="C17" s="68">
        <v>0.06</v>
      </c>
      <c r="D17" s="68">
        <v>273.52999999999997</v>
      </c>
      <c r="E17" s="68">
        <v>212.55</v>
      </c>
      <c r="F17" s="68">
        <f t="shared" si="0"/>
        <v>254.81818181818181</v>
      </c>
      <c r="G17" s="68">
        <v>0</v>
      </c>
      <c r="H17" s="68">
        <f t="shared" si="1"/>
        <v>181.36363636363637</v>
      </c>
      <c r="I17" s="68">
        <v>0</v>
      </c>
      <c r="J17" s="72">
        <f t="shared" si="10"/>
        <v>1</v>
      </c>
      <c r="K17" s="72">
        <f t="shared" si="11"/>
        <v>1</v>
      </c>
      <c r="L17" s="72">
        <f t="shared" si="12"/>
        <v>1</v>
      </c>
      <c r="M17" s="72">
        <f t="shared" ca="1" si="2"/>
        <v>1</v>
      </c>
      <c r="N17" s="26" t="s">
        <v>64</v>
      </c>
      <c r="O17" s="29">
        <v>1000</v>
      </c>
      <c r="P17" s="14" t="s">
        <v>65</v>
      </c>
      <c r="Q17" s="13">
        <f>INDEX(D:D, COUNTA(D:D))</f>
        <v>275.2</v>
      </c>
      <c r="R17" s="43"/>
      <c r="S17" s="43"/>
      <c r="T17" s="22">
        <v>566.18200000000002</v>
      </c>
      <c r="U17" s="74">
        <f t="shared" si="3"/>
        <v>-1503.818</v>
      </c>
      <c r="V17" s="70">
        <f t="shared" si="4"/>
        <v>-1504</v>
      </c>
      <c r="W17" s="70"/>
      <c r="X17" s="70">
        <f t="shared" si="5"/>
        <v>2275.4364246747796</v>
      </c>
      <c r="Y17" s="70">
        <f t="shared" si="6"/>
        <v>205.43642467477957</v>
      </c>
      <c r="Z17" s="70">
        <f t="shared" si="7"/>
        <v>205</v>
      </c>
      <c r="AA17" s="24">
        <f t="shared" si="8"/>
        <v>205</v>
      </c>
      <c r="AB17" s="67">
        <f t="shared" si="9"/>
        <v>2275</v>
      </c>
    </row>
    <row r="18" spans="1:28" ht="15" customHeight="1" x14ac:dyDescent="0.2">
      <c r="A18" s="71">
        <v>1480</v>
      </c>
      <c r="B18" s="71">
        <v>2230</v>
      </c>
      <c r="C18" s="68">
        <v>0.06</v>
      </c>
      <c r="D18" s="68">
        <v>273.45</v>
      </c>
      <c r="E18" s="68">
        <v>212.57</v>
      </c>
      <c r="F18" s="68">
        <f t="shared" si="0"/>
        <v>258.5</v>
      </c>
      <c r="G18" s="68">
        <v>0</v>
      </c>
      <c r="H18" s="68">
        <f t="shared" si="1"/>
        <v>183.5</v>
      </c>
      <c r="I18" s="68">
        <v>0</v>
      </c>
      <c r="J18" s="72">
        <f t="shared" si="10"/>
        <v>0</v>
      </c>
      <c r="K18" s="72">
        <f t="shared" si="11"/>
        <v>1</v>
      </c>
      <c r="L18" s="72">
        <f t="shared" si="12"/>
        <v>1</v>
      </c>
      <c r="M18" s="72">
        <f t="shared" ca="1" si="2"/>
        <v>1</v>
      </c>
      <c r="N18" s="26" t="s">
        <v>66</v>
      </c>
      <c r="O18" s="26">
        <f>MAX(B:B)</f>
        <v>2230</v>
      </c>
      <c r="R18" s="43"/>
      <c r="S18" s="43"/>
      <c r="T18" s="22">
        <v>513.84</v>
      </c>
      <c r="U18" s="74">
        <f t="shared" si="3"/>
        <v>-1716.1599999999999</v>
      </c>
      <c r="V18" s="70">
        <f t="shared" si="4"/>
        <v>-1716</v>
      </c>
      <c r="W18" s="70"/>
      <c r="X18" s="70">
        <f t="shared" si="5"/>
        <v>2451.3155686109944</v>
      </c>
      <c r="Y18" s="70">
        <f t="shared" si="6"/>
        <v>221.31556861099443</v>
      </c>
      <c r="Z18" s="70">
        <f t="shared" si="7"/>
        <v>221</v>
      </c>
      <c r="AA18" s="24">
        <f t="shared" si="8"/>
        <v>221</v>
      </c>
      <c r="AB18" s="67">
        <f t="shared" si="9"/>
        <v>2451</v>
      </c>
    </row>
    <row r="19" spans="1:28" ht="15" customHeight="1" x14ac:dyDescent="0.25">
      <c r="A19" s="71">
        <v>897</v>
      </c>
      <c r="B19" s="71">
        <v>2230</v>
      </c>
      <c r="C19" s="68">
        <v>0.11</v>
      </c>
      <c r="D19" s="68">
        <v>273.31</v>
      </c>
      <c r="E19" s="68">
        <v>212.57</v>
      </c>
      <c r="F19" s="68">
        <f t="shared" si="0"/>
        <v>352</v>
      </c>
      <c r="G19" s="68">
        <v>0</v>
      </c>
      <c r="H19" s="68">
        <f t="shared" si="1"/>
        <v>203.88888888888889</v>
      </c>
      <c r="I19" s="68">
        <v>0</v>
      </c>
      <c r="J19" s="72">
        <f t="shared" si="10"/>
        <v>1</v>
      </c>
      <c r="K19" s="72">
        <f t="shared" si="11"/>
        <v>1</v>
      </c>
      <c r="L19" s="72">
        <f t="shared" si="12"/>
        <v>1</v>
      </c>
      <c r="M19" s="72">
        <f t="shared" ca="1" si="2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0.72730270631473437</v>
      </c>
      <c r="R19" s="58">
        <f>MAX(AB:AB)</f>
        <v>2451</v>
      </c>
      <c r="S19" s="58">
        <f>'Z-V'!P8-R19</f>
        <v>6528</v>
      </c>
      <c r="T19" s="22">
        <v>514.83500000000004</v>
      </c>
      <c r="U19" s="74">
        <f t="shared" si="3"/>
        <v>-1715.165</v>
      </c>
      <c r="V19" s="70">
        <f t="shared" si="4"/>
        <v>-1715</v>
      </c>
      <c r="W19" s="70"/>
      <c r="X19" s="70">
        <f t="shared" si="5"/>
        <v>2451.3155686109944</v>
      </c>
      <c r="Y19" s="70">
        <f t="shared" si="6"/>
        <v>221.31556861099443</v>
      </c>
      <c r="Z19" s="70">
        <f t="shared" si="7"/>
        <v>221</v>
      </c>
      <c r="AA19" s="24">
        <f t="shared" si="8"/>
        <v>221</v>
      </c>
      <c r="AB19" s="67">
        <f t="shared" si="9"/>
        <v>2451</v>
      </c>
    </row>
    <row r="20" spans="1:28" ht="15" customHeight="1" x14ac:dyDescent="0.25">
      <c r="A20" s="71">
        <v>897</v>
      </c>
      <c r="B20" s="71">
        <v>2230</v>
      </c>
      <c r="C20" s="68">
        <v>2.4900000000000002</v>
      </c>
      <c r="D20" s="68">
        <v>273.17</v>
      </c>
      <c r="E20" s="68">
        <v>212.57</v>
      </c>
      <c r="F20" s="68">
        <f t="shared" si="0"/>
        <v>396</v>
      </c>
      <c r="G20" s="68">
        <v>0</v>
      </c>
      <c r="H20" s="68">
        <f t="shared" si="1"/>
        <v>229.375</v>
      </c>
      <c r="I20" s="68">
        <v>0</v>
      </c>
      <c r="J20" s="72">
        <f t="shared" si="10"/>
        <v>1</v>
      </c>
      <c r="K20" s="72">
        <f t="shared" si="11"/>
        <v>1</v>
      </c>
      <c r="L20" s="72">
        <f t="shared" si="12"/>
        <v>1</v>
      </c>
      <c r="M20" s="72">
        <f t="shared" ca="1" si="2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0.95881086387434333</v>
      </c>
      <c r="R20" s="43">
        <f ca="1">R15-R16</f>
        <v>2205.0000000001164</v>
      </c>
      <c r="S20" s="43">
        <f ca="1">'Z-V'!P9-R20</f>
        <v>51274.999999999884</v>
      </c>
      <c r="T20" s="22">
        <v>520.86099999999999</v>
      </c>
      <c r="U20" s="74">
        <f t="shared" si="3"/>
        <v>-1709.1390000000001</v>
      </c>
      <c r="V20" s="70">
        <f t="shared" si="4"/>
        <v>-1709</v>
      </c>
      <c r="W20" s="70"/>
      <c r="X20" s="70">
        <f t="shared" si="5"/>
        <v>2451.3155686109944</v>
      </c>
      <c r="Y20" s="70">
        <f t="shared" si="6"/>
        <v>221.31556861099443</v>
      </c>
      <c r="Z20" s="70">
        <f t="shared" si="7"/>
        <v>221</v>
      </c>
      <c r="AA20" s="24">
        <f t="shared" si="8"/>
        <v>221</v>
      </c>
      <c r="AB20" s="67">
        <f t="shared" si="9"/>
        <v>2451</v>
      </c>
    </row>
    <row r="21" spans="1:28" ht="15" customHeight="1" x14ac:dyDescent="0.25">
      <c r="A21" s="71">
        <v>1335</v>
      </c>
      <c r="B21" s="71">
        <v>2230</v>
      </c>
      <c r="C21" s="68">
        <v>9.6999999999999993</v>
      </c>
      <c r="D21" s="68">
        <v>273.08</v>
      </c>
      <c r="E21" s="68">
        <v>212.57</v>
      </c>
      <c r="F21" s="68">
        <f t="shared" si="0"/>
        <v>390</v>
      </c>
      <c r="G21" s="68">
        <v>0</v>
      </c>
      <c r="H21" s="68">
        <f t="shared" si="1"/>
        <v>262.14285714285717</v>
      </c>
      <c r="I21" s="68">
        <v>0</v>
      </c>
      <c r="J21" s="72">
        <f t="shared" si="10"/>
        <v>1</v>
      </c>
      <c r="K21" s="72">
        <f t="shared" si="11"/>
        <v>1</v>
      </c>
      <c r="L21" s="72">
        <f t="shared" si="12"/>
        <v>1</v>
      </c>
      <c r="M21" s="72">
        <f t="shared" ca="1" si="2"/>
        <v>1</v>
      </c>
      <c r="N21" s="26" t="s">
        <v>69</v>
      </c>
      <c r="O21" s="26">
        <v>0</v>
      </c>
      <c r="P21" s="14" t="s">
        <v>2</v>
      </c>
      <c r="Q21" s="13">
        <f>('Z-V'!R16-'Z-V'!R17)*(S21-'Z-V'!R14)/('Z-V'!R10-'Z-V'!R14)+'Z-V'!R17</f>
        <v>0.97124851530379186</v>
      </c>
      <c r="R21" s="43">
        <f>ABS(Q12-Q17)</f>
        <v>0.62999999999999545</v>
      </c>
      <c r="S21" s="43">
        <f>'Z-V'!P10-R21</f>
        <v>21.260000000000005</v>
      </c>
      <c r="T21" s="22">
        <v>530.71600000000001</v>
      </c>
      <c r="U21" s="74">
        <f t="shared" si="3"/>
        <v>-1699.2840000000001</v>
      </c>
      <c r="V21" s="70">
        <f t="shared" si="4"/>
        <v>-1699</v>
      </c>
      <c r="W21" s="70"/>
      <c r="X21" s="70">
        <f t="shared" si="5"/>
        <v>2451.3155686109944</v>
      </c>
      <c r="Y21" s="70">
        <f t="shared" si="6"/>
        <v>221.31556861099443</v>
      </c>
      <c r="Z21" s="70">
        <f t="shared" si="7"/>
        <v>221</v>
      </c>
      <c r="AA21" s="24">
        <f t="shared" si="8"/>
        <v>221</v>
      </c>
      <c r="AB21" s="67">
        <f t="shared" si="9"/>
        <v>2451</v>
      </c>
    </row>
    <row r="22" spans="1:28" ht="15" customHeight="1" x14ac:dyDescent="0.25">
      <c r="A22" s="71">
        <v>1620</v>
      </c>
      <c r="B22" s="71">
        <v>2230</v>
      </c>
      <c r="C22" s="68">
        <v>8.1</v>
      </c>
      <c r="D22" s="68">
        <v>273.02</v>
      </c>
      <c r="E22" s="68">
        <v>212.57</v>
      </c>
      <c r="F22" s="68">
        <f t="shared" si="0"/>
        <v>407.5</v>
      </c>
      <c r="G22" s="68">
        <v>0</v>
      </c>
      <c r="H22" s="68">
        <f t="shared" si="1"/>
        <v>305.83333333333331</v>
      </c>
      <c r="I22" s="68">
        <v>0</v>
      </c>
      <c r="J22" s="72">
        <f t="shared" si="10"/>
        <v>1</v>
      </c>
      <c r="K22" s="72">
        <f t="shared" si="11"/>
        <v>1</v>
      </c>
      <c r="L22" s="72">
        <f t="shared" si="12"/>
        <v>1</v>
      </c>
      <c r="M22" s="72">
        <f t="shared" ca="1" si="2"/>
        <v>0</v>
      </c>
      <c r="N22" s="27"/>
      <c r="O22" s="27"/>
      <c r="P22" s="16" t="s">
        <v>71</v>
      </c>
      <c r="Q22" s="12">
        <f ca="1">ROUND(('Z-V'!R21*Q19+'Z-V'!R22*Q20+'Z-V'!R23*Q21)/'Z-V'!R19,4)</f>
        <v>0.88770000000000004</v>
      </c>
      <c r="R22" s="43"/>
      <c r="S22" s="43"/>
      <c r="T22" s="22">
        <v>586.05399999999997</v>
      </c>
      <c r="U22" s="74">
        <f t="shared" si="3"/>
        <v>-1643.9459999999999</v>
      </c>
      <c r="V22" s="70">
        <f t="shared" si="4"/>
        <v>-1644</v>
      </c>
      <c r="W22" s="70"/>
      <c r="X22" s="70">
        <f t="shared" si="5"/>
        <v>2451.3155686109944</v>
      </c>
      <c r="Y22" s="70">
        <f t="shared" si="6"/>
        <v>221.31556861099443</v>
      </c>
      <c r="Z22" s="70">
        <f t="shared" si="7"/>
        <v>221</v>
      </c>
      <c r="AA22" s="24">
        <f t="shared" si="8"/>
        <v>221</v>
      </c>
      <c r="AB22" s="67">
        <f t="shared" si="9"/>
        <v>2451</v>
      </c>
    </row>
    <row r="23" spans="1:28" ht="15" customHeight="1" x14ac:dyDescent="0.25">
      <c r="A23" s="71">
        <v>2565</v>
      </c>
      <c r="B23" s="71">
        <v>2230</v>
      </c>
      <c r="C23" s="68">
        <v>8.5500000000000007</v>
      </c>
      <c r="D23" s="68">
        <v>273.05</v>
      </c>
      <c r="E23" s="68">
        <v>212.57</v>
      </c>
      <c r="F23" s="68">
        <f t="shared" si="0"/>
        <v>300</v>
      </c>
      <c r="G23" s="68">
        <v>0</v>
      </c>
      <c r="H23" s="68">
        <f t="shared" si="1"/>
        <v>367</v>
      </c>
      <c r="I23" s="68">
        <v>0</v>
      </c>
      <c r="J23" s="72">
        <f t="shared" si="10"/>
        <v>1</v>
      </c>
      <c r="K23" s="72">
        <f t="shared" si="11"/>
        <v>1</v>
      </c>
      <c r="L23" s="72">
        <f t="shared" si="12"/>
        <v>1</v>
      </c>
      <c r="M23" s="72">
        <f t="shared" ca="1" si="2"/>
        <v>0</v>
      </c>
      <c r="N23" s="26"/>
      <c r="O23" s="26"/>
      <c r="P23" s="25"/>
      <c r="Q23" s="25"/>
      <c r="T23" s="22">
        <v>927.62099999999998</v>
      </c>
      <c r="U23" s="74">
        <f t="shared" si="3"/>
        <v>-1302.3789999999999</v>
      </c>
      <c r="V23" s="70">
        <f t="shared" si="4"/>
        <v>-1302</v>
      </c>
      <c r="W23" s="70"/>
      <c r="X23" s="70">
        <f t="shared" si="5"/>
        <v>2451.3155686109944</v>
      </c>
      <c r="Y23" s="70">
        <f t="shared" si="6"/>
        <v>221.31556861099443</v>
      </c>
      <c r="Z23" s="70">
        <f t="shared" si="7"/>
        <v>221</v>
      </c>
      <c r="AA23" s="24">
        <f t="shared" si="8"/>
        <v>221</v>
      </c>
      <c r="AB23" s="67">
        <f t="shared" si="9"/>
        <v>2451</v>
      </c>
    </row>
    <row r="24" spans="1:28" ht="15" customHeight="1" x14ac:dyDescent="0.25">
      <c r="A24" s="71">
        <v>3420</v>
      </c>
      <c r="B24" s="71">
        <v>2230</v>
      </c>
      <c r="C24" s="68">
        <v>5.32</v>
      </c>
      <c r="D24" s="68">
        <v>273.18</v>
      </c>
      <c r="E24" s="68">
        <v>212.57</v>
      </c>
      <c r="F24" s="68">
        <f t="shared" si="0"/>
        <v>161.25</v>
      </c>
      <c r="G24" s="68">
        <v>0</v>
      </c>
      <c r="H24" s="68">
        <f t="shared" si="1"/>
        <v>458.75</v>
      </c>
      <c r="I24" s="68">
        <v>0</v>
      </c>
      <c r="J24" s="72">
        <f t="shared" si="10"/>
        <v>1</v>
      </c>
      <c r="K24" s="72">
        <f t="shared" si="11"/>
        <v>1</v>
      </c>
      <c r="L24" s="72">
        <f t="shared" si="12"/>
        <v>1</v>
      </c>
      <c r="M24" s="72">
        <f t="shared" ca="1" si="2"/>
        <v>0</v>
      </c>
      <c r="N24" s="26"/>
      <c r="O24" s="26"/>
      <c r="P24" s="25"/>
      <c r="Q24" s="25"/>
      <c r="T24" s="22">
        <v>1558.2339999999999</v>
      </c>
      <c r="U24" s="74">
        <f t="shared" si="3"/>
        <v>-671.76600000000008</v>
      </c>
      <c r="V24" s="70">
        <f t="shared" si="4"/>
        <v>-672</v>
      </c>
      <c r="W24" s="70"/>
      <c r="X24" s="70">
        <f t="shared" si="5"/>
        <v>2451.3155686109944</v>
      </c>
      <c r="Y24" s="70">
        <f t="shared" si="6"/>
        <v>221.31556861099443</v>
      </c>
      <c r="Z24" s="70">
        <f t="shared" si="7"/>
        <v>221</v>
      </c>
      <c r="AA24" s="24">
        <f t="shared" si="8"/>
        <v>221</v>
      </c>
      <c r="AB24" s="67">
        <f t="shared" si="9"/>
        <v>2451</v>
      </c>
    </row>
    <row r="25" spans="1:28" ht="15" customHeight="1" x14ac:dyDescent="0.25">
      <c r="A25" s="71">
        <v>3945</v>
      </c>
      <c r="B25" s="71">
        <v>2230</v>
      </c>
      <c r="C25" s="68">
        <v>3.78</v>
      </c>
      <c r="D25" s="68">
        <v>273.35000000000002</v>
      </c>
      <c r="E25" s="68">
        <v>212.57</v>
      </c>
      <c r="F25" s="68">
        <f t="shared" si="0"/>
        <v>40</v>
      </c>
      <c r="G25" s="68">
        <v>0</v>
      </c>
      <c r="H25" s="68">
        <f t="shared" si="1"/>
        <v>611.66666666666663</v>
      </c>
      <c r="I25" s="68">
        <v>0</v>
      </c>
      <c r="J25" s="72">
        <f t="shared" si="10"/>
        <v>1</v>
      </c>
      <c r="K25" s="72">
        <f t="shared" si="11"/>
        <v>1</v>
      </c>
      <c r="L25" s="72">
        <f t="shared" si="12"/>
        <v>1</v>
      </c>
      <c r="M25" s="72">
        <f t="shared" ca="1" si="2"/>
        <v>1</v>
      </c>
      <c r="N25" s="26"/>
      <c r="O25" s="26"/>
      <c r="P25" s="25"/>
      <c r="Q25" s="25"/>
      <c r="T25" s="22">
        <v>1813.2239999999999</v>
      </c>
      <c r="U25" s="74">
        <f t="shared" si="3"/>
        <v>-416.77600000000007</v>
      </c>
      <c r="V25" s="70">
        <f t="shared" si="4"/>
        <v>-417</v>
      </c>
      <c r="W25" s="70"/>
      <c r="X25" s="70">
        <f t="shared" si="5"/>
        <v>2451.3155686109944</v>
      </c>
      <c r="Y25" s="70">
        <f t="shared" si="6"/>
        <v>221.31556861099443</v>
      </c>
      <c r="Z25" s="70">
        <f t="shared" si="7"/>
        <v>221</v>
      </c>
      <c r="AA25" s="24">
        <f t="shared" si="8"/>
        <v>221</v>
      </c>
      <c r="AB25" s="67">
        <f t="shared" si="9"/>
        <v>2451</v>
      </c>
    </row>
    <row r="26" spans="1:28" ht="15" customHeight="1" x14ac:dyDescent="0.25">
      <c r="A26" s="71">
        <v>4020</v>
      </c>
      <c r="B26" s="71">
        <v>2230</v>
      </c>
      <c r="C26" s="68">
        <v>2.3199999999999998</v>
      </c>
      <c r="D26" s="68">
        <v>273.54000000000002</v>
      </c>
      <c r="E26" s="68">
        <v>212.57</v>
      </c>
      <c r="F26" s="68">
        <f t="shared" si="0"/>
        <v>22.5</v>
      </c>
      <c r="G26" s="68">
        <v>0</v>
      </c>
      <c r="H26" s="68">
        <f t="shared" si="1"/>
        <v>917.5</v>
      </c>
      <c r="I26" s="68">
        <v>0</v>
      </c>
      <c r="J26" s="72">
        <f t="shared" si="10"/>
        <v>1</v>
      </c>
      <c r="K26" s="72">
        <f t="shared" si="11"/>
        <v>1</v>
      </c>
      <c r="L26" s="72">
        <f t="shared" si="12"/>
        <v>1</v>
      </c>
      <c r="M26" s="72">
        <f t="shared" ca="1" si="2"/>
        <v>1</v>
      </c>
      <c r="N26" s="26"/>
      <c r="O26" s="26"/>
      <c r="P26" s="25"/>
      <c r="Q26" s="25"/>
      <c r="T26" s="22">
        <v>1760.106</v>
      </c>
      <c r="U26" s="74">
        <f t="shared" si="3"/>
        <v>-469.89400000000001</v>
      </c>
      <c r="V26" s="70">
        <f t="shared" si="4"/>
        <v>-470</v>
      </c>
      <c r="W26" s="70"/>
      <c r="X26" s="70">
        <f t="shared" si="5"/>
        <v>2451.3155686109944</v>
      </c>
      <c r="Y26" s="70">
        <f t="shared" si="6"/>
        <v>221.31556861099443</v>
      </c>
      <c r="Z26" s="70">
        <f t="shared" si="7"/>
        <v>221</v>
      </c>
      <c r="AA26" s="24">
        <f t="shared" si="8"/>
        <v>221</v>
      </c>
      <c r="AB26" s="67">
        <f t="shared" si="9"/>
        <v>2451</v>
      </c>
    </row>
    <row r="27" spans="1:28" ht="15" customHeight="1" x14ac:dyDescent="0.25">
      <c r="A27" s="71">
        <v>2955</v>
      </c>
      <c r="B27" s="71">
        <v>2230</v>
      </c>
      <c r="C27" s="68">
        <v>3.38</v>
      </c>
      <c r="D27" s="68">
        <v>273.61</v>
      </c>
      <c r="E27" s="68">
        <v>212.57</v>
      </c>
      <c r="F27" s="68">
        <f t="shared" si="0"/>
        <v>1110</v>
      </c>
      <c r="G27" s="68">
        <v>0</v>
      </c>
      <c r="H27" s="68">
        <f t="shared" si="1"/>
        <v>1835</v>
      </c>
      <c r="I27" s="68">
        <v>0</v>
      </c>
      <c r="J27" s="72">
        <f t="shared" si="10"/>
        <v>1</v>
      </c>
      <c r="K27" s="72">
        <f t="shared" si="11"/>
        <v>1</v>
      </c>
      <c r="L27" s="72">
        <f t="shared" si="12"/>
        <v>1</v>
      </c>
      <c r="M27" s="72">
        <f t="shared" ca="1" si="2"/>
        <v>1</v>
      </c>
      <c r="N27" s="26"/>
      <c r="O27" s="26"/>
      <c r="P27" s="25"/>
      <c r="Q27" s="25"/>
      <c r="T27" s="22">
        <v>1844.232</v>
      </c>
      <c r="U27" s="74">
        <f t="shared" si="3"/>
        <v>-385.76800000000003</v>
      </c>
      <c r="V27" s="70">
        <f t="shared" si="4"/>
        <v>-386</v>
      </c>
      <c r="W27" s="70"/>
      <c r="X27" s="70">
        <f t="shared" si="5"/>
        <v>2451.3155686109944</v>
      </c>
      <c r="Y27" s="70">
        <f t="shared" si="6"/>
        <v>221.31556861099443</v>
      </c>
      <c r="Z27" s="70">
        <f t="shared" si="7"/>
        <v>221</v>
      </c>
      <c r="AA27" s="24">
        <f t="shared" si="8"/>
        <v>221</v>
      </c>
      <c r="AB27" s="67">
        <f t="shared" si="9"/>
        <v>2451</v>
      </c>
    </row>
    <row r="28" spans="1:28" ht="15" customHeight="1" x14ac:dyDescent="0.25">
      <c r="A28" s="79">
        <v>4065</v>
      </c>
      <c r="B28" s="71">
        <v>2230</v>
      </c>
      <c r="C28" s="68">
        <v>3.24</v>
      </c>
      <c r="D28" s="68">
        <v>273.8</v>
      </c>
      <c r="E28" s="68">
        <v>212.57</v>
      </c>
      <c r="F28" s="80">
        <v>0</v>
      </c>
      <c r="G28" s="80">
        <v>0</v>
      </c>
      <c r="H28" s="80">
        <v>0</v>
      </c>
      <c r="I28" s="80">
        <v>0</v>
      </c>
      <c r="J28" s="72">
        <f t="shared" si="10"/>
        <v>1</v>
      </c>
      <c r="K28" s="72">
        <f t="shared" si="11"/>
        <v>1</v>
      </c>
      <c r="L28" s="72">
        <f t="shared" si="12"/>
        <v>1</v>
      </c>
      <c r="M28" s="72">
        <f t="shared" ca="1" si="2"/>
        <v>1</v>
      </c>
      <c r="N28" s="26"/>
      <c r="O28" s="26"/>
      <c r="P28" s="25"/>
      <c r="Q28" s="25"/>
      <c r="T28" s="22">
        <v>2132.86</v>
      </c>
      <c r="U28" s="74">
        <f t="shared" si="3"/>
        <v>-97.139999999999873</v>
      </c>
      <c r="V28" s="70">
        <f t="shared" si="4"/>
        <v>-97</v>
      </c>
      <c r="W28" s="70"/>
      <c r="X28" s="70">
        <f t="shared" si="5"/>
        <v>2451.3155686109944</v>
      </c>
      <c r="Y28" s="70">
        <f t="shared" si="6"/>
        <v>221.31556861099443</v>
      </c>
      <c r="Z28" s="70">
        <f t="shared" si="7"/>
        <v>221</v>
      </c>
      <c r="AA28" s="24">
        <f t="shared" si="8"/>
        <v>221</v>
      </c>
      <c r="AB28" s="67">
        <f t="shared" si="9"/>
        <v>2451</v>
      </c>
    </row>
    <row r="29" spans="1:28" ht="15" customHeight="1" x14ac:dyDescent="0.25">
      <c r="A29" s="71">
        <v>3930</v>
      </c>
      <c r="B29" s="71">
        <v>2230</v>
      </c>
      <c r="C29" s="68">
        <v>1.73</v>
      </c>
      <c r="D29" s="68">
        <v>273.97000000000003</v>
      </c>
      <c r="E29" s="68">
        <v>212.57</v>
      </c>
      <c r="F29" s="68">
        <v>0</v>
      </c>
      <c r="G29" s="68">
        <f t="shared" ref="G29:G50" si="13">($A$28-A29)/(ROW(A29)-ROW($A$28))</f>
        <v>135</v>
      </c>
      <c r="H29" s="68">
        <v>0</v>
      </c>
      <c r="I29" s="68">
        <f t="shared" ref="I29:I50" si="14">($A$28-B29)/(ROW(B29)-ROW($A$28))</f>
        <v>1835</v>
      </c>
      <c r="J29" s="72">
        <f t="shared" si="10"/>
        <v>1</v>
      </c>
      <c r="K29" s="72">
        <f t="shared" si="11"/>
        <v>1</v>
      </c>
      <c r="L29" s="72">
        <f t="shared" si="12"/>
        <v>1</v>
      </c>
      <c r="M29" s="72">
        <f t="shared" ca="1" si="2"/>
        <v>0</v>
      </c>
      <c r="N29" s="26"/>
      <c r="O29" s="26"/>
      <c r="P29" s="25"/>
      <c r="Q29" s="25"/>
      <c r="T29" s="22">
        <v>2150.6759999999999</v>
      </c>
      <c r="U29" s="74">
        <f t="shared" si="3"/>
        <v>-79.324000000000069</v>
      </c>
      <c r="V29" s="70">
        <f t="shared" si="4"/>
        <v>-79</v>
      </c>
      <c r="W29" s="70"/>
      <c r="X29" s="70">
        <f t="shared" si="5"/>
        <v>2451.3155686109944</v>
      </c>
      <c r="Y29" s="70">
        <f t="shared" si="6"/>
        <v>221.31556861099443</v>
      </c>
      <c r="Z29" s="70">
        <f t="shared" si="7"/>
        <v>221</v>
      </c>
      <c r="AA29" s="24">
        <f t="shared" si="8"/>
        <v>221</v>
      </c>
      <c r="AB29" s="67">
        <f t="shared" si="9"/>
        <v>2451</v>
      </c>
    </row>
    <row r="30" spans="1:28" ht="15" customHeight="1" x14ac:dyDescent="0.25">
      <c r="A30" s="71">
        <v>3930</v>
      </c>
      <c r="B30" s="71">
        <v>2230</v>
      </c>
      <c r="C30" s="68">
        <v>0.48</v>
      </c>
      <c r="D30" s="68">
        <v>274.14999999999998</v>
      </c>
      <c r="E30" s="68">
        <v>212.57</v>
      </c>
      <c r="F30" s="68">
        <v>0</v>
      </c>
      <c r="G30" s="68">
        <f t="shared" si="13"/>
        <v>67.5</v>
      </c>
      <c r="H30" s="68">
        <v>0</v>
      </c>
      <c r="I30" s="68">
        <f t="shared" si="14"/>
        <v>917.5</v>
      </c>
      <c r="J30" s="72">
        <f t="shared" si="10"/>
        <v>1</v>
      </c>
      <c r="K30" s="72">
        <f t="shared" si="11"/>
        <v>1</v>
      </c>
      <c r="L30" s="72">
        <f t="shared" si="12"/>
        <v>1</v>
      </c>
      <c r="M30" s="72">
        <f t="shared" ca="1" si="2"/>
        <v>0</v>
      </c>
      <c r="N30" s="26"/>
      <c r="O30" s="26"/>
      <c r="P30" s="25"/>
      <c r="Q30" s="25"/>
      <c r="T30" s="22">
        <v>2155.2159999999999</v>
      </c>
      <c r="U30" s="74">
        <f t="shared" si="3"/>
        <v>-74.784000000000106</v>
      </c>
      <c r="V30" s="70">
        <f t="shared" si="4"/>
        <v>-75</v>
      </c>
      <c r="W30" s="70"/>
      <c r="X30" s="70">
        <f t="shared" si="5"/>
        <v>2451.3155686109944</v>
      </c>
      <c r="Y30" s="70">
        <f t="shared" si="6"/>
        <v>221.31556861099443</v>
      </c>
      <c r="Z30" s="70">
        <f t="shared" si="7"/>
        <v>221</v>
      </c>
      <c r="AA30" s="24">
        <f t="shared" si="8"/>
        <v>221</v>
      </c>
      <c r="AB30" s="67">
        <f t="shared" si="9"/>
        <v>2451</v>
      </c>
    </row>
    <row r="31" spans="1:28" ht="15" customHeight="1" x14ac:dyDescent="0.25">
      <c r="A31" s="71">
        <v>3345</v>
      </c>
      <c r="B31" s="79">
        <v>2230</v>
      </c>
      <c r="C31" s="68">
        <v>0.18</v>
      </c>
      <c r="D31" s="68">
        <v>274.26</v>
      </c>
      <c r="E31" s="68">
        <v>212.57</v>
      </c>
      <c r="F31" s="68">
        <v>0</v>
      </c>
      <c r="G31" s="68">
        <f t="shared" si="13"/>
        <v>240</v>
      </c>
      <c r="H31" s="68">
        <v>0</v>
      </c>
      <c r="I31" s="68">
        <f t="shared" si="14"/>
        <v>611.66666666666663</v>
      </c>
      <c r="J31" s="72">
        <f t="shared" si="10"/>
        <v>1</v>
      </c>
      <c r="K31" s="72">
        <f t="shared" si="11"/>
        <v>1</v>
      </c>
      <c r="L31" s="72">
        <f t="shared" si="12"/>
        <v>1</v>
      </c>
      <c r="M31" s="72">
        <f t="shared" ca="1" si="2"/>
        <v>0</v>
      </c>
      <c r="N31" s="26"/>
      <c r="O31" s="26"/>
      <c r="P31" s="25"/>
      <c r="Q31" s="25"/>
      <c r="T31" s="22">
        <v>2138.5230000000001</v>
      </c>
      <c r="U31" s="74">
        <f t="shared" si="3"/>
        <v>-91.476999999999862</v>
      </c>
      <c r="V31" s="70">
        <f t="shared" si="4"/>
        <v>-91</v>
      </c>
      <c r="W31" s="70"/>
      <c r="X31" s="70">
        <f t="shared" si="5"/>
        <v>2451.3155686109944</v>
      </c>
      <c r="Y31" s="70">
        <f t="shared" si="6"/>
        <v>221.31556861099443</v>
      </c>
      <c r="Z31" s="70">
        <f t="shared" si="7"/>
        <v>221</v>
      </c>
      <c r="AA31" s="24">
        <f t="shared" si="8"/>
        <v>221</v>
      </c>
      <c r="AB31" s="67">
        <f t="shared" si="9"/>
        <v>2451</v>
      </c>
    </row>
    <row r="32" spans="1:28" ht="15" customHeight="1" x14ac:dyDescent="0.25">
      <c r="A32" s="71">
        <v>3495</v>
      </c>
      <c r="B32" s="71">
        <v>2230</v>
      </c>
      <c r="C32" s="68">
        <v>0.2</v>
      </c>
      <c r="D32" s="68">
        <v>274.39</v>
      </c>
      <c r="E32" s="68">
        <v>212.57</v>
      </c>
      <c r="F32" s="68">
        <v>0</v>
      </c>
      <c r="G32" s="68">
        <f t="shared" si="13"/>
        <v>142.5</v>
      </c>
      <c r="H32" s="68">
        <v>0</v>
      </c>
      <c r="I32" s="68">
        <f t="shared" si="14"/>
        <v>458.75</v>
      </c>
      <c r="J32" s="72">
        <f t="shared" si="10"/>
        <v>1</v>
      </c>
      <c r="K32" s="72">
        <f t="shared" si="11"/>
        <v>1</v>
      </c>
      <c r="L32" s="72">
        <f t="shared" si="12"/>
        <v>1</v>
      </c>
      <c r="M32" s="72">
        <f t="shared" ca="1" si="2"/>
        <v>0</v>
      </c>
      <c r="N32" s="26"/>
      <c r="O32" s="26"/>
      <c r="P32" s="25"/>
      <c r="Q32" s="25"/>
      <c r="T32" s="22">
        <v>2133.3020000000001</v>
      </c>
      <c r="U32" s="74">
        <f t="shared" si="3"/>
        <v>-96.697999999999865</v>
      </c>
      <c r="V32" s="70">
        <f t="shared" si="4"/>
        <v>-97</v>
      </c>
      <c r="W32" s="70"/>
      <c r="X32" s="70">
        <f t="shared" si="5"/>
        <v>2451.3155686109944</v>
      </c>
      <c r="Y32" s="70">
        <f t="shared" si="6"/>
        <v>221.31556861099443</v>
      </c>
      <c r="Z32" s="70">
        <f t="shared" si="7"/>
        <v>221</v>
      </c>
      <c r="AA32" s="24">
        <f t="shared" si="8"/>
        <v>221</v>
      </c>
      <c r="AB32" s="67">
        <f t="shared" si="9"/>
        <v>2451</v>
      </c>
    </row>
    <row r="33" spans="1:28" ht="15" customHeight="1" x14ac:dyDescent="0.25">
      <c r="A33" s="71">
        <v>3060</v>
      </c>
      <c r="B33" s="71">
        <v>2230</v>
      </c>
      <c r="C33" s="68">
        <v>0</v>
      </c>
      <c r="D33" s="68">
        <v>274.48</v>
      </c>
      <c r="E33" s="68">
        <v>212.57</v>
      </c>
      <c r="F33" s="68">
        <v>0</v>
      </c>
      <c r="G33" s="68">
        <f t="shared" si="13"/>
        <v>201</v>
      </c>
      <c r="H33" s="68">
        <v>0</v>
      </c>
      <c r="I33" s="68">
        <f t="shared" si="14"/>
        <v>367</v>
      </c>
      <c r="J33" s="72">
        <f t="shared" si="10"/>
        <v>1</v>
      </c>
      <c r="K33" s="72">
        <f t="shared" si="11"/>
        <v>1</v>
      </c>
      <c r="L33" s="72">
        <f t="shared" si="12"/>
        <v>1</v>
      </c>
      <c r="M33" s="72">
        <f t="shared" ca="1" si="2"/>
        <v>1</v>
      </c>
      <c r="N33" s="26"/>
      <c r="O33" s="26"/>
      <c r="P33" s="25"/>
      <c r="Q33" s="25"/>
      <c r="T33" s="22">
        <v>2124.9299999999998</v>
      </c>
      <c r="U33" s="74">
        <f t="shared" si="3"/>
        <v>-105.07000000000016</v>
      </c>
      <c r="V33" s="70">
        <f t="shared" si="4"/>
        <v>-105</v>
      </c>
      <c r="W33" s="70"/>
      <c r="X33" s="70">
        <f t="shared" si="5"/>
        <v>2451.3155686109944</v>
      </c>
      <c r="Y33" s="70">
        <f t="shared" si="6"/>
        <v>221.31556861099443</v>
      </c>
      <c r="Z33" s="70">
        <f t="shared" si="7"/>
        <v>221</v>
      </c>
      <c r="AA33" s="24">
        <f t="shared" si="8"/>
        <v>221</v>
      </c>
      <c r="AB33" s="67">
        <f t="shared" si="9"/>
        <v>2451</v>
      </c>
    </row>
    <row r="34" spans="1:28" ht="15" customHeight="1" x14ac:dyDescent="0.25">
      <c r="A34" s="71">
        <v>2910</v>
      </c>
      <c r="B34" s="71">
        <v>2220</v>
      </c>
      <c r="C34" s="68">
        <v>0</v>
      </c>
      <c r="D34" s="68">
        <v>274.55</v>
      </c>
      <c r="E34" s="68">
        <v>212.57</v>
      </c>
      <c r="F34" s="68">
        <v>0</v>
      </c>
      <c r="G34" s="68">
        <f t="shared" si="13"/>
        <v>192.5</v>
      </c>
      <c r="H34" s="68">
        <v>0</v>
      </c>
      <c r="I34" s="68">
        <f t="shared" si="14"/>
        <v>307.5</v>
      </c>
      <c r="J34" s="72">
        <f t="shared" si="10"/>
        <v>1</v>
      </c>
      <c r="K34" s="72">
        <f t="shared" si="11"/>
        <v>1</v>
      </c>
      <c r="L34" s="72">
        <f t="shared" si="12"/>
        <v>1</v>
      </c>
      <c r="M34" s="72">
        <f t="shared" ref="M34:M50" ca="1" si="15">IF(RAND()&lt;0.5,0,1)</f>
        <v>0</v>
      </c>
      <c r="N34" s="26"/>
      <c r="O34" s="26"/>
      <c r="P34" s="25"/>
      <c r="Q34" s="25"/>
      <c r="T34" s="22">
        <v>1750.874</v>
      </c>
      <c r="U34" s="74">
        <f t="shared" ref="U34:U50" si="16">T34-B34</f>
        <v>-469.12599999999998</v>
      </c>
      <c r="V34" s="70">
        <f t="shared" ref="V34:V50" si="17">ROUND(U34,0)</f>
        <v>-469</v>
      </c>
      <c r="W34" s="70"/>
      <c r="X34" s="70">
        <f t="shared" ref="X34:X50" si="18">B34/$W$2*$W$3</f>
        <v>2440.3231221149813</v>
      </c>
      <c r="Y34" s="70">
        <f t="shared" ref="Y34:Y50" si="19">X34-B34</f>
        <v>220.32312211498129</v>
      </c>
      <c r="Z34" s="70">
        <f t="shared" ref="Z34:Z50" si="20">ROUND(Y34,0)</f>
        <v>220</v>
      </c>
      <c r="AA34" s="24">
        <f t="shared" ref="AA34:AA50" si="21">IF(V34&gt;=0,V34,Z34)</f>
        <v>220</v>
      </c>
      <c r="AB34" s="67">
        <f t="shared" ref="AB34:AB50" si="22">B34+AA34</f>
        <v>2440</v>
      </c>
    </row>
    <row r="35" spans="1:28" ht="15" customHeight="1" x14ac:dyDescent="0.25">
      <c r="A35" s="71">
        <v>2640</v>
      </c>
      <c r="B35" s="71">
        <v>2220</v>
      </c>
      <c r="C35" s="68">
        <v>0.11</v>
      </c>
      <c r="D35" s="68">
        <v>274.58999999999997</v>
      </c>
      <c r="E35" s="68">
        <v>212.57</v>
      </c>
      <c r="F35" s="68">
        <v>0</v>
      </c>
      <c r="G35" s="68">
        <f t="shared" si="13"/>
        <v>203.57142857142858</v>
      </c>
      <c r="H35" s="68">
        <v>0</v>
      </c>
      <c r="I35" s="68">
        <f t="shared" si="14"/>
        <v>263.57142857142856</v>
      </c>
      <c r="J35" s="72">
        <f t="shared" si="10"/>
        <v>1</v>
      </c>
      <c r="K35" s="72">
        <f t="shared" si="11"/>
        <v>1</v>
      </c>
      <c r="L35" s="72">
        <f t="shared" si="12"/>
        <v>1</v>
      </c>
      <c r="M35" s="72">
        <f t="shared" ca="1" si="15"/>
        <v>1</v>
      </c>
      <c r="N35" s="26"/>
      <c r="O35" s="26"/>
      <c r="P35" s="25"/>
      <c r="Q35" s="25"/>
      <c r="T35" s="22">
        <v>1666.8879999999999</v>
      </c>
      <c r="U35" s="74">
        <f t="shared" si="16"/>
        <v>-553.11200000000008</v>
      </c>
      <c r="V35" s="70">
        <f t="shared" si="17"/>
        <v>-553</v>
      </c>
      <c r="W35" s="70"/>
      <c r="X35" s="70">
        <f t="shared" si="18"/>
        <v>2440.3231221149813</v>
      </c>
      <c r="Y35" s="70">
        <f t="shared" si="19"/>
        <v>220.32312211498129</v>
      </c>
      <c r="Z35" s="70">
        <f t="shared" si="20"/>
        <v>220</v>
      </c>
      <c r="AA35" s="24">
        <f t="shared" si="21"/>
        <v>220</v>
      </c>
      <c r="AB35" s="67">
        <f t="shared" si="22"/>
        <v>2440</v>
      </c>
    </row>
    <row r="36" spans="1:28" ht="15" customHeight="1" x14ac:dyDescent="0.25">
      <c r="A36" s="71">
        <v>2715</v>
      </c>
      <c r="B36" s="71">
        <v>2220</v>
      </c>
      <c r="C36" s="68">
        <v>0</v>
      </c>
      <c r="D36" s="68">
        <v>274.64</v>
      </c>
      <c r="E36" s="68">
        <v>212.57</v>
      </c>
      <c r="F36" s="68">
        <v>0</v>
      </c>
      <c r="G36" s="68">
        <f t="shared" si="13"/>
        <v>168.75</v>
      </c>
      <c r="H36" s="68">
        <v>0</v>
      </c>
      <c r="I36" s="68">
        <f t="shared" si="14"/>
        <v>230.625</v>
      </c>
      <c r="J36" s="72">
        <f t="shared" si="10"/>
        <v>1</v>
      </c>
      <c r="K36" s="72">
        <f t="shared" si="11"/>
        <v>1</v>
      </c>
      <c r="L36" s="72">
        <f t="shared" si="12"/>
        <v>1</v>
      </c>
      <c r="M36" s="72">
        <f t="shared" ca="1" si="15"/>
        <v>0</v>
      </c>
      <c r="N36" s="26"/>
      <c r="O36" s="26"/>
      <c r="P36" s="25"/>
      <c r="Q36" s="25"/>
      <c r="T36" s="22">
        <v>1647.3330000000001</v>
      </c>
      <c r="U36" s="74">
        <f t="shared" si="16"/>
        <v>-572.66699999999992</v>
      </c>
      <c r="V36" s="70">
        <f t="shared" si="17"/>
        <v>-573</v>
      </c>
      <c r="W36" s="70"/>
      <c r="X36" s="70">
        <f t="shared" si="18"/>
        <v>2440.3231221149813</v>
      </c>
      <c r="Y36" s="70">
        <f t="shared" si="19"/>
        <v>220.32312211498129</v>
      </c>
      <c r="Z36" s="70">
        <f t="shared" si="20"/>
        <v>220</v>
      </c>
      <c r="AA36" s="24">
        <f t="shared" si="21"/>
        <v>220</v>
      </c>
      <c r="AB36" s="67">
        <f t="shared" si="22"/>
        <v>2440</v>
      </c>
    </row>
    <row r="37" spans="1:28" ht="15" customHeight="1" x14ac:dyDescent="0.25">
      <c r="A37" s="71">
        <v>1695</v>
      </c>
      <c r="B37" s="71">
        <v>1680</v>
      </c>
      <c r="C37" s="68">
        <v>0.13</v>
      </c>
      <c r="D37" s="68">
        <v>274.64999999999998</v>
      </c>
      <c r="E37" s="68">
        <v>212.47</v>
      </c>
      <c r="F37" s="68">
        <v>0</v>
      </c>
      <c r="G37" s="68">
        <f t="shared" si="13"/>
        <v>263.33333333333331</v>
      </c>
      <c r="H37" s="68">
        <v>0</v>
      </c>
      <c r="I37" s="68">
        <f t="shared" si="14"/>
        <v>265</v>
      </c>
      <c r="J37" s="72">
        <f t="shared" si="10"/>
        <v>0</v>
      </c>
      <c r="K37" s="72">
        <f t="shared" si="11"/>
        <v>-1</v>
      </c>
      <c r="L37" s="72">
        <f t="shared" si="12"/>
        <v>0</v>
      </c>
      <c r="M37" s="72">
        <f t="shared" ca="1" si="15"/>
        <v>0</v>
      </c>
      <c r="N37" s="26"/>
      <c r="O37" s="26"/>
      <c r="P37" s="25"/>
      <c r="Q37" s="25"/>
      <c r="T37" s="22">
        <v>1656.126</v>
      </c>
      <c r="U37" s="74">
        <f t="shared" si="16"/>
        <v>-23.874000000000024</v>
      </c>
      <c r="V37" s="70">
        <f t="shared" si="17"/>
        <v>-24</v>
      </c>
      <c r="W37" s="70"/>
      <c r="X37" s="70">
        <f t="shared" si="18"/>
        <v>1846.7310113302558</v>
      </c>
      <c r="Y37" s="70">
        <f t="shared" si="19"/>
        <v>166.7310113302558</v>
      </c>
      <c r="Z37" s="70">
        <f t="shared" si="20"/>
        <v>167</v>
      </c>
      <c r="AA37" s="24">
        <f t="shared" si="21"/>
        <v>167</v>
      </c>
      <c r="AB37" s="67">
        <f t="shared" si="22"/>
        <v>1847</v>
      </c>
    </row>
    <row r="38" spans="1:28" ht="15" customHeight="1" x14ac:dyDescent="0.25">
      <c r="A38" s="71">
        <v>2130</v>
      </c>
      <c r="B38" s="71">
        <v>1680</v>
      </c>
      <c r="C38" s="68">
        <v>0.12</v>
      </c>
      <c r="D38" s="68">
        <v>274.69</v>
      </c>
      <c r="E38" s="68">
        <v>212.47</v>
      </c>
      <c r="F38" s="68">
        <v>0</v>
      </c>
      <c r="G38" s="68">
        <f t="shared" si="13"/>
        <v>193.5</v>
      </c>
      <c r="H38" s="68">
        <v>0</v>
      </c>
      <c r="I38" s="68">
        <f t="shared" si="14"/>
        <v>238.5</v>
      </c>
      <c r="J38" s="72">
        <f t="shared" si="10"/>
        <v>1</v>
      </c>
      <c r="K38" s="72">
        <f t="shared" si="11"/>
        <v>1</v>
      </c>
      <c r="L38" s="72">
        <f t="shared" si="12"/>
        <v>0</v>
      </c>
      <c r="M38" s="72">
        <f t="shared" ca="1" si="15"/>
        <v>1</v>
      </c>
      <c r="N38" s="26"/>
      <c r="O38" s="26"/>
      <c r="P38" s="25"/>
      <c r="Q38" s="25"/>
      <c r="T38" s="22">
        <v>1452.058</v>
      </c>
      <c r="U38" s="74">
        <f t="shared" si="16"/>
        <v>-227.94200000000001</v>
      </c>
      <c r="V38" s="70">
        <f t="shared" si="17"/>
        <v>-228</v>
      </c>
      <c r="W38" s="70"/>
      <c r="X38" s="70">
        <f t="shared" si="18"/>
        <v>1846.7310113302558</v>
      </c>
      <c r="Y38" s="70">
        <f t="shared" si="19"/>
        <v>166.7310113302558</v>
      </c>
      <c r="Z38" s="70">
        <f t="shared" si="20"/>
        <v>167</v>
      </c>
      <c r="AA38" s="24">
        <f t="shared" si="21"/>
        <v>167</v>
      </c>
      <c r="AB38" s="67">
        <f t="shared" si="22"/>
        <v>1847</v>
      </c>
    </row>
    <row r="39" spans="1:28" ht="15" customHeight="1" x14ac:dyDescent="0.25">
      <c r="A39" s="71">
        <v>2445</v>
      </c>
      <c r="B39" s="71">
        <v>1680</v>
      </c>
      <c r="C39" s="68">
        <v>0</v>
      </c>
      <c r="D39" s="68">
        <v>274.77</v>
      </c>
      <c r="E39" s="68">
        <v>212.47</v>
      </c>
      <c r="F39" s="68">
        <v>0</v>
      </c>
      <c r="G39" s="68">
        <f t="shared" si="13"/>
        <v>147.27272727272728</v>
      </c>
      <c r="H39" s="68">
        <v>0</v>
      </c>
      <c r="I39" s="68">
        <f t="shared" si="14"/>
        <v>216.81818181818181</v>
      </c>
      <c r="J39" s="72">
        <f t="shared" si="10"/>
        <v>1</v>
      </c>
      <c r="K39" s="72">
        <f t="shared" si="11"/>
        <v>1</v>
      </c>
      <c r="L39" s="72">
        <f t="shared" si="12"/>
        <v>0</v>
      </c>
      <c r="M39" s="72">
        <f t="shared" ca="1" si="15"/>
        <v>0</v>
      </c>
      <c r="N39" s="26"/>
      <c r="O39" s="26"/>
      <c r="P39" s="25"/>
      <c r="Q39" s="25"/>
      <c r="T39" s="22">
        <v>1023.1180000000001</v>
      </c>
      <c r="U39" s="74">
        <f t="shared" si="16"/>
        <v>-656.88199999999995</v>
      </c>
      <c r="V39" s="70">
        <f t="shared" si="17"/>
        <v>-657</v>
      </c>
      <c r="W39" s="70"/>
      <c r="X39" s="70">
        <f t="shared" si="18"/>
        <v>1846.7310113302558</v>
      </c>
      <c r="Y39" s="70">
        <f t="shared" si="19"/>
        <v>166.7310113302558</v>
      </c>
      <c r="Z39" s="70">
        <f t="shared" si="20"/>
        <v>167</v>
      </c>
      <c r="AA39" s="24">
        <f t="shared" si="21"/>
        <v>167</v>
      </c>
      <c r="AB39" s="67">
        <f t="shared" si="22"/>
        <v>1847</v>
      </c>
    </row>
    <row r="40" spans="1:28" ht="15" customHeight="1" x14ac:dyDescent="0.25">
      <c r="A40" s="71">
        <v>1209</v>
      </c>
      <c r="B40" s="71">
        <v>1130</v>
      </c>
      <c r="C40" s="68">
        <v>0</v>
      </c>
      <c r="D40" s="68">
        <v>274.77999999999997</v>
      </c>
      <c r="E40" s="68">
        <v>212.3</v>
      </c>
      <c r="F40" s="68">
        <v>0</v>
      </c>
      <c r="G40" s="68">
        <f t="shared" si="13"/>
        <v>238</v>
      </c>
      <c r="H40" s="68">
        <v>0</v>
      </c>
      <c r="I40" s="68">
        <f t="shared" si="14"/>
        <v>244.58333333333334</v>
      </c>
      <c r="J40" s="72">
        <f t="shared" si="10"/>
        <v>0</v>
      </c>
      <c r="K40" s="72">
        <f t="shared" si="11"/>
        <v>-1</v>
      </c>
      <c r="L40" s="72">
        <f t="shared" si="12"/>
        <v>0</v>
      </c>
      <c r="M40" s="72">
        <f t="shared" ca="1" si="15"/>
        <v>0</v>
      </c>
      <c r="N40" s="26"/>
      <c r="O40" s="26"/>
      <c r="P40" s="25"/>
      <c r="Q40" s="25"/>
      <c r="T40" s="22">
        <v>973.59100000000001</v>
      </c>
      <c r="U40" s="74">
        <f t="shared" si="16"/>
        <v>-156.40899999999999</v>
      </c>
      <c r="V40" s="70">
        <f t="shared" si="17"/>
        <v>-156</v>
      </c>
      <c r="W40" s="70"/>
      <c r="X40" s="70">
        <f t="shared" si="18"/>
        <v>1242.1464540495174</v>
      </c>
      <c r="Y40" s="70">
        <f t="shared" si="19"/>
        <v>112.14645404951739</v>
      </c>
      <c r="Z40" s="70">
        <f t="shared" si="20"/>
        <v>112</v>
      </c>
      <c r="AA40" s="24">
        <f t="shared" si="21"/>
        <v>112</v>
      </c>
      <c r="AB40" s="67">
        <f t="shared" si="22"/>
        <v>1242</v>
      </c>
    </row>
    <row r="41" spans="1:28" ht="15" customHeight="1" x14ac:dyDescent="0.25">
      <c r="A41" s="71">
        <v>1206</v>
      </c>
      <c r="B41" s="71">
        <v>1130</v>
      </c>
      <c r="C41" s="68">
        <v>0.39</v>
      </c>
      <c r="D41" s="68">
        <v>274.79000000000002</v>
      </c>
      <c r="E41" s="68">
        <v>212.3</v>
      </c>
      <c r="F41" s="68">
        <v>0</v>
      </c>
      <c r="G41" s="68">
        <f t="shared" si="13"/>
        <v>219.92307692307693</v>
      </c>
      <c r="H41" s="68">
        <v>0</v>
      </c>
      <c r="I41" s="68">
        <f t="shared" si="14"/>
        <v>225.76923076923077</v>
      </c>
      <c r="J41" s="72">
        <f t="shared" si="10"/>
        <v>1</v>
      </c>
      <c r="K41" s="72">
        <f t="shared" si="11"/>
        <v>1</v>
      </c>
      <c r="L41" s="72">
        <f t="shared" si="12"/>
        <v>0</v>
      </c>
      <c r="M41" s="72">
        <f t="shared" ca="1" si="15"/>
        <v>1</v>
      </c>
      <c r="N41" s="26"/>
      <c r="O41" s="26"/>
      <c r="P41" s="25"/>
      <c r="Q41" s="25"/>
      <c r="T41" s="22">
        <v>976.38599999999997</v>
      </c>
      <c r="U41" s="74">
        <f t="shared" si="16"/>
        <v>-153.61400000000003</v>
      </c>
      <c r="V41" s="70">
        <f t="shared" si="17"/>
        <v>-154</v>
      </c>
      <c r="W41" s="70"/>
      <c r="X41" s="70">
        <f t="shared" si="18"/>
        <v>1242.1464540495174</v>
      </c>
      <c r="Y41" s="70">
        <f t="shared" si="19"/>
        <v>112.14645404951739</v>
      </c>
      <c r="Z41" s="70">
        <f t="shared" si="20"/>
        <v>112</v>
      </c>
      <c r="AA41" s="24">
        <f t="shared" si="21"/>
        <v>112</v>
      </c>
      <c r="AB41" s="67">
        <f t="shared" si="22"/>
        <v>1242</v>
      </c>
    </row>
    <row r="42" spans="1:28" ht="15" customHeight="1" x14ac:dyDescent="0.25">
      <c r="A42" s="71">
        <v>1650</v>
      </c>
      <c r="B42" s="71">
        <v>1130</v>
      </c>
      <c r="C42" s="68">
        <v>2.04</v>
      </c>
      <c r="D42" s="68">
        <v>274.83999999999997</v>
      </c>
      <c r="E42" s="68">
        <v>212.3</v>
      </c>
      <c r="F42" s="68">
        <v>0</v>
      </c>
      <c r="G42" s="68">
        <f t="shared" si="13"/>
        <v>172.5</v>
      </c>
      <c r="H42" s="68">
        <v>0</v>
      </c>
      <c r="I42" s="68">
        <f t="shared" si="14"/>
        <v>209.64285714285714</v>
      </c>
      <c r="J42" s="72">
        <f t="shared" si="10"/>
        <v>1</v>
      </c>
      <c r="K42" s="72">
        <f t="shared" si="11"/>
        <v>1</v>
      </c>
      <c r="L42" s="72">
        <f t="shared" si="12"/>
        <v>0</v>
      </c>
      <c r="M42" s="72">
        <f t="shared" ca="1" si="15"/>
        <v>0</v>
      </c>
      <c r="N42" s="26"/>
      <c r="O42" s="26"/>
      <c r="P42" s="25"/>
      <c r="Q42" s="25"/>
      <c r="T42" s="22">
        <v>992.82799999999997</v>
      </c>
      <c r="U42" s="74">
        <f t="shared" si="16"/>
        <v>-137.17200000000003</v>
      </c>
      <c r="V42" s="70">
        <f t="shared" si="17"/>
        <v>-137</v>
      </c>
      <c r="W42" s="70"/>
      <c r="X42" s="70">
        <f t="shared" si="18"/>
        <v>1242.1464540495174</v>
      </c>
      <c r="Y42" s="70">
        <f t="shared" si="19"/>
        <v>112.14645404951739</v>
      </c>
      <c r="Z42" s="70">
        <f t="shared" si="20"/>
        <v>112</v>
      </c>
      <c r="AA42" s="24">
        <f t="shared" si="21"/>
        <v>112</v>
      </c>
      <c r="AB42" s="67">
        <f t="shared" si="22"/>
        <v>1242</v>
      </c>
    </row>
    <row r="43" spans="1:28" ht="15" customHeight="1" x14ac:dyDescent="0.25">
      <c r="A43" s="71">
        <v>1650</v>
      </c>
      <c r="B43" s="71">
        <v>590</v>
      </c>
      <c r="C43" s="68">
        <v>1.5</v>
      </c>
      <c r="D43" s="68">
        <v>274.95</v>
      </c>
      <c r="E43" s="68">
        <v>211.72</v>
      </c>
      <c r="F43" s="68">
        <v>0</v>
      </c>
      <c r="G43" s="68">
        <f t="shared" si="13"/>
        <v>161</v>
      </c>
      <c r="H43" s="68">
        <v>0</v>
      </c>
      <c r="I43" s="68">
        <f t="shared" si="14"/>
        <v>231.66666666666666</v>
      </c>
      <c r="J43" s="72">
        <f t="shared" si="10"/>
        <v>0</v>
      </c>
      <c r="K43" s="72">
        <f t="shared" si="11"/>
        <v>-1</v>
      </c>
      <c r="L43" s="72">
        <f t="shared" si="12"/>
        <v>0</v>
      </c>
      <c r="M43" s="72">
        <f t="shared" ca="1" si="15"/>
        <v>1</v>
      </c>
      <c r="N43" s="26"/>
      <c r="O43" s="26"/>
      <c r="P43" s="25"/>
      <c r="Q43" s="25"/>
      <c r="T43" s="22">
        <v>1018.921</v>
      </c>
      <c r="U43" s="74">
        <f t="shared" si="16"/>
        <v>428.92100000000005</v>
      </c>
      <c r="V43" s="70">
        <f t="shared" si="17"/>
        <v>429</v>
      </c>
      <c r="W43" s="70"/>
      <c r="X43" s="70">
        <f t="shared" si="18"/>
        <v>648.55434326479235</v>
      </c>
      <c r="Y43" s="70">
        <f t="shared" si="19"/>
        <v>58.554343264792351</v>
      </c>
      <c r="Z43" s="70">
        <f t="shared" si="20"/>
        <v>59</v>
      </c>
      <c r="AA43" s="24">
        <f t="shared" si="21"/>
        <v>429</v>
      </c>
      <c r="AB43" s="67">
        <f t="shared" si="22"/>
        <v>1019</v>
      </c>
    </row>
    <row r="44" spans="1:28" ht="15" customHeight="1" x14ac:dyDescent="0.25">
      <c r="A44" s="71">
        <v>1498</v>
      </c>
      <c r="B44" s="71">
        <v>590</v>
      </c>
      <c r="C44" s="68">
        <v>0.41</v>
      </c>
      <c r="D44" s="68">
        <v>275.04000000000002</v>
      </c>
      <c r="E44" s="68">
        <v>211.72</v>
      </c>
      <c r="F44" s="68">
        <v>0</v>
      </c>
      <c r="G44" s="68">
        <f t="shared" si="13"/>
        <v>160.4375</v>
      </c>
      <c r="H44" s="68">
        <v>0</v>
      </c>
      <c r="I44" s="68">
        <f t="shared" si="14"/>
        <v>217.1875</v>
      </c>
      <c r="J44" s="72">
        <f t="shared" si="10"/>
        <v>1</v>
      </c>
      <c r="K44" s="72">
        <f t="shared" si="11"/>
        <v>1</v>
      </c>
      <c r="L44" s="72">
        <f t="shared" si="12"/>
        <v>0</v>
      </c>
      <c r="M44" s="72">
        <f t="shared" ca="1" si="15"/>
        <v>1</v>
      </c>
      <c r="N44" s="26"/>
      <c r="O44" s="26"/>
      <c r="P44" s="25"/>
      <c r="Q44" s="25"/>
      <c r="T44" s="22">
        <v>505.87799999999999</v>
      </c>
      <c r="U44" s="74">
        <f t="shared" si="16"/>
        <v>-84.122000000000014</v>
      </c>
      <c r="V44" s="70">
        <f t="shared" si="17"/>
        <v>-84</v>
      </c>
      <c r="W44" s="70"/>
      <c r="X44" s="70">
        <f t="shared" si="18"/>
        <v>648.55434326479235</v>
      </c>
      <c r="Y44" s="70">
        <f t="shared" si="19"/>
        <v>58.554343264792351</v>
      </c>
      <c r="Z44" s="70">
        <f t="shared" si="20"/>
        <v>59</v>
      </c>
      <c r="AA44" s="24">
        <f t="shared" si="21"/>
        <v>59</v>
      </c>
      <c r="AB44" s="67">
        <f t="shared" si="22"/>
        <v>649</v>
      </c>
    </row>
    <row r="45" spans="1:28" ht="15" customHeight="1" x14ac:dyDescent="0.25">
      <c r="A45" s="71">
        <v>1296</v>
      </c>
      <c r="B45" s="71">
        <v>590</v>
      </c>
      <c r="C45" s="68">
        <v>0.11</v>
      </c>
      <c r="D45" s="68">
        <v>275.12</v>
      </c>
      <c r="E45" s="68">
        <v>211.72</v>
      </c>
      <c r="F45" s="68">
        <v>0</v>
      </c>
      <c r="G45" s="68">
        <f t="shared" si="13"/>
        <v>162.88235294117646</v>
      </c>
      <c r="H45" s="68">
        <v>0</v>
      </c>
      <c r="I45" s="68">
        <f t="shared" si="14"/>
        <v>204.41176470588235</v>
      </c>
      <c r="J45" s="72">
        <f t="shared" si="10"/>
        <v>1</v>
      </c>
      <c r="K45" s="72">
        <f t="shared" si="11"/>
        <v>1</v>
      </c>
      <c r="L45" s="72">
        <f t="shared" si="12"/>
        <v>0</v>
      </c>
      <c r="M45" s="72">
        <f t="shared" ca="1" si="15"/>
        <v>0</v>
      </c>
      <c r="N45" s="26"/>
      <c r="O45" s="26"/>
      <c r="P45" s="25"/>
      <c r="Q45" s="25"/>
      <c r="T45" s="22">
        <v>476.00700000000001</v>
      </c>
      <c r="U45" s="74">
        <f t="shared" si="16"/>
        <v>-113.99299999999999</v>
      </c>
      <c r="V45" s="70">
        <f t="shared" si="17"/>
        <v>-114</v>
      </c>
      <c r="W45" s="70"/>
      <c r="X45" s="70">
        <f t="shared" si="18"/>
        <v>648.55434326479235</v>
      </c>
      <c r="Y45" s="70">
        <f t="shared" si="19"/>
        <v>58.554343264792351</v>
      </c>
      <c r="Z45" s="70">
        <f t="shared" si="20"/>
        <v>59</v>
      </c>
      <c r="AA45" s="24">
        <f t="shared" si="21"/>
        <v>59</v>
      </c>
      <c r="AB45" s="67">
        <f t="shared" si="22"/>
        <v>649</v>
      </c>
    </row>
    <row r="46" spans="1:28" ht="15" customHeight="1" x14ac:dyDescent="0.25">
      <c r="A46" s="71">
        <v>1770</v>
      </c>
      <c r="B46" s="71">
        <v>951</v>
      </c>
      <c r="C46" s="68">
        <v>0.1</v>
      </c>
      <c r="D46" s="68">
        <v>275.2</v>
      </c>
      <c r="E46" s="68">
        <v>212.14</v>
      </c>
      <c r="F46" s="68">
        <v>0</v>
      </c>
      <c r="G46" s="68">
        <f t="shared" si="13"/>
        <v>127.5</v>
      </c>
      <c r="H46" s="68">
        <v>0</v>
      </c>
      <c r="I46" s="68">
        <f t="shared" si="14"/>
        <v>173</v>
      </c>
      <c r="J46" s="72">
        <f t="shared" si="10"/>
        <v>0</v>
      </c>
      <c r="K46" s="72">
        <f t="shared" si="11"/>
        <v>1</v>
      </c>
      <c r="L46" s="72">
        <f t="shared" si="12"/>
        <v>0</v>
      </c>
      <c r="M46" s="72">
        <f t="shared" ca="1" si="15"/>
        <v>1</v>
      </c>
      <c r="N46" s="26"/>
      <c r="O46" s="26"/>
      <c r="P46" s="25"/>
      <c r="Q46" s="25"/>
      <c r="T46" s="22">
        <v>468.18</v>
      </c>
      <c r="U46" s="74">
        <f t="shared" si="16"/>
        <v>-482.82</v>
      </c>
      <c r="V46" s="70">
        <f t="shared" si="17"/>
        <v>-483</v>
      </c>
      <c r="W46" s="70"/>
      <c r="X46" s="70">
        <f t="shared" si="18"/>
        <v>1045.3816617708771</v>
      </c>
      <c r="Y46" s="70">
        <f t="shared" si="19"/>
        <v>94.381661770877145</v>
      </c>
      <c r="Z46" s="70">
        <f t="shared" si="20"/>
        <v>94</v>
      </c>
      <c r="AA46" s="24">
        <f t="shared" si="21"/>
        <v>94</v>
      </c>
      <c r="AB46" s="67">
        <f t="shared" si="22"/>
        <v>1045</v>
      </c>
    </row>
    <row r="47" spans="1:28" ht="15" customHeight="1" x14ac:dyDescent="0.25">
      <c r="A47" s="71">
        <v>1186</v>
      </c>
      <c r="B47" s="71">
        <v>1186</v>
      </c>
      <c r="C47" s="68">
        <v>0</v>
      </c>
      <c r="D47" s="68">
        <v>275.2</v>
      </c>
      <c r="E47" s="68">
        <v>212.32</v>
      </c>
      <c r="F47" s="68">
        <v>0</v>
      </c>
      <c r="G47" s="68">
        <f t="shared" si="13"/>
        <v>151.52631578947367</v>
      </c>
      <c r="H47" s="68">
        <v>0</v>
      </c>
      <c r="I47" s="68">
        <f t="shared" si="14"/>
        <v>151.52631578947367</v>
      </c>
      <c r="J47" s="72">
        <f t="shared" si="10"/>
        <v>0</v>
      </c>
      <c r="K47" s="72">
        <f t="shared" si="11"/>
        <v>1</v>
      </c>
      <c r="L47" s="72">
        <f t="shared" si="12"/>
        <v>0</v>
      </c>
      <c r="M47" s="72">
        <f t="shared" ca="1" si="15"/>
        <v>1</v>
      </c>
      <c r="N47" s="26"/>
      <c r="O47" s="26"/>
      <c r="P47" s="25"/>
      <c r="Q47" s="25"/>
      <c r="T47" s="22">
        <v>481.22199999999998</v>
      </c>
      <c r="U47" s="74">
        <f t="shared" si="16"/>
        <v>-704.77800000000002</v>
      </c>
      <c r="V47" s="70">
        <f t="shared" si="17"/>
        <v>-705</v>
      </c>
      <c r="W47" s="70"/>
      <c r="X47" s="70">
        <f t="shared" si="18"/>
        <v>1303.7041544271926</v>
      </c>
      <c r="Y47" s="70">
        <f t="shared" si="19"/>
        <v>117.70415442719263</v>
      </c>
      <c r="Z47" s="70">
        <f t="shared" si="20"/>
        <v>118</v>
      </c>
      <c r="AA47" s="24">
        <f t="shared" si="21"/>
        <v>118</v>
      </c>
      <c r="AB47" s="67">
        <f t="shared" si="22"/>
        <v>1304</v>
      </c>
    </row>
    <row r="48" spans="1:28" ht="15" customHeight="1" x14ac:dyDescent="0.25">
      <c r="A48" s="71">
        <v>1041</v>
      </c>
      <c r="B48" s="71">
        <v>1041</v>
      </c>
      <c r="C48" s="68">
        <v>0</v>
      </c>
      <c r="D48" s="68">
        <v>275.2</v>
      </c>
      <c r="E48" s="68">
        <v>212.22</v>
      </c>
      <c r="F48" s="68">
        <v>0</v>
      </c>
      <c r="G48" s="68">
        <f t="shared" si="13"/>
        <v>151.19999999999999</v>
      </c>
      <c r="H48" s="68">
        <v>0</v>
      </c>
      <c r="I48" s="68">
        <f t="shared" si="14"/>
        <v>151.19999999999999</v>
      </c>
      <c r="J48" s="72">
        <f t="shared" si="10"/>
        <v>0</v>
      </c>
      <c r="K48" s="72">
        <f t="shared" si="11"/>
        <v>-1</v>
      </c>
      <c r="L48" s="72">
        <f t="shared" si="12"/>
        <v>0</v>
      </c>
      <c r="M48" s="72">
        <f t="shared" ca="1" si="15"/>
        <v>0</v>
      </c>
      <c r="N48" s="26"/>
      <c r="O48" s="26"/>
      <c r="P48" s="25"/>
      <c r="Q48" s="25"/>
      <c r="T48" s="22">
        <v>487.99599999999998</v>
      </c>
      <c r="U48" s="74">
        <f t="shared" si="16"/>
        <v>-553.00400000000002</v>
      </c>
      <c r="V48" s="70">
        <f t="shared" si="17"/>
        <v>-553</v>
      </c>
      <c r="W48" s="70"/>
      <c r="X48" s="70">
        <f t="shared" si="18"/>
        <v>1144.3136802349979</v>
      </c>
      <c r="Y48" s="70">
        <f t="shared" si="19"/>
        <v>103.31368023499795</v>
      </c>
      <c r="Z48" s="70">
        <f t="shared" si="20"/>
        <v>103</v>
      </c>
      <c r="AA48" s="24">
        <f t="shared" si="21"/>
        <v>103</v>
      </c>
      <c r="AB48" s="67">
        <f t="shared" si="22"/>
        <v>1144</v>
      </c>
    </row>
    <row r="49" spans="1:28" ht="15" customHeight="1" x14ac:dyDescent="0.25">
      <c r="A49" s="71">
        <v>1332</v>
      </c>
      <c r="B49" s="71">
        <v>1332</v>
      </c>
      <c r="C49" s="68">
        <v>0</v>
      </c>
      <c r="D49" s="68">
        <v>275.2</v>
      </c>
      <c r="E49" s="68">
        <v>212.36</v>
      </c>
      <c r="F49" s="68">
        <v>0</v>
      </c>
      <c r="G49" s="68">
        <f t="shared" si="13"/>
        <v>130.14285714285714</v>
      </c>
      <c r="H49" s="68">
        <v>0</v>
      </c>
      <c r="I49" s="68">
        <f t="shared" si="14"/>
        <v>130.14285714285714</v>
      </c>
      <c r="J49" s="72">
        <f t="shared" si="10"/>
        <v>0</v>
      </c>
      <c r="K49" s="72">
        <f t="shared" si="11"/>
        <v>1</v>
      </c>
      <c r="L49" s="72">
        <f t="shared" si="12"/>
        <v>0</v>
      </c>
      <c r="M49" s="72">
        <f t="shared" ca="1" si="15"/>
        <v>1</v>
      </c>
      <c r="N49" s="26"/>
      <c r="O49" s="26"/>
      <c r="P49" s="25"/>
      <c r="Q49" s="25"/>
      <c r="T49" s="22">
        <v>472.303</v>
      </c>
      <c r="U49" s="74">
        <f t="shared" si="16"/>
        <v>-859.697</v>
      </c>
      <c r="V49" s="70">
        <f t="shared" si="17"/>
        <v>-860</v>
      </c>
      <c r="W49" s="70"/>
      <c r="X49" s="70">
        <f t="shared" si="18"/>
        <v>1464.1938732689887</v>
      </c>
      <c r="Y49" s="70">
        <f t="shared" si="19"/>
        <v>132.19387326898868</v>
      </c>
      <c r="Z49" s="70">
        <f t="shared" si="20"/>
        <v>132</v>
      </c>
      <c r="AA49" s="24">
        <f t="shared" si="21"/>
        <v>132</v>
      </c>
      <c r="AB49" s="67">
        <f t="shared" si="22"/>
        <v>1464</v>
      </c>
    </row>
    <row r="50" spans="1:28" ht="15" customHeight="1" x14ac:dyDescent="0.25">
      <c r="A50" s="71">
        <v>1332</v>
      </c>
      <c r="B50" s="71">
        <v>1332</v>
      </c>
      <c r="C50" s="68">
        <v>0.06</v>
      </c>
      <c r="D50" s="68">
        <v>275.2</v>
      </c>
      <c r="E50" s="68">
        <v>212.36</v>
      </c>
      <c r="F50" s="68">
        <v>0</v>
      </c>
      <c r="G50" s="68">
        <f t="shared" si="13"/>
        <v>124.22727272727273</v>
      </c>
      <c r="H50" s="68">
        <v>0</v>
      </c>
      <c r="I50" s="68">
        <f t="shared" si="14"/>
        <v>124.22727272727273</v>
      </c>
      <c r="J50" s="72">
        <f t="shared" si="10"/>
        <v>1</v>
      </c>
      <c r="K50" s="72">
        <f t="shared" si="11"/>
        <v>1</v>
      </c>
      <c r="L50" s="72">
        <f t="shared" si="12"/>
        <v>0</v>
      </c>
      <c r="M50" s="72">
        <f t="shared" ca="1" si="15"/>
        <v>1</v>
      </c>
      <c r="N50" s="26"/>
      <c r="O50" s="26"/>
      <c r="P50" s="25"/>
      <c r="Q50" s="25"/>
      <c r="T50" s="22">
        <v>472.303</v>
      </c>
      <c r="U50" s="74">
        <f t="shared" si="16"/>
        <v>-859.697</v>
      </c>
      <c r="V50" s="70">
        <f t="shared" si="17"/>
        <v>-860</v>
      </c>
      <c r="W50" s="70"/>
      <c r="X50" s="70">
        <f t="shared" si="18"/>
        <v>1464.1938732689887</v>
      </c>
      <c r="Y50" s="70">
        <f t="shared" si="19"/>
        <v>132.19387326898868</v>
      </c>
      <c r="Z50" s="70">
        <f t="shared" si="20"/>
        <v>132</v>
      </c>
      <c r="AA50" s="24">
        <f t="shared" si="21"/>
        <v>132</v>
      </c>
      <c r="AB50" s="67">
        <f t="shared" si="22"/>
        <v>1464</v>
      </c>
    </row>
    <row r="51" spans="1:28" ht="15" customHeight="1" x14ac:dyDescent="0.25">
      <c r="A51" s="71"/>
      <c r="B51" s="71"/>
      <c r="C51" s="68"/>
      <c r="D51" s="68"/>
      <c r="E51" s="68"/>
      <c r="F51" s="68"/>
      <c r="G51" s="68"/>
      <c r="H51" s="68"/>
      <c r="I51" s="68"/>
      <c r="J51" s="72"/>
      <c r="K51" s="72"/>
      <c r="L51" s="72"/>
      <c r="M51" s="72"/>
      <c r="N51" s="26"/>
      <c r="O51" s="26"/>
      <c r="P51" s="25"/>
      <c r="Q51" s="25"/>
      <c r="AB51" s="67"/>
    </row>
    <row r="52" spans="1:28" ht="15" customHeight="1" x14ac:dyDescent="0.25">
      <c r="A52" s="71"/>
      <c r="B52" s="71"/>
      <c r="C52" s="68"/>
      <c r="D52" s="68"/>
      <c r="E52" s="68"/>
      <c r="F52" s="68"/>
      <c r="G52" s="68"/>
      <c r="H52" s="68"/>
      <c r="I52" s="68"/>
      <c r="J52" s="72"/>
      <c r="K52" s="72"/>
      <c r="L52" s="72"/>
      <c r="M52" s="72"/>
      <c r="N52" s="26"/>
      <c r="O52" s="26"/>
      <c r="P52" s="25"/>
      <c r="Q52" s="25"/>
      <c r="AB52" s="67"/>
    </row>
    <row r="53" spans="1:28" ht="15" customHeight="1" x14ac:dyDescent="0.25">
      <c r="A53" s="71"/>
      <c r="B53" s="71"/>
      <c r="C53" s="68"/>
      <c r="D53" s="68"/>
      <c r="E53" s="68"/>
      <c r="F53" s="68"/>
      <c r="G53" s="68"/>
      <c r="H53" s="68"/>
      <c r="I53" s="68"/>
      <c r="J53" s="72"/>
      <c r="K53" s="72"/>
      <c r="L53" s="72"/>
      <c r="M53" s="72"/>
      <c r="N53" s="26"/>
      <c r="O53" s="26"/>
      <c r="P53" s="25"/>
      <c r="Q53" s="25"/>
      <c r="AB53" s="67"/>
    </row>
    <row r="54" spans="1:28" ht="15" customHeight="1" x14ac:dyDescent="0.25">
      <c r="A54" s="71"/>
      <c r="B54" s="71"/>
      <c r="C54" s="68"/>
      <c r="D54" s="68"/>
      <c r="E54" s="68"/>
      <c r="F54" s="68"/>
      <c r="G54" s="68"/>
      <c r="H54" s="68"/>
      <c r="I54" s="68"/>
      <c r="J54" s="72"/>
      <c r="K54" s="72"/>
      <c r="L54" s="72"/>
      <c r="M54" s="72"/>
      <c r="N54" s="26"/>
      <c r="O54" s="26"/>
      <c r="P54" s="25"/>
      <c r="Q54" s="25"/>
      <c r="AB54" s="67"/>
    </row>
    <row r="55" spans="1:28" ht="15" customHeight="1" x14ac:dyDescent="0.25">
      <c r="A55" s="71"/>
      <c r="B55" s="71"/>
      <c r="C55" s="68"/>
      <c r="D55" s="68"/>
      <c r="E55" s="68"/>
      <c r="F55" s="68"/>
      <c r="G55" s="68"/>
      <c r="H55" s="68"/>
      <c r="I55" s="68"/>
      <c r="J55" s="72"/>
      <c r="K55" s="72"/>
      <c r="L55" s="72"/>
      <c r="M55" s="72"/>
      <c r="N55" s="26"/>
      <c r="O55" s="26"/>
      <c r="P55" s="25"/>
      <c r="Q55" s="25"/>
      <c r="AB55" s="67"/>
    </row>
    <row r="56" spans="1:28" ht="15" customHeight="1" x14ac:dyDescent="0.25">
      <c r="A56" s="71"/>
      <c r="B56" s="71"/>
      <c r="C56" s="68"/>
      <c r="D56" s="68"/>
      <c r="E56" s="68"/>
      <c r="F56" s="68"/>
      <c r="G56" s="68"/>
      <c r="H56" s="68"/>
      <c r="I56" s="68"/>
      <c r="J56" s="72"/>
      <c r="K56" s="72"/>
      <c r="L56" s="72"/>
      <c r="M56" s="72"/>
      <c r="N56" s="26"/>
      <c r="O56" s="26"/>
      <c r="P56" s="25"/>
      <c r="Q56" s="25"/>
      <c r="AB56" s="67"/>
    </row>
    <row r="57" spans="1:28" ht="15" customHeight="1" x14ac:dyDescent="0.25">
      <c r="A57" s="71"/>
      <c r="B57" s="71"/>
      <c r="C57" s="68"/>
      <c r="D57" s="68"/>
      <c r="E57" s="68"/>
      <c r="F57" s="68"/>
      <c r="G57" s="68"/>
      <c r="H57" s="68"/>
      <c r="I57" s="68"/>
      <c r="J57" s="72"/>
      <c r="K57" s="72"/>
      <c r="L57" s="72"/>
      <c r="M57" s="72"/>
      <c r="N57" s="26"/>
      <c r="O57" s="26"/>
      <c r="P57" s="25"/>
      <c r="Q57" s="25"/>
      <c r="AB57" s="67"/>
    </row>
    <row r="58" spans="1:28" ht="15" customHeight="1" x14ac:dyDescent="0.25">
      <c r="A58" s="71"/>
      <c r="B58" s="71"/>
      <c r="C58" s="68"/>
      <c r="D58" s="68"/>
      <c r="E58" s="68"/>
      <c r="F58" s="68"/>
      <c r="G58" s="68"/>
      <c r="H58" s="68"/>
      <c r="I58" s="68"/>
      <c r="J58" s="72"/>
      <c r="K58" s="72"/>
      <c r="L58" s="72"/>
      <c r="M58" s="72"/>
      <c r="N58" s="26"/>
      <c r="O58" s="26"/>
      <c r="P58" s="25"/>
      <c r="Q58" s="25"/>
      <c r="AB58" s="67"/>
    </row>
    <row r="59" spans="1:28" ht="15" customHeight="1" x14ac:dyDescent="0.25">
      <c r="A59" s="71"/>
      <c r="B59" s="71"/>
      <c r="C59" s="68"/>
      <c r="D59" s="68"/>
      <c r="E59" s="68"/>
      <c r="F59" s="68"/>
      <c r="G59" s="68"/>
      <c r="H59" s="68"/>
      <c r="I59" s="68"/>
      <c r="J59" s="72"/>
      <c r="K59" s="72"/>
      <c r="L59" s="72"/>
      <c r="M59" s="72"/>
      <c r="N59" s="26"/>
      <c r="O59" s="26"/>
      <c r="P59" s="25"/>
      <c r="Q59" s="25"/>
      <c r="AB59" s="67"/>
    </row>
    <row r="60" spans="1:28" ht="15" customHeight="1" x14ac:dyDescent="0.25">
      <c r="A60" s="71"/>
      <c r="B60" s="71"/>
      <c r="C60" s="68"/>
      <c r="D60" s="68"/>
      <c r="E60" s="68"/>
      <c r="F60" s="68"/>
      <c r="G60" s="68"/>
      <c r="H60" s="68"/>
      <c r="I60" s="68"/>
      <c r="J60" s="72"/>
      <c r="K60" s="72"/>
      <c r="L60" s="72"/>
      <c r="M60" s="72"/>
      <c r="N60" s="26"/>
      <c r="O60" s="26"/>
      <c r="P60" s="25"/>
      <c r="Q60" s="25"/>
      <c r="AB60" s="67"/>
    </row>
    <row r="61" spans="1:28" ht="15" customHeight="1" x14ac:dyDescent="0.25">
      <c r="A61" s="71"/>
      <c r="B61" s="71"/>
      <c r="C61" s="68"/>
      <c r="D61" s="68"/>
      <c r="E61" s="68"/>
      <c r="F61" s="68"/>
      <c r="G61" s="68"/>
      <c r="H61" s="68"/>
      <c r="I61" s="68"/>
      <c r="J61" s="72"/>
      <c r="K61" s="72"/>
      <c r="L61" s="72"/>
      <c r="M61" s="72"/>
      <c r="N61" s="26"/>
      <c r="O61" s="26"/>
      <c r="P61" s="25"/>
      <c r="Q61" s="25"/>
      <c r="AB61" s="67"/>
    </row>
    <row r="62" spans="1:28" ht="15" customHeight="1" x14ac:dyDescent="0.25">
      <c r="A62" s="71"/>
      <c r="B62" s="71"/>
      <c r="C62" s="68"/>
      <c r="D62" s="68"/>
      <c r="E62" s="68"/>
      <c r="F62" s="68"/>
      <c r="G62" s="68"/>
      <c r="H62" s="68"/>
      <c r="I62" s="68"/>
      <c r="J62" s="72"/>
      <c r="K62" s="72"/>
      <c r="L62" s="72"/>
      <c r="M62" s="72"/>
      <c r="N62" s="26"/>
      <c r="O62" s="26"/>
      <c r="P62" s="25"/>
      <c r="Q62" s="25"/>
      <c r="AB62" s="67"/>
    </row>
    <row r="63" spans="1:28" ht="15" customHeight="1" x14ac:dyDescent="0.25">
      <c r="A63" s="71"/>
      <c r="B63" s="71"/>
      <c r="C63" s="68"/>
      <c r="D63" s="68"/>
      <c r="E63" s="68"/>
      <c r="F63" s="68"/>
      <c r="G63" s="68"/>
      <c r="H63" s="68"/>
      <c r="I63" s="68"/>
      <c r="J63" s="72"/>
      <c r="K63" s="72"/>
      <c r="L63" s="72"/>
      <c r="M63" s="72"/>
      <c r="N63" s="26"/>
      <c r="O63" s="26"/>
      <c r="P63" s="25"/>
      <c r="Q63" s="25"/>
      <c r="AB63" s="67"/>
    </row>
    <row r="64" spans="1:28" ht="15" customHeight="1" x14ac:dyDescent="0.25">
      <c r="A64" s="71"/>
      <c r="B64" s="71"/>
      <c r="C64" s="68"/>
      <c r="D64" s="68"/>
      <c r="E64" s="68"/>
      <c r="F64" s="68"/>
      <c r="G64" s="68"/>
      <c r="H64" s="68"/>
      <c r="I64" s="68"/>
      <c r="J64" s="72"/>
      <c r="K64" s="72"/>
      <c r="L64" s="72"/>
      <c r="M64" s="72"/>
      <c r="N64" s="26"/>
      <c r="O64" s="26"/>
      <c r="P64" s="25"/>
      <c r="Q64" s="25"/>
      <c r="AB64" s="67"/>
    </row>
    <row r="65" spans="1:28" ht="15" customHeight="1" x14ac:dyDescent="0.25">
      <c r="A65" s="71"/>
      <c r="B65" s="71"/>
      <c r="C65" s="68"/>
      <c r="D65" s="68"/>
      <c r="E65" s="68"/>
      <c r="F65" s="68"/>
      <c r="G65" s="68"/>
      <c r="H65" s="68"/>
      <c r="I65" s="68"/>
      <c r="J65" s="72"/>
      <c r="K65" s="72"/>
      <c r="L65" s="72"/>
      <c r="M65" s="72"/>
      <c r="N65" s="26"/>
      <c r="O65" s="26"/>
      <c r="P65" s="25"/>
      <c r="Q65" s="25"/>
      <c r="AB65" s="67"/>
    </row>
    <row r="66" spans="1:28" ht="15" customHeight="1" x14ac:dyDescent="0.25">
      <c r="A66" s="71"/>
      <c r="B66" s="71"/>
      <c r="C66" s="68"/>
      <c r="D66" s="68"/>
      <c r="E66" s="68"/>
      <c r="F66" s="68"/>
      <c r="G66" s="68"/>
      <c r="H66" s="68"/>
      <c r="I66" s="68"/>
      <c r="J66" s="72"/>
      <c r="K66" s="72"/>
      <c r="L66" s="72"/>
      <c r="M66" s="72"/>
      <c r="N66" s="26"/>
      <c r="O66" s="26"/>
      <c r="P66" s="25"/>
      <c r="Q66" s="25"/>
      <c r="AB66" s="67"/>
    </row>
    <row r="67" spans="1:28" ht="15" customHeight="1" x14ac:dyDescent="0.25">
      <c r="A67" s="71"/>
      <c r="B67" s="71"/>
      <c r="C67" s="68"/>
      <c r="D67" s="68"/>
      <c r="E67" s="68"/>
      <c r="F67" s="68"/>
      <c r="G67" s="68"/>
      <c r="H67" s="68"/>
      <c r="I67" s="68"/>
      <c r="J67" s="72"/>
      <c r="K67" s="72"/>
      <c r="L67" s="72"/>
      <c r="M67" s="72"/>
      <c r="N67" s="26"/>
      <c r="O67" s="26"/>
      <c r="P67" s="25"/>
      <c r="Q67" s="25"/>
      <c r="AB67" s="67"/>
    </row>
    <row r="68" spans="1:28" ht="15" customHeight="1" x14ac:dyDescent="0.25">
      <c r="A68" s="71"/>
      <c r="B68" s="71"/>
      <c r="C68" s="68"/>
      <c r="D68" s="68"/>
      <c r="E68" s="68"/>
      <c r="F68" s="68"/>
      <c r="G68" s="68"/>
      <c r="H68" s="68"/>
      <c r="I68" s="68"/>
      <c r="J68" s="72"/>
      <c r="K68" s="72"/>
      <c r="L68" s="72"/>
      <c r="M68" s="72"/>
      <c r="N68" s="26"/>
      <c r="O68" s="26"/>
      <c r="P68" s="25"/>
      <c r="Q68" s="25"/>
      <c r="AB68" s="67"/>
    </row>
    <row r="69" spans="1:28" ht="15" customHeight="1" x14ac:dyDescent="0.25">
      <c r="A69" s="71"/>
      <c r="B69" s="71"/>
      <c r="C69" s="68"/>
      <c r="D69" s="68"/>
      <c r="E69" s="68"/>
      <c r="F69" s="68"/>
      <c r="G69" s="68"/>
      <c r="H69" s="68"/>
      <c r="I69" s="68"/>
      <c r="J69" s="72"/>
      <c r="K69" s="72"/>
      <c r="L69" s="72"/>
      <c r="M69" s="72"/>
      <c r="N69" s="26"/>
      <c r="O69" s="26"/>
      <c r="P69" s="25"/>
      <c r="Q69" s="25"/>
      <c r="AB69" s="67"/>
    </row>
    <row r="70" spans="1:28" ht="15" customHeight="1" x14ac:dyDescent="0.25">
      <c r="A70" s="71"/>
      <c r="B70" s="71"/>
      <c r="C70" s="68"/>
      <c r="D70" s="68"/>
      <c r="E70" s="68"/>
      <c r="F70" s="68"/>
      <c r="G70" s="68"/>
      <c r="H70" s="68"/>
      <c r="I70" s="68"/>
      <c r="J70" s="72"/>
      <c r="K70" s="72"/>
      <c r="L70" s="72"/>
      <c r="M70" s="72"/>
      <c r="N70" s="26"/>
      <c r="O70" s="26"/>
      <c r="P70" s="25"/>
      <c r="Q70" s="25"/>
      <c r="AB70" s="67"/>
    </row>
    <row r="71" spans="1:28" ht="15" customHeight="1" x14ac:dyDescent="0.25">
      <c r="A71" s="71"/>
      <c r="B71" s="71"/>
      <c r="C71" s="68"/>
      <c r="D71" s="68"/>
      <c r="E71" s="68"/>
      <c r="F71" s="68"/>
      <c r="G71" s="68"/>
      <c r="H71" s="68"/>
      <c r="I71" s="68"/>
      <c r="J71" s="72"/>
      <c r="K71" s="72"/>
      <c r="L71" s="72"/>
      <c r="M71" s="72"/>
      <c r="N71" s="26"/>
      <c r="O71" s="26"/>
      <c r="P71" s="25"/>
      <c r="Q71" s="25"/>
      <c r="AB71" s="67"/>
    </row>
    <row r="72" spans="1:28" ht="15" customHeight="1" x14ac:dyDescent="0.25">
      <c r="A72" s="71"/>
      <c r="B72" s="71"/>
      <c r="C72" s="68"/>
      <c r="D72" s="68"/>
      <c r="E72" s="68"/>
      <c r="F72" s="68"/>
      <c r="G72" s="68"/>
      <c r="H72" s="68"/>
      <c r="I72" s="68"/>
      <c r="J72" s="72"/>
      <c r="K72" s="72"/>
      <c r="L72" s="72"/>
      <c r="M72" s="72"/>
      <c r="N72" s="26"/>
      <c r="O72" s="26"/>
      <c r="P72" s="25"/>
      <c r="Q72" s="25"/>
      <c r="AB72" s="67"/>
    </row>
    <row r="73" spans="1:28" ht="15" customHeight="1" x14ac:dyDescent="0.25">
      <c r="A73" s="71"/>
      <c r="B73" s="71"/>
      <c r="C73" s="68"/>
      <c r="D73" s="68"/>
      <c r="E73" s="68"/>
      <c r="F73" s="68"/>
      <c r="G73" s="68"/>
      <c r="H73" s="68"/>
      <c r="I73" s="68"/>
      <c r="J73" s="72"/>
      <c r="K73" s="72"/>
      <c r="L73" s="72"/>
      <c r="M73" s="72"/>
      <c r="N73" s="26"/>
      <c r="O73" s="26"/>
      <c r="P73" s="25"/>
      <c r="Q73" s="25"/>
      <c r="AB73" s="67"/>
    </row>
    <row r="74" spans="1:28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6"/>
      <c r="O74" s="26"/>
      <c r="P74" s="25"/>
      <c r="Q74" s="25"/>
      <c r="AB74" s="67"/>
    </row>
    <row r="75" spans="1:28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6"/>
      <c r="O75" s="26"/>
      <c r="P75" s="25"/>
      <c r="Q75" s="25"/>
      <c r="AB75" s="67"/>
    </row>
    <row r="76" spans="1:28" ht="15" customHeight="1" x14ac:dyDescent="0.25">
      <c r="A76" s="25"/>
      <c r="B76" s="25"/>
      <c r="C76" s="25"/>
      <c r="D76" s="25"/>
      <c r="E76" s="25"/>
      <c r="F76" s="25"/>
      <c r="G76" s="68"/>
      <c r="H76" s="25"/>
      <c r="I76" s="68"/>
      <c r="J76" s="72"/>
      <c r="K76" s="72"/>
      <c r="L76" s="72"/>
      <c r="M76" s="72"/>
      <c r="N76" s="25"/>
      <c r="O76" s="25"/>
      <c r="P76" s="25"/>
      <c r="Q76" s="25"/>
      <c r="AB76" s="67"/>
    </row>
    <row r="77" spans="1:28" ht="15" customHeight="1" x14ac:dyDescent="0.25">
      <c r="A77" s="25"/>
      <c r="B77" s="25"/>
      <c r="C77" s="25"/>
      <c r="D77" s="25"/>
      <c r="E77" s="25"/>
      <c r="F77" s="25"/>
      <c r="G77" s="68"/>
      <c r="H77" s="25"/>
      <c r="I77" s="68"/>
      <c r="J77" s="72"/>
      <c r="K77" s="72"/>
      <c r="L77" s="72"/>
      <c r="M77" s="72"/>
      <c r="N77" s="25"/>
      <c r="O77" s="25"/>
      <c r="P77" s="25"/>
      <c r="Q77" s="25"/>
      <c r="AB77" s="67"/>
    </row>
    <row r="78" spans="1:28" ht="15" customHeight="1" x14ac:dyDescent="0.25">
      <c r="A78" s="25"/>
      <c r="B78" s="25"/>
      <c r="C78" s="25"/>
      <c r="D78" s="25"/>
      <c r="E78" s="25"/>
      <c r="F78" s="25"/>
      <c r="G78" s="68"/>
      <c r="H78" s="25"/>
      <c r="I78" s="68"/>
      <c r="J78" s="72"/>
      <c r="K78" s="72"/>
      <c r="L78" s="72"/>
      <c r="M78" s="72"/>
      <c r="N78" s="25"/>
      <c r="O78" s="25"/>
      <c r="P78" s="25"/>
      <c r="Q78" s="25"/>
      <c r="AB78" s="67"/>
    </row>
    <row r="79" spans="1:28" ht="15" customHeight="1" x14ac:dyDescent="0.25">
      <c r="A79" s="25"/>
      <c r="B79" s="25"/>
      <c r="C79" s="25"/>
      <c r="D79" s="25"/>
      <c r="E79" s="25"/>
      <c r="F79" s="25"/>
      <c r="G79" s="68"/>
      <c r="H79" s="25"/>
      <c r="I79" s="68"/>
      <c r="J79" s="72"/>
      <c r="K79" s="72"/>
      <c r="L79" s="72"/>
      <c r="M79" s="72"/>
      <c r="N79" s="25"/>
      <c r="O79" s="25"/>
      <c r="P79" s="25"/>
      <c r="Q79" s="25"/>
      <c r="AB79" s="67"/>
    </row>
    <row r="80" spans="1:28" ht="15" customHeight="1" x14ac:dyDescent="0.25">
      <c r="A80" s="25"/>
      <c r="B80" s="25"/>
      <c r="C80" s="25"/>
      <c r="D80" s="25"/>
      <c r="E80" s="25"/>
      <c r="F80" s="25"/>
      <c r="G80" s="68"/>
      <c r="H80" s="25"/>
      <c r="I80" s="68"/>
      <c r="J80" s="72"/>
      <c r="K80" s="72"/>
      <c r="L80" s="72"/>
      <c r="M80" s="72"/>
      <c r="N80" s="25"/>
      <c r="O80" s="25"/>
      <c r="P80" s="25"/>
      <c r="Q80" s="25"/>
      <c r="AB80" s="67"/>
    </row>
    <row r="81" spans="1:28" ht="15" customHeight="1" x14ac:dyDescent="0.25">
      <c r="A81" s="25"/>
      <c r="B81" s="25"/>
      <c r="C81" s="25"/>
      <c r="D81" s="25"/>
      <c r="E81" s="25"/>
      <c r="F81" s="25"/>
      <c r="G81" s="68"/>
      <c r="H81" s="25"/>
      <c r="I81" s="68"/>
      <c r="J81" s="72"/>
      <c r="K81" s="72"/>
      <c r="L81" s="72"/>
      <c r="M81" s="72"/>
      <c r="N81" s="25"/>
      <c r="O81" s="25"/>
      <c r="P81" s="25"/>
      <c r="Q81" s="25"/>
      <c r="AB81" s="67"/>
    </row>
    <row r="82" spans="1:28" ht="15" customHeight="1" x14ac:dyDescent="0.25">
      <c r="A82" s="25"/>
      <c r="B82" s="25"/>
      <c r="C82" s="25"/>
      <c r="D82" s="25"/>
      <c r="E82" s="25"/>
      <c r="F82" s="25"/>
      <c r="G82" s="68"/>
      <c r="H82" s="25"/>
      <c r="I82" s="68"/>
      <c r="J82" s="72"/>
      <c r="K82" s="72"/>
      <c r="L82" s="72"/>
      <c r="M82" s="72"/>
      <c r="N82" s="25"/>
      <c r="O82" s="25"/>
      <c r="P82" s="25"/>
      <c r="Q82" s="25"/>
      <c r="AB82" s="67"/>
    </row>
    <row r="83" spans="1:28" ht="15" customHeight="1" x14ac:dyDescent="0.25">
      <c r="A83" s="25"/>
      <c r="B83" s="25"/>
      <c r="C83" s="25"/>
      <c r="D83" s="25"/>
      <c r="E83" s="25"/>
      <c r="F83" s="25"/>
      <c r="G83" s="68"/>
      <c r="H83" s="25"/>
      <c r="I83" s="68"/>
      <c r="J83" s="72"/>
      <c r="K83" s="72"/>
      <c r="L83" s="72"/>
      <c r="M83" s="72"/>
      <c r="N83" s="25"/>
      <c r="O83" s="25"/>
      <c r="P83" s="25"/>
      <c r="Q83" s="25"/>
      <c r="AB83" s="67"/>
    </row>
    <row r="84" spans="1:28" ht="15" customHeight="1" x14ac:dyDescent="0.25">
      <c r="A84" s="25"/>
      <c r="B84" s="25"/>
      <c r="C84" s="25"/>
      <c r="D84" s="25"/>
      <c r="E84" s="25"/>
      <c r="F84" s="25"/>
      <c r="G84" s="68"/>
      <c r="H84" s="25"/>
      <c r="I84" s="68"/>
      <c r="J84" s="72"/>
      <c r="K84" s="72"/>
      <c r="L84" s="72"/>
      <c r="M84" s="72"/>
      <c r="N84" s="25"/>
      <c r="O84" s="25"/>
      <c r="P84" s="25"/>
      <c r="Q84" s="25"/>
      <c r="AB84" s="67"/>
    </row>
    <row r="85" spans="1:28" ht="15" customHeight="1" x14ac:dyDescent="0.25">
      <c r="A85" s="25"/>
      <c r="B85" s="25"/>
      <c r="C85" s="25"/>
      <c r="D85" s="25"/>
      <c r="E85" s="25"/>
      <c r="F85" s="25"/>
      <c r="G85" s="68"/>
      <c r="H85" s="25"/>
      <c r="I85" s="68"/>
      <c r="J85" s="72"/>
      <c r="K85" s="72"/>
      <c r="L85" s="72"/>
      <c r="M85" s="72"/>
      <c r="N85" s="25"/>
      <c r="O85" s="25"/>
      <c r="P85" s="25"/>
      <c r="Q85" s="25"/>
      <c r="AB85" s="67"/>
    </row>
    <row r="86" spans="1:28" ht="15" customHeight="1" x14ac:dyDescent="0.25">
      <c r="A86" s="25"/>
      <c r="B86" s="25"/>
      <c r="C86" s="25"/>
      <c r="D86" s="25"/>
      <c r="E86" s="25"/>
      <c r="F86" s="25"/>
      <c r="G86" s="68"/>
      <c r="H86" s="25"/>
      <c r="I86" s="68"/>
      <c r="J86" s="72"/>
      <c r="K86" s="72"/>
      <c r="L86" s="72"/>
      <c r="M86" s="72"/>
      <c r="N86" s="25"/>
      <c r="O86" s="25"/>
      <c r="P86" s="25"/>
      <c r="Q86" s="25"/>
      <c r="AB86" s="67"/>
    </row>
    <row r="87" spans="1:28" ht="15" customHeight="1" x14ac:dyDescent="0.25">
      <c r="A87" s="25"/>
      <c r="B87" s="25"/>
      <c r="C87" s="25"/>
      <c r="D87" s="25"/>
      <c r="E87" s="25"/>
      <c r="F87" s="25"/>
      <c r="G87" s="68"/>
      <c r="H87" s="25"/>
      <c r="I87" s="68"/>
      <c r="J87" s="72"/>
      <c r="K87" s="72"/>
      <c r="L87" s="72"/>
      <c r="M87" s="72"/>
      <c r="N87" s="25"/>
      <c r="O87" s="25"/>
      <c r="P87" s="25"/>
      <c r="Q87" s="25"/>
      <c r="AB87" s="67"/>
    </row>
    <row r="88" spans="1:28" ht="15" customHeight="1" x14ac:dyDescent="0.25">
      <c r="A88" s="25"/>
      <c r="B88" s="25"/>
      <c r="C88" s="25"/>
      <c r="D88" s="25"/>
      <c r="E88" s="25"/>
      <c r="F88" s="25"/>
      <c r="G88" s="68"/>
      <c r="H88" s="25"/>
      <c r="I88" s="68"/>
      <c r="J88" s="72"/>
      <c r="K88" s="72"/>
      <c r="L88" s="72"/>
      <c r="M88" s="72"/>
      <c r="N88" s="25"/>
      <c r="O88" s="25"/>
      <c r="P88" s="25"/>
      <c r="Q88" s="25"/>
      <c r="AB88" s="67"/>
    </row>
    <row r="89" spans="1:28" ht="15" customHeight="1" x14ac:dyDescent="0.25">
      <c r="A89" s="25"/>
      <c r="B89" s="25"/>
      <c r="C89" s="25"/>
      <c r="D89" s="25"/>
      <c r="E89" s="25"/>
      <c r="F89" s="25"/>
      <c r="G89" s="68"/>
      <c r="H89" s="25"/>
      <c r="I89" s="68"/>
      <c r="J89" s="72"/>
      <c r="K89" s="72"/>
      <c r="L89" s="72"/>
      <c r="M89" s="72"/>
      <c r="N89" s="25"/>
      <c r="O89" s="25"/>
      <c r="P89" s="25"/>
      <c r="Q89" s="25"/>
      <c r="AB89" s="67"/>
    </row>
    <row r="90" spans="1:28" ht="15" customHeight="1" x14ac:dyDescent="0.25">
      <c r="A90" s="25"/>
      <c r="B90" s="25"/>
      <c r="C90" s="25"/>
      <c r="D90" s="25"/>
      <c r="E90" s="25"/>
      <c r="F90" s="25"/>
      <c r="G90" s="68"/>
      <c r="H90" s="25"/>
      <c r="I90" s="68"/>
      <c r="J90" s="72"/>
      <c r="K90" s="72"/>
      <c r="L90" s="72"/>
      <c r="M90" s="72"/>
      <c r="N90" s="25"/>
      <c r="O90" s="25"/>
      <c r="P90" s="25"/>
      <c r="Q90" s="25"/>
      <c r="AB90" s="67"/>
    </row>
    <row r="91" spans="1:28" ht="15" customHeight="1" x14ac:dyDescent="0.25">
      <c r="A91" s="25"/>
      <c r="B91" s="25"/>
      <c r="C91" s="25"/>
      <c r="D91" s="25"/>
      <c r="E91" s="25"/>
      <c r="F91" s="25"/>
      <c r="G91" s="68"/>
      <c r="H91" s="25"/>
      <c r="I91" s="68"/>
      <c r="J91" s="72"/>
      <c r="K91" s="72"/>
      <c r="L91" s="72"/>
      <c r="M91" s="72"/>
      <c r="N91" s="25"/>
      <c r="O91" s="25"/>
      <c r="P91" s="25"/>
      <c r="Q91" s="25"/>
      <c r="AB91" s="67"/>
    </row>
    <row r="92" spans="1:28" ht="15" customHeight="1" x14ac:dyDescent="0.25">
      <c r="A92" s="25"/>
      <c r="B92" s="25"/>
      <c r="C92" s="25"/>
      <c r="D92" s="25"/>
      <c r="E92" s="25"/>
      <c r="F92" s="25"/>
      <c r="G92" s="68"/>
      <c r="H92" s="25"/>
      <c r="I92" s="68"/>
      <c r="J92" s="72"/>
      <c r="K92" s="72"/>
      <c r="L92" s="72"/>
      <c r="M92" s="72"/>
      <c r="N92" s="25"/>
      <c r="O92" s="25"/>
      <c r="P92" s="25"/>
      <c r="Q92" s="25"/>
      <c r="AB92" s="67"/>
    </row>
    <row r="93" spans="1:28" ht="15" customHeight="1" x14ac:dyDescent="0.25">
      <c r="A93" s="25"/>
      <c r="B93" s="25"/>
      <c r="C93" s="25"/>
      <c r="D93" s="25"/>
      <c r="E93" s="25"/>
      <c r="F93" s="25"/>
      <c r="G93" s="68"/>
      <c r="H93" s="25"/>
      <c r="I93" s="68"/>
      <c r="J93" s="72"/>
      <c r="K93" s="72"/>
      <c r="L93" s="72"/>
      <c r="M93" s="72"/>
      <c r="N93" s="25"/>
      <c r="O93" s="25"/>
      <c r="P93" s="25"/>
      <c r="Q93" s="25"/>
      <c r="AB93" s="67"/>
    </row>
    <row r="94" spans="1:28" ht="15" customHeight="1" x14ac:dyDescent="0.25">
      <c r="A94" s="25"/>
      <c r="B94" s="25"/>
      <c r="C94" s="25"/>
      <c r="D94" s="25"/>
      <c r="E94" s="25"/>
      <c r="F94" s="25"/>
      <c r="G94" s="68"/>
      <c r="H94" s="25"/>
      <c r="I94" s="68"/>
      <c r="J94" s="72"/>
      <c r="K94" s="72"/>
      <c r="L94" s="72"/>
      <c r="M94" s="72"/>
      <c r="N94" s="25"/>
      <c r="O94" s="25"/>
      <c r="P94" s="25"/>
      <c r="Q94" s="25"/>
      <c r="AB94" s="67"/>
    </row>
    <row r="95" spans="1:28" ht="15" customHeight="1" x14ac:dyDescent="0.25">
      <c r="A95" s="25"/>
      <c r="B95" s="25"/>
      <c r="C95" s="25"/>
      <c r="D95" s="25"/>
      <c r="E95" s="25"/>
      <c r="F95" s="25"/>
      <c r="G95" s="68"/>
      <c r="H95" s="25"/>
      <c r="I95" s="68"/>
      <c r="J95" s="72"/>
      <c r="K95" s="72"/>
      <c r="L95" s="72"/>
      <c r="M95" s="72"/>
      <c r="N95" s="25"/>
      <c r="O95" s="25"/>
      <c r="P95" s="25"/>
      <c r="Q95" s="25"/>
      <c r="AB95" s="67"/>
    </row>
    <row r="96" spans="1:28" ht="15" customHeight="1" x14ac:dyDescent="0.25">
      <c r="A96" s="25"/>
      <c r="B96" s="25"/>
      <c r="C96" s="25"/>
      <c r="D96" s="25"/>
      <c r="E96" s="25"/>
      <c r="F96" s="25"/>
      <c r="G96" s="68"/>
      <c r="H96" s="25"/>
      <c r="I96" s="68"/>
      <c r="J96" s="72"/>
      <c r="K96" s="72"/>
      <c r="L96" s="72"/>
      <c r="M96" s="72"/>
      <c r="N96" s="25"/>
      <c r="O96" s="25"/>
      <c r="P96" s="25"/>
      <c r="Q96" s="25"/>
      <c r="AB96" s="67"/>
    </row>
    <row r="97" spans="1:28" ht="15" customHeight="1" x14ac:dyDescent="0.25">
      <c r="A97" s="25"/>
      <c r="B97" s="25"/>
      <c r="C97" s="25"/>
      <c r="D97" s="25"/>
      <c r="E97" s="25"/>
      <c r="F97" s="25"/>
      <c r="G97" s="68"/>
      <c r="H97" s="25"/>
      <c r="I97" s="68"/>
      <c r="J97" s="72"/>
      <c r="K97" s="72"/>
      <c r="L97" s="72"/>
      <c r="M97" s="72"/>
      <c r="N97" s="25"/>
      <c r="O97" s="25"/>
      <c r="P97" s="25"/>
      <c r="Q97" s="25"/>
      <c r="AB97" s="67"/>
    </row>
    <row r="98" spans="1:28" ht="15" customHeight="1" x14ac:dyDescent="0.25">
      <c r="A98" s="25"/>
      <c r="B98" s="25"/>
      <c r="C98" s="25"/>
      <c r="D98" s="25"/>
      <c r="E98" s="25"/>
      <c r="F98" s="25"/>
      <c r="G98" s="68"/>
      <c r="H98" s="25"/>
      <c r="I98" s="68"/>
      <c r="J98" s="72"/>
      <c r="K98" s="72"/>
      <c r="L98" s="72"/>
      <c r="M98" s="72"/>
      <c r="N98" s="25"/>
      <c r="O98" s="25"/>
      <c r="P98" s="25"/>
      <c r="Q98" s="25"/>
      <c r="AB98" s="67"/>
    </row>
    <row r="99" spans="1:28" ht="15" customHeight="1" x14ac:dyDescent="0.25">
      <c r="A99" s="25"/>
      <c r="B99" s="25"/>
      <c r="C99" s="25"/>
      <c r="D99" s="25"/>
      <c r="E99" s="25"/>
      <c r="F99" s="25"/>
      <c r="G99" s="68"/>
      <c r="H99" s="25"/>
      <c r="I99" s="68"/>
      <c r="J99" s="72"/>
      <c r="K99" s="72"/>
      <c r="L99" s="72"/>
      <c r="M99" s="72"/>
      <c r="N99" s="25"/>
      <c r="O99" s="25"/>
      <c r="P99" s="25"/>
      <c r="Q99" s="25"/>
      <c r="AB99" s="67"/>
    </row>
    <row r="100" spans="1:28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N100" s="25"/>
      <c r="O100" s="25"/>
      <c r="P100" s="25"/>
      <c r="Q100" s="25"/>
      <c r="AB100" s="67"/>
    </row>
    <row r="101" spans="1:28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N101" s="25"/>
      <c r="O101" s="25"/>
      <c r="P101" s="25"/>
      <c r="Q101" s="25"/>
      <c r="AB101" s="67"/>
    </row>
    <row r="102" spans="1:28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  <c r="AB102" s="67"/>
    </row>
    <row r="103" spans="1:28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  <c r="AB103" s="67"/>
    </row>
    <row r="104" spans="1:28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  <c r="AB104" s="67"/>
    </row>
    <row r="105" spans="1:28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  <c r="AB105" s="67"/>
    </row>
    <row r="106" spans="1:28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  <c r="AB106" s="67"/>
    </row>
    <row r="107" spans="1:28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  <c r="AB107" s="67"/>
    </row>
    <row r="108" spans="1:28" ht="15" customHeight="1" x14ac:dyDescent="0.25">
      <c r="A108" s="25"/>
      <c r="B108" s="25"/>
      <c r="C108" s="25"/>
      <c r="D108" s="25"/>
      <c r="E108" s="25"/>
      <c r="F108" s="25"/>
      <c r="G108" s="68"/>
      <c r="H108" s="25"/>
      <c r="I108" s="68"/>
      <c r="J108" s="72"/>
      <c r="K108" s="72"/>
      <c r="L108" s="72"/>
      <c r="M108" s="72"/>
      <c r="N108" s="25"/>
      <c r="O108" s="25"/>
      <c r="P108" s="25"/>
      <c r="Q108" s="25"/>
      <c r="AB108" s="67"/>
    </row>
    <row r="109" spans="1:28" ht="15" customHeight="1" x14ac:dyDescent="0.25">
      <c r="A109" s="25"/>
      <c r="B109" s="25"/>
      <c r="C109" s="25"/>
      <c r="D109" s="25"/>
      <c r="E109" s="25"/>
      <c r="F109" s="25"/>
      <c r="G109" s="68"/>
      <c r="H109" s="25"/>
      <c r="I109" s="68"/>
      <c r="J109" s="72"/>
      <c r="K109" s="72"/>
      <c r="L109" s="72"/>
      <c r="M109" s="72"/>
      <c r="N109" s="25"/>
      <c r="O109" s="25"/>
      <c r="P109" s="25"/>
      <c r="Q109" s="25"/>
      <c r="AB109" s="67"/>
    </row>
    <row r="110" spans="1:28" ht="15" customHeight="1" x14ac:dyDescent="0.25">
      <c r="A110" s="25"/>
      <c r="B110" s="25"/>
      <c r="C110" s="25"/>
      <c r="D110" s="25"/>
      <c r="E110" s="25"/>
      <c r="F110" s="25"/>
      <c r="G110" s="68"/>
      <c r="H110" s="25"/>
      <c r="I110" s="68"/>
      <c r="J110" s="72"/>
      <c r="K110" s="72"/>
      <c r="L110" s="72"/>
      <c r="M110" s="72"/>
      <c r="N110" s="25"/>
      <c r="O110" s="25"/>
      <c r="P110" s="25"/>
      <c r="Q110" s="25"/>
      <c r="AB110" s="67"/>
    </row>
    <row r="111" spans="1:28" ht="15" customHeight="1" x14ac:dyDescent="0.25">
      <c r="A111" s="25"/>
      <c r="B111" s="25"/>
      <c r="C111" s="25"/>
      <c r="D111" s="25"/>
      <c r="E111" s="25"/>
      <c r="F111" s="25"/>
      <c r="G111" s="68"/>
      <c r="H111" s="25"/>
      <c r="I111" s="68"/>
      <c r="J111" s="72"/>
      <c r="K111" s="72"/>
      <c r="L111" s="72"/>
      <c r="M111" s="72"/>
      <c r="N111" s="25"/>
      <c r="O111" s="25"/>
      <c r="P111" s="25"/>
      <c r="Q111" s="25"/>
      <c r="AB111" s="67"/>
    </row>
    <row r="112" spans="1:28" ht="15" customHeight="1" x14ac:dyDescent="0.25">
      <c r="A112" s="25"/>
      <c r="B112" s="25"/>
      <c r="C112" s="25"/>
      <c r="D112" s="25"/>
      <c r="E112" s="25"/>
      <c r="F112" s="25"/>
      <c r="G112" s="68"/>
      <c r="H112" s="25"/>
      <c r="I112" s="68"/>
      <c r="J112" s="72"/>
      <c r="K112" s="72"/>
      <c r="L112" s="72"/>
      <c r="M112" s="72"/>
      <c r="N112" s="25"/>
      <c r="O112" s="25"/>
      <c r="P112" s="25"/>
      <c r="Q112" s="25"/>
      <c r="AB112" s="67"/>
    </row>
    <row r="113" spans="1:28" ht="15" customHeight="1" x14ac:dyDescent="0.25">
      <c r="A113" s="25"/>
      <c r="B113" s="25"/>
      <c r="C113" s="25"/>
      <c r="D113" s="25"/>
      <c r="E113" s="25"/>
      <c r="F113" s="25"/>
      <c r="G113" s="68"/>
      <c r="H113" s="25"/>
      <c r="I113" s="68"/>
      <c r="J113" s="72"/>
      <c r="K113" s="72"/>
      <c r="L113" s="72"/>
      <c r="M113" s="72"/>
      <c r="N113" s="25"/>
      <c r="O113" s="25"/>
      <c r="P113" s="25"/>
      <c r="Q113" s="25"/>
      <c r="AB113" s="67"/>
    </row>
    <row r="114" spans="1:28" ht="15" customHeight="1" x14ac:dyDescent="0.25">
      <c r="A114" s="25"/>
      <c r="B114" s="25"/>
      <c r="C114" s="25"/>
      <c r="D114" s="25"/>
      <c r="E114" s="25"/>
      <c r="F114" s="25"/>
      <c r="G114" s="68"/>
      <c r="H114" s="25"/>
      <c r="I114" s="68"/>
      <c r="J114" s="72"/>
      <c r="K114" s="72"/>
      <c r="L114" s="72"/>
      <c r="M114" s="72"/>
      <c r="N114" s="25"/>
      <c r="O114" s="25"/>
      <c r="P114" s="25"/>
      <c r="Q114" s="25"/>
      <c r="AB114" s="67"/>
    </row>
    <row r="115" spans="1:28" ht="15" customHeight="1" x14ac:dyDescent="0.25">
      <c r="A115" s="25"/>
      <c r="B115" s="25"/>
      <c r="C115" s="25"/>
      <c r="D115" s="25"/>
      <c r="E115" s="25"/>
      <c r="F115" s="25"/>
      <c r="G115" s="68"/>
      <c r="H115" s="25"/>
      <c r="I115" s="68"/>
      <c r="J115" s="72"/>
      <c r="K115" s="72"/>
      <c r="L115" s="72"/>
      <c r="M115" s="72"/>
      <c r="N115" s="25"/>
      <c r="O115" s="25"/>
      <c r="P115" s="25"/>
      <c r="Q115" s="25"/>
      <c r="AB115" s="67"/>
    </row>
    <row r="116" spans="1:28" ht="15" customHeight="1" x14ac:dyDescent="0.25">
      <c r="A116" s="25"/>
      <c r="B116" s="25"/>
      <c r="C116" s="25"/>
      <c r="D116" s="25"/>
      <c r="E116" s="25"/>
      <c r="F116" s="25"/>
      <c r="G116" s="68"/>
      <c r="H116" s="25"/>
      <c r="I116" s="68"/>
      <c r="J116" s="72"/>
      <c r="K116" s="72"/>
      <c r="L116" s="72"/>
      <c r="M116" s="72"/>
      <c r="N116" s="25"/>
      <c r="O116" s="25"/>
      <c r="P116" s="25"/>
      <c r="Q116" s="25"/>
      <c r="AB116" s="67"/>
    </row>
    <row r="117" spans="1:28" ht="15" customHeight="1" x14ac:dyDescent="0.25">
      <c r="A117" s="25"/>
      <c r="B117" s="25"/>
      <c r="C117" s="25"/>
      <c r="D117" s="25"/>
      <c r="E117" s="25"/>
      <c r="F117" s="25"/>
      <c r="G117" s="68"/>
      <c r="H117" s="25"/>
      <c r="I117" s="68"/>
      <c r="J117" s="72"/>
      <c r="K117" s="72"/>
      <c r="L117" s="72"/>
      <c r="M117" s="72"/>
      <c r="N117" s="25"/>
      <c r="O117" s="25"/>
      <c r="P117" s="25"/>
      <c r="Q117" s="25"/>
      <c r="AB117" s="67"/>
    </row>
    <row r="118" spans="1:28" ht="15" customHeight="1" x14ac:dyDescent="0.25">
      <c r="A118" s="25"/>
      <c r="B118" s="25"/>
      <c r="C118" s="25"/>
      <c r="D118" s="25"/>
      <c r="E118" s="25"/>
      <c r="F118" s="25"/>
      <c r="G118" s="68"/>
      <c r="H118" s="25"/>
      <c r="I118" s="68"/>
      <c r="J118" s="72"/>
      <c r="K118" s="72"/>
      <c r="L118" s="72"/>
      <c r="M118" s="72"/>
      <c r="N118" s="25"/>
      <c r="O118" s="25"/>
      <c r="P118" s="25"/>
      <c r="Q118" s="25"/>
      <c r="AB118" s="67"/>
    </row>
    <row r="119" spans="1:28" ht="15" customHeight="1" x14ac:dyDescent="0.25">
      <c r="A119" s="25"/>
      <c r="B119" s="25"/>
      <c r="C119" s="25"/>
      <c r="D119" s="25"/>
      <c r="E119" s="25"/>
      <c r="F119" s="25"/>
      <c r="G119" s="68"/>
      <c r="H119" s="25"/>
      <c r="I119" s="68"/>
      <c r="J119" s="72"/>
      <c r="K119" s="72"/>
      <c r="L119" s="72"/>
      <c r="M119" s="72"/>
      <c r="N119" s="25"/>
      <c r="O119" s="25"/>
      <c r="P119" s="25"/>
      <c r="Q119" s="25"/>
      <c r="AB119" s="67"/>
    </row>
    <row r="120" spans="1:28" ht="15" customHeight="1" x14ac:dyDescent="0.25">
      <c r="A120" s="25"/>
      <c r="B120" s="25"/>
      <c r="C120" s="25"/>
      <c r="D120" s="25"/>
      <c r="E120" s="25"/>
      <c r="F120" s="25"/>
      <c r="G120" s="68"/>
      <c r="H120" s="25"/>
      <c r="I120" s="68"/>
      <c r="J120" s="72"/>
      <c r="K120" s="72"/>
      <c r="L120" s="72"/>
      <c r="M120" s="72"/>
      <c r="N120" s="25"/>
      <c r="O120" s="25"/>
      <c r="P120" s="25"/>
      <c r="Q120" s="25"/>
      <c r="AB120" s="67"/>
    </row>
    <row r="121" spans="1:28" ht="15" customHeight="1" x14ac:dyDescent="0.25">
      <c r="A121" s="25"/>
      <c r="B121" s="25"/>
      <c r="C121" s="25"/>
      <c r="D121" s="25"/>
      <c r="E121" s="25"/>
      <c r="F121" s="25"/>
      <c r="G121" s="68"/>
      <c r="H121" s="25"/>
      <c r="I121" s="68"/>
      <c r="J121" s="72"/>
      <c r="K121" s="72"/>
      <c r="L121" s="72"/>
      <c r="M121" s="72"/>
      <c r="N121" s="25"/>
      <c r="O121" s="25"/>
      <c r="P121" s="25"/>
      <c r="Q121" s="25"/>
      <c r="AB121" s="67"/>
    </row>
    <row r="122" spans="1:28" ht="15" customHeight="1" x14ac:dyDescent="0.25">
      <c r="A122" s="25"/>
      <c r="B122" s="25"/>
      <c r="C122" s="25"/>
      <c r="D122" s="25"/>
      <c r="E122" s="25"/>
      <c r="F122" s="25"/>
      <c r="G122" s="68"/>
      <c r="H122" s="25"/>
      <c r="I122" s="68"/>
      <c r="J122" s="72"/>
      <c r="K122" s="72"/>
      <c r="L122" s="72"/>
      <c r="M122" s="72"/>
      <c r="N122" s="25"/>
      <c r="O122" s="25"/>
      <c r="P122" s="25"/>
      <c r="Q122" s="25"/>
      <c r="AB122" s="67"/>
    </row>
    <row r="123" spans="1:28" ht="15" customHeight="1" x14ac:dyDescent="0.25">
      <c r="A123" s="25"/>
      <c r="B123" s="25"/>
      <c r="C123" s="25"/>
      <c r="D123" s="25"/>
      <c r="E123" s="25"/>
      <c r="F123" s="25"/>
      <c r="G123" s="68"/>
      <c r="H123" s="25"/>
      <c r="I123" s="68"/>
      <c r="J123" s="72"/>
      <c r="K123" s="72"/>
      <c r="L123" s="72"/>
      <c r="M123" s="72"/>
      <c r="N123" s="25"/>
      <c r="O123" s="25"/>
      <c r="P123" s="25"/>
      <c r="Q123" s="25"/>
      <c r="AB123" s="67"/>
    </row>
    <row r="124" spans="1:28" ht="15" customHeight="1" x14ac:dyDescent="0.25">
      <c r="A124" s="25"/>
      <c r="B124" s="25"/>
      <c r="C124" s="25"/>
      <c r="D124" s="25"/>
      <c r="E124" s="25"/>
      <c r="F124" s="25"/>
      <c r="G124" s="68"/>
      <c r="H124" s="25"/>
      <c r="I124" s="68"/>
      <c r="J124" s="72"/>
      <c r="K124" s="72"/>
      <c r="L124" s="72"/>
      <c r="M124" s="72"/>
      <c r="N124" s="25"/>
      <c r="O124" s="25"/>
      <c r="P124" s="25"/>
      <c r="Q124" s="25"/>
      <c r="AB124" s="67"/>
    </row>
    <row r="125" spans="1:28" ht="15" customHeight="1" x14ac:dyDescent="0.25">
      <c r="A125" s="25"/>
      <c r="B125" s="25"/>
      <c r="C125" s="25"/>
      <c r="D125" s="25"/>
      <c r="E125" s="25"/>
      <c r="F125" s="25"/>
      <c r="G125" s="68"/>
      <c r="H125" s="25"/>
      <c r="I125" s="68"/>
      <c r="J125" s="72"/>
      <c r="K125" s="72"/>
      <c r="L125" s="72"/>
      <c r="M125" s="72"/>
      <c r="N125" s="25"/>
      <c r="O125" s="25"/>
      <c r="P125" s="25"/>
      <c r="Q125" s="25"/>
      <c r="AB125" s="67"/>
    </row>
    <row r="126" spans="1:28" ht="15" customHeight="1" x14ac:dyDescent="0.25">
      <c r="A126" s="25"/>
      <c r="B126" s="25"/>
      <c r="C126" s="25"/>
      <c r="D126" s="25"/>
      <c r="E126" s="25"/>
      <c r="F126" s="25"/>
      <c r="G126" s="68"/>
      <c r="H126" s="25"/>
      <c r="I126" s="68"/>
      <c r="J126" s="72"/>
      <c r="K126" s="72"/>
      <c r="L126" s="72"/>
      <c r="M126" s="72"/>
      <c r="N126" s="25"/>
      <c r="O126" s="25"/>
      <c r="P126" s="25"/>
      <c r="Q126" s="25"/>
      <c r="AB126" s="67"/>
    </row>
    <row r="127" spans="1:28" ht="15" customHeight="1" x14ac:dyDescent="0.25">
      <c r="A127" s="25"/>
      <c r="B127" s="25"/>
      <c r="C127" s="25"/>
      <c r="D127" s="25"/>
      <c r="E127" s="25"/>
      <c r="F127" s="25"/>
      <c r="G127" s="68"/>
      <c r="H127" s="25"/>
      <c r="I127" s="68"/>
      <c r="J127" s="72"/>
      <c r="K127" s="72"/>
      <c r="L127" s="72"/>
      <c r="M127" s="72"/>
      <c r="N127" s="25"/>
      <c r="O127" s="25"/>
      <c r="P127" s="25"/>
      <c r="Q127" s="25"/>
      <c r="AB127" s="67"/>
    </row>
    <row r="128" spans="1:28" ht="15" customHeight="1" x14ac:dyDescent="0.25">
      <c r="A128" s="25"/>
      <c r="B128" s="25"/>
      <c r="C128" s="25"/>
      <c r="D128" s="25"/>
      <c r="E128" s="25"/>
      <c r="F128" s="25"/>
      <c r="G128" s="68"/>
      <c r="H128" s="25"/>
      <c r="I128" s="68"/>
      <c r="J128" s="72"/>
      <c r="K128" s="72"/>
      <c r="L128" s="72"/>
      <c r="M128" s="72"/>
      <c r="N128" s="25"/>
      <c r="O128" s="25"/>
      <c r="P128" s="25"/>
      <c r="Q128" s="25"/>
      <c r="AB128" s="67"/>
    </row>
    <row r="129" spans="1:28" ht="15" customHeight="1" x14ac:dyDescent="0.25">
      <c r="A129" s="25"/>
      <c r="B129" s="25"/>
      <c r="C129" s="25"/>
      <c r="D129" s="25"/>
      <c r="E129" s="25"/>
      <c r="F129" s="25"/>
      <c r="G129" s="68"/>
      <c r="H129" s="25"/>
      <c r="I129" s="68"/>
      <c r="J129" s="72"/>
      <c r="K129" s="72"/>
      <c r="L129" s="72"/>
      <c r="M129" s="72"/>
      <c r="N129" s="25"/>
      <c r="O129" s="25"/>
      <c r="P129" s="25"/>
      <c r="Q129" s="25"/>
      <c r="AB129" s="67"/>
    </row>
    <row r="130" spans="1:28" ht="15" customHeight="1" x14ac:dyDescent="0.25">
      <c r="A130" s="25"/>
      <c r="B130" s="25"/>
      <c r="C130" s="25"/>
      <c r="D130" s="25"/>
      <c r="E130" s="25"/>
      <c r="F130" s="25"/>
      <c r="G130" s="68"/>
      <c r="H130" s="25"/>
      <c r="I130" s="68"/>
      <c r="J130" s="72"/>
      <c r="K130" s="72"/>
      <c r="L130" s="72"/>
      <c r="M130" s="72"/>
      <c r="N130" s="25"/>
      <c r="O130" s="25"/>
      <c r="P130" s="25"/>
      <c r="Q130" s="25"/>
      <c r="AB130" s="67"/>
    </row>
    <row r="131" spans="1:28" ht="15" customHeight="1" x14ac:dyDescent="0.25">
      <c r="A131" s="25"/>
      <c r="B131" s="25"/>
      <c r="C131" s="25"/>
      <c r="D131" s="25"/>
      <c r="E131" s="25"/>
      <c r="F131" s="25"/>
      <c r="G131" s="68"/>
      <c r="H131" s="25"/>
      <c r="I131" s="68"/>
      <c r="J131" s="72"/>
      <c r="K131" s="72"/>
      <c r="L131" s="72"/>
      <c r="M131" s="72"/>
      <c r="N131" s="25"/>
      <c r="O131" s="25"/>
      <c r="P131" s="25"/>
      <c r="Q131" s="25"/>
      <c r="AB131" s="67"/>
    </row>
    <row r="132" spans="1:28" ht="15" customHeight="1" x14ac:dyDescent="0.25">
      <c r="A132" s="25"/>
      <c r="B132" s="25"/>
      <c r="C132" s="25"/>
      <c r="D132" s="25"/>
      <c r="E132" s="25"/>
      <c r="F132" s="25"/>
      <c r="G132" s="68"/>
      <c r="H132" s="25"/>
      <c r="I132" s="68"/>
      <c r="J132" s="72"/>
      <c r="K132" s="72"/>
      <c r="L132" s="72"/>
      <c r="M132" s="72"/>
      <c r="N132" s="25"/>
      <c r="O132" s="25"/>
      <c r="P132" s="25"/>
      <c r="Q132" s="25"/>
      <c r="AB132" s="67"/>
    </row>
    <row r="133" spans="1:28" ht="15" customHeight="1" x14ac:dyDescent="0.25">
      <c r="A133" s="25"/>
      <c r="B133" s="25"/>
      <c r="C133" s="25"/>
      <c r="D133" s="25"/>
      <c r="E133" s="25"/>
      <c r="F133" s="25"/>
      <c r="G133" s="68"/>
      <c r="H133" s="25"/>
      <c r="I133" s="68"/>
      <c r="J133" s="72"/>
      <c r="K133" s="72"/>
      <c r="L133" s="72"/>
      <c r="M133" s="72"/>
      <c r="N133" s="25"/>
      <c r="O133" s="25"/>
      <c r="P133" s="25"/>
      <c r="Q133" s="25"/>
      <c r="AB133" s="67"/>
    </row>
    <row r="134" spans="1:28" ht="15" customHeight="1" x14ac:dyDescent="0.25">
      <c r="A134" s="25"/>
      <c r="B134" s="25"/>
      <c r="C134" s="25"/>
      <c r="D134" s="25"/>
      <c r="E134" s="25"/>
      <c r="F134" s="25"/>
      <c r="G134" s="68"/>
      <c r="H134" s="25"/>
      <c r="I134" s="68"/>
      <c r="J134" s="72"/>
      <c r="K134" s="72"/>
      <c r="L134" s="72"/>
      <c r="M134" s="72"/>
      <c r="N134" s="25"/>
      <c r="O134" s="25"/>
      <c r="P134" s="25"/>
      <c r="Q134" s="25"/>
      <c r="AB134" s="67"/>
    </row>
    <row r="135" spans="1:28" ht="15" customHeight="1" x14ac:dyDescent="0.25">
      <c r="A135" s="25"/>
      <c r="B135" s="25"/>
      <c r="C135" s="25"/>
      <c r="D135" s="25"/>
      <c r="E135" s="25"/>
      <c r="F135" s="25"/>
      <c r="G135" s="68"/>
      <c r="H135" s="25"/>
      <c r="I135" s="68"/>
      <c r="J135" s="72"/>
      <c r="K135" s="72"/>
      <c r="L135" s="72"/>
      <c r="M135" s="72"/>
      <c r="N135" s="25"/>
      <c r="O135" s="25"/>
      <c r="P135" s="25"/>
      <c r="Q135" s="25"/>
      <c r="AB135" s="67"/>
    </row>
    <row r="136" spans="1:28" ht="15" customHeight="1" x14ac:dyDescent="0.25">
      <c r="A136" s="25"/>
      <c r="B136" s="25"/>
      <c r="C136" s="25"/>
      <c r="D136" s="25"/>
      <c r="E136" s="25"/>
      <c r="F136" s="25"/>
      <c r="G136" s="68"/>
      <c r="H136" s="25"/>
      <c r="I136" s="68"/>
      <c r="J136" s="72"/>
      <c r="K136" s="72"/>
      <c r="L136" s="72"/>
      <c r="M136" s="72"/>
      <c r="N136" s="25"/>
      <c r="O136" s="25"/>
      <c r="P136" s="25"/>
      <c r="Q136" s="25"/>
      <c r="AB136" s="67"/>
    </row>
    <row r="137" spans="1:28" ht="15" customHeight="1" x14ac:dyDescent="0.25">
      <c r="A137" s="25"/>
      <c r="B137" s="25"/>
      <c r="C137" s="25"/>
      <c r="D137" s="25"/>
      <c r="E137" s="25"/>
      <c r="F137" s="25"/>
      <c r="G137" s="68"/>
      <c r="H137" s="25"/>
      <c r="I137" s="68"/>
      <c r="J137" s="72"/>
      <c r="K137" s="72"/>
      <c r="L137" s="72"/>
      <c r="M137" s="72"/>
      <c r="N137" s="25"/>
      <c r="O137" s="25"/>
      <c r="P137" s="25"/>
      <c r="Q137" s="25"/>
      <c r="AB137" s="67"/>
    </row>
    <row r="138" spans="1:28" ht="15" customHeight="1" x14ac:dyDescent="0.25">
      <c r="A138" s="25"/>
      <c r="B138" s="25"/>
      <c r="C138" s="25"/>
      <c r="D138" s="25"/>
      <c r="E138" s="25"/>
      <c r="F138" s="25"/>
      <c r="G138" s="68"/>
      <c r="H138" s="25"/>
      <c r="I138" s="68"/>
      <c r="J138" s="72"/>
      <c r="K138" s="72"/>
      <c r="L138" s="72"/>
      <c r="M138" s="72"/>
      <c r="N138" s="25"/>
      <c r="O138" s="25"/>
      <c r="P138" s="25"/>
      <c r="Q138" s="25"/>
      <c r="AB138" s="67"/>
    </row>
    <row r="139" spans="1:28" ht="15" customHeight="1" x14ac:dyDescent="0.25">
      <c r="A139" s="25"/>
      <c r="B139" s="25"/>
      <c r="C139" s="25"/>
      <c r="D139" s="25"/>
      <c r="E139" s="25"/>
      <c r="F139" s="25"/>
      <c r="G139" s="68"/>
      <c r="H139" s="25"/>
      <c r="I139" s="68"/>
      <c r="J139" s="72"/>
      <c r="K139" s="72"/>
      <c r="L139" s="72"/>
      <c r="M139" s="72"/>
      <c r="N139" s="25"/>
      <c r="O139" s="25"/>
      <c r="P139" s="25"/>
      <c r="Q139" s="25"/>
      <c r="AB139" s="67"/>
    </row>
    <row r="140" spans="1:28" ht="15" customHeight="1" x14ac:dyDescent="0.25">
      <c r="A140" s="25"/>
      <c r="B140" s="25"/>
      <c r="C140" s="25"/>
      <c r="D140" s="25"/>
      <c r="E140" s="25"/>
      <c r="F140" s="25"/>
      <c r="G140" s="68"/>
      <c r="H140" s="25"/>
      <c r="I140" s="68"/>
      <c r="J140" s="72"/>
      <c r="K140" s="72"/>
      <c r="L140" s="72"/>
      <c r="M140" s="72"/>
      <c r="N140" s="25"/>
      <c r="O140" s="25"/>
      <c r="P140" s="25"/>
      <c r="Q140" s="25"/>
      <c r="AB140" s="67"/>
    </row>
    <row r="141" spans="1:28" ht="15" customHeight="1" x14ac:dyDescent="0.25">
      <c r="A141" s="25"/>
      <c r="B141" s="25"/>
      <c r="C141" s="25"/>
      <c r="D141" s="25"/>
      <c r="E141" s="25"/>
      <c r="F141" s="25"/>
      <c r="G141" s="68"/>
      <c r="H141" s="25"/>
      <c r="I141" s="68"/>
      <c r="J141" s="72"/>
      <c r="K141" s="72"/>
      <c r="L141" s="72"/>
      <c r="M141" s="72"/>
      <c r="N141" s="25"/>
      <c r="O141" s="25"/>
      <c r="P141" s="25"/>
      <c r="Q141" s="25"/>
      <c r="AB141" s="67"/>
    </row>
    <row r="142" spans="1:28" ht="15" customHeight="1" x14ac:dyDescent="0.25">
      <c r="A142" s="25"/>
      <c r="B142" s="25"/>
      <c r="C142" s="25"/>
      <c r="D142" s="25"/>
      <c r="E142" s="25"/>
      <c r="F142" s="25"/>
      <c r="G142" s="68"/>
      <c r="H142" s="25"/>
      <c r="I142" s="68"/>
      <c r="J142" s="72"/>
      <c r="K142" s="72"/>
      <c r="L142" s="72"/>
      <c r="M142" s="72"/>
      <c r="N142" s="25"/>
      <c r="O142" s="25"/>
      <c r="P142" s="25"/>
      <c r="Q142" s="25"/>
      <c r="AB142" s="67"/>
    </row>
    <row r="143" spans="1:28" ht="15" customHeight="1" x14ac:dyDescent="0.25">
      <c r="A143" s="25"/>
      <c r="B143" s="25"/>
      <c r="C143" s="25"/>
      <c r="D143" s="25"/>
      <c r="E143" s="25"/>
      <c r="F143" s="25"/>
      <c r="G143" s="68"/>
      <c r="H143" s="25"/>
      <c r="I143" s="68"/>
      <c r="J143" s="72"/>
      <c r="K143" s="72"/>
      <c r="L143" s="72"/>
      <c r="M143" s="72"/>
      <c r="N143" s="25"/>
      <c r="O143" s="25"/>
      <c r="P143" s="25"/>
      <c r="Q143" s="25"/>
      <c r="AB143" s="67"/>
    </row>
    <row r="144" spans="1:28" ht="15" customHeight="1" x14ac:dyDescent="0.25">
      <c r="A144" s="25"/>
      <c r="B144" s="25"/>
      <c r="C144" s="25"/>
      <c r="D144" s="25"/>
      <c r="E144" s="25"/>
      <c r="F144" s="25"/>
      <c r="G144" s="68"/>
      <c r="H144" s="25"/>
      <c r="I144" s="68"/>
      <c r="J144" s="72"/>
      <c r="K144" s="72"/>
      <c r="L144" s="72"/>
      <c r="M144" s="72"/>
      <c r="N144" s="25"/>
      <c r="O144" s="25"/>
      <c r="P144" s="25"/>
      <c r="Q144" s="25"/>
      <c r="AB144" s="67"/>
    </row>
    <row r="145" spans="1:28" ht="15" customHeight="1" x14ac:dyDescent="0.25">
      <c r="A145" s="25"/>
      <c r="B145" s="25"/>
      <c r="C145" s="25"/>
      <c r="D145" s="25"/>
      <c r="E145" s="25"/>
      <c r="F145" s="25"/>
      <c r="G145" s="68"/>
      <c r="H145" s="25"/>
      <c r="I145" s="68"/>
      <c r="J145" s="72"/>
      <c r="K145" s="72"/>
      <c r="L145" s="72"/>
      <c r="M145" s="72"/>
      <c r="N145" s="25"/>
      <c r="O145" s="25"/>
      <c r="P145" s="25"/>
      <c r="Q145" s="25"/>
      <c r="AB145" s="67"/>
    </row>
    <row r="146" spans="1:28" ht="15" customHeight="1" x14ac:dyDescent="0.25">
      <c r="A146" s="25"/>
      <c r="B146" s="25"/>
      <c r="C146" s="25"/>
      <c r="D146" s="25"/>
      <c r="E146" s="25"/>
      <c r="F146" s="25"/>
      <c r="G146" s="68"/>
      <c r="H146" s="25"/>
      <c r="I146" s="68"/>
      <c r="J146" s="72"/>
      <c r="K146" s="72"/>
      <c r="L146" s="72"/>
      <c r="M146" s="72"/>
      <c r="N146" s="25"/>
      <c r="O146" s="25"/>
      <c r="P146" s="25"/>
      <c r="Q146" s="25"/>
      <c r="AB146" s="67"/>
    </row>
    <row r="147" spans="1:28" ht="15" customHeight="1" x14ac:dyDescent="0.25">
      <c r="A147" s="25"/>
      <c r="B147" s="25"/>
      <c r="C147" s="25"/>
      <c r="D147" s="25"/>
      <c r="E147" s="25"/>
      <c r="F147" s="25"/>
      <c r="G147" s="68"/>
      <c r="H147" s="25"/>
      <c r="I147" s="68"/>
      <c r="J147" s="72"/>
      <c r="K147" s="72"/>
      <c r="L147" s="72"/>
      <c r="M147" s="72"/>
      <c r="N147" s="25"/>
      <c r="O147" s="25"/>
      <c r="P147" s="25"/>
      <c r="Q147" s="25"/>
      <c r="AB147" s="67"/>
    </row>
    <row r="148" spans="1:28" ht="15" customHeight="1" x14ac:dyDescent="0.25">
      <c r="A148" s="25"/>
      <c r="B148" s="25"/>
      <c r="C148" s="25"/>
      <c r="D148" s="25"/>
      <c r="E148" s="25"/>
      <c r="F148" s="25"/>
      <c r="G148" s="68"/>
      <c r="H148" s="25"/>
      <c r="I148" s="68"/>
      <c r="J148" s="72"/>
      <c r="K148" s="72"/>
      <c r="L148" s="72"/>
      <c r="M148" s="72"/>
      <c r="N148" s="25"/>
      <c r="O148" s="25"/>
      <c r="P148" s="25"/>
      <c r="Q148" s="25"/>
      <c r="AB148" s="67"/>
    </row>
    <row r="149" spans="1:28" ht="15" customHeight="1" x14ac:dyDescent="0.25">
      <c r="A149" s="25"/>
      <c r="B149" s="25"/>
      <c r="C149" s="25"/>
      <c r="D149" s="25"/>
      <c r="E149" s="25"/>
      <c r="F149" s="25"/>
      <c r="G149" s="68"/>
      <c r="H149" s="25"/>
      <c r="I149" s="68"/>
      <c r="J149" s="72"/>
      <c r="K149" s="72"/>
      <c r="L149" s="72"/>
      <c r="M149" s="72"/>
      <c r="N149" s="25"/>
      <c r="O149" s="25"/>
      <c r="P149" s="25"/>
      <c r="Q149" s="25"/>
      <c r="AB149" s="67"/>
    </row>
    <row r="150" spans="1:28" ht="15" customHeight="1" x14ac:dyDescent="0.25">
      <c r="A150" s="25"/>
      <c r="B150" s="25"/>
      <c r="C150" s="25"/>
      <c r="D150" s="25"/>
      <c r="E150" s="25"/>
      <c r="F150" s="25"/>
      <c r="G150" s="68"/>
      <c r="H150" s="25"/>
      <c r="I150" s="68"/>
      <c r="J150" s="72"/>
      <c r="K150" s="72"/>
      <c r="L150" s="72"/>
      <c r="M150" s="72"/>
      <c r="N150" s="25"/>
      <c r="O150" s="25"/>
      <c r="P150" s="25"/>
      <c r="Q150" s="25"/>
      <c r="AB150" s="67"/>
    </row>
    <row r="151" spans="1:28" ht="15" customHeight="1" x14ac:dyDescent="0.25">
      <c r="A151" s="25"/>
      <c r="B151" s="25"/>
      <c r="C151" s="25"/>
      <c r="D151" s="25"/>
      <c r="E151" s="25"/>
      <c r="F151" s="25"/>
      <c r="G151" s="68"/>
      <c r="H151" s="25"/>
      <c r="I151" s="68"/>
      <c r="J151" s="72"/>
      <c r="K151" s="72"/>
      <c r="L151" s="72"/>
      <c r="M151" s="72"/>
      <c r="N151" s="25"/>
      <c r="O151" s="25"/>
      <c r="P151" s="25"/>
      <c r="Q151" s="25"/>
      <c r="AB151" s="67"/>
    </row>
    <row r="152" spans="1:28" ht="15" customHeight="1" x14ac:dyDescent="0.25">
      <c r="A152" s="25"/>
      <c r="B152" s="25"/>
      <c r="C152" s="25"/>
      <c r="D152" s="25"/>
      <c r="E152" s="25"/>
      <c r="F152" s="25"/>
      <c r="G152" s="68"/>
      <c r="H152" s="25"/>
      <c r="I152" s="68"/>
      <c r="J152" s="72"/>
      <c r="K152" s="72"/>
      <c r="L152" s="72"/>
      <c r="M152" s="72"/>
      <c r="N152" s="25"/>
      <c r="O152" s="25"/>
      <c r="P152" s="25"/>
      <c r="Q152" s="25"/>
      <c r="AB152" s="67"/>
    </row>
    <row r="153" spans="1:28" ht="15" customHeight="1" x14ac:dyDescent="0.25">
      <c r="A153" s="25"/>
      <c r="B153" s="25"/>
      <c r="C153" s="25"/>
      <c r="D153" s="25"/>
      <c r="E153" s="25"/>
      <c r="F153" s="25"/>
      <c r="G153" s="68"/>
      <c r="H153" s="25"/>
      <c r="I153" s="68"/>
      <c r="J153" s="72"/>
      <c r="K153" s="72"/>
      <c r="L153" s="72"/>
      <c r="M153" s="72"/>
      <c r="N153" s="25"/>
      <c r="O153" s="25"/>
      <c r="P153" s="25"/>
      <c r="Q153" s="25"/>
      <c r="AB153" s="67"/>
    </row>
    <row r="154" spans="1:28" ht="15" customHeight="1" x14ac:dyDescent="0.25">
      <c r="A154" s="25"/>
      <c r="B154" s="25"/>
      <c r="C154" s="25"/>
      <c r="D154" s="25"/>
      <c r="E154" s="25"/>
      <c r="F154" s="25"/>
      <c r="G154" s="68"/>
      <c r="H154" s="25"/>
      <c r="I154" s="68"/>
      <c r="J154" s="72"/>
      <c r="K154" s="72"/>
      <c r="L154" s="72"/>
      <c r="M154" s="72"/>
      <c r="N154" s="25"/>
      <c r="O154" s="25"/>
      <c r="P154" s="25"/>
      <c r="Q154" s="25"/>
      <c r="AB154" s="67"/>
    </row>
    <row r="155" spans="1:28" ht="15" customHeight="1" x14ac:dyDescent="0.25">
      <c r="A155" s="25"/>
      <c r="B155" s="25"/>
      <c r="C155" s="25"/>
      <c r="D155" s="25"/>
      <c r="E155" s="25"/>
      <c r="F155" s="25"/>
      <c r="G155" s="68"/>
      <c r="H155" s="25"/>
      <c r="I155" s="68"/>
      <c r="J155" s="72"/>
      <c r="K155" s="72"/>
      <c r="L155" s="72"/>
      <c r="M155" s="72"/>
      <c r="N155" s="25"/>
      <c r="O155" s="25"/>
      <c r="P155" s="25"/>
      <c r="Q155" s="25"/>
      <c r="AB155" s="67"/>
    </row>
    <row r="156" spans="1:28" ht="15" customHeight="1" x14ac:dyDescent="0.25">
      <c r="A156" s="25"/>
      <c r="B156" s="25"/>
      <c r="C156" s="25"/>
      <c r="D156" s="25"/>
      <c r="E156" s="25"/>
      <c r="F156" s="25"/>
      <c r="G156" s="68"/>
      <c r="H156" s="25"/>
      <c r="I156" s="68"/>
      <c r="J156" s="72"/>
      <c r="K156" s="72"/>
      <c r="L156" s="72"/>
      <c r="M156" s="72"/>
      <c r="N156" s="25"/>
      <c r="O156" s="25"/>
      <c r="P156" s="25"/>
      <c r="Q156" s="25"/>
      <c r="AB156" s="67"/>
    </row>
    <row r="157" spans="1:28" ht="15" customHeight="1" x14ac:dyDescent="0.25">
      <c r="A157" s="25"/>
      <c r="B157" s="25"/>
      <c r="C157" s="25"/>
      <c r="D157" s="25"/>
      <c r="E157" s="25"/>
      <c r="F157" s="25"/>
      <c r="G157" s="68"/>
      <c r="H157" s="25"/>
      <c r="I157" s="68"/>
      <c r="J157" s="72"/>
      <c r="K157" s="72"/>
      <c r="L157" s="72"/>
      <c r="M157" s="72"/>
      <c r="N157" s="25"/>
      <c r="O157" s="25"/>
      <c r="P157" s="25"/>
      <c r="Q157" s="25"/>
      <c r="AB157" s="67"/>
    </row>
    <row r="158" spans="1:28" ht="15" customHeight="1" x14ac:dyDescent="0.25">
      <c r="A158" s="25"/>
      <c r="B158" s="25"/>
      <c r="C158" s="25"/>
      <c r="D158" s="25"/>
      <c r="E158" s="25"/>
      <c r="F158" s="25"/>
      <c r="G158" s="68"/>
      <c r="H158" s="25"/>
      <c r="I158" s="68"/>
      <c r="J158" s="72"/>
      <c r="K158" s="72"/>
      <c r="L158" s="72"/>
      <c r="M158" s="72"/>
      <c r="N158" s="25"/>
      <c r="O158" s="25"/>
      <c r="P158" s="25"/>
      <c r="Q158" s="25"/>
      <c r="AB158" s="67"/>
    </row>
    <row r="159" spans="1:28" ht="15" customHeight="1" x14ac:dyDescent="0.25">
      <c r="A159" s="25"/>
      <c r="B159" s="25"/>
      <c r="C159" s="25"/>
      <c r="D159" s="25"/>
      <c r="E159" s="25"/>
      <c r="F159" s="25"/>
      <c r="G159" s="68"/>
      <c r="H159" s="25"/>
      <c r="I159" s="68"/>
      <c r="J159" s="72"/>
      <c r="K159" s="72"/>
      <c r="L159" s="72"/>
      <c r="M159" s="72"/>
      <c r="N159" s="25"/>
      <c r="O159" s="25"/>
      <c r="P159" s="25"/>
      <c r="Q159" s="25"/>
      <c r="AB159" s="67"/>
    </row>
    <row r="160" spans="1:28" ht="15" customHeight="1" x14ac:dyDescent="0.25">
      <c r="A160" s="25"/>
      <c r="B160" s="25"/>
      <c r="C160" s="25"/>
      <c r="D160" s="25"/>
      <c r="E160" s="25"/>
      <c r="F160" s="25"/>
      <c r="G160" s="68"/>
      <c r="H160" s="25"/>
      <c r="I160" s="68"/>
      <c r="J160" s="72"/>
      <c r="K160" s="72"/>
      <c r="L160" s="72"/>
      <c r="M160" s="72"/>
      <c r="N160" s="25"/>
      <c r="O160" s="25"/>
      <c r="P160" s="25"/>
      <c r="Q160" s="25"/>
      <c r="AB160" s="67"/>
    </row>
    <row r="161" spans="1:28" ht="15" customHeight="1" x14ac:dyDescent="0.25">
      <c r="A161" s="25"/>
      <c r="B161" s="25"/>
      <c r="C161" s="25"/>
      <c r="D161" s="25"/>
      <c r="E161" s="25"/>
      <c r="F161" s="25"/>
      <c r="G161" s="68"/>
      <c r="H161" s="25"/>
      <c r="I161" s="68"/>
      <c r="J161" s="72"/>
      <c r="K161" s="72"/>
      <c r="L161" s="72"/>
      <c r="M161" s="72"/>
      <c r="N161" s="25"/>
      <c r="O161" s="25"/>
      <c r="P161" s="25"/>
      <c r="Q161" s="25"/>
      <c r="AB161" s="67"/>
    </row>
    <row r="162" spans="1:28" ht="15" customHeight="1" x14ac:dyDescent="0.25">
      <c r="A162" s="25"/>
      <c r="B162" s="25"/>
      <c r="C162" s="25"/>
      <c r="D162" s="25"/>
      <c r="E162" s="25"/>
      <c r="F162" s="25"/>
      <c r="G162" s="68"/>
      <c r="H162" s="25"/>
      <c r="I162" s="68"/>
      <c r="J162" s="72"/>
      <c r="K162" s="72"/>
      <c r="L162" s="72"/>
      <c r="M162" s="72"/>
      <c r="N162" s="25"/>
      <c r="O162" s="25"/>
      <c r="P162" s="25"/>
      <c r="Q162" s="25"/>
      <c r="AB162" s="67"/>
    </row>
    <row r="163" spans="1:28" ht="15" customHeight="1" x14ac:dyDescent="0.25">
      <c r="A163" s="25"/>
      <c r="B163" s="25"/>
      <c r="C163" s="25"/>
      <c r="D163" s="25"/>
      <c r="E163" s="25"/>
      <c r="F163" s="25"/>
      <c r="G163" s="68"/>
      <c r="H163" s="25"/>
      <c r="I163" s="68"/>
      <c r="J163" s="72"/>
      <c r="K163" s="72"/>
      <c r="L163" s="72"/>
      <c r="M163" s="72"/>
      <c r="N163" s="25"/>
      <c r="O163" s="25"/>
      <c r="P163" s="25"/>
      <c r="Q163" s="25"/>
      <c r="AB163" s="67"/>
    </row>
    <row r="164" spans="1:28" ht="15" customHeight="1" x14ac:dyDescent="0.25">
      <c r="A164" s="25"/>
      <c r="B164" s="25"/>
      <c r="C164" s="25"/>
      <c r="D164" s="25"/>
      <c r="E164" s="25"/>
      <c r="F164" s="25"/>
      <c r="G164" s="68"/>
      <c r="H164" s="25"/>
      <c r="I164" s="68"/>
      <c r="J164" s="72"/>
      <c r="K164" s="72"/>
      <c r="L164" s="72"/>
      <c r="M164" s="72"/>
      <c r="N164" s="25"/>
      <c r="O164" s="25"/>
      <c r="P164" s="25"/>
      <c r="Q164" s="25"/>
      <c r="AB164" s="67"/>
    </row>
    <row r="165" spans="1:28" ht="15" customHeight="1" x14ac:dyDescent="0.25">
      <c r="A165" s="25"/>
      <c r="B165" s="25"/>
      <c r="C165" s="25"/>
      <c r="D165" s="25"/>
      <c r="E165" s="25"/>
      <c r="F165" s="25"/>
      <c r="G165" s="68"/>
      <c r="H165" s="25"/>
      <c r="I165" s="68"/>
      <c r="J165" s="72"/>
      <c r="K165" s="72"/>
      <c r="L165" s="72"/>
      <c r="M165" s="72"/>
      <c r="N165" s="25"/>
      <c r="O165" s="25"/>
      <c r="P165" s="25"/>
      <c r="Q165" s="25"/>
      <c r="AB165" s="67"/>
    </row>
    <row r="166" spans="1:28" ht="15" customHeight="1" x14ac:dyDescent="0.25">
      <c r="A166" s="25"/>
      <c r="B166" s="25"/>
      <c r="C166" s="25"/>
      <c r="D166" s="25"/>
      <c r="E166" s="25"/>
      <c r="F166" s="25"/>
      <c r="G166" s="68"/>
      <c r="H166" s="25"/>
      <c r="I166" s="68"/>
      <c r="J166" s="72"/>
      <c r="K166" s="72"/>
      <c r="L166" s="72"/>
      <c r="M166" s="72"/>
      <c r="N166" s="25"/>
      <c r="O166" s="25"/>
      <c r="P166" s="25"/>
      <c r="Q166" s="25"/>
      <c r="AB166" s="67"/>
    </row>
    <row r="167" spans="1:28" ht="15" customHeight="1" x14ac:dyDescent="0.25">
      <c r="A167" s="25"/>
      <c r="B167" s="25"/>
      <c r="C167" s="25"/>
      <c r="D167" s="25"/>
      <c r="E167" s="25"/>
      <c r="F167" s="25"/>
      <c r="G167" s="68"/>
      <c r="H167" s="25"/>
      <c r="I167" s="68"/>
      <c r="J167" s="72"/>
      <c r="K167" s="72"/>
      <c r="L167" s="72"/>
      <c r="M167" s="72"/>
      <c r="N167" s="25"/>
      <c r="O167" s="25"/>
      <c r="P167" s="25"/>
      <c r="Q167" s="25"/>
      <c r="AB167" s="67"/>
    </row>
    <row r="168" spans="1:28" ht="15" customHeight="1" x14ac:dyDescent="0.25">
      <c r="A168" s="25"/>
      <c r="B168" s="25"/>
      <c r="C168" s="25"/>
      <c r="D168" s="25"/>
      <c r="E168" s="25"/>
      <c r="F168" s="25"/>
      <c r="G168" s="68"/>
      <c r="H168" s="25"/>
      <c r="I168" s="68"/>
      <c r="J168" s="72"/>
      <c r="K168" s="72"/>
      <c r="L168" s="72"/>
      <c r="M168" s="72"/>
      <c r="N168" s="25"/>
      <c r="O168" s="25"/>
      <c r="P168" s="25"/>
      <c r="Q168" s="25"/>
      <c r="AB168" s="67"/>
    </row>
    <row r="169" spans="1:28" ht="15" customHeight="1" x14ac:dyDescent="0.25">
      <c r="A169" s="25"/>
      <c r="B169" s="25"/>
      <c r="C169" s="25"/>
      <c r="D169" s="25"/>
      <c r="E169" s="25"/>
      <c r="F169" s="25"/>
      <c r="G169" s="68"/>
      <c r="H169" s="25"/>
      <c r="I169" s="68"/>
      <c r="J169" s="72"/>
      <c r="K169" s="72"/>
      <c r="L169" s="72"/>
      <c r="M169" s="72"/>
      <c r="N169" s="25"/>
      <c r="O169" s="25"/>
      <c r="P169" s="25"/>
      <c r="Q169" s="25"/>
      <c r="AB169" s="67"/>
    </row>
    <row r="170" spans="1:28" ht="15" customHeight="1" x14ac:dyDescent="0.25">
      <c r="A170" s="25"/>
      <c r="B170" s="25"/>
      <c r="C170" s="25"/>
      <c r="D170" s="25"/>
      <c r="E170" s="25"/>
      <c r="F170" s="25"/>
      <c r="G170" s="68"/>
      <c r="H170" s="25"/>
      <c r="I170" s="68"/>
      <c r="J170" s="72"/>
      <c r="K170" s="72"/>
      <c r="L170" s="72"/>
      <c r="M170" s="72"/>
      <c r="N170" s="25"/>
      <c r="O170" s="25"/>
      <c r="P170" s="25"/>
      <c r="Q170" s="25"/>
      <c r="AB170" s="67"/>
    </row>
    <row r="171" spans="1:28" ht="15" customHeight="1" x14ac:dyDescent="0.25">
      <c r="A171" s="25"/>
      <c r="B171" s="25"/>
      <c r="C171" s="25"/>
      <c r="D171" s="25"/>
      <c r="E171" s="25"/>
      <c r="F171" s="25"/>
      <c r="G171" s="68"/>
      <c r="H171" s="25"/>
      <c r="I171" s="68"/>
      <c r="J171" s="72"/>
      <c r="K171" s="72"/>
      <c r="L171" s="72"/>
      <c r="M171" s="72"/>
      <c r="N171" s="25"/>
      <c r="O171" s="25"/>
      <c r="P171" s="25"/>
      <c r="Q171" s="25"/>
      <c r="AB171" s="67"/>
    </row>
    <row r="172" spans="1:28" ht="15" customHeight="1" x14ac:dyDescent="0.25">
      <c r="A172" s="25"/>
      <c r="B172" s="25"/>
      <c r="C172" s="25"/>
      <c r="D172" s="25"/>
      <c r="E172" s="25"/>
      <c r="F172" s="25"/>
      <c r="G172" s="68"/>
      <c r="H172" s="25"/>
      <c r="I172" s="68"/>
      <c r="J172" s="72"/>
      <c r="K172" s="72"/>
      <c r="L172" s="72"/>
      <c r="M172" s="72"/>
      <c r="N172" s="25"/>
      <c r="O172" s="25"/>
      <c r="P172" s="25"/>
      <c r="Q172" s="25"/>
      <c r="AB172" s="67"/>
    </row>
    <row r="173" spans="1:28" ht="15" customHeight="1" x14ac:dyDescent="0.25">
      <c r="A173" s="25"/>
      <c r="B173" s="25"/>
      <c r="C173" s="25"/>
      <c r="D173" s="25"/>
      <c r="E173" s="25"/>
      <c r="F173" s="25"/>
      <c r="G173" s="68"/>
      <c r="H173" s="25"/>
      <c r="I173" s="68"/>
      <c r="J173" s="72"/>
      <c r="K173" s="72"/>
      <c r="L173" s="72"/>
      <c r="M173" s="72"/>
      <c r="N173" s="25"/>
      <c r="O173" s="25"/>
      <c r="P173" s="25"/>
      <c r="Q173" s="25"/>
      <c r="AB173" s="67"/>
    </row>
    <row r="174" spans="1:28" ht="15" customHeight="1" x14ac:dyDescent="0.25">
      <c r="A174" s="25"/>
      <c r="B174" s="25"/>
      <c r="C174" s="25"/>
      <c r="D174" s="25"/>
      <c r="E174" s="25"/>
      <c r="F174" s="25"/>
      <c r="G174" s="68"/>
      <c r="H174" s="25"/>
      <c r="I174" s="68"/>
      <c r="J174" s="72"/>
      <c r="K174" s="72"/>
      <c r="L174" s="72"/>
      <c r="M174" s="72"/>
      <c r="N174" s="25"/>
      <c r="O174" s="25"/>
      <c r="P174" s="25"/>
      <c r="Q174" s="25"/>
      <c r="AB174" s="67"/>
    </row>
    <row r="175" spans="1:28" ht="15" customHeight="1" x14ac:dyDescent="0.25">
      <c r="A175" s="25"/>
      <c r="B175" s="25"/>
      <c r="C175" s="25"/>
      <c r="D175" s="25"/>
      <c r="E175" s="25"/>
      <c r="F175" s="25"/>
      <c r="G175" s="68"/>
      <c r="H175" s="25"/>
      <c r="I175" s="68"/>
      <c r="J175" s="72"/>
      <c r="K175" s="72"/>
      <c r="L175" s="72"/>
      <c r="M175" s="72"/>
      <c r="N175" s="25"/>
      <c r="O175" s="25"/>
      <c r="P175" s="25"/>
      <c r="Q175" s="25"/>
      <c r="AB175" s="67"/>
    </row>
    <row r="176" spans="1:28" ht="15" customHeight="1" x14ac:dyDescent="0.25">
      <c r="A176" s="25"/>
      <c r="B176" s="25"/>
      <c r="C176" s="25"/>
      <c r="D176" s="25"/>
      <c r="E176" s="25"/>
      <c r="F176" s="25"/>
      <c r="G176" s="68"/>
      <c r="H176" s="25"/>
      <c r="I176" s="68"/>
      <c r="J176" s="72"/>
      <c r="K176" s="72"/>
      <c r="L176" s="72"/>
      <c r="M176" s="72"/>
      <c r="N176" s="25"/>
      <c r="O176" s="25"/>
      <c r="P176" s="25"/>
      <c r="Q176" s="25"/>
      <c r="AB176" s="67"/>
    </row>
    <row r="177" spans="1:28" ht="15" customHeight="1" x14ac:dyDescent="0.25">
      <c r="A177" s="25"/>
      <c r="B177" s="25"/>
      <c r="C177" s="25"/>
      <c r="D177" s="25"/>
      <c r="E177" s="25"/>
      <c r="F177" s="25"/>
      <c r="G177" s="68"/>
      <c r="H177" s="25"/>
      <c r="I177" s="68"/>
      <c r="J177" s="72"/>
      <c r="K177" s="72"/>
      <c r="L177" s="72"/>
      <c r="M177" s="72"/>
      <c r="N177" s="25"/>
      <c r="O177" s="25"/>
      <c r="P177" s="25"/>
      <c r="Q177" s="25"/>
      <c r="AB177" s="67"/>
    </row>
    <row r="178" spans="1:28" ht="15" customHeight="1" x14ac:dyDescent="0.25">
      <c r="A178" s="25"/>
      <c r="B178" s="25"/>
      <c r="C178" s="25"/>
      <c r="D178" s="25"/>
      <c r="E178" s="25"/>
      <c r="F178" s="25"/>
      <c r="G178" s="68"/>
      <c r="H178" s="25"/>
      <c r="I178" s="68"/>
      <c r="J178" s="72"/>
      <c r="K178" s="72"/>
      <c r="L178" s="72"/>
      <c r="M178" s="72"/>
      <c r="N178" s="25"/>
      <c r="O178" s="25"/>
      <c r="P178" s="25"/>
      <c r="Q178" s="25"/>
      <c r="AB178" s="67"/>
    </row>
    <row r="179" spans="1:28" ht="15" customHeight="1" x14ac:dyDescent="0.25">
      <c r="A179" s="25"/>
      <c r="B179" s="25"/>
      <c r="C179" s="25"/>
      <c r="D179" s="25"/>
      <c r="E179" s="25"/>
      <c r="F179" s="25"/>
      <c r="G179" s="68"/>
      <c r="H179" s="25"/>
      <c r="I179" s="68"/>
      <c r="J179" s="72"/>
      <c r="K179" s="72"/>
      <c r="L179" s="72"/>
      <c r="M179" s="72"/>
      <c r="N179" s="25"/>
      <c r="O179" s="25"/>
      <c r="P179" s="25"/>
      <c r="Q179" s="25"/>
      <c r="AB179" s="67"/>
    </row>
    <row r="180" spans="1:28" ht="15" customHeight="1" x14ac:dyDescent="0.25">
      <c r="A180" s="25"/>
      <c r="B180" s="25"/>
      <c r="C180" s="25"/>
      <c r="D180" s="25"/>
      <c r="E180" s="25"/>
      <c r="F180" s="25"/>
      <c r="G180" s="68"/>
      <c r="H180" s="25"/>
      <c r="I180" s="68"/>
      <c r="J180" s="72"/>
      <c r="K180" s="72"/>
      <c r="L180" s="72"/>
      <c r="M180" s="72"/>
      <c r="N180" s="25"/>
      <c r="O180" s="25"/>
      <c r="P180" s="25"/>
      <c r="Q180" s="25"/>
      <c r="AB180" s="67"/>
    </row>
    <row r="181" spans="1:28" ht="15" customHeight="1" x14ac:dyDescent="0.25">
      <c r="A181" s="25"/>
      <c r="B181" s="25"/>
      <c r="C181" s="25"/>
      <c r="D181" s="25"/>
      <c r="E181" s="25"/>
      <c r="F181" s="25"/>
      <c r="G181" s="68"/>
      <c r="H181" s="25"/>
      <c r="I181" s="68"/>
      <c r="J181" s="72"/>
      <c r="K181" s="72"/>
      <c r="L181" s="72"/>
      <c r="M181" s="72"/>
      <c r="N181" s="25"/>
      <c r="O181" s="25"/>
      <c r="P181" s="25"/>
      <c r="Q181" s="25"/>
      <c r="AB181" s="67"/>
    </row>
    <row r="182" spans="1:28" ht="15" customHeight="1" x14ac:dyDescent="0.25">
      <c r="A182" s="25"/>
      <c r="B182" s="25"/>
      <c r="C182" s="25"/>
      <c r="D182" s="25"/>
      <c r="E182" s="25"/>
      <c r="F182" s="25"/>
      <c r="G182" s="68"/>
      <c r="H182" s="25"/>
      <c r="I182" s="68"/>
      <c r="J182" s="72"/>
      <c r="K182" s="72"/>
      <c r="L182" s="72"/>
      <c r="M182" s="72"/>
      <c r="N182" s="25"/>
      <c r="O182" s="25"/>
      <c r="P182" s="25"/>
      <c r="Q182" s="25"/>
      <c r="AB182" s="67"/>
    </row>
    <row r="183" spans="1:28" ht="15" customHeight="1" x14ac:dyDescent="0.25">
      <c r="A183" s="25"/>
      <c r="B183" s="25"/>
      <c r="C183" s="25"/>
      <c r="D183" s="25"/>
      <c r="E183" s="25"/>
      <c r="F183" s="25"/>
      <c r="G183" s="68"/>
      <c r="H183" s="25"/>
      <c r="I183" s="68"/>
      <c r="J183" s="72"/>
      <c r="K183" s="72"/>
      <c r="L183" s="72"/>
      <c r="M183" s="72"/>
      <c r="N183" s="25"/>
      <c r="O183" s="25"/>
      <c r="P183" s="25"/>
      <c r="Q183" s="25"/>
      <c r="AB183" s="67"/>
    </row>
    <row r="184" spans="1:28" ht="15" customHeight="1" x14ac:dyDescent="0.25">
      <c r="A184" s="25"/>
      <c r="B184" s="25"/>
      <c r="C184" s="25"/>
      <c r="D184" s="25"/>
      <c r="E184" s="25"/>
      <c r="F184" s="25"/>
      <c r="G184" s="68"/>
      <c r="H184" s="25"/>
      <c r="I184" s="68"/>
      <c r="J184" s="72"/>
      <c r="K184" s="72"/>
      <c r="L184" s="72"/>
      <c r="M184" s="72"/>
      <c r="N184" s="25"/>
      <c r="O184" s="25"/>
      <c r="P184" s="25"/>
      <c r="Q184" s="25"/>
      <c r="AB184" s="67"/>
    </row>
    <row r="185" spans="1:28" ht="15" customHeight="1" x14ac:dyDescent="0.25">
      <c r="A185" s="25"/>
      <c r="B185" s="25"/>
      <c r="C185" s="25"/>
      <c r="D185" s="25"/>
      <c r="E185" s="25"/>
      <c r="F185" s="25"/>
      <c r="G185" s="68"/>
      <c r="H185" s="25"/>
      <c r="I185" s="68"/>
      <c r="J185" s="72"/>
      <c r="K185" s="72"/>
      <c r="L185" s="72"/>
      <c r="M185" s="72"/>
      <c r="N185" s="25"/>
      <c r="O185" s="25"/>
      <c r="P185" s="25"/>
      <c r="Q185" s="25"/>
      <c r="AB185" s="67"/>
    </row>
    <row r="186" spans="1:28" ht="15" customHeight="1" x14ac:dyDescent="0.25">
      <c r="A186" s="25"/>
      <c r="B186" s="25"/>
      <c r="C186" s="25"/>
      <c r="D186" s="25"/>
      <c r="E186" s="25"/>
      <c r="F186" s="25"/>
      <c r="G186" s="68"/>
      <c r="H186" s="25"/>
      <c r="I186" s="68"/>
      <c r="J186" s="72"/>
      <c r="K186" s="72"/>
      <c r="L186" s="72"/>
      <c r="M186" s="72"/>
      <c r="N186" s="25"/>
      <c r="O186" s="25"/>
      <c r="P186" s="25"/>
      <c r="Q186" s="25"/>
      <c r="AB186" s="67"/>
    </row>
    <row r="187" spans="1:28" ht="15" customHeight="1" x14ac:dyDescent="0.25">
      <c r="A187" s="25"/>
      <c r="B187" s="25"/>
      <c r="C187" s="25"/>
      <c r="D187" s="25"/>
      <c r="E187" s="25"/>
      <c r="F187" s="25"/>
      <c r="G187" s="68"/>
      <c r="H187" s="25"/>
      <c r="I187" s="68"/>
      <c r="J187" s="72"/>
      <c r="K187" s="72"/>
      <c r="L187" s="72"/>
      <c r="M187" s="72"/>
      <c r="N187" s="25"/>
      <c r="O187" s="25"/>
      <c r="P187" s="25"/>
      <c r="Q187" s="25"/>
      <c r="AB187" s="67"/>
    </row>
    <row r="188" spans="1:28" ht="15" customHeight="1" x14ac:dyDescent="0.25">
      <c r="A188" s="25"/>
      <c r="B188" s="25"/>
      <c r="C188" s="25"/>
      <c r="D188" s="25"/>
      <c r="E188" s="25"/>
      <c r="F188" s="25"/>
      <c r="G188" s="68"/>
      <c r="H188" s="25"/>
      <c r="I188" s="68"/>
      <c r="J188" s="72"/>
      <c r="K188" s="72"/>
      <c r="L188" s="72"/>
      <c r="M188" s="72"/>
      <c r="N188" s="25"/>
      <c r="O188" s="25"/>
      <c r="P188" s="25"/>
      <c r="Q188" s="25"/>
      <c r="AB188" s="67"/>
    </row>
    <row r="189" spans="1:28" ht="15" customHeight="1" x14ac:dyDescent="0.25">
      <c r="A189" s="25"/>
      <c r="B189" s="25"/>
      <c r="C189" s="25"/>
      <c r="D189" s="25"/>
      <c r="E189" s="25"/>
      <c r="F189" s="25"/>
      <c r="G189" s="68"/>
      <c r="H189" s="25"/>
      <c r="I189" s="68"/>
      <c r="J189" s="72"/>
      <c r="K189" s="72"/>
      <c r="L189" s="72"/>
      <c r="M189" s="72"/>
      <c r="N189" s="25"/>
      <c r="O189" s="25"/>
      <c r="P189" s="25"/>
      <c r="Q189" s="25"/>
      <c r="AB189" s="67"/>
    </row>
    <row r="190" spans="1:28" ht="15" customHeight="1" x14ac:dyDescent="0.25">
      <c r="A190" s="25"/>
      <c r="B190" s="25"/>
      <c r="C190" s="25"/>
      <c r="D190" s="25"/>
      <c r="E190" s="25"/>
      <c r="F190" s="25"/>
      <c r="G190" s="68"/>
      <c r="H190" s="25"/>
      <c r="I190" s="68"/>
      <c r="J190" s="72"/>
      <c r="K190" s="72"/>
      <c r="L190" s="72"/>
      <c r="M190" s="72"/>
      <c r="N190" s="25"/>
      <c r="O190" s="25"/>
      <c r="P190" s="25"/>
      <c r="Q190" s="25"/>
    </row>
    <row r="191" spans="1:28" ht="15" customHeight="1" x14ac:dyDescent="0.25">
      <c r="A191" s="25"/>
      <c r="B191" s="25"/>
      <c r="C191" s="25"/>
      <c r="D191" s="25"/>
      <c r="E191" s="25"/>
      <c r="F191" s="25"/>
      <c r="G191" s="68"/>
      <c r="H191" s="25"/>
      <c r="I191" s="68"/>
      <c r="J191" s="72"/>
      <c r="K191" s="72"/>
      <c r="L191" s="72"/>
      <c r="M191" s="72"/>
      <c r="N191" s="25"/>
      <c r="O191" s="25"/>
      <c r="P191" s="25"/>
      <c r="Q191" s="25"/>
    </row>
    <row r="192" spans="1:28" ht="15" customHeight="1" x14ac:dyDescent="0.25">
      <c r="A192" s="25"/>
      <c r="B192" s="25"/>
      <c r="C192" s="25"/>
      <c r="D192" s="25"/>
      <c r="E192" s="25"/>
      <c r="F192" s="25"/>
      <c r="G192" s="68"/>
      <c r="H192" s="25"/>
      <c r="I192" s="68"/>
      <c r="J192" s="72"/>
      <c r="K192" s="72"/>
      <c r="L192" s="72"/>
      <c r="M192" s="72"/>
      <c r="N192" s="25"/>
      <c r="O192" s="25"/>
      <c r="P192" s="25"/>
      <c r="Q192" s="25"/>
    </row>
    <row r="193" spans="1:17" ht="15" customHeight="1" x14ac:dyDescent="0.25">
      <c r="A193" s="25"/>
      <c r="B193" s="25"/>
      <c r="C193" s="25"/>
      <c r="D193" s="25"/>
      <c r="E193" s="25"/>
      <c r="F193" s="25"/>
      <c r="G193" s="68"/>
      <c r="H193" s="25"/>
      <c r="I193" s="68"/>
      <c r="J193" s="72"/>
      <c r="K193" s="72"/>
      <c r="L193" s="72"/>
      <c r="M193" s="72"/>
      <c r="N193" s="25"/>
      <c r="O193" s="25"/>
      <c r="P193" s="25"/>
      <c r="Q193" s="25"/>
    </row>
    <row r="194" spans="1:17" ht="15" customHeight="1" x14ac:dyDescent="0.25">
      <c r="A194" s="25"/>
      <c r="B194" s="25"/>
      <c r="C194" s="25"/>
      <c r="D194" s="25"/>
      <c r="E194" s="25"/>
      <c r="F194" s="25"/>
      <c r="G194" s="68"/>
      <c r="H194" s="25"/>
      <c r="I194" s="68"/>
      <c r="J194" s="72"/>
      <c r="K194" s="72"/>
      <c r="L194" s="72"/>
      <c r="M194" s="72"/>
      <c r="N194" s="25"/>
      <c r="O194" s="25"/>
      <c r="P194" s="25"/>
      <c r="Q194" s="25"/>
    </row>
    <row r="195" spans="1:17" ht="15" customHeight="1" x14ac:dyDescent="0.25">
      <c r="A195" s="25"/>
      <c r="B195" s="25"/>
      <c r="C195" s="25"/>
      <c r="D195" s="25"/>
      <c r="E195" s="25"/>
      <c r="F195" s="25"/>
      <c r="G195" s="68"/>
      <c r="H195" s="25"/>
      <c r="I195" s="68"/>
      <c r="J195" s="72"/>
      <c r="K195" s="72"/>
      <c r="L195" s="72"/>
      <c r="M195" s="72"/>
      <c r="N195" s="25"/>
      <c r="O195" s="25"/>
      <c r="P195" s="25"/>
      <c r="Q195" s="25"/>
    </row>
    <row r="196" spans="1:17" ht="15" customHeight="1" x14ac:dyDescent="0.25">
      <c r="A196" s="25"/>
      <c r="B196" s="25"/>
      <c r="C196" s="25"/>
      <c r="D196" s="25"/>
      <c r="E196" s="25"/>
      <c r="F196" s="25"/>
      <c r="G196" s="68"/>
      <c r="H196" s="25"/>
      <c r="I196" s="68"/>
      <c r="J196" s="72"/>
      <c r="K196" s="72"/>
      <c r="L196" s="72"/>
      <c r="M196" s="72"/>
      <c r="N196" s="25"/>
      <c r="O196" s="25"/>
      <c r="P196" s="25"/>
      <c r="Q196" s="25"/>
    </row>
    <row r="197" spans="1:17" ht="15" customHeight="1" x14ac:dyDescent="0.25">
      <c r="A197" s="25"/>
      <c r="B197" s="25"/>
      <c r="C197" s="25"/>
      <c r="D197" s="25"/>
      <c r="E197" s="25"/>
      <c r="F197" s="25"/>
      <c r="G197" s="68"/>
      <c r="H197" s="25"/>
      <c r="I197" s="68"/>
      <c r="J197" s="72"/>
      <c r="K197" s="72"/>
      <c r="L197" s="72"/>
      <c r="M197" s="72"/>
      <c r="N197" s="25"/>
      <c r="O197" s="25"/>
      <c r="P197" s="25"/>
      <c r="Q197" s="25"/>
    </row>
    <row r="198" spans="1:17" ht="15" customHeight="1" x14ac:dyDescent="0.25">
      <c r="A198" s="25"/>
      <c r="B198" s="25"/>
      <c r="C198" s="25"/>
      <c r="D198" s="25"/>
      <c r="E198" s="25"/>
      <c r="F198" s="25"/>
      <c r="G198" s="68"/>
      <c r="H198" s="25"/>
      <c r="I198" s="68"/>
      <c r="J198" s="72"/>
      <c r="K198" s="72"/>
      <c r="L198" s="72"/>
      <c r="M198" s="72"/>
      <c r="N198" s="25"/>
      <c r="O198" s="25"/>
      <c r="P198" s="25"/>
      <c r="Q198" s="25"/>
    </row>
    <row r="199" spans="1:17" ht="15" customHeight="1" x14ac:dyDescent="0.25">
      <c r="A199" s="25"/>
      <c r="B199" s="25"/>
      <c r="C199" s="25"/>
      <c r="D199" s="25"/>
      <c r="E199" s="25"/>
      <c r="F199" s="25"/>
      <c r="G199" s="68"/>
      <c r="H199" s="25"/>
      <c r="I199" s="68"/>
      <c r="J199" s="72"/>
      <c r="K199" s="72"/>
      <c r="L199" s="72"/>
      <c r="M199" s="72"/>
      <c r="N199" s="25"/>
      <c r="O199" s="25"/>
      <c r="P199" s="25"/>
      <c r="Q199" s="25"/>
    </row>
    <row r="200" spans="1:17" ht="15" customHeight="1" x14ac:dyDescent="0.25">
      <c r="A200" s="25"/>
      <c r="B200" s="25"/>
      <c r="C200" s="25"/>
      <c r="D200" s="25"/>
      <c r="E200" s="25"/>
      <c r="F200" s="25"/>
      <c r="G200" s="68"/>
      <c r="H200" s="25"/>
      <c r="I200" s="68"/>
      <c r="J200" s="72"/>
      <c r="K200" s="72"/>
      <c r="L200" s="72"/>
      <c r="M200" s="72"/>
      <c r="N200" s="25"/>
      <c r="O200" s="25"/>
      <c r="P200" s="25"/>
      <c r="Q200" s="25"/>
    </row>
    <row r="201" spans="1:17" ht="15" customHeight="1" x14ac:dyDescent="0.25">
      <c r="A201" s="25"/>
      <c r="B201" s="25"/>
      <c r="C201" s="25"/>
      <c r="D201" s="25"/>
      <c r="E201" s="25"/>
      <c r="F201" s="25"/>
      <c r="G201" s="68"/>
      <c r="H201" s="25"/>
      <c r="I201" s="68"/>
      <c r="J201" s="72"/>
      <c r="K201" s="72"/>
      <c r="L201" s="72"/>
      <c r="M201" s="72"/>
      <c r="N201" s="25"/>
      <c r="O201" s="25"/>
      <c r="P201" s="25"/>
      <c r="Q201" s="25"/>
    </row>
    <row r="202" spans="1:17" ht="15" customHeight="1" x14ac:dyDescent="0.25">
      <c r="A202" s="25"/>
      <c r="B202" s="25"/>
      <c r="C202" s="25"/>
      <c r="D202" s="25"/>
      <c r="E202" s="25"/>
      <c r="F202" s="25"/>
      <c r="G202" s="68"/>
      <c r="H202" s="25"/>
      <c r="I202" s="68"/>
      <c r="J202" s="72"/>
      <c r="K202" s="72"/>
      <c r="L202" s="72"/>
      <c r="M202" s="72"/>
      <c r="N202" s="25"/>
      <c r="O202" s="25"/>
      <c r="P202" s="25"/>
      <c r="Q202" s="25"/>
    </row>
    <row r="203" spans="1:17" ht="15" customHeight="1" x14ac:dyDescent="0.25">
      <c r="A203" s="25"/>
      <c r="B203" s="25"/>
      <c r="C203" s="25"/>
      <c r="D203" s="25"/>
      <c r="E203" s="25"/>
      <c r="F203" s="25"/>
      <c r="G203" s="68"/>
      <c r="H203" s="25"/>
      <c r="I203" s="68"/>
      <c r="J203" s="72"/>
      <c r="K203" s="72"/>
      <c r="L203" s="72"/>
      <c r="M203" s="72"/>
      <c r="N203" s="25"/>
      <c r="O203" s="25"/>
      <c r="P203" s="25"/>
      <c r="Q203" s="25"/>
    </row>
    <row r="204" spans="1:17" ht="15" customHeight="1" x14ac:dyDescent="0.25">
      <c r="A204" s="25"/>
      <c r="B204" s="25"/>
      <c r="C204" s="25"/>
      <c r="D204" s="25"/>
      <c r="E204" s="25"/>
      <c r="F204" s="25"/>
      <c r="G204" s="68"/>
      <c r="H204" s="25"/>
      <c r="I204" s="68"/>
      <c r="J204" s="72"/>
      <c r="K204" s="72"/>
      <c r="L204" s="72"/>
      <c r="M204" s="72"/>
      <c r="N204" s="25"/>
      <c r="O204" s="25"/>
      <c r="P204" s="25"/>
      <c r="Q204" s="25"/>
    </row>
    <row r="205" spans="1:17" ht="15" customHeight="1" x14ac:dyDescent="0.25">
      <c r="A205" s="25"/>
      <c r="B205" s="25"/>
      <c r="C205" s="25"/>
      <c r="D205" s="25"/>
      <c r="E205" s="25"/>
      <c r="F205" s="25"/>
      <c r="G205" s="68"/>
      <c r="H205" s="25"/>
      <c r="I205" s="68"/>
      <c r="J205" s="72"/>
      <c r="K205" s="72"/>
      <c r="L205" s="72"/>
      <c r="M205" s="72"/>
      <c r="N205" s="25"/>
      <c r="O205" s="25"/>
      <c r="P205" s="25"/>
      <c r="Q205" s="25"/>
    </row>
    <row r="206" spans="1:17" ht="15" customHeight="1" x14ac:dyDescent="0.25">
      <c r="A206" s="25"/>
      <c r="B206" s="25"/>
      <c r="C206" s="25"/>
      <c r="D206" s="25"/>
      <c r="E206" s="25"/>
      <c r="F206" s="25"/>
      <c r="G206" s="68"/>
      <c r="H206" s="25"/>
      <c r="I206" s="68"/>
      <c r="J206" s="72"/>
      <c r="K206" s="72"/>
      <c r="L206" s="72"/>
      <c r="M206" s="72"/>
      <c r="N206" s="25"/>
      <c r="O206" s="25"/>
      <c r="P206" s="25"/>
      <c r="Q206" s="25"/>
    </row>
    <row r="207" spans="1:17" ht="15" customHeight="1" x14ac:dyDescent="0.25">
      <c r="A207" s="25"/>
      <c r="B207" s="25"/>
      <c r="C207" s="25"/>
      <c r="D207" s="25"/>
      <c r="E207" s="25"/>
      <c r="F207" s="25"/>
      <c r="G207" s="68"/>
      <c r="H207" s="25"/>
      <c r="I207" s="68"/>
      <c r="J207" s="72"/>
      <c r="K207" s="72"/>
      <c r="L207" s="72"/>
      <c r="M207" s="72"/>
      <c r="N207" s="25"/>
      <c r="O207" s="25"/>
      <c r="P207" s="25"/>
      <c r="Q207" s="25"/>
    </row>
    <row r="208" spans="1:17" ht="15" customHeight="1" x14ac:dyDescent="0.25">
      <c r="A208" s="25"/>
      <c r="B208" s="25"/>
      <c r="C208" s="25"/>
      <c r="D208" s="25"/>
      <c r="E208" s="25"/>
      <c r="F208" s="25"/>
      <c r="G208" s="68"/>
      <c r="H208" s="25"/>
      <c r="I208" s="68"/>
      <c r="J208" s="72"/>
      <c r="K208" s="72"/>
      <c r="L208" s="72"/>
      <c r="M208" s="72"/>
      <c r="N208" s="25"/>
      <c r="O208" s="25"/>
      <c r="P208" s="25"/>
      <c r="Q208" s="25"/>
    </row>
    <row r="209" spans="1:17" ht="15" customHeight="1" x14ac:dyDescent="0.25">
      <c r="A209" s="25"/>
      <c r="B209" s="25"/>
      <c r="C209" s="25"/>
      <c r="D209" s="25"/>
      <c r="E209" s="25"/>
      <c r="F209" s="25"/>
      <c r="G209" s="68"/>
      <c r="H209" s="25"/>
      <c r="I209" s="68"/>
      <c r="J209" s="72"/>
      <c r="K209" s="72"/>
      <c r="L209" s="72"/>
      <c r="M209" s="72"/>
      <c r="N209" s="25"/>
      <c r="O209" s="25"/>
      <c r="P209" s="25"/>
      <c r="Q209" s="25"/>
    </row>
    <row r="210" spans="1:17" ht="15" customHeight="1" x14ac:dyDescent="0.25">
      <c r="A210" s="25"/>
      <c r="B210" s="25"/>
      <c r="C210" s="25"/>
      <c r="D210" s="25"/>
      <c r="E210" s="25"/>
      <c r="F210" s="25"/>
      <c r="G210" s="68"/>
      <c r="H210" s="25"/>
      <c r="I210" s="68"/>
      <c r="J210" s="72"/>
      <c r="K210" s="72"/>
      <c r="L210" s="72"/>
      <c r="M210" s="72"/>
      <c r="N210" s="25"/>
      <c r="O210" s="25"/>
      <c r="P210" s="25"/>
      <c r="Q210" s="25"/>
    </row>
    <row r="211" spans="1:17" ht="15" customHeight="1" x14ac:dyDescent="0.25">
      <c r="A211" s="25"/>
      <c r="B211" s="25"/>
      <c r="C211" s="25"/>
      <c r="D211" s="25"/>
      <c r="E211" s="25"/>
      <c r="F211" s="25"/>
      <c r="G211" s="68"/>
      <c r="H211" s="25"/>
      <c r="I211" s="68"/>
      <c r="J211" s="72"/>
      <c r="K211" s="72"/>
      <c r="L211" s="72"/>
      <c r="M211" s="72"/>
      <c r="N211" s="25"/>
      <c r="O211" s="25"/>
      <c r="P211" s="25"/>
      <c r="Q211" s="25"/>
    </row>
    <row r="212" spans="1:17" ht="15" customHeight="1" x14ac:dyDescent="0.25">
      <c r="A212" s="25"/>
      <c r="B212" s="25"/>
      <c r="C212" s="25"/>
      <c r="D212" s="25"/>
      <c r="E212" s="25"/>
      <c r="F212" s="25"/>
      <c r="G212" s="68"/>
      <c r="H212" s="25"/>
      <c r="I212" s="68"/>
      <c r="J212" s="72"/>
      <c r="K212" s="72"/>
      <c r="L212" s="72"/>
      <c r="M212" s="72"/>
      <c r="N212" s="25"/>
      <c r="O212" s="25"/>
      <c r="P212" s="25"/>
      <c r="Q212" s="25"/>
    </row>
    <row r="213" spans="1:17" ht="15" customHeight="1" x14ac:dyDescent="0.25">
      <c r="A213" s="25"/>
      <c r="B213" s="25"/>
      <c r="C213" s="25"/>
      <c r="D213" s="25"/>
      <c r="E213" s="25"/>
      <c r="F213" s="25"/>
      <c r="G213" s="68"/>
      <c r="H213" s="25"/>
      <c r="I213" s="68"/>
      <c r="J213" s="72"/>
      <c r="K213" s="72"/>
      <c r="L213" s="72"/>
      <c r="M213" s="72"/>
      <c r="N213" s="25"/>
      <c r="O213" s="25"/>
      <c r="P213" s="25"/>
      <c r="Q213" s="25"/>
    </row>
    <row r="214" spans="1:17" ht="15" customHeight="1" x14ac:dyDescent="0.25">
      <c r="A214" s="25"/>
      <c r="B214" s="25"/>
      <c r="C214" s="25"/>
      <c r="D214" s="25"/>
      <c r="E214" s="25"/>
      <c r="F214" s="25"/>
      <c r="G214" s="68"/>
      <c r="H214" s="25"/>
      <c r="I214" s="68"/>
      <c r="J214" s="72"/>
      <c r="K214" s="72"/>
      <c r="L214" s="72"/>
      <c r="M214" s="72"/>
      <c r="N214" s="25"/>
      <c r="O214" s="25"/>
      <c r="P214" s="25"/>
      <c r="Q214" s="25"/>
    </row>
    <row r="215" spans="1:17" ht="15" customHeight="1" x14ac:dyDescent="0.25">
      <c r="A215" s="25"/>
      <c r="B215" s="25"/>
      <c r="C215" s="25"/>
      <c r="D215" s="25"/>
      <c r="E215" s="25"/>
      <c r="F215" s="25"/>
      <c r="G215" s="68"/>
      <c r="H215" s="25"/>
      <c r="I215" s="68"/>
      <c r="J215" s="72"/>
      <c r="K215" s="72"/>
      <c r="L215" s="72"/>
      <c r="M215" s="72"/>
      <c r="N215" s="25"/>
      <c r="O215" s="25"/>
      <c r="P215" s="25"/>
      <c r="Q215" s="25"/>
    </row>
    <row r="216" spans="1:17" ht="15" customHeight="1" x14ac:dyDescent="0.25">
      <c r="A216" s="25"/>
      <c r="B216" s="25"/>
      <c r="C216" s="25"/>
      <c r="D216" s="25"/>
      <c r="E216" s="25"/>
      <c r="F216" s="25"/>
      <c r="G216" s="68"/>
      <c r="H216" s="25"/>
      <c r="I216" s="68"/>
      <c r="J216" s="72"/>
      <c r="K216" s="72"/>
      <c r="L216" s="72"/>
      <c r="M216" s="72"/>
      <c r="N216" s="25"/>
      <c r="O216" s="25"/>
      <c r="P216" s="25"/>
      <c r="Q216" s="25"/>
    </row>
    <row r="217" spans="1:17" ht="15" customHeight="1" x14ac:dyDescent="0.25">
      <c r="A217" s="25"/>
      <c r="B217" s="25"/>
      <c r="C217" s="25"/>
      <c r="D217" s="25"/>
      <c r="E217" s="25"/>
      <c r="F217" s="25"/>
      <c r="G217" s="68"/>
      <c r="H217" s="25"/>
      <c r="I217" s="68"/>
      <c r="J217" s="72"/>
      <c r="K217" s="72"/>
      <c r="L217" s="72"/>
      <c r="M217" s="72"/>
      <c r="N217" s="25"/>
      <c r="O217" s="25"/>
      <c r="P217" s="25"/>
      <c r="Q217" s="25"/>
    </row>
    <row r="218" spans="1:17" ht="15" customHeight="1" x14ac:dyDescent="0.25">
      <c r="A218" s="25"/>
      <c r="B218" s="25"/>
      <c r="C218" s="25"/>
      <c r="D218" s="25"/>
      <c r="E218" s="25"/>
      <c r="F218" s="25"/>
      <c r="G218" s="68"/>
      <c r="H218" s="25"/>
      <c r="I218" s="68"/>
      <c r="J218" s="72"/>
      <c r="K218" s="72"/>
      <c r="L218" s="72"/>
      <c r="M218" s="72"/>
      <c r="N218" s="25"/>
      <c r="O218" s="25"/>
      <c r="P218" s="25"/>
      <c r="Q218" s="25"/>
    </row>
    <row r="219" spans="1:17" ht="15" customHeight="1" x14ac:dyDescent="0.25">
      <c r="A219" s="25"/>
      <c r="B219" s="25"/>
      <c r="C219" s="25"/>
      <c r="D219" s="25"/>
      <c r="E219" s="25"/>
      <c r="F219" s="25"/>
      <c r="G219" s="68"/>
      <c r="H219" s="25"/>
      <c r="I219" s="68"/>
      <c r="J219" s="72"/>
      <c r="K219" s="72"/>
      <c r="L219" s="72"/>
      <c r="M219" s="72"/>
      <c r="N219" s="25"/>
      <c r="O219" s="25"/>
      <c r="P219" s="25"/>
      <c r="Q219" s="25"/>
    </row>
    <row r="220" spans="1:17" ht="15" customHeight="1" x14ac:dyDescent="0.25">
      <c r="A220" s="25"/>
      <c r="B220" s="25"/>
      <c r="C220" s="25"/>
      <c r="D220" s="25"/>
      <c r="E220" s="25"/>
      <c r="F220" s="25"/>
      <c r="G220" s="68"/>
      <c r="H220" s="25"/>
      <c r="I220" s="68"/>
      <c r="J220" s="72"/>
      <c r="K220" s="72"/>
      <c r="L220" s="72"/>
      <c r="M220" s="72"/>
      <c r="N220" s="25"/>
      <c r="O220" s="25"/>
      <c r="P220" s="25"/>
      <c r="Q220" s="25"/>
    </row>
    <row r="221" spans="1:17" ht="15" customHeight="1" x14ac:dyDescent="0.25">
      <c r="A221" s="25"/>
      <c r="B221" s="25"/>
      <c r="C221" s="25"/>
      <c r="D221" s="25"/>
      <c r="E221" s="25"/>
      <c r="F221" s="25"/>
      <c r="G221" s="68"/>
      <c r="H221" s="25"/>
      <c r="I221" s="68"/>
      <c r="J221" s="72"/>
      <c r="K221" s="72"/>
      <c r="L221" s="72"/>
      <c r="M221" s="72"/>
      <c r="N221" s="25"/>
      <c r="O221" s="25"/>
      <c r="P221" s="25"/>
      <c r="Q221" s="25"/>
    </row>
    <row r="222" spans="1:17" ht="15" customHeight="1" x14ac:dyDescent="0.25">
      <c r="A222" s="25"/>
      <c r="B222" s="25"/>
      <c r="C222" s="25"/>
      <c r="D222" s="25"/>
      <c r="E222" s="25"/>
      <c r="F222" s="25"/>
      <c r="G222" s="68"/>
      <c r="H222" s="25"/>
      <c r="I222" s="68"/>
      <c r="J222" s="72"/>
      <c r="K222" s="72"/>
      <c r="L222" s="72"/>
      <c r="M222" s="72"/>
      <c r="N222" s="25"/>
      <c r="O222" s="25"/>
      <c r="P222" s="25"/>
      <c r="Q222" s="25"/>
    </row>
    <row r="223" spans="1:17" ht="15" customHeight="1" x14ac:dyDescent="0.25">
      <c r="A223" s="25"/>
      <c r="B223" s="25"/>
      <c r="C223" s="25"/>
      <c r="D223" s="25"/>
      <c r="E223" s="25"/>
      <c r="F223" s="25"/>
      <c r="G223" s="68"/>
      <c r="H223" s="25"/>
      <c r="I223" s="68"/>
      <c r="J223" s="72"/>
      <c r="K223" s="72"/>
      <c r="L223" s="72"/>
      <c r="M223" s="72"/>
      <c r="N223" s="25"/>
      <c r="O223" s="25"/>
      <c r="P223" s="25"/>
      <c r="Q223" s="25"/>
    </row>
    <row r="224" spans="1:17" ht="15" customHeight="1" x14ac:dyDescent="0.25">
      <c r="A224" s="25"/>
      <c r="B224" s="25"/>
      <c r="C224" s="25"/>
      <c r="D224" s="25"/>
      <c r="E224" s="25"/>
      <c r="F224" s="25"/>
      <c r="G224" s="68"/>
      <c r="H224" s="25"/>
      <c r="I224" s="68"/>
      <c r="J224" s="72"/>
      <c r="K224" s="72"/>
      <c r="L224" s="72"/>
      <c r="M224" s="72"/>
      <c r="N224" s="25"/>
      <c r="O224" s="25"/>
      <c r="P224" s="25"/>
      <c r="Q224" s="25"/>
    </row>
    <row r="225" spans="1:17" ht="15" customHeight="1" x14ac:dyDescent="0.25">
      <c r="A225" s="25"/>
      <c r="B225" s="25"/>
      <c r="C225" s="25"/>
      <c r="D225" s="25"/>
      <c r="E225" s="25"/>
      <c r="F225" s="25"/>
      <c r="G225" s="68"/>
      <c r="H225" s="25"/>
      <c r="I225" s="68"/>
      <c r="J225" s="72"/>
      <c r="K225" s="72"/>
      <c r="L225" s="72"/>
      <c r="M225" s="72"/>
      <c r="N225" s="25"/>
      <c r="O225" s="25"/>
      <c r="P225" s="25"/>
      <c r="Q225" s="25"/>
    </row>
    <row r="226" spans="1:17" ht="15" customHeight="1" x14ac:dyDescent="0.25">
      <c r="A226" s="25"/>
      <c r="B226" s="25"/>
      <c r="C226" s="25"/>
      <c r="D226" s="25"/>
      <c r="E226" s="25"/>
      <c r="F226" s="25"/>
      <c r="G226" s="68"/>
      <c r="H226" s="25"/>
      <c r="I226" s="68"/>
      <c r="J226" s="72"/>
      <c r="K226" s="72"/>
      <c r="L226" s="72"/>
      <c r="M226" s="72"/>
      <c r="N226" s="25"/>
      <c r="O226" s="25"/>
      <c r="P226" s="25"/>
      <c r="Q226" s="25"/>
    </row>
    <row r="227" spans="1:17" ht="15" customHeight="1" x14ac:dyDescent="0.25">
      <c r="A227" s="25"/>
      <c r="B227" s="25"/>
      <c r="C227" s="25"/>
      <c r="D227" s="25"/>
      <c r="E227" s="25"/>
      <c r="F227" s="25"/>
      <c r="G227" s="68"/>
      <c r="H227" s="25"/>
      <c r="I227" s="68"/>
      <c r="J227" s="72"/>
      <c r="K227" s="72"/>
      <c r="L227" s="72"/>
      <c r="M227" s="72"/>
      <c r="N227" s="25"/>
      <c r="O227" s="25"/>
      <c r="P227" s="25"/>
      <c r="Q227" s="25"/>
    </row>
    <row r="228" spans="1:17" ht="15" customHeight="1" x14ac:dyDescent="0.25">
      <c r="A228" s="25"/>
      <c r="B228" s="25"/>
      <c r="C228" s="25"/>
      <c r="D228" s="25"/>
      <c r="E228" s="25"/>
      <c r="F228" s="25"/>
      <c r="G228" s="68"/>
      <c r="H228" s="25"/>
      <c r="I228" s="68"/>
      <c r="J228" s="72"/>
      <c r="K228" s="72"/>
      <c r="L228" s="72"/>
      <c r="M228" s="72"/>
      <c r="N228" s="25"/>
      <c r="O228" s="25"/>
      <c r="P228" s="25"/>
      <c r="Q228" s="25"/>
    </row>
    <row r="229" spans="1:17" ht="15" customHeight="1" x14ac:dyDescent="0.25">
      <c r="A229" s="25"/>
      <c r="B229" s="25"/>
      <c r="C229" s="25"/>
      <c r="D229" s="25"/>
      <c r="E229" s="25"/>
      <c r="F229" s="25"/>
      <c r="G229" s="68"/>
      <c r="H229" s="25"/>
      <c r="I229" s="68"/>
      <c r="J229" s="72"/>
      <c r="K229" s="72"/>
      <c r="L229" s="72"/>
      <c r="M229" s="72"/>
      <c r="N229" s="25"/>
      <c r="O229" s="25"/>
      <c r="P229" s="25"/>
      <c r="Q229" s="25"/>
    </row>
    <row r="230" spans="1:17" ht="15" customHeight="1" x14ac:dyDescent="0.25">
      <c r="A230" s="25"/>
      <c r="B230" s="25"/>
      <c r="C230" s="25"/>
      <c r="D230" s="25"/>
      <c r="E230" s="25"/>
      <c r="F230" s="25"/>
      <c r="G230" s="68"/>
      <c r="H230" s="25"/>
      <c r="I230" s="68"/>
      <c r="J230" s="72"/>
      <c r="K230" s="72"/>
      <c r="L230" s="72"/>
      <c r="M230" s="72"/>
      <c r="N230" s="25"/>
      <c r="O230" s="25"/>
      <c r="P230" s="25"/>
      <c r="Q230" s="25"/>
    </row>
    <row r="231" spans="1:17" ht="15" customHeight="1" x14ac:dyDescent="0.25">
      <c r="A231" s="25"/>
      <c r="B231" s="25"/>
      <c r="C231" s="25"/>
      <c r="D231" s="25"/>
      <c r="E231" s="25"/>
      <c r="F231" s="25"/>
      <c r="G231" s="68"/>
      <c r="H231" s="25"/>
      <c r="I231" s="68"/>
      <c r="J231" s="72"/>
      <c r="K231" s="72"/>
      <c r="L231" s="72"/>
      <c r="M231" s="72"/>
      <c r="N231" s="25"/>
      <c r="O231" s="25"/>
      <c r="P231" s="25"/>
      <c r="Q231" s="25"/>
    </row>
    <row r="232" spans="1:17" ht="15" customHeight="1" x14ac:dyDescent="0.25">
      <c r="A232" s="25"/>
      <c r="B232" s="25"/>
      <c r="C232" s="25"/>
      <c r="D232" s="25"/>
      <c r="E232" s="25"/>
      <c r="F232" s="25"/>
      <c r="G232" s="68"/>
      <c r="H232" s="25"/>
      <c r="I232" s="68"/>
      <c r="J232" s="72"/>
      <c r="K232" s="72"/>
      <c r="L232" s="72"/>
      <c r="M232" s="72"/>
      <c r="N232" s="25"/>
      <c r="O232" s="25"/>
      <c r="P232" s="25"/>
      <c r="Q232" s="25"/>
    </row>
    <row r="233" spans="1:17" ht="15" customHeight="1" x14ac:dyDescent="0.25">
      <c r="A233" s="25"/>
      <c r="B233" s="25"/>
      <c r="C233" s="25"/>
      <c r="D233" s="25"/>
      <c r="E233" s="25"/>
      <c r="F233" s="25"/>
      <c r="G233" s="68"/>
      <c r="H233" s="25"/>
      <c r="I233" s="68"/>
      <c r="J233" s="72"/>
      <c r="K233" s="72"/>
      <c r="L233" s="72"/>
      <c r="M233" s="72"/>
      <c r="N233" s="25"/>
      <c r="O233" s="25"/>
      <c r="P233" s="25"/>
      <c r="Q233" s="25"/>
    </row>
    <row r="234" spans="1:17" ht="15" customHeight="1" x14ac:dyDescent="0.25">
      <c r="A234" s="25"/>
      <c r="B234" s="25"/>
      <c r="C234" s="25"/>
      <c r="D234" s="25"/>
      <c r="E234" s="25"/>
      <c r="F234" s="25"/>
      <c r="G234" s="68"/>
      <c r="H234" s="25"/>
      <c r="I234" s="68"/>
      <c r="J234" s="72"/>
      <c r="K234" s="72"/>
      <c r="L234" s="72"/>
      <c r="M234" s="72"/>
      <c r="N234" s="25"/>
      <c r="O234" s="25"/>
      <c r="P234" s="25"/>
      <c r="Q234" s="25"/>
    </row>
    <row r="235" spans="1:17" ht="15" customHeight="1" x14ac:dyDescent="0.25">
      <c r="A235" s="25"/>
      <c r="B235" s="25"/>
      <c r="C235" s="25"/>
      <c r="D235" s="25"/>
      <c r="E235" s="25"/>
      <c r="F235" s="25"/>
      <c r="G235" s="68"/>
      <c r="H235" s="25"/>
      <c r="I235" s="68"/>
      <c r="J235" s="72"/>
      <c r="K235" s="72"/>
      <c r="L235" s="72"/>
      <c r="M235" s="72"/>
      <c r="N235" s="25"/>
      <c r="O235" s="25"/>
      <c r="P235" s="25"/>
      <c r="Q235" s="25"/>
    </row>
    <row r="236" spans="1:17" ht="15" customHeight="1" x14ac:dyDescent="0.25">
      <c r="A236" s="25"/>
      <c r="B236" s="25"/>
      <c r="C236" s="25"/>
      <c r="D236" s="25"/>
      <c r="E236" s="25"/>
      <c r="F236" s="25"/>
      <c r="G236" s="68"/>
      <c r="H236" s="25"/>
      <c r="I236" s="68"/>
      <c r="J236" s="72"/>
      <c r="K236" s="72"/>
      <c r="L236" s="72"/>
      <c r="M236" s="72"/>
      <c r="N236" s="25"/>
      <c r="O236" s="25"/>
      <c r="P236" s="25"/>
      <c r="Q236" s="25"/>
    </row>
    <row r="237" spans="1:17" ht="15" customHeight="1" x14ac:dyDescent="0.25">
      <c r="A237" s="25"/>
      <c r="B237" s="25"/>
      <c r="C237" s="25"/>
      <c r="D237" s="25"/>
      <c r="E237" s="25"/>
      <c r="F237" s="25"/>
      <c r="G237" s="68"/>
      <c r="H237" s="25"/>
      <c r="I237" s="68"/>
      <c r="J237" s="72"/>
      <c r="K237" s="72"/>
      <c r="L237" s="72"/>
      <c r="M237" s="72"/>
      <c r="N237" s="25"/>
      <c r="O237" s="25"/>
      <c r="P237" s="25"/>
      <c r="Q237" s="25"/>
    </row>
    <row r="238" spans="1:17" ht="15" customHeight="1" x14ac:dyDescent="0.25">
      <c r="A238" s="25"/>
      <c r="B238" s="25"/>
      <c r="C238" s="25"/>
      <c r="D238" s="25"/>
      <c r="E238" s="25"/>
      <c r="F238" s="25"/>
      <c r="G238" s="68"/>
      <c r="H238" s="25"/>
      <c r="I238" s="68"/>
      <c r="J238" s="72"/>
      <c r="K238" s="72"/>
      <c r="L238" s="72"/>
      <c r="M238" s="72"/>
      <c r="N238" s="25"/>
      <c r="O238" s="25"/>
      <c r="P238" s="25"/>
      <c r="Q238" s="25"/>
    </row>
    <row r="239" spans="1:17" ht="15" customHeight="1" x14ac:dyDescent="0.25">
      <c r="A239" s="25"/>
      <c r="B239" s="25"/>
      <c r="C239" s="25"/>
      <c r="D239" s="25"/>
      <c r="E239" s="25"/>
      <c r="F239" s="25"/>
      <c r="G239" s="68"/>
      <c r="H239" s="25"/>
      <c r="I239" s="68"/>
      <c r="J239" s="72"/>
      <c r="K239" s="72"/>
      <c r="L239" s="72"/>
      <c r="M239" s="72"/>
      <c r="N239" s="25"/>
      <c r="O239" s="25"/>
      <c r="P239" s="25"/>
      <c r="Q239" s="25"/>
    </row>
    <row r="240" spans="1:17" ht="15" customHeight="1" x14ac:dyDescent="0.25">
      <c r="A240" s="25"/>
      <c r="B240" s="25"/>
      <c r="C240" s="25"/>
      <c r="D240" s="25"/>
      <c r="E240" s="25"/>
      <c r="F240" s="25"/>
      <c r="G240" s="68"/>
      <c r="H240" s="25"/>
      <c r="I240" s="68"/>
      <c r="J240" s="72"/>
      <c r="K240" s="72"/>
      <c r="L240" s="72"/>
      <c r="M240" s="72"/>
      <c r="N240" s="25"/>
      <c r="O240" s="25"/>
      <c r="P240" s="25"/>
      <c r="Q240" s="25"/>
    </row>
    <row r="241" spans="1:17" ht="15" customHeight="1" x14ac:dyDescent="0.25">
      <c r="A241" s="25"/>
      <c r="B241" s="25"/>
      <c r="C241" s="25"/>
      <c r="D241" s="25"/>
      <c r="E241" s="25"/>
      <c r="F241" s="25"/>
      <c r="G241" s="68"/>
      <c r="H241" s="25"/>
      <c r="I241" s="68"/>
      <c r="J241" s="72"/>
      <c r="K241" s="72"/>
      <c r="L241" s="72"/>
      <c r="M241" s="72"/>
      <c r="N241" s="25"/>
      <c r="O241" s="25"/>
      <c r="P241" s="25"/>
      <c r="Q241" s="25"/>
    </row>
    <row r="242" spans="1:17" ht="15" customHeight="1" x14ac:dyDescent="0.25">
      <c r="A242" s="25"/>
      <c r="B242" s="25"/>
      <c r="C242" s="25"/>
      <c r="D242" s="25"/>
      <c r="E242" s="25"/>
      <c r="F242" s="25"/>
      <c r="G242" s="68"/>
      <c r="H242" s="25"/>
      <c r="I242" s="68"/>
      <c r="J242" s="72"/>
      <c r="K242" s="72"/>
      <c r="L242" s="72"/>
      <c r="M242" s="72"/>
      <c r="N242" s="25"/>
      <c r="O242" s="25"/>
      <c r="P242" s="25"/>
      <c r="Q242" s="25"/>
    </row>
    <row r="243" spans="1:17" ht="15" customHeight="1" x14ac:dyDescent="0.25">
      <c r="A243" s="25"/>
      <c r="B243" s="25"/>
      <c r="C243" s="25"/>
      <c r="D243" s="25"/>
      <c r="E243" s="25"/>
      <c r="F243" s="25"/>
      <c r="G243" s="68"/>
      <c r="H243" s="25"/>
      <c r="I243" s="68"/>
      <c r="J243" s="72"/>
      <c r="K243" s="72"/>
      <c r="L243" s="72"/>
      <c r="M243" s="72"/>
      <c r="N243" s="25"/>
      <c r="O243" s="25"/>
      <c r="P243" s="25"/>
      <c r="Q243" s="25"/>
    </row>
    <row r="244" spans="1:17" ht="15" customHeight="1" x14ac:dyDescent="0.25">
      <c r="A244" s="25"/>
      <c r="B244" s="25"/>
      <c r="C244" s="25"/>
      <c r="D244" s="25"/>
      <c r="E244" s="25"/>
      <c r="F244" s="25"/>
      <c r="G244" s="68"/>
      <c r="H244" s="25"/>
      <c r="I244" s="68"/>
      <c r="J244" s="72"/>
      <c r="K244" s="72"/>
      <c r="L244" s="72"/>
      <c r="M244" s="72"/>
      <c r="N244" s="25"/>
      <c r="O244" s="25"/>
      <c r="P244" s="25"/>
      <c r="Q244" s="25"/>
    </row>
    <row r="245" spans="1:17" ht="15" customHeight="1" x14ac:dyDescent="0.25">
      <c r="A245" s="25"/>
      <c r="B245" s="25"/>
      <c r="C245" s="25"/>
      <c r="D245" s="25"/>
      <c r="E245" s="25"/>
      <c r="F245" s="25"/>
      <c r="G245" s="68"/>
      <c r="H245" s="25"/>
      <c r="I245" s="68"/>
      <c r="J245" s="72"/>
      <c r="K245" s="72"/>
      <c r="L245" s="72"/>
      <c r="M245" s="72"/>
      <c r="N245" s="25"/>
      <c r="O245" s="25"/>
      <c r="P245" s="25"/>
      <c r="Q245" s="25"/>
    </row>
    <row r="246" spans="1:17" ht="15" customHeight="1" x14ac:dyDescent="0.25">
      <c r="A246" s="25"/>
      <c r="B246" s="25"/>
      <c r="C246" s="25"/>
      <c r="D246" s="25"/>
      <c r="E246" s="25"/>
      <c r="F246" s="25"/>
      <c r="G246" s="68"/>
      <c r="H246" s="25"/>
      <c r="I246" s="68"/>
      <c r="J246" s="72"/>
      <c r="K246" s="72"/>
      <c r="L246" s="72"/>
      <c r="M246" s="72"/>
      <c r="N246" s="25"/>
      <c r="O246" s="25"/>
      <c r="P246" s="25"/>
      <c r="Q246" s="25"/>
    </row>
    <row r="247" spans="1:17" ht="15" customHeight="1" x14ac:dyDescent="0.25">
      <c r="A247" s="25"/>
      <c r="B247" s="25"/>
      <c r="C247" s="25"/>
      <c r="D247" s="25"/>
      <c r="E247" s="25"/>
      <c r="F247" s="25"/>
      <c r="G247" s="68"/>
      <c r="H247" s="25"/>
      <c r="I247" s="68"/>
      <c r="J247" s="72"/>
      <c r="K247" s="72"/>
      <c r="L247" s="72"/>
      <c r="M247" s="72"/>
      <c r="N247" s="25"/>
      <c r="O247" s="25"/>
      <c r="P247" s="25"/>
      <c r="Q247" s="25"/>
    </row>
    <row r="248" spans="1:17" ht="15" customHeight="1" x14ac:dyDescent="0.25">
      <c r="A248" s="25"/>
      <c r="B248" s="25"/>
      <c r="C248" s="25"/>
      <c r="D248" s="25"/>
      <c r="E248" s="25"/>
      <c r="F248" s="25"/>
      <c r="G248" s="68"/>
      <c r="H248" s="25"/>
      <c r="I248" s="68"/>
      <c r="J248" s="72"/>
      <c r="K248" s="72"/>
      <c r="L248" s="72"/>
      <c r="M248" s="72"/>
      <c r="N248" s="25"/>
      <c r="O248" s="25"/>
      <c r="P248" s="25"/>
      <c r="Q248" s="25"/>
    </row>
    <row r="249" spans="1:17" ht="15" customHeight="1" x14ac:dyDescent="0.25">
      <c r="A249" s="25"/>
      <c r="B249" s="25"/>
      <c r="C249" s="25"/>
      <c r="D249" s="25"/>
      <c r="E249" s="25"/>
      <c r="F249" s="25"/>
      <c r="G249" s="68"/>
      <c r="H249" s="25"/>
      <c r="I249" s="68"/>
      <c r="J249" s="72"/>
      <c r="K249" s="72"/>
      <c r="L249" s="72"/>
      <c r="M249" s="72"/>
      <c r="N249" s="25"/>
      <c r="O249" s="25"/>
      <c r="P249" s="25"/>
      <c r="Q249" s="25"/>
    </row>
    <row r="250" spans="1:17" ht="15" customHeight="1" x14ac:dyDescent="0.25">
      <c r="A250" s="25"/>
      <c r="B250" s="25"/>
      <c r="C250" s="25"/>
      <c r="D250" s="25"/>
      <c r="E250" s="25"/>
      <c r="F250" s="25"/>
      <c r="G250" s="68"/>
      <c r="H250" s="25"/>
      <c r="I250" s="68"/>
      <c r="J250" s="72"/>
      <c r="K250" s="72"/>
      <c r="L250" s="72"/>
      <c r="M250" s="72"/>
      <c r="N250" s="25"/>
      <c r="O250" s="25"/>
      <c r="P250" s="25"/>
      <c r="Q250" s="25"/>
    </row>
    <row r="251" spans="1:17" ht="15" customHeight="1" x14ac:dyDescent="0.25">
      <c r="A251" s="25"/>
      <c r="B251" s="25"/>
      <c r="C251" s="25"/>
      <c r="D251" s="25"/>
      <c r="E251" s="25"/>
      <c r="F251" s="25"/>
      <c r="G251" s="68"/>
      <c r="H251" s="25"/>
      <c r="I251" s="68"/>
      <c r="J251" s="72"/>
      <c r="K251" s="72"/>
      <c r="L251" s="72"/>
      <c r="M251" s="72"/>
      <c r="N251" s="25"/>
      <c r="O251" s="25"/>
      <c r="P251" s="25"/>
      <c r="Q251" s="25"/>
    </row>
    <row r="252" spans="1:17" ht="15" customHeight="1" x14ac:dyDescent="0.25">
      <c r="A252" s="25"/>
      <c r="B252" s="25"/>
      <c r="C252" s="25"/>
      <c r="D252" s="25"/>
      <c r="E252" s="25"/>
      <c r="F252" s="25"/>
      <c r="G252" s="68"/>
      <c r="H252" s="25"/>
      <c r="I252" s="68"/>
      <c r="J252" s="72"/>
      <c r="K252" s="72"/>
      <c r="L252" s="72"/>
      <c r="M252" s="72"/>
      <c r="N252" s="25"/>
      <c r="O252" s="25"/>
      <c r="P252" s="25"/>
      <c r="Q252" s="25"/>
    </row>
    <row r="253" spans="1:17" ht="15" customHeight="1" x14ac:dyDescent="0.25">
      <c r="A253" s="25"/>
      <c r="B253" s="25"/>
      <c r="C253" s="25"/>
      <c r="D253" s="25"/>
      <c r="E253" s="25"/>
      <c r="F253" s="25"/>
      <c r="G253" s="68"/>
      <c r="H253" s="25"/>
      <c r="I253" s="68"/>
      <c r="J253" s="72"/>
      <c r="K253" s="72"/>
      <c r="L253" s="72"/>
      <c r="M253" s="72"/>
      <c r="N253" s="25"/>
      <c r="O253" s="25"/>
      <c r="P253" s="25"/>
      <c r="Q253" s="25"/>
    </row>
    <row r="254" spans="1:17" ht="15" customHeight="1" x14ac:dyDescent="0.25">
      <c r="A254" s="25"/>
      <c r="B254" s="25"/>
      <c r="C254" s="25"/>
      <c r="D254" s="25"/>
      <c r="E254" s="25"/>
      <c r="F254" s="25"/>
      <c r="G254" s="68"/>
      <c r="H254" s="25"/>
      <c r="I254" s="68"/>
      <c r="J254" s="72"/>
      <c r="K254" s="72"/>
      <c r="L254" s="72"/>
      <c r="M254" s="72"/>
      <c r="N254" s="25"/>
      <c r="O254" s="25"/>
      <c r="P254" s="25"/>
      <c r="Q254" s="25"/>
    </row>
    <row r="255" spans="1:17" ht="15" customHeight="1" x14ac:dyDescent="0.25">
      <c r="A255" s="25"/>
      <c r="B255" s="25"/>
      <c r="C255" s="25"/>
      <c r="D255" s="25"/>
      <c r="E255" s="25"/>
      <c r="F255" s="25"/>
      <c r="G255" s="68"/>
      <c r="H255" s="25"/>
      <c r="I255" s="68"/>
      <c r="J255" s="72"/>
      <c r="K255" s="72"/>
      <c r="L255" s="72"/>
      <c r="M255" s="72"/>
      <c r="N255" s="25"/>
      <c r="O255" s="25"/>
      <c r="P255" s="25"/>
      <c r="Q255" s="25"/>
    </row>
    <row r="256" spans="1:17" ht="15" customHeight="1" x14ac:dyDescent="0.25">
      <c r="A256" s="25"/>
      <c r="B256" s="25"/>
      <c r="C256" s="25"/>
      <c r="D256" s="25"/>
      <c r="E256" s="25"/>
      <c r="F256" s="25"/>
      <c r="G256" s="68"/>
      <c r="H256" s="25"/>
      <c r="I256" s="68"/>
      <c r="J256" s="72"/>
      <c r="K256" s="72"/>
      <c r="L256" s="72"/>
      <c r="M256" s="72"/>
      <c r="N256" s="25"/>
      <c r="O256" s="25"/>
      <c r="P256" s="25"/>
      <c r="Q256" s="25"/>
    </row>
    <row r="257" spans="1:17" ht="15" customHeight="1" x14ac:dyDescent="0.25">
      <c r="A257" s="25"/>
      <c r="B257" s="25"/>
      <c r="C257" s="25"/>
      <c r="D257" s="25"/>
      <c r="E257" s="25"/>
      <c r="F257" s="25"/>
      <c r="G257" s="68"/>
      <c r="H257" s="25"/>
      <c r="I257" s="68"/>
      <c r="J257" s="72"/>
      <c r="K257" s="72"/>
      <c r="L257" s="72"/>
      <c r="M257" s="72"/>
      <c r="N257" s="25"/>
      <c r="O257" s="25"/>
      <c r="P257" s="25"/>
      <c r="Q257" s="25"/>
    </row>
    <row r="258" spans="1:17" ht="15" customHeight="1" x14ac:dyDescent="0.25">
      <c r="A258" s="25"/>
      <c r="B258" s="25"/>
      <c r="C258" s="25"/>
      <c r="D258" s="25"/>
      <c r="E258" s="25"/>
      <c r="F258" s="25"/>
      <c r="G258" s="68"/>
      <c r="H258" s="25"/>
      <c r="I258" s="68"/>
      <c r="J258" s="72"/>
      <c r="K258" s="72"/>
      <c r="L258" s="72"/>
      <c r="M258" s="72"/>
      <c r="N258" s="25"/>
      <c r="O258" s="25"/>
      <c r="P258" s="25"/>
      <c r="Q258" s="25"/>
    </row>
    <row r="259" spans="1:17" ht="15" customHeight="1" x14ac:dyDescent="0.25">
      <c r="A259" s="25"/>
      <c r="B259" s="25"/>
      <c r="C259" s="25"/>
      <c r="D259" s="25"/>
      <c r="E259" s="25"/>
      <c r="F259" s="25"/>
      <c r="G259" s="68"/>
      <c r="H259" s="25"/>
      <c r="I259" s="68"/>
      <c r="J259" s="72"/>
      <c r="K259" s="72"/>
      <c r="L259" s="72"/>
      <c r="M259" s="72"/>
      <c r="N259" s="25"/>
      <c r="O259" s="25"/>
      <c r="P259" s="25"/>
      <c r="Q259" s="25"/>
    </row>
    <row r="260" spans="1:17" ht="15" customHeight="1" x14ac:dyDescent="0.25">
      <c r="A260" s="25"/>
      <c r="B260" s="25"/>
      <c r="C260" s="25"/>
      <c r="D260" s="25"/>
      <c r="E260" s="25"/>
      <c r="F260" s="25"/>
      <c r="G260" s="68"/>
      <c r="H260" s="25"/>
      <c r="I260" s="68"/>
      <c r="J260" s="72"/>
      <c r="K260" s="72"/>
      <c r="L260" s="72"/>
      <c r="M260" s="72"/>
      <c r="N260" s="25"/>
      <c r="O260" s="25"/>
      <c r="P260" s="25"/>
      <c r="Q260" s="25"/>
    </row>
    <row r="261" spans="1:17" ht="15" customHeight="1" x14ac:dyDescent="0.25">
      <c r="A261" s="25"/>
      <c r="B261" s="25"/>
      <c r="C261" s="25"/>
      <c r="D261" s="25"/>
      <c r="E261" s="25"/>
      <c r="F261" s="25"/>
      <c r="G261" s="68"/>
      <c r="H261" s="25"/>
      <c r="I261" s="68"/>
      <c r="J261" s="72"/>
      <c r="K261" s="72"/>
      <c r="L261" s="72"/>
      <c r="M261" s="72"/>
      <c r="N261" s="25"/>
      <c r="O261" s="25"/>
      <c r="P261" s="25"/>
      <c r="Q261" s="25"/>
    </row>
    <row r="262" spans="1:17" ht="15" customHeight="1" x14ac:dyDescent="0.25">
      <c r="A262" s="25"/>
      <c r="B262" s="25"/>
      <c r="C262" s="25"/>
      <c r="D262" s="25"/>
      <c r="E262" s="25"/>
      <c r="F262" s="25"/>
      <c r="G262" s="68"/>
      <c r="H262" s="25"/>
      <c r="I262" s="68"/>
      <c r="J262" s="72"/>
      <c r="K262" s="72"/>
      <c r="L262" s="72"/>
      <c r="M262" s="72"/>
      <c r="N262" s="25"/>
      <c r="O262" s="25"/>
      <c r="P262" s="25"/>
      <c r="Q262" s="25"/>
    </row>
    <row r="263" spans="1:17" ht="15" customHeight="1" x14ac:dyDescent="0.25">
      <c r="A263" s="25"/>
      <c r="B263" s="25"/>
      <c r="C263" s="25"/>
      <c r="D263" s="25"/>
      <c r="E263" s="25"/>
      <c r="F263" s="25"/>
      <c r="G263" s="68"/>
      <c r="H263" s="25"/>
      <c r="I263" s="68"/>
      <c r="J263" s="72"/>
      <c r="K263" s="72"/>
      <c r="L263" s="72"/>
      <c r="M263" s="72"/>
      <c r="N263" s="25"/>
      <c r="O263" s="25"/>
      <c r="P263" s="25"/>
      <c r="Q263" s="25"/>
    </row>
    <row r="264" spans="1:17" ht="15" customHeight="1" x14ac:dyDescent="0.25">
      <c r="A264" s="25"/>
      <c r="B264" s="25"/>
      <c r="C264" s="25"/>
      <c r="D264" s="25"/>
      <c r="E264" s="25"/>
      <c r="F264" s="25"/>
      <c r="G264" s="68"/>
      <c r="H264" s="25"/>
      <c r="I264" s="68"/>
      <c r="J264" s="72"/>
      <c r="K264" s="72"/>
      <c r="L264" s="72"/>
      <c r="M264" s="72"/>
      <c r="N264" s="25"/>
      <c r="O264" s="25"/>
      <c r="P264" s="25"/>
      <c r="Q264" s="25"/>
    </row>
    <row r="265" spans="1:17" ht="15" customHeight="1" x14ac:dyDescent="0.25">
      <c r="A265" s="25"/>
      <c r="B265" s="25"/>
      <c r="C265" s="25"/>
      <c r="D265" s="25"/>
      <c r="E265" s="25"/>
      <c r="F265" s="25"/>
      <c r="G265" s="68"/>
      <c r="H265" s="25"/>
      <c r="I265" s="68"/>
      <c r="J265" s="72"/>
      <c r="K265" s="72"/>
      <c r="L265" s="72"/>
      <c r="M265" s="72"/>
      <c r="N265" s="25"/>
      <c r="O265" s="25"/>
      <c r="P265" s="25"/>
      <c r="Q265" s="25"/>
    </row>
    <row r="266" spans="1:17" ht="15" customHeight="1" x14ac:dyDescent="0.25">
      <c r="A266" s="25"/>
      <c r="B266" s="25"/>
      <c r="C266" s="25"/>
      <c r="D266" s="25"/>
      <c r="E266" s="25"/>
      <c r="F266" s="25"/>
      <c r="G266" s="68"/>
      <c r="H266" s="25"/>
      <c r="I266" s="68"/>
      <c r="J266" s="72"/>
      <c r="K266" s="72"/>
      <c r="L266" s="72"/>
      <c r="M266" s="72"/>
      <c r="N266" s="25"/>
      <c r="O266" s="25"/>
      <c r="P266" s="25"/>
      <c r="Q266" s="25"/>
    </row>
    <row r="267" spans="1:17" ht="15" customHeight="1" x14ac:dyDescent="0.25">
      <c r="A267" s="25"/>
      <c r="B267" s="25"/>
      <c r="C267" s="25"/>
      <c r="D267" s="25"/>
      <c r="E267" s="25"/>
      <c r="F267" s="25"/>
      <c r="G267" s="68"/>
      <c r="H267" s="25"/>
      <c r="I267" s="68"/>
      <c r="J267" s="72"/>
      <c r="K267" s="72"/>
      <c r="L267" s="72"/>
      <c r="M267" s="72"/>
      <c r="N267" s="25"/>
      <c r="O267" s="25"/>
      <c r="P267" s="25"/>
      <c r="Q267" s="25"/>
    </row>
    <row r="268" spans="1:17" ht="15" customHeight="1" x14ac:dyDescent="0.25">
      <c r="A268" s="25"/>
      <c r="B268" s="25"/>
      <c r="C268" s="25"/>
      <c r="D268" s="25"/>
      <c r="E268" s="25"/>
      <c r="F268" s="25"/>
      <c r="G268" s="68"/>
      <c r="H268" s="25"/>
      <c r="I268" s="68"/>
      <c r="J268" s="72"/>
      <c r="K268" s="72"/>
      <c r="L268" s="72"/>
      <c r="M268" s="72"/>
      <c r="N268" s="25"/>
      <c r="O268" s="25"/>
      <c r="P268" s="25"/>
      <c r="Q268" s="25"/>
    </row>
    <row r="269" spans="1:17" ht="15" customHeight="1" x14ac:dyDescent="0.25">
      <c r="A269" s="25"/>
      <c r="B269" s="25"/>
      <c r="C269" s="25"/>
      <c r="D269" s="25"/>
      <c r="E269" s="25"/>
      <c r="F269" s="25"/>
      <c r="G269" s="68"/>
      <c r="H269" s="25"/>
      <c r="I269" s="68"/>
      <c r="J269" s="72"/>
      <c r="K269" s="72"/>
      <c r="L269" s="72"/>
      <c r="M269" s="72"/>
      <c r="N269" s="25"/>
      <c r="O269" s="25"/>
      <c r="P269" s="25"/>
      <c r="Q269" s="25"/>
    </row>
    <row r="270" spans="1:17" ht="15" customHeight="1" x14ac:dyDescent="0.25">
      <c r="A270" s="25"/>
      <c r="B270" s="25"/>
      <c r="C270" s="25"/>
      <c r="D270" s="25"/>
      <c r="E270" s="25"/>
      <c r="F270" s="25"/>
      <c r="G270" s="68"/>
      <c r="H270" s="25"/>
      <c r="I270" s="68"/>
      <c r="J270" s="72"/>
      <c r="K270" s="72"/>
      <c r="L270" s="72"/>
      <c r="M270" s="72"/>
      <c r="N270" s="25"/>
      <c r="O270" s="25"/>
      <c r="P270" s="25"/>
      <c r="Q270" s="25"/>
    </row>
    <row r="271" spans="1:17" ht="15" customHeight="1" x14ac:dyDescent="0.25">
      <c r="A271" s="25"/>
      <c r="B271" s="25"/>
      <c r="C271" s="25"/>
      <c r="D271" s="25"/>
      <c r="E271" s="25"/>
      <c r="F271" s="25"/>
      <c r="G271" s="68"/>
      <c r="H271" s="25"/>
      <c r="I271" s="68"/>
      <c r="J271" s="72"/>
      <c r="K271" s="72"/>
      <c r="L271" s="72"/>
      <c r="M271" s="72"/>
      <c r="N271" s="25"/>
      <c r="O271" s="25"/>
      <c r="P271" s="25"/>
      <c r="Q271" s="25"/>
    </row>
    <row r="272" spans="1:17" ht="15" customHeight="1" x14ac:dyDescent="0.25">
      <c r="A272" s="25"/>
      <c r="B272" s="25"/>
      <c r="C272" s="25"/>
      <c r="D272" s="25"/>
      <c r="E272" s="25"/>
      <c r="F272" s="25"/>
      <c r="G272" s="68"/>
      <c r="H272" s="25"/>
      <c r="I272" s="68"/>
      <c r="J272" s="72"/>
      <c r="K272" s="72"/>
      <c r="L272" s="72"/>
      <c r="M272" s="72"/>
      <c r="N272" s="25"/>
      <c r="O272" s="25"/>
      <c r="P272" s="25"/>
      <c r="Q272" s="25"/>
    </row>
    <row r="273" spans="1:17" ht="15" customHeight="1" x14ac:dyDescent="0.25">
      <c r="A273" s="25"/>
      <c r="B273" s="25"/>
      <c r="C273" s="25"/>
      <c r="D273" s="25"/>
      <c r="E273" s="25"/>
      <c r="F273" s="25"/>
      <c r="G273" s="68"/>
      <c r="H273" s="25"/>
      <c r="I273" s="68"/>
      <c r="J273" s="72"/>
      <c r="K273" s="72"/>
      <c r="L273" s="72"/>
      <c r="M273" s="72"/>
      <c r="N273" s="25"/>
      <c r="O273" s="25"/>
      <c r="P273" s="25"/>
      <c r="Q273" s="25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B157"/>
  <sheetViews>
    <sheetView workbookViewId="0">
      <selection activeCell="A2" sqref="A2:A121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7.625" style="23" customWidth="1"/>
    <col min="5" max="5" width="17.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0.5" style="23" customWidth="1"/>
    <col min="16" max="16" width="17.875" style="23" customWidth="1"/>
    <col min="17" max="17" width="9.375" style="23" customWidth="1"/>
    <col min="18" max="23" width="9" style="22" customWidth="1"/>
    <col min="24" max="26" width="13" style="22" bestFit="1" customWidth="1"/>
    <col min="27" max="27" width="15.125" style="22" bestFit="1" customWidth="1"/>
    <col min="28" max="28" width="20" style="67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1306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378</v>
      </c>
      <c r="B2" s="71">
        <v>400</v>
      </c>
      <c r="C2" s="68">
        <f t="shared" ref="C2:C33" si="0">ROUND(A2/150,2)</f>
        <v>2.52</v>
      </c>
      <c r="D2" s="68">
        <v>267.76</v>
      </c>
      <c r="E2" s="68">
        <v>211.45</v>
      </c>
      <c r="F2" s="68">
        <f t="shared" ref="F2:F33" si="1">($A$54-A2)/(ROW($A$54)-ROW(A2))</f>
        <v>17.846153846153847</v>
      </c>
      <c r="G2" s="68">
        <v>0</v>
      </c>
      <c r="H2" s="68">
        <f t="shared" ref="H2:H33" si="2">($A$54-B2)/(ROW($A$54)-ROW(B2))</f>
        <v>17.423076923076923</v>
      </c>
      <c r="I2" s="68">
        <v>0</v>
      </c>
      <c r="J2" s="72"/>
      <c r="K2" s="72"/>
      <c r="L2" s="72"/>
      <c r="M2" s="72">
        <f t="shared" ref="M2:M33" ca="1" si="3">IF(RAND()&lt;0.5,0,1)</f>
        <v>0</v>
      </c>
      <c r="N2" s="33" t="s">
        <v>38</v>
      </c>
      <c r="O2" s="73">
        <v>0.05</v>
      </c>
      <c r="P2" s="32" t="s">
        <v>39</v>
      </c>
      <c r="Q2" s="25">
        <f>LARGE(A:A,2)</f>
        <v>1274</v>
      </c>
      <c r="T2" s="22">
        <v>0</v>
      </c>
      <c r="U2" s="74">
        <f t="shared" ref="U2:U33" si="4">T2-B2</f>
        <v>-400</v>
      </c>
      <c r="V2" s="70">
        <f t="shared" ref="V2:V33" si="5">ROUND(U2,0)</f>
        <v>-400</v>
      </c>
      <c r="W2" s="70">
        <v>4766</v>
      </c>
      <c r="X2" s="70">
        <f t="shared" ref="X2:X33" si="6">B2/$W$2*$W$3</f>
        <v>439.69785984053715</v>
      </c>
      <c r="Y2" s="70">
        <f t="shared" ref="Y2:Y33" si="7">X2-B2</f>
        <v>39.697859840537149</v>
      </c>
      <c r="Z2" s="70">
        <f t="shared" ref="Z2:Z33" si="8">ROUND(Y2,0)</f>
        <v>40</v>
      </c>
      <c r="AA2" s="24">
        <f t="shared" ref="AA2:AA33" si="9">IF(V2&gt;=0,V2,Z2)</f>
        <v>40</v>
      </c>
      <c r="AB2" s="67">
        <f t="shared" ref="AB2:AB33" si="10">B2+AA2</f>
        <v>440</v>
      </c>
    </row>
    <row r="3" spans="1:28" ht="15" customHeight="1" x14ac:dyDescent="0.25">
      <c r="A3" s="71">
        <v>436</v>
      </c>
      <c r="B3" s="71">
        <v>400</v>
      </c>
      <c r="C3" s="68">
        <f t="shared" si="0"/>
        <v>2.91</v>
      </c>
      <c r="D3" s="68">
        <v>267.76</v>
      </c>
      <c r="E3" s="68">
        <v>211.45</v>
      </c>
      <c r="F3" s="68">
        <f t="shared" si="1"/>
        <v>17.058823529411764</v>
      </c>
      <c r="G3" s="68">
        <v>0</v>
      </c>
      <c r="H3" s="68">
        <f t="shared" si="2"/>
        <v>17.764705882352942</v>
      </c>
      <c r="I3" s="68">
        <v>0</v>
      </c>
      <c r="J3" s="72">
        <f t="shared" ref="J3:J34" si="11">IF(ABS(B5-B2)&lt;=50,1,0)</f>
        <v>1</v>
      </c>
      <c r="K3" s="72">
        <f t="shared" ref="K3:K34" si="12">IF(ABS((B5-B2))&lt;=50,1,IF((B5-B2)*(1)&gt;=0,1,-1))</f>
        <v>1</v>
      </c>
      <c r="L3" s="72"/>
      <c r="M3" s="72">
        <f t="shared" ca="1" si="3"/>
        <v>0</v>
      </c>
      <c r="N3" s="26" t="s">
        <v>40</v>
      </c>
      <c r="O3" s="26">
        <f>COUNT(A:A)</f>
        <v>120</v>
      </c>
      <c r="P3" s="32" t="s">
        <v>41</v>
      </c>
      <c r="Q3" s="25">
        <f>LARGE(A:A,3)</f>
        <v>1203</v>
      </c>
      <c r="T3" s="22">
        <v>0</v>
      </c>
      <c r="U3" s="74">
        <f t="shared" si="4"/>
        <v>-400</v>
      </c>
      <c r="V3" s="70">
        <f t="shared" si="5"/>
        <v>-400</v>
      </c>
      <c r="W3" s="70">
        <v>5239</v>
      </c>
      <c r="X3" s="70">
        <f t="shared" si="6"/>
        <v>439.69785984053715</v>
      </c>
      <c r="Y3" s="70">
        <f t="shared" si="7"/>
        <v>39.697859840537149</v>
      </c>
      <c r="Z3" s="70">
        <f t="shared" si="8"/>
        <v>40</v>
      </c>
      <c r="AA3" s="24">
        <f t="shared" si="9"/>
        <v>40</v>
      </c>
      <c r="AB3" s="67">
        <f t="shared" si="10"/>
        <v>440</v>
      </c>
    </row>
    <row r="4" spans="1:28" ht="15" customHeight="1" x14ac:dyDescent="0.25">
      <c r="A4" s="71">
        <v>321</v>
      </c>
      <c r="B4" s="71">
        <v>400</v>
      </c>
      <c r="C4" s="68">
        <f t="shared" si="0"/>
        <v>2.14</v>
      </c>
      <c r="D4" s="68">
        <v>267.75</v>
      </c>
      <c r="E4" s="68">
        <v>211.45</v>
      </c>
      <c r="F4" s="68">
        <f t="shared" si="1"/>
        <v>19.7</v>
      </c>
      <c r="G4" s="68">
        <v>0</v>
      </c>
      <c r="H4" s="68">
        <f t="shared" si="2"/>
        <v>18.12</v>
      </c>
      <c r="I4" s="68">
        <v>0</v>
      </c>
      <c r="J4" s="72">
        <f t="shared" si="11"/>
        <v>1</v>
      </c>
      <c r="K4" s="72">
        <f t="shared" si="12"/>
        <v>1</v>
      </c>
      <c r="L4" s="72"/>
      <c r="M4" s="72">
        <f t="shared" ca="1" si="3"/>
        <v>1</v>
      </c>
      <c r="N4" s="26" t="s">
        <v>42</v>
      </c>
      <c r="O4" s="75">
        <f>MAX(A:A)</f>
        <v>1306</v>
      </c>
      <c r="P4" s="32" t="s">
        <v>43</v>
      </c>
      <c r="Q4" s="25">
        <f>LARGE(B:B,1)</f>
        <v>400</v>
      </c>
      <c r="T4" s="22">
        <v>0</v>
      </c>
      <c r="U4" s="74">
        <f t="shared" si="4"/>
        <v>-400</v>
      </c>
      <c r="V4" s="70">
        <f t="shared" si="5"/>
        <v>-400</v>
      </c>
      <c r="W4" s="70"/>
      <c r="X4" s="70">
        <f t="shared" si="6"/>
        <v>439.69785984053715</v>
      </c>
      <c r="Y4" s="70">
        <f t="shared" si="7"/>
        <v>39.697859840537149</v>
      </c>
      <c r="Z4" s="70">
        <f t="shared" si="8"/>
        <v>40</v>
      </c>
      <c r="AA4" s="24">
        <f t="shared" si="9"/>
        <v>40</v>
      </c>
      <c r="AB4" s="67">
        <f t="shared" si="10"/>
        <v>440</v>
      </c>
    </row>
    <row r="5" spans="1:28" ht="15" customHeight="1" x14ac:dyDescent="0.25">
      <c r="A5" s="71">
        <v>437</v>
      </c>
      <c r="B5" s="71">
        <v>400</v>
      </c>
      <c r="C5" s="68">
        <f t="shared" si="0"/>
        <v>2.91</v>
      </c>
      <c r="D5" s="68">
        <v>267.76</v>
      </c>
      <c r="E5" s="68">
        <v>211.45</v>
      </c>
      <c r="F5" s="68">
        <f t="shared" si="1"/>
        <v>17.73469387755102</v>
      </c>
      <c r="G5" s="68">
        <v>0</v>
      </c>
      <c r="H5" s="68">
        <f t="shared" si="2"/>
        <v>18.489795918367346</v>
      </c>
      <c r="I5" s="68">
        <v>0</v>
      </c>
      <c r="J5" s="72">
        <f t="shared" si="11"/>
        <v>1</v>
      </c>
      <c r="K5" s="72">
        <f t="shared" si="12"/>
        <v>1</v>
      </c>
      <c r="L5" s="72"/>
      <c r="M5" s="72">
        <f t="shared" ca="1" si="3"/>
        <v>0</v>
      </c>
      <c r="N5" s="26" t="s">
        <v>44</v>
      </c>
      <c r="O5" s="76">
        <v>1.3</v>
      </c>
      <c r="P5" s="32" t="s">
        <v>45</v>
      </c>
      <c r="Q5" s="25">
        <f>LARGE(B:B,2)</f>
        <v>400</v>
      </c>
      <c r="T5" s="22">
        <v>0</v>
      </c>
      <c r="U5" s="74">
        <f t="shared" si="4"/>
        <v>-400</v>
      </c>
      <c r="V5" s="70">
        <f t="shared" si="5"/>
        <v>-400</v>
      </c>
      <c r="W5" s="70"/>
      <c r="X5" s="70">
        <f t="shared" si="6"/>
        <v>439.69785984053715</v>
      </c>
      <c r="Y5" s="70">
        <f t="shared" si="7"/>
        <v>39.697859840537149</v>
      </c>
      <c r="Z5" s="70">
        <f t="shared" si="8"/>
        <v>40</v>
      </c>
      <c r="AA5" s="24">
        <f t="shared" si="9"/>
        <v>40</v>
      </c>
      <c r="AB5" s="67">
        <f t="shared" si="10"/>
        <v>440</v>
      </c>
    </row>
    <row r="6" spans="1:28" ht="15" customHeight="1" x14ac:dyDescent="0.25">
      <c r="A6" s="71">
        <v>206</v>
      </c>
      <c r="B6" s="71">
        <v>400</v>
      </c>
      <c r="C6" s="68">
        <f t="shared" si="0"/>
        <v>1.37</v>
      </c>
      <c r="D6" s="68">
        <v>267.73</v>
      </c>
      <c r="E6" s="68">
        <v>211.45</v>
      </c>
      <c r="F6" s="68">
        <f t="shared" si="1"/>
        <v>22.916666666666668</v>
      </c>
      <c r="G6" s="68">
        <v>0</v>
      </c>
      <c r="H6" s="68">
        <f t="shared" si="2"/>
        <v>18.875</v>
      </c>
      <c r="I6" s="68">
        <v>0</v>
      </c>
      <c r="J6" s="72">
        <f t="shared" si="11"/>
        <v>1</v>
      </c>
      <c r="K6" s="72">
        <f t="shared" si="12"/>
        <v>1</v>
      </c>
      <c r="L6" s="72"/>
      <c r="M6" s="72">
        <f t="shared" ca="1" si="3"/>
        <v>1</v>
      </c>
      <c r="N6" s="26" t="s">
        <v>46</v>
      </c>
      <c r="O6" s="76">
        <v>1.36</v>
      </c>
      <c r="P6" s="32" t="s">
        <v>47</v>
      </c>
      <c r="Q6" s="25">
        <f>LARGE(B:B,3)</f>
        <v>400</v>
      </c>
      <c r="T6" s="22">
        <v>0</v>
      </c>
      <c r="U6" s="74">
        <f t="shared" si="4"/>
        <v>-400</v>
      </c>
      <c r="V6" s="70">
        <f t="shared" si="5"/>
        <v>-400</v>
      </c>
      <c r="W6" s="70"/>
      <c r="X6" s="70">
        <f t="shared" si="6"/>
        <v>439.69785984053715</v>
      </c>
      <c r="Y6" s="70">
        <f t="shared" si="7"/>
        <v>39.697859840537149</v>
      </c>
      <c r="Z6" s="70">
        <f t="shared" si="8"/>
        <v>40</v>
      </c>
      <c r="AA6" s="24">
        <f t="shared" si="9"/>
        <v>40</v>
      </c>
      <c r="AB6" s="67">
        <f t="shared" si="10"/>
        <v>440</v>
      </c>
    </row>
    <row r="7" spans="1:28" ht="15" customHeight="1" x14ac:dyDescent="0.25">
      <c r="A7" s="71">
        <v>494</v>
      </c>
      <c r="B7" s="71">
        <v>400</v>
      </c>
      <c r="C7" s="68">
        <f t="shared" si="0"/>
        <v>3.29</v>
      </c>
      <c r="D7" s="68">
        <v>267.74</v>
      </c>
      <c r="E7" s="68">
        <v>211.45</v>
      </c>
      <c r="F7" s="68">
        <f t="shared" si="1"/>
        <v>17.276595744680851</v>
      </c>
      <c r="G7" s="68">
        <v>0</v>
      </c>
      <c r="H7" s="68">
        <f t="shared" si="2"/>
        <v>19.276595744680851</v>
      </c>
      <c r="I7" s="68">
        <v>0</v>
      </c>
      <c r="J7" s="72">
        <f t="shared" si="11"/>
        <v>1</v>
      </c>
      <c r="K7" s="72">
        <f t="shared" si="12"/>
        <v>1</v>
      </c>
      <c r="L7" s="72">
        <f t="shared" ref="L7:L38" si="13">IF(OR(COUNTIF(K3:K7,1)=5,COUNTIF(K3:K7,-1)=5),1,0)</f>
        <v>1</v>
      </c>
      <c r="M7" s="72">
        <f t="shared" ca="1" si="3"/>
        <v>1</v>
      </c>
      <c r="N7" s="26" t="s">
        <v>48</v>
      </c>
      <c r="O7" s="76">
        <v>1.39</v>
      </c>
      <c r="P7" s="25"/>
      <c r="Q7" s="25"/>
      <c r="T7" s="22">
        <v>0</v>
      </c>
      <c r="U7" s="74">
        <f t="shared" si="4"/>
        <v>-400</v>
      </c>
      <c r="V7" s="70">
        <f t="shared" si="5"/>
        <v>-400</v>
      </c>
      <c r="W7" s="70"/>
      <c r="X7" s="70">
        <f t="shared" si="6"/>
        <v>439.69785984053715</v>
      </c>
      <c r="Y7" s="70">
        <f t="shared" si="7"/>
        <v>39.697859840537149</v>
      </c>
      <c r="Z7" s="70">
        <f t="shared" si="8"/>
        <v>40</v>
      </c>
      <c r="AA7" s="24">
        <f t="shared" si="9"/>
        <v>40</v>
      </c>
      <c r="AB7" s="67">
        <f t="shared" si="10"/>
        <v>440</v>
      </c>
    </row>
    <row r="8" spans="1:28" ht="15" customHeight="1" x14ac:dyDescent="0.25">
      <c r="A8" s="71">
        <v>263</v>
      </c>
      <c r="B8" s="71">
        <v>400</v>
      </c>
      <c r="C8" s="68">
        <f t="shared" si="0"/>
        <v>1.75</v>
      </c>
      <c r="D8" s="68">
        <v>267.72000000000003</v>
      </c>
      <c r="E8" s="68">
        <v>211.45</v>
      </c>
      <c r="F8" s="68">
        <f t="shared" si="1"/>
        <v>22.673913043478262</v>
      </c>
      <c r="G8" s="68">
        <v>0</v>
      </c>
      <c r="H8" s="68">
        <f t="shared" si="2"/>
        <v>19.695652173913043</v>
      </c>
      <c r="I8" s="68">
        <v>0</v>
      </c>
      <c r="J8" s="72">
        <f t="shared" si="11"/>
        <v>1</v>
      </c>
      <c r="K8" s="72">
        <f t="shared" si="12"/>
        <v>1</v>
      </c>
      <c r="L8" s="72">
        <f t="shared" si="13"/>
        <v>1</v>
      </c>
      <c r="M8" s="72">
        <f t="shared" ca="1" si="3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4"/>
        <v>-400</v>
      </c>
      <c r="V8" s="70">
        <f t="shared" si="5"/>
        <v>-400</v>
      </c>
      <c r="W8" s="70"/>
      <c r="X8" s="70">
        <f t="shared" si="6"/>
        <v>439.69785984053715</v>
      </c>
      <c r="Y8" s="70">
        <f t="shared" si="7"/>
        <v>39.697859840537149</v>
      </c>
      <c r="Z8" s="70">
        <f t="shared" si="8"/>
        <v>40</v>
      </c>
      <c r="AA8" s="24">
        <f t="shared" si="9"/>
        <v>40</v>
      </c>
      <c r="AB8" s="67">
        <f t="shared" si="10"/>
        <v>440</v>
      </c>
    </row>
    <row r="9" spans="1:28" ht="15" customHeight="1" x14ac:dyDescent="0.25">
      <c r="A9" s="71">
        <v>378</v>
      </c>
      <c r="B9" s="71">
        <v>400</v>
      </c>
      <c r="C9" s="68">
        <f t="shared" si="0"/>
        <v>2.52</v>
      </c>
      <c r="D9" s="68">
        <v>267.72000000000003</v>
      </c>
      <c r="E9" s="68">
        <v>211.45</v>
      </c>
      <c r="F9" s="68">
        <f t="shared" si="1"/>
        <v>20.622222222222224</v>
      </c>
      <c r="G9" s="68">
        <v>0</v>
      </c>
      <c r="H9" s="68">
        <f t="shared" si="2"/>
        <v>20.133333333333333</v>
      </c>
      <c r="I9" s="68">
        <v>0</v>
      </c>
      <c r="J9" s="72">
        <f t="shared" si="11"/>
        <v>1</v>
      </c>
      <c r="K9" s="72">
        <f t="shared" si="12"/>
        <v>1</v>
      </c>
      <c r="L9" s="72">
        <f t="shared" si="13"/>
        <v>1</v>
      </c>
      <c r="M9" s="72">
        <f t="shared" ca="1" si="3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4"/>
        <v>-400</v>
      </c>
      <c r="V9" s="70">
        <f t="shared" si="5"/>
        <v>-400</v>
      </c>
      <c r="W9" s="70"/>
      <c r="X9" s="70">
        <f t="shared" si="6"/>
        <v>439.69785984053715</v>
      </c>
      <c r="Y9" s="70">
        <f t="shared" si="7"/>
        <v>39.697859840537149</v>
      </c>
      <c r="Z9" s="70">
        <f t="shared" si="8"/>
        <v>40</v>
      </c>
      <c r="AA9" s="24">
        <f t="shared" si="9"/>
        <v>40</v>
      </c>
      <c r="AB9" s="67">
        <f t="shared" si="10"/>
        <v>440</v>
      </c>
    </row>
    <row r="10" spans="1:28" ht="15" customHeight="1" x14ac:dyDescent="0.25">
      <c r="A10" s="71">
        <v>436</v>
      </c>
      <c r="B10" s="71">
        <v>400</v>
      </c>
      <c r="C10" s="68">
        <f t="shared" si="0"/>
        <v>2.91</v>
      </c>
      <c r="D10" s="68">
        <v>267.73</v>
      </c>
      <c r="E10" s="68">
        <v>211.45</v>
      </c>
      <c r="F10" s="68">
        <f t="shared" si="1"/>
        <v>19.772727272727273</v>
      </c>
      <c r="G10" s="68">
        <v>0</v>
      </c>
      <c r="H10" s="68">
        <f t="shared" si="2"/>
        <v>20.59090909090909</v>
      </c>
      <c r="I10" s="68">
        <v>0</v>
      </c>
      <c r="J10" s="72">
        <f t="shared" si="11"/>
        <v>1</v>
      </c>
      <c r="K10" s="72">
        <f t="shared" si="12"/>
        <v>1</v>
      </c>
      <c r="L10" s="72">
        <f t="shared" si="13"/>
        <v>1</v>
      </c>
      <c r="M10" s="72">
        <f t="shared" ca="1" si="3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4"/>
        <v>-400</v>
      </c>
      <c r="V10" s="70">
        <f t="shared" si="5"/>
        <v>-400</v>
      </c>
      <c r="W10" s="70"/>
      <c r="X10" s="70">
        <f t="shared" si="6"/>
        <v>439.69785984053715</v>
      </c>
      <c r="Y10" s="70">
        <f t="shared" si="7"/>
        <v>39.697859840537149</v>
      </c>
      <c r="Z10" s="70">
        <f t="shared" si="8"/>
        <v>40</v>
      </c>
      <c r="AA10" s="24">
        <f t="shared" si="9"/>
        <v>40</v>
      </c>
      <c r="AB10" s="67">
        <f t="shared" si="10"/>
        <v>440</v>
      </c>
    </row>
    <row r="11" spans="1:28" ht="15" customHeight="1" x14ac:dyDescent="0.25">
      <c r="A11" s="71">
        <v>206</v>
      </c>
      <c r="B11" s="71">
        <v>400</v>
      </c>
      <c r="C11" s="68">
        <f t="shared" si="0"/>
        <v>1.37</v>
      </c>
      <c r="D11" s="68">
        <v>267.7</v>
      </c>
      <c r="E11" s="68">
        <v>211.45</v>
      </c>
      <c r="F11" s="68">
        <f t="shared" si="1"/>
        <v>25.581395348837209</v>
      </c>
      <c r="G11" s="68">
        <v>0</v>
      </c>
      <c r="H11" s="68">
        <f t="shared" si="2"/>
        <v>21.069767441860463</v>
      </c>
      <c r="I11" s="68">
        <v>0</v>
      </c>
      <c r="J11" s="72">
        <f t="shared" si="11"/>
        <v>1</v>
      </c>
      <c r="K11" s="72">
        <f t="shared" si="12"/>
        <v>1</v>
      </c>
      <c r="L11" s="72">
        <f t="shared" si="13"/>
        <v>1</v>
      </c>
      <c r="M11" s="72">
        <f t="shared" ca="1" si="3"/>
        <v>0</v>
      </c>
      <c r="N11" s="26" t="s">
        <v>52</v>
      </c>
      <c r="O11" s="77">
        <v>280</v>
      </c>
      <c r="P11" s="14" t="s">
        <v>53</v>
      </c>
      <c r="Q11" s="13">
        <f>MIN(D:D)</f>
        <v>267.69</v>
      </c>
      <c r="R11" s="43"/>
      <c r="S11" s="43"/>
      <c r="T11" s="22">
        <v>0</v>
      </c>
      <c r="U11" s="74">
        <f t="shared" si="4"/>
        <v>-400</v>
      </c>
      <c r="V11" s="70">
        <f t="shared" si="5"/>
        <v>-400</v>
      </c>
      <c r="W11" s="70"/>
      <c r="X11" s="70">
        <f t="shared" si="6"/>
        <v>439.69785984053715</v>
      </c>
      <c r="Y11" s="70">
        <f t="shared" si="7"/>
        <v>39.697859840537149</v>
      </c>
      <c r="Z11" s="70">
        <f t="shared" si="8"/>
        <v>40</v>
      </c>
      <c r="AA11" s="24">
        <f t="shared" si="9"/>
        <v>40</v>
      </c>
      <c r="AB11" s="67">
        <f t="shared" si="10"/>
        <v>440</v>
      </c>
    </row>
    <row r="12" spans="1:28" ht="15" customHeight="1" x14ac:dyDescent="0.25">
      <c r="A12" s="71">
        <v>437</v>
      </c>
      <c r="B12" s="71">
        <v>400</v>
      </c>
      <c r="C12" s="68">
        <f t="shared" si="0"/>
        <v>2.91</v>
      </c>
      <c r="D12" s="68">
        <v>267.7</v>
      </c>
      <c r="E12" s="68">
        <v>211.45</v>
      </c>
      <c r="F12" s="68">
        <f t="shared" si="1"/>
        <v>20.69047619047619</v>
      </c>
      <c r="G12" s="68">
        <v>0</v>
      </c>
      <c r="H12" s="68">
        <f t="shared" si="2"/>
        <v>21.571428571428573</v>
      </c>
      <c r="I12" s="68">
        <v>0</v>
      </c>
      <c r="J12" s="72">
        <f t="shared" si="11"/>
        <v>1</v>
      </c>
      <c r="K12" s="72">
        <f t="shared" si="12"/>
        <v>1</v>
      </c>
      <c r="L12" s="72">
        <f t="shared" si="13"/>
        <v>1</v>
      </c>
      <c r="M12" s="72">
        <f t="shared" ca="1" si="3"/>
        <v>1</v>
      </c>
      <c r="N12" s="26" t="s">
        <v>54</v>
      </c>
      <c r="O12" s="77">
        <v>275</v>
      </c>
      <c r="P12" s="15" t="s">
        <v>55</v>
      </c>
      <c r="Q12" s="56">
        <f>D2</f>
        <v>267.76</v>
      </c>
      <c r="R12" s="43"/>
      <c r="S12" s="43"/>
      <c r="T12" s="22">
        <v>0</v>
      </c>
      <c r="U12" s="74">
        <f t="shared" si="4"/>
        <v>-400</v>
      </c>
      <c r="V12" s="70">
        <f t="shared" si="5"/>
        <v>-400</v>
      </c>
      <c r="W12" s="70"/>
      <c r="X12" s="70">
        <f t="shared" si="6"/>
        <v>439.69785984053715</v>
      </c>
      <c r="Y12" s="70">
        <f t="shared" si="7"/>
        <v>39.697859840537149</v>
      </c>
      <c r="Z12" s="70">
        <f t="shared" si="8"/>
        <v>40</v>
      </c>
      <c r="AA12" s="24">
        <f t="shared" si="9"/>
        <v>40</v>
      </c>
      <c r="AB12" s="67">
        <f t="shared" si="10"/>
        <v>440</v>
      </c>
    </row>
    <row r="13" spans="1:28" ht="15" customHeight="1" x14ac:dyDescent="0.25">
      <c r="A13" s="71">
        <v>321</v>
      </c>
      <c r="B13" s="71">
        <v>400</v>
      </c>
      <c r="C13" s="68">
        <f t="shared" si="0"/>
        <v>2.14</v>
      </c>
      <c r="D13" s="68">
        <v>267.69</v>
      </c>
      <c r="E13" s="68">
        <v>211.45</v>
      </c>
      <c r="F13" s="68">
        <f t="shared" si="1"/>
        <v>24.024390243902438</v>
      </c>
      <c r="G13" s="68">
        <v>0</v>
      </c>
      <c r="H13" s="68">
        <f t="shared" si="2"/>
        <v>22.097560975609756</v>
      </c>
      <c r="I13" s="68">
        <v>0</v>
      </c>
      <c r="J13" s="72">
        <f t="shared" si="11"/>
        <v>1</v>
      </c>
      <c r="K13" s="72">
        <f t="shared" si="12"/>
        <v>1</v>
      </c>
      <c r="L13" s="72">
        <f t="shared" si="13"/>
        <v>1</v>
      </c>
      <c r="M13" s="72">
        <f t="shared" ca="1" si="3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4"/>
        <v>-400</v>
      </c>
      <c r="V13" s="70">
        <f t="shared" si="5"/>
        <v>-400</v>
      </c>
      <c r="W13" s="70"/>
      <c r="X13" s="70">
        <f t="shared" si="6"/>
        <v>439.69785984053715</v>
      </c>
      <c r="Y13" s="70">
        <f t="shared" si="7"/>
        <v>39.697859840537149</v>
      </c>
      <c r="Z13" s="70">
        <f t="shared" si="8"/>
        <v>40</v>
      </c>
      <c r="AA13" s="24">
        <f t="shared" si="9"/>
        <v>40</v>
      </c>
      <c r="AB13" s="67">
        <f t="shared" si="10"/>
        <v>440</v>
      </c>
    </row>
    <row r="14" spans="1:28" ht="15" customHeight="1" x14ac:dyDescent="0.25">
      <c r="A14" s="71">
        <v>494</v>
      </c>
      <c r="B14" s="71">
        <v>400</v>
      </c>
      <c r="C14" s="68">
        <f t="shared" si="0"/>
        <v>3.29</v>
      </c>
      <c r="D14" s="68">
        <v>267.70999999999998</v>
      </c>
      <c r="E14" s="68">
        <v>211.45</v>
      </c>
      <c r="F14" s="68">
        <f t="shared" si="1"/>
        <v>20.3</v>
      </c>
      <c r="G14" s="68">
        <v>0</v>
      </c>
      <c r="H14" s="68">
        <f t="shared" si="2"/>
        <v>22.65</v>
      </c>
      <c r="I14" s="68">
        <v>0</v>
      </c>
      <c r="J14" s="72">
        <f t="shared" si="11"/>
        <v>1</v>
      </c>
      <c r="K14" s="72">
        <f t="shared" si="12"/>
        <v>1</v>
      </c>
      <c r="L14" s="72">
        <f t="shared" si="13"/>
        <v>1</v>
      </c>
      <c r="M14" s="72">
        <f t="shared" ca="1" si="3"/>
        <v>0</v>
      </c>
      <c r="N14" s="30" t="s">
        <v>58</v>
      </c>
      <c r="O14" s="77">
        <v>245</v>
      </c>
      <c r="P14" s="14" t="s">
        <v>59</v>
      </c>
      <c r="Q14" s="13">
        <f>MAX(B:B)</f>
        <v>400</v>
      </c>
      <c r="R14" s="43"/>
      <c r="S14" s="43"/>
      <c r="T14" s="22">
        <v>0</v>
      </c>
      <c r="U14" s="74">
        <f t="shared" si="4"/>
        <v>-400</v>
      </c>
      <c r="V14" s="70">
        <f t="shared" si="5"/>
        <v>-400</v>
      </c>
      <c r="W14" s="70"/>
      <c r="X14" s="70">
        <f t="shared" si="6"/>
        <v>439.69785984053715</v>
      </c>
      <c r="Y14" s="70">
        <f t="shared" si="7"/>
        <v>39.697859840537149</v>
      </c>
      <c r="Z14" s="70">
        <f t="shared" si="8"/>
        <v>40</v>
      </c>
      <c r="AA14" s="24">
        <f t="shared" si="9"/>
        <v>40</v>
      </c>
      <c r="AB14" s="67">
        <f t="shared" si="10"/>
        <v>440</v>
      </c>
    </row>
    <row r="15" spans="1:28" ht="15" customHeight="1" x14ac:dyDescent="0.25">
      <c r="A15" s="71">
        <v>263</v>
      </c>
      <c r="B15" s="71">
        <v>400</v>
      </c>
      <c r="C15" s="68">
        <f t="shared" si="0"/>
        <v>1.75</v>
      </c>
      <c r="D15" s="68">
        <v>267.69</v>
      </c>
      <c r="E15" s="68">
        <v>211.45</v>
      </c>
      <c r="F15" s="68">
        <f t="shared" si="1"/>
        <v>26.743589743589745</v>
      </c>
      <c r="G15" s="68">
        <v>0</v>
      </c>
      <c r="H15" s="68">
        <f t="shared" si="2"/>
        <v>23.23076923076923</v>
      </c>
      <c r="I15" s="68">
        <v>0</v>
      </c>
      <c r="J15" s="72">
        <f t="shared" si="11"/>
        <v>1</v>
      </c>
      <c r="K15" s="72">
        <f t="shared" si="12"/>
        <v>1</v>
      </c>
      <c r="L15" s="72">
        <f t="shared" si="13"/>
        <v>1</v>
      </c>
      <c r="M15" s="72">
        <f t="shared" ca="1" si="3"/>
        <v>1</v>
      </c>
      <c r="N15" s="26" t="s">
        <v>60</v>
      </c>
      <c r="O15" s="26">
        <f>COUNT(C:C)</f>
        <v>120</v>
      </c>
      <c r="P15" s="14" t="s">
        <v>61</v>
      </c>
      <c r="Q15" s="13">
        <f>MAX(D:D)</f>
        <v>271.04000000000002</v>
      </c>
      <c r="R15" s="43">
        <f ca="1">TREND(OFFSET('Z-V'!B1,MATCH(Q15,'Z-V'!A:A,1)-1,,2,1),OFFSET('Z-V'!A1,MATCH(Q15,'Z-V'!A:A,1)-1,,2,1),Q15)</f>
        <v>55944</v>
      </c>
      <c r="S15" s="43"/>
      <c r="T15" s="22">
        <v>0</v>
      </c>
      <c r="U15" s="74">
        <f t="shared" si="4"/>
        <v>-400</v>
      </c>
      <c r="V15" s="70">
        <f t="shared" si="5"/>
        <v>-400</v>
      </c>
      <c r="W15" s="70"/>
      <c r="X15" s="70">
        <f t="shared" si="6"/>
        <v>439.69785984053715</v>
      </c>
      <c r="Y15" s="70">
        <f t="shared" si="7"/>
        <v>39.697859840537149</v>
      </c>
      <c r="Z15" s="70">
        <f t="shared" si="8"/>
        <v>40</v>
      </c>
      <c r="AA15" s="24">
        <f t="shared" si="9"/>
        <v>40</v>
      </c>
      <c r="AB15" s="67">
        <f t="shared" si="10"/>
        <v>440</v>
      </c>
    </row>
    <row r="16" spans="1:28" ht="15" customHeight="1" x14ac:dyDescent="0.25">
      <c r="A16" s="71">
        <v>610</v>
      </c>
      <c r="B16" s="71">
        <v>400</v>
      </c>
      <c r="C16" s="68">
        <f t="shared" si="0"/>
        <v>4.07</v>
      </c>
      <c r="D16" s="68">
        <v>267.72000000000003</v>
      </c>
      <c r="E16" s="68">
        <v>211.45</v>
      </c>
      <c r="F16" s="68">
        <f t="shared" si="1"/>
        <v>18.315789473684209</v>
      </c>
      <c r="G16" s="68">
        <v>0</v>
      </c>
      <c r="H16" s="68">
        <f t="shared" si="2"/>
        <v>23.842105263157894</v>
      </c>
      <c r="I16" s="68">
        <v>0</v>
      </c>
      <c r="J16" s="72">
        <f t="shared" si="11"/>
        <v>1</v>
      </c>
      <c r="K16" s="72">
        <f t="shared" si="12"/>
        <v>1</v>
      </c>
      <c r="L16" s="72">
        <f t="shared" si="13"/>
        <v>1</v>
      </c>
      <c r="M16" s="72">
        <f t="shared" ca="1" si="3"/>
        <v>0</v>
      </c>
      <c r="N16" s="26" t="s">
        <v>62</v>
      </c>
      <c r="O16" s="78">
        <f>MAX(C:C)</f>
        <v>8.7100000000000009</v>
      </c>
      <c r="P16" s="14" t="s">
        <v>63</v>
      </c>
      <c r="Q16" s="56">
        <f>D2</f>
        <v>267.76</v>
      </c>
      <c r="R16" s="43">
        <f ca="1">TREND(OFFSET('Z-V'!B1,MATCH(Q16,'Z-V'!A:A,1)-1,,2,1),OFFSET('Z-V'!A1,MATCH(Q16,'Z-V'!A:A,1)-1,,2,1),Q16)</f>
        <v>45976</v>
      </c>
      <c r="S16" s="43"/>
      <c r="T16" s="22">
        <v>0</v>
      </c>
      <c r="U16" s="74">
        <f t="shared" si="4"/>
        <v>-400</v>
      </c>
      <c r="V16" s="70">
        <f t="shared" si="5"/>
        <v>-400</v>
      </c>
      <c r="W16" s="70"/>
      <c r="X16" s="70">
        <f t="shared" si="6"/>
        <v>439.69785984053715</v>
      </c>
      <c r="Y16" s="70">
        <f t="shared" si="7"/>
        <v>39.697859840537149</v>
      </c>
      <c r="Z16" s="70">
        <f t="shared" si="8"/>
        <v>40</v>
      </c>
      <c r="AA16" s="24">
        <f t="shared" si="9"/>
        <v>40</v>
      </c>
      <c r="AB16" s="67">
        <f t="shared" si="10"/>
        <v>440</v>
      </c>
    </row>
    <row r="17" spans="1:28" ht="15" customHeight="1" x14ac:dyDescent="0.25">
      <c r="A17" s="71">
        <v>668</v>
      </c>
      <c r="B17" s="71">
        <v>400</v>
      </c>
      <c r="C17" s="68">
        <f t="shared" si="0"/>
        <v>4.45</v>
      </c>
      <c r="D17" s="68">
        <v>267.75</v>
      </c>
      <c r="E17" s="68">
        <v>211.45</v>
      </c>
      <c r="F17" s="68">
        <f t="shared" si="1"/>
        <v>17.243243243243242</v>
      </c>
      <c r="G17" s="68">
        <v>0</v>
      </c>
      <c r="H17" s="68">
        <f t="shared" si="2"/>
        <v>24.486486486486488</v>
      </c>
      <c r="I17" s="68">
        <v>0</v>
      </c>
      <c r="J17" s="72">
        <f t="shared" si="11"/>
        <v>1</v>
      </c>
      <c r="K17" s="72">
        <f t="shared" si="12"/>
        <v>1</v>
      </c>
      <c r="L17" s="72">
        <f t="shared" si="13"/>
        <v>1</v>
      </c>
      <c r="M17" s="72">
        <f t="shared" ca="1" si="3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271.02</v>
      </c>
      <c r="R17" s="43"/>
      <c r="S17" s="43"/>
      <c r="T17" s="22">
        <v>0</v>
      </c>
      <c r="U17" s="74">
        <f t="shared" si="4"/>
        <v>-400</v>
      </c>
      <c r="V17" s="70">
        <f t="shared" si="5"/>
        <v>-400</v>
      </c>
      <c r="W17" s="70"/>
      <c r="X17" s="70">
        <f t="shared" si="6"/>
        <v>439.69785984053715</v>
      </c>
      <c r="Y17" s="70">
        <f t="shared" si="7"/>
        <v>39.697859840537149</v>
      </c>
      <c r="Z17" s="70">
        <f t="shared" si="8"/>
        <v>40</v>
      </c>
      <c r="AA17" s="24">
        <f t="shared" si="9"/>
        <v>40</v>
      </c>
      <c r="AB17" s="67">
        <f t="shared" si="10"/>
        <v>440</v>
      </c>
    </row>
    <row r="18" spans="1:28" ht="15" customHeight="1" x14ac:dyDescent="0.2">
      <c r="A18" s="71">
        <v>668</v>
      </c>
      <c r="B18" s="71">
        <v>400</v>
      </c>
      <c r="C18" s="68">
        <f t="shared" si="0"/>
        <v>4.45</v>
      </c>
      <c r="D18" s="68">
        <v>267.79000000000002</v>
      </c>
      <c r="E18" s="68">
        <v>211.45</v>
      </c>
      <c r="F18" s="68">
        <f t="shared" si="1"/>
        <v>17.722222222222221</v>
      </c>
      <c r="G18" s="68">
        <v>0</v>
      </c>
      <c r="H18" s="68">
        <f t="shared" si="2"/>
        <v>25.166666666666668</v>
      </c>
      <c r="I18" s="68">
        <v>0</v>
      </c>
      <c r="J18" s="72">
        <f t="shared" si="11"/>
        <v>1</v>
      </c>
      <c r="K18" s="72">
        <f t="shared" si="12"/>
        <v>1</v>
      </c>
      <c r="L18" s="72">
        <f t="shared" si="13"/>
        <v>1</v>
      </c>
      <c r="M18" s="72">
        <f t="shared" ca="1" si="3"/>
        <v>0</v>
      </c>
      <c r="N18" s="26" t="s">
        <v>66</v>
      </c>
      <c r="O18" s="26">
        <f>MAX(B:B)</f>
        <v>400</v>
      </c>
      <c r="R18" s="43"/>
      <c r="S18" s="43"/>
      <c r="T18" s="22">
        <v>0</v>
      </c>
      <c r="U18" s="74">
        <f t="shared" si="4"/>
        <v>-400</v>
      </c>
      <c r="V18" s="70">
        <f t="shared" si="5"/>
        <v>-400</v>
      </c>
      <c r="W18" s="70"/>
      <c r="X18" s="70">
        <f t="shared" si="6"/>
        <v>439.69785984053715</v>
      </c>
      <c r="Y18" s="70">
        <f t="shared" si="7"/>
        <v>39.697859840537149</v>
      </c>
      <c r="Z18" s="70">
        <f t="shared" si="8"/>
        <v>40</v>
      </c>
      <c r="AA18" s="24">
        <f t="shared" si="9"/>
        <v>40</v>
      </c>
      <c r="AB18" s="67">
        <f t="shared" si="10"/>
        <v>440</v>
      </c>
    </row>
    <row r="19" spans="1:28" ht="15" customHeight="1" x14ac:dyDescent="0.25">
      <c r="A19" s="71">
        <v>818</v>
      </c>
      <c r="B19" s="71">
        <v>400</v>
      </c>
      <c r="C19" s="68">
        <f t="shared" si="0"/>
        <v>5.45</v>
      </c>
      <c r="D19" s="68">
        <v>267.85000000000002</v>
      </c>
      <c r="E19" s="68">
        <v>211.45</v>
      </c>
      <c r="F19" s="68">
        <f t="shared" si="1"/>
        <v>13.942857142857143</v>
      </c>
      <c r="G19" s="68">
        <v>0</v>
      </c>
      <c r="H19" s="68">
        <f t="shared" si="2"/>
        <v>25.885714285714286</v>
      </c>
      <c r="I19" s="68">
        <v>0</v>
      </c>
      <c r="J19" s="72">
        <f t="shared" si="11"/>
        <v>1</v>
      </c>
      <c r="K19" s="72">
        <f t="shared" si="12"/>
        <v>1</v>
      </c>
      <c r="L19" s="72">
        <f t="shared" si="13"/>
        <v>1</v>
      </c>
      <c r="M19" s="72">
        <f t="shared" ca="1" si="3"/>
        <v>1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0.95104577347143326</v>
      </c>
      <c r="R19" s="58">
        <f>MAX(AB:AB)</f>
        <v>440</v>
      </c>
      <c r="S19" s="58">
        <f>'Z-V'!P8-R19</f>
        <v>8539</v>
      </c>
      <c r="T19" s="22">
        <v>0</v>
      </c>
      <c r="U19" s="74">
        <f t="shared" si="4"/>
        <v>-400</v>
      </c>
      <c r="V19" s="70">
        <f t="shared" si="5"/>
        <v>-400</v>
      </c>
      <c r="W19" s="70"/>
      <c r="X19" s="70">
        <f t="shared" si="6"/>
        <v>439.69785984053715</v>
      </c>
      <c r="Y19" s="70">
        <f t="shared" si="7"/>
        <v>39.697859840537149</v>
      </c>
      <c r="Z19" s="70">
        <f t="shared" si="8"/>
        <v>40</v>
      </c>
      <c r="AA19" s="24">
        <f t="shared" si="9"/>
        <v>40</v>
      </c>
      <c r="AB19" s="67">
        <f t="shared" si="10"/>
        <v>440</v>
      </c>
    </row>
    <row r="20" spans="1:28" ht="15" customHeight="1" x14ac:dyDescent="0.25">
      <c r="A20" s="71">
        <v>879</v>
      </c>
      <c r="B20" s="71">
        <v>400</v>
      </c>
      <c r="C20" s="68">
        <f t="shared" si="0"/>
        <v>5.86</v>
      </c>
      <c r="D20" s="68">
        <v>267.91000000000003</v>
      </c>
      <c r="E20" s="68">
        <v>211.45</v>
      </c>
      <c r="F20" s="68">
        <f t="shared" si="1"/>
        <v>12.558823529411764</v>
      </c>
      <c r="G20" s="68">
        <v>0</v>
      </c>
      <c r="H20" s="68">
        <f t="shared" si="2"/>
        <v>26.647058823529413</v>
      </c>
      <c r="I20" s="68">
        <v>0</v>
      </c>
      <c r="J20" s="72">
        <f t="shared" si="11"/>
        <v>1</v>
      </c>
      <c r="K20" s="72">
        <f t="shared" si="12"/>
        <v>1</v>
      </c>
      <c r="L20" s="72">
        <f t="shared" si="13"/>
        <v>1</v>
      </c>
      <c r="M20" s="72">
        <f t="shared" ca="1" si="3"/>
        <v>0</v>
      </c>
      <c r="N20" s="26" t="s">
        <v>68</v>
      </c>
      <c r="O20" s="26">
        <v>0</v>
      </c>
      <c r="P20" s="14" t="s">
        <v>1</v>
      </c>
      <c r="Q20" s="13">
        <f ca="1">('Z-V'!R16-'Z-V'!R17)*(S20-'Z-V'!R13)/('Z-V'!R9-'Z-V'!R13)+'Z-V'!R17</f>
        <v>0.81379895287958115</v>
      </c>
      <c r="R20" s="43">
        <f ca="1">R15-R16</f>
        <v>9968</v>
      </c>
      <c r="S20" s="43">
        <f ca="1">'Z-V'!P9-R20</f>
        <v>43512</v>
      </c>
      <c r="T20" s="22">
        <v>0</v>
      </c>
      <c r="U20" s="74">
        <f t="shared" si="4"/>
        <v>-400</v>
      </c>
      <c r="V20" s="70">
        <f t="shared" si="5"/>
        <v>-400</v>
      </c>
      <c r="W20" s="70"/>
      <c r="X20" s="70">
        <f t="shared" si="6"/>
        <v>439.69785984053715</v>
      </c>
      <c r="Y20" s="70">
        <f t="shared" si="7"/>
        <v>39.697859840537149</v>
      </c>
      <c r="Z20" s="70">
        <f t="shared" si="8"/>
        <v>40</v>
      </c>
      <c r="AA20" s="24">
        <f t="shared" si="9"/>
        <v>40</v>
      </c>
      <c r="AB20" s="67">
        <f t="shared" si="10"/>
        <v>440</v>
      </c>
    </row>
    <row r="21" spans="1:28" ht="15" customHeight="1" x14ac:dyDescent="0.25">
      <c r="A21" s="71">
        <v>1002</v>
      </c>
      <c r="B21" s="71">
        <v>400</v>
      </c>
      <c r="C21" s="68">
        <f t="shared" si="0"/>
        <v>6.68</v>
      </c>
      <c r="D21" s="68">
        <v>268</v>
      </c>
      <c r="E21" s="68">
        <v>211.45</v>
      </c>
      <c r="F21" s="68">
        <f t="shared" si="1"/>
        <v>9.2121212121212128</v>
      </c>
      <c r="G21" s="68">
        <v>0</v>
      </c>
      <c r="H21" s="68">
        <f t="shared" si="2"/>
        <v>27.454545454545453</v>
      </c>
      <c r="I21" s="68">
        <v>0</v>
      </c>
      <c r="J21" s="72">
        <f t="shared" si="11"/>
        <v>1</v>
      </c>
      <c r="K21" s="72">
        <f t="shared" si="12"/>
        <v>1</v>
      </c>
      <c r="L21" s="72">
        <f t="shared" si="13"/>
        <v>1</v>
      </c>
      <c r="M21" s="72">
        <f t="shared" ca="1" si="3"/>
        <v>1</v>
      </c>
      <c r="N21" s="26" t="s">
        <v>69</v>
      </c>
      <c r="O21" s="26">
        <v>1</v>
      </c>
      <c r="P21" s="14" t="s">
        <v>2</v>
      </c>
      <c r="Q21" s="13">
        <f>('Z-V'!R16-'Z-V'!R17)*(S21-'Z-V'!R14)/('Z-V'!R10-'Z-V'!R14)+'Z-V'!R17</f>
        <v>0.85122247601644618</v>
      </c>
      <c r="R21" s="43">
        <f>ABS(Q12-Q17)</f>
        <v>3.2599999999999909</v>
      </c>
      <c r="S21" s="43">
        <f>'Z-V'!P10-R21</f>
        <v>18.63000000000001</v>
      </c>
      <c r="T21" s="22">
        <v>0</v>
      </c>
      <c r="U21" s="74">
        <f t="shared" si="4"/>
        <v>-400</v>
      </c>
      <c r="V21" s="70">
        <f t="shared" si="5"/>
        <v>-400</v>
      </c>
      <c r="W21" s="70"/>
      <c r="X21" s="70">
        <f t="shared" si="6"/>
        <v>439.69785984053715</v>
      </c>
      <c r="Y21" s="70">
        <f t="shared" si="7"/>
        <v>39.697859840537149</v>
      </c>
      <c r="Z21" s="70">
        <f t="shared" si="8"/>
        <v>40</v>
      </c>
      <c r="AA21" s="24">
        <f t="shared" si="9"/>
        <v>40</v>
      </c>
      <c r="AB21" s="67">
        <f t="shared" si="10"/>
        <v>440</v>
      </c>
    </row>
    <row r="22" spans="1:28" ht="15" customHeight="1" x14ac:dyDescent="0.25">
      <c r="A22" s="71">
        <v>1064</v>
      </c>
      <c r="B22" s="71">
        <v>400</v>
      </c>
      <c r="C22" s="68">
        <f t="shared" si="0"/>
        <v>7.09</v>
      </c>
      <c r="D22" s="68">
        <v>268.08</v>
      </c>
      <c r="E22" s="68">
        <v>211.45</v>
      </c>
      <c r="F22" s="68">
        <f t="shared" si="1"/>
        <v>7.5625</v>
      </c>
      <c r="G22" s="68">
        <v>0</v>
      </c>
      <c r="H22" s="68">
        <f t="shared" si="2"/>
        <v>28.3125</v>
      </c>
      <c r="I22" s="68">
        <v>0</v>
      </c>
      <c r="J22" s="72">
        <f t="shared" si="11"/>
        <v>1</v>
      </c>
      <c r="K22" s="72">
        <f t="shared" si="12"/>
        <v>1</v>
      </c>
      <c r="L22" s="72">
        <f t="shared" si="13"/>
        <v>1</v>
      </c>
      <c r="M22" s="72">
        <f t="shared" ca="1" si="3"/>
        <v>1</v>
      </c>
      <c r="N22" s="27"/>
      <c r="O22" s="27"/>
      <c r="P22" s="16" t="s">
        <v>71</v>
      </c>
      <c r="Q22" s="12">
        <f ca="1">ROUND(('Z-V'!R21*Q19+'Z-V'!R22*Q20+'Z-V'!R23*Q21)/'Z-V'!R19,4)</f>
        <v>0.88790000000000002</v>
      </c>
      <c r="R22" s="43"/>
      <c r="S22" s="43"/>
      <c r="T22" s="22">
        <v>0</v>
      </c>
      <c r="U22" s="74">
        <f t="shared" si="4"/>
        <v>-400</v>
      </c>
      <c r="V22" s="70">
        <f t="shared" si="5"/>
        <v>-400</v>
      </c>
      <c r="W22" s="70"/>
      <c r="X22" s="70">
        <f t="shared" si="6"/>
        <v>439.69785984053715</v>
      </c>
      <c r="Y22" s="70">
        <f t="shared" si="7"/>
        <v>39.697859840537149</v>
      </c>
      <c r="Z22" s="70">
        <f t="shared" si="8"/>
        <v>40</v>
      </c>
      <c r="AA22" s="24">
        <f t="shared" si="9"/>
        <v>40</v>
      </c>
      <c r="AB22" s="67">
        <f t="shared" si="10"/>
        <v>440</v>
      </c>
    </row>
    <row r="23" spans="1:28" ht="15" customHeight="1" x14ac:dyDescent="0.25">
      <c r="A23" s="71">
        <v>1002</v>
      </c>
      <c r="B23" s="71">
        <v>400</v>
      </c>
      <c r="C23" s="68">
        <f t="shared" si="0"/>
        <v>6.68</v>
      </c>
      <c r="D23" s="68">
        <v>268.16000000000003</v>
      </c>
      <c r="E23" s="68">
        <v>211.45</v>
      </c>
      <c r="F23" s="68">
        <f t="shared" si="1"/>
        <v>9.806451612903226</v>
      </c>
      <c r="G23" s="68">
        <v>0</v>
      </c>
      <c r="H23" s="68">
        <f t="shared" si="2"/>
        <v>29.225806451612904</v>
      </c>
      <c r="I23" s="68">
        <v>0</v>
      </c>
      <c r="J23" s="72">
        <f t="shared" si="11"/>
        <v>1</v>
      </c>
      <c r="K23" s="72">
        <f t="shared" si="12"/>
        <v>1</v>
      </c>
      <c r="L23" s="72">
        <f t="shared" si="13"/>
        <v>1</v>
      </c>
      <c r="M23" s="72">
        <f t="shared" ca="1" si="3"/>
        <v>0</v>
      </c>
      <c r="N23" s="26"/>
      <c r="O23" s="26"/>
      <c r="P23" s="25"/>
      <c r="Q23" s="25"/>
      <c r="T23" s="22">
        <v>0</v>
      </c>
      <c r="U23" s="74">
        <f t="shared" si="4"/>
        <v>-400</v>
      </c>
      <c r="V23" s="70">
        <f t="shared" si="5"/>
        <v>-400</v>
      </c>
      <c r="W23" s="70"/>
      <c r="X23" s="70">
        <f t="shared" si="6"/>
        <v>439.69785984053715</v>
      </c>
      <c r="Y23" s="70">
        <f t="shared" si="7"/>
        <v>39.697859840537149</v>
      </c>
      <c r="Z23" s="70">
        <f t="shared" si="8"/>
        <v>40</v>
      </c>
      <c r="AA23" s="24">
        <f t="shared" si="9"/>
        <v>40</v>
      </c>
      <c r="AB23" s="67">
        <f t="shared" si="10"/>
        <v>440</v>
      </c>
    </row>
    <row r="24" spans="1:28" ht="15" customHeight="1" x14ac:dyDescent="0.25">
      <c r="A24" s="71">
        <v>1064</v>
      </c>
      <c r="B24" s="71">
        <v>400</v>
      </c>
      <c r="C24" s="68">
        <f t="shared" si="0"/>
        <v>7.09</v>
      </c>
      <c r="D24" s="68">
        <v>268.25</v>
      </c>
      <c r="E24" s="68">
        <v>211.45</v>
      </c>
      <c r="F24" s="68">
        <f t="shared" si="1"/>
        <v>8.0666666666666664</v>
      </c>
      <c r="G24" s="68">
        <v>0</v>
      </c>
      <c r="H24" s="68">
        <f t="shared" si="2"/>
        <v>30.2</v>
      </c>
      <c r="I24" s="68">
        <v>0</v>
      </c>
      <c r="J24" s="72">
        <f t="shared" si="11"/>
        <v>1</v>
      </c>
      <c r="K24" s="72">
        <f t="shared" si="12"/>
        <v>1</v>
      </c>
      <c r="L24" s="72">
        <f t="shared" si="13"/>
        <v>1</v>
      </c>
      <c r="M24" s="72">
        <f t="shared" ca="1" si="3"/>
        <v>0</v>
      </c>
      <c r="N24" s="26"/>
      <c r="O24" s="26"/>
      <c r="P24" s="25"/>
      <c r="Q24" s="25"/>
      <c r="T24" s="22">
        <v>0</v>
      </c>
      <c r="U24" s="74">
        <f t="shared" si="4"/>
        <v>-400</v>
      </c>
      <c r="V24" s="70">
        <f t="shared" si="5"/>
        <v>-400</v>
      </c>
      <c r="W24" s="70"/>
      <c r="X24" s="70">
        <f t="shared" si="6"/>
        <v>439.69785984053715</v>
      </c>
      <c r="Y24" s="70">
        <f t="shared" si="7"/>
        <v>39.697859840537149</v>
      </c>
      <c r="Z24" s="70">
        <f t="shared" si="8"/>
        <v>40</v>
      </c>
      <c r="AA24" s="24">
        <f t="shared" si="9"/>
        <v>40</v>
      </c>
      <c r="AB24" s="67">
        <f t="shared" si="10"/>
        <v>440</v>
      </c>
    </row>
    <row r="25" spans="1:28" ht="15" customHeight="1" x14ac:dyDescent="0.25">
      <c r="A25" s="71">
        <v>978</v>
      </c>
      <c r="B25" s="71">
        <v>400</v>
      </c>
      <c r="C25" s="68">
        <f t="shared" si="0"/>
        <v>6.52</v>
      </c>
      <c r="D25" s="68">
        <v>268.32</v>
      </c>
      <c r="E25" s="68">
        <v>211.45</v>
      </c>
      <c r="F25" s="68">
        <f t="shared" si="1"/>
        <v>11.310344827586206</v>
      </c>
      <c r="G25" s="68">
        <v>0</v>
      </c>
      <c r="H25" s="68">
        <f t="shared" si="2"/>
        <v>31.241379310344829</v>
      </c>
      <c r="I25" s="68">
        <v>0</v>
      </c>
      <c r="J25" s="72">
        <f t="shared" si="11"/>
        <v>1</v>
      </c>
      <c r="K25" s="72">
        <f t="shared" si="12"/>
        <v>1</v>
      </c>
      <c r="L25" s="72">
        <f t="shared" si="13"/>
        <v>1</v>
      </c>
      <c r="M25" s="72">
        <f t="shared" ca="1" si="3"/>
        <v>0</v>
      </c>
      <c r="N25" s="26"/>
      <c r="O25" s="26"/>
      <c r="P25" s="25"/>
      <c r="Q25" s="25"/>
      <c r="T25" s="22">
        <v>0</v>
      </c>
      <c r="U25" s="74">
        <f t="shared" si="4"/>
        <v>-400</v>
      </c>
      <c r="V25" s="70">
        <f t="shared" si="5"/>
        <v>-400</v>
      </c>
      <c r="W25" s="70"/>
      <c r="X25" s="70">
        <f t="shared" si="6"/>
        <v>439.69785984053715</v>
      </c>
      <c r="Y25" s="70">
        <f t="shared" si="7"/>
        <v>39.697859840537149</v>
      </c>
      <c r="Z25" s="70">
        <f t="shared" si="8"/>
        <v>40</v>
      </c>
      <c r="AA25" s="24">
        <f t="shared" si="9"/>
        <v>40</v>
      </c>
      <c r="AB25" s="67">
        <f t="shared" si="10"/>
        <v>440</v>
      </c>
    </row>
    <row r="26" spans="1:28" ht="15" customHeight="1" x14ac:dyDescent="0.25">
      <c r="A26" s="71">
        <v>1040</v>
      </c>
      <c r="B26" s="71">
        <v>400</v>
      </c>
      <c r="C26" s="68">
        <f t="shared" si="0"/>
        <v>6.93</v>
      </c>
      <c r="D26" s="68">
        <v>268.39999999999998</v>
      </c>
      <c r="E26" s="68">
        <v>211.45</v>
      </c>
      <c r="F26" s="68">
        <f t="shared" si="1"/>
        <v>9.5</v>
      </c>
      <c r="G26" s="68">
        <v>0</v>
      </c>
      <c r="H26" s="68">
        <f t="shared" si="2"/>
        <v>32.357142857142854</v>
      </c>
      <c r="I26" s="68">
        <v>0</v>
      </c>
      <c r="J26" s="72">
        <f t="shared" si="11"/>
        <v>1</v>
      </c>
      <c r="K26" s="72">
        <f t="shared" si="12"/>
        <v>1</v>
      </c>
      <c r="L26" s="72">
        <f t="shared" si="13"/>
        <v>1</v>
      </c>
      <c r="M26" s="72">
        <f t="shared" ca="1" si="3"/>
        <v>1</v>
      </c>
      <c r="N26" s="26"/>
      <c r="O26" s="26"/>
      <c r="P26" s="25"/>
      <c r="Q26" s="25"/>
      <c r="T26" s="22">
        <v>0</v>
      </c>
      <c r="U26" s="74">
        <f t="shared" si="4"/>
        <v>-400</v>
      </c>
      <c r="V26" s="70">
        <f t="shared" si="5"/>
        <v>-400</v>
      </c>
      <c r="W26" s="70"/>
      <c r="X26" s="70">
        <f t="shared" si="6"/>
        <v>439.69785984053715</v>
      </c>
      <c r="Y26" s="70">
        <f t="shared" si="7"/>
        <v>39.697859840537149</v>
      </c>
      <c r="Z26" s="70">
        <f t="shared" si="8"/>
        <v>40</v>
      </c>
      <c r="AA26" s="24">
        <f t="shared" si="9"/>
        <v>40</v>
      </c>
      <c r="AB26" s="67">
        <f t="shared" si="10"/>
        <v>440</v>
      </c>
    </row>
    <row r="27" spans="1:28" ht="15" customHeight="1" x14ac:dyDescent="0.25">
      <c r="A27" s="71">
        <v>913</v>
      </c>
      <c r="B27" s="71">
        <v>400</v>
      </c>
      <c r="C27" s="68">
        <f t="shared" si="0"/>
        <v>6.09</v>
      </c>
      <c r="D27" s="68">
        <v>268.47000000000003</v>
      </c>
      <c r="E27" s="68">
        <v>211.45</v>
      </c>
      <c r="F27" s="68">
        <f t="shared" si="1"/>
        <v>14.555555555555555</v>
      </c>
      <c r="G27" s="68">
        <v>0</v>
      </c>
      <c r="H27" s="68">
        <f t="shared" si="2"/>
        <v>33.555555555555557</v>
      </c>
      <c r="I27" s="68">
        <v>0</v>
      </c>
      <c r="J27" s="72">
        <f t="shared" si="11"/>
        <v>1</v>
      </c>
      <c r="K27" s="72">
        <f t="shared" si="12"/>
        <v>1</v>
      </c>
      <c r="L27" s="72">
        <f t="shared" si="13"/>
        <v>1</v>
      </c>
      <c r="M27" s="72">
        <f t="shared" ca="1" si="3"/>
        <v>0</v>
      </c>
      <c r="N27" s="26"/>
      <c r="O27" s="26"/>
      <c r="P27" s="25"/>
      <c r="Q27" s="25"/>
      <c r="T27" s="22">
        <v>0</v>
      </c>
      <c r="U27" s="74">
        <f t="shared" si="4"/>
        <v>-400</v>
      </c>
      <c r="V27" s="70">
        <f t="shared" si="5"/>
        <v>-400</v>
      </c>
      <c r="W27" s="70"/>
      <c r="X27" s="70">
        <f t="shared" si="6"/>
        <v>439.69785984053715</v>
      </c>
      <c r="Y27" s="70">
        <f t="shared" si="7"/>
        <v>39.697859840537149</v>
      </c>
      <c r="Z27" s="70">
        <f t="shared" si="8"/>
        <v>40</v>
      </c>
      <c r="AA27" s="24">
        <f t="shared" si="9"/>
        <v>40</v>
      </c>
      <c r="AB27" s="67">
        <f t="shared" si="10"/>
        <v>440</v>
      </c>
    </row>
    <row r="28" spans="1:28" ht="15" customHeight="1" x14ac:dyDescent="0.25">
      <c r="A28" s="71">
        <v>926</v>
      </c>
      <c r="B28" s="71">
        <v>400</v>
      </c>
      <c r="C28" s="68">
        <f t="shared" si="0"/>
        <v>6.17</v>
      </c>
      <c r="D28" s="68">
        <v>268.54000000000002</v>
      </c>
      <c r="E28" s="68">
        <v>211.45</v>
      </c>
      <c r="F28" s="68">
        <f t="shared" si="1"/>
        <v>14.615384615384615</v>
      </c>
      <c r="G28" s="68">
        <v>0</v>
      </c>
      <c r="H28" s="68">
        <f t="shared" si="2"/>
        <v>34.846153846153847</v>
      </c>
      <c r="I28" s="68">
        <v>0</v>
      </c>
      <c r="J28" s="72">
        <f t="shared" si="11"/>
        <v>1</v>
      </c>
      <c r="K28" s="72">
        <f t="shared" si="12"/>
        <v>1</v>
      </c>
      <c r="L28" s="72">
        <f t="shared" si="13"/>
        <v>1</v>
      </c>
      <c r="M28" s="72">
        <f t="shared" ca="1" si="3"/>
        <v>0</v>
      </c>
      <c r="N28" s="26"/>
      <c r="O28" s="26"/>
      <c r="P28" s="25"/>
      <c r="Q28" s="25"/>
      <c r="T28" s="22">
        <v>0</v>
      </c>
      <c r="U28" s="74">
        <f t="shared" si="4"/>
        <v>-400</v>
      </c>
      <c r="V28" s="70">
        <f t="shared" si="5"/>
        <v>-400</v>
      </c>
      <c r="W28" s="70"/>
      <c r="X28" s="70">
        <f t="shared" si="6"/>
        <v>439.69785984053715</v>
      </c>
      <c r="Y28" s="70">
        <f t="shared" si="7"/>
        <v>39.697859840537149</v>
      </c>
      <c r="Z28" s="70">
        <f t="shared" si="8"/>
        <v>40</v>
      </c>
      <c r="AA28" s="24">
        <f t="shared" si="9"/>
        <v>40</v>
      </c>
      <c r="AB28" s="67">
        <f t="shared" si="10"/>
        <v>440</v>
      </c>
    </row>
    <row r="29" spans="1:28" ht="15" customHeight="1" x14ac:dyDescent="0.25">
      <c r="A29" s="71">
        <v>766</v>
      </c>
      <c r="B29" s="71">
        <v>400</v>
      </c>
      <c r="C29" s="68">
        <f t="shared" si="0"/>
        <v>5.1100000000000003</v>
      </c>
      <c r="D29" s="68">
        <v>268.58</v>
      </c>
      <c r="E29" s="68">
        <v>211.45</v>
      </c>
      <c r="F29" s="68">
        <f t="shared" si="1"/>
        <v>21.6</v>
      </c>
      <c r="G29" s="68">
        <v>0</v>
      </c>
      <c r="H29" s="68">
        <f t="shared" si="2"/>
        <v>36.24</v>
      </c>
      <c r="I29" s="68">
        <v>0</v>
      </c>
      <c r="J29" s="72">
        <f t="shared" si="11"/>
        <v>1</v>
      </c>
      <c r="K29" s="72">
        <f t="shared" si="12"/>
        <v>1</v>
      </c>
      <c r="L29" s="72">
        <f t="shared" si="13"/>
        <v>1</v>
      </c>
      <c r="M29" s="72">
        <f t="shared" ca="1" si="3"/>
        <v>1</v>
      </c>
      <c r="N29" s="26"/>
      <c r="O29" s="26"/>
      <c r="P29" s="25"/>
      <c r="Q29" s="25"/>
      <c r="T29" s="22">
        <v>0</v>
      </c>
      <c r="U29" s="74">
        <f t="shared" si="4"/>
        <v>-400</v>
      </c>
      <c r="V29" s="70">
        <f t="shared" si="5"/>
        <v>-400</v>
      </c>
      <c r="W29" s="70"/>
      <c r="X29" s="70">
        <f t="shared" si="6"/>
        <v>439.69785984053715</v>
      </c>
      <c r="Y29" s="70">
        <f t="shared" si="7"/>
        <v>39.697859840537149</v>
      </c>
      <c r="Z29" s="70">
        <f t="shared" si="8"/>
        <v>40</v>
      </c>
      <c r="AA29" s="24">
        <f t="shared" si="9"/>
        <v>40</v>
      </c>
      <c r="AB29" s="67">
        <f t="shared" si="10"/>
        <v>440</v>
      </c>
    </row>
    <row r="30" spans="1:28" ht="15" customHeight="1" x14ac:dyDescent="0.25">
      <c r="A30" s="71">
        <v>972</v>
      </c>
      <c r="B30" s="71">
        <v>400</v>
      </c>
      <c r="C30" s="68">
        <f t="shared" si="0"/>
        <v>6.48</v>
      </c>
      <c r="D30" s="68">
        <v>268.66000000000003</v>
      </c>
      <c r="E30" s="68">
        <v>211.45</v>
      </c>
      <c r="F30" s="68">
        <f t="shared" si="1"/>
        <v>13.916666666666666</v>
      </c>
      <c r="G30" s="68">
        <v>0</v>
      </c>
      <c r="H30" s="68">
        <f t="shared" si="2"/>
        <v>37.75</v>
      </c>
      <c r="I30" s="68">
        <v>0</v>
      </c>
      <c r="J30" s="72">
        <f t="shared" si="11"/>
        <v>1</v>
      </c>
      <c r="K30" s="72">
        <f t="shared" si="12"/>
        <v>1</v>
      </c>
      <c r="L30" s="72">
        <f t="shared" si="13"/>
        <v>1</v>
      </c>
      <c r="M30" s="72">
        <f t="shared" ca="1" si="3"/>
        <v>1</v>
      </c>
      <c r="N30" s="26"/>
      <c r="O30" s="26"/>
      <c r="P30" s="25"/>
      <c r="Q30" s="25"/>
      <c r="T30" s="22">
        <v>0</v>
      </c>
      <c r="U30" s="74">
        <f t="shared" si="4"/>
        <v>-400</v>
      </c>
      <c r="V30" s="70">
        <f t="shared" si="5"/>
        <v>-400</v>
      </c>
      <c r="W30" s="70"/>
      <c r="X30" s="70">
        <f t="shared" si="6"/>
        <v>439.69785984053715</v>
      </c>
      <c r="Y30" s="70">
        <f t="shared" si="7"/>
        <v>39.697859840537149</v>
      </c>
      <c r="Z30" s="70">
        <f t="shared" si="8"/>
        <v>40</v>
      </c>
      <c r="AA30" s="24">
        <f t="shared" si="9"/>
        <v>40</v>
      </c>
      <c r="AB30" s="67">
        <f t="shared" si="10"/>
        <v>440</v>
      </c>
    </row>
    <row r="31" spans="1:28" ht="15" customHeight="1" x14ac:dyDescent="0.25">
      <c r="A31" s="71">
        <v>764</v>
      </c>
      <c r="B31" s="71">
        <v>400</v>
      </c>
      <c r="C31" s="68">
        <f t="shared" si="0"/>
        <v>5.09</v>
      </c>
      <c r="D31" s="68">
        <v>268.7</v>
      </c>
      <c r="E31" s="68">
        <v>211.45</v>
      </c>
      <c r="F31" s="68">
        <f t="shared" si="1"/>
        <v>23.565217391304348</v>
      </c>
      <c r="G31" s="68">
        <v>0</v>
      </c>
      <c r="H31" s="68">
        <f t="shared" si="2"/>
        <v>39.391304347826086</v>
      </c>
      <c r="I31" s="68">
        <v>0</v>
      </c>
      <c r="J31" s="72">
        <f t="shared" si="11"/>
        <v>1</v>
      </c>
      <c r="K31" s="72">
        <f t="shared" si="12"/>
        <v>1</v>
      </c>
      <c r="L31" s="72">
        <f t="shared" si="13"/>
        <v>1</v>
      </c>
      <c r="M31" s="72">
        <f t="shared" ca="1" si="3"/>
        <v>0</v>
      </c>
      <c r="N31" s="26"/>
      <c r="O31" s="26"/>
      <c r="P31" s="25"/>
      <c r="Q31" s="25"/>
      <c r="T31" s="22">
        <v>0</v>
      </c>
      <c r="U31" s="74">
        <f t="shared" si="4"/>
        <v>-400</v>
      </c>
      <c r="V31" s="70">
        <f t="shared" si="5"/>
        <v>-400</v>
      </c>
      <c r="W31" s="70"/>
      <c r="X31" s="70">
        <f t="shared" si="6"/>
        <v>439.69785984053715</v>
      </c>
      <c r="Y31" s="70">
        <f t="shared" si="7"/>
        <v>39.697859840537149</v>
      </c>
      <c r="Z31" s="70">
        <f t="shared" si="8"/>
        <v>40</v>
      </c>
      <c r="AA31" s="24">
        <f t="shared" si="9"/>
        <v>40</v>
      </c>
      <c r="AB31" s="67">
        <f t="shared" si="10"/>
        <v>440</v>
      </c>
    </row>
    <row r="32" spans="1:28" ht="15" customHeight="1" x14ac:dyDescent="0.25">
      <c r="A32" s="71">
        <v>958</v>
      </c>
      <c r="B32" s="71">
        <v>400</v>
      </c>
      <c r="C32" s="68">
        <f t="shared" si="0"/>
        <v>6.39</v>
      </c>
      <c r="D32" s="68">
        <v>268.77999999999997</v>
      </c>
      <c r="E32" s="68">
        <v>211.45</v>
      </c>
      <c r="F32" s="68">
        <f t="shared" si="1"/>
        <v>15.818181818181818</v>
      </c>
      <c r="G32" s="68">
        <v>0</v>
      </c>
      <c r="H32" s="68">
        <f t="shared" si="2"/>
        <v>41.18181818181818</v>
      </c>
      <c r="I32" s="68">
        <v>0</v>
      </c>
      <c r="J32" s="72">
        <f t="shared" si="11"/>
        <v>1</v>
      </c>
      <c r="K32" s="72">
        <f t="shared" si="12"/>
        <v>1</v>
      </c>
      <c r="L32" s="72">
        <f t="shared" si="13"/>
        <v>1</v>
      </c>
      <c r="M32" s="72">
        <f t="shared" ca="1" si="3"/>
        <v>1</v>
      </c>
      <c r="N32" s="26"/>
      <c r="O32" s="26"/>
      <c r="P32" s="25"/>
      <c r="Q32" s="25"/>
      <c r="T32" s="22">
        <v>0</v>
      </c>
      <c r="U32" s="74">
        <f t="shared" si="4"/>
        <v>-400</v>
      </c>
      <c r="V32" s="70">
        <f t="shared" si="5"/>
        <v>-400</v>
      </c>
      <c r="W32" s="70"/>
      <c r="X32" s="70">
        <f t="shared" si="6"/>
        <v>439.69785984053715</v>
      </c>
      <c r="Y32" s="70">
        <f t="shared" si="7"/>
        <v>39.697859840537149</v>
      </c>
      <c r="Z32" s="70">
        <f t="shared" si="8"/>
        <v>40</v>
      </c>
      <c r="AA32" s="24">
        <f t="shared" si="9"/>
        <v>40</v>
      </c>
      <c r="AB32" s="67">
        <f t="shared" si="10"/>
        <v>440</v>
      </c>
    </row>
    <row r="33" spans="1:28" ht="15" customHeight="1" x14ac:dyDescent="0.25">
      <c r="A33" s="71">
        <v>862</v>
      </c>
      <c r="B33" s="71">
        <v>400</v>
      </c>
      <c r="C33" s="68">
        <f t="shared" si="0"/>
        <v>5.75</v>
      </c>
      <c r="D33" s="68">
        <v>268.83</v>
      </c>
      <c r="E33" s="68">
        <v>211.45</v>
      </c>
      <c r="F33" s="68">
        <f t="shared" si="1"/>
        <v>21.142857142857142</v>
      </c>
      <c r="G33" s="68">
        <v>0</v>
      </c>
      <c r="H33" s="68">
        <f t="shared" si="2"/>
        <v>43.142857142857146</v>
      </c>
      <c r="I33" s="68">
        <v>0</v>
      </c>
      <c r="J33" s="72">
        <f t="shared" si="11"/>
        <v>1</v>
      </c>
      <c r="K33" s="72">
        <f t="shared" si="12"/>
        <v>1</v>
      </c>
      <c r="L33" s="72">
        <f t="shared" si="13"/>
        <v>1</v>
      </c>
      <c r="M33" s="72">
        <f t="shared" ca="1" si="3"/>
        <v>0</v>
      </c>
      <c r="N33" s="26"/>
      <c r="O33" s="26"/>
      <c r="P33" s="25"/>
      <c r="Q33" s="25"/>
      <c r="T33" s="22">
        <v>0</v>
      </c>
      <c r="U33" s="74">
        <f t="shared" si="4"/>
        <v>-400</v>
      </c>
      <c r="V33" s="70">
        <f t="shared" si="5"/>
        <v>-400</v>
      </c>
      <c r="W33" s="70"/>
      <c r="X33" s="70">
        <f t="shared" si="6"/>
        <v>439.69785984053715</v>
      </c>
      <c r="Y33" s="70">
        <f t="shared" si="7"/>
        <v>39.697859840537149</v>
      </c>
      <c r="Z33" s="70">
        <f t="shared" si="8"/>
        <v>40</v>
      </c>
      <c r="AA33" s="24">
        <f t="shared" si="9"/>
        <v>40</v>
      </c>
      <c r="AB33" s="67">
        <f t="shared" si="10"/>
        <v>440</v>
      </c>
    </row>
    <row r="34" spans="1:28" ht="15" customHeight="1" x14ac:dyDescent="0.25">
      <c r="A34" s="71">
        <v>654</v>
      </c>
      <c r="B34" s="71">
        <v>400</v>
      </c>
      <c r="C34" s="68">
        <f t="shared" ref="C34:C65" si="14">ROUND(A34/150,2)</f>
        <v>4.3600000000000003</v>
      </c>
      <c r="D34" s="68">
        <v>268.87</v>
      </c>
      <c r="E34" s="68">
        <v>211.45</v>
      </c>
      <c r="F34" s="68">
        <f t="shared" ref="F34:F53" si="15">($A$54-A34)/(ROW($A$54)-ROW(A34))</f>
        <v>32.6</v>
      </c>
      <c r="G34" s="68">
        <v>0</v>
      </c>
      <c r="H34" s="68">
        <f t="shared" ref="H34:H53" si="16">($A$54-B34)/(ROW($A$54)-ROW(B34))</f>
        <v>45.3</v>
      </c>
      <c r="I34" s="68">
        <v>0</v>
      </c>
      <c r="J34" s="72">
        <f t="shared" si="11"/>
        <v>1</v>
      </c>
      <c r="K34" s="72">
        <f t="shared" si="12"/>
        <v>1</v>
      </c>
      <c r="L34" s="72">
        <f t="shared" si="13"/>
        <v>1</v>
      </c>
      <c r="M34" s="72">
        <f t="shared" ref="M34:M65" ca="1" si="17">IF(RAND()&lt;0.5,0,1)</f>
        <v>1</v>
      </c>
      <c r="N34" s="26"/>
      <c r="O34" s="26"/>
      <c r="P34" s="25"/>
      <c r="Q34" s="25"/>
      <c r="T34" s="22">
        <v>0</v>
      </c>
      <c r="U34" s="74">
        <f t="shared" ref="U34:U65" si="18">T34-B34</f>
        <v>-400</v>
      </c>
      <c r="V34" s="70">
        <f t="shared" ref="V34:V65" si="19">ROUND(U34,0)</f>
        <v>-400</v>
      </c>
      <c r="W34" s="70"/>
      <c r="X34" s="70">
        <f t="shared" ref="X34:X65" si="20">B34/$W$2*$W$3</f>
        <v>439.69785984053715</v>
      </c>
      <c r="Y34" s="70">
        <f t="shared" ref="Y34:Y65" si="21">X34-B34</f>
        <v>39.697859840537149</v>
      </c>
      <c r="Z34" s="70">
        <f t="shared" ref="Z34:Z65" si="22">ROUND(Y34,0)</f>
        <v>40</v>
      </c>
      <c r="AA34" s="24">
        <f t="shared" ref="AA34:AA65" si="23">IF(V34&gt;=0,V34,Z34)</f>
        <v>40</v>
      </c>
      <c r="AB34" s="67">
        <f t="shared" ref="AB34:AB65" si="24">B34+AA34</f>
        <v>440</v>
      </c>
    </row>
    <row r="35" spans="1:28" ht="15" customHeight="1" x14ac:dyDescent="0.25">
      <c r="A35" s="71">
        <v>999</v>
      </c>
      <c r="B35" s="71">
        <v>400</v>
      </c>
      <c r="C35" s="68">
        <f t="shared" si="14"/>
        <v>6.66</v>
      </c>
      <c r="D35" s="68">
        <v>268.94</v>
      </c>
      <c r="E35" s="68">
        <v>211.45</v>
      </c>
      <c r="F35" s="68">
        <f t="shared" si="15"/>
        <v>16.157894736842106</v>
      </c>
      <c r="G35" s="68">
        <v>0</v>
      </c>
      <c r="H35" s="68">
        <f t="shared" si="16"/>
        <v>47.684210526315788</v>
      </c>
      <c r="I35" s="68">
        <v>0</v>
      </c>
      <c r="J35" s="72">
        <f t="shared" ref="J35:J66" si="25">IF(ABS(B37-B34)&lt;=50,1,0)</f>
        <v>1</v>
      </c>
      <c r="K35" s="72">
        <f t="shared" ref="K35:K66" si="26">IF(ABS((B37-B34))&lt;=50,1,IF((B37-B34)*(1)&gt;=0,1,-1))</f>
        <v>1</v>
      </c>
      <c r="L35" s="72">
        <f t="shared" si="13"/>
        <v>1</v>
      </c>
      <c r="M35" s="72">
        <f t="shared" ca="1" si="17"/>
        <v>1</v>
      </c>
      <c r="N35" s="26"/>
      <c r="O35" s="26"/>
      <c r="P35" s="25"/>
      <c r="Q35" s="25"/>
      <c r="T35" s="22">
        <v>0</v>
      </c>
      <c r="U35" s="74">
        <f t="shared" si="18"/>
        <v>-400</v>
      </c>
      <c r="V35" s="70">
        <f t="shared" si="19"/>
        <v>-400</v>
      </c>
      <c r="W35" s="70"/>
      <c r="X35" s="70">
        <f t="shared" si="20"/>
        <v>439.69785984053715</v>
      </c>
      <c r="Y35" s="70">
        <f t="shared" si="21"/>
        <v>39.697859840537149</v>
      </c>
      <c r="Z35" s="70">
        <f t="shared" si="22"/>
        <v>40</v>
      </c>
      <c r="AA35" s="24">
        <f t="shared" si="23"/>
        <v>40</v>
      </c>
      <c r="AB35" s="67">
        <f t="shared" si="24"/>
        <v>440</v>
      </c>
    </row>
    <row r="36" spans="1:28" ht="15" customHeight="1" x14ac:dyDescent="0.25">
      <c r="A36" s="71">
        <v>654</v>
      </c>
      <c r="B36" s="71">
        <v>400</v>
      </c>
      <c r="C36" s="68">
        <f t="shared" si="14"/>
        <v>4.3600000000000003</v>
      </c>
      <c r="D36" s="68">
        <v>268.98</v>
      </c>
      <c r="E36" s="68">
        <v>211.45</v>
      </c>
      <c r="F36" s="68">
        <f t="shared" si="15"/>
        <v>36.222222222222221</v>
      </c>
      <c r="G36" s="68">
        <v>0</v>
      </c>
      <c r="H36" s="68">
        <f t="shared" si="16"/>
        <v>50.333333333333336</v>
      </c>
      <c r="I36" s="68">
        <v>0</v>
      </c>
      <c r="J36" s="72">
        <f t="shared" si="25"/>
        <v>1</v>
      </c>
      <c r="K36" s="72">
        <f t="shared" si="26"/>
        <v>1</v>
      </c>
      <c r="L36" s="72">
        <f t="shared" si="13"/>
        <v>1</v>
      </c>
      <c r="M36" s="72">
        <f t="shared" ca="1" si="17"/>
        <v>1</v>
      </c>
      <c r="N36" s="26"/>
      <c r="O36" s="26"/>
      <c r="P36" s="25"/>
      <c r="Q36" s="25"/>
      <c r="T36" s="22">
        <v>0</v>
      </c>
      <c r="U36" s="74">
        <f t="shared" si="18"/>
        <v>-400</v>
      </c>
      <c r="V36" s="70">
        <f t="shared" si="19"/>
        <v>-400</v>
      </c>
      <c r="W36" s="70"/>
      <c r="X36" s="70">
        <f t="shared" si="20"/>
        <v>439.69785984053715</v>
      </c>
      <c r="Y36" s="70">
        <f t="shared" si="21"/>
        <v>39.697859840537149</v>
      </c>
      <c r="Z36" s="70">
        <f t="shared" si="22"/>
        <v>40</v>
      </c>
      <c r="AA36" s="24">
        <f t="shared" si="23"/>
        <v>40</v>
      </c>
      <c r="AB36" s="67">
        <f t="shared" si="24"/>
        <v>440</v>
      </c>
    </row>
    <row r="37" spans="1:28" ht="15" customHeight="1" x14ac:dyDescent="0.25">
      <c r="A37" s="71">
        <v>724</v>
      </c>
      <c r="B37" s="71">
        <v>400</v>
      </c>
      <c r="C37" s="68">
        <f t="shared" si="14"/>
        <v>4.83</v>
      </c>
      <c r="D37" s="68">
        <v>269.02</v>
      </c>
      <c r="E37" s="68">
        <v>211.45</v>
      </c>
      <c r="F37" s="68">
        <f t="shared" si="15"/>
        <v>34.235294117647058</v>
      </c>
      <c r="G37" s="68">
        <v>0</v>
      </c>
      <c r="H37" s="68">
        <f t="shared" si="16"/>
        <v>53.294117647058826</v>
      </c>
      <c r="I37" s="68">
        <v>0</v>
      </c>
      <c r="J37" s="72">
        <f t="shared" si="25"/>
        <v>1</v>
      </c>
      <c r="K37" s="72">
        <f t="shared" si="26"/>
        <v>1</v>
      </c>
      <c r="L37" s="72">
        <f t="shared" si="13"/>
        <v>1</v>
      </c>
      <c r="M37" s="72">
        <f t="shared" ca="1" si="17"/>
        <v>0</v>
      </c>
      <c r="N37" s="26"/>
      <c r="O37" s="26"/>
      <c r="P37" s="25"/>
      <c r="Q37" s="25"/>
      <c r="T37" s="22">
        <v>0</v>
      </c>
      <c r="U37" s="74">
        <f t="shared" si="18"/>
        <v>-400</v>
      </c>
      <c r="V37" s="70">
        <f t="shared" si="19"/>
        <v>-400</v>
      </c>
      <c r="W37" s="70"/>
      <c r="X37" s="70">
        <f t="shared" si="20"/>
        <v>439.69785984053715</v>
      </c>
      <c r="Y37" s="70">
        <f t="shared" si="21"/>
        <v>39.697859840537149</v>
      </c>
      <c r="Z37" s="70">
        <f t="shared" si="22"/>
        <v>40</v>
      </c>
      <c r="AA37" s="24">
        <f t="shared" si="23"/>
        <v>40</v>
      </c>
      <c r="AB37" s="67">
        <f t="shared" si="24"/>
        <v>440</v>
      </c>
    </row>
    <row r="38" spans="1:28" ht="15" customHeight="1" x14ac:dyDescent="0.25">
      <c r="A38" s="71">
        <v>654</v>
      </c>
      <c r="B38" s="71">
        <v>400</v>
      </c>
      <c r="C38" s="68">
        <f t="shared" si="14"/>
        <v>4.3600000000000003</v>
      </c>
      <c r="D38" s="68">
        <v>269.05</v>
      </c>
      <c r="E38" s="68">
        <v>211.45</v>
      </c>
      <c r="F38" s="68">
        <f t="shared" si="15"/>
        <v>40.75</v>
      </c>
      <c r="G38" s="68">
        <v>0</v>
      </c>
      <c r="H38" s="68">
        <f t="shared" si="16"/>
        <v>56.625</v>
      </c>
      <c r="I38" s="68">
        <v>0</v>
      </c>
      <c r="J38" s="72">
        <f t="shared" si="25"/>
        <v>1</v>
      </c>
      <c r="K38" s="72">
        <f t="shared" si="26"/>
        <v>1</v>
      </c>
      <c r="L38" s="72">
        <f t="shared" si="13"/>
        <v>1</v>
      </c>
      <c r="M38" s="72">
        <f t="shared" ca="1" si="17"/>
        <v>1</v>
      </c>
      <c r="N38" s="26"/>
      <c r="O38" s="26"/>
      <c r="P38" s="25"/>
      <c r="Q38" s="25"/>
      <c r="T38" s="22">
        <v>0</v>
      </c>
      <c r="U38" s="74">
        <f t="shared" si="18"/>
        <v>-400</v>
      </c>
      <c r="V38" s="70">
        <f t="shared" si="19"/>
        <v>-400</v>
      </c>
      <c r="W38" s="70"/>
      <c r="X38" s="70">
        <f t="shared" si="20"/>
        <v>439.69785984053715</v>
      </c>
      <c r="Y38" s="70">
        <f t="shared" si="21"/>
        <v>39.697859840537149</v>
      </c>
      <c r="Z38" s="70">
        <f t="shared" si="22"/>
        <v>40</v>
      </c>
      <c r="AA38" s="24">
        <f t="shared" si="23"/>
        <v>40</v>
      </c>
      <c r="AB38" s="67">
        <f t="shared" si="24"/>
        <v>440</v>
      </c>
    </row>
    <row r="39" spans="1:28" ht="15" customHeight="1" x14ac:dyDescent="0.25">
      <c r="A39" s="71">
        <v>802</v>
      </c>
      <c r="B39" s="71">
        <v>400</v>
      </c>
      <c r="C39" s="68">
        <f t="shared" si="14"/>
        <v>5.35</v>
      </c>
      <c r="D39" s="68">
        <v>269.08999999999997</v>
      </c>
      <c r="E39" s="68">
        <v>211.45</v>
      </c>
      <c r="F39" s="68">
        <f t="shared" si="15"/>
        <v>33.6</v>
      </c>
      <c r="G39" s="68">
        <v>0</v>
      </c>
      <c r="H39" s="68">
        <f t="shared" si="16"/>
        <v>60.4</v>
      </c>
      <c r="I39" s="68">
        <v>0</v>
      </c>
      <c r="J39" s="72">
        <f t="shared" si="25"/>
        <v>1</v>
      </c>
      <c r="K39" s="72">
        <f t="shared" si="26"/>
        <v>1</v>
      </c>
      <c r="L39" s="72">
        <f t="shared" ref="L39:L70" si="27">IF(OR(COUNTIF(K35:K39,1)=5,COUNTIF(K35:K39,-1)=5),1,0)</f>
        <v>1</v>
      </c>
      <c r="M39" s="72">
        <f t="shared" ca="1" si="17"/>
        <v>0</v>
      </c>
      <c r="N39" s="26"/>
      <c r="O39" s="26"/>
      <c r="P39" s="25"/>
      <c r="Q39" s="25"/>
      <c r="T39" s="22">
        <v>0</v>
      </c>
      <c r="U39" s="74">
        <f t="shared" si="18"/>
        <v>-400</v>
      </c>
      <c r="V39" s="70">
        <f t="shared" si="19"/>
        <v>-400</v>
      </c>
      <c r="W39" s="70"/>
      <c r="X39" s="70">
        <f t="shared" si="20"/>
        <v>439.69785984053715</v>
      </c>
      <c r="Y39" s="70">
        <f t="shared" si="21"/>
        <v>39.697859840537149</v>
      </c>
      <c r="Z39" s="70">
        <f t="shared" si="22"/>
        <v>40</v>
      </c>
      <c r="AA39" s="24">
        <f t="shared" si="23"/>
        <v>40</v>
      </c>
      <c r="AB39" s="67">
        <f t="shared" si="24"/>
        <v>440</v>
      </c>
    </row>
    <row r="40" spans="1:28" ht="15" customHeight="1" x14ac:dyDescent="0.25">
      <c r="A40" s="71">
        <v>669</v>
      </c>
      <c r="B40" s="71">
        <v>400</v>
      </c>
      <c r="C40" s="68">
        <f t="shared" si="14"/>
        <v>4.46</v>
      </c>
      <c r="D40" s="68">
        <v>269.12</v>
      </c>
      <c r="E40" s="68">
        <v>211.45</v>
      </c>
      <c r="F40" s="68">
        <f t="shared" si="15"/>
        <v>45.5</v>
      </c>
      <c r="G40" s="68">
        <v>0</v>
      </c>
      <c r="H40" s="68">
        <f t="shared" si="16"/>
        <v>64.714285714285708</v>
      </c>
      <c r="I40" s="68">
        <v>0</v>
      </c>
      <c r="J40" s="72">
        <f t="shared" si="25"/>
        <v>1</v>
      </c>
      <c r="K40" s="72">
        <f t="shared" si="26"/>
        <v>1</v>
      </c>
      <c r="L40" s="72">
        <f t="shared" si="27"/>
        <v>1</v>
      </c>
      <c r="M40" s="72">
        <f t="shared" ca="1" si="17"/>
        <v>0</v>
      </c>
      <c r="N40" s="26"/>
      <c r="O40" s="26"/>
      <c r="P40" s="25"/>
      <c r="Q40" s="25"/>
      <c r="T40" s="22">
        <v>0</v>
      </c>
      <c r="U40" s="74">
        <f t="shared" si="18"/>
        <v>-400</v>
      </c>
      <c r="V40" s="70">
        <f t="shared" si="19"/>
        <v>-400</v>
      </c>
      <c r="W40" s="70"/>
      <c r="X40" s="70">
        <f t="shared" si="20"/>
        <v>439.69785984053715</v>
      </c>
      <c r="Y40" s="70">
        <f t="shared" si="21"/>
        <v>39.697859840537149</v>
      </c>
      <c r="Z40" s="70">
        <f t="shared" si="22"/>
        <v>40</v>
      </c>
      <c r="AA40" s="24">
        <f t="shared" si="23"/>
        <v>40</v>
      </c>
      <c r="AB40" s="67">
        <f t="shared" si="24"/>
        <v>440</v>
      </c>
    </row>
    <row r="41" spans="1:28" ht="15" customHeight="1" x14ac:dyDescent="0.25">
      <c r="A41" s="71">
        <v>599</v>
      </c>
      <c r="B41" s="71">
        <v>400</v>
      </c>
      <c r="C41" s="68">
        <f t="shared" si="14"/>
        <v>3.99</v>
      </c>
      <c r="D41" s="68">
        <v>269.14999999999998</v>
      </c>
      <c r="E41" s="68">
        <v>211.45</v>
      </c>
      <c r="F41" s="68">
        <f t="shared" si="15"/>
        <v>54.384615384615387</v>
      </c>
      <c r="G41" s="68">
        <v>0</v>
      </c>
      <c r="H41" s="68">
        <f t="shared" si="16"/>
        <v>69.692307692307693</v>
      </c>
      <c r="I41" s="68">
        <v>0</v>
      </c>
      <c r="J41" s="72">
        <f t="shared" si="25"/>
        <v>1</v>
      </c>
      <c r="K41" s="72">
        <f t="shared" si="26"/>
        <v>1</v>
      </c>
      <c r="L41" s="72">
        <f t="shared" si="27"/>
        <v>1</v>
      </c>
      <c r="M41" s="72">
        <f t="shared" ca="1" si="17"/>
        <v>0</v>
      </c>
      <c r="N41" s="26"/>
      <c r="O41" s="26"/>
      <c r="P41" s="25"/>
      <c r="Q41" s="25"/>
      <c r="T41" s="22">
        <v>0</v>
      </c>
      <c r="U41" s="74">
        <f t="shared" si="18"/>
        <v>-400</v>
      </c>
      <c r="V41" s="70">
        <f t="shared" si="19"/>
        <v>-400</v>
      </c>
      <c r="W41" s="70"/>
      <c r="X41" s="70">
        <f t="shared" si="20"/>
        <v>439.69785984053715</v>
      </c>
      <c r="Y41" s="70">
        <f t="shared" si="21"/>
        <v>39.697859840537149</v>
      </c>
      <c r="Z41" s="70">
        <f t="shared" si="22"/>
        <v>40</v>
      </c>
      <c r="AA41" s="24">
        <f t="shared" si="23"/>
        <v>40</v>
      </c>
      <c r="AB41" s="67">
        <f t="shared" si="24"/>
        <v>440</v>
      </c>
    </row>
    <row r="42" spans="1:28" ht="15" customHeight="1" x14ac:dyDescent="0.25">
      <c r="A42" s="71">
        <v>669</v>
      </c>
      <c r="B42" s="71">
        <v>400</v>
      </c>
      <c r="C42" s="68">
        <f t="shared" si="14"/>
        <v>4.46</v>
      </c>
      <c r="D42" s="68">
        <v>269.18</v>
      </c>
      <c r="E42" s="68">
        <v>211.45</v>
      </c>
      <c r="F42" s="68">
        <f t="shared" si="15"/>
        <v>53.083333333333336</v>
      </c>
      <c r="G42" s="68">
        <v>0</v>
      </c>
      <c r="H42" s="68">
        <f t="shared" si="16"/>
        <v>75.5</v>
      </c>
      <c r="I42" s="68">
        <v>0</v>
      </c>
      <c r="J42" s="72">
        <f t="shared" si="25"/>
        <v>1</v>
      </c>
      <c r="K42" s="72">
        <f t="shared" si="26"/>
        <v>1</v>
      </c>
      <c r="L42" s="72">
        <f t="shared" si="27"/>
        <v>1</v>
      </c>
      <c r="M42" s="72">
        <f t="shared" ca="1" si="17"/>
        <v>0</v>
      </c>
      <c r="N42" s="26"/>
      <c r="O42" s="26"/>
      <c r="P42" s="25"/>
      <c r="Q42" s="25"/>
      <c r="T42" s="22">
        <v>0</v>
      </c>
      <c r="U42" s="74">
        <f t="shared" si="18"/>
        <v>-400</v>
      </c>
      <c r="V42" s="70">
        <f t="shared" si="19"/>
        <v>-400</v>
      </c>
      <c r="W42" s="70"/>
      <c r="X42" s="70">
        <f t="shared" si="20"/>
        <v>439.69785984053715</v>
      </c>
      <c r="Y42" s="70">
        <f t="shared" si="21"/>
        <v>39.697859840537149</v>
      </c>
      <c r="Z42" s="70">
        <f t="shared" si="22"/>
        <v>40</v>
      </c>
      <c r="AA42" s="24">
        <f t="shared" si="23"/>
        <v>40</v>
      </c>
      <c r="AB42" s="67">
        <f t="shared" si="24"/>
        <v>440</v>
      </c>
    </row>
    <row r="43" spans="1:28" ht="15" customHeight="1" x14ac:dyDescent="0.25">
      <c r="A43" s="71">
        <v>738</v>
      </c>
      <c r="B43" s="71">
        <v>400</v>
      </c>
      <c r="C43" s="68">
        <f t="shared" si="14"/>
        <v>4.92</v>
      </c>
      <c r="D43" s="68">
        <v>269.22000000000003</v>
      </c>
      <c r="E43" s="68">
        <v>211.45</v>
      </c>
      <c r="F43" s="68">
        <f t="shared" si="15"/>
        <v>51.636363636363633</v>
      </c>
      <c r="G43" s="68">
        <v>0</v>
      </c>
      <c r="H43" s="68">
        <f t="shared" si="16"/>
        <v>82.36363636363636</v>
      </c>
      <c r="I43" s="68">
        <v>0</v>
      </c>
      <c r="J43" s="72">
        <f t="shared" si="25"/>
        <v>1</v>
      </c>
      <c r="K43" s="72">
        <f t="shared" si="26"/>
        <v>1</v>
      </c>
      <c r="L43" s="72">
        <f t="shared" si="27"/>
        <v>1</v>
      </c>
      <c r="M43" s="72">
        <f t="shared" ca="1" si="17"/>
        <v>0</v>
      </c>
      <c r="N43" s="26"/>
      <c r="O43" s="26"/>
      <c r="P43" s="25"/>
      <c r="Q43" s="25"/>
      <c r="T43" s="22">
        <v>0</v>
      </c>
      <c r="U43" s="74">
        <f t="shared" si="18"/>
        <v>-400</v>
      </c>
      <c r="V43" s="70">
        <f t="shared" si="19"/>
        <v>-400</v>
      </c>
      <c r="W43" s="70"/>
      <c r="X43" s="70">
        <f t="shared" si="20"/>
        <v>439.69785984053715</v>
      </c>
      <c r="Y43" s="70">
        <f t="shared" si="21"/>
        <v>39.697859840537149</v>
      </c>
      <c r="Z43" s="70">
        <f t="shared" si="22"/>
        <v>40</v>
      </c>
      <c r="AA43" s="24">
        <f t="shared" si="23"/>
        <v>40</v>
      </c>
      <c r="AB43" s="67">
        <f t="shared" si="24"/>
        <v>440</v>
      </c>
    </row>
    <row r="44" spans="1:28" ht="15" customHeight="1" x14ac:dyDescent="0.25">
      <c r="A44" s="71">
        <v>682</v>
      </c>
      <c r="B44" s="71">
        <v>400</v>
      </c>
      <c r="C44" s="68">
        <f t="shared" si="14"/>
        <v>4.55</v>
      </c>
      <c r="D44" s="68">
        <v>269.25</v>
      </c>
      <c r="E44" s="68">
        <v>211.45</v>
      </c>
      <c r="F44" s="68">
        <f t="shared" si="15"/>
        <v>62.4</v>
      </c>
      <c r="G44" s="68">
        <v>0</v>
      </c>
      <c r="H44" s="68">
        <f t="shared" si="16"/>
        <v>90.6</v>
      </c>
      <c r="I44" s="68">
        <v>0</v>
      </c>
      <c r="J44" s="72">
        <f t="shared" si="25"/>
        <v>1</v>
      </c>
      <c r="K44" s="72">
        <f t="shared" si="26"/>
        <v>1</v>
      </c>
      <c r="L44" s="72">
        <f t="shared" si="27"/>
        <v>1</v>
      </c>
      <c r="M44" s="72">
        <f t="shared" ca="1" si="17"/>
        <v>1</v>
      </c>
      <c r="N44" s="26"/>
      <c r="O44" s="26"/>
      <c r="P44" s="25"/>
      <c r="Q44" s="25"/>
      <c r="T44" s="22">
        <v>0</v>
      </c>
      <c r="U44" s="74">
        <f t="shared" si="18"/>
        <v>-400</v>
      </c>
      <c r="V44" s="70">
        <f t="shared" si="19"/>
        <v>-400</v>
      </c>
      <c r="W44" s="70"/>
      <c r="X44" s="70">
        <f t="shared" si="20"/>
        <v>439.69785984053715</v>
      </c>
      <c r="Y44" s="70">
        <f t="shared" si="21"/>
        <v>39.697859840537149</v>
      </c>
      <c r="Z44" s="70">
        <f t="shared" si="22"/>
        <v>40</v>
      </c>
      <c r="AA44" s="24">
        <f t="shared" si="23"/>
        <v>40</v>
      </c>
      <c r="AB44" s="67">
        <f t="shared" si="24"/>
        <v>440</v>
      </c>
    </row>
    <row r="45" spans="1:28" ht="15" customHeight="1" x14ac:dyDescent="0.25">
      <c r="A45" s="71">
        <v>838</v>
      </c>
      <c r="B45" s="71">
        <v>400</v>
      </c>
      <c r="C45" s="68">
        <f t="shared" si="14"/>
        <v>5.59</v>
      </c>
      <c r="D45" s="68">
        <v>269.3</v>
      </c>
      <c r="E45" s="68">
        <v>211.45</v>
      </c>
      <c r="F45" s="68">
        <f t="shared" si="15"/>
        <v>52</v>
      </c>
      <c r="G45" s="68">
        <v>0</v>
      </c>
      <c r="H45" s="68">
        <f t="shared" si="16"/>
        <v>100.66666666666667</v>
      </c>
      <c r="I45" s="68">
        <v>0</v>
      </c>
      <c r="J45" s="72">
        <f t="shared" si="25"/>
        <v>1</v>
      </c>
      <c r="K45" s="72">
        <f t="shared" si="26"/>
        <v>1</v>
      </c>
      <c r="L45" s="72">
        <f t="shared" si="27"/>
        <v>1</v>
      </c>
      <c r="M45" s="72">
        <f t="shared" ca="1" si="17"/>
        <v>0</v>
      </c>
      <c r="N45" s="26"/>
      <c r="O45" s="26"/>
      <c r="P45" s="25"/>
      <c r="Q45" s="25"/>
      <c r="T45" s="22">
        <v>0</v>
      </c>
      <c r="U45" s="74">
        <f t="shared" si="18"/>
        <v>-400</v>
      </c>
      <c r="V45" s="70">
        <f t="shared" si="19"/>
        <v>-400</v>
      </c>
      <c r="W45" s="70"/>
      <c r="X45" s="70">
        <f t="shared" si="20"/>
        <v>439.69785984053715</v>
      </c>
      <c r="Y45" s="70">
        <f t="shared" si="21"/>
        <v>39.697859840537149</v>
      </c>
      <c r="Z45" s="70">
        <f t="shared" si="22"/>
        <v>40</v>
      </c>
      <c r="AA45" s="24">
        <f t="shared" si="23"/>
        <v>40</v>
      </c>
      <c r="AB45" s="67">
        <f t="shared" si="24"/>
        <v>440</v>
      </c>
    </row>
    <row r="46" spans="1:28" ht="15" customHeight="1" x14ac:dyDescent="0.25">
      <c r="A46" s="71">
        <v>984</v>
      </c>
      <c r="B46" s="71">
        <v>400</v>
      </c>
      <c r="C46" s="68">
        <f t="shared" si="14"/>
        <v>6.56</v>
      </c>
      <c r="D46" s="68">
        <v>269.37</v>
      </c>
      <c r="E46" s="68">
        <v>211.45</v>
      </c>
      <c r="F46" s="68">
        <f t="shared" si="15"/>
        <v>40.25</v>
      </c>
      <c r="G46" s="68">
        <v>0</v>
      </c>
      <c r="H46" s="68">
        <f t="shared" si="16"/>
        <v>113.25</v>
      </c>
      <c r="I46" s="68">
        <v>0</v>
      </c>
      <c r="J46" s="72">
        <f t="shared" si="25"/>
        <v>1</v>
      </c>
      <c r="K46" s="72">
        <f t="shared" si="26"/>
        <v>1</v>
      </c>
      <c r="L46" s="72">
        <f t="shared" si="27"/>
        <v>1</v>
      </c>
      <c r="M46" s="72">
        <f t="shared" ca="1" si="17"/>
        <v>1</v>
      </c>
      <c r="N46" s="26"/>
      <c r="O46" s="26"/>
      <c r="P46" s="25"/>
      <c r="Q46" s="25"/>
      <c r="T46" s="22">
        <v>0</v>
      </c>
      <c r="U46" s="74">
        <f t="shared" si="18"/>
        <v>-400</v>
      </c>
      <c r="V46" s="70">
        <f t="shared" si="19"/>
        <v>-400</v>
      </c>
      <c r="W46" s="70"/>
      <c r="X46" s="70">
        <f t="shared" si="20"/>
        <v>439.69785984053715</v>
      </c>
      <c r="Y46" s="70">
        <f t="shared" si="21"/>
        <v>39.697859840537149</v>
      </c>
      <c r="Z46" s="70">
        <f t="shared" si="22"/>
        <v>40</v>
      </c>
      <c r="AA46" s="24">
        <f t="shared" si="23"/>
        <v>40</v>
      </c>
      <c r="AB46" s="67">
        <f t="shared" si="24"/>
        <v>440</v>
      </c>
    </row>
    <row r="47" spans="1:28" ht="15" customHeight="1" x14ac:dyDescent="0.25">
      <c r="A47" s="71">
        <v>910</v>
      </c>
      <c r="B47" s="71">
        <v>400</v>
      </c>
      <c r="C47" s="68">
        <f t="shared" si="14"/>
        <v>6.07</v>
      </c>
      <c r="D47" s="68">
        <v>269.43</v>
      </c>
      <c r="E47" s="68">
        <v>211.45</v>
      </c>
      <c r="F47" s="68">
        <f t="shared" si="15"/>
        <v>56.571428571428569</v>
      </c>
      <c r="G47" s="68">
        <v>0</v>
      </c>
      <c r="H47" s="68">
        <f t="shared" si="16"/>
        <v>129.42857142857142</v>
      </c>
      <c r="I47" s="68">
        <v>0</v>
      </c>
      <c r="J47" s="72">
        <f t="shared" si="25"/>
        <v>1</v>
      </c>
      <c r="K47" s="72">
        <f t="shared" si="26"/>
        <v>1</v>
      </c>
      <c r="L47" s="72">
        <f t="shared" si="27"/>
        <v>1</v>
      </c>
      <c r="M47" s="72">
        <f t="shared" ca="1" si="17"/>
        <v>1</v>
      </c>
      <c r="N47" s="26"/>
      <c r="O47" s="26"/>
      <c r="P47" s="25"/>
      <c r="Q47" s="25"/>
      <c r="T47" s="22">
        <v>0</v>
      </c>
      <c r="U47" s="74">
        <f t="shared" si="18"/>
        <v>-400</v>
      </c>
      <c r="V47" s="70">
        <f t="shared" si="19"/>
        <v>-400</v>
      </c>
      <c r="W47" s="70"/>
      <c r="X47" s="70">
        <f t="shared" si="20"/>
        <v>439.69785984053715</v>
      </c>
      <c r="Y47" s="70">
        <f t="shared" si="21"/>
        <v>39.697859840537149</v>
      </c>
      <c r="Z47" s="70">
        <f t="shared" si="22"/>
        <v>40</v>
      </c>
      <c r="AA47" s="24">
        <f t="shared" si="23"/>
        <v>40</v>
      </c>
      <c r="AB47" s="67">
        <f t="shared" si="24"/>
        <v>440</v>
      </c>
    </row>
    <row r="48" spans="1:28" ht="15" customHeight="1" x14ac:dyDescent="0.25">
      <c r="A48" s="71">
        <v>1203</v>
      </c>
      <c r="B48" s="71">
        <v>400</v>
      </c>
      <c r="C48" s="68">
        <f t="shared" si="14"/>
        <v>8.02</v>
      </c>
      <c r="D48" s="68">
        <v>269.52</v>
      </c>
      <c r="E48" s="68">
        <v>211.45</v>
      </c>
      <c r="F48" s="68">
        <f t="shared" si="15"/>
        <v>17.166666666666668</v>
      </c>
      <c r="G48" s="68">
        <v>0</v>
      </c>
      <c r="H48" s="68">
        <f t="shared" si="16"/>
        <v>151</v>
      </c>
      <c r="I48" s="68">
        <v>0</v>
      </c>
      <c r="J48" s="72">
        <f t="shared" si="25"/>
        <v>1</v>
      </c>
      <c r="K48" s="72">
        <f t="shared" si="26"/>
        <v>1</v>
      </c>
      <c r="L48" s="72">
        <f t="shared" si="27"/>
        <v>1</v>
      </c>
      <c r="M48" s="72">
        <f t="shared" ca="1" si="17"/>
        <v>1</v>
      </c>
      <c r="N48" s="26"/>
      <c r="O48" s="26"/>
      <c r="P48" s="25"/>
      <c r="Q48" s="25"/>
      <c r="T48" s="22">
        <v>0</v>
      </c>
      <c r="U48" s="74">
        <f t="shared" si="18"/>
        <v>-400</v>
      </c>
      <c r="V48" s="70">
        <f t="shared" si="19"/>
        <v>-400</v>
      </c>
      <c r="W48" s="70"/>
      <c r="X48" s="70">
        <f t="shared" si="20"/>
        <v>439.69785984053715</v>
      </c>
      <c r="Y48" s="70">
        <f t="shared" si="21"/>
        <v>39.697859840537149</v>
      </c>
      <c r="Z48" s="70">
        <f t="shared" si="22"/>
        <v>40</v>
      </c>
      <c r="AA48" s="24">
        <f t="shared" si="23"/>
        <v>40</v>
      </c>
      <c r="AB48" s="67">
        <f t="shared" si="24"/>
        <v>440</v>
      </c>
    </row>
    <row r="49" spans="1:28" ht="15" customHeight="1" x14ac:dyDescent="0.25">
      <c r="A49" s="71">
        <v>982</v>
      </c>
      <c r="B49" s="71">
        <v>400</v>
      </c>
      <c r="C49" s="68">
        <f t="shared" si="14"/>
        <v>6.55</v>
      </c>
      <c r="D49" s="68">
        <v>269.58999999999997</v>
      </c>
      <c r="E49" s="68">
        <v>211.45</v>
      </c>
      <c r="F49" s="68">
        <f t="shared" si="15"/>
        <v>64.8</v>
      </c>
      <c r="G49" s="68">
        <v>0</v>
      </c>
      <c r="H49" s="68">
        <f t="shared" si="16"/>
        <v>181.2</v>
      </c>
      <c r="I49" s="68">
        <v>0</v>
      </c>
      <c r="J49" s="72">
        <f t="shared" si="25"/>
        <v>1</v>
      </c>
      <c r="K49" s="72">
        <f t="shared" si="26"/>
        <v>1</v>
      </c>
      <c r="L49" s="72">
        <f t="shared" si="27"/>
        <v>1</v>
      </c>
      <c r="M49" s="72">
        <f t="shared" ca="1" si="17"/>
        <v>0</v>
      </c>
      <c r="N49" s="26"/>
      <c r="O49" s="26"/>
      <c r="P49" s="25"/>
      <c r="Q49" s="25"/>
      <c r="T49" s="22">
        <v>0</v>
      </c>
      <c r="U49" s="74">
        <f t="shared" si="18"/>
        <v>-400</v>
      </c>
      <c r="V49" s="70">
        <f t="shared" si="19"/>
        <v>-400</v>
      </c>
      <c r="W49" s="70"/>
      <c r="X49" s="70">
        <f t="shared" si="20"/>
        <v>439.69785984053715</v>
      </c>
      <c r="Y49" s="70">
        <f t="shared" si="21"/>
        <v>39.697859840537149</v>
      </c>
      <c r="Z49" s="70">
        <f t="shared" si="22"/>
        <v>40</v>
      </c>
      <c r="AA49" s="24">
        <f t="shared" si="23"/>
        <v>40</v>
      </c>
      <c r="AB49" s="67">
        <f t="shared" si="24"/>
        <v>440</v>
      </c>
    </row>
    <row r="50" spans="1:28" ht="15" customHeight="1" x14ac:dyDescent="0.25">
      <c r="A50" s="71">
        <v>1201</v>
      </c>
      <c r="B50" s="71">
        <v>400</v>
      </c>
      <c r="C50" s="68">
        <f t="shared" si="14"/>
        <v>8.01</v>
      </c>
      <c r="D50" s="68">
        <v>269.68</v>
      </c>
      <c r="E50" s="68">
        <v>211.45</v>
      </c>
      <c r="F50" s="68">
        <f t="shared" si="15"/>
        <v>26.25</v>
      </c>
      <c r="G50" s="68">
        <v>0</v>
      </c>
      <c r="H50" s="68">
        <f t="shared" si="16"/>
        <v>226.5</v>
      </c>
      <c r="I50" s="68">
        <v>0</v>
      </c>
      <c r="J50" s="72">
        <f t="shared" si="25"/>
        <v>1</v>
      </c>
      <c r="K50" s="72">
        <f t="shared" si="26"/>
        <v>1</v>
      </c>
      <c r="L50" s="72">
        <f t="shared" si="27"/>
        <v>1</v>
      </c>
      <c r="M50" s="72">
        <f t="shared" ca="1" si="17"/>
        <v>0</v>
      </c>
      <c r="N50" s="26"/>
      <c r="O50" s="26"/>
      <c r="P50" s="25"/>
      <c r="Q50" s="25"/>
      <c r="T50" s="22">
        <v>0</v>
      </c>
      <c r="U50" s="74">
        <f t="shared" si="18"/>
        <v>-400</v>
      </c>
      <c r="V50" s="70">
        <f t="shared" si="19"/>
        <v>-400</v>
      </c>
      <c r="W50" s="70"/>
      <c r="X50" s="70">
        <f t="shared" si="20"/>
        <v>439.69785984053715</v>
      </c>
      <c r="Y50" s="70">
        <f t="shared" si="21"/>
        <v>39.697859840537149</v>
      </c>
      <c r="Z50" s="70">
        <f t="shared" si="22"/>
        <v>40</v>
      </c>
      <c r="AA50" s="24">
        <f t="shared" si="23"/>
        <v>40</v>
      </c>
      <c r="AB50" s="67">
        <f t="shared" si="24"/>
        <v>440</v>
      </c>
    </row>
    <row r="51" spans="1:28" ht="15" customHeight="1" x14ac:dyDescent="0.25">
      <c r="A51" s="71">
        <v>981</v>
      </c>
      <c r="B51" s="71">
        <v>400</v>
      </c>
      <c r="C51" s="68">
        <f t="shared" si="14"/>
        <v>6.54</v>
      </c>
      <c r="D51" s="68">
        <v>269.75</v>
      </c>
      <c r="E51" s="68">
        <v>211.45</v>
      </c>
      <c r="F51" s="68">
        <f t="shared" si="15"/>
        <v>108.33333333333333</v>
      </c>
      <c r="G51" s="68">
        <v>0</v>
      </c>
      <c r="H51" s="68">
        <f t="shared" si="16"/>
        <v>302</v>
      </c>
      <c r="I51" s="68">
        <v>0</v>
      </c>
      <c r="J51" s="72">
        <f t="shared" si="25"/>
        <v>1</v>
      </c>
      <c r="K51" s="72">
        <f t="shared" si="26"/>
        <v>1</v>
      </c>
      <c r="L51" s="72">
        <f t="shared" si="27"/>
        <v>1</v>
      </c>
      <c r="M51" s="72">
        <f t="shared" ca="1" si="17"/>
        <v>1</v>
      </c>
      <c r="N51" s="26"/>
      <c r="O51" s="26"/>
      <c r="P51" s="25"/>
      <c r="Q51" s="25"/>
      <c r="T51" s="22">
        <v>0</v>
      </c>
      <c r="U51" s="74">
        <f t="shared" si="18"/>
        <v>-400</v>
      </c>
      <c r="V51" s="70">
        <f t="shared" si="19"/>
        <v>-400</v>
      </c>
      <c r="W51" s="70"/>
      <c r="X51" s="70">
        <f t="shared" si="20"/>
        <v>439.69785984053715</v>
      </c>
      <c r="Y51" s="70">
        <f t="shared" si="21"/>
        <v>39.697859840537149</v>
      </c>
      <c r="Z51" s="70">
        <f t="shared" si="22"/>
        <v>40</v>
      </c>
      <c r="AA51" s="24">
        <f t="shared" si="23"/>
        <v>40</v>
      </c>
      <c r="AB51" s="67">
        <f t="shared" si="24"/>
        <v>440</v>
      </c>
    </row>
    <row r="52" spans="1:28" ht="15" customHeight="1" x14ac:dyDescent="0.25">
      <c r="A52" s="71">
        <v>1274</v>
      </c>
      <c r="B52" s="71">
        <v>400</v>
      </c>
      <c r="C52" s="68">
        <f t="shared" si="14"/>
        <v>8.49</v>
      </c>
      <c r="D52" s="68">
        <v>269.85000000000002</v>
      </c>
      <c r="E52" s="68">
        <v>211.45</v>
      </c>
      <c r="F52" s="68">
        <f t="shared" si="15"/>
        <v>16</v>
      </c>
      <c r="G52" s="68">
        <v>0</v>
      </c>
      <c r="H52" s="68">
        <f t="shared" si="16"/>
        <v>453</v>
      </c>
      <c r="I52" s="68">
        <v>0</v>
      </c>
      <c r="J52" s="72">
        <f t="shared" si="25"/>
        <v>1</v>
      </c>
      <c r="K52" s="72">
        <f t="shared" si="26"/>
        <v>1</v>
      </c>
      <c r="L52" s="72">
        <f t="shared" si="27"/>
        <v>1</v>
      </c>
      <c r="M52" s="72">
        <f t="shared" ca="1" si="17"/>
        <v>1</v>
      </c>
      <c r="N52" s="26"/>
      <c r="O52" s="26"/>
      <c r="P52" s="25"/>
      <c r="Q52" s="25"/>
      <c r="T52" s="22">
        <v>0</v>
      </c>
      <c r="U52" s="74">
        <f t="shared" si="18"/>
        <v>-400</v>
      </c>
      <c r="V52" s="70">
        <f t="shared" si="19"/>
        <v>-400</v>
      </c>
      <c r="W52" s="70"/>
      <c r="X52" s="70">
        <f t="shared" si="20"/>
        <v>439.69785984053715</v>
      </c>
      <c r="Y52" s="70">
        <f t="shared" si="21"/>
        <v>39.697859840537149</v>
      </c>
      <c r="Z52" s="70">
        <f t="shared" si="22"/>
        <v>40</v>
      </c>
      <c r="AA52" s="24">
        <f t="shared" si="23"/>
        <v>40</v>
      </c>
      <c r="AB52" s="67">
        <f t="shared" si="24"/>
        <v>440</v>
      </c>
    </row>
    <row r="53" spans="1:28" ht="15" customHeight="1" x14ac:dyDescent="0.25">
      <c r="A53" s="71">
        <v>1054</v>
      </c>
      <c r="B53" s="71">
        <v>400</v>
      </c>
      <c r="C53" s="68">
        <f t="shared" si="14"/>
        <v>7.03</v>
      </c>
      <c r="D53" s="68">
        <v>269.93</v>
      </c>
      <c r="E53" s="68">
        <v>211.45</v>
      </c>
      <c r="F53" s="68">
        <f t="shared" si="15"/>
        <v>252</v>
      </c>
      <c r="G53" s="68">
        <v>0</v>
      </c>
      <c r="H53" s="68">
        <f t="shared" si="16"/>
        <v>906</v>
      </c>
      <c r="I53" s="68">
        <v>0</v>
      </c>
      <c r="J53" s="72">
        <f t="shared" si="25"/>
        <v>1</v>
      </c>
      <c r="K53" s="72">
        <f t="shared" si="26"/>
        <v>1</v>
      </c>
      <c r="L53" s="72">
        <f t="shared" si="27"/>
        <v>1</v>
      </c>
      <c r="M53" s="72">
        <f t="shared" ca="1" si="17"/>
        <v>1</v>
      </c>
      <c r="N53" s="26"/>
      <c r="O53" s="26"/>
      <c r="P53" s="25"/>
      <c r="Q53" s="25"/>
      <c r="T53" s="22">
        <v>0</v>
      </c>
      <c r="U53" s="74">
        <f t="shared" si="18"/>
        <v>-400</v>
      </c>
      <c r="V53" s="70">
        <f t="shared" si="19"/>
        <v>-400</v>
      </c>
      <c r="W53" s="70"/>
      <c r="X53" s="70">
        <f t="shared" si="20"/>
        <v>439.69785984053715</v>
      </c>
      <c r="Y53" s="70">
        <f t="shared" si="21"/>
        <v>39.697859840537149</v>
      </c>
      <c r="Z53" s="70">
        <f t="shared" si="22"/>
        <v>40</v>
      </c>
      <c r="AA53" s="24">
        <f t="shared" si="23"/>
        <v>40</v>
      </c>
      <c r="AB53" s="67">
        <f t="shared" si="24"/>
        <v>440</v>
      </c>
    </row>
    <row r="54" spans="1:28" ht="15" customHeight="1" x14ac:dyDescent="0.25">
      <c r="A54" s="79">
        <v>1306</v>
      </c>
      <c r="B54" s="71">
        <v>400</v>
      </c>
      <c r="C54" s="68">
        <f t="shared" si="14"/>
        <v>8.7100000000000009</v>
      </c>
      <c r="D54" s="68">
        <v>270.02999999999997</v>
      </c>
      <c r="E54" s="68">
        <v>211.45</v>
      </c>
      <c r="F54" s="80">
        <v>0</v>
      </c>
      <c r="G54" s="80">
        <v>0</v>
      </c>
      <c r="H54" s="80">
        <v>0</v>
      </c>
      <c r="I54" s="80">
        <v>0</v>
      </c>
      <c r="J54" s="72">
        <f t="shared" si="25"/>
        <v>1</v>
      </c>
      <c r="K54" s="72">
        <f t="shared" si="26"/>
        <v>1</v>
      </c>
      <c r="L54" s="72">
        <f t="shared" si="27"/>
        <v>1</v>
      </c>
      <c r="M54" s="72">
        <f t="shared" ca="1" si="17"/>
        <v>1</v>
      </c>
      <c r="N54" s="26"/>
      <c r="O54" s="26"/>
      <c r="P54" s="25"/>
      <c r="Q54" s="25"/>
      <c r="T54" s="22">
        <v>0</v>
      </c>
      <c r="U54" s="74">
        <f t="shared" si="18"/>
        <v>-400</v>
      </c>
      <c r="V54" s="70">
        <f t="shared" si="19"/>
        <v>-400</v>
      </c>
      <c r="W54" s="70"/>
      <c r="X54" s="70">
        <f t="shared" si="20"/>
        <v>439.69785984053715</v>
      </c>
      <c r="Y54" s="70">
        <f t="shared" si="21"/>
        <v>39.697859840537149</v>
      </c>
      <c r="Z54" s="70">
        <f t="shared" si="22"/>
        <v>40</v>
      </c>
      <c r="AA54" s="24">
        <f t="shared" si="23"/>
        <v>40</v>
      </c>
      <c r="AB54" s="67">
        <f t="shared" si="24"/>
        <v>440</v>
      </c>
    </row>
    <row r="55" spans="1:28" ht="15" customHeight="1" x14ac:dyDescent="0.25">
      <c r="A55" s="71">
        <v>1199</v>
      </c>
      <c r="B55" s="71">
        <v>400</v>
      </c>
      <c r="C55" s="68">
        <f t="shared" si="14"/>
        <v>7.99</v>
      </c>
      <c r="D55" s="68">
        <v>270.12</v>
      </c>
      <c r="E55" s="68">
        <v>211.45</v>
      </c>
      <c r="F55" s="68">
        <v>0</v>
      </c>
      <c r="G55" s="68">
        <f t="shared" ref="G55:G86" si="28">($A$54-A55)/(ROW(A55)-ROW($A$54))</f>
        <v>107</v>
      </c>
      <c r="H55" s="68">
        <v>0</v>
      </c>
      <c r="I55" s="68">
        <f t="shared" ref="I55:I86" si="29">($A$54-B55)/(ROW(B55)-ROW($A$54))</f>
        <v>906</v>
      </c>
      <c r="J55" s="72">
        <f t="shared" si="25"/>
        <v>1</v>
      </c>
      <c r="K55" s="72">
        <f t="shared" si="26"/>
        <v>1</v>
      </c>
      <c r="L55" s="72">
        <f t="shared" si="27"/>
        <v>1</v>
      </c>
      <c r="M55" s="72">
        <f t="shared" ca="1" si="17"/>
        <v>1</v>
      </c>
      <c r="N55" s="26"/>
      <c r="O55" s="26"/>
      <c r="P55" s="25"/>
      <c r="Q55" s="25"/>
      <c r="T55" s="22">
        <v>0</v>
      </c>
      <c r="U55" s="74">
        <f t="shared" si="18"/>
        <v>-400</v>
      </c>
      <c r="V55" s="70">
        <f t="shared" si="19"/>
        <v>-400</v>
      </c>
      <c r="W55" s="70"/>
      <c r="X55" s="70">
        <f t="shared" si="20"/>
        <v>439.69785984053715</v>
      </c>
      <c r="Y55" s="70">
        <f t="shared" si="21"/>
        <v>39.697859840537149</v>
      </c>
      <c r="Z55" s="70">
        <f t="shared" si="22"/>
        <v>40</v>
      </c>
      <c r="AA55" s="24">
        <f t="shared" si="23"/>
        <v>40</v>
      </c>
      <c r="AB55" s="67">
        <f t="shared" si="24"/>
        <v>440</v>
      </c>
    </row>
    <row r="56" spans="1:28" ht="15" customHeight="1" x14ac:dyDescent="0.25">
      <c r="A56" s="71">
        <v>1041</v>
      </c>
      <c r="B56" s="71">
        <v>400</v>
      </c>
      <c r="C56" s="68">
        <f t="shared" si="14"/>
        <v>6.94</v>
      </c>
      <c r="D56" s="68">
        <v>270.19</v>
      </c>
      <c r="E56" s="68">
        <v>211.45</v>
      </c>
      <c r="F56" s="68">
        <v>0</v>
      </c>
      <c r="G56" s="68">
        <f t="shared" si="28"/>
        <v>132.5</v>
      </c>
      <c r="H56" s="68">
        <v>0</v>
      </c>
      <c r="I56" s="68">
        <f t="shared" si="29"/>
        <v>453</v>
      </c>
      <c r="J56" s="72">
        <f t="shared" si="25"/>
        <v>1</v>
      </c>
      <c r="K56" s="72">
        <f t="shared" si="26"/>
        <v>1</v>
      </c>
      <c r="L56" s="72">
        <f t="shared" si="27"/>
        <v>1</v>
      </c>
      <c r="M56" s="72">
        <f t="shared" ca="1" si="17"/>
        <v>1</v>
      </c>
      <c r="N56" s="26"/>
      <c r="O56" s="26"/>
      <c r="P56" s="25"/>
      <c r="Q56" s="25"/>
      <c r="T56" s="22">
        <v>0</v>
      </c>
      <c r="U56" s="74">
        <f t="shared" si="18"/>
        <v>-400</v>
      </c>
      <c r="V56" s="70">
        <f t="shared" si="19"/>
        <v>-400</v>
      </c>
      <c r="W56" s="70"/>
      <c r="X56" s="70">
        <f t="shared" si="20"/>
        <v>439.69785984053715</v>
      </c>
      <c r="Y56" s="70">
        <f t="shared" si="21"/>
        <v>39.697859840537149</v>
      </c>
      <c r="Z56" s="70">
        <f t="shared" si="22"/>
        <v>40</v>
      </c>
      <c r="AA56" s="24">
        <f t="shared" si="23"/>
        <v>40</v>
      </c>
      <c r="AB56" s="67">
        <f t="shared" si="24"/>
        <v>440</v>
      </c>
    </row>
    <row r="57" spans="1:28" ht="15" customHeight="1" x14ac:dyDescent="0.25">
      <c r="A57" s="71">
        <v>1122</v>
      </c>
      <c r="B57" s="71">
        <v>400</v>
      </c>
      <c r="C57" s="68">
        <f t="shared" si="14"/>
        <v>7.48</v>
      </c>
      <c r="D57" s="68">
        <v>270.27</v>
      </c>
      <c r="E57" s="68">
        <v>211.45</v>
      </c>
      <c r="F57" s="68">
        <v>0</v>
      </c>
      <c r="G57" s="68">
        <f t="shared" si="28"/>
        <v>61.333333333333336</v>
      </c>
      <c r="H57" s="68">
        <v>0</v>
      </c>
      <c r="I57" s="68">
        <f t="shared" si="29"/>
        <v>302</v>
      </c>
      <c r="J57" s="72">
        <f t="shared" si="25"/>
        <v>1</v>
      </c>
      <c r="K57" s="72">
        <f t="shared" si="26"/>
        <v>1</v>
      </c>
      <c r="L57" s="72">
        <f t="shared" si="27"/>
        <v>1</v>
      </c>
      <c r="M57" s="72">
        <f t="shared" ca="1" si="17"/>
        <v>1</v>
      </c>
      <c r="N57" s="26"/>
      <c r="O57" s="26"/>
      <c r="P57" s="25"/>
      <c r="Q57" s="25"/>
      <c r="T57" s="22">
        <v>0</v>
      </c>
      <c r="U57" s="74">
        <f t="shared" si="18"/>
        <v>-400</v>
      </c>
      <c r="V57" s="70">
        <f t="shared" si="19"/>
        <v>-400</v>
      </c>
      <c r="W57" s="70"/>
      <c r="X57" s="70">
        <f t="shared" si="20"/>
        <v>439.69785984053715</v>
      </c>
      <c r="Y57" s="70">
        <f t="shared" si="21"/>
        <v>39.697859840537149</v>
      </c>
      <c r="Z57" s="70">
        <f t="shared" si="22"/>
        <v>40</v>
      </c>
      <c r="AA57" s="24">
        <f t="shared" si="23"/>
        <v>40</v>
      </c>
      <c r="AB57" s="67">
        <f t="shared" si="24"/>
        <v>440</v>
      </c>
    </row>
    <row r="58" spans="1:28" ht="15" customHeight="1" x14ac:dyDescent="0.25">
      <c r="A58" s="71">
        <v>962</v>
      </c>
      <c r="B58" s="71">
        <v>400</v>
      </c>
      <c r="C58" s="68">
        <f t="shared" si="14"/>
        <v>6.41</v>
      </c>
      <c r="D58" s="68">
        <v>270.33</v>
      </c>
      <c r="E58" s="68">
        <v>211.45</v>
      </c>
      <c r="F58" s="68">
        <v>0</v>
      </c>
      <c r="G58" s="68">
        <f t="shared" si="28"/>
        <v>86</v>
      </c>
      <c r="H58" s="68">
        <v>0</v>
      </c>
      <c r="I58" s="68">
        <f t="shared" si="29"/>
        <v>226.5</v>
      </c>
      <c r="J58" s="72">
        <f t="shared" si="25"/>
        <v>1</v>
      </c>
      <c r="K58" s="72">
        <f t="shared" si="26"/>
        <v>1</v>
      </c>
      <c r="L58" s="72">
        <f t="shared" si="27"/>
        <v>1</v>
      </c>
      <c r="M58" s="72">
        <f t="shared" ca="1" si="17"/>
        <v>1</v>
      </c>
      <c r="N58" s="26"/>
      <c r="O58" s="26"/>
      <c r="P58" s="25"/>
      <c r="Q58" s="25"/>
      <c r="T58" s="22">
        <v>0</v>
      </c>
      <c r="U58" s="74">
        <f t="shared" si="18"/>
        <v>-400</v>
      </c>
      <c r="V58" s="70">
        <f t="shared" si="19"/>
        <v>-400</v>
      </c>
      <c r="W58" s="70"/>
      <c r="X58" s="70">
        <f t="shared" si="20"/>
        <v>439.69785984053715</v>
      </c>
      <c r="Y58" s="70">
        <f t="shared" si="21"/>
        <v>39.697859840537149</v>
      </c>
      <c r="Z58" s="70">
        <f t="shared" si="22"/>
        <v>40</v>
      </c>
      <c r="AA58" s="24">
        <f t="shared" si="23"/>
        <v>40</v>
      </c>
      <c r="AB58" s="67">
        <f t="shared" si="24"/>
        <v>440</v>
      </c>
    </row>
    <row r="59" spans="1:28" ht="15" customHeight="1" x14ac:dyDescent="0.25">
      <c r="A59" s="71">
        <v>801</v>
      </c>
      <c r="B59" s="71">
        <v>400</v>
      </c>
      <c r="C59" s="68">
        <f t="shared" si="14"/>
        <v>5.34</v>
      </c>
      <c r="D59" s="68">
        <v>270.37</v>
      </c>
      <c r="E59" s="68">
        <v>211.45</v>
      </c>
      <c r="F59" s="68">
        <v>0</v>
      </c>
      <c r="G59" s="68">
        <f t="shared" si="28"/>
        <v>101</v>
      </c>
      <c r="H59" s="68">
        <v>0</v>
      </c>
      <c r="I59" s="68">
        <f t="shared" si="29"/>
        <v>181.2</v>
      </c>
      <c r="J59" s="72">
        <f t="shared" si="25"/>
        <v>1</v>
      </c>
      <c r="K59" s="72">
        <f t="shared" si="26"/>
        <v>1</v>
      </c>
      <c r="L59" s="72">
        <f t="shared" si="27"/>
        <v>1</v>
      </c>
      <c r="M59" s="72">
        <f t="shared" ca="1" si="17"/>
        <v>0</v>
      </c>
      <c r="N59" s="26"/>
      <c r="O59" s="26"/>
      <c r="P59" s="25"/>
      <c r="Q59" s="25"/>
      <c r="T59" s="22">
        <v>0</v>
      </c>
      <c r="U59" s="74">
        <f t="shared" si="18"/>
        <v>-400</v>
      </c>
      <c r="V59" s="70">
        <f t="shared" si="19"/>
        <v>-400</v>
      </c>
      <c r="W59" s="70"/>
      <c r="X59" s="70">
        <f t="shared" si="20"/>
        <v>439.69785984053715</v>
      </c>
      <c r="Y59" s="70">
        <f t="shared" si="21"/>
        <v>39.697859840537149</v>
      </c>
      <c r="Z59" s="70">
        <f t="shared" si="22"/>
        <v>40</v>
      </c>
      <c r="AA59" s="24">
        <f t="shared" si="23"/>
        <v>40</v>
      </c>
      <c r="AB59" s="67">
        <f t="shared" si="24"/>
        <v>440</v>
      </c>
    </row>
    <row r="60" spans="1:28" ht="15" customHeight="1" x14ac:dyDescent="0.25">
      <c r="A60" s="71">
        <v>881</v>
      </c>
      <c r="B60" s="71">
        <v>400</v>
      </c>
      <c r="C60" s="68">
        <f t="shared" si="14"/>
        <v>5.87</v>
      </c>
      <c r="D60" s="68">
        <v>270.42</v>
      </c>
      <c r="E60" s="68">
        <v>211.45</v>
      </c>
      <c r="F60" s="68">
        <v>0</v>
      </c>
      <c r="G60" s="68">
        <f t="shared" si="28"/>
        <v>70.833333333333329</v>
      </c>
      <c r="H60" s="68">
        <v>0</v>
      </c>
      <c r="I60" s="68">
        <f t="shared" si="29"/>
        <v>151</v>
      </c>
      <c r="J60" s="72">
        <f t="shared" si="25"/>
        <v>1</v>
      </c>
      <c r="K60" s="72">
        <f t="shared" si="26"/>
        <v>1</v>
      </c>
      <c r="L60" s="72">
        <f t="shared" si="27"/>
        <v>1</v>
      </c>
      <c r="M60" s="72">
        <f t="shared" ca="1" si="17"/>
        <v>0</v>
      </c>
      <c r="N60" s="26"/>
      <c r="O60" s="26"/>
      <c r="P60" s="25"/>
      <c r="Q60" s="25"/>
      <c r="T60" s="22">
        <v>0</v>
      </c>
      <c r="U60" s="74">
        <f t="shared" si="18"/>
        <v>-400</v>
      </c>
      <c r="V60" s="70">
        <f t="shared" si="19"/>
        <v>-400</v>
      </c>
      <c r="W60" s="70"/>
      <c r="X60" s="70">
        <f t="shared" si="20"/>
        <v>439.69785984053715</v>
      </c>
      <c r="Y60" s="70">
        <f t="shared" si="21"/>
        <v>39.697859840537149</v>
      </c>
      <c r="Z60" s="70">
        <f t="shared" si="22"/>
        <v>40</v>
      </c>
      <c r="AA60" s="24">
        <f t="shared" si="23"/>
        <v>40</v>
      </c>
      <c r="AB60" s="67">
        <f t="shared" si="24"/>
        <v>440</v>
      </c>
    </row>
    <row r="61" spans="1:28" ht="15" customHeight="1" x14ac:dyDescent="0.25">
      <c r="A61" s="71">
        <v>721</v>
      </c>
      <c r="B61" s="71">
        <v>400</v>
      </c>
      <c r="C61" s="68">
        <f t="shared" si="14"/>
        <v>4.8099999999999996</v>
      </c>
      <c r="D61" s="68">
        <v>270.45999999999998</v>
      </c>
      <c r="E61" s="68">
        <v>211.45</v>
      </c>
      <c r="F61" s="68">
        <v>0</v>
      </c>
      <c r="G61" s="68">
        <f t="shared" si="28"/>
        <v>83.571428571428569</v>
      </c>
      <c r="H61" s="68">
        <v>0</v>
      </c>
      <c r="I61" s="68">
        <f t="shared" si="29"/>
        <v>129.42857142857142</v>
      </c>
      <c r="J61" s="72">
        <f t="shared" si="25"/>
        <v>1</v>
      </c>
      <c r="K61" s="72">
        <f t="shared" si="26"/>
        <v>1</v>
      </c>
      <c r="L61" s="72">
        <f t="shared" si="27"/>
        <v>1</v>
      </c>
      <c r="M61" s="72">
        <f t="shared" ca="1" si="17"/>
        <v>0</v>
      </c>
      <c r="N61" s="26"/>
      <c r="O61" s="26"/>
      <c r="P61" s="25"/>
      <c r="Q61" s="25"/>
      <c r="T61" s="22">
        <v>0</v>
      </c>
      <c r="U61" s="74">
        <f t="shared" si="18"/>
        <v>-400</v>
      </c>
      <c r="V61" s="70">
        <f t="shared" si="19"/>
        <v>-400</v>
      </c>
      <c r="W61" s="70"/>
      <c r="X61" s="70">
        <f t="shared" si="20"/>
        <v>439.69785984053715</v>
      </c>
      <c r="Y61" s="70">
        <f t="shared" si="21"/>
        <v>39.697859840537149</v>
      </c>
      <c r="Z61" s="70">
        <f t="shared" si="22"/>
        <v>40</v>
      </c>
      <c r="AA61" s="24">
        <f t="shared" si="23"/>
        <v>40</v>
      </c>
      <c r="AB61" s="67">
        <f t="shared" si="24"/>
        <v>440</v>
      </c>
    </row>
    <row r="62" spans="1:28" ht="15" customHeight="1" x14ac:dyDescent="0.25">
      <c r="A62" s="71">
        <v>721</v>
      </c>
      <c r="B62" s="71">
        <v>400</v>
      </c>
      <c r="C62" s="68">
        <f t="shared" si="14"/>
        <v>4.8099999999999996</v>
      </c>
      <c r="D62" s="68">
        <v>270.49</v>
      </c>
      <c r="E62" s="68">
        <v>211.45</v>
      </c>
      <c r="F62" s="68">
        <v>0</v>
      </c>
      <c r="G62" s="68">
        <f t="shared" si="28"/>
        <v>73.125</v>
      </c>
      <c r="H62" s="68">
        <v>0</v>
      </c>
      <c r="I62" s="68">
        <f t="shared" si="29"/>
        <v>113.25</v>
      </c>
      <c r="J62" s="72">
        <f t="shared" si="25"/>
        <v>1</v>
      </c>
      <c r="K62" s="72">
        <f t="shared" si="26"/>
        <v>1</v>
      </c>
      <c r="L62" s="72">
        <f t="shared" si="27"/>
        <v>1</v>
      </c>
      <c r="M62" s="72">
        <f t="shared" ca="1" si="17"/>
        <v>1</v>
      </c>
      <c r="N62" s="26"/>
      <c r="O62" s="26"/>
      <c r="P62" s="25"/>
      <c r="Q62" s="25"/>
      <c r="T62" s="22">
        <v>0</v>
      </c>
      <c r="U62" s="74">
        <f t="shared" si="18"/>
        <v>-400</v>
      </c>
      <c r="V62" s="70">
        <f t="shared" si="19"/>
        <v>-400</v>
      </c>
      <c r="W62" s="70"/>
      <c r="X62" s="70">
        <f t="shared" si="20"/>
        <v>439.69785984053715</v>
      </c>
      <c r="Y62" s="70">
        <f t="shared" si="21"/>
        <v>39.697859840537149</v>
      </c>
      <c r="Z62" s="70">
        <f t="shared" si="22"/>
        <v>40</v>
      </c>
      <c r="AA62" s="24">
        <f t="shared" si="23"/>
        <v>40</v>
      </c>
      <c r="AB62" s="67">
        <f t="shared" si="24"/>
        <v>440</v>
      </c>
    </row>
    <row r="63" spans="1:28" ht="15" customHeight="1" x14ac:dyDescent="0.25">
      <c r="A63" s="71">
        <v>721</v>
      </c>
      <c r="B63" s="71">
        <v>400</v>
      </c>
      <c r="C63" s="68">
        <f t="shared" si="14"/>
        <v>4.8099999999999996</v>
      </c>
      <c r="D63" s="68">
        <v>270.52999999999997</v>
      </c>
      <c r="E63" s="68">
        <v>211.45</v>
      </c>
      <c r="F63" s="68">
        <v>0</v>
      </c>
      <c r="G63" s="68">
        <f t="shared" si="28"/>
        <v>65</v>
      </c>
      <c r="H63" s="68">
        <v>0</v>
      </c>
      <c r="I63" s="68">
        <f t="shared" si="29"/>
        <v>100.66666666666667</v>
      </c>
      <c r="J63" s="72">
        <f t="shared" si="25"/>
        <v>1</v>
      </c>
      <c r="K63" s="72">
        <f t="shared" si="26"/>
        <v>1</v>
      </c>
      <c r="L63" s="72">
        <f t="shared" si="27"/>
        <v>1</v>
      </c>
      <c r="M63" s="72">
        <f t="shared" ca="1" si="17"/>
        <v>1</v>
      </c>
      <c r="N63" s="26"/>
      <c r="O63" s="26"/>
      <c r="P63" s="25"/>
      <c r="Q63" s="25"/>
      <c r="T63" s="22">
        <v>0</v>
      </c>
      <c r="U63" s="74">
        <f t="shared" si="18"/>
        <v>-400</v>
      </c>
      <c r="V63" s="70">
        <f t="shared" si="19"/>
        <v>-400</v>
      </c>
      <c r="W63" s="70"/>
      <c r="X63" s="70">
        <f t="shared" si="20"/>
        <v>439.69785984053715</v>
      </c>
      <c r="Y63" s="70">
        <f t="shared" si="21"/>
        <v>39.697859840537149</v>
      </c>
      <c r="Z63" s="70">
        <f t="shared" si="22"/>
        <v>40</v>
      </c>
      <c r="AA63" s="24">
        <f t="shared" si="23"/>
        <v>40</v>
      </c>
      <c r="AB63" s="67">
        <f t="shared" si="24"/>
        <v>440</v>
      </c>
    </row>
    <row r="64" spans="1:28" ht="15" customHeight="1" x14ac:dyDescent="0.25">
      <c r="A64" s="71">
        <v>319</v>
      </c>
      <c r="B64" s="71">
        <v>400</v>
      </c>
      <c r="C64" s="68">
        <f t="shared" si="14"/>
        <v>2.13</v>
      </c>
      <c r="D64" s="68">
        <v>270.52</v>
      </c>
      <c r="E64" s="68">
        <v>211.45</v>
      </c>
      <c r="F64" s="68">
        <v>0</v>
      </c>
      <c r="G64" s="68">
        <f t="shared" si="28"/>
        <v>98.7</v>
      </c>
      <c r="H64" s="68">
        <v>0</v>
      </c>
      <c r="I64" s="68">
        <f t="shared" si="29"/>
        <v>90.6</v>
      </c>
      <c r="J64" s="72">
        <f t="shared" si="25"/>
        <v>1</v>
      </c>
      <c r="K64" s="72">
        <f t="shared" si="26"/>
        <v>1</v>
      </c>
      <c r="L64" s="72">
        <f t="shared" si="27"/>
        <v>1</v>
      </c>
      <c r="M64" s="72">
        <f t="shared" ca="1" si="17"/>
        <v>1</v>
      </c>
      <c r="N64" s="26"/>
      <c r="O64" s="26"/>
      <c r="P64" s="25"/>
      <c r="Q64" s="25"/>
      <c r="T64" s="22">
        <v>0</v>
      </c>
      <c r="U64" s="74">
        <f t="shared" si="18"/>
        <v>-400</v>
      </c>
      <c r="V64" s="70">
        <f t="shared" si="19"/>
        <v>-400</v>
      </c>
      <c r="W64" s="70"/>
      <c r="X64" s="70">
        <f t="shared" si="20"/>
        <v>439.69785984053715</v>
      </c>
      <c r="Y64" s="70">
        <f t="shared" si="21"/>
        <v>39.697859840537149</v>
      </c>
      <c r="Z64" s="70">
        <f t="shared" si="22"/>
        <v>40</v>
      </c>
      <c r="AA64" s="24">
        <f t="shared" si="23"/>
        <v>40</v>
      </c>
      <c r="AB64" s="67">
        <f t="shared" si="24"/>
        <v>440</v>
      </c>
    </row>
    <row r="65" spans="1:28" ht="15" customHeight="1" x14ac:dyDescent="0.25">
      <c r="A65" s="71">
        <v>1119</v>
      </c>
      <c r="B65" s="71">
        <v>400</v>
      </c>
      <c r="C65" s="68">
        <f t="shared" si="14"/>
        <v>7.46</v>
      </c>
      <c r="D65" s="68">
        <v>270.60000000000002</v>
      </c>
      <c r="E65" s="68">
        <v>211.45</v>
      </c>
      <c r="F65" s="68">
        <v>0</v>
      </c>
      <c r="G65" s="68">
        <f t="shared" si="28"/>
        <v>17</v>
      </c>
      <c r="H65" s="68">
        <v>0</v>
      </c>
      <c r="I65" s="68">
        <f t="shared" si="29"/>
        <v>82.36363636363636</v>
      </c>
      <c r="J65" s="72">
        <f t="shared" si="25"/>
        <v>1</v>
      </c>
      <c r="K65" s="72">
        <f t="shared" si="26"/>
        <v>1</v>
      </c>
      <c r="L65" s="72">
        <f t="shared" si="27"/>
        <v>1</v>
      </c>
      <c r="M65" s="72">
        <f t="shared" ca="1" si="17"/>
        <v>1</v>
      </c>
      <c r="N65" s="26"/>
      <c r="O65" s="26"/>
      <c r="P65" s="25"/>
      <c r="Q65" s="25"/>
      <c r="T65" s="22">
        <v>0</v>
      </c>
      <c r="U65" s="74">
        <f t="shared" si="18"/>
        <v>-400</v>
      </c>
      <c r="V65" s="70">
        <f t="shared" si="19"/>
        <v>-400</v>
      </c>
      <c r="W65" s="70"/>
      <c r="X65" s="70">
        <f t="shared" si="20"/>
        <v>439.69785984053715</v>
      </c>
      <c r="Y65" s="70">
        <f t="shared" si="21"/>
        <v>39.697859840537149</v>
      </c>
      <c r="Z65" s="70">
        <f t="shared" si="22"/>
        <v>40</v>
      </c>
      <c r="AA65" s="24">
        <f t="shared" si="23"/>
        <v>40</v>
      </c>
      <c r="AB65" s="67">
        <f t="shared" si="24"/>
        <v>440</v>
      </c>
    </row>
    <row r="66" spans="1:28" ht="15" customHeight="1" x14ac:dyDescent="0.25">
      <c r="A66" s="71">
        <v>479</v>
      </c>
      <c r="B66" s="71">
        <v>400</v>
      </c>
      <c r="C66" s="68">
        <f t="shared" ref="C66:C97" si="30">ROUND(A66/150,2)</f>
        <v>3.19</v>
      </c>
      <c r="D66" s="68">
        <v>270.61</v>
      </c>
      <c r="E66" s="68">
        <v>211.45</v>
      </c>
      <c r="F66" s="68">
        <v>0</v>
      </c>
      <c r="G66" s="68">
        <f t="shared" si="28"/>
        <v>68.916666666666671</v>
      </c>
      <c r="H66" s="68">
        <v>0</v>
      </c>
      <c r="I66" s="68">
        <f t="shared" si="29"/>
        <v>75.5</v>
      </c>
      <c r="J66" s="72">
        <f t="shared" si="25"/>
        <v>1</v>
      </c>
      <c r="K66" s="72">
        <f t="shared" si="26"/>
        <v>1</v>
      </c>
      <c r="L66" s="72">
        <f t="shared" si="27"/>
        <v>1</v>
      </c>
      <c r="M66" s="72">
        <f t="shared" ref="M66:M97" ca="1" si="31">IF(RAND()&lt;0.5,0,1)</f>
        <v>1</v>
      </c>
      <c r="N66" s="26"/>
      <c r="O66" s="26"/>
      <c r="P66" s="25"/>
      <c r="Q66" s="25"/>
      <c r="T66" s="22">
        <v>0</v>
      </c>
      <c r="U66" s="74">
        <f t="shared" ref="U66:U97" si="32">T66-B66</f>
        <v>-400</v>
      </c>
      <c r="V66" s="70">
        <f t="shared" ref="V66:V97" si="33">ROUND(U66,0)</f>
        <v>-400</v>
      </c>
      <c r="W66" s="70"/>
      <c r="X66" s="70">
        <f t="shared" ref="X66:X97" si="34">B66/$W$2*$W$3</f>
        <v>439.69785984053715</v>
      </c>
      <c r="Y66" s="70">
        <f t="shared" ref="Y66:Y97" si="35">X66-B66</f>
        <v>39.697859840537149</v>
      </c>
      <c r="Z66" s="70">
        <f t="shared" ref="Z66:Z97" si="36">ROUND(Y66,0)</f>
        <v>40</v>
      </c>
      <c r="AA66" s="24">
        <f t="shared" ref="AA66:AA97" si="37">IF(V66&gt;=0,V66,Z66)</f>
        <v>40</v>
      </c>
      <c r="AB66" s="67">
        <f t="shared" ref="AB66:AB97" si="38">B66+AA66</f>
        <v>440</v>
      </c>
    </row>
    <row r="67" spans="1:28" ht="15" customHeight="1" x14ac:dyDescent="0.25">
      <c r="A67" s="71">
        <v>799</v>
      </c>
      <c r="B67" s="71">
        <v>400</v>
      </c>
      <c r="C67" s="68">
        <f t="shared" si="30"/>
        <v>5.33</v>
      </c>
      <c r="D67" s="68">
        <v>270.64999999999998</v>
      </c>
      <c r="E67" s="68">
        <v>211.45</v>
      </c>
      <c r="F67" s="68">
        <v>0</v>
      </c>
      <c r="G67" s="68">
        <f t="shared" si="28"/>
        <v>39</v>
      </c>
      <c r="H67" s="68">
        <v>0</v>
      </c>
      <c r="I67" s="68">
        <f t="shared" si="29"/>
        <v>69.692307692307693</v>
      </c>
      <c r="J67" s="72">
        <f t="shared" ref="J67:J98" si="39">IF(ABS(B69-B66)&lt;=50,1,0)</f>
        <v>1</v>
      </c>
      <c r="K67" s="72">
        <f t="shared" ref="K67:K98" si="40">IF(ABS((B69-B66))&lt;=50,1,IF((B69-B66)*(1)&gt;=0,1,-1))</f>
        <v>1</v>
      </c>
      <c r="L67" s="72">
        <f t="shared" si="27"/>
        <v>1</v>
      </c>
      <c r="M67" s="72">
        <f t="shared" ca="1" si="31"/>
        <v>0</v>
      </c>
      <c r="N67" s="26"/>
      <c r="O67" s="26"/>
      <c r="P67" s="25"/>
      <c r="Q67" s="25"/>
      <c r="T67" s="22">
        <v>0</v>
      </c>
      <c r="U67" s="74">
        <f t="shared" si="32"/>
        <v>-400</v>
      </c>
      <c r="V67" s="70">
        <f t="shared" si="33"/>
        <v>-400</v>
      </c>
      <c r="W67" s="70"/>
      <c r="X67" s="70">
        <f t="shared" si="34"/>
        <v>439.69785984053715</v>
      </c>
      <c r="Y67" s="70">
        <f t="shared" si="35"/>
        <v>39.697859840537149</v>
      </c>
      <c r="Z67" s="70">
        <f t="shared" si="36"/>
        <v>40</v>
      </c>
      <c r="AA67" s="24">
        <f t="shared" si="37"/>
        <v>40</v>
      </c>
      <c r="AB67" s="67">
        <f t="shared" si="38"/>
        <v>440</v>
      </c>
    </row>
    <row r="68" spans="1:28" ht="15" customHeight="1" x14ac:dyDescent="0.25">
      <c r="A68" s="71">
        <v>559</v>
      </c>
      <c r="B68" s="71">
        <v>400</v>
      </c>
      <c r="C68" s="68">
        <f t="shared" si="30"/>
        <v>3.73</v>
      </c>
      <c r="D68" s="68">
        <v>270.67</v>
      </c>
      <c r="E68" s="68">
        <v>211.45</v>
      </c>
      <c r="F68" s="68">
        <v>0</v>
      </c>
      <c r="G68" s="68">
        <f t="shared" si="28"/>
        <v>53.357142857142854</v>
      </c>
      <c r="H68" s="68">
        <v>0</v>
      </c>
      <c r="I68" s="68">
        <f t="shared" si="29"/>
        <v>64.714285714285708</v>
      </c>
      <c r="J68" s="72">
        <f t="shared" si="39"/>
        <v>1</v>
      </c>
      <c r="K68" s="72">
        <f t="shared" si="40"/>
        <v>1</v>
      </c>
      <c r="L68" s="72">
        <f t="shared" si="27"/>
        <v>1</v>
      </c>
      <c r="M68" s="72">
        <f t="shared" ca="1" si="31"/>
        <v>0</v>
      </c>
      <c r="N68" s="26"/>
      <c r="O68" s="26"/>
      <c r="P68" s="25"/>
      <c r="Q68" s="25"/>
      <c r="T68" s="22">
        <v>0</v>
      </c>
      <c r="U68" s="74">
        <f t="shared" si="32"/>
        <v>-400</v>
      </c>
      <c r="V68" s="70">
        <f t="shared" si="33"/>
        <v>-400</v>
      </c>
      <c r="W68" s="70"/>
      <c r="X68" s="70">
        <f t="shared" si="34"/>
        <v>439.69785984053715</v>
      </c>
      <c r="Y68" s="70">
        <f t="shared" si="35"/>
        <v>39.697859840537149</v>
      </c>
      <c r="Z68" s="70">
        <f t="shared" si="36"/>
        <v>40</v>
      </c>
      <c r="AA68" s="24">
        <f t="shared" si="37"/>
        <v>40</v>
      </c>
      <c r="AB68" s="67">
        <f t="shared" si="38"/>
        <v>440</v>
      </c>
    </row>
    <row r="69" spans="1:28" ht="15" customHeight="1" x14ac:dyDescent="0.25">
      <c r="A69" s="71">
        <v>719</v>
      </c>
      <c r="B69" s="71">
        <v>400</v>
      </c>
      <c r="C69" s="68">
        <f t="shared" si="30"/>
        <v>4.79</v>
      </c>
      <c r="D69" s="68">
        <v>270.7</v>
      </c>
      <c r="E69" s="68">
        <v>211.45</v>
      </c>
      <c r="F69" s="68">
        <v>0</v>
      </c>
      <c r="G69" s="68">
        <f t="shared" si="28"/>
        <v>39.133333333333333</v>
      </c>
      <c r="H69" s="68">
        <v>0</v>
      </c>
      <c r="I69" s="68">
        <f t="shared" si="29"/>
        <v>60.4</v>
      </c>
      <c r="J69" s="72">
        <f t="shared" si="39"/>
        <v>1</v>
      </c>
      <c r="K69" s="72">
        <f t="shared" si="40"/>
        <v>1</v>
      </c>
      <c r="L69" s="72">
        <f t="shared" si="27"/>
        <v>1</v>
      </c>
      <c r="M69" s="72">
        <f t="shared" ca="1" si="31"/>
        <v>0</v>
      </c>
      <c r="N69" s="26"/>
      <c r="O69" s="26"/>
      <c r="P69" s="25"/>
      <c r="Q69" s="25"/>
      <c r="T69" s="22">
        <v>0</v>
      </c>
      <c r="U69" s="74">
        <f t="shared" si="32"/>
        <v>-400</v>
      </c>
      <c r="V69" s="70">
        <f t="shared" si="33"/>
        <v>-400</v>
      </c>
      <c r="W69" s="70"/>
      <c r="X69" s="70">
        <f t="shared" si="34"/>
        <v>439.69785984053715</v>
      </c>
      <c r="Y69" s="70">
        <f t="shared" si="35"/>
        <v>39.697859840537149</v>
      </c>
      <c r="Z69" s="70">
        <f t="shared" si="36"/>
        <v>40</v>
      </c>
      <c r="AA69" s="24">
        <f t="shared" si="37"/>
        <v>40</v>
      </c>
      <c r="AB69" s="67">
        <f t="shared" si="38"/>
        <v>440</v>
      </c>
    </row>
    <row r="70" spans="1:28" ht="15" customHeight="1" x14ac:dyDescent="0.25">
      <c r="A70" s="71">
        <v>479</v>
      </c>
      <c r="B70" s="71">
        <v>400</v>
      </c>
      <c r="C70" s="68">
        <f t="shared" si="30"/>
        <v>3.19</v>
      </c>
      <c r="D70" s="68">
        <v>270.70999999999998</v>
      </c>
      <c r="E70" s="68">
        <v>211.45</v>
      </c>
      <c r="F70" s="68">
        <v>0</v>
      </c>
      <c r="G70" s="68">
        <f t="shared" si="28"/>
        <v>51.6875</v>
      </c>
      <c r="H70" s="68">
        <v>0</v>
      </c>
      <c r="I70" s="68">
        <f t="shared" si="29"/>
        <v>56.625</v>
      </c>
      <c r="J70" s="72">
        <f t="shared" si="39"/>
        <v>1</v>
      </c>
      <c r="K70" s="72">
        <f t="shared" si="40"/>
        <v>1</v>
      </c>
      <c r="L70" s="72">
        <f t="shared" si="27"/>
        <v>1</v>
      </c>
      <c r="M70" s="72">
        <f t="shared" ca="1" si="31"/>
        <v>0</v>
      </c>
      <c r="N70" s="26"/>
      <c r="O70" s="26"/>
      <c r="P70" s="25"/>
      <c r="Q70" s="25"/>
      <c r="T70" s="22">
        <v>0</v>
      </c>
      <c r="U70" s="74">
        <f t="shared" si="32"/>
        <v>-400</v>
      </c>
      <c r="V70" s="70">
        <f t="shared" si="33"/>
        <v>-400</v>
      </c>
      <c r="W70" s="70"/>
      <c r="X70" s="70">
        <f t="shared" si="34"/>
        <v>439.69785984053715</v>
      </c>
      <c r="Y70" s="70">
        <f t="shared" si="35"/>
        <v>39.697859840537149</v>
      </c>
      <c r="Z70" s="70">
        <f t="shared" si="36"/>
        <v>40</v>
      </c>
      <c r="AA70" s="24">
        <f t="shared" si="37"/>
        <v>40</v>
      </c>
      <c r="AB70" s="67">
        <f t="shared" si="38"/>
        <v>440</v>
      </c>
    </row>
    <row r="71" spans="1:28" ht="15" customHeight="1" x14ac:dyDescent="0.25">
      <c r="A71" s="71">
        <v>638</v>
      </c>
      <c r="B71" s="71">
        <v>400</v>
      </c>
      <c r="C71" s="68">
        <f t="shared" si="30"/>
        <v>4.25</v>
      </c>
      <c r="D71" s="68">
        <v>270.74</v>
      </c>
      <c r="E71" s="68">
        <v>211.45</v>
      </c>
      <c r="F71" s="68">
        <v>0</v>
      </c>
      <c r="G71" s="68">
        <f t="shared" si="28"/>
        <v>39.294117647058826</v>
      </c>
      <c r="H71" s="68">
        <v>0</v>
      </c>
      <c r="I71" s="68">
        <f t="shared" si="29"/>
        <v>53.294117647058826</v>
      </c>
      <c r="J71" s="72">
        <f t="shared" si="39"/>
        <v>1</v>
      </c>
      <c r="K71" s="72">
        <f t="shared" si="40"/>
        <v>1</v>
      </c>
      <c r="L71" s="72">
        <f t="shared" ref="L71:L102" si="41">IF(OR(COUNTIF(K67:K71,1)=5,COUNTIF(K67:K71,-1)=5),1,0)</f>
        <v>1</v>
      </c>
      <c r="M71" s="72">
        <f t="shared" ca="1" si="31"/>
        <v>0</v>
      </c>
      <c r="N71" s="26"/>
      <c r="O71" s="26"/>
      <c r="P71" s="25"/>
      <c r="Q71" s="25"/>
      <c r="T71" s="22">
        <v>0</v>
      </c>
      <c r="U71" s="74">
        <f t="shared" si="32"/>
        <v>-400</v>
      </c>
      <c r="V71" s="70">
        <f t="shared" si="33"/>
        <v>-400</v>
      </c>
      <c r="W71" s="70"/>
      <c r="X71" s="70">
        <f t="shared" si="34"/>
        <v>439.69785984053715</v>
      </c>
      <c r="Y71" s="70">
        <f t="shared" si="35"/>
        <v>39.697859840537149</v>
      </c>
      <c r="Z71" s="70">
        <f t="shared" si="36"/>
        <v>40</v>
      </c>
      <c r="AA71" s="24">
        <f t="shared" si="37"/>
        <v>40</v>
      </c>
      <c r="AB71" s="67">
        <f t="shared" si="38"/>
        <v>440</v>
      </c>
    </row>
    <row r="72" spans="1:28" ht="15" customHeight="1" x14ac:dyDescent="0.25">
      <c r="A72" s="71">
        <v>598</v>
      </c>
      <c r="B72" s="71">
        <v>400</v>
      </c>
      <c r="C72" s="68">
        <f t="shared" si="30"/>
        <v>3.99</v>
      </c>
      <c r="D72" s="68">
        <v>270.76</v>
      </c>
      <c r="E72" s="68">
        <v>211.45</v>
      </c>
      <c r="F72" s="68">
        <v>0</v>
      </c>
      <c r="G72" s="68">
        <f t="shared" si="28"/>
        <v>39.333333333333336</v>
      </c>
      <c r="H72" s="68">
        <v>0</v>
      </c>
      <c r="I72" s="68">
        <f t="shared" si="29"/>
        <v>50.333333333333336</v>
      </c>
      <c r="J72" s="72">
        <f t="shared" si="39"/>
        <v>1</v>
      </c>
      <c r="K72" s="72">
        <f t="shared" si="40"/>
        <v>1</v>
      </c>
      <c r="L72" s="72">
        <f t="shared" si="41"/>
        <v>1</v>
      </c>
      <c r="M72" s="72">
        <f t="shared" ca="1" si="31"/>
        <v>1</v>
      </c>
      <c r="N72" s="26"/>
      <c r="O72" s="26"/>
      <c r="P72" s="25"/>
      <c r="Q72" s="25"/>
      <c r="T72" s="22">
        <v>0</v>
      </c>
      <c r="U72" s="74">
        <f t="shared" si="32"/>
        <v>-400</v>
      </c>
      <c r="V72" s="70">
        <f t="shared" si="33"/>
        <v>-400</v>
      </c>
      <c r="W72" s="70"/>
      <c r="X72" s="70">
        <f t="shared" si="34"/>
        <v>439.69785984053715</v>
      </c>
      <c r="Y72" s="70">
        <f t="shared" si="35"/>
        <v>39.697859840537149</v>
      </c>
      <c r="Z72" s="70">
        <f t="shared" si="36"/>
        <v>40</v>
      </c>
      <c r="AA72" s="24">
        <f t="shared" si="37"/>
        <v>40</v>
      </c>
      <c r="AB72" s="67">
        <f t="shared" si="38"/>
        <v>440</v>
      </c>
    </row>
    <row r="73" spans="1:28" ht="15" customHeight="1" x14ac:dyDescent="0.25">
      <c r="A73" s="71">
        <v>518</v>
      </c>
      <c r="B73" s="71">
        <v>400</v>
      </c>
      <c r="C73" s="68">
        <f t="shared" si="30"/>
        <v>3.45</v>
      </c>
      <c r="D73" s="68">
        <v>270.77</v>
      </c>
      <c r="E73" s="68">
        <v>211.45</v>
      </c>
      <c r="F73" s="68">
        <v>0</v>
      </c>
      <c r="G73" s="68">
        <f t="shared" si="28"/>
        <v>41.473684210526315</v>
      </c>
      <c r="H73" s="68">
        <v>0</v>
      </c>
      <c r="I73" s="68">
        <f t="shared" si="29"/>
        <v>47.684210526315788</v>
      </c>
      <c r="J73" s="72">
        <f t="shared" si="39"/>
        <v>1</v>
      </c>
      <c r="K73" s="72">
        <f t="shared" si="40"/>
        <v>1</v>
      </c>
      <c r="L73" s="72">
        <f t="shared" si="41"/>
        <v>1</v>
      </c>
      <c r="M73" s="72">
        <f t="shared" ca="1" si="31"/>
        <v>0</v>
      </c>
      <c r="N73" s="26"/>
      <c r="O73" s="26"/>
      <c r="P73" s="25"/>
      <c r="Q73" s="25"/>
      <c r="T73" s="22">
        <v>0</v>
      </c>
      <c r="U73" s="74">
        <f t="shared" si="32"/>
        <v>-400</v>
      </c>
      <c r="V73" s="70">
        <f t="shared" si="33"/>
        <v>-400</v>
      </c>
      <c r="W73" s="70"/>
      <c r="X73" s="70">
        <f t="shared" si="34"/>
        <v>439.69785984053715</v>
      </c>
      <c r="Y73" s="70">
        <f t="shared" si="35"/>
        <v>39.697859840537149</v>
      </c>
      <c r="Z73" s="70">
        <f t="shared" si="36"/>
        <v>40</v>
      </c>
      <c r="AA73" s="24">
        <f t="shared" si="37"/>
        <v>40</v>
      </c>
      <c r="AB73" s="67">
        <f t="shared" si="38"/>
        <v>440</v>
      </c>
    </row>
    <row r="74" spans="1:28" ht="15" customHeight="1" x14ac:dyDescent="0.25">
      <c r="A74" s="71">
        <v>598</v>
      </c>
      <c r="B74" s="71">
        <v>400</v>
      </c>
      <c r="C74" s="68">
        <f t="shared" si="30"/>
        <v>3.99</v>
      </c>
      <c r="D74" s="68">
        <v>270.79000000000002</v>
      </c>
      <c r="E74" s="68">
        <v>211.45</v>
      </c>
      <c r="F74" s="68">
        <v>0</v>
      </c>
      <c r="G74" s="68">
        <f t="shared" si="28"/>
        <v>35.4</v>
      </c>
      <c r="H74" s="68">
        <v>0</v>
      </c>
      <c r="I74" s="68">
        <f t="shared" si="29"/>
        <v>45.3</v>
      </c>
      <c r="J74" s="72">
        <f t="shared" si="39"/>
        <v>1</v>
      </c>
      <c r="K74" s="72">
        <f t="shared" si="40"/>
        <v>1</v>
      </c>
      <c r="L74" s="72">
        <f t="shared" si="41"/>
        <v>1</v>
      </c>
      <c r="M74" s="72">
        <f t="shared" ca="1" si="31"/>
        <v>1</v>
      </c>
      <c r="N74" s="26"/>
      <c r="O74" s="26"/>
      <c r="P74" s="25"/>
      <c r="Q74" s="25"/>
      <c r="T74" s="22">
        <v>0</v>
      </c>
      <c r="U74" s="74">
        <f t="shared" si="32"/>
        <v>-400</v>
      </c>
      <c r="V74" s="70">
        <f t="shared" si="33"/>
        <v>-400</v>
      </c>
      <c r="W74" s="70"/>
      <c r="X74" s="70">
        <f t="shared" si="34"/>
        <v>439.69785984053715</v>
      </c>
      <c r="Y74" s="70">
        <f t="shared" si="35"/>
        <v>39.697859840537149</v>
      </c>
      <c r="Z74" s="70">
        <f t="shared" si="36"/>
        <v>40</v>
      </c>
      <c r="AA74" s="24">
        <f t="shared" si="37"/>
        <v>40</v>
      </c>
      <c r="AB74" s="67">
        <f t="shared" si="38"/>
        <v>440</v>
      </c>
    </row>
    <row r="75" spans="1:28" ht="15" customHeight="1" x14ac:dyDescent="0.25">
      <c r="A75" s="71">
        <v>438</v>
      </c>
      <c r="B75" s="71">
        <v>400</v>
      </c>
      <c r="C75" s="68">
        <f t="shared" si="30"/>
        <v>2.92</v>
      </c>
      <c r="D75" s="68">
        <v>270.8</v>
      </c>
      <c r="E75" s="68">
        <v>211.45</v>
      </c>
      <c r="F75" s="68">
        <v>0</v>
      </c>
      <c r="G75" s="68">
        <f t="shared" si="28"/>
        <v>41.333333333333336</v>
      </c>
      <c r="H75" s="68">
        <v>0</v>
      </c>
      <c r="I75" s="68">
        <f t="shared" si="29"/>
        <v>43.142857142857146</v>
      </c>
      <c r="J75" s="72">
        <f t="shared" si="39"/>
        <v>1</v>
      </c>
      <c r="K75" s="72">
        <f t="shared" si="40"/>
        <v>1</v>
      </c>
      <c r="L75" s="72">
        <f t="shared" si="41"/>
        <v>1</v>
      </c>
      <c r="M75" s="72">
        <f t="shared" ca="1" si="31"/>
        <v>1</v>
      </c>
      <c r="N75" s="26"/>
      <c r="O75" s="26"/>
      <c r="P75" s="25"/>
      <c r="Q75" s="25"/>
      <c r="T75" s="22">
        <v>0</v>
      </c>
      <c r="U75" s="74">
        <f t="shared" si="32"/>
        <v>-400</v>
      </c>
      <c r="V75" s="70">
        <f t="shared" si="33"/>
        <v>-400</v>
      </c>
      <c r="W75" s="70"/>
      <c r="X75" s="70">
        <f t="shared" si="34"/>
        <v>439.69785984053715</v>
      </c>
      <c r="Y75" s="70">
        <f t="shared" si="35"/>
        <v>39.697859840537149</v>
      </c>
      <c r="Z75" s="70">
        <f t="shared" si="36"/>
        <v>40</v>
      </c>
      <c r="AA75" s="24">
        <f t="shared" si="37"/>
        <v>40</v>
      </c>
      <c r="AB75" s="67">
        <f t="shared" si="38"/>
        <v>440</v>
      </c>
    </row>
    <row r="76" spans="1:28" ht="15" customHeight="1" x14ac:dyDescent="0.25">
      <c r="A76" s="71">
        <v>518</v>
      </c>
      <c r="B76" s="71">
        <v>400</v>
      </c>
      <c r="C76" s="68">
        <f t="shared" si="30"/>
        <v>3.45</v>
      </c>
      <c r="D76" s="68">
        <v>270.81</v>
      </c>
      <c r="E76" s="68">
        <v>211.45</v>
      </c>
      <c r="F76" s="68">
        <v>0</v>
      </c>
      <c r="G76" s="68">
        <f t="shared" si="28"/>
        <v>35.81818181818182</v>
      </c>
      <c r="H76" s="68">
        <v>0</v>
      </c>
      <c r="I76" s="68">
        <f t="shared" si="29"/>
        <v>41.18181818181818</v>
      </c>
      <c r="J76" s="72">
        <f t="shared" si="39"/>
        <v>1</v>
      </c>
      <c r="K76" s="72">
        <f t="shared" si="40"/>
        <v>1</v>
      </c>
      <c r="L76" s="72">
        <f t="shared" si="41"/>
        <v>1</v>
      </c>
      <c r="M76" s="72">
        <f t="shared" ca="1" si="31"/>
        <v>1</v>
      </c>
      <c r="N76" s="26"/>
      <c r="O76" s="26"/>
      <c r="P76" s="25"/>
      <c r="Q76" s="25"/>
      <c r="T76" s="22">
        <v>0</v>
      </c>
      <c r="U76" s="74">
        <f t="shared" si="32"/>
        <v>-400</v>
      </c>
      <c r="V76" s="70">
        <f t="shared" si="33"/>
        <v>-400</v>
      </c>
      <c r="W76" s="70"/>
      <c r="X76" s="70">
        <f t="shared" si="34"/>
        <v>439.69785984053715</v>
      </c>
      <c r="Y76" s="70">
        <f t="shared" si="35"/>
        <v>39.697859840537149</v>
      </c>
      <c r="Z76" s="70">
        <f t="shared" si="36"/>
        <v>40</v>
      </c>
      <c r="AA76" s="24">
        <f t="shared" si="37"/>
        <v>40</v>
      </c>
      <c r="AB76" s="67">
        <f t="shared" si="38"/>
        <v>440</v>
      </c>
    </row>
    <row r="77" spans="1:28" ht="15" customHeight="1" x14ac:dyDescent="0.25">
      <c r="A77" s="71">
        <v>438</v>
      </c>
      <c r="B77" s="71">
        <v>400</v>
      </c>
      <c r="C77" s="68">
        <f t="shared" si="30"/>
        <v>2.92</v>
      </c>
      <c r="D77" s="68">
        <v>270.81</v>
      </c>
      <c r="E77" s="68">
        <v>211.45</v>
      </c>
      <c r="F77" s="68">
        <v>0</v>
      </c>
      <c r="G77" s="68">
        <f t="shared" si="28"/>
        <v>37.739130434782609</v>
      </c>
      <c r="H77" s="68">
        <v>0</v>
      </c>
      <c r="I77" s="68">
        <f t="shared" si="29"/>
        <v>39.391304347826086</v>
      </c>
      <c r="J77" s="72">
        <f t="shared" si="39"/>
        <v>1</v>
      </c>
      <c r="K77" s="72">
        <f t="shared" si="40"/>
        <v>1</v>
      </c>
      <c r="L77" s="72">
        <f t="shared" si="41"/>
        <v>1</v>
      </c>
      <c r="M77" s="72">
        <f t="shared" ca="1" si="31"/>
        <v>0</v>
      </c>
      <c r="N77" s="26"/>
      <c r="O77" s="26"/>
      <c r="P77" s="25"/>
      <c r="Q77" s="25"/>
      <c r="T77" s="22">
        <v>0</v>
      </c>
      <c r="U77" s="74">
        <f t="shared" si="32"/>
        <v>-400</v>
      </c>
      <c r="V77" s="70">
        <f t="shared" si="33"/>
        <v>-400</v>
      </c>
      <c r="W77" s="70"/>
      <c r="X77" s="70">
        <f t="shared" si="34"/>
        <v>439.69785984053715</v>
      </c>
      <c r="Y77" s="70">
        <f t="shared" si="35"/>
        <v>39.697859840537149</v>
      </c>
      <c r="Z77" s="70">
        <f t="shared" si="36"/>
        <v>40</v>
      </c>
      <c r="AA77" s="24">
        <f t="shared" si="37"/>
        <v>40</v>
      </c>
      <c r="AB77" s="67">
        <f t="shared" si="38"/>
        <v>440</v>
      </c>
    </row>
    <row r="78" spans="1:28" ht="15" customHeight="1" x14ac:dyDescent="0.25">
      <c r="A78" s="71">
        <v>518</v>
      </c>
      <c r="B78" s="71">
        <v>400</v>
      </c>
      <c r="C78" s="68">
        <f t="shared" si="30"/>
        <v>3.45</v>
      </c>
      <c r="D78" s="68">
        <v>270.83</v>
      </c>
      <c r="E78" s="68">
        <v>211.45</v>
      </c>
      <c r="F78" s="68">
        <v>0</v>
      </c>
      <c r="G78" s="68">
        <f t="shared" si="28"/>
        <v>32.833333333333336</v>
      </c>
      <c r="H78" s="68">
        <v>0</v>
      </c>
      <c r="I78" s="68">
        <f t="shared" si="29"/>
        <v>37.75</v>
      </c>
      <c r="J78" s="72">
        <f t="shared" si="39"/>
        <v>1</v>
      </c>
      <c r="K78" s="72">
        <f t="shared" si="40"/>
        <v>1</v>
      </c>
      <c r="L78" s="72">
        <f t="shared" si="41"/>
        <v>1</v>
      </c>
      <c r="M78" s="72">
        <f t="shared" ca="1" si="31"/>
        <v>1</v>
      </c>
      <c r="N78" s="26"/>
      <c r="O78" s="26"/>
      <c r="P78" s="25"/>
      <c r="Q78" s="25"/>
      <c r="T78" s="22">
        <v>0</v>
      </c>
      <c r="U78" s="74">
        <f t="shared" si="32"/>
        <v>-400</v>
      </c>
      <c r="V78" s="70">
        <f t="shared" si="33"/>
        <v>-400</v>
      </c>
      <c r="W78" s="70"/>
      <c r="X78" s="70">
        <f t="shared" si="34"/>
        <v>439.69785984053715</v>
      </c>
      <c r="Y78" s="70">
        <f t="shared" si="35"/>
        <v>39.697859840537149</v>
      </c>
      <c r="Z78" s="70">
        <f t="shared" si="36"/>
        <v>40</v>
      </c>
      <c r="AA78" s="24">
        <f t="shared" si="37"/>
        <v>40</v>
      </c>
      <c r="AB78" s="67">
        <f t="shared" si="38"/>
        <v>440</v>
      </c>
    </row>
    <row r="79" spans="1:28" ht="15" customHeight="1" x14ac:dyDescent="0.25">
      <c r="A79" s="71">
        <v>518</v>
      </c>
      <c r="B79" s="71">
        <v>400</v>
      </c>
      <c r="C79" s="68">
        <f t="shared" si="30"/>
        <v>3.45</v>
      </c>
      <c r="D79" s="68">
        <v>270.83999999999997</v>
      </c>
      <c r="E79" s="68">
        <v>211.45</v>
      </c>
      <c r="F79" s="68">
        <v>0</v>
      </c>
      <c r="G79" s="68">
        <f t="shared" si="28"/>
        <v>31.52</v>
      </c>
      <c r="H79" s="68">
        <v>0</v>
      </c>
      <c r="I79" s="68">
        <f t="shared" si="29"/>
        <v>36.24</v>
      </c>
      <c r="J79" s="72">
        <f t="shared" si="39"/>
        <v>1</v>
      </c>
      <c r="K79" s="72">
        <f t="shared" si="40"/>
        <v>1</v>
      </c>
      <c r="L79" s="72">
        <f t="shared" si="41"/>
        <v>1</v>
      </c>
      <c r="M79" s="72">
        <f t="shared" ca="1" si="31"/>
        <v>1</v>
      </c>
      <c r="N79" s="26"/>
      <c r="O79" s="26"/>
      <c r="P79" s="25"/>
      <c r="Q79" s="25"/>
      <c r="T79" s="22">
        <v>0</v>
      </c>
      <c r="U79" s="74">
        <f t="shared" si="32"/>
        <v>-400</v>
      </c>
      <c r="V79" s="70">
        <f t="shared" si="33"/>
        <v>-400</v>
      </c>
      <c r="W79" s="70"/>
      <c r="X79" s="70">
        <f t="shared" si="34"/>
        <v>439.69785984053715</v>
      </c>
      <c r="Y79" s="70">
        <f t="shared" si="35"/>
        <v>39.697859840537149</v>
      </c>
      <c r="Z79" s="70">
        <f t="shared" si="36"/>
        <v>40</v>
      </c>
      <c r="AA79" s="24">
        <f t="shared" si="37"/>
        <v>40</v>
      </c>
      <c r="AB79" s="67">
        <f t="shared" si="38"/>
        <v>440</v>
      </c>
    </row>
    <row r="80" spans="1:28" ht="15" customHeight="1" x14ac:dyDescent="0.25">
      <c r="A80" s="71">
        <v>342</v>
      </c>
      <c r="B80" s="71">
        <v>400</v>
      </c>
      <c r="C80" s="68">
        <f t="shared" si="30"/>
        <v>2.2799999999999998</v>
      </c>
      <c r="D80" s="68">
        <v>270.83</v>
      </c>
      <c r="E80" s="68">
        <v>211.45</v>
      </c>
      <c r="F80" s="68">
        <v>0</v>
      </c>
      <c r="G80" s="68">
        <f t="shared" si="28"/>
        <v>37.07692307692308</v>
      </c>
      <c r="H80" s="68">
        <v>0</v>
      </c>
      <c r="I80" s="68">
        <f t="shared" si="29"/>
        <v>34.846153846153847</v>
      </c>
      <c r="J80" s="72">
        <f t="shared" si="39"/>
        <v>1</v>
      </c>
      <c r="K80" s="72">
        <f t="shared" si="40"/>
        <v>1</v>
      </c>
      <c r="L80" s="72">
        <f t="shared" si="41"/>
        <v>1</v>
      </c>
      <c r="M80" s="72">
        <f t="shared" ca="1" si="31"/>
        <v>0</v>
      </c>
      <c r="N80" s="26"/>
      <c r="O80" s="26"/>
      <c r="P80" s="25"/>
      <c r="Q80" s="25"/>
      <c r="T80" s="22">
        <v>0</v>
      </c>
      <c r="U80" s="74">
        <f t="shared" si="32"/>
        <v>-400</v>
      </c>
      <c r="V80" s="70">
        <f t="shared" si="33"/>
        <v>-400</v>
      </c>
      <c r="W80" s="70"/>
      <c r="X80" s="70">
        <f t="shared" si="34"/>
        <v>439.69785984053715</v>
      </c>
      <c r="Y80" s="70">
        <f t="shared" si="35"/>
        <v>39.697859840537149</v>
      </c>
      <c r="Z80" s="70">
        <f t="shared" si="36"/>
        <v>40</v>
      </c>
      <c r="AA80" s="24">
        <f t="shared" si="37"/>
        <v>40</v>
      </c>
      <c r="AB80" s="67">
        <f t="shared" si="38"/>
        <v>440</v>
      </c>
    </row>
    <row r="81" spans="1:28" ht="15" customHeight="1" x14ac:dyDescent="0.25">
      <c r="A81" s="71">
        <v>558</v>
      </c>
      <c r="B81" s="71">
        <v>400</v>
      </c>
      <c r="C81" s="68">
        <f t="shared" si="30"/>
        <v>3.72</v>
      </c>
      <c r="D81" s="68">
        <v>270.85000000000002</v>
      </c>
      <c r="E81" s="68">
        <v>211.45</v>
      </c>
      <c r="F81" s="68">
        <v>0</v>
      </c>
      <c r="G81" s="68">
        <f t="shared" si="28"/>
        <v>27.703703703703702</v>
      </c>
      <c r="H81" s="68">
        <v>0</v>
      </c>
      <c r="I81" s="68">
        <f t="shared" si="29"/>
        <v>33.555555555555557</v>
      </c>
      <c r="J81" s="72">
        <f t="shared" si="39"/>
        <v>1</v>
      </c>
      <c r="K81" s="72">
        <f t="shared" si="40"/>
        <v>1</v>
      </c>
      <c r="L81" s="72">
        <f t="shared" si="41"/>
        <v>1</v>
      </c>
      <c r="M81" s="72">
        <f t="shared" ca="1" si="31"/>
        <v>0</v>
      </c>
      <c r="N81" s="26"/>
      <c r="O81" s="26"/>
      <c r="P81" s="25"/>
      <c r="Q81" s="25"/>
      <c r="T81" s="22">
        <v>0</v>
      </c>
      <c r="U81" s="74">
        <f t="shared" si="32"/>
        <v>-400</v>
      </c>
      <c r="V81" s="70">
        <f t="shared" si="33"/>
        <v>-400</v>
      </c>
      <c r="W81" s="70"/>
      <c r="X81" s="70">
        <f t="shared" si="34"/>
        <v>439.69785984053715</v>
      </c>
      <c r="Y81" s="70">
        <f t="shared" si="35"/>
        <v>39.697859840537149</v>
      </c>
      <c r="Z81" s="70">
        <f t="shared" si="36"/>
        <v>40</v>
      </c>
      <c r="AA81" s="24">
        <f t="shared" si="37"/>
        <v>40</v>
      </c>
      <c r="AB81" s="67">
        <f t="shared" si="38"/>
        <v>440</v>
      </c>
    </row>
    <row r="82" spans="1:28" ht="15" customHeight="1" x14ac:dyDescent="0.25">
      <c r="A82" s="71">
        <v>398</v>
      </c>
      <c r="B82" s="71">
        <v>400</v>
      </c>
      <c r="C82" s="68">
        <f t="shared" si="30"/>
        <v>2.65</v>
      </c>
      <c r="D82" s="68">
        <v>270.85000000000002</v>
      </c>
      <c r="E82" s="68">
        <v>211.45</v>
      </c>
      <c r="F82" s="68">
        <v>0</v>
      </c>
      <c r="G82" s="68">
        <f t="shared" si="28"/>
        <v>32.428571428571431</v>
      </c>
      <c r="H82" s="68">
        <v>0</v>
      </c>
      <c r="I82" s="68">
        <f t="shared" si="29"/>
        <v>32.357142857142854</v>
      </c>
      <c r="J82" s="72">
        <f t="shared" si="39"/>
        <v>1</v>
      </c>
      <c r="K82" s="72">
        <f t="shared" si="40"/>
        <v>1</v>
      </c>
      <c r="L82" s="72">
        <f t="shared" si="41"/>
        <v>1</v>
      </c>
      <c r="M82" s="72">
        <f t="shared" ca="1" si="31"/>
        <v>1</v>
      </c>
      <c r="N82" s="26"/>
      <c r="O82" s="26"/>
      <c r="P82" s="25"/>
      <c r="Q82" s="25"/>
      <c r="T82" s="22">
        <v>0</v>
      </c>
      <c r="U82" s="74">
        <f t="shared" si="32"/>
        <v>-400</v>
      </c>
      <c r="V82" s="70">
        <f t="shared" si="33"/>
        <v>-400</v>
      </c>
      <c r="W82" s="70"/>
      <c r="X82" s="70">
        <f t="shared" si="34"/>
        <v>439.69785984053715</v>
      </c>
      <c r="Y82" s="70">
        <f t="shared" si="35"/>
        <v>39.697859840537149</v>
      </c>
      <c r="Z82" s="70">
        <f t="shared" si="36"/>
        <v>40</v>
      </c>
      <c r="AA82" s="24">
        <f t="shared" si="37"/>
        <v>40</v>
      </c>
      <c r="AB82" s="67">
        <f t="shared" si="38"/>
        <v>440</v>
      </c>
    </row>
    <row r="83" spans="1:28" ht="15" customHeight="1" x14ac:dyDescent="0.25">
      <c r="A83" s="71">
        <v>478</v>
      </c>
      <c r="B83" s="71">
        <v>400</v>
      </c>
      <c r="C83" s="68">
        <f t="shared" si="30"/>
        <v>3.19</v>
      </c>
      <c r="D83" s="68">
        <v>270.86</v>
      </c>
      <c r="E83" s="68">
        <v>211.45</v>
      </c>
      <c r="F83" s="68">
        <v>0</v>
      </c>
      <c r="G83" s="68">
        <f t="shared" si="28"/>
        <v>28.551724137931036</v>
      </c>
      <c r="H83" s="68">
        <v>0</v>
      </c>
      <c r="I83" s="68">
        <f t="shared" si="29"/>
        <v>31.241379310344829</v>
      </c>
      <c r="J83" s="72">
        <f t="shared" si="39"/>
        <v>1</v>
      </c>
      <c r="K83" s="72">
        <f t="shared" si="40"/>
        <v>1</v>
      </c>
      <c r="L83" s="72">
        <f t="shared" si="41"/>
        <v>1</v>
      </c>
      <c r="M83" s="72">
        <f t="shared" ca="1" si="31"/>
        <v>1</v>
      </c>
      <c r="N83" s="26"/>
      <c r="O83" s="26"/>
      <c r="P83" s="25"/>
      <c r="Q83" s="25"/>
      <c r="T83" s="22">
        <v>0</v>
      </c>
      <c r="U83" s="74">
        <f t="shared" si="32"/>
        <v>-400</v>
      </c>
      <c r="V83" s="70">
        <f t="shared" si="33"/>
        <v>-400</v>
      </c>
      <c r="W83" s="70"/>
      <c r="X83" s="70">
        <f t="shared" si="34"/>
        <v>439.69785984053715</v>
      </c>
      <c r="Y83" s="70">
        <f t="shared" si="35"/>
        <v>39.697859840537149</v>
      </c>
      <c r="Z83" s="70">
        <f t="shared" si="36"/>
        <v>40</v>
      </c>
      <c r="AA83" s="24">
        <f t="shared" si="37"/>
        <v>40</v>
      </c>
      <c r="AB83" s="67">
        <f t="shared" si="38"/>
        <v>440</v>
      </c>
    </row>
    <row r="84" spans="1:28" ht="15" customHeight="1" x14ac:dyDescent="0.25">
      <c r="A84" s="71">
        <v>801</v>
      </c>
      <c r="B84" s="71">
        <v>400</v>
      </c>
      <c r="C84" s="68">
        <f t="shared" si="30"/>
        <v>5.34</v>
      </c>
      <c r="D84" s="68">
        <v>270.89999999999998</v>
      </c>
      <c r="E84" s="68">
        <v>211.45</v>
      </c>
      <c r="F84" s="68">
        <v>0</v>
      </c>
      <c r="G84" s="68">
        <f t="shared" si="28"/>
        <v>16.833333333333332</v>
      </c>
      <c r="H84" s="68">
        <v>0</v>
      </c>
      <c r="I84" s="68">
        <f t="shared" si="29"/>
        <v>30.2</v>
      </c>
      <c r="J84" s="72">
        <f t="shared" si="39"/>
        <v>1</v>
      </c>
      <c r="K84" s="72">
        <f t="shared" si="40"/>
        <v>1</v>
      </c>
      <c r="L84" s="72">
        <f t="shared" si="41"/>
        <v>1</v>
      </c>
      <c r="M84" s="72">
        <f t="shared" ca="1" si="31"/>
        <v>1</v>
      </c>
      <c r="N84" s="26"/>
      <c r="O84" s="26"/>
      <c r="P84" s="25"/>
      <c r="Q84" s="25"/>
      <c r="T84" s="22">
        <v>0</v>
      </c>
      <c r="U84" s="74">
        <f t="shared" si="32"/>
        <v>-400</v>
      </c>
      <c r="V84" s="70">
        <f t="shared" si="33"/>
        <v>-400</v>
      </c>
      <c r="W84" s="70"/>
      <c r="X84" s="70">
        <f t="shared" si="34"/>
        <v>439.69785984053715</v>
      </c>
      <c r="Y84" s="70">
        <f t="shared" si="35"/>
        <v>39.697859840537149</v>
      </c>
      <c r="Z84" s="70">
        <f t="shared" si="36"/>
        <v>40</v>
      </c>
      <c r="AA84" s="24">
        <f t="shared" si="37"/>
        <v>40</v>
      </c>
      <c r="AB84" s="67">
        <f t="shared" si="38"/>
        <v>440</v>
      </c>
    </row>
    <row r="85" spans="1:28" ht="15" customHeight="1" x14ac:dyDescent="0.25">
      <c r="A85" s="71">
        <v>320</v>
      </c>
      <c r="B85" s="71">
        <v>400</v>
      </c>
      <c r="C85" s="68">
        <f t="shared" si="30"/>
        <v>2.13</v>
      </c>
      <c r="D85" s="68">
        <v>270.89</v>
      </c>
      <c r="E85" s="68">
        <v>211.45</v>
      </c>
      <c r="F85" s="68">
        <v>0</v>
      </c>
      <c r="G85" s="68">
        <f t="shared" si="28"/>
        <v>31.806451612903224</v>
      </c>
      <c r="H85" s="68">
        <v>0</v>
      </c>
      <c r="I85" s="68">
        <f t="shared" si="29"/>
        <v>29.225806451612904</v>
      </c>
      <c r="J85" s="72">
        <f t="shared" si="39"/>
        <v>1</v>
      </c>
      <c r="K85" s="72">
        <f t="shared" si="40"/>
        <v>1</v>
      </c>
      <c r="L85" s="72">
        <f t="shared" si="41"/>
        <v>1</v>
      </c>
      <c r="M85" s="72">
        <f t="shared" ca="1" si="31"/>
        <v>0</v>
      </c>
      <c r="N85" s="26"/>
      <c r="O85" s="26"/>
      <c r="P85" s="25"/>
      <c r="Q85" s="25"/>
      <c r="T85" s="22">
        <v>0</v>
      </c>
      <c r="U85" s="74">
        <f t="shared" si="32"/>
        <v>-400</v>
      </c>
      <c r="V85" s="70">
        <f t="shared" si="33"/>
        <v>-400</v>
      </c>
      <c r="W85" s="70"/>
      <c r="X85" s="70">
        <f t="shared" si="34"/>
        <v>439.69785984053715</v>
      </c>
      <c r="Y85" s="70">
        <f t="shared" si="35"/>
        <v>39.697859840537149</v>
      </c>
      <c r="Z85" s="70">
        <f t="shared" si="36"/>
        <v>40</v>
      </c>
      <c r="AA85" s="24">
        <f t="shared" si="37"/>
        <v>40</v>
      </c>
      <c r="AB85" s="67">
        <f t="shared" si="38"/>
        <v>440</v>
      </c>
    </row>
    <row r="86" spans="1:28" ht="15" customHeight="1" x14ac:dyDescent="0.25">
      <c r="A86" s="71">
        <v>320</v>
      </c>
      <c r="B86" s="71">
        <v>400</v>
      </c>
      <c r="C86" s="68">
        <f t="shared" si="30"/>
        <v>2.13</v>
      </c>
      <c r="D86" s="68">
        <v>270.89</v>
      </c>
      <c r="E86" s="68">
        <v>211.45</v>
      </c>
      <c r="F86" s="68">
        <v>0</v>
      </c>
      <c r="G86" s="68">
        <f t="shared" si="28"/>
        <v>30.8125</v>
      </c>
      <c r="H86" s="68">
        <v>0</v>
      </c>
      <c r="I86" s="68">
        <f t="shared" si="29"/>
        <v>28.3125</v>
      </c>
      <c r="J86" s="72">
        <f t="shared" si="39"/>
        <v>1</v>
      </c>
      <c r="K86" s="72">
        <f t="shared" si="40"/>
        <v>1</v>
      </c>
      <c r="L86" s="72">
        <f t="shared" si="41"/>
        <v>1</v>
      </c>
      <c r="M86" s="72">
        <f t="shared" ca="1" si="31"/>
        <v>1</v>
      </c>
      <c r="N86" s="26"/>
      <c r="O86" s="26"/>
      <c r="P86" s="25"/>
      <c r="Q86" s="25"/>
      <c r="T86" s="22">
        <v>0</v>
      </c>
      <c r="U86" s="74">
        <f t="shared" si="32"/>
        <v>-400</v>
      </c>
      <c r="V86" s="70">
        <f t="shared" si="33"/>
        <v>-400</v>
      </c>
      <c r="W86" s="70"/>
      <c r="X86" s="70">
        <f t="shared" si="34"/>
        <v>439.69785984053715</v>
      </c>
      <c r="Y86" s="70">
        <f t="shared" si="35"/>
        <v>39.697859840537149</v>
      </c>
      <c r="Z86" s="70">
        <f t="shared" si="36"/>
        <v>40</v>
      </c>
      <c r="AA86" s="24">
        <f t="shared" si="37"/>
        <v>40</v>
      </c>
      <c r="AB86" s="67">
        <f t="shared" si="38"/>
        <v>440</v>
      </c>
    </row>
    <row r="87" spans="1:28" ht="15" customHeight="1" x14ac:dyDescent="0.25">
      <c r="A87" s="71">
        <v>638</v>
      </c>
      <c r="B87" s="71">
        <v>400</v>
      </c>
      <c r="C87" s="68">
        <f t="shared" si="30"/>
        <v>4.25</v>
      </c>
      <c r="D87" s="68">
        <v>270.91000000000003</v>
      </c>
      <c r="E87" s="68">
        <v>211.45</v>
      </c>
      <c r="F87" s="68">
        <v>0</v>
      </c>
      <c r="G87" s="68">
        <f t="shared" ref="G87:G121" si="42">($A$54-A87)/(ROW(A87)-ROW($A$54))</f>
        <v>20.242424242424242</v>
      </c>
      <c r="H87" s="68">
        <v>0</v>
      </c>
      <c r="I87" s="68">
        <f t="shared" ref="I87:I121" si="43">($A$54-B87)/(ROW(B87)-ROW($A$54))</f>
        <v>27.454545454545453</v>
      </c>
      <c r="J87" s="72">
        <f t="shared" si="39"/>
        <v>1</v>
      </c>
      <c r="K87" s="72">
        <f t="shared" si="40"/>
        <v>1</v>
      </c>
      <c r="L87" s="72">
        <f t="shared" si="41"/>
        <v>1</v>
      </c>
      <c r="M87" s="72">
        <f t="shared" ca="1" si="31"/>
        <v>1</v>
      </c>
      <c r="N87" s="26"/>
      <c r="O87" s="26"/>
      <c r="P87" s="25"/>
      <c r="Q87" s="25"/>
      <c r="T87" s="22">
        <v>0</v>
      </c>
      <c r="U87" s="74">
        <f t="shared" si="32"/>
        <v>-400</v>
      </c>
      <c r="V87" s="70">
        <f t="shared" si="33"/>
        <v>-400</v>
      </c>
      <c r="W87" s="70"/>
      <c r="X87" s="70">
        <f t="shared" si="34"/>
        <v>439.69785984053715</v>
      </c>
      <c r="Y87" s="70">
        <f t="shared" si="35"/>
        <v>39.697859840537149</v>
      </c>
      <c r="Z87" s="70">
        <f t="shared" si="36"/>
        <v>40</v>
      </c>
      <c r="AA87" s="24">
        <f t="shared" si="37"/>
        <v>40</v>
      </c>
      <c r="AB87" s="67">
        <f t="shared" si="38"/>
        <v>440</v>
      </c>
    </row>
    <row r="88" spans="1:28" ht="15" customHeight="1" x14ac:dyDescent="0.25">
      <c r="A88" s="71">
        <v>398</v>
      </c>
      <c r="B88" s="71">
        <v>400</v>
      </c>
      <c r="C88" s="68">
        <f t="shared" si="30"/>
        <v>2.65</v>
      </c>
      <c r="D88" s="68">
        <v>270.91000000000003</v>
      </c>
      <c r="E88" s="68">
        <v>211.45</v>
      </c>
      <c r="F88" s="68">
        <v>0</v>
      </c>
      <c r="G88" s="68">
        <f t="shared" si="42"/>
        <v>26.705882352941178</v>
      </c>
      <c r="H88" s="68">
        <v>0</v>
      </c>
      <c r="I88" s="68">
        <f t="shared" si="43"/>
        <v>26.647058823529413</v>
      </c>
      <c r="J88" s="72">
        <f t="shared" si="39"/>
        <v>1</v>
      </c>
      <c r="K88" s="72">
        <f t="shared" si="40"/>
        <v>1</v>
      </c>
      <c r="L88" s="72">
        <f t="shared" si="41"/>
        <v>1</v>
      </c>
      <c r="M88" s="72">
        <f t="shared" ca="1" si="31"/>
        <v>1</v>
      </c>
      <c r="N88" s="26"/>
      <c r="O88" s="26"/>
      <c r="P88" s="25"/>
      <c r="Q88" s="25"/>
      <c r="T88" s="22">
        <v>0</v>
      </c>
      <c r="U88" s="74">
        <f t="shared" si="32"/>
        <v>-400</v>
      </c>
      <c r="V88" s="70">
        <f t="shared" si="33"/>
        <v>-400</v>
      </c>
      <c r="W88" s="70"/>
      <c r="X88" s="70">
        <f t="shared" si="34"/>
        <v>439.69785984053715</v>
      </c>
      <c r="Y88" s="70">
        <f t="shared" si="35"/>
        <v>39.697859840537149</v>
      </c>
      <c r="Z88" s="70">
        <f t="shared" si="36"/>
        <v>40</v>
      </c>
      <c r="AA88" s="24">
        <f t="shared" si="37"/>
        <v>40</v>
      </c>
      <c r="AB88" s="67">
        <f t="shared" si="38"/>
        <v>440</v>
      </c>
    </row>
    <row r="89" spans="1:28" ht="15" customHeight="1" x14ac:dyDescent="0.25">
      <c r="A89" s="71">
        <v>638</v>
      </c>
      <c r="B89" s="71">
        <v>400</v>
      </c>
      <c r="C89" s="68">
        <f t="shared" si="30"/>
        <v>4.25</v>
      </c>
      <c r="D89" s="68">
        <v>270.94</v>
      </c>
      <c r="E89" s="68">
        <v>211.45</v>
      </c>
      <c r="F89" s="68">
        <v>0</v>
      </c>
      <c r="G89" s="68">
        <f t="shared" si="42"/>
        <v>19.085714285714285</v>
      </c>
      <c r="H89" s="68">
        <v>0</v>
      </c>
      <c r="I89" s="68">
        <f t="shared" si="43"/>
        <v>25.885714285714286</v>
      </c>
      <c r="J89" s="72">
        <f t="shared" si="39"/>
        <v>1</v>
      </c>
      <c r="K89" s="72">
        <f t="shared" si="40"/>
        <v>1</v>
      </c>
      <c r="L89" s="72">
        <f t="shared" si="41"/>
        <v>1</v>
      </c>
      <c r="M89" s="72">
        <f t="shared" ca="1" si="31"/>
        <v>0</v>
      </c>
      <c r="N89" s="26"/>
      <c r="O89" s="26"/>
      <c r="P89" s="25"/>
      <c r="Q89" s="25"/>
      <c r="T89" s="22">
        <v>0</v>
      </c>
      <c r="U89" s="74">
        <f t="shared" si="32"/>
        <v>-400</v>
      </c>
      <c r="V89" s="70">
        <f t="shared" si="33"/>
        <v>-400</v>
      </c>
      <c r="W89" s="70"/>
      <c r="X89" s="70">
        <f t="shared" si="34"/>
        <v>439.69785984053715</v>
      </c>
      <c r="Y89" s="70">
        <f t="shared" si="35"/>
        <v>39.697859840537149</v>
      </c>
      <c r="Z89" s="70">
        <f t="shared" si="36"/>
        <v>40</v>
      </c>
      <c r="AA89" s="24">
        <f t="shared" si="37"/>
        <v>40</v>
      </c>
      <c r="AB89" s="67">
        <f t="shared" si="38"/>
        <v>440</v>
      </c>
    </row>
    <row r="90" spans="1:28" ht="15" customHeight="1" x14ac:dyDescent="0.25">
      <c r="A90" s="71">
        <v>237</v>
      </c>
      <c r="B90" s="71">
        <v>400</v>
      </c>
      <c r="C90" s="68">
        <f t="shared" si="30"/>
        <v>1.58</v>
      </c>
      <c r="D90" s="68">
        <v>270.92</v>
      </c>
      <c r="E90" s="68">
        <v>211.45</v>
      </c>
      <c r="F90" s="68">
        <v>0</v>
      </c>
      <c r="G90" s="68">
        <f t="shared" si="42"/>
        <v>29.694444444444443</v>
      </c>
      <c r="H90" s="68">
        <v>0</v>
      </c>
      <c r="I90" s="68">
        <f t="shared" si="43"/>
        <v>25.166666666666668</v>
      </c>
      <c r="J90" s="72">
        <f t="shared" si="39"/>
        <v>1</v>
      </c>
      <c r="K90" s="72">
        <f t="shared" si="40"/>
        <v>1</v>
      </c>
      <c r="L90" s="72">
        <f t="shared" si="41"/>
        <v>1</v>
      </c>
      <c r="M90" s="72">
        <f t="shared" ca="1" si="31"/>
        <v>0</v>
      </c>
      <c r="N90" s="26"/>
      <c r="O90" s="26"/>
      <c r="P90" s="25"/>
      <c r="Q90" s="25"/>
      <c r="T90" s="22">
        <v>0</v>
      </c>
      <c r="U90" s="74">
        <f t="shared" si="32"/>
        <v>-400</v>
      </c>
      <c r="V90" s="70">
        <f t="shared" si="33"/>
        <v>-400</v>
      </c>
      <c r="W90" s="70"/>
      <c r="X90" s="70">
        <f t="shared" si="34"/>
        <v>439.69785984053715</v>
      </c>
      <c r="Y90" s="70">
        <f t="shared" si="35"/>
        <v>39.697859840537149</v>
      </c>
      <c r="Z90" s="70">
        <f t="shared" si="36"/>
        <v>40</v>
      </c>
      <c r="AA90" s="24">
        <f t="shared" si="37"/>
        <v>40</v>
      </c>
      <c r="AB90" s="67">
        <f t="shared" si="38"/>
        <v>440</v>
      </c>
    </row>
    <row r="91" spans="1:28" ht="15" customHeight="1" x14ac:dyDescent="0.25">
      <c r="A91" s="71">
        <v>441</v>
      </c>
      <c r="B91" s="71">
        <v>400</v>
      </c>
      <c r="C91" s="68">
        <f t="shared" si="30"/>
        <v>2.94</v>
      </c>
      <c r="D91" s="68">
        <v>270.92</v>
      </c>
      <c r="E91" s="68">
        <v>211.45</v>
      </c>
      <c r="F91" s="68">
        <v>0</v>
      </c>
      <c r="G91" s="68">
        <f t="shared" si="42"/>
        <v>23.378378378378379</v>
      </c>
      <c r="H91" s="68">
        <v>0</v>
      </c>
      <c r="I91" s="68">
        <f t="shared" si="43"/>
        <v>24.486486486486488</v>
      </c>
      <c r="J91" s="72">
        <f t="shared" si="39"/>
        <v>1</v>
      </c>
      <c r="K91" s="72">
        <f t="shared" si="40"/>
        <v>1</v>
      </c>
      <c r="L91" s="72">
        <f t="shared" si="41"/>
        <v>1</v>
      </c>
      <c r="M91" s="72">
        <f t="shared" ca="1" si="31"/>
        <v>0</v>
      </c>
      <c r="N91" s="26"/>
      <c r="O91" s="26"/>
      <c r="P91" s="25"/>
      <c r="Q91" s="25"/>
      <c r="T91" s="22">
        <v>0</v>
      </c>
      <c r="U91" s="74">
        <f t="shared" si="32"/>
        <v>-400</v>
      </c>
      <c r="V91" s="70">
        <f t="shared" si="33"/>
        <v>-400</v>
      </c>
      <c r="W91" s="70"/>
      <c r="X91" s="70">
        <f t="shared" si="34"/>
        <v>439.69785984053715</v>
      </c>
      <c r="Y91" s="70">
        <f t="shared" si="35"/>
        <v>39.697859840537149</v>
      </c>
      <c r="Z91" s="70">
        <f t="shared" si="36"/>
        <v>40</v>
      </c>
      <c r="AA91" s="24">
        <f t="shared" si="37"/>
        <v>40</v>
      </c>
      <c r="AB91" s="67">
        <f t="shared" si="38"/>
        <v>440</v>
      </c>
    </row>
    <row r="92" spans="1:28" ht="15" customHeight="1" x14ac:dyDescent="0.25">
      <c r="A92" s="71">
        <v>478</v>
      </c>
      <c r="B92" s="71">
        <v>400</v>
      </c>
      <c r="C92" s="68">
        <f t="shared" si="30"/>
        <v>3.19</v>
      </c>
      <c r="D92" s="68">
        <v>270.93</v>
      </c>
      <c r="E92" s="68">
        <v>211.45</v>
      </c>
      <c r="F92" s="68">
        <v>0</v>
      </c>
      <c r="G92" s="68">
        <f t="shared" si="42"/>
        <v>21.789473684210527</v>
      </c>
      <c r="H92" s="68">
        <v>0</v>
      </c>
      <c r="I92" s="68">
        <f t="shared" si="43"/>
        <v>23.842105263157894</v>
      </c>
      <c r="J92" s="72">
        <f t="shared" si="39"/>
        <v>1</v>
      </c>
      <c r="K92" s="72">
        <f t="shared" si="40"/>
        <v>1</v>
      </c>
      <c r="L92" s="72">
        <f t="shared" si="41"/>
        <v>1</v>
      </c>
      <c r="M92" s="72">
        <f t="shared" ca="1" si="31"/>
        <v>0</v>
      </c>
      <c r="N92" s="26"/>
      <c r="O92" s="26"/>
      <c r="P92" s="25"/>
      <c r="Q92" s="25"/>
      <c r="T92" s="22">
        <v>0</v>
      </c>
      <c r="U92" s="74">
        <f t="shared" si="32"/>
        <v>-400</v>
      </c>
      <c r="V92" s="70">
        <f t="shared" si="33"/>
        <v>-400</v>
      </c>
      <c r="W92" s="70"/>
      <c r="X92" s="70">
        <f t="shared" si="34"/>
        <v>439.69785984053715</v>
      </c>
      <c r="Y92" s="70">
        <f t="shared" si="35"/>
        <v>39.697859840537149</v>
      </c>
      <c r="Z92" s="70">
        <f t="shared" si="36"/>
        <v>40</v>
      </c>
      <c r="AA92" s="24">
        <f t="shared" si="37"/>
        <v>40</v>
      </c>
      <c r="AB92" s="67">
        <f t="shared" si="38"/>
        <v>440</v>
      </c>
    </row>
    <row r="93" spans="1:28" ht="15" customHeight="1" x14ac:dyDescent="0.25">
      <c r="A93" s="71">
        <v>397</v>
      </c>
      <c r="B93" s="71">
        <v>400</v>
      </c>
      <c r="C93" s="68">
        <f t="shared" si="30"/>
        <v>2.65</v>
      </c>
      <c r="D93" s="68">
        <v>270.93</v>
      </c>
      <c r="E93" s="68">
        <v>211.45</v>
      </c>
      <c r="F93" s="68">
        <v>0</v>
      </c>
      <c r="G93" s="68">
        <f t="shared" si="42"/>
        <v>23.307692307692307</v>
      </c>
      <c r="H93" s="68">
        <v>0</v>
      </c>
      <c r="I93" s="68">
        <f t="shared" si="43"/>
        <v>23.23076923076923</v>
      </c>
      <c r="J93" s="72">
        <f t="shared" si="39"/>
        <v>1</v>
      </c>
      <c r="K93" s="72">
        <f t="shared" si="40"/>
        <v>1</v>
      </c>
      <c r="L93" s="72">
        <f t="shared" si="41"/>
        <v>1</v>
      </c>
      <c r="M93" s="72">
        <f t="shared" ca="1" si="31"/>
        <v>0</v>
      </c>
      <c r="N93" s="26"/>
      <c r="O93" s="26"/>
      <c r="P93" s="25"/>
      <c r="Q93" s="25"/>
      <c r="T93" s="22">
        <v>0</v>
      </c>
      <c r="U93" s="74">
        <f t="shared" si="32"/>
        <v>-400</v>
      </c>
      <c r="V93" s="70">
        <f t="shared" si="33"/>
        <v>-400</v>
      </c>
      <c r="W93" s="70"/>
      <c r="X93" s="70">
        <f t="shared" si="34"/>
        <v>439.69785984053715</v>
      </c>
      <c r="Y93" s="70">
        <f t="shared" si="35"/>
        <v>39.697859840537149</v>
      </c>
      <c r="Z93" s="70">
        <f t="shared" si="36"/>
        <v>40</v>
      </c>
      <c r="AA93" s="24">
        <f t="shared" si="37"/>
        <v>40</v>
      </c>
      <c r="AB93" s="67">
        <f t="shared" si="38"/>
        <v>440</v>
      </c>
    </row>
    <row r="94" spans="1:28" ht="15" customHeight="1" x14ac:dyDescent="0.25">
      <c r="A94" s="71">
        <v>475</v>
      </c>
      <c r="B94" s="71">
        <v>400</v>
      </c>
      <c r="C94" s="68">
        <f t="shared" si="30"/>
        <v>3.17</v>
      </c>
      <c r="D94" s="68">
        <v>270.94</v>
      </c>
      <c r="E94" s="68">
        <v>211.45</v>
      </c>
      <c r="F94" s="68">
        <v>0</v>
      </c>
      <c r="G94" s="68">
        <f t="shared" si="42"/>
        <v>20.774999999999999</v>
      </c>
      <c r="H94" s="68">
        <v>0</v>
      </c>
      <c r="I94" s="68">
        <f t="shared" si="43"/>
        <v>22.65</v>
      </c>
      <c r="J94" s="72">
        <f t="shared" si="39"/>
        <v>1</v>
      </c>
      <c r="K94" s="72">
        <f t="shared" si="40"/>
        <v>1</v>
      </c>
      <c r="L94" s="72">
        <f t="shared" si="41"/>
        <v>1</v>
      </c>
      <c r="M94" s="72">
        <f t="shared" ca="1" si="31"/>
        <v>0</v>
      </c>
      <c r="N94" s="26"/>
      <c r="O94" s="26"/>
      <c r="P94" s="25"/>
      <c r="Q94" s="25"/>
      <c r="T94" s="22">
        <v>0</v>
      </c>
      <c r="U94" s="74">
        <f t="shared" si="32"/>
        <v>-400</v>
      </c>
      <c r="V94" s="70">
        <f t="shared" si="33"/>
        <v>-400</v>
      </c>
      <c r="W94" s="70"/>
      <c r="X94" s="70">
        <f t="shared" si="34"/>
        <v>439.69785984053715</v>
      </c>
      <c r="Y94" s="70">
        <f t="shared" si="35"/>
        <v>39.697859840537149</v>
      </c>
      <c r="Z94" s="70">
        <f t="shared" si="36"/>
        <v>40</v>
      </c>
      <c r="AA94" s="24">
        <f t="shared" si="37"/>
        <v>40</v>
      </c>
      <c r="AB94" s="67">
        <f t="shared" si="38"/>
        <v>440</v>
      </c>
    </row>
    <row r="95" spans="1:28" ht="15" customHeight="1" x14ac:dyDescent="0.25">
      <c r="A95" s="71">
        <v>233</v>
      </c>
      <c r="B95" s="71">
        <v>400</v>
      </c>
      <c r="C95" s="68">
        <f t="shared" si="30"/>
        <v>1.55</v>
      </c>
      <c r="D95" s="68">
        <v>270.92</v>
      </c>
      <c r="E95" s="68">
        <v>211.45</v>
      </c>
      <c r="F95" s="68">
        <v>0</v>
      </c>
      <c r="G95" s="68">
        <f t="shared" si="42"/>
        <v>26.170731707317074</v>
      </c>
      <c r="H95" s="68">
        <v>0</v>
      </c>
      <c r="I95" s="68">
        <f t="shared" si="43"/>
        <v>22.097560975609756</v>
      </c>
      <c r="J95" s="72">
        <f t="shared" si="39"/>
        <v>1</v>
      </c>
      <c r="K95" s="72">
        <f t="shared" si="40"/>
        <v>1</v>
      </c>
      <c r="L95" s="72">
        <f t="shared" si="41"/>
        <v>1</v>
      </c>
      <c r="M95" s="72">
        <f t="shared" ca="1" si="31"/>
        <v>0</v>
      </c>
      <c r="N95" s="26"/>
      <c r="O95" s="26"/>
      <c r="P95" s="25"/>
      <c r="Q95" s="25"/>
      <c r="T95" s="22">
        <v>0</v>
      </c>
      <c r="U95" s="74">
        <f t="shared" si="32"/>
        <v>-400</v>
      </c>
      <c r="V95" s="70">
        <f t="shared" si="33"/>
        <v>-400</v>
      </c>
      <c r="W95" s="70"/>
      <c r="X95" s="70">
        <f t="shared" si="34"/>
        <v>439.69785984053715</v>
      </c>
      <c r="Y95" s="70">
        <f t="shared" si="35"/>
        <v>39.697859840537149</v>
      </c>
      <c r="Z95" s="70">
        <f t="shared" si="36"/>
        <v>40</v>
      </c>
      <c r="AA95" s="24">
        <f t="shared" si="37"/>
        <v>40</v>
      </c>
      <c r="AB95" s="67">
        <f t="shared" si="38"/>
        <v>440</v>
      </c>
    </row>
    <row r="96" spans="1:28" ht="15" customHeight="1" x14ac:dyDescent="0.25">
      <c r="A96" s="71">
        <v>631</v>
      </c>
      <c r="B96" s="71">
        <v>400</v>
      </c>
      <c r="C96" s="68">
        <f t="shared" si="30"/>
        <v>4.21</v>
      </c>
      <c r="D96" s="68">
        <v>270.95</v>
      </c>
      <c r="E96" s="68">
        <v>211.45</v>
      </c>
      <c r="F96" s="68">
        <v>0</v>
      </c>
      <c r="G96" s="68">
        <f t="shared" si="42"/>
        <v>16.071428571428573</v>
      </c>
      <c r="H96" s="68">
        <v>0</v>
      </c>
      <c r="I96" s="68">
        <f t="shared" si="43"/>
        <v>21.571428571428573</v>
      </c>
      <c r="J96" s="72">
        <f t="shared" si="39"/>
        <v>1</v>
      </c>
      <c r="K96" s="72">
        <f t="shared" si="40"/>
        <v>1</v>
      </c>
      <c r="L96" s="72">
        <f t="shared" si="41"/>
        <v>1</v>
      </c>
      <c r="M96" s="72">
        <f t="shared" ca="1" si="31"/>
        <v>0</v>
      </c>
      <c r="N96" s="26"/>
      <c r="O96" s="26"/>
      <c r="P96" s="25"/>
      <c r="Q96" s="25"/>
      <c r="T96" s="22">
        <v>0</v>
      </c>
      <c r="U96" s="74">
        <f t="shared" si="32"/>
        <v>-400</v>
      </c>
      <c r="V96" s="70">
        <f t="shared" si="33"/>
        <v>-400</v>
      </c>
      <c r="W96" s="70"/>
      <c r="X96" s="70">
        <f t="shared" si="34"/>
        <v>439.69785984053715</v>
      </c>
      <c r="Y96" s="70">
        <f t="shared" si="35"/>
        <v>39.697859840537149</v>
      </c>
      <c r="Z96" s="70">
        <f t="shared" si="36"/>
        <v>40</v>
      </c>
      <c r="AA96" s="24">
        <f t="shared" si="37"/>
        <v>40</v>
      </c>
      <c r="AB96" s="67">
        <f t="shared" si="38"/>
        <v>440</v>
      </c>
    </row>
    <row r="97" spans="1:28" ht="15" customHeight="1" x14ac:dyDescent="0.25">
      <c r="A97" s="71">
        <v>470</v>
      </c>
      <c r="B97" s="71">
        <v>400</v>
      </c>
      <c r="C97" s="68">
        <f t="shared" si="30"/>
        <v>3.13</v>
      </c>
      <c r="D97" s="68">
        <v>270.95999999999998</v>
      </c>
      <c r="E97" s="68">
        <v>211.45</v>
      </c>
      <c r="F97" s="68">
        <v>0</v>
      </c>
      <c r="G97" s="68">
        <f t="shared" si="42"/>
        <v>19.441860465116278</v>
      </c>
      <c r="H97" s="68">
        <v>0</v>
      </c>
      <c r="I97" s="68">
        <f t="shared" si="43"/>
        <v>21.069767441860463</v>
      </c>
      <c r="J97" s="72">
        <f t="shared" si="39"/>
        <v>1</v>
      </c>
      <c r="K97" s="72">
        <f t="shared" si="40"/>
        <v>1</v>
      </c>
      <c r="L97" s="72">
        <f t="shared" si="41"/>
        <v>1</v>
      </c>
      <c r="M97" s="72">
        <f t="shared" ca="1" si="31"/>
        <v>1</v>
      </c>
      <c r="N97" s="26"/>
      <c r="O97" s="26"/>
      <c r="P97" s="25"/>
      <c r="Q97" s="25"/>
      <c r="T97" s="22">
        <v>0</v>
      </c>
      <c r="U97" s="74">
        <f t="shared" si="32"/>
        <v>-400</v>
      </c>
      <c r="V97" s="70">
        <f t="shared" si="33"/>
        <v>-400</v>
      </c>
      <c r="W97" s="70"/>
      <c r="X97" s="70">
        <f t="shared" si="34"/>
        <v>439.69785984053715</v>
      </c>
      <c r="Y97" s="70">
        <f t="shared" si="35"/>
        <v>39.697859840537149</v>
      </c>
      <c r="Z97" s="70">
        <f t="shared" si="36"/>
        <v>40</v>
      </c>
      <c r="AA97" s="24">
        <f t="shared" si="37"/>
        <v>40</v>
      </c>
      <c r="AB97" s="67">
        <f t="shared" si="38"/>
        <v>440</v>
      </c>
    </row>
    <row r="98" spans="1:28" ht="15" customHeight="1" x14ac:dyDescent="0.25">
      <c r="A98" s="71">
        <v>468</v>
      </c>
      <c r="B98" s="71">
        <v>400</v>
      </c>
      <c r="C98" s="68">
        <f t="shared" ref="C98:C121" si="44">ROUND(A98/150,2)</f>
        <v>3.12</v>
      </c>
      <c r="D98" s="68">
        <v>270.95999999999998</v>
      </c>
      <c r="E98" s="68">
        <v>211.45</v>
      </c>
      <c r="F98" s="68">
        <v>0</v>
      </c>
      <c r="G98" s="68">
        <f t="shared" si="42"/>
        <v>19.045454545454547</v>
      </c>
      <c r="H98" s="68">
        <v>0</v>
      </c>
      <c r="I98" s="68">
        <f t="shared" si="43"/>
        <v>20.59090909090909</v>
      </c>
      <c r="J98" s="72">
        <f t="shared" si="39"/>
        <v>1</v>
      </c>
      <c r="K98" s="72">
        <f t="shared" si="40"/>
        <v>1</v>
      </c>
      <c r="L98" s="72">
        <f t="shared" si="41"/>
        <v>1</v>
      </c>
      <c r="M98" s="72">
        <f t="shared" ref="M98:M121" ca="1" si="45">IF(RAND()&lt;0.5,0,1)</f>
        <v>1</v>
      </c>
      <c r="N98" s="26"/>
      <c r="O98" s="26"/>
      <c r="P98" s="25"/>
      <c r="Q98" s="25"/>
      <c r="T98" s="22">
        <v>0</v>
      </c>
      <c r="U98" s="74">
        <f t="shared" ref="U98:U121" si="46">T98-B98</f>
        <v>-400</v>
      </c>
      <c r="V98" s="70">
        <f t="shared" ref="V98:V121" si="47">ROUND(U98,0)</f>
        <v>-400</v>
      </c>
      <c r="W98" s="70"/>
      <c r="X98" s="70">
        <f t="shared" ref="X98:X121" si="48">B98/$W$2*$W$3</f>
        <v>439.69785984053715</v>
      </c>
      <c r="Y98" s="70">
        <f t="shared" ref="Y98:Y121" si="49">X98-B98</f>
        <v>39.697859840537149</v>
      </c>
      <c r="Z98" s="70">
        <f t="shared" ref="Z98:Z121" si="50">ROUND(Y98,0)</f>
        <v>40</v>
      </c>
      <c r="AA98" s="24">
        <f t="shared" ref="AA98:AA121" si="51">IF(V98&gt;=0,V98,Z98)</f>
        <v>40</v>
      </c>
      <c r="AB98" s="67">
        <f t="shared" ref="AB98:AB121" si="52">B98+AA98</f>
        <v>440</v>
      </c>
    </row>
    <row r="99" spans="1:28" ht="15" customHeight="1" x14ac:dyDescent="0.25">
      <c r="A99" s="71">
        <v>388</v>
      </c>
      <c r="B99" s="71">
        <v>400</v>
      </c>
      <c r="C99" s="68">
        <f t="shared" si="44"/>
        <v>2.59</v>
      </c>
      <c r="D99" s="68">
        <v>270.95999999999998</v>
      </c>
      <c r="E99" s="68">
        <v>211.45</v>
      </c>
      <c r="F99" s="68">
        <v>0</v>
      </c>
      <c r="G99" s="68">
        <f t="shared" si="42"/>
        <v>20.399999999999999</v>
      </c>
      <c r="H99" s="68">
        <v>0</v>
      </c>
      <c r="I99" s="68">
        <f t="shared" si="43"/>
        <v>20.133333333333333</v>
      </c>
      <c r="J99" s="72">
        <f t="shared" ref="J99:J121" si="53">IF(ABS(B101-B98)&lt;=50,1,0)</f>
        <v>1</v>
      </c>
      <c r="K99" s="72">
        <f t="shared" ref="K99:K121" si="54">IF(ABS((B101-B98))&lt;=50,1,IF((B101-B98)*(1)&gt;=0,1,-1))</f>
        <v>1</v>
      </c>
      <c r="L99" s="72">
        <f t="shared" si="41"/>
        <v>1</v>
      </c>
      <c r="M99" s="72">
        <f t="shared" ca="1" si="45"/>
        <v>0</v>
      </c>
      <c r="N99" s="26"/>
      <c r="O99" s="26"/>
      <c r="P99" s="25"/>
      <c r="Q99" s="25"/>
      <c r="T99" s="22">
        <v>0</v>
      </c>
      <c r="U99" s="74">
        <f t="shared" si="46"/>
        <v>-400</v>
      </c>
      <c r="V99" s="70">
        <f t="shared" si="47"/>
        <v>-400</v>
      </c>
      <c r="W99" s="70"/>
      <c r="X99" s="70">
        <f t="shared" si="48"/>
        <v>439.69785984053715</v>
      </c>
      <c r="Y99" s="70">
        <f t="shared" si="49"/>
        <v>39.697859840537149</v>
      </c>
      <c r="Z99" s="70">
        <f t="shared" si="50"/>
        <v>40</v>
      </c>
      <c r="AA99" s="24">
        <f t="shared" si="51"/>
        <v>40</v>
      </c>
      <c r="AB99" s="67">
        <f t="shared" si="52"/>
        <v>440</v>
      </c>
    </row>
    <row r="100" spans="1:28" ht="15" customHeight="1" x14ac:dyDescent="0.25">
      <c r="A100" s="71">
        <v>546</v>
      </c>
      <c r="B100" s="71">
        <v>400</v>
      </c>
      <c r="C100" s="68">
        <f t="shared" si="44"/>
        <v>3.64</v>
      </c>
      <c r="D100" s="68">
        <v>270.98</v>
      </c>
      <c r="E100" s="68">
        <v>211.45</v>
      </c>
      <c r="F100" s="68">
        <v>0</v>
      </c>
      <c r="G100" s="68">
        <f t="shared" si="42"/>
        <v>16.521739130434781</v>
      </c>
      <c r="H100" s="68">
        <v>0</v>
      </c>
      <c r="I100" s="68">
        <f t="shared" si="43"/>
        <v>19.695652173913043</v>
      </c>
      <c r="J100" s="72">
        <f t="shared" si="53"/>
        <v>1</v>
      </c>
      <c r="K100" s="72">
        <f t="shared" si="54"/>
        <v>1</v>
      </c>
      <c r="L100" s="72">
        <f t="shared" si="41"/>
        <v>1</v>
      </c>
      <c r="M100" s="72">
        <f t="shared" ca="1" si="45"/>
        <v>1</v>
      </c>
      <c r="N100" s="26"/>
      <c r="O100" s="26"/>
      <c r="P100" s="25"/>
      <c r="Q100" s="25"/>
      <c r="T100" s="22">
        <v>0</v>
      </c>
      <c r="U100" s="74">
        <f t="shared" si="46"/>
        <v>-400</v>
      </c>
      <c r="V100" s="70">
        <f t="shared" si="47"/>
        <v>-400</v>
      </c>
      <c r="W100" s="70"/>
      <c r="X100" s="70">
        <f t="shared" si="48"/>
        <v>439.69785984053715</v>
      </c>
      <c r="Y100" s="70">
        <f t="shared" si="49"/>
        <v>39.697859840537149</v>
      </c>
      <c r="Z100" s="70">
        <f t="shared" si="50"/>
        <v>40</v>
      </c>
      <c r="AA100" s="24">
        <f t="shared" si="51"/>
        <v>40</v>
      </c>
      <c r="AB100" s="67">
        <f t="shared" si="52"/>
        <v>440</v>
      </c>
    </row>
    <row r="101" spans="1:28" ht="15" customHeight="1" x14ac:dyDescent="0.25">
      <c r="A101" s="71">
        <v>350</v>
      </c>
      <c r="B101" s="71">
        <v>400</v>
      </c>
      <c r="C101" s="68">
        <f t="shared" si="44"/>
        <v>2.33</v>
      </c>
      <c r="D101" s="68">
        <v>270.97000000000003</v>
      </c>
      <c r="E101" s="68">
        <v>211.45</v>
      </c>
      <c r="F101" s="68">
        <v>0</v>
      </c>
      <c r="G101" s="68">
        <f t="shared" si="42"/>
        <v>20.340425531914892</v>
      </c>
      <c r="H101" s="68">
        <v>0</v>
      </c>
      <c r="I101" s="68">
        <f t="shared" si="43"/>
        <v>19.276595744680851</v>
      </c>
      <c r="J101" s="72">
        <f t="shared" si="53"/>
        <v>1</v>
      </c>
      <c r="K101" s="72">
        <f t="shared" si="54"/>
        <v>1</v>
      </c>
      <c r="L101" s="72">
        <f t="shared" si="41"/>
        <v>1</v>
      </c>
      <c r="M101" s="72">
        <f t="shared" ca="1" si="45"/>
        <v>1</v>
      </c>
      <c r="N101" s="26"/>
      <c r="O101" s="26"/>
      <c r="P101" s="25"/>
      <c r="Q101" s="25"/>
      <c r="T101" s="22">
        <v>0</v>
      </c>
      <c r="U101" s="74">
        <f t="shared" si="46"/>
        <v>-400</v>
      </c>
      <c r="V101" s="70">
        <f t="shared" si="47"/>
        <v>-400</v>
      </c>
      <c r="W101" s="70"/>
      <c r="X101" s="70">
        <f t="shared" si="48"/>
        <v>439.69785984053715</v>
      </c>
      <c r="Y101" s="70">
        <f t="shared" si="49"/>
        <v>39.697859840537149</v>
      </c>
      <c r="Z101" s="70">
        <f t="shared" si="50"/>
        <v>40</v>
      </c>
      <c r="AA101" s="24">
        <f t="shared" si="51"/>
        <v>40</v>
      </c>
      <c r="AB101" s="67">
        <f t="shared" si="52"/>
        <v>440</v>
      </c>
    </row>
    <row r="102" spans="1:28" ht="15" customHeight="1" x14ac:dyDescent="0.25">
      <c r="A102" s="71">
        <v>512</v>
      </c>
      <c r="B102" s="71">
        <v>400</v>
      </c>
      <c r="C102" s="68">
        <f t="shared" si="44"/>
        <v>3.41</v>
      </c>
      <c r="D102" s="68">
        <v>270.98</v>
      </c>
      <c r="E102" s="68">
        <v>211.45</v>
      </c>
      <c r="F102" s="68">
        <v>0</v>
      </c>
      <c r="G102" s="68">
        <f t="shared" si="42"/>
        <v>16.541666666666668</v>
      </c>
      <c r="H102" s="68">
        <v>0</v>
      </c>
      <c r="I102" s="68">
        <f t="shared" si="43"/>
        <v>18.875</v>
      </c>
      <c r="J102" s="72">
        <f t="shared" si="53"/>
        <v>1</v>
      </c>
      <c r="K102" s="72">
        <f t="shared" si="54"/>
        <v>1</v>
      </c>
      <c r="L102" s="72">
        <f t="shared" si="41"/>
        <v>1</v>
      </c>
      <c r="M102" s="72">
        <f t="shared" ca="1" si="45"/>
        <v>0</v>
      </c>
      <c r="N102" s="26"/>
      <c r="O102" s="26"/>
      <c r="P102" s="25"/>
      <c r="Q102" s="25"/>
      <c r="T102" s="22">
        <v>0</v>
      </c>
      <c r="U102" s="74">
        <f t="shared" si="46"/>
        <v>-400</v>
      </c>
      <c r="V102" s="70">
        <f t="shared" si="47"/>
        <v>-400</v>
      </c>
      <c r="W102" s="70"/>
      <c r="X102" s="70">
        <f t="shared" si="48"/>
        <v>439.69785984053715</v>
      </c>
      <c r="Y102" s="70">
        <f t="shared" si="49"/>
        <v>39.697859840537149</v>
      </c>
      <c r="Z102" s="70">
        <f t="shared" si="50"/>
        <v>40</v>
      </c>
      <c r="AA102" s="24">
        <f t="shared" si="51"/>
        <v>40</v>
      </c>
      <c r="AB102" s="67">
        <f t="shared" si="52"/>
        <v>440</v>
      </c>
    </row>
    <row r="103" spans="1:28" ht="15" customHeight="1" x14ac:dyDescent="0.25">
      <c r="A103" s="71">
        <v>429</v>
      </c>
      <c r="B103" s="71">
        <v>400</v>
      </c>
      <c r="C103" s="68">
        <f t="shared" si="44"/>
        <v>2.86</v>
      </c>
      <c r="D103" s="68">
        <v>270.99</v>
      </c>
      <c r="E103" s="68">
        <v>211.45</v>
      </c>
      <c r="F103" s="68">
        <v>0</v>
      </c>
      <c r="G103" s="68">
        <f t="shared" si="42"/>
        <v>17.897959183673468</v>
      </c>
      <c r="H103" s="68">
        <v>0</v>
      </c>
      <c r="I103" s="68">
        <f t="shared" si="43"/>
        <v>18.489795918367346</v>
      </c>
      <c r="J103" s="72">
        <f t="shared" si="53"/>
        <v>1</v>
      </c>
      <c r="K103" s="72">
        <f t="shared" si="54"/>
        <v>1</v>
      </c>
      <c r="L103" s="72">
        <f t="shared" ref="L103:L121" si="55">IF(OR(COUNTIF(K99:K103,1)=5,COUNTIF(K99:K103,-1)=5),1,0)</f>
        <v>1</v>
      </c>
      <c r="M103" s="72">
        <f t="shared" ca="1" si="45"/>
        <v>1</v>
      </c>
      <c r="N103" s="26"/>
      <c r="O103" s="26"/>
      <c r="P103" s="25"/>
      <c r="Q103" s="25"/>
      <c r="T103" s="22">
        <v>0</v>
      </c>
      <c r="U103" s="74">
        <f t="shared" si="46"/>
        <v>-400</v>
      </c>
      <c r="V103" s="70">
        <f t="shared" si="47"/>
        <v>-400</v>
      </c>
      <c r="W103" s="70"/>
      <c r="X103" s="70">
        <f t="shared" si="48"/>
        <v>439.69785984053715</v>
      </c>
      <c r="Y103" s="70">
        <f t="shared" si="49"/>
        <v>39.697859840537149</v>
      </c>
      <c r="Z103" s="70">
        <f t="shared" si="50"/>
        <v>40</v>
      </c>
      <c r="AA103" s="24">
        <f t="shared" si="51"/>
        <v>40</v>
      </c>
      <c r="AB103" s="67">
        <f t="shared" si="52"/>
        <v>440</v>
      </c>
    </row>
    <row r="104" spans="1:28" ht="15" customHeight="1" x14ac:dyDescent="0.25">
      <c r="A104" s="71">
        <v>425</v>
      </c>
      <c r="B104" s="71">
        <v>400</v>
      </c>
      <c r="C104" s="68">
        <f t="shared" si="44"/>
        <v>2.83</v>
      </c>
      <c r="D104" s="68">
        <v>270.99</v>
      </c>
      <c r="E104" s="68">
        <v>211.45</v>
      </c>
      <c r="F104" s="68">
        <v>0</v>
      </c>
      <c r="G104" s="68">
        <f t="shared" si="42"/>
        <v>17.62</v>
      </c>
      <c r="H104" s="68">
        <v>0</v>
      </c>
      <c r="I104" s="68">
        <f t="shared" si="43"/>
        <v>18.12</v>
      </c>
      <c r="J104" s="72">
        <f t="shared" si="53"/>
        <v>1</v>
      </c>
      <c r="K104" s="72">
        <f t="shared" si="54"/>
        <v>1</v>
      </c>
      <c r="L104" s="72">
        <f t="shared" si="55"/>
        <v>1</v>
      </c>
      <c r="M104" s="72">
        <f t="shared" ca="1" si="45"/>
        <v>0</v>
      </c>
      <c r="N104" s="26"/>
      <c r="O104" s="26"/>
      <c r="P104" s="25"/>
      <c r="Q104" s="25"/>
      <c r="T104" s="22">
        <v>0</v>
      </c>
      <c r="U104" s="74">
        <f t="shared" si="46"/>
        <v>-400</v>
      </c>
      <c r="V104" s="70">
        <f t="shared" si="47"/>
        <v>-400</v>
      </c>
      <c r="W104" s="70"/>
      <c r="X104" s="70">
        <f t="shared" si="48"/>
        <v>439.69785984053715</v>
      </c>
      <c r="Y104" s="70">
        <f t="shared" si="49"/>
        <v>39.697859840537149</v>
      </c>
      <c r="Z104" s="70">
        <f t="shared" si="50"/>
        <v>40</v>
      </c>
      <c r="AA104" s="24">
        <f t="shared" si="51"/>
        <v>40</v>
      </c>
      <c r="AB104" s="67">
        <f t="shared" si="52"/>
        <v>440</v>
      </c>
    </row>
    <row r="105" spans="1:28" ht="15" customHeight="1" x14ac:dyDescent="0.25">
      <c r="A105" s="71">
        <v>454</v>
      </c>
      <c r="B105" s="71">
        <v>400</v>
      </c>
      <c r="C105" s="68">
        <f t="shared" si="44"/>
        <v>3.03</v>
      </c>
      <c r="D105" s="68">
        <v>271</v>
      </c>
      <c r="E105" s="68">
        <v>211.45</v>
      </c>
      <c r="F105" s="68">
        <v>0</v>
      </c>
      <c r="G105" s="68">
        <f t="shared" si="42"/>
        <v>16.705882352941178</v>
      </c>
      <c r="H105" s="68">
        <v>0</v>
      </c>
      <c r="I105" s="68">
        <f t="shared" si="43"/>
        <v>17.764705882352942</v>
      </c>
      <c r="J105" s="72">
        <f t="shared" si="53"/>
        <v>1</v>
      </c>
      <c r="K105" s="72">
        <f t="shared" si="54"/>
        <v>1</v>
      </c>
      <c r="L105" s="72">
        <f t="shared" si="55"/>
        <v>1</v>
      </c>
      <c r="M105" s="72">
        <f t="shared" ca="1" si="45"/>
        <v>0</v>
      </c>
      <c r="N105" s="26"/>
      <c r="O105" s="26"/>
      <c r="P105" s="25"/>
      <c r="Q105" s="25"/>
      <c r="T105" s="22">
        <v>0</v>
      </c>
      <c r="U105" s="74">
        <f t="shared" si="46"/>
        <v>-400</v>
      </c>
      <c r="V105" s="70">
        <f t="shared" si="47"/>
        <v>-400</v>
      </c>
      <c r="W105" s="70"/>
      <c r="X105" s="70">
        <f t="shared" si="48"/>
        <v>439.69785984053715</v>
      </c>
      <c r="Y105" s="70">
        <f t="shared" si="49"/>
        <v>39.697859840537149</v>
      </c>
      <c r="Z105" s="70">
        <f t="shared" si="50"/>
        <v>40</v>
      </c>
      <c r="AA105" s="24">
        <f t="shared" si="51"/>
        <v>40</v>
      </c>
      <c r="AB105" s="67">
        <f t="shared" si="52"/>
        <v>440</v>
      </c>
    </row>
    <row r="106" spans="1:28" ht="15" customHeight="1" x14ac:dyDescent="0.25">
      <c r="A106" s="71">
        <v>405</v>
      </c>
      <c r="B106" s="71">
        <v>400</v>
      </c>
      <c r="C106" s="68">
        <f t="shared" si="44"/>
        <v>2.7</v>
      </c>
      <c r="D106" s="68">
        <v>271</v>
      </c>
      <c r="E106" s="68">
        <v>211.45</v>
      </c>
      <c r="F106" s="68">
        <v>0</v>
      </c>
      <c r="G106" s="68">
        <f t="shared" si="42"/>
        <v>17.326923076923077</v>
      </c>
      <c r="H106" s="68">
        <v>0</v>
      </c>
      <c r="I106" s="68">
        <f t="shared" si="43"/>
        <v>17.423076923076923</v>
      </c>
      <c r="J106" s="72">
        <f t="shared" si="53"/>
        <v>1</v>
      </c>
      <c r="K106" s="72">
        <f t="shared" si="54"/>
        <v>1</v>
      </c>
      <c r="L106" s="72">
        <f t="shared" si="55"/>
        <v>1</v>
      </c>
      <c r="M106" s="72">
        <f t="shared" ca="1" si="45"/>
        <v>0</v>
      </c>
      <c r="N106" s="26"/>
      <c r="O106" s="26"/>
      <c r="P106" s="25"/>
      <c r="Q106" s="25"/>
      <c r="T106" s="22">
        <v>0</v>
      </c>
      <c r="U106" s="74">
        <f t="shared" si="46"/>
        <v>-400</v>
      </c>
      <c r="V106" s="70">
        <f t="shared" si="47"/>
        <v>-400</v>
      </c>
      <c r="W106" s="70"/>
      <c r="X106" s="70">
        <f t="shared" si="48"/>
        <v>439.69785984053715</v>
      </c>
      <c r="Y106" s="70">
        <f t="shared" si="49"/>
        <v>39.697859840537149</v>
      </c>
      <c r="Z106" s="70">
        <f t="shared" si="50"/>
        <v>40</v>
      </c>
      <c r="AA106" s="24">
        <f t="shared" si="51"/>
        <v>40</v>
      </c>
      <c r="AB106" s="67">
        <f t="shared" si="52"/>
        <v>440</v>
      </c>
    </row>
    <row r="107" spans="1:28" ht="15" customHeight="1" x14ac:dyDescent="0.25">
      <c r="A107" s="71">
        <v>466</v>
      </c>
      <c r="B107" s="71">
        <v>400</v>
      </c>
      <c r="C107" s="68">
        <f t="shared" si="44"/>
        <v>3.11</v>
      </c>
      <c r="D107" s="68">
        <v>271</v>
      </c>
      <c r="E107" s="68">
        <v>211.45</v>
      </c>
      <c r="F107" s="68">
        <v>0</v>
      </c>
      <c r="G107" s="68">
        <f t="shared" si="42"/>
        <v>15.849056603773585</v>
      </c>
      <c r="H107" s="68">
        <v>0</v>
      </c>
      <c r="I107" s="68">
        <f t="shared" si="43"/>
        <v>17.09433962264151</v>
      </c>
      <c r="J107" s="72">
        <f t="shared" si="53"/>
        <v>1</v>
      </c>
      <c r="K107" s="72">
        <f t="shared" si="54"/>
        <v>1</v>
      </c>
      <c r="L107" s="72">
        <f t="shared" si="55"/>
        <v>1</v>
      </c>
      <c r="M107" s="72">
        <f t="shared" ca="1" si="45"/>
        <v>1</v>
      </c>
      <c r="N107" s="26"/>
      <c r="O107" s="26"/>
      <c r="P107" s="25"/>
      <c r="Q107" s="25"/>
      <c r="T107" s="22">
        <v>0</v>
      </c>
      <c r="U107" s="74">
        <f t="shared" si="46"/>
        <v>-400</v>
      </c>
      <c r="V107" s="70">
        <f t="shared" si="47"/>
        <v>-400</v>
      </c>
      <c r="W107" s="70"/>
      <c r="X107" s="70">
        <f t="shared" si="48"/>
        <v>439.69785984053715</v>
      </c>
      <c r="Y107" s="70">
        <f t="shared" si="49"/>
        <v>39.697859840537149</v>
      </c>
      <c r="Z107" s="70">
        <f t="shared" si="50"/>
        <v>40</v>
      </c>
      <c r="AA107" s="24">
        <f t="shared" si="51"/>
        <v>40</v>
      </c>
      <c r="AB107" s="67">
        <f t="shared" si="52"/>
        <v>440</v>
      </c>
    </row>
    <row r="108" spans="1:28" ht="15" customHeight="1" x14ac:dyDescent="0.25">
      <c r="A108" s="71">
        <v>446</v>
      </c>
      <c r="B108" s="71">
        <v>400</v>
      </c>
      <c r="C108" s="68">
        <f t="shared" si="44"/>
        <v>2.97</v>
      </c>
      <c r="D108" s="68">
        <v>271.01</v>
      </c>
      <c r="E108" s="68">
        <v>211.45</v>
      </c>
      <c r="F108" s="68">
        <v>0</v>
      </c>
      <c r="G108" s="68">
        <f t="shared" si="42"/>
        <v>15.925925925925926</v>
      </c>
      <c r="H108" s="68">
        <v>0</v>
      </c>
      <c r="I108" s="68">
        <f t="shared" si="43"/>
        <v>16.777777777777779</v>
      </c>
      <c r="J108" s="72">
        <f t="shared" si="53"/>
        <v>1</v>
      </c>
      <c r="K108" s="72">
        <f t="shared" si="54"/>
        <v>1</v>
      </c>
      <c r="L108" s="72">
        <f t="shared" si="55"/>
        <v>1</v>
      </c>
      <c r="M108" s="72">
        <f t="shared" ca="1" si="45"/>
        <v>0</v>
      </c>
      <c r="N108" s="26"/>
      <c r="O108" s="26"/>
      <c r="P108" s="25"/>
      <c r="Q108" s="25"/>
      <c r="T108" s="22">
        <v>0</v>
      </c>
      <c r="U108" s="74">
        <f t="shared" si="46"/>
        <v>-400</v>
      </c>
      <c r="V108" s="70">
        <f t="shared" si="47"/>
        <v>-400</v>
      </c>
      <c r="W108" s="70"/>
      <c r="X108" s="70">
        <f t="shared" si="48"/>
        <v>439.69785984053715</v>
      </c>
      <c r="Y108" s="70">
        <f t="shared" si="49"/>
        <v>39.697859840537149</v>
      </c>
      <c r="Z108" s="70">
        <f t="shared" si="50"/>
        <v>40</v>
      </c>
      <c r="AA108" s="24">
        <f t="shared" si="51"/>
        <v>40</v>
      </c>
      <c r="AB108" s="67">
        <f t="shared" si="52"/>
        <v>440</v>
      </c>
    </row>
    <row r="109" spans="1:28" ht="15" customHeight="1" x14ac:dyDescent="0.25">
      <c r="A109" s="71">
        <v>336</v>
      </c>
      <c r="B109" s="71">
        <v>400</v>
      </c>
      <c r="C109" s="68">
        <f t="shared" si="44"/>
        <v>2.2400000000000002</v>
      </c>
      <c r="D109" s="68">
        <v>271</v>
      </c>
      <c r="E109" s="68">
        <v>211.45</v>
      </c>
      <c r="F109" s="68">
        <v>0</v>
      </c>
      <c r="G109" s="68">
        <f t="shared" si="42"/>
        <v>17.636363636363637</v>
      </c>
      <c r="H109" s="68">
        <v>0</v>
      </c>
      <c r="I109" s="68">
        <f t="shared" si="43"/>
        <v>16.472727272727273</v>
      </c>
      <c r="J109" s="72">
        <f t="shared" si="53"/>
        <v>1</v>
      </c>
      <c r="K109" s="72">
        <f t="shared" si="54"/>
        <v>1</v>
      </c>
      <c r="L109" s="72">
        <f t="shared" si="55"/>
        <v>1</v>
      </c>
      <c r="M109" s="72">
        <f t="shared" ca="1" si="45"/>
        <v>1</v>
      </c>
      <c r="N109" s="26"/>
      <c r="O109" s="26"/>
      <c r="P109" s="25"/>
      <c r="Q109" s="25"/>
      <c r="T109" s="22">
        <v>0</v>
      </c>
      <c r="U109" s="74">
        <f t="shared" si="46"/>
        <v>-400</v>
      </c>
      <c r="V109" s="70">
        <f t="shared" si="47"/>
        <v>-400</v>
      </c>
      <c r="W109" s="70"/>
      <c r="X109" s="70">
        <f t="shared" si="48"/>
        <v>439.69785984053715</v>
      </c>
      <c r="Y109" s="70">
        <f t="shared" si="49"/>
        <v>39.697859840537149</v>
      </c>
      <c r="Z109" s="70">
        <f t="shared" si="50"/>
        <v>40</v>
      </c>
      <c r="AA109" s="24">
        <f t="shared" si="51"/>
        <v>40</v>
      </c>
      <c r="AB109" s="67">
        <f t="shared" si="52"/>
        <v>440</v>
      </c>
    </row>
    <row r="110" spans="1:28" ht="15" customHeight="1" x14ac:dyDescent="0.25">
      <c r="A110" s="71">
        <v>408</v>
      </c>
      <c r="B110" s="71">
        <v>400</v>
      </c>
      <c r="C110" s="68">
        <f t="shared" si="44"/>
        <v>2.72</v>
      </c>
      <c r="D110" s="68">
        <v>271</v>
      </c>
      <c r="E110" s="68">
        <v>211.45</v>
      </c>
      <c r="F110" s="68">
        <v>0</v>
      </c>
      <c r="G110" s="68">
        <f t="shared" si="42"/>
        <v>16.035714285714285</v>
      </c>
      <c r="H110" s="68">
        <v>0</v>
      </c>
      <c r="I110" s="68">
        <f t="shared" si="43"/>
        <v>16.178571428571427</v>
      </c>
      <c r="J110" s="72">
        <f t="shared" si="53"/>
        <v>1</v>
      </c>
      <c r="K110" s="72">
        <f t="shared" si="54"/>
        <v>1</v>
      </c>
      <c r="L110" s="72">
        <f t="shared" si="55"/>
        <v>1</v>
      </c>
      <c r="M110" s="72">
        <f t="shared" ca="1" si="45"/>
        <v>0</v>
      </c>
      <c r="N110" s="26"/>
      <c r="O110" s="26"/>
      <c r="P110" s="25"/>
      <c r="Q110" s="25"/>
      <c r="T110" s="22">
        <v>0</v>
      </c>
      <c r="U110" s="74">
        <f t="shared" si="46"/>
        <v>-400</v>
      </c>
      <c r="V110" s="70">
        <f t="shared" si="47"/>
        <v>-400</v>
      </c>
      <c r="W110" s="70"/>
      <c r="X110" s="70">
        <f t="shared" si="48"/>
        <v>439.69785984053715</v>
      </c>
      <c r="Y110" s="70">
        <f t="shared" si="49"/>
        <v>39.697859840537149</v>
      </c>
      <c r="Z110" s="70">
        <f t="shared" si="50"/>
        <v>40</v>
      </c>
      <c r="AA110" s="24">
        <f t="shared" si="51"/>
        <v>40</v>
      </c>
      <c r="AB110" s="67">
        <f t="shared" si="52"/>
        <v>440</v>
      </c>
    </row>
    <row r="111" spans="1:28" ht="15" customHeight="1" x14ac:dyDescent="0.25">
      <c r="A111" s="71">
        <v>770</v>
      </c>
      <c r="B111" s="71">
        <v>400</v>
      </c>
      <c r="C111" s="68">
        <f t="shared" si="44"/>
        <v>5.13</v>
      </c>
      <c r="D111" s="68">
        <v>271.04000000000002</v>
      </c>
      <c r="E111" s="68">
        <v>211.45</v>
      </c>
      <c r="F111" s="68">
        <v>0</v>
      </c>
      <c r="G111" s="68">
        <f t="shared" si="42"/>
        <v>9.4035087719298254</v>
      </c>
      <c r="H111" s="68">
        <v>0</v>
      </c>
      <c r="I111" s="68">
        <f t="shared" si="43"/>
        <v>15.894736842105264</v>
      </c>
      <c r="J111" s="72">
        <f t="shared" si="53"/>
        <v>1</v>
      </c>
      <c r="K111" s="72">
        <f t="shared" si="54"/>
        <v>1</v>
      </c>
      <c r="L111" s="72">
        <f t="shared" si="55"/>
        <v>1</v>
      </c>
      <c r="M111" s="72">
        <f t="shared" ca="1" si="45"/>
        <v>0</v>
      </c>
      <c r="N111" s="26"/>
      <c r="O111" s="26"/>
      <c r="P111" s="25"/>
      <c r="Q111" s="25"/>
      <c r="T111" s="22">
        <v>0</v>
      </c>
      <c r="U111" s="74">
        <f t="shared" si="46"/>
        <v>-400</v>
      </c>
      <c r="V111" s="70">
        <f t="shared" si="47"/>
        <v>-400</v>
      </c>
      <c r="W111" s="70"/>
      <c r="X111" s="70">
        <f t="shared" si="48"/>
        <v>439.69785984053715</v>
      </c>
      <c r="Y111" s="70">
        <f t="shared" si="49"/>
        <v>39.697859840537149</v>
      </c>
      <c r="Z111" s="70">
        <f t="shared" si="50"/>
        <v>40</v>
      </c>
      <c r="AA111" s="24">
        <f t="shared" si="51"/>
        <v>40</v>
      </c>
      <c r="AB111" s="67">
        <f t="shared" si="52"/>
        <v>440</v>
      </c>
    </row>
    <row r="112" spans="1:28" ht="15" customHeight="1" x14ac:dyDescent="0.25">
      <c r="A112" s="71">
        <v>201</v>
      </c>
      <c r="B112" s="79">
        <v>400</v>
      </c>
      <c r="C112" s="68">
        <f t="shared" si="44"/>
        <v>1.34</v>
      </c>
      <c r="D112" s="68">
        <v>271.02</v>
      </c>
      <c r="E112" s="68">
        <v>211.45</v>
      </c>
      <c r="F112" s="68">
        <v>0</v>
      </c>
      <c r="G112" s="68">
        <f t="shared" si="42"/>
        <v>19.051724137931036</v>
      </c>
      <c r="H112" s="68">
        <v>0</v>
      </c>
      <c r="I112" s="68">
        <f t="shared" si="43"/>
        <v>15.620689655172415</v>
      </c>
      <c r="J112" s="72">
        <f t="shared" si="53"/>
        <v>1</v>
      </c>
      <c r="K112" s="72">
        <f t="shared" si="54"/>
        <v>1</v>
      </c>
      <c r="L112" s="72">
        <f t="shared" si="55"/>
        <v>1</v>
      </c>
      <c r="M112" s="72">
        <f t="shared" ca="1" si="45"/>
        <v>1</v>
      </c>
      <c r="N112" s="26"/>
      <c r="O112" s="26"/>
      <c r="P112" s="25"/>
      <c r="Q112" s="25"/>
      <c r="T112" s="22">
        <v>0</v>
      </c>
      <c r="U112" s="74">
        <f t="shared" si="46"/>
        <v>-400</v>
      </c>
      <c r="V112" s="70">
        <f t="shared" si="47"/>
        <v>-400</v>
      </c>
      <c r="W112" s="70"/>
      <c r="X112" s="70">
        <f t="shared" si="48"/>
        <v>439.69785984053715</v>
      </c>
      <c r="Y112" s="70">
        <f t="shared" si="49"/>
        <v>39.697859840537149</v>
      </c>
      <c r="Z112" s="70">
        <f t="shared" si="50"/>
        <v>40</v>
      </c>
      <c r="AA112" s="24">
        <f t="shared" si="51"/>
        <v>40</v>
      </c>
      <c r="AB112" s="67">
        <f t="shared" si="52"/>
        <v>440</v>
      </c>
    </row>
    <row r="113" spans="1:28" ht="15" customHeight="1" x14ac:dyDescent="0.25">
      <c r="A113" s="71">
        <v>414</v>
      </c>
      <c r="B113" s="71">
        <v>400</v>
      </c>
      <c r="C113" s="68">
        <f t="shared" si="44"/>
        <v>2.76</v>
      </c>
      <c r="D113" s="68">
        <v>271.02</v>
      </c>
      <c r="E113" s="68">
        <v>211.45</v>
      </c>
      <c r="F113" s="68">
        <v>0</v>
      </c>
      <c r="G113" s="68">
        <f t="shared" si="42"/>
        <v>15.118644067796611</v>
      </c>
      <c r="H113" s="68">
        <v>0</v>
      </c>
      <c r="I113" s="68">
        <f t="shared" si="43"/>
        <v>15.35593220338983</v>
      </c>
      <c r="J113" s="72">
        <f t="shared" si="53"/>
        <v>1</v>
      </c>
      <c r="K113" s="72">
        <f t="shared" si="54"/>
        <v>1</v>
      </c>
      <c r="L113" s="72">
        <f t="shared" si="55"/>
        <v>1</v>
      </c>
      <c r="M113" s="72">
        <f t="shared" ca="1" si="45"/>
        <v>0</v>
      </c>
      <c r="N113" s="26"/>
      <c r="O113" s="26"/>
      <c r="P113" s="25"/>
      <c r="Q113" s="25"/>
      <c r="T113" s="22">
        <v>0</v>
      </c>
      <c r="U113" s="74">
        <f t="shared" si="46"/>
        <v>-400</v>
      </c>
      <c r="V113" s="70">
        <f t="shared" si="47"/>
        <v>-400</v>
      </c>
      <c r="W113" s="70"/>
      <c r="X113" s="70">
        <f t="shared" si="48"/>
        <v>439.69785984053715</v>
      </c>
      <c r="Y113" s="70">
        <f t="shared" si="49"/>
        <v>39.697859840537149</v>
      </c>
      <c r="Z113" s="70">
        <f t="shared" si="50"/>
        <v>40</v>
      </c>
      <c r="AA113" s="24">
        <f t="shared" si="51"/>
        <v>40</v>
      </c>
      <c r="AB113" s="67">
        <f t="shared" si="52"/>
        <v>440</v>
      </c>
    </row>
    <row r="114" spans="1:28" ht="15" customHeight="1" x14ac:dyDescent="0.25">
      <c r="A114" s="71">
        <v>332</v>
      </c>
      <c r="B114" s="71">
        <v>400</v>
      </c>
      <c r="C114" s="68">
        <f t="shared" si="44"/>
        <v>2.21</v>
      </c>
      <c r="D114" s="68">
        <v>271.01</v>
      </c>
      <c r="E114" s="68">
        <v>211.45</v>
      </c>
      <c r="F114" s="68">
        <v>0</v>
      </c>
      <c r="G114" s="68">
        <f t="shared" si="42"/>
        <v>16.233333333333334</v>
      </c>
      <c r="H114" s="68">
        <v>0</v>
      </c>
      <c r="I114" s="68">
        <f t="shared" si="43"/>
        <v>15.1</v>
      </c>
      <c r="J114" s="72">
        <f t="shared" si="53"/>
        <v>1</v>
      </c>
      <c r="K114" s="72">
        <f t="shared" si="54"/>
        <v>1</v>
      </c>
      <c r="L114" s="72">
        <f t="shared" si="55"/>
        <v>1</v>
      </c>
      <c r="M114" s="72">
        <f t="shared" ca="1" si="45"/>
        <v>0</v>
      </c>
      <c r="N114" s="26"/>
      <c r="O114" s="26"/>
      <c r="P114" s="25"/>
      <c r="Q114" s="25"/>
      <c r="T114" s="22">
        <v>0</v>
      </c>
      <c r="U114" s="74">
        <f t="shared" si="46"/>
        <v>-400</v>
      </c>
      <c r="V114" s="70">
        <f t="shared" si="47"/>
        <v>-400</v>
      </c>
      <c r="W114" s="70"/>
      <c r="X114" s="70">
        <f t="shared" si="48"/>
        <v>439.69785984053715</v>
      </c>
      <c r="Y114" s="70">
        <f t="shared" si="49"/>
        <v>39.697859840537149</v>
      </c>
      <c r="Z114" s="70">
        <f t="shared" si="50"/>
        <v>40</v>
      </c>
      <c r="AA114" s="24">
        <f t="shared" si="51"/>
        <v>40</v>
      </c>
      <c r="AB114" s="67">
        <f t="shared" si="52"/>
        <v>440</v>
      </c>
    </row>
    <row r="115" spans="1:28" ht="15" customHeight="1" x14ac:dyDescent="0.25">
      <c r="A115" s="71">
        <v>426</v>
      </c>
      <c r="B115" s="71">
        <v>400</v>
      </c>
      <c r="C115" s="68">
        <f t="shared" si="44"/>
        <v>2.84</v>
      </c>
      <c r="D115" s="68">
        <v>271.02</v>
      </c>
      <c r="E115" s="68">
        <v>211.45</v>
      </c>
      <c r="F115" s="68">
        <v>0</v>
      </c>
      <c r="G115" s="68">
        <f t="shared" si="42"/>
        <v>14.426229508196721</v>
      </c>
      <c r="H115" s="68">
        <v>0</v>
      </c>
      <c r="I115" s="68">
        <f t="shared" si="43"/>
        <v>14.852459016393443</v>
      </c>
      <c r="J115" s="72">
        <f t="shared" si="53"/>
        <v>1</v>
      </c>
      <c r="K115" s="72">
        <f t="shared" si="54"/>
        <v>1</v>
      </c>
      <c r="L115" s="72">
        <f t="shared" si="55"/>
        <v>1</v>
      </c>
      <c r="M115" s="72">
        <f t="shared" ca="1" si="45"/>
        <v>1</v>
      </c>
      <c r="N115" s="26"/>
      <c r="O115" s="26"/>
      <c r="P115" s="25"/>
      <c r="Q115" s="25"/>
      <c r="T115" s="22">
        <v>0</v>
      </c>
      <c r="U115" s="74">
        <f t="shared" si="46"/>
        <v>-400</v>
      </c>
      <c r="V115" s="70">
        <f t="shared" si="47"/>
        <v>-400</v>
      </c>
      <c r="W115" s="70"/>
      <c r="X115" s="70">
        <f t="shared" si="48"/>
        <v>439.69785984053715</v>
      </c>
      <c r="Y115" s="70">
        <f t="shared" si="49"/>
        <v>39.697859840537149</v>
      </c>
      <c r="Z115" s="70">
        <f t="shared" si="50"/>
        <v>40</v>
      </c>
      <c r="AA115" s="24">
        <f t="shared" si="51"/>
        <v>40</v>
      </c>
      <c r="AB115" s="67">
        <f t="shared" si="52"/>
        <v>440</v>
      </c>
    </row>
    <row r="116" spans="1:28" ht="15" customHeight="1" x14ac:dyDescent="0.25">
      <c r="A116" s="71">
        <v>474</v>
      </c>
      <c r="B116" s="71">
        <v>400</v>
      </c>
      <c r="C116" s="68">
        <f t="shared" si="44"/>
        <v>3.16</v>
      </c>
      <c r="D116" s="68">
        <v>271.02</v>
      </c>
      <c r="E116" s="68">
        <v>211.45</v>
      </c>
      <c r="F116" s="68">
        <v>0</v>
      </c>
      <c r="G116" s="68">
        <f t="shared" si="42"/>
        <v>13.419354838709678</v>
      </c>
      <c r="H116" s="68">
        <v>0</v>
      </c>
      <c r="I116" s="68">
        <f t="shared" si="43"/>
        <v>14.612903225806452</v>
      </c>
      <c r="J116" s="72">
        <f t="shared" si="53"/>
        <v>1</v>
      </c>
      <c r="K116" s="72">
        <f t="shared" si="54"/>
        <v>1</v>
      </c>
      <c r="L116" s="72">
        <f t="shared" si="55"/>
        <v>1</v>
      </c>
      <c r="M116" s="72">
        <f t="shared" ca="1" si="45"/>
        <v>1</v>
      </c>
      <c r="N116" s="26"/>
      <c r="O116" s="26"/>
      <c r="P116" s="25"/>
      <c r="Q116" s="25"/>
      <c r="T116" s="22">
        <v>0</v>
      </c>
      <c r="U116" s="74">
        <f t="shared" si="46"/>
        <v>-400</v>
      </c>
      <c r="V116" s="70">
        <f t="shared" si="47"/>
        <v>-400</v>
      </c>
      <c r="W116" s="70"/>
      <c r="X116" s="70">
        <f t="shared" si="48"/>
        <v>439.69785984053715</v>
      </c>
      <c r="Y116" s="70">
        <f t="shared" si="49"/>
        <v>39.697859840537149</v>
      </c>
      <c r="Z116" s="70">
        <f t="shared" si="50"/>
        <v>40</v>
      </c>
      <c r="AA116" s="24">
        <f t="shared" si="51"/>
        <v>40</v>
      </c>
      <c r="AB116" s="67">
        <f t="shared" si="52"/>
        <v>440</v>
      </c>
    </row>
    <row r="117" spans="1:28" ht="15" customHeight="1" x14ac:dyDescent="0.25">
      <c r="A117" s="71">
        <v>448</v>
      </c>
      <c r="B117" s="71">
        <v>400</v>
      </c>
      <c r="C117" s="68">
        <f t="shared" si="44"/>
        <v>2.99</v>
      </c>
      <c r="D117" s="68">
        <v>271.02999999999997</v>
      </c>
      <c r="E117" s="68">
        <v>211.45</v>
      </c>
      <c r="F117" s="68">
        <v>0</v>
      </c>
      <c r="G117" s="68">
        <f t="shared" si="42"/>
        <v>13.619047619047619</v>
      </c>
      <c r="H117" s="68">
        <v>0</v>
      </c>
      <c r="I117" s="68">
        <f t="shared" si="43"/>
        <v>14.380952380952381</v>
      </c>
      <c r="J117" s="72">
        <f t="shared" si="53"/>
        <v>1</v>
      </c>
      <c r="K117" s="72">
        <f t="shared" si="54"/>
        <v>1</v>
      </c>
      <c r="L117" s="72">
        <f t="shared" si="55"/>
        <v>1</v>
      </c>
      <c r="M117" s="72">
        <f t="shared" ca="1" si="45"/>
        <v>1</v>
      </c>
      <c r="N117" s="26"/>
      <c r="O117" s="26"/>
      <c r="P117" s="25"/>
      <c r="Q117" s="25"/>
      <c r="T117" s="22">
        <v>0</v>
      </c>
      <c r="U117" s="74">
        <f t="shared" si="46"/>
        <v>-400</v>
      </c>
      <c r="V117" s="70">
        <f t="shared" si="47"/>
        <v>-400</v>
      </c>
      <c r="W117" s="70"/>
      <c r="X117" s="70">
        <f t="shared" si="48"/>
        <v>439.69785984053715</v>
      </c>
      <c r="Y117" s="70">
        <f t="shared" si="49"/>
        <v>39.697859840537149</v>
      </c>
      <c r="Z117" s="70">
        <f t="shared" si="50"/>
        <v>40</v>
      </c>
      <c r="AA117" s="24">
        <f t="shared" si="51"/>
        <v>40</v>
      </c>
      <c r="AB117" s="67">
        <f t="shared" si="52"/>
        <v>440</v>
      </c>
    </row>
    <row r="118" spans="1:28" ht="15" customHeight="1" x14ac:dyDescent="0.25">
      <c r="A118" s="71">
        <v>431</v>
      </c>
      <c r="B118" s="71">
        <v>400</v>
      </c>
      <c r="C118" s="68">
        <f t="shared" si="44"/>
        <v>2.87</v>
      </c>
      <c r="D118" s="68">
        <v>271.02999999999997</v>
      </c>
      <c r="E118" s="68">
        <v>211.45</v>
      </c>
      <c r="F118" s="68">
        <v>0</v>
      </c>
      <c r="G118" s="68">
        <f t="shared" si="42"/>
        <v>13.671875</v>
      </c>
      <c r="H118" s="68">
        <v>0</v>
      </c>
      <c r="I118" s="68">
        <f t="shared" si="43"/>
        <v>14.15625</v>
      </c>
      <c r="J118" s="72">
        <f t="shared" si="53"/>
        <v>1</v>
      </c>
      <c r="K118" s="72">
        <f t="shared" si="54"/>
        <v>1</v>
      </c>
      <c r="L118" s="72">
        <f t="shared" si="55"/>
        <v>1</v>
      </c>
      <c r="M118" s="72">
        <f t="shared" ca="1" si="45"/>
        <v>1</v>
      </c>
      <c r="N118" s="26"/>
      <c r="O118" s="26"/>
      <c r="P118" s="25"/>
      <c r="Q118" s="25"/>
      <c r="T118" s="22">
        <v>0</v>
      </c>
      <c r="U118" s="74">
        <f t="shared" si="46"/>
        <v>-400</v>
      </c>
      <c r="V118" s="70">
        <f t="shared" si="47"/>
        <v>-400</v>
      </c>
      <c r="W118" s="70"/>
      <c r="X118" s="70">
        <f t="shared" si="48"/>
        <v>439.69785984053715</v>
      </c>
      <c r="Y118" s="70">
        <f t="shared" si="49"/>
        <v>39.697859840537149</v>
      </c>
      <c r="Z118" s="70">
        <f t="shared" si="50"/>
        <v>40</v>
      </c>
      <c r="AA118" s="24">
        <f t="shared" si="51"/>
        <v>40</v>
      </c>
      <c r="AB118" s="67">
        <f t="shared" si="52"/>
        <v>440</v>
      </c>
    </row>
    <row r="119" spans="1:28" ht="15" customHeight="1" x14ac:dyDescent="0.25">
      <c r="A119" s="71">
        <v>366</v>
      </c>
      <c r="B119" s="71">
        <v>400</v>
      </c>
      <c r="C119" s="68">
        <f t="shared" si="44"/>
        <v>2.44</v>
      </c>
      <c r="D119" s="68">
        <v>271.02999999999997</v>
      </c>
      <c r="E119" s="68">
        <v>211.45</v>
      </c>
      <c r="F119" s="68">
        <v>0</v>
      </c>
      <c r="G119" s="68">
        <f t="shared" si="42"/>
        <v>14.461538461538462</v>
      </c>
      <c r="H119" s="68">
        <v>0</v>
      </c>
      <c r="I119" s="68">
        <f t="shared" si="43"/>
        <v>13.938461538461539</v>
      </c>
      <c r="J119" s="72">
        <f t="shared" si="53"/>
        <v>1</v>
      </c>
      <c r="K119" s="72">
        <f t="shared" si="54"/>
        <v>1</v>
      </c>
      <c r="L119" s="72">
        <f t="shared" si="55"/>
        <v>1</v>
      </c>
      <c r="M119" s="72">
        <f t="shared" ca="1" si="45"/>
        <v>1</v>
      </c>
      <c r="N119" s="26"/>
      <c r="O119" s="26"/>
      <c r="P119" s="25"/>
      <c r="Q119" s="25"/>
      <c r="T119" s="22">
        <v>0</v>
      </c>
      <c r="U119" s="74">
        <f t="shared" si="46"/>
        <v>-400</v>
      </c>
      <c r="V119" s="70">
        <f t="shared" si="47"/>
        <v>-400</v>
      </c>
      <c r="W119" s="70"/>
      <c r="X119" s="70">
        <f t="shared" si="48"/>
        <v>439.69785984053715</v>
      </c>
      <c r="Y119" s="70">
        <f t="shared" si="49"/>
        <v>39.697859840537149</v>
      </c>
      <c r="Z119" s="70">
        <f t="shared" si="50"/>
        <v>40</v>
      </c>
      <c r="AA119" s="24">
        <f t="shared" si="51"/>
        <v>40</v>
      </c>
      <c r="AB119" s="67">
        <f t="shared" si="52"/>
        <v>440</v>
      </c>
    </row>
    <row r="120" spans="1:28" ht="15" customHeight="1" x14ac:dyDescent="0.25">
      <c r="A120" s="71">
        <v>506</v>
      </c>
      <c r="B120" s="71">
        <v>400</v>
      </c>
      <c r="C120" s="68">
        <f t="shared" si="44"/>
        <v>3.37</v>
      </c>
      <c r="D120" s="68">
        <v>271.04000000000002</v>
      </c>
      <c r="E120" s="68">
        <v>211.45</v>
      </c>
      <c r="F120" s="68">
        <v>0</v>
      </c>
      <c r="G120" s="68">
        <f t="shared" si="42"/>
        <v>12.121212121212121</v>
      </c>
      <c r="H120" s="68">
        <v>0</v>
      </c>
      <c r="I120" s="68">
        <f t="shared" si="43"/>
        <v>13.727272727272727</v>
      </c>
      <c r="J120" s="72">
        <f t="shared" si="53"/>
        <v>0</v>
      </c>
      <c r="K120" s="72">
        <f t="shared" si="54"/>
        <v>-1</v>
      </c>
      <c r="L120" s="72">
        <f t="shared" si="55"/>
        <v>0</v>
      </c>
      <c r="M120" s="72">
        <f t="shared" ca="1" si="45"/>
        <v>1</v>
      </c>
      <c r="N120" s="26"/>
      <c r="O120" s="26"/>
      <c r="P120" s="25"/>
      <c r="Q120" s="25"/>
      <c r="T120" s="22">
        <v>0</v>
      </c>
      <c r="U120" s="74">
        <f t="shared" si="46"/>
        <v>-400</v>
      </c>
      <c r="V120" s="70">
        <f t="shared" si="47"/>
        <v>-400</v>
      </c>
      <c r="W120" s="70"/>
      <c r="X120" s="70">
        <f t="shared" si="48"/>
        <v>439.69785984053715</v>
      </c>
      <c r="Y120" s="70">
        <f t="shared" si="49"/>
        <v>39.697859840537149</v>
      </c>
      <c r="Z120" s="70">
        <f t="shared" si="50"/>
        <v>40</v>
      </c>
      <c r="AA120" s="24">
        <f t="shared" si="51"/>
        <v>40</v>
      </c>
      <c r="AB120" s="67">
        <f t="shared" si="52"/>
        <v>440</v>
      </c>
    </row>
    <row r="121" spans="1:28" ht="15" customHeight="1" x14ac:dyDescent="0.25">
      <c r="A121" s="71">
        <v>230</v>
      </c>
      <c r="B121" s="71">
        <v>400</v>
      </c>
      <c r="C121" s="68">
        <f t="shared" si="44"/>
        <v>1.53</v>
      </c>
      <c r="D121" s="68">
        <v>271.02</v>
      </c>
      <c r="E121" s="68">
        <v>211.45</v>
      </c>
      <c r="F121" s="68">
        <v>0</v>
      </c>
      <c r="G121" s="68">
        <f t="shared" si="42"/>
        <v>16.059701492537314</v>
      </c>
      <c r="H121" s="68">
        <v>0</v>
      </c>
      <c r="I121" s="68">
        <f t="shared" si="43"/>
        <v>13.522388059701493</v>
      </c>
      <c r="J121" s="72">
        <f t="shared" si="53"/>
        <v>0</v>
      </c>
      <c r="K121" s="72">
        <f t="shared" si="54"/>
        <v>-1</v>
      </c>
      <c r="L121" s="72">
        <f t="shared" si="55"/>
        <v>0</v>
      </c>
      <c r="M121" s="72">
        <f t="shared" ca="1" si="45"/>
        <v>1</v>
      </c>
      <c r="N121" s="26"/>
      <c r="O121" s="26"/>
      <c r="P121" s="25"/>
      <c r="Q121" s="25"/>
      <c r="T121" s="22">
        <v>0</v>
      </c>
      <c r="U121" s="74">
        <f t="shared" si="46"/>
        <v>-400</v>
      </c>
      <c r="V121" s="70">
        <f t="shared" si="47"/>
        <v>-400</v>
      </c>
      <c r="W121" s="70"/>
      <c r="X121" s="70">
        <f t="shared" si="48"/>
        <v>439.69785984053715</v>
      </c>
      <c r="Y121" s="70">
        <f t="shared" si="49"/>
        <v>39.697859840537149</v>
      </c>
      <c r="Z121" s="70">
        <f t="shared" si="50"/>
        <v>40</v>
      </c>
      <c r="AA121" s="24">
        <f t="shared" si="51"/>
        <v>40</v>
      </c>
      <c r="AB121" s="67">
        <f t="shared" si="52"/>
        <v>440</v>
      </c>
    </row>
    <row r="122" spans="1:28" ht="15" customHeight="1" x14ac:dyDescent="0.25">
      <c r="A122" s="71"/>
      <c r="B122" s="71"/>
      <c r="C122" s="68"/>
      <c r="D122" s="68"/>
      <c r="E122" s="68"/>
      <c r="F122" s="68"/>
      <c r="G122" s="68"/>
      <c r="H122" s="68"/>
      <c r="I122" s="68"/>
      <c r="J122" s="72"/>
      <c r="K122" s="72"/>
      <c r="L122" s="72"/>
      <c r="M122" s="72"/>
      <c r="N122" s="26"/>
      <c r="O122" s="26"/>
      <c r="P122" s="25"/>
      <c r="Q122" s="25"/>
    </row>
    <row r="123" spans="1:28" ht="15" customHeight="1" x14ac:dyDescent="0.25">
      <c r="A123" s="71"/>
      <c r="B123" s="71"/>
      <c r="C123" s="68"/>
      <c r="D123" s="68"/>
      <c r="E123" s="68"/>
      <c r="F123" s="68"/>
      <c r="G123" s="68"/>
      <c r="H123" s="68"/>
      <c r="I123" s="68"/>
      <c r="J123" s="72"/>
      <c r="K123" s="72"/>
      <c r="L123" s="72"/>
      <c r="M123" s="72"/>
      <c r="N123" s="26"/>
      <c r="O123" s="26"/>
      <c r="P123" s="25"/>
      <c r="Q123" s="25"/>
    </row>
    <row r="124" spans="1:28" ht="15" customHeight="1" x14ac:dyDescent="0.25">
      <c r="A124" s="71"/>
      <c r="B124" s="71"/>
      <c r="C124" s="68"/>
      <c r="D124" s="68"/>
      <c r="E124" s="68"/>
      <c r="F124" s="68"/>
      <c r="G124" s="68"/>
      <c r="H124" s="68"/>
      <c r="I124" s="68"/>
      <c r="J124" s="72"/>
      <c r="K124" s="72"/>
      <c r="L124" s="72"/>
      <c r="M124" s="72"/>
      <c r="N124" s="26"/>
      <c r="O124" s="26"/>
      <c r="P124" s="25"/>
      <c r="Q124" s="25"/>
    </row>
    <row r="125" spans="1:28" ht="15" customHeight="1" x14ac:dyDescent="0.25">
      <c r="A125" s="71"/>
      <c r="B125" s="71"/>
      <c r="C125" s="68"/>
      <c r="D125" s="68"/>
      <c r="E125" s="68"/>
      <c r="F125" s="68"/>
      <c r="G125" s="68"/>
      <c r="H125" s="68"/>
      <c r="I125" s="68"/>
      <c r="J125" s="72"/>
      <c r="K125" s="72"/>
      <c r="L125" s="72"/>
      <c r="M125" s="72"/>
      <c r="N125" s="26"/>
      <c r="O125" s="26"/>
      <c r="P125" s="25"/>
      <c r="Q125" s="25"/>
    </row>
    <row r="126" spans="1:28" ht="15" customHeight="1" x14ac:dyDescent="0.25">
      <c r="A126" s="71"/>
      <c r="B126" s="71"/>
      <c r="C126" s="68"/>
      <c r="D126" s="68"/>
      <c r="E126" s="68"/>
      <c r="F126" s="68"/>
      <c r="G126" s="68"/>
      <c r="H126" s="68"/>
      <c r="I126" s="68"/>
      <c r="J126" s="72"/>
      <c r="K126" s="72"/>
      <c r="L126" s="72"/>
      <c r="M126" s="72"/>
      <c r="N126" s="26"/>
      <c r="O126" s="26"/>
      <c r="P126" s="25"/>
      <c r="Q126" s="25"/>
    </row>
    <row r="127" spans="1:28" ht="15" customHeight="1" x14ac:dyDescent="0.25">
      <c r="A127" s="71"/>
      <c r="B127" s="71"/>
      <c r="C127" s="68"/>
      <c r="D127" s="68"/>
      <c r="E127" s="68"/>
      <c r="F127" s="68"/>
      <c r="G127" s="68"/>
      <c r="H127" s="68"/>
      <c r="I127" s="68"/>
      <c r="J127" s="72"/>
      <c r="K127" s="72"/>
      <c r="L127" s="72"/>
      <c r="M127" s="72"/>
      <c r="N127" s="26"/>
      <c r="O127" s="26"/>
      <c r="P127" s="25"/>
      <c r="Q127" s="25"/>
    </row>
    <row r="128" spans="1:28" ht="15" customHeight="1" x14ac:dyDescent="0.25">
      <c r="A128" s="71"/>
      <c r="B128" s="71"/>
      <c r="C128" s="68"/>
      <c r="D128" s="68"/>
      <c r="E128" s="68"/>
      <c r="F128" s="68"/>
      <c r="G128" s="68"/>
      <c r="H128" s="68"/>
      <c r="I128" s="68"/>
      <c r="J128" s="72"/>
      <c r="K128" s="72"/>
      <c r="L128" s="72"/>
      <c r="M128" s="72"/>
      <c r="N128" s="26"/>
      <c r="O128" s="26"/>
      <c r="P128" s="25"/>
      <c r="Q128" s="25"/>
    </row>
    <row r="129" spans="1:17" ht="15" customHeight="1" x14ac:dyDescent="0.25">
      <c r="A129" s="71"/>
      <c r="B129" s="71"/>
      <c r="C129" s="68"/>
      <c r="D129" s="68"/>
      <c r="E129" s="68"/>
      <c r="F129" s="68"/>
      <c r="G129" s="68"/>
      <c r="H129" s="68"/>
      <c r="I129" s="68"/>
      <c r="J129" s="72"/>
      <c r="K129" s="72"/>
      <c r="L129" s="72"/>
      <c r="M129" s="72"/>
      <c r="N129" s="26"/>
      <c r="O129" s="26"/>
      <c r="P129" s="25"/>
      <c r="Q129" s="25"/>
    </row>
    <row r="130" spans="1:17" ht="15" customHeight="1" x14ac:dyDescent="0.25">
      <c r="A130" s="71"/>
      <c r="B130" s="71"/>
      <c r="C130" s="68"/>
      <c r="D130" s="68"/>
      <c r="E130" s="68"/>
      <c r="F130" s="68"/>
      <c r="G130" s="68"/>
      <c r="H130" s="68"/>
      <c r="I130" s="68"/>
      <c r="J130" s="72"/>
      <c r="K130" s="72"/>
      <c r="L130" s="72"/>
      <c r="M130" s="72"/>
      <c r="N130" s="26"/>
      <c r="O130" s="26"/>
      <c r="P130" s="25"/>
      <c r="Q130" s="25"/>
    </row>
    <row r="131" spans="1:17" ht="15" customHeight="1" x14ac:dyDescent="0.25">
      <c r="A131" s="71"/>
      <c r="B131" s="71"/>
      <c r="C131" s="68"/>
      <c r="D131" s="68"/>
      <c r="E131" s="68"/>
      <c r="F131" s="68"/>
      <c r="G131" s="68"/>
      <c r="H131" s="68"/>
      <c r="I131" s="68"/>
      <c r="J131" s="72"/>
      <c r="K131" s="72"/>
      <c r="L131" s="72"/>
      <c r="M131" s="72"/>
      <c r="N131" s="26"/>
      <c r="O131" s="26"/>
      <c r="P131" s="25"/>
      <c r="Q131" s="25"/>
    </row>
    <row r="132" spans="1:17" ht="15" customHeight="1" x14ac:dyDescent="0.25">
      <c r="A132" s="71"/>
      <c r="B132" s="71"/>
      <c r="C132" s="68"/>
      <c r="D132" s="68"/>
      <c r="E132" s="68"/>
      <c r="F132" s="68"/>
      <c r="G132" s="68"/>
      <c r="H132" s="68"/>
      <c r="I132" s="68"/>
      <c r="J132" s="72"/>
      <c r="K132" s="72"/>
      <c r="L132" s="72"/>
      <c r="M132" s="72"/>
      <c r="N132" s="26"/>
      <c r="O132" s="26"/>
      <c r="P132" s="25"/>
      <c r="Q132" s="25"/>
    </row>
    <row r="133" spans="1:17" ht="15" customHeight="1" x14ac:dyDescent="0.25">
      <c r="A133" s="71"/>
      <c r="B133" s="71"/>
      <c r="C133" s="68"/>
      <c r="D133" s="68"/>
      <c r="E133" s="68"/>
      <c r="F133" s="68"/>
      <c r="G133" s="68"/>
      <c r="H133" s="68"/>
      <c r="I133" s="68"/>
      <c r="J133" s="72"/>
      <c r="K133" s="72"/>
      <c r="L133" s="72"/>
      <c r="M133" s="72"/>
      <c r="N133" s="26"/>
      <c r="O133" s="26"/>
      <c r="P133" s="25"/>
      <c r="Q133" s="25"/>
    </row>
    <row r="134" spans="1:17" ht="15" customHeight="1" x14ac:dyDescent="0.25">
      <c r="A134" s="71"/>
      <c r="B134" s="71"/>
      <c r="C134" s="68"/>
      <c r="D134" s="68"/>
      <c r="E134" s="68"/>
      <c r="F134" s="68"/>
      <c r="G134" s="68"/>
      <c r="H134" s="68"/>
      <c r="I134" s="68"/>
      <c r="J134" s="72"/>
      <c r="K134" s="72"/>
      <c r="L134" s="72"/>
      <c r="M134" s="72"/>
      <c r="N134" s="26"/>
      <c r="O134" s="26"/>
      <c r="P134" s="25"/>
      <c r="Q134" s="25"/>
    </row>
    <row r="135" spans="1:17" ht="15" customHeight="1" x14ac:dyDescent="0.25">
      <c r="A135" s="71"/>
      <c r="B135" s="71"/>
      <c r="C135" s="68"/>
      <c r="D135" s="68"/>
      <c r="E135" s="68"/>
      <c r="F135" s="68"/>
      <c r="G135" s="68"/>
      <c r="H135" s="68"/>
      <c r="I135" s="68"/>
      <c r="J135" s="72"/>
      <c r="K135" s="72"/>
      <c r="L135" s="72"/>
      <c r="M135" s="72"/>
      <c r="N135" s="26"/>
      <c r="O135" s="26"/>
      <c r="P135" s="25"/>
      <c r="Q135" s="25"/>
    </row>
    <row r="136" spans="1:17" ht="15" customHeight="1" x14ac:dyDescent="0.25">
      <c r="A136" s="71"/>
      <c r="B136" s="71"/>
      <c r="C136" s="68"/>
      <c r="D136" s="68"/>
      <c r="E136" s="68"/>
      <c r="F136" s="68"/>
      <c r="G136" s="68"/>
      <c r="H136" s="68"/>
      <c r="I136" s="68"/>
      <c r="J136" s="72"/>
      <c r="K136" s="72"/>
      <c r="L136" s="72"/>
      <c r="M136" s="72"/>
      <c r="N136" s="26"/>
      <c r="O136" s="26"/>
      <c r="P136" s="25"/>
      <c r="Q136" s="25"/>
    </row>
    <row r="137" spans="1:17" ht="15" customHeight="1" x14ac:dyDescent="0.25">
      <c r="A137" s="71"/>
      <c r="B137" s="71"/>
      <c r="C137" s="68"/>
      <c r="D137" s="68"/>
      <c r="E137" s="68"/>
      <c r="F137" s="68"/>
      <c r="G137" s="68"/>
      <c r="H137" s="68"/>
      <c r="I137" s="68"/>
      <c r="J137" s="72"/>
      <c r="K137" s="72"/>
      <c r="L137" s="72"/>
      <c r="M137" s="72"/>
      <c r="N137" s="26"/>
      <c r="O137" s="26"/>
      <c r="P137" s="25"/>
      <c r="Q137" s="25"/>
    </row>
    <row r="138" spans="1:17" ht="15" customHeight="1" x14ac:dyDescent="0.25">
      <c r="A138" s="71"/>
      <c r="B138" s="71"/>
      <c r="C138" s="68"/>
      <c r="D138" s="68"/>
      <c r="E138" s="68"/>
      <c r="F138" s="68"/>
      <c r="G138" s="68"/>
      <c r="H138" s="68"/>
      <c r="I138" s="68"/>
      <c r="J138" s="72"/>
      <c r="K138" s="72"/>
      <c r="L138" s="72"/>
      <c r="M138" s="72"/>
      <c r="N138" s="26"/>
      <c r="O138" s="26"/>
      <c r="P138" s="25"/>
      <c r="Q138" s="25"/>
    </row>
    <row r="139" spans="1:17" ht="15" customHeight="1" x14ac:dyDescent="0.25">
      <c r="A139" s="71"/>
      <c r="B139" s="71"/>
      <c r="C139" s="68"/>
      <c r="D139" s="68"/>
      <c r="E139" s="68"/>
      <c r="F139" s="68"/>
      <c r="G139" s="68"/>
      <c r="H139" s="68"/>
      <c r="I139" s="68"/>
      <c r="J139" s="72"/>
      <c r="K139" s="72"/>
      <c r="L139" s="72"/>
      <c r="M139" s="72"/>
      <c r="N139" s="26"/>
      <c r="O139" s="26"/>
      <c r="P139" s="25"/>
      <c r="Q139" s="25"/>
    </row>
    <row r="140" spans="1:17" ht="15" customHeight="1" x14ac:dyDescent="0.25">
      <c r="A140" s="71"/>
      <c r="B140" s="71"/>
      <c r="C140" s="68"/>
      <c r="D140" s="68"/>
      <c r="E140" s="68"/>
      <c r="F140" s="68"/>
      <c r="G140" s="68"/>
      <c r="H140" s="68"/>
      <c r="I140" s="68"/>
      <c r="J140" s="72"/>
      <c r="K140" s="72"/>
      <c r="L140" s="72"/>
      <c r="M140" s="72"/>
      <c r="N140" s="26"/>
      <c r="O140" s="26"/>
      <c r="P140" s="25"/>
      <c r="Q140" s="25"/>
    </row>
    <row r="141" spans="1:17" ht="15" customHeight="1" x14ac:dyDescent="0.25">
      <c r="A141" s="71"/>
      <c r="B141" s="71"/>
      <c r="C141" s="68"/>
      <c r="D141" s="68"/>
      <c r="E141" s="68"/>
      <c r="F141" s="68"/>
      <c r="G141" s="68"/>
      <c r="H141" s="68"/>
      <c r="I141" s="68"/>
      <c r="J141" s="72"/>
      <c r="K141" s="72"/>
      <c r="L141" s="72"/>
      <c r="M141" s="72"/>
      <c r="N141" s="26"/>
      <c r="O141" s="26"/>
      <c r="P141" s="25"/>
      <c r="Q141" s="25"/>
    </row>
    <row r="142" spans="1:17" ht="15" customHeight="1" x14ac:dyDescent="0.25">
      <c r="A142" s="71"/>
      <c r="B142" s="71"/>
      <c r="C142" s="68"/>
      <c r="D142" s="68"/>
      <c r="E142" s="68"/>
      <c r="F142" s="68"/>
      <c r="G142" s="68"/>
      <c r="H142" s="68"/>
      <c r="I142" s="68"/>
      <c r="J142" s="72"/>
      <c r="K142" s="72"/>
      <c r="L142" s="72"/>
      <c r="M142" s="72"/>
      <c r="N142" s="26"/>
      <c r="O142" s="26"/>
      <c r="P142" s="25"/>
      <c r="Q142" s="25"/>
    </row>
    <row r="143" spans="1:17" ht="15" customHeight="1" x14ac:dyDescent="0.25">
      <c r="A143" s="71"/>
      <c r="B143" s="71"/>
      <c r="C143" s="68"/>
      <c r="D143" s="68"/>
      <c r="E143" s="68"/>
      <c r="F143" s="68"/>
      <c r="G143" s="68"/>
      <c r="H143" s="68"/>
      <c r="I143" s="68"/>
      <c r="J143" s="72"/>
      <c r="K143" s="72"/>
      <c r="L143" s="72"/>
      <c r="M143" s="72"/>
      <c r="N143" s="26"/>
      <c r="O143" s="26"/>
      <c r="P143" s="25"/>
      <c r="Q143" s="25"/>
    </row>
    <row r="144" spans="1:17" ht="15" customHeight="1" x14ac:dyDescent="0.25">
      <c r="A144" s="71"/>
      <c r="B144" s="71"/>
      <c r="C144" s="68"/>
      <c r="D144" s="68"/>
      <c r="E144" s="68"/>
      <c r="F144" s="68"/>
      <c r="G144" s="68"/>
      <c r="H144" s="68"/>
      <c r="I144" s="68"/>
      <c r="J144" s="72"/>
      <c r="K144" s="72"/>
      <c r="L144" s="72"/>
      <c r="M144" s="72"/>
      <c r="N144" s="26"/>
      <c r="O144" s="26"/>
      <c r="P144" s="25"/>
      <c r="Q144" s="25"/>
    </row>
    <row r="145" spans="1:17" ht="15" customHeight="1" x14ac:dyDescent="0.25">
      <c r="A145" s="71"/>
      <c r="B145" s="71"/>
      <c r="C145" s="68"/>
      <c r="D145" s="68"/>
      <c r="E145" s="68"/>
      <c r="F145" s="68"/>
      <c r="G145" s="68"/>
      <c r="H145" s="68"/>
      <c r="I145" s="68"/>
      <c r="J145" s="72"/>
      <c r="K145" s="72"/>
      <c r="L145" s="72"/>
      <c r="M145" s="72"/>
      <c r="N145" s="26"/>
      <c r="O145" s="26"/>
      <c r="P145" s="25"/>
      <c r="Q145" s="25"/>
    </row>
    <row r="146" spans="1:17" ht="15" customHeight="1" x14ac:dyDescent="0.25">
      <c r="A146" s="71"/>
      <c r="B146" s="71"/>
      <c r="C146" s="68"/>
      <c r="D146" s="68"/>
      <c r="E146" s="68"/>
      <c r="F146" s="68"/>
      <c r="G146" s="68"/>
      <c r="H146" s="68"/>
      <c r="I146" s="68"/>
      <c r="J146" s="72"/>
      <c r="K146" s="72"/>
      <c r="L146" s="72"/>
      <c r="M146" s="72"/>
      <c r="N146" s="26"/>
      <c r="O146" s="26"/>
      <c r="P146" s="25"/>
      <c r="Q146" s="25"/>
    </row>
    <row r="147" spans="1:17" ht="15" customHeight="1" x14ac:dyDescent="0.25">
      <c r="A147" s="71"/>
      <c r="B147" s="71"/>
      <c r="C147" s="68"/>
      <c r="D147" s="68"/>
      <c r="E147" s="68"/>
      <c r="F147" s="68"/>
      <c r="G147" s="68"/>
      <c r="H147" s="68"/>
      <c r="I147" s="68"/>
      <c r="J147" s="72"/>
      <c r="K147" s="72"/>
      <c r="L147" s="72"/>
      <c r="M147" s="72"/>
      <c r="N147" s="26"/>
      <c r="O147" s="26"/>
      <c r="P147" s="25"/>
      <c r="Q147" s="25"/>
    </row>
    <row r="148" spans="1:17" ht="15" customHeight="1" x14ac:dyDescent="0.25">
      <c r="A148" s="71"/>
      <c r="B148" s="71"/>
      <c r="C148" s="68"/>
      <c r="D148" s="68"/>
      <c r="E148" s="68"/>
      <c r="F148" s="68"/>
      <c r="G148" s="68"/>
      <c r="H148" s="68"/>
      <c r="I148" s="68"/>
      <c r="J148" s="72"/>
      <c r="K148" s="72"/>
      <c r="L148" s="72"/>
      <c r="M148" s="72"/>
      <c r="N148" s="26"/>
      <c r="O148" s="26"/>
      <c r="P148" s="25"/>
      <c r="Q148" s="25"/>
    </row>
    <row r="149" spans="1:17" ht="15" customHeight="1" x14ac:dyDescent="0.25">
      <c r="A149" s="71"/>
      <c r="B149" s="71"/>
      <c r="C149" s="68"/>
      <c r="D149" s="68"/>
      <c r="E149" s="68"/>
      <c r="F149" s="68"/>
      <c r="G149" s="68"/>
      <c r="H149" s="68"/>
      <c r="I149" s="68"/>
      <c r="J149" s="72"/>
      <c r="K149" s="72"/>
      <c r="L149" s="72"/>
      <c r="M149" s="72"/>
      <c r="N149" s="26"/>
      <c r="O149" s="26"/>
      <c r="P149" s="25"/>
      <c r="Q149" s="25"/>
    </row>
    <row r="150" spans="1:17" ht="15" customHeight="1" x14ac:dyDescent="0.25">
      <c r="A150" s="71"/>
      <c r="B150" s="71"/>
      <c r="C150" s="68"/>
      <c r="D150" s="68"/>
      <c r="E150" s="68"/>
      <c r="F150" s="68"/>
      <c r="G150" s="68"/>
      <c r="H150" s="68"/>
      <c r="I150" s="68"/>
      <c r="J150" s="72"/>
      <c r="K150" s="72"/>
      <c r="L150" s="72"/>
      <c r="M150" s="72"/>
      <c r="N150" s="26"/>
      <c r="O150" s="26"/>
      <c r="P150" s="25"/>
      <c r="Q150" s="25"/>
    </row>
    <row r="151" spans="1:17" ht="15" customHeight="1" x14ac:dyDescent="0.25">
      <c r="A151" s="71"/>
      <c r="B151" s="71"/>
      <c r="C151" s="68"/>
      <c r="D151" s="68"/>
      <c r="E151" s="68"/>
      <c r="F151" s="68"/>
      <c r="G151" s="68"/>
      <c r="H151" s="68"/>
      <c r="I151" s="68"/>
      <c r="J151" s="72"/>
      <c r="K151" s="72"/>
      <c r="L151" s="72"/>
      <c r="M151" s="72"/>
      <c r="N151" s="26"/>
      <c r="O151" s="26"/>
      <c r="P151" s="25"/>
      <c r="Q151" s="25"/>
    </row>
    <row r="152" spans="1:17" ht="15" customHeight="1" x14ac:dyDescent="0.25">
      <c r="A152" s="71"/>
      <c r="B152" s="71"/>
      <c r="C152" s="68"/>
      <c r="D152" s="68"/>
      <c r="E152" s="68"/>
      <c r="F152" s="68"/>
      <c r="G152" s="68"/>
      <c r="H152" s="68"/>
      <c r="I152" s="68"/>
      <c r="J152" s="72"/>
      <c r="K152" s="72"/>
      <c r="L152" s="72"/>
      <c r="M152" s="72"/>
      <c r="N152" s="26"/>
      <c r="O152" s="26"/>
      <c r="P152" s="25"/>
      <c r="Q152" s="25"/>
    </row>
    <row r="153" spans="1:17" ht="15" customHeight="1" x14ac:dyDescent="0.25">
      <c r="A153" s="71"/>
      <c r="B153" s="71"/>
      <c r="C153" s="68"/>
      <c r="D153" s="68"/>
      <c r="E153" s="68"/>
      <c r="F153" s="68"/>
      <c r="G153" s="68"/>
      <c r="H153" s="68"/>
      <c r="I153" s="68"/>
      <c r="J153" s="72"/>
      <c r="K153" s="72"/>
      <c r="L153" s="72"/>
      <c r="M153" s="72"/>
      <c r="N153" s="26"/>
      <c r="O153" s="26"/>
      <c r="P153" s="25"/>
      <c r="Q153" s="25"/>
    </row>
    <row r="154" spans="1:17" ht="15" customHeight="1" x14ac:dyDescent="0.25">
      <c r="A154" s="71"/>
      <c r="B154" s="71"/>
      <c r="C154" s="68"/>
      <c r="D154" s="68"/>
      <c r="E154" s="68"/>
      <c r="F154" s="68"/>
      <c r="G154" s="68"/>
      <c r="H154" s="68"/>
      <c r="I154" s="68"/>
      <c r="J154" s="72"/>
      <c r="K154" s="72"/>
      <c r="L154" s="72"/>
      <c r="M154" s="72"/>
      <c r="N154" s="26"/>
      <c r="O154" s="26"/>
      <c r="P154" s="25"/>
      <c r="Q154" s="25"/>
    </row>
    <row r="155" spans="1:17" ht="15" customHeight="1" x14ac:dyDescent="0.25">
      <c r="A155" s="71"/>
      <c r="B155" s="71"/>
      <c r="C155" s="68"/>
      <c r="D155" s="68"/>
      <c r="E155" s="68"/>
      <c r="F155" s="68"/>
      <c r="G155" s="68"/>
      <c r="H155" s="68"/>
      <c r="I155" s="68"/>
      <c r="J155" s="72"/>
      <c r="K155" s="72"/>
      <c r="L155" s="72"/>
      <c r="M155" s="72"/>
      <c r="N155" s="26"/>
      <c r="O155" s="26"/>
      <c r="P155" s="25"/>
      <c r="Q155" s="25"/>
    </row>
    <row r="156" spans="1:17" ht="15" customHeight="1" x14ac:dyDescent="0.25">
      <c r="A156" s="71"/>
      <c r="B156" s="71"/>
      <c r="C156" s="68"/>
      <c r="D156" s="68"/>
      <c r="E156" s="68"/>
      <c r="F156" s="68"/>
      <c r="G156" s="68"/>
      <c r="H156" s="68"/>
      <c r="I156" s="68"/>
      <c r="J156" s="72"/>
      <c r="K156" s="72"/>
      <c r="L156" s="72"/>
      <c r="M156" s="72"/>
      <c r="N156" s="26"/>
      <c r="O156" s="26"/>
      <c r="P156" s="25"/>
      <c r="Q156" s="25"/>
    </row>
    <row r="157" spans="1:17" ht="15" customHeight="1" x14ac:dyDescent="0.25">
      <c r="A157" s="71"/>
      <c r="B157" s="71"/>
      <c r="C157" s="68"/>
      <c r="D157" s="68"/>
      <c r="E157" s="68"/>
      <c r="F157" s="68"/>
      <c r="G157" s="68"/>
      <c r="H157" s="68"/>
      <c r="I157" s="68"/>
      <c r="J157" s="72"/>
      <c r="K157" s="72"/>
      <c r="L157" s="72"/>
      <c r="M157" s="72"/>
      <c r="N157" s="26"/>
      <c r="O157" s="26"/>
      <c r="P157" s="25"/>
      <c r="Q157" s="25"/>
    </row>
  </sheetData>
  <phoneticPr fontId="3" type="noConversion"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B107"/>
  <sheetViews>
    <sheetView workbookViewId="0">
      <selection activeCell="A2" sqref="A2:A73"/>
    </sheetView>
  </sheetViews>
  <sheetFormatPr defaultRowHeight="14.25" x14ac:dyDescent="0.2"/>
  <cols>
    <col min="1" max="1" width="51.5" style="23" bestFit="1" customWidth="1"/>
    <col min="2" max="2" width="23" style="23" bestFit="1" customWidth="1"/>
    <col min="3" max="3" width="18.5" style="23" bestFit="1" customWidth="1"/>
    <col min="4" max="4" width="18" style="23" customWidth="1"/>
    <col min="5" max="5" width="19.5" style="23" customWidth="1"/>
    <col min="6" max="9" width="20.625" style="23" bestFit="1" customWidth="1"/>
    <col min="10" max="10" width="18.5" style="23" bestFit="1" customWidth="1"/>
    <col min="11" max="12" width="20.75" style="23" bestFit="1" customWidth="1"/>
    <col min="13" max="13" width="19.375" style="23" bestFit="1" customWidth="1"/>
    <col min="14" max="14" width="46" style="23" bestFit="1" customWidth="1"/>
    <col min="15" max="15" width="11.25" style="23" customWidth="1"/>
    <col min="16" max="16" width="17.5" style="23" customWidth="1"/>
    <col min="17" max="17" width="9.5" style="23" customWidth="1"/>
    <col min="18" max="23" width="9" style="22" customWidth="1"/>
    <col min="24" max="26" width="13" style="23" bestFit="1" customWidth="1"/>
    <col min="27" max="27" width="15.125" style="23" bestFit="1" customWidth="1"/>
    <col min="28" max="28" width="20" style="67" customWidth="1"/>
    <col min="29" max="31" width="9" style="22" customWidth="1"/>
    <col min="32" max="16384" width="9" style="22"/>
  </cols>
  <sheetData>
    <row r="1" spans="1:28" ht="15" customHeight="1" x14ac:dyDescent="0.25">
      <c r="A1" s="38" t="s">
        <v>15</v>
      </c>
      <c r="B1" s="38" t="s">
        <v>16</v>
      </c>
      <c r="C1" s="38" t="s">
        <v>17</v>
      </c>
      <c r="D1" s="38" t="s">
        <v>18</v>
      </c>
      <c r="E1" s="38" t="s">
        <v>19</v>
      </c>
      <c r="F1" s="68" t="s">
        <v>20</v>
      </c>
      <c r="G1" s="68" t="s">
        <v>21</v>
      </c>
      <c r="H1" s="68" t="s">
        <v>22</v>
      </c>
      <c r="I1" s="68" t="s">
        <v>23</v>
      </c>
      <c r="J1" s="37" t="s">
        <v>24</v>
      </c>
      <c r="K1" s="69" t="s">
        <v>25</v>
      </c>
      <c r="L1" s="69" t="s">
        <v>26</v>
      </c>
      <c r="M1" s="36" t="s">
        <v>27</v>
      </c>
      <c r="N1" s="35" t="s">
        <v>28</v>
      </c>
      <c r="O1" s="34" t="s">
        <v>29</v>
      </c>
      <c r="P1" s="32" t="s">
        <v>30</v>
      </c>
      <c r="Q1" s="25">
        <f>LARGE(A:A,1)</f>
        <v>1396</v>
      </c>
      <c r="T1" s="22" t="s">
        <v>31</v>
      </c>
      <c r="U1" s="70" t="s">
        <v>32</v>
      </c>
      <c r="V1" s="70" t="s">
        <v>32</v>
      </c>
      <c r="W1" s="70" t="s">
        <v>33</v>
      </c>
      <c r="X1" s="70" t="s">
        <v>34</v>
      </c>
      <c r="Y1" s="70" t="s">
        <v>35</v>
      </c>
      <c r="Z1" s="70" t="s">
        <v>35</v>
      </c>
      <c r="AA1" s="24" t="s">
        <v>36</v>
      </c>
      <c r="AB1" s="67" t="s">
        <v>37</v>
      </c>
    </row>
    <row r="2" spans="1:28" ht="15" customHeight="1" x14ac:dyDescent="0.25">
      <c r="A2" s="71">
        <v>147</v>
      </c>
      <c r="B2" s="71">
        <v>240</v>
      </c>
      <c r="C2" s="68">
        <f t="shared" ref="C2:C33" si="0">ROUND(A2/150,2)</f>
        <v>0.98</v>
      </c>
      <c r="D2" s="68">
        <v>270.45</v>
      </c>
      <c r="E2" s="68">
        <v>211.09</v>
      </c>
      <c r="F2" s="68">
        <f t="shared" ref="F2:F17" si="1">($A$18-A2)/(ROW($A$18)-ROW(A2))</f>
        <v>78.0625</v>
      </c>
      <c r="G2" s="68">
        <v>0</v>
      </c>
      <c r="H2" s="68">
        <f t="shared" ref="H2:H17" si="2">($A$18-B2)/(ROW($A$18)-ROW(B2))</f>
        <v>72.25</v>
      </c>
      <c r="I2" s="68">
        <v>0</v>
      </c>
      <c r="J2" s="72"/>
      <c r="K2" s="72"/>
      <c r="L2" s="72"/>
      <c r="M2" s="72">
        <f t="shared" ref="M2:M33" ca="1" si="3">IF(RAND()&lt;0.5,0,1)</f>
        <v>1</v>
      </c>
      <c r="N2" s="33" t="s">
        <v>38</v>
      </c>
      <c r="O2" s="73">
        <v>0.05</v>
      </c>
      <c r="P2" s="32" t="s">
        <v>39</v>
      </c>
      <c r="Q2" s="25">
        <f>LARGE(A:A,2)</f>
        <v>1396</v>
      </c>
      <c r="T2" s="22">
        <v>0</v>
      </c>
      <c r="U2" s="74">
        <f t="shared" ref="U2:U33" si="4">T2-B2</f>
        <v>-240</v>
      </c>
      <c r="V2" s="70">
        <f t="shared" ref="V2:V33" si="5">ROUND(U2,0)</f>
        <v>-240</v>
      </c>
      <c r="W2" s="70">
        <v>4766</v>
      </c>
      <c r="X2" s="70">
        <f t="shared" ref="X2:X33" si="6">B2/$W$2*$W$3</f>
        <v>263.81871590432229</v>
      </c>
      <c r="Y2" s="70">
        <f t="shared" ref="Y2:Y33" si="7">X2-B2</f>
        <v>23.818715904322289</v>
      </c>
      <c r="Z2" s="70">
        <f t="shared" ref="Z2:Z33" si="8">ROUND(Y2,0)</f>
        <v>24</v>
      </c>
      <c r="AA2" s="24">
        <f t="shared" ref="AA2:AA33" si="9">IF(V2&gt;=0,V2,Z2)</f>
        <v>24</v>
      </c>
      <c r="AB2" s="67">
        <f t="shared" ref="AB2:AB33" si="10">B2+AA2</f>
        <v>264</v>
      </c>
    </row>
    <row r="3" spans="1:28" ht="15" customHeight="1" x14ac:dyDescent="0.25">
      <c r="A3" s="71">
        <v>284</v>
      </c>
      <c r="B3" s="71">
        <v>240</v>
      </c>
      <c r="C3" s="68">
        <f t="shared" si="0"/>
        <v>1.89</v>
      </c>
      <c r="D3" s="68">
        <v>270.45</v>
      </c>
      <c r="E3" s="68">
        <v>211.09</v>
      </c>
      <c r="F3" s="68">
        <f t="shared" si="1"/>
        <v>74.13333333333334</v>
      </c>
      <c r="G3" s="68">
        <v>0</v>
      </c>
      <c r="H3" s="68">
        <f t="shared" si="2"/>
        <v>77.066666666666663</v>
      </c>
      <c r="I3" s="68">
        <v>0</v>
      </c>
      <c r="J3" s="72">
        <f t="shared" ref="J3:J34" si="11">IF(ABS(B3-B2)&lt;=50,1,0)</f>
        <v>1</v>
      </c>
      <c r="K3" s="72">
        <f t="shared" ref="K3:K34" si="12">IF(ABS((B3-B2))&lt;=50,1,IF((B3-B2)*(1)&gt;=0,1,-1))</f>
        <v>1</v>
      </c>
      <c r="L3" s="72"/>
      <c r="M3" s="72">
        <f t="shared" ca="1" si="3"/>
        <v>0</v>
      </c>
      <c r="N3" s="26" t="s">
        <v>40</v>
      </c>
      <c r="O3" s="26">
        <f>COUNT(A:A)</f>
        <v>72</v>
      </c>
      <c r="P3" s="32" t="s">
        <v>41</v>
      </c>
      <c r="Q3" s="25">
        <f>LARGE(A:A,3)</f>
        <v>1122</v>
      </c>
      <c r="T3" s="22">
        <v>0</v>
      </c>
      <c r="U3" s="74">
        <f t="shared" si="4"/>
        <v>-240</v>
      </c>
      <c r="V3" s="70">
        <f t="shared" si="5"/>
        <v>-240</v>
      </c>
      <c r="W3" s="70">
        <v>5239</v>
      </c>
      <c r="X3" s="70">
        <f t="shared" si="6"/>
        <v>263.81871590432229</v>
      </c>
      <c r="Y3" s="70">
        <f t="shared" si="7"/>
        <v>23.818715904322289</v>
      </c>
      <c r="Z3" s="70">
        <f t="shared" si="8"/>
        <v>24</v>
      </c>
      <c r="AA3" s="24">
        <f t="shared" si="9"/>
        <v>24</v>
      </c>
      <c r="AB3" s="67">
        <f t="shared" si="10"/>
        <v>264</v>
      </c>
    </row>
    <row r="4" spans="1:28" ht="15" customHeight="1" x14ac:dyDescent="0.25">
      <c r="A4" s="71">
        <v>285</v>
      </c>
      <c r="B4" s="71">
        <v>240</v>
      </c>
      <c r="C4" s="68">
        <f t="shared" si="0"/>
        <v>1.9</v>
      </c>
      <c r="D4" s="68">
        <v>270.45999999999998</v>
      </c>
      <c r="E4" s="68">
        <v>211.09</v>
      </c>
      <c r="F4" s="68">
        <f t="shared" si="1"/>
        <v>79.357142857142861</v>
      </c>
      <c r="G4" s="68">
        <v>0</v>
      </c>
      <c r="H4" s="68">
        <f t="shared" si="2"/>
        <v>82.571428571428569</v>
      </c>
      <c r="I4" s="68">
        <v>0</v>
      </c>
      <c r="J4" s="72">
        <f t="shared" si="11"/>
        <v>1</v>
      </c>
      <c r="K4" s="72">
        <f t="shared" si="12"/>
        <v>1</v>
      </c>
      <c r="L4" s="72"/>
      <c r="M4" s="72">
        <f t="shared" ca="1" si="3"/>
        <v>0</v>
      </c>
      <c r="N4" s="26" t="s">
        <v>42</v>
      </c>
      <c r="O4" s="75">
        <f>MAX(A:A)</f>
        <v>1396</v>
      </c>
      <c r="P4" s="32" t="s">
        <v>43</v>
      </c>
      <c r="Q4" s="25">
        <f>LARGE(B:B,1)</f>
        <v>403</v>
      </c>
      <c r="T4" s="22">
        <v>0</v>
      </c>
      <c r="U4" s="74">
        <f t="shared" si="4"/>
        <v>-240</v>
      </c>
      <c r="V4" s="70">
        <f t="shared" si="5"/>
        <v>-240</v>
      </c>
      <c r="W4" s="70"/>
      <c r="X4" s="70">
        <f t="shared" si="6"/>
        <v>263.81871590432229</v>
      </c>
      <c r="Y4" s="70">
        <f t="shared" si="7"/>
        <v>23.818715904322289</v>
      </c>
      <c r="Z4" s="70">
        <f t="shared" si="8"/>
        <v>24</v>
      </c>
      <c r="AA4" s="24">
        <f t="shared" si="9"/>
        <v>24</v>
      </c>
      <c r="AB4" s="67">
        <f t="shared" si="10"/>
        <v>264</v>
      </c>
    </row>
    <row r="5" spans="1:28" ht="15" customHeight="1" x14ac:dyDescent="0.25">
      <c r="A5" s="71">
        <v>284</v>
      </c>
      <c r="B5" s="71">
        <v>240</v>
      </c>
      <c r="C5" s="68">
        <f t="shared" si="0"/>
        <v>1.89</v>
      </c>
      <c r="D5" s="68">
        <v>270.45999999999998</v>
      </c>
      <c r="E5" s="68">
        <v>211.09</v>
      </c>
      <c r="F5" s="68">
        <f t="shared" si="1"/>
        <v>85.538461538461533</v>
      </c>
      <c r="G5" s="68">
        <v>0</v>
      </c>
      <c r="H5" s="68">
        <f t="shared" si="2"/>
        <v>88.92307692307692</v>
      </c>
      <c r="I5" s="68">
        <v>0</v>
      </c>
      <c r="J5" s="72">
        <f t="shared" si="11"/>
        <v>1</v>
      </c>
      <c r="K5" s="72">
        <f t="shared" si="12"/>
        <v>1</v>
      </c>
      <c r="L5" s="72"/>
      <c r="M5" s="72">
        <f t="shared" ca="1" si="3"/>
        <v>1</v>
      </c>
      <c r="N5" s="26" t="s">
        <v>44</v>
      </c>
      <c r="O5" s="76">
        <v>1.55</v>
      </c>
      <c r="P5" s="32" t="s">
        <v>45</v>
      </c>
      <c r="Q5" s="25">
        <f>LARGE(B:B,2)</f>
        <v>403</v>
      </c>
      <c r="T5" s="22">
        <v>0</v>
      </c>
      <c r="U5" s="74">
        <f t="shared" si="4"/>
        <v>-240</v>
      </c>
      <c r="V5" s="70">
        <f t="shared" si="5"/>
        <v>-240</v>
      </c>
      <c r="W5" s="70"/>
      <c r="X5" s="70">
        <f t="shared" si="6"/>
        <v>263.81871590432229</v>
      </c>
      <c r="Y5" s="70">
        <f t="shared" si="7"/>
        <v>23.818715904322289</v>
      </c>
      <c r="Z5" s="70">
        <f t="shared" si="8"/>
        <v>24</v>
      </c>
      <c r="AA5" s="24">
        <f t="shared" si="9"/>
        <v>24</v>
      </c>
      <c r="AB5" s="67">
        <f t="shared" si="10"/>
        <v>264</v>
      </c>
    </row>
    <row r="6" spans="1:28" ht="15" customHeight="1" x14ac:dyDescent="0.25">
      <c r="A6" s="71">
        <v>285</v>
      </c>
      <c r="B6" s="71">
        <v>240</v>
      </c>
      <c r="C6" s="68">
        <f t="shared" si="0"/>
        <v>1.9</v>
      </c>
      <c r="D6" s="68">
        <v>270.47000000000003</v>
      </c>
      <c r="E6" s="68">
        <v>211.09</v>
      </c>
      <c r="F6" s="68">
        <f t="shared" si="1"/>
        <v>92.583333333333329</v>
      </c>
      <c r="G6" s="68">
        <v>0</v>
      </c>
      <c r="H6" s="68">
        <f t="shared" si="2"/>
        <v>96.333333333333329</v>
      </c>
      <c r="I6" s="68">
        <v>0</v>
      </c>
      <c r="J6" s="72">
        <f t="shared" si="11"/>
        <v>1</v>
      </c>
      <c r="K6" s="72">
        <f t="shared" si="12"/>
        <v>1</v>
      </c>
      <c r="L6" s="72"/>
      <c r="M6" s="72">
        <f t="shared" ca="1" si="3"/>
        <v>0</v>
      </c>
      <c r="N6" s="26" t="s">
        <v>46</v>
      </c>
      <c r="O6" s="76">
        <v>1.76</v>
      </c>
      <c r="P6" s="32" t="s">
        <v>47</v>
      </c>
      <c r="Q6" s="25">
        <f>LARGE(B:B,3)</f>
        <v>403</v>
      </c>
      <c r="T6" s="22">
        <v>0</v>
      </c>
      <c r="U6" s="74">
        <f t="shared" si="4"/>
        <v>-240</v>
      </c>
      <c r="V6" s="70">
        <f t="shared" si="5"/>
        <v>-240</v>
      </c>
      <c r="W6" s="70"/>
      <c r="X6" s="70">
        <f t="shared" si="6"/>
        <v>263.81871590432229</v>
      </c>
      <c r="Y6" s="70">
        <f t="shared" si="7"/>
        <v>23.818715904322289</v>
      </c>
      <c r="Z6" s="70">
        <f t="shared" si="8"/>
        <v>24</v>
      </c>
      <c r="AA6" s="24">
        <f t="shared" si="9"/>
        <v>24</v>
      </c>
      <c r="AB6" s="67">
        <f t="shared" si="10"/>
        <v>264</v>
      </c>
    </row>
    <row r="7" spans="1:28" ht="15" customHeight="1" x14ac:dyDescent="0.25">
      <c r="A7" s="71">
        <v>147</v>
      </c>
      <c r="B7" s="71">
        <v>300</v>
      </c>
      <c r="C7" s="68">
        <f t="shared" si="0"/>
        <v>0.98</v>
      </c>
      <c r="D7" s="68">
        <v>270.45</v>
      </c>
      <c r="E7" s="68">
        <v>211.23</v>
      </c>
      <c r="F7" s="68">
        <f t="shared" si="1"/>
        <v>113.54545454545455</v>
      </c>
      <c r="G7" s="68">
        <v>0</v>
      </c>
      <c r="H7" s="68">
        <f t="shared" si="2"/>
        <v>99.63636363636364</v>
      </c>
      <c r="I7" s="68">
        <v>0</v>
      </c>
      <c r="J7" s="72">
        <f t="shared" si="11"/>
        <v>0</v>
      </c>
      <c r="K7" s="72">
        <f t="shared" si="12"/>
        <v>1</v>
      </c>
      <c r="L7" s="72">
        <f t="shared" ref="L7:L38" si="13">IF(OR(COUNTIF(K3:K7,1)=5,COUNTIF(K3:K7,-1)=5),1,0)</f>
        <v>1</v>
      </c>
      <c r="M7" s="72">
        <f t="shared" ca="1" si="3"/>
        <v>0</v>
      </c>
      <c r="N7" s="26" t="s">
        <v>48</v>
      </c>
      <c r="O7" s="76">
        <v>1.92</v>
      </c>
      <c r="P7" s="25"/>
      <c r="Q7" s="25"/>
      <c r="T7" s="22">
        <v>0</v>
      </c>
      <c r="U7" s="74">
        <f t="shared" si="4"/>
        <v>-300</v>
      </c>
      <c r="V7" s="70">
        <f t="shared" si="5"/>
        <v>-300</v>
      </c>
      <c r="W7" s="70"/>
      <c r="X7" s="70">
        <f t="shared" si="6"/>
        <v>329.77339488040286</v>
      </c>
      <c r="Y7" s="70">
        <f t="shared" si="7"/>
        <v>29.773394880402861</v>
      </c>
      <c r="Z7" s="70">
        <f t="shared" si="8"/>
        <v>30</v>
      </c>
      <c r="AA7" s="24">
        <f t="shared" si="9"/>
        <v>30</v>
      </c>
      <c r="AB7" s="67">
        <f t="shared" si="10"/>
        <v>330</v>
      </c>
    </row>
    <row r="8" spans="1:28" ht="15" customHeight="1" x14ac:dyDescent="0.25">
      <c r="A8" s="71">
        <v>284</v>
      </c>
      <c r="B8" s="71">
        <v>300</v>
      </c>
      <c r="C8" s="68">
        <f t="shared" si="0"/>
        <v>1.89</v>
      </c>
      <c r="D8" s="68">
        <v>270.45</v>
      </c>
      <c r="E8" s="68">
        <v>211.23</v>
      </c>
      <c r="F8" s="68">
        <f t="shared" si="1"/>
        <v>111.2</v>
      </c>
      <c r="G8" s="68">
        <v>0</v>
      </c>
      <c r="H8" s="68">
        <f t="shared" si="2"/>
        <v>109.6</v>
      </c>
      <c r="I8" s="68">
        <v>0</v>
      </c>
      <c r="J8" s="72">
        <f t="shared" si="11"/>
        <v>1</v>
      </c>
      <c r="K8" s="72">
        <f t="shared" si="12"/>
        <v>1</v>
      </c>
      <c r="L8" s="72">
        <f t="shared" si="13"/>
        <v>1</v>
      </c>
      <c r="M8" s="72">
        <f t="shared" ca="1" si="3"/>
        <v>0</v>
      </c>
      <c r="N8" s="26" t="s">
        <v>49</v>
      </c>
      <c r="O8" s="76">
        <v>268.87</v>
      </c>
      <c r="P8" s="31"/>
      <c r="Q8" s="25"/>
      <c r="T8" s="22">
        <v>0</v>
      </c>
      <c r="U8" s="74">
        <f t="shared" si="4"/>
        <v>-300</v>
      </c>
      <c r="V8" s="70">
        <f t="shared" si="5"/>
        <v>-300</v>
      </c>
      <c r="W8" s="70"/>
      <c r="X8" s="70">
        <f t="shared" si="6"/>
        <v>329.77339488040286</v>
      </c>
      <c r="Y8" s="70">
        <f t="shared" si="7"/>
        <v>29.773394880402861</v>
      </c>
      <c r="Z8" s="70">
        <f t="shared" si="8"/>
        <v>30</v>
      </c>
      <c r="AA8" s="24">
        <f t="shared" si="9"/>
        <v>30</v>
      </c>
      <c r="AB8" s="67">
        <f t="shared" si="10"/>
        <v>330</v>
      </c>
    </row>
    <row r="9" spans="1:28" ht="15" customHeight="1" x14ac:dyDescent="0.25">
      <c r="A9" s="71">
        <v>284</v>
      </c>
      <c r="B9" s="71">
        <v>300</v>
      </c>
      <c r="C9" s="68">
        <f t="shared" si="0"/>
        <v>1.89</v>
      </c>
      <c r="D9" s="68">
        <v>270.45</v>
      </c>
      <c r="E9" s="68">
        <v>211.23</v>
      </c>
      <c r="F9" s="68">
        <f t="shared" si="1"/>
        <v>123.55555555555556</v>
      </c>
      <c r="G9" s="68">
        <v>0</v>
      </c>
      <c r="H9" s="68">
        <f t="shared" si="2"/>
        <v>121.77777777777777</v>
      </c>
      <c r="I9" s="68">
        <v>0</v>
      </c>
      <c r="J9" s="72">
        <f t="shared" si="11"/>
        <v>1</v>
      </c>
      <c r="K9" s="72">
        <f t="shared" si="12"/>
        <v>1</v>
      </c>
      <c r="L9" s="72">
        <f t="shared" si="13"/>
        <v>1</v>
      </c>
      <c r="M9" s="72">
        <f t="shared" ca="1" si="3"/>
        <v>1</v>
      </c>
      <c r="N9" s="26" t="s">
        <v>50</v>
      </c>
      <c r="O9" s="77">
        <v>283</v>
      </c>
      <c r="P9" s="31"/>
      <c r="Q9" s="25"/>
      <c r="T9" s="22">
        <v>0</v>
      </c>
      <c r="U9" s="74">
        <f t="shared" si="4"/>
        <v>-300</v>
      </c>
      <c r="V9" s="70">
        <f t="shared" si="5"/>
        <v>-300</v>
      </c>
      <c r="W9" s="70"/>
      <c r="X9" s="70">
        <f t="shared" si="6"/>
        <v>329.77339488040286</v>
      </c>
      <c r="Y9" s="70">
        <f t="shared" si="7"/>
        <v>29.773394880402861</v>
      </c>
      <c r="Z9" s="70">
        <f t="shared" si="8"/>
        <v>30</v>
      </c>
      <c r="AA9" s="24">
        <f t="shared" si="9"/>
        <v>30</v>
      </c>
      <c r="AB9" s="67">
        <f t="shared" si="10"/>
        <v>330</v>
      </c>
    </row>
    <row r="10" spans="1:28" ht="15" customHeight="1" x14ac:dyDescent="0.25">
      <c r="A10" s="71">
        <v>147</v>
      </c>
      <c r="B10" s="71">
        <v>300</v>
      </c>
      <c r="C10" s="68">
        <f t="shared" si="0"/>
        <v>0.98</v>
      </c>
      <c r="D10" s="68">
        <v>270.43</v>
      </c>
      <c r="E10" s="68">
        <v>211.23</v>
      </c>
      <c r="F10" s="68">
        <f t="shared" si="1"/>
        <v>156.125</v>
      </c>
      <c r="G10" s="68">
        <v>0</v>
      </c>
      <c r="H10" s="68">
        <f t="shared" si="2"/>
        <v>137</v>
      </c>
      <c r="I10" s="68">
        <v>0</v>
      </c>
      <c r="J10" s="72">
        <f t="shared" si="11"/>
        <v>1</v>
      </c>
      <c r="K10" s="72">
        <f t="shared" si="12"/>
        <v>1</v>
      </c>
      <c r="L10" s="72">
        <f t="shared" si="13"/>
        <v>1</v>
      </c>
      <c r="M10" s="72">
        <f t="shared" ca="1" si="3"/>
        <v>1</v>
      </c>
      <c r="N10" s="30" t="s">
        <v>51</v>
      </c>
      <c r="O10" s="77">
        <v>281</v>
      </c>
      <c r="P10" s="31"/>
      <c r="Q10" s="25"/>
      <c r="T10" s="22">
        <v>0</v>
      </c>
      <c r="U10" s="74">
        <f t="shared" si="4"/>
        <v>-300</v>
      </c>
      <c r="V10" s="70">
        <f t="shared" si="5"/>
        <v>-300</v>
      </c>
      <c r="W10" s="70"/>
      <c r="X10" s="70">
        <f t="shared" si="6"/>
        <v>329.77339488040286</v>
      </c>
      <c r="Y10" s="70">
        <f t="shared" si="7"/>
        <v>29.773394880402861</v>
      </c>
      <c r="Z10" s="70">
        <f t="shared" si="8"/>
        <v>30</v>
      </c>
      <c r="AA10" s="24">
        <f t="shared" si="9"/>
        <v>30</v>
      </c>
      <c r="AB10" s="67">
        <f t="shared" si="10"/>
        <v>330</v>
      </c>
    </row>
    <row r="11" spans="1:28" ht="15" customHeight="1" x14ac:dyDescent="0.25">
      <c r="A11" s="71">
        <v>147</v>
      </c>
      <c r="B11" s="71">
        <v>300</v>
      </c>
      <c r="C11" s="68">
        <f t="shared" si="0"/>
        <v>0.98</v>
      </c>
      <c r="D11" s="68">
        <v>270.42</v>
      </c>
      <c r="E11" s="68">
        <v>211.23</v>
      </c>
      <c r="F11" s="68">
        <f t="shared" si="1"/>
        <v>178.42857142857142</v>
      </c>
      <c r="G11" s="68">
        <v>0</v>
      </c>
      <c r="H11" s="68">
        <f t="shared" si="2"/>
        <v>156.57142857142858</v>
      </c>
      <c r="I11" s="68">
        <v>0</v>
      </c>
      <c r="J11" s="72">
        <f t="shared" si="11"/>
        <v>1</v>
      </c>
      <c r="K11" s="72">
        <f t="shared" si="12"/>
        <v>1</v>
      </c>
      <c r="L11" s="72">
        <f t="shared" si="13"/>
        <v>1</v>
      </c>
      <c r="M11" s="72">
        <f t="shared" ca="1" si="3"/>
        <v>1</v>
      </c>
      <c r="N11" s="26" t="s">
        <v>52</v>
      </c>
      <c r="O11" s="77">
        <v>280</v>
      </c>
      <c r="P11" s="14" t="s">
        <v>53</v>
      </c>
      <c r="Q11" s="13">
        <f>MIN(D:D)</f>
        <v>270.39</v>
      </c>
      <c r="R11" s="43"/>
      <c r="S11" s="43"/>
      <c r="T11" s="22">
        <v>0</v>
      </c>
      <c r="U11" s="74">
        <f t="shared" si="4"/>
        <v>-300</v>
      </c>
      <c r="V11" s="70">
        <f t="shared" si="5"/>
        <v>-300</v>
      </c>
      <c r="W11" s="70"/>
      <c r="X11" s="70">
        <f t="shared" si="6"/>
        <v>329.77339488040286</v>
      </c>
      <c r="Y11" s="70">
        <f t="shared" si="7"/>
        <v>29.773394880402861</v>
      </c>
      <c r="Z11" s="70">
        <f t="shared" si="8"/>
        <v>30</v>
      </c>
      <c r="AA11" s="24">
        <f t="shared" si="9"/>
        <v>30</v>
      </c>
      <c r="AB11" s="67">
        <f t="shared" si="10"/>
        <v>330</v>
      </c>
    </row>
    <row r="12" spans="1:28" ht="15" customHeight="1" x14ac:dyDescent="0.25">
      <c r="A12" s="71">
        <v>422</v>
      </c>
      <c r="B12" s="71">
        <v>350</v>
      </c>
      <c r="C12" s="68">
        <f t="shared" si="0"/>
        <v>2.81</v>
      </c>
      <c r="D12" s="68">
        <v>270.42</v>
      </c>
      <c r="E12" s="68">
        <v>211.34</v>
      </c>
      <c r="F12" s="68">
        <f t="shared" si="1"/>
        <v>162.33333333333334</v>
      </c>
      <c r="G12" s="68">
        <v>0</v>
      </c>
      <c r="H12" s="68">
        <f t="shared" si="2"/>
        <v>174.33333333333334</v>
      </c>
      <c r="I12" s="68">
        <v>0</v>
      </c>
      <c r="J12" s="72">
        <f t="shared" si="11"/>
        <v>1</v>
      </c>
      <c r="K12" s="72">
        <f t="shared" si="12"/>
        <v>1</v>
      </c>
      <c r="L12" s="72">
        <f t="shared" si="13"/>
        <v>1</v>
      </c>
      <c r="M12" s="72">
        <f t="shared" ca="1" si="3"/>
        <v>1</v>
      </c>
      <c r="N12" s="26" t="s">
        <v>54</v>
      </c>
      <c r="O12" s="77">
        <v>275</v>
      </c>
      <c r="P12" s="15" t="s">
        <v>55</v>
      </c>
      <c r="Q12" s="56">
        <f>D2</f>
        <v>270.45</v>
      </c>
      <c r="R12" s="43"/>
      <c r="S12" s="43"/>
      <c r="T12" s="22">
        <v>0</v>
      </c>
      <c r="U12" s="74">
        <f t="shared" si="4"/>
        <v>-350</v>
      </c>
      <c r="V12" s="70">
        <f t="shared" si="5"/>
        <v>-350</v>
      </c>
      <c r="W12" s="70"/>
      <c r="X12" s="70">
        <f t="shared" si="6"/>
        <v>384.73562736047</v>
      </c>
      <c r="Y12" s="70">
        <f t="shared" si="7"/>
        <v>34.735627360470005</v>
      </c>
      <c r="Z12" s="70">
        <f t="shared" si="8"/>
        <v>35</v>
      </c>
      <c r="AA12" s="24">
        <f t="shared" si="9"/>
        <v>35</v>
      </c>
      <c r="AB12" s="67">
        <f t="shared" si="10"/>
        <v>385</v>
      </c>
    </row>
    <row r="13" spans="1:28" ht="15" customHeight="1" x14ac:dyDescent="0.25">
      <c r="A13" s="71">
        <v>285</v>
      </c>
      <c r="B13" s="71">
        <v>350</v>
      </c>
      <c r="C13" s="68">
        <f t="shared" si="0"/>
        <v>1.9</v>
      </c>
      <c r="D13" s="68">
        <v>270.42</v>
      </c>
      <c r="E13" s="68">
        <v>211.34</v>
      </c>
      <c r="F13" s="68">
        <f t="shared" si="1"/>
        <v>222.2</v>
      </c>
      <c r="G13" s="68">
        <v>0</v>
      </c>
      <c r="H13" s="68">
        <f t="shared" si="2"/>
        <v>209.2</v>
      </c>
      <c r="I13" s="68">
        <v>0</v>
      </c>
      <c r="J13" s="72">
        <f t="shared" si="11"/>
        <v>1</v>
      </c>
      <c r="K13" s="72">
        <f t="shared" si="12"/>
        <v>1</v>
      </c>
      <c r="L13" s="72">
        <f t="shared" si="13"/>
        <v>1</v>
      </c>
      <c r="M13" s="72">
        <f t="shared" ca="1" si="3"/>
        <v>1</v>
      </c>
      <c r="N13" s="26" t="s">
        <v>56</v>
      </c>
      <c r="O13" s="77">
        <v>260</v>
      </c>
      <c r="P13" s="14" t="s">
        <v>57</v>
      </c>
      <c r="Q13" s="13">
        <v>275</v>
      </c>
      <c r="R13" s="43">
        <f ca="1">TREND(OFFSET('Z-V'!B1,MATCH(Q13,'Z-V'!A:A,1)-1,,2,1),OFFSET('Z-V'!A1,MATCH(Q13,'Z-V'!A:A,1)-1,,2,1),Q13)</f>
        <v>70000</v>
      </c>
      <c r="S13" s="43"/>
      <c r="T13" s="22">
        <v>0</v>
      </c>
      <c r="U13" s="74">
        <f t="shared" si="4"/>
        <v>-350</v>
      </c>
      <c r="V13" s="70">
        <f t="shared" si="5"/>
        <v>-350</v>
      </c>
      <c r="W13" s="70"/>
      <c r="X13" s="70">
        <f t="shared" si="6"/>
        <v>384.73562736047</v>
      </c>
      <c r="Y13" s="70">
        <f t="shared" si="7"/>
        <v>34.735627360470005</v>
      </c>
      <c r="Z13" s="70">
        <f t="shared" si="8"/>
        <v>35</v>
      </c>
      <c r="AA13" s="24">
        <f t="shared" si="9"/>
        <v>35</v>
      </c>
      <c r="AB13" s="67">
        <f t="shared" si="10"/>
        <v>385</v>
      </c>
    </row>
    <row r="14" spans="1:28" ht="15" customHeight="1" x14ac:dyDescent="0.25">
      <c r="A14" s="71">
        <v>147</v>
      </c>
      <c r="B14" s="71">
        <v>350</v>
      </c>
      <c r="C14" s="68">
        <f t="shared" si="0"/>
        <v>0.98</v>
      </c>
      <c r="D14" s="68">
        <v>270.39</v>
      </c>
      <c r="E14" s="68">
        <v>211.34</v>
      </c>
      <c r="F14" s="68">
        <f t="shared" si="1"/>
        <v>312.25</v>
      </c>
      <c r="G14" s="68">
        <v>0</v>
      </c>
      <c r="H14" s="68">
        <f t="shared" si="2"/>
        <v>261.5</v>
      </c>
      <c r="I14" s="68">
        <v>0</v>
      </c>
      <c r="J14" s="72">
        <f t="shared" si="11"/>
        <v>1</v>
      </c>
      <c r="K14" s="72">
        <f t="shared" si="12"/>
        <v>1</v>
      </c>
      <c r="L14" s="72">
        <f t="shared" si="13"/>
        <v>1</v>
      </c>
      <c r="M14" s="72">
        <f t="shared" ca="1" si="3"/>
        <v>1</v>
      </c>
      <c r="N14" s="30" t="s">
        <v>58</v>
      </c>
      <c r="O14" s="77">
        <v>245</v>
      </c>
      <c r="P14" s="14" t="s">
        <v>59</v>
      </c>
      <c r="Q14" s="13">
        <f>MAX(B:B)</f>
        <v>403</v>
      </c>
      <c r="R14" s="43"/>
      <c r="S14" s="43"/>
      <c r="T14" s="22">
        <v>0</v>
      </c>
      <c r="U14" s="74">
        <f t="shared" si="4"/>
        <v>-350</v>
      </c>
      <c r="V14" s="70">
        <f t="shared" si="5"/>
        <v>-350</v>
      </c>
      <c r="W14" s="70"/>
      <c r="X14" s="70">
        <f t="shared" si="6"/>
        <v>384.73562736047</v>
      </c>
      <c r="Y14" s="70">
        <f t="shared" si="7"/>
        <v>34.735627360470005</v>
      </c>
      <c r="Z14" s="70">
        <f t="shared" si="8"/>
        <v>35</v>
      </c>
      <c r="AA14" s="24">
        <f t="shared" si="9"/>
        <v>35</v>
      </c>
      <c r="AB14" s="67">
        <f t="shared" si="10"/>
        <v>385</v>
      </c>
    </row>
    <row r="15" spans="1:28" ht="15" customHeight="1" x14ac:dyDescent="0.25">
      <c r="A15" s="71">
        <v>284</v>
      </c>
      <c r="B15" s="71">
        <v>350</v>
      </c>
      <c r="C15" s="68">
        <f t="shared" si="0"/>
        <v>1.89</v>
      </c>
      <c r="D15" s="68">
        <v>270.39</v>
      </c>
      <c r="E15" s="68">
        <v>211.34</v>
      </c>
      <c r="F15" s="68">
        <f t="shared" si="1"/>
        <v>370.66666666666669</v>
      </c>
      <c r="G15" s="68">
        <v>0</v>
      </c>
      <c r="H15" s="68">
        <f t="shared" si="2"/>
        <v>348.66666666666669</v>
      </c>
      <c r="I15" s="68">
        <v>0</v>
      </c>
      <c r="J15" s="72">
        <f t="shared" si="11"/>
        <v>1</v>
      </c>
      <c r="K15" s="72">
        <f t="shared" si="12"/>
        <v>1</v>
      </c>
      <c r="L15" s="72">
        <f t="shared" si="13"/>
        <v>1</v>
      </c>
      <c r="M15" s="72">
        <f t="shared" ca="1" si="3"/>
        <v>1</v>
      </c>
      <c r="N15" s="26" t="s">
        <v>60</v>
      </c>
      <c r="O15" s="26">
        <f>COUNT(C:C)</f>
        <v>72</v>
      </c>
      <c r="P15" s="14" t="s">
        <v>61</v>
      </c>
      <c r="Q15" s="13">
        <f>MAX(D:D)</f>
        <v>271.67</v>
      </c>
      <c r="R15" s="43">
        <f ca="1">TREND(OFFSET('Z-V'!B1,MATCH(Q15,'Z-V'!A:A,1)-1,,2,1),OFFSET('Z-V'!A1,MATCH(Q15,'Z-V'!A:A,1)-1,,2,1),Q15)</f>
        <v>58212.000000000233</v>
      </c>
      <c r="S15" s="43"/>
      <c r="T15" s="22">
        <v>0</v>
      </c>
      <c r="U15" s="74">
        <f t="shared" si="4"/>
        <v>-350</v>
      </c>
      <c r="V15" s="70">
        <f t="shared" si="5"/>
        <v>-350</v>
      </c>
      <c r="W15" s="70"/>
      <c r="X15" s="70">
        <f t="shared" si="6"/>
        <v>384.73562736047</v>
      </c>
      <c r="Y15" s="70">
        <f t="shared" si="7"/>
        <v>34.735627360470005</v>
      </c>
      <c r="Z15" s="70">
        <f t="shared" si="8"/>
        <v>35</v>
      </c>
      <c r="AA15" s="24">
        <f t="shared" si="9"/>
        <v>35</v>
      </c>
      <c r="AB15" s="67">
        <f t="shared" si="10"/>
        <v>385</v>
      </c>
    </row>
    <row r="16" spans="1:28" ht="15" customHeight="1" x14ac:dyDescent="0.25">
      <c r="A16" s="71">
        <v>422</v>
      </c>
      <c r="B16" s="71">
        <v>350</v>
      </c>
      <c r="C16" s="68">
        <f t="shared" si="0"/>
        <v>2.81</v>
      </c>
      <c r="D16" s="68">
        <v>270.39</v>
      </c>
      <c r="E16" s="68">
        <v>211.34</v>
      </c>
      <c r="F16" s="68">
        <f t="shared" si="1"/>
        <v>487</v>
      </c>
      <c r="G16" s="68">
        <v>0</v>
      </c>
      <c r="H16" s="68">
        <f t="shared" si="2"/>
        <v>523</v>
      </c>
      <c r="I16" s="68">
        <v>0</v>
      </c>
      <c r="J16" s="72">
        <f t="shared" si="11"/>
        <v>1</v>
      </c>
      <c r="K16" s="72">
        <f t="shared" si="12"/>
        <v>1</v>
      </c>
      <c r="L16" s="72">
        <f t="shared" si="13"/>
        <v>1</v>
      </c>
      <c r="M16" s="72">
        <f t="shared" ca="1" si="3"/>
        <v>1</v>
      </c>
      <c r="N16" s="26" t="s">
        <v>62</v>
      </c>
      <c r="O16" s="78">
        <f>MAX(C:C)</f>
        <v>9.31</v>
      </c>
      <c r="P16" s="14" t="s">
        <v>63</v>
      </c>
      <c r="Q16" s="56">
        <f>D2</f>
        <v>270.45</v>
      </c>
      <c r="R16" s="43">
        <f ca="1">TREND(OFFSET('Z-V'!B1,MATCH(Q16,'Z-V'!A:A,1)-1,,2,1),OFFSET('Z-V'!A1,MATCH(Q16,'Z-V'!A:A,1)-1,,2,1),Q16)</f>
        <v>53985</v>
      </c>
      <c r="S16" s="43"/>
      <c r="T16" s="22">
        <v>0</v>
      </c>
      <c r="U16" s="74">
        <f t="shared" si="4"/>
        <v>-350</v>
      </c>
      <c r="V16" s="70">
        <f t="shared" si="5"/>
        <v>-350</v>
      </c>
      <c r="W16" s="70"/>
      <c r="X16" s="70">
        <f t="shared" si="6"/>
        <v>384.73562736047</v>
      </c>
      <c r="Y16" s="70">
        <f t="shared" si="7"/>
        <v>34.735627360470005</v>
      </c>
      <c r="Z16" s="70">
        <f t="shared" si="8"/>
        <v>35</v>
      </c>
      <c r="AA16" s="24">
        <f t="shared" si="9"/>
        <v>35</v>
      </c>
      <c r="AB16" s="67">
        <f t="shared" si="10"/>
        <v>385</v>
      </c>
    </row>
    <row r="17" spans="1:28" ht="15" customHeight="1" x14ac:dyDescent="0.25">
      <c r="A17" s="71">
        <v>1110</v>
      </c>
      <c r="B17" s="71">
        <v>403</v>
      </c>
      <c r="C17" s="68">
        <f t="shared" si="0"/>
        <v>7.4</v>
      </c>
      <c r="D17" s="68">
        <v>270.47000000000003</v>
      </c>
      <c r="E17" s="68">
        <v>211.46</v>
      </c>
      <c r="F17" s="68">
        <f t="shared" si="1"/>
        <v>286</v>
      </c>
      <c r="G17" s="68">
        <v>0</v>
      </c>
      <c r="H17" s="68">
        <f t="shared" si="2"/>
        <v>993</v>
      </c>
      <c r="I17" s="68">
        <v>0</v>
      </c>
      <c r="J17" s="72">
        <f t="shared" si="11"/>
        <v>0</v>
      </c>
      <c r="K17" s="72">
        <f t="shared" si="12"/>
        <v>1</v>
      </c>
      <c r="L17" s="72">
        <f t="shared" si="13"/>
        <v>1</v>
      </c>
      <c r="M17" s="72">
        <f t="shared" ca="1" si="3"/>
        <v>0</v>
      </c>
      <c r="N17" s="26" t="s">
        <v>64</v>
      </c>
      <c r="O17" s="29">
        <v>1000</v>
      </c>
      <c r="P17" s="14" t="s">
        <v>65</v>
      </c>
      <c r="Q17" s="13">
        <f>INDEX(D:D, COUNTA(D:D))</f>
        <v>271.67</v>
      </c>
      <c r="R17" s="43"/>
      <c r="S17" s="43"/>
      <c r="T17" s="22">
        <v>0</v>
      </c>
      <c r="U17" s="74">
        <f t="shared" si="4"/>
        <v>-403</v>
      </c>
      <c r="V17" s="70">
        <f t="shared" si="5"/>
        <v>-403</v>
      </c>
      <c r="W17" s="70"/>
      <c r="X17" s="70">
        <f t="shared" si="6"/>
        <v>442.99559378934117</v>
      </c>
      <c r="Y17" s="70">
        <f t="shared" si="7"/>
        <v>39.995593789341171</v>
      </c>
      <c r="Z17" s="70">
        <f t="shared" si="8"/>
        <v>40</v>
      </c>
      <c r="AA17" s="24">
        <f t="shared" si="9"/>
        <v>40</v>
      </c>
      <c r="AB17" s="67">
        <f t="shared" si="10"/>
        <v>443</v>
      </c>
    </row>
    <row r="18" spans="1:28" ht="15" customHeight="1" x14ac:dyDescent="0.2">
      <c r="A18" s="79">
        <v>1396</v>
      </c>
      <c r="B18" s="71">
        <v>403</v>
      </c>
      <c r="C18" s="68">
        <f t="shared" si="0"/>
        <v>9.31</v>
      </c>
      <c r="D18" s="68">
        <v>270.58</v>
      </c>
      <c r="E18" s="68">
        <v>211.46</v>
      </c>
      <c r="F18" s="80">
        <v>0</v>
      </c>
      <c r="G18" s="80">
        <v>0</v>
      </c>
      <c r="H18" s="80">
        <v>0</v>
      </c>
      <c r="I18" s="80">
        <v>0</v>
      </c>
      <c r="J18" s="72">
        <f t="shared" si="11"/>
        <v>1</v>
      </c>
      <c r="K18" s="72">
        <f t="shared" si="12"/>
        <v>1</v>
      </c>
      <c r="L18" s="72">
        <f t="shared" si="13"/>
        <v>1</v>
      </c>
      <c r="M18" s="72">
        <f t="shared" ca="1" si="3"/>
        <v>0</v>
      </c>
      <c r="N18" s="26" t="s">
        <v>66</v>
      </c>
      <c r="O18" s="26">
        <f>MAX(B:B)</f>
        <v>403</v>
      </c>
      <c r="R18" s="43"/>
      <c r="S18" s="43"/>
      <c r="T18" s="22">
        <v>0</v>
      </c>
      <c r="U18" s="74">
        <f t="shared" si="4"/>
        <v>-403</v>
      </c>
      <c r="V18" s="70">
        <f t="shared" si="5"/>
        <v>-403</v>
      </c>
      <c r="W18" s="70"/>
      <c r="X18" s="70">
        <f t="shared" si="6"/>
        <v>442.99559378934117</v>
      </c>
      <c r="Y18" s="70">
        <f t="shared" si="7"/>
        <v>39.995593789341171</v>
      </c>
      <c r="Z18" s="70">
        <f t="shared" si="8"/>
        <v>40</v>
      </c>
      <c r="AA18" s="24">
        <f t="shared" si="9"/>
        <v>40</v>
      </c>
      <c r="AB18" s="67">
        <f t="shared" si="10"/>
        <v>443</v>
      </c>
    </row>
    <row r="19" spans="1:28" ht="15" customHeight="1" x14ac:dyDescent="0.25">
      <c r="A19" s="71">
        <v>1122</v>
      </c>
      <c r="B19" s="71">
        <v>403</v>
      </c>
      <c r="C19" s="68">
        <f t="shared" si="0"/>
        <v>7.48</v>
      </c>
      <c r="D19" s="68">
        <v>270.66000000000003</v>
      </c>
      <c r="E19" s="68">
        <v>211.46</v>
      </c>
      <c r="F19" s="68">
        <v>0</v>
      </c>
      <c r="G19" s="68">
        <f t="shared" ref="G19:G50" si="14">($A$18-A19)/(ROW(A19)-ROW($A$18))</f>
        <v>274</v>
      </c>
      <c r="H19" s="68">
        <v>0</v>
      </c>
      <c r="I19" s="68">
        <f t="shared" ref="I19:I50" si="15">($A$18-B19)/(ROW(B19)-ROW($A$18))</f>
        <v>993</v>
      </c>
      <c r="J19" s="72">
        <f t="shared" si="11"/>
        <v>1</v>
      </c>
      <c r="K19" s="72">
        <f t="shared" si="12"/>
        <v>1</v>
      </c>
      <c r="L19" s="72">
        <f t="shared" si="13"/>
        <v>1</v>
      </c>
      <c r="M19" s="72">
        <f t="shared" ca="1" si="3"/>
        <v>0</v>
      </c>
      <c r="N19" s="26" t="s">
        <v>67</v>
      </c>
      <c r="O19" s="29">
        <v>0</v>
      </c>
      <c r="P19" s="14" t="s">
        <v>0</v>
      </c>
      <c r="Q19" s="13">
        <f>('Z-V'!R16-'Z-V'!R17)*(S19-'Z-V'!R12)/('Z-V'!R8-'Z-V'!R12)+'Z-V'!R17</f>
        <v>0.95071199465419309</v>
      </c>
      <c r="R19" s="58">
        <f>MAX(AB:AB)</f>
        <v>443</v>
      </c>
      <c r="S19" s="58">
        <f>'Z-V'!P8-R19</f>
        <v>8536</v>
      </c>
      <c r="T19" s="22">
        <v>0</v>
      </c>
      <c r="U19" s="74">
        <f t="shared" si="4"/>
        <v>-403</v>
      </c>
      <c r="V19" s="70">
        <f t="shared" si="5"/>
        <v>-403</v>
      </c>
      <c r="W19" s="70"/>
      <c r="X19" s="70">
        <f t="shared" si="6"/>
        <v>442.99559378934117</v>
      </c>
      <c r="Y19" s="70">
        <f t="shared" si="7"/>
        <v>39.995593789341171</v>
      </c>
      <c r="Z19" s="70">
        <f t="shared" si="8"/>
        <v>40</v>
      </c>
      <c r="AA19" s="24">
        <f t="shared" si="9"/>
        <v>40</v>
      </c>
      <c r="AB19" s="67">
        <f t="shared" si="10"/>
        <v>443</v>
      </c>
    </row>
    <row r="20" spans="1:28" ht="15" customHeight="1" x14ac:dyDescent="0.25">
      <c r="A20" s="71">
        <v>1122</v>
      </c>
      <c r="B20" s="71">
        <v>403</v>
      </c>
      <c r="C20" s="68">
        <f t="shared" si="0"/>
        <v>7.48</v>
      </c>
      <c r="D20" s="68">
        <v>270.74</v>
      </c>
      <c r="E20" s="68">
        <v>211.46</v>
      </c>
      <c r="F20" s="68">
        <v>0</v>
      </c>
      <c r="G20" s="68">
        <f t="shared" si="14"/>
        <v>137</v>
      </c>
      <c r="H20" s="68">
        <v>0</v>
      </c>
      <c r="I20" s="68">
        <f t="shared" si="15"/>
        <v>496.5</v>
      </c>
      <c r="J20" s="72">
        <f t="shared" si="11"/>
        <v>1</v>
      </c>
      <c r="K20" s="72">
        <f t="shared" si="12"/>
        <v>1</v>
      </c>
      <c r="L20" s="72">
        <f t="shared" si="13"/>
        <v>1</v>
      </c>
      <c r="M20" s="72">
        <f t="shared" ca="1" si="3"/>
        <v>1</v>
      </c>
      <c r="N20" s="26" t="s">
        <v>68</v>
      </c>
      <c r="O20" s="26">
        <v>-1</v>
      </c>
      <c r="P20" s="14" t="s">
        <v>1</v>
      </c>
      <c r="Q20" s="13">
        <f ca="1">('Z-V'!R16-'Z-V'!R17)*(S20-'Z-V'!R13)/('Z-V'!R9-'Z-V'!R13)+'Z-V'!R17</f>
        <v>0.92104014584891114</v>
      </c>
      <c r="R20" s="43">
        <f ca="1">R15-R16</f>
        <v>4227.0000000002328</v>
      </c>
      <c r="S20" s="43">
        <f ca="1">'Z-V'!P9-R20</f>
        <v>49252.999999999767</v>
      </c>
      <c r="T20" s="22">
        <v>0</v>
      </c>
      <c r="U20" s="74">
        <f t="shared" si="4"/>
        <v>-403</v>
      </c>
      <c r="V20" s="70">
        <f t="shared" si="5"/>
        <v>-403</v>
      </c>
      <c r="W20" s="70"/>
      <c r="X20" s="70">
        <f t="shared" si="6"/>
        <v>442.99559378934117</v>
      </c>
      <c r="Y20" s="70">
        <f t="shared" si="7"/>
        <v>39.995593789341171</v>
      </c>
      <c r="Z20" s="70">
        <f t="shared" si="8"/>
        <v>40</v>
      </c>
      <c r="AA20" s="24">
        <f t="shared" si="9"/>
        <v>40</v>
      </c>
      <c r="AB20" s="67">
        <f t="shared" si="10"/>
        <v>443</v>
      </c>
    </row>
    <row r="21" spans="1:28" ht="15" customHeight="1" x14ac:dyDescent="0.25">
      <c r="A21" s="71">
        <v>1396</v>
      </c>
      <c r="B21" s="71">
        <v>403</v>
      </c>
      <c r="C21" s="68">
        <f t="shared" si="0"/>
        <v>9.31</v>
      </c>
      <c r="D21" s="68">
        <v>270.85000000000002</v>
      </c>
      <c r="E21" s="68">
        <v>211.46</v>
      </c>
      <c r="F21" s="68">
        <v>0</v>
      </c>
      <c r="G21" s="68">
        <f t="shared" si="14"/>
        <v>0</v>
      </c>
      <c r="H21" s="68">
        <v>0</v>
      </c>
      <c r="I21" s="68">
        <f t="shared" si="15"/>
        <v>331</v>
      </c>
      <c r="J21" s="72">
        <f t="shared" si="11"/>
        <v>1</v>
      </c>
      <c r="K21" s="72">
        <f t="shared" si="12"/>
        <v>1</v>
      </c>
      <c r="L21" s="72">
        <f t="shared" si="13"/>
        <v>1</v>
      </c>
      <c r="M21" s="72">
        <f t="shared" ca="1" si="3"/>
        <v>1</v>
      </c>
      <c r="N21" s="26" t="s">
        <v>69</v>
      </c>
      <c r="O21" s="26">
        <v>-1</v>
      </c>
      <c r="P21" s="14" t="s">
        <v>2</v>
      </c>
      <c r="Q21" s="13">
        <f>('Z-V'!R16-'Z-V'!R17)*(S21-'Z-V'!R14)/('Z-V'!R10-'Z-V'!R14)+'Z-V'!R17</f>
        <v>0.94432252169940489</v>
      </c>
      <c r="R21" s="43">
        <f>ABS(Q12-Q17)</f>
        <v>1.2200000000000273</v>
      </c>
      <c r="S21" s="43">
        <f>'Z-V'!P10-R21</f>
        <v>20.669999999999973</v>
      </c>
      <c r="T21" s="22">
        <v>0</v>
      </c>
      <c r="U21" s="74">
        <f t="shared" si="4"/>
        <v>-403</v>
      </c>
      <c r="V21" s="70">
        <f t="shared" si="5"/>
        <v>-403</v>
      </c>
      <c r="W21" s="70"/>
      <c r="X21" s="70">
        <f t="shared" si="6"/>
        <v>442.99559378934117</v>
      </c>
      <c r="Y21" s="70">
        <f t="shared" si="7"/>
        <v>39.995593789341171</v>
      </c>
      <c r="Z21" s="70">
        <f t="shared" si="8"/>
        <v>40</v>
      </c>
      <c r="AA21" s="24">
        <f t="shared" si="9"/>
        <v>40</v>
      </c>
      <c r="AB21" s="67">
        <f t="shared" si="10"/>
        <v>443</v>
      </c>
    </row>
    <row r="22" spans="1:28" ht="15" customHeight="1" x14ac:dyDescent="0.25">
      <c r="A22" s="71">
        <v>710</v>
      </c>
      <c r="B22" s="71">
        <v>403</v>
      </c>
      <c r="C22" s="68">
        <f t="shared" si="0"/>
        <v>4.7300000000000004</v>
      </c>
      <c r="D22" s="68">
        <v>270.88</v>
      </c>
      <c r="E22" s="68">
        <v>211.46</v>
      </c>
      <c r="F22" s="68">
        <v>0</v>
      </c>
      <c r="G22" s="68">
        <f t="shared" si="14"/>
        <v>171.5</v>
      </c>
      <c r="H22" s="68">
        <v>0</v>
      </c>
      <c r="I22" s="68">
        <f t="shared" si="15"/>
        <v>248.25</v>
      </c>
      <c r="J22" s="72">
        <f t="shared" si="11"/>
        <v>1</v>
      </c>
      <c r="K22" s="72">
        <f t="shared" si="12"/>
        <v>1</v>
      </c>
      <c r="L22" s="72">
        <f t="shared" si="13"/>
        <v>1</v>
      </c>
      <c r="M22" s="72">
        <f t="shared" ca="1" si="3"/>
        <v>1</v>
      </c>
      <c r="N22" s="27"/>
      <c r="O22" s="27"/>
      <c r="P22" s="16" t="s">
        <v>71</v>
      </c>
      <c r="Q22" s="12">
        <f ca="1">ROUND(('Z-V'!R21*Q19+'Z-V'!R22*Q20+'Z-V'!R23*Q21)/'Z-V'!R19,4)</f>
        <v>0.95150000000000001</v>
      </c>
      <c r="R22" s="43"/>
      <c r="S22" s="43"/>
      <c r="T22" s="22">
        <v>0</v>
      </c>
      <c r="U22" s="74">
        <f t="shared" si="4"/>
        <v>-403</v>
      </c>
      <c r="V22" s="70">
        <f t="shared" si="5"/>
        <v>-403</v>
      </c>
      <c r="W22" s="70"/>
      <c r="X22" s="70">
        <f t="shared" si="6"/>
        <v>442.99559378934117</v>
      </c>
      <c r="Y22" s="70">
        <f t="shared" si="7"/>
        <v>39.995593789341171</v>
      </c>
      <c r="Z22" s="70">
        <f t="shared" si="8"/>
        <v>40</v>
      </c>
      <c r="AA22" s="24">
        <f t="shared" si="9"/>
        <v>40</v>
      </c>
      <c r="AB22" s="67">
        <f t="shared" si="10"/>
        <v>443</v>
      </c>
    </row>
    <row r="23" spans="1:28" ht="15" customHeight="1" x14ac:dyDescent="0.25">
      <c r="A23" s="71">
        <v>984</v>
      </c>
      <c r="B23" s="71">
        <v>403</v>
      </c>
      <c r="C23" s="68">
        <f t="shared" si="0"/>
        <v>6.56</v>
      </c>
      <c r="D23" s="68">
        <v>270.94</v>
      </c>
      <c r="E23" s="68">
        <v>211.46</v>
      </c>
      <c r="F23" s="68">
        <v>0</v>
      </c>
      <c r="G23" s="68">
        <f t="shared" si="14"/>
        <v>82.4</v>
      </c>
      <c r="H23" s="68">
        <v>0</v>
      </c>
      <c r="I23" s="68">
        <f t="shared" si="15"/>
        <v>198.6</v>
      </c>
      <c r="J23" s="72">
        <f t="shared" si="11"/>
        <v>1</v>
      </c>
      <c r="K23" s="72">
        <f t="shared" si="12"/>
        <v>1</v>
      </c>
      <c r="L23" s="72">
        <f t="shared" si="13"/>
        <v>1</v>
      </c>
      <c r="M23" s="72">
        <f t="shared" ca="1" si="3"/>
        <v>1</v>
      </c>
      <c r="N23" s="26"/>
      <c r="O23" s="26"/>
      <c r="P23" s="25"/>
      <c r="Q23" s="25"/>
      <c r="T23" s="22">
        <v>0</v>
      </c>
      <c r="U23" s="74">
        <f t="shared" si="4"/>
        <v>-403</v>
      </c>
      <c r="V23" s="70">
        <f t="shared" si="5"/>
        <v>-403</v>
      </c>
      <c r="W23" s="70"/>
      <c r="X23" s="70">
        <f t="shared" si="6"/>
        <v>442.99559378934117</v>
      </c>
      <c r="Y23" s="70">
        <f t="shared" si="7"/>
        <v>39.995593789341171</v>
      </c>
      <c r="Z23" s="70">
        <f t="shared" si="8"/>
        <v>40</v>
      </c>
      <c r="AA23" s="24">
        <f t="shared" si="9"/>
        <v>40</v>
      </c>
      <c r="AB23" s="67">
        <f t="shared" si="10"/>
        <v>443</v>
      </c>
    </row>
    <row r="24" spans="1:28" ht="15" customHeight="1" x14ac:dyDescent="0.25">
      <c r="A24" s="71">
        <v>570</v>
      </c>
      <c r="B24" s="71">
        <v>403</v>
      </c>
      <c r="C24" s="68">
        <f t="shared" si="0"/>
        <v>3.8</v>
      </c>
      <c r="D24" s="68">
        <v>270.95999999999998</v>
      </c>
      <c r="E24" s="68">
        <v>211.46</v>
      </c>
      <c r="F24" s="68">
        <v>0</v>
      </c>
      <c r="G24" s="68">
        <f t="shared" si="14"/>
        <v>137.66666666666666</v>
      </c>
      <c r="H24" s="68">
        <v>0</v>
      </c>
      <c r="I24" s="68">
        <f t="shared" si="15"/>
        <v>165.5</v>
      </c>
      <c r="J24" s="72">
        <f t="shared" si="11"/>
        <v>1</v>
      </c>
      <c r="K24" s="72">
        <f t="shared" si="12"/>
        <v>1</v>
      </c>
      <c r="L24" s="72">
        <f t="shared" si="13"/>
        <v>1</v>
      </c>
      <c r="M24" s="72">
        <f t="shared" ca="1" si="3"/>
        <v>1</v>
      </c>
      <c r="N24" s="26"/>
      <c r="O24" s="26"/>
      <c r="P24" s="25"/>
      <c r="Q24" s="25"/>
      <c r="T24" s="22">
        <v>0</v>
      </c>
      <c r="U24" s="74">
        <f t="shared" si="4"/>
        <v>-403</v>
      </c>
      <c r="V24" s="70">
        <f t="shared" si="5"/>
        <v>-403</v>
      </c>
      <c r="W24" s="70"/>
      <c r="X24" s="70">
        <f t="shared" si="6"/>
        <v>442.99559378934117</v>
      </c>
      <c r="Y24" s="70">
        <f t="shared" si="7"/>
        <v>39.995593789341171</v>
      </c>
      <c r="Z24" s="70">
        <f t="shared" si="8"/>
        <v>40</v>
      </c>
      <c r="AA24" s="24">
        <f t="shared" si="9"/>
        <v>40</v>
      </c>
      <c r="AB24" s="67">
        <f t="shared" si="10"/>
        <v>443</v>
      </c>
    </row>
    <row r="25" spans="1:28" ht="15" customHeight="1" x14ac:dyDescent="0.25">
      <c r="A25" s="71">
        <v>432</v>
      </c>
      <c r="B25" s="71">
        <v>403</v>
      </c>
      <c r="C25" s="68">
        <f t="shared" si="0"/>
        <v>2.88</v>
      </c>
      <c r="D25" s="68">
        <v>270.95999999999998</v>
      </c>
      <c r="E25" s="68">
        <v>211.46</v>
      </c>
      <c r="F25" s="68">
        <v>0</v>
      </c>
      <c r="G25" s="68">
        <f t="shared" si="14"/>
        <v>137.71428571428572</v>
      </c>
      <c r="H25" s="68">
        <v>0</v>
      </c>
      <c r="I25" s="68">
        <f t="shared" si="15"/>
        <v>141.85714285714286</v>
      </c>
      <c r="J25" s="72">
        <f t="shared" si="11"/>
        <v>1</v>
      </c>
      <c r="K25" s="72">
        <f t="shared" si="12"/>
        <v>1</v>
      </c>
      <c r="L25" s="72">
        <f t="shared" si="13"/>
        <v>1</v>
      </c>
      <c r="M25" s="72">
        <f t="shared" ca="1" si="3"/>
        <v>1</v>
      </c>
      <c r="N25" s="26"/>
      <c r="O25" s="26"/>
      <c r="P25" s="25"/>
      <c r="Q25" s="25"/>
      <c r="T25" s="22">
        <v>0</v>
      </c>
      <c r="U25" s="74">
        <f t="shared" si="4"/>
        <v>-403</v>
      </c>
      <c r="V25" s="70">
        <f t="shared" si="5"/>
        <v>-403</v>
      </c>
      <c r="W25" s="70"/>
      <c r="X25" s="70">
        <f t="shared" si="6"/>
        <v>442.99559378934117</v>
      </c>
      <c r="Y25" s="70">
        <f t="shared" si="7"/>
        <v>39.995593789341171</v>
      </c>
      <c r="Z25" s="70">
        <f t="shared" si="8"/>
        <v>40</v>
      </c>
      <c r="AA25" s="24">
        <f t="shared" si="9"/>
        <v>40</v>
      </c>
      <c r="AB25" s="67">
        <f t="shared" si="10"/>
        <v>443</v>
      </c>
    </row>
    <row r="26" spans="1:28" ht="15" customHeight="1" x14ac:dyDescent="0.25">
      <c r="A26" s="71">
        <v>844</v>
      </c>
      <c r="B26" s="71">
        <v>403</v>
      </c>
      <c r="C26" s="68">
        <f t="shared" si="0"/>
        <v>5.63</v>
      </c>
      <c r="D26" s="68">
        <v>271.01</v>
      </c>
      <c r="E26" s="68">
        <v>211.46</v>
      </c>
      <c r="F26" s="68">
        <v>0</v>
      </c>
      <c r="G26" s="68">
        <f t="shared" si="14"/>
        <v>69</v>
      </c>
      <c r="H26" s="68">
        <v>0</v>
      </c>
      <c r="I26" s="68">
        <f t="shared" si="15"/>
        <v>124.125</v>
      </c>
      <c r="J26" s="72">
        <f t="shared" si="11"/>
        <v>1</v>
      </c>
      <c r="K26" s="72">
        <f t="shared" si="12"/>
        <v>1</v>
      </c>
      <c r="L26" s="72">
        <f t="shared" si="13"/>
        <v>1</v>
      </c>
      <c r="M26" s="72">
        <f t="shared" ca="1" si="3"/>
        <v>1</v>
      </c>
      <c r="N26" s="26"/>
      <c r="O26" s="26"/>
      <c r="P26" s="25"/>
      <c r="Q26" s="25"/>
      <c r="T26" s="22">
        <v>0</v>
      </c>
      <c r="U26" s="74">
        <f t="shared" si="4"/>
        <v>-403</v>
      </c>
      <c r="V26" s="70">
        <f t="shared" si="5"/>
        <v>-403</v>
      </c>
      <c r="W26" s="70"/>
      <c r="X26" s="70">
        <f t="shared" si="6"/>
        <v>442.99559378934117</v>
      </c>
      <c r="Y26" s="70">
        <f t="shared" si="7"/>
        <v>39.995593789341171</v>
      </c>
      <c r="Z26" s="70">
        <f t="shared" si="8"/>
        <v>40</v>
      </c>
      <c r="AA26" s="24">
        <f t="shared" si="9"/>
        <v>40</v>
      </c>
      <c r="AB26" s="67">
        <f t="shared" si="10"/>
        <v>443</v>
      </c>
    </row>
    <row r="27" spans="1:28" ht="15" customHeight="1" x14ac:dyDescent="0.25">
      <c r="A27" s="71">
        <v>570</v>
      </c>
      <c r="B27" s="71">
        <v>403</v>
      </c>
      <c r="C27" s="68">
        <f t="shared" si="0"/>
        <v>3.8</v>
      </c>
      <c r="D27" s="68">
        <v>271.02999999999997</v>
      </c>
      <c r="E27" s="68">
        <v>211.46</v>
      </c>
      <c r="F27" s="68">
        <v>0</v>
      </c>
      <c r="G27" s="68">
        <f t="shared" si="14"/>
        <v>91.777777777777771</v>
      </c>
      <c r="H27" s="68">
        <v>0</v>
      </c>
      <c r="I27" s="68">
        <f t="shared" si="15"/>
        <v>110.33333333333333</v>
      </c>
      <c r="J27" s="72">
        <f t="shared" si="11"/>
        <v>1</v>
      </c>
      <c r="K27" s="72">
        <f t="shared" si="12"/>
        <v>1</v>
      </c>
      <c r="L27" s="72">
        <f t="shared" si="13"/>
        <v>1</v>
      </c>
      <c r="M27" s="72">
        <f t="shared" ca="1" si="3"/>
        <v>0</v>
      </c>
      <c r="N27" s="26"/>
      <c r="O27" s="26"/>
      <c r="P27" s="25"/>
      <c r="Q27" s="25"/>
      <c r="T27" s="22">
        <v>0</v>
      </c>
      <c r="U27" s="74">
        <f t="shared" si="4"/>
        <v>-403</v>
      </c>
      <c r="V27" s="70">
        <f t="shared" si="5"/>
        <v>-403</v>
      </c>
      <c r="W27" s="70"/>
      <c r="X27" s="70">
        <f t="shared" si="6"/>
        <v>442.99559378934117</v>
      </c>
      <c r="Y27" s="70">
        <f t="shared" si="7"/>
        <v>39.995593789341171</v>
      </c>
      <c r="Z27" s="70">
        <f t="shared" si="8"/>
        <v>40</v>
      </c>
      <c r="AA27" s="24">
        <f t="shared" si="9"/>
        <v>40</v>
      </c>
      <c r="AB27" s="67">
        <f t="shared" si="10"/>
        <v>443</v>
      </c>
    </row>
    <row r="28" spans="1:28" ht="15" customHeight="1" x14ac:dyDescent="0.25">
      <c r="A28" s="71">
        <v>706</v>
      </c>
      <c r="B28" s="71">
        <v>403</v>
      </c>
      <c r="C28" s="68">
        <f t="shared" si="0"/>
        <v>4.71</v>
      </c>
      <c r="D28" s="68">
        <v>271.06</v>
      </c>
      <c r="E28" s="68">
        <v>211.46</v>
      </c>
      <c r="F28" s="68">
        <v>0</v>
      </c>
      <c r="G28" s="68">
        <f t="shared" si="14"/>
        <v>69</v>
      </c>
      <c r="H28" s="68">
        <v>0</v>
      </c>
      <c r="I28" s="68">
        <f t="shared" si="15"/>
        <v>99.3</v>
      </c>
      <c r="J28" s="72">
        <f t="shared" si="11"/>
        <v>1</v>
      </c>
      <c r="K28" s="72">
        <f t="shared" si="12"/>
        <v>1</v>
      </c>
      <c r="L28" s="72">
        <f t="shared" si="13"/>
        <v>1</v>
      </c>
      <c r="M28" s="72">
        <f t="shared" ca="1" si="3"/>
        <v>1</v>
      </c>
      <c r="N28" s="26"/>
      <c r="O28" s="26"/>
      <c r="P28" s="25"/>
      <c r="Q28" s="25"/>
      <c r="T28" s="22">
        <v>0</v>
      </c>
      <c r="U28" s="74">
        <f t="shared" si="4"/>
        <v>-403</v>
      </c>
      <c r="V28" s="70">
        <f t="shared" si="5"/>
        <v>-403</v>
      </c>
      <c r="W28" s="70"/>
      <c r="X28" s="70">
        <f t="shared" si="6"/>
        <v>442.99559378934117</v>
      </c>
      <c r="Y28" s="70">
        <f t="shared" si="7"/>
        <v>39.995593789341171</v>
      </c>
      <c r="Z28" s="70">
        <f t="shared" si="8"/>
        <v>40</v>
      </c>
      <c r="AA28" s="24">
        <f t="shared" si="9"/>
        <v>40</v>
      </c>
      <c r="AB28" s="67">
        <f t="shared" si="10"/>
        <v>443</v>
      </c>
    </row>
    <row r="29" spans="1:28" ht="15" customHeight="1" x14ac:dyDescent="0.25">
      <c r="A29" s="71">
        <v>158</v>
      </c>
      <c r="B29" s="71">
        <v>403</v>
      </c>
      <c r="C29" s="68">
        <f t="shared" si="0"/>
        <v>1.05</v>
      </c>
      <c r="D29" s="68">
        <v>271.02999999999997</v>
      </c>
      <c r="E29" s="68">
        <v>211.46</v>
      </c>
      <c r="F29" s="68">
        <v>0</v>
      </c>
      <c r="G29" s="68">
        <f t="shared" si="14"/>
        <v>112.54545454545455</v>
      </c>
      <c r="H29" s="68">
        <v>0</v>
      </c>
      <c r="I29" s="68">
        <f t="shared" si="15"/>
        <v>90.272727272727266</v>
      </c>
      <c r="J29" s="72">
        <f t="shared" si="11"/>
        <v>1</v>
      </c>
      <c r="K29" s="72">
        <f t="shared" si="12"/>
        <v>1</v>
      </c>
      <c r="L29" s="72">
        <f t="shared" si="13"/>
        <v>1</v>
      </c>
      <c r="M29" s="72">
        <f t="shared" ca="1" si="3"/>
        <v>0</v>
      </c>
      <c r="N29" s="26"/>
      <c r="O29" s="26"/>
      <c r="P29" s="25"/>
      <c r="Q29" s="25"/>
      <c r="T29" s="22">
        <v>0</v>
      </c>
      <c r="U29" s="74">
        <f t="shared" si="4"/>
        <v>-403</v>
      </c>
      <c r="V29" s="70">
        <f t="shared" si="5"/>
        <v>-403</v>
      </c>
      <c r="W29" s="70"/>
      <c r="X29" s="70">
        <f t="shared" si="6"/>
        <v>442.99559378934117</v>
      </c>
      <c r="Y29" s="70">
        <f t="shared" si="7"/>
        <v>39.995593789341171</v>
      </c>
      <c r="Z29" s="70">
        <f t="shared" si="8"/>
        <v>40</v>
      </c>
      <c r="AA29" s="24">
        <f t="shared" si="9"/>
        <v>40</v>
      </c>
      <c r="AB29" s="67">
        <f t="shared" si="10"/>
        <v>443</v>
      </c>
    </row>
    <row r="30" spans="1:28" ht="15" customHeight="1" x14ac:dyDescent="0.25">
      <c r="A30" s="71">
        <v>708</v>
      </c>
      <c r="B30" s="71">
        <v>403</v>
      </c>
      <c r="C30" s="68">
        <f t="shared" si="0"/>
        <v>4.72</v>
      </c>
      <c r="D30" s="68">
        <v>271.06</v>
      </c>
      <c r="E30" s="68">
        <v>211.46</v>
      </c>
      <c r="F30" s="68">
        <v>0</v>
      </c>
      <c r="G30" s="68">
        <f t="shared" si="14"/>
        <v>57.333333333333336</v>
      </c>
      <c r="H30" s="68">
        <v>0</v>
      </c>
      <c r="I30" s="68">
        <f t="shared" si="15"/>
        <v>82.75</v>
      </c>
      <c r="J30" s="72">
        <f t="shared" si="11"/>
        <v>1</v>
      </c>
      <c r="K30" s="72">
        <f t="shared" si="12"/>
        <v>1</v>
      </c>
      <c r="L30" s="72">
        <f t="shared" si="13"/>
        <v>1</v>
      </c>
      <c r="M30" s="72">
        <f t="shared" ca="1" si="3"/>
        <v>0</v>
      </c>
      <c r="N30" s="26"/>
      <c r="O30" s="26"/>
      <c r="P30" s="25"/>
      <c r="Q30" s="25"/>
      <c r="T30" s="22">
        <v>0</v>
      </c>
      <c r="U30" s="74">
        <f t="shared" si="4"/>
        <v>-403</v>
      </c>
      <c r="V30" s="70">
        <f t="shared" si="5"/>
        <v>-403</v>
      </c>
      <c r="W30" s="70"/>
      <c r="X30" s="70">
        <f t="shared" si="6"/>
        <v>442.99559378934117</v>
      </c>
      <c r="Y30" s="70">
        <f t="shared" si="7"/>
        <v>39.995593789341171</v>
      </c>
      <c r="Z30" s="70">
        <f t="shared" si="8"/>
        <v>40</v>
      </c>
      <c r="AA30" s="24">
        <f t="shared" si="9"/>
        <v>40</v>
      </c>
      <c r="AB30" s="67">
        <f t="shared" si="10"/>
        <v>443</v>
      </c>
    </row>
    <row r="31" spans="1:28" ht="15" customHeight="1" x14ac:dyDescent="0.25">
      <c r="A31" s="71">
        <v>570</v>
      </c>
      <c r="B31" s="71">
        <v>403</v>
      </c>
      <c r="C31" s="68">
        <f t="shared" si="0"/>
        <v>3.8</v>
      </c>
      <c r="D31" s="68">
        <v>271.08</v>
      </c>
      <c r="E31" s="68">
        <v>211.46</v>
      </c>
      <c r="F31" s="68">
        <v>0</v>
      </c>
      <c r="G31" s="68">
        <f t="shared" si="14"/>
        <v>63.53846153846154</v>
      </c>
      <c r="H31" s="68">
        <v>0</v>
      </c>
      <c r="I31" s="68">
        <f t="shared" si="15"/>
        <v>76.384615384615387</v>
      </c>
      <c r="J31" s="72">
        <f t="shared" si="11"/>
        <v>1</v>
      </c>
      <c r="K31" s="72">
        <f t="shared" si="12"/>
        <v>1</v>
      </c>
      <c r="L31" s="72">
        <f t="shared" si="13"/>
        <v>1</v>
      </c>
      <c r="M31" s="72">
        <f t="shared" ca="1" si="3"/>
        <v>0</v>
      </c>
      <c r="N31" s="26"/>
      <c r="O31" s="26"/>
      <c r="P31" s="25"/>
      <c r="Q31" s="25"/>
      <c r="T31" s="22">
        <v>0</v>
      </c>
      <c r="U31" s="74">
        <f t="shared" si="4"/>
        <v>-403</v>
      </c>
      <c r="V31" s="70">
        <f t="shared" si="5"/>
        <v>-403</v>
      </c>
      <c r="W31" s="70"/>
      <c r="X31" s="70">
        <f t="shared" si="6"/>
        <v>442.99559378934117</v>
      </c>
      <c r="Y31" s="70">
        <f t="shared" si="7"/>
        <v>39.995593789341171</v>
      </c>
      <c r="Z31" s="70">
        <f t="shared" si="8"/>
        <v>40</v>
      </c>
      <c r="AA31" s="24">
        <f t="shared" si="9"/>
        <v>40</v>
      </c>
      <c r="AB31" s="67">
        <f t="shared" si="10"/>
        <v>443</v>
      </c>
    </row>
    <row r="32" spans="1:28" ht="15" customHeight="1" x14ac:dyDescent="0.25">
      <c r="A32" s="71">
        <v>432</v>
      </c>
      <c r="B32" s="71">
        <v>403</v>
      </c>
      <c r="C32" s="68">
        <f t="shared" si="0"/>
        <v>2.88</v>
      </c>
      <c r="D32" s="68">
        <v>271.08</v>
      </c>
      <c r="E32" s="68">
        <v>211.46</v>
      </c>
      <c r="F32" s="68">
        <v>0</v>
      </c>
      <c r="G32" s="68">
        <f t="shared" si="14"/>
        <v>68.857142857142861</v>
      </c>
      <c r="H32" s="68">
        <v>0</v>
      </c>
      <c r="I32" s="68">
        <f t="shared" si="15"/>
        <v>70.928571428571431</v>
      </c>
      <c r="J32" s="72">
        <f t="shared" si="11"/>
        <v>1</v>
      </c>
      <c r="K32" s="72">
        <f t="shared" si="12"/>
        <v>1</v>
      </c>
      <c r="L32" s="72">
        <f t="shared" si="13"/>
        <v>1</v>
      </c>
      <c r="M32" s="72">
        <f t="shared" ca="1" si="3"/>
        <v>0</v>
      </c>
      <c r="N32" s="26"/>
      <c r="O32" s="26"/>
      <c r="P32" s="25"/>
      <c r="Q32" s="25"/>
      <c r="T32" s="22">
        <v>0</v>
      </c>
      <c r="U32" s="74">
        <f t="shared" si="4"/>
        <v>-403</v>
      </c>
      <c r="V32" s="70">
        <f t="shared" si="5"/>
        <v>-403</v>
      </c>
      <c r="W32" s="70"/>
      <c r="X32" s="70">
        <f t="shared" si="6"/>
        <v>442.99559378934117</v>
      </c>
      <c r="Y32" s="70">
        <f t="shared" si="7"/>
        <v>39.995593789341171</v>
      </c>
      <c r="Z32" s="70">
        <f t="shared" si="8"/>
        <v>40</v>
      </c>
      <c r="AA32" s="24">
        <f t="shared" si="9"/>
        <v>40</v>
      </c>
      <c r="AB32" s="67">
        <f t="shared" si="10"/>
        <v>443</v>
      </c>
    </row>
    <row r="33" spans="1:28" ht="15" customHeight="1" x14ac:dyDescent="0.25">
      <c r="A33" s="71">
        <v>432</v>
      </c>
      <c r="B33" s="71">
        <v>403</v>
      </c>
      <c r="C33" s="68">
        <f t="shared" si="0"/>
        <v>2.88</v>
      </c>
      <c r="D33" s="68">
        <v>271.08999999999997</v>
      </c>
      <c r="E33" s="68">
        <v>211.46</v>
      </c>
      <c r="F33" s="68">
        <v>0</v>
      </c>
      <c r="G33" s="68">
        <f t="shared" si="14"/>
        <v>64.266666666666666</v>
      </c>
      <c r="H33" s="68">
        <v>0</v>
      </c>
      <c r="I33" s="68">
        <f t="shared" si="15"/>
        <v>66.2</v>
      </c>
      <c r="J33" s="72">
        <f t="shared" si="11"/>
        <v>1</v>
      </c>
      <c r="K33" s="72">
        <f t="shared" si="12"/>
        <v>1</v>
      </c>
      <c r="L33" s="72">
        <f t="shared" si="13"/>
        <v>1</v>
      </c>
      <c r="M33" s="72">
        <f t="shared" ca="1" si="3"/>
        <v>0</v>
      </c>
      <c r="N33" s="26"/>
      <c r="O33" s="26"/>
      <c r="P33" s="25"/>
      <c r="Q33" s="25"/>
      <c r="T33" s="22">
        <v>0</v>
      </c>
      <c r="U33" s="74">
        <f t="shared" si="4"/>
        <v>-403</v>
      </c>
      <c r="V33" s="70">
        <f t="shared" si="5"/>
        <v>-403</v>
      </c>
      <c r="W33" s="70"/>
      <c r="X33" s="70">
        <f t="shared" si="6"/>
        <v>442.99559378934117</v>
      </c>
      <c r="Y33" s="70">
        <f t="shared" si="7"/>
        <v>39.995593789341171</v>
      </c>
      <c r="Z33" s="70">
        <f t="shared" si="8"/>
        <v>40</v>
      </c>
      <c r="AA33" s="24">
        <f t="shared" si="9"/>
        <v>40</v>
      </c>
      <c r="AB33" s="67">
        <f t="shared" si="10"/>
        <v>443</v>
      </c>
    </row>
    <row r="34" spans="1:28" ht="15" customHeight="1" x14ac:dyDescent="0.25">
      <c r="A34" s="71">
        <v>844</v>
      </c>
      <c r="B34" s="71">
        <v>403</v>
      </c>
      <c r="C34" s="68">
        <f t="shared" ref="C34:C65" si="16">ROUND(A34/150,2)</f>
        <v>5.63</v>
      </c>
      <c r="D34" s="68">
        <v>271.13</v>
      </c>
      <c r="E34" s="68">
        <v>211.46</v>
      </c>
      <c r="F34" s="68">
        <v>0</v>
      </c>
      <c r="G34" s="68">
        <f t="shared" si="14"/>
        <v>34.5</v>
      </c>
      <c r="H34" s="68">
        <v>0</v>
      </c>
      <c r="I34" s="68">
        <f t="shared" si="15"/>
        <v>62.0625</v>
      </c>
      <c r="J34" s="72">
        <f t="shared" si="11"/>
        <v>1</v>
      </c>
      <c r="K34" s="72">
        <f t="shared" si="12"/>
        <v>1</v>
      </c>
      <c r="L34" s="72">
        <f t="shared" si="13"/>
        <v>1</v>
      </c>
      <c r="M34" s="72">
        <f t="shared" ref="M34:M65" ca="1" si="17">IF(RAND()&lt;0.5,0,1)</f>
        <v>0</v>
      </c>
      <c r="N34" s="26"/>
      <c r="O34" s="26"/>
      <c r="P34" s="25"/>
      <c r="Q34" s="25"/>
      <c r="T34" s="22">
        <v>0</v>
      </c>
      <c r="U34" s="74">
        <f t="shared" ref="U34:U65" si="18">T34-B34</f>
        <v>-403</v>
      </c>
      <c r="V34" s="70">
        <f t="shared" ref="V34:V65" si="19">ROUND(U34,0)</f>
        <v>-403</v>
      </c>
      <c r="W34" s="70"/>
      <c r="X34" s="70">
        <f t="shared" ref="X34:X65" si="20">B34/$W$2*$W$3</f>
        <v>442.99559378934117</v>
      </c>
      <c r="Y34" s="70">
        <f t="shared" ref="Y34:Y65" si="21">X34-B34</f>
        <v>39.995593789341171</v>
      </c>
      <c r="Z34" s="70">
        <f t="shared" ref="Z34:Z65" si="22">ROUND(Y34,0)</f>
        <v>40</v>
      </c>
      <c r="AA34" s="24">
        <f t="shared" ref="AA34:AA65" si="23">IF(V34&gt;=0,V34,Z34)</f>
        <v>40</v>
      </c>
      <c r="AB34" s="67">
        <f t="shared" ref="AB34:AB65" si="24">B34+AA34</f>
        <v>443</v>
      </c>
    </row>
    <row r="35" spans="1:28" ht="15" customHeight="1" x14ac:dyDescent="0.25">
      <c r="A35" s="71">
        <v>158</v>
      </c>
      <c r="B35" s="71">
        <v>403</v>
      </c>
      <c r="C35" s="68">
        <f t="shared" si="16"/>
        <v>1.05</v>
      </c>
      <c r="D35" s="68">
        <v>271.11</v>
      </c>
      <c r="E35" s="68">
        <v>211.46</v>
      </c>
      <c r="F35" s="68">
        <v>0</v>
      </c>
      <c r="G35" s="68">
        <f t="shared" si="14"/>
        <v>72.82352941176471</v>
      </c>
      <c r="H35" s="68">
        <v>0</v>
      </c>
      <c r="I35" s="68">
        <f t="shared" si="15"/>
        <v>58.411764705882355</v>
      </c>
      <c r="J35" s="72">
        <f t="shared" ref="J35:J66" si="25">IF(ABS(B35-B34)&lt;=50,1,0)</f>
        <v>1</v>
      </c>
      <c r="K35" s="72">
        <f t="shared" ref="K35:K66" si="26">IF(ABS((B35-B34))&lt;=50,1,IF((B35-B34)*(1)&gt;=0,1,-1))</f>
        <v>1</v>
      </c>
      <c r="L35" s="72">
        <f t="shared" si="13"/>
        <v>1</v>
      </c>
      <c r="M35" s="72">
        <f t="shared" ca="1" si="17"/>
        <v>1</v>
      </c>
      <c r="N35" s="26"/>
      <c r="O35" s="26"/>
      <c r="P35" s="25"/>
      <c r="Q35" s="25"/>
      <c r="T35" s="22">
        <v>0</v>
      </c>
      <c r="U35" s="74">
        <f t="shared" si="18"/>
        <v>-403</v>
      </c>
      <c r="V35" s="70">
        <f t="shared" si="19"/>
        <v>-403</v>
      </c>
      <c r="W35" s="70"/>
      <c r="X35" s="70">
        <f t="shared" si="20"/>
        <v>442.99559378934117</v>
      </c>
      <c r="Y35" s="70">
        <f t="shared" si="21"/>
        <v>39.995593789341171</v>
      </c>
      <c r="Z35" s="70">
        <f t="shared" si="22"/>
        <v>40</v>
      </c>
      <c r="AA35" s="24">
        <f t="shared" si="23"/>
        <v>40</v>
      </c>
      <c r="AB35" s="67">
        <f t="shared" si="24"/>
        <v>443</v>
      </c>
    </row>
    <row r="36" spans="1:28" ht="15" customHeight="1" x14ac:dyDescent="0.25">
      <c r="A36" s="71">
        <v>572</v>
      </c>
      <c r="B36" s="71">
        <v>403</v>
      </c>
      <c r="C36" s="68">
        <f t="shared" si="16"/>
        <v>3.81</v>
      </c>
      <c r="D36" s="68">
        <v>271.12</v>
      </c>
      <c r="E36" s="68">
        <v>211.46</v>
      </c>
      <c r="F36" s="68">
        <v>0</v>
      </c>
      <c r="G36" s="68">
        <f t="shared" si="14"/>
        <v>45.777777777777779</v>
      </c>
      <c r="H36" s="68">
        <v>0</v>
      </c>
      <c r="I36" s="68">
        <f t="shared" si="15"/>
        <v>55.166666666666664</v>
      </c>
      <c r="J36" s="72">
        <f t="shared" si="25"/>
        <v>1</v>
      </c>
      <c r="K36" s="72">
        <f t="shared" si="26"/>
        <v>1</v>
      </c>
      <c r="L36" s="72">
        <f t="shared" si="13"/>
        <v>1</v>
      </c>
      <c r="M36" s="72">
        <f t="shared" ca="1" si="17"/>
        <v>1</v>
      </c>
      <c r="N36" s="26"/>
      <c r="O36" s="26"/>
      <c r="P36" s="25"/>
      <c r="Q36" s="25"/>
      <c r="T36" s="22">
        <v>0</v>
      </c>
      <c r="U36" s="74">
        <f t="shared" si="18"/>
        <v>-403</v>
      </c>
      <c r="V36" s="70">
        <f t="shared" si="19"/>
        <v>-403</v>
      </c>
      <c r="W36" s="70"/>
      <c r="X36" s="70">
        <f t="shared" si="20"/>
        <v>442.99559378934117</v>
      </c>
      <c r="Y36" s="70">
        <f t="shared" si="21"/>
        <v>39.995593789341171</v>
      </c>
      <c r="Z36" s="70">
        <f t="shared" si="22"/>
        <v>40</v>
      </c>
      <c r="AA36" s="24">
        <f t="shared" si="23"/>
        <v>40</v>
      </c>
      <c r="AB36" s="67">
        <f t="shared" si="24"/>
        <v>443</v>
      </c>
    </row>
    <row r="37" spans="1:28" ht="15" customHeight="1" x14ac:dyDescent="0.25">
      <c r="A37" s="71">
        <v>453</v>
      </c>
      <c r="B37" s="71">
        <v>403</v>
      </c>
      <c r="C37" s="68">
        <f t="shared" si="16"/>
        <v>3.02</v>
      </c>
      <c r="D37" s="68">
        <v>271.13</v>
      </c>
      <c r="E37" s="68">
        <v>211.46</v>
      </c>
      <c r="F37" s="68">
        <v>0</v>
      </c>
      <c r="G37" s="68">
        <f t="shared" si="14"/>
        <v>49.631578947368418</v>
      </c>
      <c r="H37" s="68">
        <v>0</v>
      </c>
      <c r="I37" s="68">
        <f t="shared" si="15"/>
        <v>52.263157894736842</v>
      </c>
      <c r="J37" s="72">
        <f t="shared" si="25"/>
        <v>1</v>
      </c>
      <c r="K37" s="72">
        <f t="shared" si="26"/>
        <v>1</v>
      </c>
      <c r="L37" s="72">
        <f t="shared" si="13"/>
        <v>1</v>
      </c>
      <c r="M37" s="72">
        <f t="shared" ca="1" si="17"/>
        <v>1</v>
      </c>
      <c r="N37" s="26"/>
      <c r="O37" s="26"/>
      <c r="P37" s="25"/>
      <c r="Q37" s="25"/>
      <c r="T37" s="22">
        <v>0</v>
      </c>
      <c r="U37" s="74">
        <f t="shared" si="18"/>
        <v>-403</v>
      </c>
      <c r="V37" s="70">
        <f t="shared" si="19"/>
        <v>-403</v>
      </c>
      <c r="W37" s="70"/>
      <c r="X37" s="70">
        <f t="shared" si="20"/>
        <v>442.99559378934117</v>
      </c>
      <c r="Y37" s="70">
        <f t="shared" si="21"/>
        <v>39.995593789341171</v>
      </c>
      <c r="Z37" s="70">
        <f t="shared" si="22"/>
        <v>40</v>
      </c>
      <c r="AA37" s="24">
        <f t="shared" si="23"/>
        <v>40</v>
      </c>
      <c r="AB37" s="67">
        <f t="shared" si="24"/>
        <v>443</v>
      </c>
    </row>
    <row r="38" spans="1:28" ht="15" customHeight="1" x14ac:dyDescent="0.25">
      <c r="A38" s="71">
        <v>591</v>
      </c>
      <c r="B38" s="71">
        <v>403</v>
      </c>
      <c r="C38" s="68">
        <f t="shared" si="16"/>
        <v>3.94</v>
      </c>
      <c r="D38" s="68">
        <v>271.14999999999998</v>
      </c>
      <c r="E38" s="68">
        <v>211.46</v>
      </c>
      <c r="F38" s="68">
        <v>0</v>
      </c>
      <c r="G38" s="68">
        <f t="shared" si="14"/>
        <v>40.25</v>
      </c>
      <c r="H38" s="68">
        <v>0</v>
      </c>
      <c r="I38" s="68">
        <f t="shared" si="15"/>
        <v>49.65</v>
      </c>
      <c r="J38" s="72">
        <f t="shared" si="25"/>
        <v>1</v>
      </c>
      <c r="K38" s="72">
        <f t="shared" si="26"/>
        <v>1</v>
      </c>
      <c r="L38" s="72">
        <f t="shared" si="13"/>
        <v>1</v>
      </c>
      <c r="M38" s="72">
        <f t="shared" ca="1" si="17"/>
        <v>1</v>
      </c>
      <c r="N38" s="26"/>
      <c r="O38" s="26"/>
      <c r="P38" s="25"/>
      <c r="Q38" s="25"/>
      <c r="T38" s="22">
        <v>0</v>
      </c>
      <c r="U38" s="74">
        <f t="shared" si="18"/>
        <v>-403</v>
      </c>
      <c r="V38" s="70">
        <f t="shared" si="19"/>
        <v>-403</v>
      </c>
      <c r="W38" s="70"/>
      <c r="X38" s="70">
        <f t="shared" si="20"/>
        <v>442.99559378934117</v>
      </c>
      <c r="Y38" s="70">
        <f t="shared" si="21"/>
        <v>39.995593789341171</v>
      </c>
      <c r="Z38" s="70">
        <f t="shared" si="22"/>
        <v>40</v>
      </c>
      <c r="AA38" s="24">
        <f t="shared" si="23"/>
        <v>40</v>
      </c>
      <c r="AB38" s="67">
        <f t="shared" si="24"/>
        <v>443</v>
      </c>
    </row>
    <row r="39" spans="1:28" ht="15" customHeight="1" x14ac:dyDescent="0.25">
      <c r="A39" s="71">
        <v>543</v>
      </c>
      <c r="B39" s="71">
        <v>403</v>
      </c>
      <c r="C39" s="68">
        <f t="shared" si="16"/>
        <v>3.62</v>
      </c>
      <c r="D39" s="68">
        <v>271.16000000000003</v>
      </c>
      <c r="E39" s="68">
        <v>211.46</v>
      </c>
      <c r="F39" s="68">
        <v>0</v>
      </c>
      <c r="G39" s="68">
        <f t="shared" si="14"/>
        <v>40.61904761904762</v>
      </c>
      <c r="H39" s="68">
        <v>0</v>
      </c>
      <c r="I39" s="68">
        <f t="shared" si="15"/>
        <v>47.285714285714285</v>
      </c>
      <c r="J39" s="72">
        <f t="shared" si="25"/>
        <v>1</v>
      </c>
      <c r="K39" s="72">
        <f t="shared" si="26"/>
        <v>1</v>
      </c>
      <c r="L39" s="72">
        <f t="shared" ref="L39:L70" si="27">IF(OR(COUNTIF(K35:K39,1)=5,COUNTIF(K35:K39,-1)=5),1,0)</f>
        <v>1</v>
      </c>
      <c r="M39" s="72">
        <f t="shared" ca="1" si="17"/>
        <v>0</v>
      </c>
      <c r="N39" s="26"/>
      <c r="O39" s="26"/>
      <c r="P39" s="25"/>
      <c r="Q39" s="25"/>
      <c r="T39" s="22">
        <v>0</v>
      </c>
      <c r="U39" s="74">
        <f t="shared" si="18"/>
        <v>-403</v>
      </c>
      <c r="V39" s="70">
        <f t="shared" si="19"/>
        <v>-403</v>
      </c>
      <c r="W39" s="70"/>
      <c r="X39" s="70">
        <f t="shared" si="20"/>
        <v>442.99559378934117</v>
      </c>
      <c r="Y39" s="70">
        <f t="shared" si="21"/>
        <v>39.995593789341171</v>
      </c>
      <c r="Z39" s="70">
        <f t="shared" si="22"/>
        <v>40</v>
      </c>
      <c r="AA39" s="24">
        <f t="shared" si="23"/>
        <v>40</v>
      </c>
      <c r="AB39" s="67">
        <f t="shared" si="24"/>
        <v>443</v>
      </c>
    </row>
    <row r="40" spans="1:28" ht="15" customHeight="1" x14ac:dyDescent="0.25">
      <c r="A40" s="71">
        <v>297</v>
      </c>
      <c r="B40" s="71">
        <v>403</v>
      </c>
      <c r="C40" s="68">
        <f t="shared" si="16"/>
        <v>1.98</v>
      </c>
      <c r="D40" s="68">
        <v>271.14999999999998</v>
      </c>
      <c r="E40" s="68">
        <v>211.46</v>
      </c>
      <c r="F40" s="68">
        <v>0</v>
      </c>
      <c r="G40" s="68">
        <f t="shared" si="14"/>
        <v>49.954545454545453</v>
      </c>
      <c r="H40" s="68">
        <v>0</v>
      </c>
      <c r="I40" s="68">
        <f t="shared" si="15"/>
        <v>45.136363636363633</v>
      </c>
      <c r="J40" s="72">
        <f t="shared" si="25"/>
        <v>1</v>
      </c>
      <c r="K40" s="72">
        <f t="shared" si="26"/>
        <v>1</v>
      </c>
      <c r="L40" s="72">
        <f t="shared" si="27"/>
        <v>1</v>
      </c>
      <c r="M40" s="72">
        <f t="shared" ca="1" si="17"/>
        <v>0</v>
      </c>
      <c r="N40" s="26"/>
      <c r="O40" s="26"/>
      <c r="P40" s="25"/>
      <c r="Q40" s="25"/>
      <c r="T40" s="22">
        <v>0</v>
      </c>
      <c r="U40" s="74">
        <f t="shared" si="18"/>
        <v>-403</v>
      </c>
      <c r="V40" s="70">
        <f t="shared" si="19"/>
        <v>-403</v>
      </c>
      <c r="W40" s="70"/>
      <c r="X40" s="70">
        <f t="shared" si="20"/>
        <v>442.99559378934117</v>
      </c>
      <c r="Y40" s="70">
        <f t="shared" si="21"/>
        <v>39.995593789341171</v>
      </c>
      <c r="Z40" s="70">
        <f t="shared" si="22"/>
        <v>40</v>
      </c>
      <c r="AA40" s="24">
        <f t="shared" si="23"/>
        <v>40</v>
      </c>
      <c r="AB40" s="67">
        <f t="shared" si="24"/>
        <v>443</v>
      </c>
    </row>
    <row r="41" spans="1:28" ht="15" customHeight="1" x14ac:dyDescent="0.25">
      <c r="A41" s="71">
        <v>573</v>
      </c>
      <c r="B41" s="71">
        <v>403</v>
      </c>
      <c r="C41" s="68">
        <f t="shared" si="16"/>
        <v>3.82</v>
      </c>
      <c r="D41" s="68">
        <v>271.17</v>
      </c>
      <c r="E41" s="68">
        <v>211.46</v>
      </c>
      <c r="F41" s="68">
        <v>0</v>
      </c>
      <c r="G41" s="68">
        <f t="shared" si="14"/>
        <v>35.782608695652172</v>
      </c>
      <c r="H41" s="68">
        <v>0</v>
      </c>
      <c r="I41" s="68">
        <f t="shared" si="15"/>
        <v>43.173913043478258</v>
      </c>
      <c r="J41" s="72">
        <f t="shared" si="25"/>
        <v>1</v>
      </c>
      <c r="K41" s="72">
        <f t="shared" si="26"/>
        <v>1</v>
      </c>
      <c r="L41" s="72">
        <f t="shared" si="27"/>
        <v>1</v>
      </c>
      <c r="M41" s="72">
        <f t="shared" ca="1" si="17"/>
        <v>1</v>
      </c>
      <c r="N41" s="26"/>
      <c r="O41" s="26"/>
      <c r="P41" s="25"/>
      <c r="Q41" s="25"/>
      <c r="T41" s="22">
        <v>0</v>
      </c>
      <c r="U41" s="74">
        <f t="shared" si="18"/>
        <v>-403</v>
      </c>
      <c r="V41" s="70">
        <f t="shared" si="19"/>
        <v>-403</v>
      </c>
      <c r="W41" s="70"/>
      <c r="X41" s="70">
        <f t="shared" si="20"/>
        <v>442.99559378934117</v>
      </c>
      <c r="Y41" s="70">
        <f t="shared" si="21"/>
        <v>39.995593789341171</v>
      </c>
      <c r="Z41" s="70">
        <f t="shared" si="22"/>
        <v>40</v>
      </c>
      <c r="AA41" s="24">
        <f t="shared" si="23"/>
        <v>40</v>
      </c>
      <c r="AB41" s="67">
        <f t="shared" si="24"/>
        <v>443</v>
      </c>
    </row>
    <row r="42" spans="1:28" ht="15" customHeight="1" x14ac:dyDescent="0.25">
      <c r="A42" s="71">
        <v>950</v>
      </c>
      <c r="B42" s="71">
        <v>403</v>
      </c>
      <c r="C42" s="68">
        <f t="shared" si="16"/>
        <v>6.33</v>
      </c>
      <c r="D42" s="68">
        <v>271.22000000000003</v>
      </c>
      <c r="E42" s="68">
        <v>211.46</v>
      </c>
      <c r="F42" s="68">
        <v>0</v>
      </c>
      <c r="G42" s="68">
        <f t="shared" si="14"/>
        <v>18.583333333333332</v>
      </c>
      <c r="H42" s="68">
        <v>0</v>
      </c>
      <c r="I42" s="68">
        <f t="shared" si="15"/>
        <v>41.375</v>
      </c>
      <c r="J42" s="72">
        <f t="shared" si="25"/>
        <v>1</v>
      </c>
      <c r="K42" s="72">
        <f t="shared" si="26"/>
        <v>1</v>
      </c>
      <c r="L42" s="72">
        <f t="shared" si="27"/>
        <v>1</v>
      </c>
      <c r="M42" s="72">
        <f t="shared" ca="1" si="17"/>
        <v>1</v>
      </c>
      <c r="N42" s="26"/>
      <c r="O42" s="26"/>
      <c r="P42" s="25"/>
      <c r="Q42" s="25"/>
      <c r="T42" s="22">
        <v>0</v>
      </c>
      <c r="U42" s="74">
        <f t="shared" si="18"/>
        <v>-403</v>
      </c>
      <c r="V42" s="70">
        <f t="shared" si="19"/>
        <v>-403</v>
      </c>
      <c r="W42" s="70"/>
      <c r="X42" s="70">
        <f t="shared" si="20"/>
        <v>442.99559378934117</v>
      </c>
      <c r="Y42" s="70">
        <f t="shared" si="21"/>
        <v>39.995593789341171</v>
      </c>
      <c r="Z42" s="70">
        <f t="shared" si="22"/>
        <v>40</v>
      </c>
      <c r="AA42" s="24">
        <f t="shared" si="23"/>
        <v>40</v>
      </c>
      <c r="AB42" s="67">
        <f t="shared" si="24"/>
        <v>443</v>
      </c>
    </row>
    <row r="43" spans="1:28" ht="15" customHeight="1" x14ac:dyDescent="0.25">
      <c r="A43" s="71">
        <v>465</v>
      </c>
      <c r="B43" s="71">
        <v>403</v>
      </c>
      <c r="C43" s="68">
        <f t="shared" si="16"/>
        <v>3.1</v>
      </c>
      <c r="D43" s="68">
        <v>271.23</v>
      </c>
      <c r="E43" s="68">
        <v>211.46</v>
      </c>
      <c r="F43" s="68">
        <v>0</v>
      </c>
      <c r="G43" s="68">
        <f t="shared" si="14"/>
        <v>37.24</v>
      </c>
      <c r="H43" s="68">
        <v>0</v>
      </c>
      <c r="I43" s="68">
        <f t="shared" si="15"/>
        <v>39.72</v>
      </c>
      <c r="J43" s="72">
        <f t="shared" si="25"/>
        <v>1</v>
      </c>
      <c r="K43" s="72">
        <f t="shared" si="26"/>
        <v>1</v>
      </c>
      <c r="L43" s="72">
        <f t="shared" si="27"/>
        <v>1</v>
      </c>
      <c r="M43" s="72">
        <f t="shared" ca="1" si="17"/>
        <v>1</v>
      </c>
      <c r="N43" s="26"/>
      <c r="O43" s="26"/>
      <c r="P43" s="25"/>
      <c r="Q43" s="25"/>
      <c r="T43" s="22">
        <v>0</v>
      </c>
      <c r="U43" s="74">
        <f t="shared" si="18"/>
        <v>-403</v>
      </c>
      <c r="V43" s="70">
        <f t="shared" si="19"/>
        <v>-403</v>
      </c>
      <c r="W43" s="70"/>
      <c r="X43" s="70">
        <f t="shared" si="20"/>
        <v>442.99559378934117</v>
      </c>
      <c r="Y43" s="70">
        <f t="shared" si="21"/>
        <v>39.995593789341171</v>
      </c>
      <c r="Z43" s="70">
        <f t="shared" si="22"/>
        <v>40</v>
      </c>
      <c r="AA43" s="24">
        <f t="shared" si="23"/>
        <v>40</v>
      </c>
      <c r="AB43" s="67">
        <f t="shared" si="24"/>
        <v>443</v>
      </c>
    </row>
    <row r="44" spans="1:28" ht="15" customHeight="1" x14ac:dyDescent="0.25">
      <c r="A44" s="71">
        <v>1016</v>
      </c>
      <c r="B44" s="71">
        <v>403</v>
      </c>
      <c r="C44" s="68">
        <f t="shared" si="16"/>
        <v>6.77</v>
      </c>
      <c r="D44" s="68">
        <v>271.29000000000002</v>
      </c>
      <c r="E44" s="68">
        <v>211.46</v>
      </c>
      <c r="F44" s="68">
        <v>0</v>
      </c>
      <c r="G44" s="68">
        <f t="shared" si="14"/>
        <v>14.615384615384615</v>
      </c>
      <c r="H44" s="68">
        <v>0</v>
      </c>
      <c r="I44" s="68">
        <f t="shared" si="15"/>
        <v>38.192307692307693</v>
      </c>
      <c r="J44" s="72">
        <f t="shared" si="25"/>
        <v>1</v>
      </c>
      <c r="K44" s="72">
        <f t="shared" si="26"/>
        <v>1</v>
      </c>
      <c r="L44" s="72">
        <f t="shared" si="27"/>
        <v>1</v>
      </c>
      <c r="M44" s="72">
        <f t="shared" ca="1" si="17"/>
        <v>1</v>
      </c>
      <c r="N44" s="26"/>
      <c r="O44" s="26"/>
      <c r="P44" s="25"/>
      <c r="Q44" s="25"/>
      <c r="T44" s="22">
        <v>0</v>
      </c>
      <c r="U44" s="74">
        <f t="shared" si="18"/>
        <v>-403</v>
      </c>
      <c r="V44" s="70">
        <f t="shared" si="19"/>
        <v>-403</v>
      </c>
      <c r="W44" s="70"/>
      <c r="X44" s="70">
        <f t="shared" si="20"/>
        <v>442.99559378934117</v>
      </c>
      <c r="Y44" s="70">
        <f t="shared" si="21"/>
        <v>39.995593789341171</v>
      </c>
      <c r="Z44" s="70">
        <f t="shared" si="22"/>
        <v>40</v>
      </c>
      <c r="AA44" s="24">
        <f t="shared" si="23"/>
        <v>40</v>
      </c>
      <c r="AB44" s="67">
        <f t="shared" si="24"/>
        <v>443</v>
      </c>
    </row>
    <row r="45" spans="1:28" ht="15" customHeight="1" x14ac:dyDescent="0.25">
      <c r="A45" s="71">
        <v>328</v>
      </c>
      <c r="B45" s="71">
        <v>403</v>
      </c>
      <c r="C45" s="68">
        <f t="shared" si="16"/>
        <v>2.19</v>
      </c>
      <c r="D45" s="68">
        <v>271.27999999999997</v>
      </c>
      <c r="E45" s="68">
        <v>211.46</v>
      </c>
      <c r="F45" s="68">
        <v>0</v>
      </c>
      <c r="G45" s="68">
        <f t="shared" si="14"/>
        <v>39.555555555555557</v>
      </c>
      <c r="H45" s="68">
        <v>0</v>
      </c>
      <c r="I45" s="68">
        <f t="shared" si="15"/>
        <v>36.777777777777779</v>
      </c>
      <c r="J45" s="72">
        <f t="shared" si="25"/>
        <v>1</v>
      </c>
      <c r="K45" s="72">
        <f t="shared" si="26"/>
        <v>1</v>
      </c>
      <c r="L45" s="72">
        <f t="shared" si="27"/>
        <v>1</v>
      </c>
      <c r="M45" s="72">
        <f t="shared" ca="1" si="17"/>
        <v>1</v>
      </c>
      <c r="N45" s="26"/>
      <c r="O45" s="26"/>
      <c r="P45" s="25"/>
      <c r="Q45" s="25"/>
      <c r="T45" s="22">
        <v>0</v>
      </c>
      <c r="U45" s="74">
        <f t="shared" si="18"/>
        <v>-403</v>
      </c>
      <c r="V45" s="70">
        <f t="shared" si="19"/>
        <v>-403</v>
      </c>
      <c r="W45" s="70"/>
      <c r="X45" s="70">
        <f t="shared" si="20"/>
        <v>442.99559378934117</v>
      </c>
      <c r="Y45" s="70">
        <f t="shared" si="21"/>
        <v>39.995593789341171</v>
      </c>
      <c r="Z45" s="70">
        <f t="shared" si="22"/>
        <v>40</v>
      </c>
      <c r="AA45" s="24">
        <f t="shared" si="23"/>
        <v>40</v>
      </c>
      <c r="AB45" s="67">
        <f t="shared" si="24"/>
        <v>443</v>
      </c>
    </row>
    <row r="46" spans="1:28" ht="15" customHeight="1" x14ac:dyDescent="0.25">
      <c r="A46" s="71">
        <v>840</v>
      </c>
      <c r="B46" s="71">
        <v>403</v>
      </c>
      <c r="C46" s="68">
        <f t="shared" si="16"/>
        <v>5.6</v>
      </c>
      <c r="D46" s="68">
        <v>271.33</v>
      </c>
      <c r="E46" s="68">
        <v>211.46</v>
      </c>
      <c r="F46" s="68">
        <v>0</v>
      </c>
      <c r="G46" s="68">
        <f t="shared" si="14"/>
        <v>19.857142857142858</v>
      </c>
      <c r="H46" s="68">
        <v>0</v>
      </c>
      <c r="I46" s="68">
        <f t="shared" si="15"/>
        <v>35.464285714285715</v>
      </c>
      <c r="J46" s="72">
        <f t="shared" si="25"/>
        <v>1</v>
      </c>
      <c r="K46" s="72">
        <f t="shared" si="26"/>
        <v>1</v>
      </c>
      <c r="L46" s="72">
        <f t="shared" si="27"/>
        <v>1</v>
      </c>
      <c r="M46" s="72">
        <f t="shared" ca="1" si="17"/>
        <v>0</v>
      </c>
      <c r="N46" s="26"/>
      <c r="O46" s="26"/>
      <c r="P46" s="25"/>
      <c r="Q46" s="25"/>
      <c r="T46" s="22">
        <v>0</v>
      </c>
      <c r="U46" s="74">
        <f t="shared" si="18"/>
        <v>-403</v>
      </c>
      <c r="V46" s="70">
        <f t="shared" si="19"/>
        <v>-403</v>
      </c>
      <c r="W46" s="70"/>
      <c r="X46" s="70">
        <f t="shared" si="20"/>
        <v>442.99559378934117</v>
      </c>
      <c r="Y46" s="70">
        <f t="shared" si="21"/>
        <v>39.995593789341171</v>
      </c>
      <c r="Z46" s="70">
        <f t="shared" si="22"/>
        <v>40</v>
      </c>
      <c r="AA46" s="24">
        <f t="shared" si="23"/>
        <v>40</v>
      </c>
      <c r="AB46" s="67">
        <f t="shared" si="24"/>
        <v>443</v>
      </c>
    </row>
    <row r="47" spans="1:28" ht="15" customHeight="1" x14ac:dyDescent="0.25">
      <c r="A47" s="71">
        <v>651</v>
      </c>
      <c r="B47" s="71">
        <v>403</v>
      </c>
      <c r="C47" s="68">
        <f t="shared" si="16"/>
        <v>4.34</v>
      </c>
      <c r="D47" s="68">
        <v>271.35000000000002</v>
      </c>
      <c r="E47" s="68">
        <v>211.46</v>
      </c>
      <c r="F47" s="68">
        <v>0</v>
      </c>
      <c r="G47" s="68">
        <f t="shared" si="14"/>
        <v>25.689655172413794</v>
      </c>
      <c r="H47" s="68">
        <v>0</v>
      </c>
      <c r="I47" s="68">
        <f t="shared" si="15"/>
        <v>34.241379310344826</v>
      </c>
      <c r="J47" s="72">
        <f t="shared" si="25"/>
        <v>1</v>
      </c>
      <c r="K47" s="72">
        <f t="shared" si="26"/>
        <v>1</v>
      </c>
      <c r="L47" s="72">
        <f t="shared" si="27"/>
        <v>1</v>
      </c>
      <c r="M47" s="72">
        <f t="shared" ca="1" si="17"/>
        <v>1</v>
      </c>
      <c r="N47" s="26"/>
      <c r="O47" s="26"/>
      <c r="P47" s="25"/>
      <c r="Q47" s="25"/>
      <c r="T47" s="22">
        <v>0</v>
      </c>
      <c r="U47" s="74">
        <f t="shared" si="18"/>
        <v>-403</v>
      </c>
      <c r="V47" s="70">
        <f t="shared" si="19"/>
        <v>-403</v>
      </c>
      <c r="W47" s="70"/>
      <c r="X47" s="70">
        <f t="shared" si="20"/>
        <v>442.99559378934117</v>
      </c>
      <c r="Y47" s="70">
        <f t="shared" si="21"/>
        <v>39.995593789341171</v>
      </c>
      <c r="Z47" s="70">
        <f t="shared" si="22"/>
        <v>40</v>
      </c>
      <c r="AA47" s="24">
        <f t="shared" si="23"/>
        <v>40</v>
      </c>
      <c r="AB47" s="67">
        <f t="shared" si="24"/>
        <v>443</v>
      </c>
    </row>
    <row r="48" spans="1:28" ht="15" customHeight="1" x14ac:dyDescent="0.25">
      <c r="A48" s="71">
        <v>630</v>
      </c>
      <c r="B48" s="71">
        <v>403</v>
      </c>
      <c r="C48" s="68">
        <f t="shared" si="16"/>
        <v>4.2</v>
      </c>
      <c r="D48" s="68">
        <v>271.37</v>
      </c>
      <c r="E48" s="68">
        <v>211.46</v>
      </c>
      <c r="F48" s="68">
        <v>0</v>
      </c>
      <c r="G48" s="68">
        <f t="shared" si="14"/>
        <v>25.533333333333335</v>
      </c>
      <c r="H48" s="68">
        <v>0</v>
      </c>
      <c r="I48" s="68">
        <f t="shared" si="15"/>
        <v>33.1</v>
      </c>
      <c r="J48" s="72">
        <f t="shared" si="25"/>
        <v>1</v>
      </c>
      <c r="K48" s="72">
        <f t="shared" si="26"/>
        <v>1</v>
      </c>
      <c r="L48" s="72">
        <f t="shared" si="27"/>
        <v>1</v>
      </c>
      <c r="M48" s="72">
        <f t="shared" ca="1" si="17"/>
        <v>1</v>
      </c>
      <c r="N48" s="26"/>
      <c r="O48" s="26"/>
      <c r="P48" s="25"/>
      <c r="Q48" s="25"/>
      <c r="T48" s="22">
        <v>0</v>
      </c>
      <c r="U48" s="74">
        <f t="shared" si="18"/>
        <v>-403</v>
      </c>
      <c r="V48" s="70">
        <f t="shared" si="19"/>
        <v>-403</v>
      </c>
      <c r="W48" s="70"/>
      <c r="X48" s="70">
        <f t="shared" si="20"/>
        <v>442.99559378934117</v>
      </c>
      <c r="Y48" s="70">
        <f t="shared" si="21"/>
        <v>39.995593789341171</v>
      </c>
      <c r="Z48" s="70">
        <f t="shared" si="22"/>
        <v>40</v>
      </c>
      <c r="AA48" s="24">
        <f t="shared" si="23"/>
        <v>40</v>
      </c>
      <c r="AB48" s="67">
        <f t="shared" si="24"/>
        <v>443</v>
      </c>
    </row>
    <row r="49" spans="1:28" ht="15" customHeight="1" x14ac:dyDescent="0.25">
      <c r="A49" s="71">
        <v>322</v>
      </c>
      <c r="B49" s="71">
        <v>403</v>
      </c>
      <c r="C49" s="68">
        <f t="shared" si="16"/>
        <v>2.15</v>
      </c>
      <c r="D49" s="68">
        <v>271.37</v>
      </c>
      <c r="E49" s="68">
        <v>211.46</v>
      </c>
      <c r="F49" s="68">
        <v>0</v>
      </c>
      <c r="G49" s="68">
        <f t="shared" si="14"/>
        <v>34.645161290322584</v>
      </c>
      <c r="H49" s="68">
        <v>0</v>
      </c>
      <c r="I49" s="68">
        <f t="shared" si="15"/>
        <v>32.032258064516128</v>
      </c>
      <c r="J49" s="72">
        <f t="shared" si="25"/>
        <v>1</v>
      </c>
      <c r="K49" s="72">
        <f t="shared" si="26"/>
        <v>1</v>
      </c>
      <c r="L49" s="72">
        <f t="shared" si="27"/>
        <v>1</v>
      </c>
      <c r="M49" s="72">
        <f t="shared" ca="1" si="17"/>
        <v>0</v>
      </c>
      <c r="N49" s="26"/>
      <c r="O49" s="26"/>
      <c r="P49" s="25"/>
      <c r="Q49" s="25"/>
      <c r="T49" s="22">
        <v>0</v>
      </c>
      <c r="U49" s="74">
        <f t="shared" si="18"/>
        <v>-403</v>
      </c>
      <c r="V49" s="70">
        <f t="shared" si="19"/>
        <v>-403</v>
      </c>
      <c r="W49" s="70"/>
      <c r="X49" s="70">
        <f t="shared" si="20"/>
        <v>442.99559378934117</v>
      </c>
      <c r="Y49" s="70">
        <f t="shared" si="21"/>
        <v>39.995593789341171</v>
      </c>
      <c r="Z49" s="70">
        <f t="shared" si="22"/>
        <v>40</v>
      </c>
      <c r="AA49" s="24">
        <f t="shared" si="23"/>
        <v>40</v>
      </c>
      <c r="AB49" s="67">
        <f t="shared" si="24"/>
        <v>443</v>
      </c>
    </row>
    <row r="50" spans="1:28" ht="15" customHeight="1" x14ac:dyDescent="0.25">
      <c r="A50" s="71">
        <v>510</v>
      </c>
      <c r="B50" s="71">
        <v>403</v>
      </c>
      <c r="C50" s="68">
        <f t="shared" si="16"/>
        <v>3.4</v>
      </c>
      <c r="D50" s="68">
        <v>271.38</v>
      </c>
      <c r="E50" s="68">
        <v>211.46</v>
      </c>
      <c r="F50" s="68">
        <v>0</v>
      </c>
      <c r="G50" s="68">
        <f t="shared" si="14"/>
        <v>27.6875</v>
      </c>
      <c r="H50" s="68">
        <v>0</v>
      </c>
      <c r="I50" s="68">
        <f t="shared" si="15"/>
        <v>31.03125</v>
      </c>
      <c r="J50" s="72">
        <f t="shared" si="25"/>
        <v>1</v>
      </c>
      <c r="K50" s="72">
        <f t="shared" si="26"/>
        <v>1</v>
      </c>
      <c r="L50" s="72">
        <f t="shared" si="27"/>
        <v>1</v>
      </c>
      <c r="M50" s="72">
        <f t="shared" ca="1" si="17"/>
        <v>1</v>
      </c>
      <c r="N50" s="26"/>
      <c r="O50" s="26"/>
      <c r="P50" s="25"/>
      <c r="Q50" s="25"/>
      <c r="T50" s="22">
        <v>0</v>
      </c>
      <c r="U50" s="74">
        <f t="shared" si="18"/>
        <v>-403</v>
      </c>
      <c r="V50" s="70">
        <f t="shared" si="19"/>
        <v>-403</v>
      </c>
      <c r="W50" s="70"/>
      <c r="X50" s="70">
        <f t="shared" si="20"/>
        <v>442.99559378934117</v>
      </c>
      <c r="Y50" s="70">
        <f t="shared" si="21"/>
        <v>39.995593789341171</v>
      </c>
      <c r="Z50" s="70">
        <f t="shared" si="22"/>
        <v>40</v>
      </c>
      <c r="AA50" s="24">
        <f t="shared" si="23"/>
        <v>40</v>
      </c>
      <c r="AB50" s="67">
        <f t="shared" si="24"/>
        <v>443</v>
      </c>
    </row>
    <row r="51" spans="1:28" s="67" customFormat="1" ht="15" customHeight="1" x14ac:dyDescent="0.25">
      <c r="A51" s="71">
        <v>676</v>
      </c>
      <c r="B51" s="71">
        <v>403</v>
      </c>
      <c r="C51" s="68">
        <f t="shared" si="16"/>
        <v>4.51</v>
      </c>
      <c r="D51" s="68">
        <v>271.39999999999998</v>
      </c>
      <c r="E51" s="68">
        <v>211.46</v>
      </c>
      <c r="F51" s="68">
        <v>0</v>
      </c>
      <c r="G51" s="68">
        <f t="shared" ref="G51:G73" si="28">($A$18-A51)/(ROW(A51)-ROW($A$18))</f>
        <v>21.818181818181817</v>
      </c>
      <c r="H51" s="68">
        <v>0</v>
      </c>
      <c r="I51" s="68">
        <f t="shared" ref="I51:I73" si="29">($A$18-B51)/(ROW(B51)-ROW($A$18))</f>
        <v>30.09090909090909</v>
      </c>
      <c r="J51" s="72">
        <f t="shared" si="25"/>
        <v>1</v>
      </c>
      <c r="K51" s="72">
        <f t="shared" si="26"/>
        <v>1</v>
      </c>
      <c r="L51" s="72">
        <f t="shared" si="27"/>
        <v>1</v>
      </c>
      <c r="M51" s="72">
        <f t="shared" ca="1" si="17"/>
        <v>0</v>
      </c>
      <c r="N51" s="25"/>
      <c r="O51" s="25"/>
      <c r="P51" s="25"/>
      <c r="Q51" s="25"/>
      <c r="R51" s="22"/>
      <c r="S51" s="22"/>
      <c r="T51" s="22">
        <v>0</v>
      </c>
      <c r="U51" s="74">
        <f t="shared" si="18"/>
        <v>-403</v>
      </c>
      <c r="V51" s="70">
        <f t="shared" si="19"/>
        <v>-403</v>
      </c>
      <c r="W51" s="70"/>
      <c r="X51" s="70">
        <f t="shared" si="20"/>
        <v>442.99559378934117</v>
      </c>
      <c r="Y51" s="70">
        <f t="shared" si="21"/>
        <v>39.995593789341171</v>
      </c>
      <c r="Z51" s="70">
        <f t="shared" si="22"/>
        <v>40</v>
      </c>
      <c r="AA51" s="24">
        <f t="shared" si="23"/>
        <v>40</v>
      </c>
      <c r="AB51" s="67">
        <f t="shared" si="24"/>
        <v>443</v>
      </c>
    </row>
    <row r="52" spans="1:28" s="67" customFormat="1" ht="15" customHeight="1" x14ac:dyDescent="0.25">
      <c r="A52" s="71">
        <v>633</v>
      </c>
      <c r="B52" s="71">
        <v>403</v>
      </c>
      <c r="C52" s="68">
        <f t="shared" si="16"/>
        <v>4.22</v>
      </c>
      <c r="D52" s="68">
        <v>271.43</v>
      </c>
      <c r="E52" s="68">
        <v>211.46</v>
      </c>
      <c r="F52" s="68">
        <v>0</v>
      </c>
      <c r="G52" s="68">
        <f t="shared" si="28"/>
        <v>22.441176470588236</v>
      </c>
      <c r="H52" s="68">
        <v>0</v>
      </c>
      <c r="I52" s="68">
        <f t="shared" si="29"/>
        <v>29.205882352941178</v>
      </c>
      <c r="J52" s="72">
        <f t="shared" si="25"/>
        <v>1</v>
      </c>
      <c r="K52" s="72">
        <f t="shared" si="26"/>
        <v>1</v>
      </c>
      <c r="L52" s="72">
        <f t="shared" si="27"/>
        <v>1</v>
      </c>
      <c r="M52" s="72">
        <f t="shared" ca="1" si="17"/>
        <v>1</v>
      </c>
      <c r="N52" s="25"/>
      <c r="O52" s="25"/>
      <c r="P52" s="25"/>
      <c r="Q52" s="25"/>
      <c r="R52" s="22"/>
      <c r="S52" s="22"/>
      <c r="T52" s="22">
        <v>0</v>
      </c>
      <c r="U52" s="74">
        <f t="shared" si="18"/>
        <v>-403</v>
      </c>
      <c r="V52" s="70">
        <f t="shared" si="19"/>
        <v>-403</v>
      </c>
      <c r="W52" s="70"/>
      <c r="X52" s="70">
        <f t="shared" si="20"/>
        <v>442.99559378934117</v>
      </c>
      <c r="Y52" s="70">
        <f t="shared" si="21"/>
        <v>39.995593789341171</v>
      </c>
      <c r="Z52" s="70">
        <f t="shared" si="22"/>
        <v>40</v>
      </c>
      <c r="AA52" s="24">
        <f t="shared" si="23"/>
        <v>40</v>
      </c>
      <c r="AB52" s="67">
        <f t="shared" si="24"/>
        <v>443</v>
      </c>
    </row>
    <row r="53" spans="1:28" s="67" customFormat="1" ht="15" customHeight="1" x14ac:dyDescent="0.25">
      <c r="A53" s="71">
        <v>462</v>
      </c>
      <c r="B53" s="71">
        <v>403</v>
      </c>
      <c r="C53" s="68">
        <f t="shared" si="16"/>
        <v>3.08</v>
      </c>
      <c r="D53" s="68">
        <v>271.43</v>
      </c>
      <c r="E53" s="68">
        <v>211.46</v>
      </c>
      <c r="F53" s="68">
        <v>0</v>
      </c>
      <c r="G53" s="68">
        <f t="shared" si="28"/>
        <v>26.685714285714287</v>
      </c>
      <c r="H53" s="68">
        <v>0</v>
      </c>
      <c r="I53" s="68">
        <f t="shared" si="29"/>
        <v>28.37142857142857</v>
      </c>
      <c r="J53" s="72">
        <f t="shared" si="25"/>
        <v>1</v>
      </c>
      <c r="K53" s="72">
        <f t="shared" si="26"/>
        <v>1</v>
      </c>
      <c r="L53" s="72">
        <f t="shared" si="27"/>
        <v>1</v>
      </c>
      <c r="M53" s="72">
        <f t="shared" ca="1" si="17"/>
        <v>1</v>
      </c>
      <c r="N53" s="25"/>
      <c r="O53" s="25"/>
      <c r="P53" s="25"/>
      <c r="Q53" s="25"/>
      <c r="R53" s="22"/>
      <c r="S53" s="22"/>
      <c r="T53" s="22">
        <v>0</v>
      </c>
      <c r="U53" s="74">
        <f t="shared" si="18"/>
        <v>-403</v>
      </c>
      <c r="V53" s="70">
        <f t="shared" si="19"/>
        <v>-403</v>
      </c>
      <c r="W53" s="70"/>
      <c r="X53" s="70">
        <f t="shared" si="20"/>
        <v>442.99559378934117</v>
      </c>
      <c r="Y53" s="70">
        <f t="shared" si="21"/>
        <v>39.995593789341171</v>
      </c>
      <c r="Z53" s="70">
        <f t="shared" si="22"/>
        <v>40</v>
      </c>
      <c r="AA53" s="24">
        <f t="shared" si="23"/>
        <v>40</v>
      </c>
      <c r="AB53" s="67">
        <f t="shared" si="24"/>
        <v>443</v>
      </c>
    </row>
    <row r="54" spans="1:28" s="67" customFormat="1" ht="15" customHeight="1" x14ac:dyDescent="0.25">
      <c r="A54" s="71">
        <v>738</v>
      </c>
      <c r="B54" s="71">
        <v>403</v>
      </c>
      <c r="C54" s="68">
        <f t="shared" si="16"/>
        <v>4.92</v>
      </c>
      <c r="D54" s="68">
        <v>271.47000000000003</v>
      </c>
      <c r="E54" s="68">
        <v>211.46</v>
      </c>
      <c r="F54" s="68">
        <v>0</v>
      </c>
      <c r="G54" s="68">
        <f t="shared" si="28"/>
        <v>18.277777777777779</v>
      </c>
      <c r="H54" s="68">
        <v>0</v>
      </c>
      <c r="I54" s="68">
        <f t="shared" si="29"/>
        <v>27.583333333333332</v>
      </c>
      <c r="J54" s="72">
        <f t="shared" si="25"/>
        <v>1</v>
      </c>
      <c r="K54" s="72">
        <f t="shared" si="26"/>
        <v>1</v>
      </c>
      <c r="L54" s="72">
        <f t="shared" si="27"/>
        <v>1</v>
      </c>
      <c r="M54" s="72">
        <f t="shared" ca="1" si="17"/>
        <v>0</v>
      </c>
      <c r="N54" s="25"/>
      <c r="O54" s="25"/>
      <c r="P54" s="25"/>
      <c r="Q54" s="25"/>
      <c r="R54" s="22"/>
      <c r="S54" s="22"/>
      <c r="T54" s="22">
        <v>0</v>
      </c>
      <c r="U54" s="74">
        <f t="shared" si="18"/>
        <v>-403</v>
      </c>
      <c r="V54" s="70">
        <f t="shared" si="19"/>
        <v>-403</v>
      </c>
      <c r="W54" s="70"/>
      <c r="X54" s="70">
        <f t="shared" si="20"/>
        <v>442.99559378934117</v>
      </c>
      <c r="Y54" s="70">
        <f t="shared" si="21"/>
        <v>39.995593789341171</v>
      </c>
      <c r="Z54" s="70">
        <f t="shared" si="22"/>
        <v>40</v>
      </c>
      <c r="AA54" s="24">
        <f t="shared" si="23"/>
        <v>40</v>
      </c>
      <c r="AB54" s="67">
        <f t="shared" si="24"/>
        <v>443</v>
      </c>
    </row>
    <row r="55" spans="1:28" s="67" customFormat="1" ht="15" customHeight="1" x14ac:dyDescent="0.25">
      <c r="A55" s="71">
        <v>326</v>
      </c>
      <c r="B55" s="71">
        <v>403</v>
      </c>
      <c r="C55" s="68">
        <f t="shared" si="16"/>
        <v>2.17</v>
      </c>
      <c r="D55" s="68">
        <v>271.45999999999998</v>
      </c>
      <c r="E55" s="68">
        <v>211.46</v>
      </c>
      <c r="F55" s="68">
        <v>0</v>
      </c>
      <c r="G55" s="68">
        <f t="shared" si="28"/>
        <v>28.918918918918919</v>
      </c>
      <c r="H55" s="68">
        <v>0</v>
      </c>
      <c r="I55" s="68">
        <f t="shared" si="29"/>
        <v>26.837837837837839</v>
      </c>
      <c r="J55" s="72">
        <f t="shared" si="25"/>
        <v>1</v>
      </c>
      <c r="K55" s="72">
        <f t="shared" si="26"/>
        <v>1</v>
      </c>
      <c r="L55" s="72">
        <f t="shared" si="27"/>
        <v>1</v>
      </c>
      <c r="M55" s="72">
        <f t="shared" ca="1" si="17"/>
        <v>1</v>
      </c>
      <c r="N55" s="25"/>
      <c r="O55" s="25"/>
      <c r="P55" s="25"/>
      <c r="Q55" s="25"/>
      <c r="R55" s="22"/>
      <c r="S55" s="22"/>
      <c r="T55" s="22">
        <v>0</v>
      </c>
      <c r="U55" s="74">
        <f t="shared" si="18"/>
        <v>-403</v>
      </c>
      <c r="V55" s="70">
        <f t="shared" si="19"/>
        <v>-403</v>
      </c>
      <c r="W55" s="70"/>
      <c r="X55" s="70">
        <f t="shared" si="20"/>
        <v>442.99559378934117</v>
      </c>
      <c r="Y55" s="70">
        <f t="shared" si="21"/>
        <v>39.995593789341171</v>
      </c>
      <c r="Z55" s="70">
        <f t="shared" si="22"/>
        <v>40</v>
      </c>
      <c r="AA55" s="24">
        <f t="shared" si="23"/>
        <v>40</v>
      </c>
      <c r="AB55" s="67">
        <f t="shared" si="24"/>
        <v>443</v>
      </c>
    </row>
    <row r="56" spans="1:28" s="67" customFormat="1" ht="15" customHeight="1" x14ac:dyDescent="0.25">
      <c r="A56" s="71">
        <v>464</v>
      </c>
      <c r="B56" s="71">
        <v>403</v>
      </c>
      <c r="C56" s="68">
        <f t="shared" si="16"/>
        <v>3.09</v>
      </c>
      <c r="D56" s="68">
        <v>271.45999999999998</v>
      </c>
      <c r="E56" s="68">
        <v>211.46</v>
      </c>
      <c r="F56" s="68">
        <v>0</v>
      </c>
      <c r="G56" s="68">
        <f t="shared" si="28"/>
        <v>24.526315789473685</v>
      </c>
      <c r="H56" s="68">
        <v>0</v>
      </c>
      <c r="I56" s="68">
        <f t="shared" si="29"/>
        <v>26.131578947368421</v>
      </c>
      <c r="J56" s="72">
        <f t="shared" si="25"/>
        <v>1</v>
      </c>
      <c r="K56" s="72">
        <f t="shared" si="26"/>
        <v>1</v>
      </c>
      <c r="L56" s="72">
        <f t="shared" si="27"/>
        <v>1</v>
      </c>
      <c r="M56" s="72">
        <f t="shared" ca="1" si="17"/>
        <v>1</v>
      </c>
      <c r="N56" s="25"/>
      <c r="O56" s="25"/>
      <c r="P56" s="25"/>
      <c r="Q56" s="25"/>
      <c r="R56" s="22"/>
      <c r="S56" s="22"/>
      <c r="T56" s="22">
        <v>0</v>
      </c>
      <c r="U56" s="74">
        <f t="shared" si="18"/>
        <v>-403</v>
      </c>
      <c r="V56" s="70">
        <f t="shared" si="19"/>
        <v>-403</v>
      </c>
      <c r="W56" s="70"/>
      <c r="X56" s="70">
        <f t="shared" si="20"/>
        <v>442.99559378934117</v>
      </c>
      <c r="Y56" s="70">
        <f t="shared" si="21"/>
        <v>39.995593789341171</v>
      </c>
      <c r="Z56" s="70">
        <f t="shared" si="22"/>
        <v>40</v>
      </c>
      <c r="AA56" s="24">
        <f t="shared" si="23"/>
        <v>40</v>
      </c>
      <c r="AB56" s="67">
        <f t="shared" si="24"/>
        <v>443</v>
      </c>
    </row>
    <row r="57" spans="1:28" s="67" customFormat="1" ht="15" customHeight="1" x14ac:dyDescent="0.25">
      <c r="A57" s="71">
        <v>602</v>
      </c>
      <c r="B57" s="71">
        <v>403</v>
      </c>
      <c r="C57" s="68">
        <f t="shared" si="16"/>
        <v>4.01</v>
      </c>
      <c r="D57" s="68">
        <v>271.48</v>
      </c>
      <c r="E57" s="68">
        <v>211.46</v>
      </c>
      <c r="F57" s="68">
        <v>0</v>
      </c>
      <c r="G57" s="68">
        <f t="shared" si="28"/>
        <v>20.358974358974358</v>
      </c>
      <c r="H57" s="68">
        <v>0</v>
      </c>
      <c r="I57" s="68">
        <f t="shared" si="29"/>
        <v>25.46153846153846</v>
      </c>
      <c r="J57" s="72">
        <f t="shared" si="25"/>
        <v>1</v>
      </c>
      <c r="K57" s="72">
        <f t="shared" si="26"/>
        <v>1</v>
      </c>
      <c r="L57" s="72">
        <f t="shared" si="27"/>
        <v>1</v>
      </c>
      <c r="M57" s="72">
        <f t="shared" ca="1" si="17"/>
        <v>0</v>
      </c>
      <c r="N57" s="25"/>
      <c r="O57" s="25"/>
      <c r="P57" s="25"/>
      <c r="Q57" s="25"/>
      <c r="R57" s="22"/>
      <c r="S57" s="22"/>
      <c r="T57" s="22">
        <v>0</v>
      </c>
      <c r="U57" s="74">
        <f t="shared" si="18"/>
        <v>-403</v>
      </c>
      <c r="V57" s="70">
        <f t="shared" si="19"/>
        <v>-403</v>
      </c>
      <c r="W57" s="70"/>
      <c r="X57" s="70">
        <f t="shared" si="20"/>
        <v>442.99559378934117</v>
      </c>
      <c r="Y57" s="70">
        <f t="shared" si="21"/>
        <v>39.995593789341171</v>
      </c>
      <c r="Z57" s="70">
        <f t="shared" si="22"/>
        <v>40</v>
      </c>
      <c r="AA57" s="24">
        <f t="shared" si="23"/>
        <v>40</v>
      </c>
      <c r="AB57" s="67">
        <f t="shared" si="24"/>
        <v>443</v>
      </c>
    </row>
    <row r="58" spans="1:28" s="67" customFormat="1" ht="15" customHeight="1" x14ac:dyDescent="0.25">
      <c r="A58" s="71">
        <v>326</v>
      </c>
      <c r="B58" s="71">
        <v>403</v>
      </c>
      <c r="C58" s="68">
        <f t="shared" si="16"/>
        <v>2.17</v>
      </c>
      <c r="D58" s="68">
        <v>271.48</v>
      </c>
      <c r="E58" s="68">
        <v>211.46</v>
      </c>
      <c r="F58" s="68">
        <v>0</v>
      </c>
      <c r="G58" s="68">
        <f t="shared" si="28"/>
        <v>26.75</v>
      </c>
      <c r="H58" s="68">
        <v>0</v>
      </c>
      <c r="I58" s="68">
        <f t="shared" si="29"/>
        <v>24.824999999999999</v>
      </c>
      <c r="J58" s="72">
        <f t="shared" si="25"/>
        <v>1</v>
      </c>
      <c r="K58" s="72">
        <f t="shared" si="26"/>
        <v>1</v>
      </c>
      <c r="L58" s="72">
        <f t="shared" si="27"/>
        <v>1</v>
      </c>
      <c r="M58" s="72">
        <f t="shared" ca="1" si="17"/>
        <v>1</v>
      </c>
      <c r="N58" s="25"/>
      <c r="O58" s="25"/>
      <c r="P58" s="25"/>
      <c r="Q58" s="25"/>
      <c r="R58" s="22"/>
      <c r="S58" s="22"/>
      <c r="T58" s="22">
        <v>0</v>
      </c>
      <c r="U58" s="74">
        <f t="shared" si="18"/>
        <v>-403</v>
      </c>
      <c r="V58" s="70">
        <f t="shared" si="19"/>
        <v>-403</v>
      </c>
      <c r="W58" s="70"/>
      <c r="X58" s="70">
        <f t="shared" si="20"/>
        <v>442.99559378934117</v>
      </c>
      <c r="Y58" s="70">
        <f t="shared" si="21"/>
        <v>39.995593789341171</v>
      </c>
      <c r="Z58" s="70">
        <f t="shared" si="22"/>
        <v>40</v>
      </c>
      <c r="AA58" s="24">
        <f t="shared" si="23"/>
        <v>40</v>
      </c>
      <c r="AB58" s="67">
        <f t="shared" si="24"/>
        <v>443</v>
      </c>
    </row>
    <row r="59" spans="1:28" s="67" customFormat="1" ht="15" customHeight="1" x14ac:dyDescent="0.25">
      <c r="A59" s="71">
        <v>602</v>
      </c>
      <c r="B59" s="71">
        <v>403</v>
      </c>
      <c r="C59" s="68">
        <f t="shared" si="16"/>
        <v>4.01</v>
      </c>
      <c r="D59" s="68">
        <v>271.5</v>
      </c>
      <c r="E59" s="68">
        <v>211.46</v>
      </c>
      <c r="F59" s="68">
        <v>0</v>
      </c>
      <c r="G59" s="68">
        <f t="shared" si="28"/>
        <v>19.365853658536587</v>
      </c>
      <c r="H59" s="68">
        <v>0</v>
      </c>
      <c r="I59" s="68">
        <f t="shared" si="29"/>
        <v>24.219512195121951</v>
      </c>
      <c r="J59" s="72">
        <f t="shared" si="25"/>
        <v>1</v>
      </c>
      <c r="K59" s="72">
        <f t="shared" si="26"/>
        <v>1</v>
      </c>
      <c r="L59" s="72">
        <f t="shared" si="27"/>
        <v>1</v>
      </c>
      <c r="M59" s="72">
        <f t="shared" ca="1" si="17"/>
        <v>1</v>
      </c>
      <c r="N59" s="25"/>
      <c r="O59" s="25"/>
      <c r="P59" s="25"/>
      <c r="Q59" s="25"/>
      <c r="R59" s="22"/>
      <c r="S59" s="22"/>
      <c r="T59" s="22">
        <v>0</v>
      </c>
      <c r="U59" s="74">
        <f t="shared" si="18"/>
        <v>-403</v>
      </c>
      <c r="V59" s="70">
        <f t="shared" si="19"/>
        <v>-403</v>
      </c>
      <c r="W59" s="70"/>
      <c r="X59" s="70">
        <f t="shared" si="20"/>
        <v>442.99559378934117</v>
      </c>
      <c r="Y59" s="70">
        <f t="shared" si="21"/>
        <v>39.995593789341171</v>
      </c>
      <c r="Z59" s="70">
        <f t="shared" si="22"/>
        <v>40</v>
      </c>
      <c r="AA59" s="24">
        <f t="shared" si="23"/>
        <v>40</v>
      </c>
      <c r="AB59" s="67">
        <f t="shared" si="24"/>
        <v>443</v>
      </c>
    </row>
    <row r="60" spans="1:28" s="67" customFormat="1" ht="15" customHeight="1" x14ac:dyDescent="0.25">
      <c r="A60" s="71">
        <v>326</v>
      </c>
      <c r="B60" s="71">
        <v>403</v>
      </c>
      <c r="C60" s="68">
        <f t="shared" si="16"/>
        <v>2.17</v>
      </c>
      <c r="D60" s="68">
        <v>271.49</v>
      </c>
      <c r="E60" s="68">
        <v>211.46</v>
      </c>
      <c r="F60" s="68">
        <v>0</v>
      </c>
      <c r="G60" s="68">
        <f t="shared" si="28"/>
        <v>25.476190476190474</v>
      </c>
      <c r="H60" s="68">
        <v>0</v>
      </c>
      <c r="I60" s="68">
        <f t="shared" si="29"/>
        <v>23.642857142857142</v>
      </c>
      <c r="J60" s="72">
        <f t="shared" si="25"/>
        <v>1</v>
      </c>
      <c r="K60" s="72">
        <f t="shared" si="26"/>
        <v>1</v>
      </c>
      <c r="L60" s="72">
        <f t="shared" si="27"/>
        <v>1</v>
      </c>
      <c r="M60" s="72">
        <f t="shared" ca="1" si="17"/>
        <v>1</v>
      </c>
      <c r="N60" s="25"/>
      <c r="O60" s="25"/>
      <c r="P60" s="25"/>
      <c r="Q60" s="25"/>
      <c r="R60" s="22"/>
      <c r="S60" s="22"/>
      <c r="T60" s="22">
        <v>0</v>
      </c>
      <c r="U60" s="74">
        <f t="shared" si="18"/>
        <v>-403</v>
      </c>
      <c r="V60" s="70">
        <f t="shared" si="19"/>
        <v>-403</v>
      </c>
      <c r="W60" s="70"/>
      <c r="X60" s="70">
        <f t="shared" si="20"/>
        <v>442.99559378934117</v>
      </c>
      <c r="Y60" s="70">
        <f t="shared" si="21"/>
        <v>39.995593789341171</v>
      </c>
      <c r="Z60" s="70">
        <f t="shared" si="22"/>
        <v>40</v>
      </c>
      <c r="AA60" s="24">
        <f t="shared" si="23"/>
        <v>40</v>
      </c>
      <c r="AB60" s="67">
        <f t="shared" si="24"/>
        <v>443</v>
      </c>
    </row>
    <row r="61" spans="1:28" s="67" customFormat="1" ht="15" customHeight="1" x14ac:dyDescent="0.25">
      <c r="A61" s="71">
        <v>327</v>
      </c>
      <c r="B61" s="71">
        <v>403</v>
      </c>
      <c r="C61" s="68">
        <f t="shared" si="16"/>
        <v>2.1800000000000002</v>
      </c>
      <c r="D61" s="68">
        <v>271.48</v>
      </c>
      <c r="E61" s="68">
        <v>211.46</v>
      </c>
      <c r="F61" s="68">
        <v>0</v>
      </c>
      <c r="G61" s="68">
        <f t="shared" si="28"/>
        <v>24.86046511627907</v>
      </c>
      <c r="H61" s="68">
        <v>0</v>
      </c>
      <c r="I61" s="68">
        <f t="shared" si="29"/>
        <v>23.093023255813954</v>
      </c>
      <c r="J61" s="72">
        <f t="shared" si="25"/>
        <v>1</v>
      </c>
      <c r="K61" s="72">
        <f t="shared" si="26"/>
        <v>1</v>
      </c>
      <c r="L61" s="72">
        <f t="shared" si="27"/>
        <v>1</v>
      </c>
      <c r="M61" s="72">
        <f t="shared" ca="1" si="17"/>
        <v>1</v>
      </c>
      <c r="N61" s="25"/>
      <c r="O61" s="25"/>
      <c r="P61" s="25"/>
      <c r="Q61" s="25"/>
      <c r="R61" s="22"/>
      <c r="S61" s="22"/>
      <c r="T61" s="22">
        <v>0</v>
      </c>
      <c r="U61" s="74">
        <f t="shared" si="18"/>
        <v>-403</v>
      </c>
      <c r="V61" s="70">
        <f t="shared" si="19"/>
        <v>-403</v>
      </c>
      <c r="W61" s="70"/>
      <c r="X61" s="70">
        <f t="shared" si="20"/>
        <v>442.99559378934117</v>
      </c>
      <c r="Y61" s="70">
        <f t="shared" si="21"/>
        <v>39.995593789341171</v>
      </c>
      <c r="Z61" s="70">
        <f t="shared" si="22"/>
        <v>40</v>
      </c>
      <c r="AA61" s="24">
        <f t="shared" si="23"/>
        <v>40</v>
      </c>
      <c r="AB61" s="67">
        <f t="shared" si="24"/>
        <v>443</v>
      </c>
    </row>
    <row r="62" spans="1:28" s="67" customFormat="1" ht="15" customHeight="1" x14ac:dyDescent="0.25">
      <c r="A62" s="71">
        <v>326</v>
      </c>
      <c r="B62" s="71">
        <v>403</v>
      </c>
      <c r="C62" s="68">
        <f t="shared" si="16"/>
        <v>2.17</v>
      </c>
      <c r="D62" s="68">
        <v>271.47000000000003</v>
      </c>
      <c r="E62" s="68">
        <v>211.46</v>
      </c>
      <c r="F62" s="68">
        <v>0</v>
      </c>
      <c r="G62" s="68">
        <f t="shared" si="28"/>
        <v>24.318181818181817</v>
      </c>
      <c r="H62" s="68">
        <v>0</v>
      </c>
      <c r="I62" s="68">
        <f t="shared" si="29"/>
        <v>22.568181818181817</v>
      </c>
      <c r="J62" s="72">
        <f t="shared" si="25"/>
        <v>1</v>
      </c>
      <c r="K62" s="72">
        <f t="shared" si="26"/>
        <v>1</v>
      </c>
      <c r="L62" s="72">
        <f t="shared" si="27"/>
        <v>1</v>
      </c>
      <c r="M62" s="72">
        <f t="shared" ca="1" si="17"/>
        <v>1</v>
      </c>
      <c r="N62" s="25"/>
      <c r="O62" s="25"/>
      <c r="P62" s="25"/>
      <c r="Q62" s="25"/>
      <c r="R62" s="22"/>
      <c r="S62" s="22"/>
      <c r="T62" s="22">
        <v>0</v>
      </c>
      <c r="U62" s="74">
        <f t="shared" si="18"/>
        <v>-403</v>
      </c>
      <c r="V62" s="70">
        <f t="shared" si="19"/>
        <v>-403</v>
      </c>
      <c r="W62" s="70"/>
      <c r="X62" s="70">
        <f t="shared" si="20"/>
        <v>442.99559378934117</v>
      </c>
      <c r="Y62" s="70">
        <f t="shared" si="21"/>
        <v>39.995593789341171</v>
      </c>
      <c r="Z62" s="70">
        <f t="shared" si="22"/>
        <v>40</v>
      </c>
      <c r="AA62" s="24">
        <f t="shared" si="23"/>
        <v>40</v>
      </c>
      <c r="AB62" s="67">
        <f t="shared" si="24"/>
        <v>443</v>
      </c>
    </row>
    <row r="63" spans="1:28" s="67" customFormat="1" ht="15" customHeight="1" x14ac:dyDescent="0.25">
      <c r="A63" s="71">
        <v>464</v>
      </c>
      <c r="B63" s="71">
        <v>403</v>
      </c>
      <c r="C63" s="68">
        <f t="shared" si="16"/>
        <v>3.09</v>
      </c>
      <c r="D63" s="68">
        <v>271.48</v>
      </c>
      <c r="E63" s="68">
        <v>211.46</v>
      </c>
      <c r="F63" s="68">
        <v>0</v>
      </c>
      <c r="G63" s="68">
        <f t="shared" si="28"/>
        <v>20.711111111111112</v>
      </c>
      <c r="H63" s="68">
        <v>0</v>
      </c>
      <c r="I63" s="68">
        <f t="shared" si="29"/>
        <v>22.066666666666666</v>
      </c>
      <c r="J63" s="72">
        <f t="shared" si="25"/>
        <v>1</v>
      </c>
      <c r="K63" s="72">
        <f t="shared" si="26"/>
        <v>1</v>
      </c>
      <c r="L63" s="72">
        <f t="shared" si="27"/>
        <v>1</v>
      </c>
      <c r="M63" s="72">
        <f t="shared" ca="1" si="17"/>
        <v>0</v>
      </c>
      <c r="N63" s="25"/>
      <c r="O63" s="25"/>
      <c r="P63" s="25"/>
      <c r="Q63" s="25"/>
      <c r="R63" s="22"/>
      <c r="S63" s="22"/>
      <c r="T63" s="22">
        <v>0</v>
      </c>
      <c r="U63" s="74">
        <f t="shared" si="18"/>
        <v>-403</v>
      </c>
      <c r="V63" s="70">
        <f t="shared" si="19"/>
        <v>-403</v>
      </c>
      <c r="W63" s="70"/>
      <c r="X63" s="70">
        <f t="shared" si="20"/>
        <v>442.99559378934117</v>
      </c>
      <c r="Y63" s="70">
        <f t="shared" si="21"/>
        <v>39.995593789341171</v>
      </c>
      <c r="Z63" s="70">
        <f t="shared" si="22"/>
        <v>40</v>
      </c>
      <c r="AA63" s="24">
        <f t="shared" si="23"/>
        <v>40</v>
      </c>
      <c r="AB63" s="67">
        <f t="shared" si="24"/>
        <v>443</v>
      </c>
    </row>
    <row r="64" spans="1:28" s="67" customFormat="1" ht="15" customHeight="1" x14ac:dyDescent="0.25">
      <c r="A64" s="71">
        <v>464</v>
      </c>
      <c r="B64" s="71">
        <v>403</v>
      </c>
      <c r="C64" s="68">
        <f t="shared" si="16"/>
        <v>3.09</v>
      </c>
      <c r="D64" s="68">
        <v>271.49</v>
      </c>
      <c r="E64" s="68">
        <v>211.46</v>
      </c>
      <c r="F64" s="68">
        <v>0</v>
      </c>
      <c r="G64" s="68">
        <f t="shared" si="28"/>
        <v>20.260869565217391</v>
      </c>
      <c r="H64" s="68">
        <v>0</v>
      </c>
      <c r="I64" s="68">
        <f t="shared" si="29"/>
        <v>21.586956521739129</v>
      </c>
      <c r="J64" s="72">
        <f t="shared" si="25"/>
        <v>1</v>
      </c>
      <c r="K64" s="72">
        <f t="shared" si="26"/>
        <v>1</v>
      </c>
      <c r="L64" s="72">
        <f t="shared" si="27"/>
        <v>1</v>
      </c>
      <c r="M64" s="72">
        <f t="shared" ca="1" si="17"/>
        <v>0</v>
      </c>
      <c r="N64" s="25"/>
      <c r="O64" s="25"/>
      <c r="P64" s="25"/>
      <c r="Q64" s="25"/>
      <c r="R64" s="22"/>
      <c r="S64" s="22"/>
      <c r="T64" s="22">
        <v>0</v>
      </c>
      <c r="U64" s="74">
        <f t="shared" si="18"/>
        <v>-403</v>
      </c>
      <c r="V64" s="70">
        <f t="shared" si="19"/>
        <v>-403</v>
      </c>
      <c r="W64" s="70"/>
      <c r="X64" s="70">
        <f t="shared" si="20"/>
        <v>442.99559378934117</v>
      </c>
      <c r="Y64" s="70">
        <f t="shared" si="21"/>
        <v>39.995593789341171</v>
      </c>
      <c r="Z64" s="70">
        <f t="shared" si="22"/>
        <v>40</v>
      </c>
      <c r="AA64" s="24">
        <f t="shared" si="23"/>
        <v>40</v>
      </c>
      <c r="AB64" s="67">
        <f t="shared" si="24"/>
        <v>443</v>
      </c>
    </row>
    <row r="65" spans="1:28" ht="15" customHeight="1" x14ac:dyDescent="0.25">
      <c r="A65" s="71">
        <v>189</v>
      </c>
      <c r="B65" s="71">
        <v>403</v>
      </c>
      <c r="C65" s="68">
        <f t="shared" si="16"/>
        <v>1.26</v>
      </c>
      <c r="D65" s="68">
        <v>271.45999999999998</v>
      </c>
      <c r="E65" s="68">
        <v>211.46</v>
      </c>
      <c r="F65" s="68">
        <v>0</v>
      </c>
      <c r="G65" s="68">
        <f t="shared" si="28"/>
        <v>25.680851063829788</v>
      </c>
      <c r="H65" s="68">
        <v>0</v>
      </c>
      <c r="I65" s="68">
        <f t="shared" si="29"/>
        <v>21.127659574468087</v>
      </c>
      <c r="J65" s="72">
        <f t="shared" si="25"/>
        <v>1</v>
      </c>
      <c r="K65" s="72">
        <f t="shared" si="26"/>
        <v>1</v>
      </c>
      <c r="L65" s="72">
        <f t="shared" si="27"/>
        <v>1</v>
      </c>
      <c r="M65" s="72">
        <f t="shared" ca="1" si="17"/>
        <v>0</v>
      </c>
      <c r="N65" s="25"/>
      <c r="O65" s="25"/>
      <c r="P65" s="25"/>
      <c r="Q65" s="25"/>
      <c r="T65" s="22">
        <v>0</v>
      </c>
      <c r="U65" s="74">
        <f t="shared" si="18"/>
        <v>-403</v>
      </c>
      <c r="V65" s="70">
        <f t="shared" si="19"/>
        <v>-403</v>
      </c>
      <c r="W65" s="70"/>
      <c r="X65" s="70">
        <f t="shared" si="20"/>
        <v>442.99559378934117</v>
      </c>
      <c r="Y65" s="70">
        <f t="shared" si="21"/>
        <v>39.995593789341171</v>
      </c>
      <c r="Z65" s="70">
        <f t="shared" si="22"/>
        <v>40</v>
      </c>
      <c r="AA65" s="24">
        <f t="shared" si="23"/>
        <v>40</v>
      </c>
      <c r="AB65" s="67">
        <f t="shared" si="24"/>
        <v>443</v>
      </c>
    </row>
    <row r="66" spans="1:28" ht="15" customHeight="1" x14ac:dyDescent="0.25">
      <c r="A66" s="71">
        <v>738</v>
      </c>
      <c r="B66" s="71">
        <v>403</v>
      </c>
      <c r="C66" s="68">
        <f t="shared" ref="C66:C73" si="30">ROUND(A66/150,2)</f>
        <v>4.92</v>
      </c>
      <c r="D66" s="68">
        <v>271.5</v>
      </c>
      <c r="E66" s="68">
        <v>211.46</v>
      </c>
      <c r="F66" s="68">
        <v>0</v>
      </c>
      <c r="G66" s="68">
        <f t="shared" si="28"/>
        <v>13.708333333333334</v>
      </c>
      <c r="H66" s="68">
        <v>0</v>
      </c>
      <c r="I66" s="68">
        <f t="shared" si="29"/>
        <v>20.6875</v>
      </c>
      <c r="J66" s="72">
        <f t="shared" si="25"/>
        <v>1</v>
      </c>
      <c r="K66" s="72">
        <f t="shared" si="26"/>
        <v>1</v>
      </c>
      <c r="L66" s="72">
        <f t="shared" si="27"/>
        <v>1</v>
      </c>
      <c r="M66" s="72">
        <f t="shared" ref="M66:M73" ca="1" si="31">IF(RAND()&lt;0.5,0,1)</f>
        <v>1</v>
      </c>
      <c r="N66" s="25"/>
      <c r="O66" s="25"/>
      <c r="P66" s="25"/>
      <c r="Q66" s="25"/>
      <c r="T66" s="22">
        <v>0</v>
      </c>
      <c r="U66" s="74">
        <f t="shared" ref="U66:U73" si="32">T66-B66</f>
        <v>-403</v>
      </c>
      <c r="V66" s="70">
        <f t="shared" ref="V66:V73" si="33">ROUND(U66,0)</f>
        <v>-403</v>
      </c>
      <c r="W66" s="70"/>
      <c r="X66" s="70">
        <f t="shared" ref="X66:X73" si="34">B66/$W$2*$W$3</f>
        <v>442.99559378934117</v>
      </c>
      <c r="Y66" s="70">
        <f t="shared" ref="Y66:Y73" si="35">X66-B66</f>
        <v>39.995593789341171</v>
      </c>
      <c r="Z66" s="70">
        <f t="shared" ref="Z66:Z73" si="36">ROUND(Y66,0)</f>
        <v>40</v>
      </c>
      <c r="AA66" s="24">
        <f t="shared" ref="AA66:AA73" si="37">IF(V66&gt;=0,V66,Z66)</f>
        <v>40</v>
      </c>
      <c r="AB66" s="67">
        <f t="shared" ref="AB66:AB73" si="38">B66+AA66</f>
        <v>443</v>
      </c>
    </row>
    <row r="67" spans="1:28" ht="15" customHeight="1" x14ac:dyDescent="0.25">
      <c r="A67" s="71">
        <v>51</v>
      </c>
      <c r="B67" s="71">
        <v>403</v>
      </c>
      <c r="C67" s="68">
        <f t="shared" si="30"/>
        <v>0.34</v>
      </c>
      <c r="D67" s="68">
        <v>271.45999999999998</v>
      </c>
      <c r="E67" s="68">
        <v>211.46</v>
      </c>
      <c r="F67" s="68">
        <v>0</v>
      </c>
      <c r="G67" s="68">
        <f t="shared" si="28"/>
        <v>27.448979591836736</v>
      </c>
      <c r="H67" s="68">
        <v>0</v>
      </c>
      <c r="I67" s="68">
        <f t="shared" si="29"/>
        <v>20.26530612244898</v>
      </c>
      <c r="J67" s="72">
        <f t="shared" ref="J67:J73" si="39">IF(ABS(B67-B66)&lt;=50,1,0)</f>
        <v>1</v>
      </c>
      <c r="K67" s="72">
        <f t="shared" ref="K67:K73" si="40">IF(ABS((B67-B66))&lt;=50,1,IF((B67-B66)*(1)&gt;=0,1,-1))</f>
        <v>1</v>
      </c>
      <c r="L67" s="72">
        <f t="shared" si="27"/>
        <v>1</v>
      </c>
      <c r="M67" s="72">
        <f t="shared" ca="1" si="31"/>
        <v>1</v>
      </c>
      <c r="N67" s="25"/>
      <c r="O67" s="25"/>
      <c r="P67" s="25"/>
      <c r="Q67" s="25"/>
      <c r="T67" s="22">
        <v>0</v>
      </c>
      <c r="U67" s="74">
        <f t="shared" si="32"/>
        <v>-403</v>
      </c>
      <c r="V67" s="70">
        <f t="shared" si="33"/>
        <v>-403</v>
      </c>
      <c r="W67" s="70"/>
      <c r="X67" s="70">
        <f t="shared" si="34"/>
        <v>442.99559378934117</v>
      </c>
      <c r="Y67" s="70">
        <f t="shared" si="35"/>
        <v>39.995593789341171</v>
      </c>
      <c r="Z67" s="70">
        <f t="shared" si="36"/>
        <v>40</v>
      </c>
      <c r="AA67" s="24">
        <f t="shared" si="37"/>
        <v>40</v>
      </c>
      <c r="AB67" s="67">
        <f t="shared" si="38"/>
        <v>443</v>
      </c>
    </row>
    <row r="68" spans="1:28" ht="15" customHeight="1" x14ac:dyDescent="0.25">
      <c r="A68" s="71">
        <v>738</v>
      </c>
      <c r="B68" s="71">
        <v>403</v>
      </c>
      <c r="C68" s="68">
        <f t="shared" si="30"/>
        <v>4.92</v>
      </c>
      <c r="D68" s="68">
        <v>271.5</v>
      </c>
      <c r="E68" s="68">
        <v>211.46</v>
      </c>
      <c r="F68" s="68">
        <v>0</v>
      </c>
      <c r="G68" s="68">
        <f t="shared" si="28"/>
        <v>13.16</v>
      </c>
      <c r="H68" s="68">
        <v>0</v>
      </c>
      <c r="I68" s="68">
        <f t="shared" si="29"/>
        <v>19.86</v>
      </c>
      <c r="J68" s="72">
        <f t="shared" si="39"/>
        <v>1</v>
      </c>
      <c r="K68" s="72">
        <f t="shared" si="40"/>
        <v>1</v>
      </c>
      <c r="L68" s="72">
        <f t="shared" si="27"/>
        <v>1</v>
      </c>
      <c r="M68" s="72">
        <f t="shared" ca="1" si="31"/>
        <v>1</v>
      </c>
      <c r="N68" s="25"/>
      <c r="O68" s="25"/>
      <c r="P68" s="25"/>
      <c r="Q68" s="25"/>
      <c r="T68" s="22">
        <v>0</v>
      </c>
      <c r="U68" s="74">
        <f t="shared" si="32"/>
        <v>-403</v>
      </c>
      <c r="V68" s="70">
        <f t="shared" si="33"/>
        <v>-403</v>
      </c>
      <c r="W68" s="70"/>
      <c r="X68" s="70">
        <f t="shared" si="34"/>
        <v>442.99559378934117</v>
      </c>
      <c r="Y68" s="70">
        <f t="shared" si="35"/>
        <v>39.995593789341171</v>
      </c>
      <c r="Z68" s="70">
        <f t="shared" si="36"/>
        <v>40</v>
      </c>
      <c r="AA68" s="24">
        <f t="shared" si="37"/>
        <v>40</v>
      </c>
      <c r="AB68" s="67">
        <f t="shared" si="38"/>
        <v>443</v>
      </c>
    </row>
    <row r="69" spans="1:28" ht="15" customHeight="1" x14ac:dyDescent="0.25">
      <c r="A69" s="71">
        <v>464</v>
      </c>
      <c r="B69" s="71">
        <v>230</v>
      </c>
      <c r="C69" s="68">
        <f t="shared" si="30"/>
        <v>3.09</v>
      </c>
      <c r="D69" s="68">
        <v>271.52</v>
      </c>
      <c r="E69" s="68">
        <v>211.07</v>
      </c>
      <c r="F69" s="68">
        <v>0</v>
      </c>
      <c r="G69" s="68">
        <f t="shared" si="28"/>
        <v>18.274509803921568</v>
      </c>
      <c r="H69" s="68">
        <v>0</v>
      </c>
      <c r="I69" s="68">
        <f t="shared" si="29"/>
        <v>22.862745098039216</v>
      </c>
      <c r="J69" s="72">
        <f t="shared" si="39"/>
        <v>0</v>
      </c>
      <c r="K69" s="72">
        <f t="shared" si="40"/>
        <v>-1</v>
      </c>
      <c r="L69" s="72">
        <f t="shared" si="27"/>
        <v>0</v>
      </c>
      <c r="M69" s="72">
        <f t="shared" ca="1" si="31"/>
        <v>0</v>
      </c>
      <c r="N69" s="25"/>
      <c r="O69" s="25"/>
      <c r="P69" s="25"/>
      <c r="Q69" s="25"/>
      <c r="T69" s="22">
        <v>0</v>
      </c>
      <c r="U69" s="74">
        <f t="shared" si="32"/>
        <v>-230</v>
      </c>
      <c r="V69" s="70">
        <f t="shared" si="33"/>
        <v>-230</v>
      </c>
      <c r="W69" s="70"/>
      <c r="X69" s="70">
        <f t="shared" si="34"/>
        <v>252.82626940830883</v>
      </c>
      <c r="Y69" s="70">
        <f t="shared" si="35"/>
        <v>22.826269408308832</v>
      </c>
      <c r="Z69" s="70">
        <f t="shared" si="36"/>
        <v>23</v>
      </c>
      <c r="AA69" s="24">
        <f t="shared" si="37"/>
        <v>23</v>
      </c>
      <c r="AB69" s="67">
        <f t="shared" si="38"/>
        <v>253</v>
      </c>
    </row>
    <row r="70" spans="1:28" ht="15" customHeight="1" x14ac:dyDescent="0.25">
      <c r="A70" s="71">
        <v>602</v>
      </c>
      <c r="B70" s="71">
        <v>230</v>
      </c>
      <c r="C70" s="68">
        <f t="shared" si="30"/>
        <v>4.01</v>
      </c>
      <c r="D70" s="68">
        <v>271.56</v>
      </c>
      <c r="E70" s="68">
        <v>211.07</v>
      </c>
      <c r="F70" s="68">
        <v>0</v>
      </c>
      <c r="G70" s="68">
        <f t="shared" si="28"/>
        <v>15.26923076923077</v>
      </c>
      <c r="H70" s="68">
        <v>0</v>
      </c>
      <c r="I70" s="68">
        <f t="shared" si="29"/>
        <v>22.423076923076923</v>
      </c>
      <c r="J70" s="72">
        <f t="shared" si="39"/>
        <v>1</v>
      </c>
      <c r="K70" s="72">
        <f t="shared" si="40"/>
        <v>1</v>
      </c>
      <c r="L70" s="72">
        <f t="shared" si="27"/>
        <v>0</v>
      </c>
      <c r="M70" s="72">
        <f t="shared" ca="1" si="31"/>
        <v>1</v>
      </c>
      <c r="N70" s="25"/>
      <c r="O70" s="25"/>
      <c r="P70" s="25"/>
      <c r="Q70" s="25"/>
      <c r="T70" s="22">
        <v>0</v>
      </c>
      <c r="U70" s="74">
        <f t="shared" si="32"/>
        <v>-230</v>
      </c>
      <c r="V70" s="70">
        <f t="shared" si="33"/>
        <v>-230</v>
      </c>
      <c r="W70" s="70"/>
      <c r="X70" s="70">
        <f t="shared" si="34"/>
        <v>252.82626940830883</v>
      </c>
      <c r="Y70" s="70">
        <f t="shared" si="35"/>
        <v>22.826269408308832</v>
      </c>
      <c r="Z70" s="70">
        <f t="shared" si="36"/>
        <v>23</v>
      </c>
      <c r="AA70" s="24">
        <f t="shared" si="37"/>
        <v>23</v>
      </c>
      <c r="AB70" s="67">
        <f t="shared" si="38"/>
        <v>253</v>
      </c>
    </row>
    <row r="71" spans="1:28" ht="15" customHeight="1" x14ac:dyDescent="0.25">
      <c r="A71" s="71">
        <v>464</v>
      </c>
      <c r="B71" s="71">
        <v>30</v>
      </c>
      <c r="C71" s="68">
        <f t="shared" si="30"/>
        <v>3.09</v>
      </c>
      <c r="D71" s="68">
        <v>271.60000000000002</v>
      </c>
      <c r="E71" s="68">
        <v>209.4</v>
      </c>
      <c r="F71" s="68">
        <v>0</v>
      </c>
      <c r="G71" s="68">
        <f t="shared" si="28"/>
        <v>17.584905660377359</v>
      </c>
      <c r="H71" s="68">
        <v>0</v>
      </c>
      <c r="I71" s="68">
        <f t="shared" si="29"/>
        <v>25.773584905660378</v>
      </c>
      <c r="J71" s="72">
        <f t="shared" si="39"/>
        <v>0</v>
      </c>
      <c r="K71" s="72">
        <f t="shared" si="40"/>
        <v>-1</v>
      </c>
      <c r="L71" s="72">
        <f t="shared" ref="L71:L73" si="41">IF(OR(COUNTIF(K67:K71,1)=5,COUNTIF(K67:K71,-1)=5),1,0)</f>
        <v>0</v>
      </c>
      <c r="M71" s="72">
        <f t="shared" ca="1" si="31"/>
        <v>0</v>
      </c>
      <c r="N71" s="25"/>
      <c r="O71" s="25"/>
      <c r="P71" s="25"/>
      <c r="Q71" s="25"/>
      <c r="T71" s="22">
        <v>0</v>
      </c>
      <c r="U71" s="74">
        <f t="shared" si="32"/>
        <v>-30</v>
      </c>
      <c r="V71" s="70">
        <f t="shared" si="33"/>
        <v>-30</v>
      </c>
      <c r="W71" s="70"/>
      <c r="X71" s="70">
        <f t="shared" si="34"/>
        <v>32.977339488040286</v>
      </c>
      <c r="Y71" s="70">
        <f t="shared" si="35"/>
        <v>2.9773394880402861</v>
      </c>
      <c r="Z71" s="70">
        <f t="shared" si="36"/>
        <v>3</v>
      </c>
      <c r="AA71" s="24">
        <f t="shared" si="37"/>
        <v>3</v>
      </c>
      <c r="AB71" s="67">
        <f t="shared" si="38"/>
        <v>33</v>
      </c>
    </row>
    <row r="72" spans="1:28" ht="15" customHeight="1" x14ac:dyDescent="0.25">
      <c r="A72" s="71">
        <v>327</v>
      </c>
      <c r="B72" s="71">
        <v>30</v>
      </c>
      <c r="C72" s="68">
        <f t="shared" si="30"/>
        <v>2.1800000000000002</v>
      </c>
      <c r="D72" s="68">
        <v>271.63</v>
      </c>
      <c r="E72" s="68">
        <v>209.4</v>
      </c>
      <c r="F72" s="68">
        <v>0</v>
      </c>
      <c r="G72" s="68">
        <f t="shared" si="28"/>
        <v>19.796296296296298</v>
      </c>
      <c r="H72" s="68">
        <v>0</v>
      </c>
      <c r="I72" s="68">
        <f t="shared" si="29"/>
        <v>25.296296296296298</v>
      </c>
      <c r="J72" s="72">
        <f t="shared" si="39"/>
        <v>1</v>
      </c>
      <c r="K72" s="72">
        <f t="shared" si="40"/>
        <v>1</v>
      </c>
      <c r="L72" s="72">
        <f t="shared" si="41"/>
        <v>0</v>
      </c>
      <c r="M72" s="72">
        <f t="shared" ca="1" si="31"/>
        <v>0</v>
      </c>
      <c r="N72" s="25"/>
      <c r="O72" s="25"/>
      <c r="P72" s="25"/>
      <c r="Q72" s="25"/>
      <c r="T72" s="22">
        <v>0</v>
      </c>
      <c r="U72" s="74">
        <f t="shared" si="32"/>
        <v>-30</v>
      </c>
      <c r="V72" s="70">
        <f t="shared" si="33"/>
        <v>-30</v>
      </c>
      <c r="W72" s="70"/>
      <c r="X72" s="70">
        <f t="shared" si="34"/>
        <v>32.977339488040286</v>
      </c>
      <c r="Y72" s="70">
        <f t="shared" si="35"/>
        <v>2.9773394880402861</v>
      </c>
      <c r="Z72" s="70">
        <f t="shared" si="36"/>
        <v>3</v>
      </c>
      <c r="AA72" s="24">
        <f t="shared" si="37"/>
        <v>3</v>
      </c>
      <c r="AB72" s="67">
        <f t="shared" si="38"/>
        <v>33</v>
      </c>
    </row>
    <row r="73" spans="1:28" ht="15" customHeight="1" x14ac:dyDescent="0.25">
      <c r="A73" s="71">
        <v>466</v>
      </c>
      <c r="B73" s="79">
        <v>30</v>
      </c>
      <c r="C73" s="68">
        <f t="shared" si="30"/>
        <v>3.11</v>
      </c>
      <c r="D73" s="68">
        <v>271.67</v>
      </c>
      <c r="E73" s="68">
        <v>209.4</v>
      </c>
      <c r="F73" s="68">
        <v>0</v>
      </c>
      <c r="G73" s="68">
        <f t="shared" si="28"/>
        <v>16.90909090909091</v>
      </c>
      <c r="H73" s="68">
        <v>0</v>
      </c>
      <c r="I73" s="68">
        <f t="shared" si="29"/>
        <v>24.836363636363636</v>
      </c>
      <c r="J73" s="72">
        <f t="shared" si="39"/>
        <v>1</v>
      </c>
      <c r="K73" s="72">
        <f t="shared" si="40"/>
        <v>1</v>
      </c>
      <c r="L73" s="72">
        <f t="shared" si="41"/>
        <v>0</v>
      </c>
      <c r="M73" s="72">
        <f t="shared" ca="1" si="31"/>
        <v>1</v>
      </c>
      <c r="N73" s="25"/>
      <c r="O73" s="25"/>
      <c r="P73" s="25"/>
      <c r="Q73" s="25"/>
      <c r="T73" s="22">
        <v>0</v>
      </c>
      <c r="U73" s="74">
        <f t="shared" si="32"/>
        <v>-30</v>
      </c>
      <c r="V73" s="70">
        <f t="shared" si="33"/>
        <v>-30</v>
      </c>
      <c r="W73" s="70"/>
      <c r="X73" s="70">
        <f t="shared" si="34"/>
        <v>32.977339488040286</v>
      </c>
      <c r="Y73" s="70">
        <f t="shared" si="35"/>
        <v>2.9773394880402861</v>
      </c>
      <c r="Z73" s="70">
        <f t="shared" si="36"/>
        <v>3</v>
      </c>
      <c r="AA73" s="24">
        <f t="shared" si="37"/>
        <v>3</v>
      </c>
      <c r="AB73" s="67">
        <f t="shared" si="38"/>
        <v>33</v>
      </c>
    </row>
    <row r="74" spans="1:28" ht="15" customHeight="1" x14ac:dyDescent="0.25">
      <c r="A74" s="71"/>
      <c r="B74" s="71"/>
      <c r="C74" s="68"/>
      <c r="D74" s="68"/>
      <c r="E74" s="68"/>
      <c r="F74" s="68"/>
      <c r="G74" s="68"/>
      <c r="H74" s="68"/>
      <c r="I74" s="68"/>
      <c r="J74" s="72"/>
      <c r="K74" s="72"/>
      <c r="L74" s="72"/>
      <c r="M74" s="72"/>
      <c r="N74" s="25"/>
      <c r="O74" s="25"/>
      <c r="P74" s="25"/>
      <c r="Q74" s="25"/>
    </row>
    <row r="75" spans="1:28" ht="15" customHeight="1" x14ac:dyDescent="0.25">
      <c r="A75" s="71"/>
      <c r="B75" s="71"/>
      <c r="C75" s="68"/>
      <c r="D75" s="68"/>
      <c r="E75" s="68"/>
      <c r="F75" s="68"/>
      <c r="G75" s="68"/>
      <c r="H75" s="68"/>
      <c r="I75" s="68"/>
      <c r="J75" s="72"/>
      <c r="K75" s="72"/>
      <c r="L75" s="72"/>
      <c r="M75" s="72"/>
      <c r="N75" s="25"/>
      <c r="O75" s="25"/>
      <c r="P75" s="25"/>
      <c r="Q75" s="25"/>
    </row>
    <row r="76" spans="1:28" ht="15" customHeight="1" x14ac:dyDescent="0.25">
      <c r="A76" s="71"/>
      <c r="B76" s="71"/>
      <c r="C76" s="68"/>
      <c r="D76" s="68"/>
      <c r="E76" s="68"/>
      <c r="F76" s="68"/>
      <c r="G76" s="68"/>
      <c r="H76" s="68"/>
      <c r="I76" s="68"/>
      <c r="J76" s="72"/>
      <c r="K76" s="72"/>
      <c r="L76" s="72"/>
      <c r="M76" s="72"/>
      <c r="N76" s="25"/>
      <c r="O76" s="25"/>
      <c r="P76" s="25"/>
      <c r="Q76" s="25"/>
    </row>
    <row r="77" spans="1:28" ht="15" customHeight="1" x14ac:dyDescent="0.25">
      <c r="A77" s="71"/>
      <c r="B77" s="71"/>
      <c r="C77" s="68"/>
      <c r="D77" s="68"/>
      <c r="E77" s="68"/>
      <c r="F77" s="68"/>
      <c r="G77" s="68"/>
      <c r="H77" s="68"/>
      <c r="I77" s="68"/>
      <c r="J77" s="72"/>
      <c r="K77" s="72"/>
      <c r="L77" s="72"/>
      <c r="M77" s="72"/>
      <c r="N77" s="25"/>
      <c r="O77" s="25"/>
      <c r="P77" s="25"/>
      <c r="Q77" s="25"/>
    </row>
    <row r="78" spans="1:28" ht="15" customHeight="1" x14ac:dyDescent="0.25">
      <c r="A78" s="71"/>
      <c r="B78" s="71"/>
      <c r="C78" s="68"/>
      <c r="D78" s="68"/>
      <c r="E78" s="68"/>
      <c r="F78" s="68"/>
      <c r="G78" s="68"/>
      <c r="H78" s="68"/>
      <c r="I78" s="68"/>
      <c r="J78" s="72"/>
      <c r="K78" s="72"/>
      <c r="L78" s="72"/>
      <c r="M78" s="72"/>
      <c r="N78" s="25"/>
      <c r="O78" s="25"/>
      <c r="P78" s="25"/>
      <c r="Q78" s="25"/>
    </row>
    <row r="79" spans="1:28" ht="15" customHeight="1" x14ac:dyDescent="0.25">
      <c r="A79" s="71"/>
      <c r="B79" s="71"/>
      <c r="C79" s="68"/>
      <c r="D79" s="68"/>
      <c r="E79" s="68"/>
      <c r="F79" s="68"/>
      <c r="G79" s="68"/>
      <c r="H79" s="68"/>
      <c r="I79" s="68"/>
      <c r="J79" s="72"/>
      <c r="K79" s="72"/>
      <c r="L79" s="72"/>
      <c r="M79" s="72"/>
      <c r="N79" s="25"/>
      <c r="O79" s="25"/>
      <c r="P79" s="25"/>
      <c r="Q79" s="25"/>
    </row>
    <row r="80" spans="1:28" ht="15" customHeight="1" x14ac:dyDescent="0.25">
      <c r="A80" s="71"/>
      <c r="B80" s="71"/>
      <c r="C80" s="68"/>
      <c r="D80" s="68"/>
      <c r="E80" s="68"/>
      <c r="F80" s="68"/>
      <c r="G80" s="68"/>
      <c r="H80" s="68"/>
      <c r="I80" s="68"/>
      <c r="J80" s="72"/>
      <c r="K80" s="72"/>
      <c r="L80" s="72"/>
      <c r="M80" s="72"/>
      <c r="N80" s="25"/>
      <c r="O80" s="25"/>
      <c r="P80" s="25"/>
      <c r="Q80" s="25"/>
    </row>
    <row r="81" spans="1:17" ht="15" customHeight="1" x14ac:dyDescent="0.25">
      <c r="A81" s="71"/>
      <c r="B81" s="71"/>
      <c r="C81" s="68"/>
      <c r="D81" s="68"/>
      <c r="E81" s="68"/>
      <c r="F81" s="68"/>
      <c r="G81" s="68"/>
      <c r="H81" s="68"/>
      <c r="I81" s="68"/>
      <c r="J81" s="72"/>
      <c r="K81" s="72"/>
      <c r="L81" s="72"/>
      <c r="M81" s="72"/>
      <c r="N81" s="25"/>
      <c r="O81" s="25"/>
      <c r="P81" s="25"/>
      <c r="Q81" s="25"/>
    </row>
    <row r="82" spans="1:17" ht="15" customHeight="1" x14ac:dyDescent="0.25">
      <c r="A82" s="71"/>
      <c r="B82" s="71"/>
      <c r="C82" s="68"/>
      <c r="D82" s="68"/>
      <c r="E82" s="68"/>
      <c r="F82" s="68"/>
      <c r="G82" s="68"/>
      <c r="H82" s="68"/>
      <c r="I82" s="68"/>
      <c r="J82" s="72"/>
      <c r="K82" s="72"/>
      <c r="L82" s="72"/>
      <c r="M82" s="72"/>
      <c r="N82" s="25"/>
      <c r="O82" s="25"/>
      <c r="P82" s="25"/>
      <c r="Q82" s="25"/>
    </row>
    <row r="83" spans="1:17" ht="15" customHeight="1" x14ac:dyDescent="0.25">
      <c r="A83" s="71"/>
      <c r="B83" s="71"/>
      <c r="C83" s="68"/>
      <c r="D83" s="68"/>
      <c r="E83" s="68"/>
      <c r="F83" s="68"/>
      <c r="G83" s="68"/>
      <c r="H83" s="68"/>
      <c r="I83" s="68"/>
      <c r="J83" s="72"/>
      <c r="K83" s="72"/>
      <c r="L83" s="72"/>
      <c r="M83" s="72"/>
      <c r="N83" s="25"/>
      <c r="O83" s="25"/>
      <c r="P83" s="25"/>
      <c r="Q83" s="25"/>
    </row>
    <row r="84" spans="1:17" ht="15" customHeight="1" x14ac:dyDescent="0.25">
      <c r="A84" s="71"/>
      <c r="B84" s="71"/>
      <c r="C84" s="68"/>
      <c r="D84" s="68"/>
      <c r="E84" s="68"/>
      <c r="F84" s="68"/>
      <c r="G84" s="68"/>
      <c r="H84" s="68"/>
      <c r="I84" s="68"/>
      <c r="J84" s="72"/>
      <c r="K84" s="72"/>
      <c r="L84" s="72"/>
      <c r="M84" s="72"/>
      <c r="N84" s="25"/>
      <c r="O84" s="25"/>
      <c r="P84" s="25"/>
      <c r="Q84" s="25"/>
    </row>
    <row r="85" spans="1:17" ht="15" customHeight="1" x14ac:dyDescent="0.25">
      <c r="A85" s="71"/>
      <c r="B85" s="71"/>
      <c r="C85" s="68"/>
      <c r="D85" s="68"/>
      <c r="E85" s="68"/>
      <c r="F85" s="68"/>
      <c r="G85" s="68"/>
      <c r="H85" s="68"/>
      <c r="I85" s="68"/>
      <c r="J85" s="72"/>
      <c r="K85" s="72"/>
      <c r="L85" s="72"/>
      <c r="M85" s="72"/>
      <c r="N85" s="25"/>
      <c r="O85" s="25"/>
      <c r="P85" s="25"/>
      <c r="Q85" s="25"/>
    </row>
    <row r="86" spans="1:17" ht="15" customHeight="1" x14ac:dyDescent="0.25">
      <c r="A86" s="71"/>
      <c r="B86" s="71"/>
      <c r="C86" s="68"/>
      <c r="D86" s="68"/>
      <c r="E86" s="68"/>
      <c r="F86" s="68"/>
      <c r="G86" s="68"/>
      <c r="H86" s="68"/>
      <c r="I86" s="68"/>
      <c r="J86" s="72"/>
      <c r="K86" s="72"/>
      <c r="L86" s="72"/>
      <c r="M86" s="72"/>
      <c r="N86" s="25"/>
      <c r="O86" s="25"/>
      <c r="P86" s="25"/>
      <c r="Q86" s="25"/>
    </row>
    <row r="87" spans="1:17" ht="15" customHeight="1" x14ac:dyDescent="0.25">
      <c r="A87" s="71"/>
      <c r="B87" s="71"/>
      <c r="C87" s="68"/>
      <c r="D87" s="68"/>
      <c r="E87" s="68"/>
      <c r="F87" s="68"/>
      <c r="G87" s="68"/>
      <c r="H87" s="68"/>
      <c r="I87" s="68"/>
      <c r="J87" s="72"/>
      <c r="K87" s="72"/>
      <c r="L87" s="72"/>
      <c r="M87" s="72"/>
      <c r="N87" s="25"/>
      <c r="O87" s="25"/>
      <c r="P87" s="25"/>
      <c r="Q87" s="25"/>
    </row>
    <row r="88" spans="1:17" ht="15" customHeight="1" x14ac:dyDescent="0.25">
      <c r="A88" s="71"/>
      <c r="B88" s="71"/>
      <c r="C88" s="68"/>
      <c r="D88" s="68"/>
      <c r="E88" s="68"/>
      <c r="F88" s="68"/>
      <c r="G88" s="68"/>
      <c r="H88" s="68"/>
      <c r="I88" s="68"/>
      <c r="J88" s="72"/>
      <c r="K88" s="72"/>
      <c r="L88" s="72"/>
      <c r="M88" s="72"/>
      <c r="N88" s="25"/>
      <c r="O88" s="25"/>
      <c r="P88" s="25"/>
      <c r="Q88" s="25"/>
    </row>
    <row r="89" spans="1:17" ht="15" customHeight="1" x14ac:dyDescent="0.25">
      <c r="A89" s="71"/>
      <c r="B89" s="71"/>
      <c r="C89" s="68"/>
      <c r="D89" s="68"/>
      <c r="E89" s="68"/>
      <c r="F89" s="68"/>
      <c r="G89" s="68"/>
      <c r="H89" s="68"/>
      <c r="I89" s="68"/>
      <c r="J89" s="72"/>
      <c r="K89" s="72"/>
      <c r="L89" s="72"/>
      <c r="M89" s="72"/>
      <c r="N89" s="25"/>
      <c r="O89" s="25"/>
      <c r="P89" s="25"/>
      <c r="Q89" s="25"/>
    </row>
    <row r="90" spans="1:17" ht="15" customHeight="1" x14ac:dyDescent="0.25">
      <c r="A90" s="71"/>
      <c r="B90" s="71"/>
      <c r="C90" s="68"/>
      <c r="D90" s="68"/>
      <c r="E90" s="68"/>
      <c r="F90" s="68"/>
      <c r="G90" s="68"/>
      <c r="H90" s="68"/>
      <c r="I90" s="68"/>
      <c r="J90" s="72"/>
      <c r="K90" s="72"/>
      <c r="L90" s="72"/>
      <c r="M90" s="72"/>
      <c r="N90" s="25"/>
      <c r="O90" s="25"/>
      <c r="P90" s="25"/>
      <c r="Q90" s="25"/>
    </row>
    <row r="91" spans="1:17" ht="15" customHeight="1" x14ac:dyDescent="0.25">
      <c r="A91" s="71"/>
      <c r="B91" s="71"/>
      <c r="C91" s="68"/>
      <c r="D91" s="68"/>
      <c r="E91" s="68"/>
      <c r="F91" s="68"/>
      <c r="G91" s="68"/>
      <c r="H91" s="68"/>
      <c r="I91" s="68"/>
      <c r="J91" s="72"/>
      <c r="K91" s="72"/>
      <c r="L91" s="72"/>
      <c r="M91" s="72"/>
      <c r="N91" s="25"/>
      <c r="O91" s="25"/>
      <c r="P91" s="25"/>
      <c r="Q91" s="25"/>
    </row>
    <row r="92" spans="1:17" ht="15" customHeight="1" x14ac:dyDescent="0.25">
      <c r="A92" s="71"/>
      <c r="B92" s="71"/>
      <c r="C92" s="68"/>
      <c r="D92" s="68"/>
      <c r="E92" s="68"/>
      <c r="F92" s="68"/>
      <c r="G92" s="68"/>
      <c r="H92" s="68"/>
      <c r="I92" s="68"/>
      <c r="J92" s="72"/>
      <c r="K92" s="72"/>
      <c r="L92" s="72"/>
      <c r="M92" s="72"/>
      <c r="N92" s="25"/>
      <c r="O92" s="25"/>
      <c r="P92" s="25"/>
      <c r="Q92" s="25"/>
    </row>
    <row r="93" spans="1:17" ht="15" customHeight="1" x14ac:dyDescent="0.25">
      <c r="A93" s="71"/>
      <c r="B93" s="71"/>
      <c r="C93" s="68"/>
      <c r="D93" s="68"/>
      <c r="E93" s="68"/>
      <c r="F93" s="68"/>
      <c r="G93" s="68"/>
      <c r="H93" s="68"/>
      <c r="I93" s="68"/>
      <c r="J93" s="72"/>
      <c r="K93" s="72"/>
      <c r="L93" s="72"/>
      <c r="M93" s="72"/>
      <c r="N93" s="25"/>
      <c r="O93" s="25"/>
      <c r="P93" s="25"/>
      <c r="Q93" s="25"/>
    </row>
    <row r="94" spans="1:17" ht="15" customHeight="1" x14ac:dyDescent="0.25">
      <c r="A94" s="71"/>
      <c r="B94" s="71"/>
      <c r="C94" s="68"/>
      <c r="D94" s="68"/>
      <c r="E94" s="68"/>
      <c r="F94" s="68"/>
      <c r="G94" s="68"/>
      <c r="H94" s="68"/>
      <c r="I94" s="68"/>
      <c r="J94" s="72"/>
      <c r="K94" s="72"/>
      <c r="L94" s="72"/>
      <c r="M94" s="72"/>
      <c r="N94" s="25"/>
      <c r="O94" s="25"/>
      <c r="P94" s="25"/>
      <c r="Q94" s="25"/>
    </row>
    <row r="95" spans="1:17" ht="15" customHeight="1" x14ac:dyDescent="0.25">
      <c r="A95" s="71"/>
      <c r="B95" s="71"/>
      <c r="C95" s="68"/>
      <c r="D95" s="68"/>
      <c r="E95" s="68"/>
      <c r="F95" s="68"/>
      <c r="G95" s="68"/>
      <c r="H95" s="68"/>
      <c r="I95" s="68"/>
      <c r="J95" s="72"/>
      <c r="K95" s="72"/>
      <c r="L95" s="72"/>
      <c r="M95" s="72"/>
      <c r="N95" s="25"/>
      <c r="O95" s="25"/>
      <c r="P95" s="25"/>
      <c r="Q95" s="25"/>
    </row>
    <row r="96" spans="1:17" ht="15" customHeight="1" x14ac:dyDescent="0.25">
      <c r="A96" s="71"/>
      <c r="B96" s="71"/>
      <c r="C96" s="68"/>
      <c r="D96" s="68"/>
      <c r="E96" s="68"/>
      <c r="F96" s="68"/>
      <c r="G96" s="68"/>
      <c r="H96" s="68"/>
      <c r="I96" s="68"/>
      <c r="J96" s="72"/>
      <c r="K96" s="72"/>
      <c r="L96" s="72"/>
      <c r="M96" s="72"/>
      <c r="N96" s="25"/>
      <c r="O96" s="25"/>
      <c r="P96" s="25"/>
      <c r="Q96" s="25"/>
    </row>
    <row r="97" spans="1:17" ht="15" customHeight="1" x14ac:dyDescent="0.25">
      <c r="A97" s="71"/>
      <c r="B97" s="71"/>
      <c r="C97" s="68"/>
      <c r="D97" s="68"/>
      <c r="E97" s="68"/>
      <c r="F97" s="68"/>
      <c r="G97" s="68"/>
      <c r="H97" s="68"/>
      <c r="I97" s="68"/>
      <c r="J97" s="72"/>
      <c r="K97" s="72"/>
      <c r="L97" s="72"/>
      <c r="M97" s="72"/>
      <c r="N97" s="25"/>
      <c r="O97" s="25"/>
      <c r="P97" s="25"/>
      <c r="Q97" s="25"/>
    </row>
    <row r="98" spans="1:17" ht="15" customHeight="1" x14ac:dyDescent="0.25">
      <c r="A98" s="71"/>
      <c r="B98" s="71"/>
      <c r="C98" s="68"/>
      <c r="D98" s="68"/>
      <c r="E98" s="68"/>
      <c r="F98" s="68"/>
      <c r="G98" s="68"/>
      <c r="H98" s="68"/>
      <c r="I98" s="68"/>
      <c r="J98" s="72"/>
      <c r="K98" s="72"/>
      <c r="L98" s="72"/>
      <c r="M98" s="72"/>
      <c r="N98" s="25"/>
      <c r="O98" s="25"/>
      <c r="P98" s="25"/>
      <c r="Q98" s="25"/>
    </row>
    <row r="99" spans="1:17" ht="15" customHeight="1" x14ac:dyDescent="0.25">
      <c r="A99" s="71"/>
      <c r="B99" s="71"/>
      <c r="C99" s="68"/>
      <c r="D99" s="68"/>
      <c r="E99" s="68"/>
      <c r="F99" s="68"/>
      <c r="G99" s="68"/>
      <c r="H99" s="68"/>
      <c r="I99" s="68"/>
      <c r="J99" s="72"/>
      <c r="K99" s="72"/>
      <c r="L99" s="72"/>
      <c r="M99" s="72"/>
      <c r="N99" s="25"/>
      <c r="O99" s="25"/>
      <c r="P99" s="25"/>
      <c r="Q99" s="25"/>
    </row>
    <row r="100" spans="1:17" ht="15" customHeight="1" x14ac:dyDescent="0.25">
      <c r="A100" s="25"/>
      <c r="B100" s="25"/>
      <c r="C100" s="25"/>
      <c r="D100" s="25"/>
      <c r="E100" s="25"/>
      <c r="F100" s="25"/>
      <c r="G100" s="68"/>
      <c r="H100" s="25"/>
      <c r="I100" s="68"/>
      <c r="J100" s="72"/>
      <c r="K100" s="72"/>
      <c r="L100" s="72"/>
      <c r="M100" s="72"/>
      <c r="N100" s="25"/>
      <c r="O100" s="25"/>
      <c r="P100" s="25"/>
      <c r="Q100" s="25"/>
    </row>
    <row r="101" spans="1:17" ht="15" customHeight="1" x14ac:dyDescent="0.25">
      <c r="A101" s="25"/>
      <c r="B101" s="25"/>
      <c r="C101" s="25"/>
      <c r="D101" s="25"/>
      <c r="E101" s="25"/>
      <c r="F101" s="25"/>
      <c r="G101" s="68"/>
      <c r="H101" s="25"/>
      <c r="I101" s="68"/>
      <c r="J101" s="72"/>
      <c r="K101" s="72"/>
      <c r="L101" s="72"/>
      <c r="M101" s="72"/>
      <c r="N101" s="25"/>
      <c r="O101" s="25"/>
      <c r="P101" s="25"/>
      <c r="Q101" s="25"/>
    </row>
    <row r="102" spans="1:17" ht="15" customHeight="1" x14ac:dyDescent="0.25">
      <c r="A102" s="25"/>
      <c r="B102" s="25"/>
      <c r="C102" s="25"/>
      <c r="D102" s="25"/>
      <c r="E102" s="25"/>
      <c r="F102" s="25"/>
      <c r="G102" s="68"/>
      <c r="H102" s="25"/>
      <c r="I102" s="68"/>
      <c r="J102" s="72"/>
      <c r="K102" s="72"/>
      <c r="L102" s="72"/>
      <c r="M102" s="72"/>
      <c r="N102" s="25"/>
      <c r="O102" s="25"/>
      <c r="P102" s="25"/>
      <c r="Q102" s="25"/>
    </row>
    <row r="103" spans="1:17" ht="15" customHeight="1" x14ac:dyDescent="0.25">
      <c r="A103" s="25"/>
      <c r="B103" s="25"/>
      <c r="C103" s="25"/>
      <c r="D103" s="25"/>
      <c r="E103" s="25"/>
      <c r="F103" s="25"/>
      <c r="G103" s="68"/>
      <c r="H103" s="25"/>
      <c r="I103" s="68"/>
      <c r="J103" s="72"/>
      <c r="K103" s="72"/>
      <c r="L103" s="72"/>
      <c r="M103" s="72"/>
      <c r="N103" s="25"/>
      <c r="O103" s="25"/>
      <c r="P103" s="25"/>
      <c r="Q103" s="25"/>
    </row>
    <row r="104" spans="1:17" ht="15" customHeight="1" x14ac:dyDescent="0.25">
      <c r="A104" s="25"/>
      <c r="B104" s="25"/>
      <c r="C104" s="25"/>
      <c r="D104" s="25"/>
      <c r="E104" s="25"/>
      <c r="F104" s="25"/>
      <c r="G104" s="68"/>
      <c r="H104" s="25"/>
      <c r="I104" s="68"/>
      <c r="J104" s="72"/>
      <c r="K104" s="72"/>
      <c r="L104" s="72"/>
      <c r="M104" s="72"/>
      <c r="N104" s="25"/>
      <c r="O104" s="25"/>
      <c r="P104" s="25"/>
      <c r="Q104" s="25"/>
    </row>
    <row r="105" spans="1:17" ht="15" customHeight="1" x14ac:dyDescent="0.25">
      <c r="A105" s="25"/>
      <c r="B105" s="25"/>
      <c r="C105" s="25"/>
      <c r="D105" s="25"/>
      <c r="E105" s="25"/>
      <c r="F105" s="25"/>
      <c r="G105" s="68"/>
      <c r="H105" s="25"/>
      <c r="I105" s="68"/>
      <c r="J105" s="72"/>
      <c r="K105" s="72"/>
      <c r="L105" s="72"/>
      <c r="M105" s="72"/>
      <c r="N105" s="25"/>
      <c r="O105" s="25"/>
      <c r="P105" s="25"/>
      <c r="Q105" s="25"/>
    </row>
    <row r="106" spans="1:17" ht="15" customHeight="1" x14ac:dyDescent="0.25">
      <c r="A106" s="25"/>
      <c r="B106" s="25"/>
      <c r="C106" s="25"/>
      <c r="D106" s="25"/>
      <c r="E106" s="25"/>
      <c r="F106" s="25"/>
      <c r="G106" s="68"/>
      <c r="H106" s="25"/>
      <c r="I106" s="68"/>
      <c r="J106" s="72"/>
      <c r="K106" s="72"/>
      <c r="L106" s="72"/>
      <c r="M106" s="72"/>
      <c r="N106" s="25"/>
      <c r="O106" s="25"/>
      <c r="P106" s="25"/>
      <c r="Q106" s="25"/>
    </row>
    <row r="107" spans="1:17" ht="15" customHeight="1" x14ac:dyDescent="0.25">
      <c r="A107" s="25"/>
      <c r="B107" s="25"/>
      <c r="C107" s="25"/>
      <c r="D107" s="25"/>
      <c r="E107" s="25"/>
      <c r="F107" s="25"/>
      <c r="G107" s="68"/>
      <c r="H107" s="25"/>
      <c r="I107" s="68"/>
      <c r="J107" s="72"/>
      <c r="K107" s="72"/>
      <c r="L107" s="72"/>
      <c r="M107" s="72"/>
      <c r="N107" s="25"/>
      <c r="O107" s="25"/>
      <c r="P107" s="25"/>
      <c r="Q107" s="25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74</vt:i4>
      </vt:variant>
    </vt:vector>
  </HeadingPairs>
  <TitlesOfParts>
    <vt:vector size="74" baseType="lpstr">
      <vt:lpstr>Z-V</vt:lpstr>
      <vt:lpstr>19840408</vt:lpstr>
      <vt:lpstr>19840408 (2)</vt:lpstr>
      <vt:lpstr>19840615</vt:lpstr>
      <vt:lpstr>19860420</vt:lpstr>
      <vt:lpstr>19890516</vt:lpstr>
      <vt:lpstr>19890523</vt:lpstr>
      <vt:lpstr>19940502</vt:lpstr>
      <vt:lpstr>19980514</vt:lpstr>
      <vt:lpstr>19980620</vt:lpstr>
      <vt:lpstr>20010506</vt:lpstr>
      <vt:lpstr>20050621</vt:lpstr>
      <vt:lpstr>20120425</vt:lpstr>
      <vt:lpstr>20150611</vt:lpstr>
      <vt:lpstr>20160409</vt:lpstr>
      <vt:lpstr>20160508</vt:lpstr>
      <vt:lpstr>20190622</vt:lpstr>
      <vt:lpstr>20200609</vt:lpstr>
      <vt:lpstr>20220425</vt:lpstr>
      <vt:lpstr>20230417</vt:lpstr>
      <vt:lpstr>19840504(0.5)</vt:lpstr>
      <vt:lpstr>19850527(0.5)</vt:lpstr>
      <vt:lpstr>19900613(0.5)</vt:lpstr>
      <vt:lpstr>19920325 (2)(0.5)</vt:lpstr>
      <vt:lpstr>19950617(0.5)</vt:lpstr>
      <vt:lpstr>19980514(0.5)</vt:lpstr>
      <vt:lpstr>20020616 (2)(0.5)</vt:lpstr>
      <vt:lpstr>20040622(0.5)</vt:lpstr>
      <vt:lpstr>20090702(0.5)</vt:lpstr>
      <vt:lpstr>20140724(0.5)</vt:lpstr>
      <vt:lpstr>20190516(0.5)</vt:lpstr>
      <vt:lpstr>20200606(0.5)</vt:lpstr>
      <vt:lpstr>20220616(0.5)</vt:lpstr>
      <vt:lpstr>20230519(0.5)</vt:lpstr>
      <vt:lpstr>19840612(0.8)</vt:lpstr>
      <vt:lpstr>19890523(0.8)</vt:lpstr>
      <vt:lpstr>19930701(0.8)</vt:lpstr>
      <vt:lpstr>19970613(0.8)</vt:lpstr>
      <vt:lpstr>19990526(0.8)</vt:lpstr>
      <vt:lpstr>20000825(0.8)</vt:lpstr>
      <vt:lpstr>20030516(0.8)</vt:lpstr>
      <vt:lpstr>20060607(0.8)</vt:lpstr>
      <vt:lpstr>20100618(0.8)</vt:lpstr>
      <vt:lpstr>20140619(0.8)</vt:lpstr>
      <vt:lpstr>20160618 (2)(0.8)</vt:lpstr>
      <vt:lpstr>20190622(0.8)</vt:lpstr>
      <vt:lpstr>20210603(0.8)</vt:lpstr>
      <vt:lpstr>20220616(0.8)</vt:lpstr>
      <vt:lpstr>19840408 (2)(1.2)</vt:lpstr>
      <vt:lpstr>19920325(1.2)</vt:lpstr>
      <vt:lpstr>19970613(1.2)</vt:lpstr>
      <vt:lpstr>19990526(1.2)</vt:lpstr>
      <vt:lpstr>20020625 (2)(1.2)</vt:lpstr>
      <vt:lpstr>20070610(1.2)</vt:lpstr>
      <vt:lpstr>20120501(1.2)</vt:lpstr>
      <vt:lpstr>20150611 (2)(1.2)</vt:lpstr>
      <vt:lpstr>20150906(1.2)</vt:lpstr>
      <vt:lpstr>20190609(1.2)</vt:lpstr>
      <vt:lpstr>20190707(1.2)</vt:lpstr>
      <vt:lpstr>20210529(1.2)</vt:lpstr>
      <vt:lpstr>20220604(1.2)</vt:lpstr>
      <vt:lpstr>19860420(1.5)</vt:lpstr>
      <vt:lpstr>19890630(1.5)</vt:lpstr>
      <vt:lpstr>19940502(1.5)</vt:lpstr>
      <vt:lpstr>19980620(1.5)</vt:lpstr>
      <vt:lpstr>20010604(1.5)</vt:lpstr>
      <vt:lpstr>20050524(1.5)</vt:lpstr>
      <vt:lpstr>20070610(1.5)</vt:lpstr>
      <vt:lpstr>20100623(1.5)</vt:lpstr>
      <vt:lpstr>20150906(1.5)</vt:lpstr>
      <vt:lpstr>20161126(1.5)</vt:lpstr>
      <vt:lpstr>20190714(1.5)</vt:lpstr>
      <vt:lpstr>20220611(1.5)</vt:lpstr>
      <vt:lpstr>20230603(1.5)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llw</dc:creator>
  <cp:lastModifiedBy>Longwen-Liu</cp:lastModifiedBy>
  <dcterms:created xsi:type="dcterms:W3CDTF">2023-07-02T08:30:33Z</dcterms:created>
  <dcterms:modified xsi:type="dcterms:W3CDTF">2024-06-21T11:07:01Z</dcterms:modified>
</cp:coreProperties>
</file>